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codeName="ThisWorkbook" defaultThemeVersion="124226"/>
  <mc:AlternateContent xmlns:mc="http://schemas.openxmlformats.org/markup-compatibility/2006">
    <mc:Choice Requires="x15">
      <x15ac:absPath xmlns:x15ac="http://schemas.microsoft.com/office/spreadsheetml/2010/11/ac" url="\\192.168.23.114\Sitel\BDades\DEDICACIONS 2021\"/>
    </mc:Choice>
  </mc:AlternateContent>
  <xr:revisionPtr revIDLastSave="0" documentId="13_ncr:1_{41FCAE61-1285-4372-8520-EBEA6A8F883F}" xr6:coauthVersionLast="45" xr6:coauthVersionMax="45" xr10:uidLastSave="{00000000-0000-0000-0000-000000000000}"/>
  <bookViews>
    <workbookView xWindow="-108" yWindow="-108" windowWidth="23256" windowHeight="12720" xr2:uid="{00000000-000D-0000-FFFF-FFFF00000000}"/>
  </bookViews>
  <sheets>
    <sheet name="Validacions" sheetId="5" r:id="rId1"/>
    <sheet name="BD" sheetId="7" r:id="rId2"/>
    <sheet name="Control Hores Suport" sheetId="6" r:id="rId3"/>
    <sheet name="Control OFs Obertes" sheetId="8" r:id="rId4"/>
    <sheet name="Análisis C-001" sheetId="9" r:id="rId5"/>
  </sheets>
  <externalReferences>
    <externalReference r:id="rId6"/>
    <externalReference r:id="rId7"/>
  </externalReferences>
  <definedNames>
    <definedName name="_xlnm._FilterDatabase" localSheetId="2" hidden="1">'Control Hores Suport'!$A$1:$WVY$74</definedName>
    <definedName name="_xlnm._FilterDatabase" localSheetId="3" hidden="1">'Control OFs Obertes'!$A$2:$W$317</definedName>
    <definedName name="_xlnm._FilterDatabase" localSheetId="0" hidden="1">Validacions!$A$7:$X$7190</definedName>
    <definedName name="Ceuta">Validacions!$C$2040</definedName>
    <definedName name="COLABORADORES" localSheetId="2">BD!$B$2:$B$13</definedName>
    <definedName name="COLABORADORES" localSheetId="0">BD!$B$2:$B$13</definedName>
    <definedName name="COLABORADORES">BD!$B$2:$B$13</definedName>
    <definedName name="DETALLES" localSheetId="2">BD!$G$2:$G$24</definedName>
    <definedName name="DETALLES" localSheetId="0">BD!$G$2:$G$24</definedName>
    <definedName name="DETALLES">BD!$G$2:$G$24</definedName>
    <definedName name="SISTEMAS" localSheetId="2">BD!$E$2:$E$183</definedName>
    <definedName name="SISTEMAS" localSheetId="0">BD!$E$2:$E$183</definedName>
    <definedName name="SISTEMAS">BD!$E$2:$E$183</definedName>
  </definedNames>
  <calcPr calcId="181029"/>
</workbook>
</file>

<file path=xl/calcChain.xml><?xml version="1.0" encoding="utf-8"?>
<calcChain xmlns="http://schemas.openxmlformats.org/spreadsheetml/2006/main">
  <c r="I5590" i="5" l="1"/>
  <c r="F5590" i="5" s="1"/>
  <c r="G5590" i="5"/>
  <c r="M6974" i="5"/>
  <c r="L6974" i="5" s="1"/>
  <c r="K6974" i="5"/>
  <c r="I6974" i="5"/>
  <c r="F6974" i="5" s="1"/>
  <c r="G6974" i="5"/>
  <c r="M6973" i="5"/>
  <c r="L6973" i="5"/>
  <c r="K6973" i="5"/>
  <c r="I6973" i="5"/>
  <c r="G6973" i="5"/>
  <c r="F6973" i="5"/>
  <c r="M6972" i="5"/>
  <c r="L6972" i="5" s="1"/>
  <c r="K6972" i="5"/>
  <c r="I6972" i="5"/>
  <c r="F6972" i="5" s="1"/>
  <c r="G6972" i="5"/>
  <c r="M6971" i="5"/>
  <c r="L6971" i="5"/>
  <c r="K6971" i="5"/>
  <c r="I6971" i="5"/>
  <c r="G6971" i="5"/>
  <c r="F6971" i="5"/>
  <c r="M6970" i="5"/>
  <c r="L6970" i="5" s="1"/>
  <c r="K6970" i="5"/>
  <c r="I6970" i="5"/>
  <c r="F6970" i="5" s="1"/>
  <c r="G6970" i="5"/>
  <c r="M6969" i="5"/>
  <c r="L6969" i="5"/>
  <c r="K6969" i="5"/>
  <c r="I6969" i="5"/>
  <c r="G6969" i="5"/>
  <c r="F6969" i="5"/>
  <c r="M6968" i="5"/>
  <c r="L6968" i="5" s="1"/>
  <c r="K6968" i="5"/>
  <c r="I6968" i="5"/>
  <c r="F6968" i="5" s="1"/>
  <c r="G6968" i="5"/>
  <c r="M6967" i="5"/>
  <c r="L6967" i="5"/>
  <c r="K6967" i="5"/>
  <c r="I6967" i="5"/>
  <c r="G6967" i="5"/>
  <c r="F6967" i="5"/>
  <c r="M6966" i="5"/>
  <c r="L6966" i="5" s="1"/>
  <c r="K6966" i="5"/>
  <c r="I6966" i="5"/>
  <c r="F6966" i="5" s="1"/>
  <c r="G6966" i="5"/>
  <c r="M6965" i="5"/>
  <c r="L6965" i="5"/>
  <c r="K6965" i="5"/>
  <c r="I6965" i="5"/>
  <c r="G6965" i="5"/>
  <c r="F6965" i="5"/>
  <c r="M6964" i="5"/>
  <c r="L6964" i="5" s="1"/>
  <c r="K6964" i="5"/>
  <c r="I6964" i="5"/>
  <c r="F6964" i="5" s="1"/>
  <c r="G6964" i="5"/>
  <c r="M6963" i="5"/>
  <c r="L6963" i="5"/>
  <c r="K6963" i="5"/>
  <c r="I6963" i="5"/>
  <c r="G6963" i="5"/>
  <c r="F6963" i="5"/>
  <c r="M6962" i="5"/>
  <c r="L6962" i="5" s="1"/>
  <c r="K6962" i="5"/>
  <c r="I6962" i="5"/>
  <c r="F6962" i="5" s="1"/>
  <c r="G6962" i="5"/>
  <c r="M6961" i="5"/>
  <c r="L6961" i="5"/>
  <c r="K6961" i="5"/>
  <c r="I6961" i="5"/>
  <c r="G6961" i="5"/>
  <c r="F6961" i="5"/>
  <c r="M6960" i="5"/>
  <c r="L6960" i="5"/>
  <c r="K6960" i="5"/>
  <c r="I6960" i="5"/>
  <c r="F6960" i="5" s="1"/>
  <c r="G6960" i="5"/>
  <c r="M6959" i="5"/>
  <c r="L6959" i="5"/>
  <c r="K6959" i="5"/>
  <c r="I6959" i="5"/>
  <c r="G6959" i="5"/>
  <c r="F6959" i="5"/>
  <c r="M6958" i="5"/>
  <c r="L6958" i="5"/>
  <c r="K6958" i="5"/>
  <c r="I6958" i="5"/>
  <c r="F6958" i="5" s="1"/>
  <c r="G6958" i="5"/>
  <c r="M6957" i="5"/>
  <c r="L6957" i="5"/>
  <c r="K6957" i="5"/>
  <c r="I6957" i="5"/>
  <c r="G6957" i="5"/>
  <c r="F6957" i="5"/>
  <c r="M6956" i="5"/>
  <c r="L6956" i="5"/>
  <c r="K6956" i="5"/>
  <c r="I6956" i="5"/>
  <c r="F6956" i="5" s="1"/>
  <c r="G6956" i="5"/>
  <c r="M6955" i="5"/>
  <c r="L6955" i="5"/>
  <c r="K6955" i="5"/>
  <c r="I6955" i="5"/>
  <c r="G6955" i="5"/>
  <c r="F6955" i="5"/>
  <c r="M6954" i="5"/>
  <c r="L6954" i="5"/>
  <c r="K6954" i="5"/>
  <c r="I6954" i="5"/>
  <c r="F6954" i="5" s="1"/>
  <c r="G6954" i="5"/>
  <c r="M6953" i="5"/>
  <c r="L6953" i="5"/>
  <c r="K6953" i="5"/>
  <c r="I6953" i="5"/>
  <c r="G6953" i="5"/>
  <c r="F6953" i="5"/>
  <c r="M6952" i="5"/>
  <c r="L6952" i="5"/>
  <c r="K6952" i="5"/>
  <c r="I6952" i="5"/>
  <c r="F6952" i="5" s="1"/>
  <c r="G6952" i="5"/>
  <c r="M6951" i="5"/>
  <c r="L6951" i="5"/>
  <c r="K6951" i="5"/>
  <c r="I6951" i="5"/>
  <c r="G6951" i="5"/>
  <c r="F6951" i="5"/>
  <c r="M6950" i="5"/>
  <c r="L6950" i="5"/>
  <c r="K6950" i="5"/>
  <c r="I6950" i="5"/>
  <c r="F6950" i="5" s="1"/>
  <c r="G6950" i="5"/>
  <c r="M6949" i="5"/>
  <c r="L6949" i="5"/>
  <c r="K6949" i="5"/>
  <c r="I6949" i="5"/>
  <c r="G6949" i="5"/>
  <c r="F6949" i="5"/>
  <c r="M6948" i="5"/>
  <c r="L6948" i="5"/>
  <c r="K6948" i="5"/>
  <c r="I6948" i="5"/>
  <c r="F6948" i="5" s="1"/>
  <c r="G6948" i="5"/>
  <c r="M6947" i="5"/>
  <c r="L6947" i="5"/>
  <c r="K6947" i="5"/>
  <c r="I6947" i="5"/>
  <c r="G6947" i="5"/>
  <c r="F6947" i="5"/>
  <c r="M6946" i="5"/>
  <c r="L6946" i="5"/>
  <c r="K6946" i="5"/>
  <c r="I6946" i="5"/>
  <c r="F6946" i="5" s="1"/>
  <c r="G6946" i="5"/>
  <c r="M6945" i="5"/>
  <c r="L6945" i="5"/>
  <c r="K6945" i="5"/>
  <c r="I6945" i="5"/>
  <c r="G6945" i="5"/>
  <c r="F6945" i="5"/>
  <c r="M6944" i="5"/>
  <c r="L6944" i="5"/>
  <c r="K6944" i="5"/>
  <c r="I6944" i="5"/>
  <c r="F6944" i="5" s="1"/>
  <c r="G6944" i="5"/>
  <c r="M6943" i="5"/>
  <c r="L6943" i="5"/>
  <c r="K6943" i="5"/>
  <c r="I6943" i="5"/>
  <c r="G6943" i="5"/>
  <c r="F6943" i="5"/>
  <c r="M6942" i="5"/>
  <c r="L6942" i="5"/>
  <c r="K6942" i="5"/>
  <c r="I6942" i="5"/>
  <c r="F6942" i="5" s="1"/>
  <c r="G6942" i="5"/>
  <c r="M6941" i="5"/>
  <c r="L6941" i="5"/>
  <c r="K6941" i="5"/>
  <c r="I6941" i="5"/>
  <c r="G6941" i="5"/>
  <c r="F6941" i="5"/>
  <c r="M6940" i="5"/>
  <c r="L6940" i="5"/>
  <c r="K6940" i="5"/>
  <c r="I6940" i="5"/>
  <c r="F6940" i="5" s="1"/>
  <c r="G6940" i="5"/>
  <c r="M6939" i="5"/>
  <c r="L6939" i="5"/>
  <c r="K6939" i="5"/>
  <c r="I6939" i="5"/>
  <c r="G6939" i="5"/>
  <c r="F6939" i="5"/>
  <c r="M6938" i="5"/>
  <c r="L6938" i="5"/>
  <c r="K6938" i="5"/>
  <c r="I6938" i="5"/>
  <c r="F6938" i="5" s="1"/>
  <c r="G6938" i="5"/>
  <c r="M6937" i="5"/>
  <c r="L6937" i="5"/>
  <c r="K6937" i="5"/>
  <c r="I6937" i="5"/>
  <c r="G6937" i="5"/>
  <c r="F6937" i="5"/>
  <c r="M6936" i="5"/>
  <c r="L6936" i="5"/>
  <c r="K6936" i="5"/>
  <c r="I6936" i="5"/>
  <c r="F6936" i="5" s="1"/>
  <c r="G6936" i="5"/>
  <c r="M6935" i="5"/>
  <c r="L6935" i="5"/>
  <c r="K6935" i="5"/>
  <c r="I6935" i="5"/>
  <c r="G6935" i="5"/>
  <c r="F6935" i="5"/>
  <c r="M6934" i="5"/>
  <c r="L6934" i="5"/>
  <c r="K6934" i="5"/>
  <c r="I6934" i="5"/>
  <c r="F6934" i="5" s="1"/>
  <c r="G6934" i="5"/>
  <c r="M6933" i="5"/>
  <c r="L6933" i="5"/>
  <c r="K6933" i="5"/>
  <c r="I6933" i="5"/>
  <c r="G6933" i="5"/>
  <c r="F6933" i="5"/>
  <c r="M6932" i="5"/>
  <c r="L6932" i="5"/>
  <c r="K6932" i="5"/>
  <c r="I6932" i="5"/>
  <c r="F6932" i="5" s="1"/>
  <c r="G6932" i="5"/>
  <c r="M6931" i="5"/>
  <c r="L6931" i="5"/>
  <c r="K6931" i="5"/>
  <c r="I6931" i="5"/>
  <c r="G6931" i="5"/>
  <c r="F6931" i="5"/>
  <c r="M6930" i="5"/>
  <c r="L6930" i="5"/>
  <c r="K6930" i="5"/>
  <c r="I6930" i="5"/>
  <c r="F6930" i="5" s="1"/>
  <c r="G6930" i="5"/>
  <c r="M6929" i="5"/>
  <c r="L6929" i="5"/>
  <c r="K6929" i="5"/>
  <c r="I6929" i="5"/>
  <c r="G6929" i="5"/>
  <c r="F6929" i="5"/>
  <c r="M6928" i="5"/>
  <c r="L6928" i="5"/>
  <c r="K6928" i="5"/>
  <c r="I6928" i="5"/>
  <c r="F6928" i="5" s="1"/>
  <c r="G6928" i="5"/>
  <c r="M6927" i="5"/>
  <c r="L6927" i="5"/>
  <c r="K6927" i="5"/>
  <c r="I6927" i="5"/>
  <c r="G6927" i="5"/>
  <c r="F6927" i="5"/>
  <c r="M6926" i="5"/>
  <c r="L6926" i="5"/>
  <c r="K6926" i="5"/>
  <c r="I6926" i="5"/>
  <c r="F6926" i="5" s="1"/>
  <c r="G6926" i="5"/>
  <c r="M6925" i="5"/>
  <c r="L6925" i="5"/>
  <c r="K6925" i="5"/>
  <c r="I6925" i="5"/>
  <c r="G6925" i="5"/>
  <c r="F6925" i="5"/>
  <c r="M6924" i="5"/>
  <c r="L6924" i="5"/>
  <c r="K6924" i="5"/>
  <c r="I6924" i="5"/>
  <c r="F6924" i="5" s="1"/>
  <c r="G6924" i="5"/>
  <c r="M6923" i="5"/>
  <c r="L6923" i="5"/>
  <c r="K6923" i="5"/>
  <c r="I6923" i="5"/>
  <c r="G6923" i="5"/>
  <c r="F6923" i="5"/>
  <c r="M6922" i="5"/>
  <c r="L6922" i="5"/>
  <c r="K6922" i="5"/>
  <c r="I6922" i="5"/>
  <c r="F6922" i="5" s="1"/>
  <c r="G6922" i="5"/>
  <c r="M6921" i="5"/>
  <c r="L6921" i="5"/>
  <c r="K6921" i="5"/>
  <c r="I6921" i="5"/>
  <c r="G6921" i="5"/>
  <c r="F6921" i="5"/>
  <c r="M6920" i="5"/>
  <c r="L6920" i="5"/>
  <c r="K6920" i="5"/>
  <c r="I6920" i="5"/>
  <c r="F6920" i="5" s="1"/>
  <c r="G6920" i="5"/>
  <c r="M6919" i="5"/>
  <c r="L6919" i="5"/>
  <c r="K6919" i="5"/>
  <c r="I6919" i="5"/>
  <c r="G6919" i="5"/>
  <c r="F6919" i="5"/>
  <c r="M6918" i="5"/>
  <c r="L6918" i="5"/>
  <c r="K6918" i="5"/>
  <c r="I6918" i="5"/>
  <c r="F6918" i="5" s="1"/>
  <c r="G6918" i="5"/>
  <c r="M6917" i="5"/>
  <c r="L6917" i="5"/>
  <c r="K6917" i="5"/>
  <c r="I6917" i="5"/>
  <c r="G6917" i="5"/>
  <c r="F6917" i="5"/>
  <c r="M6916" i="5"/>
  <c r="L6916" i="5"/>
  <c r="K6916" i="5"/>
  <c r="I6916" i="5"/>
  <c r="F6916" i="5" s="1"/>
  <c r="G6916" i="5"/>
  <c r="M6915" i="5"/>
  <c r="L6915" i="5"/>
  <c r="K6915" i="5"/>
  <c r="I6915" i="5"/>
  <c r="G6915" i="5"/>
  <c r="F6915" i="5"/>
  <c r="M6914" i="5"/>
  <c r="L6914" i="5"/>
  <c r="K6914" i="5"/>
  <c r="I6914" i="5"/>
  <c r="F6914" i="5" s="1"/>
  <c r="G6914" i="5"/>
  <c r="M6913" i="5"/>
  <c r="L6913" i="5"/>
  <c r="K6913" i="5"/>
  <c r="I6913" i="5"/>
  <c r="G6913" i="5"/>
  <c r="F6913" i="5"/>
  <c r="M6912" i="5"/>
  <c r="L6912" i="5"/>
  <c r="K6912" i="5"/>
  <c r="I6912" i="5"/>
  <c r="F6912" i="5" s="1"/>
  <c r="G6912" i="5"/>
  <c r="M6911" i="5"/>
  <c r="L6911" i="5"/>
  <c r="K6911" i="5"/>
  <c r="I6911" i="5"/>
  <c r="G6911" i="5"/>
  <c r="F6911" i="5"/>
  <c r="M6910" i="5"/>
  <c r="L6910" i="5"/>
  <c r="K6910" i="5"/>
  <c r="I6910" i="5"/>
  <c r="F6910" i="5" s="1"/>
  <c r="G6910" i="5"/>
  <c r="M6909" i="5"/>
  <c r="L6909" i="5"/>
  <c r="K6909" i="5"/>
  <c r="I6909" i="5"/>
  <c r="G6909" i="5"/>
  <c r="F6909" i="5"/>
  <c r="M6908" i="5"/>
  <c r="L6908" i="5"/>
  <c r="K6908" i="5"/>
  <c r="I6908" i="5"/>
  <c r="F6908" i="5" s="1"/>
  <c r="G6908" i="5"/>
  <c r="M6907" i="5"/>
  <c r="L6907" i="5"/>
  <c r="K6907" i="5"/>
  <c r="I6907" i="5"/>
  <c r="G6907" i="5"/>
  <c r="F6907" i="5"/>
  <c r="M6906" i="5"/>
  <c r="L6906" i="5"/>
  <c r="K6906" i="5"/>
  <c r="I6906" i="5"/>
  <c r="F6906" i="5" s="1"/>
  <c r="G6906" i="5"/>
  <c r="M6905" i="5"/>
  <c r="L6905" i="5"/>
  <c r="K6905" i="5"/>
  <c r="I6905" i="5"/>
  <c r="G6905" i="5"/>
  <c r="F6905" i="5"/>
  <c r="M6904" i="5"/>
  <c r="L6904" i="5"/>
  <c r="K6904" i="5"/>
  <c r="I6904" i="5"/>
  <c r="F6904" i="5" s="1"/>
  <c r="G6904" i="5"/>
  <c r="M6903" i="5"/>
  <c r="L6903" i="5"/>
  <c r="K6903" i="5"/>
  <c r="I6903" i="5"/>
  <c r="G6903" i="5"/>
  <c r="F6903" i="5"/>
  <c r="M6902" i="5"/>
  <c r="L6902" i="5"/>
  <c r="K6902" i="5"/>
  <c r="I6902" i="5"/>
  <c r="F6902" i="5" s="1"/>
  <c r="G6902" i="5"/>
  <c r="M6901" i="5"/>
  <c r="L6901" i="5"/>
  <c r="K6901" i="5"/>
  <c r="I6901" i="5"/>
  <c r="G6901" i="5"/>
  <c r="F6901" i="5"/>
  <c r="M6900" i="5"/>
  <c r="L6900" i="5"/>
  <c r="K6900" i="5"/>
  <c r="I6900" i="5"/>
  <c r="F6900" i="5" s="1"/>
  <c r="G6900" i="5"/>
  <c r="M6899" i="5"/>
  <c r="L6899" i="5"/>
  <c r="K6899" i="5"/>
  <c r="I6899" i="5"/>
  <c r="G6899" i="5"/>
  <c r="F6899" i="5"/>
  <c r="M6898" i="5"/>
  <c r="L6898" i="5"/>
  <c r="K6898" i="5"/>
  <c r="I6898" i="5"/>
  <c r="F6898" i="5" s="1"/>
  <c r="G6898" i="5"/>
  <c r="M6897" i="5"/>
  <c r="L6897" i="5"/>
  <c r="K6897" i="5"/>
  <c r="I6897" i="5"/>
  <c r="G6897" i="5"/>
  <c r="F6897" i="5"/>
  <c r="M6896" i="5"/>
  <c r="L6896" i="5"/>
  <c r="K6896" i="5"/>
  <c r="I6896" i="5"/>
  <c r="F6896" i="5" s="1"/>
  <c r="G6896" i="5"/>
  <c r="M6895" i="5"/>
  <c r="L6895" i="5"/>
  <c r="K6895" i="5"/>
  <c r="I6895" i="5"/>
  <c r="G6895" i="5"/>
  <c r="F6895" i="5"/>
  <c r="M6894" i="5"/>
  <c r="L6894" i="5"/>
  <c r="K6894" i="5"/>
  <c r="I6894" i="5"/>
  <c r="F6894" i="5" s="1"/>
  <c r="G6894" i="5"/>
  <c r="M6893" i="5"/>
  <c r="L6893" i="5"/>
  <c r="K6893" i="5"/>
  <c r="I6893" i="5"/>
  <c r="G6893" i="5"/>
  <c r="F6893" i="5"/>
  <c r="M6892" i="5"/>
  <c r="L6892" i="5"/>
  <c r="K6892" i="5"/>
  <c r="I6892" i="5"/>
  <c r="F6892" i="5" s="1"/>
  <c r="G6892" i="5"/>
  <c r="M6891" i="5"/>
  <c r="L6891" i="5"/>
  <c r="K6891" i="5"/>
  <c r="I6891" i="5"/>
  <c r="G6891" i="5"/>
  <c r="F6891" i="5"/>
  <c r="M6890" i="5"/>
  <c r="L6890" i="5"/>
  <c r="K6890" i="5"/>
  <c r="I6890" i="5"/>
  <c r="F6890" i="5" s="1"/>
  <c r="G6890" i="5"/>
  <c r="M6889" i="5"/>
  <c r="L6889" i="5"/>
  <c r="K6889" i="5"/>
  <c r="I6889" i="5"/>
  <c r="G6889" i="5"/>
  <c r="F6889" i="5"/>
  <c r="M6888" i="5"/>
  <c r="L6888" i="5"/>
  <c r="K6888" i="5"/>
  <c r="I6888" i="5"/>
  <c r="F6888" i="5" s="1"/>
  <c r="G6888" i="5"/>
  <c r="M6887" i="5"/>
  <c r="L6887" i="5"/>
  <c r="K6887" i="5"/>
  <c r="I6887" i="5"/>
  <c r="G6887" i="5"/>
  <c r="F6887" i="5"/>
  <c r="M6886" i="5"/>
  <c r="L6886" i="5"/>
  <c r="K6886" i="5"/>
  <c r="I6886" i="5"/>
  <c r="F6886" i="5" s="1"/>
  <c r="G6886" i="5"/>
  <c r="M6885" i="5"/>
  <c r="L6885" i="5"/>
  <c r="K6885" i="5"/>
  <c r="I6885" i="5"/>
  <c r="G6885" i="5"/>
  <c r="F6885" i="5"/>
  <c r="M6884" i="5"/>
  <c r="L6884" i="5"/>
  <c r="K6884" i="5"/>
  <c r="I6884" i="5"/>
  <c r="F6884" i="5" s="1"/>
  <c r="G6884" i="5"/>
  <c r="M6883" i="5"/>
  <c r="L6883" i="5"/>
  <c r="K6883" i="5"/>
  <c r="I6883" i="5"/>
  <c r="G6883" i="5"/>
  <c r="F6883" i="5"/>
  <c r="M6882" i="5"/>
  <c r="L6882" i="5"/>
  <c r="K6882" i="5"/>
  <c r="I6882" i="5"/>
  <c r="F6882" i="5" s="1"/>
  <c r="G6882" i="5"/>
  <c r="M6881" i="5"/>
  <c r="L6881" i="5"/>
  <c r="K6881" i="5"/>
  <c r="I6881" i="5"/>
  <c r="G6881" i="5"/>
  <c r="F6881" i="5"/>
  <c r="M6880" i="5"/>
  <c r="L6880" i="5"/>
  <c r="K6880" i="5"/>
  <c r="I6880" i="5"/>
  <c r="F6880" i="5" s="1"/>
  <c r="G6880" i="5"/>
  <c r="M6879" i="5"/>
  <c r="L6879" i="5"/>
  <c r="K6879" i="5"/>
  <c r="I6879" i="5"/>
  <c r="G6879" i="5"/>
  <c r="F6879" i="5"/>
  <c r="M6878" i="5"/>
  <c r="L6878" i="5"/>
  <c r="K6878" i="5"/>
  <c r="I6878" i="5"/>
  <c r="F6878" i="5" s="1"/>
  <c r="G6878" i="5"/>
  <c r="M6877" i="5"/>
  <c r="L6877" i="5"/>
  <c r="K6877" i="5"/>
  <c r="I6877" i="5"/>
  <c r="G6877" i="5"/>
  <c r="F6877" i="5"/>
  <c r="M6876" i="5"/>
  <c r="L6876" i="5"/>
  <c r="K6876" i="5"/>
  <c r="I6876" i="5"/>
  <c r="F6876" i="5" s="1"/>
  <c r="G6876" i="5"/>
  <c r="M6875" i="5"/>
  <c r="L6875" i="5"/>
  <c r="K6875" i="5"/>
  <c r="I6875" i="5"/>
  <c r="G6875" i="5"/>
  <c r="F6875" i="5"/>
  <c r="M6874" i="5"/>
  <c r="L6874" i="5"/>
  <c r="K6874" i="5"/>
  <c r="I6874" i="5"/>
  <c r="F6874" i="5" s="1"/>
  <c r="G6874" i="5"/>
  <c r="M6873" i="5"/>
  <c r="L6873" i="5"/>
  <c r="K6873" i="5"/>
  <c r="I6873" i="5"/>
  <c r="G6873" i="5"/>
  <c r="F6873" i="5"/>
  <c r="M6872" i="5"/>
  <c r="L6872" i="5"/>
  <c r="K6872" i="5"/>
  <c r="I6872" i="5"/>
  <c r="F6872" i="5" s="1"/>
  <c r="G6872" i="5"/>
  <c r="M6871" i="5"/>
  <c r="L6871" i="5"/>
  <c r="K6871" i="5"/>
  <c r="I6871" i="5"/>
  <c r="G6871" i="5"/>
  <c r="F6871" i="5"/>
  <c r="M6870" i="5"/>
  <c r="L6870" i="5"/>
  <c r="K6870" i="5"/>
  <c r="I6870" i="5"/>
  <c r="F6870" i="5" s="1"/>
  <c r="G6870" i="5"/>
  <c r="M6869" i="5"/>
  <c r="L6869" i="5"/>
  <c r="K6869" i="5"/>
  <c r="I6869" i="5"/>
  <c r="G6869" i="5"/>
  <c r="F6869" i="5"/>
  <c r="M6868" i="5"/>
  <c r="L6868" i="5"/>
  <c r="K6868" i="5"/>
  <c r="I6868" i="5"/>
  <c r="F6868" i="5" s="1"/>
  <c r="G6868" i="5"/>
  <c r="M6867" i="5"/>
  <c r="L6867" i="5"/>
  <c r="K6867" i="5"/>
  <c r="I6867" i="5"/>
  <c r="G6867" i="5"/>
  <c r="F6867" i="5"/>
  <c r="M6866" i="5"/>
  <c r="L6866" i="5"/>
  <c r="K6866" i="5"/>
  <c r="I6866" i="5"/>
  <c r="F6866" i="5" s="1"/>
  <c r="G6866" i="5"/>
  <c r="M6865" i="5"/>
  <c r="L6865" i="5"/>
  <c r="K6865" i="5"/>
  <c r="I6865" i="5"/>
  <c r="G6865" i="5"/>
  <c r="F6865" i="5"/>
  <c r="M6864" i="5"/>
  <c r="L6864" i="5"/>
  <c r="K6864" i="5"/>
  <c r="I6864" i="5"/>
  <c r="F6864" i="5" s="1"/>
  <c r="G6864" i="5"/>
  <c r="M6863" i="5"/>
  <c r="L6863" i="5"/>
  <c r="K6863" i="5"/>
  <c r="I6863" i="5"/>
  <c r="G6863" i="5"/>
  <c r="F6863" i="5"/>
  <c r="M6862" i="5"/>
  <c r="L6862" i="5"/>
  <c r="K6862" i="5"/>
  <c r="I6862" i="5"/>
  <c r="F6862" i="5" s="1"/>
  <c r="G6862" i="5"/>
  <c r="M6861" i="5"/>
  <c r="L6861" i="5"/>
  <c r="K6861" i="5"/>
  <c r="I6861" i="5"/>
  <c r="G6861" i="5"/>
  <c r="F6861" i="5"/>
  <c r="M6860" i="5"/>
  <c r="L6860" i="5"/>
  <c r="K6860" i="5"/>
  <c r="I6860" i="5"/>
  <c r="F6860" i="5" s="1"/>
  <c r="G6860" i="5"/>
  <c r="M6859" i="5"/>
  <c r="L6859" i="5"/>
  <c r="K6859" i="5"/>
  <c r="I6859" i="5"/>
  <c r="G6859" i="5"/>
  <c r="F6859" i="5"/>
  <c r="M6858" i="5"/>
  <c r="L6858" i="5"/>
  <c r="K6858" i="5"/>
  <c r="I6858" i="5"/>
  <c r="F6858" i="5" s="1"/>
  <c r="G6858" i="5"/>
  <c r="M6857" i="5"/>
  <c r="L6857" i="5"/>
  <c r="K6857" i="5"/>
  <c r="I6857" i="5"/>
  <c r="G6857" i="5"/>
  <c r="F6857" i="5"/>
  <c r="M6856" i="5"/>
  <c r="L6856" i="5"/>
  <c r="K6856" i="5"/>
  <c r="I6856" i="5"/>
  <c r="F6856" i="5" s="1"/>
  <c r="G6856" i="5"/>
  <c r="M6855" i="5"/>
  <c r="L6855" i="5"/>
  <c r="K6855" i="5"/>
  <c r="I6855" i="5"/>
  <c r="G6855" i="5"/>
  <c r="F6855" i="5"/>
  <c r="M6854" i="5"/>
  <c r="L6854" i="5"/>
  <c r="K6854" i="5"/>
  <c r="I6854" i="5"/>
  <c r="F6854" i="5" s="1"/>
  <c r="G6854" i="5"/>
  <c r="M6853" i="5"/>
  <c r="L6853" i="5"/>
  <c r="K6853" i="5"/>
  <c r="I6853" i="5"/>
  <c r="G6853" i="5"/>
  <c r="F6853" i="5"/>
  <c r="M6852" i="5"/>
  <c r="L6852" i="5"/>
  <c r="K6852" i="5"/>
  <c r="I6852" i="5"/>
  <c r="F6852" i="5" s="1"/>
  <c r="G6852" i="5"/>
  <c r="M6851" i="5"/>
  <c r="L6851" i="5"/>
  <c r="K6851" i="5"/>
  <c r="I6851" i="5"/>
  <c r="G6851" i="5"/>
  <c r="F6851" i="5"/>
  <c r="M6850" i="5"/>
  <c r="L6850" i="5"/>
  <c r="K6850" i="5"/>
  <c r="I6850" i="5"/>
  <c r="F6850" i="5" s="1"/>
  <c r="G6850" i="5"/>
  <c r="M6849" i="5"/>
  <c r="L6849" i="5"/>
  <c r="K6849" i="5"/>
  <c r="I6849" i="5"/>
  <c r="G6849" i="5"/>
  <c r="F6849" i="5"/>
  <c r="M6848" i="5"/>
  <c r="L6848" i="5"/>
  <c r="K6848" i="5"/>
  <c r="I6848" i="5"/>
  <c r="F6848" i="5" s="1"/>
  <c r="G6848" i="5"/>
  <c r="M6847" i="5"/>
  <c r="L6847" i="5"/>
  <c r="K6847" i="5"/>
  <c r="I6847" i="5"/>
  <c r="G6847" i="5"/>
  <c r="F6847" i="5"/>
  <c r="M6846" i="5"/>
  <c r="L6846" i="5"/>
  <c r="K6846" i="5"/>
  <c r="I6846" i="5"/>
  <c r="F6846" i="5" s="1"/>
  <c r="G6846" i="5"/>
  <c r="M6845" i="5"/>
  <c r="L6845" i="5"/>
  <c r="K6845" i="5"/>
  <c r="I6845" i="5"/>
  <c r="G6845" i="5"/>
  <c r="F6845" i="5"/>
  <c r="M6844" i="5"/>
  <c r="L6844" i="5"/>
  <c r="K6844" i="5"/>
  <c r="I6844" i="5"/>
  <c r="F6844" i="5" s="1"/>
  <c r="G6844" i="5"/>
  <c r="M6843" i="5"/>
  <c r="L6843" i="5"/>
  <c r="K6843" i="5"/>
  <c r="I6843" i="5"/>
  <c r="G6843" i="5"/>
  <c r="F6843" i="5"/>
  <c r="M6842" i="5"/>
  <c r="L6842" i="5"/>
  <c r="K6842" i="5"/>
  <c r="I6842" i="5"/>
  <c r="F6842" i="5" s="1"/>
  <c r="G6842" i="5"/>
  <c r="M6841" i="5"/>
  <c r="L6841" i="5"/>
  <c r="K6841" i="5"/>
  <c r="I6841" i="5"/>
  <c r="G6841" i="5"/>
  <c r="F6841" i="5"/>
  <c r="M6840" i="5"/>
  <c r="L6840" i="5"/>
  <c r="K6840" i="5"/>
  <c r="I6840" i="5"/>
  <c r="F6840" i="5" s="1"/>
  <c r="G6840" i="5"/>
  <c r="M6839" i="5"/>
  <c r="L6839" i="5"/>
  <c r="K6839" i="5"/>
  <c r="I6839" i="5"/>
  <c r="G6839" i="5"/>
  <c r="F6839" i="5"/>
  <c r="M6838" i="5"/>
  <c r="L6838" i="5"/>
  <c r="K6838" i="5"/>
  <c r="I6838" i="5"/>
  <c r="F6838" i="5" s="1"/>
  <c r="G6838" i="5"/>
  <c r="M6837" i="5"/>
  <c r="L6837" i="5"/>
  <c r="K6837" i="5"/>
  <c r="I6837" i="5"/>
  <c r="G6837" i="5"/>
  <c r="F6837" i="5"/>
  <c r="M6836" i="5"/>
  <c r="L6836" i="5"/>
  <c r="K6836" i="5"/>
  <c r="I6836" i="5"/>
  <c r="F6836" i="5" s="1"/>
  <c r="G6836" i="5"/>
  <c r="M6835" i="5"/>
  <c r="L6835" i="5"/>
  <c r="K6835" i="5"/>
  <c r="I6835" i="5"/>
  <c r="G6835" i="5"/>
  <c r="F6835" i="5"/>
  <c r="M6834" i="5"/>
  <c r="L6834" i="5"/>
  <c r="K6834" i="5"/>
  <c r="I6834" i="5"/>
  <c r="F6834" i="5" s="1"/>
  <c r="G6834" i="5"/>
  <c r="M6833" i="5"/>
  <c r="L6833" i="5"/>
  <c r="K6833" i="5"/>
  <c r="I6833" i="5"/>
  <c r="G6833" i="5"/>
  <c r="F6833" i="5"/>
  <c r="M6832" i="5"/>
  <c r="L6832" i="5"/>
  <c r="K6832" i="5"/>
  <c r="I6832" i="5"/>
  <c r="F6832" i="5" s="1"/>
  <c r="G6832" i="5"/>
  <c r="M6831" i="5"/>
  <c r="L6831" i="5"/>
  <c r="K6831" i="5"/>
  <c r="I6831" i="5"/>
  <c r="G6831" i="5"/>
  <c r="F6831" i="5"/>
  <c r="M6830" i="5"/>
  <c r="L6830" i="5"/>
  <c r="K6830" i="5"/>
  <c r="I6830" i="5"/>
  <c r="F6830" i="5" s="1"/>
  <c r="G6830" i="5"/>
  <c r="M6829" i="5"/>
  <c r="L6829" i="5"/>
  <c r="K6829" i="5"/>
  <c r="I6829" i="5"/>
  <c r="G6829" i="5"/>
  <c r="F6829" i="5"/>
  <c r="M6828" i="5"/>
  <c r="L6828" i="5"/>
  <c r="K6828" i="5"/>
  <c r="I6828" i="5"/>
  <c r="F6828" i="5" s="1"/>
  <c r="G6828" i="5"/>
  <c r="M6827" i="5"/>
  <c r="L6827" i="5"/>
  <c r="K6827" i="5"/>
  <c r="I6827" i="5"/>
  <c r="G6827" i="5"/>
  <c r="F6827" i="5"/>
  <c r="M6826" i="5"/>
  <c r="L6826" i="5"/>
  <c r="K6826" i="5"/>
  <c r="I6826" i="5"/>
  <c r="F6826" i="5" s="1"/>
  <c r="G6826" i="5"/>
  <c r="M6825" i="5"/>
  <c r="L6825" i="5"/>
  <c r="K6825" i="5"/>
  <c r="I6825" i="5"/>
  <c r="G6825" i="5"/>
  <c r="F6825" i="5"/>
  <c r="M6824" i="5"/>
  <c r="L6824" i="5"/>
  <c r="K6824" i="5"/>
  <c r="I6824" i="5"/>
  <c r="F6824" i="5" s="1"/>
  <c r="G6824" i="5"/>
  <c r="M6823" i="5"/>
  <c r="L6823" i="5"/>
  <c r="K6823" i="5"/>
  <c r="I6823" i="5"/>
  <c r="G6823" i="5"/>
  <c r="F6823" i="5"/>
  <c r="M6822" i="5"/>
  <c r="L6822" i="5"/>
  <c r="K6822" i="5"/>
  <c r="I6822" i="5"/>
  <c r="F6822" i="5" s="1"/>
  <c r="G6822" i="5"/>
  <c r="M6821" i="5"/>
  <c r="L6821" i="5"/>
  <c r="K6821" i="5"/>
  <c r="I6821" i="5"/>
  <c r="G6821" i="5"/>
  <c r="F6821" i="5"/>
  <c r="M6820" i="5"/>
  <c r="L6820" i="5"/>
  <c r="K6820" i="5"/>
  <c r="I6820" i="5"/>
  <c r="F6820" i="5" s="1"/>
  <c r="G6820" i="5"/>
  <c r="M6819" i="5"/>
  <c r="L6819" i="5"/>
  <c r="K6819" i="5"/>
  <c r="I6819" i="5"/>
  <c r="G6819" i="5"/>
  <c r="F6819" i="5"/>
  <c r="M6818" i="5"/>
  <c r="L6818" i="5"/>
  <c r="K6818" i="5"/>
  <c r="I6818" i="5"/>
  <c r="F6818" i="5" s="1"/>
  <c r="G6818" i="5"/>
  <c r="M6817" i="5"/>
  <c r="L6817" i="5"/>
  <c r="K6817" i="5"/>
  <c r="I6817" i="5"/>
  <c r="G6817" i="5"/>
  <c r="F6817" i="5"/>
  <c r="M6816" i="5"/>
  <c r="L6816" i="5"/>
  <c r="K6816" i="5"/>
  <c r="I6816" i="5"/>
  <c r="F6816" i="5" s="1"/>
  <c r="G6816" i="5"/>
  <c r="M6815" i="5"/>
  <c r="L6815" i="5"/>
  <c r="K6815" i="5"/>
  <c r="I6815" i="5"/>
  <c r="G6815" i="5"/>
  <c r="F6815" i="5"/>
  <c r="M6814" i="5"/>
  <c r="L6814" i="5"/>
  <c r="K6814" i="5"/>
  <c r="I6814" i="5"/>
  <c r="F6814" i="5" s="1"/>
  <c r="G6814" i="5"/>
  <c r="M6813" i="5"/>
  <c r="L6813" i="5"/>
  <c r="K6813" i="5"/>
  <c r="I6813" i="5"/>
  <c r="G6813" i="5"/>
  <c r="F6813" i="5"/>
  <c r="M6812" i="5"/>
  <c r="L6812" i="5"/>
  <c r="K6812" i="5"/>
  <c r="I6812" i="5"/>
  <c r="F6812" i="5" s="1"/>
  <c r="G6812" i="5"/>
  <c r="M6811" i="5"/>
  <c r="L6811" i="5"/>
  <c r="K6811" i="5"/>
  <c r="I6811" i="5"/>
  <c r="G6811" i="5"/>
  <c r="F6811" i="5"/>
  <c r="M7042" i="5"/>
  <c r="L7042" i="5"/>
  <c r="K7042" i="5"/>
  <c r="I7042" i="5"/>
  <c r="F7042" i="5" s="1"/>
  <c r="G7042" i="5"/>
  <c r="M7041" i="5"/>
  <c r="L7041" i="5"/>
  <c r="K7041" i="5"/>
  <c r="I7041" i="5"/>
  <c r="G7041" i="5"/>
  <c r="F7041" i="5"/>
  <c r="B7190" i="5"/>
  <c r="B7189" i="5"/>
  <c r="B7188" i="5"/>
  <c r="B7187" i="5"/>
  <c r="B7186" i="5"/>
  <c r="B7185" i="5"/>
  <c r="B7184" i="5"/>
  <c r="B7183" i="5"/>
  <c r="B7182" i="5"/>
  <c r="B7181" i="5"/>
  <c r="B7180" i="5"/>
  <c r="B7179" i="5"/>
  <c r="B7178" i="5"/>
  <c r="B7177" i="5"/>
  <c r="B7176" i="5"/>
  <c r="B7175" i="5"/>
  <c r="B7174" i="5"/>
  <c r="B7173" i="5"/>
  <c r="B7172" i="5"/>
  <c r="B7171" i="5"/>
  <c r="B7170" i="5"/>
  <c r="B7169" i="5"/>
  <c r="B7168" i="5"/>
  <c r="B7167" i="5"/>
  <c r="B7166" i="5"/>
  <c r="B7165" i="5"/>
  <c r="B7164" i="5"/>
  <c r="B7163" i="5"/>
  <c r="B7162" i="5"/>
  <c r="B7161" i="5"/>
  <c r="B7160" i="5"/>
  <c r="B7159" i="5"/>
  <c r="B7158" i="5"/>
  <c r="B7157" i="5"/>
  <c r="B7156" i="5"/>
  <c r="B7155" i="5"/>
  <c r="B7154" i="5"/>
  <c r="B7153" i="5"/>
  <c r="B7152" i="5"/>
  <c r="B7151" i="5"/>
  <c r="B7150" i="5"/>
  <c r="B7149" i="5"/>
  <c r="B7148" i="5"/>
  <c r="B7147" i="5"/>
  <c r="B7146" i="5"/>
  <c r="B7145" i="5"/>
  <c r="B7144" i="5"/>
  <c r="B7143" i="5"/>
  <c r="B7142" i="5"/>
  <c r="B7141" i="5"/>
  <c r="B7140" i="5"/>
  <c r="B7139" i="5"/>
  <c r="B7138" i="5"/>
  <c r="B7137" i="5"/>
  <c r="B7136" i="5"/>
  <c r="B7135" i="5"/>
  <c r="B7134" i="5"/>
  <c r="B7133" i="5"/>
  <c r="B7132" i="5"/>
  <c r="B7131" i="5"/>
  <c r="B7130" i="5"/>
  <c r="B7129" i="5"/>
  <c r="B7128" i="5"/>
  <c r="B7127" i="5"/>
  <c r="B7126" i="5"/>
  <c r="B7125" i="5"/>
  <c r="B7124" i="5"/>
  <c r="B7123" i="5"/>
  <c r="B7122" i="5"/>
  <c r="B7121" i="5"/>
  <c r="B7120" i="5"/>
  <c r="B7119" i="5"/>
  <c r="B7118" i="5"/>
  <c r="B7117" i="5"/>
  <c r="B7116" i="5"/>
  <c r="B7115" i="5"/>
  <c r="B7114" i="5"/>
  <c r="B7113" i="5"/>
  <c r="B7112" i="5"/>
  <c r="B7111" i="5"/>
  <c r="B7110" i="5"/>
  <c r="B7109" i="5"/>
  <c r="B7108" i="5"/>
  <c r="B7107" i="5"/>
  <c r="B7106" i="5"/>
  <c r="B7105" i="5"/>
  <c r="B7104" i="5"/>
  <c r="B7103" i="5"/>
  <c r="B7102" i="5"/>
  <c r="B7101" i="5"/>
  <c r="B7100" i="5"/>
  <c r="B7099" i="5"/>
  <c r="B7098" i="5"/>
  <c r="B7097" i="5"/>
  <c r="B7096" i="5"/>
  <c r="B7095" i="5"/>
  <c r="B7094" i="5"/>
  <c r="B7093" i="5"/>
  <c r="B7092" i="5"/>
  <c r="B7091" i="5"/>
  <c r="B7090" i="5"/>
  <c r="B7089" i="5"/>
  <c r="B7088" i="5"/>
  <c r="B7087" i="5"/>
  <c r="B7086" i="5"/>
  <c r="B7085" i="5"/>
  <c r="B7084" i="5"/>
  <c r="B7083" i="5"/>
  <c r="B7082" i="5"/>
  <c r="B7081" i="5"/>
  <c r="B7080" i="5"/>
  <c r="B7079" i="5"/>
  <c r="B7078" i="5"/>
  <c r="B7077" i="5"/>
  <c r="B7076" i="5"/>
  <c r="B7075" i="5"/>
  <c r="B7074" i="5"/>
  <c r="B7073" i="5"/>
  <c r="B7072" i="5"/>
  <c r="B7071" i="5"/>
  <c r="B7070" i="5"/>
  <c r="B7069" i="5"/>
  <c r="B7068" i="5"/>
  <c r="B7067" i="5"/>
  <c r="B7066" i="5"/>
  <c r="B7065" i="5"/>
  <c r="B7064" i="5"/>
  <c r="B7063" i="5"/>
  <c r="B7062" i="5"/>
  <c r="B7061" i="5"/>
  <c r="B7060" i="5"/>
  <c r="B7059" i="5"/>
  <c r="B7058" i="5"/>
  <c r="B7057" i="5"/>
  <c r="B7056" i="5"/>
  <c r="B7055" i="5"/>
  <c r="B7054" i="5"/>
  <c r="B7053" i="5"/>
  <c r="B7052" i="5"/>
  <c r="B7051" i="5"/>
  <c r="B7050" i="5"/>
  <c r="B7049" i="5"/>
  <c r="B7048" i="5"/>
  <c r="B7047" i="5"/>
  <c r="B7046" i="5"/>
  <c r="B7045" i="5"/>
  <c r="B7044" i="5"/>
  <c r="B7043" i="5"/>
  <c r="B7042" i="5"/>
  <c r="B7041" i="5"/>
  <c r="B7040" i="5"/>
  <c r="B7039" i="5"/>
  <c r="B7038" i="5"/>
  <c r="B7037" i="5"/>
  <c r="B7036" i="5"/>
  <c r="B7035" i="5"/>
  <c r="B7034" i="5"/>
  <c r="B7033" i="5"/>
  <c r="B7032" i="5"/>
  <c r="B7031" i="5"/>
  <c r="B7030" i="5"/>
  <c r="B7029" i="5"/>
  <c r="B7028" i="5"/>
  <c r="B7027" i="5"/>
  <c r="B7026" i="5"/>
  <c r="B7025" i="5"/>
  <c r="B7024" i="5"/>
  <c r="B7023" i="5"/>
  <c r="B7022" i="5"/>
  <c r="B7021" i="5"/>
  <c r="B7020" i="5"/>
  <c r="B7019" i="5"/>
  <c r="B7018" i="5"/>
  <c r="B7017" i="5"/>
  <c r="B7016" i="5"/>
  <c r="B7015" i="5"/>
  <c r="B7014" i="5"/>
  <c r="B7013" i="5"/>
  <c r="B7012" i="5"/>
  <c r="B7011" i="5"/>
  <c r="B7010" i="5"/>
  <c r="B7009" i="5"/>
  <c r="B7008" i="5"/>
  <c r="B7007" i="5"/>
  <c r="B7006" i="5"/>
  <c r="B7005" i="5"/>
  <c r="B7004" i="5"/>
  <c r="B7003" i="5"/>
  <c r="B7002" i="5"/>
  <c r="B7001" i="5"/>
  <c r="B7000" i="5"/>
  <c r="B6999" i="5"/>
  <c r="B6998" i="5"/>
  <c r="B6997" i="5"/>
  <c r="B6996" i="5"/>
  <c r="B6995" i="5"/>
  <c r="B6994" i="5"/>
  <c r="B6993" i="5"/>
  <c r="B6992" i="5"/>
  <c r="B6991" i="5"/>
  <c r="B6990" i="5"/>
  <c r="B6989" i="5"/>
  <c r="B6988" i="5"/>
  <c r="B6987" i="5"/>
  <c r="B6986" i="5"/>
  <c r="B6985" i="5"/>
  <c r="B6984" i="5"/>
  <c r="B6983" i="5"/>
  <c r="B6982" i="5"/>
  <c r="B6981" i="5"/>
  <c r="B6980" i="5"/>
  <c r="B6979" i="5"/>
  <c r="B6978" i="5"/>
  <c r="B6977" i="5"/>
  <c r="B6976" i="5"/>
  <c r="B6975" i="5"/>
  <c r="B6974" i="5"/>
  <c r="B6973" i="5"/>
  <c r="B6972" i="5"/>
  <c r="B6971" i="5"/>
  <c r="B6970" i="5"/>
  <c r="B6969" i="5"/>
  <c r="B6968" i="5"/>
  <c r="B6967" i="5"/>
  <c r="B6966" i="5"/>
  <c r="B6965" i="5"/>
  <c r="B6964" i="5"/>
  <c r="B6963" i="5"/>
  <c r="B6962" i="5"/>
  <c r="B6961" i="5"/>
  <c r="B6960" i="5"/>
  <c r="B6959" i="5"/>
  <c r="B6958" i="5"/>
  <c r="B6957" i="5"/>
  <c r="B6956" i="5"/>
  <c r="B6955" i="5"/>
  <c r="B6954" i="5"/>
  <c r="B6953" i="5"/>
  <c r="B6952" i="5"/>
  <c r="B6951" i="5"/>
  <c r="B6950" i="5"/>
  <c r="B6949" i="5"/>
  <c r="B6948" i="5"/>
  <c r="B6947" i="5"/>
  <c r="B6946" i="5"/>
  <c r="B6945" i="5"/>
  <c r="B6944" i="5"/>
  <c r="B6943" i="5"/>
  <c r="B6942" i="5"/>
  <c r="B6941" i="5"/>
  <c r="B6940" i="5"/>
  <c r="B6939" i="5"/>
  <c r="B6938" i="5"/>
  <c r="B6937" i="5"/>
  <c r="B6936" i="5"/>
  <c r="B6935" i="5"/>
  <c r="B6934" i="5"/>
  <c r="B6933" i="5"/>
  <c r="B6932" i="5"/>
  <c r="B6931" i="5"/>
  <c r="B6930" i="5"/>
  <c r="B6929" i="5"/>
  <c r="B6928" i="5"/>
  <c r="B6927" i="5"/>
  <c r="B6926" i="5"/>
  <c r="B6925" i="5"/>
  <c r="B6924" i="5"/>
  <c r="B6923" i="5"/>
  <c r="B6922" i="5"/>
  <c r="B6921" i="5"/>
  <c r="B6920" i="5"/>
  <c r="B6919" i="5"/>
  <c r="B6918" i="5"/>
  <c r="B6917" i="5"/>
  <c r="B6916" i="5"/>
  <c r="B6915" i="5"/>
  <c r="B6914" i="5"/>
  <c r="B6913" i="5"/>
  <c r="B6912" i="5"/>
  <c r="B6911" i="5"/>
  <c r="B6910" i="5"/>
  <c r="B6909" i="5"/>
  <c r="B6908" i="5"/>
  <c r="B6907" i="5"/>
  <c r="B6906" i="5"/>
  <c r="B6905" i="5"/>
  <c r="B6904" i="5"/>
  <c r="B6903" i="5"/>
  <c r="B6902" i="5"/>
  <c r="B6901" i="5"/>
  <c r="B6900" i="5"/>
  <c r="B6899" i="5"/>
  <c r="B6898" i="5"/>
  <c r="B6897" i="5"/>
  <c r="B6896" i="5"/>
  <c r="B6895" i="5"/>
  <c r="B6894" i="5"/>
  <c r="B6893" i="5"/>
  <c r="B6892" i="5"/>
  <c r="B6891" i="5"/>
  <c r="B6890" i="5"/>
  <c r="B6889" i="5"/>
  <c r="B6888" i="5"/>
  <c r="B6887" i="5"/>
  <c r="B6886" i="5"/>
  <c r="B6885" i="5"/>
  <c r="B6884" i="5"/>
  <c r="B6883" i="5"/>
  <c r="B6882" i="5"/>
  <c r="B6881" i="5"/>
  <c r="B6880" i="5"/>
  <c r="B6879" i="5"/>
  <c r="B6878" i="5"/>
  <c r="B6877" i="5"/>
  <c r="B6876" i="5"/>
  <c r="B6875" i="5"/>
  <c r="B6874" i="5"/>
  <c r="B6873" i="5"/>
  <c r="B6872" i="5"/>
  <c r="B6871" i="5"/>
  <c r="B6870" i="5"/>
  <c r="B6869" i="5"/>
  <c r="B6868" i="5"/>
  <c r="B6867" i="5"/>
  <c r="B6866" i="5"/>
  <c r="B6865" i="5"/>
  <c r="B6864" i="5"/>
  <c r="B6863" i="5"/>
  <c r="B6862" i="5"/>
  <c r="B6861" i="5"/>
  <c r="B6860" i="5"/>
  <c r="B6859" i="5"/>
  <c r="B6858" i="5"/>
  <c r="B6857" i="5"/>
  <c r="B6856" i="5"/>
  <c r="B6855" i="5"/>
  <c r="B6854" i="5"/>
  <c r="B6853" i="5"/>
  <c r="B6852" i="5"/>
  <c r="B6851" i="5"/>
  <c r="B6850" i="5"/>
  <c r="B6849" i="5"/>
  <c r="B6848" i="5"/>
  <c r="B6847" i="5"/>
  <c r="B6846" i="5"/>
  <c r="B6845" i="5"/>
  <c r="B6844" i="5"/>
  <c r="B6843" i="5"/>
  <c r="B6842" i="5"/>
  <c r="B6841" i="5"/>
  <c r="B6840" i="5"/>
  <c r="B6839" i="5"/>
  <c r="B6838" i="5"/>
  <c r="B6837" i="5"/>
  <c r="B6836" i="5"/>
  <c r="B6835" i="5"/>
  <c r="B6834" i="5"/>
  <c r="B6833" i="5"/>
  <c r="B6832" i="5"/>
  <c r="B6831" i="5"/>
  <c r="B6830" i="5"/>
  <c r="B6829" i="5"/>
  <c r="B6828" i="5"/>
  <c r="B6827" i="5"/>
  <c r="B6826" i="5"/>
  <c r="B6825" i="5"/>
  <c r="B6824" i="5"/>
  <c r="B6823" i="5"/>
  <c r="B6822" i="5"/>
  <c r="B6821" i="5"/>
  <c r="B6820" i="5"/>
  <c r="B6819" i="5"/>
  <c r="B6818" i="5"/>
  <c r="B6817" i="5"/>
  <c r="B6816" i="5"/>
  <c r="B6815" i="5"/>
  <c r="B6814" i="5"/>
  <c r="B6813" i="5"/>
  <c r="B6812" i="5"/>
  <c r="B6811" i="5"/>
  <c r="B6810" i="5"/>
  <c r="B6809" i="5"/>
  <c r="B6808" i="5"/>
  <c r="B6807" i="5"/>
  <c r="B6806" i="5"/>
  <c r="B6805" i="5"/>
  <c r="B6804" i="5"/>
  <c r="B6803" i="5"/>
  <c r="B6802" i="5"/>
  <c r="B6801" i="5"/>
  <c r="B6800" i="5"/>
  <c r="B6799" i="5"/>
  <c r="B6798" i="5"/>
  <c r="B6797" i="5"/>
  <c r="B6796" i="5"/>
  <c r="B6795" i="5"/>
  <c r="B6794" i="5"/>
  <c r="B6793" i="5"/>
  <c r="B6792" i="5"/>
  <c r="B6791" i="5"/>
  <c r="B6790" i="5"/>
  <c r="B6789" i="5"/>
  <c r="B6788" i="5"/>
  <c r="B6787" i="5"/>
  <c r="B6786" i="5"/>
  <c r="B6785" i="5"/>
  <c r="B6784" i="5"/>
  <c r="B6783" i="5"/>
  <c r="B6782" i="5"/>
  <c r="B6781" i="5"/>
  <c r="B6780" i="5"/>
  <c r="B6779" i="5"/>
  <c r="B6778" i="5"/>
  <c r="B6777" i="5"/>
  <c r="B6776" i="5"/>
  <c r="B6775" i="5"/>
  <c r="B6774" i="5"/>
  <c r="B6773" i="5"/>
  <c r="B6772" i="5"/>
  <c r="B6771" i="5"/>
  <c r="B6770" i="5"/>
  <c r="B6769" i="5"/>
  <c r="B6768" i="5"/>
  <c r="B6767" i="5"/>
  <c r="B6766" i="5"/>
  <c r="B6765" i="5"/>
  <c r="B6764" i="5"/>
  <c r="B6763" i="5"/>
  <c r="B6762" i="5"/>
  <c r="B6761" i="5"/>
  <c r="B6760" i="5"/>
  <c r="B6759" i="5"/>
  <c r="B6758" i="5"/>
  <c r="B6757" i="5"/>
  <c r="B6756" i="5"/>
  <c r="B6755" i="5"/>
  <c r="B6754" i="5"/>
  <c r="B6753" i="5"/>
  <c r="B6752" i="5"/>
  <c r="B6751" i="5"/>
  <c r="B6750" i="5"/>
  <c r="B6749" i="5"/>
  <c r="B6748" i="5"/>
  <c r="B6747" i="5"/>
  <c r="B6746" i="5"/>
  <c r="B6745" i="5"/>
  <c r="B6744" i="5"/>
  <c r="B6743" i="5"/>
  <c r="B6742" i="5"/>
  <c r="B6741" i="5"/>
  <c r="B6740" i="5"/>
  <c r="B6739" i="5"/>
  <c r="B6738" i="5"/>
  <c r="B6737" i="5"/>
  <c r="B6736" i="5"/>
  <c r="B6735" i="5"/>
  <c r="B6734" i="5"/>
  <c r="B6733" i="5"/>
  <c r="B6732" i="5"/>
  <c r="B6731" i="5"/>
  <c r="B6730" i="5"/>
  <c r="B6729" i="5"/>
  <c r="B6728" i="5"/>
  <c r="B6727" i="5"/>
  <c r="B6726" i="5"/>
  <c r="B6725" i="5"/>
  <c r="B6724" i="5"/>
  <c r="B6723" i="5"/>
  <c r="B6722" i="5"/>
  <c r="B6721" i="5"/>
  <c r="B6720" i="5"/>
  <c r="B6719" i="5"/>
  <c r="B6718" i="5"/>
  <c r="B6717" i="5"/>
  <c r="B6716" i="5"/>
  <c r="B6715" i="5"/>
  <c r="B6714" i="5"/>
  <c r="B6713" i="5"/>
  <c r="B6712" i="5"/>
  <c r="B6711" i="5"/>
  <c r="B6710" i="5"/>
  <c r="B6709" i="5"/>
  <c r="B6708" i="5"/>
  <c r="B6707" i="5"/>
  <c r="B6706" i="5"/>
  <c r="B6705" i="5"/>
  <c r="B6704" i="5"/>
  <c r="B6703" i="5"/>
  <c r="B6702" i="5"/>
  <c r="B6701" i="5"/>
  <c r="B6700" i="5"/>
  <c r="B6699" i="5"/>
  <c r="B6698" i="5"/>
  <c r="B6697" i="5"/>
  <c r="B6696" i="5"/>
  <c r="B6695" i="5"/>
  <c r="B6694" i="5"/>
  <c r="B6693" i="5"/>
  <c r="B6692" i="5"/>
  <c r="B6691" i="5"/>
  <c r="B6690" i="5"/>
  <c r="B6689" i="5"/>
  <c r="B6688" i="5"/>
  <c r="B6687" i="5"/>
  <c r="B6686" i="5"/>
  <c r="B6685" i="5"/>
  <c r="B6684" i="5"/>
  <c r="B6683" i="5"/>
  <c r="B6682" i="5"/>
  <c r="B6681" i="5"/>
  <c r="B6680" i="5"/>
  <c r="B6679" i="5"/>
  <c r="B6678" i="5"/>
  <c r="B6677" i="5"/>
  <c r="B6676" i="5"/>
  <c r="B6675" i="5"/>
  <c r="B6674" i="5"/>
  <c r="B6673" i="5"/>
  <c r="B6672" i="5"/>
  <c r="B6671" i="5"/>
  <c r="B6670" i="5"/>
  <c r="B6669" i="5"/>
  <c r="B6668" i="5"/>
  <c r="B6667" i="5"/>
  <c r="B6666" i="5"/>
  <c r="B6665" i="5"/>
  <c r="B6664" i="5"/>
  <c r="B6663" i="5"/>
  <c r="B6662" i="5"/>
  <c r="B6661" i="5"/>
  <c r="B6660" i="5"/>
  <c r="B6659" i="5"/>
  <c r="B6658" i="5"/>
  <c r="B6657" i="5"/>
  <c r="B6656" i="5"/>
  <c r="B6655" i="5"/>
  <c r="B6654" i="5"/>
  <c r="B6653" i="5"/>
  <c r="B6652" i="5"/>
  <c r="B6651" i="5"/>
  <c r="B6650" i="5"/>
  <c r="B6649" i="5"/>
  <c r="B6648" i="5"/>
  <c r="B6647" i="5"/>
  <c r="B6646" i="5"/>
  <c r="B6645" i="5"/>
  <c r="B6644" i="5"/>
  <c r="B6643" i="5"/>
  <c r="B6642" i="5"/>
  <c r="B6641" i="5"/>
  <c r="B6640" i="5"/>
  <c r="B6639" i="5"/>
  <c r="B6638" i="5"/>
  <c r="B6637" i="5"/>
  <c r="B6636" i="5"/>
  <c r="B6635" i="5"/>
  <c r="B6634" i="5"/>
  <c r="B6633" i="5"/>
  <c r="B6632" i="5"/>
  <c r="B6631" i="5"/>
  <c r="B6630" i="5"/>
  <c r="B6629" i="5"/>
  <c r="B6628" i="5"/>
  <c r="B6627" i="5"/>
  <c r="B6626" i="5"/>
  <c r="B6625" i="5"/>
  <c r="B6624" i="5"/>
  <c r="B6623" i="5"/>
  <c r="B6622" i="5"/>
  <c r="B6621" i="5"/>
  <c r="B6620" i="5"/>
  <c r="B6619" i="5"/>
  <c r="B6618" i="5"/>
  <c r="B6617" i="5"/>
  <c r="B6616" i="5"/>
  <c r="B6615" i="5"/>
  <c r="B6614" i="5"/>
  <c r="B6613" i="5"/>
  <c r="B6612" i="5"/>
  <c r="B6611" i="5"/>
  <c r="B6610" i="5"/>
  <c r="B6609" i="5"/>
  <c r="B6608" i="5"/>
  <c r="B6607" i="5"/>
  <c r="B6606" i="5"/>
  <c r="B6605" i="5"/>
  <c r="B6604" i="5"/>
  <c r="B6603" i="5"/>
  <c r="B6602" i="5"/>
  <c r="B6601" i="5"/>
  <c r="B6600" i="5"/>
  <c r="B6599" i="5"/>
  <c r="B6598" i="5"/>
  <c r="B6597" i="5"/>
  <c r="B6596" i="5"/>
  <c r="B6595" i="5"/>
  <c r="B6594" i="5"/>
  <c r="B6593" i="5"/>
  <c r="B6592" i="5"/>
  <c r="B6591" i="5"/>
  <c r="B6590" i="5"/>
  <c r="B6589" i="5"/>
  <c r="B6588" i="5"/>
  <c r="B6587" i="5"/>
  <c r="B6586" i="5"/>
  <c r="B6585" i="5"/>
  <c r="B6584" i="5"/>
  <c r="B6583" i="5"/>
  <c r="B6582" i="5"/>
  <c r="B6581" i="5"/>
  <c r="B6580" i="5"/>
  <c r="B6579" i="5"/>
  <c r="B6578" i="5"/>
  <c r="B6577" i="5"/>
  <c r="B6576" i="5"/>
  <c r="B6575" i="5"/>
  <c r="B6574" i="5"/>
  <c r="B6573" i="5"/>
  <c r="B6572" i="5"/>
  <c r="B6571" i="5"/>
  <c r="B6570" i="5"/>
  <c r="B6569" i="5"/>
  <c r="B6568" i="5"/>
  <c r="B6567" i="5"/>
  <c r="B6566" i="5"/>
  <c r="B6565" i="5"/>
  <c r="B6564" i="5"/>
  <c r="B6563" i="5"/>
  <c r="B6562" i="5"/>
  <c r="B6561" i="5"/>
  <c r="B6560" i="5"/>
  <c r="B6559" i="5"/>
  <c r="B6558" i="5"/>
  <c r="B6557" i="5"/>
  <c r="B6556" i="5"/>
  <c r="B6555" i="5"/>
  <c r="B6554" i="5"/>
  <c r="B6553" i="5"/>
  <c r="B6552" i="5"/>
  <c r="B6551" i="5"/>
  <c r="B6550" i="5"/>
  <c r="B6549" i="5"/>
  <c r="B6548" i="5"/>
  <c r="B6547" i="5"/>
  <c r="B6546" i="5"/>
  <c r="B6545" i="5"/>
  <c r="B6544" i="5"/>
  <c r="B6543" i="5"/>
  <c r="B6542" i="5"/>
  <c r="B6541" i="5"/>
  <c r="B6540" i="5"/>
  <c r="B6539" i="5"/>
  <c r="B6538" i="5"/>
  <c r="B6537" i="5"/>
  <c r="B6536" i="5"/>
  <c r="B6535" i="5"/>
  <c r="B6534" i="5"/>
  <c r="B6533" i="5"/>
  <c r="B6532" i="5"/>
  <c r="B6531" i="5"/>
  <c r="B6530" i="5"/>
  <c r="B6529" i="5"/>
  <c r="B6528" i="5"/>
  <c r="B6527" i="5"/>
  <c r="B6526" i="5"/>
  <c r="B6525" i="5"/>
  <c r="B6524" i="5"/>
  <c r="B6523" i="5"/>
  <c r="B6522" i="5"/>
  <c r="B6521" i="5"/>
  <c r="B6520" i="5"/>
  <c r="B6519" i="5"/>
  <c r="B6518" i="5"/>
  <c r="B6517" i="5"/>
  <c r="B6516" i="5"/>
  <c r="B6515" i="5"/>
  <c r="B6514" i="5"/>
  <c r="B6513" i="5"/>
  <c r="B6512" i="5"/>
  <c r="B6511" i="5"/>
  <c r="B6510" i="5"/>
  <c r="B6509" i="5"/>
  <c r="B6508" i="5"/>
  <c r="B6507" i="5"/>
  <c r="B6506" i="5"/>
  <c r="B6505" i="5"/>
  <c r="B6504" i="5"/>
  <c r="B6503" i="5"/>
  <c r="B6502" i="5"/>
  <c r="B6501" i="5"/>
  <c r="B6500" i="5"/>
  <c r="B6499" i="5"/>
  <c r="B6498" i="5"/>
  <c r="B6497" i="5"/>
  <c r="B6496" i="5"/>
  <c r="B6495" i="5"/>
  <c r="B6494" i="5"/>
  <c r="B6493" i="5"/>
  <c r="B6492" i="5"/>
  <c r="B6491" i="5"/>
  <c r="B6490" i="5"/>
  <c r="B6489" i="5"/>
  <c r="B6488" i="5"/>
  <c r="B6487" i="5"/>
  <c r="B6486" i="5"/>
  <c r="B6485" i="5"/>
  <c r="B6484" i="5"/>
  <c r="B6483" i="5"/>
  <c r="B6482" i="5"/>
  <c r="B6481" i="5"/>
  <c r="B6480" i="5"/>
  <c r="B6479" i="5"/>
  <c r="B6478" i="5"/>
  <c r="B6477" i="5"/>
  <c r="B6476" i="5"/>
  <c r="B6475" i="5"/>
  <c r="B6474" i="5"/>
  <c r="B6473" i="5"/>
  <c r="B6472" i="5"/>
  <c r="B6471" i="5"/>
  <c r="B6470" i="5"/>
  <c r="B6469" i="5"/>
  <c r="B6468" i="5"/>
  <c r="B6467" i="5"/>
  <c r="B6466" i="5"/>
  <c r="B6465" i="5"/>
  <c r="B6464" i="5"/>
  <c r="B6463" i="5"/>
  <c r="B6462" i="5"/>
  <c r="B6461" i="5"/>
  <c r="B6460" i="5"/>
  <c r="B6459" i="5"/>
  <c r="B6458" i="5"/>
  <c r="B6457" i="5"/>
  <c r="B6456" i="5"/>
  <c r="B6455" i="5"/>
  <c r="B6454" i="5"/>
  <c r="B6453" i="5"/>
  <c r="B6452" i="5"/>
  <c r="B6451" i="5"/>
  <c r="B6450" i="5"/>
  <c r="B6449" i="5"/>
  <c r="B6448" i="5"/>
  <c r="B6447" i="5"/>
  <c r="B6446" i="5"/>
  <c r="B6445" i="5"/>
  <c r="B6444" i="5"/>
  <c r="B6443" i="5"/>
  <c r="B6442" i="5"/>
  <c r="B6441" i="5"/>
  <c r="B6440" i="5"/>
  <c r="B6439" i="5"/>
  <c r="B6438" i="5"/>
  <c r="B6437" i="5"/>
  <c r="B6436" i="5"/>
  <c r="B6435" i="5"/>
  <c r="B6434" i="5"/>
  <c r="B6433" i="5"/>
  <c r="B6432" i="5"/>
  <c r="B6431" i="5"/>
  <c r="B6430" i="5"/>
  <c r="B6429" i="5"/>
  <c r="B6428" i="5"/>
  <c r="B6427" i="5"/>
  <c r="B6426" i="5"/>
  <c r="B6425" i="5"/>
  <c r="B6424" i="5"/>
  <c r="B6423" i="5"/>
  <c r="B6422" i="5"/>
  <c r="B6421" i="5"/>
  <c r="B6420" i="5"/>
  <c r="B6419" i="5"/>
  <c r="B6418" i="5"/>
  <c r="B6417" i="5"/>
  <c r="B6416" i="5"/>
  <c r="B6415" i="5"/>
  <c r="B6414" i="5"/>
  <c r="B6413" i="5"/>
  <c r="B6412" i="5"/>
  <c r="B6411" i="5"/>
  <c r="B6410" i="5"/>
  <c r="B6409" i="5"/>
  <c r="B6408" i="5"/>
  <c r="B6407" i="5"/>
  <c r="B6406" i="5"/>
  <c r="B6405" i="5"/>
  <c r="B6404" i="5"/>
  <c r="B6403" i="5"/>
  <c r="B6402" i="5"/>
  <c r="B6401" i="5"/>
  <c r="B6400" i="5"/>
  <c r="B6399" i="5"/>
  <c r="B6398" i="5"/>
  <c r="B6397" i="5"/>
  <c r="B6396" i="5"/>
  <c r="B6395" i="5"/>
  <c r="B6394" i="5"/>
  <c r="B6393" i="5"/>
  <c r="B6392" i="5"/>
  <c r="B6391" i="5"/>
  <c r="B6390" i="5"/>
  <c r="B6389" i="5"/>
  <c r="B6388" i="5"/>
  <c r="B6387" i="5"/>
  <c r="B6386" i="5"/>
  <c r="B6385" i="5"/>
  <c r="B6384" i="5"/>
  <c r="B6383" i="5"/>
  <c r="B6382" i="5"/>
  <c r="B6381" i="5"/>
  <c r="B6380" i="5"/>
  <c r="B6379" i="5"/>
  <c r="B6378" i="5"/>
  <c r="B6377" i="5"/>
  <c r="B6376" i="5"/>
  <c r="B6375" i="5"/>
  <c r="B6374" i="5"/>
  <c r="B6373" i="5"/>
  <c r="B6372" i="5"/>
  <c r="B6371" i="5"/>
  <c r="B6370" i="5"/>
  <c r="B6369" i="5"/>
  <c r="B6368" i="5"/>
  <c r="B6367" i="5"/>
  <c r="B6366" i="5"/>
  <c r="B6365" i="5"/>
  <c r="B6364" i="5"/>
  <c r="B6363" i="5"/>
  <c r="B6362" i="5"/>
  <c r="B6361" i="5"/>
  <c r="B6360" i="5"/>
  <c r="B6359" i="5"/>
  <c r="B6358" i="5"/>
  <c r="B6357" i="5"/>
  <c r="B6356" i="5"/>
  <c r="B6355" i="5"/>
  <c r="B6354" i="5"/>
  <c r="B6353" i="5"/>
  <c r="B6352" i="5"/>
  <c r="B6351" i="5"/>
  <c r="B6350" i="5"/>
  <c r="B6349" i="5"/>
  <c r="B6348" i="5"/>
  <c r="B6347" i="5"/>
  <c r="B6346" i="5"/>
  <c r="B6345" i="5"/>
  <c r="B6344" i="5"/>
  <c r="B6343" i="5"/>
  <c r="B6342" i="5"/>
  <c r="B6341" i="5"/>
  <c r="B6340" i="5"/>
  <c r="B6339" i="5"/>
  <c r="B6338" i="5"/>
  <c r="B6337" i="5"/>
  <c r="B6336" i="5"/>
  <c r="B6335" i="5"/>
  <c r="B6334" i="5"/>
  <c r="B6333" i="5"/>
  <c r="B6332" i="5"/>
  <c r="B6331" i="5"/>
  <c r="B6330" i="5"/>
  <c r="B6329" i="5"/>
  <c r="B6328" i="5"/>
  <c r="B6327" i="5"/>
  <c r="B6326" i="5"/>
  <c r="B6325" i="5"/>
  <c r="B6324" i="5"/>
  <c r="B6323" i="5"/>
  <c r="B6322" i="5"/>
  <c r="B6321" i="5"/>
  <c r="B6320" i="5"/>
  <c r="B6319" i="5"/>
  <c r="B6318" i="5"/>
  <c r="B6317" i="5"/>
  <c r="B6316" i="5"/>
  <c r="B6315" i="5"/>
  <c r="B6314" i="5"/>
  <c r="B6313" i="5"/>
  <c r="B6312" i="5"/>
  <c r="B6311" i="5"/>
  <c r="B6310" i="5"/>
  <c r="B6309" i="5"/>
  <c r="B6308" i="5"/>
  <c r="B6307" i="5"/>
  <c r="B6306" i="5"/>
  <c r="B6305" i="5"/>
  <c r="B6304" i="5"/>
  <c r="B6303" i="5"/>
  <c r="B6302" i="5"/>
  <c r="B6301" i="5"/>
  <c r="B6300" i="5"/>
  <c r="B6299" i="5"/>
  <c r="B6298" i="5"/>
  <c r="B6297" i="5"/>
  <c r="B6296" i="5"/>
  <c r="B6295" i="5"/>
  <c r="B6294" i="5"/>
  <c r="B6293" i="5"/>
  <c r="B6292" i="5"/>
  <c r="B6291" i="5"/>
  <c r="B6290" i="5"/>
  <c r="B6289" i="5"/>
  <c r="B6288" i="5"/>
  <c r="B6287" i="5"/>
  <c r="B6286" i="5"/>
  <c r="B6285" i="5"/>
  <c r="B6284" i="5"/>
  <c r="B6283" i="5"/>
  <c r="B6282" i="5"/>
  <c r="B6281" i="5"/>
  <c r="B6280" i="5"/>
  <c r="B6279" i="5"/>
  <c r="B6278" i="5"/>
  <c r="B6277" i="5"/>
  <c r="B6276" i="5"/>
  <c r="B6275" i="5"/>
  <c r="B6274" i="5"/>
  <c r="B6273" i="5"/>
  <c r="B6272" i="5"/>
  <c r="B6271" i="5"/>
  <c r="B6270" i="5"/>
  <c r="B6269" i="5"/>
  <c r="B6268" i="5"/>
  <c r="B6267" i="5"/>
  <c r="B6266" i="5"/>
  <c r="B6265" i="5"/>
  <c r="B6264" i="5"/>
  <c r="B6263" i="5"/>
  <c r="B6262" i="5"/>
  <c r="B6261" i="5"/>
  <c r="B6260" i="5"/>
  <c r="B6259" i="5"/>
  <c r="B6258" i="5"/>
  <c r="B6257" i="5"/>
  <c r="B6256" i="5"/>
  <c r="B6255" i="5"/>
  <c r="B6254" i="5"/>
  <c r="B6253" i="5"/>
  <c r="B6252" i="5"/>
  <c r="B6251" i="5"/>
  <c r="B6250" i="5"/>
  <c r="B6249" i="5"/>
  <c r="B6248" i="5"/>
  <c r="B6247" i="5"/>
  <c r="B6246" i="5"/>
  <c r="B6245" i="5"/>
  <c r="B6244" i="5"/>
  <c r="B6243" i="5"/>
  <c r="B6242" i="5"/>
  <c r="B6241" i="5"/>
  <c r="B6240" i="5"/>
  <c r="B6239" i="5"/>
  <c r="B6238" i="5"/>
  <c r="B6237" i="5"/>
  <c r="B6236" i="5"/>
  <c r="B6235" i="5"/>
  <c r="B6234" i="5"/>
  <c r="B6233" i="5"/>
  <c r="B6232" i="5"/>
  <c r="B6231" i="5"/>
  <c r="B6230" i="5"/>
  <c r="B6229" i="5"/>
  <c r="B6228" i="5"/>
  <c r="B6227" i="5"/>
  <c r="B6226" i="5"/>
  <c r="B6225" i="5"/>
  <c r="B6224" i="5"/>
  <c r="B6223" i="5"/>
  <c r="B6222" i="5"/>
  <c r="B6221" i="5"/>
  <c r="B6220" i="5"/>
  <c r="B6219" i="5"/>
  <c r="B6218" i="5"/>
  <c r="B6217" i="5"/>
  <c r="B6216" i="5"/>
  <c r="B6215" i="5"/>
  <c r="B6214" i="5"/>
  <c r="B6213" i="5"/>
  <c r="B6212" i="5"/>
  <c r="B6211" i="5"/>
  <c r="B6210" i="5"/>
  <c r="B6209" i="5"/>
  <c r="B6208" i="5"/>
  <c r="B6207" i="5"/>
  <c r="B6206" i="5"/>
  <c r="B6205" i="5"/>
  <c r="B6204" i="5"/>
  <c r="B6203" i="5"/>
  <c r="B6202" i="5"/>
  <c r="B6201" i="5"/>
  <c r="B6200" i="5"/>
  <c r="B6199" i="5"/>
  <c r="B6198" i="5"/>
  <c r="B6197" i="5"/>
  <c r="B6196" i="5"/>
  <c r="B6195" i="5"/>
  <c r="B6194" i="5"/>
  <c r="B6193" i="5"/>
  <c r="B6192" i="5"/>
  <c r="B6191" i="5"/>
  <c r="B6190" i="5"/>
  <c r="B6189" i="5"/>
  <c r="B6188" i="5"/>
  <c r="B6187" i="5"/>
  <c r="B6186" i="5"/>
  <c r="B6185" i="5"/>
  <c r="B6184" i="5"/>
  <c r="B6183" i="5"/>
  <c r="B6182" i="5"/>
  <c r="B6181" i="5"/>
  <c r="B6180" i="5"/>
  <c r="B6179" i="5"/>
  <c r="B6178" i="5"/>
  <c r="B6177" i="5"/>
  <c r="B6176" i="5"/>
  <c r="B6175" i="5"/>
  <c r="B6174" i="5"/>
  <c r="B6173" i="5"/>
  <c r="B6172" i="5"/>
  <c r="B6171" i="5"/>
  <c r="B6170" i="5"/>
  <c r="B6169" i="5"/>
  <c r="B6168" i="5"/>
  <c r="B6167" i="5"/>
  <c r="B6166" i="5"/>
  <c r="B6165" i="5"/>
  <c r="B6164" i="5"/>
  <c r="B6163" i="5"/>
  <c r="B6162" i="5"/>
  <c r="B6161" i="5"/>
  <c r="B6160" i="5"/>
  <c r="B6159" i="5"/>
  <c r="B6158" i="5"/>
  <c r="B6157" i="5"/>
  <c r="B6156" i="5"/>
  <c r="B6155" i="5"/>
  <c r="B6154" i="5"/>
  <c r="B6153" i="5"/>
  <c r="B6152" i="5"/>
  <c r="B6151" i="5"/>
  <c r="B6150" i="5"/>
  <c r="B6149" i="5"/>
  <c r="B6148" i="5"/>
  <c r="B6147" i="5"/>
  <c r="B6146" i="5"/>
  <c r="B6145" i="5"/>
  <c r="B6144" i="5"/>
  <c r="B6143" i="5"/>
  <c r="B6142" i="5"/>
  <c r="B6141" i="5"/>
  <c r="B6140" i="5"/>
  <c r="B6139" i="5"/>
  <c r="B6138" i="5"/>
  <c r="B6137" i="5"/>
  <c r="B6136" i="5"/>
  <c r="B6135" i="5"/>
  <c r="B6134" i="5"/>
  <c r="B6133" i="5"/>
  <c r="B6132" i="5"/>
  <c r="B6131" i="5"/>
  <c r="B6130" i="5"/>
  <c r="B6129" i="5"/>
  <c r="B6128" i="5"/>
  <c r="B6127" i="5"/>
  <c r="B6126" i="5"/>
  <c r="B6125" i="5"/>
  <c r="B6124" i="5"/>
  <c r="B6123" i="5"/>
  <c r="B6122" i="5"/>
  <c r="B6121" i="5"/>
  <c r="B6120" i="5"/>
  <c r="B6119" i="5"/>
  <c r="B6118" i="5"/>
  <c r="B6117" i="5"/>
  <c r="B6116" i="5"/>
  <c r="B6115" i="5"/>
  <c r="B6114" i="5"/>
  <c r="B6113" i="5"/>
  <c r="B6112" i="5"/>
  <c r="B6111" i="5"/>
  <c r="B6110" i="5"/>
  <c r="B6109" i="5"/>
  <c r="B6108" i="5"/>
  <c r="B6107" i="5"/>
  <c r="B6106" i="5"/>
  <c r="B6105" i="5"/>
  <c r="B6104" i="5"/>
  <c r="B6103" i="5"/>
  <c r="B6102" i="5"/>
  <c r="B6101" i="5"/>
  <c r="B6100" i="5"/>
  <c r="B6099" i="5"/>
  <c r="B6098" i="5"/>
  <c r="B6097" i="5"/>
  <c r="B6096" i="5"/>
  <c r="B6095" i="5"/>
  <c r="B6094" i="5"/>
  <c r="B6093" i="5"/>
  <c r="B6092" i="5"/>
  <c r="B6091" i="5"/>
  <c r="B6090" i="5"/>
  <c r="B6089" i="5"/>
  <c r="B6088" i="5"/>
  <c r="B6087" i="5"/>
  <c r="B6086" i="5"/>
  <c r="B6085" i="5"/>
  <c r="B6084" i="5"/>
  <c r="B6083" i="5"/>
  <c r="B6082" i="5"/>
  <c r="B6081" i="5"/>
  <c r="B6080" i="5"/>
  <c r="B6079" i="5"/>
  <c r="B6078" i="5"/>
  <c r="B6077" i="5"/>
  <c r="B6076" i="5"/>
  <c r="B6075" i="5"/>
  <c r="B6074" i="5"/>
  <c r="B6073" i="5"/>
  <c r="B6072" i="5"/>
  <c r="B6071" i="5"/>
  <c r="B6070" i="5"/>
  <c r="B6069" i="5"/>
  <c r="B6068" i="5"/>
  <c r="B6067" i="5"/>
  <c r="B6066" i="5"/>
  <c r="B6065" i="5"/>
  <c r="B6064" i="5"/>
  <c r="B6063" i="5"/>
  <c r="B6062" i="5"/>
  <c r="B6061" i="5"/>
  <c r="B6060" i="5"/>
  <c r="B6059" i="5"/>
  <c r="B6058" i="5"/>
  <c r="B6057" i="5"/>
  <c r="B6056" i="5"/>
  <c r="B6055" i="5"/>
  <c r="B6054" i="5"/>
  <c r="B6053" i="5"/>
  <c r="B6052" i="5"/>
  <c r="B6051" i="5"/>
  <c r="B6050" i="5"/>
  <c r="B6049" i="5"/>
  <c r="B6048" i="5"/>
  <c r="B6047" i="5"/>
  <c r="B6046" i="5"/>
  <c r="B6045" i="5"/>
  <c r="B6044" i="5"/>
  <c r="B6043" i="5"/>
  <c r="B6042" i="5"/>
  <c r="B6041" i="5"/>
  <c r="B6040" i="5"/>
  <c r="B6039" i="5"/>
  <c r="B6038" i="5"/>
  <c r="B6037" i="5"/>
  <c r="B6036" i="5"/>
  <c r="B6035" i="5"/>
  <c r="B6034" i="5"/>
  <c r="B6033" i="5"/>
  <c r="B6032" i="5"/>
  <c r="B6031" i="5"/>
  <c r="B6030" i="5"/>
  <c r="B6029" i="5"/>
  <c r="B6028" i="5"/>
  <c r="B6027" i="5"/>
  <c r="B6026" i="5"/>
  <c r="B6025" i="5"/>
  <c r="B6024" i="5"/>
  <c r="B6023" i="5"/>
  <c r="B6022" i="5"/>
  <c r="B6021" i="5"/>
  <c r="B6020" i="5"/>
  <c r="B6019" i="5"/>
  <c r="B6018" i="5"/>
  <c r="B6017" i="5"/>
  <c r="B6016" i="5"/>
  <c r="B6015" i="5"/>
  <c r="B6014" i="5"/>
  <c r="B6013" i="5"/>
  <c r="B6012" i="5"/>
  <c r="B6011" i="5"/>
  <c r="B6010" i="5"/>
  <c r="B6009" i="5"/>
  <c r="B6008" i="5"/>
  <c r="B6007" i="5"/>
  <c r="B6006" i="5"/>
  <c r="B6005" i="5"/>
  <c r="B6004" i="5"/>
  <c r="B6003" i="5"/>
  <c r="B6002" i="5"/>
  <c r="B6001" i="5"/>
  <c r="B6000" i="5"/>
  <c r="B5999" i="5"/>
  <c r="B5998" i="5"/>
  <c r="B5997" i="5"/>
  <c r="B5996" i="5"/>
  <c r="B5995" i="5"/>
  <c r="B5994" i="5"/>
  <c r="B5993" i="5"/>
  <c r="B5992" i="5"/>
  <c r="B5991" i="5"/>
  <c r="B5990" i="5"/>
  <c r="B5989" i="5"/>
  <c r="B5988" i="5"/>
  <c r="B5987" i="5"/>
  <c r="B5986" i="5"/>
  <c r="B5985" i="5"/>
  <c r="B5984" i="5"/>
  <c r="B5983" i="5"/>
  <c r="B5982" i="5"/>
  <c r="B5981" i="5"/>
  <c r="B5980" i="5"/>
  <c r="B5979" i="5"/>
  <c r="B5978" i="5"/>
  <c r="B5977" i="5"/>
  <c r="B5976" i="5"/>
  <c r="B5975" i="5"/>
  <c r="B5974" i="5"/>
  <c r="B5973" i="5"/>
  <c r="B5972" i="5"/>
  <c r="B5971" i="5"/>
  <c r="B5970" i="5"/>
  <c r="B5969" i="5"/>
  <c r="B5968" i="5"/>
  <c r="B5967" i="5"/>
  <c r="B5966" i="5"/>
  <c r="B5965" i="5"/>
  <c r="B5964" i="5"/>
  <c r="B5963" i="5"/>
  <c r="B5962" i="5"/>
  <c r="B5961" i="5"/>
  <c r="B5960" i="5"/>
  <c r="B5959" i="5"/>
  <c r="B5958" i="5"/>
  <c r="B5957" i="5"/>
  <c r="B5956" i="5"/>
  <c r="B5955" i="5"/>
  <c r="B5954" i="5"/>
  <c r="B5953" i="5"/>
  <c r="B5952" i="5"/>
  <c r="B5951" i="5"/>
  <c r="B5950" i="5"/>
  <c r="B5949" i="5"/>
  <c r="B5948" i="5"/>
  <c r="B5947" i="5"/>
  <c r="B5946" i="5"/>
  <c r="B5945" i="5"/>
  <c r="B5944" i="5"/>
  <c r="B5943" i="5"/>
  <c r="B5942" i="5"/>
  <c r="B5941" i="5"/>
  <c r="B5940" i="5"/>
  <c r="B5939" i="5"/>
  <c r="B5938" i="5"/>
  <c r="B5937" i="5"/>
  <c r="B5936" i="5"/>
  <c r="B5935" i="5"/>
  <c r="B5934" i="5"/>
  <c r="B5933" i="5"/>
  <c r="B5932" i="5"/>
  <c r="B5931" i="5"/>
  <c r="B5930" i="5"/>
  <c r="B5929" i="5"/>
  <c r="B5928" i="5"/>
  <c r="B5927" i="5"/>
  <c r="B5926" i="5"/>
  <c r="B5925" i="5"/>
  <c r="B5924" i="5"/>
  <c r="B5923" i="5"/>
  <c r="B5922" i="5"/>
  <c r="B5921" i="5"/>
  <c r="B5920" i="5"/>
  <c r="B5919" i="5"/>
  <c r="B5918" i="5"/>
  <c r="B5917" i="5"/>
  <c r="B5916" i="5"/>
  <c r="B5915" i="5"/>
  <c r="B5914" i="5"/>
  <c r="B5913" i="5"/>
  <c r="B5912" i="5"/>
  <c r="B5911" i="5"/>
  <c r="B5910" i="5"/>
  <c r="B5909" i="5"/>
  <c r="B5908" i="5"/>
  <c r="B5907" i="5"/>
  <c r="B5906" i="5"/>
  <c r="B5905" i="5"/>
  <c r="B5904" i="5"/>
  <c r="B5903" i="5"/>
  <c r="B5902" i="5"/>
  <c r="B5901" i="5"/>
  <c r="B5900" i="5"/>
  <c r="B5899" i="5"/>
  <c r="B5898" i="5"/>
  <c r="B5897" i="5"/>
  <c r="B5896" i="5"/>
  <c r="B5895" i="5"/>
  <c r="B5894" i="5"/>
  <c r="B5893" i="5"/>
  <c r="B5892" i="5"/>
  <c r="B5891" i="5"/>
  <c r="B5890" i="5"/>
  <c r="B5889" i="5"/>
  <c r="B5888" i="5"/>
  <c r="B5887" i="5"/>
  <c r="B5886" i="5"/>
  <c r="B5885" i="5"/>
  <c r="B5884" i="5"/>
  <c r="B5883" i="5"/>
  <c r="B5882" i="5"/>
  <c r="B5881" i="5"/>
  <c r="B5880" i="5"/>
  <c r="B5879" i="5"/>
  <c r="B5878" i="5"/>
  <c r="B5877" i="5"/>
  <c r="B5876" i="5"/>
  <c r="B5875" i="5"/>
  <c r="B5874" i="5"/>
  <c r="B5873" i="5"/>
  <c r="B5872" i="5"/>
  <c r="B5871" i="5"/>
  <c r="B5870" i="5"/>
  <c r="B5869" i="5"/>
  <c r="B5868" i="5"/>
  <c r="B5867" i="5"/>
  <c r="B5866" i="5"/>
  <c r="B5865" i="5"/>
  <c r="B5864" i="5"/>
  <c r="B5863" i="5"/>
  <c r="B5862" i="5"/>
  <c r="B5861" i="5"/>
  <c r="B5860" i="5"/>
  <c r="B5859" i="5"/>
  <c r="B5858" i="5"/>
  <c r="B5857" i="5"/>
  <c r="B5856" i="5"/>
  <c r="B5855" i="5"/>
  <c r="B5854" i="5"/>
  <c r="B5853" i="5"/>
  <c r="B5852" i="5"/>
  <c r="B5851" i="5"/>
  <c r="B5850" i="5"/>
  <c r="B5849" i="5"/>
  <c r="B5848" i="5"/>
  <c r="B5847" i="5"/>
  <c r="B5846" i="5"/>
  <c r="B5845" i="5"/>
  <c r="B5844" i="5"/>
  <c r="B5843" i="5"/>
  <c r="B5842" i="5"/>
  <c r="B5841" i="5"/>
  <c r="B5840" i="5"/>
  <c r="B5839" i="5"/>
  <c r="B5838" i="5"/>
  <c r="B5837" i="5"/>
  <c r="B5836" i="5"/>
  <c r="B5835" i="5"/>
  <c r="B5834" i="5"/>
  <c r="B5833" i="5"/>
  <c r="B5832" i="5"/>
  <c r="B5831" i="5"/>
  <c r="B5830" i="5"/>
  <c r="B5829" i="5"/>
  <c r="B5828" i="5"/>
  <c r="B5827" i="5"/>
  <c r="B5826" i="5"/>
  <c r="B5825" i="5"/>
  <c r="B5824" i="5"/>
  <c r="B5823" i="5"/>
  <c r="B5822" i="5"/>
  <c r="B5821" i="5"/>
  <c r="B5820" i="5"/>
  <c r="B5819" i="5"/>
  <c r="B5818" i="5"/>
  <c r="B5817" i="5"/>
  <c r="B5816" i="5"/>
  <c r="B5815" i="5"/>
  <c r="B5814" i="5"/>
  <c r="B5813" i="5"/>
  <c r="B5812" i="5"/>
  <c r="B5811" i="5"/>
  <c r="B5810" i="5"/>
  <c r="B5809" i="5"/>
  <c r="B5808" i="5"/>
  <c r="B5807" i="5"/>
  <c r="B5806" i="5"/>
  <c r="B5805" i="5"/>
  <c r="B5804" i="5"/>
  <c r="B5803" i="5"/>
  <c r="B5802" i="5"/>
  <c r="B5801" i="5"/>
  <c r="B5800" i="5"/>
  <c r="B5799" i="5"/>
  <c r="B5798" i="5"/>
  <c r="B5797" i="5"/>
  <c r="B5796" i="5"/>
  <c r="B5795" i="5"/>
  <c r="B5794" i="5"/>
  <c r="B5793" i="5"/>
  <c r="B5792" i="5"/>
  <c r="B5791" i="5"/>
  <c r="B5790" i="5"/>
  <c r="B5789" i="5"/>
  <c r="B5788" i="5"/>
  <c r="B5787" i="5"/>
  <c r="B5786" i="5"/>
  <c r="B5785" i="5"/>
  <c r="B5784" i="5"/>
  <c r="B5783" i="5"/>
  <c r="B5782" i="5"/>
  <c r="B5781" i="5"/>
  <c r="B5780" i="5"/>
  <c r="B5779" i="5"/>
  <c r="B5778" i="5"/>
  <c r="B5777" i="5"/>
  <c r="B5776" i="5"/>
  <c r="B5775" i="5"/>
  <c r="B5774" i="5"/>
  <c r="B5773" i="5"/>
  <c r="B5772" i="5"/>
  <c r="B5771" i="5"/>
  <c r="B5770" i="5"/>
  <c r="B5769" i="5"/>
  <c r="B5768" i="5"/>
  <c r="B5767" i="5"/>
  <c r="B5766" i="5"/>
  <c r="B5765" i="5"/>
  <c r="B5764" i="5"/>
  <c r="B5763" i="5"/>
  <c r="B5762" i="5"/>
  <c r="B5761" i="5"/>
  <c r="B5760" i="5"/>
  <c r="B5759" i="5"/>
  <c r="B5758" i="5"/>
  <c r="B5757" i="5"/>
  <c r="B5756" i="5"/>
  <c r="B5755" i="5"/>
  <c r="B5754" i="5"/>
  <c r="B5753" i="5"/>
  <c r="B5752" i="5"/>
  <c r="B5751" i="5"/>
  <c r="B5750" i="5"/>
  <c r="B5749" i="5"/>
  <c r="B5748" i="5"/>
  <c r="B5747" i="5"/>
  <c r="B5746" i="5"/>
  <c r="B5745" i="5"/>
  <c r="B5744" i="5"/>
  <c r="B5743" i="5"/>
  <c r="B5742" i="5"/>
  <c r="B5741" i="5"/>
  <c r="B5740" i="5"/>
  <c r="B5739" i="5"/>
  <c r="B5738" i="5"/>
  <c r="B5737" i="5"/>
  <c r="B5736" i="5"/>
  <c r="B5735" i="5"/>
  <c r="B5734" i="5"/>
  <c r="B5733" i="5"/>
  <c r="B5732" i="5"/>
  <c r="B5731" i="5"/>
  <c r="B5730" i="5"/>
  <c r="B5729" i="5"/>
  <c r="B5728" i="5"/>
  <c r="B5727" i="5"/>
  <c r="B5726" i="5"/>
  <c r="B5725" i="5"/>
  <c r="B5724" i="5"/>
  <c r="B5723" i="5"/>
  <c r="B5722" i="5"/>
  <c r="B5721" i="5"/>
  <c r="B5720" i="5"/>
  <c r="B5719" i="5"/>
  <c r="B5718" i="5"/>
  <c r="B5717" i="5"/>
  <c r="B5716" i="5"/>
  <c r="B5715" i="5"/>
  <c r="B5714" i="5"/>
  <c r="B5713" i="5"/>
  <c r="B5712" i="5"/>
  <c r="B5711" i="5"/>
  <c r="B5710" i="5"/>
  <c r="B5709" i="5"/>
  <c r="B5708" i="5"/>
  <c r="B5707" i="5"/>
  <c r="B5706" i="5"/>
  <c r="B5705" i="5"/>
  <c r="B5704" i="5"/>
  <c r="B5703" i="5"/>
  <c r="B5702" i="5"/>
  <c r="B5701" i="5"/>
  <c r="B5700" i="5"/>
  <c r="B5699" i="5"/>
  <c r="B5698" i="5"/>
  <c r="B5697" i="5"/>
  <c r="B5696" i="5"/>
  <c r="B5695" i="5"/>
  <c r="B5694" i="5"/>
  <c r="B5693" i="5"/>
  <c r="B5692" i="5"/>
  <c r="B5691" i="5"/>
  <c r="B5690" i="5"/>
  <c r="B5689" i="5"/>
  <c r="B5688" i="5"/>
  <c r="B5687" i="5"/>
  <c r="B5686" i="5"/>
  <c r="B5685" i="5"/>
  <c r="B5684" i="5"/>
  <c r="B5683" i="5"/>
  <c r="B5682" i="5"/>
  <c r="B5681" i="5"/>
  <c r="B5680" i="5"/>
  <c r="B5679" i="5"/>
  <c r="B5678" i="5"/>
  <c r="B5677" i="5"/>
  <c r="B5676" i="5"/>
  <c r="B5675" i="5"/>
  <c r="B5674" i="5"/>
  <c r="B5673" i="5"/>
  <c r="B5672" i="5"/>
  <c r="B5671" i="5"/>
  <c r="B5670" i="5"/>
  <c r="B5669" i="5"/>
  <c r="B5668" i="5"/>
  <c r="B5667" i="5"/>
  <c r="B5666" i="5"/>
  <c r="B5665" i="5"/>
  <c r="B5664" i="5"/>
  <c r="B5663" i="5"/>
  <c r="B5662" i="5"/>
  <c r="B5661" i="5"/>
  <c r="B5660" i="5"/>
  <c r="B5659" i="5"/>
  <c r="B5658" i="5"/>
  <c r="B5657" i="5"/>
  <c r="B5656" i="5"/>
  <c r="B5655" i="5"/>
  <c r="B5654" i="5"/>
  <c r="B5653" i="5"/>
  <c r="B5652" i="5"/>
  <c r="B5651" i="5"/>
  <c r="B5650" i="5"/>
  <c r="B5649" i="5"/>
  <c r="B5648" i="5"/>
  <c r="B5647" i="5"/>
  <c r="B5646" i="5"/>
  <c r="B5645" i="5"/>
  <c r="B5644" i="5"/>
  <c r="B5643" i="5"/>
  <c r="B5642" i="5"/>
  <c r="B5641" i="5"/>
  <c r="B5640" i="5"/>
  <c r="B5639" i="5"/>
  <c r="B5638" i="5"/>
  <c r="B5637" i="5"/>
  <c r="B5636" i="5"/>
  <c r="B5635" i="5"/>
  <c r="B5634" i="5"/>
  <c r="B5633" i="5"/>
  <c r="B5632" i="5"/>
  <c r="B5631" i="5"/>
  <c r="B5630" i="5"/>
  <c r="B5629" i="5"/>
  <c r="B5628" i="5"/>
  <c r="B5627" i="5"/>
  <c r="B5626" i="5"/>
  <c r="B5625" i="5"/>
  <c r="B5624" i="5"/>
  <c r="B5623" i="5"/>
  <c r="B5622" i="5"/>
  <c r="B5621" i="5"/>
  <c r="B5620" i="5"/>
  <c r="B5619" i="5"/>
  <c r="B5618" i="5"/>
  <c r="B5617" i="5"/>
  <c r="B5616" i="5"/>
  <c r="B5615" i="5"/>
  <c r="B5614" i="5"/>
  <c r="B5613" i="5"/>
  <c r="B5612" i="5"/>
  <c r="B5611" i="5"/>
  <c r="B5610" i="5"/>
  <c r="B5609" i="5"/>
  <c r="B5608" i="5"/>
  <c r="B5607" i="5"/>
  <c r="B5606" i="5"/>
  <c r="B5605" i="5"/>
  <c r="B5604" i="5"/>
  <c r="B5603" i="5"/>
  <c r="B5602" i="5"/>
  <c r="B5601" i="5"/>
  <c r="B5600" i="5"/>
  <c r="B5599" i="5"/>
  <c r="B5598" i="5"/>
  <c r="B5597" i="5"/>
  <c r="B5596" i="5"/>
  <c r="B5595" i="5"/>
  <c r="B5594" i="5"/>
  <c r="B5593" i="5"/>
  <c r="B5592" i="5"/>
  <c r="B5591" i="5"/>
  <c r="B5590" i="5"/>
  <c r="B5589" i="5"/>
  <c r="B5588" i="5"/>
  <c r="B5587" i="5"/>
  <c r="B5586" i="5"/>
  <c r="B5585" i="5"/>
  <c r="B5584" i="5"/>
  <c r="B5583" i="5"/>
  <c r="B5582" i="5"/>
  <c r="B5581" i="5"/>
  <c r="B5580" i="5"/>
  <c r="B5579" i="5"/>
  <c r="B5578" i="5"/>
  <c r="B5577" i="5"/>
  <c r="B5576" i="5"/>
  <c r="B5575" i="5"/>
  <c r="B5574" i="5"/>
  <c r="B5573" i="5"/>
  <c r="B5572" i="5"/>
  <c r="B5571" i="5"/>
  <c r="B5570" i="5"/>
  <c r="B5569" i="5"/>
  <c r="B5568" i="5"/>
  <c r="B5567" i="5"/>
  <c r="B5566" i="5"/>
  <c r="B5565" i="5"/>
  <c r="B5564" i="5"/>
  <c r="B5563" i="5"/>
  <c r="B5562" i="5"/>
  <c r="B5561" i="5"/>
  <c r="B5560" i="5"/>
  <c r="B5559" i="5"/>
  <c r="B5558" i="5"/>
  <c r="B5557" i="5"/>
  <c r="B5556" i="5"/>
  <c r="B5555" i="5"/>
  <c r="B5554" i="5"/>
  <c r="B5553" i="5"/>
  <c r="B5552" i="5"/>
  <c r="B5551" i="5"/>
  <c r="B5550" i="5"/>
  <c r="B5549" i="5"/>
  <c r="B5548" i="5"/>
  <c r="B5547" i="5"/>
  <c r="B5546" i="5"/>
  <c r="B5545" i="5"/>
  <c r="B5544" i="5"/>
  <c r="B5543" i="5"/>
  <c r="B5542" i="5"/>
  <c r="B5541" i="5"/>
  <c r="B5540" i="5"/>
  <c r="B5539" i="5"/>
  <c r="B5538" i="5"/>
  <c r="B5537" i="5"/>
  <c r="B5536" i="5"/>
  <c r="B5535" i="5"/>
  <c r="B5534" i="5"/>
  <c r="B5533" i="5"/>
  <c r="B5532" i="5"/>
  <c r="B5531" i="5"/>
  <c r="B5530" i="5"/>
  <c r="B5529" i="5"/>
  <c r="B5528" i="5"/>
  <c r="B5527" i="5"/>
  <c r="B5526" i="5"/>
  <c r="B5525" i="5"/>
  <c r="B5524" i="5"/>
  <c r="B5523" i="5"/>
  <c r="B5522" i="5"/>
  <c r="B5521" i="5"/>
  <c r="B5520" i="5"/>
  <c r="B5519" i="5"/>
  <c r="B5518" i="5"/>
  <c r="B5517" i="5"/>
  <c r="B5516" i="5"/>
  <c r="B5515" i="5"/>
  <c r="B5514" i="5"/>
  <c r="B5513" i="5"/>
  <c r="B5512" i="5"/>
  <c r="B5511" i="5"/>
  <c r="B5510" i="5"/>
  <c r="B5509" i="5"/>
  <c r="B5508" i="5"/>
  <c r="B5507" i="5"/>
  <c r="B5506" i="5"/>
  <c r="B5505" i="5"/>
  <c r="B5504" i="5"/>
  <c r="B5503" i="5"/>
  <c r="B5502" i="5"/>
  <c r="B5501" i="5"/>
  <c r="B5500" i="5"/>
  <c r="B5499" i="5"/>
  <c r="B5498" i="5"/>
  <c r="B5497" i="5"/>
  <c r="B5496" i="5"/>
  <c r="B5495" i="5"/>
  <c r="B5494" i="5"/>
  <c r="B5493" i="5"/>
  <c r="B5492" i="5"/>
  <c r="B5491" i="5"/>
  <c r="B5490" i="5"/>
  <c r="B5489" i="5"/>
  <c r="B5488" i="5"/>
  <c r="B5487" i="5"/>
  <c r="B5486" i="5"/>
  <c r="B5485" i="5"/>
  <c r="B5484" i="5"/>
  <c r="B5483" i="5"/>
  <c r="B5482" i="5"/>
  <c r="B5481" i="5"/>
  <c r="B5480" i="5"/>
  <c r="B5479" i="5"/>
  <c r="B5478" i="5"/>
  <c r="B5477" i="5"/>
  <c r="B5476" i="5"/>
  <c r="B5475" i="5"/>
  <c r="B5474" i="5"/>
  <c r="B5473" i="5"/>
  <c r="B5472" i="5"/>
  <c r="B5471" i="5"/>
  <c r="B5470" i="5"/>
  <c r="B5469" i="5"/>
  <c r="B5468" i="5"/>
  <c r="B5467" i="5"/>
  <c r="B5466" i="5"/>
  <c r="B5465" i="5"/>
  <c r="B5464" i="5"/>
  <c r="B5463" i="5"/>
  <c r="B5462" i="5"/>
  <c r="B5461" i="5"/>
  <c r="B5460" i="5"/>
  <c r="B5459" i="5"/>
  <c r="B5458" i="5"/>
  <c r="B5457" i="5"/>
  <c r="B5456" i="5"/>
  <c r="B5455" i="5"/>
  <c r="B5454" i="5"/>
  <c r="B5453" i="5"/>
  <c r="B5452" i="5"/>
  <c r="B5451" i="5"/>
  <c r="B5450" i="5"/>
  <c r="B5449" i="5"/>
  <c r="B5448" i="5"/>
  <c r="B5447" i="5"/>
  <c r="B5446" i="5"/>
  <c r="B5445" i="5"/>
  <c r="B5444" i="5"/>
  <c r="B5443" i="5"/>
  <c r="B5442" i="5"/>
  <c r="B5441" i="5"/>
  <c r="B5440" i="5"/>
  <c r="B5439" i="5"/>
  <c r="B5438" i="5"/>
  <c r="B5437" i="5"/>
  <c r="B5436" i="5"/>
  <c r="B5435" i="5"/>
  <c r="B5434" i="5"/>
  <c r="B5433" i="5"/>
  <c r="B5432" i="5"/>
  <c r="B5431" i="5"/>
  <c r="B5430" i="5"/>
  <c r="B5429" i="5"/>
  <c r="B5428" i="5"/>
  <c r="B5427" i="5"/>
  <c r="B5426" i="5"/>
  <c r="B5425" i="5"/>
  <c r="B5424" i="5"/>
  <c r="B5423" i="5"/>
  <c r="B5422" i="5"/>
  <c r="B5421" i="5"/>
  <c r="B5420" i="5"/>
  <c r="B5419" i="5"/>
  <c r="B5418" i="5"/>
  <c r="B5417" i="5"/>
  <c r="B5416" i="5"/>
  <c r="B5415" i="5"/>
  <c r="B5414" i="5"/>
  <c r="B5413" i="5"/>
  <c r="B5412" i="5"/>
  <c r="B5411" i="5"/>
  <c r="B5410" i="5"/>
  <c r="B5409" i="5"/>
  <c r="B5408" i="5"/>
  <c r="B5407" i="5"/>
  <c r="B5406" i="5"/>
  <c r="B5405" i="5"/>
  <c r="B5404" i="5"/>
  <c r="B5403" i="5"/>
  <c r="B5402" i="5"/>
  <c r="B5401" i="5"/>
  <c r="B5400" i="5"/>
  <c r="B5399" i="5"/>
  <c r="B5398" i="5"/>
  <c r="B5397" i="5"/>
  <c r="B5396" i="5"/>
  <c r="B5395" i="5"/>
  <c r="B5394" i="5"/>
  <c r="B5393" i="5"/>
  <c r="B5392" i="5"/>
  <c r="B5391" i="5"/>
  <c r="B5390" i="5"/>
  <c r="B5389" i="5"/>
  <c r="B5388" i="5"/>
  <c r="B5387" i="5"/>
  <c r="B5386" i="5"/>
  <c r="B5385" i="5"/>
  <c r="B5384" i="5"/>
  <c r="B5383" i="5"/>
  <c r="B5382" i="5"/>
  <c r="B5381" i="5"/>
  <c r="B5380" i="5"/>
  <c r="B5379" i="5"/>
  <c r="B5378" i="5"/>
  <c r="B5377" i="5"/>
  <c r="B5376" i="5"/>
  <c r="B5375" i="5"/>
  <c r="B5374" i="5"/>
  <c r="B5373" i="5"/>
  <c r="B5372" i="5"/>
  <c r="B5371" i="5"/>
  <c r="B5370" i="5"/>
  <c r="B5369" i="5"/>
  <c r="B5368" i="5"/>
  <c r="B5367" i="5"/>
  <c r="B5366" i="5"/>
  <c r="B5365" i="5"/>
  <c r="B5364" i="5"/>
  <c r="B5363" i="5"/>
  <c r="B5362" i="5"/>
  <c r="B5361" i="5"/>
  <c r="B5360" i="5"/>
  <c r="B5359" i="5"/>
  <c r="B5358" i="5"/>
  <c r="B5357" i="5"/>
  <c r="B5356" i="5"/>
  <c r="B5355" i="5"/>
  <c r="B5354" i="5"/>
  <c r="B5353" i="5"/>
  <c r="B5352" i="5"/>
  <c r="B5351" i="5"/>
  <c r="B5350" i="5"/>
  <c r="B5349" i="5"/>
  <c r="B5348" i="5"/>
  <c r="B5347" i="5"/>
  <c r="B5346" i="5"/>
  <c r="B5345" i="5"/>
  <c r="B5344" i="5"/>
  <c r="B5343" i="5"/>
  <c r="B5342" i="5"/>
  <c r="B5341" i="5"/>
  <c r="B5340" i="5"/>
  <c r="B5339" i="5"/>
  <c r="B5338" i="5"/>
  <c r="B5337" i="5"/>
  <c r="B5336" i="5"/>
  <c r="B5335" i="5"/>
  <c r="B5334" i="5"/>
  <c r="B5333" i="5"/>
  <c r="B5332" i="5"/>
  <c r="B5331" i="5"/>
  <c r="B5330" i="5"/>
  <c r="B5329" i="5"/>
  <c r="B5328" i="5"/>
  <c r="B5327" i="5"/>
  <c r="B5326" i="5"/>
  <c r="B5325" i="5"/>
  <c r="B5324" i="5"/>
  <c r="B5323" i="5"/>
  <c r="B5322" i="5"/>
  <c r="B5321" i="5"/>
  <c r="B5320" i="5"/>
  <c r="B5319" i="5"/>
  <c r="B5318" i="5"/>
  <c r="B5317" i="5"/>
  <c r="B5316" i="5"/>
  <c r="B5315" i="5"/>
  <c r="B5314" i="5"/>
  <c r="B5313" i="5"/>
  <c r="B5312" i="5"/>
  <c r="B5311" i="5"/>
  <c r="B5310" i="5"/>
  <c r="B5309" i="5"/>
  <c r="B5308" i="5"/>
  <c r="B5307" i="5"/>
  <c r="B5306" i="5"/>
  <c r="B5305" i="5"/>
  <c r="B5304" i="5"/>
  <c r="B5303" i="5"/>
  <c r="B5302" i="5"/>
  <c r="B5301" i="5"/>
  <c r="B5300" i="5"/>
  <c r="B5299" i="5"/>
  <c r="B5298" i="5"/>
  <c r="B5297" i="5"/>
  <c r="B5296" i="5"/>
  <c r="B5295" i="5"/>
  <c r="B5294" i="5"/>
  <c r="B5293" i="5"/>
  <c r="B5292" i="5"/>
  <c r="B5291" i="5"/>
  <c r="B5290" i="5"/>
  <c r="B5289" i="5"/>
  <c r="B5288" i="5"/>
  <c r="B5287" i="5"/>
  <c r="B5286" i="5"/>
  <c r="B5285" i="5"/>
  <c r="B5284" i="5"/>
  <c r="B5283" i="5"/>
  <c r="B5282" i="5"/>
  <c r="B5281" i="5"/>
  <c r="B5280" i="5"/>
  <c r="B5279" i="5"/>
  <c r="B5278" i="5"/>
  <c r="B5277" i="5"/>
  <c r="B5276" i="5"/>
  <c r="B5275" i="5"/>
  <c r="B5274" i="5"/>
  <c r="B5273" i="5"/>
  <c r="B5272" i="5"/>
  <c r="B5271" i="5"/>
  <c r="B5270" i="5"/>
  <c r="B5269" i="5"/>
  <c r="B5268" i="5"/>
  <c r="B5267" i="5"/>
  <c r="B5266" i="5"/>
  <c r="B5265" i="5"/>
  <c r="B5264" i="5"/>
  <c r="B5263" i="5"/>
  <c r="B5262" i="5"/>
  <c r="B5261" i="5"/>
  <c r="B5260" i="5"/>
  <c r="B5259" i="5"/>
  <c r="B5258" i="5"/>
  <c r="B5257" i="5"/>
  <c r="B5256" i="5"/>
  <c r="B5255" i="5"/>
  <c r="B5254" i="5"/>
  <c r="B5253" i="5"/>
  <c r="B5252" i="5"/>
  <c r="B5251" i="5"/>
  <c r="B5250" i="5"/>
  <c r="B5249" i="5"/>
  <c r="B5248" i="5"/>
  <c r="B5247" i="5"/>
  <c r="B5246" i="5"/>
  <c r="B5245" i="5"/>
  <c r="B5244" i="5"/>
  <c r="B5243" i="5"/>
  <c r="B5242" i="5"/>
  <c r="B5241" i="5"/>
  <c r="B5240" i="5"/>
  <c r="B5239" i="5"/>
  <c r="B5238" i="5"/>
  <c r="B5237" i="5"/>
  <c r="B5236" i="5"/>
  <c r="B5235" i="5"/>
  <c r="B5234" i="5"/>
  <c r="B5233" i="5"/>
  <c r="B5232" i="5"/>
  <c r="B5231" i="5"/>
  <c r="B5230" i="5"/>
  <c r="B5229" i="5"/>
  <c r="B5228" i="5"/>
  <c r="B5227" i="5"/>
  <c r="B5226" i="5"/>
  <c r="B5225" i="5"/>
  <c r="B5224" i="5"/>
  <c r="B5223" i="5"/>
  <c r="B5222" i="5"/>
  <c r="B5221" i="5"/>
  <c r="B5220" i="5"/>
  <c r="B5219" i="5"/>
  <c r="B5218" i="5"/>
  <c r="B5217" i="5"/>
  <c r="B5216" i="5"/>
  <c r="B5215" i="5"/>
  <c r="B5214" i="5"/>
  <c r="B5213" i="5"/>
  <c r="B5212" i="5"/>
  <c r="B5211" i="5"/>
  <c r="B5210" i="5"/>
  <c r="B5209" i="5"/>
  <c r="B5208" i="5"/>
  <c r="B5207" i="5"/>
  <c r="B5206" i="5"/>
  <c r="B5205" i="5"/>
  <c r="B5204" i="5"/>
  <c r="B5203" i="5"/>
  <c r="B5202" i="5"/>
  <c r="B5201" i="5"/>
  <c r="B5200" i="5"/>
  <c r="B5199" i="5"/>
  <c r="B5198" i="5"/>
  <c r="B5197" i="5"/>
  <c r="B5196" i="5"/>
  <c r="B5195" i="5"/>
  <c r="B5194" i="5"/>
  <c r="B5193" i="5"/>
  <c r="B5192" i="5"/>
  <c r="B5191" i="5"/>
  <c r="B5190" i="5"/>
  <c r="B5189" i="5"/>
  <c r="B5188" i="5"/>
  <c r="B5187" i="5"/>
  <c r="B5186" i="5"/>
  <c r="B5185" i="5"/>
  <c r="B5184" i="5"/>
  <c r="B5183" i="5"/>
  <c r="B5182" i="5"/>
  <c r="B5181" i="5"/>
  <c r="B5180" i="5"/>
  <c r="B5179" i="5"/>
  <c r="B5178" i="5"/>
  <c r="B5177" i="5"/>
  <c r="B5176" i="5"/>
  <c r="B5175" i="5"/>
  <c r="B5174" i="5"/>
  <c r="B5173" i="5"/>
  <c r="B5172" i="5"/>
  <c r="B5171" i="5"/>
  <c r="B5170" i="5"/>
  <c r="B5169" i="5"/>
  <c r="B5168" i="5"/>
  <c r="B5167" i="5"/>
  <c r="B5166" i="5"/>
  <c r="B5165" i="5"/>
  <c r="B5164" i="5"/>
  <c r="B5163" i="5"/>
  <c r="B5162" i="5"/>
  <c r="B5161" i="5"/>
  <c r="B5160" i="5"/>
  <c r="B5159" i="5"/>
  <c r="B5158" i="5"/>
  <c r="B5157" i="5"/>
  <c r="B5156" i="5"/>
  <c r="B5155" i="5"/>
  <c r="B5154" i="5"/>
  <c r="B5153" i="5"/>
  <c r="B5152" i="5"/>
  <c r="B5151" i="5"/>
  <c r="B5150" i="5"/>
  <c r="B5149" i="5"/>
  <c r="B5148" i="5"/>
  <c r="B5147" i="5"/>
  <c r="B5146" i="5"/>
  <c r="B5145" i="5"/>
  <c r="B5144" i="5"/>
  <c r="B5143" i="5"/>
  <c r="B5142" i="5"/>
  <c r="B5141" i="5"/>
  <c r="B5140" i="5"/>
  <c r="B5139" i="5"/>
  <c r="B5138" i="5"/>
  <c r="B5137" i="5"/>
  <c r="B5136" i="5"/>
  <c r="B5135" i="5"/>
  <c r="B5134" i="5"/>
  <c r="B5133" i="5"/>
  <c r="B5132" i="5"/>
  <c r="B5131" i="5"/>
  <c r="B5130" i="5"/>
  <c r="B5129" i="5"/>
  <c r="B5128" i="5"/>
  <c r="B5127" i="5"/>
  <c r="B5126" i="5"/>
  <c r="B5125" i="5"/>
  <c r="B5124" i="5"/>
  <c r="B5123" i="5"/>
  <c r="B5122" i="5"/>
  <c r="B5121" i="5"/>
  <c r="B5120" i="5"/>
  <c r="B5119" i="5"/>
  <c r="B5118" i="5"/>
  <c r="B5117" i="5"/>
  <c r="B5116" i="5"/>
  <c r="B5115" i="5"/>
  <c r="B5114" i="5"/>
  <c r="B5113" i="5"/>
  <c r="B5112" i="5"/>
  <c r="B5111" i="5"/>
  <c r="B5110" i="5"/>
  <c r="B5109" i="5"/>
  <c r="B5108" i="5"/>
  <c r="B5107" i="5"/>
  <c r="B5106" i="5"/>
  <c r="B5105" i="5"/>
  <c r="B5104" i="5"/>
  <c r="B5103" i="5"/>
  <c r="B5102" i="5"/>
  <c r="B5101" i="5"/>
  <c r="B5100" i="5"/>
  <c r="B5099" i="5"/>
  <c r="B5098" i="5"/>
  <c r="B5097" i="5"/>
  <c r="B5096" i="5"/>
  <c r="B5095" i="5"/>
  <c r="B5094" i="5"/>
  <c r="B5093" i="5"/>
  <c r="B5092" i="5"/>
  <c r="B5091" i="5"/>
  <c r="B5090" i="5"/>
  <c r="B5089" i="5"/>
  <c r="B5088" i="5"/>
  <c r="B5087" i="5"/>
  <c r="B5086" i="5"/>
  <c r="B5085" i="5"/>
  <c r="B5084" i="5"/>
  <c r="B5083" i="5"/>
  <c r="B5082" i="5"/>
  <c r="B5081" i="5"/>
  <c r="B5080" i="5"/>
  <c r="B5079" i="5"/>
  <c r="B5078" i="5"/>
  <c r="B5077" i="5"/>
  <c r="B5076" i="5"/>
  <c r="B5075" i="5"/>
  <c r="B5074" i="5"/>
  <c r="B5073" i="5"/>
  <c r="B5072" i="5"/>
  <c r="B5071" i="5"/>
  <c r="B5070" i="5"/>
  <c r="B5069" i="5"/>
  <c r="B5068" i="5"/>
  <c r="B5067" i="5"/>
  <c r="B5066" i="5"/>
  <c r="B5065" i="5"/>
  <c r="B5064" i="5"/>
  <c r="B5063" i="5"/>
  <c r="B5062" i="5"/>
  <c r="B5061" i="5"/>
  <c r="B5060" i="5"/>
  <c r="B5059" i="5"/>
  <c r="B5058" i="5"/>
  <c r="B5057" i="5"/>
  <c r="B5056" i="5"/>
  <c r="B5055" i="5"/>
  <c r="B5054" i="5"/>
  <c r="B5053" i="5"/>
  <c r="B5052" i="5"/>
  <c r="B5051" i="5"/>
  <c r="B5050" i="5"/>
  <c r="B5049" i="5"/>
  <c r="B5048" i="5"/>
  <c r="B5047" i="5"/>
  <c r="B5046" i="5"/>
  <c r="B5045" i="5"/>
  <c r="B5044" i="5"/>
  <c r="B5043" i="5"/>
  <c r="B5042" i="5"/>
  <c r="B5041" i="5"/>
  <c r="B5040" i="5"/>
  <c r="B5039" i="5"/>
  <c r="B5038" i="5"/>
  <c r="B5037" i="5"/>
  <c r="B5036" i="5"/>
  <c r="B5035" i="5"/>
  <c r="B5034" i="5"/>
  <c r="B5033" i="5"/>
  <c r="B5032" i="5"/>
  <c r="B5031" i="5"/>
  <c r="B5030" i="5"/>
  <c r="B5029" i="5"/>
  <c r="B5028" i="5"/>
  <c r="B5027" i="5"/>
  <c r="B5026" i="5"/>
  <c r="B5025" i="5"/>
  <c r="B5024" i="5"/>
  <c r="B5023" i="5"/>
  <c r="B5022" i="5"/>
  <c r="B5021" i="5"/>
  <c r="B5020" i="5"/>
  <c r="B5019" i="5"/>
  <c r="B5018" i="5"/>
  <c r="B5017" i="5"/>
  <c r="B5016" i="5"/>
  <c r="B5015" i="5"/>
  <c r="B5014" i="5"/>
  <c r="B5013" i="5"/>
  <c r="B5012" i="5"/>
  <c r="B5011" i="5"/>
  <c r="B5010" i="5"/>
  <c r="B5009" i="5"/>
  <c r="B5008" i="5"/>
  <c r="B5007" i="5"/>
  <c r="B5006" i="5"/>
  <c r="B5005" i="5"/>
  <c r="B5004" i="5"/>
  <c r="B5003" i="5"/>
  <c r="B5002" i="5"/>
  <c r="B5001" i="5"/>
  <c r="B5000" i="5"/>
  <c r="B4999" i="5"/>
  <c r="B4998" i="5"/>
  <c r="B4997" i="5"/>
  <c r="B4996" i="5"/>
  <c r="B4995" i="5"/>
  <c r="B4994" i="5"/>
  <c r="B4993" i="5"/>
  <c r="B4992" i="5"/>
  <c r="B4991" i="5"/>
  <c r="B4990" i="5"/>
  <c r="B4989" i="5"/>
  <c r="B4988" i="5"/>
  <c r="B4987" i="5"/>
  <c r="B4986" i="5"/>
  <c r="B4985" i="5"/>
  <c r="B4984" i="5"/>
  <c r="B4983" i="5"/>
  <c r="B4982" i="5"/>
  <c r="B4981" i="5"/>
  <c r="B4980" i="5"/>
  <c r="B4979" i="5"/>
  <c r="B4978" i="5"/>
  <c r="B4977" i="5"/>
  <c r="B4976" i="5"/>
  <c r="B4975" i="5"/>
  <c r="B4974" i="5"/>
  <c r="B4973" i="5"/>
  <c r="B4972" i="5"/>
  <c r="B4971" i="5"/>
  <c r="B4970" i="5"/>
  <c r="B4969" i="5"/>
  <c r="B4968" i="5"/>
  <c r="B4967" i="5"/>
  <c r="B4966" i="5"/>
  <c r="B4965" i="5"/>
  <c r="B4964" i="5"/>
  <c r="B4963" i="5"/>
  <c r="B4962" i="5"/>
  <c r="B4961" i="5"/>
  <c r="B4960" i="5"/>
  <c r="B4959" i="5"/>
  <c r="B4958" i="5"/>
  <c r="B4957" i="5"/>
  <c r="B4956" i="5"/>
  <c r="B4955" i="5"/>
  <c r="B4954" i="5"/>
  <c r="B4953" i="5"/>
  <c r="B4952" i="5"/>
  <c r="B4951" i="5"/>
  <c r="B4950" i="5"/>
  <c r="B4949" i="5"/>
  <c r="B4948" i="5"/>
  <c r="B4947" i="5"/>
  <c r="B4946" i="5"/>
  <c r="B4945" i="5"/>
  <c r="B4944" i="5"/>
  <c r="B4943" i="5"/>
  <c r="B4942" i="5"/>
  <c r="B4941" i="5"/>
  <c r="B4940" i="5"/>
  <c r="B4939" i="5"/>
  <c r="B4938" i="5"/>
  <c r="B4937" i="5"/>
  <c r="B4936" i="5"/>
  <c r="B4935" i="5"/>
  <c r="B4934" i="5"/>
  <c r="B4933" i="5"/>
  <c r="B4932" i="5"/>
  <c r="B4931" i="5"/>
  <c r="B4930" i="5"/>
  <c r="B4929" i="5"/>
  <c r="B4928" i="5"/>
  <c r="B4927" i="5"/>
  <c r="B4926" i="5"/>
  <c r="B4925" i="5"/>
  <c r="B4924" i="5"/>
  <c r="B4923" i="5"/>
  <c r="B4922" i="5"/>
  <c r="B4921" i="5"/>
  <c r="B4920" i="5"/>
  <c r="B4919" i="5"/>
  <c r="B4918" i="5"/>
  <c r="B4917" i="5"/>
  <c r="B4916" i="5"/>
  <c r="B4915" i="5"/>
  <c r="B4914" i="5"/>
  <c r="B4913" i="5"/>
  <c r="B4912" i="5"/>
  <c r="B4911" i="5"/>
  <c r="B4910" i="5"/>
  <c r="B4909" i="5"/>
  <c r="B4908" i="5"/>
  <c r="B4907" i="5"/>
  <c r="B4906" i="5"/>
  <c r="B4905" i="5"/>
  <c r="B4904" i="5"/>
  <c r="B4903" i="5"/>
  <c r="B4902" i="5"/>
  <c r="B4901" i="5"/>
  <c r="B4900" i="5"/>
  <c r="B4899" i="5"/>
  <c r="B4898" i="5"/>
  <c r="B4897" i="5"/>
  <c r="B4896" i="5"/>
  <c r="B4895" i="5"/>
  <c r="B4894" i="5"/>
  <c r="B4893" i="5"/>
  <c r="B4892" i="5"/>
  <c r="B4891" i="5"/>
  <c r="B4890" i="5"/>
  <c r="B4889" i="5"/>
  <c r="B4888" i="5"/>
  <c r="B4887" i="5"/>
  <c r="B4886" i="5"/>
  <c r="B4885" i="5"/>
  <c r="B4884" i="5"/>
  <c r="B4883" i="5"/>
  <c r="B4882" i="5"/>
  <c r="B4881" i="5"/>
  <c r="B4880" i="5"/>
  <c r="B4879" i="5"/>
  <c r="B4878" i="5"/>
  <c r="B4877" i="5"/>
  <c r="B4876" i="5"/>
  <c r="B4875" i="5"/>
  <c r="B4874" i="5"/>
  <c r="B4873" i="5"/>
  <c r="B4872" i="5"/>
  <c r="B4871" i="5"/>
  <c r="B4870" i="5"/>
  <c r="B4869" i="5"/>
  <c r="B4868" i="5"/>
  <c r="B4867" i="5"/>
  <c r="B4866" i="5"/>
  <c r="B4865" i="5"/>
  <c r="B4864" i="5"/>
  <c r="B4863" i="5"/>
  <c r="B4862" i="5"/>
  <c r="B4861" i="5"/>
  <c r="B4860" i="5"/>
  <c r="B4859" i="5"/>
  <c r="B4858" i="5"/>
  <c r="B4857" i="5"/>
  <c r="B4856" i="5"/>
  <c r="B4855" i="5"/>
  <c r="B4854" i="5"/>
  <c r="B4853" i="5"/>
  <c r="B4852" i="5"/>
  <c r="B4851" i="5"/>
  <c r="B4850" i="5"/>
  <c r="B4849" i="5"/>
  <c r="B4848" i="5"/>
  <c r="B4847" i="5"/>
  <c r="B4846" i="5"/>
  <c r="B4845" i="5"/>
  <c r="B4844" i="5"/>
  <c r="B4843" i="5"/>
  <c r="B4842" i="5"/>
  <c r="B4841" i="5"/>
  <c r="B4840" i="5"/>
  <c r="B4839" i="5"/>
  <c r="B4838" i="5"/>
  <c r="B4837" i="5"/>
  <c r="B4836" i="5"/>
  <c r="B4835" i="5"/>
  <c r="B4834" i="5"/>
  <c r="B4833" i="5"/>
  <c r="B4832" i="5"/>
  <c r="B4831" i="5"/>
  <c r="B4830" i="5"/>
  <c r="B4829" i="5"/>
  <c r="B4828" i="5"/>
  <c r="B4827" i="5"/>
  <c r="B4826" i="5"/>
  <c r="B4825" i="5"/>
  <c r="B4824" i="5"/>
  <c r="B4823" i="5"/>
  <c r="B4822" i="5"/>
  <c r="B4821" i="5"/>
  <c r="B4820" i="5"/>
  <c r="B4819" i="5"/>
  <c r="B4818" i="5"/>
  <c r="B4817" i="5"/>
  <c r="B4816" i="5"/>
  <c r="B4815" i="5"/>
  <c r="B4814" i="5"/>
  <c r="B4813" i="5"/>
  <c r="B4812" i="5"/>
  <c r="B4811" i="5"/>
  <c r="B4810" i="5"/>
  <c r="B4809" i="5"/>
  <c r="B4808" i="5"/>
  <c r="B4807" i="5"/>
  <c r="B4806" i="5"/>
  <c r="B4805" i="5"/>
  <c r="B4804" i="5"/>
  <c r="B4803" i="5"/>
  <c r="B4802" i="5"/>
  <c r="B4801" i="5"/>
  <c r="B4800" i="5"/>
  <c r="B4799" i="5"/>
  <c r="B4798" i="5"/>
  <c r="B4797" i="5"/>
  <c r="B4796" i="5"/>
  <c r="B4795" i="5"/>
  <c r="B4794" i="5"/>
  <c r="B4793" i="5"/>
  <c r="B4792" i="5"/>
  <c r="B4791" i="5"/>
  <c r="B4790" i="5"/>
  <c r="B4789" i="5"/>
  <c r="B4788" i="5"/>
  <c r="B4787" i="5"/>
  <c r="B4786" i="5"/>
  <c r="B4785" i="5"/>
  <c r="B4784" i="5"/>
  <c r="B4783" i="5"/>
  <c r="B4782" i="5"/>
  <c r="B4781" i="5"/>
  <c r="B4780" i="5"/>
  <c r="B4779" i="5"/>
  <c r="B4778" i="5"/>
  <c r="B4777" i="5"/>
  <c r="B4776" i="5"/>
  <c r="B4775" i="5"/>
  <c r="B4774" i="5"/>
  <c r="B4773" i="5"/>
  <c r="B4772" i="5"/>
  <c r="B4771" i="5"/>
  <c r="B4770" i="5"/>
  <c r="B4769" i="5"/>
  <c r="B4768" i="5"/>
  <c r="B4767" i="5"/>
  <c r="B4766" i="5"/>
  <c r="B4765" i="5"/>
  <c r="B4764" i="5"/>
  <c r="B4763" i="5"/>
  <c r="B4762" i="5"/>
  <c r="B4761" i="5"/>
  <c r="B4760" i="5"/>
  <c r="B4759" i="5"/>
  <c r="B4758" i="5"/>
  <c r="B4757" i="5"/>
  <c r="B4756" i="5"/>
  <c r="B4755" i="5"/>
  <c r="B4754" i="5"/>
  <c r="B4753" i="5"/>
  <c r="B4752" i="5"/>
  <c r="B4751" i="5"/>
  <c r="B4750" i="5"/>
  <c r="B4749" i="5"/>
  <c r="B4748" i="5"/>
  <c r="B4747" i="5"/>
  <c r="B4746" i="5"/>
  <c r="B4745" i="5"/>
  <c r="B4744" i="5"/>
  <c r="B4743" i="5"/>
  <c r="B4742" i="5"/>
  <c r="B4741" i="5"/>
  <c r="B4740" i="5"/>
  <c r="B4739" i="5"/>
  <c r="B4738" i="5"/>
  <c r="B4737" i="5"/>
  <c r="B4736" i="5"/>
  <c r="B4735" i="5"/>
  <c r="B4734" i="5"/>
  <c r="B4733" i="5"/>
  <c r="B4732" i="5"/>
  <c r="B4731" i="5"/>
  <c r="B4730" i="5"/>
  <c r="B4729" i="5"/>
  <c r="B4728" i="5"/>
  <c r="B4727" i="5"/>
  <c r="B4726" i="5"/>
  <c r="B4725" i="5"/>
  <c r="B4724" i="5"/>
  <c r="B4723" i="5"/>
  <c r="B4722" i="5"/>
  <c r="B4721" i="5"/>
  <c r="B4720" i="5"/>
  <c r="B4719" i="5"/>
  <c r="B4718" i="5"/>
  <c r="B4717" i="5"/>
  <c r="B4716" i="5"/>
  <c r="B4715" i="5"/>
  <c r="B4714" i="5"/>
  <c r="B4713" i="5"/>
  <c r="B4712" i="5"/>
  <c r="B4711" i="5"/>
  <c r="B4710" i="5"/>
  <c r="B4709" i="5"/>
  <c r="B4708" i="5"/>
  <c r="B4707" i="5"/>
  <c r="B4706" i="5"/>
  <c r="B4705" i="5"/>
  <c r="B4704" i="5"/>
  <c r="B4703" i="5"/>
  <c r="B4702" i="5"/>
  <c r="B4701" i="5"/>
  <c r="B4700" i="5"/>
  <c r="B4699" i="5"/>
  <c r="B4698" i="5"/>
  <c r="B4697" i="5"/>
  <c r="B4696" i="5"/>
  <c r="B4695" i="5"/>
  <c r="B4694" i="5"/>
  <c r="B4693" i="5"/>
  <c r="B4692" i="5"/>
  <c r="B4691" i="5"/>
  <c r="B4690" i="5"/>
  <c r="B4689" i="5"/>
  <c r="B4688" i="5"/>
  <c r="B4687" i="5"/>
  <c r="B4686" i="5"/>
  <c r="B4685" i="5"/>
  <c r="B4684" i="5"/>
  <c r="B4683" i="5"/>
  <c r="B4682" i="5"/>
  <c r="B4681" i="5"/>
  <c r="B4680" i="5"/>
  <c r="B4679" i="5"/>
  <c r="B4678" i="5"/>
  <c r="B4677" i="5"/>
  <c r="B4676" i="5"/>
  <c r="B4675" i="5"/>
  <c r="B4674" i="5"/>
  <c r="B4673" i="5"/>
  <c r="B4672" i="5"/>
  <c r="B4671" i="5"/>
  <c r="B4670" i="5"/>
  <c r="B4669" i="5"/>
  <c r="B4668" i="5"/>
  <c r="B4667" i="5"/>
  <c r="B4666" i="5"/>
  <c r="B4665" i="5"/>
  <c r="B4664" i="5"/>
  <c r="B4663" i="5"/>
  <c r="B4662" i="5"/>
  <c r="B4661" i="5"/>
  <c r="B4660" i="5"/>
  <c r="B4659" i="5"/>
  <c r="B4658" i="5"/>
  <c r="B4657" i="5"/>
  <c r="B4656" i="5"/>
  <c r="B4655" i="5"/>
  <c r="B4654" i="5"/>
  <c r="B4653" i="5"/>
  <c r="B4652" i="5"/>
  <c r="B4651" i="5"/>
  <c r="B4650" i="5"/>
  <c r="B4649" i="5"/>
  <c r="B4648" i="5"/>
  <c r="B4647" i="5"/>
  <c r="B4646" i="5"/>
  <c r="B4645" i="5"/>
  <c r="B4644" i="5"/>
  <c r="B4643" i="5"/>
  <c r="B4642" i="5"/>
  <c r="B4641" i="5"/>
  <c r="B4640" i="5"/>
  <c r="B4639" i="5"/>
  <c r="B4638" i="5"/>
  <c r="B4637" i="5"/>
  <c r="B4636" i="5"/>
  <c r="B4635" i="5"/>
  <c r="B4634" i="5"/>
  <c r="B4633" i="5"/>
  <c r="B4632" i="5"/>
  <c r="B4631" i="5"/>
  <c r="B4630" i="5"/>
  <c r="B4629" i="5"/>
  <c r="B4628" i="5"/>
  <c r="B4627" i="5"/>
  <c r="B4626" i="5"/>
  <c r="B4625" i="5"/>
  <c r="B4624" i="5"/>
  <c r="B4623" i="5"/>
  <c r="B4622" i="5"/>
  <c r="B4621" i="5"/>
  <c r="B4620" i="5"/>
  <c r="B4619" i="5"/>
  <c r="B4618" i="5"/>
  <c r="B4617" i="5"/>
  <c r="B4616" i="5"/>
  <c r="B4615" i="5"/>
  <c r="B4614" i="5"/>
  <c r="B4613" i="5"/>
  <c r="B4612" i="5"/>
  <c r="B4611" i="5"/>
  <c r="B4610" i="5"/>
  <c r="B4609" i="5"/>
  <c r="B4608" i="5"/>
  <c r="B4607" i="5"/>
  <c r="B4606" i="5"/>
  <c r="B4605" i="5"/>
  <c r="B4604" i="5"/>
  <c r="B4603" i="5"/>
  <c r="B4602" i="5"/>
  <c r="B4601" i="5"/>
  <c r="B4600" i="5"/>
  <c r="B4599" i="5"/>
  <c r="B4598" i="5"/>
  <c r="B4597" i="5"/>
  <c r="B4596" i="5"/>
  <c r="B4595" i="5"/>
  <c r="B4594" i="5"/>
  <c r="B4593" i="5"/>
  <c r="B4592" i="5"/>
  <c r="B4591" i="5"/>
  <c r="B4590" i="5"/>
  <c r="B4589" i="5"/>
  <c r="B4588" i="5"/>
  <c r="B4587" i="5"/>
  <c r="B4586" i="5"/>
  <c r="B4585" i="5"/>
  <c r="B4584" i="5"/>
  <c r="B4583" i="5"/>
  <c r="B4582" i="5"/>
  <c r="B4581" i="5"/>
  <c r="B4580" i="5"/>
  <c r="B4579" i="5"/>
  <c r="B4578" i="5"/>
  <c r="B4577" i="5"/>
  <c r="B4576" i="5"/>
  <c r="B4575" i="5"/>
  <c r="B4574" i="5"/>
  <c r="B4573" i="5"/>
  <c r="B4572" i="5"/>
  <c r="B4571" i="5"/>
  <c r="B4570" i="5"/>
  <c r="B4569" i="5"/>
  <c r="B4568" i="5"/>
  <c r="B4567" i="5"/>
  <c r="B4566" i="5"/>
  <c r="B4565" i="5"/>
  <c r="B4564" i="5"/>
  <c r="B4563" i="5"/>
  <c r="B4562" i="5"/>
  <c r="B4561" i="5"/>
  <c r="B4560" i="5"/>
  <c r="B4559" i="5"/>
  <c r="B4558" i="5"/>
  <c r="B4557" i="5"/>
  <c r="B4556" i="5"/>
  <c r="B4555" i="5"/>
  <c r="B4554" i="5"/>
  <c r="B4553" i="5"/>
  <c r="B4552" i="5"/>
  <c r="B4551" i="5"/>
  <c r="B4550" i="5"/>
  <c r="B4549" i="5"/>
  <c r="B4548" i="5"/>
  <c r="B4547" i="5"/>
  <c r="B4546" i="5"/>
  <c r="B4545" i="5"/>
  <c r="B4544" i="5"/>
  <c r="B4543" i="5"/>
  <c r="B4542" i="5"/>
  <c r="B4541" i="5"/>
  <c r="B4540" i="5"/>
  <c r="B4539" i="5"/>
  <c r="B4538" i="5"/>
  <c r="B4537" i="5"/>
  <c r="B4536" i="5"/>
  <c r="B4535" i="5"/>
  <c r="B4534" i="5"/>
  <c r="B4533" i="5"/>
  <c r="B4532" i="5"/>
  <c r="B4531" i="5"/>
  <c r="B4530" i="5"/>
  <c r="B4529" i="5"/>
  <c r="B4528" i="5"/>
  <c r="B4527" i="5"/>
  <c r="B4526" i="5"/>
  <c r="B4525" i="5"/>
  <c r="B4524" i="5"/>
  <c r="B4523" i="5"/>
  <c r="B4522" i="5"/>
  <c r="B4521" i="5"/>
  <c r="B4520" i="5"/>
  <c r="B4519" i="5"/>
  <c r="B4518" i="5"/>
  <c r="B4517" i="5"/>
  <c r="B4516" i="5"/>
  <c r="B4515" i="5"/>
  <c r="B4514" i="5"/>
  <c r="B4513" i="5"/>
  <c r="B4512" i="5"/>
  <c r="B4511" i="5"/>
  <c r="B4510" i="5"/>
  <c r="B4509" i="5"/>
  <c r="B4508" i="5"/>
  <c r="B4507" i="5"/>
  <c r="B4506" i="5"/>
  <c r="B4505" i="5"/>
  <c r="B4504" i="5"/>
  <c r="B4503" i="5"/>
  <c r="B4502" i="5"/>
  <c r="B4501" i="5"/>
  <c r="B4500" i="5"/>
  <c r="B4499" i="5"/>
  <c r="B4498" i="5"/>
  <c r="B4497" i="5"/>
  <c r="B4496" i="5"/>
  <c r="B4495" i="5"/>
  <c r="B4494" i="5"/>
  <c r="B4493" i="5"/>
  <c r="B4492" i="5"/>
  <c r="B4491" i="5"/>
  <c r="B4490" i="5"/>
  <c r="B4489" i="5"/>
  <c r="B4488" i="5"/>
  <c r="B4487" i="5"/>
  <c r="B4486" i="5"/>
  <c r="B4485" i="5"/>
  <c r="B4484" i="5"/>
  <c r="B4483" i="5"/>
  <c r="B4482" i="5"/>
  <c r="B4481" i="5"/>
  <c r="B4480" i="5"/>
  <c r="B4479" i="5"/>
  <c r="B4478" i="5"/>
  <c r="B4477" i="5"/>
  <c r="B4476" i="5"/>
  <c r="B4475" i="5"/>
  <c r="B4474" i="5"/>
  <c r="B4473" i="5"/>
  <c r="B4472" i="5"/>
  <c r="B4471" i="5"/>
  <c r="B4470" i="5"/>
  <c r="B4469" i="5"/>
  <c r="B4468" i="5"/>
  <c r="B4467" i="5"/>
  <c r="B4466" i="5"/>
  <c r="B4465" i="5"/>
  <c r="B4464" i="5"/>
  <c r="B4463" i="5"/>
  <c r="B4462" i="5"/>
  <c r="B4461" i="5"/>
  <c r="B4460" i="5"/>
  <c r="B4459" i="5"/>
  <c r="B4458" i="5"/>
  <c r="B4457" i="5"/>
  <c r="B4456" i="5"/>
  <c r="B4455" i="5"/>
  <c r="B4454" i="5"/>
  <c r="B4453" i="5"/>
  <c r="B4452" i="5"/>
  <c r="B4451" i="5"/>
  <c r="B4450" i="5"/>
  <c r="B4449" i="5"/>
  <c r="B4448" i="5"/>
  <c r="B4447" i="5"/>
  <c r="B4446" i="5"/>
  <c r="B4445" i="5"/>
  <c r="B4444" i="5"/>
  <c r="B4443" i="5"/>
  <c r="B4442" i="5"/>
  <c r="B4441" i="5"/>
  <c r="B4440" i="5"/>
  <c r="B4439" i="5"/>
  <c r="B4438" i="5"/>
  <c r="B4437" i="5"/>
  <c r="B4436" i="5"/>
  <c r="B4435" i="5"/>
  <c r="B4434" i="5"/>
  <c r="B4433" i="5"/>
  <c r="B4432" i="5"/>
  <c r="B4431" i="5"/>
  <c r="B4430" i="5"/>
  <c r="B4429" i="5"/>
  <c r="B4428" i="5"/>
  <c r="B4427" i="5"/>
  <c r="B4426" i="5"/>
  <c r="B4425" i="5"/>
  <c r="B4424" i="5"/>
  <c r="B4423" i="5"/>
  <c r="B4422" i="5"/>
  <c r="B4421" i="5"/>
  <c r="B4420" i="5"/>
  <c r="B4419" i="5"/>
  <c r="B4418" i="5"/>
  <c r="B4417" i="5"/>
  <c r="B4416" i="5"/>
  <c r="B4415" i="5"/>
  <c r="B4414" i="5"/>
  <c r="B4413" i="5"/>
  <c r="B4412" i="5"/>
  <c r="B4411" i="5"/>
  <c r="B4410" i="5"/>
  <c r="B4409" i="5"/>
  <c r="B4408" i="5"/>
  <c r="B4407" i="5"/>
  <c r="B4406" i="5"/>
  <c r="B4405" i="5"/>
  <c r="B4404" i="5"/>
  <c r="B4403" i="5"/>
  <c r="B4402" i="5"/>
  <c r="B4401" i="5"/>
  <c r="B4400" i="5"/>
  <c r="B4399" i="5"/>
  <c r="B4398" i="5"/>
  <c r="B4397" i="5"/>
  <c r="B4396" i="5"/>
  <c r="B4395" i="5"/>
  <c r="B4394" i="5"/>
  <c r="B4393" i="5"/>
  <c r="B4392" i="5"/>
  <c r="B4391" i="5"/>
  <c r="B4390" i="5"/>
  <c r="B4389" i="5"/>
  <c r="B4388" i="5"/>
  <c r="B4387" i="5"/>
  <c r="B4386" i="5"/>
  <c r="B4385" i="5"/>
  <c r="B4384" i="5"/>
  <c r="B4383" i="5"/>
  <c r="B4382" i="5"/>
  <c r="B4381" i="5"/>
  <c r="B4380" i="5"/>
  <c r="B4379" i="5"/>
  <c r="B4378" i="5"/>
  <c r="B4377" i="5"/>
  <c r="B4376" i="5"/>
  <c r="B4375" i="5"/>
  <c r="B4374" i="5"/>
  <c r="B4373" i="5"/>
  <c r="B4372" i="5"/>
  <c r="B4371" i="5"/>
  <c r="B4370" i="5"/>
  <c r="B4369" i="5"/>
  <c r="B4368" i="5"/>
  <c r="B4367" i="5"/>
  <c r="B4366" i="5"/>
  <c r="B4365" i="5"/>
  <c r="B4364" i="5"/>
  <c r="B4363" i="5"/>
  <c r="B4362" i="5"/>
  <c r="B4361" i="5"/>
  <c r="B4360" i="5"/>
  <c r="B4359" i="5"/>
  <c r="B4358" i="5"/>
  <c r="B4357" i="5"/>
  <c r="B4356" i="5"/>
  <c r="B4355" i="5"/>
  <c r="B4354" i="5"/>
  <c r="B4353" i="5"/>
  <c r="B4352" i="5"/>
  <c r="B4351" i="5"/>
  <c r="B4350" i="5"/>
  <c r="B4349" i="5"/>
  <c r="B4348" i="5"/>
  <c r="B4347" i="5"/>
  <c r="B4346" i="5"/>
  <c r="B4345" i="5"/>
  <c r="B4344" i="5"/>
  <c r="B4343" i="5"/>
  <c r="B4342" i="5"/>
  <c r="B4341" i="5"/>
  <c r="B4340" i="5"/>
  <c r="B4339" i="5"/>
  <c r="B4338" i="5"/>
  <c r="B4337" i="5"/>
  <c r="B4336" i="5"/>
  <c r="B4335" i="5"/>
  <c r="B4334" i="5"/>
  <c r="B4333" i="5"/>
  <c r="B4332" i="5"/>
  <c r="B4331" i="5"/>
  <c r="B4330" i="5"/>
  <c r="B4329" i="5"/>
  <c r="B4328" i="5"/>
  <c r="B4327" i="5"/>
  <c r="B4326" i="5"/>
  <c r="B4325" i="5"/>
  <c r="B4324" i="5"/>
  <c r="B4323" i="5"/>
  <c r="B4322" i="5"/>
  <c r="B4321" i="5"/>
  <c r="B4320" i="5"/>
  <c r="B4319" i="5"/>
  <c r="B4318" i="5"/>
  <c r="B4317" i="5"/>
  <c r="B4316" i="5"/>
  <c r="B4315" i="5"/>
  <c r="B4314" i="5"/>
  <c r="B4313" i="5"/>
  <c r="B4312" i="5"/>
  <c r="B4311" i="5"/>
  <c r="B4310" i="5"/>
  <c r="B4309" i="5"/>
  <c r="B4308" i="5"/>
  <c r="B4307" i="5"/>
  <c r="B4306" i="5"/>
  <c r="B4305" i="5"/>
  <c r="B4304" i="5"/>
  <c r="B4303" i="5"/>
  <c r="B4302" i="5"/>
  <c r="B4301" i="5"/>
  <c r="B4300" i="5"/>
  <c r="B4299" i="5"/>
  <c r="B4298" i="5"/>
  <c r="B4297" i="5"/>
  <c r="B4296" i="5"/>
  <c r="B4295" i="5"/>
  <c r="B4294" i="5"/>
  <c r="B4293" i="5"/>
  <c r="B4292" i="5"/>
  <c r="B4291" i="5"/>
  <c r="B4290" i="5"/>
  <c r="B4289" i="5"/>
  <c r="B4288" i="5"/>
  <c r="B4287" i="5"/>
  <c r="B4286" i="5"/>
  <c r="B4285" i="5"/>
  <c r="B4284" i="5"/>
  <c r="B4283" i="5"/>
  <c r="B4282" i="5"/>
  <c r="B4281" i="5"/>
  <c r="B4280" i="5"/>
  <c r="B4279" i="5"/>
  <c r="B4278" i="5"/>
  <c r="B4277" i="5"/>
  <c r="B4276" i="5"/>
  <c r="B4275" i="5"/>
  <c r="B4274" i="5"/>
  <c r="B4273" i="5"/>
  <c r="B4272" i="5"/>
  <c r="B4271" i="5"/>
  <c r="B4270" i="5"/>
  <c r="B4269" i="5"/>
  <c r="B4268" i="5"/>
  <c r="B4267" i="5"/>
  <c r="B4266" i="5"/>
  <c r="B4265" i="5"/>
  <c r="B4264" i="5"/>
  <c r="B4263" i="5"/>
  <c r="B4262" i="5"/>
  <c r="B4261" i="5"/>
  <c r="B4260" i="5"/>
  <c r="B4259" i="5"/>
  <c r="B4258" i="5"/>
  <c r="B4257" i="5"/>
  <c r="B4256" i="5"/>
  <c r="B4255" i="5"/>
  <c r="B4254" i="5"/>
  <c r="B4253" i="5"/>
  <c r="B4252" i="5"/>
  <c r="B4251" i="5"/>
  <c r="B4250" i="5"/>
  <c r="B4249" i="5"/>
  <c r="B4248" i="5"/>
  <c r="B4247" i="5"/>
  <c r="B4246" i="5"/>
  <c r="B4245" i="5"/>
  <c r="B4244" i="5"/>
  <c r="B4243" i="5"/>
  <c r="B4242" i="5"/>
  <c r="B4241" i="5"/>
  <c r="B4240" i="5"/>
  <c r="B4239" i="5"/>
  <c r="B4238" i="5"/>
  <c r="B4237" i="5"/>
  <c r="B4236" i="5"/>
  <c r="B4235" i="5"/>
  <c r="B4234" i="5"/>
  <c r="B4233" i="5"/>
  <c r="B4232" i="5"/>
  <c r="B4231" i="5"/>
  <c r="B4230" i="5"/>
  <c r="B4229" i="5"/>
  <c r="B4228" i="5"/>
  <c r="B4227" i="5"/>
  <c r="B4226" i="5"/>
  <c r="B4225" i="5"/>
  <c r="B4224" i="5"/>
  <c r="B4223" i="5"/>
  <c r="B4222" i="5"/>
  <c r="B4221" i="5"/>
  <c r="B4220" i="5"/>
  <c r="B4219" i="5"/>
  <c r="B4218" i="5"/>
  <c r="B4217" i="5"/>
  <c r="B4216" i="5"/>
  <c r="B4215" i="5"/>
  <c r="B4214" i="5"/>
  <c r="B4213" i="5"/>
  <c r="B4212" i="5"/>
  <c r="B4211" i="5"/>
  <c r="B4210" i="5"/>
  <c r="B4209" i="5"/>
  <c r="B4208" i="5"/>
  <c r="B4207" i="5"/>
  <c r="B4206" i="5"/>
  <c r="B4205" i="5"/>
  <c r="B4204" i="5"/>
  <c r="B4203" i="5"/>
  <c r="B4202" i="5"/>
  <c r="B4201" i="5"/>
  <c r="B4200" i="5"/>
  <c r="B4199" i="5"/>
  <c r="B4198" i="5"/>
  <c r="B4197" i="5"/>
  <c r="B4196" i="5"/>
  <c r="B4195" i="5"/>
  <c r="B4194" i="5"/>
  <c r="B4193" i="5"/>
  <c r="B4192" i="5"/>
  <c r="B4191" i="5"/>
  <c r="B4190" i="5"/>
  <c r="B4189" i="5"/>
  <c r="B4188" i="5"/>
  <c r="B4187" i="5"/>
  <c r="B4186" i="5"/>
  <c r="B4185" i="5"/>
  <c r="B4184" i="5"/>
  <c r="B4183" i="5"/>
  <c r="B4182" i="5"/>
  <c r="B4181" i="5"/>
  <c r="B4180" i="5"/>
  <c r="B4179" i="5"/>
  <c r="B4178" i="5"/>
  <c r="B4177" i="5"/>
  <c r="B4176" i="5"/>
  <c r="B4175" i="5"/>
  <c r="B4174" i="5"/>
  <c r="B4173" i="5"/>
  <c r="B4172" i="5"/>
  <c r="B4171" i="5"/>
  <c r="B4170" i="5"/>
  <c r="B4169" i="5"/>
  <c r="B4168" i="5"/>
  <c r="B4167" i="5"/>
  <c r="B4166" i="5"/>
  <c r="B4165" i="5"/>
  <c r="B4164" i="5"/>
  <c r="B4163" i="5"/>
  <c r="B4162" i="5"/>
  <c r="B4161" i="5"/>
  <c r="B4160" i="5"/>
  <c r="B4159" i="5"/>
  <c r="B4158" i="5"/>
  <c r="B4157" i="5"/>
  <c r="B4156" i="5"/>
  <c r="B4155" i="5"/>
  <c r="B4154" i="5"/>
  <c r="B4153" i="5"/>
  <c r="B4152" i="5"/>
  <c r="B4151" i="5"/>
  <c r="B4150" i="5"/>
  <c r="B4149" i="5"/>
  <c r="B4148" i="5"/>
  <c r="B4147" i="5"/>
  <c r="B4146" i="5"/>
  <c r="B4145" i="5"/>
  <c r="B4144" i="5"/>
  <c r="B4143" i="5"/>
  <c r="B4142" i="5"/>
  <c r="B4141" i="5"/>
  <c r="B4140" i="5"/>
  <c r="B4139" i="5"/>
  <c r="B4138" i="5"/>
  <c r="B4137" i="5"/>
  <c r="B4136" i="5"/>
  <c r="B4135" i="5"/>
  <c r="B4134" i="5"/>
  <c r="B4133" i="5"/>
  <c r="B4132" i="5"/>
  <c r="B4131" i="5"/>
  <c r="B4130" i="5"/>
  <c r="B4129" i="5"/>
  <c r="B4128" i="5"/>
  <c r="B4127" i="5"/>
  <c r="B4126" i="5"/>
  <c r="B4125" i="5"/>
  <c r="B4124" i="5"/>
  <c r="B4123" i="5"/>
  <c r="B4122" i="5"/>
  <c r="B4121" i="5"/>
  <c r="B4120" i="5"/>
  <c r="B4119" i="5"/>
  <c r="B4118" i="5"/>
  <c r="B4117" i="5"/>
  <c r="B4116" i="5"/>
  <c r="B4115" i="5"/>
  <c r="B4114" i="5"/>
  <c r="B4113" i="5"/>
  <c r="B4112" i="5"/>
  <c r="B4111" i="5"/>
  <c r="B4110" i="5"/>
  <c r="B4109" i="5"/>
  <c r="B4108" i="5"/>
  <c r="B4107" i="5"/>
  <c r="B4106" i="5"/>
  <c r="B4105" i="5"/>
  <c r="B4104" i="5"/>
  <c r="B4103" i="5"/>
  <c r="B4102" i="5"/>
  <c r="B4101" i="5"/>
  <c r="B4100" i="5"/>
  <c r="B4099" i="5"/>
  <c r="B4098" i="5"/>
  <c r="B4097" i="5"/>
  <c r="B4096" i="5"/>
  <c r="B4095" i="5"/>
  <c r="B4094" i="5"/>
  <c r="B4093" i="5"/>
  <c r="B4092" i="5"/>
  <c r="B4091" i="5"/>
  <c r="B4090" i="5"/>
  <c r="B4089" i="5"/>
  <c r="B4088" i="5"/>
  <c r="B4087" i="5"/>
  <c r="B4086" i="5"/>
  <c r="B4085" i="5"/>
  <c r="B4084" i="5"/>
  <c r="B4083" i="5"/>
  <c r="B4082" i="5"/>
  <c r="B4081" i="5"/>
  <c r="B4080" i="5"/>
  <c r="B4079" i="5"/>
  <c r="B4078" i="5"/>
  <c r="B4077" i="5"/>
  <c r="B4076" i="5"/>
  <c r="B4075" i="5"/>
  <c r="B4074" i="5"/>
  <c r="B4073" i="5"/>
  <c r="B4072" i="5"/>
  <c r="B4071" i="5"/>
  <c r="B4070" i="5"/>
  <c r="B4069" i="5"/>
  <c r="B4068" i="5"/>
  <c r="B4067" i="5"/>
  <c r="B4066" i="5"/>
  <c r="B4065" i="5"/>
  <c r="B4064" i="5"/>
  <c r="B4063" i="5"/>
  <c r="B4062" i="5"/>
  <c r="B4061" i="5"/>
  <c r="B4060" i="5"/>
  <c r="B4059" i="5"/>
  <c r="B4058" i="5"/>
  <c r="B4057" i="5"/>
  <c r="B4056" i="5"/>
  <c r="B4055" i="5"/>
  <c r="B4054" i="5"/>
  <c r="B4053" i="5"/>
  <c r="B4052" i="5"/>
  <c r="B4051" i="5"/>
  <c r="B4050" i="5"/>
  <c r="B4049" i="5"/>
  <c r="B4048" i="5"/>
  <c r="B4047" i="5"/>
  <c r="B4046" i="5"/>
  <c r="B4045" i="5"/>
  <c r="B4044" i="5"/>
  <c r="B4043" i="5"/>
  <c r="B4042" i="5"/>
  <c r="B4041" i="5"/>
  <c r="B4040" i="5"/>
  <c r="B4039" i="5"/>
  <c r="B4038" i="5"/>
  <c r="B4037" i="5"/>
  <c r="B4036" i="5"/>
  <c r="B4035" i="5"/>
  <c r="B4034" i="5"/>
  <c r="B4033" i="5"/>
  <c r="B4032" i="5"/>
  <c r="B4031" i="5"/>
  <c r="B4030" i="5"/>
  <c r="B4029" i="5"/>
  <c r="B4028" i="5"/>
  <c r="B4027" i="5"/>
  <c r="B4026" i="5"/>
  <c r="B4025" i="5"/>
  <c r="B4024" i="5"/>
  <c r="B4023" i="5"/>
  <c r="B4022" i="5"/>
  <c r="B4021" i="5"/>
  <c r="B4020" i="5"/>
  <c r="B4019" i="5"/>
  <c r="B4018" i="5"/>
  <c r="B4017" i="5"/>
  <c r="B4016" i="5"/>
  <c r="B4015" i="5"/>
  <c r="B4014" i="5"/>
  <c r="B4013" i="5"/>
  <c r="B4012" i="5"/>
  <c r="B4011" i="5"/>
  <c r="B4010" i="5"/>
  <c r="B4009" i="5"/>
  <c r="B4008" i="5"/>
  <c r="B4007" i="5"/>
  <c r="B4006" i="5"/>
  <c r="B4005" i="5"/>
  <c r="B4004" i="5"/>
  <c r="B4003" i="5"/>
  <c r="B4002" i="5"/>
  <c r="B4001" i="5"/>
  <c r="B4000" i="5"/>
  <c r="B3999" i="5"/>
  <c r="B3998" i="5"/>
  <c r="B3997" i="5"/>
  <c r="B3996" i="5"/>
  <c r="B3995" i="5"/>
  <c r="B3994" i="5"/>
  <c r="B3993" i="5"/>
  <c r="B3992" i="5"/>
  <c r="B3991" i="5"/>
  <c r="B3990" i="5"/>
  <c r="B3989" i="5"/>
  <c r="B3988" i="5"/>
  <c r="B3987" i="5"/>
  <c r="B3986" i="5"/>
  <c r="B3985" i="5"/>
  <c r="B3984" i="5"/>
  <c r="B3983" i="5"/>
  <c r="B3982" i="5"/>
  <c r="B3981" i="5"/>
  <c r="B3980" i="5"/>
  <c r="B3979" i="5"/>
  <c r="B3978" i="5"/>
  <c r="B3977" i="5"/>
  <c r="B3976" i="5"/>
  <c r="B3975" i="5"/>
  <c r="B3974" i="5"/>
  <c r="B3973" i="5"/>
  <c r="B3972" i="5"/>
  <c r="B3971" i="5"/>
  <c r="B3970" i="5"/>
  <c r="B3969" i="5"/>
  <c r="B3968" i="5"/>
  <c r="B3967" i="5"/>
  <c r="B3966" i="5"/>
  <c r="B3965" i="5"/>
  <c r="B3964" i="5"/>
  <c r="B3963" i="5"/>
  <c r="B3962" i="5"/>
  <c r="B3961" i="5"/>
  <c r="B3960" i="5"/>
  <c r="B3959" i="5"/>
  <c r="B3958" i="5"/>
  <c r="B3957" i="5"/>
  <c r="B3956" i="5"/>
  <c r="B3955" i="5"/>
  <c r="B3954" i="5"/>
  <c r="B3953" i="5"/>
  <c r="B3952" i="5"/>
  <c r="B3951" i="5"/>
  <c r="B3950" i="5"/>
  <c r="B3949" i="5"/>
  <c r="B3948" i="5"/>
  <c r="B3947" i="5"/>
  <c r="B3946" i="5"/>
  <c r="B3945" i="5"/>
  <c r="B3944" i="5"/>
  <c r="B3943" i="5"/>
  <c r="B3942" i="5"/>
  <c r="B3941" i="5"/>
  <c r="B3940" i="5"/>
  <c r="B3939" i="5"/>
  <c r="B3938" i="5"/>
  <c r="B3937" i="5"/>
  <c r="B3936" i="5"/>
  <c r="B3935" i="5"/>
  <c r="B3934" i="5"/>
  <c r="B3933" i="5"/>
  <c r="B3932" i="5"/>
  <c r="B3931" i="5"/>
  <c r="B3930" i="5"/>
  <c r="B3929" i="5"/>
  <c r="B3928" i="5"/>
  <c r="B3927" i="5"/>
  <c r="B3926" i="5"/>
  <c r="B3925" i="5"/>
  <c r="B3924" i="5"/>
  <c r="B3923" i="5"/>
  <c r="B3922" i="5"/>
  <c r="B3921" i="5"/>
  <c r="B3920" i="5"/>
  <c r="B3919" i="5"/>
  <c r="B3918" i="5"/>
  <c r="B3917" i="5"/>
  <c r="B3916" i="5"/>
  <c r="B3915" i="5"/>
  <c r="B3914" i="5"/>
  <c r="B3913" i="5"/>
  <c r="B3912" i="5"/>
  <c r="B3911" i="5"/>
  <c r="B3910" i="5"/>
  <c r="B3909" i="5"/>
  <c r="B3908" i="5"/>
  <c r="B3907" i="5"/>
  <c r="B3906" i="5"/>
  <c r="B3905" i="5"/>
  <c r="B3904" i="5"/>
  <c r="B3903" i="5"/>
  <c r="B3902" i="5"/>
  <c r="B3901" i="5"/>
  <c r="B3900" i="5"/>
  <c r="B3899" i="5"/>
  <c r="B3898" i="5"/>
  <c r="B3897" i="5"/>
  <c r="B3896" i="5"/>
  <c r="B3895" i="5"/>
  <c r="B3894" i="5"/>
  <c r="B3893" i="5"/>
  <c r="B3892" i="5"/>
  <c r="B3891" i="5"/>
  <c r="B3890" i="5"/>
  <c r="B3889" i="5"/>
  <c r="B3888" i="5"/>
  <c r="B3887" i="5"/>
  <c r="B3886" i="5"/>
  <c r="B3885" i="5"/>
  <c r="B3884" i="5"/>
  <c r="B3883" i="5"/>
  <c r="B3882" i="5"/>
  <c r="B3881" i="5"/>
  <c r="B3880" i="5"/>
  <c r="B3879" i="5"/>
  <c r="B3878" i="5"/>
  <c r="B3877" i="5"/>
  <c r="B3876" i="5"/>
  <c r="B3875" i="5"/>
  <c r="B3874" i="5"/>
  <c r="B3873" i="5"/>
  <c r="B3872" i="5"/>
  <c r="B3871" i="5"/>
  <c r="B3870" i="5"/>
  <c r="B3869" i="5"/>
  <c r="B3868" i="5"/>
  <c r="B3867" i="5"/>
  <c r="B3866" i="5"/>
  <c r="B3865" i="5"/>
  <c r="B3864" i="5"/>
  <c r="B3863" i="5"/>
  <c r="B3862" i="5"/>
  <c r="B3861" i="5"/>
  <c r="B3860" i="5"/>
  <c r="B3859" i="5"/>
  <c r="B3858" i="5"/>
  <c r="B3857" i="5"/>
  <c r="B3856" i="5"/>
  <c r="B3855" i="5"/>
  <c r="B3854" i="5"/>
  <c r="B3853" i="5"/>
  <c r="B3852" i="5"/>
  <c r="B3851" i="5"/>
  <c r="B3850" i="5"/>
  <c r="B3849" i="5"/>
  <c r="B3848" i="5"/>
  <c r="B3847" i="5"/>
  <c r="B3846" i="5"/>
  <c r="B3845" i="5"/>
  <c r="B3844" i="5"/>
  <c r="B3843" i="5"/>
  <c r="B3842" i="5"/>
  <c r="B3841" i="5"/>
  <c r="B3840" i="5"/>
  <c r="B3839" i="5"/>
  <c r="B3838" i="5"/>
  <c r="B3837" i="5"/>
  <c r="B3836" i="5"/>
  <c r="B3835" i="5"/>
  <c r="B3834" i="5"/>
  <c r="B3833" i="5"/>
  <c r="B3832" i="5"/>
  <c r="B3831" i="5"/>
  <c r="B3830" i="5"/>
  <c r="B3829" i="5"/>
  <c r="B3828" i="5"/>
  <c r="B3827" i="5"/>
  <c r="B3826" i="5"/>
  <c r="B3825" i="5"/>
  <c r="B3824" i="5"/>
  <c r="B3823" i="5"/>
  <c r="B3822" i="5"/>
  <c r="B3821" i="5"/>
  <c r="B3820" i="5"/>
  <c r="B3819" i="5"/>
  <c r="B3818" i="5"/>
  <c r="B3817" i="5"/>
  <c r="B3816" i="5"/>
  <c r="B3815" i="5"/>
  <c r="B3814" i="5"/>
  <c r="B3813" i="5"/>
  <c r="B3812" i="5"/>
  <c r="B3811" i="5"/>
  <c r="B3810" i="5"/>
  <c r="B3809" i="5"/>
  <c r="B3808" i="5"/>
  <c r="B3807" i="5"/>
  <c r="B3806" i="5"/>
  <c r="B3805" i="5"/>
  <c r="B3804" i="5"/>
  <c r="B3803" i="5"/>
  <c r="B3802" i="5"/>
  <c r="B3801" i="5"/>
  <c r="B3800" i="5"/>
  <c r="B3799" i="5"/>
  <c r="B3798" i="5"/>
  <c r="B3797" i="5"/>
  <c r="B3796" i="5"/>
  <c r="B3795" i="5"/>
  <c r="B3794" i="5"/>
  <c r="B3793" i="5"/>
  <c r="B3792" i="5"/>
  <c r="B3791" i="5"/>
  <c r="B3790" i="5"/>
  <c r="B3789" i="5"/>
  <c r="B3788" i="5"/>
  <c r="B3787" i="5"/>
  <c r="B3786" i="5"/>
  <c r="B3785" i="5"/>
  <c r="B3784" i="5"/>
  <c r="B3783" i="5"/>
  <c r="B3782" i="5"/>
  <c r="B3781" i="5"/>
  <c r="B3780" i="5"/>
  <c r="B3779" i="5"/>
  <c r="B3778" i="5"/>
  <c r="B3777" i="5"/>
  <c r="B3776" i="5"/>
  <c r="B3775" i="5"/>
  <c r="B3774" i="5"/>
  <c r="B3773" i="5"/>
  <c r="B3772" i="5"/>
  <c r="B3771" i="5"/>
  <c r="B3770" i="5"/>
  <c r="B3769" i="5"/>
  <c r="B3768" i="5"/>
  <c r="B3767" i="5"/>
  <c r="B3766" i="5"/>
  <c r="B3765" i="5"/>
  <c r="B3764" i="5"/>
  <c r="B3763" i="5"/>
  <c r="B3762" i="5"/>
  <c r="B3761" i="5"/>
  <c r="B3760" i="5"/>
  <c r="B3759" i="5"/>
  <c r="B3758" i="5"/>
  <c r="B3757" i="5"/>
  <c r="B3756" i="5"/>
  <c r="B3755" i="5"/>
  <c r="B3754" i="5"/>
  <c r="B3753" i="5"/>
  <c r="B3752" i="5"/>
  <c r="B3751" i="5"/>
  <c r="B3750" i="5"/>
  <c r="B3749" i="5"/>
  <c r="B3748" i="5"/>
  <c r="B3747" i="5"/>
  <c r="B3746" i="5"/>
  <c r="B3745" i="5"/>
  <c r="B3744" i="5"/>
  <c r="B3743" i="5"/>
  <c r="B3742" i="5"/>
  <c r="B3741" i="5"/>
  <c r="B3740" i="5"/>
  <c r="B3739" i="5"/>
  <c r="B3738" i="5"/>
  <c r="B3737" i="5"/>
  <c r="B3736" i="5"/>
  <c r="B3735" i="5"/>
  <c r="B3734" i="5"/>
  <c r="B3733" i="5"/>
  <c r="B3732" i="5"/>
  <c r="B3731" i="5"/>
  <c r="B3730" i="5"/>
  <c r="B3729" i="5"/>
  <c r="B3728" i="5"/>
  <c r="B3727" i="5"/>
  <c r="B3726" i="5"/>
  <c r="B3725" i="5"/>
  <c r="B3724" i="5"/>
  <c r="B3723" i="5"/>
  <c r="B3722" i="5"/>
  <c r="B3721" i="5"/>
  <c r="B3720" i="5"/>
  <c r="B3719" i="5"/>
  <c r="B3718" i="5"/>
  <c r="B3717" i="5"/>
  <c r="B3716" i="5"/>
  <c r="B3715" i="5"/>
  <c r="B3714" i="5"/>
  <c r="B3713" i="5"/>
  <c r="B3712" i="5"/>
  <c r="B3711" i="5"/>
  <c r="B3710" i="5"/>
  <c r="B3709" i="5"/>
  <c r="B3708" i="5"/>
  <c r="B3707" i="5"/>
  <c r="B3706" i="5"/>
  <c r="B3705" i="5"/>
  <c r="B3704" i="5"/>
  <c r="B3703" i="5"/>
  <c r="B3702" i="5"/>
  <c r="B3701" i="5"/>
  <c r="B3700" i="5"/>
  <c r="B3699" i="5"/>
  <c r="B3698" i="5"/>
  <c r="B3697" i="5"/>
  <c r="B3696" i="5"/>
  <c r="B3695" i="5"/>
  <c r="B3694" i="5"/>
  <c r="B3693" i="5"/>
  <c r="B3692" i="5"/>
  <c r="B3691" i="5"/>
  <c r="B3690" i="5"/>
  <c r="B3689" i="5"/>
  <c r="B3688" i="5"/>
  <c r="B3687" i="5"/>
  <c r="B3686" i="5"/>
  <c r="B3685" i="5"/>
  <c r="B3684" i="5"/>
  <c r="B3683" i="5"/>
  <c r="B3682" i="5"/>
  <c r="B3681" i="5"/>
  <c r="B3680" i="5"/>
  <c r="B3679" i="5"/>
  <c r="B3678" i="5"/>
  <c r="B3677" i="5"/>
  <c r="B3676" i="5"/>
  <c r="B3675" i="5"/>
  <c r="B3674" i="5"/>
  <c r="B3673" i="5"/>
  <c r="B3672" i="5"/>
  <c r="B3671" i="5"/>
  <c r="B3670" i="5"/>
  <c r="B3669" i="5"/>
  <c r="B3668" i="5"/>
  <c r="B3667" i="5"/>
  <c r="B3666" i="5"/>
  <c r="B3665" i="5"/>
  <c r="B3664" i="5"/>
  <c r="B3663" i="5"/>
  <c r="B3662" i="5"/>
  <c r="B3661" i="5"/>
  <c r="B3660" i="5"/>
  <c r="B3659" i="5"/>
  <c r="B3658" i="5"/>
  <c r="B3657" i="5"/>
  <c r="B3656" i="5"/>
  <c r="B3655" i="5"/>
  <c r="B3654" i="5"/>
  <c r="B3653" i="5"/>
  <c r="B3652" i="5"/>
  <c r="B3651" i="5"/>
  <c r="B3650" i="5"/>
  <c r="B3649" i="5"/>
  <c r="B3648" i="5"/>
  <c r="B3647" i="5"/>
  <c r="B3646" i="5"/>
  <c r="B3645" i="5"/>
  <c r="B3644" i="5"/>
  <c r="B3643" i="5"/>
  <c r="B3642" i="5"/>
  <c r="B3641" i="5"/>
  <c r="B3640" i="5"/>
  <c r="B3639" i="5"/>
  <c r="B3638" i="5"/>
  <c r="B3637" i="5"/>
  <c r="B3636" i="5"/>
  <c r="B3635" i="5"/>
  <c r="B3634" i="5"/>
  <c r="B3633" i="5"/>
  <c r="B3632" i="5"/>
  <c r="B3631" i="5"/>
  <c r="B3630" i="5"/>
  <c r="B3629" i="5"/>
  <c r="B3628" i="5"/>
  <c r="B3627" i="5"/>
  <c r="B3626" i="5"/>
  <c r="B3625" i="5"/>
  <c r="B3624" i="5"/>
  <c r="B3623" i="5"/>
  <c r="B3622" i="5"/>
  <c r="B3621" i="5"/>
  <c r="B3620" i="5"/>
  <c r="B3619" i="5"/>
  <c r="B3618" i="5"/>
  <c r="B3617" i="5"/>
  <c r="B3616" i="5"/>
  <c r="B3615" i="5"/>
  <c r="B3614" i="5"/>
  <c r="B3613" i="5"/>
  <c r="B3612" i="5"/>
  <c r="B3611" i="5"/>
  <c r="B3610" i="5"/>
  <c r="B3609" i="5"/>
  <c r="B3608" i="5"/>
  <c r="B3607" i="5"/>
  <c r="B3606" i="5"/>
  <c r="B3605" i="5"/>
  <c r="B3604" i="5"/>
  <c r="B3603" i="5"/>
  <c r="B3602" i="5"/>
  <c r="B3601" i="5"/>
  <c r="B3600" i="5"/>
  <c r="B3599" i="5"/>
  <c r="B3598" i="5"/>
  <c r="B3597" i="5"/>
  <c r="B3596" i="5"/>
  <c r="B3595" i="5"/>
  <c r="B3594" i="5"/>
  <c r="B3593" i="5"/>
  <c r="B3592" i="5"/>
  <c r="B3591" i="5"/>
  <c r="B3590" i="5"/>
  <c r="B3589" i="5"/>
  <c r="B3588" i="5"/>
  <c r="B3587" i="5"/>
  <c r="B3586" i="5"/>
  <c r="B3585" i="5"/>
  <c r="B3584" i="5"/>
  <c r="B3583" i="5"/>
  <c r="B3582" i="5"/>
  <c r="B3581" i="5"/>
  <c r="B3580" i="5"/>
  <c r="B3579" i="5"/>
  <c r="B3578" i="5"/>
  <c r="B3577" i="5"/>
  <c r="B3576" i="5"/>
  <c r="B3575" i="5"/>
  <c r="B3574" i="5"/>
  <c r="B3573" i="5"/>
  <c r="B3572" i="5"/>
  <c r="B3571" i="5"/>
  <c r="B3570" i="5"/>
  <c r="B3569" i="5"/>
  <c r="B3568" i="5"/>
  <c r="B3567" i="5"/>
  <c r="B3566" i="5"/>
  <c r="B3565" i="5"/>
  <c r="B3564" i="5"/>
  <c r="B3563" i="5"/>
  <c r="B3562" i="5"/>
  <c r="B3561" i="5"/>
  <c r="B3560" i="5"/>
  <c r="B3559" i="5"/>
  <c r="B3558" i="5"/>
  <c r="B3557" i="5"/>
  <c r="B3556" i="5"/>
  <c r="B3555" i="5"/>
  <c r="B3554" i="5"/>
  <c r="B3553" i="5"/>
  <c r="B3552" i="5"/>
  <c r="B3551" i="5"/>
  <c r="B3550" i="5"/>
  <c r="B3549" i="5"/>
  <c r="B3548" i="5"/>
  <c r="B3547" i="5"/>
  <c r="B3546" i="5"/>
  <c r="B3545" i="5"/>
  <c r="B3544" i="5"/>
  <c r="B3543" i="5"/>
  <c r="B3542" i="5"/>
  <c r="B3541" i="5"/>
  <c r="B3540" i="5"/>
  <c r="B3539" i="5"/>
  <c r="B3538" i="5"/>
  <c r="B3537" i="5"/>
  <c r="B3536" i="5"/>
  <c r="B3535" i="5"/>
  <c r="B3534" i="5"/>
  <c r="B3533" i="5"/>
  <c r="B3532" i="5"/>
  <c r="B3531" i="5"/>
  <c r="B3530" i="5"/>
  <c r="B3529" i="5"/>
  <c r="B3528" i="5"/>
  <c r="B3527" i="5"/>
  <c r="B3526" i="5"/>
  <c r="B3525" i="5"/>
  <c r="B3524" i="5"/>
  <c r="B3523" i="5"/>
  <c r="B3522" i="5"/>
  <c r="B3521" i="5"/>
  <c r="B3520" i="5"/>
  <c r="B3519" i="5"/>
  <c r="B3518" i="5"/>
  <c r="B3517" i="5"/>
  <c r="B3516" i="5"/>
  <c r="B3515" i="5"/>
  <c r="B3514" i="5"/>
  <c r="B3513" i="5"/>
  <c r="B3512" i="5"/>
  <c r="B3511" i="5"/>
  <c r="B3510" i="5"/>
  <c r="B3509" i="5"/>
  <c r="B3508" i="5"/>
  <c r="B3507" i="5"/>
  <c r="B3506" i="5"/>
  <c r="B3505" i="5"/>
  <c r="B3504" i="5"/>
  <c r="B3503" i="5"/>
  <c r="B3502" i="5"/>
  <c r="B3501" i="5"/>
  <c r="B3500" i="5"/>
  <c r="B3499" i="5"/>
  <c r="B3498" i="5"/>
  <c r="B3497" i="5"/>
  <c r="B3496" i="5"/>
  <c r="B3495" i="5"/>
  <c r="B3494" i="5"/>
  <c r="B3493" i="5"/>
  <c r="B3492" i="5"/>
  <c r="B3491" i="5"/>
  <c r="B3490" i="5"/>
  <c r="B3489" i="5"/>
  <c r="B3488" i="5"/>
  <c r="B3487" i="5"/>
  <c r="B3486" i="5"/>
  <c r="B3485" i="5"/>
  <c r="B3484" i="5"/>
  <c r="B3483" i="5"/>
  <c r="B3482" i="5"/>
  <c r="B3481" i="5"/>
  <c r="B3480" i="5"/>
  <c r="B3479" i="5"/>
  <c r="B3478" i="5"/>
  <c r="B3477" i="5"/>
  <c r="B3476" i="5"/>
  <c r="B3475" i="5"/>
  <c r="B3474" i="5"/>
  <c r="B3473" i="5"/>
  <c r="B3472" i="5"/>
  <c r="B3471" i="5"/>
  <c r="B3470" i="5"/>
  <c r="B3469" i="5"/>
  <c r="B3468" i="5"/>
  <c r="B3467" i="5"/>
  <c r="B3466" i="5"/>
  <c r="B3465" i="5"/>
  <c r="B3464" i="5"/>
  <c r="B3463" i="5"/>
  <c r="B3462" i="5"/>
  <c r="B3461" i="5"/>
  <c r="B3460" i="5"/>
  <c r="B3459" i="5"/>
  <c r="B3458" i="5"/>
  <c r="B3457" i="5"/>
  <c r="B3456" i="5"/>
  <c r="B3455" i="5"/>
  <c r="B3454" i="5"/>
  <c r="B3453" i="5"/>
  <c r="B3452" i="5"/>
  <c r="B3451" i="5"/>
  <c r="B3450" i="5"/>
  <c r="B3449" i="5"/>
  <c r="B3448" i="5"/>
  <c r="B3447" i="5"/>
  <c r="B3446" i="5"/>
  <c r="B3445" i="5"/>
  <c r="B3444" i="5"/>
  <c r="B3443" i="5"/>
  <c r="B3442" i="5"/>
  <c r="B3441" i="5"/>
  <c r="B3440" i="5"/>
  <c r="B3439" i="5"/>
  <c r="B3438" i="5"/>
  <c r="B3437" i="5"/>
  <c r="B3436" i="5"/>
  <c r="B3435" i="5"/>
  <c r="B3434" i="5"/>
  <c r="B3433" i="5"/>
  <c r="B3432" i="5"/>
  <c r="B3431" i="5"/>
  <c r="B3430" i="5"/>
  <c r="B3429" i="5"/>
  <c r="B3428" i="5"/>
  <c r="B3427" i="5"/>
  <c r="B3426" i="5"/>
  <c r="B3425" i="5"/>
  <c r="B3424" i="5"/>
  <c r="B3423" i="5"/>
  <c r="B3422" i="5"/>
  <c r="B3421" i="5"/>
  <c r="B3420" i="5"/>
  <c r="B3419" i="5"/>
  <c r="B3418" i="5"/>
  <c r="B3417" i="5"/>
  <c r="B3416" i="5"/>
  <c r="B3415" i="5"/>
  <c r="B3414" i="5"/>
  <c r="B3413" i="5"/>
  <c r="B3412" i="5"/>
  <c r="B3411" i="5"/>
  <c r="B3410" i="5"/>
  <c r="B3409" i="5"/>
  <c r="B3408" i="5"/>
  <c r="B3407" i="5"/>
  <c r="B3406" i="5"/>
  <c r="B3405" i="5"/>
  <c r="B3404" i="5"/>
  <c r="B3403" i="5"/>
  <c r="B3402" i="5"/>
  <c r="B3401" i="5"/>
  <c r="B3400" i="5"/>
  <c r="B3399" i="5"/>
  <c r="B3398" i="5"/>
  <c r="B3397" i="5"/>
  <c r="B3396" i="5"/>
  <c r="B3395" i="5"/>
  <c r="B3394" i="5"/>
  <c r="B3393" i="5"/>
  <c r="B3392" i="5"/>
  <c r="B3391" i="5"/>
  <c r="B3390" i="5"/>
  <c r="B3389" i="5"/>
  <c r="B3388" i="5"/>
  <c r="B3387" i="5"/>
  <c r="B3386" i="5"/>
  <c r="B3385" i="5"/>
  <c r="B3384" i="5"/>
  <c r="B3383" i="5"/>
  <c r="B3382" i="5"/>
  <c r="B3381" i="5"/>
  <c r="B3380" i="5"/>
  <c r="B3379" i="5"/>
  <c r="B3378" i="5"/>
  <c r="B3377" i="5"/>
  <c r="B3376" i="5"/>
  <c r="B3375" i="5"/>
  <c r="B3374" i="5"/>
  <c r="B3373" i="5"/>
  <c r="B3372" i="5"/>
  <c r="B3371" i="5"/>
  <c r="B3370" i="5"/>
  <c r="B3369" i="5"/>
  <c r="B3368" i="5"/>
  <c r="B3367" i="5"/>
  <c r="B3366" i="5"/>
  <c r="B3365" i="5"/>
  <c r="B3364" i="5"/>
  <c r="B3363" i="5"/>
  <c r="B3362" i="5"/>
  <c r="B3361" i="5"/>
  <c r="B3360" i="5"/>
  <c r="B3359" i="5"/>
  <c r="B3358" i="5"/>
  <c r="B3357" i="5"/>
  <c r="B3356" i="5"/>
  <c r="B3355" i="5"/>
  <c r="B3354" i="5"/>
  <c r="B3353" i="5"/>
  <c r="B3352" i="5"/>
  <c r="B3351" i="5"/>
  <c r="B3350" i="5"/>
  <c r="B3349" i="5"/>
  <c r="B3348" i="5"/>
  <c r="B3347" i="5"/>
  <c r="B3346" i="5"/>
  <c r="B3345" i="5"/>
  <c r="B3344" i="5"/>
  <c r="B3343" i="5"/>
  <c r="B3342" i="5"/>
  <c r="B3341" i="5"/>
  <c r="B3340" i="5"/>
  <c r="B3339" i="5"/>
  <c r="B3338" i="5"/>
  <c r="B3337" i="5"/>
  <c r="B3336" i="5"/>
  <c r="B3335" i="5"/>
  <c r="B3334" i="5"/>
  <c r="B3333" i="5"/>
  <c r="B3332" i="5"/>
  <c r="B3331" i="5"/>
  <c r="B3330" i="5"/>
  <c r="B3329" i="5"/>
  <c r="B3328" i="5"/>
  <c r="B3327" i="5"/>
  <c r="B3326" i="5"/>
  <c r="B3325" i="5"/>
  <c r="B3324" i="5"/>
  <c r="B3323" i="5"/>
  <c r="B3322" i="5"/>
  <c r="B3321" i="5"/>
  <c r="B3320" i="5"/>
  <c r="B3319" i="5"/>
  <c r="B3318" i="5"/>
  <c r="B3317" i="5"/>
  <c r="B3316" i="5"/>
  <c r="B3315" i="5"/>
  <c r="B3314" i="5"/>
  <c r="B3313" i="5"/>
  <c r="B3312" i="5"/>
  <c r="B3311" i="5"/>
  <c r="B3310" i="5"/>
  <c r="B3309" i="5"/>
  <c r="B3308" i="5"/>
  <c r="B3307" i="5"/>
  <c r="B3306" i="5"/>
  <c r="B3305" i="5"/>
  <c r="B3304" i="5"/>
  <c r="B3303" i="5"/>
  <c r="B3302" i="5"/>
  <c r="B3301" i="5"/>
  <c r="B3300" i="5"/>
  <c r="B3299" i="5"/>
  <c r="B3298" i="5"/>
  <c r="B3297" i="5"/>
  <c r="B3296" i="5"/>
  <c r="B3295" i="5"/>
  <c r="B3294" i="5"/>
  <c r="B3293" i="5"/>
  <c r="B3292" i="5"/>
  <c r="B3291" i="5"/>
  <c r="B3290" i="5"/>
  <c r="B3289" i="5"/>
  <c r="B3288" i="5"/>
  <c r="B3287" i="5"/>
  <c r="B3286" i="5"/>
  <c r="B3285" i="5"/>
  <c r="B3284" i="5"/>
  <c r="B3283" i="5"/>
  <c r="B3282" i="5"/>
  <c r="B3281" i="5"/>
  <c r="B3280" i="5"/>
  <c r="B3279" i="5"/>
  <c r="B3278" i="5"/>
  <c r="B3277" i="5"/>
  <c r="B3276" i="5"/>
  <c r="B3275" i="5"/>
  <c r="B3274" i="5"/>
  <c r="B3273" i="5"/>
  <c r="B3272" i="5"/>
  <c r="B3271" i="5"/>
  <c r="B3270" i="5"/>
  <c r="B3269" i="5"/>
  <c r="B3268" i="5"/>
  <c r="B3267" i="5"/>
  <c r="B3266" i="5"/>
  <c r="B3265" i="5"/>
  <c r="B3264" i="5"/>
  <c r="B3263" i="5"/>
  <c r="B3262" i="5"/>
  <c r="B3261" i="5"/>
  <c r="B3260" i="5"/>
  <c r="B3259" i="5"/>
  <c r="B3258" i="5"/>
  <c r="B3257" i="5"/>
  <c r="B3256" i="5"/>
  <c r="B3255" i="5"/>
  <c r="B3254" i="5"/>
  <c r="B3253" i="5"/>
  <c r="B3252" i="5"/>
  <c r="B3251" i="5"/>
  <c r="B3250" i="5"/>
  <c r="B3249" i="5"/>
  <c r="B3248" i="5"/>
  <c r="B3247" i="5"/>
  <c r="B3246" i="5"/>
  <c r="B3245" i="5"/>
  <c r="B3244" i="5"/>
  <c r="B3243" i="5"/>
  <c r="B3242" i="5"/>
  <c r="B3241" i="5"/>
  <c r="B3240" i="5"/>
  <c r="B3239" i="5"/>
  <c r="B3238" i="5"/>
  <c r="B3237" i="5"/>
  <c r="B3236" i="5"/>
  <c r="B3235" i="5"/>
  <c r="B3234" i="5"/>
  <c r="B3233" i="5"/>
  <c r="B3232" i="5"/>
  <c r="B3231" i="5"/>
  <c r="B3230" i="5"/>
  <c r="B3229" i="5"/>
  <c r="B3228" i="5"/>
  <c r="B3227" i="5"/>
  <c r="B3226" i="5"/>
  <c r="B3225" i="5"/>
  <c r="B3224" i="5"/>
  <c r="B3223" i="5"/>
  <c r="B3222" i="5"/>
  <c r="B3221" i="5"/>
  <c r="B3220" i="5"/>
  <c r="B3219" i="5"/>
  <c r="B3218" i="5"/>
  <c r="B3217" i="5"/>
  <c r="B3216" i="5"/>
  <c r="B3215" i="5"/>
  <c r="B3214" i="5"/>
  <c r="B3213" i="5"/>
  <c r="B3212" i="5"/>
  <c r="B3211" i="5"/>
  <c r="B3210" i="5"/>
  <c r="B3209" i="5"/>
  <c r="B3208" i="5"/>
  <c r="B3207" i="5"/>
  <c r="B3206" i="5"/>
  <c r="B3205" i="5"/>
  <c r="B3204" i="5"/>
  <c r="B3203" i="5"/>
  <c r="B3202" i="5"/>
  <c r="B3201" i="5"/>
  <c r="B3200" i="5"/>
  <c r="B3199" i="5"/>
  <c r="B3198" i="5"/>
  <c r="B3197" i="5"/>
  <c r="B3196" i="5"/>
  <c r="B3195" i="5"/>
  <c r="B3194" i="5"/>
  <c r="B3193" i="5"/>
  <c r="B3192" i="5"/>
  <c r="B3191" i="5"/>
  <c r="B3190" i="5"/>
  <c r="B3189" i="5"/>
  <c r="B3188" i="5"/>
  <c r="B3187" i="5"/>
  <c r="B3186" i="5"/>
  <c r="B3185" i="5"/>
  <c r="B3184" i="5"/>
  <c r="B3183" i="5"/>
  <c r="B3182" i="5"/>
  <c r="B3181" i="5"/>
  <c r="B3180" i="5"/>
  <c r="B3179" i="5"/>
  <c r="B3178" i="5"/>
  <c r="B3177" i="5"/>
  <c r="B3176" i="5"/>
  <c r="B3175" i="5"/>
  <c r="B3174" i="5"/>
  <c r="B3173" i="5"/>
  <c r="B3172" i="5"/>
  <c r="B3171" i="5"/>
  <c r="B3170" i="5"/>
  <c r="B3169" i="5"/>
  <c r="B3168" i="5"/>
  <c r="B3167" i="5"/>
  <c r="B3166" i="5"/>
  <c r="B3165" i="5"/>
  <c r="B3164" i="5"/>
  <c r="B3163" i="5"/>
  <c r="B3162" i="5"/>
  <c r="B3161" i="5"/>
  <c r="B3160" i="5"/>
  <c r="B3159" i="5"/>
  <c r="B3158" i="5"/>
  <c r="B3157" i="5"/>
  <c r="B3156" i="5"/>
  <c r="B3155" i="5"/>
  <c r="B3154" i="5"/>
  <c r="B3153" i="5"/>
  <c r="B3152" i="5"/>
  <c r="B3151" i="5"/>
  <c r="B3150" i="5"/>
  <c r="B3149" i="5"/>
  <c r="B3148" i="5"/>
  <c r="B3147" i="5"/>
  <c r="B3146" i="5"/>
  <c r="B3145" i="5"/>
  <c r="B3144" i="5"/>
  <c r="B3143" i="5"/>
  <c r="B3142" i="5"/>
  <c r="B3141" i="5"/>
  <c r="B3140" i="5"/>
  <c r="B3139" i="5"/>
  <c r="B3138" i="5"/>
  <c r="B3137" i="5"/>
  <c r="B3136" i="5"/>
  <c r="B3135" i="5"/>
  <c r="B3134" i="5"/>
  <c r="B3133" i="5"/>
  <c r="B3132" i="5"/>
  <c r="B3131" i="5"/>
  <c r="B3130" i="5"/>
  <c r="B3129" i="5"/>
  <c r="B3128" i="5"/>
  <c r="B3127" i="5"/>
  <c r="B3126" i="5"/>
  <c r="B3125" i="5"/>
  <c r="B3124" i="5"/>
  <c r="B3123" i="5"/>
  <c r="B3122" i="5"/>
  <c r="B3121" i="5"/>
  <c r="B3120" i="5"/>
  <c r="B3119" i="5"/>
  <c r="B3118" i="5"/>
  <c r="B3117" i="5"/>
  <c r="B3116" i="5"/>
  <c r="B3115" i="5"/>
  <c r="B3114" i="5"/>
  <c r="B3113" i="5"/>
  <c r="B3112" i="5"/>
  <c r="B3111" i="5"/>
  <c r="B3110" i="5"/>
  <c r="B3109" i="5"/>
  <c r="B3108" i="5"/>
  <c r="B3107" i="5"/>
  <c r="B3106" i="5"/>
  <c r="B3105" i="5"/>
  <c r="B3104" i="5"/>
  <c r="B3103" i="5"/>
  <c r="B3102" i="5"/>
  <c r="B3101" i="5"/>
  <c r="B3100" i="5"/>
  <c r="B3099" i="5"/>
  <c r="B3098" i="5"/>
  <c r="B3097" i="5"/>
  <c r="B3096" i="5"/>
  <c r="B3095" i="5"/>
  <c r="B3094" i="5"/>
  <c r="B3093" i="5"/>
  <c r="B3092" i="5"/>
  <c r="B3091" i="5"/>
  <c r="B3090" i="5"/>
  <c r="B3089" i="5"/>
  <c r="B3088" i="5"/>
  <c r="B3087" i="5"/>
  <c r="B3086" i="5"/>
  <c r="B3085" i="5"/>
  <c r="B3084" i="5"/>
  <c r="B3083" i="5"/>
  <c r="B3082" i="5"/>
  <c r="B3081" i="5"/>
  <c r="B3080" i="5"/>
  <c r="B3079" i="5"/>
  <c r="B3078" i="5"/>
  <c r="B3077" i="5"/>
  <c r="B3076" i="5"/>
  <c r="B3075" i="5"/>
  <c r="B3074" i="5"/>
  <c r="B3073" i="5"/>
  <c r="B3072" i="5"/>
  <c r="B3071" i="5"/>
  <c r="B3070" i="5"/>
  <c r="B3069" i="5"/>
  <c r="B3068" i="5"/>
  <c r="B3067" i="5"/>
  <c r="B3066" i="5"/>
  <c r="B3065" i="5"/>
  <c r="B3064" i="5"/>
  <c r="B3063" i="5"/>
  <c r="B3062" i="5"/>
  <c r="B3061" i="5"/>
  <c r="B3060" i="5"/>
  <c r="B3059" i="5"/>
  <c r="B3058" i="5"/>
  <c r="B3057" i="5"/>
  <c r="B3056" i="5"/>
  <c r="B3055" i="5"/>
  <c r="B3054" i="5"/>
  <c r="B3053" i="5"/>
  <c r="B3052" i="5"/>
  <c r="B3051" i="5"/>
  <c r="B3050" i="5"/>
  <c r="B3049" i="5"/>
  <c r="B3048" i="5"/>
  <c r="B3047" i="5"/>
  <c r="B3046" i="5"/>
  <c r="B3045" i="5"/>
  <c r="B3044" i="5"/>
  <c r="B3043" i="5"/>
  <c r="B3042" i="5"/>
  <c r="B3041" i="5"/>
  <c r="B3040" i="5"/>
  <c r="B3039" i="5"/>
  <c r="B3038" i="5"/>
  <c r="B3037" i="5"/>
  <c r="B3036" i="5"/>
  <c r="B3035" i="5"/>
  <c r="B3034" i="5"/>
  <c r="B3033" i="5"/>
  <c r="B3032" i="5"/>
  <c r="B3031" i="5"/>
  <c r="B3030" i="5"/>
  <c r="B3029" i="5"/>
  <c r="B3028" i="5"/>
  <c r="B3027" i="5"/>
  <c r="B3026" i="5"/>
  <c r="B3025" i="5"/>
  <c r="B3024" i="5"/>
  <c r="B3023" i="5"/>
  <c r="B3022" i="5"/>
  <c r="B3021" i="5"/>
  <c r="B3020" i="5"/>
  <c r="B3019" i="5"/>
  <c r="B3018" i="5"/>
  <c r="B3017" i="5"/>
  <c r="B3016" i="5"/>
  <c r="B3015" i="5"/>
  <c r="B3014" i="5"/>
  <c r="B3013" i="5"/>
  <c r="B3012" i="5"/>
  <c r="B3011" i="5"/>
  <c r="B3010" i="5"/>
  <c r="B3009" i="5"/>
  <c r="B3008" i="5"/>
  <c r="B3007" i="5"/>
  <c r="B3006" i="5"/>
  <c r="B3005" i="5"/>
  <c r="B3004" i="5"/>
  <c r="B3003" i="5"/>
  <c r="B3002" i="5"/>
  <c r="B3001" i="5"/>
  <c r="B3000" i="5"/>
  <c r="B2999" i="5"/>
  <c r="B2998" i="5"/>
  <c r="B2997" i="5"/>
  <c r="B2996" i="5"/>
  <c r="B2995" i="5"/>
  <c r="B2994" i="5"/>
  <c r="B2993" i="5"/>
  <c r="B2992" i="5"/>
  <c r="B2991" i="5"/>
  <c r="B2990" i="5"/>
  <c r="B2989" i="5"/>
  <c r="B2988" i="5"/>
  <c r="B2987" i="5"/>
  <c r="B2986" i="5"/>
  <c r="B2985" i="5"/>
  <c r="B2984" i="5"/>
  <c r="B2983" i="5"/>
  <c r="B2982" i="5"/>
  <c r="B2981" i="5"/>
  <c r="B2980" i="5"/>
  <c r="B2979" i="5"/>
  <c r="B2978" i="5"/>
  <c r="B2977" i="5"/>
  <c r="B2976" i="5"/>
  <c r="B2975" i="5"/>
  <c r="B2974" i="5"/>
  <c r="B2973" i="5"/>
  <c r="B2972" i="5"/>
  <c r="B2971" i="5"/>
  <c r="B2970" i="5"/>
  <c r="B2969" i="5"/>
  <c r="B2968" i="5"/>
  <c r="B2967" i="5"/>
  <c r="B2966" i="5"/>
  <c r="B2965" i="5"/>
  <c r="B2964" i="5"/>
  <c r="B2963" i="5"/>
  <c r="B2962" i="5"/>
  <c r="B2961" i="5"/>
  <c r="B2960" i="5"/>
  <c r="B2959" i="5"/>
  <c r="B2958" i="5"/>
  <c r="B2957" i="5"/>
  <c r="B2956" i="5"/>
  <c r="B2955" i="5"/>
  <c r="B2954" i="5"/>
  <c r="B2953" i="5"/>
  <c r="B2952" i="5"/>
  <c r="B2951" i="5"/>
  <c r="B2950" i="5"/>
  <c r="B2949" i="5"/>
  <c r="B2948" i="5"/>
  <c r="B2947" i="5"/>
  <c r="B2946" i="5"/>
  <c r="B2945" i="5"/>
  <c r="B2944" i="5"/>
  <c r="B2943" i="5"/>
  <c r="B2942" i="5"/>
  <c r="B2941" i="5"/>
  <c r="B2940" i="5"/>
  <c r="B2939" i="5"/>
  <c r="B2938" i="5"/>
  <c r="B2937" i="5"/>
  <c r="B2936" i="5"/>
  <c r="B2935" i="5"/>
  <c r="B2934" i="5"/>
  <c r="B2933" i="5"/>
  <c r="B2932" i="5"/>
  <c r="B2931" i="5"/>
  <c r="B2930" i="5"/>
  <c r="B2929" i="5"/>
  <c r="B2928" i="5"/>
  <c r="B2927" i="5"/>
  <c r="B2926" i="5"/>
  <c r="B2925" i="5"/>
  <c r="B2924" i="5"/>
  <c r="B2923" i="5"/>
  <c r="B2922" i="5"/>
  <c r="B2921" i="5"/>
  <c r="B2920" i="5"/>
  <c r="B2919" i="5"/>
  <c r="B2918" i="5"/>
  <c r="B2917" i="5"/>
  <c r="B2916" i="5"/>
  <c r="B2915" i="5"/>
  <c r="B2914" i="5"/>
  <c r="B2913" i="5"/>
  <c r="B2912" i="5"/>
  <c r="B2911" i="5"/>
  <c r="B2910" i="5"/>
  <c r="B2909" i="5"/>
  <c r="B2908" i="5"/>
  <c r="B2907" i="5"/>
  <c r="B2906" i="5"/>
  <c r="B2905" i="5"/>
  <c r="B2904" i="5"/>
  <c r="B2903" i="5"/>
  <c r="B2902" i="5"/>
  <c r="B2901" i="5"/>
  <c r="B2900" i="5"/>
  <c r="B2899" i="5"/>
  <c r="B2898" i="5"/>
  <c r="B2897" i="5"/>
  <c r="B2896" i="5"/>
  <c r="B2895" i="5"/>
  <c r="B2894" i="5"/>
  <c r="B2893" i="5"/>
  <c r="B2892" i="5"/>
  <c r="B2891" i="5"/>
  <c r="B2890" i="5"/>
  <c r="B2889" i="5"/>
  <c r="B2888" i="5"/>
  <c r="B2887" i="5"/>
  <c r="B2886" i="5"/>
  <c r="B2885" i="5"/>
  <c r="B2884" i="5"/>
  <c r="B2883" i="5"/>
  <c r="B2882" i="5"/>
  <c r="B2881" i="5"/>
  <c r="B2880" i="5"/>
  <c r="B2879" i="5"/>
  <c r="B2878" i="5"/>
  <c r="B2877" i="5"/>
  <c r="B2876" i="5"/>
  <c r="B2875" i="5"/>
  <c r="B2874" i="5"/>
  <c r="B2873" i="5"/>
  <c r="B2872" i="5"/>
  <c r="B2871" i="5"/>
  <c r="B2870" i="5"/>
  <c r="B2869" i="5"/>
  <c r="B2868" i="5"/>
  <c r="B2867" i="5"/>
  <c r="B2866" i="5"/>
  <c r="B2865" i="5"/>
  <c r="B2864" i="5"/>
  <c r="B2863" i="5"/>
  <c r="B2862" i="5"/>
  <c r="B2861" i="5"/>
  <c r="B2860" i="5"/>
  <c r="B2859" i="5"/>
  <c r="B2858" i="5"/>
  <c r="B2857" i="5"/>
  <c r="B2856" i="5"/>
  <c r="B2855" i="5"/>
  <c r="B2854" i="5"/>
  <c r="B2853" i="5"/>
  <c r="B2852" i="5"/>
  <c r="B2851" i="5"/>
  <c r="B2850" i="5"/>
  <c r="B2849" i="5"/>
  <c r="B2848" i="5"/>
  <c r="B2847" i="5"/>
  <c r="B2846" i="5"/>
  <c r="B2845" i="5"/>
  <c r="B2844" i="5"/>
  <c r="B2843" i="5"/>
  <c r="B2842" i="5"/>
  <c r="B2841" i="5"/>
  <c r="B2840" i="5"/>
  <c r="B2839" i="5"/>
  <c r="B2838" i="5"/>
  <c r="B2837" i="5"/>
  <c r="B2836" i="5"/>
  <c r="B2835" i="5"/>
  <c r="B2834" i="5"/>
  <c r="B2833" i="5"/>
  <c r="B2832" i="5"/>
  <c r="B2831" i="5"/>
  <c r="B2830" i="5"/>
  <c r="B2829" i="5"/>
  <c r="B2828" i="5"/>
  <c r="B2827" i="5"/>
  <c r="B2826" i="5"/>
  <c r="B2825" i="5"/>
  <c r="B2824" i="5"/>
  <c r="B2823" i="5"/>
  <c r="B2822" i="5"/>
  <c r="B2821" i="5"/>
  <c r="B2820" i="5"/>
  <c r="B2819" i="5"/>
  <c r="B2818" i="5"/>
  <c r="B2817" i="5"/>
  <c r="B2816" i="5"/>
  <c r="B2815" i="5"/>
  <c r="B2814" i="5"/>
  <c r="B2813" i="5"/>
  <c r="B2812" i="5"/>
  <c r="B2811" i="5"/>
  <c r="B2810" i="5"/>
  <c r="B2809" i="5"/>
  <c r="B2808" i="5"/>
  <c r="B2807" i="5"/>
  <c r="B2806" i="5"/>
  <c r="B2805" i="5"/>
  <c r="B2804" i="5"/>
  <c r="B2803" i="5"/>
  <c r="B2802" i="5"/>
  <c r="B2801" i="5"/>
  <c r="B2800" i="5"/>
  <c r="B2799" i="5"/>
  <c r="B2798" i="5"/>
  <c r="B2797" i="5"/>
  <c r="B2796" i="5"/>
  <c r="B2795" i="5"/>
  <c r="B2794" i="5"/>
  <c r="B2793" i="5"/>
  <c r="B2792" i="5"/>
  <c r="B2791" i="5"/>
  <c r="B2790" i="5"/>
  <c r="B2789" i="5"/>
  <c r="B2788" i="5"/>
  <c r="B2787" i="5"/>
  <c r="B2786" i="5"/>
  <c r="B2785" i="5"/>
  <c r="B2784" i="5"/>
  <c r="B2783" i="5"/>
  <c r="B2782" i="5"/>
  <c r="B2781" i="5"/>
  <c r="B2780" i="5"/>
  <c r="B2779" i="5"/>
  <c r="B2778" i="5"/>
  <c r="B2777" i="5"/>
  <c r="B2776" i="5"/>
  <c r="B2775" i="5"/>
  <c r="B2774" i="5"/>
  <c r="B2773" i="5"/>
  <c r="B2772" i="5"/>
  <c r="B2771" i="5"/>
  <c r="B2770" i="5"/>
  <c r="B2769" i="5"/>
  <c r="B2768" i="5"/>
  <c r="B2767" i="5"/>
  <c r="B2766" i="5"/>
  <c r="B2765" i="5"/>
  <c r="B2764" i="5"/>
  <c r="B2763" i="5"/>
  <c r="B2762" i="5"/>
  <c r="B2761" i="5"/>
  <c r="B2760" i="5"/>
  <c r="B2759" i="5"/>
  <c r="B2758" i="5"/>
  <c r="B2757" i="5"/>
  <c r="B2756" i="5"/>
  <c r="B2755" i="5"/>
  <c r="B2754" i="5"/>
  <c r="B2753" i="5"/>
  <c r="B2752" i="5"/>
  <c r="B2751" i="5"/>
  <c r="B2750" i="5"/>
  <c r="B2749" i="5"/>
  <c r="B2748" i="5"/>
  <c r="B2747" i="5"/>
  <c r="B2746" i="5"/>
  <c r="B2745" i="5"/>
  <c r="B2744" i="5"/>
  <c r="B2743" i="5"/>
  <c r="B2742" i="5"/>
  <c r="B2741" i="5"/>
  <c r="B2740" i="5"/>
  <c r="B2739" i="5"/>
  <c r="B2738" i="5"/>
  <c r="B2737" i="5"/>
  <c r="B2736" i="5"/>
  <c r="B2735" i="5"/>
  <c r="B2734" i="5"/>
  <c r="B2733" i="5"/>
  <c r="B2732" i="5"/>
  <c r="B2731" i="5"/>
  <c r="B2730" i="5"/>
  <c r="B2729" i="5"/>
  <c r="B2728" i="5"/>
  <c r="B2727" i="5"/>
  <c r="B2726" i="5"/>
  <c r="B2725" i="5"/>
  <c r="B2724" i="5"/>
  <c r="B2723" i="5"/>
  <c r="B2722" i="5"/>
  <c r="B2721" i="5"/>
  <c r="B2720" i="5"/>
  <c r="B2719" i="5"/>
  <c r="B2718" i="5"/>
  <c r="B2717" i="5"/>
  <c r="B2716" i="5"/>
  <c r="B2715" i="5"/>
  <c r="B2714" i="5"/>
  <c r="B2713" i="5"/>
  <c r="B2712" i="5"/>
  <c r="B2711" i="5"/>
  <c r="B2710" i="5"/>
  <c r="B2709" i="5"/>
  <c r="B2708" i="5"/>
  <c r="B2707" i="5"/>
  <c r="B2706" i="5"/>
  <c r="B2705" i="5"/>
  <c r="B2704" i="5"/>
  <c r="B2703" i="5"/>
  <c r="B2702" i="5"/>
  <c r="B2701" i="5"/>
  <c r="B2700" i="5"/>
  <c r="B2699" i="5"/>
  <c r="B2698" i="5"/>
  <c r="B2697" i="5"/>
  <c r="B2696" i="5"/>
  <c r="B2695" i="5"/>
  <c r="B2694" i="5"/>
  <c r="B2693" i="5"/>
  <c r="B2692" i="5"/>
  <c r="B2691" i="5"/>
  <c r="B2690" i="5"/>
  <c r="B2689" i="5"/>
  <c r="B2688" i="5"/>
  <c r="B2687" i="5"/>
  <c r="B2686" i="5"/>
  <c r="B2685" i="5"/>
  <c r="B2684" i="5"/>
  <c r="B2683" i="5"/>
  <c r="B2682" i="5"/>
  <c r="B2681" i="5"/>
  <c r="B2680" i="5"/>
  <c r="B2679" i="5"/>
  <c r="B2678" i="5"/>
  <c r="B2677" i="5"/>
  <c r="B2676" i="5"/>
  <c r="B2675" i="5"/>
  <c r="B2674" i="5"/>
  <c r="B2673" i="5"/>
  <c r="B2672" i="5"/>
  <c r="B2671" i="5"/>
  <c r="B2670" i="5"/>
  <c r="B2669" i="5"/>
  <c r="B2668" i="5"/>
  <c r="B2667" i="5"/>
  <c r="B2666" i="5"/>
  <c r="B2665" i="5"/>
  <c r="B2664" i="5"/>
  <c r="B2663" i="5"/>
  <c r="B2662" i="5"/>
  <c r="B2661" i="5"/>
  <c r="B2660" i="5"/>
  <c r="B2659" i="5"/>
  <c r="B2658" i="5"/>
  <c r="B2657" i="5"/>
  <c r="B2656" i="5"/>
  <c r="B2655" i="5"/>
  <c r="B2654" i="5"/>
  <c r="B2653" i="5"/>
  <c r="B2652" i="5"/>
  <c r="B2651" i="5"/>
  <c r="B2650" i="5"/>
  <c r="B2649" i="5"/>
  <c r="B2648" i="5"/>
  <c r="B2647" i="5"/>
  <c r="B2646" i="5"/>
  <c r="B2645" i="5"/>
  <c r="B2644" i="5"/>
  <c r="B2643" i="5"/>
  <c r="B2642" i="5"/>
  <c r="B2641" i="5"/>
  <c r="B2640" i="5"/>
  <c r="B2639" i="5"/>
  <c r="B2638" i="5"/>
  <c r="B2637" i="5"/>
  <c r="B2636" i="5"/>
  <c r="B2635" i="5"/>
  <c r="B2634" i="5"/>
  <c r="B2633" i="5"/>
  <c r="B2632" i="5"/>
  <c r="B2631" i="5"/>
  <c r="B2630" i="5"/>
  <c r="B2629" i="5"/>
  <c r="B2628" i="5"/>
  <c r="B2627" i="5"/>
  <c r="B2626" i="5"/>
  <c r="B2625" i="5"/>
  <c r="B2624" i="5"/>
  <c r="B2623" i="5"/>
  <c r="B2622" i="5"/>
  <c r="B2621" i="5"/>
  <c r="B2620" i="5"/>
  <c r="B2619" i="5"/>
  <c r="B2618" i="5"/>
  <c r="B2617" i="5"/>
  <c r="B2616" i="5"/>
  <c r="B2615" i="5"/>
  <c r="B2614" i="5"/>
  <c r="B2613" i="5"/>
  <c r="B2612" i="5"/>
  <c r="B2611" i="5"/>
  <c r="B2610" i="5"/>
  <c r="B2609" i="5"/>
  <c r="B2608" i="5"/>
  <c r="B2607" i="5"/>
  <c r="B2606" i="5"/>
  <c r="B2605" i="5"/>
  <c r="B2604" i="5"/>
  <c r="B2603" i="5"/>
  <c r="B2602" i="5"/>
  <c r="B2601" i="5"/>
  <c r="B2600" i="5"/>
  <c r="B2599" i="5"/>
  <c r="B2598" i="5"/>
  <c r="B2597" i="5"/>
  <c r="B2596" i="5"/>
  <c r="B2595" i="5"/>
  <c r="B2594" i="5"/>
  <c r="B2593" i="5"/>
  <c r="B2592" i="5"/>
  <c r="B2591" i="5"/>
  <c r="B2590" i="5"/>
  <c r="B2589" i="5"/>
  <c r="B2588" i="5"/>
  <c r="B2587" i="5"/>
  <c r="B2586" i="5"/>
  <c r="B2585" i="5"/>
  <c r="B2584" i="5"/>
  <c r="B2583" i="5"/>
  <c r="B2582" i="5"/>
  <c r="B2581" i="5"/>
  <c r="B2580" i="5"/>
  <c r="B2579" i="5"/>
  <c r="B2578" i="5"/>
  <c r="B2577" i="5"/>
  <c r="B2576" i="5"/>
  <c r="B2575" i="5"/>
  <c r="B2574" i="5"/>
  <c r="B2573" i="5"/>
  <c r="B2572" i="5"/>
  <c r="B2571" i="5"/>
  <c r="B2570" i="5"/>
  <c r="B2569" i="5"/>
  <c r="B2568" i="5"/>
  <c r="B2567" i="5"/>
  <c r="B2566" i="5"/>
  <c r="B2565" i="5"/>
  <c r="B2564" i="5"/>
  <c r="B2563" i="5"/>
  <c r="B2562" i="5"/>
  <c r="B2561" i="5"/>
  <c r="B2560" i="5"/>
  <c r="B2559" i="5"/>
  <c r="B2558" i="5"/>
  <c r="B2557" i="5"/>
  <c r="B2556" i="5"/>
  <c r="B2555" i="5"/>
  <c r="B2554" i="5"/>
  <c r="B2553" i="5"/>
  <c r="B2552" i="5"/>
  <c r="B2551" i="5"/>
  <c r="B2550" i="5"/>
  <c r="B2549" i="5"/>
  <c r="B2548" i="5"/>
  <c r="B2547" i="5"/>
  <c r="B2546" i="5"/>
  <c r="B2545" i="5"/>
  <c r="B2544" i="5"/>
  <c r="B2543" i="5"/>
  <c r="B2542" i="5"/>
  <c r="B2541" i="5"/>
  <c r="B2540" i="5"/>
  <c r="B2539" i="5"/>
  <c r="B2538" i="5"/>
  <c r="B2537" i="5"/>
  <c r="B2536" i="5"/>
  <c r="B2535" i="5"/>
  <c r="B2534" i="5"/>
  <c r="B2533" i="5"/>
  <c r="B2532" i="5"/>
  <c r="B2531" i="5"/>
  <c r="B2530" i="5"/>
  <c r="B2529" i="5"/>
  <c r="B2528" i="5"/>
  <c r="B2527" i="5"/>
  <c r="B2526" i="5"/>
  <c r="B2525" i="5"/>
  <c r="B2524" i="5"/>
  <c r="B2523" i="5"/>
  <c r="B2522" i="5"/>
  <c r="B2521" i="5"/>
  <c r="B2520" i="5"/>
  <c r="B2519" i="5"/>
  <c r="B2518" i="5"/>
  <c r="B2517" i="5"/>
  <c r="B2516" i="5"/>
  <c r="B2515" i="5"/>
  <c r="B2514" i="5"/>
  <c r="B2513" i="5"/>
  <c r="B2512" i="5"/>
  <c r="B2511" i="5"/>
  <c r="B2510" i="5"/>
  <c r="B2509" i="5"/>
  <c r="B2508" i="5"/>
  <c r="B2507" i="5"/>
  <c r="B2506" i="5"/>
  <c r="B2505" i="5"/>
  <c r="B2504" i="5"/>
  <c r="B2503" i="5"/>
  <c r="B2502" i="5"/>
  <c r="B2501" i="5"/>
  <c r="B2500" i="5"/>
  <c r="B2499" i="5"/>
  <c r="B2498" i="5"/>
  <c r="B2497" i="5"/>
  <c r="B2496" i="5"/>
  <c r="B2495" i="5"/>
  <c r="B2494" i="5"/>
  <c r="B2493" i="5"/>
  <c r="B2492" i="5"/>
  <c r="B2491" i="5"/>
  <c r="B2490" i="5"/>
  <c r="B2489" i="5"/>
  <c r="B2488" i="5"/>
  <c r="B2487" i="5"/>
  <c r="B2486" i="5"/>
  <c r="B2485" i="5"/>
  <c r="B2484" i="5"/>
  <c r="B2483" i="5"/>
  <c r="B2482" i="5"/>
  <c r="B2481" i="5"/>
  <c r="B2480" i="5"/>
  <c r="B2479" i="5"/>
  <c r="B2478" i="5"/>
  <c r="B2477" i="5"/>
  <c r="B2476" i="5"/>
  <c r="B2475" i="5"/>
  <c r="B2474" i="5"/>
  <c r="B2473" i="5"/>
  <c r="B2472" i="5"/>
  <c r="B2471" i="5"/>
  <c r="B2470" i="5"/>
  <c r="B2469" i="5"/>
  <c r="B2468" i="5"/>
  <c r="B2467" i="5"/>
  <c r="B2466" i="5"/>
  <c r="B2465" i="5"/>
  <c r="B2464" i="5"/>
  <c r="B2463" i="5"/>
  <c r="B2462" i="5"/>
  <c r="B2461" i="5"/>
  <c r="B2460" i="5"/>
  <c r="B2459" i="5"/>
  <c r="B2458" i="5"/>
  <c r="B2457" i="5"/>
  <c r="B2456" i="5"/>
  <c r="B2455" i="5"/>
  <c r="B2454" i="5"/>
  <c r="B2453" i="5"/>
  <c r="B2452" i="5"/>
  <c r="B2451" i="5"/>
  <c r="B2450" i="5"/>
  <c r="B2449" i="5"/>
  <c r="B2448" i="5"/>
  <c r="B2447" i="5"/>
  <c r="B2446" i="5"/>
  <c r="B2445" i="5"/>
  <c r="B2444" i="5"/>
  <c r="B2443" i="5"/>
  <c r="B2442" i="5"/>
  <c r="B2441" i="5"/>
  <c r="B2440" i="5"/>
  <c r="B2439" i="5"/>
  <c r="B2438" i="5"/>
  <c r="B2437" i="5"/>
  <c r="B2436" i="5"/>
  <c r="B2435" i="5"/>
  <c r="B2434" i="5"/>
  <c r="B2433" i="5"/>
  <c r="B2432" i="5"/>
  <c r="B2431" i="5"/>
  <c r="B2430" i="5"/>
  <c r="B2429" i="5"/>
  <c r="B2428" i="5"/>
  <c r="B2427" i="5"/>
  <c r="B2426" i="5"/>
  <c r="B2425" i="5"/>
  <c r="B2424" i="5"/>
  <c r="B2423" i="5"/>
  <c r="B2422" i="5"/>
  <c r="B2421" i="5"/>
  <c r="B2420" i="5"/>
  <c r="B2419" i="5"/>
  <c r="B2418" i="5"/>
  <c r="B2417" i="5"/>
  <c r="B2416" i="5"/>
  <c r="B2415" i="5"/>
  <c r="B2414" i="5"/>
  <c r="B2413" i="5"/>
  <c r="B2412" i="5"/>
  <c r="B2411" i="5"/>
  <c r="B2410" i="5"/>
  <c r="B2409" i="5"/>
  <c r="B2408" i="5"/>
  <c r="B2407" i="5"/>
  <c r="B2406" i="5"/>
  <c r="B2405" i="5"/>
  <c r="B2404" i="5"/>
  <c r="B2403" i="5"/>
  <c r="B2402" i="5"/>
  <c r="B2401" i="5"/>
  <c r="B2400" i="5"/>
  <c r="B2399" i="5"/>
  <c r="B2398" i="5"/>
  <c r="B2397" i="5"/>
  <c r="B2396" i="5"/>
  <c r="B2395" i="5"/>
  <c r="B2394" i="5"/>
  <c r="B2393" i="5"/>
  <c r="B2392" i="5"/>
  <c r="B2391" i="5"/>
  <c r="B2390" i="5"/>
  <c r="B2389" i="5"/>
  <c r="B2388" i="5"/>
  <c r="B2387" i="5"/>
  <c r="B2386" i="5"/>
  <c r="B2385" i="5"/>
  <c r="B2384" i="5"/>
  <c r="B2383" i="5"/>
  <c r="B2382" i="5"/>
  <c r="B2381" i="5"/>
  <c r="B2380" i="5"/>
  <c r="B2379" i="5"/>
  <c r="B2378" i="5"/>
  <c r="B2377" i="5"/>
  <c r="B2376" i="5"/>
  <c r="B2375" i="5"/>
  <c r="B2374" i="5"/>
  <c r="B2373" i="5"/>
  <c r="B2372" i="5"/>
  <c r="B2371" i="5"/>
  <c r="B2370" i="5"/>
  <c r="B2369" i="5"/>
  <c r="B2368" i="5"/>
  <c r="B2367" i="5"/>
  <c r="B2366" i="5"/>
  <c r="B2365" i="5"/>
  <c r="B2364" i="5"/>
  <c r="B2363" i="5"/>
  <c r="B2362" i="5"/>
  <c r="B2361" i="5"/>
  <c r="B2360" i="5"/>
  <c r="B2359" i="5"/>
  <c r="B2358" i="5"/>
  <c r="B2357" i="5"/>
  <c r="B2356" i="5"/>
  <c r="B2355" i="5"/>
  <c r="B2354" i="5"/>
  <c r="B2353" i="5"/>
  <c r="B2352" i="5"/>
  <c r="B2351" i="5"/>
  <c r="B2350" i="5"/>
  <c r="B2349" i="5"/>
  <c r="B2348" i="5"/>
  <c r="B2347" i="5"/>
  <c r="B2346" i="5"/>
  <c r="B2345" i="5"/>
  <c r="B2344" i="5"/>
  <c r="B2343" i="5"/>
  <c r="B2342" i="5"/>
  <c r="B2341" i="5"/>
  <c r="B2340" i="5"/>
  <c r="B2339" i="5"/>
  <c r="B2338" i="5"/>
  <c r="B2337" i="5"/>
  <c r="B2336" i="5"/>
  <c r="B2335" i="5"/>
  <c r="B2334" i="5"/>
  <c r="B2333" i="5"/>
  <c r="B2332" i="5"/>
  <c r="B2331" i="5"/>
  <c r="B2330" i="5"/>
  <c r="B2329" i="5"/>
  <c r="B2328" i="5"/>
  <c r="B2327" i="5"/>
  <c r="B2326" i="5"/>
  <c r="B2325" i="5"/>
  <c r="B2324" i="5"/>
  <c r="B2323" i="5"/>
  <c r="B2322" i="5"/>
  <c r="B2321" i="5"/>
  <c r="B2320" i="5"/>
  <c r="B2319" i="5"/>
  <c r="B2318" i="5"/>
  <c r="B2317" i="5"/>
  <c r="B2316" i="5"/>
  <c r="B2315" i="5"/>
  <c r="B2314" i="5"/>
  <c r="B2313" i="5"/>
  <c r="B2312" i="5"/>
  <c r="B2311" i="5"/>
  <c r="B2310" i="5"/>
  <c r="B2309" i="5"/>
  <c r="B2308" i="5"/>
  <c r="B2307" i="5"/>
  <c r="B2306" i="5"/>
  <c r="B2305" i="5"/>
  <c r="B2304" i="5"/>
  <c r="B2303" i="5"/>
  <c r="B2302" i="5"/>
  <c r="B2301" i="5"/>
  <c r="B2300" i="5"/>
  <c r="B2299" i="5"/>
  <c r="B2298" i="5"/>
  <c r="B2297" i="5"/>
  <c r="B2296" i="5"/>
  <c r="B2295" i="5"/>
  <c r="B2294" i="5"/>
  <c r="B2293" i="5"/>
  <c r="B2292" i="5"/>
  <c r="B2291" i="5"/>
  <c r="B2290" i="5"/>
  <c r="B2289" i="5"/>
  <c r="B2288" i="5"/>
  <c r="B2287" i="5"/>
  <c r="B2286" i="5"/>
  <c r="B2285" i="5"/>
  <c r="B2284" i="5"/>
  <c r="B2283" i="5"/>
  <c r="B2282" i="5"/>
  <c r="B2281" i="5"/>
  <c r="B2280" i="5"/>
  <c r="B2279" i="5"/>
  <c r="B2278" i="5"/>
  <c r="B2277" i="5"/>
  <c r="B2276" i="5"/>
  <c r="B2275" i="5"/>
  <c r="B2274" i="5"/>
  <c r="B2273" i="5"/>
  <c r="B2272" i="5"/>
  <c r="B2271" i="5"/>
  <c r="B2270" i="5"/>
  <c r="B2269" i="5"/>
  <c r="B2268" i="5"/>
  <c r="B2267" i="5"/>
  <c r="B2266" i="5"/>
  <c r="B2265" i="5"/>
  <c r="B2264" i="5"/>
  <c r="B2263" i="5"/>
  <c r="B2262" i="5"/>
  <c r="B2261" i="5"/>
  <c r="B2260" i="5"/>
  <c r="B2259" i="5"/>
  <c r="B2258" i="5"/>
  <c r="B2257" i="5"/>
  <c r="B2256" i="5"/>
  <c r="B2255" i="5"/>
  <c r="B2254" i="5"/>
  <c r="B2253" i="5"/>
  <c r="B2252" i="5"/>
  <c r="B2251" i="5"/>
  <c r="B2250" i="5"/>
  <c r="B2249" i="5"/>
  <c r="B2248" i="5"/>
  <c r="B2247" i="5"/>
  <c r="B2246" i="5"/>
  <c r="B2245" i="5"/>
  <c r="B2244" i="5"/>
  <c r="B2243" i="5"/>
  <c r="B2242" i="5"/>
  <c r="B2241" i="5"/>
  <c r="B2240" i="5"/>
  <c r="B2239" i="5"/>
  <c r="B2238" i="5"/>
  <c r="B2237" i="5"/>
  <c r="B2236" i="5"/>
  <c r="B2235" i="5"/>
  <c r="B2234" i="5"/>
  <c r="B2233" i="5"/>
  <c r="B2232" i="5"/>
  <c r="B2231" i="5"/>
  <c r="B2230" i="5"/>
  <c r="B2229" i="5"/>
  <c r="B2228" i="5"/>
  <c r="B2227" i="5"/>
  <c r="B2226" i="5"/>
  <c r="B2225" i="5"/>
  <c r="B2224" i="5"/>
  <c r="B2223" i="5"/>
  <c r="B2222" i="5"/>
  <c r="B2221" i="5"/>
  <c r="B2220" i="5"/>
  <c r="B2219" i="5"/>
  <c r="B2218" i="5"/>
  <c r="B2217" i="5"/>
  <c r="B2216" i="5"/>
  <c r="B2215" i="5"/>
  <c r="B2214" i="5"/>
  <c r="B2213" i="5"/>
  <c r="B2212" i="5"/>
  <c r="B2211" i="5"/>
  <c r="B2210" i="5"/>
  <c r="B2209" i="5"/>
  <c r="B2208" i="5"/>
  <c r="B2207" i="5"/>
  <c r="B2206" i="5"/>
  <c r="B2205" i="5"/>
  <c r="B2204" i="5"/>
  <c r="B2203" i="5"/>
  <c r="B2202" i="5"/>
  <c r="B2201" i="5"/>
  <c r="B2200" i="5"/>
  <c r="B2199" i="5"/>
  <c r="B2198" i="5"/>
  <c r="B2197" i="5"/>
  <c r="B2196" i="5"/>
  <c r="B2195" i="5"/>
  <c r="B2194" i="5"/>
  <c r="B2193" i="5"/>
  <c r="B2192" i="5"/>
  <c r="B2191" i="5"/>
  <c r="B2190" i="5"/>
  <c r="B2189" i="5"/>
  <c r="B2188" i="5"/>
  <c r="B2187" i="5"/>
  <c r="B2186" i="5"/>
  <c r="B2185" i="5"/>
  <c r="B2184" i="5"/>
  <c r="B2183" i="5"/>
  <c r="B2182" i="5"/>
  <c r="B2181" i="5"/>
  <c r="B2180" i="5"/>
  <c r="B2179" i="5"/>
  <c r="B2178" i="5"/>
  <c r="B2177" i="5"/>
  <c r="B2176" i="5"/>
  <c r="B2175" i="5"/>
  <c r="B2174" i="5"/>
  <c r="B2173" i="5"/>
  <c r="B2172" i="5"/>
  <c r="B2171" i="5"/>
  <c r="B2170" i="5"/>
  <c r="B2169" i="5"/>
  <c r="B2168" i="5"/>
  <c r="B2167" i="5"/>
  <c r="B2166" i="5"/>
  <c r="B2165" i="5"/>
  <c r="B2164" i="5"/>
  <c r="B2163" i="5"/>
  <c r="B2162" i="5"/>
  <c r="B2161" i="5"/>
  <c r="B2160" i="5"/>
  <c r="B2159" i="5"/>
  <c r="B2158" i="5"/>
  <c r="B2157" i="5"/>
  <c r="B2156" i="5"/>
  <c r="B2155" i="5"/>
  <c r="B2154" i="5"/>
  <c r="B2153" i="5"/>
  <c r="B2152" i="5"/>
  <c r="B2151" i="5"/>
  <c r="B2150" i="5"/>
  <c r="B2149" i="5"/>
  <c r="B2148" i="5"/>
  <c r="B2147" i="5"/>
  <c r="B2146" i="5"/>
  <c r="B2145" i="5"/>
  <c r="B2144" i="5"/>
  <c r="B2143" i="5"/>
  <c r="B2142" i="5"/>
  <c r="B2141" i="5"/>
  <c r="B2140" i="5"/>
  <c r="B2139" i="5"/>
  <c r="B2138" i="5"/>
  <c r="B2137" i="5"/>
  <c r="B2136" i="5"/>
  <c r="B2135" i="5"/>
  <c r="B2134" i="5"/>
  <c r="B2133" i="5"/>
  <c r="B2132" i="5"/>
  <c r="B2131" i="5"/>
  <c r="B2130" i="5"/>
  <c r="B2129" i="5"/>
  <c r="B2128" i="5"/>
  <c r="B2127" i="5"/>
  <c r="B2126" i="5"/>
  <c r="B2125" i="5"/>
  <c r="B2124" i="5"/>
  <c r="B2123" i="5"/>
  <c r="B2122" i="5"/>
  <c r="B2121" i="5"/>
  <c r="B2120" i="5"/>
  <c r="B2119" i="5"/>
  <c r="B2118" i="5"/>
  <c r="B2117" i="5"/>
  <c r="B2116" i="5"/>
  <c r="B2115" i="5"/>
  <c r="B2114" i="5"/>
  <c r="B2113" i="5"/>
  <c r="B2112" i="5"/>
  <c r="B2111" i="5"/>
  <c r="B2110" i="5"/>
  <c r="B2109" i="5"/>
  <c r="B2108" i="5"/>
  <c r="B2107" i="5"/>
  <c r="B2106" i="5"/>
  <c r="B2105" i="5"/>
  <c r="B2104" i="5"/>
  <c r="B2103" i="5"/>
  <c r="B2102" i="5"/>
  <c r="B2101" i="5"/>
  <c r="B2100" i="5"/>
  <c r="B2099" i="5"/>
  <c r="B2098" i="5"/>
  <c r="B2097" i="5"/>
  <c r="B2096" i="5"/>
  <c r="B2095" i="5"/>
  <c r="B2094" i="5"/>
  <c r="B2093" i="5"/>
  <c r="B2092" i="5"/>
  <c r="B2091" i="5"/>
  <c r="B2090" i="5"/>
  <c r="B2089" i="5"/>
  <c r="B2088" i="5"/>
  <c r="B2087" i="5"/>
  <c r="B2086" i="5"/>
  <c r="B2085" i="5"/>
  <c r="B2084" i="5"/>
  <c r="B2083" i="5"/>
  <c r="B2082" i="5"/>
  <c r="B2081" i="5"/>
  <c r="B2080" i="5"/>
  <c r="B2079" i="5"/>
  <c r="B2078" i="5"/>
  <c r="B2077" i="5"/>
  <c r="B2076" i="5"/>
  <c r="B2075" i="5"/>
  <c r="B2074" i="5"/>
  <c r="B2073" i="5"/>
  <c r="B2072" i="5"/>
  <c r="B2071" i="5"/>
  <c r="B2070" i="5"/>
  <c r="B2069" i="5"/>
  <c r="B2068" i="5"/>
  <c r="B2067" i="5"/>
  <c r="B2066" i="5"/>
  <c r="B2065" i="5"/>
  <c r="B2064" i="5"/>
  <c r="B2063" i="5"/>
  <c r="B2062" i="5"/>
  <c r="B2061" i="5"/>
  <c r="B2060" i="5"/>
  <c r="B2059" i="5"/>
  <c r="B2058" i="5"/>
  <c r="B2057" i="5"/>
  <c r="B2056" i="5"/>
  <c r="B2055" i="5"/>
  <c r="B2054" i="5"/>
  <c r="B2053" i="5"/>
  <c r="B2052" i="5"/>
  <c r="B2051" i="5"/>
  <c r="B2050" i="5"/>
  <c r="B2049" i="5"/>
  <c r="B2048" i="5"/>
  <c r="B2047" i="5"/>
  <c r="B2046" i="5"/>
  <c r="B2045" i="5"/>
  <c r="B2044" i="5"/>
  <c r="B2043" i="5"/>
  <c r="B2042" i="5"/>
  <c r="B2041" i="5"/>
  <c r="B2040" i="5"/>
  <c r="B2039" i="5"/>
  <c r="B2038" i="5"/>
  <c r="B2037" i="5"/>
  <c r="B2036" i="5"/>
  <c r="B2035" i="5"/>
  <c r="B2034" i="5"/>
  <c r="B2033" i="5"/>
  <c r="B2032" i="5"/>
  <c r="B2031" i="5"/>
  <c r="B2030" i="5"/>
  <c r="B2029" i="5"/>
  <c r="B2028" i="5"/>
  <c r="B2027" i="5"/>
  <c r="B2026" i="5"/>
  <c r="B2025" i="5"/>
  <c r="B2024" i="5"/>
  <c r="B2023" i="5"/>
  <c r="B2022" i="5"/>
  <c r="B2021" i="5"/>
  <c r="B2020" i="5"/>
  <c r="B2019" i="5"/>
  <c r="B2018" i="5"/>
  <c r="B2017" i="5"/>
  <c r="B2016" i="5"/>
  <c r="B2015" i="5"/>
  <c r="B2014" i="5"/>
  <c r="B2013" i="5"/>
  <c r="B2012" i="5"/>
  <c r="B2011" i="5"/>
  <c r="B2010" i="5"/>
  <c r="B2009" i="5"/>
  <c r="B2008" i="5"/>
  <c r="B2007" i="5"/>
  <c r="B2006" i="5"/>
  <c r="B2005" i="5"/>
  <c r="B2004" i="5"/>
  <c r="B2003" i="5"/>
  <c r="B2002" i="5"/>
  <c r="B2001" i="5"/>
  <c r="B2000" i="5"/>
  <c r="B1999" i="5"/>
  <c r="B1998" i="5"/>
  <c r="B1997" i="5"/>
  <c r="B1996" i="5"/>
  <c r="B1995" i="5"/>
  <c r="B1994" i="5"/>
  <c r="B1993" i="5"/>
  <c r="B1992" i="5"/>
  <c r="B1991" i="5"/>
  <c r="B1990" i="5"/>
  <c r="B1989" i="5"/>
  <c r="B1988" i="5"/>
  <c r="B1987" i="5"/>
  <c r="B1986" i="5"/>
  <c r="B1985" i="5"/>
  <c r="B1984" i="5"/>
  <c r="B1983" i="5"/>
  <c r="B1982" i="5"/>
  <c r="B1981" i="5"/>
  <c r="B1980" i="5"/>
  <c r="B1979" i="5"/>
  <c r="B1978" i="5"/>
  <c r="B1977" i="5"/>
  <c r="B1976" i="5"/>
  <c r="B1975" i="5"/>
  <c r="B1974" i="5"/>
  <c r="B1973" i="5"/>
  <c r="B1972" i="5"/>
  <c r="B1971" i="5"/>
  <c r="B1970" i="5"/>
  <c r="B1969" i="5"/>
  <c r="B1968" i="5"/>
  <c r="B1967" i="5"/>
  <c r="B1966" i="5"/>
  <c r="B1965" i="5"/>
  <c r="B1964" i="5"/>
  <c r="B1963" i="5"/>
  <c r="B1962" i="5"/>
  <c r="B1961" i="5"/>
  <c r="B1960" i="5"/>
  <c r="B1959" i="5"/>
  <c r="B1958" i="5"/>
  <c r="B1957" i="5"/>
  <c r="B1956" i="5"/>
  <c r="B1955" i="5"/>
  <c r="B1954" i="5"/>
  <c r="B1953" i="5"/>
  <c r="B1952" i="5"/>
  <c r="B1951" i="5"/>
  <c r="B1950" i="5"/>
  <c r="B1949" i="5"/>
  <c r="B1948" i="5"/>
  <c r="B1947" i="5"/>
  <c r="B1946" i="5"/>
  <c r="B1945" i="5"/>
  <c r="B1944" i="5"/>
  <c r="B1943" i="5"/>
  <c r="B1942" i="5"/>
  <c r="B1941" i="5"/>
  <c r="B1940" i="5"/>
  <c r="B1939" i="5"/>
  <c r="B1938" i="5"/>
  <c r="B1937" i="5"/>
  <c r="B1936" i="5"/>
  <c r="B1935" i="5"/>
  <c r="B1934" i="5"/>
  <c r="B1933" i="5"/>
  <c r="B1932" i="5"/>
  <c r="B1931" i="5"/>
  <c r="B1930" i="5"/>
  <c r="B1929" i="5"/>
  <c r="B1928" i="5"/>
  <c r="B1927" i="5"/>
  <c r="B1926" i="5"/>
  <c r="B1925" i="5"/>
  <c r="B1924" i="5"/>
  <c r="B1923" i="5"/>
  <c r="B1922" i="5"/>
  <c r="B1921" i="5"/>
  <c r="B1920" i="5"/>
  <c r="B1919" i="5"/>
  <c r="B1918" i="5"/>
  <c r="B1917" i="5"/>
  <c r="B1916" i="5"/>
  <c r="B1915" i="5"/>
  <c r="B1914" i="5"/>
  <c r="B1913" i="5"/>
  <c r="B1912" i="5"/>
  <c r="B1911" i="5"/>
  <c r="B1910" i="5"/>
  <c r="B1909" i="5"/>
  <c r="B1908" i="5"/>
  <c r="B1907" i="5"/>
  <c r="B1906" i="5"/>
  <c r="B1905" i="5"/>
  <c r="B1904" i="5"/>
  <c r="B1903" i="5"/>
  <c r="B1902" i="5"/>
  <c r="B1901" i="5"/>
  <c r="B1900" i="5"/>
  <c r="B1899" i="5"/>
  <c r="B1898" i="5"/>
  <c r="B1897" i="5"/>
  <c r="B1896" i="5"/>
  <c r="B1895" i="5"/>
  <c r="B1894" i="5"/>
  <c r="B1893" i="5"/>
  <c r="B1892" i="5"/>
  <c r="B1891" i="5"/>
  <c r="B1890" i="5"/>
  <c r="B1889" i="5"/>
  <c r="B1888" i="5"/>
  <c r="B1887" i="5"/>
  <c r="B1886" i="5"/>
  <c r="B1885" i="5"/>
  <c r="B1884" i="5"/>
  <c r="B1883" i="5"/>
  <c r="B1882" i="5"/>
  <c r="B1881" i="5"/>
  <c r="B1880" i="5"/>
  <c r="B1879" i="5"/>
  <c r="B1878" i="5"/>
  <c r="B1877" i="5"/>
  <c r="B1876" i="5"/>
  <c r="B1875" i="5"/>
  <c r="B1874" i="5"/>
  <c r="B1873" i="5"/>
  <c r="B1872" i="5"/>
  <c r="B1871" i="5"/>
  <c r="B1870" i="5"/>
  <c r="B1869" i="5"/>
  <c r="B1868" i="5"/>
  <c r="B1867" i="5"/>
  <c r="B1866" i="5"/>
  <c r="B1865" i="5"/>
  <c r="B1864" i="5"/>
  <c r="B1863" i="5"/>
  <c r="B1862" i="5"/>
  <c r="B1861" i="5"/>
  <c r="B1860" i="5"/>
  <c r="B1859" i="5"/>
  <c r="B1858" i="5"/>
  <c r="B1857" i="5"/>
  <c r="B1856" i="5"/>
  <c r="B1855" i="5"/>
  <c r="B1854" i="5"/>
  <c r="B1853" i="5"/>
  <c r="B1852" i="5"/>
  <c r="B1851" i="5"/>
  <c r="B1850" i="5"/>
  <c r="B1849" i="5"/>
  <c r="B1848" i="5"/>
  <c r="B1847" i="5"/>
  <c r="B1846" i="5"/>
  <c r="B1845" i="5"/>
  <c r="B1844" i="5"/>
  <c r="B1843" i="5"/>
  <c r="B1842" i="5"/>
  <c r="B1841" i="5"/>
  <c r="B1840" i="5"/>
  <c r="B1839" i="5"/>
  <c r="B1838" i="5"/>
  <c r="B1837" i="5"/>
  <c r="B1836" i="5"/>
  <c r="B1835" i="5"/>
  <c r="B1834" i="5"/>
  <c r="B1833" i="5"/>
  <c r="B1832" i="5"/>
  <c r="B1831" i="5"/>
  <c r="B1830" i="5"/>
  <c r="B1829" i="5"/>
  <c r="B1828" i="5"/>
  <c r="B1827" i="5"/>
  <c r="B1826" i="5"/>
  <c r="B1825" i="5"/>
  <c r="B1824" i="5"/>
  <c r="B1823" i="5"/>
  <c r="B1822" i="5"/>
  <c r="B1821" i="5"/>
  <c r="B1820" i="5"/>
  <c r="B1819" i="5"/>
  <c r="B1818" i="5"/>
  <c r="B1817" i="5"/>
  <c r="B1816" i="5"/>
  <c r="B1815" i="5"/>
  <c r="B1814" i="5"/>
  <c r="B1813" i="5"/>
  <c r="B1812" i="5"/>
  <c r="B1811" i="5"/>
  <c r="B1810" i="5"/>
  <c r="B1809" i="5"/>
  <c r="B1808" i="5"/>
  <c r="B1807" i="5"/>
  <c r="B1806" i="5"/>
  <c r="B1805" i="5"/>
  <c r="B1804" i="5"/>
  <c r="B1803" i="5"/>
  <c r="B1802" i="5"/>
  <c r="B1801" i="5"/>
  <c r="B1800" i="5"/>
  <c r="B1799" i="5"/>
  <c r="B1798" i="5"/>
  <c r="B1797" i="5"/>
  <c r="B1796" i="5"/>
  <c r="B1795" i="5"/>
  <c r="B1794" i="5"/>
  <c r="B1793" i="5"/>
  <c r="B1792" i="5"/>
  <c r="B1791" i="5"/>
  <c r="B1790" i="5"/>
  <c r="B1789" i="5"/>
  <c r="B1788" i="5"/>
  <c r="B1787" i="5"/>
  <c r="B1786" i="5"/>
  <c r="B1785" i="5"/>
  <c r="B1784" i="5"/>
  <c r="B1783" i="5"/>
  <c r="B1782" i="5"/>
  <c r="B1781" i="5"/>
  <c r="B1780" i="5"/>
  <c r="B1779" i="5"/>
  <c r="B1778" i="5"/>
  <c r="B1777" i="5"/>
  <c r="B1776" i="5"/>
  <c r="B1775" i="5"/>
  <c r="B1774" i="5"/>
  <c r="B1773" i="5"/>
  <c r="B1772" i="5"/>
  <c r="B1771" i="5"/>
  <c r="B1770" i="5"/>
  <c r="B1769" i="5"/>
  <c r="B1768" i="5"/>
  <c r="B1767" i="5"/>
  <c r="B1766" i="5"/>
  <c r="B1765" i="5"/>
  <c r="B1764" i="5"/>
  <c r="B1763" i="5"/>
  <c r="B1762" i="5"/>
  <c r="B1761" i="5"/>
  <c r="B1760" i="5"/>
  <c r="B1759" i="5"/>
  <c r="B1758" i="5"/>
  <c r="B1757" i="5"/>
  <c r="B1756" i="5"/>
  <c r="B1755" i="5"/>
  <c r="B1754" i="5"/>
  <c r="B1753" i="5"/>
  <c r="B1752" i="5"/>
  <c r="B1751" i="5"/>
  <c r="B1750" i="5"/>
  <c r="B1749" i="5"/>
  <c r="B1748" i="5"/>
  <c r="B1747" i="5"/>
  <c r="B1746" i="5"/>
  <c r="B1745" i="5"/>
  <c r="B1744" i="5"/>
  <c r="B1743" i="5"/>
  <c r="B1742" i="5"/>
  <c r="B1741" i="5"/>
  <c r="B1740" i="5"/>
  <c r="B1739" i="5"/>
  <c r="B1738" i="5"/>
  <c r="B1737" i="5"/>
  <c r="B1736" i="5"/>
  <c r="B1735" i="5"/>
  <c r="B1734" i="5"/>
  <c r="B1733" i="5"/>
  <c r="B1732" i="5"/>
  <c r="B1731" i="5"/>
  <c r="B1730" i="5"/>
  <c r="B1729" i="5"/>
  <c r="B1728" i="5"/>
  <c r="B1727" i="5"/>
  <c r="B1726" i="5"/>
  <c r="B1725" i="5"/>
  <c r="B1724" i="5"/>
  <c r="B1723" i="5"/>
  <c r="B1722" i="5"/>
  <c r="B1721" i="5"/>
  <c r="B1720" i="5"/>
  <c r="B1719" i="5"/>
  <c r="B1718" i="5"/>
  <c r="B1717" i="5"/>
  <c r="B1716" i="5"/>
  <c r="B1715" i="5"/>
  <c r="B1714" i="5"/>
  <c r="B1713" i="5"/>
  <c r="B1712" i="5"/>
  <c r="B1711" i="5"/>
  <c r="B1710" i="5"/>
  <c r="B1709" i="5"/>
  <c r="B1708" i="5"/>
  <c r="B1707" i="5"/>
  <c r="B1706" i="5"/>
  <c r="B1705" i="5"/>
  <c r="B1704" i="5"/>
  <c r="B1703" i="5"/>
  <c r="B1702" i="5"/>
  <c r="B1701" i="5"/>
  <c r="B1700" i="5"/>
  <c r="B1699" i="5"/>
  <c r="B1698" i="5"/>
  <c r="B1697" i="5"/>
  <c r="B1696" i="5"/>
  <c r="B1695" i="5"/>
  <c r="B1694" i="5"/>
  <c r="B1693" i="5"/>
  <c r="B1692" i="5"/>
  <c r="B1691" i="5"/>
  <c r="B1690" i="5"/>
  <c r="B1689" i="5"/>
  <c r="B1688" i="5"/>
  <c r="B1687" i="5"/>
  <c r="B1686" i="5"/>
  <c r="B1685" i="5"/>
  <c r="B1684" i="5"/>
  <c r="B1683" i="5"/>
  <c r="B1682" i="5"/>
  <c r="B1681" i="5"/>
  <c r="B1680" i="5"/>
  <c r="B1679" i="5"/>
  <c r="B1678" i="5"/>
  <c r="B1677" i="5"/>
  <c r="B1676" i="5"/>
  <c r="B1675" i="5"/>
  <c r="B1674" i="5"/>
  <c r="B1673" i="5"/>
  <c r="B1672" i="5"/>
  <c r="B1671" i="5"/>
  <c r="B1670" i="5"/>
  <c r="B1669" i="5"/>
  <c r="B1668" i="5"/>
  <c r="B1667" i="5"/>
  <c r="B1666" i="5"/>
  <c r="B1665" i="5"/>
  <c r="B1664" i="5"/>
  <c r="B1663" i="5"/>
  <c r="B1662" i="5"/>
  <c r="B1661" i="5"/>
  <c r="B1660" i="5"/>
  <c r="B1659" i="5"/>
  <c r="B1658" i="5"/>
  <c r="B1657" i="5"/>
  <c r="B1656" i="5"/>
  <c r="B1655" i="5"/>
  <c r="B1654" i="5"/>
  <c r="B1653" i="5"/>
  <c r="B1652" i="5"/>
  <c r="B1651" i="5"/>
  <c r="B1650" i="5"/>
  <c r="B1649" i="5"/>
  <c r="B1648" i="5"/>
  <c r="B1647" i="5"/>
  <c r="B1646" i="5"/>
  <c r="B1645" i="5"/>
  <c r="B1644" i="5"/>
  <c r="B1643" i="5"/>
  <c r="B1642" i="5"/>
  <c r="B1641" i="5"/>
  <c r="B1640" i="5"/>
  <c r="B1639" i="5"/>
  <c r="B1638" i="5"/>
  <c r="B1637" i="5"/>
  <c r="B1636" i="5"/>
  <c r="B1635" i="5"/>
  <c r="B1634" i="5"/>
  <c r="B1633" i="5"/>
  <c r="B1632" i="5"/>
  <c r="B1631" i="5"/>
  <c r="B1630" i="5"/>
  <c r="B1629" i="5"/>
  <c r="B1628" i="5"/>
  <c r="B1627" i="5"/>
  <c r="B1626" i="5"/>
  <c r="B1625" i="5"/>
  <c r="B1624" i="5"/>
  <c r="B1623" i="5"/>
  <c r="B1622" i="5"/>
  <c r="B1621" i="5"/>
  <c r="B1620" i="5"/>
  <c r="B1619" i="5"/>
  <c r="B1618" i="5"/>
  <c r="B1617" i="5"/>
  <c r="B1616" i="5"/>
  <c r="B1615" i="5"/>
  <c r="B1614" i="5"/>
  <c r="B1613" i="5"/>
  <c r="B1612" i="5"/>
  <c r="B1611" i="5"/>
  <c r="B1610" i="5"/>
  <c r="B1609" i="5"/>
  <c r="B1608" i="5"/>
  <c r="B1607" i="5"/>
  <c r="B1606" i="5"/>
  <c r="B1605" i="5"/>
  <c r="B1604" i="5"/>
  <c r="B1603" i="5"/>
  <c r="B1602" i="5"/>
  <c r="B1601" i="5"/>
  <c r="B1600" i="5"/>
  <c r="B1599" i="5"/>
  <c r="B1598" i="5"/>
  <c r="B1597" i="5"/>
  <c r="B1596" i="5"/>
  <c r="B1595" i="5"/>
  <c r="B1594" i="5"/>
  <c r="B1593" i="5"/>
  <c r="B1592" i="5"/>
  <c r="B1591" i="5"/>
  <c r="B1590" i="5"/>
  <c r="B1589" i="5"/>
  <c r="B1588" i="5"/>
  <c r="B1587" i="5"/>
  <c r="B1586" i="5"/>
  <c r="B1585" i="5"/>
  <c r="B1584" i="5"/>
  <c r="B1583" i="5"/>
  <c r="B1582" i="5"/>
  <c r="B1581" i="5"/>
  <c r="B1580" i="5"/>
  <c r="B1579" i="5"/>
  <c r="B1578" i="5"/>
  <c r="B1577" i="5"/>
  <c r="B1576" i="5"/>
  <c r="B1575" i="5"/>
  <c r="B1574" i="5"/>
  <c r="B1573" i="5"/>
  <c r="B1572" i="5"/>
  <c r="B1571" i="5"/>
  <c r="B1570" i="5"/>
  <c r="B1569" i="5"/>
  <c r="B1568" i="5"/>
  <c r="B1567" i="5"/>
  <c r="B1566" i="5"/>
  <c r="B1565" i="5"/>
  <c r="B1564" i="5"/>
  <c r="B1563" i="5"/>
  <c r="B1562" i="5"/>
  <c r="B1561" i="5"/>
  <c r="B1560" i="5"/>
  <c r="B1559" i="5"/>
  <c r="B1558" i="5"/>
  <c r="B1557" i="5"/>
  <c r="B1556" i="5"/>
  <c r="B1555" i="5"/>
  <c r="B1554" i="5"/>
  <c r="B1553" i="5"/>
  <c r="B1552" i="5"/>
  <c r="B1551" i="5"/>
  <c r="B1550" i="5"/>
  <c r="B1549" i="5"/>
  <c r="B1548" i="5"/>
  <c r="B1547" i="5"/>
  <c r="B1546" i="5"/>
  <c r="B1545" i="5"/>
  <c r="B1544" i="5"/>
  <c r="B1543" i="5"/>
  <c r="B1542" i="5"/>
  <c r="B1541" i="5"/>
  <c r="B1540" i="5"/>
  <c r="B1539" i="5"/>
  <c r="B1538" i="5"/>
  <c r="B1537" i="5"/>
  <c r="B1536" i="5"/>
  <c r="B1535" i="5"/>
  <c r="B1534" i="5"/>
  <c r="B1533" i="5"/>
  <c r="B1532" i="5"/>
  <c r="B1531" i="5"/>
  <c r="B1530" i="5"/>
  <c r="B1529" i="5"/>
  <c r="B1528" i="5"/>
  <c r="B1527" i="5"/>
  <c r="B1526" i="5"/>
  <c r="B1525" i="5"/>
  <c r="B1524" i="5"/>
  <c r="B1523" i="5"/>
  <c r="B1522" i="5"/>
  <c r="B1521" i="5"/>
  <c r="B1520" i="5"/>
  <c r="B1519" i="5"/>
  <c r="B1518" i="5"/>
  <c r="B1517" i="5"/>
  <c r="B1516" i="5"/>
  <c r="B1515" i="5"/>
  <c r="B1514" i="5"/>
  <c r="B1513" i="5"/>
  <c r="B1512" i="5"/>
  <c r="B1511" i="5"/>
  <c r="B1510" i="5"/>
  <c r="B1509" i="5"/>
  <c r="B1508" i="5"/>
  <c r="B1507" i="5"/>
  <c r="B1506" i="5"/>
  <c r="B1505" i="5"/>
  <c r="B1504" i="5"/>
  <c r="B1503" i="5"/>
  <c r="B1502" i="5"/>
  <c r="B1501" i="5"/>
  <c r="B1500" i="5"/>
  <c r="B1499" i="5"/>
  <c r="B1498" i="5"/>
  <c r="B1497" i="5"/>
  <c r="B1496" i="5"/>
  <c r="B1495" i="5"/>
  <c r="B1494" i="5"/>
  <c r="B1493" i="5"/>
  <c r="B1492" i="5"/>
  <c r="B1491" i="5"/>
  <c r="B1490" i="5"/>
  <c r="B1489" i="5"/>
  <c r="B1488" i="5"/>
  <c r="B1487" i="5"/>
  <c r="B1486" i="5"/>
  <c r="B1485" i="5"/>
  <c r="B1484" i="5"/>
  <c r="B1483" i="5"/>
  <c r="B1482" i="5"/>
  <c r="B1481" i="5"/>
  <c r="B1480" i="5"/>
  <c r="B1479" i="5"/>
  <c r="B1478" i="5"/>
  <c r="B1477" i="5"/>
  <c r="B1476" i="5"/>
  <c r="B1475" i="5"/>
  <c r="B1474" i="5"/>
  <c r="B1473" i="5"/>
  <c r="B1472" i="5"/>
  <c r="B1471" i="5"/>
  <c r="B1470" i="5"/>
  <c r="B1469" i="5"/>
  <c r="B1468" i="5"/>
  <c r="B1467" i="5"/>
  <c r="B1466" i="5"/>
  <c r="B1465" i="5"/>
  <c r="B1464" i="5"/>
  <c r="B1463" i="5"/>
  <c r="B1462" i="5"/>
  <c r="B1461" i="5"/>
  <c r="B1460" i="5"/>
  <c r="B1459" i="5"/>
  <c r="B1458" i="5"/>
  <c r="B1457" i="5"/>
  <c r="B1456" i="5"/>
  <c r="B1455" i="5"/>
  <c r="B1454" i="5"/>
  <c r="B1453" i="5"/>
  <c r="B1452" i="5"/>
  <c r="B1451" i="5"/>
  <c r="B1450" i="5"/>
  <c r="B1449" i="5"/>
  <c r="B1448" i="5"/>
  <c r="B1447" i="5"/>
  <c r="B1446" i="5"/>
  <c r="B1445" i="5"/>
  <c r="B1444" i="5"/>
  <c r="B1443" i="5"/>
  <c r="B1442" i="5"/>
  <c r="B1441" i="5"/>
  <c r="B1440" i="5"/>
  <c r="B1439" i="5"/>
  <c r="B1438" i="5"/>
  <c r="B1437" i="5"/>
  <c r="B1436" i="5"/>
  <c r="B1435" i="5"/>
  <c r="B1434" i="5"/>
  <c r="B1433" i="5"/>
  <c r="B1432" i="5"/>
  <c r="B1431" i="5"/>
  <c r="B1430" i="5"/>
  <c r="B1429" i="5"/>
  <c r="B1428" i="5"/>
  <c r="B1427" i="5"/>
  <c r="B1426" i="5"/>
  <c r="B1425" i="5"/>
  <c r="B1424" i="5"/>
  <c r="B1423" i="5"/>
  <c r="B1422" i="5"/>
  <c r="B1421" i="5"/>
  <c r="B1420" i="5"/>
  <c r="B1419" i="5"/>
  <c r="B1418" i="5"/>
  <c r="B1417" i="5"/>
  <c r="B1416" i="5"/>
  <c r="B1415" i="5"/>
  <c r="B1414" i="5"/>
  <c r="B1413" i="5"/>
  <c r="B1412" i="5"/>
  <c r="B1411" i="5"/>
  <c r="B1410" i="5"/>
  <c r="B1409" i="5"/>
  <c r="B1408" i="5"/>
  <c r="B1407" i="5"/>
  <c r="B1406" i="5"/>
  <c r="B1405" i="5"/>
  <c r="B1404" i="5"/>
  <c r="B1403" i="5"/>
  <c r="B1402" i="5"/>
  <c r="B1401" i="5"/>
  <c r="B1400" i="5"/>
  <c r="B1399" i="5"/>
  <c r="B1398" i="5"/>
  <c r="B1397" i="5"/>
  <c r="B1396" i="5"/>
  <c r="B1395" i="5"/>
  <c r="B1394" i="5"/>
  <c r="B1393" i="5"/>
  <c r="B1392" i="5"/>
  <c r="B1391" i="5"/>
  <c r="B1390" i="5"/>
  <c r="B1389" i="5"/>
  <c r="B1388" i="5"/>
  <c r="B1387" i="5"/>
  <c r="B1386" i="5"/>
  <c r="B1385" i="5"/>
  <c r="B1384" i="5"/>
  <c r="B1383" i="5"/>
  <c r="B1382" i="5"/>
  <c r="B1381" i="5"/>
  <c r="B1380" i="5"/>
  <c r="B1379" i="5"/>
  <c r="B1378" i="5"/>
  <c r="B1377" i="5"/>
  <c r="B1376" i="5"/>
  <c r="B1375" i="5"/>
  <c r="B1374" i="5"/>
  <c r="B1373" i="5"/>
  <c r="B1372" i="5"/>
  <c r="B1371" i="5"/>
  <c r="B1370" i="5"/>
  <c r="B1369" i="5"/>
  <c r="B1368" i="5"/>
  <c r="B1367" i="5"/>
  <c r="B1366" i="5"/>
  <c r="B1365" i="5"/>
  <c r="B1364" i="5"/>
  <c r="B1363" i="5"/>
  <c r="B1362" i="5"/>
  <c r="B1361" i="5"/>
  <c r="B1360" i="5"/>
  <c r="B1359" i="5"/>
  <c r="B1358" i="5"/>
  <c r="B1357" i="5"/>
  <c r="B1356" i="5"/>
  <c r="B1355" i="5"/>
  <c r="B1354" i="5"/>
  <c r="B1353" i="5"/>
  <c r="B1352" i="5"/>
  <c r="B1351" i="5"/>
  <c r="B1350" i="5"/>
  <c r="B1349" i="5"/>
  <c r="B1348" i="5"/>
  <c r="B1347" i="5"/>
  <c r="B1346" i="5"/>
  <c r="B1345" i="5"/>
  <c r="B1344" i="5"/>
  <c r="B1343" i="5"/>
  <c r="B1342" i="5"/>
  <c r="B1341" i="5"/>
  <c r="B1340" i="5"/>
  <c r="B1339" i="5"/>
  <c r="B1338" i="5"/>
  <c r="B1337" i="5"/>
  <c r="B1336" i="5"/>
  <c r="B1335" i="5"/>
  <c r="B1334" i="5"/>
  <c r="B1333" i="5"/>
  <c r="B1332" i="5"/>
  <c r="B1331" i="5"/>
  <c r="B1330" i="5"/>
  <c r="B1329" i="5"/>
  <c r="B1328" i="5"/>
  <c r="B1327" i="5"/>
  <c r="B1326" i="5"/>
  <c r="B1325" i="5"/>
  <c r="B1324" i="5"/>
  <c r="B1323" i="5"/>
  <c r="B1322" i="5"/>
  <c r="B1321" i="5"/>
  <c r="B1320" i="5"/>
  <c r="B1319" i="5"/>
  <c r="B1318" i="5"/>
  <c r="B1317" i="5"/>
  <c r="B1316" i="5"/>
  <c r="B1315" i="5"/>
  <c r="B1314" i="5"/>
  <c r="B1313" i="5"/>
  <c r="B1312" i="5"/>
  <c r="B1311" i="5"/>
  <c r="B1310" i="5"/>
  <c r="B1309" i="5"/>
  <c r="B1308" i="5"/>
  <c r="B1307" i="5"/>
  <c r="B1306" i="5"/>
  <c r="B1305" i="5"/>
  <c r="B1304" i="5"/>
  <c r="B1303" i="5"/>
  <c r="B1302" i="5"/>
  <c r="B1301" i="5"/>
  <c r="B1300" i="5"/>
  <c r="B1299" i="5"/>
  <c r="B1298" i="5"/>
  <c r="B1297" i="5"/>
  <c r="B1296" i="5"/>
  <c r="B1295" i="5"/>
  <c r="B1294" i="5"/>
  <c r="B1293" i="5"/>
  <c r="B1292" i="5"/>
  <c r="B1291" i="5"/>
  <c r="B1290" i="5"/>
  <c r="B1289" i="5"/>
  <c r="B1288" i="5"/>
  <c r="B1287" i="5"/>
  <c r="B1286" i="5"/>
  <c r="B1285" i="5"/>
  <c r="B1284" i="5"/>
  <c r="B1283" i="5"/>
  <c r="B1282" i="5"/>
  <c r="B1281" i="5"/>
  <c r="B1280" i="5"/>
  <c r="B1279" i="5"/>
  <c r="B1278" i="5"/>
  <c r="B1277" i="5"/>
  <c r="B1276" i="5"/>
  <c r="B1275" i="5"/>
  <c r="B1274" i="5"/>
  <c r="B1273" i="5"/>
  <c r="B1272" i="5"/>
  <c r="B1271" i="5"/>
  <c r="B1270" i="5"/>
  <c r="B1269" i="5"/>
  <c r="B1268" i="5"/>
  <c r="B1267" i="5"/>
  <c r="B1266" i="5"/>
  <c r="B1265" i="5"/>
  <c r="B1264" i="5"/>
  <c r="B1263" i="5"/>
  <c r="B1262" i="5"/>
  <c r="B1261" i="5"/>
  <c r="B1260" i="5"/>
  <c r="B1259" i="5"/>
  <c r="B1258" i="5"/>
  <c r="B1257" i="5"/>
  <c r="B1256" i="5"/>
  <c r="B1255" i="5"/>
  <c r="B1254" i="5"/>
  <c r="B1253" i="5"/>
  <c r="B1252" i="5"/>
  <c r="B1251" i="5"/>
  <c r="B1250" i="5"/>
  <c r="B1249" i="5"/>
  <c r="B1248" i="5"/>
  <c r="B1247" i="5"/>
  <c r="B1246" i="5"/>
  <c r="B1245" i="5"/>
  <c r="B1244" i="5"/>
  <c r="B1243" i="5"/>
  <c r="B1242" i="5"/>
  <c r="B1241" i="5"/>
  <c r="B1240" i="5"/>
  <c r="B1239" i="5"/>
  <c r="B1238" i="5"/>
  <c r="B1237" i="5"/>
  <c r="B1236" i="5"/>
  <c r="B1235" i="5"/>
  <c r="B1234" i="5"/>
  <c r="B1233" i="5"/>
  <c r="B1232" i="5"/>
  <c r="B1231" i="5"/>
  <c r="B1230" i="5"/>
  <c r="B1229" i="5"/>
  <c r="B1228" i="5"/>
  <c r="B1227" i="5"/>
  <c r="B1226" i="5"/>
  <c r="B1225" i="5"/>
  <c r="B1224" i="5"/>
  <c r="B1223" i="5"/>
  <c r="B1222" i="5"/>
  <c r="B1221" i="5"/>
  <c r="B1220" i="5"/>
  <c r="B1219" i="5"/>
  <c r="B1218" i="5"/>
  <c r="B1217" i="5"/>
  <c r="B1216" i="5"/>
  <c r="B1215" i="5"/>
  <c r="B1214" i="5"/>
  <c r="B1213" i="5"/>
  <c r="B1212" i="5"/>
  <c r="B1211" i="5"/>
  <c r="B1210" i="5"/>
  <c r="B1209" i="5"/>
  <c r="B1208" i="5"/>
  <c r="B1207" i="5"/>
  <c r="B1206" i="5"/>
  <c r="B1205" i="5"/>
  <c r="B1204" i="5"/>
  <c r="B1203" i="5"/>
  <c r="B1202" i="5"/>
  <c r="B1201" i="5"/>
  <c r="B1200" i="5"/>
  <c r="B1199" i="5"/>
  <c r="B1198" i="5"/>
  <c r="B1197" i="5"/>
  <c r="B1196" i="5"/>
  <c r="B1195" i="5"/>
  <c r="B1194" i="5"/>
  <c r="B1193" i="5"/>
  <c r="B1192" i="5"/>
  <c r="B1191" i="5"/>
  <c r="B1190" i="5"/>
  <c r="B1189" i="5"/>
  <c r="B1188" i="5"/>
  <c r="B1187" i="5"/>
  <c r="B1186" i="5"/>
  <c r="B1185" i="5"/>
  <c r="B1184" i="5"/>
  <c r="B1183" i="5"/>
  <c r="B1182" i="5"/>
  <c r="B1181" i="5"/>
  <c r="B1180" i="5"/>
  <c r="B1179" i="5"/>
  <c r="B1178" i="5"/>
  <c r="B1177" i="5"/>
  <c r="B1176" i="5"/>
  <c r="B1175" i="5"/>
  <c r="B1174" i="5"/>
  <c r="B1173" i="5"/>
  <c r="B1172" i="5"/>
  <c r="B1171" i="5"/>
  <c r="B1170" i="5"/>
  <c r="B1169" i="5"/>
  <c r="B1168" i="5"/>
  <c r="B1167" i="5"/>
  <c r="B1166" i="5"/>
  <c r="B1165" i="5"/>
  <c r="B1164" i="5"/>
  <c r="B1163" i="5"/>
  <c r="B1162" i="5"/>
  <c r="B1161" i="5"/>
  <c r="B1160" i="5"/>
  <c r="B1159" i="5"/>
  <c r="B1158" i="5"/>
  <c r="B1157" i="5"/>
  <c r="B1156" i="5"/>
  <c r="B1155" i="5"/>
  <c r="B1154" i="5"/>
  <c r="B1153" i="5"/>
  <c r="B1152" i="5"/>
  <c r="B1151" i="5"/>
  <c r="B1150" i="5"/>
  <c r="B1149" i="5"/>
  <c r="B1148" i="5"/>
  <c r="B1147" i="5"/>
  <c r="B1146" i="5"/>
  <c r="B1145" i="5"/>
  <c r="B1144" i="5"/>
  <c r="B1143" i="5"/>
  <c r="B1142" i="5"/>
  <c r="B1141" i="5"/>
  <c r="B1140" i="5"/>
  <c r="B1139" i="5"/>
  <c r="B1138" i="5"/>
  <c r="B1137" i="5"/>
  <c r="B1136" i="5"/>
  <c r="B1135" i="5"/>
  <c r="B1134" i="5"/>
  <c r="B1133" i="5"/>
  <c r="B1132" i="5"/>
  <c r="B1131" i="5"/>
  <c r="B1130" i="5"/>
  <c r="B1129" i="5"/>
  <c r="B1128" i="5"/>
  <c r="B1127" i="5"/>
  <c r="B1126" i="5"/>
  <c r="B1125" i="5"/>
  <c r="B1124" i="5"/>
  <c r="B1123" i="5"/>
  <c r="B1122" i="5"/>
  <c r="B1121" i="5"/>
  <c r="B1120" i="5"/>
  <c r="B1119" i="5"/>
  <c r="B1118" i="5"/>
  <c r="B1117" i="5"/>
  <c r="B1116" i="5"/>
  <c r="B1115" i="5"/>
  <c r="B1114" i="5"/>
  <c r="B1113" i="5"/>
  <c r="B1112" i="5"/>
  <c r="B1111" i="5"/>
  <c r="B1110" i="5"/>
  <c r="B1109" i="5"/>
  <c r="B1108" i="5"/>
  <c r="B1107" i="5"/>
  <c r="B1106" i="5"/>
  <c r="B1105" i="5"/>
  <c r="B1104" i="5"/>
  <c r="B1103" i="5"/>
  <c r="B1102" i="5"/>
  <c r="B1101" i="5"/>
  <c r="B1100" i="5"/>
  <c r="B1099" i="5"/>
  <c r="B1098" i="5"/>
  <c r="B1097" i="5"/>
  <c r="B1096" i="5"/>
  <c r="B1095" i="5"/>
  <c r="B1094" i="5"/>
  <c r="B1093" i="5"/>
  <c r="B1092" i="5"/>
  <c r="B1091" i="5"/>
  <c r="B1090" i="5"/>
  <c r="B1089" i="5"/>
  <c r="B1088" i="5"/>
  <c r="B1087" i="5"/>
  <c r="B1086" i="5"/>
  <c r="B1085" i="5"/>
  <c r="B1084" i="5"/>
  <c r="B1083" i="5"/>
  <c r="B1082" i="5"/>
  <c r="B1081" i="5"/>
  <c r="B1080" i="5"/>
  <c r="B1079" i="5"/>
  <c r="B1078" i="5"/>
  <c r="B1077" i="5"/>
  <c r="B1076" i="5"/>
  <c r="B1075" i="5"/>
  <c r="B1074" i="5"/>
  <c r="B1073" i="5"/>
  <c r="B1072" i="5"/>
  <c r="B1071" i="5"/>
  <c r="B1070" i="5"/>
  <c r="B1069" i="5"/>
  <c r="B1068" i="5"/>
  <c r="B1067" i="5"/>
  <c r="B1066" i="5"/>
  <c r="B1065" i="5"/>
  <c r="B1064" i="5"/>
  <c r="B1063" i="5"/>
  <c r="B1062" i="5"/>
  <c r="B1061" i="5"/>
  <c r="B1060" i="5"/>
  <c r="B1059" i="5"/>
  <c r="B1058" i="5"/>
  <c r="B1057" i="5"/>
  <c r="B1056" i="5"/>
  <c r="B1055" i="5"/>
  <c r="B1054" i="5"/>
  <c r="B1053" i="5"/>
  <c r="B1052" i="5"/>
  <c r="B1051" i="5"/>
  <c r="B1050" i="5"/>
  <c r="B1049" i="5"/>
  <c r="B1048" i="5"/>
  <c r="B1047" i="5"/>
  <c r="B1046" i="5"/>
  <c r="B1045" i="5"/>
  <c r="B1044" i="5"/>
  <c r="B1043" i="5"/>
  <c r="B1042" i="5"/>
  <c r="B1041" i="5"/>
  <c r="B1040" i="5"/>
  <c r="B1039" i="5"/>
  <c r="B1038" i="5"/>
  <c r="B1037" i="5"/>
  <c r="B1036" i="5"/>
  <c r="B1035" i="5"/>
  <c r="B1034" i="5"/>
  <c r="B1033" i="5"/>
  <c r="B1032" i="5"/>
  <c r="B1031" i="5"/>
  <c r="B1030" i="5"/>
  <c r="B1029" i="5"/>
  <c r="B1028" i="5"/>
  <c r="B1027" i="5"/>
  <c r="B1026" i="5"/>
  <c r="B1025" i="5"/>
  <c r="B1024" i="5"/>
  <c r="B1023" i="5"/>
  <c r="B1022" i="5"/>
  <c r="B1021" i="5"/>
  <c r="B1020" i="5"/>
  <c r="B1019" i="5"/>
  <c r="B1018" i="5"/>
  <c r="B1017" i="5"/>
  <c r="B1016" i="5"/>
  <c r="B1015" i="5"/>
  <c r="B1014" i="5"/>
  <c r="B1013" i="5"/>
  <c r="B1012" i="5"/>
  <c r="B1011" i="5"/>
  <c r="B1010" i="5"/>
  <c r="B1009" i="5"/>
  <c r="B1008" i="5"/>
  <c r="B1007" i="5"/>
  <c r="B1006" i="5"/>
  <c r="B1005" i="5"/>
  <c r="B1004" i="5"/>
  <c r="B1003" i="5"/>
  <c r="B1002" i="5"/>
  <c r="B1001" i="5"/>
  <c r="B1000" i="5"/>
  <c r="B999" i="5"/>
  <c r="B998" i="5"/>
  <c r="B997" i="5"/>
  <c r="B996" i="5"/>
  <c r="B995" i="5"/>
  <c r="B994" i="5"/>
  <c r="B993" i="5"/>
  <c r="B992" i="5"/>
  <c r="B991" i="5"/>
  <c r="B990" i="5"/>
  <c r="B989" i="5"/>
  <c r="B988" i="5"/>
  <c r="B987" i="5"/>
  <c r="B986" i="5"/>
  <c r="B985" i="5"/>
  <c r="B984" i="5"/>
  <c r="B983" i="5"/>
  <c r="B982" i="5"/>
  <c r="B981" i="5"/>
  <c r="B980" i="5"/>
  <c r="B979" i="5"/>
  <c r="B978" i="5"/>
  <c r="B977" i="5"/>
  <c r="B976" i="5"/>
  <c r="B975" i="5"/>
  <c r="B974" i="5"/>
  <c r="B973" i="5"/>
  <c r="B972" i="5"/>
  <c r="B971" i="5"/>
  <c r="B970" i="5"/>
  <c r="B969" i="5"/>
  <c r="B968" i="5"/>
  <c r="B967" i="5"/>
  <c r="B966" i="5"/>
  <c r="B965" i="5"/>
  <c r="B964" i="5"/>
  <c r="B963" i="5"/>
  <c r="B962" i="5"/>
  <c r="B961" i="5"/>
  <c r="B960" i="5"/>
  <c r="B959" i="5"/>
  <c r="B958" i="5"/>
  <c r="B957" i="5"/>
  <c r="B956" i="5"/>
  <c r="B955" i="5"/>
  <c r="B954" i="5"/>
  <c r="B953" i="5"/>
  <c r="B952" i="5"/>
  <c r="B951" i="5"/>
  <c r="B950" i="5"/>
  <c r="B949" i="5"/>
  <c r="B948" i="5"/>
  <c r="B947" i="5"/>
  <c r="B946" i="5"/>
  <c r="B945" i="5"/>
  <c r="B944" i="5"/>
  <c r="B943" i="5"/>
  <c r="B942" i="5"/>
  <c r="B941" i="5"/>
  <c r="B940" i="5"/>
  <c r="B939" i="5"/>
  <c r="B938" i="5"/>
  <c r="B937" i="5"/>
  <c r="B936" i="5"/>
  <c r="B935" i="5"/>
  <c r="B934" i="5"/>
  <c r="B933" i="5"/>
  <c r="B932" i="5"/>
  <c r="B931" i="5"/>
  <c r="B930" i="5"/>
  <c r="B929" i="5"/>
  <c r="B928" i="5"/>
  <c r="B927" i="5"/>
  <c r="B926" i="5"/>
  <c r="B925" i="5"/>
  <c r="B924" i="5"/>
  <c r="B923" i="5"/>
  <c r="B922" i="5"/>
  <c r="B921" i="5"/>
  <c r="B920" i="5"/>
  <c r="B919" i="5"/>
  <c r="B918" i="5"/>
  <c r="B917" i="5"/>
  <c r="B916" i="5"/>
  <c r="B915" i="5"/>
  <c r="B914" i="5"/>
  <c r="B913" i="5"/>
  <c r="B912" i="5"/>
  <c r="B911" i="5"/>
  <c r="B910" i="5"/>
  <c r="B909" i="5"/>
  <c r="B908" i="5"/>
  <c r="B907" i="5"/>
  <c r="B906" i="5"/>
  <c r="B905" i="5"/>
  <c r="B904" i="5"/>
  <c r="B903" i="5"/>
  <c r="B902" i="5"/>
  <c r="B901" i="5"/>
  <c r="B900" i="5"/>
  <c r="B899" i="5"/>
  <c r="B898" i="5"/>
  <c r="B897" i="5"/>
  <c r="B896" i="5"/>
  <c r="B895" i="5"/>
  <c r="B894" i="5"/>
  <c r="B893" i="5"/>
  <c r="B892" i="5"/>
  <c r="B891" i="5"/>
  <c r="B890" i="5"/>
  <c r="B889" i="5"/>
  <c r="B888" i="5"/>
  <c r="B887" i="5"/>
  <c r="B886" i="5"/>
  <c r="B885" i="5"/>
  <c r="B884" i="5"/>
  <c r="B883" i="5"/>
  <c r="B882" i="5"/>
  <c r="B881" i="5"/>
  <c r="B880" i="5"/>
  <c r="B879" i="5"/>
  <c r="B878" i="5"/>
  <c r="B877" i="5"/>
  <c r="B876" i="5"/>
  <c r="B875" i="5"/>
  <c r="B874" i="5"/>
  <c r="B873" i="5"/>
  <c r="B872" i="5"/>
  <c r="B871" i="5"/>
  <c r="B870" i="5"/>
  <c r="B869" i="5"/>
  <c r="B868" i="5"/>
  <c r="B867" i="5"/>
  <c r="B866" i="5"/>
  <c r="B865" i="5"/>
  <c r="B864" i="5"/>
  <c r="B863" i="5"/>
  <c r="B862" i="5"/>
  <c r="B861" i="5"/>
  <c r="B860" i="5"/>
  <c r="B859" i="5"/>
  <c r="B858" i="5"/>
  <c r="B857" i="5"/>
  <c r="B856" i="5"/>
  <c r="B855" i="5"/>
  <c r="B854" i="5"/>
  <c r="B853" i="5"/>
  <c r="B852" i="5"/>
  <c r="B851" i="5"/>
  <c r="B850" i="5"/>
  <c r="B849" i="5"/>
  <c r="B848" i="5"/>
  <c r="B847" i="5"/>
  <c r="B846" i="5"/>
  <c r="B845" i="5"/>
  <c r="B844" i="5"/>
  <c r="B843" i="5"/>
  <c r="B842" i="5"/>
  <c r="B841" i="5"/>
  <c r="B840" i="5"/>
  <c r="B839" i="5"/>
  <c r="B838" i="5"/>
  <c r="B837" i="5"/>
  <c r="B836" i="5"/>
  <c r="B835" i="5"/>
  <c r="B834" i="5"/>
  <c r="B833" i="5"/>
  <c r="B832" i="5"/>
  <c r="B831" i="5"/>
  <c r="B830" i="5"/>
  <c r="B829" i="5"/>
  <c r="B828" i="5"/>
  <c r="B827" i="5"/>
  <c r="B826" i="5"/>
  <c r="B825" i="5"/>
  <c r="B824" i="5"/>
  <c r="B823" i="5"/>
  <c r="B822" i="5"/>
  <c r="B821" i="5"/>
  <c r="B820" i="5"/>
  <c r="B819" i="5"/>
  <c r="B818" i="5"/>
  <c r="B817" i="5"/>
  <c r="B816" i="5"/>
  <c r="B815" i="5"/>
  <c r="B814" i="5"/>
  <c r="B813" i="5"/>
  <c r="B812" i="5"/>
  <c r="B811" i="5"/>
  <c r="B810" i="5"/>
  <c r="B809" i="5"/>
  <c r="B808" i="5"/>
  <c r="B807" i="5"/>
  <c r="B806" i="5"/>
  <c r="B805" i="5"/>
  <c r="B804" i="5"/>
  <c r="B803" i="5"/>
  <c r="B802" i="5"/>
  <c r="B801" i="5"/>
  <c r="B800" i="5"/>
  <c r="B799" i="5"/>
  <c r="B798" i="5"/>
  <c r="B797" i="5"/>
  <c r="B796" i="5"/>
  <c r="B795" i="5"/>
  <c r="B794" i="5"/>
  <c r="B793" i="5"/>
  <c r="B792" i="5"/>
  <c r="B791" i="5"/>
  <c r="B790" i="5"/>
  <c r="B789" i="5"/>
  <c r="B788" i="5"/>
  <c r="B787" i="5"/>
  <c r="B786" i="5"/>
  <c r="B785" i="5"/>
  <c r="B784" i="5"/>
  <c r="B783" i="5"/>
  <c r="B782" i="5"/>
  <c r="B781" i="5"/>
  <c r="B780" i="5"/>
  <c r="B779" i="5"/>
  <c r="B778" i="5"/>
  <c r="B777" i="5"/>
  <c r="B776" i="5"/>
  <c r="B775" i="5"/>
  <c r="B774" i="5"/>
  <c r="B773" i="5"/>
  <c r="B772" i="5"/>
  <c r="B771" i="5"/>
  <c r="B770" i="5"/>
  <c r="B769" i="5"/>
  <c r="B768" i="5"/>
  <c r="B767" i="5"/>
  <c r="B766" i="5"/>
  <c r="B765" i="5"/>
  <c r="B764" i="5"/>
  <c r="B763" i="5"/>
  <c r="B762" i="5"/>
  <c r="B761" i="5"/>
  <c r="B760" i="5"/>
  <c r="B759" i="5"/>
  <c r="B758" i="5"/>
  <c r="B757" i="5"/>
  <c r="B756" i="5"/>
  <c r="B755" i="5"/>
  <c r="B754" i="5"/>
  <c r="B753" i="5"/>
  <c r="B752" i="5"/>
  <c r="B751" i="5"/>
  <c r="B750" i="5"/>
  <c r="B749" i="5"/>
  <c r="B748" i="5"/>
  <c r="B747" i="5"/>
  <c r="B746" i="5"/>
  <c r="B745" i="5"/>
  <c r="B744" i="5"/>
  <c r="B743" i="5"/>
  <c r="B742" i="5"/>
  <c r="B741" i="5"/>
  <c r="B740" i="5"/>
  <c r="B739" i="5"/>
  <c r="B738" i="5"/>
  <c r="B737" i="5"/>
  <c r="B736" i="5"/>
  <c r="B735" i="5"/>
  <c r="B734" i="5"/>
  <c r="B733" i="5"/>
  <c r="B732" i="5"/>
  <c r="B731" i="5"/>
  <c r="B730" i="5"/>
  <c r="B729" i="5"/>
  <c r="B728" i="5"/>
  <c r="B727" i="5"/>
  <c r="B726" i="5"/>
  <c r="B725" i="5"/>
  <c r="B724" i="5"/>
  <c r="B723" i="5"/>
  <c r="B722" i="5"/>
  <c r="B721" i="5"/>
  <c r="B720" i="5"/>
  <c r="B719" i="5"/>
  <c r="B718" i="5"/>
  <c r="B717" i="5"/>
  <c r="B716" i="5"/>
  <c r="B715" i="5"/>
  <c r="B714" i="5"/>
  <c r="B713" i="5"/>
  <c r="B712" i="5"/>
  <c r="B711" i="5"/>
  <c r="B710" i="5"/>
  <c r="B709" i="5"/>
  <c r="B708" i="5"/>
  <c r="B707" i="5"/>
  <c r="B706" i="5"/>
  <c r="B705" i="5"/>
  <c r="B704" i="5"/>
  <c r="B703" i="5"/>
  <c r="B702" i="5"/>
  <c r="B701" i="5"/>
  <c r="B700" i="5"/>
  <c r="B699" i="5"/>
  <c r="B698" i="5"/>
  <c r="B697" i="5"/>
  <c r="B696" i="5"/>
  <c r="B695" i="5"/>
  <c r="B694" i="5"/>
  <c r="B693" i="5"/>
  <c r="B692" i="5"/>
  <c r="B691" i="5"/>
  <c r="B690" i="5"/>
  <c r="B689" i="5"/>
  <c r="B688" i="5"/>
  <c r="B687" i="5"/>
  <c r="B686" i="5"/>
  <c r="B685" i="5"/>
  <c r="B684" i="5"/>
  <c r="B683" i="5"/>
  <c r="B682" i="5"/>
  <c r="B681" i="5"/>
  <c r="B680" i="5"/>
  <c r="B679" i="5"/>
  <c r="B678" i="5"/>
  <c r="B677" i="5"/>
  <c r="B676" i="5"/>
  <c r="B675" i="5"/>
  <c r="B674" i="5"/>
  <c r="B673" i="5"/>
  <c r="B672" i="5"/>
  <c r="B671" i="5"/>
  <c r="B670" i="5"/>
  <c r="B669" i="5"/>
  <c r="B668" i="5"/>
  <c r="B667" i="5"/>
  <c r="B666" i="5"/>
  <c r="B665" i="5"/>
  <c r="B664" i="5"/>
  <c r="B663" i="5"/>
  <c r="B662" i="5"/>
  <c r="B661" i="5"/>
  <c r="B660" i="5"/>
  <c r="B659" i="5"/>
  <c r="B658" i="5"/>
  <c r="B657" i="5"/>
  <c r="B656" i="5"/>
  <c r="B655" i="5"/>
  <c r="B654" i="5"/>
  <c r="B653" i="5"/>
  <c r="B652" i="5"/>
  <c r="B651" i="5"/>
  <c r="B650" i="5"/>
  <c r="B649" i="5"/>
  <c r="B648" i="5"/>
  <c r="B647" i="5"/>
  <c r="B646" i="5"/>
  <c r="B645" i="5"/>
  <c r="B644" i="5"/>
  <c r="B643" i="5"/>
  <c r="B642" i="5"/>
  <c r="B641" i="5"/>
  <c r="B640" i="5"/>
  <c r="B639" i="5"/>
  <c r="B638" i="5"/>
  <c r="B637" i="5"/>
  <c r="B636" i="5"/>
  <c r="B635" i="5"/>
  <c r="B634" i="5"/>
  <c r="B633" i="5"/>
  <c r="B632" i="5"/>
  <c r="B631" i="5"/>
  <c r="B630" i="5"/>
  <c r="B629" i="5"/>
  <c r="B628" i="5"/>
  <c r="B627" i="5"/>
  <c r="B626" i="5"/>
  <c r="B625" i="5"/>
  <c r="B624" i="5"/>
  <c r="B623" i="5"/>
  <c r="B622" i="5"/>
  <c r="B621" i="5"/>
  <c r="B620" i="5"/>
  <c r="B619" i="5"/>
  <c r="B618" i="5"/>
  <c r="B617" i="5"/>
  <c r="B616" i="5"/>
  <c r="B615" i="5"/>
  <c r="B614" i="5"/>
  <c r="B613" i="5"/>
  <c r="B612" i="5"/>
  <c r="B611" i="5"/>
  <c r="B610" i="5"/>
  <c r="B609" i="5"/>
  <c r="B608" i="5"/>
  <c r="B607" i="5"/>
  <c r="B606" i="5"/>
  <c r="B605" i="5"/>
  <c r="B604" i="5"/>
  <c r="B603" i="5"/>
  <c r="B602" i="5"/>
  <c r="B601" i="5"/>
  <c r="B600" i="5"/>
  <c r="B599" i="5"/>
  <c r="B598" i="5"/>
  <c r="B597" i="5"/>
  <c r="B596" i="5"/>
  <c r="B595" i="5"/>
  <c r="B594" i="5"/>
  <c r="B593" i="5"/>
  <c r="B592" i="5"/>
  <c r="B591" i="5"/>
  <c r="B590" i="5"/>
  <c r="B589" i="5"/>
  <c r="B588" i="5"/>
  <c r="B587" i="5"/>
  <c r="B586" i="5"/>
  <c r="B585" i="5"/>
  <c r="B584" i="5"/>
  <c r="B583" i="5"/>
  <c r="B582" i="5"/>
  <c r="B581" i="5"/>
  <c r="B580" i="5"/>
  <c r="B579" i="5"/>
  <c r="B578" i="5"/>
  <c r="B577" i="5"/>
  <c r="B576" i="5"/>
  <c r="B575" i="5"/>
  <c r="B574" i="5"/>
  <c r="B573" i="5"/>
  <c r="B572" i="5"/>
  <c r="B571" i="5"/>
  <c r="B570" i="5"/>
  <c r="B569" i="5"/>
  <c r="B568" i="5"/>
  <c r="B567" i="5"/>
  <c r="B566" i="5"/>
  <c r="B565" i="5"/>
  <c r="B564" i="5"/>
  <c r="B563" i="5"/>
  <c r="B562" i="5"/>
  <c r="B561" i="5"/>
  <c r="B560" i="5"/>
  <c r="B559" i="5"/>
  <c r="B558" i="5"/>
  <c r="B557" i="5"/>
  <c r="B556" i="5"/>
  <c r="B555" i="5"/>
  <c r="B554" i="5"/>
  <c r="B553" i="5"/>
  <c r="B552" i="5"/>
  <c r="B551" i="5"/>
  <c r="B550" i="5"/>
  <c r="B549" i="5"/>
  <c r="B548" i="5"/>
  <c r="B547" i="5"/>
  <c r="B546" i="5"/>
  <c r="B545" i="5"/>
  <c r="B544" i="5"/>
  <c r="B543" i="5"/>
  <c r="B542" i="5"/>
  <c r="B541" i="5"/>
  <c r="B540" i="5"/>
  <c r="B539" i="5"/>
  <c r="B538" i="5"/>
  <c r="B537" i="5"/>
  <c r="B536" i="5"/>
  <c r="B535" i="5"/>
  <c r="B534" i="5"/>
  <c r="B533" i="5"/>
  <c r="B532" i="5"/>
  <c r="B531" i="5"/>
  <c r="B530" i="5"/>
  <c r="B529" i="5"/>
  <c r="B528" i="5"/>
  <c r="B527" i="5"/>
  <c r="B526" i="5"/>
  <c r="B525" i="5"/>
  <c r="B524" i="5"/>
  <c r="B523" i="5"/>
  <c r="B522" i="5"/>
  <c r="B521" i="5"/>
  <c r="B520" i="5"/>
  <c r="B519" i="5"/>
  <c r="B518" i="5"/>
  <c r="B517" i="5"/>
  <c r="B516" i="5"/>
  <c r="B515" i="5"/>
  <c r="B514" i="5"/>
  <c r="B513" i="5"/>
  <c r="B512" i="5"/>
  <c r="B511" i="5"/>
  <c r="B510" i="5"/>
  <c r="B509" i="5"/>
  <c r="B508" i="5"/>
  <c r="B507" i="5"/>
  <c r="B506" i="5"/>
  <c r="B505" i="5"/>
  <c r="B504" i="5"/>
  <c r="B503" i="5"/>
  <c r="B502" i="5"/>
  <c r="B501" i="5"/>
  <c r="B500" i="5"/>
  <c r="B499" i="5"/>
  <c r="B498" i="5"/>
  <c r="B497" i="5"/>
  <c r="B496" i="5"/>
  <c r="B495" i="5"/>
  <c r="B494" i="5"/>
  <c r="B493" i="5"/>
  <c r="B492" i="5"/>
  <c r="B491" i="5"/>
  <c r="B490" i="5"/>
  <c r="B489" i="5"/>
  <c r="B488" i="5"/>
  <c r="B487" i="5"/>
  <c r="B486" i="5"/>
  <c r="B485" i="5"/>
  <c r="B484" i="5"/>
  <c r="B483" i="5"/>
  <c r="B482" i="5"/>
  <c r="B481" i="5"/>
  <c r="B480" i="5"/>
  <c r="B479" i="5"/>
  <c r="B478" i="5"/>
  <c r="B477" i="5"/>
  <c r="B476" i="5"/>
  <c r="B475" i="5"/>
  <c r="B474" i="5"/>
  <c r="B473" i="5"/>
  <c r="B472" i="5"/>
  <c r="B471" i="5"/>
  <c r="B470" i="5"/>
  <c r="B469" i="5"/>
  <c r="B468" i="5"/>
  <c r="B467" i="5"/>
  <c r="B466" i="5"/>
  <c r="B465" i="5"/>
  <c r="B464" i="5"/>
  <c r="B463" i="5"/>
  <c r="B462" i="5"/>
  <c r="B461" i="5"/>
  <c r="B460" i="5"/>
  <c r="B459" i="5"/>
  <c r="B458" i="5"/>
  <c r="B457" i="5"/>
  <c r="B456" i="5"/>
  <c r="B455" i="5"/>
  <c r="B454" i="5"/>
  <c r="B453" i="5"/>
  <c r="B452" i="5"/>
  <c r="B451" i="5"/>
  <c r="B450" i="5"/>
  <c r="B449" i="5"/>
  <c r="B448" i="5"/>
  <c r="B447" i="5"/>
  <c r="B446" i="5"/>
  <c r="B445" i="5"/>
  <c r="B444" i="5"/>
  <c r="B443" i="5"/>
  <c r="B442" i="5"/>
  <c r="B441" i="5"/>
  <c r="B440" i="5"/>
  <c r="B439" i="5"/>
  <c r="B438" i="5"/>
  <c r="B437" i="5"/>
  <c r="B436" i="5"/>
  <c r="B435" i="5"/>
  <c r="B434" i="5"/>
  <c r="B433" i="5"/>
  <c r="B432" i="5"/>
  <c r="B431" i="5"/>
  <c r="B430" i="5"/>
  <c r="B429" i="5"/>
  <c r="B428" i="5"/>
  <c r="B427" i="5"/>
  <c r="B426" i="5"/>
  <c r="B425" i="5"/>
  <c r="B424" i="5"/>
  <c r="B423" i="5"/>
  <c r="B422" i="5"/>
  <c r="B421" i="5"/>
  <c r="B420" i="5"/>
  <c r="B419" i="5"/>
  <c r="B418" i="5"/>
  <c r="B417" i="5"/>
  <c r="B416" i="5"/>
  <c r="B415" i="5"/>
  <c r="B414" i="5"/>
  <c r="B413" i="5"/>
  <c r="B412" i="5"/>
  <c r="B411" i="5"/>
  <c r="B410" i="5"/>
  <c r="B409" i="5"/>
  <c r="B408" i="5"/>
  <c r="B407" i="5"/>
  <c r="B406" i="5"/>
  <c r="B405" i="5"/>
  <c r="B404" i="5"/>
  <c r="B403" i="5"/>
  <c r="B402" i="5"/>
  <c r="B401" i="5"/>
  <c r="B400" i="5"/>
  <c r="B399" i="5"/>
  <c r="B398" i="5"/>
  <c r="B397" i="5"/>
  <c r="B396" i="5"/>
  <c r="B395" i="5"/>
  <c r="B394" i="5"/>
  <c r="B393" i="5"/>
  <c r="B392" i="5"/>
  <c r="B391" i="5"/>
  <c r="B390" i="5"/>
  <c r="B389" i="5"/>
  <c r="B388" i="5"/>
  <c r="B387" i="5"/>
  <c r="B386" i="5"/>
  <c r="B385" i="5"/>
  <c r="B384" i="5"/>
  <c r="B383" i="5"/>
  <c r="B382" i="5"/>
  <c r="B381" i="5"/>
  <c r="B380" i="5"/>
  <c r="B379" i="5"/>
  <c r="B378" i="5"/>
  <c r="B377" i="5"/>
  <c r="B376" i="5"/>
  <c r="B375" i="5"/>
  <c r="B374" i="5"/>
  <c r="B373" i="5"/>
  <c r="B372" i="5"/>
  <c r="B371" i="5"/>
  <c r="B370" i="5"/>
  <c r="B369" i="5"/>
  <c r="B368" i="5"/>
  <c r="B367" i="5"/>
  <c r="B366" i="5"/>
  <c r="B365" i="5"/>
  <c r="B364" i="5"/>
  <c r="B363" i="5"/>
  <c r="B362" i="5"/>
  <c r="B361" i="5"/>
  <c r="B360" i="5"/>
  <c r="B359" i="5"/>
  <c r="B358" i="5"/>
  <c r="B357" i="5"/>
  <c r="B356" i="5"/>
  <c r="B355" i="5"/>
  <c r="B354" i="5"/>
  <c r="B353" i="5"/>
  <c r="B352" i="5"/>
  <c r="B351" i="5"/>
  <c r="B350" i="5"/>
  <c r="B349" i="5"/>
  <c r="B348" i="5"/>
  <c r="B347" i="5"/>
  <c r="B346" i="5"/>
  <c r="B345" i="5"/>
  <c r="B344" i="5"/>
  <c r="B343" i="5"/>
  <c r="B342" i="5"/>
  <c r="B341" i="5"/>
  <c r="B340" i="5"/>
  <c r="B339" i="5"/>
  <c r="B338" i="5"/>
  <c r="B337" i="5"/>
  <c r="B336" i="5"/>
  <c r="B335" i="5"/>
  <c r="B334" i="5"/>
  <c r="B333" i="5"/>
  <c r="B332" i="5"/>
  <c r="B331" i="5"/>
  <c r="B330" i="5"/>
  <c r="B329" i="5"/>
  <c r="B328" i="5"/>
  <c r="B327" i="5"/>
  <c r="B326" i="5"/>
  <c r="B325" i="5"/>
  <c r="B324" i="5"/>
  <c r="B323" i="5"/>
  <c r="B322" i="5"/>
  <c r="B321" i="5"/>
  <c r="B320" i="5"/>
  <c r="B319" i="5"/>
  <c r="B318" i="5"/>
  <c r="B317" i="5"/>
  <c r="B316" i="5"/>
  <c r="B315" i="5"/>
  <c r="B314" i="5"/>
  <c r="B313" i="5"/>
  <c r="B312" i="5"/>
  <c r="B311" i="5"/>
  <c r="B310" i="5"/>
  <c r="B309" i="5"/>
  <c r="B308" i="5"/>
  <c r="B307" i="5"/>
  <c r="B306" i="5"/>
  <c r="B305" i="5"/>
  <c r="B304" i="5"/>
  <c r="B303" i="5"/>
  <c r="B302" i="5"/>
  <c r="B301" i="5"/>
  <c r="B300" i="5"/>
  <c r="B299" i="5"/>
  <c r="B298" i="5"/>
  <c r="B297" i="5"/>
  <c r="B296" i="5"/>
  <c r="B295" i="5"/>
  <c r="B294" i="5"/>
  <c r="B293" i="5"/>
  <c r="B292" i="5"/>
  <c r="B291" i="5"/>
  <c r="B290" i="5"/>
  <c r="B289" i="5"/>
  <c r="B288" i="5"/>
  <c r="B287" i="5"/>
  <c r="B286" i="5"/>
  <c r="B285" i="5"/>
  <c r="B284" i="5"/>
  <c r="B283" i="5"/>
  <c r="B282" i="5"/>
  <c r="B281" i="5"/>
  <c r="B280" i="5"/>
  <c r="B279" i="5"/>
  <c r="B278" i="5"/>
  <c r="B277" i="5"/>
  <c r="B276" i="5"/>
  <c r="B275" i="5"/>
  <c r="B274" i="5"/>
  <c r="B273" i="5"/>
  <c r="B272" i="5"/>
  <c r="B271" i="5"/>
  <c r="B270" i="5"/>
  <c r="B269" i="5"/>
  <c r="B268" i="5"/>
  <c r="B267" i="5"/>
  <c r="B266" i="5"/>
  <c r="B265" i="5"/>
  <c r="B264" i="5"/>
  <c r="B263" i="5"/>
  <c r="B262" i="5"/>
  <c r="B261" i="5"/>
  <c r="B260" i="5"/>
  <c r="B259" i="5"/>
  <c r="B258" i="5"/>
  <c r="B257" i="5"/>
  <c r="B256" i="5"/>
  <c r="B255" i="5"/>
  <c r="B254" i="5"/>
  <c r="B253" i="5"/>
  <c r="B252" i="5"/>
  <c r="B251" i="5"/>
  <c r="B250" i="5"/>
  <c r="B249" i="5"/>
  <c r="B248" i="5"/>
  <c r="B247" i="5"/>
  <c r="B246" i="5"/>
  <c r="B245" i="5"/>
  <c r="B244" i="5"/>
  <c r="B243" i="5"/>
  <c r="B242" i="5"/>
  <c r="B241" i="5"/>
  <c r="B240" i="5"/>
  <c r="B239" i="5"/>
  <c r="B238" i="5"/>
  <c r="B237" i="5"/>
  <c r="B236" i="5"/>
  <c r="B235" i="5"/>
  <c r="B234" i="5"/>
  <c r="B233" i="5"/>
  <c r="B232" i="5"/>
  <c r="B231" i="5"/>
  <c r="B230" i="5"/>
  <c r="B229" i="5"/>
  <c r="B228" i="5"/>
  <c r="B227" i="5"/>
  <c r="B226" i="5"/>
  <c r="B225" i="5"/>
  <c r="B224" i="5"/>
  <c r="B223" i="5"/>
  <c r="B222" i="5"/>
  <c r="B221" i="5"/>
  <c r="B220" i="5"/>
  <c r="B219" i="5"/>
  <c r="B218" i="5"/>
  <c r="B217" i="5"/>
  <c r="B216" i="5"/>
  <c r="B215" i="5"/>
  <c r="B214" i="5"/>
  <c r="B213" i="5"/>
  <c r="B212" i="5"/>
  <c r="B211" i="5"/>
  <c r="B210" i="5"/>
  <c r="B209" i="5"/>
  <c r="B208" i="5"/>
  <c r="B207" i="5"/>
  <c r="B206" i="5"/>
  <c r="B205" i="5"/>
  <c r="B204" i="5"/>
  <c r="B203" i="5"/>
  <c r="B202" i="5"/>
  <c r="B201" i="5"/>
  <c r="B200" i="5"/>
  <c r="B199" i="5"/>
  <c r="B198" i="5"/>
  <c r="B197" i="5"/>
  <c r="B196" i="5"/>
  <c r="B195" i="5"/>
  <c r="B194" i="5"/>
  <c r="B193" i="5"/>
  <c r="B192" i="5"/>
  <c r="B191" i="5"/>
  <c r="B190" i="5"/>
  <c r="B189" i="5"/>
  <c r="B188" i="5"/>
  <c r="B187" i="5"/>
  <c r="B186" i="5"/>
  <c r="B185" i="5"/>
  <c r="B184" i="5"/>
  <c r="B183" i="5"/>
  <c r="B182" i="5"/>
  <c r="B181" i="5"/>
  <c r="B180" i="5"/>
  <c r="B179" i="5"/>
  <c r="B178" i="5"/>
  <c r="B177" i="5"/>
  <c r="B176" i="5"/>
  <c r="B175" i="5"/>
  <c r="B174" i="5"/>
  <c r="B173" i="5"/>
  <c r="B172" i="5"/>
  <c r="B171" i="5"/>
  <c r="B170" i="5"/>
  <c r="B169" i="5"/>
  <c r="B168" i="5"/>
  <c r="B167" i="5"/>
  <c r="B166" i="5"/>
  <c r="B165" i="5"/>
  <c r="B164" i="5"/>
  <c r="B163" i="5"/>
  <c r="B162" i="5"/>
  <c r="B161" i="5"/>
  <c r="B160" i="5"/>
  <c r="B159" i="5"/>
  <c r="B158" i="5"/>
  <c r="B157" i="5"/>
  <c r="B156" i="5"/>
  <c r="B155" i="5"/>
  <c r="B154" i="5"/>
  <c r="B153" i="5"/>
  <c r="B152" i="5"/>
  <c r="B151" i="5"/>
  <c r="B150" i="5"/>
  <c r="B149" i="5"/>
  <c r="B148" i="5"/>
  <c r="B147" i="5"/>
  <c r="B146" i="5"/>
  <c r="B145" i="5"/>
  <c r="B144" i="5"/>
  <c r="B143" i="5"/>
  <c r="B142" i="5"/>
  <c r="B141" i="5"/>
  <c r="B140" i="5"/>
  <c r="B139" i="5"/>
  <c r="B138" i="5"/>
  <c r="B137" i="5"/>
  <c r="B136" i="5"/>
  <c r="B135" i="5"/>
  <c r="B134" i="5"/>
  <c r="B133" i="5"/>
  <c r="B132" i="5"/>
  <c r="B131" i="5"/>
  <c r="B130" i="5"/>
  <c r="B129" i="5"/>
  <c r="B128" i="5"/>
  <c r="B127" i="5"/>
  <c r="B126" i="5"/>
  <c r="B125" i="5"/>
  <c r="B124" i="5"/>
  <c r="B123" i="5"/>
  <c r="B122" i="5"/>
  <c r="B121" i="5"/>
  <c r="B120" i="5"/>
  <c r="B119" i="5"/>
  <c r="B118" i="5"/>
  <c r="B117" i="5"/>
  <c r="B116" i="5"/>
  <c r="B115" i="5"/>
  <c r="B114" i="5"/>
  <c r="B113" i="5"/>
  <c r="B112" i="5"/>
  <c r="B111" i="5"/>
  <c r="B110" i="5"/>
  <c r="B109" i="5"/>
  <c r="B108" i="5"/>
  <c r="B107" i="5"/>
  <c r="B106" i="5"/>
  <c r="B105" i="5"/>
  <c r="B104" i="5"/>
  <c r="B103" i="5"/>
  <c r="B102" i="5"/>
  <c r="B101" i="5"/>
  <c r="B100" i="5"/>
  <c r="B99" i="5"/>
  <c r="B98" i="5"/>
  <c r="B97" i="5"/>
  <c r="B96" i="5"/>
  <c r="B95" i="5"/>
  <c r="B94" i="5"/>
  <c r="D7045" i="5"/>
  <c r="D7044" i="5"/>
  <c r="D7043" i="5"/>
  <c r="D7042" i="5"/>
  <c r="D7041" i="5"/>
  <c r="D7040" i="5"/>
  <c r="D7039" i="5"/>
  <c r="D7038" i="5"/>
  <c r="D7037" i="5"/>
  <c r="D7036" i="5"/>
  <c r="D7035" i="5"/>
  <c r="D7034" i="5"/>
  <c r="D7033" i="5"/>
  <c r="D7032" i="5"/>
  <c r="D7031" i="5"/>
  <c r="D7030" i="5"/>
  <c r="D7029" i="5"/>
  <c r="D7028" i="5"/>
  <c r="D7027" i="5"/>
  <c r="D7026" i="5"/>
  <c r="D7025" i="5"/>
  <c r="D7024" i="5"/>
  <c r="D7023" i="5"/>
  <c r="D7022" i="5"/>
  <c r="D7021" i="5"/>
  <c r="D7020" i="5"/>
  <c r="D7019" i="5"/>
  <c r="D7018" i="5"/>
  <c r="D7017" i="5"/>
  <c r="D7016" i="5"/>
  <c r="D7015" i="5"/>
  <c r="D7014" i="5"/>
  <c r="D7013" i="5"/>
  <c r="D7012" i="5"/>
  <c r="D7011" i="5"/>
  <c r="D7010" i="5"/>
  <c r="D7009" i="5"/>
  <c r="D7008" i="5"/>
  <c r="D7007" i="5"/>
  <c r="D7006" i="5"/>
  <c r="D7005" i="5"/>
  <c r="D7004" i="5"/>
  <c r="D7003" i="5"/>
  <c r="D7002" i="5"/>
  <c r="D7001" i="5"/>
  <c r="D7000" i="5"/>
  <c r="D6999" i="5"/>
  <c r="D6998" i="5"/>
  <c r="D6997" i="5"/>
  <c r="D6996" i="5"/>
  <c r="D6995" i="5"/>
  <c r="D6994" i="5"/>
  <c r="D6993" i="5"/>
  <c r="D6992" i="5"/>
  <c r="D6991" i="5"/>
  <c r="D6990" i="5"/>
  <c r="D6989" i="5"/>
  <c r="D6988" i="5"/>
  <c r="D6987" i="5"/>
  <c r="D6986" i="5"/>
  <c r="D6985" i="5"/>
  <c r="D6984" i="5"/>
  <c r="D6983" i="5"/>
  <c r="D6982" i="5"/>
  <c r="D6981" i="5"/>
  <c r="D6980" i="5"/>
  <c r="D6979" i="5"/>
  <c r="D6978" i="5"/>
  <c r="D6977" i="5"/>
  <c r="D6976" i="5"/>
  <c r="D6975" i="5"/>
  <c r="D6974" i="5"/>
  <c r="D6973" i="5"/>
  <c r="D6972" i="5"/>
  <c r="D6971" i="5"/>
  <c r="D6970" i="5"/>
  <c r="D6969" i="5"/>
  <c r="D6968" i="5"/>
  <c r="D6967" i="5"/>
  <c r="D6966" i="5"/>
  <c r="D6965" i="5"/>
  <c r="D6964" i="5"/>
  <c r="D6963" i="5"/>
  <c r="D6962" i="5"/>
  <c r="D6961" i="5"/>
  <c r="D6960" i="5"/>
  <c r="D6959" i="5"/>
  <c r="D6958" i="5"/>
  <c r="D6957" i="5"/>
  <c r="D6956" i="5"/>
  <c r="D6955" i="5"/>
  <c r="D6954" i="5"/>
  <c r="D6953" i="5"/>
  <c r="D6952" i="5"/>
  <c r="D6951" i="5"/>
  <c r="D6950" i="5"/>
  <c r="D6949" i="5"/>
  <c r="D6948" i="5"/>
  <c r="D6947" i="5"/>
  <c r="D6946" i="5"/>
  <c r="D6945" i="5"/>
  <c r="D6944" i="5"/>
  <c r="D6943" i="5"/>
  <c r="D6942" i="5"/>
  <c r="D6941" i="5"/>
  <c r="D6940" i="5"/>
  <c r="D6939" i="5"/>
  <c r="D6938" i="5"/>
  <c r="D6937" i="5"/>
  <c r="D6936" i="5"/>
  <c r="D6935" i="5"/>
  <c r="D6934" i="5"/>
  <c r="D6933" i="5"/>
  <c r="D6932" i="5"/>
  <c r="D6931" i="5"/>
  <c r="D6930" i="5"/>
  <c r="D6929" i="5"/>
  <c r="D6928" i="5"/>
  <c r="D6927" i="5"/>
  <c r="D6926" i="5"/>
  <c r="D6925" i="5"/>
  <c r="D6924" i="5"/>
  <c r="D6923" i="5"/>
  <c r="D6922" i="5"/>
  <c r="D6921" i="5"/>
  <c r="D6920" i="5"/>
  <c r="D6919" i="5"/>
  <c r="D6918" i="5"/>
  <c r="D6917" i="5"/>
  <c r="D6916" i="5"/>
  <c r="D6915" i="5"/>
  <c r="D6914" i="5"/>
  <c r="D6913" i="5"/>
  <c r="D6912" i="5"/>
  <c r="D6911" i="5"/>
  <c r="D6910" i="5"/>
  <c r="D6909" i="5"/>
  <c r="D6908" i="5"/>
  <c r="D6907" i="5"/>
  <c r="D6906" i="5"/>
  <c r="D6905" i="5"/>
  <c r="D6904" i="5"/>
  <c r="D6903" i="5"/>
  <c r="D6902" i="5"/>
  <c r="D6901" i="5"/>
  <c r="D6900" i="5"/>
  <c r="D6899" i="5"/>
  <c r="D6898" i="5"/>
  <c r="D6897" i="5"/>
  <c r="D6896" i="5"/>
  <c r="D6895" i="5"/>
  <c r="D6894" i="5"/>
  <c r="D6893" i="5"/>
  <c r="D6892" i="5"/>
  <c r="D6891" i="5"/>
  <c r="D6890" i="5"/>
  <c r="D6889" i="5"/>
  <c r="D6888" i="5"/>
  <c r="D6887" i="5"/>
  <c r="D6886" i="5"/>
  <c r="D6885" i="5"/>
  <c r="D6884" i="5"/>
  <c r="D6883" i="5"/>
  <c r="D6882" i="5"/>
  <c r="D6881" i="5"/>
  <c r="D6880" i="5"/>
  <c r="D6879" i="5"/>
  <c r="D6878" i="5"/>
  <c r="D6877" i="5"/>
  <c r="D6876" i="5"/>
  <c r="D6875" i="5"/>
  <c r="D6874" i="5"/>
  <c r="D6873" i="5"/>
  <c r="D6872" i="5"/>
  <c r="D6871" i="5"/>
  <c r="D6870" i="5"/>
  <c r="D6869" i="5"/>
  <c r="D6868" i="5"/>
  <c r="D6867" i="5"/>
  <c r="D6866" i="5"/>
  <c r="D6865" i="5"/>
  <c r="D6864" i="5"/>
  <c r="D6863" i="5"/>
  <c r="D6862" i="5"/>
  <c r="D6861" i="5"/>
  <c r="D6860" i="5"/>
  <c r="D6859" i="5"/>
  <c r="D6858" i="5"/>
  <c r="D6857" i="5"/>
  <c r="D6856" i="5"/>
  <c r="D6855" i="5"/>
  <c r="D6854" i="5"/>
  <c r="D6853" i="5"/>
  <c r="D6852" i="5"/>
  <c r="D6851" i="5"/>
  <c r="D6850" i="5"/>
  <c r="D6849" i="5"/>
  <c r="D6848" i="5"/>
  <c r="D6847" i="5"/>
  <c r="D6846" i="5"/>
  <c r="D6845" i="5"/>
  <c r="D6844" i="5"/>
  <c r="D6843" i="5"/>
  <c r="D6842" i="5"/>
  <c r="D6841" i="5"/>
  <c r="D6840" i="5"/>
  <c r="D6839" i="5"/>
  <c r="D6838" i="5"/>
  <c r="D6837" i="5"/>
  <c r="D6836" i="5"/>
  <c r="D6835" i="5"/>
  <c r="D6834" i="5"/>
  <c r="D6833" i="5"/>
  <c r="D6832" i="5"/>
  <c r="D6831" i="5"/>
  <c r="D6830" i="5"/>
  <c r="D6829" i="5"/>
  <c r="D6828" i="5"/>
  <c r="D6827" i="5"/>
  <c r="D6826" i="5"/>
  <c r="D6825" i="5"/>
  <c r="D6824" i="5"/>
  <c r="D6823" i="5"/>
  <c r="D6822" i="5"/>
  <c r="D6821" i="5"/>
  <c r="D6820" i="5"/>
  <c r="D6819" i="5"/>
  <c r="D6818" i="5"/>
  <c r="D6817" i="5"/>
  <c r="D6816" i="5"/>
  <c r="D6815" i="5"/>
  <c r="D6814" i="5"/>
  <c r="D6813" i="5"/>
  <c r="D6812" i="5"/>
  <c r="D6811" i="5"/>
  <c r="D6810" i="5"/>
  <c r="D6809" i="5"/>
  <c r="D6808" i="5"/>
  <c r="D6807" i="5"/>
  <c r="D6806" i="5"/>
  <c r="D6805" i="5"/>
  <c r="D6804" i="5"/>
  <c r="D6803" i="5"/>
  <c r="D6802" i="5"/>
  <c r="D6801" i="5"/>
  <c r="D6800" i="5"/>
  <c r="D6799" i="5"/>
  <c r="D6798" i="5"/>
  <c r="D6797" i="5"/>
  <c r="D6796" i="5"/>
  <c r="D6795" i="5"/>
  <c r="D6794" i="5"/>
  <c r="D6793" i="5"/>
  <c r="D6792" i="5"/>
  <c r="D6791" i="5"/>
  <c r="D6790" i="5"/>
  <c r="D6789" i="5"/>
  <c r="D6788" i="5"/>
  <c r="D6787" i="5"/>
  <c r="D6786" i="5"/>
  <c r="D6785" i="5"/>
  <c r="D6784" i="5"/>
  <c r="D6783" i="5"/>
  <c r="D6782" i="5"/>
  <c r="D6781" i="5"/>
  <c r="D6780" i="5"/>
  <c r="D6779" i="5"/>
  <c r="D6778" i="5"/>
  <c r="D6777" i="5"/>
  <c r="D6776" i="5"/>
  <c r="D6775" i="5"/>
  <c r="D6774" i="5"/>
  <c r="D6773" i="5"/>
  <c r="D6772" i="5"/>
  <c r="D6771" i="5"/>
  <c r="D6770" i="5"/>
  <c r="D6769" i="5"/>
  <c r="D6768" i="5"/>
  <c r="D6767" i="5"/>
  <c r="D6766" i="5"/>
  <c r="D6765" i="5"/>
  <c r="D6764" i="5"/>
  <c r="D6763" i="5"/>
  <c r="D6762" i="5"/>
  <c r="D6761" i="5"/>
  <c r="D6760" i="5"/>
  <c r="D6759" i="5"/>
  <c r="D6758" i="5"/>
  <c r="D6757" i="5"/>
  <c r="D6756" i="5"/>
  <c r="D6755" i="5"/>
  <c r="D6754" i="5"/>
  <c r="D6753" i="5"/>
  <c r="D6752" i="5"/>
  <c r="D6751" i="5"/>
  <c r="D6750" i="5"/>
  <c r="D6749" i="5"/>
  <c r="D6748" i="5"/>
  <c r="D6747" i="5"/>
  <c r="D6746" i="5"/>
  <c r="D6745" i="5"/>
  <c r="D6744" i="5"/>
  <c r="D6743" i="5"/>
  <c r="D6742" i="5"/>
  <c r="D6741" i="5"/>
  <c r="D6740" i="5"/>
  <c r="D6739" i="5"/>
  <c r="D6738" i="5"/>
  <c r="D6737" i="5"/>
  <c r="D6736" i="5"/>
  <c r="D6735" i="5"/>
  <c r="D6734" i="5"/>
  <c r="D6733" i="5"/>
  <c r="D6732" i="5"/>
  <c r="D6731" i="5"/>
  <c r="D6730" i="5"/>
  <c r="D6729" i="5"/>
  <c r="D6728" i="5"/>
  <c r="D6727" i="5"/>
  <c r="D6726" i="5"/>
  <c r="D6725" i="5"/>
  <c r="D6724" i="5"/>
  <c r="D6723" i="5"/>
  <c r="D6722" i="5"/>
  <c r="D6721" i="5"/>
  <c r="D6720" i="5"/>
  <c r="D6719" i="5"/>
  <c r="D6718" i="5"/>
  <c r="D6717" i="5"/>
  <c r="D6716" i="5"/>
  <c r="D6715" i="5"/>
  <c r="D6714" i="5"/>
  <c r="D6713" i="5"/>
  <c r="D6712" i="5"/>
  <c r="D6711" i="5"/>
  <c r="D6710" i="5"/>
  <c r="D6709" i="5"/>
  <c r="D6708" i="5"/>
  <c r="D6707" i="5"/>
  <c r="D6706" i="5"/>
  <c r="D6705" i="5"/>
  <c r="D6704" i="5"/>
  <c r="D6703" i="5"/>
  <c r="D6702" i="5"/>
  <c r="D6701" i="5"/>
  <c r="D6700" i="5"/>
  <c r="D6699" i="5"/>
  <c r="D6698" i="5"/>
  <c r="D6697" i="5"/>
  <c r="D6696" i="5"/>
  <c r="D6695" i="5"/>
  <c r="D6694" i="5"/>
  <c r="D6693" i="5"/>
  <c r="D6692" i="5"/>
  <c r="D6691" i="5"/>
  <c r="D6690" i="5"/>
  <c r="D6689" i="5"/>
  <c r="D6688" i="5"/>
  <c r="D6687" i="5"/>
  <c r="D6686" i="5"/>
  <c r="D6685" i="5"/>
  <c r="D6684" i="5"/>
  <c r="D6683" i="5"/>
  <c r="D6682" i="5"/>
  <c r="D6681" i="5"/>
  <c r="D6680" i="5"/>
  <c r="D6679" i="5"/>
  <c r="D6678" i="5"/>
  <c r="D6677" i="5"/>
  <c r="D6676" i="5"/>
  <c r="D6675" i="5"/>
  <c r="D6674" i="5"/>
  <c r="D6673" i="5"/>
  <c r="D6672" i="5"/>
  <c r="D6671" i="5"/>
  <c r="D6670" i="5"/>
  <c r="D6669" i="5"/>
  <c r="D6668" i="5"/>
  <c r="D6667" i="5"/>
  <c r="D6666" i="5"/>
  <c r="D6665" i="5"/>
  <c r="D6664" i="5"/>
  <c r="D6663" i="5"/>
  <c r="D6662" i="5"/>
  <c r="D6661" i="5"/>
  <c r="D6660" i="5"/>
  <c r="D6659" i="5"/>
  <c r="D6658" i="5"/>
  <c r="D6657" i="5"/>
  <c r="D6656" i="5"/>
  <c r="D6655" i="5"/>
  <c r="D6654" i="5"/>
  <c r="D6653" i="5"/>
  <c r="D6652" i="5"/>
  <c r="D6651" i="5"/>
  <c r="D6650" i="5"/>
  <c r="D6649" i="5"/>
  <c r="D6648" i="5"/>
  <c r="D6647" i="5"/>
  <c r="D6646" i="5"/>
  <c r="D6645" i="5"/>
  <c r="D6644" i="5"/>
  <c r="D6643" i="5"/>
  <c r="D6642" i="5"/>
  <c r="D6641" i="5"/>
  <c r="D6640" i="5"/>
  <c r="D6639" i="5"/>
  <c r="D6638" i="5"/>
  <c r="D6637" i="5"/>
  <c r="D6636" i="5"/>
  <c r="D6635" i="5"/>
  <c r="D6634" i="5"/>
  <c r="D6633" i="5"/>
  <c r="D6632" i="5"/>
  <c r="D6631" i="5"/>
  <c r="D6630" i="5"/>
  <c r="D6629" i="5"/>
  <c r="D6628" i="5"/>
  <c r="D6627" i="5"/>
  <c r="D6626" i="5"/>
  <c r="D6625" i="5"/>
  <c r="D6624" i="5"/>
  <c r="D6623" i="5"/>
  <c r="D6622" i="5"/>
  <c r="D6621" i="5"/>
  <c r="D6620" i="5"/>
  <c r="D6619" i="5"/>
  <c r="D6618" i="5"/>
  <c r="D6617" i="5"/>
  <c r="D6616" i="5"/>
  <c r="D6615" i="5"/>
  <c r="D6614" i="5"/>
  <c r="D6613" i="5"/>
  <c r="D6612" i="5"/>
  <c r="D6611" i="5"/>
  <c r="D6610" i="5"/>
  <c r="D6609" i="5"/>
  <c r="D6608" i="5"/>
  <c r="D6607" i="5"/>
  <c r="D6606" i="5"/>
  <c r="D6605" i="5"/>
  <c r="D6604" i="5"/>
  <c r="D6603" i="5"/>
  <c r="D6602" i="5"/>
  <c r="D6601" i="5"/>
  <c r="D6600" i="5"/>
  <c r="D6599" i="5"/>
  <c r="D6598" i="5"/>
  <c r="D6597" i="5"/>
  <c r="D6596" i="5"/>
  <c r="D6595" i="5"/>
  <c r="D6594" i="5"/>
  <c r="D6593" i="5"/>
  <c r="D6592" i="5"/>
  <c r="D6591" i="5"/>
  <c r="D6590" i="5"/>
  <c r="D6589" i="5"/>
  <c r="D6588" i="5"/>
  <c r="D6587" i="5"/>
  <c r="D6586" i="5"/>
  <c r="D6585" i="5"/>
  <c r="D6584" i="5"/>
  <c r="D6583" i="5"/>
  <c r="D6582" i="5"/>
  <c r="D6581" i="5"/>
  <c r="D6580" i="5"/>
  <c r="D6579" i="5"/>
  <c r="D6578" i="5"/>
  <c r="D6577" i="5"/>
  <c r="D6576" i="5"/>
  <c r="D6575" i="5"/>
  <c r="D6574" i="5"/>
  <c r="D6573" i="5"/>
  <c r="D6572" i="5"/>
  <c r="D6571" i="5"/>
  <c r="D6570" i="5"/>
  <c r="D6569" i="5"/>
  <c r="D6568" i="5"/>
  <c r="D6567" i="5"/>
  <c r="D6566" i="5"/>
  <c r="D6565" i="5"/>
  <c r="D6564" i="5"/>
  <c r="D6563" i="5"/>
  <c r="D6562" i="5"/>
  <c r="D6561" i="5"/>
  <c r="D6560" i="5"/>
  <c r="D6559" i="5"/>
  <c r="D6558" i="5"/>
  <c r="D6557" i="5"/>
  <c r="D6556" i="5"/>
  <c r="D6555" i="5"/>
  <c r="D6554" i="5"/>
  <c r="D6553" i="5"/>
  <c r="D6552" i="5"/>
  <c r="D6551" i="5"/>
  <c r="D6550" i="5"/>
  <c r="D6549" i="5"/>
  <c r="D6548" i="5"/>
  <c r="D6547" i="5"/>
  <c r="D6546" i="5"/>
  <c r="D6545" i="5"/>
  <c r="D6544" i="5"/>
  <c r="D6543" i="5"/>
  <c r="D6542" i="5"/>
  <c r="D6541" i="5"/>
  <c r="D6540" i="5"/>
  <c r="D6539" i="5"/>
  <c r="D6538" i="5"/>
  <c r="D6537" i="5"/>
  <c r="D6536" i="5"/>
  <c r="D6535" i="5"/>
  <c r="D6534" i="5"/>
  <c r="D6533" i="5"/>
  <c r="D6532" i="5"/>
  <c r="D6531" i="5"/>
  <c r="D6530" i="5"/>
  <c r="D6529" i="5"/>
  <c r="D6528" i="5"/>
  <c r="D6527" i="5"/>
  <c r="D6526" i="5"/>
  <c r="D6525" i="5"/>
  <c r="D6524" i="5"/>
  <c r="D6523" i="5"/>
  <c r="D6522" i="5"/>
  <c r="D6521" i="5"/>
  <c r="D6520" i="5"/>
  <c r="D6519" i="5"/>
  <c r="D6518" i="5"/>
  <c r="D6517" i="5"/>
  <c r="D6516" i="5"/>
  <c r="D6515" i="5"/>
  <c r="D6514" i="5"/>
  <c r="D6513" i="5"/>
  <c r="D6512" i="5"/>
  <c r="D6511" i="5"/>
  <c r="D6510" i="5"/>
  <c r="D6509" i="5"/>
  <c r="D6508" i="5"/>
  <c r="D6507" i="5"/>
  <c r="D6506" i="5"/>
  <c r="D6505" i="5"/>
  <c r="D6504" i="5"/>
  <c r="D6503" i="5"/>
  <c r="D6502" i="5"/>
  <c r="D6501" i="5"/>
  <c r="D6500" i="5"/>
  <c r="D6499" i="5"/>
  <c r="D6498" i="5"/>
  <c r="D6497" i="5"/>
  <c r="D6496" i="5"/>
  <c r="D6495" i="5"/>
  <c r="D6494" i="5"/>
  <c r="D6493" i="5"/>
  <c r="D6492" i="5"/>
  <c r="D6491" i="5"/>
  <c r="D6490" i="5"/>
  <c r="D6489" i="5"/>
  <c r="D6488" i="5"/>
  <c r="D6487" i="5"/>
  <c r="D6486" i="5"/>
  <c r="D6485" i="5"/>
  <c r="D6484" i="5"/>
  <c r="D6483" i="5"/>
  <c r="D6482" i="5"/>
  <c r="D6481" i="5"/>
  <c r="D6480" i="5"/>
  <c r="D6479" i="5"/>
  <c r="D6478" i="5"/>
  <c r="D6477" i="5"/>
  <c r="D6476" i="5"/>
  <c r="D6475" i="5"/>
  <c r="D6474" i="5"/>
  <c r="D6473" i="5"/>
  <c r="D6472" i="5"/>
  <c r="D6471" i="5"/>
  <c r="D6470" i="5"/>
  <c r="D6469" i="5"/>
  <c r="D6468" i="5"/>
  <c r="D6467" i="5"/>
  <c r="D6466" i="5"/>
  <c r="D6465" i="5"/>
  <c r="D6464" i="5"/>
  <c r="D6463" i="5"/>
  <c r="D6462" i="5"/>
  <c r="D6461" i="5"/>
  <c r="D6460" i="5"/>
  <c r="D6459" i="5"/>
  <c r="D6458" i="5"/>
  <c r="D6457" i="5"/>
  <c r="D6456" i="5"/>
  <c r="D6455" i="5"/>
  <c r="D6454" i="5"/>
  <c r="D6453" i="5"/>
  <c r="D6452" i="5"/>
  <c r="D6451" i="5"/>
  <c r="D6450" i="5"/>
  <c r="D6449" i="5"/>
  <c r="D6448" i="5"/>
  <c r="D6447" i="5"/>
  <c r="D6446" i="5"/>
  <c r="D6445" i="5"/>
  <c r="D6444" i="5"/>
  <c r="D6443" i="5"/>
  <c r="D6442" i="5"/>
  <c r="D6441" i="5"/>
  <c r="D6440" i="5"/>
  <c r="D6439" i="5"/>
  <c r="D6438" i="5"/>
  <c r="D6437" i="5"/>
  <c r="D6436" i="5"/>
  <c r="D6435" i="5"/>
  <c r="D6434" i="5"/>
  <c r="D6433" i="5"/>
  <c r="D6432" i="5"/>
  <c r="D6431" i="5"/>
  <c r="D6430" i="5"/>
  <c r="D6429" i="5"/>
  <c r="D6428" i="5"/>
  <c r="D6427" i="5"/>
  <c r="D6426" i="5"/>
  <c r="D6425" i="5"/>
  <c r="D6424" i="5"/>
  <c r="D6423" i="5"/>
  <c r="D6422" i="5"/>
  <c r="D6421" i="5"/>
  <c r="D6420" i="5"/>
  <c r="D6419" i="5"/>
  <c r="D6418" i="5"/>
  <c r="D6417" i="5"/>
  <c r="D6416" i="5"/>
  <c r="D6415" i="5"/>
  <c r="D6414" i="5"/>
  <c r="D6413" i="5"/>
  <c r="D6412" i="5"/>
  <c r="D6411" i="5"/>
  <c r="D6410" i="5"/>
  <c r="D6409" i="5"/>
  <c r="D6408" i="5"/>
  <c r="D6407" i="5"/>
  <c r="D6406" i="5"/>
  <c r="D6405" i="5"/>
  <c r="D6404" i="5"/>
  <c r="D6403" i="5"/>
  <c r="D6402" i="5"/>
  <c r="D6401" i="5"/>
  <c r="D6400" i="5"/>
  <c r="D6399" i="5"/>
  <c r="D6398" i="5"/>
  <c r="D6397" i="5"/>
  <c r="D6396" i="5"/>
  <c r="D6395" i="5"/>
  <c r="D6394" i="5"/>
  <c r="D6393" i="5"/>
  <c r="D6392" i="5"/>
  <c r="D6391" i="5"/>
  <c r="D6390" i="5"/>
  <c r="D6389" i="5"/>
  <c r="D6388" i="5"/>
  <c r="D6387" i="5"/>
  <c r="D6386" i="5"/>
  <c r="D6385" i="5"/>
  <c r="D6384" i="5"/>
  <c r="D6383" i="5"/>
  <c r="D6382" i="5"/>
  <c r="D6381" i="5"/>
  <c r="D6380" i="5"/>
  <c r="D6379" i="5"/>
  <c r="D6378" i="5"/>
  <c r="D6377" i="5"/>
  <c r="D6376" i="5"/>
  <c r="D6375" i="5"/>
  <c r="D6374" i="5"/>
  <c r="D6373" i="5"/>
  <c r="D6372" i="5"/>
  <c r="D6371" i="5"/>
  <c r="D6370" i="5"/>
  <c r="D6369" i="5"/>
  <c r="D6368" i="5"/>
  <c r="D6367" i="5"/>
  <c r="D6366" i="5"/>
  <c r="D6365" i="5"/>
  <c r="D6364" i="5"/>
  <c r="D6363" i="5"/>
  <c r="D6362" i="5"/>
  <c r="D6361" i="5"/>
  <c r="D6360" i="5"/>
  <c r="D6359" i="5"/>
  <c r="D6358" i="5"/>
  <c r="D6357" i="5"/>
  <c r="D6356" i="5"/>
  <c r="D6355" i="5"/>
  <c r="D6354" i="5"/>
  <c r="D6353" i="5"/>
  <c r="D6352" i="5"/>
  <c r="D6351" i="5"/>
  <c r="D6350" i="5"/>
  <c r="D6349" i="5"/>
  <c r="D6348" i="5"/>
  <c r="D6347" i="5"/>
  <c r="D6346" i="5"/>
  <c r="D6345" i="5"/>
  <c r="D6344" i="5"/>
  <c r="D6343" i="5"/>
  <c r="D6342" i="5"/>
  <c r="D6341" i="5"/>
  <c r="D6340" i="5"/>
  <c r="D6339" i="5"/>
  <c r="D6338" i="5"/>
  <c r="D6337" i="5"/>
  <c r="D6336" i="5"/>
  <c r="D6335" i="5"/>
  <c r="D6334" i="5"/>
  <c r="D6333" i="5"/>
  <c r="D6332" i="5"/>
  <c r="D6331" i="5"/>
  <c r="D6330" i="5"/>
  <c r="D6329" i="5"/>
  <c r="D6328" i="5"/>
  <c r="D6327" i="5"/>
  <c r="D6326" i="5"/>
  <c r="D6325" i="5"/>
  <c r="D6324" i="5"/>
  <c r="D6323" i="5"/>
  <c r="D6322" i="5"/>
  <c r="D6321" i="5"/>
  <c r="D6320" i="5"/>
  <c r="D6319" i="5"/>
  <c r="D6318" i="5"/>
  <c r="D6317" i="5"/>
  <c r="D6316" i="5"/>
  <c r="D6315" i="5"/>
  <c r="D6314" i="5"/>
  <c r="D6313" i="5"/>
  <c r="D6312" i="5"/>
  <c r="D6311" i="5"/>
  <c r="D6310" i="5"/>
  <c r="D6309" i="5"/>
  <c r="D6308" i="5"/>
  <c r="D6307" i="5"/>
  <c r="D6306" i="5"/>
  <c r="D6305" i="5"/>
  <c r="D6304" i="5"/>
  <c r="D6303" i="5"/>
  <c r="D6302" i="5"/>
  <c r="D6301" i="5"/>
  <c r="D6300" i="5"/>
  <c r="D6299" i="5"/>
  <c r="D6298" i="5"/>
  <c r="D6297" i="5"/>
  <c r="D6296" i="5"/>
  <c r="D6295" i="5"/>
  <c r="D6294" i="5"/>
  <c r="D6293" i="5"/>
  <c r="D6292" i="5"/>
  <c r="D6291" i="5"/>
  <c r="D6290" i="5"/>
  <c r="D6289" i="5"/>
  <c r="D6288" i="5"/>
  <c r="D6287" i="5"/>
  <c r="D6286" i="5"/>
  <c r="D6285" i="5"/>
  <c r="D6284" i="5"/>
  <c r="D6283" i="5"/>
  <c r="D6282" i="5"/>
  <c r="D6281" i="5"/>
  <c r="D6280" i="5"/>
  <c r="D6279" i="5"/>
  <c r="D6278" i="5"/>
  <c r="D6277" i="5"/>
  <c r="D6276" i="5"/>
  <c r="D6275" i="5"/>
  <c r="D6274" i="5"/>
  <c r="D6273" i="5"/>
  <c r="D6272" i="5"/>
  <c r="D6271" i="5"/>
  <c r="D6270" i="5"/>
  <c r="D6269" i="5"/>
  <c r="D6268" i="5"/>
  <c r="D6267" i="5"/>
  <c r="D6266" i="5"/>
  <c r="D6265" i="5"/>
  <c r="D6264" i="5"/>
  <c r="D6263" i="5"/>
  <c r="D6262" i="5"/>
  <c r="D6261" i="5"/>
  <c r="D6260" i="5"/>
  <c r="D6259" i="5"/>
  <c r="D6258" i="5"/>
  <c r="D6257" i="5"/>
  <c r="D6256" i="5"/>
  <c r="D6255" i="5"/>
  <c r="D6254" i="5"/>
  <c r="D6253" i="5"/>
  <c r="D6252" i="5"/>
  <c r="D6251" i="5"/>
  <c r="D6250" i="5"/>
  <c r="D6249" i="5"/>
  <c r="D6248" i="5"/>
  <c r="D6247" i="5"/>
  <c r="D6246" i="5"/>
  <c r="D6245" i="5"/>
  <c r="D6244" i="5"/>
  <c r="D6243" i="5"/>
  <c r="D6242" i="5"/>
  <c r="D6241" i="5"/>
  <c r="D6240" i="5"/>
  <c r="D6239" i="5"/>
  <c r="D6238" i="5"/>
  <c r="D6237" i="5"/>
  <c r="D6236" i="5"/>
  <c r="D6235" i="5"/>
  <c r="D6234" i="5"/>
  <c r="D6233" i="5"/>
  <c r="D6232" i="5"/>
  <c r="D6231" i="5"/>
  <c r="D6230" i="5"/>
  <c r="D6229" i="5"/>
  <c r="D6228" i="5"/>
  <c r="D6227" i="5"/>
  <c r="D6226" i="5"/>
  <c r="D6225" i="5"/>
  <c r="D6224" i="5"/>
  <c r="D6223" i="5"/>
  <c r="D6222" i="5"/>
  <c r="D6221" i="5"/>
  <c r="D6220" i="5"/>
  <c r="D6219" i="5"/>
  <c r="D6218" i="5"/>
  <c r="D6217" i="5"/>
  <c r="D6216" i="5"/>
  <c r="D6215" i="5"/>
  <c r="D6214" i="5"/>
  <c r="D6213" i="5"/>
  <c r="D6212" i="5"/>
  <c r="D6211" i="5"/>
  <c r="D6210" i="5"/>
  <c r="D6209" i="5"/>
  <c r="D6208" i="5"/>
  <c r="D6207" i="5"/>
  <c r="D6206" i="5"/>
  <c r="D6205" i="5"/>
  <c r="D6204" i="5"/>
  <c r="D6203" i="5"/>
  <c r="D6202" i="5"/>
  <c r="D6201" i="5"/>
  <c r="D6200" i="5"/>
  <c r="D6199" i="5"/>
  <c r="D6198" i="5"/>
  <c r="D6197" i="5"/>
  <c r="D6196" i="5"/>
  <c r="D6195" i="5"/>
  <c r="D6194" i="5"/>
  <c r="D6193" i="5"/>
  <c r="D6192" i="5"/>
  <c r="D6191" i="5"/>
  <c r="D6190" i="5"/>
  <c r="D6189" i="5"/>
  <c r="D6188" i="5"/>
  <c r="D6187" i="5"/>
  <c r="D6186" i="5"/>
  <c r="D6185" i="5"/>
  <c r="D6184" i="5"/>
  <c r="D6183" i="5"/>
  <c r="D6182" i="5"/>
  <c r="D6181" i="5"/>
  <c r="D6180" i="5"/>
  <c r="D6179" i="5"/>
  <c r="D6178" i="5"/>
  <c r="D6177" i="5"/>
  <c r="D6176" i="5"/>
  <c r="D6175" i="5"/>
  <c r="D6174" i="5"/>
  <c r="D6173" i="5"/>
  <c r="D6172" i="5"/>
  <c r="D6171" i="5"/>
  <c r="D6170" i="5"/>
  <c r="D6169" i="5"/>
  <c r="D6168" i="5"/>
  <c r="D6167" i="5"/>
  <c r="D6166" i="5"/>
  <c r="D6165" i="5"/>
  <c r="D6164" i="5"/>
  <c r="D6163" i="5"/>
  <c r="D6162" i="5"/>
  <c r="D6161" i="5"/>
  <c r="D6160" i="5"/>
  <c r="D6159" i="5"/>
  <c r="D6158" i="5"/>
  <c r="D6157" i="5"/>
  <c r="D6156" i="5"/>
  <c r="D6155" i="5"/>
  <c r="D6154" i="5"/>
  <c r="D6153" i="5"/>
  <c r="D6152" i="5"/>
  <c r="D6151" i="5"/>
  <c r="D6150" i="5"/>
  <c r="D6149" i="5"/>
  <c r="D6148" i="5"/>
  <c r="D6147" i="5"/>
  <c r="D6146" i="5"/>
  <c r="D6145" i="5"/>
  <c r="D6144" i="5"/>
  <c r="D6143" i="5"/>
  <c r="D6142" i="5"/>
  <c r="D6141" i="5"/>
  <c r="D6140" i="5"/>
  <c r="D6139" i="5"/>
  <c r="D6138" i="5"/>
  <c r="D6137" i="5"/>
  <c r="D6136" i="5"/>
  <c r="D6135" i="5"/>
  <c r="D6134" i="5"/>
  <c r="D6133" i="5"/>
  <c r="D6132" i="5"/>
  <c r="D6131" i="5"/>
  <c r="D6130" i="5"/>
  <c r="D6129" i="5"/>
  <c r="D6128" i="5"/>
  <c r="D6127" i="5"/>
  <c r="D6126" i="5"/>
  <c r="D6125" i="5"/>
  <c r="D6124" i="5"/>
  <c r="D6123" i="5"/>
  <c r="D6122" i="5"/>
  <c r="D6121" i="5"/>
  <c r="D6120" i="5"/>
  <c r="D6119" i="5"/>
  <c r="D6118" i="5"/>
  <c r="D6117" i="5"/>
  <c r="D6116" i="5"/>
  <c r="D6115" i="5"/>
  <c r="D6114" i="5"/>
  <c r="D6113" i="5"/>
  <c r="D6112" i="5"/>
  <c r="D6111" i="5"/>
  <c r="D6110" i="5"/>
  <c r="D6109" i="5"/>
  <c r="D6108" i="5"/>
  <c r="D6107" i="5"/>
  <c r="D6106" i="5"/>
  <c r="D6105" i="5"/>
  <c r="D6104" i="5"/>
  <c r="D6103" i="5"/>
  <c r="D6102" i="5"/>
  <c r="D6101" i="5"/>
  <c r="D6100" i="5"/>
  <c r="D6099" i="5"/>
  <c r="D6098" i="5"/>
  <c r="D6097" i="5"/>
  <c r="D6096" i="5"/>
  <c r="D6095" i="5"/>
  <c r="D6094" i="5"/>
  <c r="D6093" i="5"/>
  <c r="D6092" i="5"/>
  <c r="D6091" i="5"/>
  <c r="D6090" i="5"/>
  <c r="D6089" i="5"/>
  <c r="D6088" i="5"/>
  <c r="D6087" i="5"/>
  <c r="D6086" i="5"/>
  <c r="D6085" i="5"/>
  <c r="D6084" i="5"/>
  <c r="D6083" i="5"/>
  <c r="D6082" i="5"/>
  <c r="D6081" i="5"/>
  <c r="D6080" i="5"/>
  <c r="D6079" i="5"/>
  <c r="D6078" i="5"/>
  <c r="D6077" i="5"/>
  <c r="D6076" i="5"/>
  <c r="D6075" i="5"/>
  <c r="D6074" i="5"/>
  <c r="D6073" i="5"/>
  <c r="D6072" i="5"/>
  <c r="D6071" i="5"/>
  <c r="D6070" i="5"/>
  <c r="D6069" i="5"/>
  <c r="D6068" i="5"/>
  <c r="D6067" i="5"/>
  <c r="D6066" i="5"/>
  <c r="D6065" i="5"/>
  <c r="D6064" i="5"/>
  <c r="D6063" i="5"/>
  <c r="D6062" i="5"/>
  <c r="D6061" i="5"/>
  <c r="D6060" i="5"/>
  <c r="D6059" i="5"/>
  <c r="D6058" i="5"/>
  <c r="D6057" i="5"/>
  <c r="D6056" i="5"/>
  <c r="D6055" i="5"/>
  <c r="D6054" i="5"/>
  <c r="D6053" i="5"/>
  <c r="D6052" i="5"/>
  <c r="D6051" i="5"/>
  <c r="D6050" i="5"/>
  <c r="D6049" i="5"/>
  <c r="D6048" i="5"/>
  <c r="D6047" i="5"/>
  <c r="D6046" i="5"/>
  <c r="D6045" i="5"/>
  <c r="D6044" i="5"/>
  <c r="D6043" i="5"/>
  <c r="D6042" i="5"/>
  <c r="D6041" i="5"/>
  <c r="D6040" i="5"/>
  <c r="D6039" i="5"/>
  <c r="D6038" i="5"/>
  <c r="D6037" i="5"/>
  <c r="D6036" i="5"/>
  <c r="D6035" i="5"/>
  <c r="D6034" i="5"/>
  <c r="D6033" i="5"/>
  <c r="D6032" i="5"/>
  <c r="D6031" i="5"/>
  <c r="D6030" i="5"/>
  <c r="D6029" i="5"/>
  <c r="D6028" i="5"/>
  <c r="D6027" i="5"/>
  <c r="D6026" i="5"/>
  <c r="D6025" i="5"/>
  <c r="D6024" i="5"/>
  <c r="D6023" i="5"/>
  <c r="D6022" i="5"/>
  <c r="D6021" i="5"/>
  <c r="D6020" i="5"/>
  <c r="D6019" i="5"/>
  <c r="D6018" i="5"/>
  <c r="D6017" i="5"/>
  <c r="D6016" i="5"/>
  <c r="D6015" i="5"/>
  <c r="D6014" i="5"/>
  <c r="D6013" i="5"/>
  <c r="D6012" i="5"/>
  <c r="D6011" i="5"/>
  <c r="D6010" i="5"/>
  <c r="D6009" i="5"/>
  <c r="D6008" i="5"/>
  <c r="D6007" i="5"/>
  <c r="D6006" i="5"/>
  <c r="D6005" i="5"/>
  <c r="D6004" i="5"/>
  <c r="D6003" i="5"/>
  <c r="D6002" i="5"/>
  <c r="D6001" i="5"/>
  <c r="D6000" i="5"/>
  <c r="D5999" i="5"/>
  <c r="D5998" i="5"/>
  <c r="D5997" i="5"/>
  <c r="D5996" i="5"/>
  <c r="D5995" i="5"/>
  <c r="D5994" i="5"/>
  <c r="D5993" i="5"/>
  <c r="D5992" i="5"/>
  <c r="D5991" i="5"/>
  <c r="D5990" i="5"/>
  <c r="D5989" i="5"/>
  <c r="D5988" i="5"/>
  <c r="D5987" i="5"/>
  <c r="D5986" i="5"/>
  <c r="D5985" i="5"/>
  <c r="D5984" i="5"/>
  <c r="D5983" i="5"/>
  <c r="D5982" i="5"/>
  <c r="D5981" i="5"/>
  <c r="D5980" i="5"/>
  <c r="D5979" i="5"/>
  <c r="D5978" i="5"/>
  <c r="D5977" i="5"/>
  <c r="D5976" i="5"/>
  <c r="D5975" i="5"/>
  <c r="D5974" i="5"/>
  <c r="D5973" i="5"/>
  <c r="D5972" i="5"/>
  <c r="D5971" i="5"/>
  <c r="D5970" i="5"/>
  <c r="D5969" i="5"/>
  <c r="D5968" i="5"/>
  <c r="D5967" i="5"/>
  <c r="D5966" i="5"/>
  <c r="D5965" i="5"/>
  <c r="D5964" i="5"/>
  <c r="D5963" i="5"/>
  <c r="D5962" i="5"/>
  <c r="D5961" i="5"/>
  <c r="D5960" i="5"/>
  <c r="D5959" i="5"/>
  <c r="D5958" i="5"/>
  <c r="D5957" i="5"/>
  <c r="D5956" i="5"/>
  <c r="D5955" i="5"/>
  <c r="D5954" i="5"/>
  <c r="D5953" i="5"/>
  <c r="D5952" i="5"/>
  <c r="D5951" i="5"/>
  <c r="D5950" i="5"/>
  <c r="D5949" i="5"/>
  <c r="D5948" i="5"/>
  <c r="D5947" i="5"/>
  <c r="D5946" i="5"/>
  <c r="D5945" i="5"/>
  <c r="D5944" i="5"/>
  <c r="D5943" i="5"/>
  <c r="D5942" i="5"/>
  <c r="D5941" i="5"/>
  <c r="D5940" i="5"/>
  <c r="D5939" i="5"/>
  <c r="D5938" i="5"/>
  <c r="D5937" i="5"/>
  <c r="D5936" i="5"/>
  <c r="D5935" i="5"/>
  <c r="D5934" i="5"/>
  <c r="D5933" i="5"/>
  <c r="D5932" i="5"/>
  <c r="D5931" i="5"/>
  <c r="D5930" i="5"/>
  <c r="D5929" i="5"/>
  <c r="D5928" i="5"/>
  <c r="D5927" i="5"/>
  <c r="D5926" i="5"/>
  <c r="D5925" i="5"/>
  <c r="D5924" i="5"/>
  <c r="D5923" i="5"/>
  <c r="D5922" i="5"/>
  <c r="D5921" i="5"/>
  <c r="D5920" i="5"/>
  <c r="D5919" i="5"/>
  <c r="D5918" i="5"/>
  <c r="D5917" i="5"/>
  <c r="D5916" i="5"/>
  <c r="D5915" i="5"/>
  <c r="D5914" i="5"/>
  <c r="D5913" i="5"/>
  <c r="D5912" i="5"/>
  <c r="D5911" i="5"/>
  <c r="D5910" i="5"/>
  <c r="D5909" i="5"/>
  <c r="D5908" i="5"/>
  <c r="D5907" i="5"/>
  <c r="D5906" i="5"/>
  <c r="D5905" i="5"/>
  <c r="D5904" i="5"/>
  <c r="D5903" i="5"/>
  <c r="D5902" i="5"/>
  <c r="D5901" i="5"/>
  <c r="D5900" i="5"/>
  <c r="D5899" i="5"/>
  <c r="D5898" i="5"/>
  <c r="D5897" i="5"/>
  <c r="D5896" i="5"/>
  <c r="D5895" i="5"/>
  <c r="D5894" i="5"/>
  <c r="D5893" i="5"/>
  <c r="D5892" i="5"/>
  <c r="D5891" i="5"/>
  <c r="D5890" i="5"/>
  <c r="D5889" i="5"/>
  <c r="D5888" i="5"/>
  <c r="D5887" i="5"/>
  <c r="D5886" i="5"/>
  <c r="D5885" i="5"/>
  <c r="D5884" i="5"/>
  <c r="D5883" i="5"/>
  <c r="D5882" i="5"/>
  <c r="D5881" i="5"/>
  <c r="D5880" i="5"/>
  <c r="D5879" i="5"/>
  <c r="D5878" i="5"/>
  <c r="D5877" i="5"/>
  <c r="D5876" i="5"/>
  <c r="D5875" i="5"/>
  <c r="D5874" i="5"/>
  <c r="D5873" i="5"/>
  <c r="D5872" i="5"/>
  <c r="D5871" i="5"/>
  <c r="D5870" i="5"/>
  <c r="D5869" i="5"/>
  <c r="D5868" i="5"/>
  <c r="D5867" i="5"/>
  <c r="D5866" i="5"/>
  <c r="D5865" i="5"/>
  <c r="D5864" i="5"/>
  <c r="D5863" i="5"/>
  <c r="D5862" i="5"/>
  <c r="D5861" i="5"/>
  <c r="D5860" i="5"/>
  <c r="D5859" i="5"/>
  <c r="D5858" i="5"/>
  <c r="D5857" i="5"/>
  <c r="D5856" i="5"/>
  <c r="D5855" i="5"/>
  <c r="D5854" i="5"/>
  <c r="D5853" i="5"/>
  <c r="D5852" i="5"/>
  <c r="D5851" i="5"/>
  <c r="D5850" i="5"/>
  <c r="D5849" i="5"/>
  <c r="D5848" i="5"/>
  <c r="D5847" i="5"/>
  <c r="D5846" i="5"/>
  <c r="D5845" i="5"/>
  <c r="D5844" i="5"/>
  <c r="D5843" i="5"/>
  <c r="D5842" i="5"/>
  <c r="D5841" i="5"/>
  <c r="D5840" i="5"/>
  <c r="D5839" i="5"/>
  <c r="D5838" i="5"/>
  <c r="D5837" i="5"/>
  <c r="D5836" i="5"/>
  <c r="D5835" i="5"/>
  <c r="D5834" i="5"/>
  <c r="D5833" i="5"/>
  <c r="D5832" i="5"/>
  <c r="D5831" i="5"/>
  <c r="D5830" i="5"/>
  <c r="D5829" i="5"/>
  <c r="D5828" i="5"/>
  <c r="D5827" i="5"/>
  <c r="D5826" i="5"/>
  <c r="D5825" i="5"/>
  <c r="D5824" i="5"/>
  <c r="D5823" i="5"/>
  <c r="D5822" i="5"/>
  <c r="D5821" i="5"/>
  <c r="D5820" i="5"/>
  <c r="D5819" i="5"/>
  <c r="D5818" i="5"/>
  <c r="D5817" i="5"/>
  <c r="D5816" i="5"/>
  <c r="D5815" i="5"/>
  <c r="D5814" i="5"/>
  <c r="D5813" i="5"/>
  <c r="D5812" i="5"/>
  <c r="D5811" i="5"/>
  <c r="D5810" i="5"/>
  <c r="D5809" i="5"/>
  <c r="D5808" i="5"/>
  <c r="D5807" i="5"/>
  <c r="D5806" i="5"/>
  <c r="D5805" i="5"/>
  <c r="D5804" i="5"/>
  <c r="D5803" i="5"/>
  <c r="D5802" i="5"/>
  <c r="D5801" i="5"/>
  <c r="D5800" i="5"/>
  <c r="D5799" i="5"/>
  <c r="D5798" i="5"/>
  <c r="D5797" i="5"/>
  <c r="D5796" i="5"/>
  <c r="D5795" i="5"/>
  <c r="D5794" i="5"/>
  <c r="D5793" i="5"/>
  <c r="D5792" i="5"/>
  <c r="D5791" i="5"/>
  <c r="D5790" i="5"/>
  <c r="D5789" i="5"/>
  <c r="D5788" i="5"/>
  <c r="D5787" i="5"/>
  <c r="D5786" i="5"/>
  <c r="D5785" i="5"/>
  <c r="D5784" i="5"/>
  <c r="D5783" i="5"/>
  <c r="D5782" i="5"/>
  <c r="D5781" i="5"/>
  <c r="D5780" i="5"/>
  <c r="D5779" i="5"/>
  <c r="D5778" i="5"/>
  <c r="D5777" i="5"/>
  <c r="D5776" i="5"/>
  <c r="D5775" i="5"/>
  <c r="D5774" i="5"/>
  <c r="D5773" i="5"/>
  <c r="D5772" i="5"/>
  <c r="D5771" i="5"/>
  <c r="D5770" i="5"/>
  <c r="D5769" i="5"/>
  <c r="D5768" i="5"/>
  <c r="D5767" i="5"/>
  <c r="D5766" i="5"/>
  <c r="D5765" i="5"/>
  <c r="D5764" i="5"/>
  <c r="D5763" i="5"/>
  <c r="D5762" i="5"/>
  <c r="D5761" i="5"/>
  <c r="D5760" i="5"/>
  <c r="D5759" i="5"/>
  <c r="D5758" i="5"/>
  <c r="D5757" i="5"/>
  <c r="D5756" i="5"/>
  <c r="D5755" i="5"/>
  <c r="D5754" i="5"/>
  <c r="D5753" i="5"/>
  <c r="D5752" i="5"/>
  <c r="D5751" i="5"/>
  <c r="D5750" i="5"/>
  <c r="D5749" i="5"/>
  <c r="D5748" i="5"/>
  <c r="D5747" i="5"/>
  <c r="D5746" i="5"/>
  <c r="D5745" i="5"/>
  <c r="D5744" i="5"/>
  <c r="D5743" i="5"/>
  <c r="D5742" i="5"/>
  <c r="D5741" i="5"/>
  <c r="D5740" i="5"/>
  <c r="D5739" i="5"/>
  <c r="D5738" i="5"/>
  <c r="D5737" i="5"/>
  <c r="D5736" i="5"/>
  <c r="D5735" i="5"/>
  <c r="D5734" i="5"/>
  <c r="D5733" i="5"/>
  <c r="D5732" i="5"/>
  <c r="D5731" i="5"/>
  <c r="D5730" i="5"/>
  <c r="D5729" i="5"/>
  <c r="D5728" i="5"/>
  <c r="D5727" i="5"/>
  <c r="D5726" i="5"/>
  <c r="D5725" i="5"/>
  <c r="D5724" i="5"/>
  <c r="D5723" i="5"/>
  <c r="D5722" i="5"/>
  <c r="D5721" i="5"/>
  <c r="D5720" i="5"/>
  <c r="D5719" i="5"/>
  <c r="D5718" i="5"/>
  <c r="D5717" i="5"/>
  <c r="D5716" i="5"/>
  <c r="D5715" i="5"/>
  <c r="D5714" i="5"/>
  <c r="D5713" i="5"/>
  <c r="D5712" i="5"/>
  <c r="D5711" i="5"/>
  <c r="D5710" i="5"/>
  <c r="D5709" i="5"/>
  <c r="D5708" i="5"/>
  <c r="D5707" i="5"/>
  <c r="D5706" i="5"/>
  <c r="D5705" i="5"/>
  <c r="D5704" i="5"/>
  <c r="D5703" i="5"/>
  <c r="D5702" i="5"/>
  <c r="D5701" i="5"/>
  <c r="D5700" i="5"/>
  <c r="D5699" i="5"/>
  <c r="D5698" i="5"/>
  <c r="D5697" i="5"/>
  <c r="D5696" i="5"/>
  <c r="D5695" i="5"/>
  <c r="D5694" i="5"/>
  <c r="D5693" i="5"/>
  <c r="D5692" i="5"/>
  <c r="D5691" i="5"/>
  <c r="D5690" i="5"/>
  <c r="D5689" i="5"/>
  <c r="D5688" i="5"/>
  <c r="D5687" i="5"/>
  <c r="D5686" i="5"/>
  <c r="D5685" i="5"/>
  <c r="D5684" i="5"/>
  <c r="D5683" i="5"/>
  <c r="D5682" i="5"/>
  <c r="D5681" i="5"/>
  <c r="D5680" i="5"/>
  <c r="D5679" i="5"/>
  <c r="D5678" i="5"/>
  <c r="D5677" i="5"/>
  <c r="D5676" i="5"/>
  <c r="D5675" i="5"/>
  <c r="D5674" i="5"/>
  <c r="D5673" i="5"/>
  <c r="D5672" i="5"/>
  <c r="D5671" i="5"/>
  <c r="D5670" i="5"/>
  <c r="D5669" i="5"/>
  <c r="D5668" i="5"/>
  <c r="D5667" i="5"/>
  <c r="D5666" i="5"/>
  <c r="D5665" i="5"/>
  <c r="D5664" i="5"/>
  <c r="D5663" i="5"/>
  <c r="D5662" i="5"/>
  <c r="D5661" i="5"/>
  <c r="D5660" i="5"/>
  <c r="D5659" i="5"/>
  <c r="D5658" i="5"/>
  <c r="D5657" i="5"/>
  <c r="D5656" i="5"/>
  <c r="D5655" i="5"/>
  <c r="D5654" i="5"/>
  <c r="D5653" i="5"/>
  <c r="D5652" i="5"/>
  <c r="D5651" i="5"/>
  <c r="D5650" i="5"/>
  <c r="D5649" i="5"/>
  <c r="D5648" i="5"/>
  <c r="D5647" i="5"/>
  <c r="D5646" i="5"/>
  <c r="D5645" i="5"/>
  <c r="D5644" i="5"/>
  <c r="D5643" i="5"/>
  <c r="D5642" i="5"/>
  <c r="D5641" i="5"/>
  <c r="D5640" i="5"/>
  <c r="D5639" i="5"/>
  <c r="D5638" i="5"/>
  <c r="D5637" i="5"/>
  <c r="D5636" i="5"/>
  <c r="D5635" i="5"/>
  <c r="D5634" i="5"/>
  <c r="D5633" i="5"/>
  <c r="D5632" i="5"/>
  <c r="D5631" i="5"/>
  <c r="D5630" i="5"/>
  <c r="D5629" i="5"/>
  <c r="D5628" i="5"/>
  <c r="D5627" i="5"/>
  <c r="D5626" i="5"/>
  <c r="D5625" i="5"/>
  <c r="D5624" i="5"/>
  <c r="D5623" i="5"/>
  <c r="D5622" i="5"/>
  <c r="D5621" i="5"/>
  <c r="D5620" i="5"/>
  <c r="D5619" i="5"/>
  <c r="D5618" i="5"/>
  <c r="D5617" i="5"/>
  <c r="D5616" i="5"/>
  <c r="D5615" i="5"/>
  <c r="D5614" i="5"/>
  <c r="D5613" i="5"/>
  <c r="D5612" i="5"/>
  <c r="D5611" i="5"/>
  <c r="D5610" i="5"/>
  <c r="D5609" i="5"/>
  <c r="D5608" i="5"/>
  <c r="D5607" i="5"/>
  <c r="D5606" i="5"/>
  <c r="D5605" i="5"/>
  <c r="D5604" i="5"/>
  <c r="D5603" i="5"/>
  <c r="D5602" i="5"/>
  <c r="D5601" i="5"/>
  <c r="D5600" i="5"/>
  <c r="D5599" i="5"/>
  <c r="D5598" i="5"/>
  <c r="D5597" i="5"/>
  <c r="D5596" i="5"/>
  <c r="D5595" i="5"/>
  <c r="D5594" i="5"/>
  <c r="D5593" i="5"/>
  <c r="D5592" i="5"/>
  <c r="D5591" i="5"/>
  <c r="D5590" i="5"/>
  <c r="D5589" i="5"/>
  <c r="D5588" i="5"/>
  <c r="D5587" i="5"/>
  <c r="D5586" i="5"/>
  <c r="D5585" i="5"/>
  <c r="D5584" i="5"/>
  <c r="D5583" i="5"/>
  <c r="D5582" i="5"/>
  <c r="D5581" i="5"/>
  <c r="D5580" i="5"/>
  <c r="D5579" i="5"/>
  <c r="D5578" i="5"/>
  <c r="D5577" i="5"/>
  <c r="D5576" i="5"/>
  <c r="D5575" i="5"/>
  <c r="D5574" i="5"/>
  <c r="D5573" i="5"/>
  <c r="D5572" i="5"/>
  <c r="D5571" i="5"/>
  <c r="D5570" i="5"/>
  <c r="D5569" i="5"/>
  <c r="D5568" i="5"/>
  <c r="D5567" i="5"/>
  <c r="D5566" i="5"/>
  <c r="D5565" i="5"/>
  <c r="D5564" i="5"/>
  <c r="D5563" i="5"/>
  <c r="D5562" i="5"/>
  <c r="D5561" i="5"/>
  <c r="D5560" i="5"/>
  <c r="D5559" i="5"/>
  <c r="D5558" i="5"/>
  <c r="D5557" i="5"/>
  <c r="D5556" i="5"/>
  <c r="D5555" i="5"/>
  <c r="D5554" i="5"/>
  <c r="D5553" i="5"/>
  <c r="D5552" i="5"/>
  <c r="D5551" i="5"/>
  <c r="D5550" i="5"/>
  <c r="D5549" i="5"/>
  <c r="D5548" i="5"/>
  <c r="D5547" i="5"/>
  <c r="D5546" i="5"/>
  <c r="D5545" i="5"/>
  <c r="D5544" i="5"/>
  <c r="D5543" i="5"/>
  <c r="D5542" i="5"/>
  <c r="D5541" i="5"/>
  <c r="D5540" i="5"/>
  <c r="D5539" i="5"/>
  <c r="D5538" i="5"/>
  <c r="D5537" i="5"/>
  <c r="D5536" i="5"/>
  <c r="D5535" i="5"/>
  <c r="D5534" i="5"/>
  <c r="D5533" i="5"/>
  <c r="D5532" i="5"/>
  <c r="D5531" i="5"/>
  <c r="D5530" i="5"/>
  <c r="D5529" i="5"/>
  <c r="D5528" i="5"/>
  <c r="D5527" i="5"/>
  <c r="D5526" i="5"/>
  <c r="D5525" i="5"/>
  <c r="D5524" i="5"/>
  <c r="D5523" i="5"/>
  <c r="D5522" i="5"/>
  <c r="D5521" i="5"/>
  <c r="D5520" i="5"/>
  <c r="D5519" i="5"/>
  <c r="D5518" i="5"/>
  <c r="D5517" i="5"/>
  <c r="D5516" i="5"/>
  <c r="D5515" i="5"/>
  <c r="D5514" i="5"/>
  <c r="D5513" i="5"/>
  <c r="D5512" i="5"/>
  <c r="D5511" i="5"/>
  <c r="D5510" i="5"/>
  <c r="D5509" i="5"/>
  <c r="D5508" i="5"/>
  <c r="D5507" i="5"/>
  <c r="D5506" i="5"/>
  <c r="D5505" i="5"/>
  <c r="D5504" i="5"/>
  <c r="D5503" i="5"/>
  <c r="D5502" i="5"/>
  <c r="D5501" i="5"/>
  <c r="D5500" i="5"/>
  <c r="D5499" i="5"/>
  <c r="D5498" i="5"/>
  <c r="D5497" i="5"/>
  <c r="D5496" i="5"/>
  <c r="D5495" i="5"/>
  <c r="D5494" i="5"/>
  <c r="D5493" i="5"/>
  <c r="D5492" i="5"/>
  <c r="D5491" i="5"/>
  <c r="D5490" i="5"/>
  <c r="D5489" i="5"/>
  <c r="D5488" i="5"/>
  <c r="D5487" i="5"/>
  <c r="D5486" i="5"/>
  <c r="D5485" i="5"/>
  <c r="D5484" i="5"/>
  <c r="D5483" i="5"/>
  <c r="D5482" i="5"/>
  <c r="D5481" i="5"/>
  <c r="D5480" i="5"/>
  <c r="D5479" i="5"/>
  <c r="D5478" i="5"/>
  <c r="D5477" i="5"/>
  <c r="D5476" i="5"/>
  <c r="D5475" i="5"/>
  <c r="D5474" i="5"/>
  <c r="D5473" i="5"/>
  <c r="D5472" i="5"/>
  <c r="D5471" i="5"/>
  <c r="D5470" i="5"/>
  <c r="D5469" i="5"/>
  <c r="D5468" i="5"/>
  <c r="D5467" i="5"/>
  <c r="D5466" i="5"/>
  <c r="D5465" i="5"/>
  <c r="D5464" i="5"/>
  <c r="D5463" i="5"/>
  <c r="D5462" i="5"/>
  <c r="D5461" i="5"/>
  <c r="D5460" i="5"/>
  <c r="D5459" i="5"/>
  <c r="D5458" i="5"/>
  <c r="D5457" i="5"/>
  <c r="D5456" i="5"/>
  <c r="D5455" i="5"/>
  <c r="D5454" i="5"/>
  <c r="D5453" i="5"/>
  <c r="D5452" i="5"/>
  <c r="D5451" i="5"/>
  <c r="D5450" i="5"/>
  <c r="D5449" i="5"/>
  <c r="D5448" i="5"/>
  <c r="D5447" i="5"/>
  <c r="D5446" i="5"/>
  <c r="D5445" i="5"/>
  <c r="D5444" i="5"/>
  <c r="D5443" i="5"/>
  <c r="D5442" i="5"/>
  <c r="D5441" i="5"/>
  <c r="D5440" i="5"/>
  <c r="D5439" i="5"/>
  <c r="D5438" i="5"/>
  <c r="D5437" i="5"/>
  <c r="D5436" i="5"/>
  <c r="D5435" i="5"/>
  <c r="D5434" i="5"/>
  <c r="D5433" i="5"/>
  <c r="D5432" i="5"/>
  <c r="D5431" i="5"/>
  <c r="D5430" i="5"/>
  <c r="D5429" i="5"/>
  <c r="D5428" i="5"/>
  <c r="D5427" i="5"/>
  <c r="D5426" i="5"/>
  <c r="D5425" i="5"/>
  <c r="D5424" i="5"/>
  <c r="D5423" i="5"/>
  <c r="D5422" i="5"/>
  <c r="D5421" i="5"/>
  <c r="D5420" i="5"/>
  <c r="D5419" i="5"/>
  <c r="D5418" i="5"/>
  <c r="D5417" i="5"/>
  <c r="D5416" i="5"/>
  <c r="D5415" i="5"/>
  <c r="D5414" i="5"/>
  <c r="D5413" i="5"/>
  <c r="D5412" i="5"/>
  <c r="D5411" i="5"/>
  <c r="D5410" i="5"/>
  <c r="D5409" i="5"/>
  <c r="D5408" i="5"/>
  <c r="D5407" i="5"/>
  <c r="D5406" i="5"/>
  <c r="D5405" i="5"/>
  <c r="D5404" i="5"/>
  <c r="D5403" i="5"/>
  <c r="D5402" i="5"/>
  <c r="D5401" i="5"/>
  <c r="D5400" i="5"/>
  <c r="D5399" i="5"/>
  <c r="D5398" i="5"/>
  <c r="D5397" i="5"/>
  <c r="D5396" i="5"/>
  <c r="D5395" i="5"/>
  <c r="D5394" i="5"/>
  <c r="D5393" i="5"/>
  <c r="D5392" i="5"/>
  <c r="D5391" i="5"/>
  <c r="D5390" i="5"/>
  <c r="D5389" i="5"/>
  <c r="D5388" i="5"/>
  <c r="D5387" i="5"/>
  <c r="D5386" i="5"/>
  <c r="D5385" i="5"/>
  <c r="D5384" i="5"/>
  <c r="D5383" i="5"/>
  <c r="D5382" i="5"/>
  <c r="D5381" i="5"/>
  <c r="D5380" i="5"/>
  <c r="D5379" i="5"/>
  <c r="D5378" i="5"/>
  <c r="D5377" i="5"/>
  <c r="D5376" i="5"/>
  <c r="D5375" i="5"/>
  <c r="D5374" i="5"/>
  <c r="D5373" i="5"/>
  <c r="D5372" i="5"/>
  <c r="D5371" i="5"/>
  <c r="D5370" i="5"/>
  <c r="D5369" i="5"/>
  <c r="D5368" i="5"/>
  <c r="D5367" i="5"/>
  <c r="D5366" i="5"/>
  <c r="D5365" i="5"/>
  <c r="D5364" i="5"/>
  <c r="D5363" i="5"/>
  <c r="D5362" i="5"/>
  <c r="D5361" i="5"/>
  <c r="D5360" i="5"/>
  <c r="D5359" i="5"/>
  <c r="D5358" i="5"/>
  <c r="D5357" i="5"/>
  <c r="D5356" i="5"/>
  <c r="D5355" i="5"/>
  <c r="D5354" i="5"/>
  <c r="D5353" i="5"/>
  <c r="D5352" i="5"/>
  <c r="D5351" i="5"/>
  <c r="D5350" i="5"/>
  <c r="D5349" i="5"/>
  <c r="D5348" i="5"/>
  <c r="D5347" i="5"/>
  <c r="D5346" i="5"/>
  <c r="D5345" i="5"/>
  <c r="D5344" i="5"/>
  <c r="D5343" i="5"/>
  <c r="D5342" i="5"/>
  <c r="D5341" i="5"/>
  <c r="D5340" i="5"/>
  <c r="D5339" i="5"/>
  <c r="D5338" i="5"/>
  <c r="D5337" i="5"/>
  <c r="D5336" i="5"/>
  <c r="D5335" i="5"/>
  <c r="D5334" i="5"/>
  <c r="D5333" i="5"/>
  <c r="D5332" i="5"/>
  <c r="D5331" i="5"/>
  <c r="D5330" i="5"/>
  <c r="D5329" i="5"/>
  <c r="D5328" i="5"/>
  <c r="D5327" i="5"/>
  <c r="D5326" i="5"/>
  <c r="D5325" i="5"/>
  <c r="D5324" i="5"/>
  <c r="D5323" i="5"/>
  <c r="D5322" i="5"/>
  <c r="D5321" i="5"/>
  <c r="D5320" i="5"/>
  <c r="D5319" i="5"/>
  <c r="D5318" i="5"/>
  <c r="D5317" i="5"/>
  <c r="D5316" i="5"/>
  <c r="D5315" i="5"/>
  <c r="D5314" i="5"/>
  <c r="D5313" i="5"/>
  <c r="D5312" i="5"/>
  <c r="D5311" i="5"/>
  <c r="D5310" i="5"/>
  <c r="D5309" i="5"/>
  <c r="D5308" i="5"/>
  <c r="D5307" i="5"/>
  <c r="D5306" i="5"/>
  <c r="D5305" i="5"/>
  <c r="D5304" i="5"/>
  <c r="D5303" i="5"/>
  <c r="D5302" i="5"/>
  <c r="D5301" i="5"/>
  <c r="D5300" i="5"/>
  <c r="D5299" i="5"/>
  <c r="D5298" i="5"/>
  <c r="D5297" i="5"/>
  <c r="D5296" i="5"/>
  <c r="D5295" i="5"/>
  <c r="D5294" i="5"/>
  <c r="D5293" i="5"/>
  <c r="D5292" i="5"/>
  <c r="D5291" i="5"/>
  <c r="D5290" i="5"/>
  <c r="D5289" i="5"/>
  <c r="D5288" i="5"/>
  <c r="D5287" i="5"/>
  <c r="D5286" i="5"/>
  <c r="D5285" i="5"/>
  <c r="D5284" i="5"/>
  <c r="D5283" i="5"/>
  <c r="D5282" i="5"/>
  <c r="D5281" i="5"/>
  <c r="D5280" i="5"/>
  <c r="D5279" i="5"/>
  <c r="D5278" i="5"/>
  <c r="D5277" i="5"/>
  <c r="D5276" i="5"/>
  <c r="D5275" i="5"/>
  <c r="D5274" i="5"/>
  <c r="D5273" i="5"/>
  <c r="D5272" i="5"/>
  <c r="D5271" i="5"/>
  <c r="D5270" i="5"/>
  <c r="D5269" i="5"/>
  <c r="D5268" i="5"/>
  <c r="D5267" i="5"/>
  <c r="D5266" i="5"/>
  <c r="D5265" i="5"/>
  <c r="D5264" i="5"/>
  <c r="D5263" i="5"/>
  <c r="D5262" i="5"/>
  <c r="D5261" i="5"/>
  <c r="D5260" i="5"/>
  <c r="D5259" i="5"/>
  <c r="D5258" i="5"/>
  <c r="D5257" i="5"/>
  <c r="D5256" i="5"/>
  <c r="D5255" i="5"/>
  <c r="D5254" i="5"/>
  <c r="D5253" i="5"/>
  <c r="D5252" i="5"/>
  <c r="D5251" i="5"/>
  <c r="D5250" i="5"/>
  <c r="D5249" i="5"/>
  <c r="D5248" i="5"/>
  <c r="D5247" i="5"/>
  <c r="D5246" i="5"/>
  <c r="D5245" i="5"/>
  <c r="D5244" i="5"/>
  <c r="D5243" i="5"/>
  <c r="D5242" i="5"/>
  <c r="D5241" i="5"/>
  <c r="D5240" i="5"/>
  <c r="D5239" i="5"/>
  <c r="D5238" i="5"/>
  <c r="D5237" i="5"/>
  <c r="D5236" i="5"/>
  <c r="D5235" i="5"/>
  <c r="D5234" i="5"/>
  <c r="D5233" i="5"/>
  <c r="D5232" i="5"/>
  <c r="D5231" i="5"/>
  <c r="D5230" i="5"/>
  <c r="D5229" i="5"/>
  <c r="D5228" i="5"/>
  <c r="D5227" i="5"/>
  <c r="D5226" i="5"/>
  <c r="D5225" i="5"/>
  <c r="D5224" i="5"/>
  <c r="D5223" i="5"/>
  <c r="D5222" i="5"/>
  <c r="D5221" i="5"/>
  <c r="D5220" i="5"/>
  <c r="D5219" i="5"/>
  <c r="D5218" i="5"/>
  <c r="D5217" i="5"/>
  <c r="D5216" i="5"/>
  <c r="D5215" i="5"/>
  <c r="D5214" i="5"/>
  <c r="D5213" i="5"/>
  <c r="D5212" i="5"/>
  <c r="D5211" i="5"/>
  <c r="D5210" i="5"/>
  <c r="D5209" i="5"/>
  <c r="D5208" i="5"/>
  <c r="D5207" i="5"/>
  <c r="D5206" i="5"/>
  <c r="D5205" i="5"/>
  <c r="D5204" i="5"/>
  <c r="D5203" i="5"/>
  <c r="D5202" i="5"/>
  <c r="D5201" i="5"/>
  <c r="D5200" i="5"/>
  <c r="D5199" i="5"/>
  <c r="D5198" i="5"/>
  <c r="D5197" i="5"/>
  <c r="D5196" i="5"/>
  <c r="D5195" i="5"/>
  <c r="D5194" i="5"/>
  <c r="D5193" i="5"/>
  <c r="D5192" i="5"/>
  <c r="D5191" i="5"/>
  <c r="D5190" i="5"/>
  <c r="D5189" i="5"/>
  <c r="D5188" i="5"/>
  <c r="D5187" i="5"/>
  <c r="D5186" i="5"/>
  <c r="D5185" i="5"/>
  <c r="D5184" i="5"/>
  <c r="D5183" i="5"/>
  <c r="D5182" i="5"/>
  <c r="D5181" i="5"/>
  <c r="D5180" i="5"/>
  <c r="D5179" i="5"/>
  <c r="D5178" i="5"/>
  <c r="D5177" i="5"/>
  <c r="D5176" i="5"/>
  <c r="D5175" i="5"/>
  <c r="D5174" i="5"/>
  <c r="D5173" i="5"/>
  <c r="D5172" i="5"/>
  <c r="D5171" i="5"/>
  <c r="D5170" i="5"/>
  <c r="D5169" i="5"/>
  <c r="D5168" i="5"/>
  <c r="D5167" i="5"/>
  <c r="D5166" i="5"/>
  <c r="D5165" i="5"/>
  <c r="D5164" i="5"/>
  <c r="D5163" i="5"/>
  <c r="D5162" i="5"/>
  <c r="D5161" i="5"/>
  <c r="D5160" i="5"/>
  <c r="D5159" i="5"/>
  <c r="D5158" i="5"/>
  <c r="D5157" i="5"/>
  <c r="D5156" i="5"/>
  <c r="D5155" i="5"/>
  <c r="D5154" i="5"/>
  <c r="D5153" i="5"/>
  <c r="D5152" i="5"/>
  <c r="D5151" i="5"/>
  <c r="D5150" i="5"/>
  <c r="D5149" i="5"/>
  <c r="D5148" i="5"/>
  <c r="D5147" i="5"/>
  <c r="D5146" i="5"/>
  <c r="D5145" i="5"/>
  <c r="D5144" i="5"/>
  <c r="D5143" i="5"/>
  <c r="D5142" i="5"/>
  <c r="D5141" i="5"/>
  <c r="D5140" i="5"/>
  <c r="D5139" i="5"/>
  <c r="D5138" i="5"/>
  <c r="D5137" i="5"/>
  <c r="D5136" i="5"/>
  <c r="D5135" i="5"/>
  <c r="D5134" i="5"/>
  <c r="D5133" i="5"/>
  <c r="D5132" i="5"/>
  <c r="D5131" i="5"/>
  <c r="D5130" i="5"/>
  <c r="D5129" i="5"/>
  <c r="D5128" i="5"/>
  <c r="D5127" i="5"/>
  <c r="D5126" i="5"/>
  <c r="D5125" i="5"/>
  <c r="D5124" i="5"/>
  <c r="D5123" i="5"/>
  <c r="D5122" i="5"/>
  <c r="D5121" i="5"/>
  <c r="D5120" i="5"/>
  <c r="D5119" i="5"/>
  <c r="D5118" i="5"/>
  <c r="D5117" i="5"/>
  <c r="D5116" i="5"/>
  <c r="D5115" i="5"/>
  <c r="D5114" i="5"/>
  <c r="D5113" i="5"/>
  <c r="D5112" i="5"/>
  <c r="D5111" i="5"/>
  <c r="D5110" i="5"/>
  <c r="D5109" i="5"/>
  <c r="D5108" i="5"/>
  <c r="D5107" i="5"/>
  <c r="D5106" i="5"/>
  <c r="D5105" i="5"/>
  <c r="D5104" i="5"/>
  <c r="D5103" i="5"/>
  <c r="D5102" i="5"/>
  <c r="D5101" i="5"/>
  <c r="D5100" i="5"/>
  <c r="D5099" i="5"/>
  <c r="D5098" i="5"/>
  <c r="D5097" i="5"/>
  <c r="D5096" i="5"/>
  <c r="D5095" i="5"/>
  <c r="D5094" i="5"/>
  <c r="D5093" i="5"/>
  <c r="D5092" i="5"/>
  <c r="D5091" i="5"/>
  <c r="D5090" i="5"/>
  <c r="D5089" i="5"/>
  <c r="D5088" i="5"/>
  <c r="D5087" i="5"/>
  <c r="D5086" i="5"/>
  <c r="D5085" i="5"/>
  <c r="D5084" i="5"/>
  <c r="D5083" i="5"/>
  <c r="D5082" i="5"/>
  <c r="D5081" i="5"/>
  <c r="D5080" i="5"/>
  <c r="D5079" i="5"/>
  <c r="D5078" i="5"/>
  <c r="D5077" i="5"/>
  <c r="D5076" i="5"/>
  <c r="D5075" i="5"/>
  <c r="D5074" i="5"/>
  <c r="D5073" i="5"/>
  <c r="D5072" i="5"/>
  <c r="D5071" i="5"/>
  <c r="D5070" i="5"/>
  <c r="D5069" i="5"/>
  <c r="D5068" i="5"/>
  <c r="D5067" i="5"/>
  <c r="D5066" i="5"/>
  <c r="D5065" i="5"/>
  <c r="D5064" i="5"/>
  <c r="D5063" i="5"/>
  <c r="D5062" i="5"/>
  <c r="D5061" i="5"/>
  <c r="D5060" i="5"/>
  <c r="D5059" i="5"/>
  <c r="D5058" i="5"/>
  <c r="D5057" i="5"/>
  <c r="D5056" i="5"/>
  <c r="D5055" i="5"/>
  <c r="D5054" i="5"/>
  <c r="D5053" i="5"/>
  <c r="D5052" i="5"/>
  <c r="D5051" i="5"/>
  <c r="D5050" i="5"/>
  <c r="D5049" i="5"/>
  <c r="D5048" i="5"/>
  <c r="D5047" i="5"/>
  <c r="D5046" i="5"/>
  <c r="D5045" i="5"/>
  <c r="D5044" i="5"/>
  <c r="D5043" i="5"/>
  <c r="D5042" i="5"/>
  <c r="D5041" i="5"/>
  <c r="D5040" i="5"/>
  <c r="D5039" i="5"/>
  <c r="D5038" i="5"/>
  <c r="D5037" i="5"/>
  <c r="D5036" i="5"/>
  <c r="D5035" i="5"/>
  <c r="D5034" i="5"/>
  <c r="D5033" i="5"/>
  <c r="D5032" i="5"/>
  <c r="D5031" i="5"/>
  <c r="D5030" i="5"/>
  <c r="D5029" i="5"/>
  <c r="D5028" i="5"/>
  <c r="D5027" i="5"/>
  <c r="D5026" i="5"/>
  <c r="D5025" i="5"/>
  <c r="D5024" i="5"/>
  <c r="D5023" i="5"/>
  <c r="D5022" i="5"/>
  <c r="D5021" i="5"/>
  <c r="D5020" i="5"/>
  <c r="D5019" i="5"/>
  <c r="D5018" i="5"/>
  <c r="D5017" i="5"/>
  <c r="D5016" i="5"/>
  <c r="D5015" i="5"/>
  <c r="D5014" i="5"/>
  <c r="D5013" i="5"/>
  <c r="D5012" i="5"/>
  <c r="D5011" i="5"/>
  <c r="D5010" i="5"/>
  <c r="D5009" i="5"/>
  <c r="D5008" i="5"/>
  <c r="D5007" i="5"/>
  <c r="D5006" i="5"/>
  <c r="D5005" i="5"/>
  <c r="D5004" i="5"/>
  <c r="D5003" i="5"/>
  <c r="D5002" i="5"/>
  <c r="D5001" i="5"/>
  <c r="D5000" i="5"/>
  <c r="D4999" i="5"/>
  <c r="D4998" i="5"/>
  <c r="D4997" i="5"/>
  <c r="D4996" i="5"/>
  <c r="D4995" i="5"/>
  <c r="D4994" i="5"/>
  <c r="D4993" i="5"/>
  <c r="D4992" i="5"/>
  <c r="D4991" i="5"/>
  <c r="D4990" i="5"/>
  <c r="D4989" i="5"/>
  <c r="D4988" i="5"/>
  <c r="D4987" i="5"/>
  <c r="D4986" i="5"/>
  <c r="D4985" i="5"/>
  <c r="D4984" i="5"/>
  <c r="D4983" i="5"/>
  <c r="D4982" i="5"/>
  <c r="D4981" i="5"/>
  <c r="D4980" i="5"/>
  <c r="D4979" i="5"/>
  <c r="D4978" i="5"/>
  <c r="D4977" i="5"/>
  <c r="D4976" i="5"/>
  <c r="D4975" i="5"/>
  <c r="D4974" i="5"/>
  <c r="D4973" i="5"/>
  <c r="D4972" i="5"/>
  <c r="D4971" i="5"/>
  <c r="D4970" i="5"/>
  <c r="D4969" i="5"/>
  <c r="D4968" i="5"/>
  <c r="D4967" i="5"/>
  <c r="D4966" i="5"/>
  <c r="D4965" i="5"/>
  <c r="D4964" i="5"/>
  <c r="D4963" i="5"/>
  <c r="D4962" i="5"/>
  <c r="D4961" i="5"/>
  <c r="D4960" i="5"/>
  <c r="D4959" i="5"/>
  <c r="D4958" i="5"/>
  <c r="D4957" i="5"/>
  <c r="D4956" i="5"/>
  <c r="D4955" i="5"/>
  <c r="D4954" i="5"/>
  <c r="D4953" i="5"/>
  <c r="D4952" i="5"/>
  <c r="D4951" i="5"/>
  <c r="D4950" i="5"/>
  <c r="D4949" i="5"/>
  <c r="D4948" i="5"/>
  <c r="D4947" i="5"/>
  <c r="D4946" i="5"/>
  <c r="D4945" i="5"/>
  <c r="D4944" i="5"/>
  <c r="D4943" i="5"/>
  <c r="D4942" i="5"/>
  <c r="D4941" i="5"/>
  <c r="D4940" i="5"/>
  <c r="D4939" i="5"/>
  <c r="D4938" i="5"/>
  <c r="D4937" i="5"/>
  <c r="D4936" i="5"/>
  <c r="D4935" i="5"/>
  <c r="D4934" i="5"/>
  <c r="D4933" i="5"/>
  <c r="D4932" i="5"/>
  <c r="D4931" i="5"/>
  <c r="D4930" i="5"/>
  <c r="D4929" i="5"/>
  <c r="D4928" i="5"/>
  <c r="D4927" i="5"/>
  <c r="D4926" i="5"/>
  <c r="D4925" i="5"/>
  <c r="D4924" i="5"/>
  <c r="D4923" i="5"/>
  <c r="D4922" i="5"/>
  <c r="D4921" i="5"/>
  <c r="D4920" i="5"/>
  <c r="D4919" i="5"/>
  <c r="D4918" i="5"/>
  <c r="D4917" i="5"/>
  <c r="D4916" i="5"/>
  <c r="D4915" i="5"/>
  <c r="D4914" i="5"/>
  <c r="D4913" i="5"/>
  <c r="D4912" i="5"/>
  <c r="D4911" i="5"/>
  <c r="D4910" i="5"/>
  <c r="D4909" i="5"/>
  <c r="D4908" i="5"/>
  <c r="D4907" i="5"/>
  <c r="D4906" i="5"/>
  <c r="D4905" i="5"/>
  <c r="D4904" i="5"/>
  <c r="D4903" i="5"/>
  <c r="D4902" i="5"/>
  <c r="D4901" i="5"/>
  <c r="D4900" i="5"/>
  <c r="D4899" i="5"/>
  <c r="D4898" i="5"/>
  <c r="D4897" i="5"/>
  <c r="D4896" i="5"/>
  <c r="D4895" i="5"/>
  <c r="D4894" i="5"/>
  <c r="D4893" i="5"/>
  <c r="D4892" i="5"/>
  <c r="D4891" i="5"/>
  <c r="D4890" i="5"/>
  <c r="D4889" i="5"/>
  <c r="D4888" i="5"/>
  <c r="D4887" i="5"/>
  <c r="D4886" i="5"/>
  <c r="D4885" i="5"/>
  <c r="D4884" i="5"/>
  <c r="D4883" i="5"/>
  <c r="D4882" i="5"/>
  <c r="D4881" i="5"/>
  <c r="D4880" i="5"/>
  <c r="D4879" i="5"/>
  <c r="D4878" i="5"/>
  <c r="D4877" i="5"/>
  <c r="D4876" i="5"/>
  <c r="D4875" i="5"/>
  <c r="D4874" i="5"/>
  <c r="D4873" i="5"/>
  <c r="D4872" i="5"/>
  <c r="D4871" i="5"/>
  <c r="D4870" i="5"/>
  <c r="D4869" i="5"/>
  <c r="D4868" i="5"/>
  <c r="D4867" i="5"/>
  <c r="D4866" i="5"/>
  <c r="D4865" i="5"/>
  <c r="D4864" i="5"/>
  <c r="D4863" i="5"/>
  <c r="D4862" i="5"/>
  <c r="D4861" i="5"/>
  <c r="D4860" i="5"/>
  <c r="D4859" i="5"/>
  <c r="D4858" i="5"/>
  <c r="D4857" i="5"/>
  <c r="D4856" i="5"/>
  <c r="D4855" i="5"/>
  <c r="D4854" i="5"/>
  <c r="D4853" i="5"/>
  <c r="D4852" i="5"/>
  <c r="D4851" i="5"/>
  <c r="D4850" i="5"/>
  <c r="D4849" i="5"/>
  <c r="D4848" i="5"/>
  <c r="D4847" i="5"/>
  <c r="D4846" i="5"/>
  <c r="D4845" i="5"/>
  <c r="D4844" i="5"/>
  <c r="D4843" i="5"/>
  <c r="D4842" i="5"/>
  <c r="D4841" i="5"/>
  <c r="D4840" i="5"/>
  <c r="D4839" i="5"/>
  <c r="D4838" i="5"/>
  <c r="D4837" i="5"/>
  <c r="D4836" i="5"/>
  <c r="D4835" i="5"/>
  <c r="D4834" i="5"/>
  <c r="D4833" i="5"/>
  <c r="D4832" i="5"/>
  <c r="D4831" i="5"/>
  <c r="D4830" i="5"/>
  <c r="D4829" i="5"/>
  <c r="D4828" i="5"/>
  <c r="D4827" i="5"/>
  <c r="D4826" i="5"/>
  <c r="D4825" i="5"/>
  <c r="D4824" i="5"/>
  <c r="D4823" i="5"/>
  <c r="D4822" i="5"/>
  <c r="D4821" i="5"/>
  <c r="D4820" i="5"/>
  <c r="D4819" i="5"/>
  <c r="D4818" i="5"/>
  <c r="D4817" i="5"/>
  <c r="D4816" i="5"/>
  <c r="D4815" i="5"/>
  <c r="D4814" i="5"/>
  <c r="D4813" i="5"/>
  <c r="D4812" i="5"/>
  <c r="D4811" i="5"/>
  <c r="D4810" i="5"/>
  <c r="D4809" i="5"/>
  <c r="D4808" i="5"/>
  <c r="D4807" i="5"/>
  <c r="D4806" i="5"/>
  <c r="D4805" i="5"/>
  <c r="D4804" i="5"/>
  <c r="D4803" i="5"/>
  <c r="D4802" i="5"/>
  <c r="D4801" i="5"/>
  <c r="D4800" i="5"/>
  <c r="D4799" i="5"/>
  <c r="D4798" i="5"/>
  <c r="D4797" i="5"/>
  <c r="D4796" i="5"/>
  <c r="D4795" i="5"/>
  <c r="D4794" i="5"/>
  <c r="D4793" i="5"/>
  <c r="D4792" i="5"/>
  <c r="D4791" i="5"/>
  <c r="D4790" i="5"/>
  <c r="D4789" i="5"/>
  <c r="D4788" i="5"/>
  <c r="D4787" i="5"/>
  <c r="D4786" i="5"/>
  <c r="D4785" i="5"/>
  <c r="D4784" i="5"/>
  <c r="D4783" i="5"/>
  <c r="D4782" i="5"/>
  <c r="D4781" i="5"/>
  <c r="D4780" i="5"/>
  <c r="D4779" i="5"/>
  <c r="D4778" i="5"/>
  <c r="D4777" i="5"/>
  <c r="D4776" i="5"/>
  <c r="D4775" i="5"/>
  <c r="D4774" i="5"/>
  <c r="D4773" i="5"/>
  <c r="D4772" i="5"/>
  <c r="D4771" i="5"/>
  <c r="D4770" i="5"/>
  <c r="D4769" i="5"/>
  <c r="D4768" i="5"/>
  <c r="D4767" i="5"/>
  <c r="D4766" i="5"/>
  <c r="D4765" i="5"/>
  <c r="D4764" i="5"/>
  <c r="D4763" i="5"/>
  <c r="D4762" i="5"/>
  <c r="D4761" i="5"/>
  <c r="D4760" i="5"/>
  <c r="D4759" i="5"/>
  <c r="D4758" i="5"/>
  <c r="D4757" i="5"/>
  <c r="D4756" i="5"/>
  <c r="D4755" i="5"/>
  <c r="D4754" i="5"/>
  <c r="D4753" i="5"/>
  <c r="D4752" i="5"/>
  <c r="D4751" i="5"/>
  <c r="D4750" i="5"/>
  <c r="D4749" i="5"/>
  <c r="D4748" i="5"/>
  <c r="D4747" i="5"/>
  <c r="D4746" i="5"/>
  <c r="D4745" i="5"/>
  <c r="D4744" i="5"/>
  <c r="D4743" i="5"/>
  <c r="D4742" i="5"/>
  <c r="D4741" i="5"/>
  <c r="D4740" i="5"/>
  <c r="D4739" i="5"/>
  <c r="D4738" i="5"/>
  <c r="D4737" i="5"/>
  <c r="D4736" i="5"/>
  <c r="D4735" i="5"/>
  <c r="D4734" i="5"/>
  <c r="D4733" i="5"/>
  <c r="D4732" i="5"/>
  <c r="D4731" i="5"/>
  <c r="D4730" i="5"/>
  <c r="D4729" i="5"/>
  <c r="D4728" i="5"/>
  <c r="D4727" i="5"/>
  <c r="D4726" i="5"/>
  <c r="D4725" i="5"/>
  <c r="D4724" i="5"/>
  <c r="D4723" i="5"/>
  <c r="D4722" i="5"/>
  <c r="D4721" i="5"/>
  <c r="D4720" i="5"/>
  <c r="D4719" i="5"/>
  <c r="D4718" i="5"/>
  <c r="D4717" i="5"/>
  <c r="D4716" i="5"/>
  <c r="D4715" i="5"/>
  <c r="D4714" i="5"/>
  <c r="D4713" i="5"/>
  <c r="D4712" i="5"/>
  <c r="D4711" i="5"/>
  <c r="D4710" i="5"/>
  <c r="D4709" i="5"/>
  <c r="D4708" i="5"/>
  <c r="D4707" i="5"/>
  <c r="D4706" i="5"/>
  <c r="D4705" i="5"/>
  <c r="D4704" i="5"/>
  <c r="D4703" i="5"/>
  <c r="D4702" i="5"/>
  <c r="D4701" i="5"/>
  <c r="D4700" i="5"/>
  <c r="D4699" i="5"/>
  <c r="D4698" i="5"/>
  <c r="D4697" i="5"/>
  <c r="D4696" i="5"/>
  <c r="D4695" i="5"/>
  <c r="D4694" i="5"/>
  <c r="D4693" i="5"/>
  <c r="D4692" i="5"/>
  <c r="D4691" i="5"/>
  <c r="D4690" i="5"/>
  <c r="D4689" i="5"/>
  <c r="D4688" i="5"/>
  <c r="D4687" i="5"/>
  <c r="D4686" i="5"/>
  <c r="D4685" i="5"/>
  <c r="D4684" i="5"/>
  <c r="D4683" i="5"/>
  <c r="D4682" i="5"/>
  <c r="D4681" i="5"/>
  <c r="D4680" i="5"/>
  <c r="D4679" i="5"/>
  <c r="D4678" i="5"/>
  <c r="D4677" i="5"/>
  <c r="D4676" i="5"/>
  <c r="D4675" i="5"/>
  <c r="D4674" i="5"/>
  <c r="D4673" i="5"/>
  <c r="D4672" i="5"/>
  <c r="D4671" i="5"/>
  <c r="D4670" i="5"/>
  <c r="D4669" i="5"/>
  <c r="D4668" i="5"/>
  <c r="D4667" i="5"/>
  <c r="D4666" i="5"/>
  <c r="D4665" i="5"/>
  <c r="D4664" i="5"/>
  <c r="D4663" i="5"/>
  <c r="D4662" i="5"/>
  <c r="D4661" i="5"/>
  <c r="D4660" i="5"/>
  <c r="D4659" i="5"/>
  <c r="D4658" i="5"/>
  <c r="D4657" i="5"/>
  <c r="D4656" i="5"/>
  <c r="D4655" i="5"/>
  <c r="D4654" i="5"/>
  <c r="D4653" i="5"/>
  <c r="D4652" i="5"/>
  <c r="D4651" i="5"/>
  <c r="D4650" i="5"/>
  <c r="D4649" i="5"/>
  <c r="D4648" i="5"/>
  <c r="D4647" i="5"/>
  <c r="D4646" i="5"/>
  <c r="D4645" i="5"/>
  <c r="D4644" i="5"/>
  <c r="D4643" i="5"/>
  <c r="D4642" i="5"/>
  <c r="D4641" i="5"/>
  <c r="D4640" i="5"/>
  <c r="D4639" i="5"/>
  <c r="D4638" i="5"/>
  <c r="D4637" i="5"/>
  <c r="D4636" i="5"/>
  <c r="D4635" i="5"/>
  <c r="D4634" i="5"/>
  <c r="D4633" i="5"/>
  <c r="D4632" i="5"/>
  <c r="D4631" i="5"/>
  <c r="D4630" i="5"/>
  <c r="D4629" i="5"/>
  <c r="D4628" i="5"/>
  <c r="D4627" i="5"/>
  <c r="D4626" i="5"/>
  <c r="D4625" i="5"/>
  <c r="D4624" i="5"/>
  <c r="D4623" i="5"/>
  <c r="D4622" i="5"/>
  <c r="D4621" i="5"/>
  <c r="D4620" i="5"/>
  <c r="D4619" i="5"/>
  <c r="D4618" i="5"/>
  <c r="D4617" i="5"/>
  <c r="D4616" i="5"/>
  <c r="D4615" i="5"/>
  <c r="D4614" i="5"/>
  <c r="D4613" i="5"/>
  <c r="D4612" i="5"/>
  <c r="D4611" i="5"/>
  <c r="D4610" i="5"/>
  <c r="D4609" i="5"/>
  <c r="D4608" i="5"/>
  <c r="D4607" i="5"/>
  <c r="D4606" i="5"/>
  <c r="D4605" i="5"/>
  <c r="D4604" i="5"/>
  <c r="D4603" i="5"/>
  <c r="D4602" i="5"/>
  <c r="D4601" i="5"/>
  <c r="D4600" i="5"/>
  <c r="D4599" i="5"/>
  <c r="D4598" i="5"/>
  <c r="D4597" i="5"/>
  <c r="D4596" i="5"/>
  <c r="D4595" i="5"/>
  <c r="D4594" i="5"/>
  <c r="D4593" i="5"/>
  <c r="D4592" i="5"/>
  <c r="D4591" i="5"/>
  <c r="D4590" i="5"/>
  <c r="D4589" i="5"/>
  <c r="D4588" i="5"/>
  <c r="D4587" i="5"/>
  <c r="D4586" i="5"/>
  <c r="D4585" i="5"/>
  <c r="D4584" i="5"/>
  <c r="D4583" i="5"/>
  <c r="D4582" i="5"/>
  <c r="D4581" i="5"/>
  <c r="D4580" i="5"/>
  <c r="D4579" i="5"/>
  <c r="D4578" i="5"/>
  <c r="D4577" i="5"/>
  <c r="D4576" i="5"/>
  <c r="D4575" i="5"/>
  <c r="D4574" i="5"/>
  <c r="D4573" i="5"/>
  <c r="D4572" i="5"/>
  <c r="D4571" i="5"/>
  <c r="D4570" i="5"/>
  <c r="D4569" i="5"/>
  <c r="D4568" i="5"/>
  <c r="D4567" i="5"/>
  <c r="D4566" i="5"/>
  <c r="D4565" i="5"/>
  <c r="D4564" i="5"/>
  <c r="D4563" i="5"/>
  <c r="D4562" i="5"/>
  <c r="D4561" i="5"/>
  <c r="D4560" i="5"/>
  <c r="D4559" i="5"/>
  <c r="D4558" i="5"/>
  <c r="D4557" i="5"/>
  <c r="D4556" i="5"/>
  <c r="D4555" i="5"/>
  <c r="D4554" i="5"/>
  <c r="D4553" i="5"/>
  <c r="D4552" i="5"/>
  <c r="D4551" i="5"/>
  <c r="D4550" i="5"/>
  <c r="D4549" i="5"/>
  <c r="D4548" i="5"/>
  <c r="D4547" i="5"/>
  <c r="D4546" i="5"/>
  <c r="D4545" i="5"/>
  <c r="D4544" i="5"/>
  <c r="D4543" i="5"/>
  <c r="D4542" i="5"/>
  <c r="D4541" i="5"/>
  <c r="D4540" i="5"/>
  <c r="D4539" i="5"/>
  <c r="D4538" i="5"/>
  <c r="D4537" i="5"/>
  <c r="D4536" i="5"/>
  <c r="D4535" i="5"/>
  <c r="D4534" i="5"/>
  <c r="D4533" i="5"/>
  <c r="D4532" i="5"/>
  <c r="D4531" i="5"/>
  <c r="D4530" i="5"/>
  <c r="D4529" i="5"/>
  <c r="D4528" i="5"/>
  <c r="D4527" i="5"/>
  <c r="D4526" i="5"/>
  <c r="D4525" i="5"/>
  <c r="D4524" i="5"/>
  <c r="D4523" i="5"/>
  <c r="D4522" i="5"/>
  <c r="D4521" i="5"/>
  <c r="D4520" i="5"/>
  <c r="D4519" i="5"/>
  <c r="D4518" i="5"/>
  <c r="D4517" i="5"/>
  <c r="D4516" i="5"/>
  <c r="D4515" i="5"/>
  <c r="D4514" i="5"/>
  <c r="D4513" i="5"/>
  <c r="D4512" i="5"/>
  <c r="D4511" i="5"/>
  <c r="D4510" i="5"/>
  <c r="D4509" i="5"/>
  <c r="D4508" i="5"/>
  <c r="D4507" i="5"/>
  <c r="D4506" i="5"/>
  <c r="D4505" i="5"/>
  <c r="D4504" i="5"/>
  <c r="D4503" i="5"/>
  <c r="D4502" i="5"/>
  <c r="D4501" i="5"/>
  <c r="D4500" i="5"/>
  <c r="D4499" i="5"/>
  <c r="D4498" i="5"/>
  <c r="D4497" i="5"/>
  <c r="D4496" i="5"/>
  <c r="D4495" i="5"/>
  <c r="D4494" i="5"/>
  <c r="D4493" i="5"/>
  <c r="D4492" i="5"/>
  <c r="D4491" i="5"/>
  <c r="D4490" i="5"/>
  <c r="D4489" i="5"/>
  <c r="D4488" i="5"/>
  <c r="D4487" i="5"/>
  <c r="D4486" i="5"/>
  <c r="D4485" i="5"/>
  <c r="D4484" i="5"/>
  <c r="D4483" i="5"/>
  <c r="D4482" i="5"/>
  <c r="D4481" i="5"/>
  <c r="D4480" i="5"/>
  <c r="D4479" i="5"/>
  <c r="D4478" i="5"/>
  <c r="D4477" i="5"/>
  <c r="D4476" i="5"/>
  <c r="D4475" i="5"/>
  <c r="D4474" i="5"/>
  <c r="D4473" i="5"/>
  <c r="D4472" i="5"/>
  <c r="D4471" i="5"/>
  <c r="D4470" i="5"/>
  <c r="D4469" i="5"/>
  <c r="D4468" i="5"/>
  <c r="D4467" i="5"/>
  <c r="D4466" i="5"/>
  <c r="D4465" i="5"/>
  <c r="D4464" i="5"/>
  <c r="D4463" i="5"/>
  <c r="D4462" i="5"/>
  <c r="D4461" i="5"/>
  <c r="D4460" i="5"/>
  <c r="D4459" i="5"/>
  <c r="D4458" i="5"/>
  <c r="D4457" i="5"/>
  <c r="D4456" i="5"/>
  <c r="D4455" i="5"/>
  <c r="D4454" i="5"/>
  <c r="D4453" i="5"/>
  <c r="D4452" i="5"/>
  <c r="D4451" i="5"/>
  <c r="D4450" i="5"/>
  <c r="D4449" i="5"/>
  <c r="D4448" i="5"/>
  <c r="D4447" i="5"/>
  <c r="D4446" i="5"/>
  <c r="D4445" i="5"/>
  <c r="D4444" i="5"/>
  <c r="D4443" i="5"/>
  <c r="D4442" i="5"/>
  <c r="D4441" i="5"/>
  <c r="D4440" i="5"/>
  <c r="D4439" i="5"/>
  <c r="D4438" i="5"/>
  <c r="D4437" i="5"/>
  <c r="D4436" i="5"/>
  <c r="D4435" i="5"/>
  <c r="D4434" i="5"/>
  <c r="D4433" i="5"/>
  <c r="D4432" i="5"/>
  <c r="D4431" i="5"/>
  <c r="D4430" i="5"/>
  <c r="D4429" i="5"/>
  <c r="D4428" i="5"/>
  <c r="D4427" i="5"/>
  <c r="D4426" i="5"/>
  <c r="D4425" i="5"/>
  <c r="D4424" i="5"/>
  <c r="D4423" i="5"/>
  <c r="D4422" i="5"/>
  <c r="D4421" i="5"/>
  <c r="D4420" i="5"/>
  <c r="D4419" i="5"/>
  <c r="D4418" i="5"/>
  <c r="D4417" i="5"/>
  <c r="D4416" i="5"/>
  <c r="D4415" i="5"/>
  <c r="D4414" i="5"/>
  <c r="D4413" i="5"/>
  <c r="D4412" i="5"/>
  <c r="D4411" i="5"/>
  <c r="D4410" i="5"/>
  <c r="D4409" i="5"/>
  <c r="D4408" i="5"/>
  <c r="D4407" i="5"/>
  <c r="D4406" i="5"/>
  <c r="D4405" i="5"/>
  <c r="D4404" i="5"/>
  <c r="D4403" i="5"/>
  <c r="D4402" i="5"/>
  <c r="D4401" i="5"/>
  <c r="D4400" i="5"/>
  <c r="D4399" i="5"/>
  <c r="D4398" i="5"/>
  <c r="D4397" i="5"/>
  <c r="D4396" i="5"/>
  <c r="D4395" i="5"/>
  <c r="D4394" i="5"/>
  <c r="D4393" i="5"/>
  <c r="D4392" i="5"/>
  <c r="D4391" i="5"/>
  <c r="D4390" i="5"/>
  <c r="D4389" i="5"/>
  <c r="D4388" i="5"/>
  <c r="D4387" i="5"/>
  <c r="D4386" i="5"/>
  <c r="D4385" i="5"/>
  <c r="D4384" i="5"/>
  <c r="D4383" i="5"/>
  <c r="D4382" i="5"/>
  <c r="D4381" i="5"/>
  <c r="D4380" i="5"/>
  <c r="D4379" i="5"/>
  <c r="D4378" i="5"/>
  <c r="D4377" i="5"/>
  <c r="D4376" i="5"/>
  <c r="D4375" i="5"/>
  <c r="D4374" i="5"/>
  <c r="D4373" i="5"/>
  <c r="D4372" i="5"/>
  <c r="D4371" i="5"/>
  <c r="D4370" i="5"/>
  <c r="D4369" i="5"/>
  <c r="D4368" i="5"/>
  <c r="D4367" i="5"/>
  <c r="D4366" i="5"/>
  <c r="D4365" i="5"/>
  <c r="D4364" i="5"/>
  <c r="D4363" i="5"/>
  <c r="D4362" i="5"/>
  <c r="D4361" i="5"/>
  <c r="D4360" i="5"/>
  <c r="D4359" i="5"/>
  <c r="D4358" i="5"/>
  <c r="D4357" i="5"/>
  <c r="D4356" i="5"/>
  <c r="D4355" i="5"/>
  <c r="D4354" i="5"/>
  <c r="D4353" i="5"/>
  <c r="D4352" i="5"/>
  <c r="D4351" i="5"/>
  <c r="D4350" i="5"/>
  <c r="D4349" i="5"/>
  <c r="D4348" i="5"/>
  <c r="D4347" i="5"/>
  <c r="D4346" i="5"/>
  <c r="D4345" i="5"/>
  <c r="D4344" i="5"/>
  <c r="D4343" i="5"/>
  <c r="D4342" i="5"/>
  <c r="D4341" i="5"/>
  <c r="D4340" i="5"/>
  <c r="D4339" i="5"/>
  <c r="D4338" i="5"/>
  <c r="D4337" i="5"/>
  <c r="D4336" i="5"/>
  <c r="D4335" i="5"/>
  <c r="D4334" i="5"/>
  <c r="D4333" i="5"/>
  <c r="D4332" i="5"/>
  <c r="D4331" i="5"/>
  <c r="D4330" i="5"/>
  <c r="D4329" i="5"/>
  <c r="D4328" i="5"/>
  <c r="D4327" i="5"/>
  <c r="D4326" i="5"/>
  <c r="D4325" i="5"/>
  <c r="D4324" i="5"/>
  <c r="D4323" i="5"/>
  <c r="D4322" i="5"/>
  <c r="D4321" i="5"/>
  <c r="D4320" i="5"/>
  <c r="D4319" i="5"/>
  <c r="D4318" i="5"/>
  <c r="D4317" i="5"/>
  <c r="D4316" i="5"/>
  <c r="D4315" i="5"/>
  <c r="D4314" i="5"/>
  <c r="D4313" i="5"/>
  <c r="D4312" i="5"/>
  <c r="D4311" i="5"/>
  <c r="D4310" i="5"/>
  <c r="D4309" i="5"/>
  <c r="D4308" i="5"/>
  <c r="D4307" i="5"/>
  <c r="D4306" i="5"/>
  <c r="D4305" i="5"/>
  <c r="D4304" i="5"/>
  <c r="D4303" i="5"/>
  <c r="D4302" i="5"/>
  <c r="D4301" i="5"/>
  <c r="D4300" i="5"/>
  <c r="D4299" i="5"/>
  <c r="D4298" i="5"/>
  <c r="D4297" i="5"/>
  <c r="D4296" i="5"/>
  <c r="D4295" i="5"/>
  <c r="D4294" i="5"/>
  <c r="D4293" i="5"/>
  <c r="D4292" i="5"/>
  <c r="D4291" i="5"/>
  <c r="D4290" i="5"/>
  <c r="D4289" i="5"/>
  <c r="D4288" i="5"/>
  <c r="D4287" i="5"/>
  <c r="D4286" i="5"/>
  <c r="D4285" i="5"/>
  <c r="D4284" i="5"/>
  <c r="D4283" i="5"/>
  <c r="D4282" i="5"/>
  <c r="D4281" i="5"/>
  <c r="D4280" i="5"/>
  <c r="D4279" i="5"/>
  <c r="D4278" i="5"/>
  <c r="D4277" i="5"/>
  <c r="D4276" i="5"/>
  <c r="D4275" i="5"/>
  <c r="D4274" i="5"/>
  <c r="D4273" i="5"/>
  <c r="D4272" i="5"/>
  <c r="D4271" i="5"/>
  <c r="D4270" i="5"/>
  <c r="D4269" i="5"/>
  <c r="D4268" i="5"/>
  <c r="D4267" i="5"/>
  <c r="D4266" i="5"/>
  <c r="D4265" i="5"/>
  <c r="D4264" i="5"/>
  <c r="D4263" i="5"/>
  <c r="D4262" i="5"/>
  <c r="D4261" i="5"/>
  <c r="D4260" i="5"/>
  <c r="D4259" i="5"/>
  <c r="D4258" i="5"/>
  <c r="D4257" i="5"/>
  <c r="D4256" i="5"/>
  <c r="D4255" i="5"/>
  <c r="D4254" i="5"/>
  <c r="D4253" i="5"/>
  <c r="D4252" i="5"/>
  <c r="D4251" i="5"/>
  <c r="D4250" i="5"/>
  <c r="D4249" i="5"/>
  <c r="D4248" i="5"/>
  <c r="D4247" i="5"/>
  <c r="D4246" i="5"/>
  <c r="D4245" i="5"/>
  <c r="D4244" i="5"/>
  <c r="D4243" i="5"/>
  <c r="D4242" i="5"/>
  <c r="D4241" i="5"/>
  <c r="D4240" i="5"/>
  <c r="D4239" i="5"/>
  <c r="D4238" i="5"/>
  <c r="D4237" i="5"/>
  <c r="D4236" i="5"/>
  <c r="D4235" i="5"/>
  <c r="D4234" i="5"/>
  <c r="D4233" i="5"/>
  <c r="D4232" i="5"/>
  <c r="D4231" i="5"/>
  <c r="D4230" i="5"/>
  <c r="D4229" i="5"/>
  <c r="D4228" i="5"/>
  <c r="D4227" i="5"/>
  <c r="D4226" i="5"/>
  <c r="D4225" i="5"/>
  <c r="D4224" i="5"/>
  <c r="D4223" i="5"/>
  <c r="D4222" i="5"/>
  <c r="D4221" i="5"/>
  <c r="D4220" i="5"/>
  <c r="D4219" i="5"/>
  <c r="D4218" i="5"/>
  <c r="D4217" i="5"/>
  <c r="D4216" i="5"/>
  <c r="D4215" i="5"/>
  <c r="D4214" i="5"/>
  <c r="D4213" i="5"/>
  <c r="D4212" i="5"/>
  <c r="D4211" i="5"/>
  <c r="D4210" i="5"/>
  <c r="D4209" i="5"/>
  <c r="D4208" i="5"/>
  <c r="D4207" i="5"/>
  <c r="D4206" i="5"/>
  <c r="D4205" i="5"/>
  <c r="D4204" i="5"/>
  <c r="D4203" i="5"/>
  <c r="D4202" i="5"/>
  <c r="D4201" i="5"/>
  <c r="D4200" i="5"/>
  <c r="D4199" i="5"/>
  <c r="D4198" i="5"/>
  <c r="D4197" i="5"/>
  <c r="D4196" i="5"/>
  <c r="D4195" i="5"/>
  <c r="D4194" i="5"/>
  <c r="D4193" i="5"/>
  <c r="D4192" i="5"/>
  <c r="D4191" i="5"/>
  <c r="D4190" i="5"/>
  <c r="D4189" i="5"/>
  <c r="D4188" i="5"/>
  <c r="D4187" i="5"/>
  <c r="D4186" i="5"/>
  <c r="D4185" i="5"/>
  <c r="D4184" i="5"/>
  <c r="D4183" i="5"/>
  <c r="D4182" i="5"/>
  <c r="D4181" i="5"/>
  <c r="D4180" i="5"/>
  <c r="D4179" i="5"/>
  <c r="D4178" i="5"/>
  <c r="D4177" i="5"/>
  <c r="D4176" i="5"/>
  <c r="D4175" i="5"/>
  <c r="D4174" i="5"/>
  <c r="D4173" i="5"/>
  <c r="D4172" i="5"/>
  <c r="D4171" i="5"/>
  <c r="D4170" i="5"/>
  <c r="D4169" i="5"/>
  <c r="D4168" i="5"/>
  <c r="D4167" i="5"/>
  <c r="D4166" i="5"/>
  <c r="D4165" i="5"/>
  <c r="D4164" i="5"/>
  <c r="D4163" i="5"/>
  <c r="D4162" i="5"/>
  <c r="D4161" i="5"/>
  <c r="D4160" i="5"/>
  <c r="D4159" i="5"/>
  <c r="D4158" i="5"/>
  <c r="D4157" i="5"/>
  <c r="D4156" i="5"/>
  <c r="D4155" i="5"/>
  <c r="D4154" i="5"/>
  <c r="D4153" i="5"/>
  <c r="D4152" i="5"/>
  <c r="D4151" i="5"/>
  <c r="D4150" i="5"/>
  <c r="D4149" i="5"/>
  <c r="D4148" i="5"/>
  <c r="D4147" i="5"/>
  <c r="D4146" i="5"/>
  <c r="D4145" i="5"/>
  <c r="D4144" i="5"/>
  <c r="D4143" i="5"/>
  <c r="D4142" i="5"/>
  <c r="D4141" i="5"/>
  <c r="D4140" i="5"/>
  <c r="D4139" i="5"/>
  <c r="D4138" i="5"/>
  <c r="D4137" i="5"/>
  <c r="D4136" i="5"/>
  <c r="D4135" i="5"/>
  <c r="D4134" i="5"/>
  <c r="D4133" i="5"/>
  <c r="D4132" i="5"/>
  <c r="D4131" i="5"/>
  <c r="D4130" i="5"/>
  <c r="D4129" i="5"/>
  <c r="D4128" i="5"/>
  <c r="D4127" i="5"/>
  <c r="D4126" i="5"/>
  <c r="D4125" i="5"/>
  <c r="D4124" i="5"/>
  <c r="D4123" i="5"/>
  <c r="D4122" i="5"/>
  <c r="D4121" i="5"/>
  <c r="D4120" i="5"/>
  <c r="D4119" i="5"/>
  <c r="D4118" i="5"/>
  <c r="D4117" i="5"/>
  <c r="D4116" i="5"/>
  <c r="D4115" i="5"/>
  <c r="D4114" i="5"/>
  <c r="D4113" i="5"/>
  <c r="D4112" i="5"/>
  <c r="D4111" i="5"/>
  <c r="D4110" i="5"/>
  <c r="D4109" i="5"/>
  <c r="D4108" i="5"/>
  <c r="D4107" i="5"/>
  <c r="D4106" i="5"/>
  <c r="D4105" i="5"/>
  <c r="D4104" i="5"/>
  <c r="D4103" i="5"/>
  <c r="D4102" i="5"/>
  <c r="D4101" i="5"/>
  <c r="D4100" i="5"/>
  <c r="D4099" i="5"/>
  <c r="D4098" i="5"/>
  <c r="D4097" i="5"/>
  <c r="D4096" i="5"/>
  <c r="D4095" i="5"/>
  <c r="D4094" i="5"/>
  <c r="D4093" i="5"/>
  <c r="D4092" i="5"/>
  <c r="D4091" i="5"/>
  <c r="D4090" i="5"/>
  <c r="D4089" i="5"/>
  <c r="D4088" i="5"/>
  <c r="D4087" i="5"/>
  <c r="D4086" i="5"/>
  <c r="D4085" i="5"/>
  <c r="D4084" i="5"/>
  <c r="D4083" i="5"/>
  <c r="D4082" i="5"/>
  <c r="D4081" i="5"/>
  <c r="D4080" i="5"/>
  <c r="D4079" i="5"/>
  <c r="D4078" i="5"/>
  <c r="D4077" i="5"/>
  <c r="D4076" i="5"/>
  <c r="D4075" i="5"/>
  <c r="D4074" i="5"/>
  <c r="D4073" i="5"/>
  <c r="D4072" i="5"/>
  <c r="D4071" i="5"/>
  <c r="D4070" i="5"/>
  <c r="D4069" i="5"/>
  <c r="D4068" i="5"/>
  <c r="D4067" i="5"/>
  <c r="D4066" i="5"/>
  <c r="D4065" i="5"/>
  <c r="D4064" i="5"/>
  <c r="D4063" i="5"/>
  <c r="D4062" i="5"/>
  <c r="D4061" i="5"/>
  <c r="D4060" i="5"/>
  <c r="D4059" i="5"/>
  <c r="D4058" i="5"/>
  <c r="D4057" i="5"/>
  <c r="D4056" i="5"/>
  <c r="D4055" i="5"/>
  <c r="D4054" i="5"/>
  <c r="D4053" i="5"/>
  <c r="D4052" i="5"/>
  <c r="D4051" i="5"/>
  <c r="D4050" i="5"/>
  <c r="D4049" i="5"/>
  <c r="D4048" i="5"/>
  <c r="D4047" i="5"/>
  <c r="D4046" i="5"/>
  <c r="D4045" i="5"/>
  <c r="D4044" i="5"/>
  <c r="D4043" i="5"/>
  <c r="D4042" i="5"/>
  <c r="D4041" i="5"/>
  <c r="D4040" i="5"/>
  <c r="D4039" i="5"/>
  <c r="D4038" i="5"/>
  <c r="D4037" i="5"/>
  <c r="D4036" i="5"/>
  <c r="D4035" i="5"/>
  <c r="D4034" i="5"/>
  <c r="D4033" i="5"/>
  <c r="D4032" i="5"/>
  <c r="D4031" i="5"/>
  <c r="D4030" i="5"/>
  <c r="D4029" i="5"/>
  <c r="D4028" i="5"/>
  <c r="D4027" i="5"/>
  <c r="D4026" i="5"/>
  <c r="D4025" i="5"/>
  <c r="D4024" i="5"/>
  <c r="D4023" i="5"/>
  <c r="D4022" i="5"/>
  <c r="D4021" i="5"/>
  <c r="D4020" i="5"/>
  <c r="D4019" i="5"/>
  <c r="D4018" i="5"/>
  <c r="D4017" i="5"/>
  <c r="D4016" i="5"/>
  <c r="D4015" i="5"/>
  <c r="D4014" i="5"/>
  <c r="D4013" i="5"/>
  <c r="D4012" i="5"/>
  <c r="D4011" i="5"/>
  <c r="D4010" i="5"/>
  <c r="D4009" i="5"/>
  <c r="D4008" i="5"/>
  <c r="D4007" i="5"/>
  <c r="D4006" i="5"/>
  <c r="D4005" i="5"/>
  <c r="D4004" i="5"/>
  <c r="D4003" i="5"/>
  <c r="D4002" i="5"/>
  <c r="D4001" i="5"/>
  <c r="D4000" i="5"/>
  <c r="D3999" i="5"/>
  <c r="D3998" i="5"/>
  <c r="D3997" i="5"/>
  <c r="D3996" i="5"/>
  <c r="D3995" i="5"/>
  <c r="D3994" i="5"/>
  <c r="D3993" i="5"/>
  <c r="D3992" i="5"/>
  <c r="D3991" i="5"/>
  <c r="D3990" i="5"/>
  <c r="D3989" i="5"/>
  <c r="D3988" i="5"/>
  <c r="D3987" i="5"/>
  <c r="D3986" i="5"/>
  <c r="D3985" i="5"/>
  <c r="D3984" i="5"/>
  <c r="D3983" i="5"/>
  <c r="D3982" i="5"/>
  <c r="D3981" i="5"/>
  <c r="D3980" i="5"/>
  <c r="D3979" i="5"/>
  <c r="D3978" i="5"/>
  <c r="D3977" i="5"/>
  <c r="D3976" i="5"/>
  <c r="D3975" i="5"/>
  <c r="D3974" i="5"/>
  <c r="D3973" i="5"/>
  <c r="D3972" i="5"/>
  <c r="D3971" i="5"/>
  <c r="D3970" i="5"/>
  <c r="D3969" i="5"/>
  <c r="D3968" i="5"/>
  <c r="D3967" i="5"/>
  <c r="D3966" i="5"/>
  <c r="D3965" i="5"/>
  <c r="D3964" i="5"/>
  <c r="D3963" i="5"/>
  <c r="D3962" i="5"/>
  <c r="D3961" i="5"/>
  <c r="D3960" i="5"/>
  <c r="D3959" i="5"/>
  <c r="D3958" i="5"/>
  <c r="D3957" i="5"/>
  <c r="D3956" i="5"/>
  <c r="D3955" i="5"/>
  <c r="D3954" i="5"/>
  <c r="D3953" i="5"/>
  <c r="D3952" i="5"/>
  <c r="D3951" i="5"/>
  <c r="D3950" i="5"/>
  <c r="D3949" i="5"/>
  <c r="D3948" i="5"/>
  <c r="D3947" i="5"/>
  <c r="D3946" i="5"/>
  <c r="D3945" i="5"/>
  <c r="D3944" i="5"/>
  <c r="D3943" i="5"/>
  <c r="D3942" i="5"/>
  <c r="D3941" i="5"/>
  <c r="D3940" i="5"/>
  <c r="D3939" i="5"/>
  <c r="D3938" i="5"/>
  <c r="D3937" i="5"/>
  <c r="D3936" i="5"/>
  <c r="D3935" i="5"/>
  <c r="D3934" i="5"/>
  <c r="D3933" i="5"/>
  <c r="D3932" i="5"/>
  <c r="D3931" i="5"/>
  <c r="D3930" i="5"/>
  <c r="D3929" i="5"/>
  <c r="D3928" i="5"/>
  <c r="D3927" i="5"/>
  <c r="D3926" i="5"/>
  <c r="D3925" i="5"/>
  <c r="D3924" i="5"/>
  <c r="D3923" i="5"/>
  <c r="D3922" i="5"/>
  <c r="D3921" i="5"/>
  <c r="D3920" i="5"/>
  <c r="D3919" i="5"/>
  <c r="D3918" i="5"/>
  <c r="D3917" i="5"/>
  <c r="D3916" i="5"/>
  <c r="D3915" i="5"/>
  <c r="D3914" i="5"/>
  <c r="D3913" i="5"/>
  <c r="D3912" i="5"/>
  <c r="D3911" i="5"/>
  <c r="D3910" i="5"/>
  <c r="D3909" i="5"/>
  <c r="D3908" i="5"/>
  <c r="D3907" i="5"/>
  <c r="D3906" i="5"/>
  <c r="D3905" i="5"/>
  <c r="D3904" i="5"/>
  <c r="D3903" i="5"/>
  <c r="D3902" i="5"/>
  <c r="D3901" i="5"/>
  <c r="D3900" i="5"/>
  <c r="D3899" i="5"/>
  <c r="D3898" i="5"/>
  <c r="D3897" i="5"/>
  <c r="D3896" i="5"/>
  <c r="D3895" i="5"/>
  <c r="D3894" i="5"/>
  <c r="D3893" i="5"/>
  <c r="D3892" i="5"/>
  <c r="D3891" i="5"/>
  <c r="D3890" i="5"/>
  <c r="D3889" i="5"/>
  <c r="D3888" i="5"/>
  <c r="D3887" i="5"/>
  <c r="D3886" i="5"/>
  <c r="D3885" i="5"/>
  <c r="D3884" i="5"/>
  <c r="D3883" i="5"/>
  <c r="D3882" i="5"/>
  <c r="D3881" i="5"/>
  <c r="D3880" i="5"/>
  <c r="D3879" i="5"/>
  <c r="D3878" i="5"/>
  <c r="D3877" i="5"/>
  <c r="D3876" i="5"/>
  <c r="D3875" i="5"/>
  <c r="D3874" i="5"/>
  <c r="D3873" i="5"/>
  <c r="D3872" i="5"/>
  <c r="D3871" i="5"/>
  <c r="D3870" i="5"/>
  <c r="D3869" i="5"/>
  <c r="D3868" i="5"/>
  <c r="D3867" i="5"/>
  <c r="D3866" i="5"/>
  <c r="D3865" i="5"/>
  <c r="D3864" i="5"/>
  <c r="D3863" i="5"/>
  <c r="D3862" i="5"/>
  <c r="D3861" i="5"/>
  <c r="D3860" i="5"/>
  <c r="D3859" i="5"/>
  <c r="D3858" i="5"/>
  <c r="D3857" i="5"/>
  <c r="D3856" i="5"/>
  <c r="D3855" i="5"/>
  <c r="D3854" i="5"/>
  <c r="D3853" i="5"/>
  <c r="D3852" i="5"/>
  <c r="D3851" i="5"/>
  <c r="D3850" i="5"/>
  <c r="D3849" i="5"/>
  <c r="D3848" i="5"/>
  <c r="D3847" i="5"/>
  <c r="D3846" i="5"/>
  <c r="D3845" i="5"/>
  <c r="D3844" i="5"/>
  <c r="D3843" i="5"/>
  <c r="D3842" i="5"/>
  <c r="D3841" i="5"/>
  <c r="D3840" i="5"/>
  <c r="D3839" i="5"/>
  <c r="D3838" i="5"/>
  <c r="D3837" i="5"/>
  <c r="D3836" i="5"/>
  <c r="D3835" i="5"/>
  <c r="D3834" i="5"/>
  <c r="D3833" i="5"/>
  <c r="D3832" i="5"/>
  <c r="D3831" i="5"/>
  <c r="D3830" i="5"/>
  <c r="D3829" i="5"/>
  <c r="D3828" i="5"/>
  <c r="D3827" i="5"/>
  <c r="D3826" i="5"/>
  <c r="D3825" i="5"/>
  <c r="D3824" i="5"/>
  <c r="D3823" i="5"/>
  <c r="D3822" i="5"/>
  <c r="D3821" i="5"/>
  <c r="D3820" i="5"/>
  <c r="D3819" i="5"/>
  <c r="D3818" i="5"/>
  <c r="D3817" i="5"/>
  <c r="D3816" i="5"/>
  <c r="D3815" i="5"/>
  <c r="D3814" i="5"/>
  <c r="D3813" i="5"/>
  <c r="D3812" i="5"/>
  <c r="D3811" i="5"/>
  <c r="D3810" i="5"/>
  <c r="D3809" i="5"/>
  <c r="D3808" i="5"/>
  <c r="D3807" i="5"/>
  <c r="D3806" i="5"/>
  <c r="D3805" i="5"/>
  <c r="D3804" i="5"/>
  <c r="D3803" i="5"/>
  <c r="D3802" i="5"/>
  <c r="D3801" i="5"/>
  <c r="D3800" i="5"/>
  <c r="D3799" i="5"/>
  <c r="D3798" i="5"/>
  <c r="D3797" i="5"/>
  <c r="D3796" i="5"/>
  <c r="D3795" i="5"/>
  <c r="D3794" i="5"/>
  <c r="D3793" i="5"/>
  <c r="D3792" i="5"/>
  <c r="D3791" i="5"/>
  <c r="D3790" i="5"/>
  <c r="D3789" i="5"/>
  <c r="D3788" i="5"/>
  <c r="D3787" i="5"/>
  <c r="D3786" i="5"/>
  <c r="D3785" i="5"/>
  <c r="D3784" i="5"/>
  <c r="D3783" i="5"/>
  <c r="D3782" i="5"/>
  <c r="D3781" i="5"/>
  <c r="D3780" i="5"/>
  <c r="D3779" i="5"/>
  <c r="D3778" i="5"/>
  <c r="D3777" i="5"/>
  <c r="D3776" i="5"/>
  <c r="D3775" i="5"/>
  <c r="D3774" i="5"/>
  <c r="D3773" i="5"/>
  <c r="D3772" i="5"/>
  <c r="D3771" i="5"/>
  <c r="D3770" i="5"/>
  <c r="D3769" i="5"/>
  <c r="D3768" i="5"/>
  <c r="D3767" i="5"/>
  <c r="D3766" i="5"/>
  <c r="D3765" i="5"/>
  <c r="D3764" i="5"/>
  <c r="D3763" i="5"/>
  <c r="D3762" i="5"/>
  <c r="D3761" i="5"/>
  <c r="D3760" i="5"/>
  <c r="D3759" i="5"/>
  <c r="D3758" i="5"/>
  <c r="D3757" i="5"/>
  <c r="D3756" i="5"/>
  <c r="D3755" i="5"/>
  <c r="D3754" i="5"/>
  <c r="D3753" i="5"/>
  <c r="D3752" i="5"/>
  <c r="D3751" i="5"/>
  <c r="D3750" i="5"/>
  <c r="D3749" i="5"/>
  <c r="D3748" i="5"/>
  <c r="D3747" i="5"/>
  <c r="D3746" i="5"/>
  <c r="D3745" i="5"/>
  <c r="D3744" i="5"/>
  <c r="D3743" i="5"/>
  <c r="D3742" i="5"/>
  <c r="D3741" i="5"/>
  <c r="D3740" i="5"/>
  <c r="D3739" i="5"/>
  <c r="D3738" i="5"/>
  <c r="D3737" i="5"/>
  <c r="D3736" i="5"/>
  <c r="D3735" i="5"/>
  <c r="D3734" i="5"/>
  <c r="D3733" i="5"/>
  <c r="D3732" i="5"/>
  <c r="D3731" i="5"/>
  <c r="D3730" i="5"/>
  <c r="D3729" i="5"/>
  <c r="D3728" i="5"/>
  <c r="D3727" i="5"/>
  <c r="D3726" i="5"/>
  <c r="D3725" i="5"/>
  <c r="D3724" i="5"/>
  <c r="D3723" i="5"/>
  <c r="D3722" i="5"/>
  <c r="D3721" i="5"/>
  <c r="D3720" i="5"/>
  <c r="D3719" i="5"/>
  <c r="D3718" i="5"/>
  <c r="D3717" i="5"/>
  <c r="D3716" i="5"/>
  <c r="D3715" i="5"/>
  <c r="D3714" i="5"/>
  <c r="D3713" i="5"/>
  <c r="D3712" i="5"/>
  <c r="D3711" i="5"/>
  <c r="D3710" i="5"/>
  <c r="D3709" i="5"/>
  <c r="D3708" i="5"/>
  <c r="D3707" i="5"/>
  <c r="D3706" i="5"/>
  <c r="D3705" i="5"/>
  <c r="D3704" i="5"/>
  <c r="D3703" i="5"/>
  <c r="D3702" i="5"/>
  <c r="D3701" i="5"/>
  <c r="D3700" i="5"/>
  <c r="D3699" i="5"/>
  <c r="D3698" i="5"/>
  <c r="D3697" i="5"/>
  <c r="D3696" i="5"/>
  <c r="D3695" i="5"/>
  <c r="D3694" i="5"/>
  <c r="D3693" i="5"/>
  <c r="D3692" i="5"/>
  <c r="D3691" i="5"/>
  <c r="D3690" i="5"/>
  <c r="D3689" i="5"/>
  <c r="D3688" i="5"/>
  <c r="D3687" i="5"/>
  <c r="D3686" i="5"/>
  <c r="D3685" i="5"/>
  <c r="D3684" i="5"/>
  <c r="D3683" i="5"/>
  <c r="D3682" i="5"/>
  <c r="D3681" i="5"/>
  <c r="D3680" i="5"/>
  <c r="D3679" i="5"/>
  <c r="D3678" i="5"/>
  <c r="D3677" i="5"/>
  <c r="D3676" i="5"/>
  <c r="D3675" i="5"/>
  <c r="D3674" i="5"/>
  <c r="D3673" i="5"/>
  <c r="D3672" i="5"/>
  <c r="D3671" i="5"/>
  <c r="D3670" i="5"/>
  <c r="D3669" i="5"/>
  <c r="D3668" i="5"/>
  <c r="D3667" i="5"/>
  <c r="D3666" i="5"/>
  <c r="D3665" i="5"/>
  <c r="D3664" i="5"/>
  <c r="D3663" i="5"/>
  <c r="D3662" i="5"/>
  <c r="D3661" i="5"/>
  <c r="D3660" i="5"/>
  <c r="D3659" i="5"/>
  <c r="D3658" i="5"/>
  <c r="D3657" i="5"/>
  <c r="D3656" i="5"/>
  <c r="D3655" i="5"/>
  <c r="D3654" i="5"/>
  <c r="D3653" i="5"/>
  <c r="D3652" i="5"/>
  <c r="D3651" i="5"/>
  <c r="D3650" i="5"/>
  <c r="D3649" i="5"/>
  <c r="D3648" i="5"/>
  <c r="D3647" i="5"/>
  <c r="D3646" i="5"/>
  <c r="D3645" i="5"/>
  <c r="D3644" i="5"/>
  <c r="D3643" i="5"/>
  <c r="D3642" i="5"/>
  <c r="D3641" i="5"/>
  <c r="D3640" i="5"/>
  <c r="D3639" i="5"/>
  <c r="D3638" i="5"/>
  <c r="D3637" i="5"/>
  <c r="D3636" i="5"/>
  <c r="D3635" i="5"/>
  <c r="D3634" i="5"/>
  <c r="D3633" i="5"/>
  <c r="D3632" i="5"/>
  <c r="D3631" i="5"/>
  <c r="D3630" i="5"/>
  <c r="D3629" i="5"/>
  <c r="D3628" i="5"/>
  <c r="D3627" i="5"/>
  <c r="D3626" i="5"/>
  <c r="D3625" i="5"/>
  <c r="D3624" i="5"/>
  <c r="D3623" i="5"/>
  <c r="D3622" i="5"/>
  <c r="D3621" i="5"/>
  <c r="D3620" i="5"/>
  <c r="D3619" i="5"/>
  <c r="D3618" i="5"/>
  <c r="D3617" i="5"/>
  <c r="D3616" i="5"/>
  <c r="D3615" i="5"/>
  <c r="D3614" i="5"/>
  <c r="D3613" i="5"/>
  <c r="D3612" i="5"/>
  <c r="D3611" i="5"/>
  <c r="D3610" i="5"/>
  <c r="D3609" i="5"/>
  <c r="D3608" i="5"/>
  <c r="D3607" i="5"/>
  <c r="D3606" i="5"/>
  <c r="D3605" i="5"/>
  <c r="D3604" i="5"/>
  <c r="D3603" i="5"/>
  <c r="D3602" i="5"/>
  <c r="D3601" i="5"/>
  <c r="D3600" i="5"/>
  <c r="D3599" i="5"/>
  <c r="D3598" i="5"/>
  <c r="D3597" i="5"/>
  <c r="D3596" i="5"/>
  <c r="D3595" i="5"/>
  <c r="D3594" i="5"/>
  <c r="D3593" i="5"/>
  <c r="D3592" i="5"/>
  <c r="D3591" i="5"/>
  <c r="D3590" i="5"/>
  <c r="D3589" i="5"/>
  <c r="D3588" i="5"/>
  <c r="D3587" i="5"/>
  <c r="D3586" i="5"/>
  <c r="D3585" i="5"/>
  <c r="D3584" i="5"/>
  <c r="D3583" i="5"/>
  <c r="D3582" i="5"/>
  <c r="D3581" i="5"/>
  <c r="D3580" i="5"/>
  <c r="D3579" i="5"/>
  <c r="D3578" i="5"/>
  <c r="D3577" i="5"/>
  <c r="D3576" i="5"/>
  <c r="D3575" i="5"/>
  <c r="D3574" i="5"/>
  <c r="D3573" i="5"/>
  <c r="D3572" i="5"/>
  <c r="D3571" i="5"/>
  <c r="D3570" i="5"/>
  <c r="D3569" i="5"/>
  <c r="D3568" i="5"/>
  <c r="D3567" i="5"/>
  <c r="D3566" i="5"/>
  <c r="D3565" i="5"/>
  <c r="D3564" i="5"/>
  <c r="D3563" i="5"/>
  <c r="D3562" i="5"/>
  <c r="D3561" i="5"/>
  <c r="D3560" i="5"/>
  <c r="D3559" i="5"/>
  <c r="D3558" i="5"/>
  <c r="D3557" i="5"/>
  <c r="D3556" i="5"/>
  <c r="D3555" i="5"/>
  <c r="D3554" i="5"/>
  <c r="D3553" i="5"/>
  <c r="D3552" i="5"/>
  <c r="D3551" i="5"/>
  <c r="D3550" i="5"/>
  <c r="D3549" i="5"/>
  <c r="D3548" i="5"/>
  <c r="D3547" i="5"/>
  <c r="D3546" i="5"/>
  <c r="D3545" i="5"/>
  <c r="D3544" i="5"/>
  <c r="D3543" i="5"/>
  <c r="D3542" i="5"/>
  <c r="D3541" i="5"/>
  <c r="D3540" i="5"/>
  <c r="D3539" i="5"/>
  <c r="D3538" i="5"/>
  <c r="D3537" i="5"/>
  <c r="D3536" i="5"/>
  <c r="D3535" i="5"/>
  <c r="D3534" i="5"/>
  <c r="D3533" i="5"/>
  <c r="D3532" i="5"/>
  <c r="D3531" i="5"/>
  <c r="D3530" i="5"/>
  <c r="D3529" i="5"/>
  <c r="D3528" i="5"/>
  <c r="D3527" i="5"/>
  <c r="D3526" i="5"/>
  <c r="D3525" i="5"/>
  <c r="D3524" i="5"/>
  <c r="D3523" i="5"/>
  <c r="D3522" i="5"/>
  <c r="D3521" i="5"/>
  <c r="D3520" i="5"/>
  <c r="D3519" i="5"/>
  <c r="D3518" i="5"/>
  <c r="D3517" i="5"/>
  <c r="D3516" i="5"/>
  <c r="D3515" i="5"/>
  <c r="D3514" i="5"/>
  <c r="D3513" i="5"/>
  <c r="D3512" i="5"/>
  <c r="D3511" i="5"/>
  <c r="D3510" i="5"/>
  <c r="D3509" i="5"/>
  <c r="D3508" i="5"/>
  <c r="D3507" i="5"/>
  <c r="D3506" i="5"/>
  <c r="D3505" i="5"/>
  <c r="D3504" i="5"/>
  <c r="D3503" i="5"/>
  <c r="D3502" i="5"/>
  <c r="D3501" i="5"/>
  <c r="D3500" i="5"/>
  <c r="D3499" i="5"/>
  <c r="D3498" i="5"/>
  <c r="D3497" i="5"/>
  <c r="D3496" i="5"/>
  <c r="D3495" i="5"/>
  <c r="D3494" i="5"/>
  <c r="D3493" i="5"/>
  <c r="D3492" i="5"/>
  <c r="D3491" i="5"/>
  <c r="D3490" i="5"/>
  <c r="D3489" i="5"/>
  <c r="D3488" i="5"/>
  <c r="D3487" i="5"/>
  <c r="D3486" i="5"/>
  <c r="D3485" i="5"/>
  <c r="D3484" i="5"/>
  <c r="D3483" i="5"/>
  <c r="D3482" i="5"/>
  <c r="D3481" i="5"/>
  <c r="D3480" i="5"/>
  <c r="D3479" i="5"/>
  <c r="D3478" i="5"/>
  <c r="D3477" i="5"/>
  <c r="D3476" i="5"/>
  <c r="D3475" i="5"/>
  <c r="D3474" i="5"/>
  <c r="D3473" i="5"/>
  <c r="D3472" i="5"/>
  <c r="D3471" i="5"/>
  <c r="D3470" i="5"/>
  <c r="D3469" i="5"/>
  <c r="D3468" i="5"/>
  <c r="D3467" i="5"/>
  <c r="D3466" i="5"/>
  <c r="D3465" i="5"/>
  <c r="D3464" i="5"/>
  <c r="D3463" i="5"/>
  <c r="D3462" i="5"/>
  <c r="D3461" i="5"/>
  <c r="D3460" i="5"/>
  <c r="D3459" i="5"/>
  <c r="D3458" i="5"/>
  <c r="D3457" i="5"/>
  <c r="D3456" i="5"/>
  <c r="D3455" i="5"/>
  <c r="D3454" i="5"/>
  <c r="D3453" i="5"/>
  <c r="D3452" i="5"/>
  <c r="D3451" i="5"/>
  <c r="D3450" i="5"/>
  <c r="D3449" i="5"/>
  <c r="D3448" i="5"/>
  <c r="D3447" i="5"/>
  <c r="D3446" i="5"/>
  <c r="D3445" i="5"/>
  <c r="D3444" i="5"/>
  <c r="D3443" i="5"/>
  <c r="D3442" i="5"/>
  <c r="D3441" i="5"/>
  <c r="D3440" i="5"/>
  <c r="D3439" i="5"/>
  <c r="D3438" i="5"/>
  <c r="D3437" i="5"/>
  <c r="D3436" i="5"/>
  <c r="D3435" i="5"/>
  <c r="D3434" i="5"/>
  <c r="D3433" i="5"/>
  <c r="D3432" i="5"/>
  <c r="D3431" i="5"/>
  <c r="D3430" i="5"/>
  <c r="D3429" i="5"/>
  <c r="D3428" i="5"/>
  <c r="D3427" i="5"/>
  <c r="D3426" i="5"/>
  <c r="D3425" i="5"/>
  <c r="D3424" i="5"/>
  <c r="D3423" i="5"/>
  <c r="D3422" i="5"/>
  <c r="D3421" i="5"/>
  <c r="D3420" i="5"/>
  <c r="D3419" i="5"/>
  <c r="D3418" i="5"/>
  <c r="D3417" i="5"/>
  <c r="D3416" i="5"/>
  <c r="D3415" i="5"/>
  <c r="D3414" i="5"/>
  <c r="D3413" i="5"/>
  <c r="D3412" i="5"/>
  <c r="D3411" i="5"/>
  <c r="D3410" i="5"/>
  <c r="D3409" i="5"/>
  <c r="D3408" i="5"/>
  <c r="D3407" i="5"/>
  <c r="D3406" i="5"/>
  <c r="D3405" i="5"/>
  <c r="D3404" i="5"/>
  <c r="D3403" i="5"/>
  <c r="D3402" i="5"/>
  <c r="D3401" i="5"/>
  <c r="D3400" i="5"/>
  <c r="D3399" i="5"/>
  <c r="D3398" i="5"/>
  <c r="D3397" i="5"/>
  <c r="D3396" i="5"/>
  <c r="D3395" i="5"/>
  <c r="D3394" i="5"/>
  <c r="D3393" i="5"/>
  <c r="D3392" i="5"/>
  <c r="D3391" i="5"/>
  <c r="D3390" i="5"/>
  <c r="D3389" i="5"/>
  <c r="D3388" i="5"/>
  <c r="D3387" i="5"/>
  <c r="D3386" i="5"/>
  <c r="D3385" i="5"/>
  <c r="D3384" i="5"/>
  <c r="D3383" i="5"/>
  <c r="D3382" i="5"/>
  <c r="D3381" i="5"/>
  <c r="D3380" i="5"/>
  <c r="D3379" i="5"/>
  <c r="D3378" i="5"/>
  <c r="D3377" i="5"/>
  <c r="D3376" i="5"/>
  <c r="D3375" i="5"/>
  <c r="D3374" i="5"/>
  <c r="D3373" i="5"/>
  <c r="D3372" i="5"/>
  <c r="D3371" i="5"/>
  <c r="D3370" i="5"/>
  <c r="D3369" i="5"/>
  <c r="D3368" i="5"/>
  <c r="D3367" i="5"/>
  <c r="D3366" i="5"/>
  <c r="D3365" i="5"/>
  <c r="D3364" i="5"/>
  <c r="D3363" i="5"/>
  <c r="D3362" i="5"/>
  <c r="D3361" i="5"/>
  <c r="D3360" i="5"/>
  <c r="D3359" i="5"/>
  <c r="D3358" i="5"/>
  <c r="D3357" i="5"/>
  <c r="D3356" i="5"/>
  <c r="D3355" i="5"/>
  <c r="D3354" i="5"/>
  <c r="D3353" i="5"/>
  <c r="D3352" i="5"/>
  <c r="D3351" i="5"/>
  <c r="D3350" i="5"/>
  <c r="D3349" i="5"/>
  <c r="D3348" i="5"/>
  <c r="D3347" i="5"/>
  <c r="D3346" i="5"/>
  <c r="D3345" i="5"/>
  <c r="D3344" i="5"/>
  <c r="D3343" i="5"/>
  <c r="D3342" i="5"/>
  <c r="D3341" i="5"/>
  <c r="D3340" i="5"/>
  <c r="D3339" i="5"/>
  <c r="D3338" i="5"/>
  <c r="D3337" i="5"/>
  <c r="D3336" i="5"/>
  <c r="D3335" i="5"/>
  <c r="D3334" i="5"/>
  <c r="D3333" i="5"/>
  <c r="D3332" i="5"/>
  <c r="D3331" i="5"/>
  <c r="D3330" i="5"/>
  <c r="D3329" i="5"/>
  <c r="D3328" i="5"/>
  <c r="D3327" i="5"/>
  <c r="D3326" i="5"/>
  <c r="D3325" i="5"/>
  <c r="D3324" i="5"/>
  <c r="D3323" i="5"/>
  <c r="D3322" i="5"/>
  <c r="D3321" i="5"/>
  <c r="D3320" i="5"/>
  <c r="D3319" i="5"/>
  <c r="D3318" i="5"/>
  <c r="D3317" i="5"/>
  <c r="D3316" i="5"/>
  <c r="D3315" i="5"/>
  <c r="D3314" i="5"/>
  <c r="D3313" i="5"/>
  <c r="D3312" i="5"/>
  <c r="D3311" i="5"/>
  <c r="D3310" i="5"/>
  <c r="D3309" i="5"/>
  <c r="D3308" i="5"/>
  <c r="D3307" i="5"/>
  <c r="D3306" i="5"/>
  <c r="D3305" i="5"/>
  <c r="D3304" i="5"/>
  <c r="D3303" i="5"/>
  <c r="D3302" i="5"/>
  <c r="D3301" i="5"/>
  <c r="D3300" i="5"/>
  <c r="D3299" i="5"/>
  <c r="D3298" i="5"/>
  <c r="D3297" i="5"/>
  <c r="D3296" i="5"/>
  <c r="D3295" i="5"/>
  <c r="D3294" i="5"/>
  <c r="D3293" i="5"/>
  <c r="D3292" i="5"/>
  <c r="D3291" i="5"/>
  <c r="D3290" i="5"/>
  <c r="D3289" i="5"/>
  <c r="D3288" i="5"/>
  <c r="D3287" i="5"/>
  <c r="D3286" i="5"/>
  <c r="D3285" i="5"/>
  <c r="D3284" i="5"/>
  <c r="D3283" i="5"/>
  <c r="D3282" i="5"/>
  <c r="D3281" i="5"/>
  <c r="D3280" i="5"/>
  <c r="D3279" i="5"/>
  <c r="D3278" i="5"/>
  <c r="D3277" i="5"/>
  <c r="D3276" i="5"/>
  <c r="D3275" i="5"/>
  <c r="D3274" i="5"/>
  <c r="D3273" i="5"/>
  <c r="D3272" i="5"/>
  <c r="D3271" i="5"/>
  <c r="D3270" i="5"/>
  <c r="D3269" i="5"/>
  <c r="D3268" i="5"/>
  <c r="D3267" i="5"/>
  <c r="D3266" i="5"/>
  <c r="D3265" i="5"/>
  <c r="D3264" i="5"/>
  <c r="D3263" i="5"/>
  <c r="D3262" i="5"/>
  <c r="D3261" i="5"/>
  <c r="D3260" i="5"/>
  <c r="D3259" i="5"/>
  <c r="D3258" i="5"/>
  <c r="D3257" i="5"/>
  <c r="D3256" i="5"/>
  <c r="D3255" i="5"/>
  <c r="D3254" i="5"/>
  <c r="D3253" i="5"/>
  <c r="D3252" i="5"/>
  <c r="D3251" i="5"/>
  <c r="D3250" i="5"/>
  <c r="D3249" i="5"/>
  <c r="D3248" i="5"/>
  <c r="D3247" i="5"/>
  <c r="D3246" i="5"/>
  <c r="D3245" i="5"/>
  <c r="D3244" i="5"/>
  <c r="D3243" i="5"/>
  <c r="D3242" i="5"/>
  <c r="D3241" i="5"/>
  <c r="D3240" i="5"/>
  <c r="D3239" i="5"/>
  <c r="D3238" i="5"/>
  <c r="D3237" i="5"/>
  <c r="D3236" i="5"/>
  <c r="D3235" i="5"/>
  <c r="D3234" i="5"/>
  <c r="D3233" i="5"/>
  <c r="D3232" i="5"/>
  <c r="D3231" i="5"/>
  <c r="D3230" i="5"/>
  <c r="D3229" i="5"/>
  <c r="D3228" i="5"/>
  <c r="D3227" i="5"/>
  <c r="D3226" i="5"/>
  <c r="D3225" i="5"/>
  <c r="D3224" i="5"/>
  <c r="D3223" i="5"/>
  <c r="D3222" i="5"/>
  <c r="D3221" i="5"/>
  <c r="D3220" i="5"/>
  <c r="D3219" i="5"/>
  <c r="D3218" i="5"/>
  <c r="D3217" i="5"/>
  <c r="D3216" i="5"/>
  <c r="D3215" i="5"/>
  <c r="D3214" i="5"/>
  <c r="D3213" i="5"/>
  <c r="D3212" i="5"/>
  <c r="D3211" i="5"/>
  <c r="D3210" i="5"/>
  <c r="D3209" i="5"/>
  <c r="D3208" i="5"/>
  <c r="D3207" i="5"/>
  <c r="D3206" i="5"/>
  <c r="D3205" i="5"/>
  <c r="D3204" i="5"/>
  <c r="D3203" i="5"/>
  <c r="D3202" i="5"/>
  <c r="D3201" i="5"/>
  <c r="D3200" i="5"/>
  <c r="D3199" i="5"/>
  <c r="D3198" i="5"/>
  <c r="D3197" i="5"/>
  <c r="D3196" i="5"/>
  <c r="D3195" i="5"/>
  <c r="D3194" i="5"/>
  <c r="D3193" i="5"/>
  <c r="D3192" i="5"/>
  <c r="D3191" i="5"/>
  <c r="D3190" i="5"/>
  <c r="D3189" i="5"/>
  <c r="D3188" i="5"/>
  <c r="D3187" i="5"/>
  <c r="D3186" i="5"/>
  <c r="D3185" i="5"/>
  <c r="D3184" i="5"/>
  <c r="D3183" i="5"/>
  <c r="D3182" i="5"/>
  <c r="D3181" i="5"/>
  <c r="D3180" i="5"/>
  <c r="D3179" i="5"/>
  <c r="D3178" i="5"/>
  <c r="D3177" i="5"/>
  <c r="D3176" i="5"/>
  <c r="D3175" i="5"/>
  <c r="D3174" i="5"/>
  <c r="D3173" i="5"/>
  <c r="D3172" i="5"/>
  <c r="D3171" i="5"/>
  <c r="D3170" i="5"/>
  <c r="D3169" i="5"/>
  <c r="D3168" i="5"/>
  <c r="D3167" i="5"/>
  <c r="D3166" i="5"/>
  <c r="D3165" i="5"/>
  <c r="D3164" i="5"/>
  <c r="D3163" i="5"/>
  <c r="D3162" i="5"/>
  <c r="D3161" i="5"/>
  <c r="D3160" i="5"/>
  <c r="D3159" i="5"/>
  <c r="D3158" i="5"/>
  <c r="D3157" i="5"/>
  <c r="D3156" i="5"/>
  <c r="D3155" i="5"/>
  <c r="D3154" i="5"/>
  <c r="D3153" i="5"/>
  <c r="D3152" i="5"/>
  <c r="D3151" i="5"/>
  <c r="D3150" i="5"/>
  <c r="D3149" i="5"/>
  <c r="D3148" i="5"/>
  <c r="D3147" i="5"/>
  <c r="D3146" i="5"/>
  <c r="D3145" i="5"/>
  <c r="D3144" i="5"/>
  <c r="D3143" i="5"/>
  <c r="D3142" i="5"/>
  <c r="D3141" i="5"/>
  <c r="D3140" i="5"/>
  <c r="D3139" i="5"/>
  <c r="D3138" i="5"/>
  <c r="D3137" i="5"/>
  <c r="D3136" i="5"/>
  <c r="D3135" i="5"/>
  <c r="D3134" i="5"/>
  <c r="D3133" i="5"/>
  <c r="D3132" i="5"/>
  <c r="D3131" i="5"/>
  <c r="D3130" i="5"/>
  <c r="D3129" i="5"/>
  <c r="D3128" i="5"/>
  <c r="D3127" i="5"/>
  <c r="D3126" i="5"/>
  <c r="D3125" i="5"/>
  <c r="D3124" i="5"/>
  <c r="D3123" i="5"/>
  <c r="D3122" i="5"/>
  <c r="D3121" i="5"/>
  <c r="D3120" i="5"/>
  <c r="D3119" i="5"/>
  <c r="D3118" i="5"/>
  <c r="D3117" i="5"/>
  <c r="D3116" i="5"/>
  <c r="D3115" i="5"/>
  <c r="D3114" i="5"/>
  <c r="D3113" i="5"/>
  <c r="D3112" i="5"/>
  <c r="D3111" i="5"/>
  <c r="D3110" i="5"/>
  <c r="D3109" i="5"/>
  <c r="D3108" i="5"/>
  <c r="D3107" i="5"/>
  <c r="D3106" i="5"/>
  <c r="D3105" i="5"/>
  <c r="D3104" i="5"/>
  <c r="D3103" i="5"/>
  <c r="D3102" i="5"/>
  <c r="D3101" i="5"/>
  <c r="D3100" i="5"/>
  <c r="D3099" i="5"/>
  <c r="D3098" i="5"/>
  <c r="D3097" i="5"/>
  <c r="D3096" i="5"/>
  <c r="D3095" i="5"/>
  <c r="D3094" i="5"/>
  <c r="D3093" i="5"/>
  <c r="D3092" i="5"/>
  <c r="D3091" i="5"/>
  <c r="D3090" i="5"/>
  <c r="D3089" i="5"/>
  <c r="D3088" i="5"/>
  <c r="D3087" i="5"/>
  <c r="D3086" i="5"/>
  <c r="D3085" i="5"/>
  <c r="D3084" i="5"/>
  <c r="D3083" i="5"/>
  <c r="D3082" i="5"/>
  <c r="D3081" i="5"/>
  <c r="D3080" i="5"/>
  <c r="D3079" i="5"/>
  <c r="D3078" i="5"/>
  <c r="D3077" i="5"/>
  <c r="D3076" i="5"/>
  <c r="D3075" i="5"/>
  <c r="D3074" i="5"/>
  <c r="D3073" i="5"/>
  <c r="D3072" i="5"/>
  <c r="D3071" i="5"/>
  <c r="D3070" i="5"/>
  <c r="D3069" i="5"/>
  <c r="D3068" i="5"/>
  <c r="D3067" i="5"/>
  <c r="D3066" i="5"/>
  <c r="D3065" i="5"/>
  <c r="D3064" i="5"/>
  <c r="D3063" i="5"/>
  <c r="D3062" i="5"/>
  <c r="D3061" i="5"/>
  <c r="D3060" i="5"/>
  <c r="D3059" i="5"/>
  <c r="D3058" i="5"/>
  <c r="D3057" i="5"/>
  <c r="D3056" i="5"/>
  <c r="D3055" i="5"/>
  <c r="D3054" i="5"/>
  <c r="D3053" i="5"/>
  <c r="D3052" i="5"/>
  <c r="D3051" i="5"/>
  <c r="D3050" i="5"/>
  <c r="D3049" i="5"/>
  <c r="D3048" i="5"/>
  <c r="D3047" i="5"/>
  <c r="D3046" i="5"/>
  <c r="D3045" i="5"/>
  <c r="D3044" i="5"/>
  <c r="D3043" i="5"/>
  <c r="D3042" i="5"/>
  <c r="D3041" i="5"/>
  <c r="D3040" i="5"/>
  <c r="D3039" i="5"/>
  <c r="D3038" i="5"/>
  <c r="D3037" i="5"/>
  <c r="D3036" i="5"/>
  <c r="D3035" i="5"/>
  <c r="D3034" i="5"/>
  <c r="D3033" i="5"/>
  <c r="D3032" i="5"/>
  <c r="D3031" i="5"/>
  <c r="D3030" i="5"/>
  <c r="D3029" i="5"/>
  <c r="D3028" i="5"/>
  <c r="D3027" i="5"/>
  <c r="D3026" i="5"/>
  <c r="D3025" i="5"/>
  <c r="D3024" i="5"/>
  <c r="D3023" i="5"/>
  <c r="D3022" i="5"/>
  <c r="D3021" i="5"/>
  <c r="D3020" i="5"/>
  <c r="D3019" i="5"/>
  <c r="D3018" i="5"/>
  <c r="D3017" i="5"/>
  <c r="D3016" i="5"/>
  <c r="D3015" i="5"/>
  <c r="D3014" i="5"/>
  <c r="D3013" i="5"/>
  <c r="D3012" i="5"/>
  <c r="D3011" i="5"/>
  <c r="D3010" i="5"/>
  <c r="D3009" i="5"/>
  <c r="D3008" i="5"/>
  <c r="D3007" i="5"/>
  <c r="D3006" i="5"/>
  <c r="D3005" i="5"/>
  <c r="D3004" i="5"/>
  <c r="D3003" i="5"/>
  <c r="D3002" i="5"/>
  <c r="D3001" i="5"/>
  <c r="D3000" i="5"/>
  <c r="D2999" i="5"/>
  <c r="D2998" i="5"/>
  <c r="D2997" i="5"/>
  <c r="D2996" i="5"/>
  <c r="D2995" i="5"/>
  <c r="D2994" i="5"/>
  <c r="D2993" i="5"/>
  <c r="D2992" i="5"/>
  <c r="D2991" i="5"/>
  <c r="D2990" i="5"/>
  <c r="D2989" i="5"/>
  <c r="D2988" i="5"/>
  <c r="D2987" i="5"/>
  <c r="D2986" i="5"/>
  <c r="D2985" i="5"/>
  <c r="D2984" i="5"/>
  <c r="D2983" i="5"/>
  <c r="D2982" i="5"/>
  <c r="D2981" i="5"/>
  <c r="D2980" i="5"/>
  <c r="D2979" i="5"/>
  <c r="D2978" i="5"/>
  <c r="D2977" i="5"/>
  <c r="D2976" i="5"/>
  <c r="D2975" i="5"/>
  <c r="D2974" i="5"/>
  <c r="D2973" i="5"/>
  <c r="D2972" i="5"/>
  <c r="D2971" i="5"/>
  <c r="D2970" i="5"/>
  <c r="D2969" i="5"/>
  <c r="D2968" i="5"/>
  <c r="D2967" i="5"/>
  <c r="D2966" i="5"/>
  <c r="D2965" i="5"/>
  <c r="D2964" i="5"/>
  <c r="D2963" i="5"/>
  <c r="D2962" i="5"/>
  <c r="D2961" i="5"/>
  <c r="D2960" i="5"/>
  <c r="D2959" i="5"/>
  <c r="D2958" i="5"/>
  <c r="D2957" i="5"/>
  <c r="D2956" i="5"/>
  <c r="D2955" i="5"/>
  <c r="D2954" i="5"/>
  <c r="D2953" i="5"/>
  <c r="D2952" i="5"/>
  <c r="D2951" i="5"/>
  <c r="D2950" i="5"/>
  <c r="D2949" i="5"/>
  <c r="D2948" i="5"/>
  <c r="D2947" i="5"/>
  <c r="D2946" i="5"/>
  <c r="D2945" i="5"/>
  <c r="D2944" i="5"/>
  <c r="D2943" i="5"/>
  <c r="D2942" i="5"/>
  <c r="D2941" i="5"/>
  <c r="D2940" i="5"/>
  <c r="D2939" i="5"/>
  <c r="D2938" i="5"/>
  <c r="D2937" i="5"/>
  <c r="D2936" i="5"/>
  <c r="D2935" i="5"/>
  <c r="D2934" i="5"/>
  <c r="D2933" i="5"/>
  <c r="D2932" i="5"/>
  <c r="D2931" i="5"/>
  <c r="D2930" i="5"/>
  <c r="D2929" i="5"/>
  <c r="D2928" i="5"/>
  <c r="D2927" i="5"/>
  <c r="D2926" i="5"/>
  <c r="D2925" i="5"/>
  <c r="D2924" i="5"/>
  <c r="D2923" i="5"/>
  <c r="D2922" i="5"/>
  <c r="D2921" i="5"/>
  <c r="D2920" i="5"/>
  <c r="D2919" i="5"/>
  <c r="D2918" i="5"/>
  <c r="D2917" i="5"/>
  <c r="D2916" i="5"/>
  <c r="D2915" i="5"/>
  <c r="D2914" i="5"/>
  <c r="D2913" i="5"/>
  <c r="D2912" i="5"/>
  <c r="D2911" i="5"/>
  <c r="D2910" i="5"/>
  <c r="D2909" i="5"/>
  <c r="D2908" i="5"/>
  <c r="D2907" i="5"/>
  <c r="D2906" i="5"/>
  <c r="D2905" i="5"/>
  <c r="D2904" i="5"/>
  <c r="D2903" i="5"/>
  <c r="D2902" i="5"/>
  <c r="D2901" i="5"/>
  <c r="D2900" i="5"/>
  <c r="D2899" i="5"/>
  <c r="D2898" i="5"/>
  <c r="D2897" i="5"/>
  <c r="D2896" i="5"/>
  <c r="D2895" i="5"/>
  <c r="D2894" i="5"/>
  <c r="D2893" i="5"/>
  <c r="D2892" i="5"/>
  <c r="D2891" i="5"/>
  <c r="D2890" i="5"/>
  <c r="D2889" i="5"/>
  <c r="D2888" i="5"/>
  <c r="D2887" i="5"/>
  <c r="D2886" i="5"/>
  <c r="D2885" i="5"/>
  <c r="D2884" i="5"/>
  <c r="D2883" i="5"/>
  <c r="D2882" i="5"/>
  <c r="D2881" i="5"/>
  <c r="D2880" i="5"/>
  <c r="D2879" i="5"/>
  <c r="D2878" i="5"/>
  <c r="D2877" i="5"/>
  <c r="D2876" i="5"/>
  <c r="D2875" i="5"/>
  <c r="D2874" i="5"/>
  <c r="D2873" i="5"/>
  <c r="D2872" i="5"/>
  <c r="D2871" i="5"/>
  <c r="D2870" i="5"/>
  <c r="D2869" i="5"/>
  <c r="D2868" i="5"/>
  <c r="D2867" i="5"/>
  <c r="D2866" i="5"/>
  <c r="D2865" i="5"/>
  <c r="D2864" i="5"/>
  <c r="D2863" i="5"/>
  <c r="D2862" i="5"/>
  <c r="D2861" i="5"/>
  <c r="D2860" i="5"/>
  <c r="D2859" i="5"/>
  <c r="D2858" i="5"/>
  <c r="D2857" i="5"/>
  <c r="D2856" i="5"/>
  <c r="D2855" i="5"/>
  <c r="D2854" i="5"/>
  <c r="D2853" i="5"/>
  <c r="D2852" i="5"/>
  <c r="D2851" i="5"/>
  <c r="D2850" i="5"/>
  <c r="D2849" i="5"/>
  <c r="D2848" i="5"/>
  <c r="D2847" i="5"/>
  <c r="D2846" i="5"/>
  <c r="D2845" i="5"/>
  <c r="D2844" i="5"/>
  <c r="D2843" i="5"/>
  <c r="D2842" i="5"/>
  <c r="D2841" i="5"/>
  <c r="D2840" i="5"/>
  <c r="D2839" i="5"/>
  <c r="D2838" i="5"/>
  <c r="D2837" i="5"/>
  <c r="D2836" i="5"/>
  <c r="D2835" i="5"/>
  <c r="D2834" i="5"/>
  <c r="D2833" i="5"/>
  <c r="D2832" i="5"/>
  <c r="D2831" i="5"/>
  <c r="D2830" i="5"/>
  <c r="D2829" i="5"/>
  <c r="D2828" i="5"/>
  <c r="D2827" i="5"/>
  <c r="D2826" i="5"/>
  <c r="D2825" i="5"/>
  <c r="D2824" i="5"/>
  <c r="D2823" i="5"/>
  <c r="D2822" i="5"/>
  <c r="D2821" i="5"/>
  <c r="D2820" i="5"/>
  <c r="D2819" i="5"/>
  <c r="D2818" i="5"/>
  <c r="D2817" i="5"/>
  <c r="D2816" i="5"/>
  <c r="D2815" i="5"/>
  <c r="D2814" i="5"/>
  <c r="D2813" i="5"/>
  <c r="D2812" i="5"/>
  <c r="D2811" i="5"/>
  <c r="D2810" i="5"/>
  <c r="D2809" i="5"/>
  <c r="D2808" i="5"/>
  <c r="D2807" i="5"/>
  <c r="D2806" i="5"/>
  <c r="D2805" i="5"/>
  <c r="D2804" i="5"/>
  <c r="D2803" i="5"/>
  <c r="D2802" i="5"/>
  <c r="D2801" i="5"/>
  <c r="D2800" i="5"/>
  <c r="D2799" i="5"/>
  <c r="D2798" i="5"/>
  <c r="D2797" i="5"/>
  <c r="D2796" i="5"/>
  <c r="D2795" i="5"/>
  <c r="D2794" i="5"/>
  <c r="D2793" i="5"/>
  <c r="D2792" i="5"/>
  <c r="D2791" i="5"/>
  <c r="D2790" i="5"/>
  <c r="D2789" i="5"/>
  <c r="D2788" i="5"/>
  <c r="D2787" i="5"/>
  <c r="D2786" i="5"/>
  <c r="D2785" i="5"/>
  <c r="D2784" i="5"/>
  <c r="D2783" i="5"/>
  <c r="D2782" i="5"/>
  <c r="D2781" i="5"/>
  <c r="D2780" i="5"/>
  <c r="D2779" i="5"/>
  <c r="D2778" i="5"/>
  <c r="D2777" i="5"/>
  <c r="D2776" i="5"/>
  <c r="D2775" i="5"/>
  <c r="D2774" i="5"/>
  <c r="D2773" i="5"/>
  <c r="D2772" i="5"/>
  <c r="D2771" i="5"/>
  <c r="D2770" i="5"/>
  <c r="D2769" i="5"/>
  <c r="D2768" i="5"/>
  <c r="D2767" i="5"/>
  <c r="D2766" i="5"/>
  <c r="D2765" i="5"/>
  <c r="D2764" i="5"/>
  <c r="D2763" i="5"/>
  <c r="D2762" i="5"/>
  <c r="D2761" i="5"/>
  <c r="D2760" i="5"/>
  <c r="D2759" i="5"/>
  <c r="D2758" i="5"/>
  <c r="D2757" i="5"/>
  <c r="D2756" i="5"/>
  <c r="D2755" i="5"/>
  <c r="D2754" i="5"/>
  <c r="D2753" i="5"/>
  <c r="D2752" i="5"/>
  <c r="D2751" i="5"/>
  <c r="D2750" i="5"/>
  <c r="D2749" i="5"/>
  <c r="D2748" i="5"/>
  <c r="D2747" i="5"/>
  <c r="D2746" i="5"/>
  <c r="D2745" i="5"/>
  <c r="D2744" i="5"/>
  <c r="D2743" i="5"/>
  <c r="D2742" i="5"/>
  <c r="D2741" i="5"/>
  <c r="D2740" i="5"/>
  <c r="D2739" i="5"/>
  <c r="D2738" i="5"/>
  <c r="D2737" i="5"/>
  <c r="D2736" i="5"/>
  <c r="D2735" i="5"/>
  <c r="D2734" i="5"/>
  <c r="D2733" i="5"/>
  <c r="D2732" i="5"/>
  <c r="D2731" i="5"/>
  <c r="D2730" i="5"/>
  <c r="D2729" i="5"/>
  <c r="D2728" i="5"/>
  <c r="D2727" i="5"/>
  <c r="D2726" i="5"/>
  <c r="D2725" i="5"/>
  <c r="D2724" i="5"/>
  <c r="D2723" i="5"/>
  <c r="D2722" i="5"/>
  <c r="D2721" i="5"/>
  <c r="D2720" i="5"/>
  <c r="D2719" i="5"/>
  <c r="D2718" i="5"/>
  <c r="D2717" i="5"/>
  <c r="D2716" i="5"/>
  <c r="D2715" i="5"/>
  <c r="D2714" i="5"/>
  <c r="D2713" i="5"/>
  <c r="D2712" i="5"/>
  <c r="D2711" i="5"/>
  <c r="D2710" i="5"/>
  <c r="D2709" i="5"/>
  <c r="D2708" i="5"/>
  <c r="D2707" i="5"/>
  <c r="D2706" i="5"/>
  <c r="D2705" i="5"/>
  <c r="D2704" i="5"/>
  <c r="D2703" i="5"/>
  <c r="D2702" i="5"/>
  <c r="D2701" i="5"/>
  <c r="D2700" i="5"/>
  <c r="D2699" i="5"/>
  <c r="D2698" i="5"/>
  <c r="D2697" i="5"/>
  <c r="D2696" i="5"/>
  <c r="D2695" i="5"/>
  <c r="D2694" i="5"/>
  <c r="D2693" i="5"/>
  <c r="D2692" i="5"/>
  <c r="D2691" i="5"/>
  <c r="D2690" i="5"/>
  <c r="D2689" i="5"/>
  <c r="D2688" i="5"/>
  <c r="D2687" i="5"/>
  <c r="D2686" i="5"/>
  <c r="D2685" i="5"/>
  <c r="D2684" i="5"/>
  <c r="D2683" i="5"/>
  <c r="D2682" i="5"/>
  <c r="D2681" i="5"/>
  <c r="D2680" i="5"/>
  <c r="D2679" i="5"/>
  <c r="D2678" i="5"/>
  <c r="D2677" i="5"/>
  <c r="D2676" i="5"/>
  <c r="D2675" i="5"/>
  <c r="D2674" i="5"/>
  <c r="D2673" i="5"/>
  <c r="D2672" i="5"/>
  <c r="D2671" i="5"/>
  <c r="D2670" i="5"/>
  <c r="D2669" i="5"/>
  <c r="D2668" i="5"/>
  <c r="D2667" i="5"/>
  <c r="D2666" i="5"/>
  <c r="D2665" i="5"/>
  <c r="D2664" i="5"/>
  <c r="D2663" i="5"/>
  <c r="D2662" i="5"/>
  <c r="D2661" i="5"/>
  <c r="D2660" i="5"/>
  <c r="D2659" i="5"/>
  <c r="D2658" i="5"/>
  <c r="D2657" i="5"/>
  <c r="D2656" i="5"/>
  <c r="D2655" i="5"/>
  <c r="D2654" i="5"/>
  <c r="D2653" i="5"/>
  <c r="D2652" i="5"/>
  <c r="D2651" i="5"/>
  <c r="D2650" i="5"/>
  <c r="D2649" i="5"/>
  <c r="D2648" i="5"/>
  <c r="D2647" i="5"/>
  <c r="D2646" i="5"/>
  <c r="D2645" i="5"/>
  <c r="D2644" i="5"/>
  <c r="D2643" i="5"/>
  <c r="D2642" i="5"/>
  <c r="D2641" i="5"/>
  <c r="D2640" i="5"/>
  <c r="D2639" i="5"/>
  <c r="D2638" i="5"/>
  <c r="D2637" i="5"/>
  <c r="D2636" i="5"/>
  <c r="D2635" i="5"/>
  <c r="D2634" i="5"/>
  <c r="D2633" i="5"/>
  <c r="D2632" i="5"/>
  <c r="D2631" i="5"/>
  <c r="D2630" i="5"/>
  <c r="D2629" i="5"/>
  <c r="D2628" i="5"/>
  <c r="D2627" i="5"/>
  <c r="D2626" i="5"/>
  <c r="D2625" i="5"/>
  <c r="D2624" i="5"/>
  <c r="D2623" i="5"/>
  <c r="D2622" i="5"/>
  <c r="D2621" i="5"/>
  <c r="D2620" i="5"/>
  <c r="D2619" i="5"/>
  <c r="D2618" i="5"/>
  <c r="D2617" i="5"/>
  <c r="D2616" i="5"/>
  <c r="D2615" i="5"/>
  <c r="D2614" i="5"/>
  <c r="D2613" i="5"/>
  <c r="D2612" i="5"/>
  <c r="D2611" i="5"/>
  <c r="D2610" i="5"/>
  <c r="D2609" i="5"/>
  <c r="D2608" i="5"/>
  <c r="D2607" i="5"/>
  <c r="D2606" i="5"/>
  <c r="D2605" i="5"/>
  <c r="D2604" i="5"/>
  <c r="D2603" i="5"/>
  <c r="D2602" i="5"/>
  <c r="D2601" i="5"/>
  <c r="D2600" i="5"/>
  <c r="D2599" i="5"/>
  <c r="D2598" i="5"/>
  <c r="D2597" i="5"/>
  <c r="D2596" i="5"/>
  <c r="D2595" i="5"/>
  <c r="D2594" i="5"/>
  <c r="D2593" i="5"/>
  <c r="D2592" i="5"/>
  <c r="D2591" i="5"/>
  <c r="D2590" i="5"/>
  <c r="D2589" i="5"/>
  <c r="D2588" i="5"/>
  <c r="D2587" i="5"/>
  <c r="D2586" i="5"/>
  <c r="D2585" i="5"/>
  <c r="D2584" i="5"/>
  <c r="D2583" i="5"/>
  <c r="D2582" i="5"/>
  <c r="D2581" i="5"/>
  <c r="D2580" i="5"/>
  <c r="D2579" i="5"/>
  <c r="D2578" i="5"/>
  <c r="D2577" i="5"/>
  <c r="D2576" i="5"/>
  <c r="D2575" i="5"/>
  <c r="D2574" i="5"/>
  <c r="D2573" i="5"/>
  <c r="D2572" i="5"/>
  <c r="D2571" i="5"/>
  <c r="D2570" i="5"/>
  <c r="D2569" i="5"/>
  <c r="D2568" i="5"/>
  <c r="D2567" i="5"/>
  <c r="D2566" i="5"/>
  <c r="D2565" i="5"/>
  <c r="D2564" i="5"/>
  <c r="D2563" i="5"/>
  <c r="D2562" i="5"/>
  <c r="D2561" i="5"/>
  <c r="D2560" i="5"/>
  <c r="D2559" i="5"/>
  <c r="D2558" i="5"/>
  <c r="D2557" i="5"/>
  <c r="D2556" i="5"/>
  <c r="D2555" i="5"/>
  <c r="D2554" i="5"/>
  <c r="D2553" i="5"/>
  <c r="D2552" i="5"/>
  <c r="D2551" i="5"/>
  <c r="D2550" i="5"/>
  <c r="D2549" i="5"/>
  <c r="D2548" i="5"/>
  <c r="D2547" i="5"/>
  <c r="D2546" i="5"/>
  <c r="D2545" i="5"/>
  <c r="D2544" i="5"/>
  <c r="D2543" i="5"/>
  <c r="D2542" i="5"/>
  <c r="D2541" i="5"/>
  <c r="D2540" i="5"/>
  <c r="D2539" i="5"/>
  <c r="D2538" i="5"/>
  <c r="D2537" i="5"/>
  <c r="D2536" i="5"/>
  <c r="D2535" i="5"/>
  <c r="D2534" i="5"/>
  <c r="D2533" i="5"/>
  <c r="D2532" i="5"/>
  <c r="D2531" i="5"/>
  <c r="D2530" i="5"/>
  <c r="D2529" i="5"/>
  <c r="D2528" i="5"/>
  <c r="D2527" i="5"/>
  <c r="D2526" i="5"/>
  <c r="D2525" i="5"/>
  <c r="D2524" i="5"/>
  <c r="D2523" i="5"/>
  <c r="D2522" i="5"/>
  <c r="D2521" i="5"/>
  <c r="D2520" i="5"/>
  <c r="D2519" i="5"/>
  <c r="D2518" i="5"/>
  <c r="D2517" i="5"/>
  <c r="D2516" i="5"/>
  <c r="D2515" i="5"/>
  <c r="D2514" i="5"/>
  <c r="D2513" i="5"/>
  <c r="D2512" i="5"/>
  <c r="D2511" i="5"/>
  <c r="D2510" i="5"/>
  <c r="D2509" i="5"/>
  <c r="D2508" i="5"/>
  <c r="D2507" i="5"/>
  <c r="D2506" i="5"/>
  <c r="D2505" i="5"/>
  <c r="D2504" i="5"/>
  <c r="D2503" i="5"/>
  <c r="D2502" i="5"/>
  <c r="D2501" i="5"/>
  <c r="D2500" i="5"/>
  <c r="D2499" i="5"/>
  <c r="D2498" i="5"/>
  <c r="D2497" i="5"/>
  <c r="D2496" i="5"/>
  <c r="D2495" i="5"/>
  <c r="D2494" i="5"/>
  <c r="D2493" i="5"/>
  <c r="D2492" i="5"/>
  <c r="D2491" i="5"/>
  <c r="D2490" i="5"/>
  <c r="D2489" i="5"/>
  <c r="D2488" i="5"/>
  <c r="D2487" i="5"/>
  <c r="D2486" i="5"/>
  <c r="D2485" i="5"/>
  <c r="D2484" i="5"/>
  <c r="D2483" i="5"/>
  <c r="D2482" i="5"/>
  <c r="D2481" i="5"/>
  <c r="D2480" i="5"/>
  <c r="D2479" i="5"/>
  <c r="D2478" i="5"/>
  <c r="D2477" i="5"/>
  <c r="D2476" i="5"/>
  <c r="D2475" i="5"/>
  <c r="D2474" i="5"/>
  <c r="D2473" i="5"/>
  <c r="D2472" i="5"/>
  <c r="D2471" i="5"/>
  <c r="D2470" i="5"/>
  <c r="D2469" i="5"/>
  <c r="D2468" i="5"/>
  <c r="D2467" i="5"/>
  <c r="D2466" i="5"/>
  <c r="D2465" i="5"/>
  <c r="D2464" i="5"/>
  <c r="D2463" i="5"/>
  <c r="D2462" i="5"/>
  <c r="D2461" i="5"/>
  <c r="D2460" i="5"/>
  <c r="D2459" i="5"/>
  <c r="D2458" i="5"/>
  <c r="D2457" i="5"/>
  <c r="D2456" i="5"/>
  <c r="D2455" i="5"/>
  <c r="D2454" i="5"/>
  <c r="D2453" i="5"/>
  <c r="D2452" i="5"/>
  <c r="D2451" i="5"/>
  <c r="D2450" i="5"/>
  <c r="D2449" i="5"/>
  <c r="D2448" i="5"/>
  <c r="D2447" i="5"/>
  <c r="D2446" i="5"/>
  <c r="D2445" i="5"/>
  <c r="D2444" i="5"/>
  <c r="D2443" i="5"/>
  <c r="D2442" i="5"/>
  <c r="D2441" i="5"/>
  <c r="D2440" i="5"/>
  <c r="D2439" i="5"/>
  <c r="D2438" i="5"/>
  <c r="D2437" i="5"/>
  <c r="D2436" i="5"/>
  <c r="D2435" i="5"/>
  <c r="D2434" i="5"/>
  <c r="D2433" i="5"/>
  <c r="D2432" i="5"/>
  <c r="D2431" i="5"/>
  <c r="D2430" i="5"/>
  <c r="D2429" i="5"/>
  <c r="D2428" i="5"/>
  <c r="D2427" i="5"/>
  <c r="D2426" i="5"/>
  <c r="D2425" i="5"/>
  <c r="D2424" i="5"/>
  <c r="D2423" i="5"/>
  <c r="D2422" i="5"/>
  <c r="D2421" i="5"/>
  <c r="D2420" i="5"/>
  <c r="D2419" i="5"/>
  <c r="D2418" i="5"/>
  <c r="D2417" i="5"/>
  <c r="D2416" i="5"/>
  <c r="D2415" i="5"/>
  <c r="D2414" i="5"/>
  <c r="D2413" i="5"/>
  <c r="D2412" i="5"/>
  <c r="D2411" i="5"/>
  <c r="D2410" i="5"/>
  <c r="D2409" i="5"/>
  <c r="D2408" i="5"/>
  <c r="D2407" i="5"/>
  <c r="D2406" i="5"/>
  <c r="D2405" i="5"/>
  <c r="D2404" i="5"/>
  <c r="D2403" i="5"/>
  <c r="D2402" i="5"/>
  <c r="D2401" i="5"/>
  <c r="D2400" i="5"/>
  <c r="D2399" i="5"/>
  <c r="D2398" i="5"/>
  <c r="D2397" i="5"/>
  <c r="D2396" i="5"/>
  <c r="D2395" i="5"/>
  <c r="D2394" i="5"/>
  <c r="D2393" i="5"/>
  <c r="D2392" i="5"/>
  <c r="D2391" i="5"/>
  <c r="D2390" i="5"/>
  <c r="D2389" i="5"/>
  <c r="D2388" i="5"/>
  <c r="D2387" i="5"/>
  <c r="D2386" i="5"/>
  <c r="D2385" i="5"/>
  <c r="D2384" i="5"/>
  <c r="D2383" i="5"/>
  <c r="D2382" i="5"/>
  <c r="D2381" i="5"/>
  <c r="D2380" i="5"/>
  <c r="D2379" i="5"/>
  <c r="D2378" i="5"/>
  <c r="D2377" i="5"/>
  <c r="D2376" i="5"/>
  <c r="D2375" i="5"/>
  <c r="D2374" i="5"/>
  <c r="D2373" i="5"/>
  <c r="D2372" i="5"/>
  <c r="D2371" i="5"/>
  <c r="D2370" i="5"/>
  <c r="D2369" i="5"/>
  <c r="D2368" i="5"/>
  <c r="D2367" i="5"/>
  <c r="D2366" i="5"/>
  <c r="D2365" i="5"/>
  <c r="D2364" i="5"/>
  <c r="D2363" i="5"/>
  <c r="D2362" i="5"/>
  <c r="D2361" i="5"/>
  <c r="D2360" i="5"/>
  <c r="D2359" i="5"/>
  <c r="D2358" i="5"/>
  <c r="D2357" i="5"/>
  <c r="D2356" i="5"/>
  <c r="D2355" i="5"/>
  <c r="D2354" i="5"/>
  <c r="D2353" i="5"/>
  <c r="D2352" i="5"/>
  <c r="D2351" i="5"/>
  <c r="D2350" i="5"/>
  <c r="D2349" i="5"/>
  <c r="D2348" i="5"/>
  <c r="D2347" i="5"/>
  <c r="D2346" i="5"/>
  <c r="D2345" i="5"/>
  <c r="D2344" i="5"/>
  <c r="D2343" i="5"/>
  <c r="D2342" i="5"/>
  <c r="D2341" i="5"/>
  <c r="D2340" i="5"/>
  <c r="D2339" i="5"/>
  <c r="D2338" i="5"/>
  <c r="D2337" i="5"/>
  <c r="D2336" i="5"/>
  <c r="D2335" i="5"/>
  <c r="D2334" i="5"/>
  <c r="D2333" i="5"/>
  <c r="D2332" i="5"/>
  <c r="D2331" i="5"/>
  <c r="D2330" i="5"/>
  <c r="D2329" i="5"/>
  <c r="D2328" i="5"/>
  <c r="D2327" i="5"/>
  <c r="D2326" i="5"/>
  <c r="D2325" i="5"/>
  <c r="D2324" i="5"/>
  <c r="D2323" i="5"/>
  <c r="D2322" i="5"/>
  <c r="D2321" i="5"/>
  <c r="D2320" i="5"/>
  <c r="D2319" i="5"/>
  <c r="D2318" i="5"/>
  <c r="D2317" i="5"/>
  <c r="D2316" i="5"/>
  <c r="D2315" i="5"/>
  <c r="D2314" i="5"/>
  <c r="D2313" i="5"/>
  <c r="D2312" i="5"/>
  <c r="D2311" i="5"/>
  <c r="D2310" i="5"/>
  <c r="D2309" i="5"/>
  <c r="D2308" i="5"/>
  <c r="D2307" i="5"/>
  <c r="D2306" i="5"/>
  <c r="D2305" i="5"/>
  <c r="D2304" i="5"/>
  <c r="D2303" i="5"/>
  <c r="D2302" i="5"/>
  <c r="D2301" i="5"/>
  <c r="D2300" i="5"/>
  <c r="D2299" i="5"/>
  <c r="D2298" i="5"/>
  <c r="D2297" i="5"/>
  <c r="D2296" i="5"/>
  <c r="D2295" i="5"/>
  <c r="D2294" i="5"/>
  <c r="D2293" i="5"/>
  <c r="D2292" i="5"/>
  <c r="D2291" i="5"/>
  <c r="D2290" i="5"/>
  <c r="D2289" i="5"/>
  <c r="D2288" i="5"/>
  <c r="D2287" i="5"/>
  <c r="D2286" i="5"/>
  <c r="D2285" i="5"/>
  <c r="D2284" i="5"/>
  <c r="D2283" i="5"/>
  <c r="D2282" i="5"/>
  <c r="D2281" i="5"/>
  <c r="D2280" i="5"/>
  <c r="D2279" i="5"/>
  <c r="D2278" i="5"/>
  <c r="D2277" i="5"/>
  <c r="D2276" i="5"/>
  <c r="D2275" i="5"/>
  <c r="D2274" i="5"/>
  <c r="D2273" i="5"/>
  <c r="D2272" i="5"/>
  <c r="D2271" i="5"/>
  <c r="D2270" i="5"/>
  <c r="D2269" i="5"/>
  <c r="D2268" i="5"/>
  <c r="D2267" i="5"/>
  <c r="D2266" i="5"/>
  <c r="D2265" i="5"/>
  <c r="D2264" i="5"/>
  <c r="D2263" i="5"/>
  <c r="D2262" i="5"/>
  <c r="D2261" i="5"/>
  <c r="D2260" i="5"/>
  <c r="D2259" i="5"/>
  <c r="D2258" i="5"/>
  <c r="D2257" i="5"/>
  <c r="D2256" i="5"/>
  <c r="D2255" i="5"/>
  <c r="D2254" i="5"/>
  <c r="D2253" i="5"/>
  <c r="D2252" i="5"/>
  <c r="D2251" i="5"/>
  <c r="D2250" i="5"/>
  <c r="D2249" i="5"/>
  <c r="D2248" i="5"/>
  <c r="D2247" i="5"/>
  <c r="D2246" i="5"/>
  <c r="D2245" i="5"/>
  <c r="D2244" i="5"/>
  <c r="D2243" i="5"/>
  <c r="D2242" i="5"/>
  <c r="D2241" i="5"/>
  <c r="D2240" i="5"/>
  <c r="D2239" i="5"/>
  <c r="D2238" i="5"/>
  <c r="D2237" i="5"/>
  <c r="D2236" i="5"/>
  <c r="D2235" i="5"/>
  <c r="D2234" i="5"/>
  <c r="D2233" i="5"/>
  <c r="D2232" i="5"/>
  <c r="D2231" i="5"/>
  <c r="D2230" i="5"/>
  <c r="D2229" i="5"/>
  <c r="D2228" i="5"/>
  <c r="D2227" i="5"/>
  <c r="D2226" i="5"/>
  <c r="D2225" i="5"/>
  <c r="D2224" i="5"/>
  <c r="D2223" i="5"/>
  <c r="D2222" i="5"/>
  <c r="D2221" i="5"/>
  <c r="D2220" i="5"/>
  <c r="D2219" i="5"/>
  <c r="D2218" i="5"/>
  <c r="D2217" i="5"/>
  <c r="D2216" i="5"/>
  <c r="D2215" i="5"/>
  <c r="D2214" i="5"/>
  <c r="D2213" i="5"/>
  <c r="D2212" i="5"/>
  <c r="D2211" i="5"/>
  <c r="D2210" i="5"/>
  <c r="D2209" i="5"/>
  <c r="D2208" i="5"/>
  <c r="D2207" i="5"/>
  <c r="D2206" i="5"/>
  <c r="D2205" i="5"/>
  <c r="D2204" i="5"/>
  <c r="D2203" i="5"/>
  <c r="D2202" i="5"/>
  <c r="D2201" i="5"/>
  <c r="D2200" i="5"/>
  <c r="D2199" i="5"/>
  <c r="D2198" i="5"/>
  <c r="D2197" i="5"/>
  <c r="D2196" i="5"/>
  <c r="D2195" i="5"/>
  <c r="D2194" i="5"/>
  <c r="D2193" i="5"/>
  <c r="D2192" i="5"/>
  <c r="D2191" i="5"/>
  <c r="D2190" i="5"/>
  <c r="D2189" i="5"/>
  <c r="D2188" i="5"/>
  <c r="D2187" i="5"/>
  <c r="D2186" i="5"/>
  <c r="D2185" i="5"/>
  <c r="D2184" i="5"/>
  <c r="D2183" i="5"/>
  <c r="D2182" i="5"/>
  <c r="D2181" i="5"/>
  <c r="D2180" i="5"/>
  <c r="D2179" i="5"/>
  <c r="D2178" i="5"/>
  <c r="D2177" i="5"/>
  <c r="D2176" i="5"/>
  <c r="D2175" i="5"/>
  <c r="D2174" i="5"/>
  <c r="D2173" i="5"/>
  <c r="D2172" i="5"/>
  <c r="D2171" i="5"/>
  <c r="D2170" i="5"/>
  <c r="D2169" i="5"/>
  <c r="D2168" i="5"/>
  <c r="D2167" i="5"/>
  <c r="D2166" i="5"/>
  <c r="D2165" i="5"/>
  <c r="D2164" i="5"/>
  <c r="D2163" i="5"/>
  <c r="D2162" i="5"/>
  <c r="D2161" i="5"/>
  <c r="D2160" i="5"/>
  <c r="D2159" i="5"/>
  <c r="D2158" i="5"/>
  <c r="D2157" i="5"/>
  <c r="D2156" i="5"/>
  <c r="D2155" i="5"/>
  <c r="D2154" i="5"/>
  <c r="D2153" i="5"/>
  <c r="D2152" i="5"/>
  <c r="D2151" i="5"/>
  <c r="D2150" i="5"/>
  <c r="D2149" i="5"/>
  <c r="D2148" i="5"/>
  <c r="D2147" i="5"/>
  <c r="D2146" i="5"/>
  <c r="D2145" i="5"/>
  <c r="D2144" i="5"/>
  <c r="D2143" i="5"/>
  <c r="D2142" i="5"/>
  <c r="D2141" i="5"/>
  <c r="D2140" i="5"/>
  <c r="D2139" i="5"/>
  <c r="D2138" i="5"/>
  <c r="D2137" i="5"/>
  <c r="D2136" i="5"/>
  <c r="D2135" i="5"/>
  <c r="D2134" i="5"/>
  <c r="D2133" i="5"/>
  <c r="D2132" i="5"/>
  <c r="D2131" i="5"/>
  <c r="D2130" i="5"/>
  <c r="D2129" i="5"/>
  <c r="D2128" i="5"/>
  <c r="D2127" i="5"/>
  <c r="D2126" i="5"/>
  <c r="D2125" i="5"/>
  <c r="D2124" i="5"/>
  <c r="D2123" i="5"/>
  <c r="D2122" i="5"/>
  <c r="D2121" i="5"/>
  <c r="D2120" i="5"/>
  <c r="D2119" i="5"/>
  <c r="D2118" i="5"/>
  <c r="D2117" i="5"/>
  <c r="D2116" i="5"/>
  <c r="D2115" i="5"/>
  <c r="D2114" i="5"/>
  <c r="D2113" i="5"/>
  <c r="D2112" i="5"/>
  <c r="D2111" i="5"/>
  <c r="D2110" i="5"/>
  <c r="D2109" i="5"/>
  <c r="D2108" i="5"/>
  <c r="D2107" i="5"/>
  <c r="D2106" i="5"/>
  <c r="D2105" i="5"/>
  <c r="D2104" i="5"/>
  <c r="D2103" i="5"/>
  <c r="D2102" i="5"/>
  <c r="D2101" i="5"/>
  <c r="D2100" i="5"/>
  <c r="D2099" i="5"/>
  <c r="D2098" i="5"/>
  <c r="D2097" i="5"/>
  <c r="D2096" i="5"/>
  <c r="D2095" i="5"/>
  <c r="D2094" i="5"/>
  <c r="D2093" i="5"/>
  <c r="D2092" i="5"/>
  <c r="D2091" i="5"/>
  <c r="D2090" i="5"/>
  <c r="D2089" i="5"/>
  <c r="D2088" i="5"/>
  <c r="D2087" i="5"/>
  <c r="D2086" i="5"/>
  <c r="D2085" i="5"/>
  <c r="D2084" i="5"/>
  <c r="D2083" i="5"/>
  <c r="D2082" i="5"/>
  <c r="D2081" i="5"/>
  <c r="D2080" i="5"/>
  <c r="D2079" i="5"/>
  <c r="D2078" i="5"/>
  <c r="D2077" i="5"/>
  <c r="D2076" i="5"/>
  <c r="D2075" i="5"/>
  <c r="D2074" i="5"/>
  <c r="D2073" i="5"/>
  <c r="D2072" i="5"/>
  <c r="D2071" i="5"/>
  <c r="D2070" i="5"/>
  <c r="D2069" i="5"/>
  <c r="D2068" i="5"/>
  <c r="D2067" i="5"/>
  <c r="D2066" i="5"/>
  <c r="D2065" i="5"/>
  <c r="D2064" i="5"/>
  <c r="D2063" i="5"/>
  <c r="D2062" i="5"/>
  <c r="D2061" i="5"/>
  <c r="D2060" i="5"/>
  <c r="D2059" i="5"/>
  <c r="D2058" i="5"/>
  <c r="D2057" i="5"/>
  <c r="D2056" i="5"/>
  <c r="D2055" i="5"/>
  <c r="D2054" i="5"/>
  <c r="D2053" i="5"/>
  <c r="D2052" i="5"/>
  <c r="D2051" i="5"/>
  <c r="D2050" i="5"/>
  <c r="D2049" i="5"/>
  <c r="D2048" i="5"/>
  <c r="D2047" i="5"/>
  <c r="D2046" i="5"/>
  <c r="D2045" i="5"/>
  <c r="D2044" i="5"/>
  <c r="D2043" i="5"/>
  <c r="D2042" i="5"/>
  <c r="D2041" i="5"/>
  <c r="D2040" i="5"/>
  <c r="D2039" i="5"/>
  <c r="D2038" i="5"/>
  <c r="D2037" i="5"/>
  <c r="D2036" i="5"/>
  <c r="D2035" i="5"/>
  <c r="D2034" i="5"/>
  <c r="D2033" i="5"/>
  <c r="D2032" i="5"/>
  <c r="D2031" i="5"/>
  <c r="D2030" i="5"/>
  <c r="D2029" i="5"/>
  <c r="D2028" i="5"/>
  <c r="D2027" i="5"/>
  <c r="D2026" i="5"/>
  <c r="D2025" i="5"/>
  <c r="D2024" i="5"/>
  <c r="D2023" i="5"/>
  <c r="D2022" i="5"/>
  <c r="D2021" i="5"/>
  <c r="D2020" i="5"/>
  <c r="D2019" i="5"/>
  <c r="D2018" i="5"/>
  <c r="D2017" i="5"/>
  <c r="D2016" i="5"/>
  <c r="D2015" i="5"/>
  <c r="D2014" i="5"/>
  <c r="D2013" i="5"/>
  <c r="D2012" i="5"/>
  <c r="D2011" i="5"/>
  <c r="D2010" i="5"/>
  <c r="D2009" i="5"/>
  <c r="D2008" i="5"/>
  <c r="D2007" i="5"/>
  <c r="D2006" i="5"/>
  <c r="D2005" i="5"/>
  <c r="D2004" i="5"/>
  <c r="D2003" i="5"/>
  <c r="D2002" i="5"/>
  <c r="D2001" i="5"/>
  <c r="D2000" i="5"/>
  <c r="D1999" i="5"/>
  <c r="D1998" i="5"/>
  <c r="D1997" i="5"/>
  <c r="D1996" i="5"/>
  <c r="D1995" i="5"/>
  <c r="D1994" i="5"/>
  <c r="D1993" i="5"/>
  <c r="D1992" i="5"/>
  <c r="D1991" i="5"/>
  <c r="D1990" i="5"/>
  <c r="D1989" i="5"/>
  <c r="D1988" i="5"/>
  <c r="D1987" i="5"/>
  <c r="D1986" i="5"/>
  <c r="D1985" i="5"/>
  <c r="D1984" i="5"/>
  <c r="D1983" i="5"/>
  <c r="D1982" i="5"/>
  <c r="D1981" i="5"/>
  <c r="D1980" i="5"/>
  <c r="D1979" i="5"/>
  <c r="D1978" i="5"/>
  <c r="D1977" i="5"/>
  <c r="D1976" i="5"/>
  <c r="D1975" i="5"/>
  <c r="D1974" i="5"/>
  <c r="D1973" i="5"/>
  <c r="D1972" i="5"/>
  <c r="D1971" i="5"/>
  <c r="D1970" i="5"/>
  <c r="D1969" i="5"/>
  <c r="D1968" i="5"/>
  <c r="D1967" i="5"/>
  <c r="D1966" i="5"/>
  <c r="D1965" i="5"/>
  <c r="D1964" i="5"/>
  <c r="D1963" i="5"/>
  <c r="D1962" i="5"/>
  <c r="D1961" i="5"/>
  <c r="D1960" i="5"/>
  <c r="D1959" i="5"/>
  <c r="D1958" i="5"/>
  <c r="D1957" i="5"/>
  <c r="D1956" i="5"/>
  <c r="D1955" i="5"/>
  <c r="D1954" i="5"/>
  <c r="D1953" i="5"/>
  <c r="D1952" i="5"/>
  <c r="D1951" i="5"/>
  <c r="D1950" i="5"/>
  <c r="D1949" i="5"/>
  <c r="D1948" i="5"/>
  <c r="D1947" i="5"/>
  <c r="D1946" i="5"/>
  <c r="D1945" i="5"/>
  <c r="D1944" i="5"/>
  <c r="D1943" i="5"/>
  <c r="D1942" i="5"/>
  <c r="D1941" i="5"/>
  <c r="D1940" i="5"/>
  <c r="D1939" i="5"/>
  <c r="D1938" i="5"/>
  <c r="D1937" i="5"/>
  <c r="D1936" i="5"/>
  <c r="D1935" i="5"/>
  <c r="D1934" i="5"/>
  <c r="D1933" i="5"/>
  <c r="D1932" i="5"/>
  <c r="D1931" i="5"/>
  <c r="D1930" i="5"/>
  <c r="D1929" i="5"/>
  <c r="D1928" i="5"/>
  <c r="D1927" i="5"/>
  <c r="D1926" i="5"/>
  <c r="D1925" i="5"/>
  <c r="D1924" i="5"/>
  <c r="D1923" i="5"/>
  <c r="D1922" i="5"/>
  <c r="D1921" i="5"/>
  <c r="D1920" i="5"/>
  <c r="D1919" i="5"/>
  <c r="D1918" i="5"/>
  <c r="D1917" i="5"/>
  <c r="D1916" i="5"/>
  <c r="D1915" i="5"/>
  <c r="D1914" i="5"/>
  <c r="D1913" i="5"/>
  <c r="D1912" i="5"/>
  <c r="D1911" i="5"/>
  <c r="D1910" i="5"/>
  <c r="D1909" i="5"/>
  <c r="D1908" i="5"/>
  <c r="D1907" i="5"/>
  <c r="D1906" i="5"/>
  <c r="D1905" i="5"/>
  <c r="D1904" i="5"/>
  <c r="D1903" i="5"/>
  <c r="D1902" i="5"/>
  <c r="D1901" i="5"/>
  <c r="D1900" i="5"/>
  <c r="D1899" i="5"/>
  <c r="D1898" i="5"/>
  <c r="D1897" i="5"/>
  <c r="D1896" i="5"/>
  <c r="D1895" i="5"/>
  <c r="D1894" i="5"/>
  <c r="D1893" i="5"/>
  <c r="D1892" i="5"/>
  <c r="D1891" i="5"/>
  <c r="D1890" i="5"/>
  <c r="D1889" i="5"/>
  <c r="D1888" i="5"/>
  <c r="D1887" i="5"/>
  <c r="D1886" i="5"/>
  <c r="D1885" i="5"/>
  <c r="D1884" i="5"/>
  <c r="D1883" i="5"/>
  <c r="D1882" i="5"/>
  <c r="D1881" i="5"/>
  <c r="D1880" i="5"/>
  <c r="D1879" i="5"/>
  <c r="D1878" i="5"/>
  <c r="D1877" i="5"/>
  <c r="D1876" i="5"/>
  <c r="D1875" i="5"/>
  <c r="D1874" i="5"/>
  <c r="D1873" i="5"/>
  <c r="D1872" i="5"/>
  <c r="D1871" i="5"/>
  <c r="D1870" i="5"/>
  <c r="D1869" i="5"/>
  <c r="D1868" i="5"/>
  <c r="D1867" i="5"/>
  <c r="D1866" i="5"/>
  <c r="D1865" i="5"/>
  <c r="D1864" i="5"/>
  <c r="D1863" i="5"/>
  <c r="D1862" i="5"/>
  <c r="D1861" i="5"/>
  <c r="D1860" i="5"/>
  <c r="D1859" i="5"/>
  <c r="D1858" i="5"/>
  <c r="D1857" i="5"/>
  <c r="D1856" i="5"/>
  <c r="D1855" i="5"/>
  <c r="D1854" i="5"/>
  <c r="D1853" i="5"/>
  <c r="D1852" i="5"/>
  <c r="D1851" i="5"/>
  <c r="D1850" i="5"/>
  <c r="D1849" i="5"/>
  <c r="D1848" i="5"/>
  <c r="D1847" i="5"/>
  <c r="D1846" i="5"/>
  <c r="D1845" i="5"/>
  <c r="D1844" i="5"/>
  <c r="D1843" i="5"/>
  <c r="D1842" i="5"/>
  <c r="D1841" i="5"/>
  <c r="D1840" i="5"/>
  <c r="D1839" i="5"/>
  <c r="D1838" i="5"/>
  <c r="D1837" i="5"/>
  <c r="D1836" i="5"/>
  <c r="D1835" i="5"/>
  <c r="D1834" i="5"/>
  <c r="D1833" i="5"/>
  <c r="D1832" i="5"/>
  <c r="D1831" i="5"/>
  <c r="D1830" i="5"/>
  <c r="D1829" i="5"/>
  <c r="D1828" i="5"/>
  <c r="D1827" i="5"/>
  <c r="D1826" i="5"/>
  <c r="D1825" i="5"/>
  <c r="D1824" i="5"/>
  <c r="D1823" i="5"/>
  <c r="D1822" i="5"/>
  <c r="D1821" i="5"/>
  <c r="D1820" i="5"/>
  <c r="D1819" i="5"/>
  <c r="D1818" i="5"/>
  <c r="D1817" i="5"/>
  <c r="D1816" i="5"/>
  <c r="D1815" i="5"/>
  <c r="D1814" i="5"/>
  <c r="D1813" i="5"/>
  <c r="D1812" i="5"/>
  <c r="D1811" i="5"/>
  <c r="D1810" i="5"/>
  <c r="D1809" i="5"/>
  <c r="D1808" i="5"/>
  <c r="D1807" i="5"/>
  <c r="D1806" i="5"/>
  <c r="D1805" i="5"/>
  <c r="D1804" i="5"/>
  <c r="D1803" i="5"/>
  <c r="D1802" i="5"/>
  <c r="D1801" i="5"/>
  <c r="D1800" i="5"/>
  <c r="D1799" i="5"/>
  <c r="D1798" i="5"/>
  <c r="D1797" i="5"/>
  <c r="D1796" i="5"/>
  <c r="D1795" i="5"/>
  <c r="D1794" i="5"/>
  <c r="D1793" i="5"/>
  <c r="D1792" i="5"/>
  <c r="D1791" i="5"/>
  <c r="D1790" i="5"/>
  <c r="D1789" i="5"/>
  <c r="D1788" i="5"/>
  <c r="D1787" i="5"/>
  <c r="D1786" i="5"/>
  <c r="D1785" i="5"/>
  <c r="D1784" i="5"/>
  <c r="D1783" i="5"/>
  <c r="D1782" i="5"/>
  <c r="D1781" i="5"/>
  <c r="D1780" i="5"/>
  <c r="D1779" i="5"/>
  <c r="D1778" i="5"/>
  <c r="D1777" i="5"/>
  <c r="D1776" i="5"/>
  <c r="D1775" i="5"/>
  <c r="D1774" i="5"/>
  <c r="D1773" i="5"/>
  <c r="D1772" i="5"/>
  <c r="D1771" i="5"/>
  <c r="D1770" i="5"/>
  <c r="D1769" i="5"/>
  <c r="D1768" i="5"/>
  <c r="D1767" i="5"/>
  <c r="D1766" i="5"/>
  <c r="D1765" i="5"/>
  <c r="D1764" i="5"/>
  <c r="D1763" i="5"/>
  <c r="D1762" i="5"/>
  <c r="D1761" i="5"/>
  <c r="D1760" i="5"/>
  <c r="D1759" i="5"/>
  <c r="D1758" i="5"/>
  <c r="D1757" i="5"/>
  <c r="D1756" i="5"/>
  <c r="D1755" i="5"/>
  <c r="D1754" i="5"/>
  <c r="D1753" i="5"/>
  <c r="D1752" i="5"/>
  <c r="D1751" i="5"/>
  <c r="D1750" i="5"/>
  <c r="D1749" i="5"/>
  <c r="D1748" i="5"/>
  <c r="D1747" i="5"/>
  <c r="D1746" i="5"/>
  <c r="D1745" i="5"/>
  <c r="D1744" i="5"/>
  <c r="D1743" i="5"/>
  <c r="D1742" i="5"/>
  <c r="D1741" i="5"/>
  <c r="D1740" i="5"/>
  <c r="D1739" i="5"/>
  <c r="D1738" i="5"/>
  <c r="D1737" i="5"/>
  <c r="D1736" i="5"/>
  <c r="D1735" i="5"/>
  <c r="D1734" i="5"/>
  <c r="D1733" i="5"/>
  <c r="D1732" i="5"/>
  <c r="D1731" i="5"/>
  <c r="D1730" i="5"/>
  <c r="D1729" i="5"/>
  <c r="D1728" i="5"/>
  <c r="D1727" i="5"/>
  <c r="D1726" i="5"/>
  <c r="D1725" i="5"/>
  <c r="D1724" i="5"/>
  <c r="D1723" i="5"/>
  <c r="D1722" i="5"/>
  <c r="D1721" i="5"/>
  <c r="D1720" i="5"/>
  <c r="D1719" i="5"/>
  <c r="D1718" i="5"/>
  <c r="D1717" i="5"/>
  <c r="D1716" i="5"/>
  <c r="D1715" i="5"/>
  <c r="D1714" i="5"/>
  <c r="D1713" i="5"/>
  <c r="D1712" i="5"/>
  <c r="D1711" i="5"/>
  <c r="D1710" i="5"/>
  <c r="D1709" i="5"/>
  <c r="D1708" i="5"/>
  <c r="D1707" i="5"/>
  <c r="D1706" i="5"/>
  <c r="D1705" i="5"/>
  <c r="D1704" i="5"/>
  <c r="D1703" i="5"/>
  <c r="D1702" i="5"/>
  <c r="D1701" i="5"/>
  <c r="D1700" i="5"/>
  <c r="D1699" i="5"/>
  <c r="D1698" i="5"/>
  <c r="D1697" i="5"/>
  <c r="D1696" i="5"/>
  <c r="D1695" i="5"/>
  <c r="D1694" i="5"/>
  <c r="D1693" i="5"/>
  <c r="D1692" i="5"/>
  <c r="D1691" i="5"/>
  <c r="D1690" i="5"/>
  <c r="D1689" i="5"/>
  <c r="D1688" i="5"/>
  <c r="D1687" i="5"/>
  <c r="D1686" i="5"/>
  <c r="D1685" i="5"/>
  <c r="D1684" i="5"/>
  <c r="D1683" i="5"/>
  <c r="D1682" i="5"/>
  <c r="D1681" i="5"/>
  <c r="D1680" i="5"/>
  <c r="D1679" i="5"/>
  <c r="D1678" i="5"/>
  <c r="D1677" i="5"/>
  <c r="D1676" i="5"/>
  <c r="D1675" i="5"/>
  <c r="D1674" i="5"/>
  <c r="D1673" i="5"/>
  <c r="D1672" i="5"/>
  <c r="D1671" i="5"/>
  <c r="D1670" i="5"/>
  <c r="D1669" i="5"/>
  <c r="D1668" i="5"/>
  <c r="D1667" i="5"/>
  <c r="D1666" i="5"/>
  <c r="D1665" i="5"/>
  <c r="D1664" i="5"/>
  <c r="D1663" i="5"/>
  <c r="D1662" i="5"/>
  <c r="D1661" i="5"/>
  <c r="D1660" i="5"/>
  <c r="D1659" i="5"/>
  <c r="D1658" i="5"/>
  <c r="D1657" i="5"/>
  <c r="D1656" i="5"/>
  <c r="D1655" i="5"/>
  <c r="D1654" i="5"/>
  <c r="D1653" i="5"/>
  <c r="D1652" i="5"/>
  <c r="D1651" i="5"/>
  <c r="D1650" i="5"/>
  <c r="D1649" i="5"/>
  <c r="D1648" i="5"/>
  <c r="D1647" i="5"/>
  <c r="D1646" i="5"/>
  <c r="D1645" i="5"/>
  <c r="D1644" i="5"/>
  <c r="D1643" i="5"/>
  <c r="D1642" i="5"/>
  <c r="D1641" i="5"/>
  <c r="D1640" i="5"/>
  <c r="D1639" i="5"/>
  <c r="D1638" i="5"/>
  <c r="D1637" i="5"/>
  <c r="D1636" i="5"/>
  <c r="D1635" i="5"/>
  <c r="D1634" i="5"/>
  <c r="D1633" i="5"/>
  <c r="D1632" i="5"/>
  <c r="D1631" i="5"/>
  <c r="D1630" i="5"/>
  <c r="D1629" i="5"/>
  <c r="D1628" i="5"/>
  <c r="D1627" i="5"/>
  <c r="D1626" i="5"/>
  <c r="D1625" i="5"/>
  <c r="D1624" i="5"/>
  <c r="D1623" i="5"/>
  <c r="D1622" i="5"/>
  <c r="D1621" i="5"/>
  <c r="D1620" i="5"/>
  <c r="D1619" i="5"/>
  <c r="D1618" i="5"/>
  <c r="D1617" i="5"/>
  <c r="D1616" i="5"/>
  <c r="D1615" i="5"/>
  <c r="D1614" i="5"/>
  <c r="D1613" i="5"/>
  <c r="D1612" i="5"/>
  <c r="D1611" i="5"/>
  <c r="D1610" i="5"/>
  <c r="D1609" i="5"/>
  <c r="D1608" i="5"/>
  <c r="D1607" i="5"/>
  <c r="D1606" i="5"/>
  <c r="D1605" i="5"/>
  <c r="D1604" i="5"/>
  <c r="D1603" i="5"/>
  <c r="D1602" i="5"/>
  <c r="D1601" i="5"/>
  <c r="D1600" i="5"/>
  <c r="D1599" i="5"/>
  <c r="D1598" i="5"/>
  <c r="D1597" i="5"/>
  <c r="D1596" i="5"/>
  <c r="D1595" i="5"/>
  <c r="D1594" i="5"/>
  <c r="D1593" i="5"/>
  <c r="D1592" i="5"/>
  <c r="D1591" i="5"/>
  <c r="D1590" i="5"/>
  <c r="D1589" i="5"/>
  <c r="D1588" i="5"/>
  <c r="D1587" i="5"/>
  <c r="D1586" i="5"/>
  <c r="D1585" i="5"/>
  <c r="D1584" i="5"/>
  <c r="D1583" i="5"/>
  <c r="D1582" i="5"/>
  <c r="D1581" i="5"/>
  <c r="D1580" i="5"/>
  <c r="D1579" i="5"/>
  <c r="D1578" i="5"/>
  <c r="D1577" i="5"/>
  <c r="D1576" i="5"/>
  <c r="D1575" i="5"/>
  <c r="D1574" i="5"/>
  <c r="D1573" i="5"/>
  <c r="D1572" i="5"/>
  <c r="D1571" i="5"/>
  <c r="D1570" i="5"/>
  <c r="D1569" i="5"/>
  <c r="D1568" i="5"/>
  <c r="D1567" i="5"/>
  <c r="D1566" i="5"/>
  <c r="D1565" i="5"/>
  <c r="D1564" i="5"/>
  <c r="D1563" i="5"/>
  <c r="D1562" i="5"/>
  <c r="D1561" i="5"/>
  <c r="D1560" i="5"/>
  <c r="D1559" i="5"/>
  <c r="D1558" i="5"/>
  <c r="D1557" i="5"/>
  <c r="D1556" i="5"/>
  <c r="D1555" i="5"/>
  <c r="D1554" i="5"/>
  <c r="D1553" i="5"/>
  <c r="D1552" i="5"/>
  <c r="D1551" i="5"/>
  <c r="D1550" i="5"/>
  <c r="D1549" i="5"/>
  <c r="D1548" i="5"/>
  <c r="D1547" i="5"/>
  <c r="D1546" i="5"/>
  <c r="D1545" i="5"/>
  <c r="D1544" i="5"/>
  <c r="D1543" i="5"/>
  <c r="D1542" i="5"/>
  <c r="D1541" i="5"/>
  <c r="D1540" i="5"/>
  <c r="D1539" i="5"/>
  <c r="D1538" i="5"/>
  <c r="D1537" i="5"/>
  <c r="D1536" i="5"/>
  <c r="D1535" i="5"/>
  <c r="D1534" i="5"/>
  <c r="D1533" i="5"/>
  <c r="D1532" i="5"/>
  <c r="D1531" i="5"/>
  <c r="D1530" i="5"/>
  <c r="D1529" i="5"/>
  <c r="D1528" i="5"/>
  <c r="D1527" i="5"/>
  <c r="D1526" i="5"/>
  <c r="D1525" i="5"/>
  <c r="D1524" i="5"/>
  <c r="D1523" i="5"/>
  <c r="D1522" i="5"/>
  <c r="D1521" i="5"/>
  <c r="D1520" i="5"/>
  <c r="D1519" i="5"/>
  <c r="D1518" i="5"/>
  <c r="D1517" i="5"/>
  <c r="D1516" i="5"/>
  <c r="D1515" i="5"/>
  <c r="D1514" i="5"/>
  <c r="D1513" i="5"/>
  <c r="D1512" i="5"/>
  <c r="D1511" i="5"/>
  <c r="D1510" i="5"/>
  <c r="D1509" i="5"/>
  <c r="D1508" i="5"/>
  <c r="D1507" i="5"/>
  <c r="D1506" i="5"/>
  <c r="D1505" i="5"/>
  <c r="D1504" i="5"/>
  <c r="D1503" i="5"/>
  <c r="D1502" i="5"/>
  <c r="D1501" i="5"/>
  <c r="D1500" i="5"/>
  <c r="D1499" i="5"/>
  <c r="D1498" i="5"/>
  <c r="D1497" i="5"/>
  <c r="D1496" i="5"/>
  <c r="D1495" i="5"/>
  <c r="D1494" i="5"/>
  <c r="D1493" i="5"/>
  <c r="D1492" i="5"/>
  <c r="D1491" i="5"/>
  <c r="D1490" i="5"/>
  <c r="D1489" i="5"/>
  <c r="D1488" i="5"/>
  <c r="D1487" i="5"/>
  <c r="D1486" i="5"/>
  <c r="D1485" i="5"/>
  <c r="D1484" i="5"/>
  <c r="D1483" i="5"/>
  <c r="D1482" i="5"/>
  <c r="D1481" i="5"/>
  <c r="D1480" i="5"/>
  <c r="D1479" i="5"/>
  <c r="D1478" i="5"/>
  <c r="D1477" i="5"/>
  <c r="D1476" i="5"/>
  <c r="D1475" i="5"/>
  <c r="D1474" i="5"/>
  <c r="D1473" i="5"/>
  <c r="D1472" i="5"/>
  <c r="D1471" i="5"/>
  <c r="D1470" i="5"/>
  <c r="D1469" i="5"/>
  <c r="D1468" i="5"/>
  <c r="D1467" i="5"/>
  <c r="D1466" i="5"/>
  <c r="D1465" i="5"/>
  <c r="D1464" i="5"/>
  <c r="D1463" i="5"/>
  <c r="D1462" i="5"/>
  <c r="D1461" i="5"/>
  <c r="D1460" i="5"/>
  <c r="D1459" i="5"/>
  <c r="D1458" i="5"/>
  <c r="D1457" i="5"/>
  <c r="D1456" i="5"/>
  <c r="D1455" i="5"/>
  <c r="D1454" i="5"/>
  <c r="D1453" i="5"/>
  <c r="D1452" i="5"/>
  <c r="D1451" i="5"/>
  <c r="D1450" i="5"/>
  <c r="D1449" i="5"/>
  <c r="D1448" i="5"/>
  <c r="D1447" i="5"/>
  <c r="D1446" i="5"/>
  <c r="D1445" i="5"/>
  <c r="D1444" i="5"/>
  <c r="D1443" i="5"/>
  <c r="D1442" i="5"/>
  <c r="D1441" i="5"/>
  <c r="D1440" i="5"/>
  <c r="D1439" i="5"/>
  <c r="D1438" i="5"/>
  <c r="D1437" i="5"/>
  <c r="D1436" i="5"/>
  <c r="D1435" i="5"/>
  <c r="D1434" i="5"/>
  <c r="D1433" i="5"/>
  <c r="D1432" i="5"/>
  <c r="D1431" i="5"/>
  <c r="D1430" i="5"/>
  <c r="D1429" i="5"/>
  <c r="D1428" i="5"/>
  <c r="D1427" i="5"/>
  <c r="D1426" i="5"/>
  <c r="D1425" i="5"/>
  <c r="D1424" i="5"/>
  <c r="D1423" i="5"/>
  <c r="D1422" i="5"/>
  <c r="D1421" i="5"/>
  <c r="D1420" i="5"/>
  <c r="D1419" i="5"/>
  <c r="D1418" i="5"/>
  <c r="D1417" i="5"/>
  <c r="D1416" i="5"/>
  <c r="D1415" i="5"/>
  <c r="D1414" i="5"/>
  <c r="D1413" i="5"/>
  <c r="D1412" i="5"/>
  <c r="D1411" i="5"/>
  <c r="D1410" i="5"/>
  <c r="D1409" i="5"/>
  <c r="D1408" i="5"/>
  <c r="D1407" i="5"/>
  <c r="D1406" i="5"/>
  <c r="D1405" i="5"/>
  <c r="D1404" i="5"/>
  <c r="D1403" i="5"/>
  <c r="D1402" i="5"/>
  <c r="D1401" i="5"/>
  <c r="D1400" i="5"/>
  <c r="D1399" i="5"/>
  <c r="D1398" i="5"/>
  <c r="D1397" i="5"/>
  <c r="D1396" i="5"/>
  <c r="D1395" i="5"/>
  <c r="D1394" i="5"/>
  <c r="D1393" i="5"/>
  <c r="D1392" i="5"/>
  <c r="D1391" i="5"/>
  <c r="D1390" i="5"/>
  <c r="D1389" i="5"/>
  <c r="D1388" i="5"/>
  <c r="D1387" i="5"/>
  <c r="D1386" i="5"/>
  <c r="D1385" i="5"/>
  <c r="D1384" i="5"/>
  <c r="D1383" i="5"/>
  <c r="D1382" i="5"/>
  <c r="D1381" i="5"/>
  <c r="D1380" i="5"/>
  <c r="D1379" i="5"/>
  <c r="D1378" i="5"/>
  <c r="D1377" i="5"/>
  <c r="D1376" i="5"/>
  <c r="D1375" i="5"/>
  <c r="D1374" i="5"/>
  <c r="D1373" i="5"/>
  <c r="D1372" i="5"/>
  <c r="D1371" i="5"/>
  <c r="D1370" i="5"/>
  <c r="D1369" i="5"/>
  <c r="D1368" i="5"/>
  <c r="D1367" i="5"/>
  <c r="D1366" i="5"/>
  <c r="D1365" i="5"/>
  <c r="D1364" i="5"/>
  <c r="D1363" i="5"/>
  <c r="D1362" i="5"/>
  <c r="D1361" i="5"/>
  <c r="D1360" i="5"/>
  <c r="D1359" i="5"/>
  <c r="D1358" i="5"/>
  <c r="D1357" i="5"/>
  <c r="D1356" i="5"/>
  <c r="D1355" i="5"/>
  <c r="D1354" i="5"/>
  <c r="D1353" i="5"/>
  <c r="D1352" i="5"/>
  <c r="D1351" i="5"/>
  <c r="D1350" i="5"/>
  <c r="D1349" i="5"/>
  <c r="D1348" i="5"/>
  <c r="D1347" i="5"/>
  <c r="D1346" i="5"/>
  <c r="D1345" i="5"/>
  <c r="D1344" i="5"/>
  <c r="D1343" i="5"/>
  <c r="D1342" i="5"/>
  <c r="D1341" i="5"/>
  <c r="D1340" i="5"/>
  <c r="D1339" i="5"/>
  <c r="D1338" i="5"/>
  <c r="D1337" i="5"/>
  <c r="D1336" i="5"/>
  <c r="D1335" i="5"/>
  <c r="D1334" i="5"/>
  <c r="D1333" i="5"/>
  <c r="D1332" i="5"/>
  <c r="D1331" i="5"/>
  <c r="D1330" i="5"/>
  <c r="D1329" i="5"/>
  <c r="D1328" i="5"/>
  <c r="D1327" i="5"/>
  <c r="D1326" i="5"/>
  <c r="D1325" i="5"/>
  <c r="D1324" i="5"/>
  <c r="D1323" i="5"/>
  <c r="D1322" i="5"/>
  <c r="D1321" i="5"/>
  <c r="D1320" i="5"/>
  <c r="D1319" i="5"/>
  <c r="D1318" i="5"/>
  <c r="D1317" i="5"/>
  <c r="D1316" i="5"/>
  <c r="D1315" i="5"/>
  <c r="D1314" i="5"/>
  <c r="D1313" i="5"/>
  <c r="D1312" i="5"/>
  <c r="D1311" i="5"/>
  <c r="D1310" i="5"/>
  <c r="D1309" i="5"/>
  <c r="D1308" i="5"/>
  <c r="D1307" i="5"/>
  <c r="D1306" i="5"/>
  <c r="D1305" i="5"/>
  <c r="D1304" i="5"/>
  <c r="D1303" i="5"/>
  <c r="D1302" i="5"/>
  <c r="D1301" i="5"/>
  <c r="D1300" i="5"/>
  <c r="D1299" i="5"/>
  <c r="D1298" i="5"/>
  <c r="D1297" i="5"/>
  <c r="D1296" i="5"/>
  <c r="D1295" i="5"/>
  <c r="D1294" i="5"/>
  <c r="D1293" i="5"/>
  <c r="D1292" i="5"/>
  <c r="D1291" i="5"/>
  <c r="D1290" i="5"/>
  <c r="D1289" i="5"/>
  <c r="D1288" i="5"/>
  <c r="D1287" i="5"/>
  <c r="D1286" i="5"/>
  <c r="D1285" i="5"/>
  <c r="D1284" i="5"/>
  <c r="D1283" i="5"/>
  <c r="D1282" i="5"/>
  <c r="D1281" i="5"/>
  <c r="D1280" i="5"/>
  <c r="D1279" i="5"/>
  <c r="D1278" i="5"/>
  <c r="D1277" i="5"/>
  <c r="D1276" i="5"/>
  <c r="D1275" i="5"/>
  <c r="D1274" i="5"/>
  <c r="D1273" i="5"/>
  <c r="D1272" i="5"/>
  <c r="D1271" i="5"/>
  <c r="D1270" i="5"/>
  <c r="D1269" i="5"/>
  <c r="D1268" i="5"/>
  <c r="D1267" i="5"/>
  <c r="D1266" i="5"/>
  <c r="D1265" i="5"/>
  <c r="D1264" i="5"/>
  <c r="D1263" i="5"/>
  <c r="D1262" i="5"/>
  <c r="D1261" i="5"/>
  <c r="D1260" i="5"/>
  <c r="D1259" i="5"/>
  <c r="D1258" i="5"/>
  <c r="D1257" i="5"/>
  <c r="D1256" i="5"/>
  <c r="D1255" i="5"/>
  <c r="D1254" i="5"/>
  <c r="D1253" i="5"/>
  <c r="D1252" i="5"/>
  <c r="D1251" i="5"/>
  <c r="D1250" i="5"/>
  <c r="D1249" i="5"/>
  <c r="D1248" i="5"/>
  <c r="D1247" i="5"/>
  <c r="D1246" i="5"/>
  <c r="D1245" i="5"/>
  <c r="D1244" i="5"/>
  <c r="D1243" i="5"/>
  <c r="D1242" i="5"/>
  <c r="D1241" i="5"/>
  <c r="D1240" i="5"/>
  <c r="D1239" i="5"/>
  <c r="D1238" i="5"/>
  <c r="D1237" i="5"/>
  <c r="D1236" i="5"/>
  <c r="D1235" i="5"/>
  <c r="D1234" i="5"/>
  <c r="D1233" i="5"/>
  <c r="D1232" i="5"/>
  <c r="D1231" i="5"/>
  <c r="D1230" i="5"/>
  <c r="D1229" i="5"/>
  <c r="D1228" i="5"/>
  <c r="D1227" i="5"/>
  <c r="D1226" i="5"/>
  <c r="D1225" i="5"/>
  <c r="D1224" i="5"/>
  <c r="D1223" i="5"/>
  <c r="D1222" i="5"/>
  <c r="D1221" i="5"/>
  <c r="D1220" i="5"/>
  <c r="D1219" i="5"/>
  <c r="D1218" i="5"/>
  <c r="D1217" i="5"/>
  <c r="D1216" i="5"/>
  <c r="D1215" i="5"/>
  <c r="D1214" i="5"/>
  <c r="D1213" i="5"/>
  <c r="D1212" i="5"/>
  <c r="D1211" i="5"/>
  <c r="D1210" i="5"/>
  <c r="D1209" i="5"/>
  <c r="D1208" i="5"/>
  <c r="D1207" i="5"/>
  <c r="D1206" i="5"/>
  <c r="D1205" i="5"/>
  <c r="D1204" i="5"/>
  <c r="D1203" i="5"/>
  <c r="D1202" i="5"/>
  <c r="D1201" i="5"/>
  <c r="D1200" i="5"/>
  <c r="D1199" i="5"/>
  <c r="D1198" i="5"/>
  <c r="D1197" i="5"/>
  <c r="D1196" i="5"/>
  <c r="D1195" i="5"/>
  <c r="D1194" i="5"/>
  <c r="D1193" i="5"/>
  <c r="D1192" i="5"/>
  <c r="D1191" i="5"/>
  <c r="D1190" i="5"/>
  <c r="D1189" i="5"/>
  <c r="D1188" i="5"/>
  <c r="D1187" i="5"/>
  <c r="D1186" i="5"/>
  <c r="D1185" i="5"/>
  <c r="D1184" i="5"/>
  <c r="D1183" i="5"/>
  <c r="D1182" i="5"/>
  <c r="D1181" i="5"/>
  <c r="D1180" i="5"/>
  <c r="D1179" i="5"/>
  <c r="D1178" i="5"/>
  <c r="D1177" i="5"/>
  <c r="D1176" i="5"/>
  <c r="D1175" i="5"/>
  <c r="D1174" i="5"/>
  <c r="D1173" i="5"/>
  <c r="D1172" i="5"/>
  <c r="D1171" i="5"/>
  <c r="D1170" i="5"/>
  <c r="D1169" i="5"/>
  <c r="D1168" i="5"/>
  <c r="D1167" i="5"/>
  <c r="D1166" i="5"/>
  <c r="D1165" i="5"/>
  <c r="D1164" i="5"/>
  <c r="D1163" i="5"/>
  <c r="D1162" i="5"/>
  <c r="D1161" i="5"/>
  <c r="D1160" i="5"/>
  <c r="D1159" i="5"/>
  <c r="D1158" i="5"/>
  <c r="D1157" i="5"/>
  <c r="D1156" i="5"/>
  <c r="D1155" i="5"/>
  <c r="D1154" i="5"/>
  <c r="D1153" i="5"/>
  <c r="D1152" i="5"/>
  <c r="D1151" i="5"/>
  <c r="D1150" i="5"/>
  <c r="D1149" i="5"/>
  <c r="D1148" i="5"/>
  <c r="D1147" i="5"/>
  <c r="D1146" i="5"/>
  <c r="D1145" i="5"/>
  <c r="D1144" i="5"/>
  <c r="D1143" i="5"/>
  <c r="D1142" i="5"/>
  <c r="D1141" i="5"/>
  <c r="D1140" i="5"/>
  <c r="D1139" i="5"/>
  <c r="D1138" i="5"/>
  <c r="D1137" i="5"/>
  <c r="D1136" i="5"/>
  <c r="D1135" i="5"/>
  <c r="D1134" i="5"/>
  <c r="D1133" i="5"/>
  <c r="D1132" i="5"/>
  <c r="D1131" i="5"/>
  <c r="D1130" i="5"/>
  <c r="D1129" i="5"/>
  <c r="D1128" i="5"/>
  <c r="D1127" i="5"/>
  <c r="D1126" i="5"/>
  <c r="D1125" i="5"/>
  <c r="D1124" i="5"/>
  <c r="D1123" i="5"/>
  <c r="D1122" i="5"/>
  <c r="D1121" i="5"/>
  <c r="D1120" i="5"/>
  <c r="D1119" i="5"/>
  <c r="D1118" i="5"/>
  <c r="D1117" i="5"/>
  <c r="D1116" i="5"/>
  <c r="D1115" i="5"/>
  <c r="D1114" i="5"/>
  <c r="D1113" i="5"/>
  <c r="D1112" i="5"/>
  <c r="D1111" i="5"/>
  <c r="D1110" i="5"/>
  <c r="D1109" i="5"/>
  <c r="D1108" i="5"/>
  <c r="D1107" i="5"/>
  <c r="D1106" i="5"/>
  <c r="D1105" i="5"/>
  <c r="D1104" i="5"/>
  <c r="D1103" i="5"/>
  <c r="D1102" i="5"/>
  <c r="D1101" i="5"/>
  <c r="D1100" i="5"/>
  <c r="D1099" i="5"/>
  <c r="D1098" i="5"/>
  <c r="D1097" i="5"/>
  <c r="D1096" i="5"/>
  <c r="D1095" i="5"/>
  <c r="D1094" i="5"/>
  <c r="D1093" i="5"/>
  <c r="D1092" i="5"/>
  <c r="D1091" i="5"/>
  <c r="D1090" i="5"/>
  <c r="D1089" i="5"/>
  <c r="D1088" i="5"/>
  <c r="D1087" i="5"/>
  <c r="D1086" i="5"/>
  <c r="D1085" i="5"/>
  <c r="D1084" i="5"/>
  <c r="D1083" i="5"/>
  <c r="D1082" i="5"/>
  <c r="D1081" i="5"/>
  <c r="D1080" i="5"/>
  <c r="D1079" i="5"/>
  <c r="D1078" i="5"/>
  <c r="D1077" i="5"/>
  <c r="D1076" i="5"/>
  <c r="D1075" i="5"/>
  <c r="D1074" i="5"/>
  <c r="D1073" i="5"/>
  <c r="D1072" i="5"/>
  <c r="D1071" i="5"/>
  <c r="D1070" i="5"/>
  <c r="D1069" i="5"/>
  <c r="D1068" i="5"/>
  <c r="D1067" i="5"/>
  <c r="D1066" i="5"/>
  <c r="D1065" i="5"/>
  <c r="D1064" i="5"/>
  <c r="D1063" i="5"/>
  <c r="D1062" i="5"/>
  <c r="D1061" i="5"/>
  <c r="D1060" i="5"/>
  <c r="D1059" i="5"/>
  <c r="D1058" i="5"/>
  <c r="D1057" i="5"/>
  <c r="D1056" i="5"/>
  <c r="D1055" i="5"/>
  <c r="D1054" i="5"/>
  <c r="D1053" i="5"/>
  <c r="D1052" i="5"/>
  <c r="D1051" i="5"/>
  <c r="D1050" i="5"/>
  <c r="D1049" i="5"/>
  <c r="D1048" i="5"/>
  <c r="D1047" i="5"/>
  <c r="D1046" i="5"/>
  <c r="D1045" i="5"/>
  <c r="D1044" i="5"/>
  <c r="D1043" i="5"/>
  <c r="D1042" i="5"/>
  <c r="D1041" i="5"/>
  <c r="D1040" i="5"/>
  <c r="D1039" i="5"/>
  <c r="D1038" i="5"/>
  <c r="D1037" i="5"/>
  <c r="D1036" i="5"/>
  <c r="D1035" i="5"/>
  <c r="D1034" i="5"/>
  <c r="D1033" i="5"/>
  <c r="D1032" i="5"/>
  <c r="D1031" i="5"/>
  <c r="D1030" i="5"/>
  <c r="D1029" i="5"/>
  <c r="D1028" i="5"/>
  <c r="D1027" i="5"/>
  <c r="D1026" i="5"/>
  <c r="D1025" i="5"/>
  <c r="D1024" i="5"/>
  <c r="D1023" i="5"/>
  <c r="D1022" i="5"/>
  <c r="D1021" i="5"/>
  <c r="D1020" i="5"/>
  <c r="D1019" i="5"/>
  <c r="D1018" i="5"/>
  <c r="D1017" i="5"/>
  <c r="D1016" i="5"/>
  <c r="D1015" i="5"/>
  <c r="D1014" i="5"/>
  <c r="D1013" i="5"/>
  <c r="D1012" i="5"/>
  <c r="D1011" i="5"/>
  <c r="D1010" i="5"/>
  <c r="D1009" i="5"/>
  <c r="D1008" i="5"/>
  <c r="D1007" i="5"/>
  <c r="D1006" i="5"/>
  <c r="D1005" i="5"/>
  <c r="D1004" i="5"/>
  <c r="D1003" i="5"/>
  <c r="D1002" i="5"/>
  <c r="D1001" i="5"/>
  <c r="D1000" i="5"/>
  <c r="D999" i="5"/>
  <c r="D998" i="5"/>
  <c r="D997" i="5"/>
  <c r="D996" i="5"/>
  <c r="D995" i="5"/>
  <c r="D994" i="5"/>
  <c r="D993" i="5"/>
  <c r="D992" i="5"/>
  <c r="D991" i="5"/>
  <c r="D990" i="5"/>
  <c r="D989" i="5"/>
  <c r="D988" i="5"/>
  <c r="D987" i="5"/>
  <c r="D986" i="5"/>
  <c r="D985" i="5"/>
  <c r="D984" i="5"/>
  <c r="D983" i="5"/>
  <c r="D982" i="5"/>
  <c r="D981" i="5"/>
  <c r="D980" i="5"/>
  <c r="D979" i="5"/>
  <c r="D978" i="5"/>
  <c r="D977" i="5"/>
  <c r="D976" i="5"/>
  <c r="D975" i="5"/>
  <c r="D974" i="5"/>
  <c r="D973" i="5"/>
  <c r="D972" i="5"/>
  <c r="D971" i="5"/>
  <c r="D970" i="5"/>
  <c r="D969" i="5"/>
  <c r="D968" i="5"/>
  <c r="D967" i="5"/>
  <c r="D966" i="5"/>
  <c r="D965" i="5"/>
  <c r="D964" i="5"/>
  <c r="D963" i="5"/>
  <c r="D962" i="5"/>
  <c r="D961" i="5"/>
  <c r="D960" i="5"/>
  <c r="D959" i="5"/>
  <c r="D958" i="5"/>
  <c r="D957" i="5"/>
  <c r="D956" i="5"/>
  <c r="D955" i="5"/>
  <c r="D954" i="5"/>
  <c r="D953" i="5"/>
  <c r="D952" i="5"/>
  <c r="D951" i="5"/>
  <c r="D950" i="5"/>
  <c r="D949" i="5"/>
  <c r="D948" i="5"/>
  <c r="D947" i="5"/>
  <c r="D946" i="5"/>
  <c r="D945" i="5"/>
  <c r="D944" i="5"/>
  <c r="D943" i="5"/>
  <c r="D942" i="5"/>
  <c r="D941" i="5"/>
  <c r="D940" i="5"/>
  <c r="D939" i="5"/>
  <c r="D938" i="5"/>
  <c r="D937" i="5"/>
  <c r="D936" i="5"/>
  <c r="D935" i="5"/>
  <c r="D934" i="5"/>
  <c r="D933" i="5"/>
  <c r="D932" i="5"/>
  <c r="D931" i="5"/>
  <c r="D930" i="5"/>
  <c r="D929" i="5"/>
  <c r="D928" i="5"/>
  <c r="D927" i="5"/>
  <c r="D926" i="5"/>
  <c r="D925" i="5"/>
  <c r="D924" i="5"/>
  <c r="D923" i="5"/>
  <c r="D922" i="5"/>
  <c r="D921" i="5"/>
  <c r="D920" i="5"/>
  <c r="D919" i="5"/>
  <c r="D918" i="5"/>
  <c r="D917" i="5"/>
  <c r="D916" i="5"/>
  <c r="D915" i="5"/>
  <c r="D914" i="5"/>
  <c r="D913" i="5"/>
  <c r="D912" i="5"/>
  <c r="D911" i="5"/>
  <c r="D910" i="5"/>
  <c r="D909" i="5"/>
  <c r="D908" i="5"/>
  <c r="D907" i="5"/>
  <c r="D906" i="5"/>
  <c r="D905" i="5"/>
  <c r="D904" i="5"/>
  <c r="D903" i="5"/>
  <c r="D902" i="5"/>
  <c r="D901" i="5"/>
  <c r="D900" i="5"/>
  <c r="D899" i="5"/>
  <c r="D898" i="5"/>
  <c r="D897" i="5"/>
  <c r="D896" i="5"/>
  <c r="D895" i="5"/>
  <c r="D894" i="5"/>
  <c r="D893" i="5"/>
  <c r="D892" i="5"/>
  <c r="D891" i="5"/>
  <c r="D890" i="5"/>
  <c r="D889" i="5"/>
  <c r="D888" i="5"/>
  <c r="D887" i="5"/>
  <c r="D886" i="5"/>
  <c r="D885" i="5"/>
  <c r="D884" i="5"/>
  <c r="D883" i="5"/>
  <c r="D882" i="5"/>
  <c r="D881" i="5"/>
  <c r="D880" i="5"/>
  <c r="D879" i="5"/>
  <c r="D878" i="5"/>
  <c r="D877" i="5"/>
  <c r="D876" i="5"/>
  <c r="D875" i="5"/>
  <c r="D874" i="5"/>
  <c r="D873" i="5"/>
  <c r="D872" i="5"/>
  <c r="D871" i="5"/>
  <c r="D870" i="5"/>
  <c r="D869" i="5"/>
  <c r="D868" i="5"/>
  <c r="D867" i="5"/>
  <c r="D866" i="5"/>
  <c r="D865" i="5"/>
  <c r="D864" i="5"/>
  <c r="D863" i="5"/>
  <c r="D862" i="5"/>
  <c r="D861" i="5"/>
  <c r="D860" i="5"/>
  <c r="D859" i="5"/>
  <c r="D858" i="5"/>
  <c r="D857" i="5"/>
  <c r="D856" i="5"/>
  <c r="D855" i="5"/>
  <c r="D854" i="5"/>
  <c r="D853" i="5"/>
  <c r="D852" i="5"/>
  <c r="D851" i="5"/>
  <c r="D850" i="5"/>
  <c r="D849" i="5"/>
  <c r="D848" i="5"/>
  <c r="D847" i="5"/>
  <c r="D846" i="5"/>
  <c r="D845" i="5"/>
  <c r="D844" i="5"/>
  <c r="D843" i="5"/>
  <c r="D842" i="5"/>
  <c r="D841" i="5"/>
  <c r="D840" i="5"/>
  <c r="D839" i="5"/>
  <c r="D838" i="5"/>
  <c r="D837" i="5"/>
  <c r="D836" i="5"/>
  <c r="D835" i="5"/>
  <c r="D834" i="5"/>
  <c r="D833" i="5"/>
  <c r="D832" i="5"/>
  <c r="D831" i="5"/>
  <c r="D830" i="5"/>
  <c r="D829" i="5"/>
  <c r="D828" i="5"/>
  <c r="D827" i="5"/>
  <c r="D826" i="5"/>
  <c r="D825" i="5"/>
  <c r="D824" i="5"/>
  <c r="D823" i="5"/>
  <c r="D822" i="5"/>
  <c r="D821" i="5"/>
  <c r="D820" i="5"/>
  <c r="D819" i="5"/>
  <c r="D818" i="5"/>
  <c r="D817" i="5"/>
  <c r="D816" i="5"/>
  <c r="D815" i="5"/>
  <c r="D814" i="5"/>
  <c r="D813" i="5"/>
  <c r="D812" i="5"/>
  <c r="D811" i="5"/>
  <c r="D810" i="5"/>
  <c r="D809" i="5"/>
  <c r="D808" i="5"/>
  <c r="D807" i="5"/>
  <c r="D806" i="5"/>
  <c r="D805" i="5"/>
  <c r="D804" i="5"/>
  <c r="D803" i="5"/>
  <c r="D802" i="5"/>
  <c r="D801" i="5"/>
  <c r="D800" i="5"/>
  <c r="D799" i="5"/>
  <c r="D798" i="5"/>
  <c r="D797" i="5"/>
  <c r="D796" i="5"/>
  <c r="D795" i="5"/>
  <c r="D794" i="5"/>
  <c r="D793" i="5"/>
  <c r="D792" i="5"/>
  <c r="D791" i="5"/>
  <c r="D790" i="5"/>
  <c r="D789" i="5"/>
  <c r="D788" i="5"/>
  <c r="D787" i="5"/>
  <c r="D786" i="5"/>
  <c r="D785" i="5"/>
  <c r="D784" i="5"/>
  <c r="D783" i="5"/>
  <c r="D782" i="5"/>
  <c r="D781" i="5"/>
  <c r="D780" i="5"/>
  <c r="D779" i="5"/>
  <c r="D778" i="5"/>
  <c r="D777" i="5"/>
  <c r="D776" i="5"/>
  <c r="D775" i="5"/>
  <c r="D774" i="5"/>
  <c r="D773" i="5"/>
  <c r="D772" i="5"/>
  <c r="D771" i="5"/>
  <c r="D770" i="5"/>
  <c r="D769" i="5"/>
  <c r="D768" i="5"/>
  <c r="D767" i="5"/>
  <c r="D766" i="5"/>
  <c r="D765" i="5"/>
  <c r="D764" i="5"/>
  <c r="D763" i="5"/>
  <c r="D762" i="5"/>
  <c r="D761" i="5"/>
  <c r="D760" i="5"/>
  <c r="D759" i="5"/>
  <c r="D758" i="5"/>
  <c r="D757" i="5"/>
  <c r="D756" i="5"/>
  <c r="D755" i="5"/>
  <c r="D754" i="5"/>
  <c r="D753" i="5"/>
  <c r="D752" i="5"/>
  <c r="D751" i="5"/>
  <c r="D750" i="5"/>
  <c r="D749" i="5"/>
  <c r="D748" i="5"/>
  <c r="D747" i="5"/>
  <c r="D746" i="5"/>
  <c r="D745" i="5"/>
  <c r="D744" i="5"/>
  <c r="D743" i="5"/>
  <c r="D742" i="5"/>
  <c r="D741" i="5"/>
  <c r="D740" i="5"/>
  <c r="D739" i="5"/>
  <c r="D738" i="5"/>
  <c r="D737" i="5"/>
  <c r="D736" i="5"/>
  <c r="D735" i="5"/>
  <c r="D734" i="5"/>
  <c r="D733" i="5"/>
  <c r="D732" i="5"/>
  <c r="D731" i="5"/>
  <c r="D730" i="5"/>
  <c r="D729" i="5"/>
  <c r="D728" i="5"/>
  <c r="D727" i="5"/>
  <c r="D726" i="5"/>
  <c r="D725" i="5"/>
  <c r="D724" i="5"/>
  <c r="D723" i="5"/>
  <c r="D722" i="5"/>
  <c r="D721" i="5"/>
  <c r="D720" i="5"/>
  <c r="D719" i="5"/>
  <c r="D718" i="5"/>
  <c r="D717" i="5"/>
  <c r="D716" i="5"/>
  <c r="D715" i="5"/>
  <c r="D714" i="5"/>
  <c r="D713" i="5"/>
  <c r="D712" i="5"/>
  <c r="D711" i="5"/>
  <c r="D710" i="5"/>
  <c r="D709" i="5"/>
  <c r="D708" i="5"/>
  <c r="D707" i="5"/>
  <c r="D706" i="5"/>
  <c r="D705" i="5"/>
  <c r="D704" i="5"/>
  <c r="D703" i="5"/>
  <c r="D702" i="5"/>
  <c r="D701" i="5"/>
  <c r="D700" i="5"/>
  <c r="D699" i="5"/>
  <c r="D698" i="5"/>
  <c r="D697" i="5"/>
  <c r="D696" i="5"/>
  <c r="D695" i="5"/>
  <c r="D694" i="5"/>
  <c r="D693" i="5"/>
  <c r="D692" i="5"/>
  <c r="D691" i="5"/>
  <c r="D690" i="5"/>
  <c r="D689" i="5"/>
  <c r="D688" i="5"/>
  <c r="D687" i="5"/>
  <c r="D686" i="5"/>
  <c r="D685" i="5"/>
  <c r="D684" i="5"/>
  <c r="D683" i="5"/>
  <c r="D682" i="5"/>
  <c r="D681" i="5"/>
  <c r="D680" i="5"/>
  <c r="D679" i="5"/>
  <c r="D678" i="5"/>
  <c r="D677" i="5"/>
  <c r="D676" i="5"/>
  <c r="D675" i="5"/>
  <c r="D674" i="5"/>
  <c r="D673" i="5"/>
  <c r="D672" i="5"/>
  <c r="D671" i="5"/>
  <c r="D670" i="5"/>
  <c r="D669" i="5"/>
  <c r="D668" i="5"/>
  <c r="D667" i="5"/>
  <c r="D666" i="5"/>
  <c r="D665" i="5"/>
  <c r="D664" i="5"/>
  <c r="D663" i="5"/>
  <c r="D662" i="5"/>
  <c r="D661" i="5"/>
  <c r="D660" i="5"/>
  <c r="D659" i="5"/>
  <c r="D658" i="5"/>
  <c r="D657" i="5"/>
  <c r="D656" i="5"/>
  <c r="D655" i="5"/>
  <c r="D654" i="5"/>
  <c r="D653" i="5"/>
  <c r="D652" i="5"/>
  <c r="D651" i="5"/>
  <c r="D650" i="5"/>
  <c r="D649" i="5"/>
  <c r="D648" i="5"/>
  <c r="D647" i="5"/>
  <c r="D646" i="5"/>
  <c r="D645" i="5"/>
  <c r="D644" i="5"/>
  <c r="D643" i="5"/>
  <c r="D642" i="5"/>
  <c r="D641" i="5"/>
  <c r="D640" i="5"/>
  <c r="D639" i="5"/>
  <c r="D638" i="5"/>
  <c r="D637" i="5"/>
  <c r="D636" i="5"/>
  <c r="D635" i="5"/>
  <c r="D634" i="5"/>
  <c r="D633" i="5"/>
  <c r="D632" i="5"/>
  <c r="D631" i="5"/>
  <c r="D630" i="5"/>
  <c r="D629" i="5"/>
  <c r="D628" i="5"/>
  <c r="D627" i="5"/>
  <c r="D626" i="5"/>
  <c r="D625" i="5"/>
  <c r="D624" i="5"/>
  <c r="D623" i="5"/>
  <c r="D622" i="5"/>
  <c r="D621" i="5"/>
  <c r="D620" i="5"/>
  <c r="D619" i="5"/>
  <c r="D618" i="5"/>
  <c r="D617" i="5"/>
  <c r="D616" i="5"/>
  <c r="D615" i="5"/>
  <c r="D614" i="5"/>
  <c r="D613" i="5"/>
  <c r="D612" i="5"/>
  <c r="D611" i="5"/>
  <c r="D610" i="5"/>
  <c r="D609" i="5"/>
  <c r="D608" i="5"/>
  <c r="D607" i="5"/>
  <c r="D606" i="5"/>
  <c r="D605" i="5"/>
  <c r="D604" i="5"/>
  <c r="D603" i="5"/>
  <c r="D602" i="5"/>
  <c r="D601" i="5"/>
  <c r="D600" i="5"/>
  <c r="D599" i="5"/>
  <c r="D598" i="5"/>
  <c r="D597" i="5"/>
  <c r="D596" i="5"/>
  <c r="D595" i="5"/>
  <c r="D594" i="5"/>
  <c r="D593" i="5"/>
  <c r="D592" i="5"/>
  <c r="D591" i="5"/>
  <c r="D590" i="5"/>
  <c r="D589" i="5"/>
  <c r="D588" i="5"/>
  <c r="D587" i="5"/>
  <c r="D586" i="5"/>
  <c r="D585" i="5"/>
  <c r="D584" i="5"/>
  <c r="D583" i="5"/>
  <c r="D582" i="5"/>
  <c r="D581" i="5"/>
  <c r="D580" i="5"/>
  <c r="D579" i="5"/>
  <c r="D578" i="5"/>
  <c r="D577" i="5"/>
  <c r="D576" i="5"/>
  <c r="D575" i="5"/>
  <c r="D574" i="5"/>
  <c r="D573" i="5"/>
  <c r="D572" i="5"/>
  <c r="D571" i="5"/>
  <c r="D570" i="5"/>
  <c r="D569" i="5"/>
  <c r="D568" i="5"/>
  <c r="D567" i="5"/>
  <c r="D566" i="5"/>
  <c r="D565" i="5"/>
  <c r="D564" i="5"/>
  <c r="D563" i="5"/>
  <c r="D562" i="5"/>
  <c r="D561" i="5"/>
  <c r="D560" i="5"/>
  <c r="D559" i="5"/>
  <c r="D558" i="5"/>
  <c r="D557" i="5"/>
  <c r="D556" i="5"/>
  <c r="D555" i="5"/>
  <c r="D554" i="5"/>
  <c r="D553" i="5"/>
  <c r="D552" i="5"/>
  <c r="D551" i="5"/>
  <c r="D550" i="5"/>
  <c r="D549" i="5"/>
  <c r="D548" i="5"/>
  <c r="D547" i="5"/>
  <c r="D546" i="5"/>
  <c r="D545" i="5"/>
  <c r="D544" i="5"/>
  <c r="D543" i="5"/>
  <c r="D542" i="5"/>
  <c r="D541" i="5"/>
  <c r="D540" i="5"/>
  <c r="D539" i="5"/>
  <c r="D538" i="5"/>
  <c r="D537" i="5"/>
  <c r="D536" i="5"/>
  <c r="D535" i="5"/>
  <c r="D534" i="5"/>
  <c r="D533" i="5"/>
  <c r="D532" i="5"/>
  <c r="D531" i="5"/>
  <c r="D530" i="5"/>
  <c r="D529" i="5"/>
  <c r="D528" i="5"/>
  <c r="D527" i="5"/>
  <c r="D526" i="5"/>
  <c r="D525" i="5"/>
  <c r="D524" i="5"/>
  <c r="D523" i="5"/>
  <c r="D522" i="5"/>
  <c r="D521" i="5"/>
  <c r="D520" i="5"/>
  <c r="D519" i="5"/>
  <c r="D518" i="5"/>
  <c r="D517" i="5"/>
  <c r="D516" i="5"/>
  <c r="D515" i="5"/>
  <c r="D514" i="5"/>
  <c r="D513" i="5"/>
  <c r="D512" i="5"/>
  <c r="D511" i="5"/>
  <c r="D510" i="5"/>
  <c r="D509" i="5"/>
  <c r="D508" i="5"/>
  <c r="D507" i="5"/>
  <c r="D506" i="5"/>
  <c r="D505" i="5"/>
  <c r="D504" i="5"/>
  <c r="D503" i="5"/>
  <c r="D502" i="5"/>
  <c r="D501" i="5"/>
  <c r="D500" i="5"/>
  <c r="D499" i="5"/>
  <c r="D498" i="5"/>
  <c r="D497" i="5"/>
  <c r="D496" i="5"/>
  <c r="D495" i="5"/>
  <c r="D494" i="5"/>
  <c r="D493" i="5"/>
  <c r="D492" i="5"/>
  <c r="D491" i="5"/>
  <c r="D490" i="5"/>
  <c r="D489" i="5"/>
  <c r="D488" i="5"/>
  <c r="D487" i="5"/>
  <c r="D486" i="5"/>
  <c r="D485" i="5"/>
  <c r="D484" i="5"/>
  <c r="D483" i="5"/>
  <c r="D482" i="5"/>
  <c r="D481" i="5"/>
  <c r="D480" i="5"/>
  <c r="D479" i="5"/>
  <c r="D478" i="5"/>
  <c r="D477" i="5"/>
  <c r="D476" i="5"/>
  <c r="D475" i="5"/>
  <c r="D474" i="5"/>
  <c r="D473" i="5"/>
  <c r="D472" i="5"/>
  <c r="D471" i="5"/>
  <c r="D470" i="5"/>
  <c r="D469" i="5"/>
  <c r="D468" i="5"/>
  <c r="D467" i="5"/>
  <c r="D466" i="5"/>
  <c r="D465" i="5"/>
  <c r="D464" i="5"/>
  <c r="D463" i="5"/>
  <c r="D462" i="5"/>
  <c r="D461" i="5"/>
  <c r="D460" i="5"/>
  <c r="D459" i="5"/>
  <c r="D458" i="5"/>
  <c r="D457" i="5"/>
  <c r="D456" i="5"/>
  <c r="D455" i="5"/>
  <c r="D454" i="5"/>
  <c r="D453" i="5"/>
  <c r="D452" i="5"/>
  <c r="D451" i="5"/>
  <c r="D450" i="5"/>
  <c r="D449" i="5"/>
  <c r="D448" i="5"/>
  <c r="D447" i="5"/>
  <c r="D446" i="5"/>
  <c r="D445" i="5"/>
  <c r="D444" i="5"/>
  <c r="D443" i="5"/>
  <c r="D442" i="5"/>
  <c r="D441" i="5"/>
  <c r="D440" i="5"/>
  <c r="D439" i="5"/>
  <c r="D438" i="5"/>
  <c r="D437" i="5"/>
  <c r="D436" i="5"/>
  <c r="D435" i="5"/>
  <c r="D434" i="5"/>
  <c r="D433" i="5"/>
  <c r="D432" i="5"/>
  <c r="D431" i="5"/>
  <c r="D430" i="5"/>
  <c r="D429" i="5"/>
  <c r="D428" i="5"/>
  <c r="D427" i="5"/>
  <c r="D426" i="5"/>
  <c r="D425" i="5"/>
  <c r="D424" i="5"/>
  <c r="D423" i="5"/>
  <c r="D422" i="5"/>
  <c r="D421" i="5"/>
  <c r="D420" i="5"/>
  <c r="D419" i="5"/>
  <c r="D418" i="5"/>
  <c r="D417" i="5"/>
  <c r="D416" i="5"/>
  <c r="D415" i="5"/>
  <c r="D414" i="5"/>
  <c r="D413" i="5"/>
  <c r="D412" i="5"/>
  <c r="D411" i="5"/>
  <c r="D410" i="5"/>
  <c r="D409" i="5"/>
  <c r="D408" i="5"/>
  <c r="D407" i="5"/>
  <c r="D406" i="5"/>
  <c r="D405" i="5"/>
  <c r="D404" i="5"/>
  <c r="D403" i="5"/>
  <c r="D402" i="5"/>
  <c r="D401" i="5"/>
  <c r="D400" i="5"/>
  <c r="D399" i="5"/>
  <c r="D398" i="5"/>
  <c r="D397" i="5"/>
  <c r="D396" i="5"/>
  <c r="D395" i="5"/>
  <c r="D394" i="5"/>
  <c r="D393" i="5"/>
  <c r="D392" i="5"/>
  <c r="D391" i="5"/>
  <c r="D390" i="5"/>
  <c r="D389" i="5"/>
  <c r="D388" i="5"/>
  <c r="D387" i="5"/>
  <c r="D386" i="5"/>
  <c r="D385" i="5"/>
  <c r="D384" i="5"/>
  <c r="D383" i="5"/>
  <c r="D382" i="5"/>
  <c r="D381" i="5"/>
  <c r="D380" i="5"/>
  <c r="D379" i="5"/>
  <c r="D378" i="5"/>
  <c r="D377" i="5"/>
  <c r="D376" i="5"/>
  <c r="D375" i="5"/>
  <c r="D374" i="5"/>
  <c r="D373" i="5"/>
  <c r="D372" i="5"/>
  <c r="D371" i="5"/>
  <c r="D370" i="5"/>
  <c r="D369" i="5"/>
  <c r="D368" i="5"/>
  <c r="D367" i="5"/>
  <c r="D366" i="5"/>
  <c r="D365" i="5"/>
  <c r="D364" i="5"/>
  <c r="D363" i="5"/>
  <c r="D362" i="5"/>
  <c r="D361" i="5"/>
  <c r="D360" i="5"/>
  <c r="D359" i="5"/>
  <c r="D358" i="5"/>
  <c r="D357" i="5"/>
  <c r="D356" i="5"/>
  <c r="D355" i="5"/>
  <c r="D354" i="5"/>
  <c r="D353" i="5"/>
  <c r="D352" i="5"/>
  <c r="D351" i="5"/>
  <c r="D350" i="5"/>
  <c r="D349" i="5"/>
  <c r="D348" i="5"/>
  <c r="D347" i="5"/>
  <c r="D346" i="5"/>
  <c r="D345" i="5"/>
  <c r="D344" i="5"/>
  <c r="D343" i="5"/>
  <c r="D342" i="5"/>
  <c r="D341" i="5"/>
  <c r="D340" i="5"/>
  <c r="D339" i="5"/>
  <c r="D338" i="5"/>
  <c r="D337" i="5"/>
  <c r="D336" i="5"/>
  <c r="D335" i="5"/>
  <c r="D334" i="5"/>
  <c r="D333" i="5"/>
  <c r="D332" i="5"/>
  <c r="D331" i="5"/>
  <c r="D330" i="5"/>
  <c r="D329" i="5"/>
  <c r="D328" i="5"/>
  <c r="D327" i="5"/>
  <c r="D326" i="5"/>
  <c r="D325" i="5"/>
  <c r="D324" i="5"/>
  <c r="D323" i="5"/>
  <c r="D322" i="5"/>
  <c r="D321" i="5"/>
  <c r="D320" i="5"/>
  <c r="D319" i="5"/>
  <c r="D318" i="5"/>
  <c r="D317" i="5"/>
  <c r="D316" i="5"/>
  <c r="D315" i="5"/>
  <c r="D314" i="5"/>
  <c r="D313" i="5"/>
  <c r="D312" i="5"/>
  <c r="D311" i="5"/>
  <c r="D310" i="5"/>
  <c r="D309" i="5"/>
  <c r="D308" i="5"/>
  <c r="D307" i="5"/>
  <c r="D306" i="5"/>
  <c r="D305" i="5"/>
  <c r="D304" i="5"/>
  <c r="D303" i="5"/>
  <c r="D302" i="5"/>
  <c r="D301" i="5"/>
  <c r="D300" i="5"/>
  <c r="D299" i="5"/>
  <c r="D298" i="5"/>
  <c r="D297"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D255" i="5"/>
  <c r="D254" i="5"/>
  <c r="D253" i="5"/>
  <c r="D252" i="5"/>
  <c r="D251" i="5"/>
  <c r="D250" i="5"/>
  <c r="D249" i="5"/>
  <c r="D248" i="5"/>
  <c r="D247" i="5"/>
  <c r="D246" i="5"/>
  <c r="D245" i="5"/>
  <c r="D244" i="5"/>
  <c r="D243" i="5"/>
  <c r="D242" i="5"/>
  <c r="D241" i="5"/>
  <c r="D240" i="5"/>
  <c r="D239" i="5"/>
  <c r="D238" i="5"/>
  <c r="D237" i="5"/>
  <c r="D236" i="5"/>
  <c r="D235" i="5"/>
  <c r="D234" i="5"/>
  <c r="D233" i="5"/>
  <c r="D232" i="5"/>
  <c r="D231" i="5"/>
  <c r="D230" i="5"/>
  <c r="D229" i="5"/>
  <c r="D228" i="5"/>
  <c r="D227" i="5"/>
  <c r="D226" i="5"/>
  <c r="D225" i="5"/>
  <c r="D224" i="5"/>
  <c r="D223" i="5"/>
  <c r="D222" i="5"/>
  <c r="D221" i="5"/>
  <c r="D220" i="5"/>
  <c r="D219" i="5"/>
  <c r="D218" i="5"/>
  <c r="D217" i="5"/>
  <c r="D216" i="5"/>
  <c r="D215" i="5"/>
  <c r="D214" i="5"/>
  <c r="D213" i="5"/>
  <c r="D212" i="5"/>
  <c r="D211" i="5"/>
  <c r="D210" i="5"/>
  <c r="D209" i="5"/>
  <c r="D208" i="5"/>
  <c r="D207" i="5"/>
  <c r="D206" i="5"/>
  <c r="D205" i="5"/>
  <c r="D204" i="5"/>
  <c r="D203" i="5"/>
  <c r="D202" i="5"/>
  <c r="D201" i="5"/>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F7190" i="5"/>
  <c r="F7189" i="5"/>
  <c r="F7188" i="5"/>
  <c r="F7187" i="5"/>
  <c r="F7186" i="5"/>
  <c r="F7185" i="5"/>
  <c r="F7183" i="5"/>
  <c r="F7182" i="5"/>
  <c r="F7181" i="5"/>
  <c r="F7180" i="5"/>
  <c r="F7179" i="5"/>
  <c r="F7178" i="5"/>
  <c r="F7177" i="5"/>
  <c r="F7176" i="5"/>
  <c r="F7175" i="5"/>
  <c r="F7174" i="5"/>
  <c r="F7173" i="5"/>
  <c r="F7172" i="5"/>
  <c r="F7171" i="5"/>
  <c r="F7170" i="5"/>
  <c r="F7169" i="5"/>
  <c r="F7168" i="5"/>
  <c r="F7167" i="5"/>
  <c r="F7166" i="5"/>
  <c r="F7165" i="5"/>
  <c r="F7164" i="5"/>
  <c r="F7163" i="5"/>
  <c r="F7162" i="5"/>
  <c r="F7161" i="5"/>
  <c r="F7160" i="5"/>
  <c r="F7159" i="5"/>
  <c r="F7158" i="5"/>
  <c r="F7157" i="5"/>
  <c r="F7156" i="5"/>
  <c r="F7155" i="5"/>
  <c r="F7154" i="5"/>
  <c r="F7153" i="5"/>
  <c r="F7152" i="5"/>
  <c r="F7151" i="5"/>
  <c r="F7150" i="5"/>
  <c r="F7149" i="5"/>
  <c r="F7148" i="5"/>
  <c r="F7147" i="5"/>
  <c r="F7146" i="5"/>
  <c r="F7145" i="5"/>
  <c r="F7144" i="5"/>
  <c r="F7143" i="5"/>
  <c r="F7142" i="5"/>
  <c r="F7141" i="5"/>
  <c r="F7140" i="5"/>
  <c r="F7139" i="5"/>
  <c r="F7138" i="5"/>
  <c r="F7137" i="5"/>
  <c r="F7136" i="5"/>
  <c r="F7135" i="5"/>
  <c r="F7134" i="5"/>
  <c r="F7133" i="5"/>
  <c r="F7132" i="5"/>
  <c r="F7131" i="5"/>
  <c r="F7130" i="5"/>
  <c r="F7129" i="5"/>
  <c r="F7128" i="5"/>
  <c r="F7127" i="5"/>
  <c r="F7126" i="5"/>
  <c r="F7125" i="5"/>
  <c r="F7124" i="5"/>
  <c r="F7123" i="5"/>
  <c r="F7122" i="5"/>
  <c r="F7121" i="5"/>
  <c r="F7120" i="5"/>
  <c r="F7119" i="5"/>
  <c r="F7118" i="5"/>
  <c r="F7117" i="5"/>
  <c r="F7116" i="5"/>
  <c r="F7115" i="5"/>
  <c r="F7114" i="5"/>
  <c r="F7113" i="5"/>
  <c r="F7112" i="5"/>
  <c r="F7111" i="5"/>
  <c r="F7110" i="5"/>
  <c r="F7109" i="5"/>
  <c r="F7108" i="5"/>
  <c r="F7107" i="5"/>
  <c r="F7106" i="5"/>
  <c r="F7105" i="5"/>
  <c r="F7104" i="5"/>
  <c r="F7103" i="5"/>
  <c r="F7102" i="5"/>
  <c r="F7101" i="5"/>
  <c r="F7100" i="5"/>
  <c r="F7099" i="5"/>
  <c r="F7098" i="5"/>
  <c r="F7097" i="5"/>
  <c r="F7096" i="5"/>
  <c r="F7095" i="5"/>
  <c r="F7094" i="5"/>
  <c r="F7093" i="5"/>
  <c r="F7092" i="5"/>
  <c r="F7091" i="5"/>
  <c r="F7090" i="5"/>
  <c r="F7089" i="5"/>
  <c r="F7088" i="5"/>
  <c r="F7087" i="5"/>
  <c r="F7086" i="5"/>
  <c r="F7085" i="5"/>
  <c r="F7084" i="5"/>
  <c r="F7083" i="5"/>
  <c r="F7082" i="5"/>
  <c r="F7081" i="5"/>
  <c r="F7080" i="5"/>
  <c r="F7079" i="5"/>
  <c r="F7078" i="5"/>
  <c r="F7077" i="5"/>
  <c r="F7076" i="5"/>
  <c r="F7075" i="5"/>
  <c r="F7074" i="5"/>
  <c r="F7073" i="5"/>
  <c r="F7072" i="5"/>
  <c r="F7071" i="5"/>
  <c r="F7070" i="5"/>
  <c r="F7069" i="5"/>
  <c r="F7068" i="5"/>
  <c r="F7067" i="5"/>
  <c r="F7066" i="5"/>
  <c r="F7065" i="5"/>
  <c r="F7064" i="5"/>
  <c r="F7063" i="5"/>
  <c r="F7062" i="5"/>
  <c r="F7061" i="5"/>
  <c r="F7060" i="5"/>
  <c r="F7059" i="5"/>
  <c r="F7058" i="5"/>
  <c r="F7057" i="5"/>
  <c r="F7056" i="5"/>
  <c r="F7055" i="5"/>
  <c r="F7054" i="5"/>
  <c r="F7053" i="5"/>
  <c r="F7052" i="5"/>
  <c r="F7051" i="5"/>
  <c r="F7050" i="5"/>
  <c r="F7049" i="5"/>
  <c r="F7048" i="5"/>
  <c r="F7047" i="5"/>
  <c r="F7046" i="5"/>
  <c r="F7045" i="5"/>
  <c r="F7044" i="5"/>
  <c r="F7043" i="5"/>
  <c r="F7040" i="5"/>
  <c r="F7039" i="5"/>
  <c r="F7038" i="5"/>
  <c r="F7037" i="5"/>
  <c r="F7036" i="5"/>
  <c r="F7035" i="5"/>
  <c r="F7034" i="5"/>
  <c r="F7033" i="5"/>
  <c r="F7032" i="5"/>
  <c r="F7031" i="5"/>
  <c r="F7030" i="5"/>
  <c r="F7029" i="5"/>
  <c r="F7028" i="5"/>
  <c r="F7027" i="5"/>
  <c r="F7026" i="5"/>
  <c r="F7025" i="5"/>
  <c r="F7024" i="5"/>
  <c r="F7023" i="5"/>
  <c r="F7022" i="5"/>
  <c r="F7021" i="5"/>
  <c r="F7020" i="5"/>
  <c r="F7019" i="5"/>
  <c r="F7018" i="5"/>
  <c r="F7017" i="5"/>
  <c r="F7016" i="5"/>
  <c r="F7015" i="5"/>
  <c r="F7014" i="5"/>
  <c r="F7013" i="5"/>
  <c r="F7012" i="5"/>
  <c r="F7011" i="5"/>
  <c r="F7010" i="5"/>
  <c r="F7009" i="5"/>
  <c r="F7008" i="5"/>
  <c r="F7007" i="5"/>
  <c r="F7006" i="5"/>
  <c r="F7005" i="5"/>
  <c r="F7004" i="5"/>
  <c r="F7003" i="5"/>
  <c r="F7002" i="5"/>
  <c r="F7001" i="5"/>
  <c r="F7000" i="5"/>
  <c r="F6999" i="5"/>
  <c r="F6998" i="5"/>
  <c r="F6997" i="5"/>
  <c r="F6996" i="5"/>
  <c r="F6995" i="5"/>
  <c r="F6994" i="5"/>
  <c r="F6993" i="5"/>
  <c r="F6992" i="5"/>
  <c r="F6991" i="5"/>
  <c r="F6990" i="5"/>
  <c r="F6989" i="5"/>
  <c r="F6988" i="5"/>
  <c r="F6987" i="5"/>
  <c r="F6986" i="5"/>
  <c r="F6985" i="5"/>
  <c r="F6984" i="5"/>
  <c r="F6983" i="5"/>
  <c r="F6982" i="5"/>
  <c r="F6981" i="5"/>
  <c r="F6980" i="5"/>
  <c r="F6979" i="5"/>
  <c r="F6978" i="5"/>
  <c r="F6977" i="5"/>
  <c r="F6976" i="5"/>
  <c r="F6975" i="5"/>
  <c r="F6810" i="5"/>
  <c r="F6809" i="5"/>
  <c r="F6808" i="5"/>
  <c r="F6807" i="5"/>
  <c r="F6806" i="5"/>
  <c r="F6805" i="5"/>
  <c r="F6804" i="5"/>
  <c r="F6803" i="5"/>
  <c r="F6802" i="5"/>
  <c r="F6801" i="5"/>
  <c r="F6800" i="5"/>
  <c r="F6799" i="5"/>
  <c r="F6798" i="5"/>
  <c r="F6797" i="5"/>
  <c r="F6796" i="5"/>
  <c r="F6795" i="5"/>
  <c r="F6794" i="5"/>
  <c r="F6793" i="5"/>
  <c r="F6792" i="5"/>
  <c r="F6791" i="5"/>
  <c r="F6790" i="5"/>
  <c r="F6789" i="5"/>
  <c r="F6788" i="5"/>
  <c r="F6787" i="5"/>
  <c r="F6786" i="5"/>
  <c r="F6785" i="5"/>
  <c r="F6784" i="5"/>
  <c r="F6783" i="5"/>
  <c r="F6782" i="5"/>
  <c r="F6781" i="5"/>
  <c r="F6780" i="5"/>
  <c r="F6779" i="5"/>
  <c r="F6778" i="5"/>
  <c r="F6777" i="5"/>
  <c r="F6776" i="5"/>
  <c r="F6775" i="5"/>
  <c r="F6774" i="5"/>
  <c r="F6773" i="5"/>
  <c r="F6772" i="5"/>
  <c r="F6771" i="5"/>
  <c r="F6770" i="5"/>
  <c r="F6769" i="5"/>
  <c r="F6768" i="5"/>
  <c r="F6767" i="5"/>
  <c r="F6766" i="5"/>
  <c r="F6765" i="5"/>
  <c r="F6764" i="5"/>
  <c r="F6763" i="5"/>
  <c r="F6762" i="5"/>
  <c r="F6761" i="5"/>
  <c r="F6760" i="5"/>
  <c r="F6759" i="5"/>
  <c r="F6758" i="5"/>
  <c r="F6757" i="5"/>
  <c r="F6756" i="5"/>
  <c r="F6755" i="5"/>
  <c r="F6754" i="5"/>
  <c r="F6753" i="5"/>
  <c r="F6752" i="5"/>
  <c r="F6751" i="5"/>
  <c r="F6750" i="5"/>
  <c r="F6749" i="5"/>
  <c r="F6748" i="5"/>
  <c r="F6747" i="5"/>
  <c r="F6746" i="5"/>
  <c r="F6745" i="5"/>
  <c r="F6744" i="5"/>
  <c r="F6743" i="5"/>
  <c r="F6742" i="5"/>
  <c r="F6741" i="5"/>
  <c r="F6740" i="5"/>
  <c r="F6739" i="5"/>
  <c r="F6738" i="5"/>
  <c r="F6737" i="5"/>
  <c r="F6736" i="5"/>
  <c r="F6735" i="5"/>
  <c r="F6734" i="5"/>
  <c r="F6733" i="5"/>
  <c r="F6732" i="5"/>
  <c r="F6731" i="5"/>
  <c r="F6730" i="5"/>
  <c r="F6729" i="5"/>
  <c r="F6728" i="5"/>
  <c r="F6727" i="5"/>
  <c r="F6726" i="5"/>
  <c r="F6725" i="5"/>
  <c r="F6724" i="5"/>
  <c r="F6723" i="5"/>
  <c r="F6722" i="5"/>
  <c r="F6721" i="5"/>
  <c r="F6720" i="5"/>
  <c r="F6719" i="5"/>
  <c r="F6718" i="5"/>
  <c r="F6717" i="5"/>
  <c r="F6716" i="5"/>
  <c r="F6715" i="5"/>
  <c r="F6714" i="5"/>
  <c r="F6713" i="5"/>
  <c r="F6712" i="5"/>
  <c r="F6711" i="5"/>
  <c r="F6710" i="5"/>
  <c r="F6709" i="5"/>
  <c r="F6708" i="5"/>
  <c r="F6707" i="5"/>
  <c r="F6706" i="5"/>
  <c r="F6705" i="5"/>
  <c r="F6704" i="5"/>
  <c r="F6703" i="5"/>
  <c r="F6702" i="5"/>
  <c r="F6701" i="5"/>
  <c r="F6700" i="5"/>
  <c r="F6699" i="5"/>
  <c r="F6698" i="5"/>
  <c r="F6697" i="5"/>
  <c r="F6696" i="5"/>
  <c r="F6695" i="5"/>
  <c r="F6694" i="5"/>
  <c r="F6693" i="5"/>
  <c r="F6692" i="5"/>
  <c r="F6691" i="5"/>
  <c r="F6690" i="5"/>
  <c r="F6689" i="5"/>
  <c r="F6688" i="5"/>
  <c r="F6687" i="5"/>
  <c r="F6686" i="5"/>
  <c r="F6685" i="5"/>
  <c r="F6684" i="5"/>
  <c r="F6683" i="5"/>
  <c r="F6682" i="5"/>
  <c r="F6681" i="5"/>
  <c r="F6680" i="5"/>
  <c r="F6679" i="5"/>
  <c r="F6678" i="5"/>
  <c r="F6677" i="5"/>
  <c r="F6676" i="5"/>
  <c r="F6675" i="5"/>
  <c r="F6674" i="5"/>
  <c r="F6673" i="5"/>
  <c r="F6672" i="5"/>
  <c r="F6671" i="5"/>
  <c r="F6670" i="5"/>
  <c r="F6669" i="5"/>
  <c r="F6668" i="5"/>
  <c r="F6667" i="5"/>
  <c r="F6666" i="5"/>
  <c r="F6665" i="5"/>
  <c r="F6664" i="5"/>
  <c r="F6663" i="5"/>
  <c r="F6662" i="5"/>
  <c r="F6661" i="5"/>
  <c r="F6660" i="5"/>
  <c r="F6659" i="5"/>
  <c r="F6658" i="5"/>
  <c r="F6657" i="5"/>
  <c r="F6656" i="5"/>
  <c r="F6655" i="5"/>
  <c r="F6654" i="5"/>
  <c r="F6653" i="5"/>
  <c r="F6652" i="5"/>
  <c r="F6651" i="5"/>
  <c r="F6650" i="5"/>
  <c r="F6649" i="5"/>
  <c r="F6648" i="5"/>
  <c r="F6647" i="5"/>
  <c r="F6646" i="5"/>
  <c r="F6645" i="5"/>
  <c r="F6644" i="5"/>
  <c r="F6643" i="5"/>
  <c r="F6642" i="5"/>
  <c r="F6641" i="5"/>
  <c r="F6640" i="5"/>
  <c r="F6639" i="5"/>
  <c r="F6638" i="5"/>
  <c r="F6637" i="5"/>
  <c r="F6636" i="5"/>
  <c r="F6635" i="5"/>
  <c r="F6634" i="5"/>
  <c r="F6633" i="5"/>
  <c r="F6632" i="5"/>
  <c r="F6631" i="5"/>
  <c r="F6630" i="5"/>
  <c r="F6629" i="5"/>
  <c r="F6628" i="5"/>
  <c r="F6627" i="5"/>
  <c r="F6626" i="5"/>
  <c r="F6625" i="5"/>
  <c r="F6624" i="5"/>
  <c r="F6623" i="5"/>
  <c r="F6622" i="5"/>
  <c r="F6621" i="5"/>
  <c r="F6620" i="5"/>
  <c r="F6619" i="5"/>
  <c r="F6618" i="5"/>
  <c r="F6617" i="5"/>
  <c r="F6616" i="5"/>
  <c r="F6615" i="5"/>
  <c r="F6614" i="5"/>
  <c r="F6613" i="5"/>
  <c r="F6612" i="5"/>
  <c r="F6611" i="5"/>
  <c r="F6610" i="5"/>
  <c r="F6609" i="5"/>
  <c r="F6608" i="5"/>
  <c r="F6607" i="5"/>
  <c r="F6606" i="5"/>
  <c r="F6605" i="5"/>
  <c r="F6604" i="5"/>
  <c r="F6603" i="5"/>
  <c r="F6602" i="5"/>
  <c r="F6601" i="5"/>
  <c r="F6600" i="5"/>
  <c r="F6599" i="5"/>
  <c r="F6598" i="5"/>
  <c r="F6597" i="5"/>
  <c r="F6596" i="5"/>
  <c r="F6595" i="5"/>
  <c r="F6594" i="5"/>
  <c r="F6593" i="5"/>
  <c r="F6592" i="5"/>
  <c r="F6591" i="5"/>
  <c r="F6590" i="5"/>
  <c r="F6589" i="5"/>
  <c r="F6588" i="5"/>
  <c r="F6587" i="5"/>
  <c r="F6586" i="5"/>
  <c r="F6585" i="5"/>
  <c r="F6584" i="5"/>
  <c r="F6583" i="5"/>
  <c r="F6582" i="5"/>
  <c r="F6581" i="5"/>
  <c r="F6580" i="5"/>
  <c r="F6579" i="5"/>
  <c r="F6578" i="5"/>
  <c r="F6577" i="5"/>
  <c r="F6576" i="5"/>
  <c r="F6575" i="5"/>
  <c r="F6574" i="5"/>
  <c r="F6573" i="5"/>
  <c r="F6572" i="5"/>
  <c r="F6571" i="5"/>
  <c r="F6570" i="5"/>
  <c r="F6569" i="5"/>
  <c r="F6568" i="5"/>
  <c r="F6567" i="5"/>
  <c r="F6566" i="5"/>
  <c r="F6565" i="5"/>
  <c r="F6564" i="5"/>
  <c r="F6563" i="5"/>
  <c r="F6562" i="5"/>
  <c r="F6561" i="5"/>
  <c r="F6560" i="5"/>
  <c r="F6559" i="5"/>
  <c r="F6558" i="5"/>
  <c r="F6557" i="5"/>
  <c r="F6556" i="5"/>
  <c r="F6555" i="5"/>
  <c r="F6554" i="5"/>
  <c r="F6553" i="5"/>
  <c r="F6552" i="5"/>
  <c r="F6551" i="5"/>
  <c r="F6550" i="5"/>
  <c r="F6549" i="5"/>
  <c r="F6548" i="5"/>
  <c r="F6547" i="5"/>
  <c r="F6546" i="5"/>
  <c r="F6545" i="5"/>
  <c r="F6544" i="5"/>
  <c r="F6543" i="5"/>
  <c r="F6542" i="5"/>
  <c r="F6541" i="5"/>
  <c r="F6540" i="5"/>
  <c r="F6539" i="5"/>
  <c r="F6538" i="5"/>
  <c r="F6537" i="5"/>
  <c r="F6536" i="5"/>
  <c r="F6535" i="5"/>
  <c r="F6534" i="5"/>
  <c r="F6533" i="5"/>
  <c r="F6532" i="5"/>
  <c r="F6531" i="5"/>
  <c r="F6530" i="5"/>
  <c r="F6529" i="5"/>
  <c r="F6528" i="5"/>
  <c r="F6527" i="5"/>
  <c r="F6526" i="5"/>
  <c r="F6525" i="5"/>
  <c r="F6524" i="5"/>
  <c r="F6523" i="5"/>
  <c r="F6522" i="5"/>
  <c r="F6521" i="5"/>
  <c r="F6520" i="5"/>
  <c r="F6519" i="5"/>
  <c r="F6518" i="5"/>
  <c r="F6517" i="5"/>
  <c r="F6516" i="5"/>
  <c r="F6515" i="5"/>
  <c r="F6514" i="5"/>
  <c r="F6513" i="5"/>
  <c r="F6512" i="5"/>
  <c r="F6511" i="5"/>
  <c r="F6510" i="5"/>
  <c r="F6509" i="5"/>
  <c r="F6508" i="5"/>
  <c r="F6507" i="5"/>
  <c r="F6506" i="5"/>
  <c r="F6505" i="5"/>
  <c r="F6504" i="5"/>
  <c r="F6503" i="5"/>
  <c r="F6502" i="5"/>
  <c r="F6501" i="5"/>
  <c r="F6500" i="5"/>
  <c r="F6499" i="5"/>
  <c r="F6498" i="5"/>
  <c r="F6497" i="5"/>
  <c r="F6496" i="5"/>
  <c r="F6495" i="5"/>
  <c r="F6494" i="5"/>
  <c r="F6493" i="5"/>
  <c r="F6492" i="5"/>
  <c r="F6491" i="5"/>
  <c r="F6490" i="5"/>
  <c r="F6489" i="5"/>
  <c r="F6488" i="5"/>
  <c r="F6487" i="5"/>
  <c r="F6486" i="5"/>
  <c r="F6485" i="5"/>
  <c r="F6484" i="5"/>
  <c r="F6483" i="5"/>
  <c r="F6482" i="5"/>
  <c r="F6481" i="5"/>
  <c r="F6480" i="5"/>
  <c r="F6479" i="5"/>
  <c r="F6478" i="5"/>
  <c r="F6477" i="5"/>
  <c r="F6476" i="5"/>
  <c r="F6475" i="5"/>
  <c r="F6474" i="5"/>
  <c r="F6473" i="5"/>
  <c r="F6472" i="5"/>
  <c r="F6471" i="5"/>
  <c r="F6470" i="5"/>
  <c r="F6469" i="5"/>
  <c r="F6468" i="5"/>
  <c r="F6467" i="5"/>
  <c r="F6466" i="5"/>
  <c r="F6465" i="5"/>
  <c r="F6464" i="5"/>
  <c r="F6463" i="5"/>
  <c r="F6462" i="5"/>
  <c r="F6461" i="5"/>
  <c r="F6460" i="5"/>
  <c r="F6459" i="5"/>
  <c r="F6458" i="5"/>
  <c r="F6457" i="5"/>
  <c r="F6456" i="5"/>
  <c r="F6455" i="5"/>
  <c r="F6454" i="5"/>
  <c r="F6453" i="5"/>
  <c r="F6452" i="5"/>
  <c r="F6451" i="5"/>
  <c r="F6450" i="5"/>
  <c r="F6449" i="5"/>
  <c r="F6448" i="5"/>
  <c r="F6447" i="5"/>
  <c r="F6446" i="5"/>
  <c r="F6445" i="5"/>
  <c r="F6444" i="5"/>
  <c r="F6443" i="5"/>
  <c r="F6442" i="5"/>
  <c r="F6441" i="5"/>
  <c r="F6440" i="5"/>
  <c r="F6439" i="5"/>
  <c r="F6438" i="5"/>
  <c r="F6437" i="5"/>
  <c r="F6436" i="5"/>
  <c r="F6435" i="5"/>
  <c r="F6434" i="5"/>
  <c r="F6433" i="5"/>
  <c r="F6432" i="5"/>
  <c r="F6431" i="5"/>
  <c r="F6430" i="5"/>
  <c r="F6429" i="5"/>
  <c r="F6428" i="5"/>
  <c r="F6427" i="5"/>
  <c r="F6426" i="5"/>
  <c r="F6425" i="5"/>
  <c r="F6424" i="5"/>
  <c r="F6423" i="5"/>
  <c r="F6422" i="5"/>
  <c r="F6421" i="5"/>
  <c r="F6420" i="5"/>
  <c r="F6419" i="5"/>
  <c r="F6418" i="5"/>
  <c r="F6417" i="5"/>
  <c r="F6416" i="5"/>
  <c r="F6415" i="5"/>
  <c r="F6414" i="5"/>
  <c r="F6413" i="5"/>
  <c r="F6412" i="5"/>
  <c r="F6411" i="5"/>
  <c r="F6410" i="5"/>
  <c r="F6409" i="5"/>
  <c r="F6408" i="5"/>
  <c r="F6407" i="5"/>
  <c r="F6406" i="5"/>
  <c r="F6405" i="5"/>
  <c r="F6404" i="5"/>
  <c r="F6403" i="5"/>
  <c r="F6402" i="5"/>
  <c r="F6401" i="5"/>
  <c r="F6400" i="5"/>
  <c r="F6399" i="5"/>
  <c r="F6398" i="5"/>
  <c r="F6397" i="5"/>
  <c r="F6396" i="5"/>
  <c r="F6395" i="5"/>
  <c r="F6394" i="5"/>
  <c r="F6393" i="5"/>
  <c r="F6392" i="5"/>
  <c r="F6391" i="5"/>
  <c r="F6390" i="5"/>
  <c r="F6389" i="5"/>
  <c r="F6388" i="5"/>
  <c r="F6387" i="5"/>
  <c r="F6386" i="5"/>
  <c r="F6385" i="5"/>
  <c r="F6384" i="5"/>
  <c r="F6383" i="5"/>
  <c r="F6382" i="5"/>
  <c r="F6381" i="5"/>
  <c r="F6380" i="5"/>
  <c r="F6379" i="5"/>
  <c r="F6378" i="5"/>
  <c r="F6377" i="5"/>
  <c r="F6376" i="5"/>
  <c r="F6375" i="5"/>
  <c r="F6374" i="5"/>
  <c r="F6373" i="5"/>
  <c r="F6372" i="5"/>
  <c r="F6371" i="5"/>
  <c r="F6370" i="5"/>
  <c r="F6369" i="5"/>
  <c r="F6368" i="5"/>
  <c r="F6367" i="5"/>
  <c r="F6366" i="5"/>
  <c r="F6365" i="5"/>
  <c r="F6364" i="5"/>
  <c r="F6363" i="5"/>
  <c r="F6362" i="5"/>
  <c r="F6361" i="5"/>
  <c r="F6360" i="5"/>
  <c r="F6359" i="5"/>
  <c r="F6358" i="5"/>
  <c r="F6357" i="5"/>
  <c r="F6356" i="5"/>
  <c r="F6355" i="5"/>
  <c r="F6354" i="5"/>
  <c r="F6353" i="5"/>
  <c r="F6352" i="5"/>
  <c r="F6351" i="5"/>
  <c r="F6350" i="5"/>
  <c r="F6349" i="5"/>
  <c r="F6348" i="5"/>
  <c r="F6347" i="5"/>
  <c r="F6346" i="5"/>
  <c r="F6345" i="5"/>
  <c r="F6344" i="5"/>
  <c r="F6343" i="5"/>
  <c r="F6342" i="5"/>
  <c r="F6341" i="5"/>
  <c r="F6340" i="5"/>
  <c r="F6339" i="5"/>
  <c r="F6338" i="5"/>
  <c r="F6337" i="5"/>
  <c r="F6336" i="5"/>
  <c r="F6335" i="5"/>
  <c r="F6334" i="5"/>
  <c r="F6333" i="5"/>
  <c r="F6332" i="5"/>
  <c r="F6331" i="5"/>
  <c r="F6330" i="5"/>
  <c r="F6329" i="5"/>
  <c r="F6328" i="5"/>
  <c r="F6327" i="5"/>
  <c r="F6326" i="5"/>
  <c r="F6325" i="5"/>
  <c r="F6324" i="5"/>
  <c r="F6323" i="5"/>
  <c r="F6322" i="5"/>
  <c r="F6321" i="5"/>
  <c r="F6320" i="5"/>
  <c r="F6319" i="5"/>
  <c r="F6318" i="5"/>
  <c r="F6317" i="5"/>
  <c r="F6316" i="5"/>
  <c r="F6315" i="5"/>
  <c r="F6314" i="5"/>
  <c r="F6313" i="5"/>
  <c r="F6312" i="5"/>
  <c r="F6311" i="5"/>
  <c r="F6310" i="5"/>
  <c r="F6309" i="5"/>
  <c r="F6308" i="5"/>
  <c r="F6307" i="5"/>
  <c r="F6306" i="5"/>
  <c r="F6305" i="5"/>
  <c r="F6304" i="5"/>
  <c r="F6303" i="5"/>
  <c r="F6302" i="5"/>
  <c r="F6301" i="5"/>
  <c r="F6300" i="5"/>
  <c r="F6299" i="5"/>
  <c r="F6298" i="5"/>
  <c r="F6297" i="5"/>
  <c r="F6296" i="5"/>
  <c r="F6295" i="5"/>
  <c r="F6294" i="5"/>
  <c r="F6293" i="5"/>
  <c r="F6292" i="5"/>
  <c r="F6291" i="5"/>
  <c r="F6290" i="5"/>
  <c r="F6289" i="5"/>
  <c r="F6288" i="5"/>
  <c r="F6287" i="5"/>
  <c r="F6286" i="5"/>
  <c r="F6285" i="5"/>
  <c r="F6284" i="5"/>
  <c r="F6283" i="5"/>
  <c r="F6282" i="5"/>
  <c r="F6281" i="5"/>
  <c r="F6280" i="5"/>
  <c r="F6279" i="5"/>
  <c r="F6278" i="5"/>
  <c r="F6277" i="5"/>
  <c r="F6276" i="5"/>
  <c r="F6275" i="5"/>
  <c r="F6274" i="5"/>
  <c r="F6273" i="5"/>
  <c r="F6272" i="5"/>
  <c r="F6271" i="5"/>
  <c r="F6270" i="5"/>
  <c r="F6269" i="5"/>
  <c r="F6268" i="5"/>
  <c r="F6267" i="5"/>
  <c r="F6266" i="5"/>
  <c r="F6265" i="5"/>
  <c r="F6264" i="5"/>
  <c r="F6263" i="5"/>
  <c r="F6262" i="5"/>
  <c r="F6261" i="5"/>
  <c r="F6260" i="5"/>
  <c r="F6259" i="5"/>
  <c r="F6258" i="5"/>
  <c r="F6257" i="5"/>
  <c r="F6256" i="5"/>
  <c r="F6255" i="5"/>
  <c r="F6254" i="5"/>
  <c r="F6253" i="5"/>
  <c r="F6252" i="5"/>
  <c r="F6251" i="5"/>
  <c r="F6250" i="5"/>
  <c r="F6249" i="5"/>
  <c r="F6248" i="5"/>
  <c r="F6247" i="5"/>
  <c r="F6246" i="5"/>
  <c r="F6245" i="5"/>
  <c r="F6244" i="5"/>
  <c r="F6243" i="5"/>
  <c r="F6242" i="5"/>
  <c r="F6241" i="5"/>
  <c r="F6240" i="5"/>
  <c r="F6239" i="5"/>
  <c r="F6238" i="5"/>
  <c r="F6237" i="5"/>
  <c r="F6236" i="5"/>
  <c r="F6235" i="5"/>
  <c r="F6234" i="5"/>
  <c r="F6233" i="5"/>
  <c r="F6232" i="5"/>
  <c r="F6231" i="5"/>
  <c r="F6230" i="5"/>
  <c r="F6229" i="5"/>
  <c r="F6228" i="5"/>
  <c r="F6227" i="5"/>
  <c r="F6226" i="5"/>
  <c r="F6225" i="5"/>
  <c r="F6224" i="5"/>
  <c r="F6223" i="5"/>
  <c r="F6222" i="5"/>
  <c r="F6221" i="5"/>
  <c r="F6220" i="5"/>
  <c r="F6219" i="5"/>
  <c r="F6218" i="5"/>
  <c r="F6217" i="5"/>
  <c r="F6216" i="5"/>
  <c r="F6215" i="5"/>
  <c r="F6214" i="5"/>
  <c r="F6213" i="5"/>
  <c r="F6212" i="5"/>
  <c r="F6211" i="5"/>
  <c r="F6210" i="5"/>
  <c r="F6209" i="5"/>
  <c r="F6208" i="5"/>
  <c r="F6207" i="5"/>
  <c r="F6206" i="5"/>
  <c r="F6205" i="5"/>
  <c r="F6204" i="5"/>
  <c r="F6203" i="5"/>
  <c r="F6202" i="5"/>
  <c r="F6201" i="5"/>
  <c r="F6200" i="5"/>
  <c r="F6199" i="5"/>
  <c r="F6198" i="5"/>
  <c r="F6197" i="5"/>
  <c r="F6196" i="5"/>
  <c r="F6195" i="5"/>
  <c r="F6194" i="5"/>
  <c r="F6193" i="5"/>
  <c r="F6192" i="5"/>
  <c r="F6191" i="5"/>
  <c r="F6190" i="5"/>
  <c r="F6189" i="5"/>
  <c r="F6188" i="5"/>
  <c r="F6187" i="5"/>
  <c r="F6186" i="5"/>
  <c r="F6185" i="5"/>
  <c r="F6184" i="5"/>
  <c r="F6183" i="5"/>
  <c r="F6182" i="5"/>
  <c r="F6181" i="5"/>
  <c r="F6180" i="5"/>
  <c r="F6179" i="5"/>
  <c r="F6178" i="5"/>
  <c r="F6177" i="5"/>
  <c r="F6176" i="5"/>
  <c r="F6175" i="5"/>
  <c r="F6174" i="5"/>
  <c r="F6173" i="5"/>
  <c r="F6172" i="5"/>
  <c r="F6171" i="5"/>
  <c r="F6170" i="5"/>
  <c r="F6169" i="5"/>
  <c r="F6168" i="5"/>
  <c r="F6167" i="5"/>
  <c r="F6166" i="5"/>
  <c r="F6165" i="5"/>
  <c r="F6164" i="5"/>
  <c r="F6163" i="5"/>
  <c r="F6162" i="5"/>
  <c r="F6161" i="5"/>
  <c r="F6160" i="5"/>
  <c r="F6159" i="5"/>
  <c r="F6158" i="5"/>
  <c r="F6157" i="5"/>
  <c r="F6156" i="5"/>
  <c r="F6155" i="5"/>
  <c r="F6154" i="5"/>
  <c r="F6153" i="5"/>
  <c r="F6152" i="5"/>
  <c r="F6151" i="5"/>
  <c r="F6150" i="5"/>
  <c r="F6149" i="5"/>
  <c r="F6148" i="5"/>
  <c r="F6147" i="5"/>
  <c r="F6146" i="5"/>
  <c r="F6145" i="5"/>
  <c r="F6144" i="5"/>
  <c r="F6143" i="5"/>
  <c r="F6142" i="5"/>
  <c r="F6141" i="5"/>
  <c r="F6140" i="5"/>
  <c r="F6139" i="5"/>
  <c r="F6138" i="5"/>
  <c r="F6137" i="5"/>
  <c r="F6136" i="5"/>
  <c r="F6135" i="5"/>
  <c r="F6134" i="5"/>
  <c r="F6133" i="5"/>
  <c r="F6132" i="5"/>
  <c r="F6131" i="5"/>
  <c r="F6130" i="5"/>
  <c r="F6129" i="5"/>
  <c r="F6128" i="5"/>
  <c r="F6127" i="5"/>
  <c r="F6126" i="5"/>
  <c r="F6125" i="5"/>
  <c r="F6124" i="5"/>
  <c r="F6123" i="5"/>
  <c r="F6122" i="5"/>
  <c r="F6121" i="5"/>
  <c r="F6120" i="5"/>
  <c r="F6119" i="5"/>
  <c r="F6118" i="5"/>
  <c r="F6117" i="5"/>
  <c r="F6116" i="5"/>
  <c r="F6115" i="5"/>
  <c r="F6114" i="5"/>
  <c r="F6113" i="5"/>
  <c r="F6112" i="5"/>
  <c r="F6111" i="5"/>
  <c r="F6110" i="5"/>
  <c r="F6109" i="5"/>
  <c r="F6108" i="5"/>
  <c r="F6107" i="5"/>
  <c r="F6106" i="5"/>
  <c r="F6105" i="5"/>
  <c r="F6104" i="5"/>
  <c r="F6103" i="5"/>
  <c r="F6102" i="5"/>
  <c r="F6101" i="5"/>
  <c r="F6100" i="5"/>
  <c r="F6099" i="5"/>
  <c r="F6098" i="5"/>
  <c r="F6097" i="5"/>
  <c r="F6096" i="5"/>
  <c r="F6095" i="5"/>
  <c r="F6094" i="5"/>
  <c r="F6093" i="5"/>
  <c r="F6092" i="5"/>
  <c r="F6091" i="5"/>
  <c r="F6090" i="5"/>
  <c r="F6089" i="5"/>
  <c r="F6088" i="5"/>
  <c r="F6087" i="5"/>
  <c r="F6086" i="5"/>
  <c r="F6085" i="5"/>
  <c r="F6084" i="5"/>
  <c r="F6083" i="5"/>
  <c r="F6082" i="5"/>
  <c r="F6081" i="5"/>
  <c r="F6080" i="5"/>
  <c r="F6079" i="5"/>
  <c r="F6078" i="5"/>
  <c r="F6077" i="5"/>
  <c r="F6076" i="5"/>
  <c r="F6075" i="5"/>
  <c r="F6074" i="5"/>
  <c r="F6073" i="5"/>
  <c r="F6072" i="5"/>
  <c r="F6071" i="5"/>
  <c r="F6070" i="5"/>
  <c r="F6069" i="5"/>
  <c r="F6068" i="5"/>
  <c r="F6067" i="5"/>
  <c r="F6066" i="5"/>
  <c r="F6065" i="5"/>
  <c r="F6064" i="5"/>
  <c r="F6063" i="5"/>
  <c r="F6062" i="5"/>
  <c r="F6061" i="5"/>
  <c r="F6060" i="5"/>
  <c r="F6059" i="5"/>
  <c r="F6058" i="5"/>
  <c r="F6057" i="5"/>
  <c r="F6056" i="5"/>
  <c r="F6055" i="5"/>
  <c r="F6054" i="5"/>
  <c r="F6053" i="5"/>
  <c r="F6052" i="5"/>
  <c r="F6051" i="5"/>
  <c r="F6050" i="5"/>
  <c r="F6049" i="5"/>
  <c r="F6048" i="5"/>
  <c r="F6047" i="5"/>
  <c r="F6046" i="5"/>
  <c r="F6045" i="5"/>
  <c r="F6044" i="5"/>
  <c r="F6043" i="5"/>
  <c r="F6042" i="5"/>
  <c r="F6041" i="5"/>
  <c r="F6040" i="5"/>
  <c r="F6039" i="5"/>
  <c r="F6038" i="5"/>
  <c r="F6037" i="5"/>
  <c r="F6036" i="5"/>
  <c r="F6035" i="5"/>
  <c r="F6034" i="5"/>
  <c r="F6033" i="5"/>
  <c r="F6032" i="5"/>
  <c r="F6031" i="5"/>
  <c r="F6030" i="5"/>
  <c r="F6029" i="5"/>
  <c r="F6028" i="5"/>
  <c r="F6027" i="5"/>
  <c r="F6026" i="5"/>
  <c r="F6025" i="5"/>
  <c r="F6024" i="5"/>
  <c r="F6023" i="5"/>
  <c r="F6022" i="5"/>
  <c r="F6021" i="5"/>
  <c r="F6020" i="5"/>
  <c r="F6019" i="5"/>
  <c r="F6018" i="5"/>
  <c r="F6017" i="5"/>
  <c r="F6016" i="5"/>
  <c r="F6015" i="5"/>
  <c r="F6014" i="5"/>
  <c r="F6013" i="5"/>
  <c r="F6012" i="5"/>
  <c r="F6011" i="5"/>
  <c r="F6010" i="5"/>
  <c r="F6009" i="5"/>
  <c r="F6008" i="5"/>
  <c r="F6007" i="5"/>
  <c r="F6006" i="5"/>
  <c r="F6005" i="5"/>
  <c r="F6004" i="5"/>
  <c r="F6003" i="5"/>
  <c r="F6002" i="5"/>
  <c r="F6001" i="5"/>
  <c r="F6000" i="5"/>
  <c r="F5999" i="5"/>
  <c r="F5998" i="5"/>
  <c r="F5997" i="5"/>
  <c r="F5996" i="5"/>
  <c r="F5995" i="5"/>
  <c r="F5994" i="5"/>
  <c r="F5993" i="5"/>
  <c r="F5992" i="5"/>
  <c r="F5991" i="5"/>
  <c r="F5990" i="5"/>
  <c r="F5989" i="5"/>
  <c r="F5988" i="5"/>
  <c r="F5987" i="5"/>
  <c r="F5986" i="5"/>
  <c r="F5985" i="5"/>
  <c r="F5984" i="5"/>
  <c r="F5983" i="5"/>
  <c r="F5982" i="5"/>
  <c r="F5981" i="5"/>
  <c r="F5980" i="5"/>
  <c r="F5979" i="5"/>
  <c r="F5978" i="5"/>
  <c r="F5977" i="5"/>
  <c r="F5976" i="5"/>
  <c r="F5975" i="5"/>
  <c r="F5974" i="5"/>
  <c r="F5973" i="5"/>
  <c r="F5972" i="5"/>
  <c r="F5971" i="5"/>
  <c r="F5970" i="5"/>
  <c r="F5969" i="5"/>
  <c r="F5968" i="5"/>
  <c r="F5967" i="5"/>
  <c r="F5966" i="5"/>
  <c r="F5965" i="5"/>
  <c r="F5964" i="5"/>
  <c r="F5963" i="5"/>
  <c r="F5962" i="5"/>
  <c r="F5961" i="5"/>
  <c r="F5960" i="5"/>
  <c r="F5959" i="5"/>
  <c r="F5958" i="5"/>
  <c r="F5957" i="5"/>
  <c r="F5956" i="5"/>
  <c r="F5955" i="5"/>
  <c r="F5954" i="5"/>
  <c r="F5953" i="5"/>
  <c r="F5952" i="5"/>
  <c r="F5951" i="5"/>
  <c r="F5950" i="5"/>
  <c r="F5949" i="5"/>
  <c r="F5948" i="5"/>
  <c r="F5947" i="5"/>
  <c r="F5946" i="5"/>
  <c r="F5945" i="5"/>
  <c r="F5944" i="5"/>
  <c r="F5943" i="5"/>
  <c r="F5942" i="5"/>
  <c r="F5941" i="5"/>
  <c r="F5940" i="5"/>
  <c r="F5939" i="5"/>
  <c r="F5938" i="5"/>
  <c r="F5937" i="5"/>
  <c r="F5936" i="5"/>
  <c r="F5935" i="5"/>
  <c r="F5934" i="5"/>
  <c r="F5933" i="5"/>
  <c r="F5932" i="5"/>
  <c r="F5931" i="5"/>
  <c r="F5930" i="5"/>
  <c r="F5929" i="5"/>
  <c r="F5928" i="5"/>
  <c r="F5927" i="5"/>
  <c r="F5926" i="5"/>
  <c r="F5925" i="5"/>
  <c r="F5924" i="5"/>
  <c r="F5923" i="5"/>
  <c r="F5922" i="5"/>
  <c r="F5921" i="5"/>
  <c r="F5920" i="5"/>
  <c r="F5919" i="5"/>
  <c r="F5918" i="5"/>
  <c r="F5917" i="5"/>
  <c r="F5916" i="5"/>
  <c r="F5915" i="5"/>
  <c r="F5914" i="5"/>
  <c r="F5913" i="5"/>
  <c r="F5912" i="5"/>
  <c r="F5911" i="5"/>
  <c r="F5910" i="5"/>
  <c r="F5909" i="5"/>
  <c r="F5908" i="5"/>
  <c r="F5907" i="5"/>
  <c r="F5906" i="5"/>
  <c r="F5905" i="5"/>
  <c r="F5904" i="5"/>
  <c r="F5903" i="5"/>
  <c r="F5902" i="5"/>
  <c r="F5901" i="5"/>
  <c r="F5900" i="5"/>
  <c r="F5899" i="5"/>
  <c r="F5898" i="5"/>
  <c r="F5897" i="5"/>
  <c r="F5896" i="5"/>
  <c r="F5895" i="5"/>
  <c r="F5894" i="5"/>
  <c r="F5893" i="5"/>
  <c r="F5892" i="5"/>
  <c r="F5891" i="5"/>
  <c r="F5890" i="5"/>
  <c r="F5889" i="5"/>
  <c r="F5888" i="5"/>
  <c r="F5887" i="5"/>
  <c r="F5886" i="5"/>
  <c r="F5885" i="5"/>
  <c r="F5884" i="5"/>
  <c r="F5883" i="5"/>
  <c r="F5882" i="5"/>
  <c r="F5881" i="5"/>
  <c r="F5880" i="5"/>
  <c r="F5879" i="5"/>
  <c r="F5878" i="5"/>
  <c r="F5877" i="5"/>
  <c r="F5876" i="5"/>
  <c r="F5875" i="5"/>
  <c r="F5874" i="5"/>
  <c r="F5873" i="5"/>
  <c r="F5872" i="5"/>
  <c r="F5871" i="5"/>
  <c r="F5870" i="5"/>
  <c r="F5869" i="5"/>
  <c r="F5868" i="5"/>
  <c r="F5867" i="5"/>
  <c r="F5866" i="5"/>
  <c r="F5865" i="5"/>
  <c r="F5864" i="5"/>
  <c r="F5863" i="5"/>
  <c r="F5862" i="5"/>
  <c r="F5861" i="5"/>
  <c r="F5860" i="5"/>
  <c r="F5859" i="5"/>
  <c r="F5858" i="5"/>
  <c r="F5857" i="5"/>
  <c r="F5856" i="5"/>
  <c r="F5855" i="5"/>
  <c r="F5854" i="5"/>
  <c r="F5853" i="5"/>
  <c r="F5852" i="5"/>
  <c r="F5851" i="5"/>
  <c r="F5850" i="5"/>
  <c r="F5849" i="5"/>
  <c r="F5848" i="5"/>
  <c r="F5847" i="5"/>
  <c r="F5846" i="5"/>
  <c r="F5845" i="5"/>
  <c r="F5844" i="5"/>
  <c r="F5843" i="5"/>
  <c r="F5842" i="5"/>
  <c r="F5841" i="5"/>
  <c r="F5840" i="5"/>
  <c r="F5839" i="5"/>
  <c r="F5838" i="5"/>
  <c r="F5837" i="5"/>
  <c r="F5836" i="5"/>
  <c r="F5835" i="5"/>
  <c r="F5834" i="5"/>
  <c r="F5833" i="5"/>
  <c r="F5832" i="5"/>
  <c r="F5831" i="5"/>
  <c r="F5830" i="5"/>
  <c r="F5829" i="5"/>
  <c r="F5828" i="5"/>
  <c r="F5827" i="5"/>
  <c r="F5826" i="5"/>
  <c r="F5825" i="5"/>
  <c r="F5824" i="5"/>
  <c r="F5823" i="5"/>
  <c r="F5822" i="5"/>
  <c r="F5821" i="5"/>
  <c r="F5820" i="5"/>
  <c r="F5819" i="5"/>
  <c r="F5818" i="5"/>
  <c r="F5817" i="5"/>
  <c r="F5816" i="5"/>
  <c r="F5815" i="5"/>
  <c r="F5814" i="5"/>
  <c r="F5813" i="5"/>
  <c r="F5812" i="5"/>
  <c r="F5811" i="5"/>
  <c r="F5810" i="5"/>
  <c r="F5809" i="5"/>
  <c r="F5808" i="5"/>
  <c r="F5807" i="5"/>
  <c r="F5806" i="5"/>
  <c r="F5805" i="5"/>
  <c r="F5804" i="5"/>
  <c r="F5803" i="5"/>
  <c r="F5802" i="5"/>
  <c r="F5801" i="5"/>
  <c r="F5800" i="5"/>
  <c r="F5799" i="5"/>
  <c r="F5798" i="5"/>
  <c r="F5797" i="5"/>
  <c r="F5796" i="5"/>
  <c r="F5795" i="5"/>
  <c r="F5794" i="5"/>
  <c r="F5793" i="5"/>
  <c r="F5792" i="5"/>
  <c r="F5791" i="5"/>
  <c r="F5790" i="5"/>
  <c r="F5789" i="5"/>
  <c r="F5788" i="5"/>
  <c r="F5787" i="5"/>
  <c r="F5786" i="5"/>
  <c r="F5785" i="5"/>
  <c r="F5784" i="5"/>
  <c r="F5783" i="5"/>
  <c r="F5782" i="5"/>
  <c r="F5781" i="5"/>
  <c r="F5780" i="5"/>
  <c r="F5779" i="5"/>
  <c r="F5778" i="5"/>
  <c r="F5777" i="5"/>
  <c r="F5776" i="5"/>
  <c r="F5775" i="5"/>
  <c r="F5774" i="5"/>
  <c r="F5773" i="5"/>
  <c r="F5772" i="5"/>
  <c r="F5771" i="5"/>
  <c r="F5770" i="5"/>
  <c r="F5769" i="5"/>
  <c r="F5768" i="5"/>
  <c r="F5767" i="5"/>
  <c r="F5766" i="5"/>
  <c r="F5765" i="5"/>
  <c r="F5764" i="5"/>
  <c r="F5763" i="5"/>
  <c r="F5762" i="5"/>
  <c r="F5761" i="5"/>
  <c r="F5760" i="5"/>
  <c r="F5759" i="5"/>
  <c r="F5758" i="5"/>
  <c r="F5757" i="5"/>
  <c r="F5756" i="5"/>
  <c r="F5755" i="5"/>
  <c r="F5754" i="5"/>
  <c r="F5753" i="5"/>
  <c r="F5752" i="5"/>
  <c r="F5751" i="5"/>
  <c r="F5750" i="5"/>
  <c r="F5749" i="5"/>
  <c r="F5748" i="5"/>
  <c r="F5747" i="5"/>
  <c r="F5746" i="5"/>
  <c r="F5745" i="5"/>
  <c r="F5744" i="5"/>
  <c r="F5743" i="5"/>
  <c r="F5742" i="5"/>
  <c r="F5741" i="5"/>
  <c r="F5740" i="5"/>
  <c r="F5739" i="5"/>
  <c r="F5738" i="5"/>
  <c r="F5737" i="5"/>
  <c r="F5736" i="5"/>
  <c r="F5735" i="5"/>
  <c r="F5734" i="5"/>
  <c r="F5733" i="5"/>
  <c r="F5732" i="5"/>
  <c r="F5731" i="5"/>
  <c r="F5730" i="5"/>
  <c r="F5729" i="5"/>
  <c r="F5728" i="5"/>
  <c r="F5727" i="5"/>
  <c r="F5726" i="5"/>
  <c r="F5725" i="5"/>
  <c r="F5724" i="5"/>
  <c r="F5723" i="5"/>
  <c r="F5722" i="5"/>
  <c r="F5721" i="5"/>
  <c r="F5720" i="5"/>
  <c r="F5719" i="5"/>
  <c r="F5718" i="5"/>
  <c r="F5717" i="5"/>
  <c r="F5716" i="5"/>
  <c r="F5715" i="5"/>
  <c r="F5714" i="5"/>
  <c r="F5713" i="5"/>
  <c r="F5712" i="5"/>
  <c r="F5711" i="5"/>
  <c r="F5710" i="5"/>
  <c r="F5709" i="5"/>
  <c r="F5708" i="5"/>
  <c r="F5707" i="5"/>
  <c r="F5706" i="5"/>
  <c r="F5705" i="5"/>
  <c r="F5704" i="5"/>
  <c r="F5703" i="5"/>
  <c r="F5702" i="5"/>
  <c r="F5701" i="5"/>
  <c r="F5700" i="5"/>
  <c r="F5699" i="5"/>
  <c r="F5698" i="5"/>
  <c r="F5697" i="5"/>
  <c r="F5696" i="5"/>
  <c r="F5695" i="5"/>
  <c r="F5694" i="5"/>
  <c r="F5693" i="5"/>
  <c r="F5692" i="5"/>
  <c r="F5691" i="5"/>
  <c r="F5690" i="5"/>
  <c r="F5689" i="5"/>
  <c r="F5688" i="5"/>
  <c r="F5687" i="5"/>
  <c r="F5686" i="5"/>
  <c r="F5685" i="5"/>
  <c r="F5684" i="5"/>
  <c r="F5683" i="5"/>
  <c r="F5682" i="5"/>
  <c r="F5681" i="5"/>
  <c r="F5680" i="5"/>
  <c r="F5679" i="5"/>
  <c r="F5678" i="5"/>
  <c r="F5677" i="5"/>
  <c r="F5676" i="5"/>
  <c r="F5675" i="5"/>
  <c r="F5674" i="5"/>
  <c r="F5673" i="5"/>
  <c r="F5672" i="5"/>
  <c r="F5671" i="5"/>
  <c r="F5670" i="5"/>
  <c r="F5669" i="5"/>
  <c r="F5668" i="5"/>
  <c r="F5667" i="5"/>
  <c r="F5666" i="5"/>
  <c r="F5665" i="5"/>
  <c r="F5664" i="5"/>
  <c r="F5663" i="5"/>
  <c r="F5662" i="5"/>
  <c r="F5661" i="5"/>
  <c r="F5660" i="5"/>
  <c r="F5659" i="5"/>
  <c r="F5658" i="5"/>
  <c r="F5657" i="5"/>
  <c r="F5656" i="5"/>
  <c r="F5655" i="5"/>
  <c r="F5654" i="5"/>
  <c r="F5653" i="5"/>
  <c r="F5652" i="5"/>
  <c r="F5651" i="5"/>
  <c r="F5650" i="5"/>
  <c r="F5649" i="5"/>
  <c r="F5648" i="5"/>
  <c r="F5647" i="5"/>
  <c r="F5646" i="5"/>
  <c r="F5645" i="5"/>
  <c r="F5644" i="5"/>
  <c r="F5643" i="5"/>
  <c r="F5642" i="5"/>
  <c r="F5641" i="5"/>
  <c r="F5640" i="5"/>
  <c r="F5639" i="5"/>
  <c r="F5638" i="5"/>
  <c r="F5637" i="5"/>
  <c r="F5636" i="5"/>
  <c r="F5635" i="5"/>
  <c r="F5634" i="5"/>
  <c r="F5633" i="5"/>
  <c r="F5632" i="5"/>
  <c r="F5631" i="5"/>
  <c r="F5630" i="5"/>
  <c r="F5629" i="5"/>
  <c r="F5628" i="5"/>
  <c r="F5627" i="5"/>
  <c r="F5626" i="5"/>
  <c r="F5625" i="5"/>
  <c r="F5624" i="5"/>
  <c r="F5623" i="5"/>
  <c r="F5622" i="5"/>
  <c r="F5621" i="5"/>
  <c r="F5620" i="5"/>
  <c r="F5619" i="5"/>
  <c r="F5618" i="5"/>
  <c r="F5617" i="5"/>
  <c r="F5616" i="5"/>
  <c r="F5615" i="5"/>
  <c r="F5614" i="5"/>
  <c r="F5613" i="5"/>
  <c r="F5612" i="5"/>
  <c r="F5611" i="5"/>
  <c r="F5610" i="5"/>
  <c r="F5609" i="5"/>
  <c r="F5608" i="5"/>
  <c r="F5607" i="5"/>
  <c r="F5606" i="5"/>
  <c r="F5605" i="5"/>
  <c r="F5604" i="5"/>
  <c r="F5603" i="5"/>
  <c r="F5602" i="5"/>
  <c r="F5601" i="5"/>
  <c r="F5600" i="5"/>
  <c r="F5599" i="5"/>
  <c r="F5598" i="5"/>
  <c r="F5597" i="5"/>
  <c r="F5596" i="5"/>
  <c r="F5595" i="5"/>
  <c r="F5594" i="5"/>
  <c r="F5593" i="5"/>
  <c r="F5592" i="5"/>
  <c r="F5591" i="5"/>
  <c r="F5589" i="5"/>
  <c r="F5588" i="5"/>
  <c r="F5587" i="5"/>
  <c r="F5586" i="5"/>
  <c r="F5585" i="5"/>
  <c r="F5584" i="5"/>
  <c r="F5583" i="5"/>
  <c r="F5582" i="5"/>
  <c r="F5581" i="5"/>
  <c r="F5580" i="5"/>
  <c r="F5579" i="5"/>
  <c r="F5578" i="5"/>
  <c r="F5577" i="5"/>
  <c r="F5576" i="5"/>
  <c r="F5575" i="5"/>
  <c r="F5574" i="5"/>
  <c r="F5573" i="5"/>
  <c r="F5572" i="5"/>
  <c r="F5571" i="5"/>
  <c r="F5570" i="5"/>
  <c r="F5569" i="5"/>
  <c r="F5568" i="5"/>
  <c r="F5567" i="5"/>
  <c r="F5566" i="5"/>
  <c r="F5565" i="5"/>
  <c r="F5564" i="5"/>
  <c r="F5563" i="5"/>
  <c r="F5562" i="5"/>
  <c r="F5561" i="5"/>
  <c r="F5560" i="5"/>
  <c r="F5559" i="5"/>
  <c r="F5558" i="5"/>
  <c r="F5557" i="5"/>
  <c r="F5556" i="5"/>
  <c r="F5555" i="5"/>
  <c r="F5554" i="5"/>
  <c r="F5553" i="5"/>
  <c r="F5552" i="5"/>
  <c r="F5551" i="5"/>
  <c r="F5550" i="5"/>
  <c r="F5549" i="5"/>
  <c r="F5548" i="5"/>
  <c r="F5547" i="5"/>
  <c r="F5546" i="5"/>
  <c r="F5545" i="5"/>
  <c r="F5544" i="5"/>
  <c r="F5543" i="5"/>
  <c r="F5542" i="5"/>
  <c r="F5541" i="5"/>
  <c r="F5540" i="5"/>
  <c r="F5539" i="5"/>
  <c r="F5538" i="5"/>
  <c r="F5537" i="5"/>
  <c r="F5536" i="5"/>
  <c r="F5535" i="5"/>
  <c r="F5534" i="5"/>
  <c r="F5533" i="5"/>
  <c r="F5532" i="5"/>
  <c r="F5531" i="5"/>
  <c r="F5530" i="5"/>
  <c r="F5529" i="5"/>
  <c r="F5528" i="5"/>
  <c r="F5527" i="5"/>
  <c r="F5526" i="5"/>
  <c r="F5525" i="5"/>
  <c r="F5524" i="5"/>
  <c r="F5523" i="5"/>
  <c r="F5522" i="5"/>
  <c r="F5521" i="5"/>
  <c r="F5520" i="5"/>
  <c r="F5519" i="5"/>
  <c r="F5518" i="5"/>
  <c r="F5517" i="5"/>
  <c r="F5516" i="5"/>
  <c r="F5515" i="5"/>
  <c r="F5514" i="5"/>
  <c r="F5513" i="5"/>
  <c r="F5512" i="5"/>
  <c r="F5511" i="5"/>
  <c r="F5510" i="5"/>
  <c r="F5509" i="5"/>
  <c r="F5508" i="5"/>
  <c r="F5507" i="5"/>
  <c r="F5506" i="5"/>
  <c r="F5505" i="5"/>
  <c r="F5504" i="5"/>
  <c r="F5503" i="5"/>
  <c r="F5502" i="5"/>
  <c r="F5501" i="5"/>
  <c r="F5500" i="5"/>
  <c r="F5499" i="5"/>
  <c r="F5498" i="5"/>
  <c r="F5497" i="5"/>
  <c r="F5496" i="5"/>
  <c r="F5495" i="5"/>
  <c r="F5494" i="5"/>
  <c r="F5493" i="5"/>
  <c r="F5492" i="5"/>
  <c r="F5491" i="5"/>
  <c r="F5490" i="5"/>
  <c r="F5489" i="5"/>
  <c r="F5488" i="5"/>
  <c r="F5487" i="5"/>
  <c r="F5486" i="5"/>
  <c r="F5485" i="5"/>
  <c r="F5484" i="5"/>
  <c r="F5483" i="5"/>
  <c r="F5482" i="5"/>
  <c r="F5481" i="5"/>
  <c r="F5480" i="5"/>
  <c r="F5479" i="5"/>
  <c r="F5478" i="5"/>
  <c r="F5477" i="5"/>
  <c r="F5476" i="5"/>
  <c r="F5475" i="5"/>
  <c r="F5474" i="5"/>
  <c r="F5473" i="5"/>
  <c r="F5472" i="5"/>
  <c r="F5471" i="5"/>
  <c r="F5470" i="5"/>
  <c r="F5469" i="5"/>
  <c r="F5468" i="5"/>
  <c r="F5467" i="5"/>
  <c r="F5466" i="5"/>
  <c r="F5465" i="5"/>
  <c r="F5464" i="5"/>
  <c r="F5463" i="5"/>
  <c r="F5462" i="5"/>
  <c r="F5461" i="5"/>
  <c r="F5460" i="5"/>
  <c r="F5459" i="5"/>
  <c r="F5458" i="5"/>
  <c r="F5457" i="5"/>
  <c r="F5456" i="5"/>
  <c r="F5455" i="5"/>
  <c r="F5454" i="5"/>
  <c r="F5453" i="5"/>
  <c r="F5452" i="5"/>
  <c r="F5451" i="5"/>
  <c r="F5450" i="5"/>
  <c r="F5449" i="5"/>
  <c r="F5448" i="5"/>
  <c r="F5447" i="5"/>
  <c r="F5446" i="5"/>
  <c r="F5445" i="5"/>
  <c r="F5444" i="5"/>
  <c r="F5443" i="5"/>
  <c r="F5442" i="5"/>
  <c r="F5441" i="5"/>
  <c r="F5440" i="5"/>
  <c r="F5439" i="5"/>
  <c r="F5438" i="5"/>
  <c r="F5437" i="5"/>
  <c r="F5436" i="5"/>
  <c r="F5435" i="5"/>
  <c r="F5434" i="5"/>
  <c r="F5433" i="5"/>
  <c r="F5432" i="5"/>
  <c r="F5431" i="5"/>
  <c r="F5430" i="5"/>
  <c r="F5429" i="5"/>
  <c r="F5428" i="5"/>
  <c r="F5427" i="5"/>
  <c r="F5426" i="5"/>
  <c r="F5425" i="5"/>
  <c r="F5424" i="5"/>
  <c r="F5423" i="5"/>
  <c r="F5422" i="5"/>
  <c r="F5421" i="5"/>
  <c r="F5420" i="5"/>
  <c r="F5419" i="5"/>
  <c r="F5418" i="5"/>
  <c r="F5417" i="5"/>
  <c r="F5416" i="5"/>
  <c r="F5415" i="5"/>
  <c r="F5414" i="5"/>
  <c r="F5413" i="5"/>
  <c r="F5412" i="5"/>
  <c r="F5411" i="5"/>
  <c r="F5410" i="5"/>
  <c r="F5409" i="5"/>
  <c r="F5408" i="5"/>
  <c r="F5407" i="5"/>
  <c r="F5406" i="5"/>
  <c r="F5405" i="5"/>
  <c r="F5404" i="5"/>
  <c r="F5403" i="5"/>
  <c r="F5402" i="5"/>
  <c r="F5401" i="5"/>
  <c r="F5400" i="5"/>
  <c r="F5399" i="5"/>
  <c r="F5398" i="5"/>
  <c r="F5397" i="5"/>
  <c r="F5396" i="5"/>
  <c r="F5395" i="5"/>
  <c r="F5394" i="5"/>
  <c r="F5393" i="5"/>
  <c r="F5392" i="5"/>
  <c r="F5391" i="5"/>
  <c r="F5390" i="5"/>
  <c r="F5389" i="5"/>
  <c r="F5388" i="5"/>
  <c r="F5387" i="5"/>
  <c r="F5386" i="5"/>
  <c r="F5385" i="5"/>
  <c r="F5384" i="5"/>
  <c r="F5383" i="5"/>
  <c r="F5382" i="5"/>
  <c r="F5381" i="5"/>
  <c r="F5380" i="5"/>
  <c r="F5379" i="5"/>
  <c r="F5378" i="5"/>
  <c r="F5377" i="5"/>
  <c r="F5376" i="5"/>
  <c r="F5375" i="5"/>
  <c r="F5374" i="5"/>
  <c r="F5373" i="5"/>
  <c r="F5372" i="5"/>
  <c r="F5371" i="5"/>
  <c r="F5370" i="5"/>
  <c r="F5369" i="5"/>
  <c r="F5368" i="5"/>
  <c r="F5367" i="5"/>
  <c r="F5366" i="5"/>
  <c r="F5365" i="5"/>
  <c r="F5364" i="5"/>
  <c r="F5363" i="5"/>
  <c r="F5362" i="5"/>
  <c r="F5361" i="5"/>
  <c r="F5360" i="5"/>
  <c r="F5359" i="5"/>
  <c r="F5358" i="5"/>
  <c r="F5357" i="5"/>
  <c r="F5356" i="5"/>
  <c r="F5355" i="5"/>
  <c r="F5354" i="5"/>
  <c r="F5353" i="5"/>
  <c r="F5352" i="5"/>
  <c r="F5351" i="5"/>
  <c r="F5350" i="5"/>
  <c r="F5349" i="5"/>
  <c r="F5348" i="5"/>
  <c r="F5347" i="5"/>
  <c r="F5346" i="5"/>
  <c r="F5345" i="5"/>
  <c r="F5344" i="5"/>
  <c r="F5343" i="5"/>
  <c r="F5342" i="5"/>
  <c r="F5341" i="5"/>
  <c r="F5340" i="5"/>
  <c r="F5339" i="5"/>
  <c r="F5338" i="5"/>
  <c r="F5337" i="5"/>
  <c r="F5336" i="5"/>
  <c r="F5335" i="5"/>
  <c r="F5334" i="5"/>
  <c r="F5333" i="5"/>
  <c r="F5332" i="5"/>
  <c r="F5331" i="5"/>
  <c r="F5330" i="5"/>
  <c r="F5329" i="5"/>
  <c r="F5328" i="5"/>
  <c r="F5327" i="5"/>
  <c r="F5326" i="5"/>
  <c r="F5325" i="5"/>
  <c r="F5324" i="5"/>
  <c r="F5323" i="5"/>
  <c r="F5322" i="5"/>
  <c r="F5321" i="5"/>
  <c r="F5320" i="5"/>
  <c r="F5319" i="5"/>
  <c r="F5318" i="5"/>
  <c r="F5317" i="5"/>
  <c r="F5316" i="5"/>
  <c r="F5315" i="5"/>
  <c r="F5314" i="5"/>
  <c r="F5313" i="5"/>
  <c r="F5312" i="5"/>
  <c r="F5311" i="5"/>
  <c r="F5310" i="5"/>
  <c r="F5309" i="5"/>
  <c r="F5308" i="5"/>
  <c r="F5307" i="5"/>
  <c r="F5306" i="5"/>
  <c r="F5305" i="5"/>
  <c r="F5304" i="5"/>
  <c r="F5303" i="5"/>
  <c r="F5302" i="5"/>
  <c r="F5301" i="5"/>
  <c r="F5300" i="5"/>
  <c r="F5299" i="5"/>
  <c r="F5298" i="5"/>
  <c r="F5297" i="5"/>
  <c r="F5296" i="5"/>
  <c r="F5295" i="5"/>
  <c r="F5294" i="5"/>
  <c r="F5293" i="5"/>
  <c r="F5292" i="5"/>
  <c r="F5291" i="5"/>
  <c r="F5290" i="5"/>
  <c r="F5289" i="5"/>
  <c r="F5288" i="5"/>
  <c r="F5287" i="5"/>
  <c r="F5286" i="5"/>
  <c r="F5285" i="5"/>
  <c r="F5284" i="5"/>
  <c r="F5283" i="5"/>
  <c r="F5282" i="5"/>
  <c r="F5281" i="5"/>
  <c r="F5280" i="5"/>
  <c r="F5279" i="5"/>
  <c r="F5278" i="5"/>
  <c r="F5277" i="5"/>
  <c r="F5276" i="5"/>
  <c r="F5275" i="5"/>
  <c r="F5274" i="5"/>
  <c r="F5273" i="5"/>
  <c r="F5272" i="5"/>
  <c r="F5271" i="5"/>
  <c r="F5270" i="5"/>
  <c r="F5269" i="5"/>
  <c r="F5268" i="5"/>
  <c r="F5267" i="5"/>
  <c r="F5266" i="5"/>
  <c r="F5265" i="5"/>
  <c r="F5264" i="5"/>
  <c r="F5263" i="5"/>
  <c r="F5262" i="5"/>
  <c r="F5261" i="5"/>
  <c r="F5260" i="5"/>
  <c r="F5259" i="5"/>
  <c r="F5258" i="5"/>
  <c r="F5257" i="5"/>
  <c r="F5256" i="5"/>
  <c r="F5255" i="5"/>
  <c r="F5254" i="5"/>
  <c r="F5253" i="5"/>
  <c r="F5252" i="5"/>
  <c r="F5251" i="5"/>
  <c r="F5250" i="5"/>
  <c r="F5249" i="5"/>
  <c r="F5248" i="5"/>
  <c r="F5247" i="5"/>
  <c r="F5246" i="5"/>
  <c r="F5245" i="5"/>
  <c r="F5244" i="5"/>
  <c r="F5243" i="5"/>
  <c r="F5242" i="5"/>
  <c r="F5241" i="5"/>
  <c r="F5240" i="5"/>
  <c r="F5239" i="5"/>
  <c r="F5238" i="5"/>
  <c r="F5237" i="5"/>
  <c r="F5236" i="5"/>
  <c r="F5235" i="5"/>
  <c r="F5234" i="5"/>
  <c r="F5233" i="5"/>
  <c r="F5232" i="5"/>
  <c r="F5231" i="5"/>
  <c r="F5230" i="5"/>
  <c r="F5229" i="5"/>
  <c r="F5228" i="5"/>
  <c r="F5227" i="5"/>
  <c r="F5226" i="5"/>
  <c r="F5225" i="5"/>
  <c r="F5224" i="5"/>
  <c r="F5223" i="5"/>
  <c r="F5222" i="5"/>
  <c r="F5221" i="5"/>
  <c r="F5220" i="5"/>
  <c r="F5219" i="5"/>
  <c r="F5218" i="5"/>
  <c r="F5217" i="5"/>
  <c r="F5216" i="5"/>
  <c r="F5215" i="5"/>
  <c r="F5214" i="5"/>
  <c r="F5213" i="5"/>
  <c r="F5212" i="5"/>
  <c r="F5211" i="5"/>
  <c r="F5210" i="5"/>
  <c r="F5209" i="5"/>
  <c r="F5208" i="5"/>
  <c r="F5207" i="5"/>
  <c r="F5206" i="5"/>
  <c r="F5205" i="5"/>
  <c r="F5204" i="5"/>
  <c r="F5203" i="5"/>
  <c r="F5202" i="5"/>
  <c r="F5201" i="5"/>
  <c r="F5200" i="5"/>
  <c r="F5199" i="5"/>
  <c r="F5198" i="5"/>
  <c r="F5197" i="5"/>
  <c r="F5196" i="5"/>
  <c r="F5195" i="5"/>
  <c r="F5194" i="5"/>
  <c r="F5193" i="5"/>
  <c r="F5192" i="5"/>
  <c r="F5191" i="5"/>
  <c r="F5190" i="5"/>
  <c r="F5189" i="5"/>
  <c r="F5188" i="5"/>
  <c r="F5187" i="5"/>
  <c r="F5186" i="5"/>
  <c r="F5185" i="5"/>
  <c r="F5184" i="5"/>
  <c r="F5183" i="5"/>
  <c r="F5182" i="5"/>
  <c r="F5181" i="5"/>
  <c r="F5180" i="5"/>
  <c r="F5179" i="5"/>
  <c r="F5178" i="5"/>
  <c r="F5177" i="5"/>
  <c r="F5176" i="5"/>
  <c r="F5175" i="5"/>
  <c r="F5174" i="5"/>
  <c r="F5173" i="5"/>
  <c r="F5172" i="5"/>
  <c r="F5171" i="5"/>
  <c r="F5170" i="5"/>
  <c r="F5169" i="5"/>
  <c r="F5168" i="5"/>
  <c r="F5167" i="5"/>
  <c r="F5166" i="5"/>
  <c r="F5165" i="5"/>
  <c r="F5164" i="5"/>
  <c r="F5163" i="5"/>
  <c r="F5162" i="5"/>
  <c r="F5161" i="5"/>
  <c r="F5160" i="5"/>
  <c r="F5159" i="5"/>
  <c r="F5158" i="5"/>
  <c r="F5157" i="5"/>
  <c r="F5156" i="5"/>
  <c r="F5155" i="5"/>
  <c r="F5154" i="5"/>
  <c r="F5153" i="5"/>
  <c r="F5152" i="5"/>
  <c r="F5151" i="5"/>
  <c r="F5150" i="5"/>
  <c r="F5149" i="5"/>
  <c r="F5148" i="5"/>
  <c r="F5147" i="5"/>
  <c r="F5146" i="5"/>
  <c r="F5145" i="5"/>
  <c r="F5144" i="5"/>
  <c r="F5143" i="5"/>
  <c r="F5142" i="5"/>
  <c r="F5141" i="5"/>
  <c r="F5140" i="5"/>
  <c r="F5139" i="5"/>
  <c r="F5138" i="5"/>
  <c r="F5137" i="5"/>
  <c r="F5136" i="5"/>
  <c r="F5135" i="5"/>
  <c r="F5134" i="5"/>
  <c r="F5133" i="5"/>
  <c r="F5132" i="5"/>
  <c r="F5131" i="5"/>
  <c r="F5130" i="5"/>
  <c r="F5129" i="5"/>
  <c r="F5128" i="5"/>
  <c r="F5127" i="5"/>
  <c r="F5126" i="5"/>
  <c r="F5125" i="5"/>
  <c r="F5124" i="5"/>
  <c r="F5123" i="5"/>
  <c r="F5122" i="5"/>
  <c r="F5121" i="5"/>
  <c r="F5120" i="5"/>
  <c r="F5119" i="5"/>
  <c r="F5118" i="5"/>
  <c r="F5117" i="5"/>
  <c r="F5116" i="5"/>
  <c r="F5115" i="5"/>
  <c r="F5114" i="5"/>
  <c r="F5113" i="5"/>
  <c r="F5112" i="5"/>
  <c r="F5111" i="5"/>
  <c r="F5110" i="5"/>
  <c r="F5109" i="5"/>
  <c r="F5108" i="5"/>
  <c r="F5107" i="5"/>
  <c r="F5106" i="5"/>
  <c r="F5105" i="5"/>
  <c r="F5104" i="5"/>
  <c r="F5103" i="5"/>
  <c r="F5102" i="5"/>
  <c r="F5101" i="5"/>
  <c r="F5100" i="5"/>
  <c r="F5099" i="5"/>
  <c r="F5098" i="5"/>
  <c r="F5097" i="5"/>
  <c r="F5096" i="5"/>
  <c r="F5095" i="5"/>
  <c r="F5094" i="5"/>
  <c r="F5093" i="5"/>
  <c r="F5092" i="5"/>
  <c r="F5091" i="5"/>
  <c r="F5090" i="5"/>
  <c r="F5089" i="5"/>
  <c r="F5088" i="5"/>
  <c r="F5087" i="5"/>
  <c r="F5086" i="5"/>
  <c r="F5085" i="5"/>
  <c r="F5084" i="5"/>
  <c r="F5083" i="5"/>
  <c r="F5082" i="5"/>
  <c r="F5081" i="5"/>
  <c r="F5080" i="5"/>
  <c r="F5079" i="5"/>
  <c r="F5078" i="5"/>
  <c r="F5077" i="5"/>
  <c r="F5076" i="5"/>
  <c r="F5075" i="5"/>
  <c r="F5074" i="5"/>
  <c r="F5073" i="5"/>
  <c r="F5072" i="5"/>
  <c r="F5071" i="5"/>
  <c r="F5070" i="5"/>
  <c r="F5069" i="5"/>
  <c r="F5068" i="5"/>
  <c r="F5067" i="5"/>
  <c r="F5066" i="5"/>
  <c r="F5065" i="5"/>
  <c r="F5064" i="5"/>
  <c r="F5063" i="5"/>
  <c r="F5062" i="5"/>
  <c r="F5061" i="5"/>
  <c r="F5060" i="5"/>
  <c r="F5059" i="5"/>
  <c r="F5058" i="5"/>
  <c r="F5057" i="5"/>
  <c r="F5056" i="5"/>
  <c r="F5055" i="5"/>
  <c r="F5054" i="5"/>
  <c r="F5053" i="5"/>
  <c r="F5052" i="5"/>
  <c r="F5051" i="5"/>
  <c r="F5050" i="5"/>
  <c r="F5049" i="5"/>
  <c r="F5048" i="5"/>
  <c r="F5047" i="5"/>
  <c r="F5046" i="5"/>
  <c r="F5045" i="5"/>
  <c r="F5044" i="5"/>
  <c r="F5043" i="5"/>
  <c r="F5042" i="5"/>
  <c r="F5041" i="5"/>
  <c r="F5040" i="5"/>
  <c r="F5039" i="5"/>
  <c r="F5038" i="5"/>
  <c r="F5037" i="5"/>
  <c r="F5036" i="5"/>
  <c r="F5035" i="5"/>
  <c r="F5034" i="5"/>
  <c r="F5033" i="5"/>
  <c r="F5032" i="5"/>
  <c r="F5031" i="5"/>
  <c r="F5030" i="5"/>
  <c r="F5029" i="5"/>
  <c r="F5028" i="5"/>
  <c r="F5027" i="5"/>
  <c r="F5026" i="5"/>
  <c r="F5025" i="5"/>
  <c r="F5024" i="5"/>
  <c r="F5023" i="5"/>
  <c r="F5022" i="5"/>
  <c r="F5021" i="5"/>
  <c r="F5020" i="5"/>
  <c r="F5019" i="5"/>
  <c r="F5018" i="5"/>
  <c r="F5017" i="5"/>
  <c r="F5016" i="5"/>
  <c r="F5015" i="5"/>
  <c r="F5014" i="5"/>
  <c r="F5013" i="5"/>
  <c r="F5012" i="5"/>
  <c r="F5011" i="5"/>
  <c r="F5010" i="5"/>
  <c r="F5009" i="5"/>
  <c r="F5008" i="5"/>
  <c r="F5007" i="5"/>
  <c r="F5006" i="5"/>
  <c r="F5005" i="5"/>
  <c r="F5004" i="5"/>
  <c r="F5003" i="5"/>
  <c r="F5002" i="5"/>
  <c r="F5001" i="5"/>
  <c r="F5000" i="5"/>
  <c r="F4999" i="5"/>
  <c r="F4998" i="5"/>
  <c r="F4997" i="5"/>
  <c r="F4996" i="5"/>
  <c r="F4995" i="5"/>
  <c r="F4994" i="5"/>
  <c r="F4993" i="5"/>
  <c r="F4992" i="5"/>
  <c r="F4991" i="5"/>
  <c r="F4990" i="5"/>
  <c r="F4989" i="5"/>
  <c r="F4988" i="5"/>
  <c r="F4987" i="5"/>
  <c r="F4986" i="5"/>
  <c r="F4985" i="5"/>
  <c r="F4984" i="5"/>
  <c r="F4983" i="5"/>
  <c r="F4982" i="5"/>
  <c r="F4981" i="5"/>
  <c r="F4980" i="5"/>
  <c r="F4979" i="5"/>
  <c r="F4978" i="5"/>
  <c r="F4977" i="5"/>
  <c r="F4976" i="5"/>
  <c r="F4975" i="5"/>
  <c r="F4974" i="5"/>
  <c r="F4973" i="5"/>
  <c r="F4972" i="5"/>
  <c r="F4971" i="5"/>
  <c r="F4970" i="5"/>
  <c r="F4969" i="5"/>
  <c r="F4968" i="5"/>
  <c r="F4967" i="5"/>
  <c r="F4966" i="5"/>
  <c r="F4965" i="5"/>
  <c r="F4964" i="5"/>
  <c r="F4963" i="5"/>
  <c r="F4962" i="5"/>
  <c r="F4961" i="5"/>
  <c r="F4960" i="5"/>
  <c r="F4959" i="5"/>
  <c r="F4958" i="5"/>
  <c r="F4957" i="5"/>
  <c r="F4956" i="5"/>
  <c r="F4955" i="5"/>
  <c r="F4954" i="5"/>
  <c r="F4953" i="5"/>
  <c r="F4952" i="5"/>
  <c r="F4951" i="5"/>
  <c r="F4950" i="5"/>
  <c r="F4949" i="5"/>
  <c r="F4948" i="5"/>
  <c r="F4947" i="5"/>
  <c r="F4946" i="5"/>
  <c r="F4945" i="5"/>
  <c r="F4944" i="5"/>
  <c r="F4943" i="5"/>
  <c r="F4942" i="5"/>
  <c r="F4941" i="5"/>
  <c r="F4940" i="5"/>
  <c r="F4939" i="5"/>
  <c r="F4938" i="5"/>
  <c r="F4937" i="5"/>
  <c r="F4936" i="5"/>
  <c r="F4935" i="5"/>
  <c r="F4934" i="5"/>
  <c r="F4933" i="5"/>
  <c r="F4932" i="5"/>
  <c r="F4931" i="5"/>
  <c r="F4930" i="5"/>
  <c r="F4929" i="5"/>
  <c r="F4928" i="5"/>
  <c r="F4927" i="5"/>
  <c r="F4926" i="5"/>
  <c r="F4925" i="5"/>
  <c r="F4924" i="5"/>
  <c r="F4923" i="5"/>
  <c r="F4922" i="5"/>
  <c r="F4921" i="5"/>
  <c r="F4920" i="5"/>
  <c r="F4919" i="5"/>
  <c r="F4918" i="5"/>
  <c r="F4917" i="5"/>
  <c r="F4916" i="5"/>
  <c r="F4915" i="5"/>
  <c r="F4914" i="5"/>
  <c r="F4913" i="5"/>
  <c r="F4912" i="5"/>
  <c r="F4911" i="5"/>
  <c r="F4910" i="5"/>
  <c r="F4909" i="5"/>
  <c r="F4908" i="5"/>
  <c r="F4907" i="5"/>
  <c r="F4906" i="5"/>
  <c r="F4905" i="5"/>
  <c r="F4904" i="5"/>
  <c r="F4903" i="5"/>
  <c r="F4902" i="5"/>
  <c r="F4901" i="5"/>
  <c r="F4900" i="5"/>
  <c r="F4899" i="5"/>
  <c r="F4898" i="5"/>
  <c r="F4897" i="5"/>
  <c r="F4896" i="5"/>
  <c r="F4895" i="5"/>
  <c r="F4894" i="5"/>
  <c r="F4893" i="5"/>
  <c r="F4892" i="5"/>
  <c r="F4891" i="5"/>
  <c r="F4890" i="5"/>
  <c r="F4889" i="5"/>
  <c r="F4888" i="5"/>
  <c r="F4887" i="5"/>
  <c r="F4886" i="5"/>
  <c r="F4885" i="5"/>
  <c r="F4884" i="5"/>
  <c r="F4883" i="5"/>
  <c r="F4882" i="5"/>
  <c r="F4881" i="5"/>
  <c r="F4880" i="5"/>
  <c r="F4879" i="5"/>
  <c r="F4878" i="5"/>
  <c r="F4877" i="5"/>
  <c r="F4876" i="5"/>
  <c r="F4875" i="5"/>
  <c r="F4874" i="5"/>
  <c r="F4873" i="5"/>
  <c r="F4872" i="5"/>
  <c r="F4871" i="5"/>
  <c r="F4870" i="5"/>
  <c r="F4869" i="5"/>
  <c r="F4868" i="5"/>
  <c r="F4867" i="5"/>
  <c r="F4866" i="5"/>
  <c r="F4865" i="5"/>
  <c r="F4864" i="5"/>
  <c r="F4863" i="5"/>
  <c r="F4862" i="5"/>
  <c r="F4861" i="5"/>
  <c r="F4860" i="5"/>
  <c r="F4859" i="5"/>
  <c r="F4858" i="5"/>
  <c r="F4857" i="5"/>
  <c r="F4856" i="5"/>
  <c r="F4855" i="5"/>
  <c r="F4854" i="5"/>
  <c r="F4853" i="5"/>
  <c r="F4852" i="5"/>
  <c r="F4851" i="5"/>
  <c r="F4850" i="5"/>
  <c r="F4849" i="5"/>
  <c r="F4848" i="5"/>
  <c r="F4847" i="5"/>
  <c r="F4846" i="5"/>
  <c r="F4845" i="5"/>
  <c r="F4844" i="5"/>
  <c r="F4843" i="5"/>
  <c r="F4842" i="5"/>
  <c r="F4841" i="5"/>
  <c r="F4840" i="5"/>
  <c r="F4839" i="5"/>
  <c r="F4838" i="5"/>
  <c r="F4837" i="5"/>
  <c r="F4836" i="5"/>
  <c r="F4835" i="5"/>
  <c r="F4834" i="5"/>
  <c r="F4833" i="5"/>
  <c r="F4832" i="5"/>
  <c r="F4831" i="5"/>
  <c r="F4830" i="5"/>
  <c r="F4829" i="5"/>
  <c r="F4828" i="5"/>
  <c r="F4827" i="5"/>
  <c r="F4826" i="5"/>
  <c r="F4825" i="5"/>
  <c r="F4824" i="5"/>
  <c r="F4823" i="5"/>
  <c r="F4822" i="5"/>
  <c r="F4821" i="5"/>
  <c r="F4820" i="5"/>
  <c r="F4819" i="5"/>
  <c r="F4818" i="5"/>
  <c r="F4817" i="5"/>
  <c r="F4816" i="5"/>
  <c r="F4815" i="5"/>
  <c r="F4814" i="5"/>
  <c r="F4813" i="5"/>
  <c r="F4812" i="5"/>
  <c r="F4811" i="5"/>
  <c r="F4810" i="5"/>
  <c r="F4809" i="5"/>
  <c r="F4808" i="5"/>
  <c r="F4807" i="5"/>
  <c r="F4806" i="5"/>
  <c r="F4805" i="5"/>
  <c r="F4804" i="5"/>
  <c r="F4803" i="5"/>
  <c r="F4802" i="5"/>
  <c r="F4801" i="5"/>
  <c r="F4800" i="5"/>
  <c r="F4799" i="5"/>
  <c r="F4798" i="5"/>
  <c r="F4797" i="5"/>
  <c r="F4796" i="5"/>
  <c r="F4795" i="5"/>
  <c r="F4794" i="5"/>
  <c r="F4793" i="5"/>
  <c r="F4792" i="5"/>
  <c r="F4791" i="5"/>
  <c r="F4790" i="5"/>
  <c r="F4789" i="5"/>
  <c r="F4788" i="5"/>
  <c r="F4787" i="5"/>
  <c r="F4786" i="5"/>
  <c r="F4785" i="5"/>
  <c r="F4784" i="5"/>
  <c r="F4783" i="5"/>
  <c r="F4782" i="5"/>
  <c r="F4781" i="5"/>
  <c r="F4780" i="5"/>
  <c r="F4779" i="5"/>
  <c r="F4778" i="5"/>
  <c r="F4777" i="5"/>
  <c r="F4776" i="5"/>
  <c r="F4775" i="5"/>
  <c r="F4774" i="5"/>
  <c r="F4773" i="5"/>
  <c r="F4772" i="5"/>
  <c r="F4771" i="5"/>
  <c r="F4770" i="5"/>
  <c r="F4769" i="5"/>
  <c r="F4768" i="5"/>
  <c r="F4767" i="5"/>
  <c r="F4766" i="5"/>
  <c r="F4765" i="5"/>
  <c r="F4764" i="5"/>
  <c r="F4763" i="5"/>
  <c r="F4762" i="5"/>
  <c r="F4761" i="5"/>
  <c r="F4760" i="5"/>
  <c r="F4759" i="5"/>
  <c r="F4758" i="5"/>
  <c r="F4757" i="5"/>
  <c r="F4756" i="5"/>
  <c r="F4755" i="5"/>
  <c r="F4754" i="5"/>
  <c r="F4753" i="5"/>
  <c r="F4752" i="5"/>
  <c r="F4751" i="5"/>
  <c r="F4750" i="5"/>
  <c r="F4749" i="5"/>
  <c r="F4748" i="5"/>
  <c r="F4747" i="5"/>
  <c r="F4746" i="5"/>
  <c r="F4745" i="5"/>
  <c r="F4744" i="5"/>
  <c r="F4743" i="5"/>
  <c r="F4742" i="5"/>
  <c r="F4741" i="5"/>
  <c r="F4740" i="5"/>
  <c r="F4739" i="5"/>
  <c r="F4738" i="5"/>
  <c r="F4737" i="5"/>
  <c r="F4736" i="5"/>
  <c r="F4735" i="5"/>
  <c r="F4734" i="5"/>
  <c r="F4733" i="5"/>
  <c r="F4732" i="5"/>
  <c r="F4731" i="5"/>
  <c r="F4730" i="5"/>
  <c r="F4729" i="5"/>
  <c r="F4728" i="5"/>
  <c r="F4727" i="5"/>
  <c r="F4726" i="5"/>
  <c r="F4725" i="5"/>
  <c r="F4724" i="5"/>
  <c r="F4723" i="5"/>
  <c r="F4722" i="5"/>
  <c r="F4721" i="5"/>
  <c r="F4720" i="5"/>
  <c r="F4719" i="5"/>
  <c r="F4718" i="5"/>
  <c r="F4717" i="5"/>
  <c r="F4716" i="5"/>
  <c r="F4715" i="5"/>
  <c r="F4714" i="5"/>
  <c r="F4713" i="5"/>
  <c r="F4712" i="5"/>
  <c r="F4711" i="5"/>
  <c r="F4710" i="5"/>
  <c r="F4709" i="5"/>
  <c r="F4708" i="5"/>
  <c r="F4707" i="5"/>
  <c r="F4706" i="5"/>
  <c r="F4705" i="5"/>
  <c r="F4704" i="5"/>
  <c r="F4703" i="5"/>
  <c r="F4702" i="5"/>
  <c r="F4701" i="5"/>
  <c r="F4700" i="5"/>
  <c r="F4699" i="5"/>
  <c r="F4698" i="5"/>
  <c r="F4697" i="5"/>
  <c r="F4696" i="5"/>
  <c r="F4695" i="5"/>
  <c r="F4694" i="5"/>
  <c r="F4693" i="5"/>
  <c r="F4692" i="5"/>
  <c r="F4691" i="5"/>
  <c r="F4690" i="5"/>
  <c r="F4689" i="5"/>
  <c r="F4688" i="5"/>
  <c r="F4687" i="5"/>
  <c r="F4686" i="5"/>
  <c r="F4685" i="5"/>
  <c r="F4684" i="5"/>
  <c r="F4683" i="5"/>
  <c r="F4682" i="5"/>
  <c r="F4681" i="5"/>
  <c r="F4680" i="5"/>
  <c r="F4679" i="5"/>
  <c r="F4678" i="5"/>
  <c r="F4677" i="5"/>
  <c r="F4676" i="5"/>
  <c r="F4675" i="5"/>
  <c r="F4674" i="5"/>
  <c r="F4673" i="5"/>
  <c r="F4672" i="5"/>
  <c r="F4671" i="5"/>
  <c r="F4670" i="5"/>
  <c r="F4669" i="5"/>
  <c r="F4668" i="5"/>
  <c r="F4667" i="5"/>
  <c r="F4666" i="5"/>
  <c r="F4665" i="5"/>
  <c r="F4664" i="5"/>
  <c r="F4663" i="5"/>
  <c r="F4662" i="5"/>
  <c r="F4661" i="5"/>
  <c r="F4660" i="5"/>
  <c r="F4659" i="5"/>
  <c r="F4658" i="5"/>
  <c r="F4657" i="5"/>
  <c r="F4656" i="5"/>
  <c r="F4655" i="5"/>
  <c r="F4654" i="5"/>
  <c r="F4653" i="5"/>
  <c r="F4652" i="5"/>
  <c r="F4651" i="5"/>
  <c r="F4650" i="5"/>
  <c r="F4649" i="5"/>
  <c r="F4648" i="5"/>
  <c r="F4647" i="5"/>
  <c r="F4646" i="5"/>
  <c r="F4645" i="5"/>
  <c r="F4644" i="5"/>
  <c r="F4643" i="5"/>
  <c r="F4642" i="5"/>
  <c r="F4641" i="5"/>
  <c r="F4640" i="5"/>
  <c r="F4639" i="5"/>
  <c r="F4638" i="5"/>
  <c r="F4637" i="5"/>
  <c r="F4636" i="5"/>
  <c r="F4635" i="5"/>
  <c r="F4634" i="5"/>
  <c r="F4633" i="5"/>
  <c r="F4632" i="5"/>
  <c r="F4631" i="5"/>
  <c r="F4630" i="5"/>
  <c r="F4629" i="5"/>
  <c r="F4628" i="5"/>
  <c r="F4627" i="5"/>
  <c r="F4626" i="5"/>
  <c r="F4625" i="5"/>
  <c r="F4624" i="5"/>
  <c r="F4623" i="5"/>
  <c r="F4622" i="5"/>
  <c r="F4621" i="5"/>
  <c r="F4620" i="5"/>
  <c r="F4619" i="5"/>
  <c r="F4618" i="5"/>
  <c r="F4617" i="5"/>
  <c r="F4616" i="5"/>
  <c r="F4615" i="5"/>
  <c r="F4614" i="5"/>
  <c r="F4613" i="5"/>
  <c r="F4612" i="5"/>
  <c r="F4611" i="5"/>
  <c r="F4610" i="5"/>
  <c r="F4609" i="5"/>
  <c r="F4608" i="5"/>
  <c r="F4607" i="5"/>
  <c r="F4606" i="5"/>
  <c r="F4605" i="5"/>
  <c r="F4604" i="5"/>
  <c r="F4603" i="5"/>
  <c r="F4602" i="5"/>
  <c r="F4601" i="5"/>
  <c r="F4600" i="5"/>
  <c r="F4599" i="5"/>
  <c r="F4598" i="5"/>
  <c r="F4597" i="5"/>
  <c r="F4596" i="5"/>
  <c r="F4595" i="5"/>
  <c r="F4594" i="5"/>
  <c r="F4593" i="5"/>
  <c r="F4592" i="5"/>
  <c r="F4591" i="5"/>
  <c r="F4590" i="5"/>
  <c r="F4589" i="5"/>
  <c r="F4588" i="5"/>
  <c r="F4587" i="5"/>
  <c r="F4586" i="5"/>
  <c r="F4585" i="5"/>
  <c r="F4584" i="5"/>
  <c r="F4583" i="5"/>
  <c r="F4582" i="5"/>
  <c r="F4581" i="5"/>
  <c r="F4580" i="5"/>
  <c r="F4579" i="5"/>
  <c r="F4578" i="5"/>
  <c r="F4577" i="5"/>
  <c r="F4576" i="5"/>
  <c r="F4575" i="5"/>
  <c r="F4574" i="5"/>
  <c r="F4573" i="5"/>
  <c r="F4572" i="5"/>
  <c r="F4571" i="5"/>
  <c r="F4570" i="5"/>
  <c r="F4569" i="5"/>
  <c r="F4568" i="5"/>
  <c r="F4567" i="5"/>
  <c r="F4566" i="5"/>
  <c r="F4565" i="5"/>
  <c r="F4564" i="5"/>
  <c r="F4563" i="5"/>
  <c r="F4562" i="5"/>
  <c r="F4561" i="5"/>
  <c r="F4560" i="5"/>
  <c r="F4559" i="5"/>
  <c r="F4558" i="5"/>
  <c r="F4557" i="5"/>
  <c r="F4556" i="5"/>
  <c r="F4555" i="5"/>
  <c r="F4554" i="5"/>
  <c r="F4553" i="5"/>
  <c r="F4552" i="5"/>
  <c r="F4551" i="5"/>
  <c r="F4550" i="5"/>
  <c r="F4549" i="5"/>
  <c r="F4548" i="5"/>
  <c r="F4547" i="5"/>
  <c r="F4546" i="5"/>
  <c r="F4545" i="5"/>
  <c r="F4544" i="5"/>
  <c r="F4543" i="5"/>
  <c r="F4542" i="5"/>
  <c r="F4541" i="5"/>
  <c r="F4540" i="5"/>
  <c r="F4539" i="5"/>
  <c r="F4538" i="5"/>
  <c r="F4537" i="5"/>
  <c r="F4536" i="5"/>
  <c r="F4535" i="5"/>
  <c r="F4534" i="5"/>
  <c r="F4533" i="5"/>
  <c r="F4532" i="5"/>
  <c r="F4531" i="5"/>
  <c r="F4530" i="5"/>
  <c r="F4529" i="5"/>
  <c r="F4528" i="5"/>
  <c r="F4527" i="5"/>
  <c r="F4526" i="5"/>
  <c r="F4525" i="5"/>
  <c r="F4524" i="5"/>
  <c r="F4523" i="5"/>
  <c r="F4522" i="5"/>
  <c r="F4521" i="5"/>
  <c r="F4520" i="5"/>
  <c r="F4519" i="5"/>
  <c r="F4518" i="5"/>
  <c r="F4517" i="5"/>
  <c r="F4516" i="5"/>
  <c r="F4515" i="5"/>
  <c r="F4514" i="5"/>
  <c r="F4513" i="5"/>
  <c r="F4512" i="5"/>
  <c r="F4511" i="5"/>
  <c r="F4510" i="5"/>
  <c r="F4509" i="5"/>
  <c r="F4508" i="5"/>
  <c r="F4507" i="5"/>
  <c r="F4506" i="5"/>
  <c r="F4505" i="5"/>
  <c r="F4504" i="5"/>
  <c r="F4503" i="5"/>
  <c r="F4502" i="5"/>
  <c r="F4501" i="5"/>
  <c r="F4500" i="5"/>
  <c r="F4499" i="5"/>
  <c r="F4498" i="5"/>
  <c r="F4497" i="5"/>
  <c r="F4496" i="5"/>
  <c r="F4495" i="5"/>
  <c r="F4494" i="5"/>
  <c r="F4493" i="5"/>
  <c r="F4492" i="5"/>
  <c r="F4491" i="5"/>
  <c r="F4490" i="5"/>
  <c r="F4489" i="5"/>
  <c r="F4488" i="5"/>
  <c r="F4487" i="5"/>
  <c r="F4486" i="5"/>
  <c r="F4485" i="5"/>
  <c r="F4484" i="5"/>
  <c r="F4483" i="5"/>
  <c r="F4482" i="5"/>
  <c r="F4481" i="5"/>
  <c r="F4480" i="5"/>
  <c r="F4479" i="5"/>
  <c r="F4478" i="5"/>
  <c r="F4477" i="5"/>
  <c r="F4476" i="5"/>
  <c r="F4475" i="5"/>
  <c r="F4474" i="5"/>
  <c r="F4473" i="5"/>
  <c r="F4472" i="5"/>
  <c r="F4471" i="5"/>
  <c r="F4470" i="5"/>
  <c r="F4469" i="5"/>
  <c r="F4468" i="5"/>
  <c r="F4467" i="5"/>
  <c r="F4466" i="5"/>
  <c r="F4465" i="5"/>
  <c r="F4464" i="5"/>
  <c r="F4463" i="5"/>
  <c r="F4462" i="5"/>
  <c r="F4461" i="5"/>
  <c r="F4460" i="5"/>
  <c r="F4459" i="5"/>
  <c r="F4458" i="5"/>
  <c r="F4457" i="5"/>
  <c r="F4456" i="5"/>
  <c r="F4455" i="5"/>
  <c r="F4454" i="5"/>
  <c r="F4453" i="5"/>
  <c r="F4452" i="5"/>
  <c r="F4451" i="5"/>
  <c r="F4450" i="5"/>
  <c r="F4449" i="5"/>
  <c r="F4448" i="5"/>
  <c r="F4447" i="5"/>
  <c r="F4446" i="5"/>
  <c r="F4445" i="5"/>
  <c r="F4444" i="5"/>
  <c r="F4443" i="5"/>
  <c r="F4442" i="5"/>
  <c r="F4441" i="5"/>
  <c r="F4440" i="5"/>
  <c r="F4439" i="5"/>
  <c r="F4438" i="5"/>
  <c r="F4437" i="5"/>
  <c r="F4436" i="5"/>
  <c r="F4435" i="5"/>
  <c r="F4434" i="5"/>
  <c r="F4433" i="5"/>
  <c r="F4432" i="5"/>
  <c r="F4431" i="5"/>
  <c r="F4430" i="5"/>
  <c r="F4429" i="5"/>
  <c r="F4428" i="5"/>
  <c r="F4427" i="5"/>
  <c r="F4426" i="5"/>
  <c r="F4425" i="5"/>
  <c r="F4424" i="5"/>
  <c r="F4423" i="5"/>
  <c r="F4422" i="5"/>
  <c r="F4421" i="5"/>
  <c r="F4420" i="5"/>
  <c r="F4419" i="5"/>
  <c r="F4418" i="5"/>
  <c r="F4417" i="5"/>
  <c r="F4416" i="5"/>
  <c r="F4415" i="5"/>
  <c r="F4414" i="5"/>
  <c r="F4413" i="5"/>
  <c r="F4412" i="5"/>
  <c r="F4411" i="5"/>
  <c r="F4410" i="5"/>
  <c r="F4409" i="5"/>
  <c r="F4408" i="5"/>
  <c r="F4407" i="5"/>
  <c r="F4406" i="5"/>
  <c r="F4405" i="5"/>
  <c r="F4404" i="5"/>
  <c r="F4403" i="5"/>
  <c r="F4402" i="5"/>
  <c r="F4401" i="5"/>
  <c r="F4400" i="5"/>
  <c r="F4399" i="5"/>
  <c r="F4398" i="5"/>
  <c r="F4397" i="5"/>
  <c r="F4396" i="5"/>
  <c r="F4395" i="5"/>
  <c r="F4394" i="5"/>
  <c r="F4393" i="5"/>
  <c r="F4392" i="5"/>
  <c r="F4391" i="5"/>
  <c r="F4390" i="5"/>
  <c r="F4389" i="5"/>
  <c r="F4388" i="5"/>
  <c r="F4387" i="5"/>
  <c r="F4386" i="5"/>
  <c r="F4385" i="5"/>
  <c r="F4384" i="5"/>
  <c r="F4383" i="5"/>
  <c r="F4382" i="5"/>
  <c r="F4381" i="5"/>
  <c r="F4380" i="5"/>
  <c r="F4379" i="5"/>
  <c r="F4378" i="5"/>
  <c r="F4377" i="5"/>
  <c r="F4376" i="5"/>
  <c r="F4375" i="5"/>
  <c r="F4374" i="5"/>
  <c r="F4373" i="5"/>
  <c r="F4372" i="5"/>
  <c r="F4371" i="5"/>
  <c r="F4370" i="5"/>
  <c r="F4369" i="5"/>
  <c r="F4368" i="5"/>
  <c r="F4367" i="5"/>
  <c r="F4366" i="5"/>
  <c r="F4365" i="5"/>
  <c r="F4364" i="5"/>
  <c r="F4363" i="5"/>
  <c r="F4362" i="5"/>
  <c r="F4361" i="5"/>
  <c r="F4360" i="5"/>
  <c r="F4359" i="5"/>
  <c r="F4358" i="5"/>
  <c r="F4357" i="5"/>
  <c r="F4356" i="5"/>
  <c r="F4355" i="5"/>
  <c r="F4354" i="5"/>
  <c r="F4353" i="5"/>
  <c r="F4352" i="5"/>
  <c r="F4351" i="5"/>
  <c r="F4350" i="5"/>
  <c r="F4349" i="5"/>
  <c r="F4348" i="5"/>
  <c r="F4347" i="5"/>
  <c r="F4346" i="5"/>
  <c r="F4345" i="5"/>
  <c r="F4344" i="5"/>
  <c r="F4343" i="5"/>
  <c r="F4342" i="5"/>
  <c r="F4341" i="5"/>
  <c r="F4340" i="5"/>
  <c r="F4339" i="5"/>
  <c r="F4338" i="5"/>
  <c r="F4337" i="5"/>
  <c r="F4336" i="5"/>
  <c r="F4335" i="5"/>
  <c r="F4334" i="5"/>
  <c r="F4333" i="5"/>
  <c r="F4332" i="5"/>
  <c r="F4331" i="5"/>
  <c r="F4330" i="5"/>
  <c r="F4329" i="5"/>
  <c r="F4328" i="5"/>
  <c r="F4327" i="5"/>
  <c r="F4326" i="5"/>
  <c r="F4325" i="5"/>
  <c r="F4324" i="5"/>
  <c r="F4323" i="5"/>
  <c r="F4322" i="5"/>
  <c r="F4321" i="5"/>
  <c r="F4320" i="5"/>
  <c r="F4319" i="5"/>
  <c r="F4318" i="5"/>
  <c r="F4317" i="5"/>
  <c r="F4316" i="5"/>
  <c r="F4315" i="5"/>
  <c r="F4314" i="5"/>
  <c r="F4313" i="5"/>
  <c r="F4312" i="5"/>
  <c r="F4311" i="5"/>
  <c r="F4310" i="5"/>
  <c r="F4309" i="5"/>
  <c r="F4308" i="5"/>
  <c r="F4307" i="5"/>
  <c r="F4306" i="5"/>
  <c r="F4305" i="5"/>
  <c r="F4304" i="5"/>
  <c r="F4303" i="5"/>
  <c r="F4302" i="5"/>
  <c r="F4301" i="5"/>
  <c r="F4300" i="5"/>
  <c r="F4299" i="5"/>
  <c r="F4298" i="5"/>
  <c r="F4297" i="5"/>
  <c r="F4296" i="5"/>
  <c r="F4295" i="5"/>
  <c r="F4294" i="5"/>
  <c r="F4293" i="5"/>
  <c r="F4292" i="5"/>
  <c r="F4291" i="5"/>
  <c r="F4290" i="5"/>
  <c r="F4289" i="5"/>
  <c r="F4288" i="5"/>
  <c r="F4287" i="5"/>
  <c r="F4286" i="5"/>
  <c r="F4285" i="5"/>
  <c r="F4284" i="5"/>
  <c r="F4283" i="5"/>
  <c r="F4282" i="5"/>
  <c r="F4281" i="5"/>
  <c r="F4280" i="5"/>
  <c r="F4279" i="5"/>
  <c r="F4278" i="5"/>
  <c r="F4277" i="5"/>
  <c r="F4276" i="5"/>
  <c r="F4275" i="5"/>
  <c r="F4274" i="5"/>
  <c r="F4273" i="5"/>
  <c r="F4272" i="5"/>
  <c r="F4271" i="5"/>
  <c r="F4270" i="5"/>
  <c r="F4269" i="5"/>
  <c r="F4268" i="5"/>
  <c r="F4267" i="5"/>
  <c r="F4266" i="5"/>
  <c r="F4265" i="5"/>
  <c r="F4264" i="5"/>
  <c r="F4263" i="5"/>
  <c r="F4262" i="5"/>
  <c r="F4261" i="5"/>
  <c r="F4260" i="5"/>
  <c r="F4259" i="5"/>
  <c r="F4258" i="5"/>
  <c r="F4257" i="5"/>
  <c r="F4256" i="5"/>
  <c r="F4255" i="5"/>
  <c r="F4254" i="5"/>
  <c r="F4253" i="5"/>
  <c r="F4252" i="5"/>
  <c r="F4251" i="5"/>
  <c r="F4250" i="5"/>
  <c r="F4249" i="5"/>
  <c r="F4248" i="5"/>
  <c r="F4247" i="5"/>
  <c r="F4246" i="5"/>
  <c r="F4245" i="5"/>
  <c r="F4244" i="5"/>
  <c r="F4243" i="5"/>
  <c r="F4242" i="5"/>
  <c r="F4241" i="5"/>
  <c r="F4240" i="5"/>
  <c r="F4239" i="5"/>
  <c r="F4238" i="5"/>
  <c r="F4237" i="5"/>
  <c r="F4236" i="5"/>
  <c r="F4235" i="5"/>
  <c r="F4234" i="5"/>
  <c r="F4233" i="5"/>
  <c r="F4232" i="5"/>
  <c r="F4231" i="5"/>
  <c r="F4230" i="5"/>
  <c r="F4229" i="5"/>
  <c r="F4228" i="5"/>
  <c r="F4227" i="5"/>
  <c r="F4226" i="5"/>
  <c r="F4225" i="5"/>
  <c r="F4224" i="5"/>
  <c r="F4223" i="5"/>
  <c r="F4222" i="5"/>
  <c r="F4221" i="5"/>
  <c r="F4220" i="5"/>
  <c r="F4219" i="5"/>
  <c r="F4218" i="5"/>
  <c r="F4217" i="5"/>
  <c r="F4216" i="5"/>
  <c r="F4215" i="5"/>
  <c r="F4214" i="5"/>
  <c r="F4213" i="5"/>
  <c r="F4212" i="5"/>
  <c r="F4211" i="5"/>
  <c r="F4210" i="5"/>
  <c r="F4209" i="5"/>
  <c r="F4208" i="5"/>
  <c r="F4207" i="5"/>
  <c r="F4206" i="5"/>
  <c r="F4205" i="5"/>
  <c r="F4204" i="5"/>
  <c r="F4203" i="5"/>
  <c r="F4202" i="5"/>
  <c r="F4201" i="5"/>
  <c r="F4200" i="5"/>
  <c r="F4199" i="5"/>
  <c r="F4198" i="5"/>
  <c r="F4197" i="5"/>
  <c r="F4196" i="5"/>
  <c r="F4195" i="5"/>
  <c r="F4194" i="5"/>
  <c r="F4193" i="5"/>
  <c r="F4192" i="5"/>
  <c r="F4191" i="5"/>
  <c r="F4190" i="5"/>
  <c r="F4189" i="5"/>
  <c r="F4188" i="5"/>
  <c r="F4187" i="5"/>
  <c r="F4186" i="5"/>
  <c r="F4185" i="5"/>
  <c r="F4184" i="5"/>
  <c r="F4183" i="5"/>
  <c r="F4182" i="5"/>
  <c r="F4181" i="5"/>
  <c r="F4180" i="5"/>
  <c r="F4179" i="5"/>
  <c r="F4178" i="5"/>
  <c r="F4177" i="5"/>
  <c r="F4176" i="5"/>
  <c r="F4175" i="5"/>
  <c r="F4174" i="5"/>
  <c r="F4173" i="5"/>
  <c r="F4172" i="5"/>
  <c r="F4171" i="5"/>
  <c r="F4170" i="5"/>
  <c r="F4169" i="5"/>
  <c r="F4168" i="5"/>
  <c r="F4167" i="5"/>
  <c r="F4166" i="5"/>
  <c r="F4165" i="5"/>
  <c r="F4164" i="5"/>
  <c r="F4163" i="5"/>
  <c r="F4162" i="5"/>
  <c r="F4161" i="5"/>
  <c r="F4160" i="5"/>
  <c r="F4159" i="5"/>
  <c r="F4158" i="5"/>
  <c r="F4157" i="5"/>
  <c r="F4156" i="5"/>
  <c r="F4155" i="5"/>
  <c r="F4154" i="5"/>
  <c r="F4153" i="5"/>
  <c r="F4152" i="5"/>
  <c r="F4151" i="5"/>
  <c r="F4150" i="5"/>
  <c r="F4149" i="5"/>
  <c r="F4148" i="5"/>
  <c r="F4147" i="5"/>
  <c r="F4146" i="5"/>
  <c r="F4145" i="5"/>
  <c r="F4144" i="5"/>
  <c r="F4143" i="5"/>
  <c r="F4142" i="5"/>
  <c r="F4141" i="5"/>
  <c r="F4140" i="5"/>
  <c r="F4139" i="5"/>
  <c r="F4138" i="5"/>
  <c r="F4137" i="5"/>
  <c r="F4136" i="5"/>
  <c r="F4135" i="5"/>
  <c r="F4134" i="5"/>
  <c r="F4133" i="5"/>
  <c r="F4132" i="5"/>
  <c r="F4131" i="5"/>
  <c r="F4130" i="5"/>
  <c r="F4129" i="5"/>
  <c r="F4128" i="5"/>
  <c r="F4127" i="5"/>
  <c r="F4126" i="5"/>
  <c r="F4125" i="5"/>
  <c r="F4124" i="5"/>
  <c r="F4123" i="5"/>
  <c r="F4122" i="5"/>
  <c r="F4121" i="5"/>
  <c r="F4120" i="5"/>
  <c r="F4119" i="5"/>
  <c r="F4118" i="5"/>
  <c r="F4117" i="5"/>
  <c r="F4116" i="5"/>
  <c r="F4115" i="5"/>
  <c r="F4114" i="5"/>
  <c r="F4113" i="5"/>
  <c r="F4112" i="5"/>
  <c r="F4111" i="5"/>
  <c r="F4110" i="5"/>
  <c r="F4109" i="5"/>
  <c r="F4108" i="5"/>
  <c r="F4107" i="5"/>
  <c r="F4106" i="5"/>
  <c r="F4105" i="5"/>
  <c r="F4104" i="5"/>
  <c r="F4103" i="5"/>
  <c r="F4102" i="5"/>
  <c r="F4101" i="5"/>
  <c r="F4100" i="5"/>
  <c r="F4099" i="5"/>
  <c r="F4098" i="5"/>
  <c r="F4097" i="5"/>
  <c r="F4096" i="5"/>
  <c r="F4095" i="5"/>
  <c r="F4094" i="5"/>
  <c r="F4093" i="5"/>
  <c r="F4092" i="5"/>
  <c r="F4091" i="5"/>
  <c r="F4090" i="5"/>
  <c r="F4089" i="5"/>
  <c r="F4088" i="5"/>
  <c r="F4087" i="5"/>
  <c r="F4086" i="5"/>
  <c r="F4085" i="5"/>
  <c r="F4084" i="5"/>
  <c r="F4083" i="5"/>
  <c r="F4082" i="5"/>
  <c r="F4081" i="5"/>
  <c r="F4080" i="5"/>
  <c r="F4079" i="5"/>
  <c r="F4078" i="5"/>
  <c r="F4077" i="5"/>
  <c r="F4076" i="5"/>
  <c r="F4075" i="5"/>
  <c r="F4074" i="5"/>
  <c r="F4073" i="5"/>
  <c r="F4072" i="5"/>
  <c r="F4071" i="5"/>
  <c r="F4070" i="5"/>
  <c r="F4069" i="5"/>
  <c r="F4068" i="5"/>
  <c r="F4067" i="5"/>
  <c r="F4066" i="5"/>
  <c r="F4065" i="5"/>
  <c r="F4064" i="5"/>
  <c r="F4063" i="5"/>
  <c r="F4062" i="5"/>
  <c r="F4061" i="5"/>
  <c r="F4060" i="5"/>
  <c r="F4059" i="5"/>
  <c r="F4058" i="5"/>
  <c r="F4057" i="5"/>
  <c r="F4056" i="5"/>
  <c r="F4055" i="5"/>
  <c r="F4054" i="5"/>
  <c r="F4053" i="5"/>
  <c r="F4052" i="5"/>
  <c r="F4051" i="5"/>
  <c r="F4050" i="5"/>
  <c r="F4049" i="5"/>
  <c r="F4048" i="5"/>
  <c r="F4047" i="5"/>
  <c r="F4046" i="5"/>
  <c r="F4045" i="5"/>
  <c r="F4044" i="5"/>
  <c r="F4043" i="5"/>
  <c r="F4042" i="5"/>
  <c r="F4041" i="5"/>
  <c r="F4040" i="5"/>
  <c r="F4039" i="5"/>
  <c r="F4038" i="5"/>
  <c r="F4037" i="5"/>
  <c r="F4036" i="5"/>
  <c r="F4035" i="5"/>
  <c r="F4034" i="5"/>
  <c r="F4033" i="5"/>
  <c r="F4032" i="5"/>
  <c r="F4031" i="5"/>
  <c r="F4030" i="5"/>
  <c r="F4029" i="5"/>
  <c r="F4028" i="5"/>
  <c r="F4027" i="5"/>
  <c r="F4026" i="5"/>
  <c r="F4025" i="5"/>
  <c r="F4024" i="5"/>
  <c r="F4023" i="5"/>
  <c r="F4022" i="5"/>
  <c r="F4021" i="5"/>
  <c r="F4020" i="5"/>
  <c r="F4019" i="5"/>
  <c r="F4018" i="5"/>
  <c r="F4017" i="5"/>
  <c r="F4016" i="5"/>
  <c r="F4015" i="5"/>
  <c r="F4014" i="5"/>
  <c r="F4013" i="5"/>
  <c r="F4012" i="5"/>
  <c r="F4011" i="5"/>
  <c r="F4010" i="5"/>
  <c r="F4009" i="5"/>
  <c r="F4008" i="5"/>
  <c r="F4007" i="5"/>
  <c r="F4006" i="5"/>
  <c r="F4005" i="5"/>
  <c r="F4004" i="5"/>
  <c r="F4003" i="5"/>
  <c r="F4002" i="5"/>
  <c r="F4001" i="5"/>
  <c r="F4000" i="5"/>
  <c r="F3999" i="5"/>
  <c r="F3998" i="5"/>
  <c r="F3997" i="5"/>
  <c r="F3996" i="5"/>
  <c r="F3995" i="5"/>
  <c r="F3994" i="5"/>
  <c r="F3993" i="5"/>
  <c r="F3992" i="5"/>
  <c r="F3991" i="5"/>
  <c r="F3990" i="5"/>
  <c r="F3989" i="5"/>
  <c r="F3988" i="5"/>
  <c r="F3987" i="5"/>
  <c r="F3986" i="5"/>
  <c r="F3985" i="5"/>
  <c r="F3984" i="5"/>
  <c r="F3983" i="5"/>
  <c r="F3982" i="5"/>
  <c r="F3981" i="5"/>
  <c r="F3980" i="5"/>
  <c r="F3979" i="5"/>
  <c r="F3978" i="5"/>
  <c r="F3977" i="5"/>
  <c r="F3976" i="5"/>
  <c r="F3975" i="5"/>
  <c r="F3974" i="5"/>
  <c r="F3973" i="5"/>
  <c r="F3972" i="5"/>
  <c r="F3971" i="5"/>
  <c r="F3970" i="5"/>
  <c r="F3969" i="5"/>
  <c r="F3968" i="5"/>
  <c r="F3967" i="5"/>
  <c r="F3966" i="5"/>
  <c r="F3965" i="5"/>
  <c r="F3964" i="5"/>
  <c r="F3963" i="5"/>
  <c r="F3962" i="5"/>
  <c r="F3961" i="5"/>
  <c r="F3960" i="5"/>
  <c r="F3959" i="5"/>
  <c r="F3958" i="5"/>
  <c r="F3957" i="5"/>
  <c r="F3956" i="5"/>
  <c r="F3955" i="5"/>
  <c r="F3954" i="5"/>
  <c r="F3953" i="5"/>
  <c r="F3952" i="5"/>
  <c r="F3951" i="5"/>
  <c r="F3950" i="5"/>
  <c r="F3949" i="5"/>
  <c r="F3948" i="5"/>
  <c r="F3947" i="5"/>
  <c r="F3946" i="5"/>
  <c r="F3945" i="5"/>
  <c r="F3944" i="5"/>
  <c r="F3943" i="5"/>
  <c r="F3942" i="5"/>
  <c r="F3941" i="5"/>
  <c r="F3940" i="5"/>
  <c r="F3939" i="5"/>
  <c r="F3938" i="5"/>
  <c r="F3937" i="5"/>
  <c r="F3936" i="5"/>
  <c r="F3935" i="5"/>
  <c r="F3934" i="5"/>
  <c r="F3933" i="5"/>
  <c r="F3932" i="5"/>
  <c r="F3931" i="5"/>
  <c r="F3930" i="5"/>
  <c r="F3929" i="5"/>
  <c r="F3928" i="5"/>
  <c r="F3927" i="5"/>
  <c r="F3926" i="5"/>
  <c r="F3925" i="5"/>
  <c r="F3924" i="5"/>
  <c r="F3923" i="5"/>
  <c r="F3922" i="5"/>
  <c r="F3921" i="5"/>
  <c r="F3920" i="5"/>
  <c r="F3919" i="5"/>
  <c r="F3918" i="5"/>
  <c r="F3917" i="5"/>
  <c r="F3916" i="5"/>
  <c r="F3915" i="5"/>
  <c r="F3914" i="5"/>
  <c r="F3913" i="5"/>
  <c r="F3912" i="5"/>
  <c r="F3911" i="5"/>
  <c r="F3910" i="5"/>
  <c r="F3909" i="5"/>
  <c r="F3908" i="5"/>
  <c r="F3907" i="5"/>
  <c r="F3906" i="5"/>
  <c r="F3905" i="5"/>
  <c r="F3904" i="5"/>
  <c r="F3903" i="5"/>
  <c r="F3902" i="5"/>
  <c r="F3901" i="5"/>
  <c r="F3900" i="5"/>
  <c r="F3899" i="5"/>
  <c r="F3898" i="5"/>
  <c r="F3897" i="5"/>
  <c r="F3896" i="5"/>
  <c r="F3895" i="5"/>
  <c r="F3894" i="5"/>
  <c r="F3893" i="5"/>
  <c r="F3892" i="5"/>
  <c r="F3891" i="5"/>
  <c r="F3890" i="5"/>
  <c r="F3889" i="5"/>
  <c r="F3888" i="5"/>
  <c r="F3887" i="5"/>
  <c r="F3886" i="5"/>
  <c r="F3885" i="5"/>
  <c r="F3884" i="5"/>
  <c r="F3883" i="5"/>
  <c r="F3882" i="5"/>
  <c r="F3881" i="5"/>
  <c r="F3880" i="5"/>
  <c r="F3879" i="5"/>
  <c r="F3878" i="5"/>
  <c r="F3877" i="5"/>
  <c r="F3876" i="5"/>
  <c r="F3875" i="5"/>
  <c r="F3874" i="5"/>
  <c r="F3873" i="5"/>
  <c r="F3872" i="5"/>
  <c r="F3871" i="5"/>
  <c r="F3870" i="5"/>
  <c r="F3869" i="5"/>
  <c r="F3868" i="5"/>
  <c r="F3867" i="5"/>
  <c r="F3866" i="5"/>
  <c r="F3865" i="5"/>
  <c r="F3864" i="5"/>
  <c r="F3863" i="5"/>
  <c r="F3862" i="5"/>
  <c r="F3861" i="5"/>
  <c r="F3860" i="5"/>
  <c r="F3859" i="5"/>
  <c r="F3858" i="5"/>
  <c r="F3857" i="5"/>
  <c r="F3856" i="5"/>
  <c r="F3855" i="5"/>
  <c r="F3854" i="5"/>
  <c r="F3853" i="5"/>
  <c r="F3852" i="5"/>
  <c r="F3851" i="5"/>
  <c r="F3850" i="5"/>
  <c r="F3849" i="5"/>
  <c r="F3848" i="5"/>
  <c r="F3847" i="5"/>
  <c r="F3846" i="5"/>
  <c r="F3845" i="5"/>
  <c r="F3844" i="5"/>
  <c r="F3843" i="5"/>
  <c r="F3842" i="5"/>
  <c r="F3841" i="5"/>
  <c r="F3840" i="5"/>
  <c r="F3839" i="5"/>
  <c r="F3838" i="5"/>
  <c r="F3837" i="5"/>
  <c r="F3836" i="5"/>
  <c r="F3835" i="5"/>
  <c r="F3834" i="5"/>
  <c r="F3833" i="5"/>
  <c r="F3832" i="5"/>
  <c r="F3831" i="5"/>
  <c r="F3830" i="5"/>
  <c r="F3829" i="5"/>
  <c r="F3828" i="5"/>
  <c r="F3827" i="5"/>
  <c r="F3826" i="5"/>
  <c r="F3825" i="5"/>
  <c r="F3824" i="5"/>
  <c r="F3823" i="5"/>
  <c r="F3822" i="5"/>
  <c r="F3821" i="5"/>
  <c r="F3820" i="5"/>
  <c r="F3819" i="5"/>
  <c r="F3818" i="5"/>
  <c r="F3817" i="5"/>
  <c r="F3816" i="5"/>
  <c r="F3815" i="5"/>
  <c r="F3814" i="5"/>
  <c r="F3813" i="5"/>
  <c r="F3812" i="5"/>
  <c r="F3811" i="5"/>
  <c r="F3810" i="5"/>
  <c r="F3809" i="5"/>
  <c r="F3808" i="5"/>
  <c r="F3807" i="5"/>
  <c r="F3806" i="5"/>
  <c r="F3805" i="5"/>
  <c r="F3804" i="5"/>
  <c r="F3803" i="5"/>
  <c r="F3802" i="5"/>
  <c r="F3801" i="5"/>
  <c r="F3800" i="5"/>
  <c r="F3799" i="5"/>
  <c r="F3798" i="5"/>
  <c r="F3797" i="5"/>
  <c r="F3796" i="5"/>
  <c r="F3795" i="5"/>
  <c r="F3794" i="5"/>
  <c r="F3793" i="5"/>
  <c r="F3792" i="5"/>
  <c r="F3791" i="5"/>
  <c r="F3790" i="5"/>
  <c r="F3789" i="5"/>
  <c r="F3788" i="5"/>
  <c r="F3787" i="5"/>
  <c r="F3786" i="5"/>
  <c r="F3785" i="5"/>
  <c r="F3784" i="5"/>
  <c r="F3783" i="5"/>
  <c r="F3782" i="5"/>
  <c r="F3781" i="5"/>
  <c r="F3780" i="5"/>
  <c r="F3779" i="5"/>
  <c r="F3778" i="5"/>
  <c r="F3777" i="5"/>
  <c r="F3776" i="5"/>
  <c r="F3775" i="5"/>
  <c r="F3774" i="5"/>
  <c r="F3773" i="5"/>
  <c r="F3772" i="5"/>
  <c r="F3771" i="5"/>
  <c r="F3770" i="5"/>
  <c r="F3769" i="5"/>
  <c r="F3768" i="5"/>
  <c r="F3767" i="5"/>
  <c r="F3766" i="5"/>
  <c r="F3765" i="5"/>
  <c r="F3764" i="5"/>
  <c r="F3763" i="5"/>
  <c r="F3762" i="5"/>
  <c r="F3761" i="5"/>
  <c r="F3760" i="5"/>
  <c r="F3759" i="5"/>
  <c r="F3758" i="5"/>
  <c r="F3757" i="5"/>
  <c r="F3756" i="5"/>
  <c r="F3755" i="5"/>
  <c r="F3754" i="5"/>
  <c r="F3753" i="5"/>
  <c r="F3752" i="5"/>
  <c r="F3751" i="5"/>
  <c r="F3750" i="5"/>
  <c r="F3749" i="5"/>
  <c r="F3748" i="5"/>
  <c r="F3747" i="5"/>
  <c r="F3746" i="5"/>
  <c r="F3745" i="5"/>
  <c r="F3744" i="5"/>
  <c r="F3743" i="5"/>
  <c r="F3742" i="5"/>
  <c r="F3741" i="5"/>
  <c r="F3740" i="5"/>
  <c r="F3739" i="5"/>
  <c r="F3738" i="5"/>
  <c r="F3737" i="5"/>
  <c r="F3736" i="5"/>
  <c r="F3735" i="5"/>
  <c r="F3734" i="5"/>
  <c r="F3733" i="5"/>
  <c r="F3732" i="5"/>
  <c r="F3731" i="5"/>
  <c r="F3730" i="5"/>
  <c r="F3729" i="5"/>
  <c r="F3728" i="5"/>
  <c r="F3727" i="5"/>
  <c r="F3726" i="5"/>
  <c r="F3725" i="5"/>
  <c r="F3724" i="5"/>
  <c r="F3723" i="5"/>
  <c r="F3722" i="5"/>
  <c r="F3721" i="5"/>
  <c r="F3720" i="5"/>
  <c r="F3719" i="5"/>
  <c r="F3718" i="5"/>
  <c r="F3717" i="5"/>
  <c r="F3716" i="5"/>
  <c r="F3715" i="5"/>
  <c r="F3714" i="5"/>
  <c r="F3713" i="5"/>
  <c r="F3712" i="5"/>
  <c r="F3711" i="5"/>
  <c r="F3710" i="5"/>
  <c r="F3709" i="5"/>
  <c r="F3708" i="5"/>
  <c r="F3707" i="5"/>
  <c r="F3706" i="5"/>
  <c r="F3705" i="5"/>
  <c r="F3704" i="5"/>
  <c r="F3703" i="5"/>
  <c r="F3702" i="5"/>
  <c r="F3701" i="5"/>
  <c r="F3700" i="5"/>
  <c r="F3699" i="5"/>
  <c r="F3698" i="5"/>
  <c r="F3697" i="5"/>
  <c r="F3696" i="5"/>
  <c r="F3695" i="5"/>
  <c r="F3694" i="5"/>
  <c r="F3693" i="5"/>
  <c r="F3692" i="5"/>
  <c r="F3691" i="5"/>
  <c r="F3690" i="5"/>
  <c r="F3689" i="5"/>
  <c r="F3688" i="5"/>
  <c r="F3687" i="5"/>
  <c r="F3686" i="5"/>
  <c r="F3685" i="5"/>
  <c r="F3684" i="5"/>
  <c r="F3683" i="5"/>
  <c r="F3682" i="5"/>
  <c r="F3681" i="5"/>
  <c r="F3680" i="5"/>
  <c r="F3679" i="5"/>
  <c r="F3678" i="5"/>
  <c r="F3677" i="5"/>
  <c r="F3676" i="5"/>
  <c r="F3675" i="5"/>
  <c r="F3674" i="5"/>
  <c r="F3673" i="5"/>
  <c r="F3672" i="5"/>
  <c r="F3671" i="5"/>
  <c r="F3670" i="5"/>
  <c r="F3669" i="5"/>
  <c r="F3668" i="5"/>
  <c r="F3667" i="5"/>
  <c r="F3666" i="5"/>
  <c r="F3665" i="5"/>
  <c r="F3664" i="5"/>
  <c r="F3663" i="5"/>
  <c r="F3662" i="5"/>
  <c r="F3661" i="5"/>
  <c r="F3660" i="5"/>
  <c r="F3659" i="5"/>
  <c r="F3658" i="5"/>
  <c r="F3657" i="5"/>
  <c r="F3656" i="5"/>
  <c r="F3655" i="5"/>
  <c r="F3654" i="5"/>
  <c r="F3653" i="5"/>
  <c r="F3652" i="5"/>
  <c r="F3651" i="5"/>
  <c r="F3650" i="5"/>
  <c r="F3649" i="5"/>
  <c r="F3648" i="5"/>
  <c r="F3647" i="5"/>
  <c r="F3646" i="5"/>
  <c r="F3645" i="5"/>
  <c r="F3644" i="5"/>
  <c r="F3643" i="5"/>
  <c r="F3642" i="5"/>
  <c r="F3641" i="5"/>
  <c r="F3640" i="5"/>
  <c r="F3639" i="5"/>
  <c r="F3638" i="5"/>
  <c r="F3637" i="5"/>
  <c r="F3636" i="5"/>
  <c r="F3635" i="5"/>
  <c r="F3634" i="5"/>
  <c r="F3633" i="5"/>
  <c r="F3632" i="5"/>
  <c r="F3631" i="5"/>
  <c r="F3630" i="5"/>
  <c r="F3629" i="5"/>
  <c r="F3628" i="5"/>
  <c r="F3627" i="5"/>
  <c r="F3626" i="5"/>
  <c r="F3625" i="5"/>
  <c r="F3624" i="5"/>
  <c r="F3623" i="5"/>
  <c r="F3622" i="5"/>
  <c r="F3621" i="5"/>
  <c r="F3620" i="5"/>
  <c r="F3619" i="5"/>
  <c r="F3618" i="5"/>
  <c r="F3617" i="5"/>
  <c r="F3616" i="5"/>
  <c r="F3615" i="5"/>
  <c r="F3614" i="5"/>
  <c r="F3613" i="5"/>
  <c r="F3612" i="5"/>
  <c r="F3611" i="5"/>
  <c r="F3610" i="5"/>
  <c r="F3609" i="5"/>
  <c r="F3608" i="5"/>
  <c r="F3607" i="5"/>
  <c r="F3606" i="5"/>
  <c r="F3605" i="5"/>
  <c r="F3604" i="5"/>
  <c r="F3603" i="5"/>
  <c r="F3602" i="5"/>
  <c r="F3601" i="5"/>
  <c r="F3600" i="5"/>
  <c r="F3599" i="5"/>
  <c r="F3598" i="5"/>
  <c r="F3597" i="5"/>
  <c r="F3596" i="5"/>
  <c r="F3595" i="5"/>
  <c r="F3594" i="5"/>
  <c r="F3593" i="5"/>
  <c r="F3592" i="5"/>
  <c r="F3591" i="5"/>
  <c r="F3590" i="5"/>
  <c r="F3589" i="5"/>
  <c r="F3588" i="5"/>
  <c r="F3587" i="5"/>
  <c r="F3586" i="5"/>
  <c r="F3585" i="5"/>
  <c r="F3584" i="5"/>
  <c r="F3583" i="5"/>
  <c r="F3582" i="5"/>
  <c r="F3581" i="5"/>
  <c r="F3580" i="5"/>
  <c r="F3579" i="5"/>
  <c r="F3578" i="5"/>
  <c r="F3577" i="5"/>
  <c r="F3576" i="5"/>
  <c r="F3575" i="5"/>
  <c r="F3574" i="5"/>
  <c r="F3573" i="5"/>
  <c r="F3572" i="5"/>
  <c r="F3571" i="5"/>
  <c r="F3570" i="5"/>
  <c r="F3569" i="5"/>
  <c r="F3568" i="5"/>
  <c r="F3567" i="5"/>
  <c r="F3566" i="5"/>
  <c r="F3565" i="5"/>
  <c r="F3564" i="5"/>
  <c r="F3563" i="5"/>
  <c r="F3562" i="5"/>
  <c r="F3561" i="5"/>
  <c r="F3560" i="5"/>
  <c r="F3559" i="5"/>
  <c r="F3558" i="5"/>
  <c r="F3557" i="5"/>
  <c r="F3556" i="5"/>
  <c r="F3555" i="5"/>
  <c r="F3554" i="5"/>
  <c r="F3553" i="5"/>
  <c r="F3552" i="5"/>
  <c r="F3551" i="5"/>
  <c r="F3550" i="5"/>
  <c r="F3549" i="5"/>
  <c r="F3548" i="5"/>
  <c r="F3547" i="5"/>
  <c r="F3546" i="5"/>
  <c r="F3545" i="5"/>
  <c r="F3544" i="5"/>
  <c r="F3543" i="5"/>
  <c r="F3542" i="5"/>
  <c r="F3541" i="5"/>
  <c r="F3540" i="5"/>
  <c r="F3539" i="5"/>
  <c r="F3538" i="5"/>
  <c r="F3537" i="5"/>
  <c r="F3536" i="5"/>
  <c r="F3535" i="5"/>
  <c r="F3534" i="5"/>
  <c r="F3533" i="5"/>
  <c r="F3532" i="5"/>
  <c r="F3531" i="5"/>
  <c r="F3530" i="5"/>
  <c r="F3529" i="5"/>
  <c r="F3528" i="5"/>
  <c r="F3527" i="5"/>
  <c r="F3526" i="5"/>
  <c r="F3525" i="5"/>
  <c r="F3524" i="5"/>
  <c r="F3523" i="5"/>
  <c r="F3522" i="5"/>
  <c r="F3521" i="5"/>
  <c r="F3520" i="5"/>
  <c r="F3519" i="5"/>
  <c r="F3518" i="5"/>
  <c r="F3517" i="5"/>
  <c r="F3516" i="5"/>
  <c r="F3515" i="5"/>
  <c r="F3514" i="5"/>
  <c r="F3513" i="5"/>
  <c r="F3512" i="5"/>
  <c r="F3511" i="5"/>
  <c r="F3510" i="5"/>
  <c r="F3509" i="5"/>
  <c r="F3508" i="5"/>
  <c r="F3507" i="5"/>
  <c r="F3506" i="5"/>
  <c r="F3505" i="5"/>
  <c r="F3504" i="5"/>
  <c r="F3503" i="5"/>
  <c r="F3502" i="5"/>
  <c r="F3501" i="5"/>
  <c r="F3500" i="5"/>
  <c r="F3499" i="5"/>
  <c r="F3498" i="5"/>
  <c r="F3497" i="5"/>
  <c r="F3496" i="5"/>
  <c r="F3495" i="5"/>
  <c r="F3494" i="5"/>
  <c r="F3493" i="5"/>
  <c r="F3492" i="5"/>
  <c r="F3491" i="5"/>
  <c r="F3490" i="5"/>
  <c r="F3489" i="5"/>
  <c r="F3488" i="5"/>
  <c r="F3487" i="5"/>
  <c r="F3486" i="5"/>
  <c r="F3485" i="5"/>
  <c r="F3484" i="5"/>
  <c r="F3483" i="5"/>
  <c r="F3482" i="5"/>
  <c r="F3481" i="5"/>
  <c r="F3480" i="5"/>
  <c r="F3479" i="5"/>
  <c r="F3478" i="5"/>
  <c r="F3477" i="5"/>
  <c r="F3476" i="5"/>
  <c r="F3475" i="5"/>
  <c r="F3474" i="5"/>
  <c r="F3473" i="5"/>
  <c r="F3472" i="5"/>
  <c r="F3471" i="5"/>
  <c r="F3470" i="5"/>
  <c r="F3469" i="5"/>
  <c r="F3468" i="5"/>
  <c r="F3467" i="5"/>
  <c r="F3466" i="5"/>
  <c r="F3465" i="5"/>
  <c r="F3464" i="5"/>
  <c r="F3463" i="5"/>
  <c r="F3462" i="5"/>
  <c r="F3461" i="5"/>
  <c r="F3460" i="5"/>
  <c r="F3459" i="5"/>
  <c r="F3458" i="5"/>
  <c r="F3457" i="5"/>
  <c r="F3456" i="5"/>
  <c r="F3455" i="5"/>
  <c r="F3454" i="5"/>
  <c r="F3453" i="5"/>
  <c r="F3452" i="5"/>
  <c r="F3451" i="5"/>
  <c r="F3450" i="5"/>
  <c r="F3449" i="5"/>
  <c r="F3448" i="5"/>
  <c r="F3447" i="5"/>
  <c r="F3446" i="5"/>
  <c r="F3445" i="5"/>
  <c r="F3444" i="5"/>
  <c r="F3443" i="5"/>
  <c r="F3442" i="5"/>
  <c r="F3441" i="5"/>
  <c r="F3440" i="5"/>
  <c r="F3439" i="5"/>
  <c r="F3438" i="5"/>
  <c r="F3437" i="5"/>
  <c r="F3436" i="5"/>
  <c r="F3435" i="5"/>
  <c r="F3434" i="5"/>
  <c r="F3433" i="5"/>
  <c r="F3432" i="5"/>
  <c r="F3431" i="5"/>
  <c r="F3430" i="5"/>
  <c r="F3429" i="5"/>
  <c r="F3428" i="5"/>
  <c r="F3427" i="5"/>
  <c r="F3426" i="5"/>
  <c r="F3425" i="5"/>
  <c r="F3424" i="5"/>
  <c r="F3423" i="5"/>
  <c r="F3422" i="5"/>
  <c r="F3421" i="5"/>
  <c r="F3420" i="5"/>
  <c r="F3419" i="5"/>
  <c r="F3418" i="5"/>
  <c r="F3417" i="5"/>
  <c r="F3416" i="5"/>
  <c r="F3415" i="5"/>
  <c r="F3414" i="5"/>
  <c r="F3413" i="5"/>
  <c r="F3412" i="5"/>
  <c r="F3411" i="5"/>
  <c r="F3410" i="5"/>
  <c r="F3409" i="5"/>
  <c r="F3408" i="5"/>
  <c r="F3407" i="5"/>
  <c r="F3406" i="5"/>
  <c r="F3405" i="5"/>
  <c r="F3404" i="5"/>
  <c r="F3403" i="5"/>
  <c r="F3402" i="5"/>
  <c r="F3401" i="5"/>
  <c r="F3400" i="5"/>
  <c r="F3399" i="5"/>
  <c r="F3398" i="5"/>
  <c r="F3397" i="5"/>
  <c r="F3396" i="5"/>
  <c r="F3395" i="5"/>
  <c r="F3394" i="5"/>
  <c r="F3393" i="5"/>
  <c r="F3392" i="5"/>
  <c r="F3391" i="5"/>
  <c r="F3390" i="5"/>
  <c r="F3389" i="5"/>
  <c r="F3388" i="5"/>
  <c r="F3387" i="5"/>
  <c r="F3386" i="5"/>
  <c r="F3385" i="5"/>
  <c r="F3384" i="5"/>
  <c r="F3383" i="5"/>
  <c r="F3382" i="5"/>
  <c r="F3381" i="5"/>
  <c r="F3380" i="5"/>
  <c r="F3379" i="5"/>
  <c r="F3378" i="5"/>
  <c r="F3377" i="5"/>
  <c r="F3376" i="5"/>
  <c r="F3375" i="5"/>
  <c r="F3374" i="5"/>
  <c r="F3373" i="5"/>
  <c r="F3372" i="5"/>
  <c r="F3371" i="5"/>
  <c r="F3370" i="5"/>
  <c r="F3369" i="5"/>
  <c r="F3368" i="5"/>
  <c r="F3367" i="5"/>
  <c r="F3366" i="5"/>
  <c r="F3365" i="5"/>
  <c r="F3364" i="5"/>
  <c r="F3363" i="5"/>
  <c r="F3362" i="5"/>
  <c r="F3361" i="5"/>
  <c r="F3360" i="5"/>
  <c r="F3359" i="5"/>
  <c r="F3358" i="5"/>
  <c r="F3357" i="5"/>
  <c r="F3356" i="5"/>
  <c r="F3355" i="5"/>
  <c r="F3354" i="5"/>
  <c r="F3353" i="5"/>
  <c r="F3352" i="5"/>
  <c r="F3351" i="5"/>
  <c r="F3350" i="5"/>
  <c r="F3349" i="5"/>
  <c r="F3348" i="5"/>
  <c r="F3347" i="5"/>
  <c r="F3346" i="5"/>
  <c r="F3345" i="5"/>
  <c r="F3344" i="5"/>
  <c r="F3343" i="5"/>
  <c r="F3342" i="5"/>
  <c r="F3341" i="5"/>
  <c r="F3340" i="5"/>
  <c r="F3339" i="5"/>
  <c r="F3338" i="5"/>
  <c r="F3337" i="5"/>
  <c r="F3336" i="5"/>
  <c r="F3335" i="5"/>
  <c r="F3334" i="5"/>
  <c r="F3333" i="5"/>
  <c r="F3332" i="5"/>
  <c r="F3331" i="5"/>
  <c r="F3330" i="5"/>
  <c r="F3329" i="5"/>
  <c r="F3328" i="5"/>
  <c r="F3327" i="5"/>
  <c r="F3326" i="5"/>
  <c r="F3325" i="5"/>
  <c r="F3324" i="5"/>
  <c r="F3323" i="5"/>
  <c r="F3322" i="5"/>
  <c r="F3321" i="5"/>
  <c r="F3320" i="5"/>
  <c r="F3319" i="5"/>
  <c r="F3318" i="5"/>
  <c r="F3317" i="5"/>
  <c r="F3316" i="5"/>
  <c r="F3315" i="5"/>
  <c r="F3314" i="5"/>
  <c r="F3313" i="5"/>
  <c r="F3312" i="5"/>
  <c r="F3311" i="5"/>
  <c r="F3310" i="5"/>
  <c r="F3309" i="5"/>
  <c r="F3308" i="5"/>
  <c r="F3307" i="5"/>
  <c r="F3306" i="5"/>
  <c r="F3305" i="5"/>
  <c r="F3304" i="5"/>
  <c r="F3303" i="5"/>
  <c r="F3302" i="5"/>
  <c r="F3301" i="5"/>
  <c r="F3300" i="5"/>
  <c r="F3299" i="5"/>
  <c r="F3298" i="5"/>
  <c r="F3297" i="5"/>
  <c r="F3296" i="5"/>
  <c r="F3295" i="5"/>
  <c r="F3294" i="5"/>
  <c r="F3293" i="5"/>
  <c r="F3292" i="5"/>
  <c r="F3291" i="5"/>
  <c r="F3290" i="5"/>
  <c r="F3289" i="5"/>
  <c r="F3288" i="5"/>
  <c r="F3287" i="5"/>
  <c r="F3286" i="5"/>
  <c r="F3285" i="5"/>
  <c r="F3284" i="5"/>
  <c r="F3283" i="5"/>
  <c r="F3282" i="5"/>
  <c r="F3281" i="5"/>
  <c r="F3280" i="5"/>
  <c r="F3279" i="5"/>
  <c r="F3278" i="5"/>
  <c r="F3277" i="5"/>
  <c r="F3276" i="5"/>
  <c r="F3275" i="5"/>
  <c r="F3274" i="5"/>
  <c r="F3273" i="5"/>
  <c r="F3272" i="5"/>
  <c r="F3271" i="5"/>
  <c r="F3270" i="5"/>
  <c r="F3269" i="5"/>
  <c r="F3268" i="5"/>
  <c r="F3267" i="5"/>
  <c r="F3266" i="5"/>
  <c r="F3265" i="5"/>
  <c r="F3264" i="5"/>
  <c r="F3263" i="5"/>
  <c r="F3262" i="5"/>
  <c r="F3261" i="5"/>
  <c r="F3260" i="5"/>
  <c r="F3259" i="5"/>
  <c r="F3258" i="5"/>
  <c r="F3257" i="5"/>
  <c r="F3256" i="5"/>
  <c r="F3255" i="5"/>
  <c r="F3254" i="5"/>
  <c r="F3253" i="5"/>
  <c r="F3252" i="5"/>
  <c r="F3251" i="5"/>
  <c r="F3250" i="5"/>
  <c r="F3249" i="5"/>
  <c r="F3248" i="5"/>
  <c r="F3247" i="5"/>
  <c r="F3246" i="5"/>
  <c r="F3245" i="5"/>
  <c r="F3244" i="5"/>
  <c r="F3243" i="5"/>
  <c r="F3242" i="5"/>
  <c r="F3241" i="5"/>
  <c r="F3240" i="5"/>
  <c r="F3239" i="5"/>
  <c r="F3238" i="5"/>
  <c r="F3237" i="5"/>
  <c r="F3236" i="5"/>
  <c r="F3235" i="5"/>
  <c r="F3234" i="5"/>
  <c r="F3233" i="5"/>
  <c r="F3232" i="5"/>
  <c r="F3231" i="5"/>
  <c r="F3230" i="5"/>
  <c r="F3229" i="5"/>
  <c r="F3228" i="5"/>
  <c r="F3227" i="5"/>
  <c r="F3226" i="5"/>
  <c r="F3225" i="5"/>
  <c r="F3224" i="5"/>
  <c r="F3223" i="5"/>
  <c r="F3222" i="5"/>
  <c r="F3221" i="5"/>
  <c r="F3220" i="5"/>
  <c r="F3219" i="5"/>
  <c r="F3218" i="5"/>
  <c r="F3217" i="5"/>
  <c r="F3216" i="5"/>
  <c r="F3215" i="5"/>
  <c r="F3214" i="5"/>
  <c r="F3213" i="5"/>
  <c r="F3212" i="5"/>
  <c r="F3211" i="5"/>
  <c r="F3210" i="5"/>
  <c r="F3209" i="5"/>
  <c r="F3208" i="5"/>
  <c r="F3207" i="5"/>
  <c r="F3206" i="5"/>
  <c r="F3205" i="5"/>
  <c r="F3204" i="5"/>
  <c r="F3203" i="5"/>
  <c r="F3202" i="5"/>
  <c r="F3201" i="5"/>
  <c r="F3200" i="5"/>
  <c r="F3199" i="5"/>
  <c r="F3198" i="5"/>
  <c r="F3197" i="5"/>
  <c r="F3196" i="5"/>
  <c r="F3195" i="5"/>
  <c r="F3194" i="5"/>
  <c r="F3193" i="5"/>
  <c r="F3192" i="5"/>
  <c r="F3191" i="5"/>
  <c r="F3190" i="5"/>
  <c r="F3189" i="5"/>
  <c r="F3188" i="5"/>
  <c r="F3187" i="5"/>
  <c r="F3186" i="5"/>
  <c r="F3185" i="5"/>
  <c r="F3184" i="5"/>
  <c r="F3183" i="5"/>
  <c r="F3182" i="5"/>
  <c r="F3181" i="5"/>
  <c r="F3180" i="5"/>
  <c r="F3179" i="5"/>
  <c r="F3178" i="5"/>
  <c r="F3177" i="5"/>
  <c r="F3176" i="5"/>
  <c r="F3175" i="5"/>
  <c r="F3174" i="5"/>
  <c r="F3173" i="5"/>
  <c r="F3172" i="5"/>
  <c r="F3171" i="5"/>
  <c r="F3170" i="5"/>
  <c r="F3169" i="5"/>
  <c r="F3168" i="5"/>
  <c r="F3167" i="5"/>
  <c r="F3166" i="5"/>
  <c r="F3165" i="5"/>
  <c r="F3164" i="5"/>
  <c r="F3163" i="5"/>
  <c r="F3162" i="5"/>
  <c r="F3161" i="5"/>
  <c r="F3160" i="5"/>
  <c r="F3159" i="5"/>
  <c r="F3158" i="5"/>
  <c r="F3157" i="5"/>
  <c r="F3156" i="5"/>
  <c r="F3155" i="5"/>
  <c r="F3154" i="5"/>
  <c r="F3153" i="5"/>
  <c r="F3152" i="5"/>
  <c r="F3151" i="5"/>
  <c r="F3150" i="5"/>
  <c r="F3149" i="5"/>
  <c r="F3148" i="5"/>
  <c r="F3147" i="5"/>
  <c r="F3146" i="5"/>
  <c r="F3145" i="5"/>
  <c r="F3144" i="5"/>
  <c r="F3143" i="5"/>
  <c r="F3142" i="5"/>
  <c r="F3141" i="5"/>
  <c r="F3140" i="5"/>
  <c r="F3139" i="5"/>
  <c r="F3138" i="5"/>
  <c r="F3137" i="5"/>
  <c r="F3136" i="5"/>
  <c r="F3135" i="5"/>
  <c r="F3134" i="5"/>
  <c r="F3133" i="5"/>
  <c r="F3132" i="5"/>
  <c r="F3131" i="5"/>
  <c r="F3130" i="5"/>
  <c r="F3129" i="5"/>
  <c r="F3128" i="5"/>
  <c r="F3127" i="5"/>
  <c r="F3126" i="5"/>
  <c r="F3125" i="5"/>
  <c r="F3124" i="5"/>
  <c r="F3123" i="5"/>
  <c r="F3122" i="5"/>
  <c r="F3121" i="5"/>
  <c r="F3120" i="5"/>
  <c r="F3119" i="5"/>
  <c r="F3118" i="5"/>
  <c r="F3117" i="5"/>
  <c r="F3116" i="5"/>
  <c r="F3115" i="5"/>
  <c r="F3114" i="5"/>
  <c r="F3113" i="5"/>
  <c r="F3112" i="5"/>
  <c r="F3111" i="5"/>
  <c r="F3110" i="5"/>
  <c r="F3109" i="5"/>
  <c r="F3108" i="5"/>
  <c r="F3107" i="5"/>
  <c r="F3106" i="5"/>
  <c r="F3105" i="5"/>
  <c r="F3104" i="5"/>
  <c r="F3103" i="5"/>
  <c r="F3102" i="5"/>
  <c r="F3101" i="5"/>
  <c r="F3100" i="5"/>
  <c r="F3099" i="5"/>
  <c r="F3098" i="5"/>
  <c r="F3097" i="5"/>
  <c r="F3096" i="5"/>
  <c r="F3095" i="5"/>
  <c r="F3094" i="5"/>
  <c r="F3093" i="5"/>
  <c r="F3092" i="5"/>
  <c r="F3091" i="5"/>
  <c r="F3090" i="5"/>
  <c r="F3089" i="5"/>
  <c r="F3088" i="5"/>
  <c r="F3087" i="5"/>
  <c r="F3086" i="5"/>
  <c r="F3085" i="5"/>
  <c r="F3084" i="5"/>
  <c r="F3083" i="5"/>
  <c r="F3082" i="5"/>
  <c r="F3081" i="5"/>
  <c r="F3080" i="5"/>
  <c r="F3079" i="5"/>
  <c r="F3078" i="5"/>
  <c r="F3077" i="5"/>
  <c r="F3076" i="5"/>
  <c r="F3075" i="5"/>
  <c r="F3074" i="5"/>
  <c r="F3073" i="5"/>
  <c r="F3072" i="5"/>
  <c r="F3071" i="5"/>
  <c r="F3070" i="5"/>
  <c r="F3069" i="5"/>
  <c r="F3068" i="5"/>
  <c r="F3067" i="5"/>
  <c r="F3066" i="5"/>
  <c r="F3065" i="5"/>
  <c r="F3064" i="5"/>
  <c r="F3063" i="5"/>
  <c r="F3062" i="5"/>
  <c r="F3061" i="5"/>
  <c r="F3060" i="5"/>
  <c r="F3059" i="5"/>
  <c r="F3058" i="5"/>
  <c r="F3057" i="5"/>
  <c r="F3056" i="5"/>
  <c r="F3055" i="5"/>
  <c r="F3054" i="5"/>
  <c r="F3053" i="5"/>
  <c r="F3052" i="5"/>
  <c r="F3051" i="5"/>
  <c r="F3050" i="5"/>
  <c r="F3049" i="5"/>
  <c r="F3048" i="5"/>
  <c r="F3047" i="5"/>
  <c r="F3046" i="5"/>
  <c r="F3045" i="5"/>
  <c r="F3044" i="5"/>
  <c r="F3043" i="5"/>
  <c r="F3042" i="5"/>
  <c r="F3041" i="5"/>
  <c r="F3040" i="5"/>
  <c r="F3039" i="5"/>
  <c r="F3038" i="5"/>
  <c r="F3037" i="5"/>
  <c r="F3036" i="5"/>
  <c r="F3035" i="5"/>
  <c r="F3034" i="5"/>
  <c r="F3033" i="5"/>
  <c r="F3032" i="5"/>
  <c r="F3031" i="5"/>
  <c r="F3030" i="5"/>
  <c r="F3029" i="5"/>
  <c r="F3028" i="5"/>
  <c r="F3027" i="5"/>
  <c r="F3026" i="5"/>
  <c r="F3025" i="5"/>
  <c r="F3024" i="5"/>
  <c r="F3023" i="5"/>
  <c r="F3022" i="5"/>
  <c r="F3021" i="5"/>
  <c r="F3020" i="5"/>
  <c r="F3019" i="5"/>
  <c r="F3018" i="5"/>
  <c r="F3017" i="5"/>
  <c r="F3016" i="5"/>
  <c r="F3015" i="5"/>
  <c r="F3014" i="5"/>
  <c r="F3013" i="5"/>
  <c r="F3012" i="5"/>
  <c r="F3011" i="5"/>
  <c r="F3010" i="5"/>
  <c r="F3009" i="5"/>
  <c r="F3008" i="5"/>
  <c r="F3007" i="5"/>
  <c r="F3006" i="5"/>
  <c r="F3005" i="5"/>
  <c r="F3004" i="5"/>
  <c r="F3003" i="5"/>
  <c r="F3002" i="5"/>
  <c r="F3001" i="5"/>
  <c r="F3000" i="5"/>
  <c r="F2999" i="5"/>
  <c r="F2998" i="5"/>
  <c r="F2997" i="5"/>
  <c r="F2996" i="5"/>
  <c r="F2995" i="5"/>
  <c r="F2994" i="5"/>
  <c r="F2993" i="5"/>
  <c r="F2992" i="5"/>
  <c r="F2991" i="5"/>
  <c r="F2990" i="5"/>
  <c r="F2989" i="5"/>
  <c r="F2988" i="5"/>
  <c r="F2987" i="5"/>
  <c r="F2986" i="5"/>
  <c r="F2985" i="5"/>
  <c r="F2984" i="5"/>
  <c r="F2983" i="5"/>
  <c r="F2982" i="5"/>
  <c r="F2981" i="5"/>
  <c r="F2980" i="5"/>
  <c r="F2979" i="5"/>
  <c r="F2978" i="5"/>
  <c r="F2977" i="5"/>
  <c r="F2976" i="5"/>
  <c r="F2975" i="5"/>
  <c r="F2974" i="5"/>
  <c r="F2973" i="5"/>
  <c r="F2972" i="5"/>
  <c r="F2971" i="5"/>
  <c r="F2970" i="5"/>
  <c r="F2969" i="5"/>
  <c r="F2968" i="5"/>
  <c r="F2967" i="5"/>
  <c r="F2966" i="5"/>
  <c r="F2965" i="5"/>
  <c r="F2964" i="5"/>
  <c r="F2963" i="5"/>
  <c r="F2962" i="5"/>
  <c r="F2961" i="5"/>
  <c r="F2960" i="5"/>
  <c r="F2959" i="5"/>
  <c r="F2958" i="5"/>
  <c r="F2957" i="5"/>
  <c r="F2956" i="5"/>
  <c r="F2955" i="5"/>
  <c r="F2954" i="5"/>
  <c r="F2953" i="5"/>
  <c r="F2952" i="5"/>
  <c r="F2951" i="5"/>
  <c r="F2950" i="5"/>
  <c r="F2949" i="5"/>
  <c r="F2948" i="5"/>
  <c r="F2947" i="5"/>
  <c r="F2946" i="5"/>
  <c r="F2945" i="5"/>
  <c r="F2944" i="5"/>
  <c r="F2943" i="5"/>
  <c r="F2942" i="5"/>
  <c r="F2941" i="5"/>
  <c r="F2940" i="5"/>
  <c r="F2939" i="5"/>
  <c r="F2938" i="5"/>
  <c r="F2937" i="5"/>
  <c r="F2936" i="5"/>
  <c r="F2935" i="5"/>
  <c r="F2934" i="5"/>
  <c r="F2933" i="5"/>
  <c r="F2932" i="5"/>
  <c r="F2931" i="5"/>
  <c r="F2930" i="5"/>
  <c r="F2929" i="5"/>
  <c r="F2928" i="5"/>
  <c r="F2927" i="5"/>
  <c r="F2926" i="5"/>
  <c r="F2925" i="5"/>
  <c r="F2924" i="5"/>
  <c r="F2923" i="5"/>
  <c r="F2922" i="5"/>
  <c r="F2921" i="5"/>
  <c r="F2920" i="5"/>
  <c r="F2919" i="5"/>
  <c r="F2918" i="5"/>
  <c r="F2917" i="5"/>
  <c r="F2916" i="5"/>
  <c r="F2915" i="5"/>
  <c r="F2914" i="5"/>
  <c r="F2913" i="5"/>
  <c r="F2912" i="5"/>
  <c r="F2911" i="5"/>
  <c r="F2910" i="5"/>
  <c r="F2909" i="5"/>
  <c r="F2908" i="5"/>
  <c r="F2907" i="5"/>
  <c r="F2906" i="5"/>
  <c r="F2905" i="5"/>
  <c r="F2904" i="5"/>
  <c r="F2903" i="5"/>
  <c r="F2902" i="5"/>
  <c r="F2901" i="5"/>
  <c r="F2900" i="5"/>
  <c r="F2899" i="5"/>
  <c r="F2898" i="5"/>
  <c r="F2897" i="5"/>
  <c r="F2896" i="5"/>
  <c r="F2895" i="5"/>
  <c r="F2894" i="5"/>
  <c r="F2893" i="5"/>
  <c r="F2892" i="5"/>
  <c r="F2891" i="5"/>
  <c r="F2890" i="5"/>
  <c r="F2889" i="5"/>
  <c r="F2888" i="5"/>
  <c r="F2887" i="5"/>
  <c r="F2886" i="5"/>
  <c r="F2885" i="5"/>
  <c r="F2884" i="5"/>
  <c r="F2883" i="5"/>
  <c r="F2882" i="5"/>
  <c r="F2881" i="5"/>
  <c r="F2880" i="5"/>
  <c r="F2879" i="5"/>
  <c r="F2878" i="5"/>
  <c r="F2877" i="5"/>
  <c r="F2876" i="5"/>
  <c r="F2875" i="5"/>
  <c r="F2874" i="5"/>
  <c r="F2873" i="5"/>
  <c r="F2872" i="5"/>
  <c r="F2871" i="5"/>
  <c r="F2870" i="5"/>
  <c r="F2869" i="5"/>
  <c r="F2868" i="5"/>
  <c r="F2867" i="5"/>
  <c r="F2866" i="5"/>
  <c r="F2865" i="5"/>
  <c r="F2864" i="5"/>
  <c r="F2863" i="5"/>
  <c r="F2862" i="5"/>
  <c r="F2861" i="5"/>
  <c r="F2860" i="5"/>
  <c r="F2859" i="5"/>
  <c r="F2858" i="5"/>
  <c r="F2857" i="5"/>
  <c r="F2856" i="5"/>
  <c r="F2855" i="5"/>
  <c r="F2854" i="5"/>
  <c r="F2853" i="5"/>
  <c r="F2852" i="5"/>
  <c r="F2851" i="5"/>
  <c r="F2850" i="5"/>
  <c r="F2849" i="5"/>
  <c r="F2848" i="5"/>
  <c r="F2847" i="5"/>
  <c r="F2846" i="5"/>
  <c r="F2845" i="5"/>
  <c r="F2844" i="5"/>
  <c r="F2843" i="5"/>
  <c r="F2842" i="5"/>
  <c r="F2841" i="5"/>
  <c r="F2840" i="5"/>
  <c r="F2839" i="5"/>
  <c r="F2838" i="5"/>
  <c r="F2837" i="5"/>
  <c r="F2836" i="5"/>
  <c r="F2835" i="5"/>
  <c r="F2834" i="5"/>
  <c r="F2833" i="5"/>
  <c r="F2832" i="5"/>
  <c r="F2831" i="5"/>
  <c r="F2830" i="5"/>
  <c r="F2829" i="5"/>
  <c r="F2828" i="5"/>
  <c r="F2827" i="5"/>
  <c r="F2826" i="5"/>
  <c r="F2825" i="5"/>
  <c r="F2824" i="5"/>
  <c r="F2823" i="5"/>
  <c r="F2822" i="5"/>
  <c r="F2821" i="5"/>
  <c r="F2820" i="5"/>
  <c r="F2819" i="5"/>
  <c r="F2818" i="5"/>
  <c r="F2817" i="5"/>
  <c r="F2816" i="5"/>
  <c r="F2815" i="5"/>
  <c r="F2814" i="5"/>
  <c r="F2813" i="5"/>
  <c r="F2812" i="5"/>
  <c r="F2811" i="5"/>
  <c r="F2810" i="5"/>
  <c r="F2809" i="5"/>
  <c r="F2808" i="5"/>
  <c r="F2807" i="5"/>
  <c r="F2806" i="5"/>
  <c r="F2805" i="5"/>
  <c r="F2804" i="5"/>
  <c r="F2803" i="5"/>
  <c r="F2802" i="5"/>
  <c r="F2801" i="5"/>
  <c r="F2800" i="5"/>
  <c r="F2799" i="5"/>
  <c r="F2798" i="5"/>
  <c r="F2797" i="5"/>
  <c r="F2796" i="5"/>
  <c r="F2795" i="5"/>
  <c r="F2794" i="5"/>
  <c r="F2793" i="5"/>
  <c r="F2792" i="5"/>
  <c r="F2791" i="5"/>
  <c r="F2790" i="5"/>
  <c r="F2789" i="5"/>
  <c r="F2788" i="5"/>
  <c r="F2787" i="5"/>
  <c r="F2786" i="5"/>
  <c r="F2785" i="5"/>
  <c r="F2784" i="5"/>
  <c r="F2783" i="5"/>
  <c r="F2782" i="5"/>
  <c r="F2781" i="5"/>
  <c r="F2780" i="5"/>
  <c r="F2779" i="5"/>
  <c r="F2778" i="5"/>
  <c r="F2777" i="5"/>
  <c r="F2776" i="5"/>
  <c r="F2775" i="5"/>
  <c r="F2774" i="5"/>
  <c r="F2773" i="5"/>
  <c r="F2772" i="5"/>
  <c r="F2771" i="5"/>
  <c r="F2770" i="5"/>
  <c r="F2769" i="5"/>
  <c r="F2768" i="5"/>
  <c r="F2767" i="5"/>
  <c r="F2766" i="5"/>
  <c r="F2765" i="5"/>
  <c r="F2764" i="5"/>
  <c r="F2763" i="5"/>
  <c r="F2762" i="5"/>
  <c r="F2761" i="5"/>
  <c r="F2760" i="5"/>
  <c r="F2759" i="5"/>
  <c r="F2758" i="5"/>
  <c r="F2757" i="5"/>
  <c r="F2756" i="5"/>
  <c r="F2755" i="5"/>
  <c r="F2754" i="5"/>
  <c r="F2753" i="5"/>
  <c r="F2752" i="5"/>
  <c r="F2751" i="5"/>
  <c r="F2750" i="5"/>
  <c r="F2749" i="5"/>
  <c r="F2748" i="5"/>
  <c r="F2747" i="5"/>
  <c r="F2746" i="5"/>
  <c r="F2745" i="5"/>
  <c r="F2744" i="5"/>
  <c r="F2743" i="5"/>
  <c r="F2742" i="5"/>
  <c r="F2741" i="5"/>
  <c r="F2740" i="5"/>
  <c r="F2739" i="5"/>
  <c r="F2738" i="5"/>
  <c r="F2737" i="5"/>
  <c r="F2736" i="5"/>
  <c r="F2735" i="5"/>
  <c r="F2734" i="5"/>
  <c r="F2733" i="5"/>
  <c r="F2732" i="5"/>
  <c r="F2731" i="5"/>
  <c r="F2730" i="5"/>
  <c r="F2729" i="5"/>
  <c r="F2728" i="5"/>
  <c r="F2727" i="5"/>
  <c r="F2726" i="5"/>
  <c r="F2725" i="5"/>
  <c r="F2724" i="5"/>
  <c r="F2723" i="5"/>
  <c r="F2722" i="5"/>
  <c r="F2721" i="5"/>
  <c r="F2720" i="5"/>
  <c r="F2719" i="5"/>
  <c r="F2718" i="5"/>
  <c r="F2717" i="5"/>
  <c r="F2716" i="5"/>
  <c r="F2715" i="5"/>
  <c r="F2714" i="5"/>
  <c r="F2713" i="5"/>
  <c r="F2712" i="5"/>
  <c r="F2711" i="5"/>
  <c r="F2710" i="5"/>
  <c r="F2709" i="5"/>
  <c r="F2708" i="5"/>
  <c r="F2707" i="5"/>
  <c r="F2706" i="5"/>
  <c r="F2705" i="5"/>
  <c r="F2704" i="5"/>
  <c r="F2703" i="5"/>
  <c r="F2702" i="5"/>
  <c r="F2701" i="5"/>
  <c r="F2700" i="5"/>
  <c r="F2699" i="5"/>
  <c r="F2698" i="5"/>
  <c r="F2697" i="5"/>
  <c r="F2696" i="5"/>
  <c r="F2695" i="5"/>
  <c r="F2694" i="5"/>
  <c r="F2693" i="5"/>
  <c r="F2692" i="5"/>
  <c r="F2691" i="5"/>
  <c r="F2690" i="5"/>
  <c r="F2689" i="5"/>
  <c r="F2688" i="5"/>
  <c r="F2687" i="5"/>
  <c r="F2686" i="5"/>
  <c r="F2685" i="5"/>
  <c r="F2684" i="5"/>
  <c r="F2683" i="5"/>
  <c r="F2682" i="5"/>
  <c r="F2681" i="5"/>
  <c r="F2680" i="5"/>
  <c r="F2679" i="5"/>
  <c r="F2678" i="5"/>
  <c r="F2677" i="5"/>
  <c r="F2676" i="5"/>
  <c r="F2675" i="5"/>
  <c r="F2674" i="5"/>
  <c r="F2673" i="5"/>
  <c r="F2672" i="5"/>
  <c r="F2671" i="5"/>
  <c r="F2670" i="5"/>
  <c r="F2669" i="5"/>
  <c r="F2668" i="5"/>
  <c r="F2667" i="5"/>
  <c r="F2666" i="5"/>
  <c r="F2665" i="5"/>
  <c r="F2664" i="5"/>
  <c r="F2663" i="5"/>
  <c r="F2662" i="5"/>
  <c r="F2661" i="5"/>
  <c r="F2660" i="5"/>
  <c r="F2659" i="5"/>
  <c r="F2658" i="5"/>
  <c r="F2657" i="5"/>
  <c r="F2656" i="5"/>
  <c r="F2655" i="5"/>
  <c r="F2654" i="5"/>
  <c r="F2653" i="5"/>
  <c r="F2652" i="5"/>
  <c r="F2651" i="5"/>
  <c r="F2650" i="5"/>
  <c r="F2649" i="5"/>
  <c r="F2648" i="5"/>
  <c r="F2647" i="5"/>
  <c r="F2646" i="5"/>
  <c r="F2645" i="5"/>
  <c r="F2644" i="5"/>
  <c r="F2643" i="5"/>
  <c r="F2642" i="5"/>
  <c r="F2641" i="5"/>
  <c r="F2640" i="5"/>
  <c r="F2639" i="5"/>
  <c r="F2638" i="5"/>
  <c r="F2637" i="5"/>
  <c r="F2636" i="5"/>
  <c r="F2635" i="5"/>
  <c r="F2634" i="5"/>
  <c r="F2633" i="5"/>
  <c r="F2632" i="5"/>
  <c r="F2631" i="5"/>
  <c r="F2630" i="5"/>
  <c r="F2629" i="5"/>
  <c r="F2628" i="5"/>
  <c r="F2627" i="5"/>
  <c r="F2626" i="5"/>
  <c r="F2625" i="5"/>
  <c r="F2624" i="5"/>
  <c r="F2623" i="5"/>
  <c r="F2622" i="5"/>
  <c r="F2621" i="5"/>
  <c r="F2620" i="5"/>
  <c r="F2619" i="5"/>
  <c r="F2618" i="5"/>
  <c r="F2617" i="5"/>
  <c r="F2616" i="5"/>
  <c r="F2615" i="5"/>
  <c r="F2614" i="5"/>
  <c r="F2613" i="5"/>
  <c r="F2612" i="5"/>
  <c r="F2611" i="5"/>
  <c r="F2610" i="5"/>
  <c r="F2609" i="5"/>
  <c r="F2608" i="5"/>
  <c r="F2607" i="5"/>
  <c r="F2606" i="5"/>
  <c r="F2605" i="5"/>
  <c r="F2604" i="5"/>
  <c r="F2603" i="5"/>
  <c r="F2602" i="5"/>
  <c r="F2601" i="5"/>
  <c r="F2600" i="5"/>
  <c r="F2599" i="5"/>
  <c r="F2598" i="5"/>
  <c r="F2597" i="5"/>
  <c r="F2596" i="5"/>
  <c r="F2595" i="5"/>
  <c r="F2594" i="5"/>
  <c r="F2593" i="5"/>
  <c r="F2592" i="5"/>
  <c r="F2591" i="5"/>
  <c r="F2590" i="5"/>
  <c r="F2589" i="5"/>
  <c r="F2588" i="5"/>
  <c r="F2587" i="5"/>
  <c r="F2586" i="5"/>
  <c r="F2585" i="5"/>
  <c r="F2584" i="5"/>
  <c r="F2583" i="5"/>
  <c r="F2582" i="5"/>
  <c r="F2581" i="5"/>
  <c r="F2580" i="5"/>
  <c r="F2579" i="5"/>
  <c r="F2578" i="5"/>
  <c r="F2577" i="5"/>
  <c r="F2576" i="5"/>
  <c r="F2575" i="5"/>
  <c r="F2574" i="5"/>
  <c r="F2573" i="5"/>
  <c r="F2572" i="5"/>
  <c r="F2571" i="5"/>
  <c r="F2570" i="5"/>
  <c r="F2569" i="5"/>
  <c r="F2568" i="5"/>
  <c r="F2567" i="5"/>
  <c r="F2566" i="5"/>
  <c r="F2565" i="5"/>
  <c r="F2564" i="5"/>
  <c r="F2563" i="5"/>
  <c r="F2562" i="5"/>
  <c r="F2561" i="5"/>
  <c r="F2560" i="5"/>
  <c r="F2559" i="5"/>
  <c r="F2558" i="5"/>
  <c r="F2557" i="5"/>
  <c r="F2556" i="5"/>
  <c r="F2555" i="5"/>
  <c r="F2554" i="5"/>
  <c r="F2553" i="5"/>
  <c r="F2552" i="5"/>
  <c r="F2551" i="5"/>
  <c r="F2550" i="5"/>
  <c r="F2549" i="5"/>
  <c r="F2548" i="5"/>
  <c r="F2547" i="5"/>
  <c r="F2546" i="5"/>
  <c r="F2545" i="5"/>
  <c r="F2544" i="5"/>
  <c r="F2543" i="5"/>
  <c r="F2542" i="5"/>
  <c r="F2541" i="5"/>
  <c r="F2540" i="5"/>
  <c r="F2539" i="5"/>
  <c r="F2538" i="5"/>
  <c r="F2537" i="5"/>
  <c r="F2536" i="5"/>
  <c r="F2535" i="5"/>
  <c r="F2534" i="5"/>
  <c r="F2533" i="5"/>
  <c r="F2532" i="5"/>
  <c r="F2531" i="5"/>
  <c r="F2530" i="5"/>
  <c r="F2529" i="5"/>
  <c r="F2528" i="5"/>
  <c r="F2527" i="5"/>
  <c r="F2526" i="5"/>
  <c r="F2525" i="5"/>
  <c r="F2524" i="5"/>
  <c r="F2523" i="5"/>
  <c r="F2522" i="5"/>
  <c r="F2521" i="5"/>
  <c r="F2520" i="5"/>
  <c r="F2519" i="5"/>
  <c r="F2518" i="5"/>
  <c r="F2517" i="5"/>
  <c r="F2516" i="5"/>
  <c r="F2515" i="5"/>
  <c r="F2514" i="5"/>
  <c r="F2513" i="5"/>
  <c r="F2512" i="5"/>
  <c r="F2511" i="5"/>
  <c r="F2510" i="5"/>
  <c r="F2509" i="5"/>
  <c r="F2508" i="5"/>
  <c r="F2507" i="5"/>
  <c r="F2506" i="5"/>
  <c r="F2505" i="5"/>
  <c r="F2504" i="5"/>
  <c r="F2503" i="5"/>
  <c r="F2502" i="5"/>
  <c r="F2501" i="5"/>
  <c r="F2500" i="5"/>
  <c r="F2499" i="5"/>
  <c r="F2498" i="5"/>
  <c r="F2497" i="5"/>
  <c r="F2496" i="5"/>
  <c r="F2495" i="5"/>
  <c r="F2494" i="5"/>
  <c r="F2493" i="5"/>
  <c r="F2492" i="5"/>
  <c r="F2491" i="5"/>
  <c r="F2490" i="5"/>
  <c r="F2489" i="5"/>
  <c r="F2488" i="5"/>
  <c r="F2487" i="5"/>
  <c r="F2486" i="5"/>
  <c r="F2485" i="5"/>
  <c r="F2484" i="5"/>
  <c r="F2483" i="5"/>
  <c r="F2482" i="5"/>
  <c r="F2481" i="5"/>
  <c r="F2480" i="5"/>
  <c r="F2479" i="5"/>
  <c r="F2478" i="5"/>
  <c r="F2477" i="5"/>
  <c r="F2476" i="5"/>
  <c r="F2475" i="5"/>
  <c r="F2474" i="5"/>
  <c r="F2473" i="5"/>
  <c r="F2472" i="5"/>
  <c r="F2471" i="5"/>
  <c r="F2470" i="5"/>
  <c r="F2469" i="5"/>
  <c r="F2468" i="5"/>
  <c r="F2467" i="5"/>
  <c r="F2466" i="5"/>
  <c r="F2465" i="5"/>
  <c r="F2464" i="5"/>
  <c r="F2463" i="5"/>
  <c r="F2462" i="5"/>
  <c r="F2461" i="5"/>
  <c r="F2460" i="5"/>
  <c r="F2459" i="5"/>
  <c r="F2458" i="5"/>
  <c r="F2457" i="5"/>
  <c r="F2456" i="5"/>
  <c r="F2455" i="5"/>
  <c r="F2454" i="5"/>
  <c r="F2453" i="5"/>
  <c r="F2452" i="5"/>
  <c r="F2451" i="5"/>
  <c r="F2450" i="5"/>
  <c r="F2449" i="5"/>
  <c r="F2448" i="5"/>
  <c r="F2447" i="5"/>
  <c r="F2446" i="5"/>
  <c r="F2445" i="5"/>
  <c r="F2444" i="5"/>
  <c r="F2443" i="5"/>
  <c r="F2442" i="5"/>
  <c r="F2441" i="5"/>
  <c r="F2440" i="5"/>
  <c r="F2439" i="5"/>
  <c r="F2438" i="5"/>
  <c r="F2437" i="5"/>
  <c r="F2436" i="5"/>
  <c r="F2435" i="5"/>
  <c r="F2434" i="5"/>
  <c r="F2433" i="5"/>
  <c r="F2432" i="5"/>
  <c r="F2431" i="5"/>
  <c r="F2430" i="5"/>
  <c r="F2429" i="5"/>
  <c r="F2428" i="5"/>
  <c r="F2427" i="5"/>
  <c r="F2426" i="5"/>
  <c r="F2425" i="5"/>
  <c r="F2424" i="5"/>
  <c r="F2423" i="5"/>
  <c r="F2422" i="5"/>
  <c r="F2421" i="5"/>
  <c r="F2420" i="5"/>
  <c r="F2419" i="5"/>
  <c r="F2418" i="5"/>
  <c r="F2417" i="5"/>
  <c r="F2416" i="5"/>
  <c r="F2415" i="5"/>
  <c r="F2414" i="5"/>
  <c r="F2413" i="5"/>
  <c r="F2412" i="5"/>
  <c r="F2411" i="5"/>
  <c r="F2410" i="5"/>
  <c r="F2409" i="5"/>
  <c r="F2408" i="5"/>
  <c r="F2407" i="5"/>
  <c r="F2406" i="5"/>
  <c r="F2405" i="5"/>
  <c r="F2404" i="5"/>
  <c r="F2403" i="5"/>
  <c r="F2402" i="5"/>
  <c r="F2401" i="5"/>
  <c r="F2400" i="5"/>
  <c r="F2399" i="5"/>
  <c r="F2398" i="5"/>
  <c r="F2397" i="5"/>
  <c r="F2396" i="5"/>
  <c r="F2395" i="5"/>
  <c r="F2394" i="5"/>
  <c r="F2393" i="5"/>
  <c r="F2392" i="5"/>
  <c r="F2391" i="5"/>
  <c r="F2390" i="5"/>
  <c r="F2389" i="5"/>
  <c r="F2388" i="5"/>
  <c r="F2387" i="5"/>
  <c r="F2386" i="5"/>
  <c r="F2385" i="5"/>
  <c r="F2384" i="5"/>
  <c r="F2383" i="5"/>
  <c r="F2382" i="5"/>
  <c r="F2381" i="5"/>
  <c r="F2380" i="5"/>
  <c r="F2379" i="5"/>
  <c r="F2378" i="5"/>
  <c r="F2377" i="5"/>
  <c r="F2376" i="5"/>
  <c r="F2375" i="5"/>
  <c r="F2374" i="5"/>
  <c r="F2373" i="5"/>
  <c r="F2372" i="5"/>
  <c r="F2371" i="5"/>
  <c r="F2370" i="5"/>
  <c r="F2369" i="5"/>
  <c r="F2368" i="5"/>
  <c r="F2367" i="5"/>
  <c r="F2366" i="5"/>
  <c r="F2365" i="5"/>
  <c r="F2364" i="5"/>
  <c r="F2363" i="5"/>
  <c r="F2362" i="5"/>
  <c r="F2361" i="5"/>
  <c r="F2360" i="5"/>
  <c r="F2359" i="5"/>
  <c r="F2358" i="5"/>
  <c r="F2357" i="5"/>
  <c r="F2356" i="5"/>
  <c r="F2355" i="5"/>
  <c r="F2354" i="5"/>
  <c r="F2353" i="5"/>
  <c r="F2352" i="5"/>
  <c r="F2351" i="5"/>
  <c r="F2350" i="5"/>
  <c r="F2349" i="5"/>
  <c r="F2348" i="5"/>
  <c r="F2347" i="5"/>
  <c r="F2346" i="5"/>
  <c r="F2345" i="5"/>
  <c r="F2344" i="5"/>
  <c r="F2343" i="5"/>
  <c r="F2342" i="5"/>
  <c r="F2341" i="5"/>
  <c r="F2340" i="5"/>
  <c r="F2339" i="5"/>
  <c r="F2338" i="5"/>
  <c r="F2337" i="5"/>
  <c r="F2336" i="5"/>
  <c r="F2335" i="5"/>
  <c r="F2334" i="5"/>
  <c r="F2333" i="5"/>
  <c r="F2332" i="5"/>
  <c r="F2331" i="5"/>
  <c r="F2330" i="5"/>
  <c r="F2329" i="5"/>
  <c r="F2328" i="5"/>
  <c r="F2327" i="5"/>
  <c r="F2326" i="5"/>
  <c r="F2325" i="5"/>
  <c r="F2324" i="5"/>
  <c r="F2323" i="5"/>
  <c r="F2322" i="5"/>
  <c r="F2321" i="5"/>
  <c r="F2320" i="5"/>
  <c r="F2319" i="5"/>
  <c r="F2318" i="5"/>
  <c r="F2317" i="5"/>
  <c r="F2316" i="5"/>
  <c r="F2315" i="5"/>
  <c r="F2314" i="5"/>
  <c r="F2313" i="5"/>
  <c r="F2312" i="5"/>
  <c r="F2311" i="5"/>
  <c r="F2310" i="5"/>
  <c r="F2309" i="5"/>
  <c r="F2308" i="5"/>
  <c r="F2307" i="5"/>
  <c r="F2306" i="5"/>
  <c r="F2305" i="5"/>
  <c r="F2304" i="5"/>
  <c r="F2303" i="5"/>
  <c r="F2302" i="5"/>
  <c r="F2301" i="5"/>
  <c r="F2300" i="5"/>
  <c r="F2299" i="5"/>
  <c r="F2298" i="5"/>
  <c r="F2297" i="5"/>
  <c r="F2296" i="5"/>
  <c r="F2295" i="5"/>
  <c r="F2294" i="5"/>
  <c r="F2293" i="5"/>
  <c r="F2292" i="5"/>
  <c r="F2291" i="5"/>
  <c r="F2290" i="5"/>
  <c r="F2289" i="5"/>
  <c r="F2288" i="5"/>
  <c r="F2287" i="5"/>
  <c r="F2286" i="5"/>
  <c r="F2285" i="5"/>
  <c r="F2284" i="5"/>
  <c r="F2283" i="5"/>
  <c r="F2282" i="5"/>
  <c r="F2281" i="5"/>
  <c r="F2280" i="5"/>
  <c r="F2279" i="5"/>
  <c r="F2278" i="5"/>
  <c r="F2277" i="5"/>
  <c r="F2276" i="5"/>
  <c r="F2275" i="5"/>
  <c r="F2274" i="5"/>
  <c r="F2273" i="5"/>
  <c r="F2272" i="5"/>
  <c r="F2271" i="5"/>
  <c r="F2270" i="5"/>
  <c r="F2269" i="5"/>
  <c r="F2268" i="5"/>
  <c r="F2267" i="5"/>
  <c r="F2266" i="5"/>
  <c r="F2265" i="5"/>
  <c r="F2264" i="5"/>
  <c r="F2263" i="5"/>
  <c r="F2262" i="5"/>
  <c r="F2261" i="5"/>
  <c r="F2260" i="5"/>
  <c r="F2259" i="5"/>
  <c r="F2258" i="5"/>
  <c r="F2257" i="5"/>
  <c r="F2256" i="5"/>
  <c r="F2255" i="5"/>
  <c r="F2254" i="5"/>
  <c r="F2253" i="5"/>
  <c r="F2252" i="5"/>
  <c r="F2251" i="5"/>
  <c r="F2250" i="5"/>
  <c r="F2249" i="5"/>
  <c r="F2248" i="5"/>
  <c r="F2247" i="5"/>
  <c r="F2246" i="5"/>
  <c r="F2245" i="5"/>
  <c r="F2244" i="5"/>
  <c r="F2243" i="5"/>
  <c r="F2242" i="5"/>
  <c r="F2241" i="5"/>
  <c r="F2240" i="5"/>
  <c r="F2239" i="5"/>
  <c r="F2238" i="5"/>
  <c r="F2237" i="5"/>
  <c r="F2236" i="5"/>
  <c r="F2235" i="5"/>
  <c r="F2234" i="5"/>
  <c r="F2233" i="5"/>
  <c r="F2232" i="5"/>
  <c r="F2231" i="5"/>
  <c r="F2230" i="5"/>
  <c r="F2229" i="5"/>
  <c r="F2228" i="5"/>
  <c r="F2227" i="5"/>
  <c r="F2226" i="5"/>
  <c r="F2225" i="5"/>
  <c r="F2224" i="5"/>
  <c r="F2223" i="5"/>
  <c r="F2222" i="5"/>
  <c r="F2221" i="5"/>
  <c r="F2220" i="5"/>
  <c r="F2219" i="5"/>
  <c r="F2218" i="5"/>
  <c r="F2217" i="5"/>
  <c r="F2216" i="5"/>
  <c r="F2215" i="5"/>
  <c r="F2214" i="5"/>
  <c r="F2213" i="5"/>
  <c r="F2212" i="5"/>
  <c r="F2211" i="5"/>
  <c r="F2210" i="5"/>
  <c r="F2209" i="5"/>
  <c r="F2208" i="5"/>
  <c r="F2207" i="5"/>
  <c r="F2206" i="5"/>
  <c r="F2205" i="5"/>
  <c r="F2204" i="5"/>
  <c r="F2203" i="5"/>
  <c r="F2202" i="5"/>
  <c r="F2201" i="5"/>
  <c r="F2200" i="5"/>
  <c r="F2199" i="5"/>
  <c r="F2198" i="5"/>
  <c r="F2197" i="5"/>
  <c r="F2196" i="5"/>
  <c r="F2195" i="5"/>
  <c r="F2194" i="5"/>
  <c r="F2193" i="5"/>
  <c r="F2192" i="5"/>
  <c r="F2191" i="5"/>
  <c r="F2190" i="5"/>
  <c r="F2189" i="5"/>
  <c r="F2188" i="5"/>
  <c r="F2187" i="5"/>
  <c r="F2186" i="5"/>
  <c r="F2185" i="5"/>
  <c r="F2184" i="5"/>
  <c r="F2183" i="5"/>
  <c r="F2182" i="5"/>
  <c r="F2181" i="5"/>
  <c r="F2180" i="5"/>
  <c r="F2179" i="5"/>
  <c r="F2178" i="5"/>
  <c r="F2177" i="5"/>
  <c r="F2176" i="5"/>
  <c r="F2175" i="5"/>
  <c r="F2174" i="5"/>
  <c r="F2173" i="5"/>
  <c r="F2172" i="5"/>
  <c r="F2171" i="5"/>
  <c r="F2170" i="5"/>
  <c r="F2169" i="5"/>
  <c r="F2168" i="5"/>
  <c r="F2167" i="5"/>
  <c r="F2166" i="5"/>
  <c r="F2165" i="5"/>
  <c r="F2164" i="5"/>
  <c r="F2163" i="5"/>
  <c r="F2162" i="5"/>
  <c r="F2161" i="5"/>
  <c r="F2160" i="5"/>
  <c r="F2159" i="5"/>
  <c r="F2158" i="5"/>
  <c r="F2157" i="5"/>
  <c r="F2156" i="5"/>
  <c r="F2155" i="5"/>
  <c r="F2154" i="5"/>
  <c r="F2153" i="5"/>
  <c r="F2152" i="5"/>
  <c r="F2151" i="5"/>
  <c r="F2150" i="5"/>
  <c r="F2149" i="5"/>
  <c r="F2148" i="5"/>
  <c r="F2147" i="5"/>
  <c r="F2146" i="5"/>
  <c r="F2145" i="5"/>
  <c r="F2144" i="5"/>
  <c r="F2143" i="5"/>
  <c r="F2142" i="5"/>
  <c r="F2141" i="5"/>
  <c r="F2140" i="5"/>
  <c r="F2139" i="5"/>
  <c r="F2138" i="5"/>
  <c r="F2137" i="5"/>
  <c r="F2136" i="5"/>
  <c r="F2135" i="5"/>
  <c r="F2134" i="5"/>
  <c r="F2133" i="5"/>
  <c r="F2132" i="5"/>
  <c r="F2131" i="5"/>
  <c r="F2130" i="5"/>
  <c r="F2129" i="5"/>
  <c r="F2128" i="5"/>
  <c r="F2127" i="5"/>
  <c r="F2126" i="5"/>
  <c r="F2125" i="5"/>
  <c r="F2124" i="5"/>
  <c r="F2123" i="5"/>
  <c r="F2122" i="5"/>
  <c r="F2121" i="5"/>
  <c r="F2120" i="5"/>
  <c r="F2119" i="5"/>
  <c r="F2118" i="5"/>
  <c r="F2117" i="5"/>
  <c r="F2116" i="5"/>
  <c r="F2115" i="5"/>
  <c r="F2114" i="5"/>
  <c r="F2113" i="5"/>
  <c r="F2112" i="5"/>
  <c r="F2111" i="5"/>
  <c r="F2110" i="5"/>
  <c r="F2109" i="5"/>
  <c r="F2108" i="5"/>
  <c r="F2107" i="5"/>
  <c r="F2106" i="5"/>
  <c r="F2105" i="5"/>
  <c r="F2104" i="5"/>
  <c r="F2103" i="5"/>
  <c r="F2102" i="5"/>
  <c r="F2101" i="5"/>
  <c r="F2100" i="5"/>
  <c r="F2099" i="5"/>
  <c r="F2098" i="5"/>
  <c r="F2097" i="5"/>
  <c r="F2096" i="5"/>
  <c r="F2095" i="5"/>
  <c r="F2094" i="5"/>
  <c r="F2093" i="5"/>
  <c r="F2092" i="5"/>
  <c r="F2091" i="5"/>
  <c r="F2090" i="5"/>
  <c r="F2089" i="5"/>
  <c r="F2088" i="5"/>
  <c r="F2087" i="5"/>
  <c r="F2086" i="5"/>
  <c r="F2085" i="5"/>
  <c r="F2084" i="5"/>
  <c r="F2083" i="5"/>
  <c r="F2082" i="5"/>
  <c r="F2081" i="5"/>
  <c r="F2080" i="5"/>
  <c r="F2079" i="5"/>
  <c r="F2078" i="5"/>
  <c r="F2077" i="5"/>
  <c r="F2076" i="5"/>
  <c r="F2075" i="5"/>
  <c r="F2074" i="5"/>
  <c r="F2073" i="5"/>
  <c r="F2072" i="5"/>
  <c r="F2071" i="5"/>
  <c r="F2070" i="5"/>
  <c r="F2069" i="5"/>
  <c r="F2068" i="5"/>
  <c r="F2067" i="5"/>
  <c r="F2066" i="5"/>
  <c r="F2065" i="5"/>
  <c r="F2064" i="5"/>
  <c r="F2063" i="5"/>
  <c r="F2062" i="5"/>
  <c r="F2061" i="5"/>
  <c r="F2060" i="5"/>
  <c r="F2059" i="5"/>
  <c r="F2058" i="5"/>
  <c r="F2057" i="5"/>
  <c r="F2056" i="5"/>
  <c r="F2055" i="5"/>
  <c r="F2054" i="5"/>
  <c r="F2053" i="5"/>
  <c r="F2052" i="5"/>
  <c r="F2051" i="5"/>
  <c r="F2050" i="5"/>
  <c r="F2049" i="5"/>
  <c r="F2048" i="5"/>
  <c r="F2047" i="5"/>
  <c r="F2046" i="5"/>
  <c r="F2045" i="5"/>
  <c r="F2044" i="5"/>
  <c r="F2043" i="5"/>
  <c r="F2042" i="5"/>
  <c r="F2041" i="5"/>
  <c r="F2040" i="5"/>
  <c r="F2039" i="5"/>
  <c r="F2038" i="5"/>
  <c r="F2037" i="5"/>
  <c r="F2036" i="5"/>
  <c r="F2035" i="5"/>
  <c r="F2034" i="5"/>
  <c r="F2033" i="5"/>
  <c r="F2032" i="5"/>
  <c r="F2031" i="5"/>
  <c r="F2030" i="5"/>
  <c r="F2029" i="5"/>
  <c r="F2028" i="5"/>
  <c r="F2027" i="5"/>
  <c r="F2026" i="5"/>
  <c r="F2025" i="5"/>
  <c r="F2024" i="5"/>
  <c r="F2023" i="5"/>
  <c r="F2022" i="5"/>
  <c r="F2021" i="5"/>
  <c r="F2020" i="5"/>
  <c r="F2019" i="5"/>
  <c r="F2018" i="5"/>
  <c r="F2017" i="5"/>
  <c r="F2016" i="5"/>
  <c r="F2015" i="5"/>
  <c r="F2014" i="5"/>
  <c r="F2013" i="5"/>
  <c r="F2012" i="5"/>
  <c r="F2011" i="5"/>
  <c r="F2010" i="5"/>
  <c r="F2009" i="5"/>
  <c r="F2008" i="5"/>
  <c r="F2007" i="5"/>
  <c r="F2006" i="5"/>
  <c r="F2005" i="5"/>
  <c r="F2004" i="5"/>
  <c r="F2003" i="5"/>
  <c r="F2002" i="5"/>
  <c r="F2001" i="5"/>
  <c r="F2000" i="5"/>
  <c r="F1999" i="5"/>
  <c r="F1998" i="5"/>
  <c r="F1997" i="5"/>
  <c r="F1996" i="5"/>
  <c r="F1995" i="5"/>
  <c r="F1994" i="5"/>
  <c r="F1993" i="5"/>
  <c r="F1992" i="5"/>
  <c r="F1991" i="5"/>
  <c r="F1990" i="5"/>
  <c r="F1989" i="5"/>
  <c r="F1988" i="5"/>
  <c r="F1987" i="5"/>
  <c r="F1986" i="5"/>
  <c r="F1985" i="5"/>
  <c r="F1984" i="5"/>
  <c r="F1983" i="5"/>
  <c r="F1982" i="5"/>
  <c r="F1981" i="5"/>
  <c r="F1980" i="5"/>
  <c r="F1979" i="5"/>
  <c r="F1978" i="5"/>
  <c r="F1977" i="5"/>
  <c r="F1976" i="5"/>
  <c r="F1975" i="5"/>
  <c r="F1974" i="5"/>
  <c r="F1973" i="5"/>
  <c r="F1972" i="5"/>
  <c r="F1971" i="5"/>
  <c r="F1970" i="5"/>
  <c r="F1969" i="5"/>
  <c r="F1968" i="5"/>
  <c r="F1967" i="5"/>
  <c r="F1966" i="5"/>
  <c r="F1965" i="5"/>
  <c r="F1964" i="5"/>
  <c r="F1963" i="5"/>
  <c r="F1962" i="5"/>
  <c r="F1961" i="5"/>
  <c r="F1960" i="5"/>
  <c r="F1959" i="5"/>
  <c r="F1958" i="5"/>
  <c r="F1957" i="5"/>
  <c r="F1956" i="5"/>
  <c r="F1955" i="5"/>
  <c r="F1954" i="5"/>
  <c r="F1953" i="5"/>
  <c r="F1952" i="5"/>
  <c r="F1951" i="5"/>
  <c r="F1950" i="5"/>
  <c r="F1949" i="5"/>
  <c r="F1948" i="5"/>
  <c r="F1947" i="5"/>
  <c r="F1946" i="5"/>
  <c r="F1945" i="5"/>
  <c r="F1944" i="5"/>
  <c r="F1943" i="5"/>
  <c r="F1942" i="5"/>
  <c r="F1941" i="5"/>
  <c r="F1940" i="5"/>
  <c r="F1939" i="5"/>
  <c r="F1938" i="5"/>
  <c r="F1937" i="5"/>
  <c r="F1936" i="5"/>
  <c r="F1935" i="5"/>
  <c r="F1934" i="5"/>
  <c r="F1933" i="5"/>
  <c r="F1932" i="5"/>
  <c r="F1931" i="5"/>
  <c r="F1930" i="5"/>
  <c r="F1929" i="5"/>
  <c r="F1928" i="5"/>
  <c r="F1927" i="5"/>
  <c r="F1926" i="5"/>
  <c r="F1925" i="5"/>
  <c r="F1924" i="5"/>
  <c r="F1923" i="5"/>
  <c r="F1922" i="5"/>
  <c r="F1921" i="5"/>
  <c r="F1920" i="5"/>
  <c r="F1919" i="5"/>
  <c r="F1918" i="5"/>
  <c r="F1917" i="5"/>
  <c r="F1916" i="5"/>
  <c r="F1915" i="5"/>
  <c r="F1914" i="5"/>
  <c r="F1913" i="5"/>
  <c r="F1912" i="5"/>
  <c r="F1911" i="5"/>
  <c r="F1910" i="5"/>
  <c r="F1909" i="5"/>
  <c r="F1908" i="5"/>
  <c r="F1907" i="5"/>
  <c r="F1906" i="5"/>
  <c r="F1905" i="5"/>
  <c r="F1904" i="5"/>
  <c r="F1903" i="5"/>
  <c r="F1902" i="5"/>
  <c r="F1901" i="5"/>
  <c r="F1900" i="5"/>
  <c r="F1899" i="5"/>
  <c r="F1898" i="5"/>
  <c r="F1897" i="5"/>
  <c r="F1896" i="5"/>
  <c r="F1895" i="5"/>
  <c r="F1894" i="5"/>
  <c r="F1893" i="5"/>
  <c r="F1892" i="5"/>
  <c r="F1891" i="5"/>
  <c r="F1890" i="5"/>
  <c r="F1889" i="5"/>
  <c r="F1888" i="5"/>
  <c r="F1887" i="5"/>
  <c r="F1886" i="5"/>
  <c r="F1885" i="5"/>
  <c r="F1884" i="5"/>
  <c r="F1883" i="5"/>
  <c r="F1882" i="5"/>
  <c r="F1881" i="5"/>
  <c r="F1880" i="5"/>
  <c r="F1879" i="5"/>
  <c r="F1878" i="5"/>
  <c r="F1877" i="5"/>
  <c r="F1876" i="5"/>
  <c r="F1875" i="5"/>
  <c r="F1874" i="5"/>
  <c r="F1873" i="5"/>
  <c r="F1872" i="5"/>
  <c r="F1871" i="5"/>
  <c r="F1870" i="5"/>
  <c r="F1869" i="5"/>
  <c r="F1868" i="5"/>
  <c r="F1867" i="5"/>
  <c r="F1866" i="5"/>
  <c r="F1865" i="5"/>
  <c r="F1864" i="5"/>
  <c r="F1863" i="5"/>
  <c r="F1862" i="5"/>
  <c r="F1861" i="5"/>
  <c r="F1860" i="5"/>
  <c r="F1859" i="5"/>
  <c r="F1858" i="5"/>
  <c r="F1857" i="5"/>
  <c r="F1856" i="5"/>
  <c r="F1855" i="5"/>
  <c r="F1854" i="5"/>
  <c r="F1853" i="5"/>
  <c r="F1852" i="5"/>
  <c r="F1851" i="5"/>
  <c r="F1850" i="5"/>
  <c r="F1849" i="5"/>
  <c r="F1848" i="5"/>
  <c r="F1847" i="5"/>
  <c r="F1846" i="5"/>
  <c r="F1845" i="5"/>
  <c r="F1844" i="5"/>
  <c r="F1843" i="5"/>
  <c r="F1842" i="5"/>
  <c r="F1841" i="5"/>
  <c r="F1840" i="5"/>
  <c r="F1839" i="5"/>
  <c r="F1838" i="5"/>
  <c r="F1837" i="5"/>
  <c r="F1836" i="5"/>
  <c r="F1835" i="5"/>
  <c r="F1834" i="5"/>
  <c r="F1833" i="5"/>
  <c r="F1832" i="5"/>
  <c r="F1831" i="5"/>
  <c r="F1830" i="5"/>
  <c r="F1829" i="5"/>
  <c r="F1828" i="5"/>
  <c r="F1827" i="5"/>
  <c r="F1826" i="5"/>
  <c r="F1825" i="5"/>
  <c r="F1824" i="5"/>
  <c r="F1823" i="5"/>
  <c r="F1822" i="5"/>
  <c r="F1821" i="5"/>
  <c r="F1820" i="5"/>
  <c r="F1819" i="5"/>
  <c r="F1818" i="5"/>
  <c r="F1817" i="5"/>
  <c r="F1816" i="5"/>
  <c r="F1815" i="5"/>
  <c r="F1814" i="5"/>
  <c r="F1813" i="5"/>
  <c r="F1812" i="5"/>
  <c r="F1811" i="5"/>
  <c r="F1810" i="5"/>
  <c r="F1809" i="5"/>
  <c r="F1808" i="5"/>
  <c r="F1807" i="5"/>
  <c r="F1806" i="5"/>
  <c r="F1805" i="5"/>
  <c r="F1804" i="5"/>
  <c r="F1803" i="5"/>
  <c r="F1802" i="5"/>
  <c r="F1801" i="5"/>
  <c r="F1800" i="5"/>
  <c r="F1799" i="5"/>
  <c r="F1798" i="5"/>
  <c r="F1797" i="5"/>
  <c r="F1796" i="5"/>
  <c r="F1795" i="5"/>
  <c r="F1794" i="5"/>
  <c r="F1793" i="5"/>
  <c r="F1792" i="5"/>
  <c r="F1791" i="5"/>
  <c r="F1790" i="5"/>
  <c r="F1789" i="5"/>
  <c r="F1788" i="5"/>
  <c r="F1787" i="5"/>
  <c r="F1786" i="5"/>
  <c r="F1785" i="5"/>
  <c r="F1784" i="5"/>
  <c r="F1783" i="5"/>
  <c r="F1782" i="5"/>
  <c r="F1781" i="5"/>
  <c r="F1780" i="5"/>
  <c r="F1779" i="5"/>
  <c r="F1778" i="5"/>
  <c r="F1777" i="5"/>
  <c r="F1776" i="5"/>
  <c r="F1775" i="5"/>
  <c r="F1774" i="5"/>
  <c r="F1773" i="5"/>
  <c r="F1772" i="5"/>
  <c r="F1771" i="5"/>
  <c r="F1770" i="5"/>
  <c r="F1769" i="5"/>
  <c r="F1768" i="5"/>
  <c r="F1767" i="5"/>
  <c r="F1766" i="5"/>
  <c r="F1765" i="5"/>
  <c r="F1764" i="5"/>
  <c r="F1763" i="5"/>
  <c r="F1762" i="5"/>
  <c r="F1761" i="5"/>
  <c r="F1760" i="5"/>
  <c r="F1759" i="5"/>
  <c r="F1758" i="5"/>
  <c r="F1757" i="5"/>
  <c r="F1756" i="5"/>
  <c r="F1755" i="5"/>
  <c r="F1754" i="5"/>
  <c r="F1753" i="5"/>
  <c r="F1752" i="5"/>
  <c r="F1751" i="5"/>
  <c r="F1750" i="5"/>
  <c r="F1749" i="5"/>
  <c r="F1748" i="5"/>
  <c r="F1747" i="5"/>
  <c r="F1746" i="5"/>
  <c r="F1745" i="5"/>
  <c r="F1744" i="5"/>
  <c r="F1743" i="5"/>
  <c r="F1742" i="5"/>
  <c r="F1741" i="5"/>
  <c r="F1740" i="5"/>
  <c r="F1739" i="5"/>
  <c r="F1738" i="5"/>
  <c r="F1737" i="5"/>
  <c r="F1736" i="5"/>
  <c r="F1735" i="5"/>
  <c r="F1734" i="5"/>
  <c r="F1733" i="5"/>
  <c r="F1732" i="5"/>
  <c r="F1731" i="5"/>
  <c r="F1730" i="5"/>
  <c r="F1729" i="5"/>
  <c r="F1728" i="5"/>
  <c r="F1727" i="5"/>
  <c r="F1726" i="5"/>
  <c r="F1725" i="5"/>
  <c r="F1724" i="5"/>
  <c r="F1723" i="5"/>
  <c r="F1722" i="5"/>
  <c r="F1721" i="5"/>
  <c r="F1720" i="5"/>
  <c r="F1719" i="5"/>
  <c r="F1718" i="5"/>
  <c r="F1717" i="5"/>
  <c r="F1716" i="5"/>
  <c r="F1715" i="5"/>
  <c r="F1714" i="5"/>
  <c r="F1713" i="5"/>
  <c r="F1712" i="5"/>
  <c r="F1711" i="5"/>
  <c r="F1710" i="5"/>
  <c r="F1709" i="5"/>
  <c r="F1708" i="5"/>
  <c r="F1707" i="5"/>
  <c r="F1706" i="5"/>
  <c r="F1705" i="5"/>
  <c r="F1704" i="5"/>
  <c r="F1703" i="5"/>
  <c r="F1702" i="5"/>
  <c r="F1701" i="5"/>
  <c r="F1700" i="5"/>
  <c r="F1699" i="5"/>
  <c r="F1698" i="5"/>
  <c r="F1697" i="5"/>
  <c r="F1696" i="5"/>
  <c r="F1695" i="5"/>
  <c r="F1694" i="5"/>
  <c r="F1693" i="5"/>
  <c r="F1692" i="5"/>
  <c r="F1691" i="5"/>
  <c r="F1690" i="5"/>
  <c r="F1689" i="5"/>
  <c r="F1688" i="5"/>
  <c r="F1687" i="5"/>
  <c r="F1686" i="5"/>
  <c r="F1685" i="5"/>
  <c r="F1684" i="5"/>
  <c r="F1683" i="5"/>
  <c r="F1682" i="5"/>
  <c r="F1681" i="5"/>
  <c r="F1680" i="5"/>
  <c r="F1679" i="5"/>
  <c r="F1678" i="5"/>
  <c r="F1677" i="5"/>
  <c r="F1676" i="5"/>
  <c r="F1675" i="5"/>
  <c r="F1674" i="5"/>
  <c r="F1673" i="5"/>
  <c r="F1672" i="5"/>
  <c r="F1671" i="5"/>
  <c r="F1670" i="5"/>
  <c r="F1669" i="5"/>
  <c r="F1668" i="5"/>
  <c r="F1667" i="5"/>
  <c r="F1666" i="5"/>
  <c r="F1665" i="5"/>
  <c r="F1664" i="5"/>
  <c r="F1663" i="5"/>
  <c r="F1662" i="5"/>
  <c r="F1661" i="5"/>
  <c r="F1660" i="5"/>
  <c r="F1659" i="5"/>
  <c r="F1658" i="5"/>
  <c r="F1657" i="5"/>
  <c r="F1656" i="5"/>
  <c r="F1655" i="5"/>
  <c r="F1654" i="5"/>
  <c r="F1653" i="5"/>
  <c r="F1652" i="5"/>
  <c r="F1651" i="5"/>
  <c r="F1650" i="5"/>
  <c r="F1649" i="5"/>
  <c r="F1648" i="5"/>
  <c r="F1647" i="5"/>
  <c r="F1646" i="5"/>
  <c r="F1645" i="5"/>
  <c r="F1644" i="5"/>
  <c r="F1643" i="5"/>
  <c r="F1642" i="5"/>
  <c r="F1641" i="5"/>
  <c r="F1640" i="5"/>
  <c r="F1639" i="5"/>
  <c r="F1638" i="5"/>
  <c r="F1637" i="5"/>
  <c r="F1636" i="5"/>
  <c r="F1635" i="5"/>
  <c r="F1634" i="5"/>
  <c r="F1633" i="5"/>
  <c r="F1632" i="5"/>
  <c r="F1631" i="5"/>
  <c r="F1630" i="5"/>
  <c r="F1629" i="5"/>
  <c r="F1628" i="5"/>
  <c r="F1627" i="5"/>
  <c r="F1626" i="5"/>
  <c r="F1625" i="5"/>
  <c r="F1624" i="5"/>
  <c r="F1623" i="5"/>
  <c r="F1622" i="5"/>
  <c r="F1621" i="5"/>
  <c r="F1620" i="5"/>
  <c r="F1619" i="5"/>
  <c r="F1618" i="5"/>
  <c r="F1617" i="5"/>
  <c r="F1616" i="5"/>
  <c r="F1615" i="5"/>
  <c r="F1614" i="5"/>
  <c r="F1613" i="5"/>
  <c r="F1612" i="5"/>
  <c r="F1611" i="5"/>
  <c r="F1610" i="5"/>
  <c r="F1609" i="5"/>
  <c r="F1608" i="5"/>
  <c r="F1607" i="5"/>
  <c r="F1606" i="5"/>
  <c r="F1605" i="5"/>
  <c r="F1604" i="5"/>
  <c r="F1603" i="5"/>
  <c r="F1602" i="5"/>
  <c r="F1601" i="5"/>
  <c r="F1600" i="5"/>
  <c r="F1599" i="5"/>
  <c r="F1598" i="5"/>
  <c r="F1597" i="5"/>
  <c r="F1596" i="5"/>
  <c r="F1595" i="5"/>
  <c r="F1594" i="5"/>
  <c r="F1593" i="5"/>
  <c r="F1592" i="5"/>
  <c r="F1591" i="5"/>
  <c r="F1590" i="5"/>
  <c r="F1589" i="5"/>
  <c r="F1588" i="5"/>
  <c r="F1587" i="5"/>
  <c r="F1586" i="5"/>
  <c r="F1585" i="5"/>
  <c r="F1584" i="5"/>
  <c r="F1583" i="5"/>
  <c r="F1582" i="5"/>
  <c r="F1581" i="5"/>
  <c r="F1580" i="5"/>
  <c r="F1579" i="5"/>
  <c r="F1578" i="5"/>
  <c r="F1577" i="5"/>
  <c r="F1576" i="5"/>
  <c r="F1575" i="5"/>
  <c r="F1574" i="5"/>
  <c r="F1573" i="5"/>
  <c r="F1572" i="5"/>
  <c r="F1571" i="5"/>
  <c r="F1570" i="5"/>
  <c r="F1569" i="5"/>
  <c r="F1568" i="5"/>
  <c r="F1567" i="5"/>
  <c r="F1566" i="5"/>
  <c r="F1565" i="5"/>
  <c r="F1564" i="5"/>
  <c r="F1563" i="5"/>
  <c r="F1562" i="5"/>
  <c r="F1561" i="5"/>
  <c r="F1560" i="5"/>
  <c r="F1559" i="5"/>
  <c r="F1558" i="5"/>
  <c r="F1557" i="5"/>
  <c r="F1556" i="5"/>
  <c r="F1555" i="5"/>
  <c r="F1554" i="5"/>
  <c r="F1553" i="5"/>
  <c r="F1552" i="5"/>
  <c r="F1551" i="5"/>
  <c r="F1550" i="5"/>
  <c r="F1549" i="5"/>
  <c r="F1548" i="5"/>
  <c r="F1547" i="5"/>
  <c r="F1546" i="5"/>
  <c r="F1545" i="5"/>
  <c r="F1544" i="5"/>
  <c r="F1543" i="5"/>
  <c r="F1542" i="5"/>
  <c r="F1541" i="5"/>
  <c r="F1540" i="5"/>
  <c r="F1539" i="5"/>
  <c r="F1538" i="5"/>
  <c r="F1537" i="5"/>
  <c r="F1536" i="5"/>
  <c r="F1535" i="5"/>
  <c r="F1534" i="5"/>
  <c r="F1533" i="5"/>
  <c r="F1532" i="5"/>
  <c r="F1531" i="5"/>
  <c r="F1530" i="5"/>
  <c r="F1529" i="5"/>
  <c r="F1528" i="5"/>
  <c r="F1527" i="5"/>
  <c r="F1526" i="5"/>
  <c r="F1525" i="5"/>
  <c r="F1524" i="5"/>
  <c r="F1523" i="5"/>
  <c r="F1522" i="5"/>
  <c r="F1521" i="5"/>
  <c r="F1520" i="5"/>
  <c r="F1519" i="5"/>
  <c r="F1518" i="5"/>
  <c r="F1517" i="5"/>
  <c r="F1516" i="5"/>
  <c r="F1515" i="5"/>
  <c r="F1514" i="5"/>
  <c r="F1513" i="5"/>
  <c r="F1512" i="5"/>
  <c r="F1511" i="5"/>
  <c r="F1510" i="5"/>
  <c r="F1509" i="5"/>
  <c r="F1508" i="5"/>
  <c r="F1507" i="5"/>
  <c r="F1506" i="5"/>
  <c r="F1505" i="5"/>
  <c r="F1504" i="5"/>
  <c r="F1503" i="5"/>
  <c r="F1502" i="5"/>
  <c r="F1501" i="5"/>
  <c r="F1500" i="5"/>
  <c r="F1499" i="5"/>
  <c r="F1498" i="5"/>
  <c r="F1497" i="5"/>
  <c r="F1496" i="5"/>
  <c r="F1495" i="5"/>
  <c r="F1494" i="5"/>
  <c r="F1493" i="5"/>
  <c r="F1492" i="5"/>
  <c r="F1491" i="5"/>
  <c r="F1490" i="5"/>
  <c r="F1489" i="5"/>
  <c r="F1488" i="5"/>
  <c r="F1487" i="5"/>
  <c r="F1486" i="5"/>
  <c r="F1485" i="5"/>
  <c r="F1484" i="5"/>
  <c r="F1483" i="5"/>
  <c r="F1482" i="5"/>
  <c r="F1481" i="5"/>
  <c r="F1480" i="5"/>
  <c r="F1479" i="5"/>
  <c r="F1478" i="5"/>
  <c r="F1477" i="5"/>
  <c r="F1476" i="5"/>
  <c r="F1475" i="5"/>
  <c r="F1474" i="5"/>
  <c r="F1473" i="5"/>
  <c r="F1472" i="5"/>
  <c r="F1471" i="5"/>
  <c r="F1470" i="5"/>
  <c r="F1469" i="5"/>
  <c r="F1468" i="5"/>
  <c r="F1467" i="5"/>
  <c r="F1466" i="5"/>
  <c r="F1465" i="5"/>
  <c r="F1464" i="5"/>
  <c r="F1463" i="5"/>
  <c r="F1462" i="5"/>
  <c r="F1461" i="5"/>
  <c r="F1460" i="5"/>
  <c r="F1459" i="5"/>
  <c r="F1458" i="5"/>
  <c r="F1457" i="5"/>
  <c r="F1456" i="5"/>
  <c r="F1455" i="5"/>
  <c r="F1454" i="5"/>
  <c r="F1453" i="5"/>
  <c r="F1452" i="5"/>
  <c r="F1451" i="5"/>
  <c r="F1450" i="5"/>
  <c r="F1449" i="5"/>
  <c r="F1448" i="5"/>
  <c r="F1447" i="5"/>
  <c r="F1446" i="5"/>
  <c r="F1445" i="5"/>
  <c r="F1444" i="5"/>
  <c r="F1443" i="5"/>
  <c r="F1442" i="5"/>
  <c r="F1441" i="5"/>
  <c r="F1440" i="5"/>
  <c r="F1439" i="5"/>
  <c r="F1438" i="5"/>
  <c r="F1437" i="5"/>
  <c r="F1436" i="5"/>
  <c r="F1435" i="5"/>
  <c r="F1434" i="5"/>
  <c r="F1433" i="5"/>
  <c r="F1432" i="5"/>
  <c r="F1431" i="5"/>
  <c r="F1430" i="5"/>
  <c r="F1429" i="5"/>
  <c r="F1428" i="5"/>
  <c r="F1427" i="5"/>
  <c r="F1426" i="5"/>
  <c r="F1425" i="5"/>
  <c r="F1424" i="5"/>
  <c r="F1423" i="5"/>
  <c r="F1422" i="5"/>
  <c r="F1421" i="5"/>
  <c r="F1420" i="5"/>
  <c r="F1419" i="5"/>
  <c r="F1418" i="5"/>
  <c r="F1417" i="5"/>
  <c r="F1416" i="5"/>
  <c r="F1415" i="5"/>
  <c r="F1414" i="5"/>
  <c r="F1413" i="5"/>
  <c r="F1412" i="5"/>
  <c r="F1411" i="5"/>
  <c r="F1410" i="5"/>
  <c r="F1409" i="5"/>
  <c r="F1408" i="5"/>
  <c r="F1407" i="5"/>
  <c r="F1406" i="5"/>
  <c r="F1405" i="5"/>
  <c r="F1404" i="5"/>
  <c r="F1403" i="5"/>
  <c r="F1402" i="5"/>
  <c r="F1401" i="5"/>
  <c r="F1400" i="5"/>
  <c r="F1399" i="5"/>
  <c r="F1398" i="5"/>
  <c r="F1397" i="5"/>
  <c r="F1396" i="5"/>
  <c r="F1395" i="5"/>
  <c r="F1394" i="5"/>
  <c r="F1393" i="5"/>
  <c r="F1392" i="5"/>
  <c r="F1391" i="5"/>
  <c r="F1390" i="5"/>
  <c r="F1389" i="5"/>
  <c r="F1388" i="5"/>
  <c r="F1387" i="5"/>
  <c r="F1386" i="5"/>
  <c r="F1385" i="5"/>
  <c r="F1384" i="5"/>
  <c r="F1383" i="5"/>
  <c r="F1382" i="5"/>
  <c r="F1381" i="5"/>
  <c r="F1380" i="5"/>
  <c r="F1379" i="5"/>
  <c r="F1378" i="5"/>
  <c r="F1377" i="5"/>
  <c r="F1376" i="5"/>
  <c r="F1375" i="5"/>
  <c r="F1374" i="5"/>
  <c r="F1373" i="5"/>
  <c r="F1372" i="5"/>
  <c r="F1371" i="5"/>
  <c r="F1370" i="5"/>
  <c r="F1369" i="5"/>
  <c r="F1368" i="5"/>
  <c r="F1367" i="5"/>
  <c r="F1366" i="5"/>
  <c r="F1365" i="5"/>
  <c r="F1364" i="5"/>
  <c r="F1363" i="5"/>
  <c r="F1362" i="5"/>
  <c r="F1361" i="5"/>
  <c r="F1360" i="5"/>
  <c r="F1359" i="5"/>
  <c r="F1358" i="5"/>
  <c r="F1357" i="5"/>
  <c r="F1356" i="5"/>
  <c r="F1355" i="5"/>
  <c r="F1354" i="5"/>
  <c r="F1353" i="5"/>
  <c r="F1352" i="5"/>
  <c r="F1351" i="5"/>
  <c r="F1350" i="5"/>
  <c r="F1349" i="5"/>
  <c r="F1348" i="5"/>
  <c r="F1347" i="5"/>
  <c r="F1346" i="5"/>
  <c r="F1345" i="5"/>
  <c r="F1344" i="5"/>
  <c r="F1343" i="5"/>
  <c r="F1342" i="5"/>
  <c r="F1341" i="5"/>
  <c r="F1340" i="5"/>
  <c r="F1339" i="5"/>
  <c r="F1338" i="5"/>
  <c r="F1337" i="5"/>
  <c r="F1336" i="5"/>
  <c r="F1335" i="5"/>
  <c r="F1334" i="5"/>
  <c r="F1333" i="5"/>
  <c r="F1332" i="5"/>
  <c r="F1331" i="5"/>
  <c r="F1330" i="5"/>
  <c r="F1329" i="5"/>
  <c r="F1328" i="5"/>
  <c r="F1327" i="5"/>
  <c r="F1326" i="5"/>
  <c r="F1325" i="5"/>
  <c r="F1324" i="5"/>
  <c r="F1323" i="5"/>
  <c r="F1322" i="5"/>
  <c r="F1321" i="5"/>
  <c r="F1320" i="5"/>
  <c r="F1319" i="5"/>
  <c r="F1318" i="5"/>
  <c r="F1317" i="5"/>
  <c r="F1316" i="5"/>
  <c r="F1315" i="5"/>
  <c r="F1314" i="5"/>
  <c r="F1313" i="5"/>
  <c r="F1312" i="5"/>
  <c r="F1311" i="5"/>
  <c r="F1310" i="5"/>
  <c r="F1309" i="5"/>
  <c r="F1308" i="5"/>
  <c r="F1307" i="5"/>
  <c r="F1306" i="5"/>
  <c r="F1305" i="5"/>
  <c r="F1304" i="5"/>
  <c r="F1303" i="5"/>
  <c r="F1302" i="5"/>
  <c r="F1301" i="5"/>
  <c r="F1300" i="5"/>
  <c r="F1299" i="5"/>
  <c r="F1298" i="5"/>
  <c r="F1297" i="5"/>
  <c r="F1296" i="5"/>
  <c r="F1295" i="5"/>
  <c r="F1294" i="5"/>
  <c r="F1293" i="5"/>
  <c r="F1292" i="5"/>
  <c r="F1291" i="5"/>
  <c r="F1290" i="5"/>
  <c r="F1289" i="5"/>
  <c r="F1288" i="5"/>
  <c r="F1287" i="5"/>
  <c r="F1286" i="5"/>
  <c r="F1285" i="5"/>
  <c r="F1284" i="5"/>
  <c r="F1283" i="5"/>
  <c r="F1282" i="5"/>
  <c r="F1281" i="5"/>
  <c r="F1280" i="5"/>
  <c r="F1279" i="5"/>
  <c r="F1278" i="5"/>
  <c r="F1277" i="5"/>
  <c r="F1276" i="5"/>
  <c r="F1275" i="5"/>
  <c r="F1274" i="5"/>
  <c r="F1273" i="5"/>
  <c r="F1272" i="5"/>
  <c r="F1271" i="5"/>
  <c r="F1270" i="5"/>
  <c r="F1269" i="5"/>
  <c r="F1268" i="5"/>
  <c r="F1267" i="5"/>
  <c r="F1266" i="5"/>
  <c r="F1265" i="5"/>
  <c r="F1264" i="5"/>
  <c r="F1263" i="5"/>
  <c r="F1262" i="5"/>
  <c r="F1261" i="5"/>
  <c r="F1260" i="5"/>
  <c r="F1259" i="5"/>
  <c r="F1258" i="5"/>
  <c r="F1257" i="5"/>
  <c r="F1256" i="5"/>
  <c r="F1255" i="5"/>
  <c r="F1254" i="5"/>
  <c r="F1253" i="5"/>
  <c r="F1252" i="5"/>
  <c r="F1251" i="5"/>
  <c r="F1250" i="5"/>
  <c r="F1249" i="5"/>
  <c r="F1248" i="5"/>
  <c r="F1247" i="5"/>
  <c r="F1246" i="5"/>
  <c r="F1245" i="5"/>
  <c r="F1244" i="5"/>
  <c r="F1243" i="5"/>
  <c r="F1242" i="5"/>
  <c r="F1241" i="5"/>
  <c r="F1240" i="5"/>
  <c r="F1239" i="5"/>
  <c r="F1238" i="5"/>
  <c r="F1237" i="5"/>
  <c r="F1236" i="5"/>
  <c r="F1235" i="5"/>
  <c r="F1234" i="5"/>
  <c r="F1233" i="5"/>
  <c r="F1232" i="5"/>
  <c r="F1231" i="5"/>
  <c r="F1230" i="5"/>
  <c r="F1229" i="5"/>
  <c r="F1228" i="5"/>
  <c r="F1227" i="5"/>
  <c r="F1226" i="5"/>
  <c r="F1225" i="5"/>
  <c r="F1224" i="5"/>
  <c r="F1223" i="5"/>
  <c r="F1222" i="5"/>
  <c r="F1221" i="5"/>
  <c r="F1220" i="5"/>
  <c r="F1219" i="5"/>
  <c r="F1218" i="5"/>
  <c r="F1217" i="5"/>
  <c r="F1216" i="5"/>
  <c r="F1215" i="5"/>
  <c r="F1214" i="5"/>
  <c r="F1213" i="5"/>
  <c r="F1212" i="5"/>
  <c r="F1211" i="5"/>
  <c r="F1210" i="5"/>
  <c r="F1209" i="5"/>
  <c r="F1208" i="5"/>
  <c r="F1207" i="5"/>
  <c r="F1206" i="5"/>
  <c r="F1205" i="5"/>
  <c r="F1204" i="5"/>
  <c r="F1203" i="5"/>
  <c r="F1202" i="5"/>
  <c r="F1201" i="5"/>
  <c r="F1200" i="5"/>
  <c r="F1199" i="5"/>
  <c r="F1198" i="5"/>
  <c r="F1197" i="5"/>
  <c r="F1196" i="5"/>
  <c r="F1195" i="5"/>
  <c r="F1194" i="5"/>
  <c r="F1193" i="5"/>
  <c r="F1192" i="5"/>
  <c r="F1191" i="5"/>
  <c r="F1190" i="5"/>
  <c r="F1189" i="5"/>
  <c r="F1188" i="5"/>
  <c r="F1187" i="5"/>
  <c r="F1186" i="5"/>
  <c r="F1185" i="5"/>
  <c r="F1184" i="5"/>
  <c r="F1183" i="5"/>
  <c r="F1182" i="5"/>
  <c r="F1181" i="5"/>
  <c r="F1180" i="5"/>
  <c r="F1179" i="5"/>
  <c r="F1178" i="5"/>
  <c r="F1177" i="5"/>
  <c r="F1176" i="5"/>
  <c r="F1175" i="5"/>
  <c r="F1174" i="5"/>
  <c r="F1173" i="5"/>
  <c r="F1172" i="5"/>
  <c r="F1171" i="5"/>
  <c r="F1170" i="5"/>
  <c r="F1169" i="5"/>
  <c r="F1168" i="5"/>
  <c r="F1167" i="5"/>
  <c r="F1166" i="5"/>
  <c r="F1165" i="5"/>
  <c r="F1164" i="5"/>
  <c r="F1163" i="5"/>
  <c r="F1162" i="5"/>
  <c r="F1161" i="5"/>
  <c r="F1160" i="5"/>
  <c r="F1159" i="5"/>
  <c r="F1158" i="5"/>
  <c r="F1157" i="5"/>
  <c r="F1156" i="5"/>
  <c r="F1155" i="5"/>
  <c r="F1154" i="5"/>
  <c r="F1153" i="5"/>
  <c r="F1152" i="5"/>
  <c r="F1151" i="5"/>
  <c r="F1150" i="5"/>
  <c r="F1149" i="5"/>
  <c r="F1148" i="5"/>
  <c r="F1147" i="5"/>
  <c r="F1146" i="5"/>
  <c r="F1145" i="5"/>
  <c r="F1144" i="5"/>
  <c r="F1143" i="5"/>
  <c r="F1142" i="5"/>
  <c r="F1141" i="5"/>
  <c r="F1140" i="5"/>
  <c r="F1139" i="5"/>
  <c r="F1138" i="5"/>
  <c r="F1137" i="5"/>
  <c r="F1136" i="5"/>
  <c r="F1135" i="5"/>
  <c r="F1134" i="5"/>
  <c r="F1133" i="5"/>
  <c r="F1132" i="5"/>
  <c r="F1131" i="5"/>
  <c r="F1130" i="5"/>
  <c r="F1129" i="5"/>
  <c r="F1128" i="5"/>
  <c r="F1127" i="5"/>
  <c r="F1126" i="5"/>
  <c r="F1125" i="5"/>
  <c r="F1124" i="5"/>
  <c r="F1123" i="5"/>
  <c r="F1122" i="5"/>
  <c r="F1121" i="5"/>
  <c r="F1120" i="5"/>
  <c r="F1119" i="5"/>
  <c r="F1118" i="5"/>
  <c r="F1117" i="5"/>
  <c r="F1116" i="5"/>
  <c r="F1115" i="5"/>
  <c r="F1114" i="5"/>
  <c r="F1113" i="5"/>
  <c r="F1112" i="5"/>
  <c r="F1111" i="5"/>
  <c r="F1110" i="5"/>
  <c r="F1109" i="5"/>
  <c r="F1108" i="5"/>
  <c r="F1107" i="5"/>
  <c r="F1106" i="5"/>
  <c r="F1105" i="5"/>
  <c r="F1104" i="5"/>
  <c r="F1103" i="5"/>
  <c r="F1102" i="5"/>
  <c r="F1101" i="5"/>
  <c r="F1100" i="5"/>
  <c r="F1099" i="5"/>
  <c r="F1098" i="5"/>
  <c r="F1097" i="5"/>
  <c r="F1096" i="5"/>
  <c r="F1095" i="5"/>
  <c r="F1094" i="5"/>
  <c r="F1093" i="5"/>
  <c r="F1092" i="5"/>
  <c r="F1091" i="5"/>
  <c r="F1090" i="5"/>
  <c r="F1089" i="5"/>
  <c r="F1088" i="5"/>
  <c r="F1087" i="5"/>
  <c r="F1086" i="5"/>
  <c r="F1085" i="5"/>
  <c r="F1084" i="5"/>
  <c r="F1083" i="5"/>
  <c r="F1082" i="5"/>
  <c r="F1081" i="5"/>
  <c r="F1080" i="5"/>
  <c r="F1079" i="5"/>
  <c r="F1078" i="5"/>
  <c r="F1077" i="5"/>
  <c r="F1076" i="5"/>
  <c r="F1075" i="5"/>
  <c r="F1074" i="5"/>
  <c r="F1073" i="5"/>
  <c r="F1072" i="5"/>
  <c r="F1071" i="5"/>
  <c r="F1070" i="5"/>
  <c r="F1069" i="5"/>
  <c r="F1068" i="5"/>
  <c r="F1067" i="5"/>
  <c r="F1066" i="5"/>
  <c r="F1065" i="5"/>
  <c r="F1064" i="5"/>
  <c r="F1063" i="5"/>
  <c r="F1062" i="5"/>
  <c r="F1061" i="5"/>
  <c r="F1060" i="5"/>
  <c r="F1059" i="5"/>
  <c r="F1058" i="5"/>
  <c r="F1057" i="5"/>
  <c r="F1056" i="5"/>
  <c r="F1055" i="5"/>
  <c r="F1054" i="5"/>
  <c r="F1053" i="5"/>
  <c r="F1052" i="5"/>
  <c r="F1051" i="5"/>
  <c r="F1050" i="5"/>
  <c r="F1049" i="5"/>
  <c r="F1048" i="5"/>
  <c r="F1047" i="5"/>
  <c r="F1046" i="5"/>
  <c r="F1045" i="5"/>
  <c r="F1044" i="5"/>
  <c r="F1043" i="5"/>
  <c r="F1042" i="5"/>
  <c r="F1041" i="5"/>
  <c r="F1040" i="5"/>
  <c r="F1039" i="5"/>
  <c r="F1038" i="5"/>
  <c r="F1037" i="5"/>
  <c r="F1036" i="5"/>
  <c r="F1035" i="5"/>
  <c r="F1034" i="5"/>
  <c r="F1033" i="5"/>
  <c r="F1032" i="5"/>
  <c r="F1031" i="5"/>
  <c r="F1030" i="5"/>
  <c r="F1029" i="5"/>
  <c r="F1028" i="5"/>
  <c r="F1027" i="5"/>
  <c r="F1026" i="5"/>
  <c r="F1025" i="5"/>
  <c r="F1024" i="5"/>
  <c r="F1023" i="5"/>
  <c r="F1022" i="5"/>
  <c r="F1021" i="5"/>
  <c r="F1020" i="5"/>
  <c r="F1019" i="5"/>
  <c r="F1018" i="5"/>
  <c r="F1017" i="5"/>
  <c r="F1016" i="5"/>
  <c r="F1015" i="5"/>
  <c r="F1014" i="5"/>
  <c r="F1013" i="5"/>
  <c r="F1012" i="5"/>
  <c r="F1011" i="5"/>
  <c r="F1010" i="5"/>
  <c r="F1009" i="5"/>
  <c r="F1008" i="5"/>
  <c r="F1007" i="5"/>
  <c r="F1006" i="5"/>
  <c r="F1005" i="5"/>
  <c r="F1004" i="5"/>
  <c r="F1003" i="5"/>
  <c r="F1002" i="5"/>
  <c r="F1001" i="5"/>
  <c r="F1000" i="5"/>
  <c r="F999" i="5"/>
  <c r="F998" i="5"/>
  <c r="F997" i="5"/>
  <c r="F996" i="5"/>
  <c r="F995" i="5"/>
  <c r="F994" i="5"/>
  <c r="F993" i="5"/>
  <c r="F992" i="5"/>
  <c r="F991" i="5"/>
  <c r="F990" i="5"/>
  <c r="F989" i="5"/>
  <c r="F988" i="5"/>
  <c r="F987" i="5"/>
  <c r="F986" i="5"/>
  <c r="F985" i="5"/>
  <c r="F984" i="5"/>
  <c r="F983" i="5"/>
  <c r="F982" i="5"/>
  <c r="F981" i="5"/>
  <c r="F980" i="5"/>
  <c r="F979" i="5"/>
  <c r="F978" i="5"/>
  <c r="F977" i="5"/>
  <c r="F976" i="5"/>
  <c r="F975" i="5"/>
  <c r="F974" i="5"/>
  <c r="F973" i="5"/>
  <c r="F972" i="5"/>
  <c r="F971" i="5"/>
  <c r="F970" i="5"/>
  <c r="F969" i="5"/>
  <c r="F968" i="5"/>
  <c r="F967" i="5"/>
  <c r="F966" i="5"/>
  <c r="F965" i="5"/>
  <c r="F964" i="5"/>
  <c r="F963" i="5"/>
  <c r="F962" i="5"/>
  <c r="F961" i="5"/>
  <c r="F960" i="5"/>
  <c r="F959" i="5"/>
  <c r="F958" i="5"/>
  <c r="F957" i="5"/>
  <c r="F956" i="5"/>
  <c r="F955" i="5"/>
  <c r="F954" i="5"/>
  <c r="F953" i="5"/>
  <c r="F952" i="5"/>
  <c r="F951" i="5"/>
  <c r="F950" i="5"/>
  <c r="F949" i="5"/>
  <c r="F948" i="5"/>
  <c r="F947" i="5"/>
  <c r="F946" i="5"/>
  <c r="F945" i="5"/>
  <c r="F944" i="5"/>
  <c r="F943" i="5"/>
  <c r="F942" i="5"/>
  <c r="F941" i="5"/>
  <c r="F940" i="5"/>
  <c r="F939" i="5"/>
  <c r="F938" i="5"/>
  <c r="F937" i="5"/>
  <c r="F936" i="5"/>
  <c r="F935" i="5"/>
  <c r="F934" i="5"/>
  <c r="F933" i="5"/>
  <c r="F932" i="5"/>
  <c r="F931" i="5"/>
  <c r="F930" i="5"/>
  <c r="F929" i="5"/>
  <c r="F928" i="5"/>
  <c r="F927" i="5"/>
  <c r="F926" i="5"/>
  <c r="F925" i="5"/>
  <c r="F924" i="5"/>
  <c r="F923" i="5"/>
  <c r="F922" i="5"/>
  <c r="F921" i="5"/>
  <c r="F920" i="5"/>
  <c r="F919" i="5"/>
  <c r="F918" i="5"/>
  <c r="F917" i="5"/>
  <c r="F916" i="5"/>
  <c r="F915" i="5"/>
  <c r="F914" i="5"/>
  <c r="F913" i="5"/>
  <c r="F912" i="5"/>
  <c r="F911" i="5"/>
  <c r="F910" i="5"/>
  <c r="F909" i="5"/>
  <c r="F908" i="5"/>
  <c r="F907" i="5"/>
  <c r="F906" i="5"/>
  <c r="F905" i="5"/>
  <c r="F904" i="5"/>
  <c r="F903" i="5"/>
  <c r="F902" i="5"/>
  <c r="F901" i="5"/>
  <c r="F900" i="5"/>
  <c r="F899" i="5"/>
  <c r="F898" i="5"/>
  <c r="F897" i="5"/>
  <c r="F896" i="5"/>
  <c r="F895" i="5"/>
  <c r="F894" i="5"/>
  <c r="F893" i="5"/>
  <c r="F892" i="5"/>
  <c r="F891" i="5"/>
  <c r="F890" i="5"/>
  <c r="F889" i="5"/>
  <c r="F888" i="5"/>
  <c r="F887" i="5"/>
  <c r="F886" i="5"/>
  <c r="F885" i="5"/>
  <c r="F884" i="5"/>
  <c r="F883" i="5"/>
  <c r="F882" i="5"/>
  <c r="F881" i="5"/>
  <c r="F880" i="5"/>
  <c r="F879" i="5"/>
  <c r="F878" i="5"/>
  <c r="F877" i="5"/>
  <c r="F876" i="5"/>
  <c r="F875" i="5"/>
  <c r="F874" i="5"/>
  <c r="F873" i="5"/>
  <c r="F872" i="5"/>
  <c r="F871" i="5"/>
  <c r="F870" i="5"/>
  <c r="F869" i="5"/>
  <c r="F868" i="5"/>
  <c r="F867" i="5"/>
  <c r="F866" i="5"/>
  <c r="F865" i="5"/>
  <c r="F864" i="5"/>
  <c r="F863" i="5"/>
  <c r="F862" i="5"/>
  <c r="F861" i="5"/>
  <c r="F860" i="5"/>
  <c r="F859" i="5"/>
  <c r="F858" i="5"/>
  <c r="F857" i="5"/>
  <c r="F856" i="5"/>
  <c r="F855" i="5"/>
  <c r="F854" i="5"/>
  <c r="F853" i="5"/>
  <c r="F852" i="5"/>
  <c r="F851" i="5"/>
  <c r="F850" i="5"/>
  <c r="F849" i="5"/>
  <c r="F848" i="5"/>
  <c r="F847" i="5"/>
  <c r="F846" i="5"/>
  <c r="F845" i="5"/>
  <c r="F844" i="5"/>
  <c r="F843" i="5"/>
  <c r="F842" i="5"/>
  <c r="F841" i="5"/>
  <c r="F840" i="5"/>
  <c r="F839" i="5"/>
  <c r="F838" i="5"/>
  <c r="F837" i="5"/>
  <c r="F836" i="5"/>
  <c r="F835" i="5"/>
  <c r="F834" i="5"/>
  <c r="F833" i="5"/>
  <c r="F832" i="5"/>
  <c r="F831" i="5"/>
  <c r="F830" i="5"/>
  <c r="F829" i="5"/>
  <c r="F828" i="5"/>
  <c r="F827" i="5"/>
  <c r="F826" i="5"/>
  <c r="F825" i="5"/>
  <c r="F824" i="5"/>
  <c r="F823" i="5"/>
  <c r="F822" i="5"/>
  <c r="F821" i="5"/>
  <c r="F820" i="5"/>
  <c r="F819" i="5"/>
  <c r="F818" i="5"/>
  <c r="F817" i="5"/>
  <c r="F816" i="5"/>
  <c r="F815" i="5"/>
  <c r="F814" i="5"/>
  <c r="F813" i="5"/>
  <c r="F812" i="5"/>
  <c r="F811" i="5"/>
  <c r="F810" i="5"/>
  <c r="F809" i="5"/>
  <c r="F808" i="5"/>
  <c r="F807" i="5"/>
  <c r="F806" i="5"/>
  <c r="F805" i="5"/>
  <c r="F804" i="5"/>
  <c r="F803" i="5"/>
  <c r="F802" i="5"/>
  <c r="F801" i="5"/>
  <c r="F800" i="5"/>
  <c r="F799" i="5"/>
  <c r="F798" i="5"/>
  <c r="F797" i="5"/>
  <c r="F796" i="5"/>
  <c r="F795" i="5"/>
  <c r="F794" i="5"/>
  <c r="F793" i="5"/>
  <c r="F792" i="5"/>
  <c r="F791" i="5"/>
  <c r="F790" i="5"/>
  <c r="F789" i="5"/>
  <c r="F788" i="5"/>
  <c r="F787" i="5"/>
  <c r="F786" i="5"/>
  <c r="F785" i="5"/>
  <c r="F784" i="5"/>
  <c r="F783" i="5"/>
  <c r="F782" i="5"/>
  <c r="F781" i="5"/>
  <c r="F780" i="5"/>
  <c r="F779" i="5"/>
  <c r="F778" i="5"/>
  <c r="F777" i="5"/>
  <c r="F776" i="5"/>
  <c r="F775" i="5"/>
  <c r="F774" i="5"/>
  <c r="F773" i="5"/>
  <c r="F772" i="5"/>
  <c r="F771" i="5"/>
  <c r="F770" i="5"/>
  <c r="F769" i="5"/>
  <c r="F768" i="5"/>
  <c r="F767" i="5"/>
  <c r="F766" i="5"/>
  <c r="F765" i="5"/>
  <c r="F764" i="5"/>
  <c r="F763" i="5"/>
  <c r="F762" i="5"/>
  <c r="F761" i="5"/>
  <c r="F760" i="5"/>
  <c r="F759" i="5"/>
  <c r="F758" i="5"/>
  <c r="F757" i="5"/>
  <c r="F756" i="5"/>
  <c r="F755" i="5"/>
  <c r="F754" i="5"/>
  <c r="F753" i="5"/>
  <c r="F752" i="5"/>
  <c r="F751" i="5"/>
  <c r="F750" i="5"/>
  <c r="F749" i="5"/>
  <c r="F748" i="5"/>
  <c r="F747" i="5"/>
  <c r="F746" i="5"/>
  <c r="F745" i="5"/>
  <c r="F744" i="5"/>
  <c r="F743" i="5"/>
  <c r="F742" i="5"/>
  <c r="F741" i="5"/>
  <c r="F740" i="5"/>
  <c r="F739" i="5"/>
  <c r="F738" i="5"/>
  <c r="F737" i="5"/>
  <c r="F736" i="5"/>
  <c r="F735" i="5"/>
  <c r="F734" i="5"/>
  <c r="F733" i="5"/>
  <c r="F732" i="5"/>
  <c r="F731" i="5"/>
  <c r="F730" i="5"/>
  <c r="F729" i="5"/>
  <c r="F728" i="5"/>
  <c r="F727" i="5"/>
  <c r="F726" i="5"/>
  <c r="F725" i="5"/>
  <c r="F724" i="5"/>
  <c r="F723" i="5"/>
  <c r="F722" i="5"/>
  <c r="F721" i="5"/>
  <c r="F720" i="5"/>
  <c r="F719" i="5"/>
  <c r="F718" i="5"/>
  <c r="F717" i="5"/>
  <c r="F716" i="5"/>
  <c r="F715" i="5"/>
  <c r="F714" i="5"/>
  <c r="F713" i="5"/>
  <c r="F712" i="5"/>
  <c r="F711" i="5"/>
  <c r="F710" i="5"/>
  <c r="F709" i="5"/>
  <c r="F708" i="5"/>
  <c r="F707" i="5"/>
  <c r="F706" i="5"/>
  <c r="F705" i="5"/>
  <c r="F704" i="5"/>
  <c r="F703" i="5"/>
  <c r="F702" i="5"/>
  <c r="F701" i="5"/>
  <c r="F700" i="5"/>
  <c r="F699" i="5"/>
  <c r="F698" i="5"/>
  <c r="F697" i="5"/>
  <c r="F696" i="5"/>
  <c r="F695" i="5"/>
  <c r="F694" i="5"/>
  <c r="F693" i="5"/>
  <c r="F692" i="5"/>
  <c r="F691" i="5"/>
  <c r="F690" i="5"/>
  <c r="F689" i="5"/>
  <c r="F688" i="5"/>
  <c r="F687" i="5"/>
  <c r="F686" i="5"/>
  <c r="F685" i="5"/>
  <c r="F684" i="5"/>
  <c r="F683" i="5"/>
  <c r="F682" i="5"/>
  <c r="F681" i="5"/>
  <c r="F680" i="5"/>
  <c r="F679" i="5"/>
  <c r="F678" i="5"/>
  <c r="F677" i="5"/>
  <c r="F676" i="5"/>
  <c r="F675" i="5"/>
  <c r="F674" i="5"/>
  <c r="F673" i="5"/>
  <c r="F672" i="5"/>
  <c r="F671" i="5"/>
  <c r="F670" i="5"/>
  <c r="F669" i="5"/>
  <c r="F668" i="5"/>
  <c r="F667" i="5"/>
  <c r="F666" i="5"/>
  <c r="F665" i="5"/>
  <c r="F664" i="5"/>
  <c r="F663" i="5"/>
  <c r="F662" i="5"/>
  <c r="F661" i="5"/>
  <c r="F660" i="5"/>
  <c r="F659" i="5"/>
  <c r="F658" i="5"/>
  <c r="F657" i="5"/>
  <c r="F656" i="5"/>
  <c r="F655" i="5"/>
  <c r="F654" i="5"/>
  <c r="F653" i="5"/>
  <c r="F652" i="5"/>
  <c r="F651" i="5"/>
  <c r="F650" i="5"/>
  <c r="F649" i="5"/>
  <c r="F648" i="5"/>
  <c r="F647" i="5"/>
  <c r="F646" i="5"/>
  <c r="F645" i="5"/>
  <c r="F644" i="5"/>
  <c r="F643" i="5"/>
  <c r="F642" i="5"/>
  <c r="F641" i="5"/>
  <c r="F640" i="5"/>
  <c r="F639" i="5"/>
  <c r="F638" i="5"/>
  <c r="F637" i="5"/>
  <c r="F636" i="5"/>
  <c r="F635" i="5"/>
  <c r="F634" i="5"/>
  <c r="F633" i="5"/>
  <c r="F632" i="5"/>
  <c r="F631" i="5"/>
  <c r="F630" i="5"/>
  <c r="F629" i="5"/>
  <c r="F628" i="5"/>
  <c r="F627" i="5"/>
  <c r="F626" i="5"/>
  <c r="F625" i="5"/>
  <c r="F624" i="5"/>
  <c r="F623" i="5"/>
  <c r="F622" i="5"/>
  <c r="F621" i="5"/>
  <c r="F620" i="5"/>
  <c r="F619" i="5"/>
  <c r="F618" i="5"/>
  <c r="F617" i="5"/>
  <c r="F616" i="5"/>
  <c r="F615" i="5"/>
  <c r="F614" i="5"/>
  <c r="F613" i="5"/>
  <c r="F612" i="5"/>
  <c r="F611" i="5"/>
  <c r="F610" i="5"/>
  <c r="F609" i="5"/>
  <c r="F608" i="5"/>
  <c r="F607" i="5"/>
  <c r="F606" i="5"/>
  <c r="F605" i="5"/>
  <c r="F604" i="5"/>
  <c r="F603" i="5"/>
  <c r="F602" i="5"/>
  <c r="F601" i="5"/>
  <c r="F600" i="5"/>
  <c r="F599" i="5"/>
  <c r="F598" i="5"/>
  <c r="F597" i="5"/>
  <c r="F596" i="5"/>
  <c r="F595" i="5"/>
  <c r="F594" i="5"/>
  <c r="F593" i="5"/>
  <c r="F592" i="5"/>
  <c r="F591" i="5"/>
  <c r="F590" i="5"/>
  <c r="F589" i="5"/>
  <c r="F588" i="5"/>
  <c r="F587" i="5"/>
  <c r="F586" i="5"/>
  <c r="F585" i="5"/>
  <c r="F584" i="5"/>
  <c r="F583" i="5"/>
  <c r="F582" i="5"/>
  <c r="F581" i="5"/>
  <c r="F580" i="5"/>
  <c r="F579" i="5"/>
  <c r="F578" i="5"/>
  <c r="F577" i="5"/>
  <c r="F576" i="5"/>
  <c r="F575" i="5"/>
  <c r="F574" i="5"/>
  <c r="F573" i="5"/>
  <c r="F572" i="5"/>
  <c r="F571" i="5"/>
  <c r="F570" i="5"/>
  <c r="F569" i="5"/>
  <c r="F568" i="5"/>
  <c r="F567" i="5"/>
  <c r="F566" i="5"/>
  <c r="F565" i="5"/>
  <c r="F564" i="5"/>
  <c r="F563" i="5"/>
  <c r="F562" i="5"/>
  <c r="F561" i="5"/>
  <c r="F560" i="5"/>
  <c r="F559" i="5"/>
  <c r="F558" i="5"/>
  <c r="F557" i="5"/>
  <c r="F556" i="5"/>
  <c r="F555" i="5"/>
  <c r="F554" i="5"/>
  <c r="F553" i="5"/>
  <c r="F552" i="5"/>
  <c r="F551" i="5"/>
  <c r="F550" i="5"/>
  <c r="F549" i="5"/>
  <c r="F548" i="5"/>
  <c r="F547" i="5"/>
  <c r="F546" i="5"/>
  <c r="F545" i="5"/>
  <c r="F544" i="5"/>
  <c r="F543" i="5"/>
  <c r="F542" i="5"/>
  <c r="F541" i="5"/>
  <c r="F540" i="5"/>
  <c r="F539" i="5"/>
  <c r="F538" i="5"/>
  <c r="F537" i="5"/>
  <c r="F536" i="5"/>
  <c r="F535" i="5"/>
  <c r="F534" i="5"/>
  <c r="F533" i="5"/>
  <c r="F532" i="5"/>
  <c r="F531" i="5"/>
  <c r="F530" i="5"/>
  <c r="F529" i="5"/>
  <c r="F528" i="5"/>
  <c r="F527" i="5"/>
  <c r="F526" i="5"/>
  <c r="F525" i="5"/>
  <c r="F524" i="5"/>
  <c r="F523" i="5"/>
  <c r="F522" i="5"/>
  <c r="F521" i="5"/>
  <c r="F520" i="5"/>
  <c r="F519" i="5"/>
  <c r="F518" i="5"/>
  <c r="F517" i="5"/>
  <c r="F516" i="5"/>
  <c r="F515" i="5"/>
  <c r="F514" i="5"/>
  <c r="F513" i="5"/>
  <c r="F512" i="5"/>
  <c r="F511" i="5"/>
  <c r="F510" i="5"/>
  <c r="F509" i="5"/>
  <c r="F508" i="5"/>
  <c r="F507" i="5"/>
  <c r="F506" i="5"/>
  <c r="F505" i="5"/>
  <c r="F504" i="5"/>
  <c r="F503" i="5"/>
  <c r="F502" i="5"/>
  <c r="F501" i="5"/>
  <c r="F500" i="5"/>
  <c r="F499" i="5"/>
  <c r="F498" i="5"/>
  <c r="F497" i="5"/>
  <c r="F496" i="5"/>
  <c r="F495" i="5"/>
  <c r="F494" i="5"/>
  <c r="F493" i="5"/>
  <c r="F492" i="5"/>
  <c r="F491" i="5"/>
  <c r="F490" i="5"/>
  <c r="F489" i="5"/>
  <c r="F488" i="5"/>
  <c r="F487" i="5"/>
  <c r="F486" i="5"/>
  <c r="F485" i="5"/>
  <c r="F484" i="5"/>
  <c r="F483" i="5"/>
  <c r="F482" i="5"/>
  <c r="F481" i="5"/>
  <c r="F480" i="5"/>
  <c r="F479" i="5"/>
  <c r="F478" i="5"/>
  <c r="F477" i="5"/>
  <c r="F476" i="5"/>
  <c r="F475" i="5"/>
  <c r="F474" i="5"/>
  <c r="F473" i="5"/>
  <c r="F472" i="5"/>
  <c r="F471" i="5"/>
  <c r="F470" i="5"/>
  <c r="F469" i="5"/>
  <c r="F468" i="5"/>
  <c r="F467" i="5"/>
  <c r="F466" i="5"/>
  <c r="F465" i="5"/>
  <c r="F464" i="5"/>
  <c r="F463" i="5"/>
  <c r="F462" i="5"/>
  <c r="F461" i="5"/>
  <c r="F460" i="5"/>
  <c r="F459" i="5"/>
  <c r="F458" i="5"/>
  <c r="F457" i="5"/>
  <c r="F456" i="5"/>
  <c r="F455" i="5"/>
  <c r="F454" i="5"/>
  <c r="F453" i="5"/>
  <c r="F452" i="5"/>
  <c r="F451" i="5"/>
  <c r="F450" i="5"/>
  <c r="F449" i="5"/>
  <c r="F448" i="5"/>
  <c r="F447" i="5"/>
  <c r="F446" i="5"/>
  <c r="F445" i="5"/>
  <c r="F444" i="5"/>
  <c r="F443" i="5"/>
  <c r="F442" i="5"/>
  <c r="F441" i="5"/>
  <c r="F440" i="5"/>
  <c r="F439" i="5"/>
  <c r="F438" i="5"/>
  <c r="F437" i="5"/>
  <c r="F436" i="5"/>
  <c r="F435" i="5"/>
  <c r="F434" i="5"/>
  <c r="F433" i="5"/>
  <c r="F432" i="5"/>
  <c r="F431" i="5"/>
  <c r="F430" i="5"/>
  <c r="F429" i="5"/>
  <c r="F428" i="5"/>
  <c r="F427" i="5"/>
  <c r="F426" i="5"/>
  <c r="F425" i="5"/>
  <c r="F424" i="5"/>
  <c r="F423" i="5"/>
  <c r="F422" i="5"/>
  <c r="F421" i="5"/>
  <c r="F420" i="5"/>
  <c r="F419" i="5"/>
  <c r="F418" i="5"/>
  <c r="F417" i="5"/>
  <c r="F416" i="5"/>
  <c r="F415" i="5"/>
  <c r="F414" i="5"/>
  <c r="F413" i="5"/>
  <c r="F412" i="5"/>
  <c r="F411" i="5"/>
  <c r="F410" i="5"/>
  <c r="F409" i="5"/>
  <c r="F408" i="5"/>
  <c r="F407" i="5"/>
  <c r="F406" i="5"/>
  <c r="F405" i="5"/>
  <c r="F404" i="5"/>
  <c r="F403" i="5"/>
  <c r="F402" i="5"/>
  <c r="F401" i="5"/>
  <c r="F400" i="5"/>
  <c r="F399" i="5"/>
  <c r="F398" i="5"/>
  <c r="F397" i="5"/>
  <c r="F396" i="5"/>
  <c r="F395" i="5"/>
  <c r="F394" i="5"/>
  <c r="F393" i="5"/>
  <c r="F392" i="5"/>
  <c r="F391" i="5"/>
  <c r="F390" i="5"/>
  <c r="F389" i="5"/>
  <c r="F388" i="5"/>
  <c r="F387" i="5"/>
  <c r="F386" i="5"/>
  <c r="F385" i="5"/>
  <c r="F384" i="5"/>
  <c r="F383" i="5"/>
  <c r="F382" i="5"/>
  <c r="F381" i="5"/>
  <c r="F380" i="5"/>
  <c r="F379" i="5"/>
  <c r="F378" i="5"/>
  <c r="F377" i="5"/>
  <c r="F376" i="5"/>
  <c r="F375" i="5"/>
  <c r="F374" i="5"/>
  <c r="F373" i="5"/>
  <c r="F372" i="5"/>
  <c r="F371" i="5"/>
  <c r="F370" i="5"/>
  <c r="F369" i="5"/>
  <c r="F368" i="5"/>
  <c r="F367" i="5"/>
  <c r="F366" i="5"/>
  <c r="F365" i="5"/>
  <c r="F364" i="5"/>
  <c r="F363" i="5"/>
  <c r="F362" i="5"/>
  <c r="F361" i="5"/>
  <c r="F360" i="5"/>
  <c r="F359" i="5"/>
  <c r="F358" i="5"/>
  <c r="F357" i="5"/>
  <c r="F356" i="5"/>
  <c r="F355" i="5"/>
  <c r="F354" i="5"/>
  <c r="F353" i="5"/>
  <c r="F352" i="5"/>
  <c r="F351" i="5"/>
  <c r="F350" i="5"/>
  <c r="F349" i="5"/>
  <c r="F348" i="5"/>
  <c r="F347" i="5"/>
  <c r="F346" i="5"/>
  <c r="F345" i="5"/>
  <c r="F344" i="5"/>
  <c r="F343" i="5"/>
  <c r="F342" i="5"/>
  <c r="F341" i="5"/>
  <c r="F340" i="5"/>
  <c r="F339" i="5"/>
  <c r="F338" i="5"/>
  <c r="F337" i="5"/>
  <c r="F336" i="5"/>
  <c r="F335" i="5"/>
  <c r="F334" i="5"/>
  <c r="F333" i="5"/>
  <c r="F332" i="5"/>
  <c r="F331" i="5"/>
  <c r="F330" i="5"/>
  <c r="F329" i="5"/>
  <c r="F328" i="5"/>
  <c r="F327" i="5"/>
  <c r="F326" i="5"/>
  <c r="F325" i="5"/>
  <c r="F324" i="5"/>
  <c r="F323" i="5"/>
  <c r="F322" i="5"/>
  <c r="F321" i="5"/>
  <c r="F320" i="5"/>
  <c r="F319" i="5"/>
  <c r="F318" i="5"/>
  <c r="F317" i="5"/>
  <c r="F316" i="5"/>
  <c r="F315" i="5"/>
  <c r="F314" i="5"/>
  <c r="F313" i="5"/>
  <c r="F312" i="5"/>
  <c r="F311" i="5"/>
  <c r="F310" i="5"/>
  <c r="F309" i="5"/>
  <c r="F308" i="5"/>
  <c r="F307" i="5"/>
  <c r="F306" i="5"/>
  <c r="F305" i="5"/>
  <c r="F304" i="5"/>
  <c r="F303" i="5"/>
  <c r="F302" i="5"/>
  <c r="F301" i="5"/>
  <c r="F300" i="5"/>
  <c r="F299" i="5"/>
  <c r="F298" i="5"/>
  <c r="F297" i="5"/>
  <c r="F296" i="5"/>
  <c r="F295" i="5"/>
  <c r="F294" i="5"/>
  <c r="F293" i="5"/>
  <c r="F292" i="5"/>
  <c r="F291" i="5"/>
  <c r="F290" i="5"/>
  <c r="F289" i="5"/>
  <c r="F288" i="5"/>
  <c r="F287" i="5"/>
  <c r="F286" i="5"/>
  <c r="F285" i="5"/>
  <c r="F284" i="5"/>
  <c r="F283" i="5"/>
  <c r="F282" i="5"/>
  <c r="F281" i="5"/>
  <c r="F280" i="5"/>
  <c r="F279" i="5"/>
  <c r="F278" i="5"/>
  <c r="F277" i="5"/>
  <c r="F276" i="5"/>
  <c r="F275" i="5"/>
  <c r="F274" i="5"/>
  <c r="F273" i="5"/>
  <c r="F272" i="5"/>
  <c r="F271" i="5"/>
  <c r="F270" i="5"/>
  <c r="F269" i="5"/>
  <c r="F268" i="5"/>
  <c r="F267" i="5"/>
  <c r="F266" i="5"/>
  <c r="F265" i="5"/>
  <c r="F264" i="5"/>
  <c r="F263" i="5"/>
  <c r="F262" i="5"/>
  <c r="F261" i="5"/>
  <c r="F260" i="5"/>
  <c r="F259" i="5"/>
  <c r="F258" i="5"/>
  <c r="F257" i="5"/>
  <c r="F256" i="5"/>
  <c r="F255" i="5"/>
  <c r="F254" i="5"/>
  <c r="F253" i="5"/>
  <c r="F252" i="5"/>
  <c r="F251" i="5"/>
  <c r="F250" i="5"/>
  <c r="F249" i="5"/>
  <c r="F248" i="5"/>
  <c r="F247" i="5"/>
  <c r="F246" i="5"/>
  <c r="F245" i="5"/>
  <c r="F244" i="5"/>
  <c r="F243" i="5"/>
  <c r="F242" i="5"/>
  <c r="F241" i="5"/>
  <c r="F240" i="5"/>
  <c r="F239" i="5"/>
  <c r="F238" i="5"/>
  <c r="F237" i="5"/>
  <c r="F236" i="5"/>
  <c r="F235" i="5"/>
  <c r="F234" i="5"/>
  <c r="F233" i="5"/>
  <c r="F232" i="5"/>
  <c r="F231" i="5"/>
  <c r="F230" i="5"/>
  <c r="F229" i="5"/>
  <c r="F228" i="5"/>
  <c r="F227" i="5"/>
  <c r="F226" i="5"/>
  <c r="F225" i="5"/>
  <c r="F224" i="5"/>
  <c r="F223" i="5"/>
  <c r="F222" i="5"/>
  <c r="F221" i="5"/>
  <c r="F220" i="5"/>
  <c r="F219" i="5"/>
  <c r="F218" i="5"/>
  <c r="F217" i="5"/>
  <c r="F216" i="5"/>
  <c r="F215" i="5"/>
  <c r="F214" i="5"/>
  <c r="F213" i="5"/>
  <c r="F212" i="5"/>
  <c r="F211" i="5"/>
  <c r="F210" i="5"/>
  <c r="F209" i="5"/>
  <c r="F208" i="5"/>
  <c r="F207" i="5"/>
  <c r="F206" i="5"/>
  <c r="F205" i="5"/>
  <c r="F204" i="5"/>
  <c r="F203" i="5"/>
  <c r="F202" i="5"/>
  <c r="F201" i="5"/>
  <c r="F200" i="5"/>
  <c r="F199" i="5"/>
  <c r="F198" i="5"/>
  <c r="F197" i="5"/>
  <c r="F196" i="5"/>
  <c r="F195" i="5"/>
  <c r="F194" i="5"/>
  <c r="F193" i="5"/>
  <c r="F192" i="5"/>
  <c r="F191" i="5"/>
  <c r="F190" i="5"/>
  <c r="F189" i="5"/>
  <c r="F188" i="5"/>
  <c r="F187" i="5"/>
  <c r="F186" i="5"/>
  <c r="F185" i="5"/>
  <c r="F184" i="5"/>
  <c r="F183" i="5"/>
  <c r="F182" i="5"/>
  <c r="F181" i="5"/>
  <c r="F180" i="5"/>
  <c r="F179" i="5"/>
  <c r="F178" i="5"/>
  <c r="F177" i="5"/>
  <c r="F176" i="5"/>
  <c r="F175" i="5"/>
  <c r="F174" i="5"/>
  <c r="F173" i="5"/>
  <c r="F172" i="5"/>
  <c r="F171" i="5"/>
  <c r="F170" i="5"/>
  <c r="F169" i="5"/>
  <c r="F168" i="5"/>
  <c r="F167" i="5"/>
  <c r="F166" i="5"/>
  <c r="F165" i="5"/>
  <c r="F164" i="5"/>
  <c r="F163" i="5"/>
  <c r="F162" i="5"/>
  <c r="F161" i="5"/>
  <c r="F160" i="5"/>
  <c r="F159" i="5"/>
  <c r="F158" i="5"/>
  <c r="F157" i="5"/>
  <c r="F156" i="5"/>
  <c r="F155" i="5"/>
  <c r="F154" i="5"/>
  <c r="F153" i="5"/>
  <c r="F152" i="5"/>
  <c r="F151" i="5"/>
  <c r="F150" i="5"/>
  <c r="F149" i="5"/>
  <c r="F148" i="5"/>
  <c r="F147" i="5"/>
  <c r="F146" i="5"/>
  <c r="F145" i="5"/>
  <c r="F144" i="5"/>
  <c r="F143" i="5"/>
  <c r="F142" i="5"/>
  <c r="F141" i="5"/>
  <c r="F140" i="5"/>
  <c r="F139" i="5"/>
  <c r="F138" i="5"/>
  <c r="F137" i="5"/>
  <c r="F136" i="5"/>
  <c r="F135" i="5"/>
  <c r="F134" i="5"/>
  <c r="F133" i="5"/>
  <c r="F132" i="5"/>
  <c r="F131" i="5"/>
  <c r="F130" i="5"/>
  <c r="F129" i="5"/>
  <c r="F128" i="5"/>
  <c r="F127" i="5"/>
  <c r="F126" i="5"/>
  <c r="F125" i="5"/>
  <c r="F124" i="5"/>
  <c r="F123" i="5"/>
  <c r="F122" i="5"/>
  <c r="F121" i="5"/>
  <c r="F120" i="5"/>
  <c r="F119" i="5"/>
  <c r="F118" i="5"/>
  <c r="F117" i="5"/>
  <c r="F116" i="5"/>
  <c r="F115" i="5"/>
  <c r="F114" i="5"/>
  <c r="F113" i="5"/>
  <c r="F112" i="5"/>
  <c r="F111" i="5"/>
  <c r="F110" i="5"/>
  <c r="F109" i="5"/>
  <c r="F108" i="5"/>
  <c r="F107" i="5"/>
  <c r="F106" i="5"/>
  <c r="F105" i="5"/>
  <c r="F104" i="5"/>
  <c r="F103" i="5"/>
  <c r="F102" i="5"/>
  <c r="F101" i="5"/>
  <c r="F100" i="5"/>
  <c r="F99" i="5"/>
  <c r="F98" i="5"/>
  <c r="F97" i="5"/>
  <c r="F96" i="5"/>
  <c r="F95" i="5"/>
  <c r="F94" i="5"/>
  <c r="F93" i="5"/>
  <c r="F92" i="5"/>
  <c r="F91" i="5"/>
  <c r="F90" i="5"/>
  <c r="F89" i="5"/>
  <c r="F88" i="5"/>
  <c r="F87" i="5"/>
  <c r="F86" i="5"/>
  <c r="F85" i="5"/>
  <c r="F84" i="5"/>
  <c r="F83" i="5"/>
  <c r="F82" i="5"/>
  <c r="F81" i="5"/>
  <c r="F80" i="5"/>
  <c r="F79" i="5"/>
  <c r="F78" i="5"/>
  <c r="F77" i="5"/>
  <c r="F76" i="5"/>
  <c r="F75" i="5"/>
  <c r="F74" i="5"/>
  <c r="F73" i="5"/>
  <c r="F72" i="5"/>
  <c r="F71" i="5"/>
  <c r="F70" i="5"/>
  <c r="F69" i="5"/>
  <c r="F68" i="5"/>
  <c r="F67" i="5"/>
  <c r="F66" i="5"/>
  <c r="F65" i="5"/>
  <c r="F64" i="5"/>
  <c r="F63" i="5"/>
  <c r="F62" i="5"/>
  <c r="F61" i="5"/>
  <c r="F60" i="5"/>
  <c r="F59" i="5"/>
  <c r="F58" i="5"/>
  <c r="F57" i="5"/>
  <c r="F56" i="5"/>
  <c r="F55" i="5"/>
  <c r="F54" i="5"/>
  <c r="F53" i="5"/>
  <c r="F52" i="5"/>
  <c r="F51" i="5"/>
  <c r="F50" i="5"/>
  <c r="F49" i="5"/>
  <c r="F48" i="5"/>
  <c r="F47" i="5"/>
  <c r="F46" i="5"/>
  <c r="F45" i="5"/>
  <c r="F44" i="5"/>
  <c r="F43" i="5"/>
  <c r="F42" i="5"/>
  <c r="F41" i="5"/>
  <c r="F40" i="5"/>
  <c r="F39" i="5"/>
  <c r="F38" i="5"/>
  <c r="F37" i="5"/>
  <c r="F36" i="5"/>
  <c r="F35" i="5"/>
  <c r="F34" i="5"/>
  <c r="F33" i="5"/>
  <c r="F32" i="5"/>
  <c r="F31" i="5"/>
  <c r="F30" i="5"/>
  <c r="F29" i="5"/>
  <c r="F28" i="5"/>
  <c r="F27" i="5"/>
  <c r="M7190" i="5" l="1"/>
  <c r="K7190" i="5"/>
  <c r="I7190" i="5"/>
  <c r="G7190" i="5"/>
  <c r="D7190" i="5"/>
  <c r="M7189" i="5"/>
  <c r="K7189" i="5"/>
  <c r="I7189" i="5"/>
  <c r="G7189" i="5"/>
  <c r="D7189" i="5"/>
  <c r="M7188" i="5"/>
  <c r="K7188" i="5"/>
  <c r="I7188" i="5"/>
  <c r="G7188" i="5"/>
  <c r="D7188" i="5"/>
  <c r="M7187" i="5"/>
  <c r="K7187" i="5"/>
  <c r="I7187" i="5"/>
  <c r="G7187" i="5"/>
  <c r="D7187" i="5"/>
  <c r="M7186" i="5"/>
  <c r="K7186" i="5"/>
  <c r="I7186" i="5"/>
  <c r="G7186" i="5"/>
  <c r="D7186" i="5"/>
  <c r="M7185" i="5"/>
  <c r="K7185" i="5"/>
  <c r="I7185" i="5"/>
  <c r="G7185" i="5"/>
  <c r="D7185" i="5"/>
  <c r="M7098" i="5"/>
  <c r="K7098" i="5"/>
  <c r="I7098" i="5"/>
  <c r="G7098" i="5"/>
  <c r="D7098" i="5"/>
  <c r="L7189" i="5" l="1"/>
  <c r="L7190" i="5"/>
  <c r="L7187" i="5"/>
  <c r="L7188" i="5"/>
  <c r="L7186" i="5"/>
  <c r="L7185" i="5"/>
  <c r="L7098" i="5"/>
  <c r="M7055" i="5" l="1"/>
  <c r="K7055" i="5"/>
  <c r="I7055" i="5"/>
  <c r="G7055" i="5"/>
  <c r="D7055" i="5"/>
  <c r="M7077" i="5"/>
  <c r="K7077" i="5"/>
  <c r="I7077" i="5"/>
  <c r="G7077" i="5"/>
  <c r="D7077" i="5"/>
  <c r="M7066" i="5"/>
  <c r="K7066" i="5"/>
  <c r="I7066" i="5"/>
  <c r="G7066" i="5"/>
  <c r="D7066" i="5"/>
  <c r="M7112" i="5"/>
  <c r="K7112" i="5"/>
  <c r="I7112" i="5"/>
  <c r="G7112" i="5"/>
  <c r="D7112" i="5"/>
  <c r="M7111" i="5"/>
  <c r="K7111" i="5"/>
  <c r="I7111" i="5"/>
  <c r="G7111" i="5"/>
  <c r="D7111" i="5"/>
  <c r="M7110" i="5"/>
  <c r="K7110" i="5"/>
  <c r="I7110" i="5"/>
  <c r="G7110" i="5"/>
  <c r="D7110" i="5"/>
  <c r="M7109" i="5"/>
  <c r="K7109" i="5"/>
  <c r="I7109" i="5"/>
  <c r="G7109" i="5"/>
  <c r="D7109" i="5"/>
  <c r="M7108" i="5"/>
  <c r="K7108" i="5"/>
  <c r="I7108" i="5"/>
  <c r="G7108" i="5"/>
  <c r="D7108" i="5"/>
  <c r="M7107" i="5"/>
  <c r="K7107" i="5"/>
  <c r="I7107" i="5"/>
  <c r="G7107" i="5"/>
  <c r="D7107" i="5"/>
  <c r="M7106" i="5"/>
  <c r="K7106" i="5"/>
  <c r="I7106" i="5"/>
  <c r="G7106" i="5"/>
  <c r="D7106" i="5"/>
  <c r="M7105" i="5"/>
  <c r="K7105" i="5"/>
  <c r="I7105" i="5"/>
  <c r="G7105" i="5"/>
  <c r="D7105" i="5"/>
  <c r="M7104" i="5"/>
  <c r="K7104" i="5"/>
  <c r="I7104" i="5"/>
  <c r="G7104" i="5"/>
  <c r="D7104" i="5"/>
  <c r="M7103" i="5"/>
  <c r="K7103" i="5"/>
  <c r="I7103" i="5"/>
  <c r="G7103" i="5"/>
  <c r="D7103" i="5"/>
  <c r="M7102" i="5"/>
  <c r="K7102" i="5"/>
  <c r="I7102" i="5"/>
  <c r="G7102" i="5"/>
  <c r="D7102" i="5"/>
  <c r="M7101" i="5"/>
  <c r="K7101" i="5"/>
  <c r="I7101" i="5"/>
  <c r="G7101" i="5"/>
  <c r="D7101" i="5"/>
  <c r="M7100" i="5"/>
  <c r="K7100" i="5"/>
  <c r="I7100" i="5"/>
  <c r="G7100" i="5"/>
  <c r="D7100" i="5"/>
  <c r="M7099" i="5"/>
  <c r="K7099" i="5"/>
  <c r="I7099" i="5"/>
  <c r="G7099" i="5"/>
  <c r="D7099" i="5"/>
  <c r="M7097" i="5"/>
  <c r="K7097" i="5"/>
  <c r="I7097" i="5"/>
  <c r="G7097" i="5"/>
  <c r="D7097" i="5"/>
  <c r="M7096" i="5"/>
  <c r="K7096" i="5"/>
  <c r="I7096" i="5"/>
  <c r="G7096" i="5"/>
  <c r="D7096" i="5"/>
  <c r="M7095" i="5"/>
  <c r="K7095" i="5"/>
  <c r="I7095" i="5"/>
  <c r="G7095" i="5"/>
  <c r="D7095" i="5"/>
  <c r="M7094" i="5"/>
  <c r="K7094" i="5"/>
  <c r="I7094" i="5"/>
  <c r="G7094" i="5"/>
  <c r="D7094" i="5"/>
  <c r="M7093" i="5"/>
  <c r="K7093" i="5"/>
  <c r="I7093" i="5"/>
  <c r="G7093" i="5"/>
  <c r="D7093" i="5"/>
  <c r="M7092" i="5"/>
  <c r="K7092" i="5"/>
  <c r="I7092" i="5"/>
  <c r="G7092" i="5"/>
  <c r="D7092" i="5"/>
  <c r="M7091" i="5"/>
  <c r="K7091" i="5"/>
  <c r="I7091" i="5"/>
  <c r="G7091" i="5"/>
  <c r="D7091" i="5"/>
  <c r="M7090" i="5"/>
  <c r="K7090" i="5"/>
  <c r="I7090" i="5"/>
  <c r="G7090" i="5"/>
  <c r="D7090" i="5"/>
  <c r="M7089" i="5"/>
  <c r="K7089" i="5"/>
  <c r="I7089" i="5"/>
  <c r="G7089" i="5"/>
  <c r="D7089" i="5"/>
  <c r="M7088" i="5"/>
  <c r="K7088" i="5"/>
  <c r="I7088" i="5"/>
  <c r="G7088" i="5"/>
  <c r="D7088" i="5"/>
  <c r="M7087" i="5"/>
  <c r="K7087" i="5"/>
  <c r="I7087" i="5"/>
  <c r="G7087" i="5"/>
  <c r="D7087" i="5"/>
  <c r="M7086" i="5"/>
  <c r="K7086" i="5"/>
  <c r="I7086" i="5"/>
  <c r="G7086" i="5"/>
  <c r="D7086" i="5"/>
  <c r="M7085" i="5"/>
  <c r="K7085" i="5"/>
  <c r="I7085" i="5"/>
  <c r="G7085" i="5"/>
  <c r="D7085" i="5"/>
  <c r="M7084" i="5"/>
  <c r="K7084" i="5"/>
  <c r="I7084" i="5"/>
  <c r="G7084" i="5"/>
  <c r="D7084" i="5"/>
  <c r="M7083" i="5"/>
  <c r="K7083" i="5"/>
  <c r="I7083" i="5"/>
  <c r="G7083" i="5"/>
  <c r="D7083" i="5"/>
  <c r="M7082" i="5"/>
  <c r="K7082" i="5"/>
  <c r="I7082" i="5"/>
  <c r="G7082" i="5"/>
  <c r="D7082" i="5"/>
  <c r="M7081" i="5"/>
  <c r="K7081" i="5"/>
  <c r="I7081" i="5"/>
  <c r="G7081" i="5"/>
  <c r="D7081" i="5"/>
  <c r="M7080" i="5"/>
  <c r="K7080" i="5"/>
  <c r="I7080" i="5"/>
  <c r="G7080" i="5"/>
  <c r="D7080" i="5"/>
  <c r="M7079" i="5"/>
  <c r="K7079" i="5"/>
  <c r="I7079" i="5"/>
  <c r="G7079" i="5"/>
  <c r="D7079" i="5"/>
  <c r="M7078" i="5"/>
  <c r="K7078" i="5"/>
  <c r="I7078" i="5"/>
  <c r="G7078" i="5"/>
  <c r="D7078" i="5"/>
  <c r="M7076" i="5"/>
  <c r="K7076" i="5"/>
  <c r="I7076" i="5"/>
  <c r="G7076" i="5"/>
  <c r="D7076" i="5"/>
  <c r="M7075" i="5"/>
  <c r="K7075" i="5"/>
  <c r="I7075" i="5"/>
  <c r="G7075" i="5"/>
  <c r="D7075" i="5"/>
  <c r="M7074" i="5"/>
  <c r="K7074" i="5"/>
  <c r="I7074" i="5"/>
  <c r="G7074" i="5"/>
  <c r="D7074" i="5"/>
  <c r="M7073" i="5"/>
  <c r="K7073" i="5"/>
  <c r="I7073" i="5"/>
  <c r="G7073" i="5"/>
  <c r="D7073" i="5"/>
  <c r="M7072" i="5"/>
  <c r="K7072" i="5"/>
  <c r="I7072" i="5"/>
  <c r="G7072" i="5"/>
  <c r="D7072" i="5"/>
  <c r="M7071" i="5"/>
  <c r="K7071" i="5"/>
  <c r="I7071" i="5"/>
  <c r="G7071" i="5"/>
  <c r="D7071" i="5"/>
  <c r="M7070" i="5"/>
  <c r="K7070" i="5"/>
  <c r="I7070" i="5"/>
  <c r="G7070" i="5"/>
  <c r="D7070" i="5"/>
  <c r="M7069" i="5"/>
  <c r="K7069" i="5"/>
  <c r="I7069" i="5"/>
  <c r="G7069" i="5"/>
  <c r="D7069" i="5"/>
  <c r="M7068" i="5"/>
  <c r="K7068" i="5"/>
  <c r="I7068" i="5"/>
  <c r="G7068" i="5"/>
  <c r="D7068" i="5"/>
  <c r="M7067" i="5"/>
  <c r="K7067" i="5"/>
  <c r="I7067" i="5"/>
  <c r="G7067" i="5"/>
  <c r="D7067" i="5"/>
  <c r="M7065" i="5"/>
  <c r="K7065" i="5"/>
  <c r="I7065" i="5"/>
  <c r="G7065" i="5"/>
  <c r="D7065" i="5"/>
  <c r="M7064" i="5"/>
  <c r="K7064" i="5"/>
  <c r="I7064" i="5"/>
  <c r="G7064" i="5"/>
  <c r="D7064" i="5"/>
  <c r="M7063" i="5"/>
  <c r="K7063" i="5"/>
  <c r="I7063" i="5"/>
  <c r="G7063" i="5"/>
  <c r="D7063" i="5"/>
  <c r="M7062" i="5"/>
  <c r="K7062" i="5"/>
  <c r="I7062" i="5"/>
  <c r="G7062" i="5"/>
  <c r="D7062" i="5"/>
  <c r="M7061" i="5"/>
  <c r="K7061" i="5"/>
  <c r="I7061" i="5"/>
  <c r="G7061" i="5"/>
  <c r="D7061" i="5"/>
  <c r="M7060" i="5"/>
  <c r="K7060" i="5"/>
  <c r="I7060" i="5"/>
  <c r="G7060" i="5"/>
  <c r="D7060" i="5"/>
  <c r="M7059" i="5"/>
  <c r="K7059" i="5"/>
  <c r="I7059" i="5"/>
  <c r="G7059" i="5"/>
  <c r="D7059" i="5"/>
  <c r="M7058" i="5"/>
  <c r="K7058" i="5"/>
  <c r="I7058" i="5"/>
  <c r="G7058" i="5"/>
  <c r="D7058" i="5"/>
  <c r="M7057" i="5"/>
  <c r="K7057" i="5"/>
  <c r="I7057" i="5"/>
  <c r="G7057" i="5"/>
  <c r="D7057" i="5"/>
  <c r="M7056" i="5"/>
  <c r="K7056" i="5"/>
  <c r="I7056" i="5"/>
  <c r="G7056" i="5"/>
  <c r="D7056" i="5"/>
  <c r="M7054" i="5"/>
  <c r="K7054" i="5"/>
  <c r="I7054" i="5"/>
  <c r="G7054" i="5"/>
  <c r="D7054" i="5"/>
  <c r="M7053" i="5"/>
  <c r="K7053" i="5"/>
  <c r="I7053" i="5"/>
  <c r="G7053" i="5"/>
  <c r="D7053" i="5"/>
  <c r="M7052" i="5"/>
  <c r="K7052" i="5"/>
  <c r="I7052" i="5"/>
  <c r="G7052" i="5"/>
  <c r="D7052" i="5"/>
  <c r="M7051" i="5"/>
  <c r="K7051" i="5"/>
  <c r="I7051" i="5"/>
  <c r="G7051" i="5"/>
  <c r="D7051" i="5"/>
  <c r="M7050" i="5"/>
  <c r="K7050" i="5"/>
  <c r="I7050" i="5"/>
  <c r="G7050" i="5"/>
  <c r="D7050" i="5"/>
  <c r="M7049" i="5"/>
  <c r="K7049" i="5"/>
  <c r="I7049" i="5"/>
  <c r="G7049" i="5"/>
  <c r="D7049" i="5"/>
  <c r="M7048" i="5"/>
  <c r="K7048" i="5"/>
  <c r="I7048" i="5"/>
  <c r="G7048" i="5"/>
  <c r="D7048" i="5"/>
  <c r="M7047" i="5"/>
  <c r="K7047" i="5"/>
  <c r="I7047" i="5"/>
  <c r="G7047" i="5"/>
  <c r="D7047" i="5"/>
  <c r="M7046" i="5"/>
  <c r="K7046" i="5"/>
  <c r="I7046" i="5"/>
  <c r="G7046" i="5"/>
  <c r="D7046" i="5"/>
  <c r="M7045" i="5"/>
  <c r="K7045" i="5"/>
  <c r="I7045" i="5"/>
  <c r="G7045" i="5"/>
  <c r="M7044" i="5"/>
  <c r="K7044" i="5"/>
  <c r="I7044" i="5"/>
  <c r="G7044" i="5"/>
  <c r="M7043" i="5"/>
  <c r="K7043" i="5"/>
  <c r="I7043" i="5"/>
  <c r="G7043" i="5"/>
  <c r="M7040" i="5"/>
  <c r="K7040" i="5"/>
  <c r="I7040" i="5"/>
  <c r="G7040" i="5"/>
  <c r="M7039" i="5"/>
  <c r="K7039" i="5"/>
  <c r="I7039" i="5"/>
  <c r="G7039" i="5"/>
  <c r="M7038" i="5"/>
  <c r="K7038" i="5"/>
  <c r="I7038" i="5"/>
  <c r="G7038" i="5"/>
  <c r="M7037" i="5"/>
  <c r="K7037" i="5"/>
  <c r="I7037" i="5"/>
  <c r="G7037" i="5"/>
  <c r="M7036" i="5"/>
  <c r="K7036" i="5"/>
  <c r="I7036" i="5"/>
  <c r="G7036" i="5"/>
  <c r="M7035" i="5"/>
  <c r="K7035" i="5"/>
  <c r="I7035" i="5"/>
  <c r="G7035" i="5"/>
  <c r="M7034" i="5"/>
  <c r="K7034" i="5"/>
  <c r="I7034" i="5"/>
  <c r="G7034" i="5"/>
  <c r="M7033" i="5"/>
  <c r="K7033" i="5"/>
  <c r="I7033" i="5"/>
  <c r="G7033" i="5"/>
  <c r="M7032" i="5"/>
  <c r="K7032" i="5"/>
  <c r="I7032" i="5"/>
  <c r="G7032" i="5"/>
  <c r="M7031" i="5"/>
  <c r="K7031" i="5"/>
  <c r="I7031" i="5"/>
  <c r="G7031" i="5"/>
  <c r="M7030" i="5"/>
  <c r="K7030" i="5"/>
  <c r="I7030" i="5"/>
  <c r="G7030" i="5"/>
  <c r="M7029" i="5"/>
  <c r="K7029" i="5"/>
  <c r="I7029" i="5"/>
  <c r="G7029" i="5"/>
  <c r="M7028" i="5"/>
  <c r="K7028" i="5"/>
  <c r="I7028" i="5"/>
  <c r="G7028" i="5"/>
  <c r="M7027" i="5"/>
  <c r="K7027" i="5"/>
  <c r="I7027" i="5"/>
  <c r="G7027" i="5"/>
  <c r="M7026" i="5"/>
  <c r="K7026" i="5"/>
  <c r="I7026" i="5"/>
  <c r="G7026" i="5"/>
  <c r="M7025" i="5"/>
  <c r="K7025" i="5"/>
  <c r="I7025" i="5"/>
  <c r="G7025" i="5"/>
  <c r="M7024" i="5"/>
  <c r="K7024" i="5"/>
  <c r="I7024" i="5"/>
  <c r="G7024" i="5"/>
  <c r="M7023" i="5"/>
  <c r="K7023" i="5"/>
  <c r="I7023" i="5"/>
  <c r="G7023" i="5"/>
  <c r="M7022" i="5"/>
  <c r="K7022" i="5"/>
  <c r="I7022" i="5"/>
  <c r="G7022" i="5"/>
  <c r="M7021" i="5"/>
  <c r="K7021" i="5"/>
  <c r="I7021" i="5"/>
  <c r="G7021" i="5"/>
  <c r="M7020" i="5"/>
  <c r="K7020" i="5"/>
  <c r="I7020" i="5"/>
  <c r="G7020" i="5"/>
  <c r="M7019" i="5"/>
  <c r="K7019" i="5"/>
  <c r="I7019" i="5"/>
  <c r="G7019" i="5"/>
  <c r="M7018" i="5"/>
  <c r="K7018" i="5"/>
  <c r="I7018" i="5"/>
  <c r="G7018" i="5"/>
  <c r="M7017" i="5"/>
  <c r="K7017" i="5"/>
  <c r="I7017" i="5"/>
  <c r="G7017" i="5"/>
  <c r="M7016" i="5"/>
  <c r="K7016" i="5"/>
  <c r="I7016" i="5"/>
  <c r="G7016" i="5"/>
  <c r="M7015" i="5"/>
  <c r="K7015" i="5"/>
  <c r="I7015" i="5"/>
  <c r="G7015" i="5"/>
  <c r="M7014" i="5"/>
  <c r="K7014" i="5"/>
  <c r="I7014" i="5"/>
  <c r="G7014" i="5"/>
  <c r="M7013" i="5"/>
  <c r="K7013" i="5"/>
  <c r="I7013" i="5"/>
  <c r="G7013" i="5"/>
  <c r="M7012" i="5"/>
  <c r="K7012" i="5"/>
  <c r="I7012" i="5"/>
  <c r="G7012" i="5"/>
  <c r="M7011" i="5"/>
  <c r="K7011" i="5"/>
  <c r="I7011" i="5"/>
  <c r="G7011" i="5"/>
  <c r="M7010" i="5"/>
  <c r="K7010" i="5"/>
  <c r="I7010" i="5"/>
  <c r="G7010" i="5"/>
  <c r="M7009" i="5"/>
  <c r="K7009" i="5"/>
  <c r="I7009" i="5"/>
  <c r="G7009" i="5"/>
  <c r="M7008" i="5"/>
  <c r="K7008" i="5"/>
  <c r="I7008" i="5"/>
  <c r="G7008" i="5"/>
  <c r="M7007" i="5"/>
  <c r="K7007" i="5"/>
  <c r="I7007" i="5"/>
  <c r="G7007" i="5"/>
  <c r="M7006" i="5"/>
  <c r="K7006" i="5"/>
  <c r="I7006" i="5"/>
  <c r="G7006" i="5"/>
  <c r="M7005" i="5"/>
  <c r="K7005" i="5"/>
  <c r="I7005" i="5"/>
  <c r="G7005" i="5"/>
  <c r="M7004" i="5"/>
  <c r="K7004" i="5"/>
  <c r="I7004" i="5"/>
  <c r="G7004" i="5"/>
  <c r="M7003" i="5"/>
  <c r="K7003" i="5"/>
  <c r="I7003" i="5"/>
  <c r="G7003" i="5"/>
  <c r="M7002" i="5"/>
  <c r="K7002" i="5"/>
  <c r="I7002" i="5"/>
  <c r="G7002" i="5"/>
  <c r="M7001" i="5"/>
  <c r="K7001" i="5"/>
  <c r="I7001" i="5"/>
  <c r="G7001" i="5"/>
  <c r="M7000" i="5"/>
  <c r="K7000" i="5"/>
  <c r="I7000" i="5"/>
  <c r="G7000" i="5"/>
  <c r="M6999" i="5"/>
  <c r="K6999" i="5"/>
  <c r="I6999" i="5"/>
  <c r="G6999" i="5"/>
  <c r="M6998" i="5"/>
  <c r="K6998" i="5"/>
  <c r="I6998" i="5"/>
  <c r="G6998" i="5"/>
  <c r="M6997" i="5"/>
  <c r="K6997" i="5"/>
  <c r="I6997" i="5"/>
  <c r="G6997" i="5"/>
  <c r="M6996" i="5"/>
  <c r="K6996" i="5"/>
  <c r="I6996" i="5"/>
  <c r="G6996" i="5"/>
  <c r="M6995" i="5"/>
  <c r="K6995" i="5"/>
  <c r="I6995" i="5"/>
  <c r="G6995" i="5"/>
  <c r="M6994" i="5"/>
  <c r="K6994" i="5"/>
  <c r="I6994" i="5"/>
  <c r="G6994" i="5"/>
  <c r="M6993" i="5"/>
  <c r="K6993" i="5"/>
  <c r="I6993" i="5"/>
  <c r="G6993" i="5"/>
  <c r="M6992" i="5"/>
  <c r="K6992" i="5"/>
  <c r="I6992" i="5"/>
  <c r="G6992" i="5"/>
  <c r="M6991" i="5"/>
  <c r="K6991" i="5"/>
  <c r="I6991" i="5"/>
  <c r="G6991" i="5"/>
  <c r="M6990" i="5"/>
  <c r="K6990" i="5"/>
  <c r="I6990" i="5"/>
  <c r="G6990" i="5"/>
  <c r="M6989" i="5"/>
  <c r="K6989" i="5"/>
  <c r="I6989" i="5"/>
  <c r="G6989" i="5"/>
  <c r="M6988" i="5"/>
  <c r="K6988" i="5"/>
  <c r="I6988" i="5"/>
  <c r="G6988" i="5"/>
  <c r="M6987" i="5"/>
  <c r="K6987" i="5"/>
  <c r="I6987" i="5"/>
  <c r="G6987" i="5"/>
  <c r="M6986" i="5"/>
  <c r="K6986" i="5"/>
  <c r="I6986" i="5"/>
  <c r="G6986" i="5"/>
  <c r="M6985" i="5"/>
  <c r="K6985" i="5"/>
  <c r="I6985" i="5"/>
  <c r="G6985" i="5"/>
  <c r="M6984" i="5"/>
  <c r="K6984" i="5"/>
  <c r="I6984" i="5"/>
  <c r="G6984" i="5"/>
  <c r="M6983" i="5"/>
  <c r="K6983" i="5"/>
  <c r="G6983" i="5"/>
  <c r="M6982" i="5"/>
  <c r="K6982" i="5"/>
  <c r="I6982" i="5"/>
  <c r="G6982" i="5"/>
  <c r="M6981" i="5"/>
  <c r="K6981" i="5"/>
  <c r="I6981" i="5"/>
  <c r="G6981" i="5"/>
  <c r="M6980" i="5"/>
  <c r="K6980" i="5"/>
  <c r="I6980" i="5"/>
  <c r="G6980" i="5"/>
  <c r="M6979" i="5"/>
  <c r="K6979" i="5"/>
  <c r="I6979" i="5"/>
  <c r="G6979" i="5"/>
  <c r="M6978" i="5"/>
  <c r="K6978" i="5"/>
  <c r="I6978" i="5"/>
  <c r="G6978" i="5"/>
  <c r="M6977" i="5"/>
  <c r="K6977" i="5"/>
  <c r="I6977" i="5"/>
  <c r="G6977" i="5"/>
  <c r="M6976" i="5"/>
  <c r="K6976" i="5"/>
  <c r="I6976" i="5"/>
  <c r="G6976" i="5"/>
  <c r="M6975" i="5"/>
  <c r="K6975" i="5"/>
  <c r="I6975" i="5"/>
  <c r="G6975" i="5"/>
  <c r="L7088" i="5" l="1"/>
  <c r="L7112" i="5"/>
  <c r="L7108" i="5"/>
  <c r="L7107" i="5"/>
  <c r="L7111" i="5"/>
  <c r="L7110" i="5"/>
  <c r="L7109" i="5"/>
  <c r="L7106" i="5"/>
  <c r="L7105" i="5"/>
  <c r="L7104" i="5"/>
  <c r="L7099" i="5"/>
  <c r="L7103" i="5"/>
  <c r="L7102" i="5"/>
  <c r="L7101" i="5"/>
  <c r="L7100" i="5"/>
  <c r="L7097" i="5"/>
  <c r="L7096" i="5"/>
  <c r="L7095" i="5"/>
  <c r="L7094" i="5"/>
  <c r="L7093" i="5"/>
  <c r="L7092" i="5"/>
  <c r="L7091" i="5"/>
  <c r="L7055" i="5"/>
  <c r="L7090" i="5"/>
  <c r="L7077" i="5"/>
  <c r="L7064" i="5"/>
  <c r="L7073" i="5"/>
  <c r="L7082" i="5"/>
  <c r="L7043" i="5"/>
  <c r="L7047" i="5"/>
  <c r="L7049" i="5"/>
  <c r="L7051" i="5"/>
  <c r="L7054" i="5"/>
  <c r="L7061" i="5"/>
  <c r="L7062" i="5"/>
  <c r="L7080" i="5"/>
  <c r="L7046" i="5"/>
  <c r="L7050" i="5"/>
  <c r="L7052" i="5"/>
  <c r="L7063" i="5"/>
  <c r="L7059" i="5"/>
  <c r="L7065" i="5"/>
  <c r="L7068" i="5"/>
  <c r="L7070" i="5"/>
  <c r="L7039" i="5"/>
  <c r="L7044" i="5"/>
  <c r="L7056" i="5"/>
  <c r="L7058" i="5"/>
  <c r="L7069" i="5"/>
  <c r="L7071" i="5"/>
  <c r="L7086" i="5"/>
  <c r="L7066" i="5"/>
  <c r="L7076" i="5"/>
  <c r="L7084" i="5"/>
  <c r="L7075" i="5"/>
  <c r="L7078" i="5"/>
  <c r="L7083" i="5"/>
  <c r="L7085" i="5"/>
  <c r="L7074" i="5"/>
  <c r="L7079" i="5"/>
  <c r="L7087" i="5"/>
  <c r="L7045" i="5"/>
  <c r="L7048" i="5"/>
  <c r="L7053" i="5"/>
  <c r="L7057" i="5"/>
  <c r="L7060" i="5"/>
  <c r="L7067" i="5"/>
  <c r="L7072" i="5"/>
  <c r="L7081" i="5"/>
  <c r="L7089" i="5"/>
  <c r="L7040" i="5"/>
  <c r="L7006" i="5"/>
  <c r="L7037" i="5"/>
  <c r="L6984" i="5"/>
  <c r="L7004" i="5"/>
  <c r="L7027" i="5"/>
  <c r="L7026" i="5"/>
  <c r="L7003" i="5"/>
  <c r="L6975" i="5"/>
  <c r="L6979" i="5"/>
  <c r="L6987" i="5"/>
  <c r="L6991" i="5"/>
  <c r="L6995" i="5"/>
  <c r="L6997" i="5"/>
  <c r="L6999" i="5"/>
  <c r="L7001" i="5"/>
  <c r="L7035" i="5"/>
  <c r="L7007" i="5"/>
  <c r="L7009" i="5"/>
  <c r="L7011" i="5"/>
  <c r="L7023" i="5"/>
  <c r="L6994" i="5"/>
  <c r="L7022" i="5"/>
  <c r="L7015" i="5"/>
  <c r="L6980" i="5"/>
  <c r="L6982" i="5"/>
  <c r="L6986" i="5"/>
  <c r="L6988" i="5"/>
  <c r="L6990" i="5"/>
  <c r="L6992" i="5"/>
  <c r="L7000" i="5"/>
  <c r="L7014" i="5"/>
  <c r="L7018" i="5"/>
  <c r="L7020" i="5"/>
  <c r="L7025" i="5"/>
  <c r="L7029" i="5"/>
  <c r="L7030" i="5"/>
  <c r="L7032" i="5"/>
  <c r="L6983" i="5"/>
  <c r="L6996" i="5"/>
  <c r="L6998" i="5"/>
  <c r="L7031" i="5"/>
  <c r="L7033" i="5"/>
  <c r="L6976" i="5"/>
  <c r="L6981" i="5"/>
  <c r="L6985" i="5"/>
  <c r="L7002" i="5"/>
  <c r="L7010" i="5"/>
  <c r="L7012" i="5"/>
  <c r="L7017" i="5"/>
  <c r="L7019" i="5"/>
  <c r="L7028" i="5"/>
  <c r="L7034" i="5"/>
  <c r="L6977" i="5"/>
  <c r="L6978" i="5"/>
  <c r="L6993" i="5"/>
  <c r="L7036" i="5"/>
  <c r="L6989" i="5"/>
  <c r="L7005" i="5"/>
  <c r="L7008" i="5"/>
  <c r="L7013" i="5"/>
  <c r="L7016" i="5"/>
  <c r="L7021" i="5"/>
  <c r="L7024" i="5"/>
  <c r="L7038" i="5"/>
  <c r="M6806" i="5"/>
  <c r="K6806" i="5"/>
  <c r="I6806" i="5"/>
  <c r="G6806" i="5"/>
  <c r="M6805" i="5"/>
  <c r="K6805" i="5"/>
  <c r="I6805" i="5"/>
  <c r="G6805" i="5"/>
  <c r="M6804" i="5"/>
  <c r="K6804" i="5"/>
  <c r="I6804" i="5"/>
  <c r="G6804" i="5"/>
  <c r="M6803" i="5"/>
  <c r="K6803" i="5"/>
  <c r="I6803" i="5"/>
  <c r="G6803" i="5"/>
  <c r="M6802" i="5"/>
  <c r="K6802" i="5"/>
  <c r="I6802" i="5"/>
  <c r="G6802" i="5"/>
  <c r="M6801" i="5"/>
  <c r="K6801" i="5"/>
  <c r="I6801" i="5"/>
  <c r="G6801" i="5"/>
  <c r="L6804" i="5" l="1"/>
  <c r="L6806" i="5"/>
  <c r="L6805" i="5"/>
  <c r="L6803" i="5"/>
  <c r="L6801" i="5"/>
  <c r="L6802" i="5"/>
  <c r="M1749" i="5"/>
  <c r="K1749" i="5"/>
  <c r="M1748" i="5"/>
  <c r="K1748" i="5"/>
  <c r="M1745" i="5"/>
  <c r="K1745" i="5"/>
  <c r="M1711" i="5"/>
  <c r="K1711" i="5"/>
  <c r="M1691" i="5"/>
  <c r="K1691" i="5"/>
  <c r="I1749" i="5"/>
  <c r="I1748" i="5"/>
  <c r="I1745" i="5"/>
  <c r="I1711" i="5"/>
  <c r="I1691" i="5"/>
  <c r="G1749" i="5"/>
  <c r="G1748" i="5"/>
  <c r="G1745" i="5"/>
  <c r="G1711" i="5"/>
  <c r="G1691" i="5"/>
  <c r="L1691" i="5" l="1"/>
  <c r="L1745" i="5"/>
  <c r="L1711" i="5"/>
  <c r="L1748" i="5"/>
  <c r="L1749" i="5"/>
  <c r="G6470" i="5"/>
  <c r="G6469" i="5"/>
  <c r="G6212" i="5"/>
  <c r="G6342" i="5"/>
  <c r="G6691" i="5" l="1"/>
  <c r="G6692" i="5"/>
  <c r="G6693" i="5"/>
  <c r="G6694" i="5"/>
  <c r="G6695" i="5"/>
  <c r="G6696" i="5"/>
  <c r="G6697" i="5"/>
  <c r="G6698" i="5"/>
  <c r="G6699" i="5"/>
  <c r="G6700" i="5"/>
  <c r="G6701" i="5"/>
  <c r="G6702" i="5"/>
  <c r="G6703" i="5"/>
  <c r="G6704" i="5"/>
  <c r="G6705" i="5"/>
  <c r="G6706" i="5"/>
  <c r="G6707" i="5"/>
  <c r="G6708" i="5"/>
  <c r="G6709" i="5"/>
  <c r="G6710" i="5"/>
  <c r="G6711" i="5"/>
  <c r="G6712" i="5"/>
  <c r="G6713" i="5"/>
  <c r="G6714" i="5"/>
  <c r="G6715" i="5"/>
  <c r="G6716" i="5"/>
  <c r="G6717" i="5"/>
  <c r="G6718" i="5"/>
  <c r="G6719" i="5"/>
  <c r="G6720" i="5"/>
  <c r="G6721" i="5"/>
  <c r="G6722" i="5"/>
  <c r="G6723" i="5"/>
  <c r="G6724" i="5"/>
  <c r="G6725" i="5"/>
  <c r="G6726" i="5"/>
  <c r="G6727" i="5"/>
  <c r="G6728" i="5"/>
  <c r="G6729" i="5"/>
  <c r="G6730" i="5"/>
  <c r="G6731" i="5"/>
  <c r="G6732" i="5"/>
  <c r="G6733" i="5"/>
  <c r="G6734" i="5"/>
  <c r="G6735" i="5"/>
  <c r="G6736" i="5"/>
  <c r="G6737" i="5"/>
  <c r="G6738" i="5"/>
  <c r="G6739" i="5"/>
  <c r="G6740" i="5"/>
  <c r="G6741" i="5"/>
  <c r="G6742" i="5"/>
  <c r="G6743" i="5"/>
  <c r="G6744" i="5"/>
  <c r="G6745" i="5"/>
  <c r="G6746" i="5"/>
  <c r="G6747" i="5"/>
  <c r="G6748" i="5"/>
  <c r="G6749" i="5"/>
  <c r="G6750" i="5"/>
  <c r="G6751" i="5"/>
  <c r="G6752" i="5"/>
  <c r="G6753" i="5"/>
  <c r="G6754" i="5"/>
  <c r="G6755" i="5"/>
  <c r="G6756" i="5"/>
  <c r="G6757" i="5"/>
  <c r="G6758" i="5"/>
  <c r="G6759" i="5"/>
  <c r="G6760" i="5"/>
  <c r="G6761" i="5"/>
  <c r="G6762" i="5"/>
  <c r="G6763" i="5"/>
  <c r="G6764" i="5"/>
  <c r="G6765" i="5"/>
  <c r="G6766" i="5"/>
  <c r="G6767" i="5"/>
  <c r="G6768" i="5"/>
  <c r="G6769" i="5"/>
  <c r="G6770" i="5"/>
  <c r="G6771" i="5"/>
  <c r="G6772" i="5"/>
  <c r="G6773" i="5"/>
  <c r="G6774" i="5"/>
  <c r="G6775" i="5"/>
  <c r="G6605" i="5"/>
  <c r="G6606" i="5"/>
  <c r="G6607" i="5"/>
  <c r="G6608" i="5"/>
  <c r="G6609" i="5"/>
  <c r="G6610" i="5"/>
  <c r="G6611" i="5"/>
  <c r="G6612" i="5"/>
  <c r="G6613" i="5"/>
  <c r="G6614" i="5"/>
  <c r="G6615" i="5"/>
  <c r="G6616" i="5"/>
  <c r="G6617" i="5"/>
  <c r="G6618" i="5"/>
  <c r="G6619" i="5"/>
  <c r="G6620" i="5"/>
  <c r="G6621" i="5"/>
  <c r="G6622" i="5"/>
  <c r="G6623" i="5"/>
  <c r="G6624" i="5"/>
  <c r="G6625" i="5"/>
  <c r="G6626" i="5"/>
  <c r="G6627" i="5"/>
  <c r="G6628" i="5"/>
  <c r="G6629" i="5"/>
  <c r="G6630" i="5"/>
  <c r="G6631" i="5"/>
  <c r="G6632" i="5"/>
  <c r="G6633" i="5"/>
  <c r="G6634" i="5"/>
  <c r="G6635" i="5"/>
  <c r="G6636" i="5"/>
  <c r="G6637" i="5"/>
  <c r="G6638" i="5"/>
  <c r="G6639" i="5"/>
  <c r="G6640" i="5"/>
  <c r="G6641" i="5"/>
  <c r="G6642" i="5"/>
  <c r="G6643" i="5"/>
  <c r="G6644" i="5"/>
  <c r="G6645" i="5"/>
  <c r="G6646" i="5"/>
  <c r="G6647" i="5"/>
  <c r="G6648" i="5"/>
  <c r="G6649" i="5"/>
  <c r="G6650" i="5"/>
  <c r="G6651" i="5"/>
  <c r="G6652" i="5"/>
  <c r="G6653" i="5"/>
  <c r="G6654" i="5"/>
  <c r="G6655" i="5"/>
  <c r="G6656" i="5"/>
  <c r="G6657" i="5"/>
  <c r="G6658" i="5"/>
  <c r="G6659" i="5"/>
  <c r="G6660" i="5"/>
  <c r="G6661" i="5"/>
  <c r="G6662" i="5"/>
  <c r="G6663" i="5"/>
  <c r="G6664" i="5"/>
  <c r="G6665" i="5"/>
  <c r="G6666" i="5"/>
  <c r="G6667" i="5"/>
  <c r="G6668" i="5"/>
  <c r="G6669" i="5"/>
  <c r="G6670" i="5"/>
  <c r="G6671" i="5"/>
  <c r="G6672" i="5"/>
  <c r="G6673" i="5"/>
  <c r="G6674" i="5"/>
  <c r="G6675" i="5"/>
  <c r="G6676" i="5"/>
  <c r="G6677" i="5"/>
  <c r="G6678" i="5"/>
  <c r="G6679" i="5"/>
  <c r="G6680" i="5"/>
  <c r="G6681" i="5"/>
  <c r="G6682" i="5"/>
  <c r="G6683" i="5"/>
  <c r="G6684" i="5"/>
  <c r="G6685" i="5"/>
  <c r="G6686" i="5"/>
  <c r="G6687" i="5"/>
  <c r="G6688" i="5"/>
  <c r="G6689" i="5"/>
  <c r="G6690" i="5"/>
  <c r="G6416" i="5"/>
  <c r="G6417" i="5"/>
  <c r="G6418" i="5"/>
  <c r="G6419" i="5"/>
  <c r="G6420" i="5"/>
  <c r="G6421" i="5"/>
  <c r="G6422" i="5"/>
  <c r="G6423" i="5"/>
  <c r="G6424" i="5"/>
  <c r="G6425" i="5"/>
  <c r="G6426" i="5"/>
  <c r="G6427" i="5"/>
  <c r="G6428" i="5"/>
  <c r="G6429" i="5"/>
  <c r="G6430" i="5"/>
  <c r="G6431" i="5"/>
  <c r="G6432" i="5"/>
  <c r="G6433" i="5"/>
  <c r="G6434" i="5"/>
  <c r="G6435" i="5"/>
  <c r="G6436" i="5"/>
  <c r="G6437" i="5"/>
  <c r="G6438" i="5"/>
  <c r="G6439" i="5"/>
  <c r="G6440" i="5"/>
  <c r="G6441" i="5"/>
  <c r="G6442" i="5"/>
  <c r="G6443" i="5"/>
  <c r="G6444" i="5"/>
  <c r="G6445" i="5"/>
  <c r="G6446" i="5"/>
  <c r="G6447" i="5"/>
  <c r="G6448" i="5"/>
  <c r="G6449" i="5"/>
  <c r="G6450" i="5"/>
  <c r="G6451" i="5"/>
  <c r="G6452" i="5"/>
  <c r="G6453" i="5"/>
  <c r="G6454" i="5"/>
  <c r="G6412" i="5"/>
  <c r="G6413" i="5"/>
  <c r="G6414" i="5"/>
  <c r="G6415" i="5"/>
  <c r="I5770" i="5" l="1"/>
  <c r="I5769" i="5"/>
  <c r="I5768" i="5"/>
  <c r="I5764" i="5"/>
  <c r="I5763" i="5"/>
  <c r="I5742" i="5"/>
  <c r="I5640" i="5"/>
  <c r="I5622" i="5"/>
  <c r="I5581" i="5"/>
  <c r="I5573" i="5"/>
  <c r="I5383" i="5"/>
  <c r="I5381" i="5"/>
  <c r="I5231" i="5"/>
  <c r="I5224" i="5"/>
  <c r="I5223" i="5"/>
  <c r="I5180" i="5"/>
  <c r="I5110" i="5"/>
  <c r="I5015" i="5"/>
  <c r="I4995" i="5"/>
  <c r="I4970" i="5"/>
  <c r="I4895" i="5"/>
  <c r="I4894" i="5"/>
  <c r="I4874" i="5"/>
  <c r="I4871" i="5"/>
  <c r="I4870" i="5"/>
  <c r="I4807" i="5"/>
  <c r="I4805" i="5"/>
  <c r="I4803" i="5"/>
  <c r="I4802" i="5"/>
  <c r="I4766" i="5"/>
  <c r="I4763" i="5"/>
  <c r="I4758" i="5"/>
  <c r="I4756" i="5"/>
  <c r="I4721" i="5"/>
  <c r="I4715" i="5"/>
  <c r="I4650" i="5"/>
  <c r="I4647" i="5"/>
  <c r="I4646" i="5"/>
  <c r="I4644" i="5"/>
  <c r="I4635" i="5"/>
  <c r="I4630" i="5"/>
  <c r="I4629" i="5"/>
  <c r="I4628" i="5"/>
  <c r="I4627" i="5"/>
  <c r="I4485" i="5"/>
  <c r="I4484" i="5"/>
  <c r="I4483" i="5"/>
  <c r="I4482" i="5"/>
  <c r="I4481" i="5"/>
  <c r="I4480" i="5"/>
  <c r="I4479" i="5"/>
  <c r="I4478" i="5"/>
  <c r="I4477" i="5"/>
  <c r="I4476" i="5"/>
  <c r="I4475" i="5"/>
  <c r="I4472" i="5"/>
  <c r="I4471" i="5"/>
  <c r="I4470" i="5"/>
  <c r="I4468" i="5"/>
  <c r="I4464" i="5"/>
  <c r="I4463" i="5"/>
  <c r="I4462" i="5"/>
  <c r="I4461" i="5"/>
  <c r="I4460" i="5"/>
  <c r="I4452" i="5"/>
  <c r="I4448" i="5"/>
  <c r="I4437" i="5"/>
  <c r="I4435" i="5"/>
  <c r="I4434" i="5"/>
  <c r="I4433" i="5"/>
  <c r="I4432" i="5"/>
  <c r="I4431" i="5"/>
  <c r="I4410" i="5"/>
  <c r="I4409" i="5"/>
  <c r="I4406" i="5"/>
  <c r="I4374" i="5"/>
  <c r="I4325" i="5"/>
  <c r="I4306" i="5"/>
  <c r="I6683" i="5" l="1"/>
  <c r="M6658" i="5" l="1"/>
  <c r="K6658" i="5"/>
  <c r="I6658" i="5"/>
  <c r="M6657" i="5"/>
  <c r="K6657" i="5"/>
  <c r="I6657" i="5"/>
  <c r="M6656" i="5"/>
  <c r="K6656" i="5"/>
  <c r="I6656" i="5"/>
  <c r="M6655" i="5"/>
  <c r="K6655" i="5"/>
  <c r="I6655" i="5"/>
  <c r="M6654" i="5"/>
  <c r="K6654" i="5"/>
  <c r="I6654" i="5"/>
  <c r="M6653" i="5"/>
  <c r="K6653" i="5"/>
  <c r="I6653" i="5"/>
  <c r="M6652" i="5"/>
  <c r="K6652" i="5"/>
  <c r="I6652" i="5"/>
  <c r="L6654" i="5" l="1"/>
  <c r="L6653" i="5"/>
  <c r="L6658" i="5"/>
  <c r="L6652" i="5"/>
  <c r="L6655" i="5"/>
  <c r="L6656" i="5"/>
  <c r="L6657" i="5"/>
  <c r="M6650" i="5"/>
  <c r="K6650" i="5"/>
  <c r="I6650" i="5"/>
  <c r="M6649" i="5"/>
  <c r="K6649" i="5"/>
  <c r="I6649" i="5"/>
  <c r="M6648" i="5"/>
  <c r="K6648" i="5"/>
  <c r="I6648" i="5"/>
  <c r="M6647" i="5"/>
  <c r="K6647" i="5"/>
  <c r="I6647" i="5"/>
  <c r="M6646" i="5"/>
  <c r="K6646" i="5"/>
  <c r="I6646" i="5"/>
  <c r="M6645" i="5"/>
  <c r="K6645" i="5"/>
  <c r="I6645" i="5"/>
  <c r="M6644" i="5"/>
  <c r="K6644" i="5"/>
  <c r="I6644" i="5"/>
  <c r="M6643" i="5"/>
  <c r="K6643" i="5"/>
  <c r="I6643" i="5"/>
  <c r="M6642" i="5"/>
  <c r="K6642" i="5"/>
  <c r="I6642" i="5"/>
  <c r="M6641" i="5"/>
  <c r="K6641" i="5"/>
  <c r="I6641" i="5"/>
  <c r="M6640" i="5"/>
  <c r="K6640" i="5"/>
  <c r="I6640" i="5"/>
  <c r="M6639" i="5"/>
  <c r="K6639" i="5"/>
  <c r="I6639" i="5"/>
  <c r="M6638" i="5"/>
  <c r="K6638" i="5"/>
  <c r="I6638" i="5"/>
  <c r="M6637" i="5"/>
  <c r="K6637" i="5"/>
  <c r="I6637" i="5"/>
  <c r="M6636" i="5"/>
  <c r="K6636" i="5"/>
  <c r="I6636" i="5"/>
  <c r="M6635" i="5"/>
  <c r="K6635" i="5"/>
  <c r="I6635" i="5"/>
  <c r="M6634" i="5"/>
  <c r="K6634" i="5"/>
  <c r="I6634" i="5"/>
  <c r="M6633" i="5"/>
  <c r="K6633" i="5"/>
  <c r="I6633" i="5"/>
  <c r="M6632" i="5"/>
  <c r="K6632" i="5"/>
  <c r="I6632" i="5"/>
  <c r="M6631" i="5"/>
  <c r="K6631" i="5"/>
  <c r="I6631" i="5"/>
  <c r="M6630" i="5"/>
  <c r="K6630" i="5"/>
  <c r="I6630" i="5"/>
  <c r="M6629" i="5"/>
  <c r="K6629" i="5"/>
  <c r="I6629" i="5"/>
  <c r="M6628" i="5"/>
  <c r="K6628" i="5"/>
  <c r="I6628" i="5"/>
  <c r="M6627" i="5"/>
  <c r="K6627" i="5"/>
  <c r="I6627" i="5"/>
  <c r="M6626" i="5"/>
  <c r="K6626" i="5"/>
  <c r="I6626" i="5"/>
  <c r="M6625" i="5"/>
  <c r="K6625" i="5"/>
  <c r="I6625" i="5"/>
  <c r="M6624" i="5"/>
  <c r="K6624" i="5"/>
  <c r="I6624" i="5"/>
  <c r="M6623" i="5"/>
  <c r="K6623" i="5"/>
  <c r="I6623" i="5"/>
  <c r="M6622" i="5"/>
  <c r="K6622" i="5"/>
  <c r="I6622" i="5"/>
  <c r="M6621" i="5"/>
  <c r="K6621" i="5"/>
  <c r="I6621" i="5"/>
  <c r="M6620" i="5"/>
  <c r="K6620" i="5"/>
  <c r="I6620" i="5"/>
  <c r="M6619" i="5"/>
  <c r="K6619" i="5"/>
  <c r="I6619" i="5"/>
  <c r="M6618" i="5"/>
  <c r="K6618" i="5"/>
  <c r="I6618" i="5"/>
  <c r="M6617" i="5"/>
  <c r="K6617" i="5"/>
  <c r="I6617" i="5"/>
  <c r="M6615" i="5"/>
  <c r="K6615" i="5"/>
  <c r="I6615" i="5"/>
  <c r="M6614" i="5"/>
  <c r="K6614" i="5"/>
  <c r="I6614" i="5"/>
  <c r="M6613" i="5"/>
  <c r="K6613" i="5"/>
  <c r="I6613" i="5"/>
  <c r="M6611" i="5"/>
  <c r="K6611" i="5"/>
  <c r="I6611" i="5"/>
  <c r="M6612" i="5"/>
  <c r="K6612" i="5"/>
  <c r="I6612" i="5"/>
  <c r="M6610" i="5"/>
  <c r="K6610" i="5"/>
  <c r="I6610" i="5"/>
  <c r="L6649" i="5" l="1"/>
  <c r="L6646" i="5"/>
  <c r="L6644" i="5"/>
  <c r="L6613" i="5"/>
  <c r="L6618" i="5"/>
  <c r="L6624" i="5"/>
  <c r="L6632" i="5"/>
  <c r="L6636" i="5"/>
  <c r="L6641" i="5"/>
  <c r="L6643" i="5"/>
  <c r="L6631" i="5"/>
  <c r="L6611" i="5"/>
  <c r="L6615" i="5"/>
  <c r="L6619" i="5"/>
  <c r="L6622" i="5"/>
  <c r="L6626" i="5"/>
  <c r="L6634" i="5"/>
  <c r="L6612" i="5"/>
  <c r="L6614" i="5"/>
  <c r="L6621" i="5"/>
  <c r="L6625" i="5"/>
  <c r="L6628" i="5"/>
  <c r="L6629" i="5"/>
  <c r="L6633" i="5"/>
  <c r="L6638" i="5"/>
  <c r="L6645" i="5"/>
  <c r="L6648" i="5"/>
  <c r="L6639" i="5"/>
  <c r="L6642" i="5"/>
  <c r="L6610" i="5"/>
  <c r="L6617" i="5"/>
  <c r="L6620" i="5"/>
  <c r="L6623" i="5"/>
  <c r="L6630" i="5"/>
  <c r="L6635" i="5"/>
  <c r="L6637" i="5"/>
  <c r="L6640" i="5"/>
  <c r="L6647" i="5"/>
  <c r="L6650" i="5"/>
  <c r="L6627" i="5"/>
  <c r="K6562" i="5"/>
  <c r="K6563" i="5"/>
  <c r="K6564" i="5"/>
  <c r="K6565" i="5"/>
  <c r="K6566" i="5"/>
  <c r="K6567" i="5"/>
  <c r="K6568" i="5"/>
  <c r="K6569" i="5"/>
  <c r="K6570" i="5"/>
  <c r="K6571" i="5"/>
  <c r="K6572" i="5"/>
  <c r="K6573" i="5"/>
  <c r="K6574" i="5"/>
  <c r="K6575" i="5"/>
  <c r="K6576" i="5"/>
  <c r="K6577" i="5"/>
  <c r="K6578" i="5"/>
  <c r="K6579" i="5"/>
  <c r="K6580" i="5"/>
  <c r="K6581" i="5"/>
  <c r="K6582" i="5"/>
  <c r="K6583" i="5"/>
  <c r="K6543" i="5"/>
  <c r="K6544" i="5"/>
  <c r="K6545" i="5"/>
  <c r="K6546" i="5"/>
  <c r="K6547" i="5"/>
  <c r="K6548" i="5"/>
  <c r="K6549" i="5"/>
  <c r="K6550" i="5"/>
  <c r="K6551" i="5"/>
  <c r="K6552" i="5"/>
  <c r="K6553" i="5"/>
  <c r="K6554" i="5"/>
  <c r="K6555" i="5"/>
  <c r="K6556" i="5"/>
  <c r="K6557" i="5"/>
  <c r="K6558" i="5"/>
  <c r="K6559" i="5"/>
  <c r="K6560" i="5"/>
  <c r="K6561" i="5"/>
  <c r="G6543" i="5"/>
  <c r="G6544" i="5"/>
  <c r="G1928" i="5" l="1"/>
  <c r="K1928" i="5"/>
  <c r="M1928" i="5"/>
  <c r="L1928" i="5" l="1"/>
  <c r="E52" i="6"/>
  <c r="I6448" i="5" l="1"/>
  <c r="M6343" i="5" l="1"/>
  <c r="M6344" i="5"/>
  <c r="M6340" i="5"/>
  <c r="M2357" i="5" l="1"/>
  <c r="L60" i="6" l="1"/>
  <c r="D60" i="6"/>
  <c r="E60" i="6"/>
  <c r="F60" i="6"/>
  <c r="M60" i="6" l="1"/>
  <c r="O60" i="6"/>
  <c r="M5752" i="5"/>
  <c r="M5753" i="5"/>
  <c r="K5758" i="5"/>
  <c r="M5758" i="5"/>
  <c r="K5759" i="5"/>
  <c r="M5759" i="5"/>
  <c r="K5760" i="5"/>
  <c r="M5760" i="5"/>
  <c r="K5761" i="5"/>
  <c r="M5761" i="5"/>
  <c r="K5762" i="5"/>
  <c r="M5762" i="5"/>
  <c r="M5779" i="5"/>
  <c r="M5780" i="5"/>
  <c r="M5781" i="5"/>
  <c r="M5782" i="5"/>
  <c r="M5783" i="5"/>
  <c r="M5784" i="5"/>
  <c r="M5785" i="5"/>
  <c r="M5786" i="5"/>
  <c r="M5787" i="5"/>
  <c r="M5788" i="5"/>
  <c r="M5789" i="5"/>
  <c r="M5790" i="5"/>
  <c r="M5791" i="5"/>
  <c r="M5792" i="5"/>
  <c r="M5793" i="5"/>
  <c r="M5794" i="5"/>
  <c r="M5795" i="5"/>
  <c r="M5796" i="5"/>
  <c r="M5797" i="5"/>
  <c r="M5798" i="5"/>
  <c r="M5799" i="5"/>
  <c r="M5800" i="5"/>
  <c r="M5801" i="5"/>
  <c r="M5802" i="5"/>
  <c r="M5803" i="5"/>
  <c r="M5804" i="5"/>
  <c r="M5805" i="5"/>
  <c r="M5806" i="5"/>
  <c r="M5807" i="5"/>
  <c r="M5808" i="5"/>
  <c r="M5809" i="5"/>
  <c r="M5810" i="5"/>
  <c r="M5811" i="5"/>
  <c r="M5812" i="5"/>
  <c r="M5813" i="5"/>
  <c r="M5814" i="5"/>
  <c r="M5815" i="5"/>
  <c r="M5816" i="5"/>
  <c r="M5817" i="5"/>
  <c r="M5818" i="5"/>
  <c r="M5819" i="5"/>
  <c r="M5820" i="5"/>
  <c r="M5821" i="5"/>
  <c r="M5822" i="5"/>
  <c r="M5823" i="5"/>
  <c r="M5824" i="5"/>
  <c r="M5825" i="5"/>
  <c r="M5826" i="5"/>
  <c r="M5827" i="5"/>
  <c r="M5828" i="5"/>
  <c r="M5829" i="5"/>
  <c r="M5830" i="5"/>
  <c r="M5831" i="5"/>
  <c r="M5832" i="5"/>
  <c r="M5833" i="5"/>
  <c r="M5834" i="5"/>
  <c r="M5835" i="5"/>
  <c r="M5836" i="5"/>
  <c r="M5837" i="5"/>
  <c r="M5838" i="5"/>
  <c r="M5839" i="5"/>
  <c r="M5840" i="5"/>
  <c r="M5841" i="5"/>
  <c r="M5842" i="5"/>
  <c r="M5843" i="5"/>
  <c r="M5844" i="5"/>
  <c r="M5845" i="5"/>
  <c r="M5846" i="5"/>
  <c r="M5847" i="5"/>
  <c r="M5848" i="5"/>
  <c r="M5849" i="5"/>
  <c r="M5850" i="5"/>
  <c r="M5851" i="5"/>
  <c r="M5852" i="5"/>
  <c r="M5853" i="5"/>
  <c r="M5854" i="5"/>
  <c r="M5855" i="5"/>
  <c r="M5856" i="5"/>
  <c r="M5857" i="5"/>
  <c r="M5858" i="5"/>
  <c r="M5859" i="5"/>
  <c r="M5860" i="5"/>
  <c r="M5861" i="5"/>
  <c r="M5862" i="5"/>
  <c r="M5863" i="5"/>
  <c r="M5864" i="5"/>
  <c r="M5865" i="5"/>
  <c r="M5866" i="5"/>
  <c r="M5867" i="5"/>
  <c r="M5868" i="5"/>
  <c r="M5869" i="5"/>
  <c r="M5870" i="5"/>
  <c r="M5871" i="5"/>
  <c r="M5872" i="5"/>
  <c r="M5873" i="5"/>
  <c r="M5874" i="5"/>
  <c r="M5875" i="5"/>
  <c r="M5876" i="5"/>
  <c r="M5877" i="5"/>
  <c r="M5878" i="5"/>
  <c r="M5879" i="5"/>
  <c r="M5880" i="5"/>
  <c r="M5881" i="5"/>
  <c r="M5882" i="5"/>
  <c r="M5883" i="5"/>
  <c r="M5884" i="5"/>
  <c r="M5885" i="5"/>
  <c r="M5886" i="5"/>
  <c r="M5887" i="5"/>
  <c r="M5888" i="5"/>
  <c r="M5889" i="5"/>
  <c r="M5890" i="5"/>
  <c r="M5891" i="5"/>
  <c r="M5892" i="5"/>
  <c r="M5893" i="5"/>
  <c r="M5894" i="5"/>
  <c r="M5895" i="5"/>
  <c r="M5896" i="5"/>
  <c r="M5897" i="5"/>
  <c r="M5898" i="5"/>
  <c r="M5899" i="5"/>
  <c r="M5900" i="5"/>
  <c r="M5901" i="5"/>
  <c r="M5902" i="5"/>
  <c r="M5903" i="5"/>
  <c r="M5904" i="5"/>
  <c r="M5905" i="5"/>
  <c r="M5906" i="5"/>
  <c r="M5907" i="5"/>
  <c r="M5908" i="5"/>
  <c r="M5909" i="5"/>
  <c r="M5910" i="5"/>
  <c r="M5911" i="5"/>
  <c r="M5912" i="5"/>
  <c r="M5913" i="5"/>
  <c r="M5914" i="5"/>
  <c r="M5915" i="5"/>
  <c r="M5916" i="5"/>
  <c r="M5917" i="5"/>
  <c r="M5918" i="5"/>
  <c r="M5919" i="5"/>
  <c r="M5920" i="5"/>
  <c r="M5921" i="5"/>
  <c r="M5922" i="5"/>
  <c r="M5923" i="5"/>
  <c r="M5924" i="5"/>
  <c r="M5925" i="5"/>
  <c r="M5926" i="5"/>
  <c r="M5927" i="5"/>
  <c r="M5928" i="5"/>
  <c r="M5929" i="5"/>
  <c r="M5930" i="5"/>
  <c r="M5931" i="5"/>
  <c r="M5932" i="5"/>
  <c r="M5933" i="5"/>
  <c r="M5934" i="5"/>
  <c r="M5935" i="5"/>
  <c r="M5936" i="5"/>
  <c r="M5937" i="5"/>
  <c r="M5938" i="5"/>
  <c r="M5939" i="5"/>
  <c r="M5940" i="5"/>
  <c r="M5941" i="5"/>
  <c r="M5942" i="5"/>
  <c r="M5943" i="5"/>
  <c r="M5944" i="5"/>
  <c r="M5945" i="5"/>
  <c r="M5946" i="5"/>
  <c r="M5947" i="5"/>
  <c r="M5948" i="5"/>
  <c r="M5949" i="5"/>
  <c r="M5950" i="5"/>
  <c r="M5951" i="5"/>
  <c r="M5952" i="5"/>
  <c r="M5953" i="5"/>
  <c r="M5954" i="5"/>
  <c r="M5955" i="5"/>
  <c r="M5956" i="5"/>
  <c r="M5957" i="5"/>
  <c r="M5958" i="5"/>
  <c r="M5959" i="5"/>
  <c r="M5960" i="5"/>
  <c r="M5961" i="5"/>
  <c r="M5962" i="5"/>
  <c r="M5963" i="5"/>
  <c r="M5964" i="5"/>
  <c r="M5965" i="5"/>
  <c r="M5966" i="5"/>
  <c r="M5967" i="5"/>
  <c r="M5968" i="5"/>
  <c r="M5969" i="5"/>
  <c r="M5970" i="5"/>
  <c r="M5971" i="5"/>
  <c r="M5972" i="5"/>
  <c r="M5973" i="5"/>
  <c r="M5974" i="5"/>
  <c r="M5975" i="5"/>
  <c r="M5976" i="5"/>
  <c r="M5977" i="5"/>
  <c r="M5978" i="5"/>
  <c r="M5979" i="5"/>
  <c r="M5980" i="5"/>
  <c r="M5981" i="5"/>
  <c r="M5982" i="5"/>
  <c r="M5983" i="5"/>
  <c r="M5984" i="5"/>
  <c r="M5985" i="5"/>
  <c r="M5986" i="5"/>
  <c r="M5987" i="5"/>
  <c r="M5988" i="5"/>
  <c r="M5989" i="5"/>
  <c r="M5990" i="5"/>
  <c r="M5991" i="5"/>
  <c r="M5992" i="5"/>
  <c r="M5993" i="5"/>
  <c r="M5994" i="5"/>
  <c r="M5995" i="5"/>
  <c r="M5996" i="5"/>
  <c r="M5997" i="5"/>
  <c r="M5998" i="5"/>
  <c r="G5780" i="5"/>
  <c r="G5781" i="5"/>
  <c r="G5782" i="5"/>
  <c r="G5783" i="5"/>
  <c r="G5784" i="5"/>
  <c r="G5785" i="5"/>
  <c r="G5786" i="5"/>
  <c r="G5787" i="5"/>
  <c r="G5788" i="5"/>
  <c r="G5789" i="5"/>
  <c r="G5790" i="5"/>
  <c r="G5791" i="5"/>
  <c r="G5792" i="5"/>
  <c r="G5793" i="5"/>
  <c r="G5794" i="5"/>
  <c r="G5795" i="5"/>
  <c r="G5796" i="5"/>
  <c r="G5797" i="5"/>
  <c r="G5798" i="5"/>
  <c r="G5799" i="5"/>
  <c r="G5800" i="5"/>
  <c r="G5801" i="5"/>
  <c r="G5802" i="5"/>
  <c r="G5803" i="5"/>
  <c r="G5804" i="5"/>
  <c r="G5805" i="5"/>
  <c r="G5806" i="5"/>
  <c r="G5807" i="5"/>
  <c r="G5808" i="5"/>
  <c r="G5809" i="5"/>
  <c r="G5810" i="5"/>
  <c r="G5811" i="5"/>
  <c r="G5812" i="5"/>
  <c r="G5813" i="5"/>
  <c r="G5814" i="5"/>
  <c r="G5815" i="5"/>
  <c r="G5816" i="5"/>
  <c r="G5817" i="5"/>
  <c r="G5818" i="5"/>
  <c r="G5819" i="5"/>
  <c r="G5820" i="5"/>
  <c r="G5821" i="5"/>
  <c r="G5822" i="5"/>
  <c r="G5823" i="5"/>
  <c r="G5824" i="5"/>
  <c r="G5825" i="5"/>
  <c r="G5826" i="5"/>
  <c r="G5827" i="5"/>
  <c r="G5828" i="5"/>
  <c r="G5829" i="5"/>
  <c r="G5830" i="5"/>
  <c r="G5831" i="5"/>
  <c r="G5832" i="5"/>
  <c r="G5833" i="5"/>
  <c r="G5834" i="5"/>
  <c r="G5835" i="5"/>
  <c r="G5836" i="5"/>
  <c r="G5837" i="5"/>
  <c r="G5838" i="5"/>
  <c r="G5839" i="5"/>
  <c r="G5840" i="5"/>
  <c r="G5841" i="5"/>
  <c r="G5842" i="5"/>
  <c r="G5843" i="5"/>
  <c r="G5844" i="5"/>
  <c r="G5845" i="5"/>
  <c r="G5846" i="5"/>
  <c r="G5847" i="5"/>
  <c r="G5848" i="5"/>
  <c r="G5849" i="5"/>
  <c r="G5850" i="5"/>
  <c r="G5851" i="5"/>
  <c r="G5852" i="5"/>
  <c r="G5853" i="5"/>
  <c r="G5854" i="5"/>
  <c r="G5855" i="5"/>
  <c r="G5856" i="5"/>
  <c r="G5857" i="5"/>
  <c r="G5858" i="5"/>
  <c r="G5859" i="5"/>
  <c r="G5860" i="5"/>
  <c r="G5861" i="5"/>
  <c r="G5862" i="5"/>
  <c r="G5863" i="5"/>
  <c r="G5864" i="5"/>
  <c r="G5865" i="5"/>
  <c r="G5866" i="5"/>
  <c r="G5867" i="5"/>
  <c r="G5868" i="5"/>
  <c r="G5869" i="5"/>
  <c r="G5870" i="5"/>
  <c r="G5871" i="5"/>
  <c r="G5872" i="5"/>
  <c r="G5873" i="5"/>
  <c r="G5874" i="5"/>
  <c r="G5875" i="5"/>
  <c r="G5876" i="5"/>
  <c r="G5877" i="5"/>
  <c r="G5878" i="5"/>
  <c r="G5879" i="5"/>
  <c r="G5880" i="5"/>
  <c r="G5881" i="5"/>
  <c r="G5882" i="5"/>
  <c r="G5883" i="5"/>
  <c r="G5884" i="5"/>
  <c r="G5885" i="5"/>
  <c r="G5886" i="5"/>
  <c r="G5887" i="5"/>
  <c r="G5888" i="5"/>
  <c r="G5889" i="5"/>
  <c r="G5890" i="5"/>
  <c r="G5891" i="5"/>
  <c r="G5892" i="5"/>
  <c r="G5893" i="5"/>
  <c r="G5894" i="5"/>
  <c r="G5895" i="5"/>
  <c r="G5896" i="5"/>
  <c r="G5897" i="5"/>
  <c r="G5898" i="5"/>
  <c r="G5899" i="5"/>
  <c r="G5900" i="5"/>
  <c r="G5901" i="5"/>
  <c r="G5902" i="5"/>
  <c r="G5903" i="5"/>
  <c r="G5904" i="5"/>
  <c r="G5905" i="5"/>
  <c r="G5906" i="5"/>
  <c r="G5907" i="5"/>
  <c r="G5908" i="5"/>
  <c r="G5909" i="5"/>
  <c r="G5910" i="5"/>
  <c r="G5911" i="5"/>
  <c r="G5912" i="5"/>
  <c r="G5913" i="5"/>
  <c r="G5914" i="5"/>
  <c r="G5915" i="5"/>
  <c r="G5916" i="5"/>
  <c r="G5917" i="5"/>
  <c r="G5918" i="5"/>
  <c r="G5919" i="5"/>
  <c r="G5920" i="5"/>
  <c r="G5921" i="5"/>
  <c r="G5922" i="5"/>
  <c r="G5923" i="5"/>
  <c r="G5924" i="5"/>
  <c r="G5925" i="5"/>
  <c r="G5926" i="5"/>
  <c r="G5927" i="5"/>
  <c r="G5928" i="5"/>
  <c r="G5929" i="5"/>
  <c r="G5930" i="5"/>
  <c r="G5931" i="5"/>
  <c r="G5932" i="5"/>
  <c r="G5933" i="5"/>
  <c r="G5934" i="5"/>
  <c r="G5935" i="5"/>
  <c r="G5936" i="5"/>
  <c r="G5937" i="5"/>
  <c r="G5938" i="5"/>
  <c r="G5939" i="5"/>
  <c r="G5940" i="5"/>
  <c r="G5941" i="5"/>
  <c r="G5942" i="5"/>
  <c r="G5943" i="5"/>
  <c r="G5944" i="5"/>
  <c r="G5945" i="5"/>
  <c r="G5946" i="5"/>
  <c r="G5947" i="5"/>
  <c r="G5948" i="5"/>
  <c r="G5949" i="5"/>
  <c r="G5950" i="5"/>
  <c r="G5951" i="5"/>
  <c r="G5952" i="5"/>
  <c r="G5953" i="5"/>
  <c r="G5954" i="5"/>
  <c r="G5955" i="5"/>
  <c r="G5956" i="5"/>
  <c r="G5957" i="5"/>
  <c r="G5958" i="5"/>
  <c r="G5959" i="5"/>
  <c r="G5960" i="5"/>
  <c r="G5961" i="5"/>
  <c r="G5962" i="5"/>
  <c r="G5963" i="5"/>
  <c r="G5964" i="5"/>
  <c r="G5965" i="5"/>
  <c r="G5966" i="5"/>
  <c r="G5967" i="5"/>
  <c r="G5968" i="5"/>
  <c r="G5969" i="5"/>
  <c r="G5970" i="5"/>
  <c r="G5971" i="5"/>
  <c r="G5972" i="5"/>
  <c r="G5973" i="5"/>
  <c r="G5974" i="5"/>
  <c r="G5975" i="5"/>
  <c r="G5976" i="5"/>
  <c r="G5977" i="5"/>
  <c r="G5978" i="5"/>
  <c r="G5979" i="5"/>
  <c r="G5980" i="5"/>
  <c r="G5981" i="5"/>
  <c r="G5982" i="5"/>
  <c r="G5983" i="5"/>
  <c r="G5984" i="5"/>
  <c r="G5985" i="5"/>
  <c r="G5986" i="5"/>
  <c r="G5987" i="5"/>
  <c r="G5988" i="5"/>
  <c r="G5989" i="5"/>
  <c r="G5990" i="5"/>
  <c r="G5991" i="5"/>
  <c r="G5992" i="5"/>
  <c r="G5993" i="5"/>
  <c r="G5994" i="5"/>
  <c r="G5995" i="5"/>
  <c r="G5996" i="5"/>
  <c r="G5997" i="5"/>
  <c r="G5998" i="5"/>
  <c r="G5999" i="5"/>
  <c r="G6000" i="5"/>
  <c r="G6001" i="5"/>
  <c r="G6002" i="5"/>
  <c r="G6003" i="5"/>
  <c r="G6004" i="5"/>
  <c r="G6005" i="5"/>
  <c r="G6006" i="5"/>
  <c r="G6007" i="5"/>
  <c r="G6008" i="5"/>
  <c r="G6009" i="5"/>
  <c r="G6010" i="5"/>
  <c r="G6011" i="5"/>
  <c r="G6012" i="5"/>
  <c r="G6013" i="5"/>
  <c r="G6014" i="5"/>
  <c r="G6015" i="5"/>
  <c r="G6016" i="5"/>
  <c r="G6017" i="5"/>
  <c r="G6018" i="5"/>
  <c r="G6019" i="5"/>
  <c r="G6020" i="5"/>
  <c r="G6021" i="5"/>
  <c r="G6022" i="5"/>
  <c r="G6023" i="5"/>
  <c r="G6024" i="5"/>
  <c r="G6025" i="5"/>
  <c r="G6026" i="5"/>
  <c r="G6027" i="5"/>
  <c r="G6028" i="5"/>
  <c r="G6029" i="5"/>
  <c r="G6030" i="5"/>
  <c r="G6031" i="5"/>
  <c r="G6032" i="5"/>
  <c r="G6033" i="5"/>
  <c r="G6034" i="5"/>
  <c r="G6035" i="5"/>
  <c r="G6036" i="5"/>
  <c r="G6037" i="5"/>
  <c r="G6038" i="5"/>
  <c r="G6039" i="5"/>
  <c r="G6040" i="5"/>
  <c r="G6041" i="5"/>
  <c r="G6042" i="5"/>
  <c r="G6043" i="5"/>
  <c r="G6044" i="5"/>
  <c r="G6045" i="5"/>
  <c r="G6046" i="5"/>
  <c r="G6047" i="5"/>
  <c r="G6048" i="5"/>
  <c r="G6049" i="5"/>
  <c r="G6050" i="5"/>
  <c r="G6051" i="5"/>
  <c r="G6052" i="5"/>
  <c r="G6053" i="5"/>
  <c r="G6054" i="5"/>
  <c r="G6055" i="5"/>
  <c r="G6056" i="5"/>
  <c r="G6057" i="5"/>
  <c r="G6058" i="5"/>
  <c r="G6059" i="5"/>
  <c r="G6060" i="5"/>
  <c r="G6061" i="5"/>
  <c r="G6062" i="5"/>
  <c r="G6063" i="5"/>
  <c r="G6064" i="5"/>
  <c r="G6065" i="5"/>
  <c r="G6066" i="5"/>
  <c r="G6067" i="5"/>
  <c r="G6068" i="5"/>
  <c r="G6069" i="5"/>
  <c r="G6070" i="5"/>
  <c r="G6071" i="5"/>
  <c r="G6072" i="5"/>
  <c r="G6073" i="5"/>
  <c r="G6074" i="5"/>
  <c r="G6075" i="5"/>
  <c r="G6076" i="5"/>
  <c r="G6077" i="5"/>
  <c r="G6078" i="5"/>
  <c r="G6079" i="5"/>
  <c r="G6080" i="5"/>
  <c r="G6081" i="5"/>
  <c r="G6082" i="5"/>
  <c r="G6083" i="5"/>
  <c r="G6084" i="5"/>
  <c r="G6085" i="5"/>
  <c r="G6086" i="5"/>
  <c r="G6087" i="5"/>
  <c r="G6088" i="5"/>
  <c r="G6089" i="5"/>
  <c r="G6090" i="5"/>
  <c r="G6091" i="5"/>
  <c r="G6092" i="5"/>
  <c r="G6093" i="5"/>
  <c r="G6094" i="5"/>
  <c r="G6095" i="5"/>
  <c r="G6096" i="5"/>
  <c r="G6097" i="5"/>
  <c r="G6098" i="5"/>
  <c r="G6099" i="5"/>
  <c r="G6100" i="5"/>
  <c r="G6101" i="5"/>
  <c r="G6102" i="5"/>
  <c r="G6103" i="5"/>
  <c r="G6104" i="5"/>
  <c r="G6105" i="5"/>
  <c r="G6106" i="5"/>
  <c r="G6107" i="5"/>
  <c r="G6108" i="5"/>
  <c r="G6109" i="5"/>
  <c r="G6110" i="5"/>
  <c r="G6111" i="5"/>
  <c r="G6112" i="5"/>
  <c r="G6113" i="5"/>
  <c r="G6114" i="5"/>
  <c r="G6115" i="5"/>
  <c r="G6116" i="5"/>
  <c r="G6117" i="5"/>
  <c r="G6118" i="5"/>
  <c r="G6119" i="5"/>
  <c r="G6120" i="5"/>
  <c r="G6121" i="5"/>
  <c r="G6122" i="5"/>
  <c r="L5784" i="5" l="1"/>
  <c r="L5800" i="5"/>
  <c r="L5978" i="5"/>
  <c r="L5974" i="5"/>
  <c r="L5973" i="5"/>
  <c r="L5994" i="5"/>
  <c r="L5990" i="5"/>
  <c r="L5986" i="5"/>
  <c r="L5991" i="5"/>
  <c r="L5987" i="5"/>
  <c r="L5985" i="5"/>
  <c r="L5992" i="5"/>
  <c r="L5988" i="5"/>
  <c r="L5998" i="5"/>
  <c r="L5997" i="5"/>
  <c r="L5996" i="5"/>
  <c r="L5995" i="5"/>
  <c r="L5993" i="5"/>
  <c r="L5989" i="5"/>
  <c r="L5984" i="5"/>
  <c r="L5983" i="5"/>
  <c r="L5953" i="5"/>
  <c r="L5892" i="5"/>
  <c r="L5868" i="5"/>
  <c r="L5840" i="5"/>
  <c r="L5836" i="5"/>
  <c r="L5824" i="5"/>
  <c r="L5808" i="5"/>
  <c r="L5977" i="5"/>
  <c r="L5969" i="5"/>
  <c r="L5958" i="5"/>
  <c r="L5859" i="5"/>
  <c r="L5855" i="5"/>
  <c r="L5839" i="5"/>
  <c r="L5965" i="5"/>
  <c r="L5961" i="5"/>
  <c r="L5874" i="5"/>
  <c r="L5870" i="5"/>
  <c r="L5866" i="5"/>
  <c r="L5862" i="5"/>
  <c r="L5822" i="5"/>
  <c r="L5923" i="5"/>
  <c r="L5860" i="5"/>
  <c r="L5820" i="5"/>
  <c r="L5979" i="5"/>
  <c r="L5951" i="5"/>
  <c r="L5947" i="5"/>
  <c r="L5939" i="5"/>
  <c r="L5931" i="5"/>
  <c r="L5832" i="5"/>
  <c r="L5828" i="5"/>
  <c r="L5982" i="5"/>
  <c r="L5975" i="5"/>
  <c r="L5971" i="5"/>
  <c r="L5957" i="5"/>
  <c r="L5950" i="5"/>
  <c r="L5930" i="5"/>
  <c r="L5926" i="5"/>
  <c r="L5920" i="5"/>
  <c r="L5916" i="5"/>
  <c r="L5908" i="5"/>
  <c r="L5900" i="5"/>
  <c r="L5842" i="5"/>
  <c r="L5838" i="5"/>
  <c r="L5835" i="5"/>
  <c r="L5823" i="5"/>
  <c r="L5816" i="5"/>
  <c r="L5812" i="5"/>
  <c r="L5804" i="5"/>
  <c r="L5792" i="5"/>
  <c r="L5819" i="5"/>
  <c r="L5981" i="5"/>
  <c r="L5967" i="5"/>
  <c r="L5963" i="5"/>
  <c r="L5949" i="5"/>
  <c r="L5937" i="5"/>
  <c r="L5933" i="5"/>
  <c r="L5929" i="5"/>
  <c r="L5925" i="5"/>
  <c r="L5922" i="5"/>
  <c r="L5919" i="5"/>
  <c r="L5899" i="5"/>
  <c r="L5895" i="5"/>
  <c r="L5888" i="5"/>
  <c r="L5884" i="5"/>
  <c r="L5876" i="5"/>
  <c r="L5826" i="5"/>
  <c r="L5966" i="5"/>
  <c r="L5959" i="5"/>
  <c r="L5955" i="5"/>
  <c r="L5906" i="5"/>
  <c r="L5902" i="5"/>
  <c r="L5898" i="5"/>
  <c r="L5894" i="5"/>
  <c r="L5891" i="5"/>
  <c r="L5887" i="5"/>
  <c r="L5867" i="5"/>
  <c r="L5863" i="5"/>
  <c r="L5856" i="5"/>
  <c r="L5852" i="5"/>
  <c r="L5844" i="5"/>
  <c r="L5944" i="5"/>
  <c r="L5940" i="5"/>
  <c r="L5913" i="5"/>
  <c r="L5909" i="5"/>
  <c r="L5881" i="5"/>
  <c r="L5877" i="5"/>
  <c r="L5849" i="5"/>
  <c r="L5845" i="5"/>
  <c r="L5829" i="5"/>
  <c r="L5813" i="5"/>
  <c r="L5810" i="5"/>
  <c r="L5807" i="5"/>
  <c r="L5797" i="5"/>
  <c r="L5793" i="5"/>
  <c r="L5790" i="5"/>
  <c r="L5786" i="5"/>
  <c r="L5783" i="5"/>
  <c r="L5809" i="5"/>
  <c r="L5806" i="5"/>
  <c r="L5803" i="5"/>
  <c r="L5796" i="5"/>
  <c r="L5789" i="5"/>
  <c r="L5785" i="5"/>
  <c r="L5782" i="5"/>
  <c r="L5968" i="5"/>
  <c r="L5960" i="5"/>
  <c r="L5952" i="5"/>
  <c r="L5943" i="5"/>
  <c r="L5936" i="5"/>
  <c r="L5912" i="5"/>
  <c r="L5901" i="5"/>
  <c r="L5880" i="5"/>
  <c r="L5873" i="5"/>
  <c r="L5869" i="5"/>
  <c r="L5848" i="5"/>
  <c r="L5841" i="5"/>
  <c r="L5970" i="5"/>
  <c r="L5962" i="5"/>
  <c r="L5954" i="5"/>
  <c r="L5946" i="5"/>
  <c r="L5942" i="5"/>
  <c r="L5935" i="5"/>
  <c r="L5928" i="5"/>
  <c r="L5924" i="5"/>
  <c r="L5921" i="5"/>
  <c r="L5918" i="5"/>
  <c r="L5915" i="5"/>
  <c r="L5911" i="5"/>
  <c r="L5904" i="5"/>
  <c r="L5897" i="5"/>
  <c r="L5893" i="5"/>
  <c r="L5890" i="5"/>
  <c r="L5886" i="5"/>
  <c r="L5883" i="5"/>
  <c r="L5879" i="5"/>
  <c r="L5872" i="5"/>
  <c r="L5865" i="5"/>
  <c r="L5861" i="5"/>
  <c r="L5858" i="5"/>
  <c r="L5854" i="5"/>
  <c r="L5851" i="5"/>
  <c r="L5847" i="5"/>
  <c r="L5837" i="5"/>
  <c r="L5834" i="5"/>
  <c r="L5831" i="5"/>
  <c r="L5821" i="5"/>
  <c r="L5818" i="5"/>
  <c r="L5815" i="5"/>
  <c r="L5805" i="5"/>
  <c r="L5802" i="5"/>
  <c r="L5799" i="5"/>
  <c r="L5795" i="5"/>
  <c r="L5788" i="5"/>
  <c r="L5781" i="5"/>
  <c r="L5976" i="5"/>
  <c r="L5932" i="5"/>
  <c r="L5905" i="5"/>
  <c r="L5825" i="5"/>
  <c r="L5980" i="5"/>
  <c r="L5972" i="5"/>
  <c r="L5964" i="5"/>
  <c r="L5956" i="5"/>
  <c r="L5948" i="5"/>
  <c r="L5945" i="5"/>
  <c r="L5941" i="5"/>
  <c r="L5938" i="5"/>
  <c r="L5934" i="5"/>
  <c r="L5927" i="5"/>
  <c r="L5917" i="5"/>
  <c r="L5914" i="5"/>
  <c r="L5910" i="5"/>
  <c r="L5907" i="5"/>
  <c r="L5903" i="5"/>
  <c r="L5896" i="5"/>
  <c r="L5889" i="5"/>
  <c r="L5885" i="5"/>
  <c r="L5882" i="5"/>
  <c r="L5878" i="5"/>
  <c r="L5875" i="5"/>
  <c r="L5871" i="5"/>
  <c r="L5864" i="5"/>
  <c r="L5857" i="5"/>
  <c r="L5853" i="5"/>
  <c r="L5850" i="5"/>
  <c r="L5846" i="5"/>
  <c r="L5843" i="5"/>
  <c r="L5833" i="5"/>
  <c r="L5830" i="5"/>
  <c r="L5827" i="5"/>
  <c r="L5817" i="5"/>
  <c r="L5814" i="5"/>
  <c r="L5811" i="5"/>
  <c r="L5801" i="5"/>
  <c r="L5798" i="5"/>
  <c r="L5794" i="5"/>
  <c r="L5791" i="5"/>
  <c r="L5787" i="5"/>
  <c r="L5780" i="5"/>
  <c r="F338" i="8"/>
  <c r="F337" i="8"/>
  <c r="F336" i="8"/>
  <c r="F335" i="8"/>
  <c r="F334" i="8"/>
  <c r="F333" i="8"/>
  <c r="F332" i="8"/>
  <c r="F331" i="8"/>
  <c r="F330" i="8"/>
  <c r="F329" i="8"/>
  <c r="F328" i="8"/>
  <c r="F327" i="8"/>
  <c r="F326" i="8"/>
  <c r="F325" i="8"/>
  <c r="F324" i="8"/>
  <c r="F323" i="8"/>
  <c r="F322" i="8"/>
  <c r="F321" i="8"/>
  <c r="F320" i="8"/>
  <c r="F319" i="8"/>
  <c r="F318" i="8"/>
  <c r="F317" i="8"/>
  <c r="F316" i="8"/>
  <c r="F315" i="8" l="1"/>
  <c r="E315" i="8"/>
  <c r="F314" i="8"/>
  <c r="E314" i="8"/>
  <c r="F313" i="8"/>
  <c r="E313" i="8"/>
  <c r="F312" i="8"/>
  <c r="E312" i="8"/>
  <c r="F311" i="8"/>
  <c r="E311" i="8"/>
  <c r="F310" i="8"/>
  <c r="E310" i="8"/>
  <c r="F309" i="8"/>
  <c r="E309" i="8"/>
  <c r="F308" i="8"/>
  <c r="E308" i="8"/>
  <c r="F307" i="8"/>
  <c r="E307" i="8"/>
  <c r="F306" i="8"/>
  <c r="E306" i="8"/>
  <c r="F305" i="8"/>
  <c r="E305" i="8"/>
  <c r="F304" i="8"/>
  <c r="E304" i="8"/>
  <c r="F303" i="8"/>
  <c r="E303" i="8"/>
  <c r="F302" i="8"/>
  <c r="E302" i="8"/>
  <c r="F301" i="8"/>
  <c r="E301" i="8"/>
  <c r="F300" i="8"/>
  <c r="E300" i="8"/>
  <c r="F299" i="8"/>
  <c r="E299" i="8"/>
  <c r="F298" i="8"/>
  <c r="E298" i="8"/>
  <c r="F297" i="8"/>
  <c r="E297" i="8"/>
  <c r="F296" i="8"/>
  <c r="E296" i="8"/>
  <c r="F295" i="8"/>
  <c r="E295" i="8"/>
  <c r="F294" i="8"/>
  <c r="E294" i="8"/>
  <c r="F293" i="8"/>
  <c r="E293" i="8"/>
  <c r="F292" i="8"/>
  <c r="E292" i="8"/>
  <c r="F291" i="8"/>
  <c r="E291" i="8"/>
  <c r="F290" i="8"/>
  <c r="E290" i="8"/>
  <c r="F289" i="8"/>
  <c r="E289" i="8"/>
  <c r="F288" i="8"/>
  <c r="E288" i="8"/>
  <c r="F287" i="8"/>
  <c r="E287" i="8"/>
  <c r="F286" i="8"/>
  <c r="E286" i="8"/>
  <c r="D315" i="8"/>
  <c r="C315" i="8"/>
  <c r="D314" i="8"/>
  <c r="C314" i="8"/>
  <c r="D313" i="8"/>
  <c r="C313" i="8"/>
  <c r="D312" i="8"/>
  <c r="C312" i="8"/>
  <c r="D311" i="8"/>
  <c r="C311" i="8"/>
  <c r="D310" i="8"/>
  <c r="C310" i="8"/>
  <c r="D309" i="8"/>
  <c r="C309" i="8"/>
  <c r="D308" i="8"/>
  <c r="C308" i="8"/>
  <c r="D307" i="8"/>
  <c r="C307" i="8"/>
  <c r="D306" i="8"/>
  <c r="C306" i="8"/>
  <c r="D305" i="8"/>
  <c r="C305" i="8"/>
  <c r="D304" i="8"/>
  <c r="C304" i="8"/>
  <c r="D303" i="8"/>
  <c r="C303" i="8"/>
  <c r="D302" i="8"/>
  <c r="C302" i="8"/>
  <c r="D301" i="8"/>
  <c r="C301" i="8"/>
  <c r="D300" i="8"/>
  <c r="C300" i="8"/>
  <c r="D299" i="8"/>
  <c r="C299" i="8"/>
  <c r="D298" i="8"/>
  <c r="C298" i="8"/>
  <c r="D297" i="8"/>
  <c r="C297" i="8"/>
  <c r="D296" i="8"/>
  <c r="C296" i="8"/>
  <c r="D295" i="8"/>
  <c r="C295" i="8"/>
  <c r="D294" i="8"/>
  <c r="C294" i="8"/>
  <c r="D293" i="8"/>
  <c r="C293" i="8"/>
  <c r="D292" i="8"/>
  <c r="C292" i="8"/>
  <c r="D291" i="8"/>
  <c r="C291" i="8"/>
  <c r="D290" i="8"/>
  <c r="C290" i="8"/>
  <c r="D289" i="8"/>
  <c r="C289" i="8"/>
  <c r="D288" i="8"/>
  <c r="C288" i="8"/>
  <c r="D287" i="8"/>
  <c r="C287" i="8"/>
  <c r="D286" i="8"/>
  <c r="C286" i="8"/>
  <c r="J338" i="8"/>
  <c r="J253" i="8"/>
  <c r="J252" i="8"/>
  <c r="J251" i="8"/>
  <c r="J250" i="8"/>
  <c r="J249" i="8"/>
  <c r="J248" i="8"/>
  <c r="J247" i="8"/>
  <c r="J245" i="8"/>
  <c r="J244" i="8"/>
  <c r="J243" i="8"/>
  <c r="J242" i="8"/>
  <c r="J241" i="8"/>
  <c r="J240" i="8"/>
  <c r="J239" i="8"/>
  <c r="J238" i="8"/>
  <c r="J237" i="8"/>
  <c r="J236" i="8"/>
  <c r="J235" i="8"/>
  <c r="J234" i="8"/>
  <c r="J233" i="8"/>
  <c r="J232" i="8"/>
  <c r="J231" i="8"/>
  <c r="I230" i="8"/>
  <c r="J230" i="8"/>
  <c r="J229" i="8"/>
  <c r="J228" i="8"/>
  <c r="J227" i="8"/>
  <c r="J226" i="8"/>
  <c r="J225" i="8"/>
  <c r="J224" i="8"/>
  <c r="J223" i="8"/>
  <c r="J222" i="8"/>
  <c r="J221" i="8"/>
  <c r="J220" i="8"/>
  <c r="J219" i="8"/>
  <c r="J218" i="8"/>
  <c r="J217" i="8"/>
  <c r="J216" i="8"/>
  <c r="J215" i="8"/>
  <c r="J214" i="8"/>
  <c r="J213" i="8"/>
  <c r="J212" i="8"/>
  <c r="J211" i="8"/>
  <c r="J210" i="8"/>
  <c r="J209" i="8"/>
  <c r="J208" i="8"/>
  <c r="J207" i="8"/>
  <c r="J206" i="8"/>
  <c r="J205" i="8"/>
  <c r="J204" i="8"/>
  <c r="J203" i="8"/>
  <c r="J202" i="8"/>
  <c r="J201" i="8"/>
  <c r="J200" i="8"/>
  <c r="J199" i="8"/>
  <c r="J198" i="8"/>
  <c r="J197" i="8"/>
  <c r="J196" i="8"/>
  <c r="J195" i="8"/>
  <c r="I194" i="8"/>
  <c r="J194" i="8"/>
  <c r="J193" i="8"/>
  <c r="J192" i="8"/>
  <c r="J191" i="8"/>
  <c r="J190" i="8"/>
  <c r="J189" i="8"/>
  <c r="J188" i="8"/>
  <c r="J187" i="8"/>
  <c r="J186" i="8"/>
  <c r="J184"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J137"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J77" i="8"/>
  <c r="I77" i="8"/>
  <c r="I76" i="8"/>
  <c r="I75" i="8"/>
  <c r="I74" i="8"/>
  <c r="I73" i="8"/>
  <c r="I72" i="8"/>
  <c r="I71" i="8"/>
  <c r="I70" i="8"/>
  <c r="I69" i="8"/>
  <c r="I68" i="8"/>
  <c r="I67" i="8"/>
  <c r="I66" i="8"/>
  <c r="I65" i="8"/>
  <c r="I64" i="8"/>
  <c r="I63" i="8"/>
  <c r="I62" i="8"/>
  <c r="I61" i="8"/>
  <c r="I60" i="8"/>
  <c r="I59" i="8"/>
  <c r="I58" i="8"/>
  <c r="I57" i="8"/>
  <c r="I56" i="8"/>
  <c r="I55" i="8"/>
  <c r="I54" i="8"/>
  <c r="I53" i="8"/>
  <c r="J52"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J21" i="8"/>
  <c r="J20" i="8"/>
  <c r="J19" i="8"/>
  <c r="J18" i="8"/>
  <c r="J17" i="8"/>
  <c r="J16" i="8"/>
  <c r="J15" i="8"/>
  <c r="J14" i="8"/>
  <c r="J13" i="8"/>
  <c r="J12" i="8"/>
  <c r="J11" i="8"/>
  <c r="J10" i="8"/>
  <c r="J9" i="8"/>
  <c r="J8" i="8"/>
  <c r="J7" i="8"/>
  <c r="J6" i="8"/>
  <c r="J5" i="8"/>
  <c r="J4" i="8"/>
  <c r="J28" i="8" l="1"/>
  <c r="J113" i="8"/>
  <c r="J147" i="8"/>
  <c r="J160" i="8"/>
  <c r="I206" i="8"/>
  <c r="J64" i="8"/>
  <c r="I196" i="8"/>
  <c r="J27" i="8"/>
  <c r="J48" i="8"/>
  <c r="J84" i="8"/>
  <c r="J133" i="8"/>
  <c r="J144" i="8"/>
  <c r="J153" i="8"/>
  <c r="J164" i="8"/>
  <c r="I214" i="8"/>
  <c r="I251" i="8"/>
  <c r="J24" i="8"/>
  <c r="J36" i="8"/>
  <c r="J56" i="8"/>
  <c r="J125" i="8"/>
  <c r="J141" i="8"/>
  <c r="J180" i="8"/>
  <c r="I198" i="8"/>
  <c r="I222" i="8"/>
  <c r="I238" i="8"/>
  <c r="J23" i="8"/>
  <c r="J35" i="8"/>
  <c r="J44" i="8"/>
  <c r="J60" i="8"/>
  <c r="J71" i="8"/>
  <c r="J80" i="8"/>
  <c r="J101" i="8"/>
  <c r="J124" i="8"/>
  <c r="J129" i="8"/>
  <c r="I190" i="8"/>
  <c r="I202" i="8"/>
  <c r="I226" i="8"/>
  <c r="I231" i="8"/>
  <c r="J43" i="8"/>
  <c r="J51" i="8"/>
  <c r="J59" i="8"/>
  <c r="J73" i="8"/>
  <c r="J81" i="8"/>
  <c r="J88" i="8"/>
  <c r="J96" i="8"/>
  <c r="J104" i="8"/>
  <c r="J135" i="8"/>
  <c r="J143" i="8"/>
  <c r="J149" i="8"/>
  <c r="J176" i="8"/>
  <c r="I188" i="8"/>
  <c r="I204" i="8"/>
  <c r="I212" i="8"/>
  <c r="I223" i="8"/>
  <c r="I239" i="8"/>
  <c r="J246" i="8"/>
  <c r="I246" i="8"/>
  <c r="J22" i="8"/>
  <c r="J26" i="8"/>
  <c r="J32" i="8"/>
  <c r="J40" i="8"/>
  <c r="J69" i="8"/>
  <c r="J72" i="8"/>
  <c r="J75" i="8"/>
  <c r="J93" i="8"/>
  <c r="J25" i="8"/>
  <c r="J31" i="8"/>
  <c r="J39" i="8"/>
  <c r="J47" i="8"/>
  <c r="J55" i="8"/>
  <c r="J63" i="8"/>
  <c r="J68" i="8"/>
  <c r="J92" i="8"/>
  <c r="J100" i="8"/>
  <c r="J108" i="8"/>
  <c r="J117" i="8"/>
  <c r="J131" i="8"/>
  <c r="J139" i="8"/>
  <c r="J145" i="8"/>
  <c r="J168" i="8"/>
  <c r="I184" i="8"/>
  <c r="I192" i="8"/>
  <c r="I200" i="8"/>
  <c r="I208" i="8"/>
  <c r="I216" i="8"/>
  <c r="I219" i="8"/>
  <c r="I227" i="8"/>
  <c r="I235" i="8"/>
  <c r="I243" i="8"/>
  <c r="I250" i="8"/>
  <c r="J89" i="8"/>
  <c r="J97" i="8"/>
  <c r="J105" i="8"/>
  <c r="J172" i="8"/>
  <c r="I186" i="8"/>
  <c r="I210" i="8"/>
  <c r="I218" i="8"/>
  <c r="I234" i="8"/>
  <c r="I242" i="8"/>
  <c r="I247" i="8"/>
  <c r="J30" i="8"/>
  <c r="J34" i="8"/>
  <c r="J38" i="8"/>
  <c r="J42" i="8"/>
  <c r="J46" i="8"/>
  <c r="J50" i="8"/>
  <c r="J54" i="8"/>
  <c r="J58" i="8"/>
  <c r="J62" i="8"/>
  <c r="J67" i="8"/>
  <c r="I4" i="8"/>
  <c r="I5" i="8"/>
  <c r="I6" i="8"/>
  <c r="I7" i="8"/>
  <c r="I8" i="8"/>
  <c r="I9" i="8"/>
  <c r="I10" i="8"/>
  <c r="I11" i="8"/>
  <c r="I12" i="8"/>
  <c r="I13" i="8"/>
  <c r="I14" i="8"/>
  <c r="I15" i="8"/>
  <c r="I16" i="8"/>
  <c r="I17" i="8"/>
  <c r="I18" i="8"/>
  <c r="I19" i="8"/>
  <c r="I20" i="8"/>
  <c r="I21" i="8"/>
  <c r="J29" i="8"/>
  <c r="J33" i="8"/>
  <c r="J37" i="8"/>
  <c r="J41" i="8"/>
  <c r="J45" i="8"/>
  <c r="J49" i="8"/>
  <c r="J53" i="8"/>
  <c r="J57" i="8"/>
  <c r="J61" i="8"/>
  <c r="J65" i="8"/>
  <c r="J66" i="8"/>
  <c r="J70" i="8"/>
  <c r="J74" i="8"/>
  <c r="J78" i="8"/>
  <c r="J82" i="8"/>
  <c r="J86" i="8"/>
  <c r="J90" i="8"/>
  <c r="J94" i="8"/>
  <c r="J98" i="8"/>
  <c r="J102" i="8"/>
  <c r="J106" i="8"/>
  <c r="J110" i="8"/>
  <c r="J114" i="8"/>
  <c r="J118" i="8"/>
  <c r="J122" i="8"/>
  <c r="J126" i="8"/>
  <c r="J130" i="8"/>
  <c r="J134" i="8"/>
  <c r="J138" i="8"/>
  <c r="J142" i="8"/>
  <c r="J146" i="8"/>
  <c r="J150" i="8"/>
  <c r="J154" i="8"/>
  <c r="J158" i="8"/>
  <c r="J162" i="8"/>
  <c r="J166" i="8"/>
  <c r="J170" i="8"/>
  <c r="J174" i="8"/>
  <c r="J178" i="8"/>
  <c r="J182" i="8"/>
  <c r="J85" i="8"/>
  <c r="J109" i="8"/>
  <c r="J121" i="8"/>
  <c r="J157" i="8"/>
  <c r="J161" i="8"/>
  <c r="J165" i="8"/>
  <c r="J169" i="8"/>
  <c r="J173" i="8"/>
  <c r="J177" i="8"/>
  <c r="J181" i="8"/>
  <c r="J76" i="8"/>
  <c r="J112" i="8"/>
  <c r="J116" i="8"/>
  <c r="J120" i="8"/>
  <c r="J128" i="8"/>
  <c r="J132" i="8"/>
  <c r="J136" i="8"/>
  <c r="J140" i="8"/>
  <c r="J148" i="8"/>
  <c r="J152" i="8"/>
  <c r="J156" i="8"/>
  <c r="J183" i="8"/>
  <c r="I183" i="8"/>
  <c r="J79" i="8"/>
  <c r="J83" i="8"/>
  <c r="J87" i="8"/>
  <c r="J91" i="8"/>
  <c r="J95" i="8"/>
  <c r="J99" i="8"/>
  <c r="J103" i="8"/>
  <c r="J107" i="8"/>
  <c r="J111" i="8"/>
  <c r="J115" i="8"/>
  <c r="J119" i="8"/>
  <c r="J123" i="8"/>
  <c r="J127" i="8"/>
  <c r="J151" i="8"/>
  <c r="J155" i="8"/>
  <c r="J159" i="8"/>
  <c r="J163" i="8"/>
  <c r="J167" i="8"/>
  <c r="J171" i="8"/>
  <c r="J175" i="8"/>
  <c r="J179" i="8"/>
  <c r="J185" i="8"/>
  <c r="I185" i="8"/>
  <c r="I189" i="8"/>
  <c r="I193" i="8"/>
  <c r="I197" i="8"/>
  <c r="I201" i="8"/>
  <c r="I205" i="8"/>
  <c r="I209" i="8"/>
  <c r="I213" i="8"/>
  <c r="I217" i="8"/>
  <c r="I221" i="8"/>
  <c r="I225" i="8"/>
  <c r="I229" i="8"/>
  <c r="I233" i="8"/>
  <c r="I237" i="8"/>
  <c r="I241" i="8"/>
  <c r="I245" i="8"/>
  <c r="I249" i="8"/>
  <c r="I253" i="8"/>
  <c r="I220" i="8"/>
  <c r="I224" i="8"/>
  <c r="I228" i="8"/>
  <c r="I232" i="8"/>
  <c r="I236" i="8"/>
  <c r="I240" i="8"/>
  <c r="I244" i="8"/>
  <c r="I248" i="8"/>
  <c r="I252" i="8"/>
  <c r="I187" i="8"/>
  <c r="I191" i="8"/>
  <c r="I195" i="8"/>
  <c r="I199" i="8"/>
  <c r="I203" i="8"/>
  <c r="I207" i="8"/>
  <c r="I211" i="8"/>
  <c r="I215" i="8"/>
  <c r="J254" i="8"/>
  <c r="I254" i="8"/>
  <c r="J255" i="8"/>
  <c r="I255" i="8"/>
  <c r="J257" i="8"/>
  <c r="I257" i="8"/>
  <c r="J259" i="8"/>
  <c r="I259" i="8"/>
  <c r="J261" i="8"/>
  <c r="I261" i="8"/>
  <c r="J263" i="8"/>
  <c r="I263" i="8"/>
  <c r="J265" i="8"/>
  <c r="I265" i="8"/>
  <c r="J267" i="8"/>
  <c r="I267" i="8"/>
  <c r="J269" i="8"/>
  <c r="I269" i="8"/>
  <c r="J271" i="8"/>
  <c r="I271" i="8"/>
  <c r="J273" i="8"/>
  <c r="I273" i="8"/>
  <c r="J275" i="8"/>
  <c r="I275" i="8"/>
  <c r="J277" i="8"/>
  <c r="I277" i="8"/>
  <c r="J279" i="8"/>
  <c r="I279" i="8"/>
  <c r="J281" i="8"/>
  <c r="I281" i="8"/>
  <c r="J283" i="8"/>
  <c r="I283" i="8"/>
  <c r="J285" i="8"/>
  <c r="I285" i="8"/>
  <c r="J287" i="8"/>
  <c r="I287" i="8"/>
  <c r="J289" i="8"/>
  <c r="I289" i="8"/>
  <c r="J291" i="8"/>
  <c r="I291" i="8"/>
  <c r="J293" i="8"/>
  <c r="I293" i="8"/>
  <c r="J295" i="8"/>
  <c r="I295" i="8"/>
  <c r="J297" i="8"/>
  <c r="I297" i="8"/>
  <c r="J299" i="8"/>
  <c r="I299" i="8"/>
  <c r="J301" i="8"/>
  <c r="I301" i="8"/>
  <c r="J303" i="8"/>
  <c r="I303" i="8"/>
  <c r="J305" i="8"/>
  <c r="I305" i="8"/>
  <c r="J307" i="8"/>
  <c r="I307" i="8"/>
  <c r="J309" i="8"/>
  <c r="I309" i="8"/>
  <c r="J311" i="8"/>
  <c r="I311" i="8"/>
  <c r="J313" i="8"/>
  <c r="I313" i="8"/>
  <c r="J315" i="8"/>
  <c r="I315" i="8"/>
  <c r="J317" i="8"/>
  <c r="I317" i="8"/>
  <c r="J319" i="8"/>
  <c r="I319" i="8"/>
  <c r="J321" i="8"/>
  <c r="I321" i="8"/>
  <c r="J323" i="8"/>
  <c r="I323" i="8"/>
  <c r="J325" i="8"/>
  <c r="I325" i="8"/>
  <c r="J327" i="8"/>
  <c r="I327" i="8"/>
  <c r="J329" i="8"/>
  <c r="I329" i="8"/>
  <c r="J331" i="8"/>
  <c r="I331" i="8"/>
  <c r="J333" i="8"/>
  <c r="I333" i="8"/>
  <c r="J335" i="8"/>
  <c r="I335" i="8"/>
  <c r="J337" i="8"/>
  <c r="I337" i="8"/>
  <c r="J256" i="8"/>
  <c r="I256" i="8"/>
  <c r="J258" i="8"/>
  <c r="I258" i="8"/>
  <c r="J260" i="8"/>
  <c r="I260" i="8"/>
  <c r="J262" i="8"/>
  <c r="I262" i="8"/>
  <c r="J264" i="8"/>
  <c r="I264" i="8"/>
  <c r="J266" i="8"/>
  <c r="I266" i="8"/>
  <c r="J268" i="8"/>
  <c r="I268" i="8"/>
  <c r="J270" i="8"/>
  <c r="I270" i="8"/>
  <c r="J272" i="8"/>
  <c r="I272" i="8"/>
  <c r="J274" i="8"/>
  <c r="I274" i="8"/>
  <c r="J276" i="8"/>
  <c r="I276" i="8"/>
  <c r="J278" i="8"/>
  <c r="I278" i="8"/>
  <c r="J280" i="8"/>
  <c r="I280" i="8"/>
  <c r="J282" i="8"/>
  <c r="I282" i="8"/>
  <c r="J284" i="8"/>
  <c r="I284" i="8"/>
  <c r="J286" i="8"/>
  <c r="I286" i="8"/>
  <c r="J288" i="8"/>
  <c r="I288" i="8"/>
  <c r="J290" i="8"/>
  <c r="I290" i="8"/>
  <c r="J292" i="8"/>
  <c r="I292" i="8"/>
  <c r="J294" i="8"/>
  <c r="I294" i="8"/>
  <c r="J296" i="8"/>
  <c r="I296" i="8"/>
  <c r="J298" i="8"/>
  <c r="I298" i="8"/>
  <c r="J300" i="8"/>
  <c r="I300" i="8"/>
  <c r="J302" i="8"/>
  <c r="I302" i="8"/>
  <c r="J304" i="8"/>
  <c r="I304" i="8"/>
  <c r="J306" i="8"/>
  <c r="I306" i="8"/>
  <c r="J308" i="8"/>
  <c r="I308" i="8"/>
  <c r="J310" i="8"/>
  <c r="I310" i="8"/>
  <c r="J312" i="8"/>
  <c r="I312" i="8"/>
  <c r="J314" i="8"/>
  <c r="I314" i="8"/>
  <c r="J316" i="8"/>
  <c r="I316" i="8"/>
  <c r="J318" i="8"/>
  <c r="I318" i="8"/>
  <c r="J320" i="8"/>
  <c r="I320" i="8"/>
  <c r="J322" i="8"/>
  <c r="I322" i="8"/>
  <c r="J324" i="8"/>
  <c r="I324" i="8"/>
  <c r="J326" i="8"/>
  <c r="I326" i="8"/>
  <c r="J328" i="8"/>
  <c r="I328" i="8"/>
  <c r="J330" i="8"/>
  <c r="I330" i="8"/>
  <c r="J332" i="8"/>
  <c r="I332" i="8"/>
  <c r="J334" i="8"/>
  <c r="I334" i="8"/>
  <c r="J336" i="8"/>
  <c r="I336" i="8"/>
  <c r="I338" i="8"/>
  <c r="O338" i="8" l="1"/>
  <c r="O337" i="8"/>
  <c r="O336" i="8"/>
  <c r="O335" i="8"/>
  <c r="O334" i="8"/>
  <c r="O333" i="8"/>
  <c r="O332" i="8"/>
  <c r="O331" i="8"/>
  <c r="O330" i="8"/>
  <c r="O329" i="8"/>
  <c r="O328" i="8"/>
  <c r="O327" i="8"/>
  <c r="O326" i="8"/>
  <c r="O325" i="8"/>
  <c r="O324" i="8"/>
  <c r="O323" i="8"/>
  <c r="O322" i="8"/>
  <c r="O321" i="8"/>
  <c r="O320" i="8"/>
  <c r="O319" i="8"/>
  <c r="O318" i="8"/>
  <c r="O317" i="8"/>
  <c r="O316" i="8"/>
  <c r="O315" i="8"/>
  <c r="O314" i="8"/>
  <c r="O313" i="8"/>
  <c r="O312" i="8"/>
  <c r="O311" i="8"/>
  <c r="O310" i="8"/>
  <c r="O309" i="8"/>
  <c r="O308" i="8"/>
  <c r="O307" i="8"/>
  <c r="O306" i="8"/>
  <c r="O305" i="8"/>
  <c r="O304" i="8"/>
  <c r="O303" i="8"/>
  <c r="O302" i="8"/>
  <c r="O301" i="8"/>
  <c r="O300" i="8"/>
  <c r="O299" i="8"/>
  <c r="O298" i="8"/>
  <c r="O297" i="8"/>
  <c r="O296" i="8"/>
  <c r="O295" i="8"/>
  <c r="O294" i="8"/>
  <c r="O293" i="8"/>
  <c r="O292" i="8"/>
  <c r="O291" i="8"/>
  <c r="O290" i="8"/>
  <c r="O289" i="8"/>
  <c r="O288" i="8"/>
  <c r="O287" i="8"/>
  <c r="O286" i="8"/>
  <c r="F285" i="8"/>
  <c r="O285" i="8" s="1"/>
  <c r="F284" i="8"/>
  <c r="O284" i="8" s="1"/>
  <c r="F283" i="8"/>
  <c r="O283" i="8" s="1"/>
  <c r="F282" i="8"/>
  <c r="O282" i="8" s="1"/>
  <c r="F281" i="8"/>
  <c r="O281" i="8" s="1"/>
  <c r="F280" i="8"/>
  <c r="O280" i="8" s="1"/>
  <c r="F279" i="8"/>
  <c r="O279" i="8" s="1"/>
  <c r="F278" i="8"/>
  <c r="O278" i="8" s="1"/>
  <c r="F277" i="8"/>
  <c r="O277" i="8" s="1"/>
  <c r="F276" i="8"/>
  <c r="O276" i="8" s="1"/>
  <c r="F275" i="8"/>
  <c r="O275" i="8" s="1"/>
  <c r="F274" i="8"/>
  <c r="O274" i="8" s="1"/>
  <c r="F273" i="8"/>
  <c r="O273" i="8" s="1"/>
  <c r="F272" i="8"/>
  <c r="O272" i="8" s="1"/>
  <c r="F271" i="8"/>
  <c r="O271" i="8" s="1"/>
  <c r="F270" i="8"/>
  <c r="O270" i="8" s="1"/>
  <c r="F269" i="8"/>
  <c r="O269" i="8" s="1"/>
  <c r="F268" i="8"/>
  <c r="O268" i="8" s="1"/>
  <c r="F267" i="8"/>
  <c r="O267" i="8" s="1"/>
  <c r="F266" i="8"/>
  <c r="O266" i="8" s="1"/>
  <c r="F265" i="8"/>
  <c r="O265" i="8" s="1"/>
  <c r="F264" i="8"/>
  <c r="O264" i="8" s="1"/>
  <c r="F263" i="8"/>
  <c r="O263" i="8" s="1"/>
  <c r="F262" i="8"/>
  <c r="O262" i="8" s="1"/>
  <c r="F261" i="8"/>
  <c r="O261" i="8" s="1"/>
  <c r="F260" i="8"/>
  <c r="O260" i="8" s="1"/>
  <c r="F259" i="8"/>
  <c r="O259" i="8" s="1"/>
  <c r="F258" i="8"/>
  <c r="O258" i="8" s="1"/>
  <c r="F257" i="8"/>
  <c r="O257" i="8" s="1"/>
  <c r="F256" i="8"/>
  <c r="O256" i="8" s="1"/>
  <c r="F255" i="8"/>
  <c r="O255" i="8" s="1"/>
  <c r="F254" i="8"/>
  <c r="O254" i="8" s="1"/>
  <c r="F253" i="8"/>
  <c r="O253" i="8" s="1"/>
  <c r="F252" i="8"/>
  <c r="O252" i="8" s="1"/>
  <c r="F251" i="8"/>
  <c r="O251" i="8" s="1"/>
  <c r="F250" i="8"/>
  <c r="O250" i="8" s="1"/>
  <c r="F249" i="8"/>
  <c r="O249" i="8" s="1"/>
  <c r="F248" i="8"/>
  <c r="O248" i="8" s="1"/>
  <c r="F247" i="8"/>
  <c r="O247" i="8" s="1"/>
  <c r="F246" i="8"/>
  <c r="O246" i="8" s="1"/>
  <c r="F245" i="8"/>
  <c r="O245" i="8" s="1"/>
  <c r="F244" i="8"/>
  <c r="O244" i="8" s="1"/>
  <c r="F243" i="8"/>
  <c r="O243" i="8" s="1"/>
  <c r="F242" i="8"/>
  <c r="O242" i="8" s="1"/>
  <c r="F241" i="8"/>
  <c r="O241" i="8" s="1"/>
  <c r="F240" i="8"/>
  <c r="O240" i="8" s="1"/>
  <c r="F239" i="8"/>
  <c r="O239" i="8" s="1"/>
  <c r="F238" i="8"/>
  <c r="O238" i="8" s="1"/>
  <c r="F237" i="8"/>
  <c r="O237" i="8" s="1"/>
  <c r="F236" i="8"/>
  <c r="O236" i="8" s="1"/>
  <c r="F235" i="8"/>
  <c r="O235" i="8" s="1"/>
  <c r="F234" i="8"/>
  <c r="O234" i="8" s="1"/>
  <c r="F233" i="8"/>
  <c r="O233" i="8" s="1"/>
  <c r="F232" i="8"/>
  <c r="O232" i="8" s="1"/>
  <c r="F231" i="8"/>
  <c r="O231" i="8" s="1"/>
  <c r="F230" i="8"/>
  <c r="O230" i="8" s="1"/>
  <c r="F229" i="8"/>
  <c r="O229" i="8" s="1"/>
  <c r="F228" i="8"/>
  <c r="O228" i="8" s="1"/>
  <c r="F227" i="8"/>
  <c r="O227" i="8" s="1"/>
  <c r="F226" i="8"/>
  <c r="O226" i="8" s="1"/>
  <c r="F225" i="8"/>
  <c r="O225" i="8" s="1"/>
  <c r="F224" i="8"/>
  <c r="O224" i="8" s="1"/>
  <c r="F223" i="8"/>
  <c r="O223" i="8" s="1"/>
  <c r="F222" i="8"/>
  <c r="O222" i="8" s="1"/>
  <c r="F221" i="8"/>
  <c r="O221" i="8" s="1"/>
  <c r="F220" i="8"/>
  <c r="O220" i="8" s="1"/>
  <c r="F219" i="8"/>
  <c r="O219" i="8" s="1"/>
  <c r="F218" i="8"/>
  <c r="O218" i="8" s="1"/>
  <c r="F217" i="8"/>
  <c r="O217" i="8" s="1"/>
  <c r="F216" i="8"/>
  <c r="O216" i="8" s="1"/>
  <c r="F215" i="8"/>
  <c r="O215" i="8" s="1"/>
  <c r="F214" i="8"/>
  <c r="O214" i="8" s="1"/>
  <c r="F213" i="8"/>
  <c r="O213" i="8" s="1"/>
  <c r="F212" i="8"/>
  <c r="O212" i="8" s="1"/>
  <c r="F211" i="8"/>
  <c r="O211" i="8" s="1"/>
  <c r="F210" i="8"/>
  <c r="O210" i="8" s="1"/>
  <c r="F209" i="8"/>
  <c r="O209" i="8" s="1"/>
  <c r="F208" i="8"/>
  <c r="O208" i="8" s="1"/>
  <c r="F207" i="8"/>
  <c r="O207" i="8" s="1"/>
  <c r="F206" i="8"/>
  <c r="O206" i="8" s="1"/>
  <c r="F205" i="8"/>
  <c r="O205" i="8" s="1"/>
  <c r="F204" i="8"/>
  <c r="O204" i="8" s="1"/>
  <c r="F203" i="8"/>
  <c r="O203" i="8" s="1"/>
  <c r="F202" i="8"/>
  <c r="O202" i="8" s="1"/>
  <c r="F201" i="8"/>
  <c r="O201" i="8" s="1"/>
  <c r="F200" i="8"/>
  <c r="O200" i="8" s="1"/>
  <c r="F199" i="8"/>
  <c r="O199" i="8" s="1"/>
  <c r="F198" i="8"/>
  <c r="O198" i="8" s="1"/>
  <c r="F197" i="8"/>
  <c r="O197" i="8" s="1"/>
  <c r="F196" i="8"/>
  <c r="O196" i="8" s="1"/>
  <c r="F195" i="8"/>
  <c r="O195" i="8" s="1"/>
  <c r="F194" i="8"/>
  <c r="O194" i="8" s="1"/>
  <c r="F193" i="8"/>
  <c r="O193" i="8" s="1"/>
  <c r="F192" i="8"/>
  <c r="O192" i="8" s="1"/>
  <c r="F191" i="8"/>
  <c r="O191" i="8" s="1"/>
  <c r="F190" i="8"/>
  <c r="O190" i="8" s="1"/>
  <c r="F189" i="8"/>
  <c r="O189" i="8" s="1"/>
  <c r="F188" i="8"/>
  <c r="O188" i="8" s="1"/>
  <c r="F187" i="8"/>
  <c r="O187" i="8" s="1"/>
  <c r="F186" i="8"/>
  <c r="O186" i="8" s="1"/>
  <c r="F185" i="8"/>
  <c r="O185" i="8" s="1"/>
  <c r="F184" i="8"/>
  <c r="O184" i="8" s="1"/>
  <c r="F183" i="8"/>
  <c r="O183" i="8" s="1"/>
  <c r="F182" i="8"/>
  <c r="O182" i="8" s="1"/>
  <c r="F181" i="8"/>
  <c r="O181" i="8" s="1"/>
  <c r="F180" i="8"/>
  <c r="O180" i="8" s="1"/>
  <c r="F179" i="8"/>
  <c r="O179" i="8" s="1"/>
  <c r="F178" i="8"/>
  <c r="O178" i="8" s="1"/>
  <c r="F177" i="8"/>
  <c r="O177" i="8" s="1"/>
  <c r="F176" i="8"/>
  <c r="O176" i="8" s="1"/>
  <c r="F175" i="8"/>
  <c r="O175" i="8" s="1"/>
  <c r="F174" i="8"/>
  <c r="O174" i="8" s="1"/>
  <c r="F173" i="8"/>
  <c r="O173" i="8" s="1"/>
  <c r="F172" i="8"/>
  <c r="O172" i="8" s="1"/>
  <c r="F171" i="8"/>
  <c r="O171" i="8" s="1"/>
  <c r="F170" i="8"/>
  <c r="O170" i="8" s="1"/>
  <c r="F169" i="8"/>
  <c r="O169" i="8" s="1"/>
  <c r="F168" i="8"/>
  <c r="O168" i="8" s="1"/>
  <c r="F167" i="8"/>
  <c r="O167" i="8" s="1"/>
  <c r="F166" i="8"/>
  <c r="O166" i="8" s="1"/>
  <c r="F165" i="8"/>
  <c r="O165" i="8" s="1"/>
  <c r="F164" i="8"/>
  <c r="O164" i="8" s="1"/>
  <c r="F163" i="8"/>
  <c r="O163" i="8" s="1"/>
  <c r="F162" i="8"/>
  <c r="O162" i="8" s="1"/>
  <c r="F161" i="8"/>
  <c r="O161" i="8" s="1"/>
  <c r="F160" i="8"/>
  <c r="O160" i="8" s="1"/>
  <c r="F159" i="8"/>
  <c r="O159" i="8" s="1"/>
  <c r="F158" i="8"/>
  <c r="O158" i="8" s="1"/>
  <c r="F157" i="8"/>
  <c r="O157" i="8" s="1"/>
  <c r="F156" i="8"/>
  <c r="O156" i="8" s="1"/>
  <c r="F155" i="8"/>
  <c r="O155" i="8" s="1"/>
  <c r="F154" i="8"/>
  <c r="O154" i="8" s="1"/>
  <c r="F153" i="8"/>
  <c r="O153" i="8" s="1"/>
  <c r="F152" i="8"/>
  <c r="O152" i="8" s="1"/>
  <c r="F151" i="8"/>
  <c r="O151" i="8" s="1"/>
  <c r="F150" i="8"/>
  <c r="O150" i="8" s="1"/>
  <c r="F149" i="8"/>
  <c r="O149" i="8" s="1"/>
  <c r="F148" i="8"/>
  <c r="O148" i="8" s="1"/>
  <c r="F147" i="8"/>
  <c r="O147" i="8" s="1"/>
  <c r="F146" i="8"/>
  <c r="O146" i="8" s="1"/>
  <c r="F145" i="8"/>
  <c r="O145" i="8" s="1"/>
  <c r="F144" i="8"/>
  <c r="O144" i="8" s="1"/>
  <c r="F143" i="8"/>
  <c r="O143" i="8" s="1"/>
  <c r="F142" i="8"/>
  <c r="O142" i="8" s="1"/>
  <c r="F141" i="8"/>
  <c r="O141" i="8" s="1"/>
  <c r="F140" i="8"/>
  <c r="O140" i="8" s="1"/>
  <c r="F139" i="8"/>
  <c r="O139" i="8" s="1"/>
  <c r="F138" i="8"/>
  <c r="O138" i="8" s="1"/>
  <c r="F137" i="8"/>
  <c r="O137" i="8" s="1"/>
  <c r="F136" i="8"/>
  <c r="O136" i="8" s="1"/>
  <c r="F135" i="8"/>
  <c r="O135" i="8" s="1"/>
  <c r="F134" i="8"/>
  <c r="O134" i="8" s="1"/>
  <c r="F133" i="8"/>
  <c r="O133" i="8" s="1"/>
  <c r="F132" i="8"/>
  <c r="O132" i="8" s="1"/>
  <c r="F131" i="8"/>
  <c r="O131" i="8" s="1"/>
  <c r="F130" i="8"/>
  <c r="O130" i="8" s="1"/>
  <c r="F129" i="8"/>
  <c r="O129" i="8" s="1"/>
  <c r="F128" i="8"/>
  <c r="O128" i="8" s="1"/>
  <c r="F127" i="8"/>
  <c r="O127" i="8" s="1"/>
  <c r="F126" i="8"/>
  <c r="O126" i="8" s="1"/>
  <c r="F125" i="8"/>
  <c r="O125" i="8" s="1"/>
  <c r="F124" i="8"/>
  <c r="O124" i="8" s="1"/>
  <c r="F123" i="8"/>
  <c r="O123" i="8" s="1"/>
  <c r="F122" i="8"/>
  <c r="O122" i="8" s="1"/>
  <c r="F121" i="8"/>
  <c r="O121" i="8" s="1"/>
  <c r="F120" i="8"/>
  <c r="O120" i="8" s="1"/>
  <c r="F119" i="8"/>
  <c r="O119" i="8" s="1"/>
  <c r="F118" i="8"/>
  <c r="O118" i="8" s="1"/>
  <c r="F117" i="8"/>
  <c r="O117" i="8" s="1"/>
  <c r="F116" i="8"/>
  <c r="O116" i="8" s="1"/>
  <c r="F115" i="8"/>
  <c r="O115" i="8" s="1"/>
  <c r="F114" i="8"/>
  <c r="O114" i="8" s="1"/>
  <c r="F113" i="8"/>
  <c r="O113" i="8" s="1"/>
  <c r="F112" i="8"/>
  <c r="O112" i="8" s="1"/>
  <c r="F111" i="8"/>
  <c r="O111" i="8" s="1"/>
  <c r="F110" i="8"/>
  <c r="O110" i="8" s="1"/>
  <c r="F109" i="8"/>
  <c r="O109" i="8" s="1"/>
  <c r="F108" i="8"/>
  <c r="O108" i="8" s="1"/>
  <c r="F107" i="8"/>
  <c r="O107" i="8" s="1"/>
  <c r="F106" i="8"/>
  <c r="O106" i="8" s="1"/>
  <c r="F105" i="8"/>
  <c r="O105" i="8" s="1"/>
  <c r="F104" i="8"/>
  <c r="O104" i="8" s="1"/>
  <c r="F103" i="8"/>
  <c r="O103" i="8" s="1"/>
  <c r="F102" i="8"/>
  <c r="O102" i="8" s="1"/>
  <c r="F101" i="8"/>
  <c r="O101" i="8" s="1"/>
  <c r="F100" i="8"/>
  <c r="O100" i="8" s="1"/>
  <c r="F99" i="8"/>
  <c r="O99" i="8" s="1"/>
  <c r="F98" i="8"/>
  <c r="O98" i="8" s="1"/>
  <c r="F97" i="8"/>
  <c r="O97" i="8" s="1"/>
  <c r="F96" i="8"/>
  <c r="O96" i="8" s="1"/>
  <c r="F95" i="8"/>
  <c r="O95" i="8" s="1"/>
  <c r="F94" i="8"/>
  <c r="O94" i="8" s="1"/>
  <c r="F93" i="8"/>
  <c r="O93" i="8" s="1"/>
  <c r="F92" i="8"/>
  <c r="O92" i="8" s="1"/>
  <c r="F91" i="8"/>
  <c r="O91" i="8" s="1"/>
  <c r="F90" i="8"/>
  <c r="O90" i="8" s="1"/>
  <c r="F89" i="8"/>
  <c r="O89" i="8" s="1"/>
  <c r="F88" i="8"/>
  <c r="O88" i="8" s="1"/>
  <c r="F87" i="8"/>
  <c r="O87" i="8" s="1"/>
  <c r="F86" i="8"/>
  <c r="O86" i="8" s="1"/>
  <c r="F85" i="8"/>
  <c r="O85" i="8" s="1"/>
  <c r="F84" i="8"/>
  <c r="O84" i="8" s="1"/>
  <c r="F83" i="8"/>
  <c r="O83" i="8" s="1"/>
  <c r="F82" i="8"/>
  <c r="O82" i="8" s="1"/>
  <c r="F81" i="8"/>
  <c r="O81" i="8" s="1"/>
  <c r="F80" i="8"/>
  <c r="O80" i="8" s="1"/>
  <c r="F79" i="8"/>
  <c r="O79" i="8" s="1"/>
  <c r="F78" i="8"/>
  <c r="O78" i="8" s="1"/>
  <c r="F77" i="8"/>
  <c r="O77" i="8" s="1"/>
  <c r="F76" i="8"/>
  <c r="O76" i="8" s="1"/>
  <c r="F75" i="8"/>
  <c r="O75" i="8" s="1"/>
  <c r="F74" i="8"/>
  <c r="O74" i="8" s="1"/>
  <c r="F73" i="8"/>
  <c r="O73" i="8" s="1"/>
  <c r="F72" i="8"/>
  <c r="O72" i="8" s="1"/>
  <c r="F71" i="8"/>
  <c r="O71" i="8" s="1"/>
  <c r="F70" i="8"/>
  <c r="O70" i="8" s="1"/>
  <c r="F69" i="8"/>
  <c r="O69" i="8" s="1"/>
  <c r="F68" i="8"/>
  <c r="O68" i="8" s="1"/>
  <c r="F67" i="8"/>
  <c r="O67" i="8" s="1"/>
  <c r="F66" i="8"/>
  <c r="O66" i="8" s="1"/>
  <c r="F65" i="8"/>
  <c r="O65" i="8" s="1"/>
  <c r="F64" i="8"/>
  <c r="O64" i="8" s="1"/>
  <c r="F63" i="8"/>
  <c r="O63" i="8" s="1"/>
  <c r="F62" i="8"/>
  <c r="O62" i="8" s="1"/>
  <c r="F61" i="8"/>
  <c r="O61" i="8" s="1"/>
  <c r="F60" i="8"/>
  <c r="O60" i="8" s="1"/>
  <c r="F59" i="8"/>
  <c r="O59" i="8" s="1"/>
  <c r="F58" i="8"/>
  <c r="O58" i="8" s="1"/>
  <c r="F57" i="8"/>
  <c r="O57" i="8" s="1"/>
  <c r="F56" i="8"/>
  <c r="O56" i="8" s="1"/>
  <c r="F55" i="8"/>
  <c r="O55" i="8" s="1"/>
  <c r="F54" i="8"/>
  <c r="O54" i="8" s="1"/>
  <c r="F53" i="8"/>
  <c r="O53" i="8" s="1"/>
  <c r="F52" i="8"/>
  <c r="O52" i="8" s="1"/>
  <c r="F51" i="8"/>
  <c r="O51" i="8" s="1"/>
  <c r="F50" i="8"/>
  <c r="O50" i="8" s="1"/>
  <c r="F49" i="8"/>
  <c r="O49" i="8" s="1"/>
  <c r="F48" i="8"/>
  <c r="O48" i="8" s="1"/>
  <c r="F47" i="8"/>
  <c r="O47" i="8" s="1"/>
  <c r="F46" i="8"/>
  <c r="O46" i="8" s="1"/>
  <c r="F45" i="8"/>
  <c r="O45" i="8" s="1"/>
  <c r="F44" i="8"/>
  <c r="O44" i="8" s="1"/>
  <c r="F43" i="8"/>
  <c r="O43" i="8" s="1"/>
  <c r="F42" i="8"/>
  <c r="O42" i="8" s="1"/>
  <c r="F41" i="8"/>
  <c r="O41" i="8" s="1"/>
  <c r="F40" i="8"/>
  <c r="O40" i="8" s="1"/>
  <c r="F39" i="8"/>
  <c r="O39" i="8" s="1"/>
  <c r="F38" i="8"/>
  <c r="O38" i="8" s="1"/>
  <c r="F37" i="8"/>
  <c r="O37" i="8" s="1"/>
  <c r="F36" i="8"/>
  <c r="O36" i="8" s="1"/>
  <c r="F35" i="8"/>
  <c r="O35" i="8" s="1"/>
  <c r="F34" i="8"/>
  <c r="O34" i="8" s="1"/>
  <c r="F33" i="8"/>
  <c r="O33" i="8" s="1"/>
  <c r="F32" i="8"/>
  <c r="O32" i="8" s="1"/>
  <c r="F31" i="8"/>
  <c r="O31" i="8" s="1"/>
  <c r="F30" i="8"/>
  <c r="O30" i="8" s="1"/>
  <c r="F29" i="8"/>
  <c r="O29" i="8" s="1"/>
  <c r="F28" i="8"/>
  <c r="O28" i="8" s="1"/>
  <c r="F27" i="8"/>
  <c r="O27" i="8" s="1"/>
  <c r="F26" i="8"/>
  <c r="O26" i="8" s="1"/>
  <c r="F25" i="8"/>
  <c r="O25" i="8" s="1"/>
  <c r="F24" i="8"/>
  <c r="O24" i="8" s="1"/>
  <c r="F23" i="8"/>
  <c r="O23" i="8" s="1"/>
  <c r="F22" i="8"/>
  <c r="O22" i="8" s="1"/>
  <c r="F21" i="8"/>
  <c r="O21" i="8" s="1"/>
  <c r="F20" i="8"/>
  <c r="O20" i="8" s="1"/>
  <c r="F19" i="8"/>
  <c r="O19" i="8" s="1"/>
  <c r="F18" i="8"/>
  <c r="O18" i="8" s="1"/>
  <c r="F17" i="8"/>
  <c r="O17" i="8" s="1"/>
  <c r="F16" i="8"/>
  <c r="O16" i="8" s="1"/>
  <c r="F15" i="8"/>
  <c r="O15" i="8" s="1"/>
  <c r="F14" i="8"/>
  <c r="O14" i="8" s="1"/>
  <c r="F13" i="8"/>
  <c r="O13" i="8" s="1"/>
  <c r="F12" i="8"/>
  <c r="O12" i="8" s="1"/>
  <c r="F11" i="8"/>
  <c r="O11" i="8" s="1"/>
  <c r="F10" i="8"/>
  <c r="O10" i="8" s="1"/>
  <c r="F9" i="8"/>
  <c r="O9" i="8" s="1"/>
  <c r="F8" i="8"/>
  <c r="O8" i="8" s="1"/>
  <c r="F7" i="8"/>
  <c r="O7" i="8" s="1"/>
  <c r="F6" i="8"/>
  <c r="O6" i="8" s="1"/>
  <c r="F5" i="8"/>
  <c r="O5" i="8" s="1"/>
  <c r="F4" i="8"/>
  <c r="O4" i="8" s="1"/>
  <c r="F3" i="8"/>
  <c r="O3" i="8" s="1"/>
  <c r="L338" i="8"/>
  <c r="N338" i="8" s="1"/>
  <c r="K338" i="8"/>
  <c r="E338" i="8"/>
  <c r="D338" i="8"/>
  <c r="C338" i="8"/>
  <c r="L337" i="8"/>
  <c r="N337" i="8" s="1"/>
  <c r="K337" i="8"/>
  <c r="E337" i="8"/>
  <c r="D337" i="8"/>
  <c r="C337" i="8"/>
  <c r="L336" i="8"/>
  <c r="N336" i="8" s="1"/>
  <c r="K336" i="8"/>
  <c r="E336" i="8"/>
  <c r="D336" i="8"/>
  <c r="C336" i="8"/>
  <c r="L335" i="8"/>
  <c r="M335" i="8" s="1"/>
  <c r="K335" i="8"/>
  <c r="E335" i="8"/>
  <c r="D335" i="8"/>
  <c r="C335" i="8"/>
  <c r="L334" i="8"/>
  <c r="M334" i="8" s="1"/>
  <c r="K334" i="8"/>
  <c r="E334" i="8"/>
  <c r="D334" i="8"/>
  <c r="C334" i="8"/>
  <c r="L333" i="8"/>
  <c r="N333" i="8" s="1"/>
  <c r="K333" i="8"/>
  <c r="E333" i="8"/>
  <c r="D333" i="8"/>
  <c r="C333" i="8"/>
  <c r="L332" i="8"/>
  <c r="N332" i="8" s="1"/>
  <c r="K332" i="8"/>
  <c r="E332" i="8"/>
  <c r="D332" i="8"/>
  <c r="C332" i="8"/>
  <c r="L331" i="8"/>
  <c r="N331" i="8" s="1"/>
  <c r="K331" i="8"/>
  <c r="E331" i="8"/>
  <c r="D331" i="8"/>
  <c r="C331" i="8"/>
  <c r="L330" i="8"/>
  <c r="N330" i="8" s="1"/>
  <c r="K330" i="8"/>
  <c r="E330" i="8"/>
  <c r="D330" i="8"/>
  <c r="C330" i="8"/>
  <c r="L329" i="8"/>
  <c r="M329" i="8" s="1"/>
  <c r="K329" i="8"/>
  <c r="E329" i="8"/>
  <c r="D329" i="8"/>
  <c r="C329" i="8"/>
  <c r="L328" i="8"/>
  <c r="N328" i="8" s="1"/>
  <c r="K328" i="8"/>
  <c r="E328" i="8"/>
  <c r="D328" i="8"/>
  <c r="C328" i="8"/>
  <c r="L327" i="8"/>
  <c r="N327" i="8" s="1"/>
  <c r="K327" i="8"/>
  <c r="E327" i="8"/>
  <c r="D327" i="8"/>
  <c r="C327" i="8"/>
  <c r="L326" i="8"/>
  <c r="N326" i="8" s="1"/>
  <c r="K326" i="8"/>
  <c r="E326" i="8"/>
  <c r="D326" i="8"/>
  <c r="C326" i="8"/>
  <c r="L325" i="8"/>
  <c r="M325" i="8" s="1"/>
  <c r="K325" i="8"/>
  <c r="E325" i="8"/>
  <c r="D325" i="8"/>
  <c r="C325" i="8"/>
  <c r="L324" i="8"/>
  <c r="M324" i="8" s="1"/>
  <c r="K324" i="8"/>
  <c r="E324" i="8"/>
  <c r="D324" i="8"/>
  <c r="C324" i="8"/>
  <c r="L323" i="8"/>
  <c r="N323" i="8" s="1"/>
  <c r="K323" i="8"/>
  <c r="E323" i="8"/>
  <c r="D323" i="8"/>
  <c r="C323" i="8"/>
  <c r="L322" i="8"/>
  <c r="N322" i="8" s="1"/>
  <c r="K322" i="8"/>
  <c r="E322" i="8"/>
  <c r="D322" i="8"/>
  <c r="C322" i="8"/>
  <c r="L321" i="8"/>
  <c r="M321" i="8" s="1"/>
  <c r="K321" i="8"/>
  <c r="E321" i="8"/>
  <c r="D321" i="8"/>
  <c r="C321" i="8"/>
  <c r="L320" i="8"/>
  <c r="M320" i="8" s="1"/>
  <c r="K320" i="8"/>
  <c r="E320" i="8"/>
  <c r="D320" i="8"/>
  <c r="C320" i="8"/>
  <c r="L319" i="8"/>
  <c r="N319" i="8" s="1"/>
  <c r="K319" i="8"/>
  <c r="E319" i="8"/>
  <c r="D319" i="8"/>
  <c r="C319" i="8"/>
  <c r="L318" i="8"/>
  <c r="N318" i="8" s="1"/>
  <c r="K318" i="8"/>
  <c r="E318" i="8"/>
  <c r="D318" i="8"/>
  <c r="C318"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316" i="8"/>
  <c r="C317" i="8"/>
  <c r="N325" i="8" l="1"/>
  <c r="P325" i="8" s="1"/>
  <c r="N321" i="8"/>
  <c r="P321" i="8" s="1"/>
  <c r="N335" i="8"/>
  <c r="P335" i="8" s="1"/>
  <c r="M333" i="8"/>
  <c r="P333" i="8" s="1"/>
  <c r="M336" i="8"/>
  <c r="P336" i="8" s="1"/>
  <c r="N334" i="8"/>
  <c r="P334" i="8" s="1"/>
  <c r="N320" i="8"/>
  <c r="P320" i="8" s="1"/>
  <c r="N324" i="8"/>
  <c r="P324" i="8" s="1"/>
  <c r="N329" i="8"/>
  <c r="P329" i="8" s="1"/>
  <c r="R329" i="8" s="1"/>
  <c r="M326" i="8"/>
  <c r="P326" i="8" s="1"/>
  <c r="M327" i="8"/>
  <c r="P327" i="8" s="1"/>
  <c r="M330" i="8"/>
  <c r="P330" i="8" s="1"/>
  <c r="M331" i="8"/>
  <c r="P331" i="8" s="1"/>
  <c r="M332" i="8"/>
  <c r="P332" i="8" s="1"/>
  <c r="M337" i="8"/>
  <c r="P337" i="8" s="1"/>
  <c r="M338" i="8"/>
  <c r="P338" i="8" s="1"/>
  <c r="M318" i="8"/>
  <c r="P318" i="8" s="1"/>
  <c r="M319" i="8"/>
  <c r="P319" i="8" s="1"/>
  <c r="M322" i="8"/>
  <c r="P322" i="8" s="1"/>
  <c r="M323" i="8"/>
  <c r="P323" i="8" s="1"/>
  <c r="M328" i="8"/>
  <c r="P328" i="8" s="1"/>
  <c r="R328" i="8" s="1"/>
  <c r="T338" i="8" l="1"/>
  <c r="R338" i="8"/>
  <c r="T334" i="8"/>
  <c r="R334" i="8"/>
  <c r="T337" i="8"/>
  <c r="R337" i="8"/>
  <c r="U337" i="8" s="1"/>
  <c r="T331" i="8"/>
  <c r="R331" i="8"/>
  <c r="T336" i="8"/>
  <c r="R336" i="8"/>
  <c r="T324" i="8"/>
  <c r="R324" i="8"/>
  <c r="U324" i="8" s="1"/>
  <c r="T333" i="8"/>
  <c r="R333" i="8"/>
  <c r="T330" i="8"/>
  <c r="R330" i="8"/>
  <c r="T322" i="8"/>
  <c r="R322" i="8"/>
  <c r="U322" i="8" s="1"/>
  <c r="T327" i="8"/>
  <c r="R327" i="8"/>
  <c r="T335" i="8"/>
  <c r="R335" i="8"/>
  <c r="U335" i="8" s="1"/>
  <c r="T332" i="8"/>
  <c r="R332" i="8"/>
  <c r="T319" i="8"/>
  <c r="R319" i="8"/>
  <c r="U319" i="8" s="1"/>
  <c r="T326" i="8"/>
  <c r="R326" i="8"/>
  <c r="T321" i="8"/>
  <c r="R321" i="8"/>
  <c r="S321" i="8" s="1"/>
  <c r="T320" i="8"/>
  <c r="R320" i="8"/>
  <c r="U320" i="8" s="1"/>
  <c r="T323" i="8"/>
  <c r="R323" i="8"/>
  <c r="U323" i="8" s="1"/>
  <c r="T318" i="8"/>
  <c r="R318" i="8"/>
  <c r="U318" i="8" s="1"/>
  <c r="T325" i="8"/>
  <c r="R325" i="8"/>
  <c r="T329" i="8"/>
  <c r="U329" i="8"/>
  <c r="T328" i="8"/>
  <c r="U328" i="8"/>
  <c r="U321" i="8" l="1"/>
  <c r="S323" i="8"/>
  <c r="S318" i="8"/>
  <c r="S335" i="8"/>
  <c r="S324" i="8"/>
  <c r="S319" i="8"/>
  <c r="S320" i="8"/>
  <c r="S329" i="8"/>
  <c r="S337" i="8"/>
  <c r="S322" i="8"/>
  <c r="U325" i="8"/>
  <c r="S325" i="8"/>
  <c r="U336" i="8"/>
  <c r="S336" i="8"/>
  <c r="S326" i="8"/>
  <c r="U326" i="8"/>
  <c r="U338" i="8"/>
  <c r="S338" i="8"/>
  <c r="S332" i="8"/>
  <c r="U332" i="8"/>
  <c r="S334" i="8"/>
  <c r="U334" i="8"/>
  <c r="S331" i="8"/>
  <c r="U331" i="8"/>
  <c r="U330" i="8"/>
  <c r="S330" i="8"/>
  <c r="S328" i="8"/>
  <c r="U333" i="8"/>
  <c r="S333" i="8"/>
  <c r="S327" i="8"/>
  <c r="U327" i="8"/>
  <c r="C65" i="8" l="1"/>
  <c r="C64" i="8"/>
  <c r="C63" i="8"/>
  <c r="C62" i="8"/>
  <c r="C61" i="8"/>
  <c r="C60" i="8"/>
  <c r="C59" i="8"/>
  <c r="C58" i="8"/>
  <c r="C57" i="8"/>
  <c r="C56" i="8"/>
  <c r="C55" i="8"/>
  <c r="C54" i="8"/>
  <c r="C53" i="8"/>
  <c r="C52" i="8"/>
  <c r="C51" i="8"/>
  <c r="C50" i="8"/>
  <c r="C49" i="8"/>
  <c r="C48" i="8"/>
  <c r="C47" i="8"/>
  <c r="C46" i="8"/>
  <c r="C45" i="8"/>
  <c r="C44" i="8"/>
  <c r="C43" i="8"/>
  <c r="C42" i="8"/>
  <c r="C41" i="8"/>
  <c r="C40" i="8"/>
  <c r="C39" i="8"/>
  <c r="C38" i="8"/>
  <c r="C37" i="8"/>
  <c r="C36" i="8"/>
  <c r="C35" i="8"/>
  <c r="C34" i="8"/>
  <c r="C33" i="8"/>
  <c r="C32" i="8"/>
  <c r="C31" i="8"/>
  <c r="C30" i="8"/>
  <c r="C29" i="8"/>
  <c r="C28" i="8"/>
  <c r="C27" i="8"/>
  <c r="C26" i="8"/>
  <c r="C25" i="8"/>
  <c r="C24" i="8"/>
  <c r="C23" i="8"/>
  <c r="C22" i="8"/>
  <c r="C21" i="8"/>
  <c r="C20" i="8"/>
  <c r="C19" i="8"/>
  <c r="C18" i="8"/>
  <c r="C17" i="8"/>
  <c r="C16" i="8"/>
  <c r="C15" i="8"/>
  <c r="C14" i="8"/>
  <c r="C13" i="8"/>
  <c r="C12" i="8"/>
  <c r="C11" i="8"/>
  <c r="C10" i="8"/>
  <c r="C9" i="8"/>
  <c r="C8" i="8"/>
  <c r="C7" i="8"/>
  <c r="C6" i="8"/>
  <c r="C5" i="8"/>
  <c r="C4" i="8"/>
  <c r="C3" i="8"/>
  <c r="D59" i="6"/>
  <c r="D30" i="6"/>
  <c r="D54" i="6"/>
  <c r="D53" i="6"/>
  <c r="D52" i="6"/>
  <c r="D44" i="6"/>
  <c r="K5837" i="5" l="1"/>
  <c r="I5837" i="5"/>
  <c r="K5835" i="5"/>
  <c r="I5835" i="5"/>
  <c r="K5834" i="5"/>
  <c r="I5834" i="5"/>
  <c r="K5833" i="5"/>
  <c r="I5833" i="5"/>
  <c r="K5832" i="5"/>
  <c r="I5832" i="5"/>
  <c r="K5831" i="5"/>
  <c r="I5831" i="5"/>
  <c r="K5830" i="5"/>
  <c r="I5830" i="5"/>
  <c r="K5828" i="5"/>
  <c r="I5828" i="5"/>
  <c r="K5826" i="5"/>
  <c r="I5826" i="5"/>
  <c r="K5825" i="5"/>
  <c r="I5825" i="5"/>
  <c r="K5822" i="5"/>
  <c r="I5822" i="5"/>
  <c r="K5819" i="5"/>
  <c r="I5819" i="5"/>
  <c r="K5818" i="5"/>
  <c r="I5818" i="5"/>
  <c r="K5627" i="5" l="1"/>
  <c r="M5627" i="5"/>
  <c r="K5628" i="5"/>
  <c r="M5628" i="5"/>
  <c r="K5629" i="5"/>
  <c r="M5629" i="5"/>
  <c r="K5630" i="5"/>
  <c r="M5630" i="5"/>
  <c r="K5631" i="5"/>
  <c r="M5631" i="5"/>
  <c r="K5632" i="5"/>
  <c r="M5632" i="5"/>
  <c r="K5633" i="5"/>
  <c r="M5633" i="5"/>
  <c r="K5634" i="5"/>
  <c r="M5634" i="5"/>
  <c r="K5635" i="5"/>
  <c r="M5635" i="5"/>
  <c r="M211" i="5" l="1"/>
  <c r="K211" i="5"/>
  <c r="M2311" i="5" l="1"/>
  <c r="K2311" i="5"/>
  <c r="M2309" i="5"/>
  <c r="K2309" i="5"/>
  <c r="M5412" i="5" l="1"/>
  <c r="K5412" i="5"/>
  <c r="G5412" i="5"/>
  <c r="L5412" i="5" l="1"/>
  <c r="M5552" i="5"/>
  <c r="K5552" i="5"/>
  <c r="I5552" i="5"/>
  <c r="G5552" i="5"/>
  <c r="M5551" i="5"/>
  <c r="K5551" i="5"/>
  <c r="I5551" i="5"/>
  <c r="G5551" i="5"/>
  <c r="M5550" i="5"/>
  <c r="K5550" i="5"/>
  <c r="I5550" i="5"/>
  <c r="G5550" i="5"/>
  <c r="M5549" i="5"/>
  <c r="K5549" i="5"/>
  <c r="I5549" i="5"/>
  <c r="G5549" i="5"/>
  <c r="M5547" i="5"/>
  <c r="K5547" i="5"/>
  <c r="I5547" i="5"/>
  <c r="G5547" i="5"/>
  <c r="M5546" i="5"/>
  <c r="K5546" i="5"/>
  <c r="I5546" i="5"/>
  <c r="G5546" i="5"/>
  <c r="M5543" i="5"/>
  <c r="K5543" i="5"/>
  <c r="I5543" i="5"/>
  <c r="G5543" i="5"/>
  <c r="M5542" i="5"/>
  <c r="K5542" i="5"/>
  <c r="I5542" i="5"/>
  <c r="G5542" i="5"/>
  <c r="M5541" i="5"/>
  <c r="K5541" i="5"/>
  <c r="I5541" i="5"/>
  <c r="G5541" i="5"/>
  <c r="M5540" i="5"/>
  <c r="K5540" i="5"/>
  <c r="I5540" i="5"/>
  <c r="G5540" i="5"/>
  <c r="M5539" i="5"/>
  <c r="K5539" i="5"/>
  <c r="I5539" i="5"/>
  <c r="G5539" i="5"/>
  <c r="M5518" i="5"/>
  <c r="K5518" i="5"/>
  <c r="I5518" i="5"/>
  <c r="G5518" i="5"/>
  <c r="L5541" i="5" l="1"/>
  <c r="L5539" i="5"/>
  <c r="L5542" i="5"/>
  <c r="L5540" i="5"/>
  <c r="L5543" i="5"/>
  <c r="L5549" i="5"/>
  <c r="L5551" i="5"/>
  <c r="L5518" i="5"/>
  <c r="L5547" i="5"/>
  <c r="L5552" i="5"/>
  <c r="L5550" i="5"/>
  <c r="L5546" i="5"/>
  <c r="M5497" i="5"/>
  <c r="L5497" i="5" s="1"/>
  <c r="K5497" i="5"/>
  <c r="K5472" i="5" l="1"/>
  <c r="M5472" i="5"/>
  <c r="K5473" i="5"/>
  <c r="M5473" i="5"/>
  <c r="K5474" i="5"/>
  <c r="M5474" i="5"/>
  <c r="K5475" i="5"/>
  <c r="M5475" i="5"/>
  <c r="G5472" i="5"/>
  <c r="G5473" i="5"/>
  <c r="G5474" i="5"/>
  <c r="G5475" i="5"/>
  <c r="G5476" i="5"/>
  <c r="K5494" i="5"/>
  <c r="M5494" i="5"/>
  <c r="K5495" i="5"/>
  <c r="M5495" i="5"/>
  <c r="K5496" i="5"/>
  <c r="M5496" i="5"/>
  <c r="G5494" i="5"/>
  <c r="G5495" i="5"/>
  <c r="G5496" i="5"/>
  <c r="L5495" i="5" l="1"/>
  <c r="L5472" i="5"/>
  <c r="L5496" i="5"/>
  <c r="L5474" i="5"/>
  <c r="L5494" i="5"/>
  <c r="L5475" i="5"/>
  <c r="L5473" i="5"/>
  <c r="M5481" i="5"/>
  <c r="M5482" i="5"/>
  <c r="M5483" i="5"/>
  <c r="M5484" i="5"/>
  <c r="M5485" i="5"/>
  <c r="M5486" i="5"/>
  <c r="M5487" i="5"/>
  <c r="M5488" i="5"/>
  <c r="M5489" i="5"/>
  <c r="M5490" i="5"/>
  <c r="M5491" i="5"/>
  <c r="M5492" i="5"/>
  <c r="M5493" i="5"/>
  <c r="K5480" i="5"/>
  <c r="K5481" i="5"/>
  <c r="K5482" i="5"/>
  <c r="K5483" i="5"/>
  <c r="K5484" i="5"/>
  <c r="K5485" i="5"/>
  <c r="K5486" i="5"/>
  <c r="K5487" i="5"/>
  <c r="K5488" i="5"/>
  <c r="K5489" i="5"/>
  <c r="K5490" i="5"/>
  <c r="K5491" i="5"/>
  <c r="K5492" i="5"/>
  <c r="K5493" i="5"/>
  <c r="I5480" i="5"/>
  <c r="G5480" i="5"/>
  <c r="K5425" i="5" l="1"/>
  <c r="M5425" i="5"/>
  <c r="K5426" i="5"/>
  <c r="M5426" i="5"/>
  <c r="K5427" i="5"/>
  <c r="M5427" i="5"/>
  <c r="K5428" i="5"/>
  <c r="M5428" i="5"/>
  <c r="K5429" i="5"/>
  <c r="M5429" i="5"/>
  <c r="K5430" i="5"/>
  <c r="M5430" i="5"/>
  <c r="K5431" i="5"/>
  <c r="M5431" i="5"/>
  <c r="K5432" i="5"/>
  <c r="M5432" i="5"/>
  <c r="K5433" i="5"/>
  <c r="M5433" i="5"/>
  <c r="K5434" i="5"/>
  <c r="M5434" i="5"/>
  <c r="K5435" i="5"/>
  <c r="M5435" i="5"/>
  <c r="K5192" i="5" l="1"/>
  <c r="M5192" i="5"/>
  <c r="G2399" i="5" l="1"/>
  <c r="M5099" i="5" l="1"/>
  <c r="K5099" i="5"/>
  <c r="G5099" i="5"/>
  <c r="M5098" i="5"/>
  <c r="K5098" i="5"/>
  <c r="I5098" i="5"/>
  <c r="G5098" i="5"/>
  <c r="M5097" i="5"/>
  <c r="K5097" i="5"/>
  <c r="I5097" i="5"/>
  <c r="G5097" i="5"/>
  <c r="M5096" i="5"/>
  <c r="K5096" i="5"/>
  <c r="I5096" i="5"/>
  <c r="G5096" i="5"/>
  <c r="M5095" i="5"/>
  <c r="K5095" i="5"/>
  <c r="I5095" i="5"/>
  <c r="G5095" i="5"/>
  <c r="M5094" i="5"/>
  <c r="K5094" i="5"/>
  <c r="I5094" i="5"/>
  <c r="G5094" i="5"/>
  <c r="M5093" i="5"/>
  <c r="K5093" i="5"/>
  <c r="I5093" i="5"/>
  <c r="G5093" i="5"/>
  <c r="M5092" i="5"/>
  <c r="K5092" i="5"/>
  <c r="I5092" i="5"/>
  <c r="G5092" i="5"/>
  <c r="M5091" i="5"/>
  <c r="K5091" i="5"/>
  <c r="I5091" i="5"/>
  <c r="G5091" i="5"/>
  <c r="M5090" i="5"/>
  <c r="K5090" i="5"/>
  <c r="I5090" i="5"/>
  <c r="G5090" i="5"/>
  <c r="M5089" i="5"/>
  <c r="K5089" i="5"/>
  <c r="I5089" i="5"/>
  <c r="G5089" i="5"/>
  <c r="M5088" i="5"/>
  <c r="K5088" i="5"/>
  <c r="I5088" i="5"/>
  <c r="G5088" i="5"/>
  <c r="M5087" i="5"/>
  <c r="K5087" i="5"/>
  <c r="I5087" i="5"/>
  <c r="G5087" i="5"/>
  <c r="M5086" i="5"/>
  <c r="K5086" i="5"/>
  <c r="I5086" i="5"/>
  <c r="G5086" i="5"/>
  <c r="M5085" i="5"/>
  <c r="K5085" i="5"/>
  <c r="I5085" i="5"/>
  <c r="G5085" i="5"/>
  <c r="M5084" i="5"/>
  <c r="K5084" i="5"/>
  <c r="I5084" i="5"/>
  <c r="G5084" i="5"/>
  <c r="M5083" i="5"/>
  <c r="K5083" i="5"/>
  <c r="I5083" i="5"/>
  <c r="G5083" i="5"/>
  <c r="M5082" i="5"/>
  <c r="K5082" i="5"/>
  <c r="I5082" i="5"/>
  <c r="G5082" i="5"/>
  <c r="M5081" i="5"/>
  <c r="K5081" i="5"/>
  <c r="I5081" i="5"/>
  <c r="G5081" i="5"/>
  <c r="M5080" i="5"/>
  <c r="K5080" i="5"/>
  <c r="I5080" i="5"/>
  <c r="G5080" i="5"/>
  <c r="M5079" i="5"/>
  <c r="K5079" i="5"/>
  <c r="I5079" i="5"/>
  <c r="G5079" i="5"/>
  <c r="M5078" i="5"/>
  <c r="K5078" i="5"/>
  <c r="I5078" i="5"/>
  <c r="G5078" i="5"/>
  <c r="M5077" i="5"/>
  <c r="K5077" i="5"/>
  <c r="I5077" i="5"/>
  <c r="G5077" i="5"/>
  <c r="M5076" i="5"/>
  <c r="K5076" i="5"/>
  <c r="I5076" i="5"/>
  <c r="G5076" i="5"/>
  <c r="M5075" i="5"/>
  <c r="K5075" i="5"/>
  <c r="I5075" i="5"/>
  <c r="G5075" i="5"/>
  <c r="M5074" i="5"/>
  <c r="K5074" i="5"/>
  <c r="I5074" i="5"/>
  <c r="G5074" i="5"/>
  <c r="M5073" i="5"/>
  <c r="K5073" i="5"/>
  <c r="I5073" i="5"/>
  <c r="G5073" i="5"/>
  <c r="M5072" i="5"/>
  <c r="K5072" i="5"/>
  <c r="I5072" i="5"/>
  <c r="G5072" i="5"/>
  <c r="M5071" i="5"/>
  <c r="K5071" i="5"/>
  <c r="I5071" i="5"/>
  <c r="G5071" i="5"/>
  <c r="M5070" i="5"/>
  <c r="K5070" i="5"/>
  <c r="I5070" i="5"/>
  <c r="G5070" i="5"/>
  <c r="M5069" i="5"/>
  <c r="K5069" i="5"/>
  <c r="I5069" i="5"/>
  <c r="G5069" i="5"/>
  <c r="L5097" i="5" l="1"/>
  <c r="L5098" i="5"/>
  <c r="L5099" i="5"/>
  <c r="L5077" i="5"/>
  <c r="L5093" i="5"/>
  <c r="L5091" i="5"/>
  <c r="L5084" i="5"/>
  <c r="L5072" i="5"/>
  <c r="L5088" i="5"/>
  <c r="L5073" i="5"/>
  <c r="L5094" i="5"/>
  <c r="L5081" i="5"/>
  <c r="L5085" i="5"/>
  <c r="L5089" i="5"/>
  <c r="L5069" i="5"/>
  <c r="L5080" i="5"/>
  <c r="L5092" i="5"/>
  <c r="L5096" i="5"/>
  <c r="L5076" i="5"/>
  <c r="L5090" i="5"/>
  <c r="L5095" i="5"/>
  <c r="L5070" i="5"/>
  <c r="L5071" i="5"/>
  <c r="L5075" i="5"/>
  <c r="L5078" i="5"/>
  <c r="L5083" i="5"/>
  <c r="L5086" i="5"/>
  <c r="L5074" i="5"/>
  <c r="L5079" i="5"/>
  <c r="L5082" i="5"/>
  <c r="L5087" i="5"/>
  <c r="K4859" i="5"/>
  <c r="M4859" i="5"/>
  <c r="K4860" i="5"/>
  <c r="M4860" i="5"/>
  <c r="K4861" i="5"/>
  <c r="M4861" i="5"/>
  <c r="M4834" i="5" l="1"/>
  <c r="K4834" i="5"/>
  <c r="I4834" i="5"/>
  <c r="G4834" i="5"/>
  <c r="M4832" i="5"/>
  <c r="K4832" i="5"/>
  <c r="I4832" i="5"/>
  <c r="G4832" i="5"/>
  <c r="M4831" i="5"/>
  <c r="K4831" i="5"/>
  <c r="I4831" i="5"/>
  <c r="G4831" i="5"/>
  <c r="M4830" i="5"/>
  <c r="K4830" i="5"/>
  <c r="I4830" i="5"/>
  <c r="G4830" i="5"/>
  <c r="M4829" i="5"/>
  <c r="K4829" i="5"/>
  <c r="I4829" i="5"/>
  <c r="G4829" i="5"/>
  <c r="M4828" i="5"/>
  <c r="K4828" i="5"/>
  <c r="I4828" i="5"/>
  <c r="G4828" i="5"/>
  <c r="M4827" i="5"/>
  <c r="K4827" i="5"/>
  <c r="I4827" i="5"/>
  <c r="G4827" i="5"/>
  <c r="M4826" i="5"/>
  <c r="K4826" i="5"/>
  <c r="I4826" i="5"/>
  <c r="G4826" i="5"/>
  <c r="M4825" i="5"/>
  <c r="K4825" i="5"/>
  <c r="I4825" i="5"/>
  <c r="G4825" i="5"/>
  <c r="M4824" i="5"/>
  <c r="K4824" i="5"/>
  <c r="I4824" i="5"/>
  <c r="G4824" i="5"/>
  <c r="K4823" i="5"/>
  <c r="M4823" i="5"/>
  <c r="I4823" i="5"/>
  <c r="G4823" i="5"/>
  <c r="M4822" i="5"/>
  <c r="K4822" i="5"/>
  <c r="I4822" i="5"/>
  <c r="G4822" i="5"/>
  <c r="M4821" i="5"/>
  <c r="K4821" i="5"/>
  <c r="I4821" i="5"/>
  <c r="G4821" i="5"/>
  <c r="M4819" i="5"/>
  <c r="K4819" i="5"/>
  <c r="I4819" i="5"/>
  <c r="G4819" i="5"/>
  <c r="M4814" i="5"/>
  <c r="K4814" i="5"/>
  <c r="I4814" i="5"/>
  <c r="G4814" i="5"/>
  <c r="M4813" i="5"/>
  <c r="K4813" i="5"/>
  <c r="I4813" i="5"/>
  <c r="G4813" i="5"/>
  <c r="M4812" i="5"/>
  <c r="K4812" i="5"/>
  <c r="I4812" i="5"/>
  <c r="G4812" i="5"/>
  <c r="M4811" i="5"/>
  <c r="K4811" i="5"/>
  <c r="I4811" i="5"/>
  <c r="G4811" i="5"/>
  <c r="M4810" i="5"/>
  <c r="K4810" i="5"/>
  <c r="I4810" i="5"/>
  <c r="G4810" i="5"/>
  <c r="L4831" i="5" l="1"/>
  <c r="L4811" i="5"/>
  <c r="L4810" i="5"/>
  <c r="L4812" i="5"/>
  <c r="L4827" i="5"/>
  <c r="L4829" i="5"/>
  <c r="L4822" i="5"/>
  <c r="L4824" i="5"/>
  <c r="L4826" i="5"/>
  <c r="L4813" i="5"/>
  <c r="L4828" i="5"/>
  <c r="L4830" i="5"/>
  <c r="L4819" i="5"/>
  <c r="L4823" i="5"/>
  <c r="L4832" i="5"/>
  <c r="L4821" i="5"/>
  <c r="L4825" i="5"/>
  <c r="L4834" i="5"/>
  <c r="L4814" i="5"/>
  <c r="D33" i="6"/>
  <c r="E33" i="6"/>
  <c r="F33" i="6"/>
  <c r="K4777" i="5"/>
  <c r="M4777" i="5"/>
  <c r="G4744" i="5" l="1"/>
  <c r="E15" i="6" l="1"/>
  <c r="D15" i="6"/>
  <c r="E14" i="6"/>
  <c r="D14" i="6"/>
  <c r="E13" i="6"/>
  <c r="D13" i="6"/>
  <c r="E12" i="6"/>
  <c r="D12" i="6"/>
  <c r="E11" i="6"/>
  <c r="D11" i="6"/>
  <c r="E10" i="6"/>
  <c r="D10" i="6"/>
  <c r="E9" i="6"/>
  <c r="D9" i="6"/>
  <c r="F54" i="6"/>
  <c r="F53" i="6"/>
  <c r="F52" i="6"/>
  <c r="F51" i="6"/>
  <c r="F50" i="6"/>
  <c r="F49" i="6"/>
  <c r="F48" i="6"/>
  <c r="F47" i="6"/>
  <c r="F46" i="6"/>
  <c r="F45" i="6"/>
  <c r="F44" i="6"/>
  <c r="F43" i="6"/>
  <c r="F42" i="6"/>
  <c r="F41" i="6"/>
  <c r="F40" i="6"/>
  <c r="F39" i="6"/>
  <c r="F38" i="6"/>
  <c r="F37" i="6"/>
  <c r="F36" i="6"/>
  <c r="F35" i="6"/>
  <c r="F34" i="6"/>
  <c r="F32" i="6"/>
  <c r="F31" i="6"/>
  <c r="F30" i="6"/>
  <c r="F29" i="6"/>
  <c r="E54" i="6"/>
  <c r="E53" i="6"/>
  <c r="E51" i="6"/>
  <c r="D51" i="6"/>
  <c r="E50" i="6"/>
  <c r="D50" i="6"/>
  <c r="E49" i="6"/>
  <c r="D49" i="6"/>
  <c r="E48" i="6"/>
  <c r="D48" i="6"/>
  <c r="E47" i="6"/>
  <c r="D47" i="6"/>
  <c r="E46" i="6"/>
  <c r="D46" i="6"/>
  <c r="E45" i="6"/>
  <c r="D45" i="6"/>
  <c r="E44" i="6"/>
  <c r="E43" i="6"/>
  <c r="D43" i="6"/>
  <c r="E42" i="6"/>
  <c r="D42" i="6"/>
  <c r="E41" i="6"/>
  <c r="D41" i="6"/>
  <c r="E40" i="6"/>
  <c r="D40" i="6"/>
  <c r="E39" i="6"/>
  <c r="D39" i="6"/>
  <c r="E38" i="6"/>
  <c r="D38" i="6"/>
  <c r="E37" i="6"/>
  <c r="D37" i="6"/>
  <c r="E36" i="6"/>
  <c r="D36" i="6"/>
  <c r="E35" i="6"/>
  <c r="D35" i="6"/>
  <c r="E34" i="6"/>
  <c r="D34" i="6"/>
  <c r="E317" i="8"/>
  <c r="E316" i="8"/>
  <c r="D317" i="8"/>
  <c r="D316" i="8"/>
  <c r="D32" i="6" l="1"/>
  <c r="D31" i="6"/>
  <c r="M4626" i="5" l="1"/>
  <c r="K4626" i="5"/>
  <c r="I4626" i="5"/>
  <c r="G4626" i="5"/>
  <c r="M4625" i="5"/>
  <c r="K4625" i="5"/>
  <c r="I4625" i="5"/>
  <c r="G4625" i="5"/>
  <c r="M4661" i="5"/>
  <c r="K4661" i="5"/>
  <c r="I4661" i="5"/>
  <c r="G4661" i="5"/>
  <c r="L4625" i="5" l="1"/>
  <c r="L4626" i="5"/>
  <c r="L4661" i="5"/>
  <c r="M4650" i="5" l="1"/>
  <c r="K4650" i="5"/>
  <c r="G4650" i="5"/>
  <c r="M4649" i="5"/>
  <c r="K4649" i="5"/>
  <c r="G4649" i="5"/>
  <c r="M4648" i="5"/>
  <c r="K4648" i="5"/>
  <c r="G4648" i="5"/>
  <c r="M4647" i="5"/>
  <c r="K4647" i="5"/>
  <c r="G4647" i="5"/>
  <c r="M4646" i="5"/>
  <c r="K4646" i="5"/>
  <c r="G4646" i="5"/>
  <c r="M4645" i="5"/>
  <c r="K4645" i="5"/>
  <c r="G4645" i="5"/>
  <c r="M4644" i="5"/>
  <c r="K4644" i="5"/>
  <c r="G4644" i="5"/>
  <c r="M4643" i="5"/>
  <c r="K4643" i="5"/>
  <c r="G4643" i="5"/>
  <c r="M4642" i="5"/>
  <c r="K4642" i="5"/>
  <c r="G4642" i="5"/>
  <c r="M4641" i="5"/>
  <c r="K4641" i="5"/>
  <c r="G4641" i="5"/>
  <c r="M4640" i="5"/>
  <c r="K4640" i="5"/>
  <c r="G4640" i="5"/>
  <c r="M4639" i="5"/>
  <c r="K4639" i="5"/>
  <c r="G4639" i="5"/>
  <c r="M4638" i="5"/>
  <c r="K4638" i="5"/>
  <c r="G4638" i="5"/>
  <c r="M4637" i="5"/>
  <c r="K4637" i="5"/>
  <c r="G4637" i="5"/>
  <c r="M4636" i="5"/>
  <c r="K4636" i="5"/>
  <c r="G4636" i="5"/>
  <c r="M4635" i="5"/>
  <c r="K4635" i="5"/>
  <c r="G4635" i="5"/>
  <c r="M4634" i="5"/>
  <c r="K4634" i="5"/>
  <c r="G4634" i="5"/>
  <c r="M4633" i="5"/>
  <c r="K4633" i="5"/>
  <c r="G4633" i="5"/>
  <c r="M4632" i="5"/>
  <c r="K4632" i="5"/>
  <c r="G4632" i="5"/>
  <c r="M4631" i="5"/>
  <c r="K4631" i="5"/>
  <c r="G4631" i="5"/>
  <c r="M4630" i="5"/>
  <c r="K4630" i="5"/>
  <c r="G4630" i="5"/>
  <c r="M4629" i="5"/>
  <c r="K4629" i="5"/>
  <c r="G4629" i="5"/>
  <c r="M4628" i="5"/>
  <c r="K4628" i="5"/>
  <c r="G4628" i="5"/>
  <c r="M4627" i="5"/>
  <c r="K4627" i="5"/>
  <c r="G4627" i="5"/>
  <c r="M4624" i="5"/>
  <c r="K4624" i="5"/>
  <c r="G4624" i="5"/>
  <c r="M4623" i="5"/>
  <c r="K4623" i="5"/>
  <c r="G4623" i="5"/>
  <c r="M4622" i="5"/>
  <c r="K4622" i="5"/>
  <c r="G4622" i="5"/>
  <c r="M4464" i="5"/>
  <c r="K4464" i="5"/>
  <c r="G4464" i="5"/>
  <c r="M4463" i="5"/>
  <c r="K4463" i="5"/>
  <c r="G4463" i="5"/>
  <c r="M4462" i="5"/>
  <c r="K4462" i="5"/>
  <c r="G4462" i="5"/>
  <c r="M4461" i="5"/>
  <c r="K4461" i="5"/>
  <c r="G4461" i="5"/>
  <c r="M4460" i="5"/>
  <c r="K4460" i="5"/>
  <c r="G4460" i="5"/>
  <c r="M4435" i="5"/>
  <c r="K4435" i="5"/>
  <c r="G4435" i="5"/>
  <c r="M4434" i="5"/>
  <c r="K4434" i="5"/>
  <c r="G4434" i="5"/>
  <c r="M4433" i="5"/>
  <c r="K4433" i="5"/>
  <c r="G4433" i="5"/>
  <c r="M4432" i="5"/>
  <c r="K4432" i="5"/>
  <c r="G4432" i="5"/>
  <c r="M4431" i="5"/>
  <c r="K4431" i="5"/>
  <c r="G4431" i="5"/>
  <c r="M4306" i="5"/>
  <c r="K4306" i="5"/>
  <c r="G4306" i="5"/>
  <c r="L4622" i="5" l="1"/>
  <c r="L4627" i="5"/>
  <c r="L4631" i="5"/>
  <c r="L4630" i="5"/>
  <c r="L4628" i="5"/>
  <c r="L4629" i="5"/>
  <c r="L4642" i="5"/>
  <c r="L4648" i="5"/>
  <c r="L4649" i="5"/>
  <c r="L4633" i="5"/>
  <c r="L4641" i="5"/>
  <c r="L4647" i="5"/>
  <c r="L4645" i="5"/>
  <c r="L4639" i="5"/>
  <c r="L4638" i="5"/>
  <c r="L4634" i="5"/>
  <c r="L4632" i="5"/>
  <c r="L4635" i="5"/>
  <c r="L4650" i="5"/>
  <c r="L4643" i="5"/>
  <c r="L4644" i="5"/>
  <c r="L4646" i="5"/>
  <c r="L4462" i="5"/>
  <c r="L4306" i="5"/>
  <c r="L4434" i="5"/>
  <c r="L4640" i="5"/>
  <c r="L4435" i="5"/>
  <c r="L4463" i="5"/>
  <c r="L4431" i="5"/>
  <c r="L4460" i="5"/>
  <c r="L4464" i="5"/>
  <c r="L4433" i="5"/>
  <c r="L4461" i="5"/>
  <c r="L4432" i="5"/>
  <c r="L4623" i="5"/>
  <c r="L4624" i="5"/>
  <c r="L4637" i="5"/>
  <c r="L4636" i="5"/>
  <c r="M4612" i="5"/>
  <c r="K4612" i="5"/>
  <c r="I4612" i="5"/>
  <c r="G4612" i="5"/>
  <c r="M4611" i="5"/>
  <c r="K4611" i="5"/>
  <c r="I4611" i="5"/>
  <c r="G4611" i="5"/>
  <c r="M4610" i="5"/>
  <c r="K4610" i="5"/>
  <c r="I4610" i="5"/>
  <c r="G4610" i="5"/>
  <c r="M4609" i="5"/>
  <c r="K4609" i="5"/>
  <c r="I4609" i="5"/>
  <c r="G4609" i="5"/>
  <c r="M4608" i="5"/>
  <c r="K4608" i="5"/>
  <c r="I4608" i="5"/>
  <c r="G4608" i="5"/>
  <c r="M4607" i="5"/>
  <c r="K4607" i="5"/>
  <c r="I4607" i="5"/>
  <c r="G4607" i="5"/>
  <c r="M4606" i="5"/>
  <c r="K4606" i="5"/>
  <c r="I4606" i="5"/>
  <c r="G4606" i="5"/>
  <c r="M4605" i="5"/>
  <c r="K4605" i="5"/>
  <c r="I4605" i="5"/>
  <c r="G4605" i="5"/>
  <c r="M4604" i="5"/>
  <c r="K4604" i="5"/>
  <c r="I4604" i="5"/>
  <c r="G4604" i="5"/>
  <c r="G4602" i="5"/>
  <c r="M4601" i="5"/>
  <c r="K4601" i="5"/>
  <c r="I4601" i="5"/>
  <c r="G4601" i="5"/>
  <c r="M4600" i="5"/>
  <c r="K4600" i="5"/>
  <c r="I4600" i="5"/>
  <c r="G4600" i="5"/>
  <c r="M4599" i="5"/>
  <c r="K4599" i="5"/>
  <c r="I4599" i="5"/>
  <c r="G4599" i="5"/>
  <c r="M4597" i="5"/>
  <c r="K4597" i="5"/>
  <c r="I4597" i="5"/>
  <c r="G4597" i="5"/>
  <c r="M4596" i="5"/>
  <c r="K4596" i="5"/>
  <c r="I4596" i="5"/>
  <c r="G4596" i="5"/>
  <c r="M4594" i="5"/>
  <c r="K4594" i="5"/>
  <c r="I4594" i="5"/>
  <c r="G4594" i="5"/>
  <c r="M4593" i="5"/>
  <c r="K4593" i="5"/>
  <c r="I4593" i="5"/>
  <c r="G4593" i="5"/>
  <c r="M4592" i="5"/>
  <c r="K4592" i="5"/>
  <c r="I4592" i="5"/>
  <c r="G4592" i="5"/>
  <c r="M4591" i="5"/>
  <c r="K4591" i="5"/>
  <c r="I4591" i="5"/>
  <c r="G4591" i="5"/>
  <c r="M4590" i="5"/>
  <c r="K4590" i="5"/>
  <c r="I4590" i="5"/>
  <c r="G4590" i="5"/>
  <c r="M4589" i="5"/>
  <c r="K4589" i="5"/>
  <c r="I4589" i="5"/>
  <c r="G4589" i="5"/>
  <c r="M4588" i="5"/>
  <c r="K4588" i="5"/>
  <c r="I4588" i="5"/>
  <c r="G4588" i="5"/>
  <c r="M4587" i="5"/>
  <c r="K4587" i="5"/>
  <c r="I4587" i="5"/>
  <c r="G4587" i="5"/>
  <c r="M4586" i="5"/>
  <c r="K4586" i="5"/>
  <c r="I4586" i="5"/>
  <c r="G4586" i="5"/>
  <c r="M4584" i="5"/>
  <c r="K4584" i="5"/>
  <c r="I4584" i="5"/>
  <c r="G4584" i="5"/>
  <c r="M4581" i="5"/>
  <c r="K4581" i="5"/>
  <c r="I4581" i="5"/>
  <c r="G4581" i="5"/>
  <c r="M4580" i="5"/>
  <c r="K4580" i="5"/>
  <c r="I4580" i="5"/>
  <c r="G4580" i="5"/>
  <c r="L4612" i="5" l="1"/>
  <c r="L4581" i="5"/>
  <c r="L4610" i="5"/>
  <c r="L4586" i="5"/>
  <c r="L4605" i="5"/>
  <c r="L4609" i="5"/>
  <c r="L4601" i="5"/>
  <c r="L4593" i="5"/>
  <c r="L4607" i="5"/>
  <c r="L4611" i="5"/>
  <c r="L4580" i="5"/>
  <c r="L4587" i="5"/>
  <c r="L4591" i="5"/>
  <c r="L4596" i="5"/>
  <c r="L4588" i="5"/>
  <c r="L4592" i="5"/>
  <c r="L4597" i="5"/>
  <c r="L4606" i="5"/>
  <c r="L4589" i="5"/>
  <c r="L4590" i="5"/>
  <c r="L4594" i="5"/>
  <c r="L4600" i="5"/>
  <c r="L4604" i="5"/>
  <c r="L4608" i="5"/>
  <c r="L4599" i="5"/>
  <c r="L4584" i="5"/>
  <c r="I4526" i="5"/>
  <c r="M4337" i="5" l="1"/>
  <c r="K4337" i="5"/>
  <c r="M4336" i="5"/>
  <c r="K4336" i="5"/>
  <c r="G4386" i="5"/>
  <c r="G4337" i="5"/>
  <c r="G4336" i="5"/>
  <c r="L4336" i="5" l="1"/>
  <c r="L4337" i="5"/>
  <c r="G53" i="6"/>
  <c r="H53" i="6"/>
  <c r="I53" i="6" s="1"/>
  <c r="D27" i="6"/>
  <c r="E27" i="6"/>
  <c r="F27" i="6"/>
  <c r="D28" i="6"/>
  <c r="E28" i="6"/>
  <c r="F28" i="6"/>
  <c r="D29" i="6"/>
  <c r="E29" i="6"/>
  <c r="E30" i="6"/>
  <c r="E31" i="6"/>
  <c r="E32" i="6"/>
  <c r="D25" i="6"/>
  <c r="E25" i="6"/>
  <c r="F25" i="6"/>
  <c r="J53" i="6" l="1"/>
  <c r="L53" i="6" s="1"/>
  <c r="O53" i="6" s="1"/>
  <c r="K4323" i="5"/>
  <c r="M4323" i="5"/>
  <c r="K4324" i="5"/>
  <c r="M4324" i="5"/>
  <c r="K4325" i="5"/>
  <c r="M4325" i="5"/>
  <c r="K4326" i="5"/>
  <c r="M4326" i="5"/>
  <c r="K4327" i="5"/>
  <c r="M4327" i="5"/>
  <c r="G4323" i="5"/>
  <c r="G4324" i="5"/>
  <c r="G4325" i="5"/>
  <c r="G4326" i="5"/>
  <c r="L4325" i="5" l="1"/>
  <c r="L4326" i="5"/>
  <c r="M53" i="6"/>
  <c r="N53" i="6"/>
  <c r="L4324" i="5"/>
  <c r="L4323" i="5"/>
  <c r="M4494" i="5"/>
  <c r="K4494" i="5"/>
  <c r="G4494" i="5"/>
  <c r="M4493" i="5"/>
  <c r="K4493" i="5"/>
  <c r="G4493" i="5"/>
  <c r="M4492" i="5"/>
  <c r="K4492" i="5"/>
  <c r="G4492" i="5"/>
  <c r="M4491" i="5"/>
  <c r="K4491" i="5"/>
  <c r="G4491" i="5"/>
  <c r="M4490" i="5"/>
  <c r="K4490" i="5"/>
  <c r="G4490" i="5"/>
  <c r="M4489" i="5"/>
  <c r="K4489" i="5"/>
  <c r="G4489" i="5"/>
  <c r="M4488" i="5"/>
  <c r="K4488" i="5"/>
  <c r="G4488" i="5"/>
  <c r="M4487" i="5"/>
  <c r="K4487" i="5"/>
  <c r="G4487" i="5"/>
  <c r="M4486" i="5"/>
  <c r="K4486" i="5"/>
  <c r="G4486" i="5"/>
  <c r="M4485" i="5"/>
  <c r="K4485" i="5"/>
  <c r="G4485" i="5"/>
  <c r="M4440" i="5"/>
  <c r="K4440" i="5"/>
  <c r="G4440" i="5"/>
  <c r="M4439" i="5"/>
  <c r="K4439" i="5"/>
  <c r="G4439" i="5"/>
  <c r="M4438" i="5"/>
  <c r="K4438" i="5"/>
  <c r="G4438" i="5"/>
  <c r="M4437" i="5"/>
  <c r="K4437" i="5"/>
  <c r="G4437" i="5"/>
  <c r="M4436" i="5"/>
  <c r="K4436" i="5"/>
  <c r="G4436" i="5"/>
  <c r="M4410" i="5"/>
  <c r="K4410" i="5"/>
  <c r="G4410" i="5"/>
  <c r="M4409" i="5"/>
  <c r="K4409" i="5"/>
  <c r="G4409" i="5"/>
  <c r="M4408" i="5"/>
  <c r="K4408" i="5"/>
  <c r="G4408" i="5"/>
  <c r="M4407" i="5"/>
  <c r="K4407" i="5"/>
  <c r="G4407" i="5"/>
  <c r="M4406" i="5"/>
  <c r="K4406" i="5"/>
  <c r="G4406" i="5"/>
  <c r="M4374" i="5"/>
  <c r="K4374" i="5"/>
  <c r="G4374" i="5"/>
  <c r="M4373" i="5"/>
  <c r="K4373" i="5"/>
  <c r="G4373" i="5"/>
  <c r="M4372" i="5"/>
  <c r="K4372" i="5"/>
  <c r="G4372" i="5"/>
  <c r="M4371" i="5"/>
  <c r="K4371" i="5"/>
  <c r="G4371" i="5"/>
  <c r="M4370" i="5"/>
  <c r="K4370" i="5"/>
  <c r="G4370" i="5"/>
  <c r="G4327" i="5"/>
  <c r="L4327" i="5" s="1"/>
  <c r="M4267" i="5"/>
  <c r="K4267" i="5"/>
  <c r="G4267" i="5"/>
  <c r="M4268" i="5"/>
  <c r="K4268" i="5"/>
  <c r="G4268" i="5"/>
  <c r="M4266" i="5"/>
  <c r="K4266" i="5"/>
  <c r="G4266" i="5"/>
  <c r="M4264" i="5"/>
  <c r="K4264" i="5"/>
  <c r="G4264" i="5"/>
  <c r="M4265" i="5"/>
  <c r="K4265" i="5"/>
  <c r="G4265" i="5"/>
  <c r="L4410" i="5" l="1"/>
  <c r="L4487" i="5"/>
  <c r="L4372" i="5"/>
  <c r="L4407" i="5"/>
  <c r="L4492" i="5"/>
  <c r="L4373" i="5"/>
  <c r="L4437" i="5"/>
  <c r="L4485" i="5"/>
  <c r="L4493" i="5"/>
  <c r="L4370" i="5"/>
  <c r="L4406" i="5"/>
  <c r="L4488" i="5"/>
  <c r="L4408" i="5"/>
  <c r="L4374" i="5"/>
  <c r="L4494" i="5"/>
  <c r="L4489" i="5"/>
  <c r="L4490" i="5"/>
  <c r="L4491" i="5"/>
  <c r="L4486" i="5"/>
  <c r="L4440" i="5"/>
  <c r="L4439" i="5"/>
  <c r="L4438" i="5"/>
  <c r="L4436" i="5"/>
  <c r="L4409" i="5"/>
  <c r="L4371" i="5"/>
  <c r="L4265" i="5"/>
  <c r="L4267" i="5"/>
  <c r="L4266" i="5"/>
  <c r="L4268" i="5"/>
  <c r="L4264" i="5"/>
  <c r="M4263" i="5" l="1"/>
  <c r="K4263" i="5"/>
  <c r="G4263" i="5"/>
  <c r="L4263" i="5" l="1"/>
  <c r="F12" i="6"/>
  <c r="F13" i="6"/>
  <c r="F14" i="6"/>
  <c r="F15" i="6"/>
  <c r="D8" i="6"/>
  <c r="E8" i="6"/>
  <c r="F8" i="6"/>
  <c r="F9" i="6"/>
  <c r="F10" i="6"/>
  <c r="M3972" i="5" l="1"/>
  <c r="K3972" i="5"/>
  <c r="I3972" i="5"/>
  <c r="G3972" i="5"/>
  <c r="L3972" i="5" l="1"/>
  <c r="M4041" i="5"/>
  <c r="K4041" i="5"/>
  <c r="I4041" i="5"/>
  <c r="G4041" i="5"/>
  <c r="M4040" i="5"/>
  <c r="K4040" i="5"/>
  <c r="I4040" i="5"/>
  <c r="G4040" i="5"/>
  <c r="M4039" i="5"/>
  <c r="K4039" i="5"/>
  <c r="I4039" i="5"/>
  <c r="G4039" i="5"/>
  <c r="M4038" i="5"/>
  <c r="K4038" i="5"/>
  <c r="I4038" i="5"/>
  <c r="G4038" i="5"/>
  <c r="M4037" i="5"/>
  <c r="K4037" i="5"/>
  <c r="I4037" i="5"/>
  <c r="G4037" i="5"/>
  <c r="M4036" i="5"/>
  <c r="K4036" i="5"/>
  <c r="I4036" i="5"/>
  <c r="G4036" i="5"/>
  <c r="M4035" i="5"/>
  <c r="K4035" i="5"/>
  <c r="I4035" i="5"/>
  <c r="G4035" i="5"/>
  <c r="M4034" i="5"/>
  <c r="K4034" i="5"/>
  <c r="I4034" i="5"/>
  <c r="G4034" i="5"/>
  <c r="M4032" i="5"/>
  <c r="K4032" i="5"/>
  <c r="I4032" i="5"/>
  <c r="G4032" i="5"/>
  <c r="M4031" i="5"/>
  <c r="K4031" i="5"/>
  <c r="I4031" i="5"/>
  <c r="G4031" i="5"/>
  <c r="M3976" i="5"/>
  <c r="K3976" i="5"/>
  <c r="I3976" i="5"/>
  <c r="G3976" i="5"/>
  <c r="M4028" i="5"/>
  <c r="K4028" i="5"/>
  <c r="I4028" i="5"/>
  <c r="G4028" i="5"/>
  <c r="M3973" i="5"/>
  <c r="K3973" i="5"/>
  <c r="I3973" i="5"/>
  <c r="G3973" i="5"/>
  <c r="M4026" i="5"/>
  <c r="K4026" i="5"/>
  <c r="I4026" i="5"/>
  <c r="G4026" i="5"/>
  <c r="M4025" i="5"/>
  <c r="K4025" i="5"/>
  <c r="I4025" i="5"/>
  <c r="G4025" i="5"/>
  <c r="M3965" i="5"/>
  <c r="K3965" i="5"/>
  <c r="I3965" i="5"/>
  <c r="G3965" i="5"/>
  <c r="M4023" i="5"/>
  <c r="K4023" i="5"/>
  <c r="I4023" i="5"/>
  <c r="G4023" i="5"/>
  <c r="M4022" i="5"/>
  <c r="K4022" i="5"/>
  <c r="I4022" i="5"/>
  <c r="G4022" i="5"/>
  <c r="M4021" i="5"/>
  <c r="K4021" i="5"/>
  <c r="I4021" i="5"/>
  <c r="G4021" i="5"/>
  <c r="M4020" i="5"/>
  <c r="K4020" i="5"/>
  <c r="I4020" i="5"/>
  <c r="G4020" i="5"/>
  <c r="L4034" i="5" l="1"/>
  <c r="L4038" i="5"/>
  <c r="L3965" i="5"/>
  <c r="L4028" i="5"/>
  <c r="L4025" i="5"/>
  <c r="L4031" i="5"/>
  <c r="L4020" i="5"/>
  <c r="L3976" i="5"/>
  <c r="L4035" i="5"/>
  <c r="L4039" i="5"/>
  <c r="L4021" i="5"/>
  <c r="L4022" i="5"/>
  <c r="L4026" i="5"/>
  <c r="L4036" i="5"/>
  <c r="L4040" i="5"/>
  <c r="L4023" i="5"/>
  <c r="L3973" i="5"/>
  <c r="L4032" i="5"/>
  <c r="L4037" i="5"/>
  <c r="L4041" i="5"/>
  <c r="H48" i="6"/>
  <c r="J48" i="6" s="1"/>
  <c r="G48" i="6"/>
  <c r="H52" i="6"/>
  <c r="J52" i="6" s="1"/>
  <c r="G52" i="6"/>
  <c r="I48" i="6" l="1"/>
  <c r="I52" i="6"/>
  <c r="M3933" i="5"/>
  <c r="K3933" i="5"/>
  <c r="G3933" i="5"/>
  <c r="M3921" i="5"/>
  <c r="K3921" i="5"/>
  <c r="G3921" i="5"/>
  <c r="M3950" i="5"/>
  <c r="K3950" i="5"/>
  <c r="G3950" i="5"/>
  <c r="M3949" i="5"/>
  <c r="K3949" i="5"/>
  <c r="G3949" i="5"/>
  <c r="M3889" i="5"/>
  <c r="K3889" i="5"/>
  <c r="G3889" i="5"/>
  <c r="L3889" i="5" l="1"/>
  <c r="L3933" i="5"/>
  <c r="L3921" i="5"/>
  <c r="L3950" i="5"/>
  <c r="L3949" i="5"/>
  <c r="D285" i="8" l="1"/>
  <c r="D284" i="8"/>
  <c r="D283" i="8"/>
  <c r="D282" i="8"/>
  <c r="D281" i="8"/>
  <c r="D280" i="8"/>
  <c r="D279" i="8"/>
  <c r="D278" i="8"/>
  <c r="D277" i="8"/>
  <c r="D276" i="8"/>
  <c r="D275" i="8"/>
  <c r="D274" i="8"/>
  <c r="D273" i="8"/>
  <c r="D272" i="8"/>
  <c r="D271" i="8"/>
  <c r="D270" i="8"/>
  <c r="D269" i="8"/>
  <c r="D268" i="8"/>
  <c r="D267" i="8"/>
  <c r="D266" i="8"/>
  <c r="D265" i="8"/>
  <c r="D264" i="8"/>
  <c r="D263" i="8"/>
  <c r="D262" i="8"/>
  <c r="D261" i="8"/>
  <c r="D260" i="8"/>
  <c r="D259" i="8"/>
  <c r="D258" i="8"/>
  <c r="D257" i="8"/>
  <c r="D256" i="8"/>
  <c r="D255" i="8"/>
  <c r="D254" i="8"/>
  <c r="D253" i="8"/>
  <c r="D252" i="8"/>
  <c r="D251" i="8"/>
  <c r="D250" i="8"/>
  <c r="D249" i="8"/>
  <c r="D248" i="8"/>
  <c r="D247" i="8"/>
  <c r="D246" i="8"/>
  <c r="D245" i="8"/>
  <c r="D244" i="8"/>
  <c r="D243" i="8"/>
  <c r="D242" i="8"/>
  <c r="D241" i="8"/>
  <c r="D240" i="8"/>
  <c r="D239" i="8"/>
  <c r="D238" i="8"/>
  <c r="D237" i="8"/>
  <c r="D236" i="8"/>
  <c r="D235" i="8"/>
  <c r="D234" i="8"/>
  <c r="D233" i="8"/>
  <c r="D232" i="8"/>
  <c r="D231" i="8"/>
  <c r="D230" i="8"/>
  <c r="D229" i="8"/>
  <c r="D228" i="8"/>
  <c r="D227" i="8"/>
  <c r="D226" i="8"/>
  <c r="D225" i="8"/>
  <c r="D224" i="8"/>
  <c r="D223" i="8"/>
  <c r="D222" i="8"/>
  <c r="D221" i="8"/>
  <c r="D220" i="8"/>
  <c r="D219" i="8"/>
  <c r="D218" i="8"/>
  <c r="D217" i="8"/>
  <c r="D216" i="8"/>
  <c r="D215" i="8"/>
  <c r="D214" i="8"/>
  <c r="D213" i="8"/>
  <c r="D212" i="8"/>
  <c r="D211" i="8"/>
  <c r="D210" i="8"/>
  <c r="D209" i="8"/>
  <c r="D208" i="8"/>
  <c r="D207" i="8"/>
  <c r="D206" i="8"/>
  <c r="D205" i="8"/>
  <c r="D204" i="8"/>
  <c r="D203" i="8"/>
  <c r="D202" i="8"/>
  <c r="D201" i="8"/>
  <c r="D200" i="8"/>
  <c r="D199" i="8"/>
  <c r="D198" i="8"/>
  <c r="D197" i="8"/>
  <c r="D196" i="8"/>
  <c r="D195" i="8"/>
  <c r="D194" i="8"/>
  <c r="D193" i="8"/>
  <c r="D192" i="8"/>
  <c r="D191" i="8"/>
  <c r="D190" i="8"/>
  <c r="D189" i="8"/>
  <c r="D188" i="8"/>
  <c r="D187" i="8"/>
  <c r="D186" i="8"/>
  <c r="D185" i="8"/>
  <c r="D184" i="8"/>
  <c r="D183" i="8"/>
  <c r="D182" i="8"/>
  <c r="D181" i="8"/>
  <c r="D180" i="8"/>
  <c r="D179" i="8"/>
  <c r="D178" i="8"/>
  <c r="D177" i="8"/>
  <c r="D176" i="8"/>
  <c r="D175" i="8"/>
  <c r="D174" i="8"/>
  <c r="D173" i="8"/>
  <c r="D172" i="8"/>
  <c r="D171" i="8"/>
  <c r="D170" i="8"/>
  <c r="D169" i="8"/>
  <c r="D168" i="8"/>
  <c r="D167" i="8"/>
  <c r="D166" i="8"/>
  <c r="D165" i="8"/>
  <c r="D164" i="8"/>
  <c r="D163" i="8"/>
  <c r="D162" i="8"/>
  <c r="D161" i="8"/>
  <c r="D160" i="8"/>
  <c r="D159" i="8"/>
  <c r="D158" i="8"/>
  <c r="D157" i="8"/>
  <c r="D156" i="8"/>
  <c r="D155" i="8"/>
  <c r="D154" i="8"/>
  <c r="D153" i="8"/>
  <c r="D152" i="8"/>
  <c r="D151" i="8"/>
  <c r="D150" i="8"/>
  <c r="D149" i="8"/>
  <c r="D148" i="8"/>
  <c r="D147" i="8"/>
  <c r="D146" i="8"/>
  <c r="D145" i="8"/>
  <c r="D144" i="8"/>
  <c r="D143" i="8"/>
  <c r="D142" i="8"/>
  <c r="D141" i="8"/>
  <c r="D140" i="8"/>
  <c r="D139" i="8"/>
  <c r="D138" i="8"/>
  <c r="D137" i="8"/>
  <c r="D136" i="8"/>
  <c r="D135" i="8"/>
  <c r="D134" i="8"/>
  <c r="D133" i="8"/>
  <c r="D132" i="8"/>
  <c r="D131" i="8"/>
  <c r="D130" i="8"/>
  <c r="D129" i="8"/>
  <c r="D128" i="8"/>
  <c r="D127" i="8"/>
  <c r="D126" i="8"/>
  <c r="D125" i="8"/>
  <c r="D124" i="8"/>
  <c r="D123" i="8"/>
  <c r="D122" i="8"/>
  <c r="D121" i="8"/>
  <c r="D120" i="8"/>
  <c r="D119" i="8"/>
  <c r="D118" i="8"/>
  <c r="D117" i="8"/>
  <c r="D116" i="8"/>
  <c r="D115" i="8"/>
  <c r="D114" i="8"/>
  <c r="D113" i="8"/>
  <c r="D112" i="8"/>
  <c r="D111" i="8"/>
  <c r="D110" i="8"/>
  <c r="D109" i="8"/>
  <c r="D108" i="8"/>
  <c r="D107" i="8"/>
  <c r="D106" i="8"/>
  <c r="D105" i="8"/>
  <c r="D104" i="8"/>
  <c r="D103" i="8"/>
  <c r="D102" i="8"/>
  <c r="D101" i="8"/>
  <c r="D100" i="8"/>
  <c r="D99" i="8"/>
  <c r="D98" i="8"/>
  <c r="D97" i="8"/>
  <c r="D96" i="8"/>
  <c r="D95" i="8"/>
  <c r="D94" i="8"/>
  <c r="D93" i="8"/>
  <c r="D92" i="8"/>
  <c r="D91" i="8"/>
  <c r="D90" i="8"/>
  <c r="D89" i="8"/>
  <c r="D88" i="8"/>
  <c r="D87" i="8"/>
  <c r="D86" i="8"/>
  <c r="D85" i="8"/>
  <c r="D84" i="8"/>
  <c r="D83" i="8"/>
  <c r="D82" i="8"/>
  <c r="D81" i="8"/>
  <c r="D80" i="8"/>
  <c r="D79" i="8"/>
  <c r="D78" i="8"/>
  <c r="D77" i="8"/>
  <c r="D76" i="8"/>
  <c r="D75" i="8"/>
  <c r="D74" i="8"/>
  <c r="D73" i="8"/>
  <c r="D72" i="8"/>
  <c r="D71" i="8"/>
  <c r="D70" i="8"/>
  <c r="D69" i="8"/>
  <c r="D68" i="8"/>
  <c r="D67" i="8"/>
  <c r="D66" i="8"/>
  <c r="D65" i="8"/>
  <c r="D64" i="8"/>
  <c r="D63" i="8"/>
  <c r="D62" i="8"/>
  <c r="D61" i="8"/>
  <c r="D60" i="8"/>
  <c r="D59" i="8"/>
  <c r="D58" i="8"/>
  <c r="D57" i="8"/>
  <c r="D20" i="6"/>
  <c r="E63" i="6"/>
  <c r="D63" i="6"/>
  <c r="E62" i="6"/>
  <c r="D62" i="6"/>
  <c r="E61" i="6"/>
  <c r="D61" i="6"/>
  <c r="E59" i="6"/>
  <c r="M3576" i="5" l="1"/>
  <c r="K3576" i="5"/>
  <c r="G3576" i="5"/>
  <c r="L3576" i="5" l="1"/>
  <c r="M3773" i="5"/>
  <c r="K3773" i="5"/>
  <c r="I3773" i="5"/>
  <c r="G3773" i="5"/>
  <c r="L3773" i="5" l="1"/>
  <c r="L317" i="8" l="1"/>
  <c r="K317" i="8"/>
  <c r="L316" i="8"/>
  <c r="K316" i="8"/>
  <c r="L315" i="8"/>
  <c r="K315" i="8"/>
  <c r="L314" i="8"/>
  <c r="K314" i="8"/>
  <c r="L313" i="8"/>
  <c r="N313" i="8" s="1"/>
  <c r="K313" i="8"/>
  <c r="L312" i="8"/>
  <c r="N312" i="8" s="1"/>
  <c r="K312" i="8"/>
  <c r="L311" i="8"/>
  <c r="N311" i="8" s="1"/>
  <c r="K311" i="8"/>
  <c r="L310" i="8"/>
  <c r="N310" i="8" s="1"/>
  <c r="K310" i="8"/>
  <c r="L309" i="8"/>
  <c r="N309" i="8" s="1"/>
  <c r="K309" i="8"/>
  <c r="L308" i="8"/>
  <c r="N308" i="8" s="1"/>
  <c r="K308" i="8"/>
  <c r="L307" i="8"/>
  <c r="N307" i="8" s="1"/>
  <c r="K307" i="8"/>
  <c r="M308" i="8" l="1"/>
  <c r="P308" i="8" s="1"/>
  <c r="M311" i="8"/>
  <c r="P311" i="8" s="1"/>
  <c r="M307" i="8"/>
  <c r="P307" i="8" s="1"/>
  <c r="M312" i="8"/>
  <c r="P312" i="8" s="1"/>
  <c r="N316" i="8"/>
  <c r="M316" i="8"/>
  <c r="M309" i="8"/>
  <c r="P309" i="8" s="1"/>
  <c r="M313" i="8"/>
  <c r="P313" i="8" s="1"/>
  <c r="N314" i="8"/>
  <c r="M314" i="8"/>
  <c r="M310" i="8"/>
  <c r="P310" i="8" s="1"/>
  <c r="N315" i="8"/>
  <c r="M315" i="8"/>
  <c r="N317" i="8"/>
  <c r="M317" i="8"/>
  <c r="T313" i="8" l="1"/>
  <c r="R313" i="8"/>
  <c r="T312" i="8"/>
  <c r="R312" i="8"/>
  <c r="T309" i="8"/>
  <c r="R309" i="8"/>
  <c r="T310" i="8"/>
  <c r="R310" i="8"/>
  <c r="T307" i="8"/>
  <c r="R307" i="8"/>
  <c r="T311" i="8"/>
  <c r="R311" i="8"/>
  <c r="U311" i="8" s="1"/>
  <c r="T308" i="8"/>
  <c r="R308" i="8"/>
  <c r="U308" i="8" s="1"/>
  <c r="P314" i="8"/>
  <c r="P317" i="8"/>
  <c r="P315" i="8"/>
  <c r="U313" i="8"/>
  <c r="P316" i="8"/>
  <c r="T317" i="8" l="1"/>
  <c r="R317" i="8"/>
  <c r="T314" i="8"/>
  <c r="R314" i="8"/>
  <c r="S314" i="8" s="1"/>
  <c r="T316" i="8"/>
  <c r="R316" i="8"/>
  <c r="U316" i="8" s="1"/>
  <c r="T315" i="8"/>
  <c r="R315" i="8"/>
  <c r="S315" i="8" s="1"/>
  <c r="S308" i="8"/>
  <c r="U317" i="8"/>
  <c r="S313" i="8"/>
  <c r="U312" i="8"/>
  <c r="S312" i="8"/>
  <c r="S311" i="8"/>
  <c r="U307" i="8"/>
  <c r="S307" i="8"/>
  <c r="S310" i="8"/>
  <c r="U310" i="8"/>
  <c r="U309" i="8"/>
  <c r="S309" i="8"/>
  <c r="U314" i="8" l="1"/>
  <c r="U315" i="8"/>
  <c r="S317" i="8"/>
  <c r="S316" i="8"/>
  <c r="M3792" i="5" l="1"/>
  <c r="K3792" i="5"/>
  <c r="I3792" i="5"/>
  <c r="G3792" i="5"/>
  <c r="M3791" i="5"/>
  <c r="K3791" i="5"/>
  <c r="I3791" i="5"/>
  <c r="G3791" i="5"/>
  <c r="M3790" i="5"/>
  <c r="K3790" i="5"/>
  <c r="I3790" i="5"/>
  <c r="G3790" i="5"/>
  <c r="M3789" i="5"/>
  <c r="K3789" i="5"/>
  <c r="I3789" i="5"/>
  <c r="G3789" i="5"/>
  <c r="M3788" i="5"/>
  <c r="K3788" i="5"/>
  <c r="I3788" i="5"/>
  <c r="G3788" i="5"/>
  <c r="M3775" i="5"/>
  <c r="K3775" i="5"/>
  <c r="I3775" i="5"/>
  <c r="G3775" i="5"/>
  <c r="M3774" i="5"/>
  <c r="K3774" i="5"/>
  <c r="I3774" i="5"/>
  <c r="G3774" i="5"/>
  <c r="M3772" i="5"/>
  <c r="K3772" i="5"/>
  <c r="I3772" i="5"/>
  <c r="G3772" i="5"/>
  <c r="M3771" i="5"/>
  <c r="K3771" i="5"/>
  <c r="I3771" i="5"/>
  <c r="G3771" i="5"/>
  <c r="M3770" i="5"/>
  <c r="K3770" i="5"/>
  <c r="I3770" i="5"/>
  <c r="G3770" i="5"/>
  <c r="M3763" i="5"/>
  <c r="K3763" i="5"/>
  <c r="I3763" i="5"/>
  <c r="G3763" i="5"/>
  <c r="M3762" i="5"/>
  <c r="K3762" i="5"/>
  <c r="I3762" i="5"/>
  <c r="G3762" i="5"/>
  <c r="M3761" i="5"/>
  <c r="K3761" i="5"/>
  <c r="I3761" i="5"/>
  <c r="G3761" i="5"/>
  <c r="M3760" i="5"/>
  <c r="K3760" i="5"/>
  <c r="I3760" i="5"/>
  <c r="G3760" i="5"/>
  <c r="M3759" i="5"/>
  <c r="K3759" i="5"/>
  <c r="I3759" i="5"/>
  <c r="G3759" i="5"/>
  <c r="M3749" i="5"/>
  <c r="K3749" i="5"/>
  <c r="I3749" i="5"/>
  <c r="G3749" i="5"/>
  <c r="M3751" i="5"/>
  <c r="K3751" i="5"/>
  <c r="I3751" i="5"/>
  <c r="G3751" i="5"/>
  <c r="M3750" i="5"/>
  <c r="K3750" i="5"/>
  <c r="I3750" i="5"/>
  <c r="G3750" i="5"/>
  <c r="M3752" i="5"/>
  <c r="K3752" i="5"/>
  <c r="I3752" i="5"/>
  <c r="G3752" i="5"/>
  <c r="M3753" i="5"/>
  <c r="K3753" i="5"/>
  <c r="I3753" i="5"/>
  <c r="G3753" i="5"/>
  <c r="L3775" i="5" l="1"/>
  <c r="L3774" i="5"/>
  <c r="L3772" i="5"/>
  <c r="L3760" i="5"/>
  <c r="L3763" i="5"/>
  <c r="L3771" i="5"/>
  <c r="L3762" i="5"/>
  <c r="L3792" i="5"/>
  <c r="L3761" i="5"/>
  <c r="L3791" i="5"/>
  <c r="L3753" i="5"/>
  <c r="L3752" i="5"/>
  <c r="L3751" i="5"/>
  <c r="L3750" i="5"/>
  <c r="L3770" i="5"/>
  <c r="L3790" i="5"/>
  <c r="L3789" i="5"/>
  <c r="L3788" i="5"/>
  <c r="L3759" i="5"/>
  <c r="L3749" i="5"/>
  <c r="E220" i="8" l="1"/>
  <c r="E219" i="8"/>
  <c r="E218" i="8"/>
  <c r="E217" i="8"/>
  <c r="E216" i="8"/>
  <c r="E215" i="8"/>
  <c r="E214" i="8"/>
  <c r="E213" i="8"/>
  <c r="E212" i="8"/>
  <c r="E211" i="8"/>
  <c r="E210" i="8"/>
  <c r="E209" i="8"/>
  <c r="E208" i="8"/>
  <c r="E207" i="8"/>
  <c r="E206" i="8"/>
  <c r="E205" i="8"/>
  <c r="E204" i="8"/>
  <c r="E203" i="8"/>
  <c r="E202" i="8"/>
  <c r="E201" i="8"/>
  <c r="E200" i="8"/>
  <c r="E199" i="8"/>
  <c r="E198" i="8"/>
  <c r="E197" i="8"/>
  <c r="E196" i="8"/>
  <c r="E195" i="8"/>
  <c r="E194" i="8"/>
  <c r="E193" i="8"/>
  <c r="E192" i="8"/>
  <c r="E191" i="8"/>
  <c r="E190" i="8"/>
  <c r="E189" i="8"/>
  <c r="E188" i="8"/>
  <c r="E187" i="8"/>
  <c r="E186" i="8"/>
  <c r="E185" i="8"/>
  <c r="E184" i="8"/>
  <c r="E183" i="8"/>
  <c r="E182" i="8"/>
  <c r="E181" i="8"/>
  <c r="E180" i="8"/>
  <c r="E179" i="8"/>
  <c r="E178" i="8"/>
  <c r="E177" i="8"/>
  <c r="E176" i="8"/>
  <c r="E175" i="8"/>
  <c r="E174" i="8"/>
  <c r="E173" i="8"/>
  <c r="E172" i="8"/>
  <c r="E171" i="8"/>
  <c r="E170" i="8"/>
  <c r="E169" i="8"/>
  <c r="E168" i="8"/>
  <c r="E167" i="8"/>
  <c r="E166" i="8"/>
  <c r="E165" i="8"/>
  <c r="E164" i="8"/>
  <c r="E163" i="8"/>
  <c r="E162" i="8"/>
  <c r="E161" i="8"/>
  <c r="E160" i="8"/>
  <c r="E159" i="8"/>
  <c r="E158" i="8"/>
  <c r="E157" i="8"/>
  <c r="E156" i="8"/>
  <c r="E155" i="8"/>
  <c r="E154" i="8"/>
  <c r="E153" i="8"/>
  <c r="E152" i="8"/>
  <c r="E151" i="8"/>
  <c r="E150" i="8"/>
  <c r="E149" i="8"/>
  <c r="E148" i="8"/>
  <c r="E147" i="8"/>
  <c r="E146" i="8"/>
  <c r="E145" i="8"/>
  <c r="E144" i="8"/>
  <c r="E143" i="8"/>
  <c r="E142" i="8"/>
  <c r="E141" i="8"/>
  <c r="E140" i="8"/>
  <c r="E139" i="8"/>
  <c r="E138" i="8"/>
  <c r="E137" i="8"/>
  <c r="E136" i="8"/>
  <c r="E135" i="8"/>
  <c r="E134" i="8"/>
  <c r="E133" i="8"/>
  <c r="E132" i="8"/>
  <c r="E131" i="8"/>
  <c r="E130" i="8"/>
  <c r="E129" i="8"/>
  <c r="E128" i="8"/>
  <c r="E127" i="8"/>
  <c r="E126" i="8"/>
  <c r="E125" i="8"/>
  <c r="E124" i="8"/>
  <c r="E123" i="8"/>
  <c r="E122" i="8"/>
  <c r="E121" i="8"/>
  <c r="E120" i="8"/>
  <c r="E119" i="8"/>
  <c r="E118" i="8"/>
  <c r="E117" i="8"/>
  <c r="E116" i="8"/>
  <c r="E115" i="8"/>
  <c r="E114" i="8"/>
  <c r="E113" i="8"/>
  <c r="E112" i="8"/>
  <c r="E111" i="8"/>
  <c r="E110" i="8"/>
  <c r="E109" i="8"/>
  <c r="E108" i="8"/>
  <c r="E107" i="8"/>
  <c r="E106" i="8"/>
  <c r="E105" i="8"/>
  <c r="E104" i="8"/>
  <c r="E103" i="8"/>
  <c r="E102" i="8"/>
  <c r="E101" i="8"/>
  <c r="E100" i="8"/>
  <c r="E99" i="8"/>
  <c r="E98" i="8"/>
  <c r="E97" i="8"/>
  <c r="E96" i="8"/>
  <c r="E95" i="8"/>
  <c r="E94" i="8"/>
  <c r="E93" i="8"/>
  <c r="E92" i="8"/>
  <c r="E91" i="8"/>
  <c r="E90" i="8"/>
  <c r="E89" i="8"/>
  <c r="E88" i="8"/>
  <c r="E87" i="8"/>
  <c r="E86" i="8"/>
  <c r="E85" i="8"/>
  <c r="E84" i="8"/>
  <c r="E83" i="8"/>
  <c r="E82" i="8"/>
  <c r="E81" i="8"/>
  <c r="E80" i="8"/>
  <c r="E79" i="8"/>
  <c r="E78" i="8"/>
  <c r="E77" i="8"/>
  <c r="E76" i="8"/>
  <c r="E75" i="8"/>
  <c r="E74" i="8"/>
  <c r="E73" i="8"/>
  <c r="E72" i="8"/>
  <c r="E71" i="8"/>
  <c r="E70" i="8"/>
  <c r="E69" i="8"/>
  <c r="E68" i="8"/>
  <c r="E67" i="8"/>
  <c r="E66" i="8"/>
  <c r="E65" i="8"/>
  <c r="E64" i="8"/>
  <c r="E63" i="8"/>
  <c r="E62" i="8"/>
  <c r="E61" i="8"/>
  <c r="E60" i="8"/>
  <c r="E59" i="8"/>
  <c r="E58" i="8"/>
  <c r="E57" i="8"/>
  <c r="E56" i="8"/>
  <c r="E55" i="8"/>
  <c r="E54" i="8"/>
  <c r="E53" i="8"/>
  <c r="E52" i="8"/>
  <c r="E51" i="8"/>
  <c r="E50" i="8"/>
  <c r="E49" i="8"/>
  <c r="E48" i="8"/>
  <c r="E47" i="8"/>
  <c r="E46" i="8"/>
  <c r="E45" i="8"/>
  <c r="E44" i="8"/>
  <c r="E43" i="8"/>
  <c r="E42" i="8"/>
  <c r="E41" i="8"/>
  <c r="E40" i="8"/>
  <c r="E39" i="8"/>
  <c r="E38" i="8"/>
  <c r="E37" i="8"/>
  <c r="E36" i="8"/>
  <c r="E35" i="8"/>
  <c r="E34" i="8"/>
  <c r="E33" i="8"/>
  <c r="E32" i="8"/>
  <c r="E31" i="8"/>
  <c r="E30" i="8"/>
  <c r="E29" i="8"/>
  <c r="E28" i="8"/>
  <c r="E27" i="8"/>
  <c r="E26" i="8"/>
  <c r="E25" i="8"/>
  <c r="E24" i="8"/>
  <c r="E23" i="8"/>
  <c r="E22" i="8"/>
  <c r="E21" i="8"/>
  <c r="E20" i="8"/>
  <c r="E19" i="8"/>
  <c r="E18" i="8"/>
  <c r="E17" i="8"/>
  <c r="E16" i="8"/>
  <c r="E15" i="8"/>
  <c r="E14" i="8"/>
  <c r="E13" i="8"/>
  <c r="E12" i="8"/>
  <c r="E11" i="8"/>
  <c r="E10" i="8"/>
  <c r="E9" i="8"/>
  <c r="E8" i="8"/>
  <c r="E7" i="8"/>
  <c r="E6" i="8"/>
  <c r="E5" i="8"/>
  <c r="E4" i="8"/>
  <c r="E3" i="8"/>
  <c r="E259" i="8"/>
  <c r="E258" i="8"/>
  <c r="E257" i="8"/>
  <c r="E256" i="8"/>
  <c r="E255" i="8"/>
  <c r="E254" i="8"/>
  <c r="E253" i="8"/>
  <c r="E252" i="8"/>
  <c r="E251" i="8"/>
  <c r="E250" i="8"/>
  <c r="E249" i="8"/>
  <c r="E248" i="8"/>
  <c r="E247" i="8"/>
  <c r="E246" i="8"/>
  <c r="E245" i="8"/>
  <c r="E244" i="8"/>
  <c r="E243" i="8"/>
  <c r="E242" i="8"/>
  <c r="E241" i="8"/>
  <c r="E240" i="8"/>
  <c r="E239" i="8"/>
  <c r="E238" i="8"/>
  <c r="E237" i="8"/>
  <c r="E236" i="8"/>
  <c r="E285" i="8"/>
  <c r="E284" i="8"/>
  <c r="E283" i="8"/>
  <c r="E282" i="8"/>
  <c r="E281" i="8"/>
  <c r="E280" i="8"/>
  <c r="E279" i="8"/>
  <c r="E278" i="8"/>
  <c r="E277" i="8"/>
  <c r="E276" i="8"/>
  <c r="E275" i="8"/>
  <c r="L302" i="8"/>
  <c r="N302" i="8" s="1"/>
  <c r="K302" i="8"/>
  <c r="M302" i="8" l="1"/>
  <c r="P302" i="8" s="1"/>
  <c r="K306" i="8"/>
  <c r="L304" i="8"/>
  <c r="N304" i="8" s="1"/>
  <c r="K303" i="8"/>
  <c r="L306" i="8"/>
  <c r="L303" i="8"/>
  <c r="N303" i="8" s="1"/>
  <c r="K305" i="8"/>
  <c r="K296" i="8"/>
  <c r="K298" i="8"/>
  <c r="L299" i="8"/>
  <c r="N299" i="8" s="1"/>
  <c r="K301" i="8"/>
  <c r="L296" i="8"/>
  <c r="N296" i="8" s="1"/>
  <c r="L298" i="8"/>
  <c r="K300" i="8"/>
  <c r="L301" i="8"/>
  <c r="M301" i="8" s="1"/>
  <c r="K295" i="8"/>
  <c r="K297" i="8"/>
  <c r="L300" i="8"/>
  <c r="L295" i="8"/>
  <c r="M295" i="8" s="1"/>
  <c r="L297" i="8"/>
  <c r="M297" i="8" s="1"/>
  <c r="K299" i="8"/>
  <c r="K304" i="8"/>
  <c r="L305" i="8"/>
  <c r="M305" i="8" s="1"/>
  <c r="T302" i="8" l="1"/>
  <c r="R302" i="8"/>
  <c r="U302" i="8" s="1"/>
  <c r="M299" i="8"/>
  <c r="P299" i="8" s="1"/>
  <c r="N297" i="8"/>
  <c r="P297" i="8" s="1"/>
  <c r="M296" i="8"/>
  <c r="P296" i="8" s="1"/>
  <c r="N301" i="8"/>
  <c r="P301" i="8" s="1"/>
  <c r="M303" i="8"/>
  <c r="P303" i="8" s="1"/>
  <c r="N295" i="8"/>
  <c r="P295" i="8" s="1"/>
  <c r="R295" i="8" s="1"/>
  <c r="N305" i="8"/>
  <c r="P305" i="8" s="1"/>
  <c r="M304" i="8"/>
  <c r="P304" i="8" s="1"/>
  <c r="N300" i="8"/>
  <c r="M300" i="8"/>
  <c r="N306" i="8"/>
  <c r="M306" i="8"/>
  <c r="N298" i="8"/>
  <c r="M298" i="8"/>
  <c r="T303" i="8" l="1"/>
  <c r="R303" i="8"/>
  <c r="U303" i="8" s="1"/>
  <c r="T296" i="8"/>
  <c r="R296" i="8"/>
  <c r="U296" i="8" s="1"/>
  <c r="T301" i="8"/>
  <c r="R301" i="8"/>
  <c r="U301" i="8" s="1"/>
  <c r="T304" i="8"/>
  <c r="R304" i="8"/>
  <c r="T297" i="8"/>
  <c r="R297" i="8"/>
  <c r="U297" i="8" s="1"/>
  <c r="T299" i="8"/>
  <c r="R299" i="8"/>
  <c r="U299" i="8" s="1"/>
  <c r="T305" i="8"/>
  <c r="R305" i="8"/>
  <c r="S305" i="8" s="1"/>
  <c r="S295" i="8"/>
  <c r="T295" i="8"/>
  <c r="P298" i="8"/>
  <c r="P306" i="8"/>
  <c r="S302" i="8"/>
  <c r="P300" i="8"/>
  <c r="R300" i="8" s="1"/>
  <c r="T298" i="8" l="1"/>
  <c r="R298" i="8"/>
  <c r="S298" i="8" s="1"/>
  <c r="T306" i="8"/>
  <c r="R306" i="8"/>
  <c r="S306" i="8" s="1"/>
  <c r="S299" i="8"/>
  <c r="U295" i="8"/>
  <c r="S303" i="8"/>
  <c r="S301" i="8"/>
  <c r="S297" i="8"/>
  <c r="S296" i="8"/>
  <c r="U305" i="8"/>
  <c r="S304" i="8"/>
  <c r="U304" i="8"/>
  <c r="T300" i="8"/>
  <c r="U306" i="8" l="1"/>
  <c r="U298" i="8"/>
  <c r="U300" i="8"/>
  <c r="S300" i="8"/>
  <c r="M3659" i="5" l="1"/>
  <c r="K3659" i="5"/>
  <c r="I3659" i="5"/>
  <c r="G3659" i="5"/>
  <c r="M3658" i="5"/>
  <c r="K3658" i="5"/>
  <c r="I3658" i="5"/>
  <c r="G3658" i="5"/>
  <c r="M3657" i="5"/>
  <c r="K3657" i="5"/>
  <c r="I3657" i="5"/>
  <c r="G3657" i="5"/>
  <c r="M3656" i="5"/>
  <c r="K3656" i="5"/>
  <c r="I3656" i="5"/>
  <c r="G3656" i="5"/>
  <c r="M3655" i="5"/>
  <c r="K3655" i="5"/>
  <c r="I3655" i="5"/>
  <c r="G3655" i="5"/>
  <c r="M3638" i="5"/>
  <c r="K3638" i="5"/>
  <c r="I3638" i="5"/>
  <c r="G3638" i="5"/>
  <c r="M3618" i="5"/>
  <c r="K3618" i="5"/>
  <c r="I3618" i="5"/>
  <c r="G3618" i="5"/>
  <c r="M3617" i="5"/>
  <c r="K3617" i="5"/>
  <c r="I3617" i="5"/>
  <c r="G3617" i="5"/>
  <c r="M3616" i="5"/>
  <c r="K3616" i="5"/>
  <c r="I3616" i="5"/>
  <c r="G3616" i="5"/>
  <c r="M3615" i="5"/>
  <c r="K3615" i="5"/>
  <c r="I3615" i="5"/>
  <c r="G3615" i="5"/>
  <c r="M3614" i="5"/>
  <c r="K3614" i="5"/>
  <c r="I3614" i="5"/>
  <c r="G3614" i="5"/>
  <c r="M3579" i="5"/>
  <c r="K3579" i="5"/>
  <c r="I3579" i="5"/>
  <c r="G3579" i="5"/>
  <c r="M3578" i="5"/>
  <c r="K3578" i="5"/>
  <c r="I3578" i="5"/>
  <c r="G3578" i="5"/>
  <c r="M3581" i="5"/>
  <c r="K3581" i="5"/>
  <c r="I3581" i="5"/>
  <c r="G3581" i="5"/>
  <c r="M3580" i="5"/>
  <c r="K3580" i="5"/>
  <c r="I3580" i="5"/>
  <c r="G3580" i="5"/>
  <c r="M3577" i="5"/>
  <c r="K3577" i="5"/>
  <c r="I3577" i="5"/>
  <c r="G3577" i="5"/>
  <c r="M3575" i="5"/>
  <c r="K3575" i="5"/>
  <c r="I3575" i="5"/>
  <c r="G3575" i="5"/>
  <c r="M3582" i="5"/>
  <c r="K3582" i="5"/>
  <c r="I3582" i="5"/>
  <c r="G3582" i="5"/>
  <c r="L3659" i="5" l="1"/>
  <c r="L3618" i="5"/>
  <c r="L3658" i="5"/>
  <c r="L3657" i="5"/>
  <c r="L3656" i="5"/>
  <c r="L3617" i="5"/>
  <c r="L3582" i="5"/>
  <c r="L3581" i="5"/>
  <c r="L3580" i="5"/>
  <c r="L3579" i="5"/>
  <c r="L3616" i="5"/>
  <c r="L3577" i="5"/>
  <c r="L3575" i="5"/>
  <c r="L3655" i="5"/>
  <c r="L3615" i="5"/>
  <c r="L3578" i="5"/>
  <c r="L3614" i="5"/>
  <c r="L3638" i="5"/>
  <c r="M3627" i="5"/>
  <c r="I3624" i="5" l="1"/>
  <c r="F11" i="6" l="1"/>
  <c r="I3025" i="5" l="1"/>
  <c r="I2405" i="5"/>
  <c r="I2406" i="5"/>
  <c r="I2407" i="5"/>
  <c r="I2408" i="5"/>
  <c r="I2399" i="5"/>
  <c r="I2400" i="5"/>
  <c r="I2401" i="5"/>
  <c r="F62" i="6" l="1"/>
  <c r="E274" i="8"/>
  <c r="E273" i="8"/>
  <c r="E272" i="8"/>
  <c r="E271" i="8"/>
  <c r="E270" i="8"/>
  <c r="E269" i="8"/>
  <c r="E268" i="8"/>
  <c r="E267" i="8"/>
  <c r="E266" i="8"/>
  <c r="E265" i="8"/>
  <c r="E264" i="8"/>
  <c r="E263" i="8"/>
  <c r="E262" i="8"/>
  <c r="E261" i="8"/>
  <c r="E260" i="8"/>
  <c r="E235" i="8"/>
  <c r="E234" i="8"/>
  <c r="E233" i="8"/>
  <c r="E232" i="8"/>
  <c r="E231" i="8"/>
  <c r="E230" i="8"/>
  <c r="E229" i="8"/>
  <c r="E228" i="8"/>
  <c r="E227" i="8"/>
  <c r="E226" i="8"/>
  <c r="E225" i="8"/>
  <c r="E224" i="8"/>
  <c r="E223" i="8"/>
  <c r="E222" i="8"/>
  <c r="E221" i="8"/>
  <c r="L294" i="8" l="1"/>
  <c r="N294" i="8" s="1"/>
  <c r="K294" i="8"/>
  <c r="L293" i="8"/>
  <c r="N293" i="8" s="1"/>
  <c r="K293" i="8"/>
  <c r="L292" i="8"/>
  <c r="N292" i="8" s="1"/>
  <c r="K292" i="8"/>
  <c r="L291" i="8"/>
  <c r="N291" i="8" s="1"/>
  <c r="K291" i="8"/>
  <c r="L290" i="8"/>
  <c r="N290" i="8" s="1"/>
  <c r="K290" i="8"/>
  <c r="L289" i="8"/>
  <c r="N289" i="8" s="1"/>
  <c r="K289" i="8"/>
  <c r="L288" i="8"/>
  <c r="N288" i="8" s="1"/>
  <c r="K288" i="8"/>
  <c r="L287" i="8"/>
  <c r="N287" i="8" s="1"/>
  <c r="K287" i="8"/>
  <c r="L286" i="8"/>
  <c r="N286" i="8" s="1"/>
  <c r="K286" i="8"/>
  <c r="L285" i="8"/>
  <c r="N285" i="8" s="1"/>
  <c r="K285" i="8"/>
  <c r="L284" i="8"/>
  <c r="N284" i="8" s="1"/>
  <c r="K284" i="8"/>
  <c r="L283" i="8"/>
  <c r="N283" i="8" s="1"/>
  <c r="K283" i="8"/>
  <c r="L282" i="8"/>
  <c r="N282" i="8" s="1"/>
  <c r="K282" i="8"/>
  <c r="L281" i="8"/>
  <c r="N281" i="8" s="1"/>
  <c r="K281" i="8"/>
  <c r="L280" i="8"/>
  <c r="N280" i="8" s="1"/>
  <c r="K280" i="8"/>
  <c r="L279" i="8"/>
  <c r="N279" i="8" s="1"/>
  <c r="K279" i="8"/>
  <c r="L278" i="8"/>
  <c r="N278" i="8" s="1"/>
  <c r="K278" i="8"/>
  <c r="L277" i="8"/>
  <c r="N277" i="8" s="1"/>
  <c r="K277" i="8"/>
  <c r="L276" i="8"/>
  <c r="N276" i="8" s="1"/>
  <c r="K276" i="8"/>
  <c r="L275" i="8"/>
  <c r="N275" i="8" s="1"/>
  <c r="K275" i="8"/>
  <c r="L274" i="8"/>
  <c r="N274" i="8" s="1"/>
  <c r="K274" i="8"/>
  <c r="I3" i="8" l="1"/>
  <c r="J3" i="8"/>
  <c r="M287" i="8"/>
  <c r="P287" i="8" s="1"/>
  <c r="R287" i="8" s="1"/>
  <c r="M288" i="8"/>
  <c r="P288" i="8" s="1"/>
  <c r="R288" i="8" s="1"/>
  <c r="M289" i="8"/>
  <c r="P289" i="8" s="1"/>
  <c r="R289" i="8" s="1"/>
  <c r="M290" i="8"/>
  <c r="P290" i="8" s="1"/>
  <c r="R290" i="8" s="1"/>
  <c r="M291" i="8"/>
  <c r="P291" i="8" s="1"/>
  <c r="R291" i="8" s="1"/>
  <c r="M292" i="8"/>
  <c r="P292" i="8" s="1"/>
  <c r="R292" i="8" s="1"/>
  <c r="M293" i="8"/>
  <c r="P293" i="8" s="1"/>
  <c r="R293" i="8" s="1"/>
  <c r="M294" i="8"/>
  <c r="P294" i="8" s="1"/>
  <c r="R294" i="8" s="1"/>
  <c r="M275" i="8"/>
  <c r="P275" i="8" s="1"/>
  <c r="R275" i="8" s="1"/>
  <c r="M277" i="8"/>
  <c r="P277" i="8" s="1"/>
  <c r="R277" i="8" s="1"/>
  <c r="M278" i="8"/>
  <c r="P278" i="8" s="1"/>
  <c r="R278" i="8" s="1"/>
  <c r="M279" i="8"/>
  <c r="P279" i="8" s="1"/>
  <c r="R279" i="8" s="1"/>
  <c r="M280" i="8"/>
  <c r="P280" i="8" s="1"/>
  <c r="R280" i="8" s="1"/>
  <c r="M281" i="8"/>
  <c r="P281" i="8" s="1"/>
  <c r="R281" i="8" s="1"/>
  <c r="M282" i="8"/>
  <c r="P282" i="8" s="1"/>
  <c r="R282" i="8" s="1"/>
  <c r="M283" i="8"/>
  <c r="P283" i="8" s="1"/>
  <c r="R283" i="8" s="1"/>
  <c r="M284" i="8"/>
  <c r="P284" i="8" s="1"/>
  <c r="R284" i="8" s="1"/>
  <c r="M285" i="8"/>
  <c r="P285" i="8" s="1"/>
  <c r="R285" i="8" s="1"/>
  <c r="M286" i="8"/>
  <c r="P286" i="8" s="1"/>
  <c r="R286" i="8" s="1"/>
  <c r="M274" i="8"/>
  <c r="P274" i="8" s="1"/>
  <c r="R274" i="8" s="1"/>
  <c r="M276" i="8"/>
  <c r="P276" i="8" s="1"/>
  <c r="R276" i="8" s="1"/>
  <c r="T289" i="8" l="1"/>
  <c r="T288" i="8"/>
  <c r="T292" i="8"/>
  <c r="T291" i="8"/>
  <c r="T287" i="8"/>
  <c r="T293" i="8"/>
  <c r="T294" i="8"/>
  <c r="T290" i="8"/>
  <c r="T274" i="8"/>
  <c r="T283" i="8"/>
  <c r="T279" i="8"/>
  <c r="T278" i="8"/>
  <c r="T286" i="8"/>
  <c r="T282" i="8"/>
  <c r="T285" i="8"/>
  <c r="T281" i="8"/>
  <c r="T277" i="8"/>
  <c r="T276" i="8"/>
  <c r="T284" i="8"/>
  <c r="T280" i="8"/>
  <c r="T275" i="8"/>
  <c r="U290" i="8" l="1"/>
  <c r="S290" i="8"/>
  <c r="U293" i="8"/>
  <c r="S293" i="8"/>
  <c r="U291" i="8"/>
  <c r="S291" i="8"/>
  <c r="U288" i="8"/>
  <c r="S288" i="8"/>
  <c r="U294" i="8"/>
  <c r="S294" i="8"/>
  <c r="U287" i="8"/>
  <c r="S287" i="8"/>
  <c r="U292" i="8"/>
  <c r="S292" i="8"/>
  <c r="U289" i="8"/>
  <c r="S289" i="8"/>
  <c r="U280" i="8"/>
  <c r="S280" i="8"/>
  <c r="S276" i="8"/>
  <c r="U276" i="8"/>
  <c r="U281" i="8"/>
  <c r="S281" i="8"/>
  <c r="U282" i="8"/>
  <c r="S282" i="8"/>
  <c r="S278" i="8"/>
  <c r="U278" i="8"/>
  <c r="U283" i="8"/>
  <c r="S283" i="8"/>
  <c r="S275" i="8"/>
  <c r="U275" i="8"/>
  <c r="U284" i="8"/>
  <c r="S284" i="8"/>
  <c r="U277" i="8"/>
  <c r="S277" i="8"/>
  <c r="U285" i="8"/>
  <c r="S285" i="8"/>
  <c r="S286" i="8"/>
  <c r="U286" i="8"/>
  <c r="U279" i="8"/>
  <c r="S279" i="8"/>
  <c r="U274" i="8"/>
  <c r="S274" i="8"/>
  <c r="M3354" i="5" l="1"/>
  <c r="K3354" i="5"/>
  <c r="I3354" i="5"/>
  <c r="G3354" i="5"/>
  <c r="M3353" i="5"/>
  <c r="K3353" i="5"/>
  <c r="I3353" i="5"/>
  <c r="G3353" i="5"/>
  <c r="M3352" i="5"/>
  <c r="K3352" i="5"/>
  <c r="I3352" i="5"/>
  <c r="G3352" i="5"/>
  <c r="M3351" i="5"/>
  <c r="K3351" i="5"/>
  <c r="I3351" i="5"/>
  <c r="G3351" i="5"/>
  <c r="M3350" i="5"/>
  <c r="K3350" i="5"/>
  <c r="I3350" i="5"/>
  <c r="G3350" i="5"/>
  <c r="M3349" i="5"/>
  <c r="K3349" i="5"/>
  <c r="I3349" i="5"/>
  <c r="G3349" i="5"/>
  <c r="M3348" i="5"/>
  <c r="K3348" i="5"/>
  <c r="I3348" i="5"/>
  <c r="G3348" i="5"/>
  <c r="M3347" i="5"/>
  <c r="K3347" i="5"/>
  <c r="I3347" i="5"/>
  <c r="G3347" i="5"/>
  <c r="M3346" i="5"/>
  <c r="K3346" i="5"/>
  <c r="I3346" i="5"/>
  <c r="G3346" i="5"/>
  <c r="M3248" i="5"/>
  <c r="K3248" i="5"/>
  <c r="I3248" i="5"/>
  <c r="G3248" i="5"/>
  <c r="M3247" i="5"/>
  <c r="K3247" i="5"/>
  <c r="I3247" i="5"/>
  <c r="G3247" i="5"/>
  <c r="M3246" i="5"/>
  <c r="K3246" i="5"/>
  <c r="I3246" i="5"/>
  <c r="G3246" i="5"/>
  <c r="M3245" i="5"/>
  <c r="K3245" i="5"/>
  <c r="I3245" i="5"/>
  <c r="G3245" i="5"/>
  <c r="M3244" i="5"/>
  <c r="K3244" i="5"/>
  <c r="I3244" i="5"/>
  <c r="G3244" i="5"/>
  <c r="M3243" i="5"/>
  <c r="K3243" i="5"/>
  <c r="I3243" i="5"/>
  <c r="G3243" i="5"/>
  <c r="M3254" i="5"/>
  <c r="K3254" i="5"/>
  <c r="I3254" i="5"/>
  <c r="G3254" i="5"/>
  <c r="M3253" i="5"/>
  <c r="K3253" i="5"/>
  <c r="I3253" i="5"/>
  <c r="G3253" i="5"/>
  <c r="M3252" i="5"/>
  <c r="K3252" i="5"/>
  <c r="I3252" i="5"/>
  <c r="G3252" i="5"/>
  <c r="M3251" i="5"/>
  <c r="K3251" i="5"/>
  <c r="I3251" i="5"/>
  <c r="G3251" i="5"/>
  <c r="M3250" i="5"/>
  <c r="K3250" i="5"/>
  <c r="I3250" i="5"/>
  <c r="G3250" i="5"/>
  <c r="M3249" i="5"/>
  <c r="K3249" i="5"/>
  <c r="I3249" i="5"/>
  <c r="G3249" i="5"/>
  <c r="L3253" i="5" l="1"/>
  <c r="L3248" i="5"/>
  <c r="L3252" i="5"/>
  <c r="L3247" i="5"/>
  <c r="L3251" i="5"/>
  <c r="L3246" i="5"/>
  <c r="L3250" i="5"/>
  <c r="L3249" i="5"/>
  <c r="L3244" i="5"/>
  <c r="L3245" i="5"/>
  <c r="L3347" i="5"/>
  <c r="L3254" i="5"/>
  <c r="L3243" i="5"/>
  <c r="L3349" i="5"/>
  <c r="L3351" i="5"/>
  <c r="L3348" i="5"/>
  <c r="L3352" i="5"/>
  <c r="L3354" i="5"/>
  <c r="L3350" i="5"/>
  <c r="L3353" i="5"/>
  <c r="L3346" i="5"/>
  <c r="M3327" i="5" l="1"/>
  <c r="K3327" i="5"/>
  <c r="I3327" i="5"/>
  <c r="G3327" i="5"/>
  <c r="M3326" i="5"/>
  <c r="K3326" i="5"/>
  <c r="I3326" i="5"/>
  <c r="G3326" i="5"/>
  <c r="M3325" i="5"/>
  <c r="K3325" i="5"/>
  <c r="I3325" i="5"/>
  <c r="G3325" i="5"/>
  <c r="M3324" i="5"/>
  <c r="K3324" i="5"/>
  <c r="I3324" i="5"/>
  <c r="G3324" i="5"/>
  <c r="M3323" i="5"/>
  <c r="K3323" i="5"/>
  <c r="I3323" i="5"/>
  <c r="G3323" i="5"/>
  <c r="M3322" i="5"/>
  <c r="K3322" i="5"/>
  <c r="I3322" i="5"/>
  <c r="G3322" i="5"/>
  <c r="M3321" i="5"/>
  <c r="K3321" i="5"/>
  <c r="I3321" i="5"/>
  <c r="G3321" i="5"/>
  <c r="M3320" i="5"/>
  <c r="K3320" i="5"/>
  <c r="I3320" i="5"/>
  <c r="G3320" i="5"/>
  <c r="M3319" i="5"/>
  <c r="K3319" i="5"/>
  <c r="I3319" i="5"/>
  <c r="G3319" i="5"/>
  <c r="M3318" i="5"/>
  <c r="K3318" i="5"/>
  <c r="I3318" i="5"/>
  <c r="G3318" i="5"/>
  <c r="M3317" i="5"/>
  <c r="K3317" i="5"/>
  <c r="I3317" i="5"/>
  <c r="G3317" i="5"/>
  <c r="M3316" i="5"/>
  <c r="K3316" i="5"/>
  <c r="I3316" i="5"/>
  <c r="G3316" i="5"/>
  <c r="M3315" i="5"/>
  <c r="K3315" i="5"/>
  <c r="I3315" i="5"/>
  <c r="G3315" i="5"/>
  <c r="M3314" i="5"/>
  <c r="K3314" i="5"/>
  <c r="I3314" i="5"/>
  <c r="G3314" i="5"/>
  <c r="M3313" i="5"/>
  <c r="K3313" i="5"/>
  <c r="I3313" i="5"/>
  <c r="G3313" i="5"/>
  <c r="M3312" i="5"/>
  <c r="K3312" i="5"/>
  <c r="I3312" i="5"/>
  <c r="G3312" i="5"/>
  <c r="M3311" i="5"/>
  <c r="K3311" i="5"/>
  <c r="I3311" i="5"/>
  <c r="G3311" i="5"/>
  <c r="M3310" i="5"/>
  <c r="K3310" i="5"/>
  <c r="I3310" i="5"/>
  <c r="G3310" i="5"/>
  <c r="M3309" i="5"/>
  <c r="K3309" i="5"/>
  <c r="I3309" i="5"/>
  <c r="G3309" i="5"/>
  <c r="M3307" i="5"/>
  <c r="K3307" i="5"/>
  <c r="I3307" i="5"/>
  <c r="G3307" i="5"/>
  <c r="M3306" i="5"/>
  <c r="K3306" i="5"/>
  <c r="I3306" i="5"/>
  <c r="G3306" i="5"/>
  <c r="M3305" i="5"/>
  <c r="K3305" i="5"/>
  <c r="I3305" i="5"/>
  <c r="G3305" i="5"/>
  <c r="M3165" i="5"/>
  <c r="K3165" i="5"/>
  <c r="I3165" i="5"/>
  <c r="G3165" i="5"/>
  <c r="M3303" i="5"/>
  <c r="K3303" i="5"/>
  <c r="I3303" i="5"/>
  <c r="G3303" i="5"/>
  <c r="M3302" i="5"/>
  <c r="K3302" i="5"/>
  <c r="I3302" i="5"/>
  <c r="G3302" i="5"/>
  <c r="M3301" i="5"/>
  <c r="K3301" i="5"/>
  <c r="I3301" i="5"/>
  <c r="G3301" i="5"/>
  <c r="M3300" i="5"/>
  <c r="K3300" i="5"/>
  <c r="I3300" i="5"/>
  <c r="G3300" i="5"/>
  <c r="M3299" i="5"/>
  <c r="K3299" i="5"/>
  <c r="I3299" i="5"/>
  <c r="G3299" i="5"/>
  <c r="M3298" i="5"/>
  <c r="K3298" i="5"/>
  <c r="I3298" i="5"/>
  <c r="G3298" i="5"/>
  <c r="M3295" i="5"/>
  <c r="L3295" i="5" s="1"/>
  <c r="K3295" i="5"/>
  <c r="I3295" i="5"/>
  <c r="M3291" i="5"/>
  <c r="K3291" i="5"/>
  <c r="I3291" i="5"/>
  <c r="G3291" i="5"/>
  <c r="M3182" i="5"/>
  <c r="K3182" i="5"/>
  <c r="I3182" i="5"/>
  <c r="G3182" i="5"/>
  <c r="M3289" i="5"/>
  <c r="K3289" i="5"/>
  <c r="I3289" i="5"/>
  <c r="G3289" i="5"/>
  <c r="M3288" i="5"/>
  <c r="K3288" i="5"/>
  <c r="I3288" i="5"/>
  <c r="G3288" i="5"/>
  <c r="M3287" i="5"/>
  <c r="K3287" i="5"/>
  <c r="I3287" i="5"/>
  <c r="G3287" i="5"/>
  <c r="M3286" i="5"/>
  <c r="K3286" i="5"/>
  <c r="I3286" i="5"/>
  <c r="G3286" i="5"/>
  <c r="L3307" i="5" l="1"/>
  <c r="L3312" i="5"/>
  <c r="L3287" i="5"/>
  <c r="L3291" i="5"/>
  <c r="L3301" i="5"/>
  <c r="L3316" i="5"/>
  <c r="L3300" i="5"/>
  <c r="L3321" i="5"/>
  <c r="L3288" i="5"/>
  <c r="L3298" i="5"/>
  <c r="L3302" i="5"/>
  <c r="L3306" i="5"/>
  <c r="L3311" i="5"/>
  <c r="L3315" i="5"/>
  <c r="L3319" i="5"/>
  <c r="L3323" i="5"/>
  <c r="L3327" i="5"/>
  <c r="L3299" i="5"/>
  <c r="L3303" i="5"/>
  <c r="L3324" i="5"/>
  <c r="L3182" i="5"/>
  <c r="L3165" i="5"/>
  <c r="L3309" i="5"/>
  <c r="L3313" i="5"/>
  <c r="L3317" i="5"/>
  <c r="L3320" i="5"/>
  <c r="L3325" i="5"/>
  <c r="L3305" i="5"/>
  <c r="L3310" i="5"/>
  <c r="L3314" i="5"/>
  <c r="L3318" i="5"/>
  <c r="L3322" i="5"/>
  <c r="L3326" i="5"/>
  <c r="L3289" i="5"/>
  <c r="L3286" i="5"/>
  <c r="N5" i="5"/>
  <c r="N6" i="5"/>
  <c r="P5" i="5"/>
  <c r="G3194" i="5" l="1"/>
  <c r="G3054" i="5" l="1"/>
  <c r="G3053" i="5"/>
  <c r="G3049" i="5"/>
  <c r="M3054" i="5"/>
  <c r="K3054" i="5"/>
  <c r="M3053" i="5"/>
  <c r="K3053" i="5"/>
  <c r="M3049" i="5"/>
  <c r="K3049" i="5"/>
  <c r="L3049" i="5" l="1"/>
  <c r="L3053" i="5"/>
  <c r="L3054" i="5"/>
  <c r="M3025" i="5"/>
  <c r="K3025" i="5"/>
  <c r="G3025" i="5"/>
  <c r="M3002" i="5"/>
  <c r="K3002" i="5"/>
  <c r="I3002" i="5"/>
  <c r="G3002" i="5"/>
  <c r="L3025" i="5" l="1"/>
  <c r="L3002" i="5"/>
  <c r="M3042" i="5" l="1"/>
  <c r="K3042" i="5"/>
  <c r="I3042" i="5"/>
  <c r="G3042" i="5"/>
  <c r="F63" i="6"/>
  <c r="F61" i="6"/>
  <c r="F26" i="6"/>
  <c r="E26" i="6"/>
  <c r="L3042" i="5" l="1"/>
  <c r="L273" i="8"/>
  <c r="N273" i="8" s="1"/>
  <c r="K273" i="8"/>
  <c r="L272" i="8"/>
  <c r="M272" i="8" s="1"/>
  <c r="K272" i="8"/>
  <c r="L271" i="8"/>
  <c r="N271" i="8" s="1"/>
  <c r="K271" i="8"/>
  <c r="L270" i="8"/>
  <c r="M270" i="8" s="1"/>
  <c r="K270" i="8"/>
  <c r="L269" i="8"/>
  <c r="N269" i="8" s="1"/>
  <c r="K269" i="8"/>
  <c r="L268" i="8"/>
  <c r="M268" i="8" s="1"/>
  <c r="K268" i="8"/>
  <c r="L267" i="8"/>
  <c r="N267" i="8" s="1"/>
  <c r="K267" i="8"/>
  <c r="L266" i="8"/>
  <c r="M266" i="8" s="1"/>
  <c r="K266" i="8"/>
  <c r="L265" i="8"/>
  <c r="N265" i="8" s="1"/>
  <c r="K265" i="8"/>
  <c r="L264" i="8"/>
  <c r="M264" i="8" s="1"/>
  <c r="K264" i="8"/>
  <c r="L263" i="8"/>
  <c r="N263" i="8" s="1"/>
  <c r="K263" i="8"/>
  <c r="L262" i="8"/>
  <c r="M262" i="8" s="1"/>
  <c r="K262" i="8"/>
  <c r="L261" i="8"/>
  <c r="M261" i="8" s="1"/>
  <c r="K261" i="8"/>
  <c r="L260" i="8"/>
  <c r="N260" i="8" s="1"/>
  <c r="K260" i="8"/>
  <c r="L259" i="8"/>
  <c r="M259" i="8" s="1"/>
  <c r="K259" i="8"/>
  <c r="L258" i="8"/>
  <c r="N258" i="8" s="1"/>
  <c r="K258" i="8"/>
  <c r="L257" i="8"/>
  <c r="M257" i="8" s="1"/>
  <c r="K257" i="8"/>
  <c r="L256" i="8"/>
  <c r="N256" i="8" s="1"/>
  <c r="K256" i="8"/>
  <c r="L255" i="8"/>
  <c r="M255" i="8" s="1"/>
  <c r="K255" i="8"/>
  <c r="L254" i="8"/>
  <c r="N254" i="8" s="1"/>
  <c r="K254" i="8"/>
  <c r="L253" i="8"/>
  <c r="M253" i="8" s="1"/>
  <c r="K253" i="8"/>
  <c r="L252" i="8"/>
  <c r="N252" i="8" s="1"/>
  <c r="K252" i="8"/>
  <c r="L251" i="8"/>
  <c r="N251" i="8" s="1"/>
  <c r="K251" i="8"/>
  <c r="L250" i="8"/>
  <c r="N250" i="8" s="1"/>
  <c r="K250" i="8"/>
  <c r="L249" i="8"/>
  <c r="M249" i="8" s="1"/>
  <c r="K249" i="8"/>
  <c r="L248" i="8"/>
  <c r="N248" i="8" s="1"/>
  <c r="K248" i="8"/>
  <c r="L247" i="8"/>
  <c r="M247" i="8" s="1"/>
  <c r="K247" i="8"/>
  <c r="L246" i="8"/>
  <c r="N246" i="8" s="1"/>
  <c r="K246" i="8"/>
  <c r="L245" i="8"/>
  <c r="N245" i="8" s="1"/>
  <c r="K245" i="8"/>
  <c r="L244" i="8"/>
  <c r="N244" i="8" s="1"/>
  <c r="K244" i="8"/>
  <c r="L243" i="8"/>
  <c r="M243" i="8" s="1"/>
  <c r="K243" i="8"/>
  <c r="L242" i="8"/>
  <c r="N242" i="8" s="1"/>
  <c r="K242" i="8"/>
  <c r="L241" i="8"/>
  <c r="M241" i="8" s="1"/>
  <c r="K241" i="8"/>
  <c r="L240" i="8"/>
  <c r="N240" i="8" s="1"/>
  <c r="K240" i="8"/>
  <c r="L239" i="8"/>
  <c r="M239" i="8" s="1"/>
  <c r="K239" i="8"/>
  <c r="L238" i="8"/>
  <c r="N238" i="8" s="1"/>
  <c r="K238" i="8"/>
  <c r="L237" i="8"/>
  <c r="M237" i="8" s="1"/>
  <c r="K237" i="8"/>
  <c r="L236" i="8"/>
  <c r="K236" i="8"/>
  <c r="L235" i="8"/>
  <c r="M235" i="8" s="1"/>
  <c r="K235" i="8"/>
  <c r="L234" i="8"/>
  <c r="N234" i="8" s="1"/>
  <c r="K234" i="8"/>
  <c r="L233" i="8"/>
  <c r="M233" i="8" s="1"/>
  <c r="K233" i="8"/>
  <c r="L232" i="8"/>
  <c r="N232" i="8" s="1"/>
  <c r="K232" i="8"/>
  <c r="L231" i="8"/>
  <c r="M231" i="8" s="1"/>
  <c r="K231" i="8"/>
  <c r="L230" i="8"/>
  <c r="N230" i="8" s="1"/>
  <c r="K230" i="8"/>
  <c r="L229" i="8"/>
  <c r="M229" i="8" s="1"/>
  <c r="K229" i="8"/>
  <c r="L228" i="8"/>
  <c r="N228" i="8" s="1"/>
  <c r="K228" i="8"/>
  <c r="L227" i="8"/>
  <c r="M227" i="8" s="1"/>
  <c r="K227" i="8"/>
  <c r="L226" i="8"/>
  <c r="N226" i="8" s="1"/>
  <c r="K226" i="8"/>
  <c r="L225" i="8"/>
  <c r="M225" i="8" s="1"/>
  <c r="K225" i="8"/>
  <c r="L224" i="8"/>
  <c r="N224" i="8" s="1"/>
  <c r="K224" i="8"/>
  <c r="L223" i="8"/>
  <c r="M223" i="8" s="1"/>
  <c r="K223" i="8"/>
  <c r="L222" i="8"/>
  <c r="N222" i="8" s="1"/>
  <c r="K222" i="8"/>
  <c r="L221" i="8"/>
  <c r="M221" i="8" s="1"/>
  <c r="K221" i="8"/>
  <c r="L220" i="8"/>
  <c r="N220" i="8" s="1"/>
  <c r="K220" i="8"/>
  <c r="L219" i="8"/>
  <c r="M219" i="8" s="1"/>
  <c r="K219" i="8"/>
  <c r="L218" i="8"/>
  <c r="N218" i="8" s="1"/>
  <c r="K218" i="8"/>
  <c r="L217" i="8"/>
  <c r="M217" i="8" s="1"/>
  <c r="K217" i="8"/>
  <c r="L216" i="8"/>
  <c r="N216" i="8" s="1"/>
  <c r="K216" i="8"/>
  <c r="L215" i="8"/>
  <c r="M215" i="8" s="1"/>
  <c r="K215" i="8"/>
  <c r="L214" i="8"/>
  <c r="N214" i="8" s="1"/>
  <c r="K214" i="8"/>
  <c r="L213" i="8"/>
  <c r="M213" i="8" s="1"/>
  <c r="K213" i="8"/>
  <c r="L212" i="8"/>
  <c r="N212" i="8" s="1"/>
  <c r="K212" i="8"/>
  <c r="L211" i="8"/>
  <c r="M211" i="8" s="1"/>
  <c r="K211" i="8"/>
  <c r="L210" i="8"/>
  <c r="N210" i="8" s="1"/>
  <c r="K210" i="8"/>
  <c r="L209" i="8"/>
  <c r="M209" i="8" s="1"/>
  <c r="K209" i="8"/>
  <c r="L208" i="8"/>
  <c r="N208" i="8" s="1"/>
  <c r="K208" i="8"/>
  <c r="L207" i="8"/>
  <c r="N207" i="8" s="1"/>
  <c r="K207" i="8"/>
  <c r="L206" i="8"/>
  <c r="N206" i="8" s="1"/>
  <c r="K206" i="8"/>
  <c r="L205" i="8"/>
  <c r="N205" i="8" s="1"/>
  <c r="K205" i="8"/>
  <c r="L204" i="8"/>
  <c r="N204" i="8" s="1"/>
  <c r="K204" i="8"/>
  <c r="L203" i="8"/>
  <c r="M203" i="8" s="1"/>
  <c r="K203" i="8"/>
  <c r="L202" i="8"/>
  <c r="N202" i="8" s="1"/>
  <c r="K202" i="8"/>
  <c r="L201" i="8"/>
  <c r="N201" i="8" s="1"/>
  <c r="K201" i="8"/>
  <c r="L200" i="8"/>
  <c r="N200" i="8" s="1"/>
  <c r="K200" i="8"/>
  <c r="L199" i="8"/>
  <c r="N199" i="8" s="1"/>
  <c r="K199" i="8"/>
  <c r="L198" i="8"/>
  <c r="N198" i="8" s="1"/>
  <c r="K198" i="8"/>
  <c r="L197" i="8"/>
  <c r="M197" i="8" s="1"/>
  <c r="K197" i="8"/>
  <c r="L196" i="8"/>
  <c r="N196" i="8" s="1"/>
  <c r="K196" i="8"/>
  <c r="L195" i="8"/>
  <c r="M195" i="8" s="1"/>
  <c r="K195" i="8"/>
  <c r="L194" i="8"/>
  <c r="N194" i="8" s="1"/>
  <c r="K194" i="8"/>
  <c r="L193" i="8"/>
  <c r="N193" i="8" s="1"/>
  <c r="K193" i="8"/>
  <c r="L192" i="8"/>
  <c r="M192" i="8" s="1"/>
  <c r="K192" i="8"/>
  <c r="L191" i="8"/>
  <c r="N191" i="8" s="1"/>
  <c r="K191" i="8"/>
  <c r="L190" i="8"/>
  <c r="M190" i="8" s="1"/>
  <c r="K190" i="8"/>
  <c r="L189" i="8"/>
  <c r="N189" i="8" s="1"/>
  <c r="K189" i="8"/>
  <c r="L188" i="8"/>
  <c r="M188" i="8" s="1"/>
  <c r="K188" i="8"/>
  <c r="L187" i="8"/>
  <c r="N187" i="8" s="1"/>
  <c r="K187" i="8"/>
  <c r="L186" i="8"/>
  <c r="M186" i="8" s="1"/>
  <c r="K186" i="8"/>
  <c r="L185" i="8"/>
  <c r="N185" i="8" s="1"/>
  <c r="K185" i="8"/>
  <c r="L184" i="8"/>
  <c r="M184" i="8" s="1"/>
  <c r="K184" i="8"/>
  <c r="L183" i="8"/>
  <c r="N183" i="8" s="1"/>
  <c r="K183" i="8"/>
  <c r="L182" i="8"/>
  <c r="M182" i="8" s="1"/>
  <c r="K182" i="8"/>
  <c r="L181" i="8"/>
  <c r="N181" i="8" s="1"/>
  <c r="K181" i="8"/>
  <c r="L180" i="8"/>
  <c r="M180" i="8" s="1"/>
  <c r="K180" i="8"/>
  <c r="L179" i="8"/>
  <c r="N179" i="8" s="1"/>
  <c r="K179" i="8"/>
  <c r="L178" i="8"/>
  <c r="M178" i="8" s="1"/>
  <c r="K178" i="8"/>
  <c r="L177" i="8"/>
  <c r="N177" i="8" s="1"/>
  <c r="K177" i="8"/>
  <c r="L176" i="8"/>
  <c r="M176" i="8" s="1"/>
  <c r="K176" i="8"/>
  <c r="L175" i="8"/>
  <c r="N175" i="8" s="1"/>
  <c r="K175" i="8"/>
  <c r="L174" i="8"/>
  <c r="M174" i="8" s="1"/>
  <c r="K174" i="8"/>
  <c r="L173" i="8"/>
  <c r="N173" i="8" s="1"/>
  <c r="K173" i="8"/>
  <c r="L172" i="8"/>
  <c r="M172" i="8" s="1"/>
  <c r="K172" i="8"/>
  <c r="L171" i="8"/>
  <c r="N171" i="8" s="1"/>
  <c r="K171" i="8"/>
  <c r="L170" i="8"/>
  <c r="M170" i="8" s="1"/>
  <c r="K170" i="8"/>
  <c r="L169" i="8"/>
  <c r="N169" i="8" s="1"/>
  <c r="K169" i="8"/>
  <c r="L168" i="8"/>
  <c r="M168" i="8" s="1"/>
  <c r="K168" i="8"/>
  <c r="L167" i="8"/>
  <c r="N167" i="8" s="1"/>
  <c r="K167" i="8"/>
  <c r="L166" i="8"/>
  <c r="M166" i="8" s="1"/>
  <c r="K166" i="8"/>
  <c r="L165" i="8"/>
  <c r="N165" i="8" s="1"/>
  <c r="K165" i="8"/>
  <c r="L164" i="8"/>
  <c r="M164" i="8" s="1"/>
  <c r="K164" i="8"/>
  <c r="L163" i="8"/>
  <c r="N163" i="8" s="1"/>
  <c r="K163" i="8"/>
  <c r="L162" i="8"/>
  <c r="N162" i="8" s="1"/>
  <c r="K162" i="8"/>
  <c r="L161" i="8"/>
  <c r="K161" i="8"/>
  <c r="L160" i="8"/>
  <c r="N160" i="8" s="1"/>
  <c r="K160" i="8"/>
  <c r="L159" i="8"/>
  <c r="M159" i="8" s="1"/>
  <c r="K159" i="8"/>
  <c r="L158" i="8"/>
  <c r="K158" i="8"/>
  <c r="L157" i="8"/>
  <c r="K157" i="8"/>
  <c r="L156" i="8"/>
  <c r="K156" i="8"/>
  <c r="L155" i="8"/>
  <c r="N155" i="8" s="1"/>
  <c r="K155" i="8"/>
  <c r="L154" i="8"/>
  <c r="K154" i="8"/>
  <c r="L153" i="8"/>
  <c r="N153" i="8" s="1"/>
  <c r="K153" i="8"/>
  <c r="L152" i="8"/>
  <c r="K152" i="8"/>
  <c r="L151" i="8"/>
  <c r="N151" i="8" s="1"/>
  <c r="K151" i="8"/>
  <c r="L150" i="8"/>
  <c r="K150" i="8"/>
  <c r="L149" i="8"/>
  <c r="N149" i="8" s="1"/>
  <c r="K149" i="8"/>
  <c r="L148" i="8"/>
  <c r="K148" i="8"/>
  <c r="L147" i="8"/>
  <c r="N147" i="8" s="1"/>
  <c r="K147" i="8"/>
  <c r="L146" i="8"/>
  <c r="K146" i="8"/>
  <c r="L145" i="8"/>
  <c r="N145" i="8" s="1"/>
  <c r="K145" i="8"/>
  <c r="L144" i="8"/>
  <c r="K144" i="8"/>
  <c r="L143" i="8"/>
  <c r="K143" i="8"/>
  <c r="L142" i="8"/>
  <c r="N142" i="8" s="1"/>
  <c r="K142" i="8"/>
  <c r="L141" i="8"/>
  <c r="K141" i="8"/>
  <c r="L140" i="8"/>
  <c r="M140" i="8" s="1"/>
  <c r="K140" i="8"/>
  <c r="L139" i="8"/>
  <c r="N139" i="8" s="1"/>
  <c r="K139" i="8"/>
  <c r="L138" i="8"/>
  <c r="M138" i="8" s="1"/>
  <c r="K138" i="8"/>
  <c r="L137" i="8"/>
  <c r="N137" i="8" s="1"/>
  <c r="K137" i="8"/>
  <c r="L136" i="8"/>
  <c r="N136" i="8" s="1"/>
  <c r="K136" i="8"/>
  <c r="L135" i="8"/>
  <c r="N135" i="8" s="1"/>
  <c r="K135" i="8"/>
  <c r="L134" i="8"/>
  <c r="N134" i="8" s="1"/>
  <c r="K134" i="8"/>
  <c r="L133" i="8"/>
  <c r="N133" i="8" s="1"/>
  <c r="K133" i="8"/>
  <c r="L132" i="8"/>
  <c r="N132" i="8" s="1"/>
  <c r="K132" i="8"/>
  <c r="L131" i="8"/>
  <c r="N131" i="8" s="1"/>
  <c r="K131" i="8"/>
  <c r="L130" i="8"/>
  <c r="N130" i="8" s="1"/>
  <c r="K130" i="8"/>
  <c r="L129" i="8"/>
  <c r="N129" i="8" s="1"/>
  <c r="K129" i="8"/>
  <c r="L128" i="8"/>
  <c r="N128" i="8" s="1"/>
  <c r="K128" i="8"/>
  <c r="L127" i="8"/>
  <c r="N127" i="8" s="1"/>
  <c r="K127" i="8"/>
  <c r="L126" i="8"/>
  <c r="N126" i="8" s="1"/>
  <c r="K126" i="8"/>
  <c r="L125" i="8"/>
  <c r="N125" i="8" s="1"/>
  <c r="K125" i="8"/>
  <c r="L124" i="8"/>
  <c r="N124" i="8" s="1"/>
  <c r="K124" i="8"/>
  <c r="L123" i="8"/>
  <c r="N123" i="8" s="1"/>
  <c r="K123" i="8"/>
  <c r="L122" i="8"/>
  <c r="N122" i="8" s="1"/>
  <c r="K122" i="8"/>
  <c r="L121" i="8"/>
  <c r="N121" i="8" s="1"/>
  <c r="K121" i="8"/>
  <c r="L120" i="8"/>
  <c r="N120" i="8" s="1"/>
  <c r="K120" i="8"/>
  <c r="L119" i="8"/>
  <c r="N119" i="8" s="1"/>
  <c r="K119" i="8"/>
  <c r="L118" i="8"/>
  <c r="N118" i="8" s="1"/>
  <c r="K118" i="8"/>
  <c r="L117" i="8"/>
  <c r="N117" i="8" s="1"/>
  <c r="K117" i="8"/>
  <c r="L116" i="8"/>
  <c r="N116" i="8" s="1"/>
  <c r="K116" i="8"/>
  <c r="L115" i="8"/>
  <c r="N115" i="8" s="1"/>
  <c r="K115" i="8"/>
  <c r="L114" i="8"/>
  <c r="N114" i="8" s="1"/>
  <c r="K114" i="8"/>
  <c r="L113" i="8"/>
  <c r="N113" i="8" s="1"/>
  <c r="K113" i="8"/>
  <c r="L112" i="8"/>
  <c r="N112" i="8" s="1"/>
  <c r="K112" i="8"/>
  <c r="L111" i="8"/>
  <c r="N111" i="8" s="1"/>
  <c r="K111" i="8"/>
  <c r="L110" i="8"/>
  <c r="N110" i="8" s="1"/>
  <c r="K110" i="8"/>
  <c r="L109" i="8"/>
  <c r="N109" i="8" s="1"/>
  <c r="K109" i="8"/>
  <c r="L108" i="8"/>
  <c r="N108" i="8" s="1"/>
  <c r="K108" i="8"/>
  <c r="L107" i="8"/>
  <c r="N107" i="8" s="1"/>
  <c r="K107" i="8"/>
  <c r="L106" i="8"/>
  <c r="N106" i="8" s="1"/>
  <c r="K106" i="8"/>
  <c r="L105" i="8"/>
  <c r="N105" i="8" s="1"/>
  <c r="K105" i="8"/>
  <c r="L104" i="8"/>
  <c r="N104" i="8" s="1"/>
  <c r="K104" i="8"/>
  <c r="L103" i="8"/>
  <c r="N103" i="8" s="1"/>
  <c r="K103" i="8"/>
  <c r="L102" i="8"/>
  <c r="N102" i="8" s="1"/>
  <c r="K102" i="8"/>
  <c r="L101" i="8"/>
  <c r="N101" i="8" s="1"/>
  <c r="K101" i="8"/>
  <c r="L100" i="8"/>
  <c r="N100" i="8" s="1"/>
  <c r="K100" i="8"/>
  <c r="L99" i="8"/>
  <c r="N99" i="8" s="1"/>
  <c r="K99" i="8"/>
  <c r="L98" i="8"/>
  <c r="N98" i="8" s="1"/>
  <c r="K98" i="8"/>
  <c r="L97" i="8"/>
  <c r="K97" i="8"/>
  <c r="L96" i="8"/>
  <c r="M96" i="8" s="1"/>
  <c r="K96" i="8"/>
  <c r="L95" i="8"/>
  <c r="K95" i="8"/>
  <c r="L94" i="8"/>
  <c r="M94" i="8" s="1"/>
  <c r="K94" i="8"/>
  <c r="L93" i="8"/>
  <c r="K93" i="8"/>
  <c r="L92" i="8"/>
  <c r="M92" i="8" s="1"/>
  <c r="K92" i="8"/>
  <c r="L91" i="8"/>
  <c r="K91" i="8"/>
  <c r="L90" i="8"/>
  <c r="M90" i="8" s="1"/>
  <c r="K90" i="8"/>
  <c r="L89" i="8"/>
  <c r="K89" i="8"/>
  <c r="L88" i="8"/>
  <c r="M88" i="8" s="1"/>
  <c r="K88" i="8"/>
  <c r="L87" i="8"/>
  <c r="M87" i="8" s="1"/>
  <c r="K87" i="8"/>
  <c r="L86" i="8"/>
  <c r="M86" i="8" s="1"/>
  <c r="K86" i="8"/>
  <c r="L85" i="8"/>
  <c r="M85" i="8" s="1"/>
  <c r="K85" i="8"/>
  <c r="L84" i="8"/>
  <c r="N84" i="8" s="1"/>
  <c r="K84" i="8"/>
  <c r="L83" i="8"/>
  <c r="M83" i="8" s="1"/>
  <c r="K83" i="8"/>
  <c r="L82" i="8"/>
  <c r="N82" i="8" s="1"/>
  <c r="K82" i="8"/>
  <c r="L81" i="8"/>
  <c r="M81" i="8" s="1"/>
  <c r="K81" i="8"/>
  <c r="L80" i="8"/>
  <c r="N80" i="8" s="1"/>
  <c r="K80" i="8"/>
  <c r="L79" i="8"/>
  <c r="M79" i="8" s="1"/>
  <c r="K79" i="8"/>
  <c r="L78" i="8"/>
  <c r="N78" i="8" s="1"/>
  <c r="K78" i="8"/>
  <c r="L77" i="8"/>
  <c r="M77" i="8" s="1"/>
  <c r="K77" i="8"/>
  <c r="L76" i="8"/>
  <c r="N76" i="8" s="1"/>
  <c r="K76" i="8"/>
  <c r="L75" i="8"/>
  <c r="M75" i="8" s="1"/>
  <c r="K75" i="8"/>
  <c r="L74" i="8"/>
  <c r="N74" i="8" s="1"/>
  <c r="K74" i="8"/>
  <c r="L73" i="8"/>
  <c r="M73" i="8" s="1"/>
  <c r="K73" i="8"/>
  <c r="L72" i="8"/>
  <c r="N72" i="8" s="1"/>
  <c r="K72" i="8"/>
  <c r="L71" i="8"/>
  <c r="M71" i="8" s="1"/>
  <c r="K71" i="8"/>
  <c r="L70" i="8"/>
  <c r="N70" i="8" s="1"/>
  <c r="K70" i="8"/>
  <c r="L69" i="8"/>
  <c r="M69" i="8" s="1"/>
  <c r="K69" i="8"/>
  <c r="L68" i="8"/>
  <c r="N68" i="8" s="1"/>
  <c r="K68" i="8"/>
  <c r="L67" i="8"/>
  <c r="M67" i="8" s="1"/>
  <c r="K67" i="8"/>
  <c r="L66" i="8"/>
  <c r="N66" i="8" s="1"/>
  <c r="K66" i="8"/>
  <c r="L65" i="8"/>
  <c r="N65" i="8" s="1"/>
  <c r="K65" i="8"/>
  <c r="L64" i="8"/>
  <c r="M64" i="8" s="1"/>
  <c r="K64" i="8"/>
  <c r="L63" i="8"/>
  <c r="N63" i="8" s="1"/>
  <c r="K63" i="8"/>
  <c r="L62" i="8"/>
  <c r="M62" i="8" s="1"/>
  <c r="K62" i="8"/>
  <c r="L61" i="8"/>
  <c r="M61" i="8" s="1"/>
  <c r="K61" i="8"/>
  <c r="L60" i="8"/>
  <c r="N60" i="8" s="1"/>
  <c r="K60" i="8"/>
  <c r="L59" i="8"/>
  <c r="M59" i="8" s="1"/>
  <c r="K59" i="8"/>
  <c r="L58" i="8"/>
  <c r="N58" i="8" s="1"/>
  <c r="K58" i="8"/>
  <c r="L57" i="8"/>
  <c r="M57" i="8" s="1"/>
  <c r="K57" i="8"/>
  <c r="L56" i="8"/>
  <c r="M56" i="8" s="1"/>
  <c r="K56" i="8"/>
  <c r="L55" i="8"/>
  <c r="K55" i="8"/>
  <c r="L54" i="8"/>
  <c r="M54" i="8" s="1"/>
  <c r="K54" i="8"/>
  <c r="L53" i="8"/>
  <c r="M53" i="8" s="1"/>
  <c r="K53" i="8"/>
  <c r="L52" i="8"/>
  <c r="M52" i="8" s="1"/>
  <c r="K52" i="8"/>
  <c r="L51" i="8"/>
  <c r="M51" i="8" s="1"/>
  <c r="K51" i="8"/>
  <c r="L50" i="8"/>
  <c r="M50" i="8" s="1"/>
  <c r="K50" i="8"/>
  <c r="L49" i="8"/>
  <c r="M49" i="8" s="1"/>
  <c r="K49" i="8"/>
  <c r="L48" i="8"/>
  <c r="N48" i="8" s="1"/>
  <c r="K48" i="8"/>
  <c r="L47" i="8"/>
  <c r="M47" i="8" s="1"/>
  <c r="K47" i="8"/>
  <c r="L46" i="8"/>
  <c r="K46" i="8"/>
  <c r="L45" i="8"/>
  <c r="M45" i="8" s="1"/>
  <c r="K45" i="8"/>
  <c r="L44" i="8"/>
  <c r="K44" i="8"/>
  <c r="L43" i="8"/>
  <c r="M43" i="8" s="1"/>
  <c r="K43" i="8"/>
  <c r="L42" i="8"/>
  <c r="K42" i="8"/>
  <c r="L41" i="8"/>
  <c r="K41" i="8"/>
  <c r="L40" i="8"/>
  <c r="K40" i="8"/>
  <c r="L39" i="8"/>
  <c r="M39" i="8" s="1"/>
  <c r="K39" i="8"/>
  <c r="L38" i="8"/>
  <c r="M38" i="8" s="1"/>
  <c r="K38" i="8"/>
  <c r="L37" i="8"/>
  <c r="M37" i="8" s="1"/>
  <c r="K37" i="8"/>
  <c r="L36" i="8"/>
  <c r="M36" i="8" s="1"/>
  <c r="K36" i="8"/>
  <c r="L35" i="8"/>
  <c r="M35" i="8" s="1"/>
  <c r="K35" i="8"/>
  <c r="L34" i="8"/>
  <c r="M34" i="8" s="1"/>
  <c r="K34" i="8"/>
  <c r="L33" i="8"/>
  <c r="K33" i="8"/>
  <c r="L32" i="8"/>
  <c r="M32" i="8" s="1"/>
  <c r="K32" i="8"/>
  <c r="L31" i="8"/>
  <c r="M31" i="8" s="1"/>
  <c r="K31" i="8"/>
  <c r="L30" i="8"/>
  <c r="M30" i="8" s="1"/>
  <c r="K30" i="8"/>
  <c r="L29" i="8"/>
  <c r="M29" i="8" s="1"/>
  <c r="K29" i="8"/>
  <c r="L28" i="8"/>
  <c r="M28" i="8" s="1"/>
  <c r="K28" i="8"/>
  <c r="L27" i="8"/>
  <c r="M27" i="8" s="1"/>
  <c r="K27" i="8"/>
  <c r="L26" i="8"/>
  <c r="M26" i="8" s="1"/>
  <c r="K26" i="8"/>
  <c r="L25" i="8"/>
  <c r="M25" i="8" s="1"/>
  <c r="K25" i="8"/>
  <c r="L24" i="8"/>
  <c r="M24" i="8" s="1"/>
  <c r="K24" i="8"/>
  <c r="L23" i="8"/>
  <c r="M23" i="8" s="1"/>
  <c r="K23" i="8"/>
  <c r="L22" i="8"/>
  <c r="M22" i="8" s="1"/>
  <c r="K22" i="8"/>
  <c r="L21" i="8"/>
  <c r="M21" i="8" s="1"/>
  <c r="K21" i="8"/>
  <c r="L20" i="8"/>
  <c r="M20" i="8" s="1"/>
  <c r="K20" i="8"/>
  <c r="L19" i="8"/>
  <c r="M19" i="8" s="1"/>
  <c r="K19" i="8"/>
  <c r="L18" i="8"/>
  <c r="K18" i="8"/>
  <c r="L17" i="8"/>
  <c r="K17" i="8"/>
  <c r="L16" i="8"/>
  <c r="N16" i="8" s="1"/>
  <c r="K16" i="8"/>
  <c r="L15" i="8"/>
  <c r="N15" i="8" s="1"/>
  <c r="K15" i="8"/>
  <c r="L14" i="8"/>
  <c r="M14" i="8" s="1"/>
  <c r="K14" i="8"/>
  <c r="L13" i="8"/>
  <c r="N13" i="8" s="1"/>
  <c r="K13" i="8"/>
  <c r="L12" i="8"/>
  <c r="M12" i="8" s="1"/>
  <c r="K12" i="8"/>
  <c r="L11" i="8"/>
  <c r="N11" i="8" s="1"/>
  <c r="K11" i="8"/>
  <c r="L10" i="8"/>
  <c r="K10" i="8"/>
  <c r="L9" i="8"/>
  <c r="K9" i="8"/>
  <c r="L8" i="8"/>
  <c r="N8" i="8" s="1"/>
  <c r="K8" i="8"/>
  <c r="L7" i="8"/>
  <c r="N7" i="8" s="1"/>
  <c r="K7" i="8"/>
  <c r="L6" i="8"/>
  <c r="N6" i="8" s="1"/>
  <c r="K6" i="8"/>
  <c r="L5" i="8"/>
  <c r="M5" i="8" s="1"/>
  <c r="K5" i="8"/>
  <c r="L4" i="8"/>
  <c r="N4" i="8" s="1"/>
  <c r="K4" i="8"/>
  <c r="D56" i="8"/>
  <c r="D55" i="8"/>
  <c r="D54" i="8"/>
  <c r="D53" i="8"/>
  <c r="D52" i="8"/>
  <c r="D51" i="8"/>
  <c r="D50" i="8"/>
  <c r="D49" i="8"/>
  <c r="D48" i="8"/>
  <c r="D47" i="8"/>
  <c r="D46" i="8"/>
  <c r="D45" i="8"/>
  <c r="D44" i="8"/>
  <c r="D43" i="8"/>
  <c r="D42" i="8"/>
  <c r="D41" i="8"/>
  <c r="D40" i="8"/>
  <c r="D39" i="8"/>
  <c r="D38" i="8"/>
  <c r="D37" i="8"/>
  <c r="D36" i="8"/>
  <c r="D35" i="8"/>
  <c r="D34" i="8"/>
  <c r="D33" i="8"/>
  <c r="D32" i="8"/>
  <c r="D31" i="8"/>
  <c r="D30" i="8"/>
  <c r="D29" i="8"/>
  <c r="D28" i="8"/>
  <c r="D27" i="8"/>
  <c r="D26" i="8"/>
  <c r="D25" i="8"/>
  <c r="D24" i="8"/>
  <c r="D23" i="8"/>
  <c r="D22" i="8"/>
  <c r="D21" i="8"/>
  <c r="D20" i="8"/>
  <c r="D19" i="8"/>
  <c r="D18" i="8"/>
  <c r="D17" i="8"/>
  <c r="D16" i="8"/>
  <c r="D15" i="8"/>
  <c r="D14" i="8"/>
  <c r="D13" i="8"/>
  <c r="D12" i="8"/>
  <c r="D11" i="8"/>
  <c r="D10" i="8"/>
  <c r="D9" i="8"/>
  <c r="D8" i="8"/>
  <c r="D7" i="8"/>
  <c r="D6" i="8"/>
  <c r="D5" i="8"/>
  <c r="D4" i="8"/>
  <c r="N94" i="8" l="1"/>
  <c r="P94" i="8" s="1"/>
  <c r="R94" i="8" s="1"/>
  <c r="N79" i="8"/>
  <c r="P79" i="8" s="1"/>
  <c r="N14" i="8"/>
  <c r="P14" i="8" s="1"/>
  <c r="M15" i="8"/>
  <c r="P15" i="8" s="1"/>
  <c r="R15" i="8" s="1"/>
  <c r="M16" i="8"/>
  <c r="P16" i="8" s="1"/>
  <c r="R16" i="8" s="1"/>
  <c r="N247" i="8"/>
  <c r="P247" i="8" s="1"/>
  <c r="M4" i="8"/>
  <c r="P4" i="8" s="1"/>
  <c r="N43" i="8"/>
  <c r="P43" i="8" s="1"/>
  <c r="N12" i="8"/>
  <c r="P12" i="8" s="1"/>
  <c r="M13" i="8"/>
  <c r="P13" i="8" s="1"/>
  <c r="R13" i="8" s="1"/>
  <c r="N37" i="8"/>
  <c r="P37" i="8" s="1"/>
  <c r="R37" i="8" s="1"/>
  <c r="N52" i="8"/>
  <c r="P52" i="8" s="1"/>
  <c r="R52" i="8" s="1"/>
  <c r="N64" i="8"/>
  <c r="P64" i="8" s="1"/>
  <c r="R64" i="8" s="1"/>
  <c r="N71" i="8"/>
  <c r="P71" i="8" s="1"/>
  <c r="R71" i="8" s="1"/>
  <c r="M142" i="8"/>
  <c r="P142" i="8" s="1"/>
  <c r="R142" i="8" s="1"/>
  <c r="N241" i="8"/>
  <c r="P241" i="8" s="1"/>
  <c r="R241" i="8" s="1"/>
  <c r="M246" i="8"/>
  <c r="P246" i="8" s="1"/>
  <c r="R246" i="8" s="1"/>
  <c r="N264" i="8"/>
  <c r="P264" i="8" s="1"/>
  <c r="R264" i="8" s="1"/>
  <c r="N81" i="8"/>
  <c r="P81" i="8" s="1"/>
  <c r="R81" i="8" s="1"/>
  <c r="N61" i="8"/>
  <c r="P61" i="8" s="1"/>
  <c r="R61" i="8" s="1"/>
  <c r="N73" i="8"/>
  <c r="P73" i="8" s="1"/>
  <c r="N92" i="8"/>
  <c r="P92" i="8" s="1"/>
  <c r="R92" i="8" s="1"/>
  <c r="M191" i="8"/>
  <c r="P191" i="8" s="1"/>
  <c r="R191" i="8" s="1"/>
  <c r="N192" i="8"/>
  <c r="P192" i="8" s="1"/>
  <c r="M193" i="8"/>
  <c r="P193" i="8" s="1"/>
  <c r="M198" i="8"/>
  <c r="P198" i="8" s="1"/>
  <c r="R198" i="8" s="1"/>
  <c r="N203" i="8"/>
  <c r="P203" i="8" s="1"/>
  <c r="M204" i="8"/>
  <c r="P204" i="8" s="1"/>
  <c r="R204" i="8" s="1"/>
  <c r="M205" i="8"/>
  <c r="P205" i="8" s="1"/>
  <c r="R205" i="8" s="1"/>
  <c r="N19" i="8"/>
  <c r="P19" i="8" s="1"/>
  <c r="R19" i="8" s="1"/>
  <c r="N18" i="8"/>
  <c r="M18" i="8"/>
  <c r="M41" i="8"/>
  <c r="N41" i="8"/>
  <c r="M8" i="8"/>
  <c r="P8" i="8" s="1"/>
  <c r="M6" i="8"/>
  <c r="P6" i="8" s="1"/>
  <c r="R6" i="8" s="1"/>
  <c r="N17" i="8"/>
  <c r="M17" i="8"/>
  <c r="N35" i="8"/>
  <c r="P35" i="8" s="1"/>
  <c r="R35" i="8" s="1"/>
  <c r="N10" i="8"/>
  <c r="M10" i="8"/>
  <c r="M33" i="8"/>
  <c r="N33" i="8"/>
  <c r="N9" i="8"/>
  <c r="M9" i="8"/>
  <c r="N59" i="8"/>
  <c r="P59" i="8" s="1"/>
  <c r="R59" i="8" s="1"/>
  <c r="N62" i="8"/>
  <c r="P62" i="8" s="1"/>
  <c r="R62" i="8" s="1"/>
  <c r="N47" i="8"/>
  <c r="P47" i="8" s="1"/>
  <c r="R47" i="8" s="1"/>
  <c r="N57" i="8"/>
  <c r="P57" i="8" s="1"/>
  <c r="R57" i="8" s="1"/>
  <c r="N69" i="8"/>
  <c r="P69" i="8" s="1"/>
  <c r="R69" i="8" s="1"/>
  <c r="N77" i="8"/>
  <c r="P77" i="8" s="1"/>
  <c r="N90" i="8"/>
  <c r="P90" i="8" s="1"/>
  <c r="R90" i="8" s="1"/>
  <c r="M98" i="8"/>
  <c r="P98" i="8" s="1"/>
  <c r="R98" i="8" s="1"/>
  <c r="M100" i="8"/>
  <c r="P100" i="8" s="1"/>
  <c r="R100" i="8" s="1"/>
  <c r="M102" i="8"/>
  <c r="P102" i="8" s="1"/>
  <c r="M104" i="8"/>
  <c r="P104" i="8" s="1"/>
  <c r="M106" i="8"/>
  <c r="P106" i="8" s="1"/>
  <c r="R106" i="8" s="1"/>
  <c r="M108" i="8"/>
  <c r="P108" i="8" s="1"/>
  <c r="R108" i="8" s="1"/>
  <c r="M110" i="8"/>
  <c r="P110" i="8" s="1"/>
  <c r="M112" i="8"/>
  <c r="P112" i="8" s="1"/>
  <c r="M114" i="8"/>
  <c r="P114" i="8" s="1"/>
  <c r="R114" i="8" s="1"/>
  <c r="M116" i="8"/>
  <c r="P116" i="8" s="1"/>
  <c r="R116" i="8" s="1"/>
  <c r="M118" i="8"/>
  <c r="P118" i="8" s="1"/>
  <c r="M120" i="8"/>
  <c r="P120" i="8" s="1"/>
  <c r="R120" i="8" s="1"/>
  <c r="M122" i="8"/>
  <c r="P122" i="8" s="1"/>
  <c r="R122" i="8" s="1"/>
  <c r="M124" i="8"/>
  <c r="P124" i="8" s="1"/>
  <c r="R124" i="8" s="1"/>
  <c r="M126" i="8"/>
  <c r="P126" i="8" s="1"/>
  <c r="M128" i="8"/>
  <c r="P128" i="8" s="1"/>
  <c r="M130" i="8"/>
  <c r="P130" i="8" s="1"/>
  <c r="R130" i="8" s="1"/>
  <c r="M132" i="8"/>
  <c r="P132" i="8" s="1"/>
  <c r="R132" i="8" s="1"/>
  <c r="M134" i="8"/>
  <c r="P134" i="8" s="1"/>
  <c r="M136" i="8"/>
  <c r="P136" i="8" s="1"/>
  <c r="M163" i="8"/>
  <c r="P163" i="8" s="1"/>
  <c r="R163" i="8" s="1"/>
  <c r="N164" i="8"/>
  <c r="P164" i="8" s="1"/>
  <c r="M165" i="8"/>
  <c r="P165" i="8" s="1"/>
  <c r="N166" i="8"/>
  <c r="P166" i="8" s="1"/>
  <c r="R166" i="8" s="1"/>
  <c r="M167" i="8"/>
  <c r="P167" i="8" s="1"/>
  <c r="R167" i="8" s="1"/>
  <c r="N168" i="8"/>
  <c r="P168" i="8" s="1"/>
  <c r="M169" i="8"/>
  <c r="P169" i="8" s="1"/>
  <c r="N170" i="8"/>
  <c r="P170" i="8" s="1"/>
  <c r="M171" i="8"/>
  <c r="P171" i="8" s="1"/>
  <c r="R171" i="8" s="1"/>
  <c r="N172" i="8"/>
  <c r="P172" i="8" s="1"/>
  <c r="R172" i="8" s="1"/>
  <c r="M173" i="8"/>
  <c r="P173" i="8" s="1"/>
  <c r="R173" i="8" s="1"/>
  <c r="N174" i="8"/>
  <c r="P174" i="8" s="1"/>
  <c r="M175" i="8"/>
  <c r="P175" i="8" s="1"/>
  <c r="R175" i="8" s="1"/>
  <c r="N176" i="8"/>
  <c r="P176" i="8" s="1"/>
  <c r="M177" i="8"/>
  <c r="P177" i="8" s="1"/>
  <c r="N178" i="8"/>
  <c r="P178" i="8" s="1"/>
  <c r="R178" i="8" s="1"/>
  <c r="M179" i="8"/>
  <c r="P179" i="8" s="1"/>
  <c r="R179" i="8" s="1"/>
  <c r="N180" i="8"/>
  <c r="P180" i="8" s="1"/>
  <c r="M181" i="8"/>
  <c r="P181" i="8" s="1"/>
  <c r="N182" i="8"/>
  <c r="P182" i="8" s="1"/>
  <c r="R182" i="8" s="1"/>
  <c r="M183" i="8"/>
  <c r="P183" i="8" s="1"/>
  <c r="R183" i="8" s="1"/>
  <c r="N184" i="8"/>
  <c r="P184" i="8" s="1"/>
  <c r="M185" i="8"/>
  <c r="P185" i="8" s="1"/>
  <c r="N186" i="8"/>
  <c r="P186" i="8" s="1"/>
  <c r="M187" i="8"/>
  <c r="P187" i="8" s="1"/>
  <c r="R187" i="8" s="1"/>
  <c r="N188" i="8"/>
  <c r="P188" i="8" s="1"/>
  <c r="R188" i="8" s="1"/>
  <c r="M189" i="8"/>
  <c r="P189" i="8" s="1"/>
  <c r="N190" i="8"/>
  <c r="P190" i="8" s="1"/>
  <c r="N195" i="8"/>
  <c r="P195" i="8" s="1"/>
  <c r="N197" i="8"/>
  <c r="P197" i="8" s="1"/>
  <c r="R197" i="8" s="1"/>
  <c r="N249" i="8"/>
  <c r="P249" i="8" s="1"/>
  <c r="R249" i="8" s="1"/>
  <c r="N272" i="8"/>
  <c r="P272" i="8" s="1"/>
  <c r="R272" i="8" s="1"/>
  <c r="N56" i="8"/>
  <c r="P56" i="8" s="1"/>
  <c r="R56" i="8" s="1"/>
  <c r="M11" i="8"/>
  <c r="P11" i="8" s="1"/>
  <c r="R11" i="8" s="1"/>
  <c r="N31" i="8"/>
  <c r="P31" i="8" s="1"/>
  <c r="R31" i="8" s="1"/>
  <c r="N39" i="8"/>
  <c r="P39" i="8" s="1"/>
  <c r="R39" i="8" s="1"/>
  <c r="N45" i="8"/>
  <c r="P45" i="8" s="1"/>
  <c r="R45" i="8" s="1"/>
  <c r="N54" i="8"/>
  <c r="P54" i="8" s="1"/>
  <c r="R54" i="8" s="1"/>
  <c r="N67" i="8"/>
  <c r="P67" i="8" s="1"/>
  <c r="R67" i="8" s="1"/>
  <c r="N75" i="8"/>
  <c r="P75" i="8" s="1"/>
  <c r="R75" i="8" s="1"/>
  <c r="N83" i="8"/>
  <c r="P83" i="8" s="1"/>
  <c r="R83" i="8" s="1"/>
  <c r="N88" i="8"/>
  <c r="P88" i="8" s="1"/>
  <c r="R88" i="8" s="1"/>
  <c r="N96" i="8"/>
  <c r="P96" i="8" s="1"/>
  <c r="R96" i="8" s="1"/>
  <c r="M202" i="8"/>
  <c r="P202" i="8" s="1"/>
  <c r="R202" i="8" s="1"/>
  <c r="N261" i="8"/>
  <c r="P261" i="8" s="1"/>
  <c r="R261" i="8" s="1"/>
  <c r="N266" i="8"/>
  <c r="P266" i="8" s="1"/>
  <c r="R266" i="8" s="1"/>
  <c r="M234" i="8"/>
  <c r="P234" i="8" s="1"/>
  <c r="R234" i="8" s="1"/>
  <c r="N235" i="8"/>
  <c r="P235" i="8" s="1"/>
  <c r="R235" i="8" s="1"/>
  <c r="M248" i="8"/>
  <c r="P248" i="8" s="1"/>
  <c r="R248" i="8" s="1"/>
  <c r="N144" i="8"/>
  <c r="M144" i="8"/>
  <c r="N146" i="8"/>
  <c r="M146" i="8"/>
  <c r="N148" i="8"/>
  <c r="M148" i="8"/>
  <c r="N150" i="8"/>
  <c r="M150" i="8"/>
  <c r="N152" i="8"/>
  <c r="M152" i="8"/>
  <c r="N154" i="8"/>
  <c r="M154" i="8"/>
  <c r="N156" i="8"/>
  <c r="M156" i="8"/>
  <c r="M157" i="8"/>
  <c r="N157" i="8"/>
  <c r="N158" i="8"/>
  <c r="M158" i="8"/>
  <c r="N161" i="8"/>
  <c r="M161" i="8"/>
  <c r="M199" i="8"/>
  <c r="P199" i="8" s="1"/>
  <c r="R199" i="8" s="1"/>
  <c r="M206" i="8"/>
  <c r="P206" i="8" s="1"/>
  <c r="R206" i="8" s="1"/>
  <c r="M207" i="8"/>
  <c r="P207" i="8" s="1"/>
  <c r="R207" i="8" s="1"/>
  <c r="N239" i="8"/>
  <c r="P239" i="8" s="1"/>
  <c r="M250" i="8"/>
  <c r="P250" i="8" s="1"/>
  <c r="M251" i="8"/>
  <c r="P251" i="8" s="1"/>
  <c r="R251" i="8" s="1"/>
  <c r="N262" i="8"/>
  <c r="P262" i="8" s="1"/>
  <c r="R262" i="8" s="1"/>
  <c r="N270" i="8"/>
  <c r="P270" i="8" s="1"/>
  <c r="N159" i="8"/>
  <c r="P159" i="8" s="1"/>
  <c r="R159" i="8" s="1"/>
  <c r="M160" i="8"/>
  <c r="P160" i="8" s="1"/>
  <c r="R160" i="8" s="1"/>
  <c r="M200" i="8"/>
  <c r="P200" i="8" s="1"/>
  <c r="R200" i="8" s="1"/>
  <c r="M201" i="8"/>
  <c r="P201" i="8" s="1"/>
  <c r="R201" i="8" s="1"/>
  <c r="M208" i="8"/>
  <c r="P208" i="8" s="1"/>
  <c r="R208" i="8" s="1"/>
  <c r="N209" i="8"/>
  <c r="P209" i="8" s="1"/>
  <c r="R209" i="8" s="1"/>
  <c r="M210" i="8"/>
  <c r="P210" i="8" s="1"/>
  <c r="R210" i="8" s="1"/>
  <c r="N211" i="8"/>
  <c r="P211" i="8" s="1"/>
  <c r="R211" i="8" s="1"/>
  <c r="M212" i="8"/>
  <c r="P212" i="8" s="1"/>
  <c r="R212" i="8" s="1"/>
  <c r="N213" i="8"/>
  <c r="P213" i="8" s="1"/>
  <c r="R213" i="8" s="1"/>
  <c r="M214" i="8"/>
  <c r="P214" i="8" s="1"/>
  <c r="R214" i="8" s="1"/>
  <c r="N215" i="8"/>
  <c r="P215" i="8" s="1"/>
  <c r="R215" i="8" s="1"/>
  <c r="M216" i="8"/>
  <c r="P216" i="8" s="1"/>
  <c r="R216" i="8" s="1"/>
  <c r="N217" i="8"/>
  <c r="P217" i="8" s="1"/>
  <c r="R217" i="8" s="1"/>
  <c r="M218" i="8"/>
  <c r="P218" i="8" s="1"/>
  <c r="R218" i="8" s="1"/>
  <c r="N219" i="8"/>
  <c r="P219" i="8" s="1"/>
  <c r="R219" i="8" s="1"/>
  <c r="M220" i="8"/>
  <c r="P220" i="8" s="1"/>
  <c r="R220" i="8" s="1"/>
  <c r="N221" i="8"/>
  <c r="P221" i="8" s="1"/>
  <c r="R221" i="8" s="1"/>
  <c r="M222" i="8"/>
  <c r="P222" i="8" s="1"/>
  <c r="R222" i="8" s="1"/>
  <c r="N223" i="8"/>
  <c r="P223" i="8" s="1"/>
  <c r="R223" i="8" s="1"/>
  <c r="M224" i="8"/>
  <c r="P224" i="8" s="1"/>
  <c r="R224" i="8" s="1"/>
  <c r="N225" i="8"/>
  <c r="P225" i="8" s="1"/>
  <c r="R225" i="8" s="1"/>
  <c r="M226" i="8"/>
  <c r="P226" i="8" s="1"/>
  <c r="R226" i="8" s="1"/>
  <c r="N227" i="8"/>
  <c r="P227" i="8" s="1"/>
  <c r="R227" i="8" s="1"/>
  <c r="M228" i="8"/>
  <c r="P228" i="8" s="1"/>
  <c r="R228" i="8" s="1"/>
  <c r="N229" i="8"/>
  <c r="P229" i="8" s="1"/>
  <c r="R229" i="8" s="1"/>
  <c r="M230" i="8"/>
  <c r="P230" i="8" s="1"/>
  <c r="R230" i="8" s="1"/>
  <c r="N237" i="8"/>
  <c r="P237" i="8" s="1"/>
  <c r="R237" i="8" s="1"/>
  <c r="M244" i="8"/>
  <c r="P244" i="8" s="1"/>
  <c r="R244" i="8" s="1"/>
  <c r="M245" i="8"/>
  <c r="P245" i="8" s="1"/>
  <c r="R245" i="8" s="1"/>
  <c r="M252" i="8"/>
  <c r="P252" i="8" s="1"/>
  <c r="R252" i="8" s="1"/>
  <c r="N253" i="8"/>
  <c r="P253" i="8" s="1"/>
  <c r="R253" i="8" s="1"/>
  <c r="M254" i="8"/>
  <c r="P254" i="8" s="1"/>
  <c r="R254" i="8" s="1"/>
  <c r="N255" i="8"/>
  <c r="P255" i="8" s="1"/>
  <c r="R255" i="8" s="1"/>
  <c r="M256" i="8"/>
  <c r="P256" i="8" s="1"/>
  <c r="R256" i="8" s="1"/>
  <c r="N257" i="8"/>
  <c r="P257" i="8" s="1"/>
  <c r="R257" i="8" s="1"/>
  <c r="M258" i="8"/>
  <c r="P258" i="8" s="1"/>
  <c r="R258" i="8" s="1"/>
  <c r="N259" i="8"/>
  <c r="P259" i="8" s="1"/>
  <c r="R259" i="8" s="1"/>
  <c r="M260" i="8"/>
  <c r="P260" i="8" s="1"/>
  <c r="R260" i="8" s="1"/>
  <c r="N268" i="8"/>
  <c r="P268" i="8" s="1"/>
  <c r="R268" i="8" s="1"/>
  <c r="M7" i="8"/>
  <c r="P7" i="8" s="1"/>
  <c r="R7" i="8" s="1"/>
  <c r="N5" i="8"/>
  <c r="P5" i="8" s="1"/>
  <c r="R5" i="8" s="1"/>
  <c r="N20" i="8"/>
  <c r="P20" i="8" s="1"/>
  <c r="R20" i="8" s="1"/>
  <c r="N22" i="8"/>
  <c r="P22" i="8" s="1"/>
  <c r="R22" i="8" s="1"/>
  <c r="N24" i="8"/>
  <c r="P24" i="8" s="1"/>
  <c r="R24" i="8" s="1"/>
  <c r="N26" i="8"/>
  <c r="P26" i="8" s="1"/>
  <c r="R26" i="8" s="1"/>
  <c r="N28" i="8"/>
  <c r="P28" i="8" s="1"/>
  <c r="R28" i="8" s="1"/>
  <c r="N30" i="8"/>
  <c r="P30" i="8" s="1"/>
  <c r="R30" i="8" s="1"/>
  <c r="N32" i="8"/>
  <c r="P32" i="8" s="1"/>
  <c r="R32" i="8" s="1"/>
  <c r="N34" i="8"/>
  <c r="P34" i="8" s="1"/>
  <c r="R34" i="8" s="1"/>
  <c r="N36" i="8"/>
  <c r="P36" i="8" s="1"/>
  <c r="R36" i="8" s="1"/>
  <c r="N38" i="8"/>
  <c r="P38" i="8" s="1"/>
  <c r="R38" i="8" s="1"/>
  <c r="N44" i="8"/>
  <c r="M44" i="8"/>
  <c r="N21" i="8"/>
  <c r="P21" i="8" s="1"/>
  <c r="R21" i="8" s="1"/>
  <c r="N23" i="8"/>
  <c r="P23" i="8" s="1"/>
  <c r="R23" i="8" s="1"/>
  <c r="N25" i="8"/>
  <c r="P25" i="8" s="1"/>
  <c r="R25" i="8" s="1"/>
  <c r="N27" i="8"/>
  <c r="P27" i="8" s="1"/>
  <c r="R27" i="8" s="1"/>
  <c r="N29" i="8"/>
  <c r="P29" i="8" s="1"/>
  <c r="R29" i="8" s="1"/>
  <c r="N40" i="8"/>
  <c r="M40" i="8"/>
  <c r="N46" i="8"/>
  <c r="M46" i="8"/>
  <c r="N42" i="8"/>
  <c r="M42" i="8"/>
  <c r="N50" i="8"/>
  <c r="P50" i="8" s="1"/>
  <c r="R50" i="8" s="1"/>
  <c r="N55" i="8"/>
  <c r="M55" i="8"/>
  <c r="M48" i="8"/>
  <c r="P48" i="8" s="1"/>
  <c r="R48" i="8" s="1"/>
  <c r="N49" i="8"/>
  <c r="P49" i="8" s="1"/>
  <c r="R49" i="8" s="1"/>
  <c r="N51" i="8"/>
  <c r="P51" i="8" s="1"/>
  <c r="R51" i="8" s="1"/>
  <c r="N53" i="8"/>
  <c r="P53" i="8" s="1"/>
  <c r="R53" i="8" s="1"/>
  <c r="N86" i="8"/>
  <c r="P86" i="8" s="1"/>
  <c r="R86" i="8" s="1"/>
  <c r="N89" i="8"/>
  <c r="M89" i="8"/>
  <c r="N97" i="8"/>
  <c r="M97" i="8"/>
  <c r="N91" i="8"/>
  <c r="M91" i="8"/>
  <c r="M58" i="8"/>
  <c r="P58" i="8" s="1"/>
  <c r="R58" i="8" s="1"/>
  <c r="M60" i="8"/>
  <c r="P60" i="8" s="1"/>
  <c r="R60" i="8" s="1"/>
  <c r="M63" i="8"/>
  <c r="P63" i="8" s="1"/>
  <c r="R63" i="8" s="1"/>
  <c r="M65" i="8"/>
  <c r="P65" i="8" s="1"/>
  <c r="R65" i="8" s="1"/>
  <c r="M66" i="8"/>
  <c r="P66" i="8" s="1"/>
  <c r="R66" i="8" s="1"/>
  <c r="M68" i="8"/>
  <c r="P68" i="8" s="1"/>
  <c r="R68" i="8" s="1"/>
  <c r="M70" i="8"/>
  <c r="P70" i="8" s="1"/>
  <c r="R70" i="8" s="1"/>
  <c r="M72" i="8"/>
  <c r="P72" i="8" s="1"/>
  <c r="R72" i="8" s="1"/>
  <c r="M74" i="8"/>
  <c r="P74" i="8" s="1"/>
  <c r="R74" i="8" s="1"/>
  <c r="M76" i="8"/>
  <c r="P76" i="8" s="1"/>
  <c r="R76" i="8" s="1"/>
  <c r="M78" i="8"/>
  <c r="P78" i="8" s="1"/>
  <c r="R78" i="8" s="1"/>
  <c r="M80" i="8"/>
  <c r="P80" i="8" s="1"/>
  <c r="R80" i="8" s="1"/>
  <c r="M82" i="8"/>
  <c r="P82" i="8" s="1"/>
  <c r="R82" i="8" s="1"/>
  <c r="M84" i="8"/>
  <c r="P84" i="8" s="1"/>
  <c r="R84" i="8" s="1"/>
  <c r="N85" i="8"/>
  <c r="P85" i="8" s="1"/>
  <c r="R85" i="8" s="1"/>
  <c r="N87" i="8"/>
  <c r="P87" i="8" s="1"/>
  <c r="R87" i="8" s="1"/>
  <c r="N93" i="8"/>
  <c r="M93" i="8"/>
  <c r="N95" i="8"/>
  <c r="M95" i="8"/>
  <c r="N141" i="8"/>
  <c r="M141" i="8"/>
  <c r="N143" i="8"/>
  <c r="M143" i="8"/>
  <c r="M99" i="8"/>
  <c r="P99" i="8" s="1"/>
  <c r="R99" i="8" s="1"/>
  <c r="M101" i="8"/>
  <c r="P101" i="8" s="1"/>
  <c r="R101" i="8" s="1"/>
  <c r="M103" i="8"/>
  <c r="P103" i="8" s="1"/>
  <c r="R103" i="8" s="1"/>
  <c r="M105" i="8"/>
  <c r="P105" i="8" s="1"/>
  <c r="R105" i="8" s="1"/>
  <c r="M107" i="8"/>
  <c r="P107" i="8" s="1"/>
  <c r="R107" i="8" s="1"/>
  <c r="M109" i="8"/>
  <c r="P109" i="8" s="1"/>
  <c r="R109" i="8" s="1"/>
  <c r="M111" i="8"/>
  <c r="P111" i="8" s="1"/>
  <c r="R111" i="8" s="1"/>
  <c r="M113" i="8"/>
  <c r="P113" i="8" s="1"/>
  <c r="R113" i="8" s="1"/>
  <c r="M115" i="8"/>
  <c r="P115" i="8" s="1"/>
  <c r="R115" i="8" s="1"/>
  <c r="M117" i="8"/>
  <c r="P117" i="8" s="1"/>
  <c r="R117" i="8" s="1"/>
  <c r="M119" i="8"/>
  <c r="P119" i="8" s="1"/>
  <c r="R119" i="8" s="1"/>
  <c r="M121" i="8"/>
  <c r="P121" i="8" s="1"/>
  <c r="R121" i="8" s="1"/>
  <c r="M123" i="8"/>
  <c r="P123" i="8" s="1"/>
  <c r="R123" i="8" s="1"/>
  <c r="M125" i="8"/>
  <c r="P125" i="8" s="1"/>
  <c r="R125" i="8" s="1"/>
  <c r="M127" i="8"/>
  <c r="P127" i="8" s="1"/>
  <c r="R127" i="8" s="1"/>
  <c r="M129" i="8"/>
  <c r="P129" i="8" s="1"/>
  <c r="R129" i="8" s="1"/>
  <c r="M131" i="8"/>
  <c r="P131" i="8" s="1"/>
  <c r="R131" i="8" s="1"/>
  <c r="M133" i="8"/>
  <c r="P133" i="8" s="1"/>
  <c r="R133" i="8" s="1"/>
  <c r="M135" i="8"/>
  <c r="P135" i="8" s="1"/>
  <c r="R135" i="8" s="1"/>
  <c r="M137" i="8"/>
  <c r="P137" i="8" s="1"/>
  <c r="R137" i="8" s="1"/>
  <c r="N138" i="8"/>
  <c r="P138" i="8" s="1"/>
  <c r="R138" i="8" s="1"/>
  <c r="M139" i="8"/>
  <c r="P139" i="8" s="1"/>
  <c r="R139" i="8" s="1"/>
  <c r="N140" i="8"/>
  <c r="P140" i="8" s="1"/>
  <c r="R140" i="8" s="1"/>
  <c r="M145" i="8"/>
  <c r="P145" i="8" s="1"/>
  <c r="R145" i="8" s="1"/>
  <c r="M147" i="8"/>
  <c r="P147" i="8" s="1"/>
  <c r="R147" i="8" s="1"/>
  <c r="M149" i="8"/>
  <c r="P149" i="8" s="1"/>
  <c r="R149" i="8" s="1"/>
  <c r="M151" i="8"/>
  <c r="P151" i="8" s="1"/>
  <c r="R151" i="8" s="1"/>
  <c r="M153" i="8"/>
  <c r="P153" i="8" s="1"/>
  <c r="R153" i="8" s="1"/>
  <c r="M155" i="8"/>
  <c r="P155" i="8" s="1"/>
  <c r="R155" i="8" s="1"/>
  <c r="M162" i="8"/>
  <c r="P162" i="8" s="1"/>
  <c r="R162" i="8" s="1"/>
  <c r="M196" i="8"/>
  <c r="P196" i="8" s="1"/>
  <c r="R196" i="8" s="1"/>
  <c r="M194" i="8"/>
  <c r="P194" i="8" s="1"/>
  <c r="R194" i="8" s="1"/>
  <c r="N231" i="8"/>
  <c r="P231" i="8" s="1"/>
  <c r="R231" i="8" s="1"/>
  <c r="M232" i="8"/>
  <c r="P232" i="8" s="1"/>
  <c r="R232" i="8" s="1"/>
  <c r="N233" i="8"/>
  <c r="P233" i="8" s="1"/>
  <c r="R233" i="8" s="1"/>
  <c r="N236" i="8"/>
  <c r="M236" i="8"/>
  <c r="N243" i="8"/>
  <c r="P243" i="8" s="1"/>
  <c r="R243" i="8" s="1"/>
  <c r="M238" i="8"/>
  <c r="P238" i="8" s="1"/>
  <c r="R238" i="8" s="1"/>
  <c r="M240" i="8"/>
  <c r="P240" i="8" s="1"/>
  <c r="R240" i="8" s="1"/>
  <c r="M242" i="8"/>
  <c r="P242" i="8" s="1"/>
  <c r="R242" i="8" s="1"/>
  <c r="M263" i="8"/>
  <c r="P263" i="8" s="1"/>
  <c r="R263" i="8" s="1"/>
  <c r="M265" i="8"/>
  <c r="P265" i="8" s="1"/>
  <c r="R265" i="8" s="1"/>
  <c r="M267" i="8"/>
  <c r="P267" i="8" s="1"/>
  <c r="R267" i="8" s="1"/>
  <c r="M269" i="8"/>
  <c r="P269" i="8" s="1"/>
  <c r="R269" i="8" s="1"/>
  <c r="M271" i="8"/>
  <c r="P271" i="8" s="1"/>
  <c r="R271" i="8" s="1"/>
  <c r="M273" i="8"/>
  <c r="P273" i="8" s="1"/>
  <c r="R273" i="8" s="1"/>
  <c r="T12" i="8" l="1"/>
  <c r="R12" i="8"/>
  <c r="U12" i="8" s="1"/>
  <c r="T186" i="8"/>
  <c r="R186" i="8"/>
  <c r="U186" i="8" s="1"/>
  <c r="T170" i="8"/>
  <c r="R170" i="8"/>
  <c r="U170" i="8" s="1"/>
  <c r="R136" i="8"/>
  <c r="S136" i="8" s="1"/>
  <c r="R104" i="8"/>
  <c r="U104" i="8" s="1"/>
  <c r="R192" i="8"/>
  <c r="S192" i="8" s="1"/>
  <c r="R43" i="8"/>
  <c r="S43" i="8" s="1"/>
  <c r="T185" i="8"/>
  <c r="R185" i="8"/>
  <c r="S185" i="8" s="1"/>
  <c r="T177" i="8"/>
  <c r="R177" i="8"/>
  <c r="S177" i="8" s="1"/>
  <c r="R134" i="8"/>
  <c r="U134" i="8" s="1"/>
  <c r="R102" i="8"/>
  <c r="S102" i="8" s="1"/>
  <c r="R4" i="8"/>
  <c r="U4" i="8" s="1"/>
  <c r="T169" i="8"/>
  <c r="R169" i="8"/>
  <c r="T118" i="8"/>
  <c r="R118" i="8"/>
  <c r="U118" i="8" s="1"/>
  <c r="R184" i="8"/>
  <c r="U184" i="8" s="1"/>
  <c r="R176" i="8"/>
  <c r="S176" i="8" s="1"/>
  <c r="R168" i="8"/>
  <c r="U168" i="8" s="1"/>
  <c r="R247" i="8"/>
  <c r="S247" i="8" s="1"/>
  <c r="R270" i="8"/>
  <c r="S270" i="8" s="1"/>
  <c r="R73" i="8"/>
  <c r="S73" i="8" s="1"/>
  <c r="R195" i="8"/>
  <c r="S195" i="8" s="1"/>
  <c r="R190" i="8"/>
  <c r="U190" i="8" s="1"/>
  <c r="R174" i="8"/>
  <c r="U174" i="8" s="1"/>
  <c r="R128" i="8"/>
  <c r="S128" i="8" s="1"/>
  <c r="R112" i="8"/>
  <c r="S112" i="8" s="1"/>
  <c r="T189" i="8"/>
  <c r="R189" i="8"/>
  <c r="S189" i="8" s="1"/>
  <c r="T181" i="8"/>
  <c r="R181" i="8"/>
  <c r="S181" i="8" s="1"/>
  <c r="R165" i="8"/>
  <c r="U165" i="8" s="1"/>
  <c r="R126" i="8"/>
  <c r="U126" i="8" s="1"/>
  <c r="R110" i="8"/>
  <c r="S110" i="8" s="1"/>
  <c r="R77" i="8"/>
  <c r="U77" i="8" s="1"/>
  <c r="T8" i="8"/>
  <c r="R8" i="8"/>
  <c r="U8" i="8" s="1"/>
  <c r="T203" i="8"/>
  <c r="R203" i="8"/>
  <c r="S203" i="8" s="1"/>
  <c r="T14" i="8"/>
  <c r="R14" i="8"/>
  <c r="S14" i="8" s="1"/>
  <c r="T250" i="8"/>
  <c r="R250" i="8"/>
  <c r="U250" i="8" s="1"/>
  <c r="R180" i="8"/>
  <c r="U180" i="8" s="1"/>
  <c r="R164" i="8"/>
  <c r="S164" i="8" s="1"/>
  <c r="T79" i="8"/>
  <c r="R79" i="8"/>
  <c r="T239" i="8"/>
  <c r="R239" i="8"/>
  <c r="S239" i="8" s="1"/>
  <c r="T193" i="8"/>
  <c r="R193" i="8"/>
  <c r="S193" i="8" s="1"/>
  <c r="T188" i="8"/>
  <c r="U188" i="8"/>
  <c r="T172" i="8"/>
  <c r="U172" i="8"/>
  <c r="T205" i="8"/>
  <c r="P10" i="8"/>
  <c r="P17" i="8"/>
  <c r="S266" i="8"/>
  <c r="T266" i="8"/>
  <c r="P18" i="8"/>
  <c r="U182" i="8"/>
  <c r="T182" i="8"/>
  <c r="U178" i="8"/>
  <c r="T178" i="8"/>
  <c r="U166" i="8"/>
  <c r="T166" i="8"/>
  <c r="T120" i="8"/>
  <c r="S120" i="8"/>
  <c r="S90" i="8"/>
  <c r="U90" i="8"/>
  <c r="U15" i="8"/>
  <c r="T15" i="8"/>
  <c r="T262" i="8"/>
  <c r="S262" i="8"/>
  <c r="T128" i="8"/>
  <c r="T104" i="8"/>
  <c r="T173" i="8"/>
  <c r="S173" i="8"/>
  <c r="T190" i="8"/>
  <c r="T174" i="8"/>
  <c r="S199" i="8"/>
  <c r="T199" i="8"/>
  <c r="T114" i="8"/>
  <c r="U114" i="8"/>
  <c r="U69" i="8"/>
  <c r="T69" i="8"/>
  <c r="U57" i="8"/>
  <c r="T57" i="8"/>
  <c r="T16" i="8"/>
  <c r="U16" i="8"/>
  <c r="T112" i="8"/>
  <c r="T4" i="8"/>
  <c r="T176" i="8"/>
  <c r="T90" i="8"/>
  <c r="T192" i="8"/>
  <c r="T165" i="8"/>
  <c r="P156" i="8"/>
  <c r="P89" i="8"/>
  <c r="R89" i="8" s="1"/>
  <c r="P161" i="8"/>
  <c r="R161" i="8" s="1"/>
  <c r="P157" i="8"/>
  <c r="R157" i="8" s="1"/>
  <c r="P9" i="8"/>
  <c r="T207" i="8"/>
  <c r="S207" i="8"/>
  <c r="T249" i="8"/>
  <c r="U249" i="8"/>
  <c r="U198" i="8"/>
  <c r="T198" i="8"/>
  <c r="T81" i="8"/>
  <c r="T246" i="8"/>
  <c r="U246" i="8"/>
  <c r="U251" i="8"/>
  <c r="T251" i="8"/>
  <c r="S187" i="8"/>
  <c r="T187" i="8"/>
  <c r="S183" i="8"/>
  <c r="T183" i="8"/>
  <c r="S179" i="8"/>
  <c r="T179" i="8"/>
  <c r="S175" i="8"/>
  <c r="T175" i="8"/>
  <c r="S171" i="8"/>
  <c r="T171" i="8"/>
  <c r="S167" i="8"/>
  <c r="T167" i="8"/>
  <c r="S163" i="8"/>
  <c r="T163" i="8"/>
  <c r="T130" i="8"/>
  <c r="U130" i="8"/>
  <c r="T122" i="8"/>
  <c r="U122" i="8"/>
  <c r="T106" i="8"/>
  <c r="U106" i="8"/>
  <c r="T98" i="8"/>
  <c r="U98" i="8"/>
  <c r="T73" i="8"/>
  <c r="U43" i="8"/>
  <c r="S169" i="8"/>
  <c r="T136" i="8"/>
  <c r="S4" i="8"/>
  <c r="T126" i="8"/>
  <c r="P41" i="8"/>
  <c r="R41" i="8" s="1"/>
  <c r="P144" i="8"/>
  <c r="R144" i="8" s="1"/>
  <c r="P33" i="8"/>
  <c r="S197" i="8"/>
  <c r="T197" i="8"/>
  <c r="T132" i="8"/>
  <c r="U124" i="8"/>
  <c r="T124" i="8"/>
  <c r="T116" i="8"/>
  <c r="T108" i="8"/>
  <c r="T100" i="8"/>
  <c r="T6" i="8"/>
  <c r="T19" i="8"/>
  <c r="S191" i="8"/>
  <c r="T191" i="8"/>
  <c r="T142" i="8"/>
  <c r="S206" i="8"/>
  <c r="T206" i="8"/>
  <c r="T180" i="8"/>
  <c r="T164" i="8"/>
  <c r="P95" i="8"/>
  <c r="T134" i="8"/>
  <c r="T102" i="8"/>
  <c r="T184" i="8"/>
  <c r="T168" i="8"/>
  <c r="T195" i="8"/>
  <c r="T110" i="8"/>
  <c r="T77" i="8"/>
  <c r="T43" i="8"/>
  <c r="P152" i="8"/>
  <c r="P141" i="8"/>
  <c r="P97" i="8"/>
  <c r="P148" i="8"/>
  <c r="P236" i="8"/>
  <c r="P158" i="8"/>
  <c r="P55" i="8"/>
  <c r="R55" i="8" s="1"/>
  <c r="P154" i="8"/>
  <c r="R154" i="8" s="1"/>
  <c r="P150" i="8"/>
  <c r="P146" i="8"/>
  <c r="R146" i="8" s="1"/>
  <c r="T230" i="8"/>
  <c r="S230" i="8"/>
  <c r="U201" i="8"/>
  <c r="T201" i="8"/>
  <c r="U245" i="8"/>
  <c r="S245" i="8"/>
  <c r="T237" i="8"/>
  <c r="T245" i="8"/>
  <c r="P143" i="8"/>
  <c r="T200" i="8"/>
  <c r="T270" i="8"/>
  <c r="T247" i="8"/>
  <c r="P93" i="8"/>
  <c r="P91" i="8"/>
  <c r="P42" i="8"/>
  <c r="P40" i="8"/>
  <c r="P46" i="8"/>
  <c r="P44" i="8"/>
  <c r="R44" i="8" s="1"/>
  <c r="T269" i="8"/>
  <c r="T263" i="8"/>
  <c r="T238" i="8"/>
  <c r="T231" i="8"/>
  <c r="T196" i="8"/>
  <c r="T153" i="8"/>
  <c r="T145" i="8"/>
  <c r="T139" i="8"/>
  <c r="T133" i="8"/>
  <c r="T125" i="8"/>
  <c r="T117" i="8"/>
  <c r="T109" i="8"/>
  <c r="T101" i="8"/>
  <c r="T87" i="8"/>
  <c r="T82" i="8"/>
  <c r="T74" i="8"/>
  <c r="T66" i="8"/>
  <c r="T65" i="8"/>
  <c r="T5" i="8"/>
  <c r="T267" i="8"/>
  <c r="T243" i="8"/>
  <c r="T194" i="8"/>
  <c r="T162" i="8"/>
  <c r="T151" i="8"/>
  <c r="T138" i="8"/>
  <c r="T131" i="8"/>
  <c r="T123" i="8"/>
  <c r="T115" i="8"/>
  <c r="T107" i="8"/>
  <c r="T99" i="8"/>
  <c r="T80" i="8"/>
  <c r="T72" i="8"/>
  <c r="T63" i="8"/>
  <c r="T60" i="8"/>
  <c r="T51" i="8"/>
  <c r="T29" i="8"/>
  <c r="T25" i="8"/>
  <c r="T21" i="8"/>
  <c r="T7" i="8"/>
  <c r="T242" i="8"/>
  <c r="T233" i="8"/>
  <c r="T149" i="8"/>
  <c r="T137" i="8"/>
  <c r="T129" i="8"/>
  <c r="T121" i="8"/>
  <c r="T113" i="8"/>
  <c r="T105" i="8"/>
  <c r="T85" i="8"/>
  <c r="T78" i="8"/>
  <c r="T70" i="8"/>
  <c r="T58" i="8"/>
  <c r="T48" i="8"/>
  <c r="T271" i="8"/>
  <c r="T240" i="8"/>
  <c r="T232" i="8"/>
  <c r="T155" i="8"/>
  <c r="T147" i="8"/>
  <c r="T140" i="8"/>
  <c r="T135" i="8"/>
  <c r="T127" i="8"/>
  <c r="T119" i="8"/>
  <c r="T111" i="8"/>
  <c r="T103" i="8"/>
  <c r="T76" i="8"/>
  <c r="T68" i="8"/>
  <c r="T53" i="8"/>
  <c r="T49" i="8"/>
  <c r="T27" i="8"/>
  <c r="T23" i="8"/>
  <c r="T260" i="8"/>
  <c r="T256" i="8"/>
  <c r="T252" i="8"/>
  <c r="T244" i="8"/>
  <c r="T227" i="8"/>
  <c r="T223" i="8"/>
  <c r="T219" i="8"/>
  <c r="T215" i="8"/>
  <c r="T211" i="8"/>
  <c r="T96" i="8"/>
  <c r="T88" i="8"/>
  <c r="T94" i="8"/>
  <c r="T83" i="8"/>
  <c r="T75" i="8"/>
  <c r="T67" i="8"/>
  <c r="T64" i="8"/>
  <c r="T61" i="8"/>
  <c r="T36" i="8"/>
  <c r="T45" i="8"/>
  <c r="T248" i="8"/>
  <c r="T259" i="8"/>
  <c r="T255" i="8"/>
  <c r="U205" i="8"/>
  <c r="S205" i="8"/>
  <c r="T204" i="8"/>
  <c r="T226" i="8"/>
  <c r="T222" i="8"/>
  <c r="T218" i="8"/>
  <c r="T214" i="8"/>
  <c r="T210" i="8"/>
  <c r="U200" i="8"/>
  <c r="S200" i="8"/>
  <c r="T160" i="8"/>
  <c r="T84" i="8"/>
  <c r="T52" i="8"/>
  <c r="T34" i="8"/>
  <c r="T28" i="8"/>
  <c r="T24" i="8"/>
  <c r="T20" i="8"/>
  <c r="T39" i="8"/>
  <c r="T35" i="8"/>
  <c r="T31" i="8"/>
  <c r="T13" i="8"/>
  <c r="T273" i="8"/>
  <c r="T265" i="8"/>
  <c r="T235" i="8"/>
  <c r="T258" i="8"/>
  <c r="T254" i="8"/>
  <c r="T202" i="8"/>
  <c r="T229" i="8"/>
  <c r="T225" i="8"/>
  <c r="T221" i="8"/>
  <c r="T217" i="8"/>
  <c r="T213" i="8"/>
  <c r="T209" i="8"/>
  <c r="T159" i="8"/>
  <c r="T86" i="8"/>
  <c r="T92" i="8"/>
  <c r="T56" i="8"/>
  <c r="T71" i="8"/>
  <c r="T62" i="8"/>
  <c r="T59" i="8"/>
  <c r="T32" i="8"/>
  <c r="T272" i="8"/>
  <c r="T264" i="8"/>
  <c r="T241" i="8"/>
  <c r="T234" i="8"/>
  <c r="T268" i="8"/>
  <c r="T261" i="8"/>
  <c r="T257" i="8"/>
  <c r="T253" i="8"/>
  <c r="T228" i="8"/>
  <c r="T224" i="8"/>
  <c r="T220" i="8"/>
  <c r="T216" i="8"/>
  <c r="T212" i="8"/>
  <c r="T208" i="8"/>
  <c r="T54" i="8"/>
  <c r="T50" i="8"/>
  <c r="T38" i="8"/>
  <c r="T30" i="8"/>
  <c r="T26" i="8"/>
  <c r="T22" i="8"/>
  <c r="T47" i="8"/>
  <c r="T37" i="8"/>
  <c r="T11" i="8"/>
  <c r="S77" i="8" l="1"/>
  <c r="S126" i="8"/>
  <c r="S168" i="8"/>
  <c r="U112" i="8"/>
  <c r="U128" i="8"/>
  <c r="S180" i="8"/>
  <c r="U270" i="8"/>
  <c r="U73" i="8"/>
  <c r="S165" i="8"/>
  <c r="U176" i="8"/>
  <c r="S184" i="8"/>
  <c r="U136" i="8"/>
  <c r="U195" i="8"/>
  <c r="T42" i="8"/>
  <c r="R42" i="8"/>
  <c r="S42" i="8" s="1"/>
  <c r="S134" i="8"/>
  <c r="T158" i="8"/>
  <c r="R158" i="8"/>
  <c r="T95" i="8"/>
  <c r="R95" i="8"/>
  <c r="S95" i="8" s="1"/>
  <c r="U164" i="8"/>
  <c r="S104" i="8"/>
  <c r="S174" i="8"/>
  <c r="T236" i="8"/>
  <c r="R236" i="8"/>
  <c r="S236" i="8" s="1"/>
  <c r="T9" i="8"/>
  <c r="R9" i="8"/>
  <c r="S9" i="8" s="1"/>
  <c r="T17" i="8"/>
  <c r="R17" i="8"/>
  <c r="U110" i="8"/>
  <c r="U247" i="8"/>
  <c r="T143" i="8"/>
  <c r="R143" i="8"/>
  <c r="S143" i="8" s="1"/>
  <c r="T148" i="8"/>
  <c r="R148" i="8"/>
  <c r="U148" i="8" s="1"/>
  <c r="T33" i="8"/>
  <c r="R33" i="8"/>
  <c r="U33" i="8" s="1"/>
  <c r="T10" i="8"/>
  <c r="R10" i="8"/>
  <c r="T150" i="8"/>
  <c r="R150" i="8"/>
  <c r="S150" i="8" s="1"/>
  <c r="T91" i="8"/>
  <c r="R91" i="8"/>
  <c r="S91" i="8" s="1"/>
  <c r="T18" i="8"/>
  <c r="R18" i="8"/>
  <c r="U192" i="8"/>
  <c r="T46" i="8"/>
  <c r="R46" i="8"/>
  <c r="U46" i="8" s="1"/>
  <c r="S190" i="8"/>
  <c r="T97" i="8"/>
  <c r="R97" i="8"/>
  <c r="U97" i="8" s="1"/>
  <c r="T40" i="8"/>
  <c r="R40" i="8"/>
  <c r="S40" i="8" s="1"/>
  <c r="U102" i="8"/>
  <c r="T141" i="8"/>
  <c r="R141" i="8"/>
  <c r="S141" i="8" s="1"/>
  <c r="T152" i="8"/>
  <c r="R152" i="8"/>
  <c r="S152" i="8" s="1"/>
  <c r="T156" i="8"/>
  <c r="R156" i="8"/>
  <c r="S156" i="8" s="1"/>
  <c r="T93" i="8"/>
  <c r="R93" i="8"/>
  <c r="S93" i="8" s="1"/>
  <c r="S22" i="8"/>
  <c r="U22" i="8"/>
  <c r="U193" i="8"/>
  <c r="U199" i="8"/>
  <c r="U173" i="8"/>
  <c r="S15" i="8"/>
  <c r="S69" i="8"/>
  <c r="S198" i="8"/>
  <c r="U183" i="8"/>
  <c r="S178" i="8"/>
  <c r="U206" i="8"/>
  <c r="S158" i="8"/>
  <c r="U207" i="8"/>
  <c r="U177" i="8"/>
  <c r="U163" i="8"/>
  <c r="U179" i="8"/>
  <c r="T44" i="8"/>
  <c r="S246" i="8"/>
  <c r="S186" i="8"/>
  <c r="U262" i="8"/>
  <c r="S114" i="8"/>
  <c r="S172" i="8"/>
  <c r="U167" i="8"/>
  <c r="U14" i="8"/>
  <c r="U175" i="8"/>
  <c r="U239" i="8"/>
  <c r="S57" i="8"/>
  <c r="U266" i="8"/>
  <c r="S166" i="8"/>
  <c r="S182" i="8"/>
  <c r="S130" i="8"/>
  <c r="U169" i="8"/>
  <c r="U230" i="8"/>
  <c r="S16" i="8"/>
  <c r="T157" i="8"/>
  <c r="S249" i="8"/>
  <c r="T41" i="8"/>
  <c r="S17" i="8"/>
  <c r="U189" i="8"/>
  <c r="S106" i="8"/>
  <c r="T55" i="8"/>
  <c r="U185" i="8"/>
  <c r="U120" i="8"/>
  <c r="T89" i="8"/>
  <c r="S188" i="8"/>
  <c r="S8" i="8"/>
  <c r="S201" i="8"/>
  <c r="S170" i="8"/>
  <c r="S118" i="8"/>
  <c r="S161" i="8"/>
  <c r="U161" i="8"/>
  <c r="T161" i="8"/>
  <c r="U181" i="8"/>
  <c r="T144" i="8"/>
  <c r="U171" i="8"/>
  <c r="U187" i="8"/>
  <c r="U191" i="8"/>
  <c r="S251" i="8"/>
  <c r="S122" i="8"/>
  <c r="S98" i="8"/>
  <c r="U79" i="8"/>
  <c r="S79" i="8"/>
  <c r="U81" i="8"/>
  <c r="S81" i="8"/>
  <c r="T146" i="8"/>
  <c r="T154" i="8"/>
  <c r="S142" i="8"/>
  <c r="U142" i="8"/>
  <c r="S6" i="8"/>
  <c r="U6" i="8"/>
  <c r="U108" i="8"/>
  <c r="S108" i="8"/>
  <c r="S250" i="8"/>
  <c r="U197" i="8"/>
  <c r="S124" i="8"/>
  <c r="S19" i="8"/>
  <c r="U19" i="8"/>
  <c r="U100" i="8"/>
  <c r="S100" i="8"/>
  <c r="U132" i="8"/>
  <c r="S132" i="8"/>
  <c r="U116" i="8"/>
  <c r="S116" i="8"/>
  <c r="S12" i="8"/>
  <c r="U203" i="8"/>
  <c r="U237" i="8"/>
  <c r="S237" i="8"/>
  <c r="S146" i="8"/>
  <c r="U146" i="8"/>
  <c r="S154" i="8"/>
  <c r="U154" i="8"/>
  <c r="U11" i="8"/>
  <c r="S11" i="8"/>
  <c r="S37" i="8"/>
  <c r="U37" i="8"/>
  <c r="U47" i="8"/>
  <c r="S47" i="8"/>
  <c r="U32" i="8"/>
  <c r="S32" i="8"/>
  <c r="U213" i="8"/>
  <c r="S213" i="8"/>
  <c r="U221" i="8"/>
  <c r="S221" i="8"/>
  <c r="U229" i="8"/>
  <c r="S229" i="8"/>
  <c r="S258" i="8"/>
  <c r="U258" i="8"/>
  <c r="S265" i="8"/>
  <c r="U265" i="8"/>
  <c r="U24" i="8"/>
  <c r="S24" i="8"/>
  <c r="S34" i="8"/>
  <c r="U34" i="8"/>
  <c r="S89" i="8"/>
  <c r="U89" i="8"/>
  <c r="S160" i="8"/>
  <c r="U160" i="8"/>
  <c r="U255" i="8"/>
  <c r="S255" i="8"/>
  <c r="U45" i="8"/>
  <c r="S45" i="8"/>
  <c r="U61" i="8"/>
  <c r="S61" i="8"/>
  <c r="U67" i="8"/>
  <c r="S67" i="8"/>
  <c r="S83" i="8"/>
  <c r="U83" i="8"/>
  <c r="S244" i="8"/>
  <c r="U244" i="8"/>
  <c r="S256" i="8"/>
  <c r="U256" i="8"/>
  <c r="S27" i="8"/>
  <c r="U27" i="8"/>
  <c r="S76" i="8"/>
  <c r="U76" i="8"/>
  <c r="U103" i="8"/>
  <c r="S103" i="8"/>
  <c r="U119" i="8"/>
  <c r="S119" i="8"/>
  <c r="U135" i="8"/>
  <c r="S135" i="8"/>
  <c r="S271" i="8"/>
  <c r="U271" i="8"/>
  <c r="S48" i="8"/>
  <c r="U48" i="8"/>
  <c r="S70" i="8"/>
  <c r="U70" i="8"/>
  <c r="U105" i="8"/>
  <c r="S105" i="8"/>
  <c r="U121" i="8"/>
  <c r="S121" i="8"/>
  <c r="S137" i="8"/>
  <c r="U137" i="8"/>
  <c r="S242" i="8"/>
  <c r="U242" i="8"/>
  <c r="U29" i="8"/>
  <c r="S29" i="8"/>
  <c r="S60" i="8"/>
  <c r="U60" i="8"/>
  <c r="S80" i="8"/>
  <c r="U80" i="8"/>
  <c r="U99" i="8"/>
  <c r="S99" i="8"/>
  <c r="U115" i="8"/>
  <c r="S115" i="8"/>
  <c r="U131" i="8"/>
  <c r="S131" i="8"/>
  <c r="U194" i="8"/>
  <c r="S194" i="8"/>
  <c r="U65" i="8"/>
  <c r="S65" i="8"/>
  <c r="U74" i="8"/>
  <c r="S74" i="8"/>
  <c r="U109" i="8"/>
  <c r="S109" i="8"/>
  <c r="U125" i="8"/>
  <c r="S125" i="8"/>
  <c r="S139" i="8"/>
  <c r="U139" i="8"/>
  <c r="U231" i="8"/>
  <c r="S231" i="8"/>
  <c r="S263" i="8"/>
  <c r="U263" i="8"/>
  <c r="S26" i="8"/>
  <c r="U26" i="8"/>
  <c r="S38" i="8"/>
  <c r="U38" i="8"/>
  <c r="S208" i="8"/>
  <c r="U208" i="8"/>
  <c r="S216" i="8"/>
  <c r="U216" i="8"/>
  <c r="S224" i="8"/>
  <c r="U224" i="8"/>
  <c r="U257" i="8"/>
  <c r="S257" i="8"/>
  <c r="S268" i="8"/>
  <c r="U268" i="8"/>
  <c r="U234" i="8"/>
  <c r="S234" i="8"/>
  <c r="S264" i="8"/>
  <c r="U264" i="8"/>
  <c r="U62" i="8"/>
  <c r="S62" i="8"/>
  <c r="S71" i="8"/>
  <c r="U71" i="8"/>
  <c r="U92" i="8"/>
  <c r="S92" i="8"/>
  <c r="U159" i="8"/>
  <c r="S159" i="8"/>
  <c r="U144" i="8"/>
  <c r="S144" i="8"/>
  <c r="S13" i="8"/>
  <c r="U13" i="8"/>
  <c r="U35" i="8"/>
  <c r="S35" i="8"/>
  <c r="S84" i="8"/>
  <c r="U84" i="8"/>
  <c r="S210" i="8"/>
  <c r="U210" i="8"/>
  <c r="S218" i="8"/>
  <c r="U218" i="8"/>
  <c r="S226" i="8"/>
  <c r="U226" i="8"/>
  <c r="S94" i="8"/>
  <c r="U94" i="8"/>
  <c r="U96" i="8"/>
  <c r="S96" i="8"/>
  <c r="U215" i="8"/>
  <c r="S215" i="8"/>
  <c r="U223" i="8"/>
  <c r="S223" i="8"/>
  <c r="S53" i="8"/>
  <c r="U53" i="8"/>
  <c r="U147" i="8"/>
  <c r="S147" i="8"/>
  <c r="S232" i="8"/>
  <c r="U232" i="8"/>
  <c r="S85" i="8"/>
  <c r="U85" i="8"/>
  <c r="U21" i="8"/>
  <c r="S21" i="8"/>
  <c r="U151" i="8"/>
  <c r="S151" i="8"/>
  <c r="S5" i="8"/>
  <c r="U5" i="8"/>
  <c r="S87" i="8"/>
  <c r="U87" i="8"/>
  <c r="U153" i="8"/>
  <c r="S153" i="8"/>
  <c r="U41" i="8"/>
  <c r="S41" i="8"/>
  <c r="U54" i="8"/>
  <c r="S54" i="8"/>
  <c r="U86" i="8"/>
  <c r="S86" i="8"/>
  <c r="U209" i="8"/>
  <c r="S209" i="8"/>
  <c r="U217" i="8"/>
  <c r="S217" i="8"/>
  <c r="U225" i="8"/>
  <c r="S225" i="8"/>
  <c r="S254" i="8"/>
  <c r="U254" i="8"/>
  <c r="S273" i="8"/>
  <c r="U273" i="8"/>
  <c r="S31" i="8"/>
  <c r="U31" i="8"/>
  <c r="U20" i="8"/>
  <c r="S20" i="8"/>
  <c r="U28" i="8"/>
  <c r="S28" i="8"/>
  <c r="U259" i="8"/>
  <c r="S259" i="8"/>
  <c r="U64" i="8"/>
  <c r="S64" i="8"/>
  <c r="U75" i="8"/>
  <c r="S75" i="8"/>
  <c r="S252" i="8"/>
  <c r="U252" i="8"/>
  <c r="S260" i="8"/>
  <c r="U260" i="8"/>
  <c r="S44" i="8"/>
  <c r="U44" i="8"/>
  <c r="S68" i="8"/>
  <c r="U68" i="8"/>
  <c r="U111" i="8"/>
  <c r="S111" i="8"/>
  <c r="U127" i="8"/>
  <c r="S127" i="8"/>
  <c r="U140" i="8"/>
  <c r="S140" i="8"/>
  <c r="S240" i="8"/>
  <c r="U240" i="8"/>
  <c r="S58" i="8"/>
  <c r="U58" i="8"/>
  <c r="S78" i="8"/>
  <c r="U78" i="8"/>
  <c r="U113" i="8"/>
  <c r="S113" i="8"/>
  <c r="U129" i="8"/>
  <c r="S129" i="8"/>
  <c r="U233" i="8"/>
  <c r="S233" i="8"/>
  <c r="S63" i="8"/>
  <c r="U63" i="8"/>
  <c r="U72" i="8"/>
  <c r="S72" i="8"/>
  <c r="U107" i="8"/>
  <c r="S107" i="8"/>
  <c r="U123" i="8"/>
  <c r="S123" i="8"/>
  <c r="S138" i="8"/>
  <c r="U138" i="8"/>
  <c r="U267" i="8"/>
  <c r="S267" i="8"/>
  <c r="U66" i="8"/>
  <c r="S66" i="8"/>
  <c r="U82" i="8"/>
  <c r="S82" i="8"/>
  <c r="U101" i="8"/>
  <c r="S101" i="8"/>
  <c r="U117" i="8"/>
  <c r="S117" i="8"/>
  <c r="U133" i="8"/>
  <c r="S133" i="8"/>
  <c r="S196" i="8"/>
  <c r="U196" i="8"/>
  <c r="S238" i="8"/>
  <c r="U238" i="8"/>
  <c r="U269" i="8"/>
  <c r="S269" i="8"/>
  <c r="S30" i="8"/>
  <c r="U30" i="8"/>
  <c r="U50" i="8"/>
  <c r="S50" i="8"/>
  <c r="U55" i="8"/>
  <c r="S55" i="8"/>
  <c r="S212" i="8"/>
  <c r="U212" i="8"/>
  <c r="S220" i="8"/>
  <c r="U220" i="8"/>
  <c r="S228" i="8"/>
  <c r="U228" i="8"/>
  <c r="U253" i="8"/>
  <c r="S253" i="8"/>
  <c r="U261" i="8"/>
  <c r="S261" i="8"/>
  <c r="S241" i="8"/>
  <c r="U241" i="8"/>
  <c r="S272" i="8"/>
  <c r="U272" i="8"/>
  <c r="U59" i="8"/>
  <c r="S59" i="8"/>
  <c r="U56" i="8"/>
  <c r="S56" i="8"/>
  <c r="U202" i="8"/>
  <c r="S202" i="8"/>
  <c r="S235" i="8"/>
  <c r="U235" i="8"/>
  <c r="U39" i="8"/>
  <c r="S39" i="8"/>
  <c r="U52" i="8"/>
  <c r="S52" i="8"/>
  <c r="S214" i="8"/>
  <c r="U214" i="8"/>
  <c r="S222" i="8"/>
  <c r="U222" i="8"/>
  <c r="U204" i="8"/>
  <c r="S204" i="8"/>
  <c r="U248" i="8"/>
  <c r="S248" i="8"/>
  <c r="U36" i="8"/>
  <c r="S36" i="8"/>
  <c r="U88" i="8"/>
  <c r="S88" i="8"/>
  <c r="U157" i="8"/>
  <c r="S157" i="8"/>
  <c r="U211" i="8"/>
  <c r="S211" i="8"/>
  <c r="U219" i="8"/>
  <c r="S219" i="8"/>
  <c r="U227" i="8"/>
  <c r="S227" i="8"/>
  <c r="S23" i="8"/>
  <c r="U23" i="8"/>
  <c r="S49" i="8"/>
  <c r="U49" i="8"/>
  <c r="U155" i="8"/>
  <c r="S155" i="8"/>
  <c r="U149" i="8"/>
  <c r="S149" i="8"/>
  <c r="U7" i="8"/>
  <c r="S7" i="8"/>
  <c r="U25" i="8"/>
  <c r="S25" i="8"/>
  <c r="S51" i="8"/>
  <c r="U51" i="8"/>
  <c r="U162" i="8"/>
  <c r="S162" i="8"/>
  <c r="S243" i="8"/>
  <c r="U243" i="8"/>
  <c r="U145" i="8"/>
  <c r="S145" i="8"/>
  <c r="S18" i="8" l="1"/>
  <c r="U18" i="8"/>
  <c r="S46" i="8"/>
  <c r="U156" i="8"/>
  <c r="U95" i="8"/>
  <c r="S33" i="8"/>
  <c r="U158" i="8"/>
  <c r="U40" i="8"/>
  <c r="U93" i="8"/>
  <c r="U143" i="8"/>
  <c r="U141" i="8"/>
  <c r="U236" i="8"/>
  <c r="S97" i="8"/>
  <c r="U9" i="8"/>
  <c r="U17" i="8"/>
  <c r="U150" i="8"/>
  <c r="U152" i="8"/>
  <c r="S10" i="8"/>
  <c r="U10" i="8"/>
  <c r="U91" i="8"/>
  <c r="U42" i="8"/>
  <c r="S148" i="8"/>
  <c r="M3058" i="5" l="1"/>
  <c r="M3074" i="5" l="1"/>
  <c r="K3074" i="5"/>
  <c r="K1358" i="5" l="1"/>
  <c r="K1180" i="5"/>
  <c r="K1158" i="5"/>
  <c r="K1157" i="5"/>
  <c r="K1063" i="5"/>
  <c r="K1012" i="5"/>
  <c r="K1010" i="5"/>
  <c r="M2388" i="5"/>
  <c r="M2375" i="5"/>
  <c r="M2310" i="5"/>
  <c r="M2292" i="5"/>
  <c r="M2286" i="5"/>
  <c r="M2284" i="5"/>
  <c r="G2400" i="5"/>
  <c r="I2854" i="5" l="1"/>
  <c r="I2851" i="5" l="1"/>
  <c r="G2785" i="5" l="1"/>
  <c r="N7" i="9" l="1"/>
  <c r="N13" i="9" s="1"/>
  <c r="M7" i="9"/>
  <c r="M13" i="9" s="1"/>
  <c r="L7" i="9"/>
  <c r="L13" i="9" s="1"/>
  <c r="K7" i="9"/>
  <c r="K13" i="9" s="1"/>
  <c r="J7" i="9"/>
  <c r="J13" i="9" s="1"/>
  <c r="I7" i="9"/>
  <c r="I13" i="9" s="1"/>
  <c r="H7" i="9"/>
  <c r="H13" i="9" s="1"/>
  <c r="G7" i="9"/>
  <c r="G13" i="9" s="1"/>
  <c r="F7" i="9"/>
  <c r="F13" i="9" s="1"/>
  <c r="E7" i="9"/>
  <c r="E13" i="9" s="1"/>
  <c r="D7" i="9"/>
  <c r="D13" i="9" s="1"/>
  <c r="C7" i="9"/>
  <c r="C13" i="9" s="1"/>
  <c r="G2503" i="5"/>
  <c r="I2503" i="5"/>
  <c r="K2503" i="5"/>
  <c r="M2503" i="5"/>
  <c r="L2503" i="5" l="1"/>
  <c r="G2406" i="5"/>
  <c r="G2407" i="5"/>
  <c r="G2408" i="5"/>
  <c r="M2646" i="5" l="1"/>
  <c r="K2646" i="5"/>
  <c r="I2646" i="5"/>
  <c r="G2646" i="5"/>
  <c r="M2645" i="5"/>
  <c r="K2645" i="5"/>
  <c r="I2645" i="5"/>
  <c r="G2645" i="5"/>
  <c r="M2644" i="5"/>
  <c r="K2644" i="5"/>
  <c r="I2644" i="5"/>
  <c r="G2644" i="5"/>
  <c r="M2643" i="5"/>
  <c r="K2643" i="5"/>
  <c r="I2643" i="5"/>
  <c r="G2643" i="5"/>
  <c r="M2640" i="5"/>
  <c r="K2640" i="5"/>
  <c r="I2640" i="5"/>
  <c r="G2640" i="5"/>
  <c r="L2645" i="5" l="1"/>
  <c r="L2646" i="5"/>
  <c r="L2643" i="5"/>
  <c r="L2644" i="5"/>
  <c r="L2640" i="5"/>
  <c r="M2619" i="5"/>
  <c r="K2619" i="5"/>
  <c r="I2619" i="5"/>
  <c r="G2619" i="5"/>
  <c r="M2618" i="5"/>
  <c r="K2618" i="5"/>
  <c r="I2618" i="5"/>
  <c r="G2618" i="5"/>
  <c r="L2619" i="5" l="1"/>
  <c r="L2618" i="5"/>
  <c r="M2601" i="5" l="1"/>
  <c r="K2601" i="5"/>
  <c r="I2601" i="5"/>
  <c r="G2601" i="5"/>
  <c r="M797" i="5"/>
  <c r="K797" i="5"/>
  <c r="I797" i="5"/>
  <c r="G797" i="5"/>
  <c r="L2601" i="5" l="1"/>
  <c r="L797" i="5"/>
  <c r="M2600" i="5" l="1"/>
  <c r="K2600" i="5"/>
  <c r="I2600" i="5"/>
  <c r="G2600" i="5"/>
  <c r="M2599" i="5"/>
  <c r="K2599" i="5"/>
  <c r="I2599" i="5"/>
  <c r="G2599" i="5"/>
  <c r="M2598" i="5"/>
  <c r="K2598" i="5"/>
  <c r="I2598" i="5"/>
  <c r="G2598" i="5"/>
  <c r="M2597" i="5"/>
  <c r="K2597" i="5"/>
  <c r="I2597" i="5"/>
  <c r="G2597" i="5"/>
  <c r="M2502" i="5"/>
  <c r="K2502" i="5"/>
  <c r="I2502" i="5"/>
  <c r="G2502" i="5"/>
  <c r="M2462" i="5"/>
  <c r="K2462" i="5"/>
  <c r="I2462" i="5"/>
  <c r="G2462" i="5"/>
  <c r="L2462" i="5" l="1"/>
  <c r="L2502" i="5"/>
  <c r="L2597" i="5"/>
  <c r="L2598" i="5"/>
  <c r="L2599" i="5"/>
  <c r="L2600" i="5"/>
  <c r="M2440" i="5" l="1"/>
  <c r="K2440" i="5"/>
  <c r="I2440" i="5"/>
  <c r="G2440" i="5"/>
  <c r="M2439" i="5"/>
  <c r="K2439" i="5"/>
  <c r="I2439" i="5"/>
  <c r="G2439" i="5"/>
  <c r="M2438" i="5"/>
  <c r="K2438" i="5"/>
  <c r="I2438" i="5"/>
  <c r="G2438" i="5"/>
  <c r="M2437" i="5"/>
  <c r="K2437" i="5"/>
  <c r="I2437" i="5"/>
  <c r="G2437" i="5"/>
  <c r="M2436" i="5"/>
  <c r="K2436" i="5"/>
  <c r="I2436" i="5"/>
  <c r="G2436" i="5"/>
  <c r="M2404" i="5"/>
  <c r="K2404" i="5"/>
  <c r="I2404" i="5"/>
  <c r="G2404" i="5"/>
  <c r="M2403" i="5"/>
  <c r="K2403" i="5"/>
  <c r="I2403" i="5"/>
  <c r="G2403" i="5"/>
  <c r="M2402" i="5"/>
  <c r="K2402" i="5"/>
  <c r="I2402" i="5"/>
  <c r="G2402" i="5"/>
  <c r="M2394" i="5"/>
  <c r="K2394" i="5"/>
  <c r="I2394" i="5"/>
  <c r="G2394" i="5"/>
  <c r="M2393" i="5"/>
  <c r="K2393" i="5"/>
  <c r="I2393" i="5"/>
  <c r="G2393" i="5"/>
  <c r="M2392" i="5"/>
  <c r="K2392" i="5"/>
  <c r="I2392" i="5"/>
  <c r="G2392" i="5"/>
  <c r="M2328" i="5"/>
  <c r="K2328" i="5"/>
  <c r="I2328" i="5"/>
  <c r="G2328" i="5"/>
  <c r="M2295" i="5"/>
  <c r="K2295" i="5"/>
  <c r="I2295" i="5"/>
  <c r="G2295" i="5"/>
  <c r="M2294" i="5"/>
  <c r="K2294" i="5"/>
  <c r="I2294" i="5"/>
  <c r="G2294" i="5"/>
  <c r="M2259" i="5"/>
  <c r="K2259" i="5"/>
  <c r="I2259" i="5"/>
  <c r="G2259" i="5"/>
  <c r="M2258" i="5"/>
  <c r="K2258" i="5"/>
  <c r="I2258" i="5"/>
  <c r="G2258" i="5"/>
  <c r="M2257" i="5"/>
  <c r="K2257" i="5"/>
  <c r="I2257" i="5"/>
  <c r="G2257" i="5"/>
  <c r="M2256" i="5"/>
  <c r="K2256" i="5"/>
  <c r="I2256" i="5"/>
  <c r="G2256" i="5"/>
  <c r="M2210" i="5"/>
  <c r="K2210" i="5"/>
  <c r="I2210" i="5"/>
  <c r="G2210" i="5"/>
  <c r="G2211" i="5"/>
  <c r="I2211" i="5"/>
  <c r="K2211" i="5"/>
  <c r="M2211" i="5"/>
  <c r="M2209" i="5"/>
  <c r="K2209" i="5"/>
  <c r="I2209" i="5"/>
  <c r="G2209" i="5"/>
  <c r="L2295" i="5" l="1"/>
  <c r="L2294" i="5"/>
  <c r="L2259" i="5"/>
  <c r="L2258" i="5"/>
  <c r="L2257" i="5"/>
  <c r="L2209" i="5"/>
  <c r="L2210" i="5"/>
  <c r="L2328" i="5"/>
  <c r="L2394" i="5"/>
  <c r="L2404" i="5"/>
  <c r="L2438" i="5"/>
  <c r="L2393" i="5"/>
  <c r="L2440" i="5"/>
  <c r="L2439" i="5"/>
  <c r="L2403" i="5"/>
  <c r="L2437" i="5"/>
  <c r="L2392" i="5"/>
  <c r="L2402" i="5"/>
  <c r="L2256" i="5"/>
  <c r="L2436" i="5"/>
  <c r="L2211" i="5"/>
  <c r="M2208" i="5" l="1"/>
  <c r="K2208" i="5"/>
  <c r="I2341" i="5" l="1"/>
  <c r="M2203" i="5" l="1"/>
  <c r="L52" i="6" l="1"/>
  <c r="O52" i="6" s="1"/>
  <c r="O9" i="9"/>
  <c r="O8" i="9"/>
  <c r="M52" i="6" l="1"/>
  <c r="N52" i="6"/>
  <c r="D20" i="5"/>
  <c r="M305" i="5" l="1"/>
  <c r="K305" i="5"/>
  <c r="M1416" i="5"/>
  <c r="K1416" i="5"/>
  <c r="M1383" i="5"/>
  <c r="K1383" i="5"/>
  <c r="M1381" i="5"/>
  <c r="K1381" i="5"/>
  <c r="M1321" i="5"/>
  <c r="K1321" i="5"/>
  <c r="M1320" i="5"/>
  <c r="K1320" i="5"/>
  <c r="M1292" i="5"/>
  <c r="K1292" i="5"/>
  <c r="M1291" i="5"/>
  <c r="K1291" i="5"/>
  <c r="M1289" i="5"/>
  <c r="K1289" i="5"/>
  <c r="M1288" i="5"/>
  <c r="K1288" i="5"/>
  <c r="M1268" i="5"/>
  <c r="K1268" i="5"/>
  <c r="M1266" i="5"/>
  <c r="K1266" i="5"/>
  <c r="M1242" i="5"/>
  <c r="K1242" i="5"/>
  <c r="M1205" i="5"/>
  <c r="K1205" i="5"/>
  <c r="M1182" i="5"/>
  <c r="K1182" i="5"/>
  <c r="M1141" i="5"/>
  <c r="K1141" i="5"/>
  <c r="M756" i="5"/>
  <c r="K756" i="5"/>
  <c r="M632" i="5"/>
  <c r="K632" i="5"/>
  <c r="M497" i="5"/>
  <c r="K497" i="5"/>
  <c r="M395" i="5"/>
  <c r="K395" i="5"/>
  <c r="M348" i="5"/>
  <c r="K348" i="5"/>
  <c r="G305" i="5"/>
  <c r="G1416" i="5"/>
  <c r="G1383" i="5"/>
  <c r="G1381" i="5"/>
  <c r="G1321" i="5"/>
  <c r="G1320" i="5"/>
  <c r="G1292" i="5"/>
  <c r="G1291" i="5"/>
  <c r="G1289" i="5"/>
  <c r="G1288" i="5"/>
  <c r="G1268" i="5"/>
  <c r="G1266" i="5"/>
  <c r="G1242" i="5"/>
  <c r="G1205" i="5"/>
  <c r="G1182" i="5"/>
  <c r="G1141" i="5"/>
  <c r="G756" i="5"/>
  <c r="G632" i="5"/>
  <c r="G497" i="5"/>
  <c r="G395" i="5"/>
  <c r="G348" i="5"/>
  <c r="L1289" i="5" l="1"/>
  <c r="L1321" i="5"/>
  <c r="L632" i="5"/>
  <c r="L1291" i="5"/>
  <c r="L1381" i="5"/>
  <c r="L1242" i="5"/>
  <c r="L1141" i="5"/>
  <c r="L1205" i="5"/>
  <c r="L348" i="5"/>
  <c r="L497" i="5"/>
  <c r="L1266" i="5"/>
  <c r="L1288" i="5"/>
  <c r="L1292" i="5"/>
  <c r="L1416" i="5"/>
  <c r="L756" i="5"/>
  <c r="L1182" i="5"/>
  <c r="L395" i="5"/>
  <c r="L1268" i="5"/>
  <c r="L1320" i="5"/>
  <c r="L1383" i="5"/>
  <c r="L305" i="5"/>
  <c r="M2100" i="5"/>
  <c r="K2100" i="5"/>
  <c r="M2072" i="5"/>
  <c r="K2072" i="5"/>
  <c r="M2069" i="5"/>
  <c r="K2069" i="5"/>
  <c r="M2041" i="5"/>
  <c r="K2041" i="5"/>
  <c r="M2017" i="5"/>
  <c r="K2017" i="5"/>
  <c r="M1989" i="5"/>
  <c r="K1989" i="5"/>
  <c r="M1963" i="5"/>
  <c r="K1963" i="5"/>
  <c r="M1954" i="5"/>
  <c r="K1954" i="5"/>
  <c r="M1816" i="5"/>
  <c r="K1816" i="5"/>
  <c r="M1506" i="5"/>
  <c r="K1506" i="5"/>
  <c r="M1482" i="5"/>
  <c r="K1482" i="5"/>
  <c r="M1470" i="5"/>
  <c r="K1470" i="5"/>
  <c r="M1449" i="5"/>
  <c r="K1449" i="5"/>
  <c r="G2100" i="5"/>
  <c r="G2072" i="5"/>
  <c r="G2069" i="5"/>
  <c r="G2041" i="5"/>
  <c r="G2017" i="5"/>
  <c r="G1989" i="5"/>
  <c r="G1963" i="5"/>
  <c r="G1954" i="5"/>
  <c r="G1816" i="5"/>
  <c r="G1506" i="5"/>
  <c r="G1482" i="5"/>
  <c r="G1470" i="5"/>
  <c r="G1449" i="5"/>
  <c r="L1470" i="5" l="1"/>
  <c r="L1954" i="5"/>
  <c r="L2041" i="5"/>
  <c r="L1449" i="5"/>
  <c r="L1816" i="5"/>
  <c r="L2017" i="5"/>
  <c r="L2100" i="5"/>
  <c r="L1482" i="5"/>
  <c r="L1963" i="5"/>
  <c r="L2069" i="5"/>
  <c r="L1506" i="5"/>
  <c r="L1989" i="5"/>
  <c r="L2072" i="5"/>
  <c r="L48" i="6"/>
  <c r="M836" i="5"/>
  <c r="K836" i="5"/>
  <c r="M835" i="5"/>
  <c r="K835" i="5"/>
  <c r="M48" i="6" l="1"/>
  <c r="O48" i="6"/>
  <c r="N48" i="6"/>
  <c r="M2073" i="5" l="1"/>
  <c r="K2073" i="5"/>
  <c r="I2073" i="5"/>
  <c r="G2073" i="5"/>
  <c r="I2072" i="5"/>
  <c r="M2071" i="5"/>
  <c r="K2071" i="5"/>
  <c r="I2071" i="5"/>
  <c r="G2071" i="5"/>
  <c r="M2042" i="5"/>
  <c r="K2042" i="5"/>
  <c r="I2042" i="5"/>
  <c r="G2042" i="5"/>
  <c r="M2019" i="5"/>
  <c r="K2019" i="5"/>
  <c r="I2019" i="5"/>
  <c r="G2019" i="5"/>
  <c r="M1990" i="5"/>
  <c r="K1990" i="5"/>
  <c r="I1990" i="5"/>
  <c r="G1990" i="5"/>
  <c r="I1989" i="5"/>
  <c r="M1988" i="5"/>
  <c r="K1988" i="5"/>
  <c r="I1988" i="5"/>
  <c r="G1988" i="5"/>
  <c r="M1964" i="5"/>
  <c r="K1964" i="5"/>
  <c r="I1964" i="5"/>
  <c r="G1964" i="5"/>
  <c r="I1963" i="5"/>
  <c r="M1927" i="5"/>
  <c r="K1927" i="5"/>
  <c r="I1927" i="5"/>
  <c r="G1927" i="5"/>
  <c r="M1894" i="5"/>
  <c r="K1894" i="5"/>
  <c r="I1894" i="5"/>
  <c r="G1894" i="5"/>
  <c r="M1853" i="5"/>
  <c r="K1853" i="5"/>
  <c r="I1853" i="5"/>
  <c r="G1853" i="5"/>
  <c r="M1926" i="5"/>
  <c r="K1926" i="5"/>
  <c r="I1926" i="5"/>
  <c r="G1926" i="5"/>
  <c r="M1893" i="5"/>
  <c r="K1893" i="5"/>
  <c r="I1893" i="5"/>
  <c r="G1893" i="5"/>
  <c r="M1837" i="5"/>
  <c r="K1837" i="5"/>
  <c r="I1837" i="5"/>
  <c r="G1837" i="5"/>
  <c r="M1801" i="5"/>
  <c r="K1801" i="5"/>
  <c r="I1801" i="5"/>
  <c r="G1801" i="5"/>
  <c r="M1777" i="5"/>
  <c r="K1777" i="5"/>
  <c r="I1777" i="5"/>
  <c r="G1777" i="5"/>
  <c r="M1752" i="5"/>
  <c r="K1752" i="5"/>
  <c r="I1752" i="5"/>
  <c r="G1752" i="5"/>
  <c r="M1836" i="5"/>
  <c r="K1836" i="5"/>
  <c r="I1836" i="5"/>
  <c r="G1836" i="5"/>
  <c r="M1800" i="5"/>
  <c r="K1800" i="5"/>
  <c r="I1800" i="5"/>
  <c r="G1800" i="5"/>
  <c r="L2042" i="5" l="1"/>
  <c r="L1853" i="5"/>
  <c r="L1927" i="5"/>
  <c r="L1990" i="5"/>
  <c r="L1988" i="5"/>
  <c r="L1926" i="5"/>
  <c r="L1837" i="5"/>
  <c r="L1752" i="5"/>
  <c r="L1893" i="5"/>
  <c r="L1894" i="5"/>
  <c r="L2071" i="5"/>
  <c r="L1777" i="5"/>
  <c r="L1801" i="5"/>
  <c r="L1964" i="5"/>
  <c r="L2019" i="5"/>
  <c r="L2073" i="5"/>
  <c r="L1836" i="5"/>
  <c r="L1800" i="5"/>
  <c r="F59" i="6" l="1"/>
  <c r="D26" i="6" l="1"/>
  <c r="M1883" i="5" l="1"/>
  <c r="K1883" i="5"/>
  <c r="M1910" i="5"/>
  <c r="K1910" i="5"/>
  <c r="M1909" i="5"/>
  <c r="K1909" i="5"/>
  <c r="M1908" i="5"/>
  <c r="K1908" i="5"/>
  <c r="M1907" i="5"/>
  <c r="K1907" i="5"/>
  <c r="M1906" i="5"/>
  <c r="K1906" i="5"/>
  <c r="M1905" i="5"/>
  <c r="K1905" i="5"/>
  <c r="M1904" i="5"/>
  <c r="K1904" i="5"/>
  <c r="M1865" i="5"/>
  <c r="K1865" i="5"/>
  <c r="M1864" i="5"/>
  <c r="K1864" i="5"/>
  <c r="M1863" i="5"/>
  <c r="K1863" i="5"/>
  <c r="M1862" i="5"/>
  <c r="K1862" i="5"/>
  <c r="M1861" i="5"/>
  <c r="K1861" i="5"/>
  <c r="M1860" i="5"/>
  <c r="K1860" i="5"/>
  <c r="M1859" i="5"/>
  <c r="K1859" i="5"/>
  <c r="M1833" i="5"/>
  <c r="K1833" i="5"/>
  <c r="M1832" i="5"/>
  <c r="K1832" i="5"/>
  <c r="M1831" i="5"/>
  <c r="K1831" i="5"/>
  <c r="M1830" i="5"/>
  <c r="K1830" i="5"/>
  <c r="M1829" i="5"/>
  <c r="K1829" i="5"/>
  <c r="M1828" i="5"/>
  <c r="K1828" i="5"/>
  <c r="M1827" i="5"/>
  <c r="K1827" i="5"/>
  <c r="M1575" i="5"/>
  <c r="K1575" i="5"/>
  <c r="M1574" i="5"/>
  <c r="K1574" i="5"/>
  <c r="M1573" i="5"/>
  <c r="K1573" i="5"/>
  <c r="M1572" i="5"/>
  <c r="K1572" i="5"/>
  <c r="M1571" i="5"/>
  <c r="K1571" i="5"/>
  <c r="M1570" i="5"/>
  <c r="K1570" i="5"/>
  <c r="M1495" i="5"/>
  <c r="K1495" i="5"/>
  <c r="M1494" i="5"/>
  <c r="K1494" i="5"/>
  <c r="M1493" i="5"/>
  <c r="K1493" i="5"/>
  <c r="M1492" i="5"/>
  <c r="K1492" i="5"/>
  <c r="M1491" i="5"/>
  <c r="K1491" i="5"/>
  <c r="M1490" i="5"/>
  <c r="K1490" i="5"/>
  <c r="M1489" i="5"/>
  <c r="K1489" i="5"/>
  <c r="M1468" i="5"/>
  <c r="K1468" i="5"/>
  <c r="M1467" i="5"/>
  <c r="K1467" i="5"/>
  <c r="M1466" i="5"/>
  <c r="K1466" i="5"/>
  <c r="M1465" i="5"/>
  <c r="K1465" i="5"/>
  <c r="M1464" i="5"/>
  <c r="K1464" i="5"/>
  <c r="M1463" i="5"/>
  <c r="K1463" i="5"/>
  <c r="M1462" i="5"/>
  <c r="K1462" i="5"/>
  <c r="M1207" i="5"/>
  <c r="K1207" i="5"/>
  <c r="M1172" i="5"/>
  <c r="K1172" i="5"/>
  <c r="M1116" i="5"/>
  <c r="K1116" i="5"/>
  <c r="M1115" i="5"/>
  <c r="K1115" i="5"/>
  <c r="M1114" i="5"/>
  <c r="K1114" i="5"/>
  <c r="M1113" i="5"/>
  <c r="K1113" i="5"/>
  <c r="M1112" i="5"/>
  <c r="K1112" i="5"/>
  <c r="M1111" i="5"/>
  <c r="K1111" i="5"/>
  <c r="M934" i="5"/>
  <c r="K934" i="5"/>
  <c r="M705" i="5"/>
  <c r="K705" i="5"/>
  <c r="G1883" i="5"/>
  <c r="G1910" i="5"/>
  <c r="G1909" i="5"/>
  <c r="G1908" i="5"/>
  <c r="G1907" i="5"/>
  <c r="L1909" i="5" l="1"/>
  <c r="L1910" i="5"/>
  <c r="L1908" i="5"/>
  <c r="L1907" i="5"/>
  <c r="L1883" i="5"/>
  <c r="O5" i="9"/>
  <c r="O11" i="9"/>
  <c r="O10" i="9"/>
  <c r="O7" i="9"/>
  <c r="L3" i="8"/>
  <c r="M3" i="8" s="1"/>
  <c r="K3" i="8"/>
  <c r="D3" i="8"/>
  <c r="H63" i="6"/>
  <c r="I63" i="6" s="1"/>
  <c r="G63" i="6"/>
  <c r="H62" i="6"/>
  <c r="I62" i="6" s="1"/>
  <c r="G62" i="6"/>
  <c r="F64" i="6"/>
  <c r="H61" i="6"/>
  <c r="I61" i="6" s="1"/>
  <c r="G61" i="6"/>
  <c r="H59" i="6"/>
  <c r="I59" i="6" s="1"/>
  <c r="G59" i="6"/>
  <c r="H54" i="6"/>
  <c r="J54" i="6" s="1"/>
  <c r="G54" i="6"/>
  <c r="H51" i="6"/>
  <c r="I51" i="6" s="1"/>
  <c r="G51" i="6"/>
  <c r="H50" i="6"/>
  <c r="J50" i="6" s="1"/>
  <c r="G50" i="6"/>
  <c r="H49" i="6"/>
  <c r="J49" i="6" s="1"/>
  <c r="G49" i="6"/>
  <c r="H47" i="6"/>
  <c r="I47" i="6" s="1"/>
  <c r="G47" i="6"/>
  <c r="H46" i="6"/>
  <c r="I46" i="6" s="1"/>
  <c r="G46" i="6"/>
  <c r="H45" i="6"/>
  <c r="I45" i="6" s="1"/>
  <c r="G45" i="6"/>
  <c r="H44" i="6"/>
  <c r="I44" i="6" s="1"/>
  <c r="G44" i="6"/>
  <c r="H43" i="6"/>
  <c r="I43" i="6" s="1"/>
  <c r="G43" i="6"/>
  <c r="H42" i="6"/>
  <c r="J42" i="6" s="1"/>
  <c r="G42" i="6"/>
  <c r="H41" i="6"/>
  <c r="J41" i="6" s="1"/>
  <c r="G41" i="6"/>
  <c r="H40" i="6"/>
  <c r="J40" i="6" s="1"/>
  <c r="G40" i="6"/>
  <c r="H39" i="6"/>
  <c r="J39" i="6" s="1"/>
  <c r="G39" i="6"/>
  <c r="H38" i="6"/>
  <c r="I38" i="6" s="1"/>
  <c r="G38" i="6"/>
  <c r="H37" i="6"/>
  <c r="I37" i="6" s="1"/>
  <c r="G37" i="6"/>
  <c r="H36" i="6"/>
  <c r="I36" i="6" s="1"/>
  <c r="G36" i="6"/>
  <c r="H35" i="6"/>
  <c r="I35" i="6" s="1"/>
  <c r="G35" i="6"/>
  <c r="H34" i="6"/>
  <c r="I34" i="6" s="1"/>
  <c r="G34" i="6"/>
  <c r="H33" i="6"/>
  <c r="I33" i="6" s="1"/>
  <c r="G33" i="6"/>
  <c r="H32" i="6"/>
  <c r="I32" i="6" s="1"/>
  <c r="G32" i="6"/>
  <c r="H31" i="6"/>
  <c r="I31" i="6" s="1"/>
  <c r="G31" i="6"/>
  <c r="H30" i="6"/>
  <c r="I30" i="6" s="1"/>
  <c r="G30" i="6"/>
  <c r="H29" i="6"/>
  <c r="I29" i="6" s="1"/>
  <c r="G29" i="6"/>
  <c r="H28" i="6"/>
  <c r="J28" i="6" s="1"/>
  <c r="G28" i="6"/>
  <c r="H27" i="6"/>
  <c r="J27" i="6" s="1"/>
  <c r="G27" i="6"/>
  <c r="H26" i="6"/>
  <c r="I26" i="6" s="1"/>
  <c r="G26" i="6"/>
  <c r="H25" i="6"/>
  <c r="J25" i="6" s="1"/>
  <c r="G25" i="6"/>
  <c r="F55" i="6"/>
  <c r="H20" i="6"/>
  <c r="I20" i="6" s="1"/>
  <c r="G20" i="6"/>
  <c r="H15" i="6"/>
  <c r="J15" i="6" s="1"/>
  <c r="G15" i="6"/>
  <c r="H14" i="6"/>
  <c r="J14" i="6" s="1"/>
  <c r="G14" i="6"/>
  <c r="H13" i="6"/>
  <c r="J13" i="6" s="1"/>
  <c r="G13" i="6"/>
  <c r="H12" i="6"/>
  <c r="J12" i="6" s="1"/>
  <c r="G12" i="6"/>
  <c r="H11" i="6"/>
  <c r="J11" i="6" s="1"/>
  <c r="G11" i="6"/>
  <c r="H10" i="6"/>
  <c r="G10" i="6"/>
  <c r="H9" i="6"/>
  <c r="I9" i="6" s="1"/>
  <c r="G9" i="6"/>
  <c r="H8" i="6"/>
  <c r="I8" i="6" s="1"/>
  <c r="G8" i="6"/>
  <c r="Q6" i="6"/>
  <c r="M7184" i="5"/>
  <c r="L7184" i="5" s="1"/>
  <c r="K7184" i="5"/>
  <c r="I7184" i="5"/>
  <c r="F7184" i="5" s="1"/>
  <c r="G7184" i="5"/>
  <c r="D7184" i="5"/>
  <c r="M7183" i="5"/>
  <c r="L7183" i="5" s="1"/>
  <c r="K7183" i="5"/>
  <c r="I7183" i="5"/>
  <c r="G7183" i="5"/>
  <c r="D7183" i="5"/>
  <c r="M7182" i="5"/>
  <c r="L7182" i="5" s="1"/>
  <c r="K7182" i="5"/>
  <c r="I7182" i="5"/>
  <c r="G7182" i="5"/>
  <c r="D7182" i="5"/>
  <c r="M7181" i="5"/>
  <c r="L7181" i="5" s="1"/>
  <c r="K7181" i="5"/>
  <c r="I7181" i="5"/>
  <c r="G7181" i="5"/>
  <c r="D7181" i="5"/>
  <c r="M7180" i="5"/>
  <c r="L7180" i="5" s="1"/>
  <c r="K7180" i="5"/>
  <c r="I7180" i="5"/>
  <c r="G7180" i="5"/>
  <c r="D7180" i="5"/>
  <c r="M7179" i="5"/>
  <c r="L7179" i="5" s="1"/>
  <c r="K7179" i="5"/>
  <c r="I7179" i="5"/>
  <c r="G7179" i="5"/>
  <c r="D7179" i="5"/>
  <c r="M7178" i="5"/>
  <c r="L7178" i="5" s="1"/>
  <c r="K7178" i="5"/>
  <c r="I7178" i="5"/>
  <c r="G7178" i="5"/>
  <c r="D7178" i="5"/>
  <c r="M7177" i="5"/>
  <c r="L7177" i="5" s="1"/>
  <c r="K7177" i="5"/>
  <c r="I7177" i="5"/>
  <c r="G7177" i="5"/>
  <c r="D7177" i="5"/>
  <c r="M7176" i="5"/>
  <c r="L7176" i="5" s="1"/>
  <c r="K7176" i="5"/>
  <c r="I7176" i="5"/>
  <c r="G7176" i="5"/>
  <c r="D7176" i="5"/>
  <c r="M7175" i="5"/>
  <c r="L7175" i="5" s="1"/>
  <c r="K7175" i="5"/>
  <c r="I7175" i="5"/>
  <c r="G7175" i="5"/>
  <c r="D7175" i="5"/>
  <c r="M7174" i="5"/>
  <c r="L7174" i="5" s="1"/>
  <c r="K7174" i="5"/>
  <c r="I7174" i="5"/>
  <c r="G7174" i="5"/>
  <c r="D7174" i="5"/>
  <c r="M7173" i="5"/>
  <c r="L7173" i="5" s="1"/>
  <c r="K7173" i="5"/>
  <c r="I7173" i="5"/>
  <c r="G7173" i="5"/>
  <c r="D7173" i="5"/>
  <c r="M7172" i="5"/>
  <c r="L7172" i="5" s="1"/>
  <c r="K7172" i="5"/>
  <c r="I7172" i="5"/>
  <c r="G7172" i="5"/>
  <c r="D7172" i="5"/>
  <c r="M7171" i="5"/>
  <c r="L7171" i="5" s="1"/>
  <c r="K7171" i="5"/>
  <c r="I7171" i="5"/>
  <c r="G7171" i="5"/>
  <c r="D7171" i="5"/>
  <c r="M7170" i="5"/>
  <c r="L7170" i="5" s="1"/>
  <c r="K7170" i="5"/>
  <c r="I7170" i="5"/>
  <c r="G7170" i="5"/>
  <c r="D7170" i="5"/>
  <c r="M7169" i="5"/>
  <c r="L7169" i="5" s="1"/>
  <c r="K7169" i="5"/>
  <c r="I7169" i="5"/>
  <c r="G7169" i="5"/>
  <c r="D7169" i="5"/>
  <c r="M7168" i="5"/>
  <c r="L7168" i="5" s="1"/>
  <c r="K7168" i="5"/>
  <c r="I7168" i="5"/>
  <c r="G7168" i="5"/>
  <c r="D7168" i="5"/>
  <c r="M7167" i="5"/>
  <c r="L7167" i="5" s="1"/>
  <c r="K7167" i="5"/>
  <c r="I7167" i="5"/>
  <c r="G7167" i="5"/>
  <c r="D7167" i="5"/>
  <c r="M7166" i="5"/>
  <c r="L7166" i="5" s="1"/>
  <c r="K7166" i="5"/>
  <c r="I7166" i="5"/>
  <c r="G7166" i="5"/>
  <c r="D7166" i="5"/>
  <c r="M7165" i="5"/>
  <c r="L7165" i="5" s="1"/>
  <c r="K7165" i="5"/>
  <c r="I7165" i="5"/>
  <c r="G7165" i="5"/>
  <c r="D7165" i="5"/>
  <c r="M7164" i="5"/>
  <c r="L7164" i="5" s="1"/>
  <c r="K7164" i="5"/>
  <c r="I7164" i="5"/>
  <c r="G7164" i="5"/>
  <c r="D7164" i="5"/>
  <c r="M7163" i="5"/>
  <c r="L7163" i="5" s="1"/>
  <c r="K7163" i="5"/>
  <c r="I7163" i="5"/>
  <c r="G7163" i="5"/>
  <c r="D7163" i="5"/>
  <c r="M7162" i="5"/>
  <c r="L7162" i="5" s="1"/>
  <c r="K7162" i="5"/>
  <c r="I7162" i="5"/>
  <c r="G7162" i="5"/>
  <c r="D7162" i="5"/>
  <c r="M7161" i="5"/>
  <c r="L7161" i="5" s="1"/>
  <c r="K7161" i="5"/>
  <c r="I7161" i="5"/>
  <c r="G7161" i="5"/>
  <c r="D7161" i="5"/>
  <c r="M7160" i="5"/>
  <c r="L7160" i="5" s="1"/>
  <c r="K7160" i="5"/>
  <c r="I7160" i="5"/>
  <c r="G7160" i="5"/>
  <c r="D7160" i="5"/>
  <c r="M7159" i="5"/>
  <c r="L7159" i="5" s="1"/>
  <c r="K7159" i="5"/>
  <c r="I7159" i="5"/>
  <c r="G7159" i="5"/>
  <c r="D7159" i="5"/>
  <c r="M7158" i="5"/>
  <c r="L7158" i="5" s="1"/>
  <c r="K7158" i="5"/>
  <c r="I7158" i="5"/>
  <c r="G7158" i="5"/>
  <c r="D7158" i="5"/>
  <c r="M7157" i="5"/>
  <c r="L7157" i="5" s="1"/>
  <c r="K7157" i="5"/>
  <c r="I7157" i="5"/>
  <c r="G7157" i="5"/>
  <c r="D7157" i="5"/>
  <c r="M7156" i="5"/>
  <c r="L7156" i="5" s="1"/>
  <c r="K7156" i="5"/>
  <c r="I7156" i="5"/>
  <c r="G7156" i="5"/>
  <c r="D7156" i="5"/>
  <c r="M7155" i="5"/>
  <c r="L7155" i="5" s="1"/>
  <c r="K7155" i="5"/>
  <c r="I7155" i="5"/>
  <c r="G7155" i="5"/>
  <c r="D7155" i="5"/>
  <c r="M7154" i="5"/>
  <c r="L7154" i="5" s="1"/>
  <c r="K7154" i="5"/>
  <c r="I7154" i="5"/>
  <c r="G7154" i="5"/>
  <c r="D7154" i="5"/>
  <c r="M7153" i="5"/>
  <c r="L7153" i="5" s="1"/>
  <c r="K7153" i="5"/>
  <c r="I7153" i="5"/>
  <c r="G7153" i="5"/>
  <c r="D7153" i="5"/>
  <c r="M7152" i="5"/>
  <c r="L7152" i="5" s="1"/>
  <c r="K7152" i="5"/>
  <c r="I7152" i="5"/>
  <c r="G7152" i="5"/>
  <c r="D7152" i="5"/>
  <c r="M7151" i="5"/>
  <c r="L7151" i="5" s="1"/>
  <c r="K7151" i="5"/>
  <c r="I7151" i="5"/>
  <c r="G7151" i="5"/>
  <c r="D7151" i="5"/>
  <c r="M7150" i="5"/>
  <c r="L7150" i="5" s="1"/>
  <c r="K7150" i="5"/>
  <c r="I7150" i="5"/>
  <c r="G7150" i="5"/>
  <c r="D7150" i="5"/>
  <c r="M7149" i="5"/>
  <c r="L7149" i="5" s="1"/>
  <c r="K7149" i="5"/>
  <c r="I7149" i="5"/>
  <c r="G7149" i="5"/>
  <c r="D7149" i="5"/>
  <c r="M7148" i="5"/>
  <c r="L7148" i="5" s="1"/>
  <c r="K7148" i="5"/>
  <c r="I7148" i="5"/>
  <c r="G7148" i="5"/>
  <c r="D7148" i="5"/>
  <c r="M7147" i="5"/>
  <c r="L7147" i="5" s="1"/>
  <c r="K7147" i="5"/>
  <c r="I7147" i="5"/>
  <c r="G7147" i="5"/>
  <c r="D7147" i="5"/>
  <c r="M7146" i="5"/>
  <c r="L7146" i="5" s="1"/>
  <c r="K7146" i="5"/>
  <c r="I7146" i="5"/>
  <c r="G7146" i="5"/>
  <c r="D7146" i="5"/>
  <c r="M7145" i="5"/>
  <c r="L7145" i="5" s="1"/>
  <c r="K7145" i="5"/>
  <c r="I7145" i="5"/>
  <c r="G7145" i="5"/>
  <c r="D7145" i="5"/>
  <c r="M7144" i="5"/>
  <c r="L7144" i="5" s="1"/>
  <c r="K7144" i="5"/>
  <c r="I7144" i="5"/>
  <c r="G7144" i="5"/>
  <c r="D7144" i="5"/>
  <c r="M7143" i="5"/>
  <c r="L7143" i="5" s="1"/>
  <c r="K7143" i="5"/>
  <c r="I7143" i="5"/>
  <c r="G7143" i="5"/>
  <c r="D7143" i="5"/>
  <c r="M7142" i="5"/>
  <c r="L7142" i="5" s="1"/>
  <c r="K7142" i="5"/>
  <c r="I7142" i="5"/>
  <c r="G7142" i="5"/>
  <c r="D7142" i="5"/>
  <c r="M7141" i="5"/>
  <c r="L7141" i="5" s="1"/>
  <c r="K7141" i="5"/>
  <c r="I7141" i="5"/>
  <c r="G7141" i="5"/>
  <c r="D7141" i="5"/>
  <c r="M7140" i="5"/>
  <c r="L7140" i="5" s="1"/>
  <c r="K7140" i="5"/>
  <c r="I7140" i="5"/>
  <c r="G7140" i="5"/>
  <c r="D7140" i="5"/>
  <c r="M7139" i="5"/>
  <c r="L7139" i="5" s="1"/>
  <c r="K7139" i="5"/>
  <c r="I7139" i="5"/>
  <c r="G7139" i="5"/>
  <c r="D7139" i="5"/>
  <c r="M7138" i="5"/>
  <c r="L7138" i="5" s="1"/>
  <c r="K7138" i="5"/>
  <c r="I7138" i="5"/>
  <c r="G7138" i="5"/>
  <c r="D7138" i="5"/>
  <c r="M7137" i="5"/>
  <c r="L7137" i="5" s="1"/>
  <c r="K7137" i="5"/>
  <c r="I7137" i="5"/>
  <c r="G7137" i="5"/>
  <c r="D7137" i="5"/>
  <c r="M7136" i="5"/>
  <c r="L7136" i="5" s="1"/>
  <c r="K7136" i="5"/>
  <c r="I7136" i="5"/>
  <c r="G7136" i="5"/>
  <c r="D7136" i="5"/>
  <c r="M7135" i="5"/>
  <c r="L7135" i="5" s="1"/>
  <c r="K7135" i="5"/>
  <c r="I7135" i="5"/>
  <c r="G7135" i="5"/>
  <c r="D7135" i="5"/>
  <c r="M7134" i="5"/>
  <c r="L7134" i="5" s="1"/>
  <c r="K7134" i="5"/>
  <c r="I7134" i="5"/>
  <c r="G7134" i="5"/>
  <c r="D7134" i="5"/>
  <c r="M7133" i="5"/>
  <c r="L7133" i="5" s="1"/>
  <c r="K7133" i="5"/>
  <c r="I7133" i="5"/>
  <c r="G7133" i="5"/>
  <c r="D7133" i="5"/>
  <c r="M7132" i="5"/>
  <c r="L7132" i="5" s="1"/>
  <c r="K7132" i="5"/>
  <c r="I7132" i="5"/>
  <c r="G7132" i="5"/>
  <c r="D7132" i="5"/>
  <c r="M7131" i="5"/>
  <c r="L7131" i="5" s="1"/>
  <c r="K7131" i="5"/>
  <c r="I7131" i="5"/>
  <c r="G7131" i="5"/>
  <c r="D7131" i="5"/>
  <c r="M7130" i="5"/>
  <c r="L7130" i="5" s="1"/>
  <c r="K7130" i="5"/>
  <c r="I7130" i="5"/>
  <c r="G7130" i="5"/>
  <c r="D7130" i="5"/>
  <c r="M7129" i="5"/>
  <c r="L7129" i="5" s="1"/>
  <c r="K7129" i="5"/>
  <c r="I7129" i="5"/>
  <c r="G7129" i="5"/>
  <c r="D7129" i="5"/>
  <c r="M7128" i="5"/>
  <c r="L7128" i="5" s="1"/>
  <c r="K7128" i="5"/>
  <c r="I7128" i="5"/>
  <c r="G7128" i="5"/>
  <c r="D7128" i="5"/>
  <c r="M7127" i="5"/>
  <c r="L7127" i="5" s="1"/>
  <c r="K7127" i="5"/>
  <c r="I7127" i="5"/>
  <c r="G7127" i="5"/>
  <c r="D7127" i="5"/>
  <c r="M7126" i="5"/>
  <c r="L7126" i="5" s="1"/>
  <c r="K7126" i="5"/>
  <c r="I7126" i="5"/>
  <c r="G7126" i="5"/>
  <c r="D7126" i="5"/>
  <c r="M7125" i="5"/>
  <c r="L7125" i="5" s="1"/>
  <c r="K7125" i="5"/>
  <c r="I7125" i="5"/>
  <c r="G7125" i="5"/>
  <c r="D7125" i="5"/>
  <c r="M7124" i="5"/>
  <c r="L7124" i="5" s="1"/>
  <c r="K7124" i="5"/>
  <c r="I7124" i="5"/>
  <c r="G7124" i="5"/>
  <c r="D7124" i="5"/>
  <c r="M7123" i="5"/>
  <c r="L7123" i="5" s="1"/>
  <c r="K7123" i="5"/>
  <c r="I7123" i="5"/>
  <c r="G7123" i="5"/>
  <c r="D7123" i="5"/>
  <c r="M7122" i="5"/>
  <c r="L7122" i="5" s="1"/>
  <c r="K7122" i="5"/>
  <c r="I7122" i="5"/>
  <c r="G7122" i="5"/>
  <c r="D7122" i="5"/>
  <c r="M7121" i="5"/>
  <c r="L7121" i="5" s="1"/>
  <c r="K7121" i="5"/>
  <c r="I7121" i="5"/>
  <c r="G7121" i="5"/>
  <c r="D7121" i="5"/>
  <c r="M7120" i="5"/>
  <c r="L7120" i="5" s="1"/>
  <c r="K7120" i="5"/>
  <c r="I7120" i="5"/>
  <c r="G7120" i="5"/>
  <c r="D7120" i="5"/>
  <c r="M7119" i="5"/>
  <c r="L7119" i="5" s="1"/>
  <c r="K7119" i="5"/>
  <c r="I7119" i="5"/>
  <c r="G7119" i="5"/>
  <c r="D7119" i="5"/>
  <c r="M7118" i="5"/>
  <c r="L7118" i="5" s="1"/>
  <c r="K7118" i="5"/>
  <c r="I7118" i="5"/>
  <c r="G7118" i="5"/>
  <c r="D7118" i="5"/>
  <c r="M7117" i="5"/>
  <c r="L7117" i="5" s="1"/>
  <c r="K7117" i="5"/>
  <c r="I7117" i="5"/>
  <c r="G7117" i="5"/>
  <c r="D7117" i="5"/>
  <c r="M7116" i="5"/>
  <c r="L7116" i="5" s="1"/>
  <c r="K7116" i="5"/>
  <c r="I7116" i="5"/>
  <c r="G7116" i="5"/>
  <c r="D7116" i="5"/>
  <c r="M7115" i="5"/>
  <c r="L7115" i="5" s="1"/>
  <c r="K7115" i="5"/>
  <c r="I7115" i="5"/>
  <c r="G7115" i="5"/>
  <c r="D7115" i="5"/>
  <c r="M7114" i="5"/>
  <c r="L7114" i="5" s="1"/>
  <c r="K7114" i="5"/>
  <c r="I7114" i="5"/>
  <c r="G7114" i="5"/>
  <c r="D7114" i="5"/>
  <c r="M7113" i="5"/>
  <c r="L7113" i="5" s="1"/>
  <c r="K7113" i="5"/>
  <c r="I7113" i="5"/>
  <c r="G7113" i="5"/>
  <c r="D7113" i="5"/>
  <c r="M6810" i="5"/>
  <c r="K6810" i="5"/>
  <c r="I6810" i="5"/>
  <c r="G6810" i="5"/>
  <c r="M6809" i="5"/>
  <c r="K6809" i="5"/>
  <c r="I6809" i="5"/>
  <c r="G6809" i="5"/>
  <c r="M6808" i="5"/>
  <c r="K6808" i="5"/>
  <c r="I6808" i="5"/>
  <c r="G6808" i="5"/>
  <c r="M6807" i="5"/>
  <c r="K6807" i="5"/>
  <c r="I6807" i="5"/>
  <c r="G6807" i="5"/>
  <c r="M6800" i="5"/>
  <c r="K6800" i="5"/>
  <c r="I6800" i="5"/>
  <c r="G6800" i="5"/>
  <c r="M6799" i="5"/>
  <c r="K6799" i="5"/>
  <c r="I6799" i="5"/>
  <c r="G6799" i="5"/>
  <c r="M6798" i="5"/>
  <c r="K6798" i="5"/>
  <c r="I6798" i="5"/>
  <c r="G6798" i="5"/>
  <c r="M6797" i="5"/>
  <c r="K6797" i="5"/>
  <c r="I6797" i="5"/>
  <c r="G6797" i="5"/>
  <c r="M6796" i="5"/>
  <c r="K6796" i="5"/>
  <c r="I6796" i="5"/>
  <c r="G6796" i="5"/>
  <c r="M6795" i="5"/>
  <c r="K6795" i="5"/>
  <c r="I6795" i="5"/>
  <c r="G6795" i="5"/>
  <c r="M6794" i="5"/>
  <c r="K6794" i="5"/>
  <c r="I6794" i="5"/>
  <c r="G6794" i="5"/>
  <c r="M6793" i="5"/>
  <c r="K6793" i="5"/>
  <c r="I6793" i="5"/>
  <c r="G6793" i="5"/>
  <c r="M6792" i="5"/>
  <c r="K6792" i="5"/>
  <c r="I6792" i="5"/>
  <c r="G6792" i="5"/>
  <c r="M6791" i="5"/>
  <c r="K6791" i="5"/>
  <c r="I6791" i="5"/>
  <c r="G6791" i="5"/>
  <c r="M6790" i="5"/>
  <c r="K6790" i="5"/>
  <c r="I6790" i="5"/>
  <c r="G6790" i="5"/>
  <c r="M6789" i="5"/>
  <c r="K6789" i="5"/>
  <c r="I6789" i="5"/>
  <c r="G6789" i="5"/>
  <c r="M6788" i="5"/>
  <c r="K6788" i="5"/>
  <c r="I6788" i="5"/>
  <c r="G6788" i="5"/>
  <c r="M6787" i="5"/>
  <c r="K6787" i="5"/>
  <c r="I6787" i="5"/>
  <c r="G6787" i="5"/>
  <c r="M6786" i="5"/>
  <c r="K6786" i="5"/>
  <c r="I6786" i="5"/>
  <c r="G6786" i="5"/>
  <c r="M6785" i="5"/>
  <c r="K6785" i="5"/>
  <c r="I6785" i="5"/>
  <c r="G6785" i="5"/>
  <c r="M6784" i="5"/>
  <c r="K6784" i="5"/>
  <c r="I6784" i="5"/>
  <c r="G6784" i="5"/>
  <c r="M6783" i="5"/>
  <c r="K6783" i="5"/>
  <c r="I6783" i="5"/>
  <c r="G6783" i="5"/>
  <c r="M6782" i="5"/>
  <c r="K6782" i="5"/>
  <c r="I6782" i="5"/>
  <c r="G6782" i="5"/>
  <c r="M6781" i="5"/>
  <c r="K6781" i="5"/>
  <c r="I6781" i="5"/>
  <c r="G6781" i="5"/>
  <c r="M6780" i="5"/>
  <c r="K6780" i="5"/>
  <c r="I6780" i="5"/>
  <c r="G6780" i="5"/>
  <c r="M6779" i="5"/>
  <c r="K6779" i="5"/>
  <c r="I6779" i="5"/>
  <c r="G6779" i="5"/>
  <c r="M6778" i="5"/>
  <c r="K6778" i="5"/>
  <c r="I6778" i="5"/>
  <c r="G6778" i="5"/>
  <c r="M6777" i="5"/>
  <c r="K6777" i="5"/>
  <c r="I6777" i="5"/>
  <c r="G6777" i="5"/>
  <c r="M6776" i="5"/>
  <c r="K6776" i="5"/>
  <c r="I6776" i="5"/>
  <c r="G6776" i="5"/>
  <c r="M6775" i="5"/>
  <c r="L6775" i="5" s="1"/>
  <c r="K6775" i="5"/>
  <c r="I6775" i="5"/>
  <c r="M6774" i="5"/>
  <c r="L6774" i="5" s="1"/>
  <c r="K6774" i="5"/>
  <c r="I6774" i="5"/>
  <c r="M6773" i="5"/>
  <c r="L6773" i="5" s="1"/>
  <c r="K6773" i="5"/>
  <c r="I6773" i="5"/>
  <c r="M6772" i="5"/>
  <c r="L6772" i="5" s="1"/>
  <c r="K6772" i="5"/>
  <c r="I6772" i="5"/>
  <c r="M6771" i="5"/>
  <c r="L6771" i="5" s="1"/>
  <c r="K6771" i="5"/>
  <c r="I6771" i="5"/>
  <c r="M6770" i="5"/>
  <c r="L6770" i="5" s="1"/>
  <c r="K6770" i="5"/>
  <c r="I6770" i="5"/>
  <c r="M6769" i="5"/>
  <c r="L6769" i="5" s="1"/>
  <c r="K6769" i="5"/>
  <c r="I6769" i="5"/>
  <c r="M6768" i="5"/>
  <c r="L6768" i="5" s="1"/>
  <c r="K6768" i="5"/>
  <c r="I6768" i="5"/>
  <c r="M6767" i="5"/>
  <c r="L6767" i="5" s="1"/>
  <c r="K6767" i="5"/>
  <c r="I6767" i="5"/>
  <c r="M6766" i="5"/>
  <c r="L6766" i="5" s="1"/>
  <c r="K6766" i="5"/>
  <c r="I6766" i="5"/>
  <c r="M6765" i="5"/>
  <c r="L6765" i="5" s="1"/>
  <c r="K6765" i="5"/>
  <c r="I6765" i="5"/>
  <c r="M6764" i="5"/>
  <c r="L6764" i="5" s="1"/>
  <c r="K6764" i="5"/>
  <c r="I6764" i="5"/>
  <c r="M6763" i="5"/>
  <c r="L6763" i="5" s="1"/>
  <c r="K6763" i="5"/>
  <c r="I6763" i="5"/>
  <c r="M6762" i="5"/>
  <c r="L6762" i="5" s="1"/>
  <c r="K6762" i="5"/>
  <c r="I6762" i="5"/>
  <c r="M6761" i="5"/>
  <c r="L6761" i="5" s="1"/>
  <c r="K6761" i="5"/>
  <c r="I6761" i="5"/>
  <c r="M6760" i="5"/>
  <c r="L6760" i="5" s="1"/>
  <c r="K6760" i="5"/>
  <c r="I6760" i="5"/>
  <c r="M6759" i="5"/>
  <c r="L6759" i="5" s="1"/>
  <c r="K6759" i="5"/>
  <c r="I6759" i="5"/>
  <c r="M6758" i="5"/>
  <c r="L6758" i="5" s="1"/>
  <c r="K6758" i="5"/>
  <c r="I6758" i="5"/>
  <c r="M6757" i="5"/>
  <c r="L6757" i="5" s="1"/>
  <c r="K6757" i="5"/>
  <c r="I6757" i="5"/>
  <c r="M6756" i="5"/>
  <c r="L6756" i="5" s="1"/>
  <c r="K6756" i="5"/>
  <c r="I6756" i="5"/>
  <c r="M6755" i="5"/>
  <c r="L6755" i="5" s="1"/>
  <c r="K6755" i="5"/>
  <c r="I6755" i="5"/>
  <c r="M6754" i="5"/>
  <c r="L6754" i="5" s="1"/>
  <c r="K6754" i="5"/>
  <c r="I6754" i="5"/>
  <c r="M6753" i="5"/>
  <c r="L6753" i="5" s="1"/>
  <c r="K6753" i="5"/>
  <c r="I6753" i="5"/>
  <c r="M6752" i="5"/>
  <c r="L6752" i="5" s="1"/>
  <c r="K6752" i="5"/>
  <c r="I6752" i="5"/>
  <c r="M6751" i="5"/>
  <c r="L6751" i="5" s="1"/>
  <c r="K6751" i="5"/>
  <c r="I6751" i="5"/>
  <c r="M6750" i="5"/>
  <c r="L6750" i="5" s="1"/>
  <c r="K6750" i="5"/>
  <c r="I6750" i="5"/>
  <c r="M6749" i="5"/>
  <c r="L6749" i="5" s="1"/>
  <c r="K6749" i="5"/>
  <c r="I6749" i="5"/>
  <c r="M6748" i="5"/>
  <c r="L6748" i="5" s="1"/>
  <c r="K6748" i="5"/>
  <c r="I6748" i="5"/>
  <c r="M6747" i="5"/>
  <c r="L6747" i="5" s="1"/>
  <c r="K6747" i="5"/>
  <c r="I6747" i="5"/>
  <c r="M6746" i="5"/>
  <c r="L6746" i="5" s="1"/>
  <c r="K6746" i="5"/>
  <c r="I6746" i="5"/>
  <c r="M6745" i="5"/>
  <c r="L6745" i="5" s="1"/>
  <c r="K6745" i="5"/>
  <c r="I6745" i="5"/>
  <c r="M6744" i="5"/>
  <c r="L6744" i="5" s="1"/>
  <c r="K6744" i="5"/>
  <c r="I6744" i="5"/>
  <c r="M6743" i="5"/>
  <c r="L6743" i="5" s="1"/>
  <c r="K6743" i="5"/>
  <c r="I6743" i="5"/>
  <c r="M6742" i="5"/>
  <c r="L6742" i="5" s="1"/>
  <c r="K6742" i="5"/>
  <c r="I6742" i="5"/>
  <c r="M6741" i="5"/>
  <c r="L6741" i="5" s="1"/>
  <c r="K6741" i="5"/>
  <c r="I6741" i="5"/>
  <c r="M6740" i="5"/>
  <c r="L6740" i="5" s="1"/>
  <c r="K6740" i="5"/>
  <c r="I6740" i="5"/>
  <c r="M6739" i="5"/>
  <c r="L6739" i="5" s="1"/>
  <c r="K6739" i="5"/>
  <c r="I6739" i="5"/>
  <c r="M6738" i="5"/>
  <c r="L6738" i="5" s="1"/>
  <c r="K6738" i="5"/>
  <c r="I6738" i="5"/>
  <c r="M6737" i="5"/>
  <c r="L6737" i="5" s="1"/>
  <c r="K6737" i="5"/>
  <c r="I6737" i="5"/>
  <c r="M6736" i="5"/>
  <c r="L6736" i="5" s="1"/>
  <c r="K6736" i="5"/>
  <c r="I6736" i="5"/>
  <c r="M6735" i="5"/>
  <c r="L6735" i="5" s="1"/>
  <c r="K6735" i="5"/>
  <c r="I6735" i="5"/>
  <c r="M6734" i="5"/>
  <c r="L6734" i="5" s="1"/>
  <c r="K6734" i="5"/>
  <c r="I6734" i="5"/>
  <c r="M6733" i="5"/>
  <c r="L6733" i="5" s="1"/>
  <c r="K6733" i="5"/>
  <c r="I6733" i="5"/>
  <c r="M6732" i="5"/>
  <c r="L6732" i="5" s="1"/>
  <c r="K6732" i="5"/>
  <c r="I6732" i="5"/>
  <c r="M6731" i="5"/>
  <c r="L6731" i="5" s="1"/>
  <c r="K6731" i="5"/>
  <c r="I6731" i="5"/>
  <c r="M6730" i="5"/>
  <c r="L6730" i="5" s="1"/>
  <c r="K6730" i="5"/>
  <c r="I6730" i="5"/>
  <c r="M6729" i="5"/>
  <c r="K6729" i="5"/>
  <c r="I6729" i="5"/>
  <c r="M6728" i="5"/>
  <c r="L6728" i="5" s="1"/>
  <c r="K6728" i="5"/>
  <c r="I6728" i="5"/>
  <c r="M6727" i="5"/>
  <c r="K6727" i="5"/>
  <c r="I6727" i="5"/>
  <c r="M6726" i="5"/>
  <c r="K6726" i="5"/>
  <c r="I6726" i="5"/>
  <c r="M6725" i="5"/>
  <c r="K6725" i="5"/>
  <c r="I6725" i="5"/>
  <c r="M6724" i="5"/>
  <c r="K6724" i="5"/>
  <c r="I6724" i="5"/>
  <c r="M6723" i="5"/>
  <c r="K6723" i="5"/>
  <c r="I6723" i="5"/>
  <c r="M6722" i="5"/>
  <c r="K6722" i="5"/>
  <c r="I6722" i="5"/>
  <c r="M6721" i="5"/>
  <c r="K6721" i="5"/>
  <c r="I6721" i="5"/>
  <c r="M6720" i="5"/>
  <c r="K6720" i="5"/>
  <c r="I6720" i="5"/>
  <c r="M6719" i="5"/>
  <c r="K6719" i="5"/>
  <c r="I6719" i="5"/>
  <c r="M6718" i="5"/>
  <c r="K6718" i="5"/>
  <c r="I6718" i="5"/>
  <c r="M6717" i="5"/>
  <c r="K6717" i="5"/>
  <c r="I6717" i="5"/>
  <c r="M6716" i="5"/>
  <c r="K6716" i="5"/>
  <c r="I6716" i="5"/>
  <c r="M6715" i="5"/>
  <c r="K6715" i="5"/>
  <c r="I6715" i="5"/>
  <c r="M6714" i="5"/>
  <c r="K6714" i="5"/>
  <c r="I6714" i="5"/>
  <c r="M6713" i="5"/>
  <c r="K6713" i="5"/>
  <c r="I6713" i="5"/>
  <c r="M6712" i="5"/>
  <c r="K6712" i="5"/>
  <c r="I6712" i="5"/>
  <c r="M6711" i="5"/>
  <c r="K6711" i="5"/>
  <c r="I6711" i="5"/>
  <c r="M6710" i="5"/>
  <c r="K6710" i="5"/>
  <c r="I6710" i="5"/>
  <c r="M6709" i="5"/>
  <c r="K6709" i="5"/>
  <c r="I6709" i="5"/>
  <c r="M6708" i="5"/>
  <c r="K6708" i="5"/>
  <c r="I6708" i="5"/>
  <c r="M6707" i="5"/>
  <c r="K6707" i="5"/>
  <c r="I6707" i="5"/>
  <c r="M6706" i="5"/>
  <c r="K6706" i="5"/>
  <c r="I6706" i="5"/>
  <c r="M6705" i="5"/>
  <c r="K6705" i="5"/>
  <c r="I6705" i="5"/>
  <c r="M6704" i="5"/>
  <c r="K6704" i="5"/>
  <c r="I6704" i="5"/>
  <c r="M6703" i="5"/>
  <c r="K6703" i="5"/>
  <c r="I6703" i="5"/>
  <c r="M6702" i="5"/>
  <c r="K6702" i="5"/>
  <c r="I6702" i="5"/>
  <c r="M6701" i="5"/>
  <c r="K6701" i="5"/>
  <c r="I6701" i="5"/>
  <c r="M6700" i="5"/>
  <c r="K6700" i="5"/>
  <c r="I6700" i="5"/>
  <c r="M6699" i="5"/>
  <c r="K6699" i="5"/>
  <c r="I6699" i="5"/>
  <c r="M6698" i="5"/>
  <c r="K6698" i="5"/>
  <c r="I6698" i="5"/>
  <c r="M6697" i="5"/>
  <c r="K6697" i="5"/>
  <c r="I6697" i="5"/>
  <c r="M6696" i="5"/>
  <c r="K6696" i="5"/>
  <c r="I6696" i="5"/>
  <c r="M6695" i="5"/>
  <c r="K6695" i="5"/>
  <c r="I6695" i="5"/>
  <c r="M6694" i="5"/>
  <c r="K6694" i="5"/>
  <c r="I6694" i="5"/>
  <c r="M6693" i="5"/>
  <c r="K6693" i="5"/>
  <c r="I6693" i="5"/>
  <c r="M6692" i="5"/>
  <c r="K6692" i="5"/>
  <c r="I6692" i="5"/>
  <c r="M6691" i="5"/>
  <c r="K6691" i="5"/>
  <c r="I6691" i="5"/>
  <c r="M6690" i="5"/>
  <c r="K6690" i="5"/>
  <c r="I6690" i="5"/>
  <c r="M6689" i="5"/>
  <c r="K6689" i="5"/>
  <c r="I6689" i="5"/>
  <c r="M6688" i="5"/>
  <c r="K6688" i="5"/>
  <c r="I6688" i="5"/>
  <c r="M6687" i="5"/>
  <c r="K6687" i="5"/>
  <c r="I6687" i="5"/>
  <c r="M6686" i="5"/>
  <c r="K6686" i="5"/>
  <c r="I6686" i="5"/>
  <c r="M6685" i="5"/>
  <c r="K6685" i="5"/>
  <c r="I6685" i="5"/>
  <c r="M6684" i="5"/>
  <c r="K6684" i="5"/>
  <c r="I6684" i="5"/>
  <c r="M6683" i="5"/>
  <c r="K6683" i="5"/>
  <c r="M6682" i="5"/>
  <c r="K6682" i="5"/>
  <c r="I6682" i="5"/>
  <c r="M6681" i="5"/>
  <c r="K6681" i="5"/>
  <c r="I6681" i="5"/>
  <c r="M6680" i="5"/>
  <c r="K6680" i="5"/>
  <c r="I6680" i="5"/>
  <c r="M6679" i="5"/>
  <c r="K6679" i="5"/>
  <c r="I6679" i="5"/>
  <c r="M6678" i="5"/>
  <c r="K6678" i="5"/>
  <c r="I6678" i="5"/>
  <c r="M6677" i="5"/>
  <c r="K6677" i="5"/>
  <c r="I6677" i="5"/>
  <c r="M6676" i="5"/>
  <c r="K6676" i="5"/>
  <c r="I6676" i="5"/>
  <c r="M6675" i="5"/>
  <c r="K6675" i="5"/>
  <c r="I6675" i="5"/>
  <c r="M6674" i="5"/>
  <c r="K6674" i="5"/>
  <c r="I6674" i="5"/>
  <c r="M6673" i="5"/>
  <c r="K6673" i="5"/>
  <c r="I6673" i="5"/>
  <c r="M6672" i="5"/>
  <c r="K6672" i="5"/>
  <c r="I6672" i="5"/>
  <c r="M6671" i="5"/>
  <c r="K6671" i="5"/>
  <c r="I6671" i="5"/>
  <c r="M6670" i="5"/>
  <c r="K6670" i="5"/>
  <c r="I6670" i="5"/>
  <c r="M6669" i="5"/>
  <c r="K6669" i="5"/>
  <c r="I6669" i="5"/>
  <c r="M6668" i="5"/>
  <c r="K6668" i="5"/>
  <c r="I6668" i="5"/>
  <c r="M6667" i="5"/>
  <c r="K6667" i="5"/>
  <c r="I6667" i="5"/>
  <c r="M6666" i="5"/>
  <c r="K6666" i="5"/>
  <c r="I6666" i="5"/>
  <c r="M6665" i="5"/>
  <c r="K6665" i="5"/>
  <c r="I6665" i="5"/>
  <c r="M6664" i="5"/>
  <c r="K6664" i="5"/>
  <c r="I6664" i="5"/>
  <c r="M6663" i="5"/>
  <c r="K6663" i="5"/>
  <c r="I6663" i="5"/>
  <c r="M6662" i="5"/>
  <c r="K6662" i="5"/>
  <c r="I6662" i="5"/>
  <c r="M6661" i="5"/>
  <c r="K6661" i="5"/>
  <c r="I6661" i="5"/>
  <c r="M6660" i="5"/>
  <c r="K6660" i="5"/>
  <c r="I6660" i="5"/>
  <c r="M6659" i="5"/>
  <c r="K6659" i="5"/>
  <c r="I6659" i="5"/>
  <c r="M6651" i="5"/>
  <c r="K6651" i="5"/>
  <c r="I6651" i="5"/>
  <c r="M6616" i="5"/>
  <c r="K6616" i="5"/>
  <c r="I6616" i="5"/>
  <c r="M6609" i="5"/>
  <c r="K6609" i="5"/>
  <c r="I6609" i="5"/>
  <c r="M6608" i="5"/>
  <c r="K6608" i="5"/>
  <c r="I6608" i="5"/>
  <c r="M6607" i="5"/>
  <c r="K6607" i="5"/>
  <c r="I6607" i="5"/>
  <c r="M6606" i="5"/>
  <c r="K6606" i="5"/>
  <c r="I6606" i="5"/>
  <c r="M6605" i="5"/>
  <c r="K6605" i="5"/>
  <c r="I6605" i="5"/>
  <c r="M6604" i="5"/>
  <c r="K6604" i="5"/>
  <c r="I6604" i="5"/>
  <c r="G6604" i="5"/>
  <c r="M6603" i="5"/>
  <c r="K6603" i="5"/>
  <c r="I6603" i="5"/>
  <c r="G6603" i="5"/>
  <c r="M6602" i="5"/>
  <c r="K6602" i="5"/>
  <c r="I6602" i="5"/>
  <c r="G6602" i="5"/>
  <c r="M6601" i="5"/>
  <c r="K6601" i="5"/>
  <c r="I6601" i="5"/>
  <c r="G6601" i="5"/>
  <c r="M6600" i="5"/>
  <c r="K6600" i="5"/>
  <c r="I6600" i="5"/>
  <c r="G6600" i="5"/>
  <c r="M6599" i="5"/>
  <c r="K6599" i="5"/>
  <c r="I6599" i="5"/>
  <c r="G6599" i="5"/>
  <c r="M6598" i="5"/>
  <c r="K6598" i="5"/>
  <c r="I6598" i="5"/>
  <c r="G6598" i="5"/>
  <c r="M6597" i="5"/>
  <c r="K6597" i="5"/>
  <c r="I6597" i="5"/>
  <c r="G6597" i="5"/>
  <c r="M6596" i="5"/>
  <c r="K6596" i="5"/>
  <c r="I6596" i="5"/>
  <c r="G6596" i="5"/>
  <c r="M6595" i="5"/>
  <c r="K6595" i="5"/>
  <c r="I6595" i="5"/>
  <c r="G6595" i="5"/>
  <c r="M6594" i="5"/>
  <c r="K6594" i="5"/>
  <c r="I6594" i="5"/>
  <c r="G6594" i="5"/>
  <c r="M6593" i="5"/>
  <c r="K6593" i="5"/>
  <c r="I6593" i="5"/>
  <c r="G6593" i="5"/>
  <c r="M6592" i="5"/>
  <c r="K6592" i="5"/>
  <c r="I6592" i="5"/>
  <c r="G6592" i="5"/>
  <c r="M6591" i="5"/>
  <c r="K6591" i="5"/>
  <c r="I6591" i="5"/>
  <c r="G6591" i="5"/>
  <c r="M6590" i="5"/>
  <c r="K6590" i="5"/>
  <c r="I6590" i="5"/>
  <c r="G6590" i="5"/>
  <c r="M6589" i="5"/>
  <c r="K6589" i="5"/>
  <c r="I6589" i="5"/>
  <c r="G6589" i="5"/>
  <c r="M6588" i="5"/>
  <c r="K6588" i="5"/>
  <c r="I6588" i="5"/>
  <c r="G6588" i="5"/>
  <c r="M6587" i="5"/>
  <c r="K6587" i="5"/>
  <c r="I6587" i="5"/>
  <c r="G6587" i="5"/>
  <c r="M6586" i="5"/>
  <c r="K6586" i="5"/>
  <c r="I6586" i="5"/>
  <c r="G6586" i="5"/>
  <c r="M6585" i="5"/>
  <c r="K6585" i="5"/>
  <c r="I6585" i="5"/>
  <c r="G6585" i="5"/>
  <c r="M6584" i="5"/>
  <c r="K6584" i="5"/>
  <c r="I6584" i="5"/>
  <c r="G6584" i="5"/>
  <c r="M6583" i="5"/>
  <c r="I6583" i="5"/>
  <c r="G6583" i="5"/>
  <c r="M6582" i="5"/>
  <c r="I6582" i="5"/>
  <c r="G6582" i="5"/>
  <c r="M6581" i="5"/>
  <c r="I6581" i="5"/>
  <c r="G6581" i="5"/>
  <c r="M6580" i="5"/>
  <c r="I6580" i="5"/>
  <c r="G6580" i="5"/>
  <c r="M6579" i="5"/>
  <c r="I6579" i="5"/>
  <c r="G6579" i="5"/>
  <c r="M6578" i="5"/>
  <c r="I6578" i="5"/>
  <c r="G6578" i="5"/>
  <c r="M6577" i="5"/>
  <c r="I6577" i="5"/>
  <c r="G6577" i="5"/>
  <c r="M6576" i="5"/>
  <c r="I6576" i="5"/>
  <c r="G6576" i="5"/>
  <c r="M6575" i="5"/>
  <c r="I6575" i="5"/>
  <c r="G6575" i="5"/>
  <c r="M6574" i="5"/>
  <c r="I6574" i="5"/>
  <c r="G6574" i="5"/>
  <c r="M6573" i="5"/>
  <c r="I6573" i="5"/>
  <c r="G6573" i="5"/>
  <c r="M6572" i="5"/>
  <c r="I6572" i="5"/>
  <c r="G6572" i="5"/>
  <c r="M6571" i="5"/>
  <c r="I6571" i="5"/>
  <c r="G6571" i="5"/>
  <c r="M6570" i="5"/>
  <c r="I6570" i="5"/>
  <c r="G6570" i="5"/>
  <c r="M6569" i="5"/>
  <c r="I6569" i="5"/>
  <c r="G6569" i="5"/>
  <c r="M6568" i="5"/>
  <c r="I6568" i="5"/>
  <c r="G6568" i="5"/>
  <c r="M6567" i="5"/>
  <c r="I6567" i="5"/>
  <c r="G6567" i="5"/>
  <c r="M6566" i="5"/>
  <c r="I6566" i="5"/>
  <c r="G6566" i="5"/>
  <c r="M6565" i="5"/>
  <c r="I6565" i="5"/>
  <c r="G6565" i="5"/>
  <c r="M6564" i="5"/>
  <c r="I6564" i="5"/>
  <c r="G6564" i="5"/>
  <c r="M6563" i="5"/>
  <c r="I6563" i="5"/>
  <c r="G6563" i="5"/>
  <c r="M6562" i="5"/>
  <c r="I6562" i="5"/>
  <c r="G6562" i="5"/>
  <c r="M6561" i="5"/>
  <c r="I6561" i="5"/>
  <c r="G6561" i="5"/>
  <c r="M6560" i="5"/>
  <c r="I6560" i="5"/>
  <c r="G6560" i="5"/>
  <c r="M6559" i="5"/>
  <c r="I6559" i="5"/>
  <c r="G6559" i="5"/>
  <c r="M6558" i="5"/>
  <c r="I6558" i="5"/>
  <c r="G6558" i="5"/>
  <c r="M6557" i="5"/>
  <c r="I6557" i="5"/>
  <c r="G6557" i="5"/>
  <c r="M6556" i="5"/>
  <c r="I6556" i="5"/>
  <c r="G6556" i="5"/>
  <c r="M6555" i="5"/>
  <c r="I6555" i="5"/>
  <c r="G6555" i="5"/>
  <c r="M6554" i="5"/>
  <c r="I6554" i="5"/>
  <c r="G6554" i="5"/>
  <c r="M6553" i="5"/>
  <c r="I6553" i="5"/>
  <c r="G6553" i="5"/>
  <c r="M6552" i="5"/>
  <c r="I6552" i="5"/>
  <c r="G6552" i="5"/>
  <c r="M6551" i="5"/>
  <c r="I6551" i="5"/>
  <c r="G6551" i="5"/>
  <c r="M6550" i="5"/>
  <c r="I6550" i="5"/>
  <c r="G6550" i="5"/>
  <c r="M6549" i="5"/>
  <c r="I6549" i="5"/>
  <c r="G6549" i="5"/>
  <c r="M6548" i="5"/>
  <c r="I6548" i="5"/>
  <c r="G6548" i="5"/>
  <c r="M6547" i="5"/>
  <c r="I6547" i="5"/>
  <c r="G6547" i="5"/>
  <c r="M6546" i="5"/>
  <c r="I6546" i="5"/>
  <c r="G6546" i="5"/>
  <c r="M6545" i="5"/>
  <c r="I6545" i="5"/>
  <c r="G6545" i="5"/>
  <c r="M6544" i="5"/>
  <c r="L6544" i="5" s="1"/>
  <c r="I6544" i="5"/>
  <c r="M6543" i="5"/>
  <c r="L6543" i="5" s="1"/>
  <c r="I6543" i="5"/>
  <c r="M6542" i="5"/>
  <c r="K6542" i="5"/>
  <c r="I6542" i="5"/>
  <c r="G6542" i="5"/>
  <c r="M6541" i="5"/>
  <c r="K6541" i="5"/>
  <c r="I6541" i="5"/>
  <c r="G6541" i="5"/>
  <c r="M6540" i="5"/>
  <c r="K6540" i="5"/>
  <c r="I6540" i="5"/>
  <c r="G6540" i="5"/>
  <c r="M6539" i="5"/>
  <c r="K6539" i="5"/>
  <c r="I6539" i="5"/>
  <c r="G6539" i="5"/>
  <c r="M6538" i="5"/>
  <c r="K6538" i="5"/>
  <c r="I6538" i="5"/>
  <c r="G6538" i="5"/>
  <c r="M6537" i="5"/>
  <c r="K6537" i="5"/>
  <c r="I6537" i="5"/>
  <c r="G6537" i="5"/>
  <c r="M6536" i="5"/>
  <c r="K6536" i="5"/>
  <c r="I6536" i="5"/>
  <c r="G6536" i="5"/>
  <c r="M6535" i="5"/>
  <c r="K6535" i="5"/>
  <c r="I6535" i="5"/>
  <c r="G6535" i="5"/>
  <c r="M6534" i="5"/>
  <c r="K6534" i="5"/>
  <c r="I6534" i="5"/>
  <c r="G6534" i="5"/>
  <c r="M6533" i="5"/>
  <c r="K6533" i="5"/>
  <c r="I6533" i="5"/>
  <c r="G6533" i="5"/>
  <c r="M6532" i="5"/>
  <c r="K6532" i="5"/>
  <c r="I6532" i="5"/>
  <c r="G6532" i="5"/>
  <c r="M6531" i="5"/>
  <c r="K6531" i="5"/>
  <c r="I6531" i="5"/>
  <c r="G6531" i="5"/>
  <c r="M6530" i="5"/>
  <c r="K6530" i="5"/>
  <c r="I6530" i="5"/>
  <c r="G6530" i="5"/>
  <c r="M6529" i="5"/>
  <c r="K6529" i="5"/>
  <c r="I6529" i="5"/>
  <c r="G6529" i="5"/>
  <c r="M6528" i="5"/>
  <c r="K6528" i="5"/>
  <c r="I6528" i="5"/>
  <c r="G6528" i="5"/>
  <c r="M6527" i="5"/>
  <c r="K6527" i="5"/>
  <c r="I6527" i="5"/>
  <c r="G6527" i="5"/>
  <c r="M6526" i="5"/>
  <c r="K6526" i="5"/>
  <c r="I6526" i="5"/>
  <c r="G6526" i="5"/>
  <c r="M6525" i="5"/>
  <c r="K6525" i="5"/>
  <c r="I6525" i="5"/>
  <c r="G6525" i="5"/>
  <c r="M6524" i="5"/>
  <c r="K6524" i="5"/>
  <c r="I6524" i="5"/>
  <c r="G6524" i="5"/>
  <c r="M6523" i="5"/>
  <c r="K6523" i="5"/>
  <c r="I6523" i="5"/>
  <c r="G6523" i="5"/>
  <c r="M6522" i="5"/>
  <c r="K6522" i="5"/>
  <c r="I6522" i="5"/>
  <c r="G6522" i="5"/>
  <c r="M6521" i="5"/>
  <c r="K6521" i="5"/>
  <c r="I6521" i="5"/>
  <c r="G6521" i="5"/>
  <c r="M6520" i="5"/>
  <c r="K6520" i="5"/>
  <c r="I6520" i="5"/>
  <c r="G6520" i="5"/>
  <c r="M6519" i="5"/>
  <c r="K6519" i="5"/>
  <c r="I6519" i="5"/>
  <c r="G6519" i="5"/>
  <c r="M6518" i="5"/>
  <c r="K6518" i="5"/>
  <c r="I6518" i="5"/>
  <c r="G6518" i="5"/>
  <c r="M6517" i="5"/>
  <c r="K6517" i="5"/>
  <c r="I6517" i="5"/>
  <c r="G6517" i="5"/>
  <c r="M6516" i="5"/>
  <c r="K6516" i="5"/>
  <c r="I6516" i="5"/>
  <c r="G6516" i="5"/>
  <c r="M6515" i="5"/>
  <c r="K6515" i="5"/>
  <c r="I6515" i="5"/>
  <c r="G6515" i="5"/>
  <c r="M6514" i="5"/>
  <c r="K6514" i="5"/>
  <c r="I6514" i="5"/>
  <c r="G6514" i="5"/>
  <c r="M6513" i="5"/>
  <c r="K6513" i="5"/>
  <c r="I6513" i="5"/>
  <c r="G6513" i="5"/>
  <c r="M6512" i="5"/>
  <c r="K6512" i="5"/>
  <c r="I6512" i="5"/>
  <c r="G6512" i="5"/>
  <c r="M6511" i="5"/>
  <c r="K6511" i="5"/>
  <c r="I6511" i="5"/>
  <c r="G6511" i="5"/>
  <c r="M6510" i="5"/>
  <c r="K6510" i="5"/>
  <c r="I6510" i="5"/>
  <c r="G6510" i="5"/>
  <c r="M6509" i="5"/>
  <c r="K6509" i="5"/>
  <c r="I6509" i="5"/>
  <c r="G6509" i="5"/>
  <c r="M6508" i="5"/>
  <c r="K6508" i="5"/>
  <c r="I6508" i="5"/>
  <c r="G6508" i="5"/>
  <c r="M6507" i="5"/>
  <c r="K6507" i="5"/>
  <c r="I6507" i="5"/>
  <c r="G6507" i="5"/>
  <c r="M6506" i="5"/>
  <c r="K6506" i="5"/>
  <c r="I6506" i="5"/>
  <c r="G6506" i="5"/>
  <c r="M6505" i="5"/>
  <c r="K6505" i="5"/>
  <c r="I6505" i="5"/>
  <c r="G6505" i="5"/>
  <c r="M6504" i="5"/>
  <c r="K6504" i="5"/>
  <c r="I6504" i="5"/>
  <c r="G6504" i="5"/>
  <c r="M6503" i="5"/>
  <c r="K6503" i="5"/>
  <c r="I6503" i="5"/>
  <c r="G6503" i="5"/>
  <c r="M6502" i="5"/>
  <c r="K6502" i="5"/>
  <c r="I6502" i="5"/>
  <c r="G6502" i="5"/>
  <c r="M6501" i="5"/>
  <c r="K6501" i="5"/>
  <c r="I6501" i="5"/>
  <c r="G6501" i="5"/>
  <c r="M6500" i="5"/>
  <c r="K6500" i="5"/>
  <c r="I6500" i="5"/>
  <c r="G6500" i="5"/>
  <c r="M6499" i="5"/>
  <c r="K6499" i="5"/>
  <c r="I6499" i="5"/>
  <c r="G6499" i="5"/>
  <c r="M6498" i="5"/>
  <c r="K6498" i="5"/>
  <c r="I6498" i="5"/>
  <c r="G6498" i="5"/>
  <c r="M6497" i="5"/>
  <c r="K6497" i="5"/>
  <c r="I6497" i="5"/>
  <c r="G6497" i="5"/>
  <c r="M6496" i="5"/>
  <c r="K6496" i="5"/>
  <c r="I6496" i="5"/>
  <c r="G6496" i="5"/>
  <c r="M6495" i="5"/>
  <c r="K6495" i="5"/>
  <c r="I6495" i="5"/>
  <c r="G6495" i="5"/>
  <c r="M6494" i="5"/>
  <c r="K6494" i="5"/>
  <c r="I6494" i="5"/>
  <c r="G6494" i="5"/>
  <c r="M6493" i="5"/>
  <c r="K6493" i="5"/>
  <c r="I6493" i="5"/>
  <c r="G6493" i="5"/>
  <c r="M6492" i="5"/>
  <c r="K6492" i="5"/>
  <c r="I6492" i="5"/>
  <c r="G6492" i="5"/>
  <c r="M6491" i="5"/>
  <c r="K6491" i="5"/>
  <c r="I6491" i="5"/>
  <c r="G6491" i="5"/>
  <c r="M6490" i="5"/>
  <c r="K6490" i="5"/>
  <c r="I6490" i="5"/>
  <c r="G6490" i="5"/>
  <c r="M6489" i="5"/>
  <c r="K6489" i="5"/>
  <c r="I6489" i="5"/>
  <c r="G6489" i="5"/>
  <c r="M6488" i="5"/>
  <c r="K6488" i="5"/>
  <c r="I6488" i="5"/>
  <c r="G6488" i="5"/>
  <c r="M6487" i="5"/>
  <c r="K6487" i="5"/>
  <c r="I6487" i="5"/>
  <c r="G6487" i="5"/>
  <c r="M6486" i="5"/>
  <c r="K6486" i="5"/>
  <c r="I6486" i="5"/>
  <c r="G6486" i="5"/>
  <c r="M6485" i="5"/>
  <c r="K6485" i="5"/>
  <c r="I6485" i="5"/>
  <c r="G6485" i="5"/>
  <c r="M6484" i="5"/>
  <c r="K6484" i="5"/>
  <c r="I6484" i="5"/>
  <c r="G6484" i="5"/>
  <c r="M6483" i="5"/>
  <c r="K6483" i="5"/>
  <c r="I6483" i="5"/>
  <c r="G6483" i="5"/>
  <c r="M6482" i="5"/>
  <c r="K6482" i="5"/>
  <c r="I6482" i="5"/>
  <c r="G6482" i="5"/>
  <c r="M6481" i="5"/>
  <c r="K6481" i="5"/>
  <c r="I6481" i="5"/>
  <c r="G6481" i="5"/>
  <c r="M6480" i="5"/>
  <c r="K6480" i="5"/>
  <c r="I6480" i="5"/>
  <c r="G6480" i="5"/>
  <c r="M6479" i="5"/>
  <c r="K6479" i="5"/>
  <c r="I6479" i="5"/>
  <c r="G6479" i="5"/>
  <c r="M6478" i="5"/>
  <c r="K6478" i="5"/>
  <c r="I6478" i="5"/>
  <c r="G6478" i="5"/>
  <c r="M6477" i="5"/>
  <c r="K6477" i="5"/>
  <c r="I6477" i="5"/>
  <c r="G6477" i="5"/>
  <c r="M6476" i="5"/>
  <c r="K6476" i="5"/>
  <c r="I6476" i="5"/>
  <c r="G6476" i="5"/>
  <c r="M6475" i="5"/>
  <c r="K6475" i="5"/>
  <c r="I6475" i="5"/>
  <c r="G6475" i="5"/>
  <c r="M6474" i="5"/>
  <c r="K6474" i="5"/>
  <c r="I6474" i="5"/>
  <c r="G6474" i="5"/>
  <c r="M6473" i="5"/>
  <c r="K6473" i="5"/>
  <c r="I6473" i="5"/>
  <c r="G6473" i="5"/>
  <c r="M6472" i="5"/>
  <c r="K6472" i="5"/>
  <c r="I6472" i="5"/>
  <c r="G6472" i="5"/>
  <c r="M6471" i="5"/>
  <c r="K6471" i="5"/>
  <c r="I6471" i="5"/>
  <c r="G6471" i="5"/>
  <c r="M6470" i="5"/>
  <c r="K6470" i="5"/>
  <c r="I6470" i="5"/>
  <c r="M6469" i="5"/>
  <c r="K6469" i="5"/>
  <c r="I6469" i="5"/>
  <c r="M6468" i="5"/>
  <c r="K6468" i="5"/>
  <c r="I6468" i="5"/>
  <c r="G6468" i="5"/>
  <c r="M6467" i="5"/>
  <c r="K6467" i="5"/>
  <c r="I6467" i="5"/>
  <c r="G6467" i="5"/>
  <c r="M6466" i="5"/>
  <c r="K6466" i="5"/>
  <c r="I6466" i="5"/>
  <c r="G6466" i="5"/>
  <c r="M6465" i="5"/>
  <c r="K6465" i="5"/>
  <c r="I6465" i="5"/>
  <c r="G6465" i="5"/>
  <c r="M6464" i="5"/>
  <c r="K6464" i="5"/>
  <c r="I6464" i="5"/>
  <c r="G6464" i="5"/>
  <c r="M6463" i="5"/>
  <c r="K6463" i="5"/>
  <c r="I6463" i="5"/>
  <c r="G6463" i="5"/>
  <c r="M6462" i="5"/>
  <c r="K6462" i="5"/>
  <c r="I6462" i="5"/>
  <c r="G6462" i="5"/>
  <c r="M6461" i="5"/>
  <c r="K6461" i="5"/>
  <c r="I6461" i="5"/>
  <c r="G6461" i="5"/>
  <c r="M6460" i="5"/>
  <c r="K6460" i="5"/>
  <c r="I6460" i="5"/>
  <c r="G6460" i="5"/>
  <c r="M6459" i="5"/>
  <c r="K6459" i="5"/>
  <c r="I6459" i="5"/>
  <c r="G6459" i="5"/>
  <c r="M6458" i="5"/>
  <c r="K6458" i="5"/>
  <c r="I6458" i="5"/>
  <c r="G6458" i="5"/>
  <c r="M6457" i="5"/>
  <c r="K6457" i="5"/>
  <c r="I6457" i="5"/>
  <c r="G6457" i="5"/>
  <c r="M6456" i="5"/>
  <c r="K6456" i="5"/>
  <c r="I6456" i="5"/>
  <c r="G6456" i="5"/>
  <c r="M6455" i="5"/>
  <c r="K6455" i="5"/>
  <c r="I6455" i="5"/>
  <c r="G6455" i="5"/>
  <c r="M6454" i="5"/>
  <c r="K6454" i="5"/>
  <c r="I6454" i="5"/>
  <c r="M6453" i="5"/>
  <c r="K6453" i="5"/>
  <c r="I6453" i="5"/>
  <c r="M6452" i="5"/>
  <c r="K6452" i="5"/>
  <c r="I6452" i="5"/>
  <c r="M6451" i="5"/>
  <c r="K6451" i="5"/>
  <c r="I6451" i="5"/>
  <c r="M6450" i="5"/>
  <c r="K6450" i="5"/>
  <c r="I6450" i="5"/>
  <c r="M6449" i="5"/>
  <c r="K6449" i="5"/>
  <c r="I6449" i="5"/>
  <c r="M6448" i="5"/>
  <c r="L6448" i="5" s="1"/>
  <c r="K6448" i="5"/>
  <c r="M6447" i="5"/>
  <c r="K6447" i="5"/>
  <c r="I6447" i="5"/>
  <c r="M6446" i="5"/>
  <c r="K6446" i="5"/>
  <c r="I6446" i="5"/>
  <c r="M6445" i="5"/>
  <c r="K6445" i="5"/>
  <c r="I6445" i="5"/>
  <c r="M6444" i="5"/>
  <c r="K6444" i="5"/>
  <c r="I6444" i="5"/>
  <c r="M6443" i="5"/>
  <c r="K6443" i="5"/>
  <c r="I6443" i="5"/>
  <c r="M6442" i="5"/>
  <c r="K6442" i="5"/>
  <c r="I6442" i="5"/>
  <c r="M6441" i="5"/>
  <c r="K6441" i="5"/>
  <c r="I6441" i="5"/>
  <c r="M6440" i="5"/>
  <c r="K6440" i="5"/>
  <c r="I6440" i="5"/>
  <c r="M6439" i="5"/>
  <c r="K6439" i="5"/>
  <c r="I6439" i="5"/>
  <c r="M6438" i="5"/>
  <c r="K6438" i="5"/>
  <c r="I6438" i="5"/>
  <c r="M6437" i="5"/>
  <c r="K6437" i="5"/>
  <c r="I6437" i="5"/>
  <c r="M6436" i="5"/>
  <c r="K6436" i="5"/>
  <c r="I6436" i="5"/>
  <c r="M6435" i="5"/>
  <c r="K6435" i="5"/>
  <c r="I6435" i="5"/>
  <c r="M6434" i="5"/>
  <c r="K6434" i="5"/>
  <c r="I6434" i="5"/>
  <c r="M6433" i="5"/>
  <c r="K6433" i="5"/>
  <c r="I6433" i="5"/>
  <c r="M6432" i="5"/>
  <c r="K6432" i="5"/>
  <c r="I6432" i="5"/>
  <c r="M6431" i="5"/>
  <c r="K6431" i="5"/>
  <c r="I6431" i="5"/>
  <c r="M6430" i="5"/>
  <c r="K6430" i="5"/>
  <c r="I6430" i="5"/>
  <c r="M6429" i="5"/>
  <c r="K6429" i="5"/>
  <c r="I6429" i="5"/>
  <c r="M6428" i="5"/>
  <c r="K6428" i="5"/>
  <c r="I6428" i="5"/>
  <c r="M6427" i="5"/>
  <c r="K6427" i="5"/>
  <c r="I6427" i="5"/>
  <c r="M6426" i="5"/>
  <c r="K6426" i="5"/>
  <c r="I6426" i="5"/>
  <c r="M6425" i="5"/>
  <c r="K6425" i="5"/>
  <c r="I6425" i="5"/>
  <c r="M6424" i="5"/>
  <c r="K6424" i="5"/>
  <c r="I6424" i="5"/>
  <c r="M6423" i="5"/>
  <c r="K6423" i="5"/>
  <c r="I6423" i="5"/>
  <c r="M6422" i="5"/>
  <c r="K6422" i="5"/>
  <c r="I6422" i="5"/>
  <c r="M6421" i="5"/>
  <c r="K6421" i="5"/>
  <c r="I6421" i="5"/>
  <c r="M6420" i="5"/>
  <c r="K6420" i="5"/>
  <c r="I6420" i="5"/>
  <c r="M6419" i="5"/>
  <c r="K6419" i="5"/>
  <c r="I6419" i="5"/>
  <c r="M6418" i="5"/>
  <c r="K6418" i="5"/>
  <c r="I6418" i="5"/>
  <c r="M6417" i="5"/>
  <c r="K6417" i="5"/>
  <c r="I6417" i="5"/>
  <c r="M6416" i="5"/>
  <c r="K6416" i="5"/>
  <c r="I6416" i="5"/>
  <c r="M6415" i="5"/>
  <c r="K6415" i="5"/>
  <c r="I6415" i="5"/>
  <c r="M6414" i="5"/>
  <c r="K6414" i="5"/>
  <c r="I6414" i="5"/>
  <c r="M6413" i="5"/>
  <c r="L6413" i="5" s="1"/>
  <c r="K6413" i="5"/>
  <c r="I6413" i="5"/>
  <c r="M6412" i="5"/>
  <c r="L6412" i="5" s="1"/>
  <c r="K6412" i="5"/>
  <c r="I6412" i="5"/>
  <c r="M6411" i="5"/>
  <c r="K6411" i="5"/>
  <c r="I6411" i="5"/>
  <c r="G6411" i="5"/>
  <c r="M6410" i="5"/>
  <c r="K6410" i="5"/>
  <c r="I6410" i="5"/>
  <c r="G6410" i="5"/>
  <c r="M6409" i="5"/>
  <c r="K6409" i="5"/>
  <c r="I6409" i="5"/>
  <c r="G6409" i="5"/>
  <c r="M6408" i="5"/>
  <c r="K6408" i="5"/>
  <c r="I6408" i="5"/>
  <c r="G6408" i="5"/>
  <c r="M6407" i="5"/>
  <c r="K6407" i="5"/>
  <c r="I6407" i="5"/>
  <c r="G6407" i="5"/>
  <c r="M6406" i="5"/>
  <c r="K6406" i="5"/>
  <c r="I6406" i="5"/>
  <c r="G6406" i="5"/>
  <c r="M6405" i="5"/>
  <c r="K6405" i="5"/>
  <c r="I6405" i="5"/>
  <c r="G6405" i="5"/>
  <c r="M6404" i="5"/>
  <c r="K6404" i="5"/>
  <c r="I6404" i="5"/>
  <c r="G6404" i="5"/>
  <c r="M6403" i="5"/>
  <c r="K6403" i="5"/>
  <c r="I6403" i="5"/>
  <c r="G6403" i="5"/>
  <c r="M6402" i="5"/>
  <c r="K6402" i="5"/>
  <c r="I6402" i="5"/>
  <c r="G6402" i="5"/>
  <c r="M6401" i="5"/>
  <c r="K6401" i="5"/>
  <c r="I6401" i="5"/>
  <c r="G6401" i="5"/>
  <c r="M6400" i="5"/>
  <c r="K6400" i="5"/>
  <c r="I6400" i="5"/>
  <c r="G6400" i="5"/>
  <c r="M6399" i="5"/>
  <c r="K6399" i="5"/>
  <c r="I6399" i="5"/>
  <c r="G6399" i="5"/>
  <c r="M6398" i="5"/>
  <c r="K6398" i="5"/>
  <c r="I6398" i="5"/>
  <c r="G6398" i="5"/>
  <c r="M6397" i="5"/>
  <c r="K6397" i="5"/>
  <c r="I6397" i="5"/>
  <c r="G6397" i="5"/>
  <c r="M6396" i="5"/>
  <c r="K6396" i="5"/>
  <c r="I6396" i="5"/>
  <c r="G6396" i="5"/>
  <c r="M6395" i="5"/>
  <c r="K6395" i="5"/>
  <c r="I6395" i="5"/>
  <c r="G6395" i="5"/>
  <c r="M6394" i="5"/>
  <c r="K6394" i="5"/>
  <c r="I6394" i="5"/>
  <c r="G6394" i="5"/>
  <c r="M6393" i="5"/>
  <c r="K6393" i="5"/>
  <c r="I6393" i="5"/>
  <c r="G6393" i="5"/>
  <c r="M6392" i="5"/>
  <c r="K6392" i="5"/>
  <c r="I6392" i="5"/>
  <c r="G6392" i="5"/>
  <c r="M6391" i="5"/>
  <c r="K6391" i="5"/>
  <c r="I6391" i="5"/>
  <c r="G6391" i="5"/>
  <c r="M6390" i="5"/>
  <c r="K6390" i="5"/>
  <c r="I6390" i="5"/>
  <c r="G6390" i="5"/>
  <c r="M6389" i="5"/>
  <c r="K6389" i="5"/>
  <c r="I6389" i="5"/>
  <c r="G6389" i="5"/>
  <c r="M6388" i="5"/>
  <c r="K6388" i="5"/>
  <c r="I6388" i="5"/>
  <c r="G6388" i="5"/>
  <c r="M6387" i="5"/>
  <c r="K6387" i="5"/>
  <c r="I6387" i="5"/>
  <c r="G6387" i="5"/>
  <c r="M6386" i="5"/>
  <c r="K6386" i="5"/>
  <c r="I6386" i="5"/>
  <c r="G6386" i="5"/>
  <c r="M6385" i="5"/>
  <c r="K6385" i="5"/>
  <c r="I6385" i="5"/>
  <c r="G6385" i="5"/>
  <c r="M6384" i="5"/>
  <c r="K6384" i="5"/>
  <c r="I6384" i="5"/>
  <c r="G6384" i="5"/>
  <c r="M6383" i="5"/>
  <c r="K6383" i="5"/>
  <c r="I6383" i="5"/>
  <c r="G6383" i="5"/>
  <c r="M6382" i="5"/>
  <c r="K6382" i="5"/>
  <c r="I6382" i="5"/>
  <c r="G6382" i="5"/>
  <c r="M6381" i="5"/>
  <c r="K6381" i="5"/>
  <c r="I6381" i="5"/>
  <c r="G6381" i="5"/>
  <c r="M6380" i="5"/>
  <c r="K6380" i="5"/>
  <c r="I6380" i="5"/>
  <c r="G6380" i="5"/>
  <c r="M6379" i="5"/>
  <c r="K6379" i="5"/>
  <c r="I6379" i="5"/>
  <c r="G6379" i="5"/>
  <c r="M6378" i="5"/>
  <c r="K6378" i="5"/>
  <c r="I6378" i="5"/>
  <c r="G6378" i="5"/>
  <c r="M6377" i="5"/>
  <c r="K6377" i="5"/>
  <c r="I6377" i="5"/>
  <c r="G6377" i="5"/>
  <c r="M6376" i="5"/>
  <c r="K6376" i="5"/>
  <c r="I6376" i="5"/>
  <c r="G6376" i="5"/>
  <c r="M6375" i="5"/>
  <c r="K6375" i="5"/>
  <c r="I6375" i="5"/>
  <c r="G6375" i="5"/>
  <c r="M6374" i="5"/>
  <c r="K6374" i="5"/>
  <c r="I6374" i="5"/>
  <c r="G6374" i="5"/>
  <c r="M6373" i="5"/>
  <c r="K6373" i="5"/>
  <c r="I6373" i="5"/>
  <c r="G6373" i="5"/>
  <c r="M6372" i="5"/>
  <c r="K6372" i="5"/>
  <c r="I6372" i="5"/>
  <c r="G6372" i="5"/>
  <c r="M6371" i="5"/>
  <c r="K6371" i="5"/>
  <c r="I6371" i="5"/>
  <c r="G6371" i="5"/>
  <c r="M6370" i="5"/>
  <c r="K6370" i="5"/>
  <c r="G6370" i="5"/>
  <c r="M6369" i="5"/>
  <c r="K6369" i="5"/>
  <c r="I6369" i="5"/>
  <c r="G6369" i="5"/>
  <c r="M6368" i="5"/>
  <c r="K6368" i="5"/>
  <c r="I6368" i="5"/>
  <c r="G6368" i="5"/>
  <c r="M6367" i="5"/>
  <c r="K6367" i="5"/>
  <c r="I6367" i="5"/>
  <c r="G6367" i="5"/>
  <c r="M6366" i="5"/>
  <c r="K6366" i="5"/>
  <c r="I6366" i="5"/>
  <c r="G6366" i="5"/>
  <c r="M6365" i="5"/>
  <c r="K6365" i="5"/>
  <c r="I6365" i="5"/>
  <c r="G6365" i="5"/>
  <c r="M6364" i="5"/>
  <c r="K6364" i="5"/>
  <c r="I6364" i="5"/>
  <c r="G6364" i="5"/>
  <c r="M6363" i="5"/>
  <c r="K6363" i="5"/>
  <c r="I6363" i="5"/>
  <c r="G6363" i="5"/>
  <c r="M6362" i="5"/>
  <c r="K6362" i="5"/>
  <c r="I6362" i="5"/>
  <c r="G6362" i="5"/>
  <c r="M6361" i="5"/>
  <c r="K6361" i="5"/>
  <c r="I6361" i="5"/>
  <c r="G6361" i="5"/>
  <c r="M6360" i="5"/>
  <c r="K6360" i="5"/>
  <c r="I6360" i="5"/>
  <c r="G6360" i="5"/>
  <c r="M6359" i="5"/>
  <c r="K6359" i="5"/>
  <c r="I6359" i="5"/>
  <c r="G6359" i="5"/>
  <c r="M6358" i="5"/>
  <c r="K6358" i="5"/>
  <c r="I6358" i="5"/>
  <c r="G6358" i="5"/>
  <c r="M6357" i="5"/>
  <c r="K6357" i="5"/>
  <c r="I6357" i="5"/>
  <c r="G6357" i="5"/>
  <c r="M6356" i="5"/>
  <c r="K6356" i="5"/>
  <c r="I6356" i="5"/>
  <c r="G6356" i="5"/>
  <c r="M6355" i="5"/>
  <c r="K6355" i="5"/>
  <c r="I6355" i="5"/>
  <c r="G6355" i="5"/>
  <c r="M6354" i="5"/>
  <c r="K6354" i="5"/>
  <c r="I6354" i="5"/>
  <c r="G6354" i="5"/>
  <c r="M6353" i="5"/>
  <c r="K6353" i="5"/>
  <c r="I6353" i="5"/>
  <c r="G6353" i="5"/>
  <c r="M6352" i="5"/>
  <c r="K6352" i="5"/>
  <c r="I6352" i="5"/>
  <c r="G6352" i="5"/>
  <c r="M6351" i="5"/>
  <c r="K6351" i="5"/>
  <c r="I6351" i="5"/>
  <c r="G6351" i="5"/>
  <c r="M6350" i="5"/>
  <c r="K6350" i="5"/>
  <c r="I6350" i="5"/>
  <c r="G6350" i="5"/>
  <c r="M6349" i="5"/>
  <c r="K6349" i="5"/>
  <c r="I6349" i="5"/>
  <c r="G6349" i="5"/>
  <c r="M6348" i="5"/>
  <c r="K6348" i="5"/>
  <c r="I6348" i="5"/>
  <c r="G6348" i="5"/>
  <c r="M6347" i="5"/>
  <c r="K6347" i="5"/>
  <c r="I6347" i="5"/>
  <c r="G6347" i="5"/>
  <c r="M6346" i="5"/>
  <c r="K6346" i="5"/>
  <c r="I6346" i="5"/>
  <c r="G6346" i="5"/>
  <c r="M6345" i="5"/>
  <c r="K6345" i="5"/>
  <c r="I6345" i="5"/>
  <c r="G6345" i="5"/>
  <c r="K6344" i="5"/>
  <c r="I6344" i="5"/>
  <c r="G6344" i="5"/>
  <c r="L6344" i="5" s="1"/>
  <c r="K6343" i="5"/>
  <c r="I6343" i="5"/>
  <c r="G6343" i="5"/>
  <c r="L6343" i="5" s="1"/>
  <c r="M6342" i="5"/>
  <c r="K6342" i="5"/>
  <c r="I6342" i="5"/>
  <c r="M6341" i="5"/>
  <c r="K6341" i="5"/>
  <c r="I6341" i="5"/>
  <c r="G6341" i="5"/>
  <c r="K6340" i="5"/>
  <c r="I6340" i="5"/>
  <c r="G6340" i="5"/>
  <c r="L6340" i="5" s="1"/>
  <c r="M6339" i="5"/>
  <c r="K6339" i="5"/>
  <c r="I6339" i="5"/>
  <c r="G6339" i="5"/>
  <c r="M6338" i="5"/>
  <c r="K6338" i="5"/>
  <c r="I6338" i="5"/>
  <c r="G6338" i="5"/>
  <c r="M6337" i="5"/>
  <c r="K6337" i="5"/>
  <c r="I6337" i="5"/>
  <c r="G6337" i="5"/>
  <c r="M6336" i="5"/>
  <c r="K6336" i="5"/>
  <c r="I6336" i="5"/>
  <c r="G6336" i="5"/>
  <c r="M6335" i="5"/>
  <c r="K6335" i="5"/>
  <c r="I6335" i="5"/>
  <c r="G6335" i="5"/>
  <c r="M6334" i="5"/>
  <c r="K6334" i="5"/>
  <c r="I6334" i="5"/>
  <c r="G6334" i="5"/>
  <c r="M6333" i="5"/>
  <c r="K6333" i="5"/>
  <c r="I6333" i="5"/>
  <c r="G6333" i="5"/>
  <c r="M6332" i="5"/>
  <c r="K6332" i="5"/>
  <c r="I6332" i="5"/>
  <c r="G6332" i="5"/>
  <c r="M6331" i="5"/>
  <c r="K6331" i="5"/>
  <c r="I6331" i="5"/>
  <c r="G6331" i="5"/>
  <c r="M6330" i="5"/>
  <c r="K6330" i="5"/>
  <c r="I6330" i="5"/>
  <c r="G6330" i="5"/>
  <c r="M6329" i="5"/>
  <c r="K6329" i="5"/>
  <c r="I6329" i="5"/>
  <c r="G6329" i="5"/>
  <c r="M6328" i="5"/>
  <c r="K6328" i="5"/>
  <c r="I6328" i="5"/>
  <c r="G6328" i="5"/>
  <c r="M6327" i="5"/>
  <c r="K6327" i="5"/>
  <c r="I6327" i="5"/>
  <c r="G6327" i="5"/>
  <c r="M6326" i="5"/>
  <c r="K6326" i="5"/>
  <c r="I6326" i="5"/>
  <c r="G6326" i="5"/>
  <c r="M6325" i="5"/>
  <c r="K6325" i="5"/>
  <c r="I6325" i="5"/>
  <c r="G6325" i="5"/>
  <c r="M6324" i="5"/>
  <c r="K6324" i="5"/>
  <c r="I6324" i="5"/>
  <c r="G6324" i="5"/>
  <c r="M6323" i="5"/>
  <c r="K6323" i="5"/>
  <c r="I6323" i="5"/>
  <c r="G6323" i="5"/>
  <c r="M6322" i="5"/>
  <c r="K6322" i="5"/>
  <c r="I6322" i="5"/>
  <c r="G6322" i="5"/>
  <c r="M6321" i="5"/>
  <c r="K6321" i="5"/>
  <c r="I6321" i="5"/>
  <c r="G6321" i="5"/>
  <c r="M6320" i="5"/>
  <c r="K6320" i="5"/>
  <c r="I6320" i="5"/>
  <c r="G6320" i="5"/>
  <c r="M6319" i="5"/>
  <c r="K6319" i="5"/>
  <c r="I6319" i="5"/>
  <c r="G6319" i="5"/>
  <c r="M6318" i="5"/>
  <c r="K6318" i="5"/>
  <c r="I6318" i="5"/>
  <c r="G6318" i="5"/>
  <c r="M6317" i="5"/>
  <c r="K6317" i="5"/>
  <c r="I6317" i="5"/>
  <c r="G6317" i="5"/>
  <c r="M6316" i="5"/>
  <c r="K6316" i="5"/>
  <c r="I6316" i="5"/>
  <c r="G6316" i="5"/>
  <c r="M6315" i="5"/>
  <c r="K6315" i="5"/>
  <c r="I6315" i="5"/>
  <c r="G6315" i="5"/>
  <c r="M6314" i="5"/>
  <c r="K6314" i="5"/>
  <c r="I6314" i="5"/>
  <c r="G6314" i="5"/>
  <c r="M6313" i="5"/>
  <c r="K6313" i="5"/>
  <c r="I6313" i="5"/>
  <c r="G6313" i="5"/>
  <c r="M6312" i="5"/>
  <c r="K6312" i="5"/>
  <c r="I6312" i="5"/>
  <c r="G6312" i="5"/>
  <c r="M6311" i="5"/>
  <c r="K6311" i="5"/>
  <c r="I6311" i="5"/>
  <c r="G6311" i="5"/>
  <c r="M6310" i="5"/>
  <c r="K6310" i="5"/>
  <c r="I6310" i="5"/>
  <c r="G6310" i="5"/>
  <c r="M6309" i="5"/>
  <c r="K6309" i="5"/>
  <c r="I6309" i="5"/>
  <c r="G6309" i="5"/>
  <c r="M6308" i="5"/>
  <c r="K6308" i="5"/>
  <c r="I6308" i="5"/>
  <c r="G6308" i="5"/>
  <c r="M6307" i="5"/>
  <c r="K6307" i="5"/>
  <c r="I6307" i="5"/>
  <c r="G6307" i="5"/>
  <c r="M6306" i="5"/>
  <c r="K6306" i="5"/>
  <c r="I6306" i="5"/>
  <c r="G6306" i="5"/>
  <c r="M6305" i="5"/>
  <c r="K6305" i="5"/>
  <c r="I6305" i="5"/>
  <c r="G6305" i="5"/>
  <c r="M6304" i="5"/>
  <c r="K6304" i="5"/>
  <c r="I6304" i="5"/>
  <c r="G6304" i="5"/>
  <c r="M6303" i="5"/>
  <c r="K6303" i="5"/>
  <c r="I6303" i="5"/>
  <c r="G6303" i="5"/>
  <c r="M6302" i="5"/>
  <c r="K6302" i="5"/>
  <c r="I6302" i="5"/>
  <c r="G6302" i="5"/>
  <c r="M6301" i="5"/>
  <c r="K6301" i="5"/>
  <c r="I6301" i="5"/>
  <c r="G6301" i="5"/>
  <c r="M6300" i="5"/>
  <c r="K6300" i="5"/>
  <c r="I6300" i="5"/>
  <c r="G6300" i="5"/>
  <c r="M6299" i="5"/>
  <c r="K6299" i="5"/>
  <c r="I6299" i="5"/>
  <c r="G6299" i="5"/>
  <c r="M6298" i="5"/>
  <c r="K6298" i="5"/>
  <c r="I6298" i="5"/>
  <c r="G6298" i="5"/>
  <c r="M6297" i="5"/>
  <c r="K6297" i="5"/>
  <c r="I6297" i="5"/>
  <c r="G6297" i="5"/>
  <c r="M6296" i="5"/>
  <c r="K6296" i="5"/>
  <c r="I6296" i="5"/>
  <c r="G6296" i="5"/>
  <c r="M6295" i="5"/>
  <c r="K6295" i="5"/>
  <c r="I6295" i="5"/>
  <c r="G6295" i="5"/>
  <c r="M6294" i="5"/>
  <c r="K6294" i="5"/>
  <c r="I6294" i="5"/>
  <c r="G6294" i="5"/>
  <c r="M6293" i="5"/>
  <c r="K6293" i="5"/>
  <c r="I6293" i="5"/>
  <c r="G6293" i="5"/>
  <c r="M6292" i="5"/>
  <c r="K6292" i="5"/>
  <c r="I6292" i="5"/>
  <c r="G6292" i="5"/>
  <c r="M6291" i="5"/>
  <c r="K6291" i="5"/>
  <c r="I6291" i="5"/>
  <c r="G6291" i="5"/>
  <c r="M6290" i="5"/>
  <c r="K6290" i="5"/>
  <c r="I6290" i="5"/>
  <c r="G6290" i="5"/>
  <c r="M6289" i="5"/>
  <c r="K6289" i="5"/>
  <c r="I6289" i="5"/>
  <c r="G6289" i="5"/>
  <c r="M6288" i="5"/>
  <c r="K6288" i="5"/>
  <c r="I6288" i="5"/>
  <c r="G6288" i="5"/>
  <c r="M6287" i="5"/>
  <c r="K6287" i="5"/>
  <c r="I6287" i="5"/>
  <c r="G6287" i="5"/>
  <c r="M6286" i="5"/>
  <c r="K6286" i="5"/>
  <c r="I6286" i="5"/>
  <c r="G6286" i="5"/>
  <c r="M6285" i="5"/>
  <c r="K6285" i="5"/>
  <c r="I6285" i="5"/>
  <c r="G6285" i="5"/>
  <c r="M6284" i="5"/>
  <c r="K6284" i="5"/>
  <c r="I6284" i="5"/>
  <c r="G6284" i="5"/>
  <c r="M6283" i="5"/>
  <c r="K6283" i="5"/>
  <c r="I6283" i="5"/>
  <c r="G6283" i="5"/>
  <c r="M6282" i="5"/>
  <c r="K6282" i="5"/>
  <c r="I6282" i="5"/>
  <c r="G6282" i="5"/>
  <c r="M6281" i="5"/>
  <c r="K6281" i="5"/>
  <c r="I6281" i="5"/>
  <c r="G6281" i="5"/>
  <c r="M6280" i="5"/>
  <c r="K6280" i="5"/>
  <c r="I6280" i="5"/>
  <c r="G6280" i="5"/>
  <c r="M6279" i="5"/>
  <c r="K6279" i="5"/>
  <c r="I6279" i="5"/>
  <c r="G6279" i="5"/>
  <c r="M6278" i="5"/>
  <c r="K6278" i="5"/>
  <c r="I6278" i="5"/>
  <c r="G6278" i="5"/>
  <c r="M6277" i="5"/>
  <c r="K6277" i="5"/>
  <c r="I6277" i="5"/>
  <c r="G6277" i="5"/>
  <c r="M6276" i="5"/>
  <c r="K6276" i="5"/>
  <c r="I6276" i="5"/>
  <c r="G6276" i="5"/>
  <c r="M6275" i="5"/>
  <c r="K6275" i="5"/>
  <c r="I6275" i="5"/>
  <c r="G6275" i="5"/>
  <c r="M6274" i="5"/>
  <c r="K6274" i="5"/>
  <c r="I6274" i="5"/>
  <c r="G6274" i="5"/>
  <c r="M6273" i="5"/>
  <c r="K6273" i="5"/>
  <c r="I6273" i="5"/>
  <c r="G6273" i="5"/>
  <c r="M6272" i="5"/>
  <c r="K6272" i="5"/>
  <c r="I6272" i="5"/>
  <c r="G6272" i="5"/>
  <c r="M6271" i="5"/>
  <c r="K6271" i="5"/>
  <c r="I6271" i="5"/>
  <c r="G6271" i="5"/>
  <c r="M6270" i="5"/>
  <c r="K6270" i="5"/>
  <c r="I6270" i="5"/>
  <c r="G6270" i="5"/>
  <c r="M6269" i="5"/>
  <c r="K6269" i="5"/>
  <c r="I6269" i="5"/>
  <c r="G6269" i="5"/>
  <c r="M6268" i="5"/>
  <c r="K6268" i="5"/>
  <c r="I6268" i="5"/>
  <c r="G6268" i="5"/>
  <c r="M6267" i="5"/>
  <c r="K6267" i="5"/>
  <c r="I6267" i="5"/>
  <c r="G6267" i="5"/>
  <c r="M6266" i="5"/>
  <c r="K6266" i="5"/>
  <c r="I6266" i="5"/>
  <c r="G6266" i="5"/>
  <c r="M6265" i="5"/>
  <c r="K6265" i="5"/>
  <c r="I6265" i="5"/>
  <c r="G6265" i="5"/>
  <c r="M6264" i="5"/>
  <c r="K6264" i="5"/>
  <c r="I6264" i="5"/>
  <c r="G6264" i="5"/>
  <c r="M6263" i="5"/>
  <c r="K6263" i="5"/>
  <c r="I6263" i="5"/>
  <c r="G6263" i="5"/>
  <c r="M6262" i="5"/>
  <c r="K6262" i="5"/>
  <c r="I6262" i="5"/>
  <c r="G6262" i="5"/>
  <c r="M6261" i="5"/>
  <c r="K6261" i="5"/>
  <c r="I6261" i="5"/>
  <c r="G6261" i="5"/>
  <c r="M6260" i="5"/>
  <c r="K6260" i="5"/>
  <c r="I6260" i="5"/>
  <c r="G6260" i="5"/>
  <c r="M6259" i="5"/>
  <c r="K6259" i="5"/>
  <c r="I6259" i="5"/>
  <c r="G6259" i="5"/>
  <c r="M6258" i="5"/>
  <c r="K6258" i="5"/>
  <c r="I6258" i="5"/>
  <c r="G6258" i="5"/>
  <c r="M6257" i="5"/>
  <c r="K6257" i="5"/>
  <c r="I6257" i="5"/>
  <c r="G6257" i="5"/>
  <c r="M6256" i="5"/>
  <c r="K6256" i="5"/>
  <c r="I6256" i="5"/>
  <c r="G6256" i="5"/>
  <c r="M6255" i="5"/>
  <c r="K6255" i="5"/>
  <c r="I6255" i="5"/>
  <c r="G6255" i="5"/>
  <c r="M6254" i="5"/>
  <c r="K6254" i="5"/>
  <c r="I6254" i="5"/>
  <c r="G6254" i="5"/>
  <c r="M6253" i="5"/>
  <c r="K6253" i="5"/>
  <c r="I6253" i="5"/>
  <c r="G6253" i="5"/>
  <c r="M6252" i="5"/>
  <c r="K6252" i="5"/>
  <c r="I6252" i="5"/>
  <c r="G6252" i="5"/>
  <c r="M6251" i="5"/>
  <c r="K6251" i="5"/>
  <c r="I6251" i="5"/>
  <c r="G6251" i="5"/>
  <c r="M6250" i="5"/>
  <c r="K6250" i="5"/>
  <c r="I6250" i="5"/>
  <c r="G6250" i="5"/>
  <c r="M6249" i="5"/>
  <c r="K6249" i="5"/>
  <c r="I6249" i="5"/>
  <c r="G6249" i="5"/>
  <c r="M6248" i="5"/>
  <c r="K6248" i="5"/>
  <c r="I6248" i="5"/>
  <c r="G6248" i="5"/>
  <c r="M6247" i="5"/>
  <c r="K6247" i="5"/>
  <c r="I6247" i="5"/>
  <c r="G6247" i="5"/>
  <c r="M6246" i="5"/>
  <c r="K6246" i="5"/>
  <c r="I6246" i="5"/>
  <c r="G6246" i="5"/>
  <c r="M6245" i="5"/>
  <c r="K6245" i="5"/>
  <c r="I6245" i="5"/>
  <c r="G6245" i="5"/>
  <c r="M6244" i="5"/>
  <c r="K6244" i="5"/>
  <c r="I6244" i="5"/>
  <c r="G6244" i="5"/>
  <c r="M6243" i="5"/>
  <c r="K6243" i="5"/>
  <c r="I6243" i="5"/>
  <c r="G6243" i="5"/>
  <c r="M6242" i="5"/>
  <c r="K6242" i="5"/>
  <c r="I6242" i="5"/>
  <c r="G6242" i="5"/>
  <c r="M6241" i="5"/>
  <c r="K6241" i="5"/>
  <c r="I6241" i="5"/>
  <c r="G6241" i="5"/>
  <c r="M6240" i="5"/>
  <c r="K6240" i="5"/>
  <c r="I6240" i="5"/>
  <c r="G6240" i="5"/>
  <c r="M6239" i="5"/>
  <c r="K6239" i="5"/>
  <c r="I6239" i="5"/>
  <c r="G6239" i="5"/>
  <c r="M6238" i="5"/>
  <c r="K6238" i="5"/>
  <c r="I6238" i="5"/>
  <c r="G6238" i="5"/>
  <c r="M6237" i="5"/>
  <c r="K6237" i="5"/>
  <c r="I6237" i="5"/>
  <c r="G6237" i="5"/>
  <c r="M6236" i="5"/>
  <c r="K6236" i="5"/>
  <c r="I6236" i="5"/>
  <c r="G6236" i="5"/>
  <c r="M6235" i="5"/>
  <c r="K6235" i="5"/>
  <c r="I6235" i="5"/>
  <c r="G6235" i="5"/>
  <c r="M6234" i="5"/>
  <c r="K6234" i="5"/>
  <c r="I6234" i="5"/>
  <c r="G6234" i="5"/>
  <c r="M6233" i="5"/>
  <c r="K6233" i="5"/>
  <c r="I6233" i="5"/>
  <c r="G6233" i="5"/>
  <c r="M6232" i="5"/>
  <c r="K6232" i="5"/>
  <c r="I6232" i="5"/>
  <c r="G6232" i="5"/>
  <c r="M6231" i="5"/>
  <c r="K6231" i="5"/>
  <c r="I6231" i="5"/>
  <c r="G6231" i="5"/>
  <c r="M6230" i="5"/>
  <c r="K6230" i="5"/>
  <c r="I6230" i="5"/>
  <c r="G6230" i="5"/>
  <c r="M6229" i="5"/>
  <c r="K6229" i="5"/>
  <c r="I6229" i="5"/>
  <c r="G6229" i="5"/>
  <c r="M6228" i="5"/>
  <c r="K6228" i="5"/>
  <c r="I6228" i="5"/>
  <c r="G6228" i="5"/>
  <c r="M6227" i="5"/>
  <c r="K6227" i="5"/>
  <c r="I6227" i="5"/>
  <c r="G6227" i="5"/>
  <c r="M6226" i="5"/>
  <c r="K6226" i="5"/>
  <c r="I6226" i="5"/>
  <c r="G6226" i="5"/>
  <c r="M6225" i="5"/>
  <c r="K6225" i="5"/>
  <c r="I6225" i="5"/>
  <c r="G6225" i="5"/>
  <c r="M6224" i="5"/>
  <c r="K6224" i="5"/>
  <c r="I6224" i="5"/>
  <c r="G6224" i="5"/>
  <c r="M6223" i="5"/>
  <c r="K6223" i="5"/>
  <c r="I6223" i="5"/>
  <c r="G6223" i="5"/>
  <c r="M6222" i="5"/>
  <c r="L6222" i="5" s="1"/>
  <c r="K6222" i="5"/>
  <c r="I6222" i="5"/>
  <c r="G6222" i="5"/>
  <c r="M6221" i="5"/>
  <c r="K6221" i="5"/>
  <c r="I6221" i="5"/>
  <c r="G6221" i="5"/>
  <c r="M6220" i="5"/>
  <c r="K6220" i="5"/>
  <c r="I6220" i="5"/>
  <c r="G6220" i="5"/>
  <c r="M6219" i="5"/>
  <c r="K6219" i="5"/>
  <c r="I6219" i="5"/>
  <c r="G6219" i="5"/>
  <c r="M6218" i="5"/>
  <c r="K6218" i="5"/>
  <c r="I6218" i="5"/>
  <c r="G6218" i="5"/>
  <c r="M6217" i="5"/>
  <c r="K6217" i="5"/>
  <c r="I6217" i="5"/>
  <c r="G6217" i="5"/>
  <c r="M6216" i="5"/>
  <c r="K6216" i="5"/>
  <c r="I6216" i="5"/>
  <c r="G6216" i="5"/>
  <c r="M6215" i="5"/>
  <c r="K6215" i="5"/>
  <c r="I6215" i="5"/>
  <c r="G6215" i="5"/>
  <c r="M6214" i="5"/>
  <c r="K6214" i="5"/>
  <c r="I6214" i="5"/>
  <c r="G6214" i="5"/>
  <c r="M6213" i="5"/>
  <c r="K6213" i="5"/>
  <c r="I6213" i="5"/>
  <c r="G6213" i="5"/>
  <c r="M6212" i="5"/>
  <c r="K6212" i="5"/>
  <c r="I6212" i="5"/>
  <c r="M6211" i="5"/>
  <c r="K6211" i="5"/>
  <c r="I6211" i="5"/>
  <c r="G6211" i="5"/>
  <c r="M6210" i="5"/>
  <c r="K6210" i="5"/>
  <c r="I6210" i="5"/>
  <c r="G6210" i="5"/>
  <c r="M6209" i="5"/>
  <c r="K6209" i="5"/>
  <c r="I6209" i="5"/>
  <c r="G6209" i="5"/>
  <c r="M6208" i="5"/>
  <c r="K6208" i="5"/>
  <c r="I6208" i="5"/>
  <c r="G6208" i="5"/>
  <c r="M6207" i="5"/>
  <c r="K6207" i="5"/>
  <c r="I6207" i="5"/>
  <c r="G6207" i="5"/>
  <c r="M6206" i="5"/>
  <c r="K6206" i="5"/>
  <c r="I6206" i="5"/>
  <c r="G6206" i="5"/>
  <c r="M6205" i="5"/>
  <c r="K6205" i="5"/>
  <c r="I6205" i="5"/>
  <c r="G6205" i="5"/>
  <c r="M6204" i="5"/>
  <c r="K6204" i="5"/>
  <c r="I6204" i="5"/>
  <c r="G6204" i="5"/>
  <c r="M6203" i="5"/>
  <c r="K6203" i="5"/>
  <c r="I6203" i="5"/>
  <c r="G6203" i="5"/>
  <c r="M6202" i="5"/>
  <c r="K6202" i="5"/>
  <c r="I6202" i="5"/>
  <c r="G6202" i="5"/>
  <c r="M6201" i="5"/>
  <c r="K6201" i="5"/>
  <c r="I6201" i="5"/>
  <c r="G6201" i="5"/>
  <c r="M6200" i="5"/>
  <c r="K6200" i="5"/>
  <c r="I6200" i="5"/>
  <c r="G6200" i="5"/>
  <c r="M6199" i="5"/>
  <c r="K6199" i="5"/>
  <c r="I6199" i="5"/>
  <c r="G6199" i="5"/>
  <c r="M6198" i="5"/>
  <c r="K6198" i="5"/>
  <c r="I6198" i="5"/>
  <c r="G6198" i="5"/>
  <c r="M6197" i="5"/>
  <c r="K6197" i="5"/>
  <c r="I6197" i="5"/>
  <c r="G6197" i="5"/>
  <c r="M6196" i="5"/>
  <c r="K6196" i="5"/>
  <c r="I6196" i="5"/>
  <c r="G6196" i="5"/>
  <c r="M6195" i="5"/>
  <c r="K6195" i="5"/>
  <c r="I6195" i="5"/>
  <c r="G6195" i="5"/>
  <c r="M6194" i="5"/>
  <c r="K6194" i="5"/>
  <c r="I6194" i="5"/>
  <c r="G6194" i="5"/>
  <c r="M6193" i="5"/>
  <c r="K6193" i="5"/>
  <c r="I6193" i="5"/>
  <c r="G6193" i="5"/>
  <c r="M6192" i="5"/>
  <c r="K6192" i="5"/>
  <c r="I6192" i="5"/>
  <c r="G6192" i="5"/>
  <c r="M6191" i="5"/>
  <c r="K6191" i="5"/>
  <c r="I6191" i="5"/>
  <c r="G6191" i="5"/>
  <c r="M6190" i="5"/>
  <c r="K6190" i="5"/>
  <c r="I6190" i="5"/>
  <c r="G6190" i="5"/>
  <c r="M6189" i="5"/>
  <c r="K6189" i="5"/>
  <c r="I6189" i="5"/>
  <c r="G6189" i="5"/>
  <c r="M6188" i="5"/>
  <c r="K6188" i="5"/>
  <c r="I6188" i="5"/>
  <c r="G6188" i="5"/>
  <c r="M6187" i="5"/>
  <c r="K6187" i="5"/>
  <c r="I6187" i="5"/>
  <c r="G6187" i="5"/>
  <c r="M6186" i="5"/>
  <c r="K6186" i="5"/>
  <c r="I6186" i="5"/>
  <c r="G6186" i="5"/>
  <c r="M6185" i="5"/>
  <c r="K6185" i="5"/>
  <c r="I6185" i="5"/>
  <c r="G6185" i="5"/>
  <c r="M6184" i="5"/>
  <c r="K6184" i="5"/>
  <c r="I6184" i="5"/>
  <c r="G6184" i="5"/>
  <c r="M6183" i="5"/>
  <c r="K6183" i="5"/>
  <c r="I6183" i="5"/>
  <c r="G6183" i="5"/>
  <c r="M6182" i="5"/>
  <c r="K6182" i="5"/>
  <c r="I6182" i="5"/>
  <c r="G6182" i="5"/>
  <c r="M6181" i="5"/>
  <c r="K6181" i="5"/>
  <c r="I6181" i="5"/>
  <c r="G6181" i="5"/>
  <c r="M6180" i="5"/>
  <c r="K6180" i="5"/>
  <c r="I6180" i="5"/>
  <c r="G6180" i="5"/>
  <c r="M6179" i="5"/>
  <c r="K6179" i="5"/>
  <c r="I6179" i="5"/>
  <c r="G6179" i="5"/>
  <c r="M6178" i="5"/>
  <c r="K6178" i="5"/>
  <c r="I6178" i="5"/>
  <c r="G6178" i="5"/>
  <c r="M6177" i="5"/>
  <c r="K6177" i="5"/>
  <c r="I6177" i="5"/>
  <c r="G6177" i="5"/>
  <c r="M6176" i="5"/>
  <c r="K6176" i="5"/>
  <c r="I6176" i="5"/>
  <c r="G6176" i="5"/>
  <c r="M6175" i="5"/>
  <c r="K6175" i="5"/>
  <c r="I6175" i="5"/>
  <c r="G6175" i="5"/>
  <c r="M6174" i="5"/>
  <c r="K6174" i="5"/>
  <c r="I6174" i="5"/>
  <c r="G6174" i="5"/>
  <c r="M6173" i="5"/>
  <c r="K6173" i="5"/>
  <c r="I6173" i="5"/>
  <c r="G6173" i="5"/>
  <c r="M6172" i="5"/>
  <c r="K6172" i="5"/>
  <c r="I6172" i="5"/>
  <c r="G6172" i="5"/>
  <c r="M6171" i="5"/>
  <c r="K6171" i="5"/>
  <c r="I6171" i="5"/>
  <c r="G6171" i="5"/>
  <c r="M6170" i="5"/>
  <c r="K6170" i="5"/>
  <c r="I6170" i="5"/>
  <c r="G6170" i="5"/>
  <c r="M6169" i="5"/>
  <c r="K6169" i="5"/>
  <c r="I6169" i="5"/>
  <c r="G6169" i="5"/>
  <c r="M6168" i="5"/>
  <c r="K6168" i="5"/>
  <c r="I6168" i="5"/>
  <c r="G6168" i="5"/>
  <c r="M6167" i="5"/>
  <c r="K6167" i="5"/>
  <c r="I6167" i="5"/>
  <c r="G6167" i="5"/>
  <c r="M6166" i="5"/>
  <c r="K6166" i="5"/>
  <c r="I6166" i="5"/>
  <c r="G6166" i="5"/>
  <c r="M6165" i="5"/>
  <c r="K6165" i="5"/>
  <c r="I6165" i="5"/>
  <c r="G6165" i="5"/>
  <c r="M6164" i="5"/>
  <c r="K6164" i="5"/>
  <c r="I6164" i="5"/>
  <c r="G6164" i="5"/>
  <c r="M6163" i="5"/>
  <c r="K6163" i="5"/>
  <c r="I6163" i="5"/>
  <c r="G6163" i="5"/>
  <c r="M6162" i="5"/>
  <c r="K6162" i="5"/>
  <c r="I6162" i="5"/>
  <c r="G6162" i="5"/>
  <c r="M6161" i="5"/>
  <c r="K6161" i="5"/>
  <c r="I6161" i="5"/>
  <c r="G6161" i="5"/>
  <c r="M6160" i="5"/>
  <c r="K6160" i="5"/>
  <c r="I6160" i="5"/>
  <c r="G6160" i="5"/>
  <c r="M6159" i="5"/>
  <c r="K6159" i="5"/>
  <c r="I6159" i="5"/>
  <c r="G6159" i="5"/>
  <c r="M6158" i="5"/>
  <c r="K6158" i="5"/>
  <c r="I6158" i="5"/>
  <c r="G6158" i="5"/>
  <c r="M6157" i="5"/>
  <c r="K6157" i="5"/>
  <c r="I6157" i="5"/>
  <c r="G6157" i="5"/>
  <c r="M6156" i="5"/>
  <c r="K6156" i="5"/>
  <c r="I6156" i="5"/>
  <c r="G6156" i="5"/>
  <c r="M6155" i="5"/>
  <c r="K6155" i="5"/>
  <c r="I6155" i="5"/>
  <c r="G6155" i="5"/>
  <c r="M6154" i="5"/>
  <c r="K6154" i="5"/>
  <c r="I6154" i="5"/>
  <c r="G6154" i="5"/>
  <c r="M6153" i="5"/>
  <c r="K6153" i="5"/>
  <c r="I6153" i="5"/>
  <c r="G6153" i="5"/>
  <c r="M6152" i="5"/>
  <c r="K6152" i="5"/>
  <c r="I6152" i="5"/>
  <c r="G6152" i="5"/>
  <c r="M6151" i="5"/>
  <c r="K6151" i="5"/>
  <c r="I6151" i="5"/>
  <c r="G6151" i="5"/>
  <c r="M6150" i="5"/>
  <c r="K6150" i="5"/>
  <c r="I6150" i="5"/>
  <c r="G6150" i="5"/>
  <c r="M6149" i="5"/>
  <c r="K6149" i="5"/>
  <c r="I6149" i="5"/>
  <c r="G6149" i="5"/>
  <c r="M6148" i="5"/>
  <c r="K6148" i="5"/>
  <c r="I6148" i="5"/>
  <c r="G6148" i="5"/>
  <c r="M6147" i="5"/>
  <c r="K6147" i="5"/>
  <c r="I6147" i="5"/>
  <c r="G6147" i="5"/>
  <c r="M6146" i="5"/>
  <c r="K6146" i="5"/>
  <c r="I6146" i="5"/>
  <c r="G6146" i="5"/>
  <c r="M6145" i="5"/>
  <c r="K6145" i="5"/>
  <c r="I6145" i="5"/>
  <c r="G6145" i="5"/>
  <c r="M6144" i="5"/>
  <c r="K6144" i="5"/>
  <c r="I6144" i="5"/>
  <c r="G6144" i="5"/>
  <c r="M6143" i="5"/>
  <c r="K6143" i="5"/>
  <c r="I6143" i="5"/>
  <c r="G6143" i="5"/>
  <c r="M6142" i="5"/>
  <c r="K6142" i="5"/>
  <c r="I6142" i="5"/>
  <c r="G6142" i="5"/>
  <c r="M6141" i="5"/>
  <c r="K6141" i="5"/>
  <c r="I6141" i="5"/>
  <c r="G6141" i="5"/>
  <c r="M6140" i="5"/>
  <c r="K6140" i="5"/>
  <c r="I6140" i="5"/>
  <c r="G6140" i="5"/>
  <c r="M6139" i="5"/>
  <c r="K6139" i="5"/>
  <c r="I6139" i="5"/>
  <c r="G6139" i="5"/>
  <c r="M6138" i="5"/>
  <c r="K6138" i="5"/>
  <c r="I6138" i="5"/>
  <c r="G6138" i="5"/>
  <c r="M6137" i="5"/>
  <c r="K6137" i="5"/>
  <c r="I6137" i="5"/>
  <c r="G6137" i="5"/>
  <c r="M6136" i="5"/>
  <c r="K6136" i="5"/>
  <c r="I6136" i="5"/>
  <c r="G6136" i="5"/>
  <c r="M6135" i="5"/>
  <c r="K6135" i="5"/>
  <c r="I6135" i="5"/>
  <c r="G6135" i="5"/>
  <c r="M6134" i="5"/>
  <c r="K6134" i="5"/>
  <c r="I6134" i="5"/>
  <c r="G6134" i="5"/>
  <c r="M6133" i="5"/>
  <c r="K6133" i="5"/>
  <c r="I6133" i="5"/>
  <c r="G6133" i="5"/>
  <c r="M6132" i="5"/>
  <c r="K6132" i="5"/>
  <c r="I6132" i="5"/>
  <c r="G6132" i="5"/>
  <c r="M6131" i="5"/>
  <c r="K6131" i="5"/>
  <c r="I6131" i="5"/>
  <c r="G6131" i="5"/>
  <c r="M6130" i="5"/>
  <c r="K6130" i="5"/>
  <c r="I6130" i="5"/>
  <c r="G6130" i="5"/>
  <c r="M6129" i="5"/>
  <c r="K6129" i="5"/>
  <c r="I6129" i="5"/>
  <c r="G6129" i="5"/>
  <c r="M6128" i="5"/>
  <c r="K6128" i="5"/>
  <c r="I6128" i="5"/>
  <c r="G6128" i="5"/>
  <c r="M6127" i="5"/>
  <c r="K6127" i="5"/>
  <c r="I6127" i="5"/>
  <c r="G6127" i="5"/>
  <c r="M6126" i="5"/>
  <c r="K6126" i="5"/>
  <c r="I6126" i="5"/>
  <c r="G6126" i="5"/>
  <c r="M6125" i="5"/>
  <c r="K6125" i="5"/>
  <c r="I6125" i="5"/>
  <c r="G6125" i="5"/>
  <c r="M6124" i="5"/>
  <c r="K6124" i="5"/>
  <c r="I6124" i="5"/>
  <c r="G6124" i="5"/>
  <c r="M6123" i="5"/>
  <c r="K6123" i="5"/>
  <c r="I6123" i="5"/>
  <c r="G6123" i="5"/>
  <c r="M6122" i="5"/>
  <c r="L6122" i="5" s="1"/>
  <c r="K6122" i="5"/>
  <c r="I6122" i="5"/>
  <c r="M6121" i="5"/>
  <c r="L6121" i="5" s="1"/>
  <c r="K6121" i="5"/>
  <c r="I6121" i="5"/>
  <c r="M6120" i="5"/>
  <c r="L6120" i="5" s="1"/>
  <c r="K6120" i="5"/>
  <c r="I6120" i="5"/>
  <c r="M6119" i="5"/>
  <c r="L6119" i="5" s="1"/>
  <c r="K6119" i="5"/>
  <c r="I6119" i="5"/>
  <c r="M6118" i="5"/>
  <c r="L6118" i="5" s="1"/>
  <c r="K6118" i="5"/>
  <c r="I6118" i="5"/>
  <c r="M6117" i="5"/>
  <c r="L6117" i="5" s="1"/>
  <c r="K6117" i="5"/>
  <c r="I6117" i="5"/>
  <c r="M6116" i="5"/>
  <c r="L6116" i="5" s="1"/>
  <c r="K6116" i="5"/>
  <c r="I6116" i="5"/>
  <c r="M6115" i="5"/>
  <c r="L6115" i="5" s="1"/>
  <c r="K6115" i="5"/>
  <c r="I6115" i="5"/>
  <c r="M6114" i="5"/>
  <c r="L6114" i="5" s="1"/>
  <c r="K6114" i="5"/>
  <c r="I6114" i="5"/>
  <c r="M6113" i="5"/>
  <c r="L6113" i="5" s="1"/>
  <c r="K6113" i="5"/>
  <c r="I6113" i="5"/>
  <c r="M6112" i="5"/>
  <c r="L6112" i="5" s="1"/>
  <c r="K6112" i="5"/>
  <c r="I6112" i="5"/>
  <c r="M6111" i="5"/>
  <c r="L6111" i="5" s="1"/>
  <c r="K6111" i="5"/>
  <c r="I6111" i="5"/>
  <c r="M6110" i="5"/>
  <c r="L6110" i="5" s="1"/>
  <c r="K6110" i="5"/>
  <c r="I6110" i="5"/>
  <c r="M6109" i="5"/>
  <c r="L6109" i="5" s="1"/>
  <c r="K6109" i="5"/>
  <c r="I6109" i="5"/>
  <c r="M6108" i="5"/>
  <c r="L6108" i="5" s="1"/>
  <c r="K6108" i="5"/>
  <c r="I6108" i="5"/>
  <c r="M6107" i="5"/>
  <c r="L6107" i="5" s="1"/>
  <c r="K6107" i="5"/>
  <c r="I6107" i="5"/>
  <c r="M6106" i="5"/>
  <c r="L6106" i="5" s="1"/>
  <c r="K6106" i="5"/>
  <c r="I6106" i="5"/>
  <c r="M6105" i="5"/>
  <c r="L6105" i="5" s="1"/>
  <c r="K6105" i="5"/>
  <c r="I6105" i="5"/>
  <c r="M6104" i="5"/>
  <c r="L6104" i="5" s="1"/>
  <c r="K6104" i="5"/>
  <c r="I6104" i="5"/>
  <c r="M6103" i="5"/>
  <c r="L6103" i="5" s="1"/>
  <c r="K6103" i="5"/>
  <c r="I6103" i="5"/>
  <c r="M6102" i="5"/>
  <c r="L6102" i="5" s="1"/>
  <c r="K6102" i="5"/>
  <c r="I6102" i="5"/>
  <c r="M6101" i="5"/>
  <c r="L6101" i="5" s="1"/>
  <c r="K6101" i="5"/>
  <c r="I6101" i="5"/>
  <c r="M6100" i="5"/>
  <c r="L6100" i="5" s="1"/>
  <c r="K6100" i="5"/>
  <c r="I6100" i="5"/>
  <c r="M6099" i="5"/>
  <c r="L6099" i="5" s="1"/>
  <c r="K6099" i="5"/>
  <c r="I6099" i="5"/>
  <c r="M6098" i="5"/>
  <c r="L6098" i="5" s="1"/>
  <c r="K6098" i="5"/>
  <c r="I6098" i="5"/>
  <c r="M6097" i="5"/>
  <c r="L6097" i="5" s="1"/>
  <c r="K6097" i="5"/>
  <c r="I6097" i="5"/>
  <c r="M6096" i="5"/>
  <c r="L6096" i="5" s="1"/>
  <c r="K6096" i="5"/>
  <c r="I6096" i="5"/>
  <c r="M6095" i="5"/>
  <c r="L6095" i="5" s="1"/>
  <c r="K6095" i="5"/>
  <c r="I6095" i="5"/>
  <c r="M6094" i="5"/>
  <c r="L6094" i="5" s="1"/>
  <c r="K6094" i="5"/>
  <c r="I6094" i="5"/>
  <c r="M6093" i="5"/>
  <c r="L6093" i="5" s="1"/>
  <c r="K6093" i="5"/>
  <c r="I6093" i="5"/>
  <c r="M6092" i="5"/>
  <c r="L6092" i="5" s="1"/>
  <c r="K6092" i="5"/>
  <c r="I6092" i="5"/>
  <c r="M6091" i="5"/>
  <c r="L6091" i="5" s="1"/>
  <c r="K6091" i="5"/>
  <c r="I6091" i="5"/>
  <c r="M6090" i="5"/>
  <c r="L6090" i="5" s="1"/>
  <c r="K6090" i="5"/>
  <c r="I6090" i="5"/>
  <c r="M6089" i="5"/>
  <c r="L6089" i="5" s="1"/>
  <c r="K6089" i="5"/>
  <c r="I6089" i="5"/>
  <c r="M6088" i="5"/>
  <c r="L6088" i="5" s="1"/>
  <c r="K6088" i="5"/>
  <c r="I6088" i="5"/>
  <c r="M6087" i="5"/>
  <c r="L6087" i="5" s="1"/>
  <c r="K6087" i="5"/>
  <c r="I6087" i="5"/>
  <c r="M6086" i="5"/>
  <c r="L6086" i="5" s="1"/>
  <c r="K6086" i="5"/>
  <c r="I6086" i="5"/>
  <c r="M6085" i="5"/>
  <c r="L6085" i="5" s="1"/>
  <c r="K6085" i="5"/>
  <c r="I6085" i="5"/>
  <c r="M6084" i="5"/>
  <c r="L6084" i="5" s="1"/>
  <c r="K6084" i="5"/>
  <c r="I6084" i="5"/>
  <c r="M6083" i="5"/>
  <c r="L6083" i="5" s="1"/>
  <c r="K6083" i="5"/>
  <c r="I6083" i="5"/>
  <c r="M6082" i="5"/>
  <c r="L6082" i="5" s="1"/>
  <c r="K6082" i="5"/>
  <c r="I6082" i="5"/>
  <c r="M6081" i="5"/>
  <c r="L6081" i="5" s="1"/>
  <c r="K6081" i="5"/>
  <c r="I6081" i="5"/>
  <c r="M6080" i="5"/>
  <c r="L6080" i="5" s="1"/>
  <c r="K6080" i="5"/>
  <c r="I6080" i="5"/>
  <c r="M6079" i="5"/>
  <c r="L6079" i="5" s="1"/>
  <c r="K6079" i="5"/>
  <c r="I6079" i="5"/>
  <c r="M6078" i="5"/>
  <c r="L6078" i="5" s="1"/>
  <c r="K6078" i="5"/>
  <c r="I6078" i="5"/>
  <c r="M6077" i="5"/>
  <c r="L6077" i="5" s="1"/>
  <c r="K6077" i="5"/>
  <c r="I6077" i="5"/>
  <c r="M6076" i="5"/>
  <c r="L6076" i="5" s="1"/>
  <c r="K6076" i="5"/>
  <c r="I6076" i="5"/>
  <c r="M6075" i="5"/>
  <c r="L6075" i="5" s="1"/>
  <c r="K6075" i="5"/>
  <c r="I6075" i="5"/>
  <c r="M6074" i="5"/>
  <c r="L6074" i="5" s="1"/>
  <c r="K6074" i="5"/>
  <c r="I6074" i="5"/>
  <c r="M6073" i="5"/>
  <c r="L6073" i="5" s="1"/>
  <c r="K6073" i="5"/>
  <c r="I6073" i="5"/>
  <c r="M6072" i="5"/>
  <c r="L6072" i="5" s="1"/>
  <c r="K6072" i="5"/>
  <c r="I6072" i="5"/>
  <c r="M6071" i="5"/>
  <c r="L6071" i="5" s="1"/>
  <c r="K6071" i="5"/>
  <c r="I6071" i="5"/>
  <c r="M6070" i="5"/>
  <c r="L6070" i="5" s="1"/>
  <c r="K6070" i="5"/>
  <c r="I6070" i="5"/>
  <c r="M6069" i="5"/>
  <c r="L6069" i="5" s="1"/>
  <c r="K6069" i="5"/>
  <c r="I6069" i="5"/>
  <c r="M6068" i="5"/>
  <c r="L6068" i="5" s="1"/>
  <c r="K6068" i="5"/>
  <c r="I6068" i="5"/>
  <c r="M6067" i="5"/>
  <c r="L6067" i="5" s="1"/>
  <c r="K6067" i="5"/>
  <c r="I6067" i="5"/>
  <c r="M6066" i="5"/>
  <c r="L6066" i="5" s="1"/>
  <c r="K6066" i="5"/>
  <c r="I6066" i="5"/>
  <c r="M6065" i="5"/>
  <c r="L6065" i="5" s="1"/>
  <c r="K6065" i="5"/>
  <c r="I6065" i="5"/>
  <c r="M6064" i="5"/>
  <c r="L6064" i="5" s="1"/>
  <c r="K6064" i="5"/>
  <c r="I6064" i="5"/>
  <c r="M6063" i="5"/>
  <c r="L6063" i="5" s="1"/>
  <c r="K6063" i="5"/>
  <c r="I6063" i="5"/>
  <c r="M6062" i="5"/>
  <c r="L6062" i="5" s="1"/>
  <c r="K6062" i="5"/>
  <c r="I6062" i="5"/>
  <c r="M6061" i="5"/>
  <c r="L6061" i="5" s="1"/>
  <c r="K6061" i="5"/>
  <c r="I6061" i="5"/>
  <c r="M6060" i="5"/>
  <c r="L6060" i="5" s="1"/>
  <c r="K6060" i="5"/>
  <c r="I6060" i="5"/>
  <c r="M6059" i="5"/>
  <c r="L6059" i="5" s="1"/>
  <c r="K6059" i="5"/>
  <c r="I6059" i="5"/>
  <c r="M6058" i="5"/>
  <c r="L6058" i="5" s="1"/>
  <c r="K6058" i="5"/>
  <c r="I6058" i="5"/>
  <c r="M6057" i="5"/>
  <c r="L6057" i="5" s="1"/>
  <c r="K6057" i="5"/>
  <c r="I6057" i="5"/>
  <c r="M6056" i="5"/>
  <c r="L6056" i="5" s="1"/>
  <c r="K6056" i="5"/>
  <c r="I6056" i="5"/>
  <c r="M6055" i="5"/>
  <c r="L6055" i="5" s="1"/>
  <c r="K6055" i="5"/>
  <c r="I6055" i="5"/>
  <c r="M6054" i="5"/>
  <c r="L6054" i="5" s="1"/>
  <c r="K6054" i="5"/>
  <c r="I6054" i="5"/>
  <c r="M6053" i="5"/>
  <c r="L6053" i="5" s="1"/>
  <c r="K6053" i="5"/>
  <c r="I6053" i="5"/>
  <c r="M6052" i="5"/>
  <c r="L6052" i="5" s="1"/>
  <c r="K6052" i="5"/>
  <c r="I6052" i="5"/>
  <c r="M6051" i="5"/>
  <c r="L6051" i="5" s="1"/>
  <c r="K6051" i="5"/>
  <c r="I6051" i="5"/>
  <c r="M6050" i="5"/>
  <c r="L6050" i="5" s="1"/>
  <c r="K6050" i="5"/>
  <c r="I6050" i="5"/>
  <c r="M6049" i="5"/>
  <c r="L6049" i="5" s="1"/>
  <c r="K6049" i="5"/>
  <c r="I6049" i="5"/>
  <c r="M6048" i="5"/>
  <c r="L6048" i="5" s="1"/>
  <c r="K6048" i="5"/>
  <c r="I6048" i="5"/>
  <c r="M6047" i="5"/>
  <c r="L6047" i="5" s="1"/>
  <c r="K6047" i="5"/>
  <c r="I6047" i="5"/>
  <c r="M6046" i="5"/>
  <c r="L6046" i="5" s="1"/>
  <c r="K6046" i="5"/>
  <c r="I6046" i="5"/>
  <c r="M6045" i="5"/>
  <c r="L6045" i="5" s="1"/>
  <c r="K6045" i="5"/>
  <c r="I6045" i="5"/>
  <c r="M6044" i="5"/>
  <c r="L6044" i="5" s="1"/>
  <c r="K6044" i="5"/>
  <c r="I6044" i="5"/>
  <c r="M6043" i="5"/>
  <c r="L6043" i="5" s="1"/>
  <c r="K6043" i="5"/>
  <c r="I6043" i="5"/>
  <c r="M6042" i="5"/>
  <c r="L6042" i="5" s="1"/>
  <c r="K6042" i="5"/>
  <c r="I6042" i="5"/>
  <c r="M6041" i="5"/>
  <c r="L6041" i="5" s="1"/>
  <c r="K6041" i="5"/>
  <c r="I6041" i="5"/>
  <c r="M6040" i="5"/>
  <c r="L6040" i="5" s="1"/>
  <c r="K6040" i="5"/>
  <c r="I6040" i="5"/>
  <c r="M6039" i="5"/>
  <c r="L6039" i="5" s="1"/>
  <c r="K6039" i="5"/>
  <c r="I6039" i="5"/>
  <c r="M6038" i="5"/>
  <c r="L6038" i="5" s="1"/>
  <c r="K6038" i="5"/>
  <c r="I6038" i="5"/>
  <c r="M6037" i="5"/>
  <c r="L6037" i="5" s="1"/>
  <c r="K6037" i="5"/>
  <c r="I6037" i="5"/>
  <c r="M6036" i="5"/>
  <c r="L6036" i="5" s="1"/>
  <c r="K6036" i="5"/>
  <c r="I6036" i="5"/>
  <c r="M6035" i="5"/>
  <c r="L6035" i="5" s="1"/>
  <c r="K6035" i="5"/>
  <c r="I6035" i="5"/>
  <c r="M6034" i="5"/>
  <c r="L6034" i="5" s="1"/>
  <c r="K6034" i="5"/>
  <c r="I6034" i="5"/>
  <c r="M6033" i="5"/>
  <c r="L6033" i="5" s="1"/>
  <c r="K6033" i="5"/>
  <c r="I6033" i="5"/>
  <c r="M6032" i="5"/>
  <c r="L6032" i="5" s="1"/>
  <c r="K6032" i="5"/>
  <c r="I6032" i="5"/>
  <c r="M6031" i="5"/>
  <c r="L6031" i="5" s="1"/>
  <c r="K6031" i="5"/>
  <c r="I6031" i="5"/>
  <c r="M6030" i="5"/>
  <c r="L6030" i="5" s="1"/>
  <c r="K6030" i="5"/>
  <c r="I6030" i="5"/>
  <c r="M6029" i="5"/>
  <c r="L6029" i="5" s="1"/>
  <c r="K6029" i="5"/>
  <c r="I6029" i="5"/>
  <c r="M6028" i="5"/>
  <c r="L6028" i="5" s="1"/>
  <c r="K6028" i="5"/>
  <c r="I6028" i="5"/>
  <c r="M6027" i="5"/>
  <c r="L6027" i="5" s="1"/>
  <c r="K6027" i="5"/>
  <c r="I6027" i="5"/>
  <c r="M6026" i="5"/>
  <c r="L6026" i="5" s="1"/>
  <c r="K6026" i="5"/>
  <c r="I6026" i="5"/>
  <c r="M6025" i="5"/>
  <c r="L6025" i="5" s="1"/>
  <c r="K6025" i="5"/>
  <c r="I6025" i="5"/>
  <c r="M6024" i="5"/>
  <c r="L6024" i="5" s="1"/>
  <c r="K6024" i="5"/>
  <c r="I6024" i="5"/>
  <c r="M6023" i="5"/>
  <c r="L6023" i="5" s="1"/>
  <c r="K6023" i="5"/>
  <c r="I6023" i="5"/>
  <c r="M6022" i="5"/>
  <c r="L6022" i="5" s="1"/>
  <c r="K6022" i="5"/>
  <c r="I6022" i="5"/>
  <c r="M6021" i="5"/>
  <c r="L6021" i="5" s="1"/>
  <c r="K6021" i="5"/>
  <c r="I6021" i="5"/>
  <c r="M6020" i="5"/>
  <c r="L6020" i="5" s="1"/>
  <c r="K6020" i="5"/>
  <c r="I6020" i="5"/>
  <c r="M6019" i="5"/>
  <c r="L6019" i="5" s="1"/>
  <c r="K6019" i="5"/>
  <c r="I6019" i="5"/>
  <c r="M6018" i="5"/>
  <c r="L6018" i="5" s="1"/>
  <c r="K6018" i="5"/>
  <c r="I6018" i="5"/>
  <c r="M6017" i="5"/>
  <c r="L6017" i="5" s="1"/>
  <c r="K6017" i="5"/>
  <c r="I6017" i="5"/>
  <c r="M6016" i="5"/>
  <c r="L6016" i="5" s="1"/>
  <c r="K6016" i="5"/>
  <c r="I6016" i="5"/>
  <c r="M6015" i="5"/>
  <c r="L6015" i="5" s="1"/>
  <c r="K6015" i="5"/>
  <c r="I6015" i="5"/>
  <c r="M6014" i="5"/>
  <c r="L6014" i="5" s="1"/>
  <c r="K6014" i="5"/>
  <c r="I6014" i="5"/>
  <c r="M6013" i="5"/>
  <c r="L6013" i="5" s="1"/>
  <c r="K6013" i="5"/>
  <c r="I6013" i="5"/>
  <c r="M6012" i="5"/>
  <c r="L6012" i="5" s="1"/>
  <c r="K6012" i="5"/>
  <c r="I6012" i="5"/>
  <c r="M6011" i="5"/>
  <c r="L6011" i="5" s="1"/>
  <c r="K6011" i="5"/>
  <c r="I6011" i="5"/>
  <c r="M6010" i="5"/>
  <c r="L6010" i="5" s="1"/>
  <c r="K6010" i="5"/>
  <c r="I6010" i="5"/>
  <c r="M6009" i="5"/>
  <c r="L6009" i="5" s="1"/>
  <c r="K6009" i="5"/>
  <c r="I6009" i="5"/>
  <c r="M6008" i="5"/>
  <c r="L6008" i="5" s="1"/>
  <c r="K6008" i="5"/>
  <c r="I6008" i="5"/>
  <c r="M6007" i="5"/>
  <c r="L6007" i="5" s="1"/>
  <c r="K6007" i="5"/>
  <c r="I6007" i="5"/>
  <c r="M6006" i="5"/>
  <c r="L6006" i="5" s="1"/>
  <c r="K6006" i="5"/>
  <c r="I6006" i="5"/>
  <c r="M6005" i="5"/>
  <c r="L6005" i="5" s="1"/>
  <c r="K6005" i="5"/>
  <c r="I6005" i="5"/>
  <c r="M6004" i="5"/>
  <c r="L6004" i="5" s="1"/>
  <c r="K6004" i="5"/>
  <c r="I6004" i="5"/>
  <c r="M6003" i="5"/>
  <c r="L6003" i="5" s="1"/>
  <c r="K6003" i="5"/>
  <c r="I6003" i="5"/>
  <c r="M6002" i="5"/>
  <c r="L6002" i="5" s="1"/>
  <c r="K6002" i="5"/>
  <c r="I6002" i="5"/>
  <c r="M6001" i="5"/>
  <c r="L6001" i="5" s="1"/>
  <c r="K6001" i="5"/>
  <c r="I6001" i="5"/>
  <c r="M6000" i="5"/>
  <c r="L6000" i="5" s="1"/>
  <c r="K6000" i="5"/>
  <c r="I6000" i="5"/>
  <c r="M5999" i="5"/>
  <c r="L5999" i="5" s="1"/>
  <c r="K5999" i="5"/>
  <c r="I5999" i="5"/>
  <c r="K5998" i="5"/>
  <c r="K5997" i="5"/>
  <c r="I5997" i="5"/>
  <c r="K5996" i="5"/>
  <c r="I5996" i="5"/>
  <c r="K5995" i="5"/>
  <c r="I5995" i="5"/>
  <c r="K5994" i="5"/>
  <c r="I5994" i="5"/>
  <c r="K5993" i="5"/>
  <c r="I5993" i="5"/>
  <c r="K5992" i="5"/>
  <c r="I5992" i="5"/>
  <c r="K5991" i="5"/>
  <c r="I5991" i="5"/>
  <c r="K5990" i="5"/>
  <c r="I5990" i="5"/>
  <c r="K5989" i="5"/>
  <c r="I5989" i="5"/>
  <c r="K5988" i="5"/>
  <c r="I5988" i="5"/>
  <c r="K5987" i="5"/>
  <c r="I5987" i="5"/>
  <c r="K5986" i="5"/>
  <c r="I5986" i="5"/>
  <c r="K5985" i="5"/>
  <c r="I5985" i="5"/>
  <c r="K5984" i="5"/>
  <c r="I5984" i="5"/>
  <c r="K5983" i="5"/>
  <c r="I5983" i="5"/>
  <c r="K5982" i="5"/>
  <c r="I5982" i="5"/>
  <c r="K5981" i="5"/>
  <c r="I5981" i="5"/>
  <c r="K5980" i="5"/>
  <c r="I5980" i="5"/>
  <c r="K5979" i="5"/>
  <c r="I5979" i="5"/>
  <c r="K5978" i="5"/>
  <c r="I5978" i="5"/>
  <c r="K5977" i="5"/>
  <c r="I5977" i="5"/>
  <c r="K5976" i="5"/>
  <c r="I5976" i="5"/>
  <c r="K5975" i="5"/>
  <c r="I5975" i="5"/>
  <c r="K5974" i="5"/>
  <c r="I5974" i="5"/>
  <c r="K5973" i="5"/>
  <c r="I5973" i="5"/>
  <c r="K5972" i="5"/>
  <c r="I5972" i="5"/>
  <c r="K5971" i="5"/>
  <c r="I5971" i="5"/>
  <c r="K5970" i="5"/>
  <c r="I5970" i="5"/>
  <c r="K5969" i="5"/>
  <c r="I5969" i="5"/>
  <c r="K5968" i="5"/>
  <c r="I5968" i="5"/>
  <c r="K5967" i="5"/>
  <c r="I5967" i="5"/>
  <c r="K5966" i="5"/>
  <c r="I5966" i="5"/>
  <c r="K5965" i="5"/>
  <c r="I5965" i="5"/>
  <c r="K5964" i="5"/>
  <c r="I5964" i="5"/>
  <c r="K5963" i="5"/>
  <c r="I5963" i="5"/>
  <c r="K5962" i="5"/>
  <c r="I5962" i="5"/>
  <c r="K5961" i="5"/>
  <c r="I5961" i="5"/>
  <c r="K5960" i="5"/>
  <c r="I5960" i="5"/>
  <c r="K5959" i="5"/>
  <c r="I5959" i="5"/>
  <c r="K5958" i="5"/>
  <c r="I5958" i="5"/>
  <c r="K5957" i="5"/>
  <c r="I5957" i="5"/>
  <c r="K5956" i="5"/>
  <c r="I5956" i="5"/>
  <c r="K5955" i="5"/>
  <c r="I5955" i="5"/>
  <c r="K5954" i="5"/>
  <c r="I5954" i="5"/>
  <c r="K5953" i="5"/>
  <c r="I5953" i="5"/>
  <c r="K5952" i="5"/>
  <c r="I5952" i="5"/>
  <c r="K5951" i="5"/>
  <c r="I5951" i="5"/>
  <c r="K5950" i="5"/>
  <c r="I5950" i="5"/>
  <c r="K5949" i="5"/>
  <c r="I5949" i="5"/>
  <c r="K5948" i="5"/>
  <c r="I5948" i="5"/>
  <c r="K5947" i="5"/>
  <c r="I5947" i="5"/>
  <c r="K5946" i="5"/>
  <c r="I5946" i="5"/>
  <c r="K5945" i="5"/>
  <c r="I5945" i="5"/>
  <c r="K5944" i="5"/>
  <c r="I5944" i="5"/>
  <c r="K5943" i="5"/>
  <c r="I5943" i="5"/>
  <c r="K5942" i="5"/>
  <c r="I5942" i="5"/>
  <c r="K5941" i="5"/>
  <c r="I5941" i="5"/>
  <c r="K5940" i="5"/>
  <c r="I5940" i="5"/>
  <c r="K5939" i="5"/>
  <c r="I5939" i="5"/>
  <c r="K5938" i="5"/>
  <c r="I5938" i="5"/>
  <c r="K5937" i="5"/>
  <c r="I5937" i="5"/>
  <c r="K5936" i="5"/>
  <c r="I5936" i="5"/>
  <c r="K5935" i="5"/>
  <c r="I5935" i="5"/>
  <c r="K5934" i="5"/>
  <c r="I5934" i="5"/>
  <c r="K5933" i="5"/>
  <c r="I5933" i="5"/>
  <c r="K5932" i="5"/>
  <c r="I5932" i="5"/>
  <c r="K5931" i="5"/>
  <c r="I5931" i="5"/>
  <c r="K5930" i="5"/>
  <c r="I5930" i="5"/>
  <c r="K5929" i="5"/>
  <c r="I5929" i="5"/>
  <c r="K5928" i="5"/>
  <c r="I5928" i="5"/>
  <c r="K5927" i="5"/>
  <c r="I5927" i="5"/>
  <c r="K5926" i="5"/>
  <c r="I5926" i="5"/>
  <c r="K5925" i="5"/>
  <c r="I5925" i="5"/>
  <c r="K5924" i="5"/>
  <c r="I5924" i="5"/>
  <c r="K5923" i="5"/>
  <c r="I5923" i="5"/>
  <c r="K5922" i="5"/>
  <c r="I5922" i="5"/>
  <c r="K5921" i="5"/>
  <c r="I5921" i="5"/>
  <c r="K5920" i="5"/>
  <c r="I5920" i="5"/>
  <c r="K5919" i="5"/>
  <c r="I5919" i="5"/>
  <c r="K5918" i="5"/>
  <c r="I5918" i="5"/>
  <c r="K5917" i="5"/>
  <c r="I5917" i="5"/>
  <c r="K5916" i="5"/>
  <c r="I5916" i="5"/>
  <c r="K5915" i="5"/>
  <c r="I5915" i="5"/>
  <c r="K5914" i="5"/>
  <c r="I5914" i="5"/>
  <c r="K5913" i="5"/>
  <c r="I5913" i="5"/>
  <c r="K5912" i="5"/>
  <c r="I5912" i="5"/>
  <c r="K5911" i="5"/>
  <c r="I5911" i="5"/>
  <c r="K5910" i="5"/>
  <c r="I5910" i="5"/>
  <c r="K5909" i="5"/>
  <c r="I5909" i="5"/>
  <c r="K5908" i="5"/>
  <c r="I5908" i="5"/>
  <c r="K5907" i="5"/>
  <c r="I5907" i="5"/>
  <c r="K5906" i="5"/>
  <c r="I5906" i="5"/>
  <c r="K5905" i="5"/>
  <c r="I5905" i="5"/>
  <c r="K5904" i="5"/>
  <c r="I5904" i="5"/>
  <c r="K5903" i="5"/>
  <c r="I5903" i="5"/>
  <c r="K5902" i="5"/>
  <c r="I5902" i="5"/>
  <c r="K5901" i="5"/>
  <c r="I5901" i="5"/>
  <c r="K5900" i="5"/>
  <c r="I5900" i="5"/>
  <c r="K5899" i="5"/>
  <c r="I5899" i="5"/>
  <c r="K5898" i="5"/>
  <c r="I5898" i="5"/>
  <c r="K5897" i="5"/>
  <c r="I5897" i="5"/>
  <c r="K5896" i="5"/>
  <c r="I5896" i="5"/>
  <c r="K5895" i="5"/>
  <c r="I5895" i="5"/>
  <c r="K5894" i="5"/>
  <c r="I5894" i="5"/>
  <c r="K5893" i="5"/>
  <c r="I5893" i="5"/>
  <c r="K5892" i="5"/>
  <c r="I5892" i="5"/>
  <c r="K5891" i="5"/>
  <c r="I5891" i="5"/>
  <c r="K5890" i="5"/>
  <c r="I5890" i="5"/>
  <c r="K5889" i="5"/>
  <c r="I5889" i="5"/>
  <c r="K5888" i="5"/>
  <c r="I5888" i="5"/>
  <c r="K5887" i="5"/>
  <c r="I5887" i="5"/>
  <c r="K5886" i="5"/>
  <c r="I5886" i="5"/>
  <c r="K5885" i="5"/>
  <c r="I5885" i="5"/>
  <c r="K5884" i="5"/>
  <c r="I5884" i="5"/>
  <c r="K5883" i="5"/>
  <c r="I5883" i="5"/>
  <c r="K5882" i="5"/>
  <c r="I5882" i="5"/>
  <c r="K5881" i="5"/>
  <c r="I5881" i="5"/>
  <c r="K5880" i="5"/>
  <c r="I5880" i="5"/>
  <c r="K5879" i="5"/>
  <c r="I5879" i="5"/>
  <c r="K5878" i="5"/>
  <c r="I5878" i="5"/>
  <c r="K5877" i="5"/>
  <c r="I5877" i="5"/>
  <c r="K5876" i="5"/>
  <c r="I5876" i="5"/>
  <c r="K5875" i="5"/>
  <c r="I5875" i="5"/>
  <c r="K5874" i="5"/>
  <c r="I5874" i="5"/>
  <c r="K5873" i="5"/>
  <c r="I5873" i="5"/>
  <c r="K5872" i="5"/>
  <c r="I5872" i="5"/>
  <c r="K5871" i="5"/>
  <c r="I5871" i="5"/>
  <c r="K5870" i="5"/>
  <c r="I5870" i="5"/>
  <c r="K5869" i="5"/>
  <c r="I5869" i="5"/>
  <c r="K5868" i="5"/>
  <c r="I5868" i="5"/>
  <c r="K5867" i="5"/>
  <c r="I5867" i="5"/>
  <c r="K5866" i="5"/>
  <c r="I5866" i="5"/>
  <c r="K5865" i="5"/>
  <c r="I5865" i="5"/>
  <c r="K5864" i="5"/>
  <c r="I5864" i="5"/>
  <c r="K5863" i="5"/>
  <c r="I5863" i="5"/>
  <c r="K5862" i="5"/>
  <c r="I5862" i="5"/>
  <c r="K5861" i="5"/>
  <c r="I5861" i="5"/>
  <c r="K5860" i="5"/>
  <c r="I5860" i="5"/>
  <c r="K5859" i="5"/>
  <c r="I5859" i="5"/>
  <c r="K5858" i="5"/>
  <c r="I5858" i="5"/>
  <c r="K5857" i="5"/>
  <c r="I5857" i="5"/>
  <c r="K5856" i="5"/>
  <c r="I5856" i="5"/>
  <c r="K5855" i="5"/>
  <c r="I5855" i="5"/>
  <c r="K5854" i="5"/>
  <c r="I5854" i="5"/>
  <c r="K5853" i="5"/>
  <c r="I5853" i="5"/>
  <c r="K5852" i="5"/>
  <c r="I5852" i="5"/>
  <c r="K5851" i="5"/>
  <c r="I5851" i="5"/>
  <c r="K5850" i="5"/>
  <c r="I5850" i="5"/>
  <c r="K5849" i="5"/>
  <c r="I5849" i="5"/>
  <c r="K5848" i="5"/>
  <c r="I5848" i="5"/>
  <c r="K5847" i="5"/>
  <c r="I5847" i="5"/>
  <c r="K5846" i="5"/>
  <c r="I5846" i="5"/>
  <c r="K5845" i="5"/>
  <c r="I5845" i="5"/>
  <c r="K5844" i="5"/>
  <c r="I5844" i="5"/>
  <c r="K5843" i="5"/>
  <c r="I5843" i="5"/>
  <c r="K5842" i="5"/>
  <c r="I5842" i="5"/>
  <c r="K5841" i="5"/>
  <c r="I5841" i="5"/>
  <c r="K5840" i="5"/>
  <c r="I5840" i="5"/>
  <c r="K5839" i="5"/>
  <c r="I5839" i="5"/>
  <c r="K5838" i="5"/>
  <c r="I5838" i="5"/>
  <c r="K5836" i="5"/>
  <c r="I5836" i="5"/>
  <c r="K5829" i="5"/>
  <c r="I5829" i="5"/>
  <c r="K5827" i="5"/>
  <c r="I5827" i="5"/>
  <c r="K5824" i="5"/>
  <c r="I5824" i="5"/>
  <c r="K5823" i="5"/>
  <c r="I5823" i="5"/>
  <c r="K5821" i="5"/>
  <c r="I5821" i="5"/>
  <c r="K5820" i="5"/>
  <c r="I5820" i="5"/>
  <c r="K5817" i="5"/>
  <c r="I5817" i="5"/>
  <c r="K5816" i="5"/>
  <c r="I5816" i="5"/>
  <c r="K5815" i="5"/>
  <c r="I5815" i="5"/>
  <c r="K5814" i="5"/>
  <c r="I5814" i="5"/>
  <c r="K5813" i="5"/>
  <c r="I5813" i="5"/>
  <c r="K5812" i="5"/>
  <c r="I5812" i="5"/>
  <c r="K5811" i="5"/>
  <c r="I5811" i="5"/>
  <c r="K5810" i="5"/>
  <c r="I5810" i="5"/>
  <c r="K5809" i="5"/>
  <c r="I5809" i="5"/>
  <c r="K5808" i="5"/>
  <c r="I5808" i="5"/>
  <c r="K5807" i="5"/>
  <c r="I5807" i="5"/>
  <c r="K5806" i="5"/>
  <c r="I5806" i="5"/>
  <c r="K5805" i="5"/>
  <c r="I5805" i="5"/>
  <c r="K5804" i="5"/>
  <c r="I5804" i="5"/>
  <c r="K5803" i="5"/>
  <c r="I5803" i="5"/>
  <c r="K5802" i="5"/>
  <c r="I5802" i="5"/>
  <c r="K5801" i="5"/>
  <c r="I5801" i="5"/>
  <c r="K5800" i="5"/>
  <c r="I5800" i="5"/>
  <c r="K5799" i="5"/>
  <c r="I5799" i="5"/>
  <c r="K5798" i="5"/>
  <c r="I5798" i="5"/>
  <c r="K5797" i="5"/>
  <c r="I5797" i="5"/>
  <c r="K5796" i="5"/>
  <c r="I5796" i="5"/>
  <c r="K5795" i="5"/>
  <c r="I5795" i="5"/>
  <c r="K5794" i="5"/>
  <c r="I5794" i="5"/>
  <c r="K5793" i="5"/>
  <c r="I5793" i="5"/>
  <c r="K5792" i="5"/>
  <c r="I5792" i="5"/>
  <c r="K5791" i="5"/>
  <c r="I5791" i="5"/>
  <c r="K5790" i="5"/>
  <c r="I5790" i="5"/>
  <c r="K5789" i="5"/>
  <c r="I5789" i="5"/>
  <c r="K5788" i="5"/>
  <c r="I5788" i="5"/>
  <c r="K5787" i="5"/>
  <c r="I5787" i="5"/>
  <c r="K5786" i="5"/>
  <c r="I5786" i="5"/>
  <c r="K5785" i="5"/>
  <c r="I5785" i="5"/>
  <c r="K5784" i="5"/>
  <c r="I5784" i="5"/>
  <c r="K5783" i="5"/>
  <c r="I5783" i="5"/>
  <c r="K5782" i="5"/>
  <c r="I5782" i="5"/>
  <c r="K5781" i="5"/>
  <c r="I5781" i="5"/>
  <c r="K5780" i="5"/>
  <c r="I5780" i="5"/>
  <c r="K5779" i="5"/>
  <c r="I5779" i="5"/>
  <c r="G5779" i="5"/>
  <c r="L5779" i="5" s="1"/>
  <c r="M5778" i="5"/>
  <c r="K5778" i="5"/>
  <c r="I5778" i="5"/>
  <c r="G5778" i="5"/>
  <c r="M5777" i="5"/>
  <c r="K5777" i="5"/>
  <c r="I5777" i="5"/>
  <c r="G5777" i="5"/>
  <c r="M5776" i="5"/>
  <c r="K5776" i="5"/>
  <c r="I5776" i="5"/>
  <c r="G5776" i="5"/>
  <c r="M5775" i="5"/>
  <c r="K5775" i="5"/>
  <c r="I5775" i="5"/>
  <c r="G5775" i="5"/>
  <c r="M5774" i="5"/>
  <c r="K5774" i="5"/>
  <c r="I5774" i="5"/>
  <c r="G5774" i="5"/>
  <c r="M5773" i="5"/>
  <c r="K5773" i="5"/>
  <c r="I5773" i="5"/>
  <c r="G5773" i="5"/>
  <c r="M5772" i="5"/>
  <c r="K5772" i="5"/>
  <c r="I5772" i="5"/>
  <c r="G5772" i="5"/>
  <c r="M5771" i="5"/>
  <c r="K5771" i="5"/>
  <c r="I5771" i="5"/>
  <c r="G5771" i="5"/>
  <c r="M5770" i="5"/>
  <c r="K5770" i="5"/>
  <c r="G5770" i="5"/>
  <c r="M5769" i="5"/>
  <c r="K5769" i="5"/>
  <c r="G5769" i="5"/>
  <c r="M5768" i="5"/>
  <c r="K5768" i="5"/>
  <c r="G5768" i="5"/>
  <c r="M5767" i="5"/>
  <c r="K5767" i="5"/>
  <c r="I5767" i="5"/>
  <c r="G5767" i="5"/>
  <c r="M5766" i="5"/>
  <c r="K5766" i="5"/>
  <c r="I5766" i="5"/>
  <c r="G5766" i="5"/>
  <c r="M5765" i="5"/>
  <c r="K5765" i="5"/>
  <c r="I5765" i="5"/>
  <c r="G5765" i="5"/>
  <c r="M5764" i="5"/>
  <c r="K5764" i="5"/>
  <c r="G5764" i="5"/>
  <c r="M5763" i="5"/>
  <c r="K5763" i="5"/>
  <c r="G5763" i="5"/>
  <c r="I5762" i="5"/>
  <c r="G5762" i="5"/>
  <c r="L5762" i="5" s="1"/>
  <c r="I5761" i="5"/>
  <c r="G5761" i="5"/>
  <c r="L5761" i="5" s="1"/>
  <c r="I5760" i="5"/>
  <c r="G5760" i="5"/>
  <c r="L5760" i="5" s="1"/>
  <c r="I5759" i="5"/>
  <c r="G5759" i="5"/>
  <c r="L5759" i="5" s="1"/>
  <c r="I5758" i="5"/>
  <c r="G5758" i="5"/>
  <c r="L5758" i="5" s="1"/>
  <c r="M5757" i="5"/>
  <c r="K5757" i="5"/>
  <c r="I5757" i="5"/>
  <c r="G5757" i="5"/>
  <c r="M5756" i="5"/>
  <c r="K5756" i="5"/>
  <c r="I5756" i="5"/>
  <c r="G5756" i="5"/>
  <c r="M5755" i="5"/>
  <c r="K5755" i="5"/>
  <c r="I5755" i="5"/>
  <c r="G5755" i="5"/>
  <c r="M5754" i="5"/>
  <c r="K5754" i="5"/>
  <c r="I5754" i="5"/>
  <c r="G5754" i="5"/>
  <c r="K5753" i="5"/>
  <c r="I5753" i="5"/>
  <c r="G5753" i="5"/>
  <c r="L5753" i="5" s="1"/>
  <c r="K5752" i="5"/>
  <c r="I5752" i="5"/>
  <c r="G5752" i="5"/>
  <c r="L5752" i="5" s="1"/>
  <c r="M5751" i="5"/>
  <c r="K5751" i="5"/>
  <c r="I5751" i="5"/>
  <c r="G5751" i="5"/>
  <c r="M5750" i="5"/>
  <c r="K5750" i="5"/>
  <c r="I5750" i="5"/>
  <c r="G5750" i="5"/>
  <c r="M5749" i="5"/>
  <c r="K5749" i="5"/>
  <c r="I5749" i="5"/>
  <c r="G5749" i="5"/>
  <c r="M5748" i="5"/>
  <c r="K5748" i="5"/>
  <c r="I5748" i="5"/>
  <c r="G5748" i="5"/>
  <c r="M5747" i="5"/>
  <c r="K5747" i="5"/>
  <c r="I5747" i="5"/>
  <c r="G5747" i="5"/>
  <c r="M5746" i="5"/>
  <c r="K5746" i="5"/>
  <c r="I5746" i="5"/>
  <c r="G5746" i="5"/>
  <c r="M5745" i="5"/>
  <c r="K5745" i="5"/>
  <c r="I5745" i="5"/>
  <c r="G5745" i="5"/>
  <c r="M5744" i="5"/>
  <c r="K5744" i="5"/>
  <c r="I5744" i="5"/>
  <c r="G5744" i="5"/>
  <c r="M5743" i="5"/>
  <c r="K5743" i="5"/>
  <c r="I5743" i="5"/>
  <c r="G5743" i="5"/>
  <c r="M5742" i="5"/>
  <c r="K5742" i="5"/>
  <c r="G5742" i="5"/>
  <c r="M5741" i="5"/>
  <c r="K5741" i="5"/>
  <c r="I5741" i="5"/>
  <c r="G5741" i="5"/>
  <c r="M5740" i="5"/>
  <c r="K5740" i="5"/>
  <c r="I5740" i="5"/>
  <c r="G5740" i="5"/>
  <c r="M5739" i="5"/>
  <c r="K5739" i="5"/>
  <c r="I5739" i="5"/>
  <c r="G5739" i="5"/>
  <c r="M5738" i="5"/>
  <c r="K5738" i="5"/>
  <c r="I5738" i="5"/>
  <c r="G5738" i="5"/>
  <c r="M5737" i="5"/>
  <c r="K5737" i="5"/>
  <c r="I5737" i="5"/>
  <c r="G5737" i="5"/>
  <c r="M5736" i="5"/>
  <c r="K5736" i="5"/>
  <c r="I5736" i="5"/>
  <c r="G5736" i="5"/>
  <c r="M5735" i="5"/>
  <c r="K5735" i="5"/>
  <c r="I5735" i="5"/>
  <c r="G5735" i="5"/>
  <c r="M5734" i="5"/>
  <c r="K5734" i="5"/>
  <c r="I5734" i="5"/>
  <c r="G5734" i="5"/>
  <c r="M5733" i="5"/>
  <c r="K5733" i="5"/>
  <c r="I5733" i="5"/>
  <c r="G5733" i="5"/>
  <c r="M5732" i="5"/>
  <c r="K5732" i="5"/>
  <c r="I5732" i="5"/>
  <c r="G5732" i="5"/>
  <c r="M5731" i="5"/>
  <c r="K5731" i="5"/>
  <c r="I5731" i="5"/>
  <c r="G5731" i="5"/>
  <c r="M5730" i="5"/>
  <c r="K5730" i="5"/>
  <c r="I5730" i="5"/>
  <c r="G5730" i="5"/>
  <c r="M5729" i="5"/>
  <c r="K5729" i="5"/>
  <c r="I5729" i="5"/>
  <c r="G5729" i="5"/>
  <c r="M5728" i="5"/>
  <c r="K5728" i="5"/>
  <c r="I5728" i="5"/>
  <c r="G5728" i="5"/>
  <c r="M5727" i="5"/>
  <c r="K5727" i="5"/>
  <c r="I5727" i="5"/>
  <c r="G5727" i="5"/>
  <c r="M5726" i="5"/>
  <c r="K5726" i="5"/>
  <c r="I5726" i="5"/>
  <c r="G5726" i="5"/>
  <c r="M5725" i="5"/>
  <c r="K5725" i="5"/>
  <c r="I5725" i="5"/>
  <c r="G5725" i="5"/>
  <c r="M5724" i="5"/>
  <c r="K5724" i="5"/>
  <c r="I5724" i="5"/>
  <c r="G5724" i="5"/>
  <c r="M5723" i="5"/>
  <c r="K5723" i="5"/>
  <c r="I5723" i="5"/>
  <c r="G5723" i="5"/>
  <c r="M5722" i="5"/>
  <c r="K5722" i="5"/>
  <c r="I5722" i="5"/>
  <c r="G5722" i="5"/>
  <c r="M5721" i="5"/>
  <c r="K5721" i="5"/>
  <c r="I5721" i="5"/>
  <c r="G5721" i="5"/>
  <c r="M5720" i="5"/>
  <c r="K5720" i="5"/>
  <c r="I5720" i="5"/>
  <c r="G5720" i="5"/>
  <c r="M5719" i="5"/>
  <c r="K5719" i="5"/>
  <c r="I5719" i="5"/>
  <c r="G5719" i="5"/>
  <c r="M5718" i="5"/>
  <c r="K5718" i="5"/>
  <c r="I5718" i="5"/>
  <c r="G5718" i="5"/>
  <c r="M5717" i="5"/>
  <c r="K5717" i="5"/>
  <c r="I5717" i="5"/>
  <c r="G5717" i="5"/>
  <c r="M5716" i="5"/>
  <c r="K5716" i="5"/>
  <c r="I5716" i="5"/>
  <c r="G5716" i="5"/>
  <c r="M5715" i="5"/>
  <c r="K5715" i="5"/>
  <c r="I5715" i="5"/>
  <c r="G5715" i="5"/>
  <c r="M5714" i="5"/>
  <c r="K5714" i="5"/>
  <c r="I5714" i="5"/>
  <c r="G5714" i="5"/>
  <c r="M5713" i="5"/>
  <c r="K5713" i="5"/>
  <c r="I5713" i="5"/>
  <c r="G5713" i="5"/>
  <c r="M5712" i="5"/>
  <c r="K5712" i="5"/>
  <c r="I5712" i="5"/>
  <c r="G5712" i="5"/>
  <c r="M5711" i="5"/>
  <c r="K5711" i="5"/>
  <c r="I5711" i="5"/>
  <c r="G5711" i="5"/>
  <c r="M5710" i="5"/>
  <c r="K5710" i="5"/>
  <c r="I5710" i="5"/>
  <c r="G5710" i="5"/>
  <c r="M5709" i="5"/>
  <c r="K5709" i="5"/>
  <c r="I5709" i="5"/>
  <c r="G5709" i="5"/>
  <c r="M5708" i="5"/>
  <c r="K5708" i="5"/>
  <c r="I5708" i="5"/>
  <c r="G5708" i="5"/>
  <c r="M5707" i="5"/>
  <c r="K5707" i="5"/>
  <c r="I5707" i="5"/>
  <c r="G5707" i="5"/>
  <c r="M5706" i="5"/>
  <c r="K5706" i="5"/>
  <c r="I5706" i="5"/>
  <c r="G5706" i="5"/>
  <c r="M5705" i="5"/>
  <c r="K5705" i="5"/>
  <c r="I5705" i="5"/>
  <c r="G5705" i="5"/>
  <c r="M5704" i="5"/>
  <c r="K5704" i="5"/>
  <c r="I5704" i="5"/>
  <c r="G5704" i="5"/>
  <c r="M5703" i="5"/>
  <c r="K5703" i="5"/>
  <c r="I5703" i="5"/>
  <c r="G5703" i="5"/>
  <c r="M5702" i="5"/>
  <c r="K5702" i="5"/>
  <c r="I5702" i="5"/>
  <c r="G5702" i="5"/>
  <c r="M5701" i="5"/>
  <c r="K5701" i="5"/>
  <c r="I5701" i="5"/>
  <c r="G5701" i="5"/>
  <c r="M5700" i="5"/>
  <c r="K5700" i="5"/>
  <c r="I5700" i="5"/>
  <c r="G5700" i="5"/>
  <c r="M5699" i="5"/>
  <c r="K5699" i="5"/>
  <c r="I5699" i="5"/>
  <c r="G5699" i="5"/>
  <c r="M5698" i="5"/>
  <c r="K5698" i="5"/>
  <c r="I5698" i="5"/>
  <c r="G5698" i="5"/>
  <c r="M5697" i="5"/>
  <c r="K5697" i="5"/>
  <c r="I5697" i="5"/>
  <c r="G5697" i="5"/>
  <c r="M5696" i="5"/>
  <c r="K5696" i="5"/>
  <c r="I5696" i="5"/>
  <c r="G5696" i="5"/>
  <c r="M5695" i="5"/>
  <c r="K5695" i="5"/>
  <c r="I5695" i="5"/>
  <c r="G5695" i="5"/>
  <c r="M5694" i="5"/>
  <c r="K5694" i="5"/>
  <c r="I5694" i="5"/>
  <c r="G5694" i="5"/>
  <c r="M5693" i="5"/>
  <c r="K5693" i="5"/>
  <c r="I5693" i="5"/>
  <c r="G5693" i="5"/>
  <c r="M5692" i="5"/>
  <c r="K5692" i="5"/>
  <c r="I5692" i="5"/>
  <c r="G5692" i="5"/>
  <c r="M5691" i="5"/>
  <c r="K5691" i="5"/>
  <c r="I5691" i="5"/>
  <c r="G5691" i="5"/>
  <c r="M5690" i="5"/>
  <c r="K5690" i="5"/>
  <c r="I5690" i="5"/>
  <c r="G5690" i="5"/>
  <c r="M5689" i="5"/>
  <c r="K5689" i="5"/>
  <c r="I5689" i="5"/>
  <c r="G5689" i="5"/>
  <c r="M5688" i="5"/>
  <c r="K5688" i="5"/>
  <c r="I5688" i="5"/>
  <c r="G5688" i="5"/>
  <c r="M5687" i="5"/>
  <c r="K5687" i="5"/>
  <c r="I5687" i="5"/>
  <c r="G5687" i="5"/>
  <c r="M5686" i="5"/>
  <c r="K5686" i="5"/>
  <c r="I5686" i="5"/>
  <c r="G5686" i="5"/>
  <c r="M5685" i="5"/>
  <c r="K5685" i="5"/>
  <c r="I5685" i="5"/>
  <c r="G5685" i="5"/>
  <c r="M5684" i="5"/>
  <c r="K5684" i="5"/>
  <c r="I5684" i="5"/>
  <c r="G5684" i="5"/>
  <c r="M5683" i="5"/>
  <c r="K5683" i="5"/>
  <c r="I5683" i="5"/>
  <c r="G5683" i="5"/>
  <c r="M5682" i="5"/>
  <c r="K5682" i="5"/>
  <c r="I5682" i="5"/>
  <c r="G5682" i="5"/>
  <c r="M5681" i="5"/>
  <c r="K5681" i="5"/>
  <c r="I5681" i="5"/>
  <c r="G5681" i="5"/>
  <c r="M5680" i="5"/>
  <c r="K5680" i="5"/>
  <c r="I5680" i="5"/>
  <c r="G5680" i="5"/>
  <c r="M5679" i="5"/>
  <c r="K5679" i="5"/>
  <c r="I5679" i="5"/>
  <c r="G5679" i="5"/>
  <c r="M5678" i="5"/>
  <c r="K5678" i="5"/>
  <c r="I5678" i="5"/>
  <c r="G5678" i="5"/>
  <c r="M5677" i="5"/>
  <c r="K5677" i="5"/>
  <c r="I5677" i="5"/>
  <c r="G5677" i="5"/>
  <c r="M5676" i="5"/>
  <c r="K5676" i="5"/>
  <c r="I5676" i="5"/>
  <c r="G5676" i="5"/>
  <c r="M5675" i="5"/>
  <c r="K5675" i="5"/>
  <c r="I5675" i="5"/>
  <c r="G5675" i="5"/>
  <c r="M5674" i="5"/>
  <c r="K5674" i="5"/>
  <c r="I5674" i="5"/>
  <c r="G5674" i="5"/>
  <c r="M5673" i="5"/>
  <c r="K5673" i="5"/>
  <c r="I5673" i="5"/>
  <c r="G5673" i="5"/>
  <c r="M5672" i="5"/>
  <c r="K5672" i="5"/>
  <c r="I5672" i="5"/>
  <c r="G5672" i="5"/>
  <c r="M5671" i="5"/>
  <c r="K5671" i="5"/>
  <c r="I5671" i="5"/>
  <c r="G5671" i="5"/>
  <c r="M5670" i="5"/>
  <c r="K5670" i="5"/>
  <c r="I5670" i="5"/>
  <c r="G5670" i="5"/>
  <c r="M5669" i="5"/>
  <c r="K5669" i="5"/>
  <c r="I5669" i="5"/>
  <c r="G5669" i="5"/>
  <c r="M5668" i="5"/>
  <c r="K5668" i="5"/>
  <c r="I5668" i="5"/>
  <c r="G5668" i="5"/>
  <c r="M5667" i="5"/>
  <c r="K5667" i="5"/>
  <c r="I5667" i="5"/>
  <c r="G5667" i="5"/>
  <c r="M5666" i="5"/>
  <c r="K5666" i="5"/>
  <c r="I5666" i="5"/>
  <c r="G5666" i="5"/>
  <c r="M5665" i="5"/>
  <c r="K5665" i="5"/>
  <c r="I5665" i="5"/>
  <c r="G5665" i="5"/>
  <c r="M5664" i="5"/>
  <c r="K5664" i="5"/>
  <c r="I5664" i="5"/>
  <c r="G5664" i="5"/>
  <c r="M5663" i="5"/>
  <c r="K5663" i="5"/>
  <c r="I5663" i="5"/>
  <c r="G5663" i="5"/>
  <c r="M5662" i="5"/>
  <c r="K5662" i="5"/>
  <c r="I5662" i="5"/>
  <c r="G5662" i="5"/>
  <c r="M5661" i="5"/>
  <c r="K5661" i="5"/>
  <c r="I5661" i="5"/>
  <c r="G5661" i="5"/>
  <c r="M5660" i="5"/>
  <c r="K5660" i="5"/>
  <c r="I5660" i="5"/>
  <c r="G5660" i="5"/>
  <c r="M5659" i="5"/>
  <c r="K5659" i="5"/>
  <c r="I5659" i="5"/>
  <c r="G5659" i="5"/>
  <c r="M5658" i="5"/>
  <c r="K5658" i="5"/>
  <c r="I5658" i="5"/>
  <c r="G5658" i="5"/>
  <c r="M5657" i="5"/>
  <c r="K5657" i="5"/>
  <c r="I5657" i="5"/>
  <c r="G5657" i="5"/>
  <c r="M5656" i="5"/>
  <c r="K5656" i="5"/>
  <c r="I5656" i="5"/>
  <c r="G5656" i="5"/>
  <c r="M5655" i="5"/>
  <c r="K5655" i="5"/>
  <c r="I5655" i="5"/>
  <c r="G5655" i="5"/>
  <c r="M5654" i="5"/>
  <c r="K5654" i="5"/>
  <c r="I5654" i="5"/>
  <c r="G5654" i="5"/>
  <c r="M5653" i="5"/>
  <c r="K5653" i="5"/>
  <c r="I5653" i="5"/>
  <c r="G5653" i="5"/>
  <c r="M5652" i="5"/>
  <c r="K5652" i="5"/>
  <c r="I5652" i="5"/>
  <c r="G5652" i="5"/>
  <c r="M5651" i="5"/>
  <c r="K5651" i="5"/>
  <c r="I5651" i="5"/>
  <c r="G5651" i="5"/>
  <c r="M5650" i="5"/>
  <c r="K5650" i="5"/>
  <c r="I5650" i="5"/>
  <c r="G5650" i="5"/>
  <c r="M5649" i="5"/>
  <c r="K5649" i="5"/>
  <c r="I5649" i="5"/>
  <c r="G5649" i="5"/>
  <c r="M5648" i="5"/>
  <c r="K5648" i="5"/>
  <c r="I5648" i="5"/>
  <c r="G5648" i="5"/>
  <c r="M5647" i="5"/>
  <c r="K5647" i="5"/>
  <c r="I5647" i="5"/>
  <c r="G5647" i="5"/>
  <c r="M5646" i="5"/>
  <c r="K5646" i="5"/>
  <c r="I5646" i="5"/>
  <c r="G5646" i="5"/>
  <c r="M5645" i="5"/>
  <c r="K5645" i="5"/>
  <c r="I5645" i="5"/>
  <c r="G5645" i="5"/>
  <c r="M5644" i="5"/>
  <c r="K5644" i="5"/>
  <c r="I5644" i="5"/>
  <c r="G5644" i="5"/>
  <c r="M5643" i="5"/>
  <c r="K5643" i="5"/>
  <c r="I5643" i="5"/>
  <c r="G5643" i="5"/>
  <c r="M5642" i="5"/>
  <c r="K5642" i="5"/>
  <c r="I5642" i="5"/>
  <c r="G5642" i="5"/>
  <c r="M5641" i="5"/>
  <c r="K5641" i="5"/>
  <c r="I5641" i="5"/>
  <c r="G5641" i="5"/>
  <c r="M5640" i="5"/>
  <c r="K5640" i="5"/>
  <c r="G5640" i="5"/>
  <c r="M5639" i="5"/>
  <c r="K5639" i="5"/>
  <c r="I5639" i="5"/>
  <c r="G5639" i="5"/>
  <c r="M5638" i="5"/>
  <c r="K5638" i="5"/>
  <c r="I5638" i="5"/>
  <c r="G5638" i="5"/>
  <c r="M5637" i="5"/>
  <c r="K5637" i="5"/>
  <c r="I5637" i="5"/>
  <c r="G5637" i="5"/>
  <c r="M5636" i="5"/>
  <c r="K5636" i="5"/>
  <c r="I5636" i="5"/>
  <c r="G5636" i="5"/>
  <c r="I5635" i="5"/>
  <c r="G5635" i="5"/>
  <c r="L5635" i="5" s="1"/>
  <c r="I5634" i="5"/>
  <c r="G5634" i="5"/>
  <c r="L5634" i="5" s="1"/>
  <c r="I5633" i="5"/>
  <c r="G5633" i="5"/>
  <c r="L5633" i="5" s="1"/>
  <c r="I5632" i="5"/>
  <c r="G5632" i="5"/>
  <c r="L5632" i="5" s="1"/>
  <c r="I5631" i="5"/>
  <c r="G5631" i="5"/>
  <c r="L5631" i="5" s="1"/>
  <c r="I5630" i="5"/>
  <c r="G5630" i="5"/>
  <c r="L5630" i="5" s="1"/>
  <c r="I5629" i="5"/>
  <c r="G5629" i="5"/>
  <c r="L5629" i="5" s="1"/>
  <c r="I5628" i="5"/>
  <c r="G5628" i="5"/>
  <c r="L5628" i="5" s="1"/>
  <c r="I5627" i="5"/>
  <c r="G5627" i="5"/>
  <c r="L5627" i="5" s="1"/>
  <c r="M5626" i="5"/>
  <c r="K5626" i="5"/>
  <c r="I5626" i="5"/>
  <c r="G5626" i="5"/>
  <c r="M5625" i="5"/>
  <c r="K5625" i="5"/>
  <c r="I5625" i="5"/>
  <c r="G5625" i="5"/>
  <c r="M5624" i="5"/>
  <c r="K5624" i="5"/>
  <c r="I5624" i="5"/>
  <c r="G5624" i="5"/>
  <c r="M5623" i="5"/>
  <c r="K5623" i="5"/>
  <c r="I5623" i="5"/>
  <c r="G5623" i="5"/>
  <c r="M5622" i="5"/>
  <c r="K5622" i="5"/>
  <c r="G5622" i="5"/>
  <c r="M5621" i="5"/>
  <c r="K5621" i="5"/>
  <c r="I5621" i="5"/>
  <c r="G5621" i="5"/>
  <c r="M5620" i="5"/>
  <c r="K5620" i="5"/>
  <c r="I5620" i="5"/>
  <c r="G5620" i="5"/>
  <c r="M5619" i="5"/>
  <c r="K5619" i="5"/>
  <c r="I5619" i="5"/>
  <c r="G5619" i="5"/>
  <c r="M5618" i="5"/>
  <c r="K5618" i="5"/>
  <c r="I5618" i="5"/>
  <c r="G5618" i="5"/>
  <c r="M5617" i="5"/>
  <c r="K5617" i="5"/>
  <c r="I5617" i="5"/>
  <c r="G5617" i="5"/>
  <c r="M5616" i="5"/>
  <c r="K5616" i="5"/>
  <c r="I5616" i="5"/>
  <c r="G5616" i="5"/>
  <c r="M5615" i="5"/>
  <c r="K5615" i="5"/>
  <c r="I5615" i="5"/>
  <c r="G5615" i="5"/>
  <c r="M5614" i="5"/>
  <c r="K5614" i="5"/>
  <c r="I5614" i="5"/>
  <c r="G5614" i="5"/>
  <c r="M5613" i="5"/>
  <c r="K5613" i="5"/>
  <c r="I5613" i="5"/>
  <c r="G5613" i="5"/>
  <c r="M5612" i="5"/>
  <c r="K5612" i="5"/>
  <c r="I5612" i="5"/>
  <c r="G5612" i="5"/>
  <c r="M5611" i="5"/>
  <c r="K5611" i="5"/>
  <c r="I5611" i="5"/>
  <c r="G5611" i="5"/>
  <c r="M5610" i="5"/>
  <c r="K5610" i="5"/>
  <c r="I5610" i="5"/>
  <c r="G5610" i="5"/>
  <c r="M5609" i="5"/>
  <c r="K5609" i="5"/>
  <c r="I5609" i="5"/>
  <c r="G5609" i="5"/>
  <c r="M5608" i="5"/>
  <c r="K5608" i="5"/>
  <c r="I5608" i="5"/>
  <c r="G5608" i="5"/>
  <c r="M5607" i="5"/>
  <c r="K5607" i="5"/>
  <c r="I5607" i="5"/>
  <c r="G5607" i="5"/>
  <c r="M5606" i="5"/>
  <c r="K5606" i="5"/>
  <c r="I5606" i="5"/>
  <c r="G5606" i="5"/>
  <c r="M5605" i="5"/>
  <c r="K5605" i="5"/>
  <c r="I5605" i="5"/>
  <c r="G5605" i="5"/>
  <c r="M5604" i="5"/>
  <c r="K5604" i="5"/>
  <c r="I5604" i="5"/>
  <c r="G5604" i="5"/>
  <c r="M5603" i="5"/>
  <c r="K5603" i="5"/>
  <c r="I5603" i="5"/>
  <c r="G5603" i="5"/>
  <c r="M5602" i="5"/>
  <c r="K5602" i="5"/>
  <c r="I5602" i="5"/>
  <c r="G5602" i="5"/>
  <c r="M5601" i="5"/>
  <c r="K5601" i="5"/>
  <c r="I5601" i="5"/>
  <c r="G5601" i="5"/>
  <c r="M5600" i="5"/>
  <c r="K5600" i="5"/>
  <c r="I5600" i="5"/>
  <c r="G5600" i="5"/>
  <c r="M5599" i="5"/>
  <c r="K5599" i="5"/>
  <c r="I5599" i="5"/>
  <c r="G5599" i="5"/>
  <c r="M5598" i="5"/>
  <c r="K5598" i="5"/>
  <c r="I5598" i="5"/>
  <c r="G5598" i="5"/>
  <c r="M5597" i="5"/>
  <c r="K5597" i="5"/>
  <c r="I5597" i="5"/>
  <c r="G5597" i="5"/>
  <c r="M5596" i="5"/>
  <c r="K5596" i="5"/>
  <c r="I5596" i="5"/>
  <c r="G5596" i="5"/>
  <c r="M5595" i="5"/>
  <c r="K5595" i="5"/>
  <c r="I5595" i="5"/>
  <c r="G5595" i="5"/>
  <c r="M5594" i="5"/>
  <c r="K5594" i="5"/>
  <c r="I5594" i="5"/>
  <c r="G5594" i="5"/>
  <c r="M5593" i="5"/>
  <c r="K5593" i="5"/>
  <c r="I5593" i="5"/>
  <c r="G5593" i="5"/>
  <c r="M5592" i="5"/>
  <c r="K5592" i="5"/>
  <c r="I5592" i="5"/>
  <c r="G5592" i="5"/>
  <c r="M5591" i="5"/>
  <c r="K5591" i="5"/>
  <c r="I5591" i="5"/>
  <c r="G5591" i="5"/>
  <c r="M5590" i="5"/>
  <c r="K5590" i="5"/>
  <c r="M5589" i="5"/>
  <c r="K5589" i="5"/>
  <c r="I5589" i="5"/>
  <c r="G5589" i="5"/>
  <c r="M5588" i="5"/>
  <c r="K5588" i="5"/>
  <c r="I5588" i="5"/>
  <c r="G5588" i="5"/>
  <c r="M5587" i="5"/>
  <c r="K5587" i="5"/>
  <c r="I5587" i="5"/>
  <c r="G5587" i="5"/>
  <c r="M5586" i="5"/>
  <c r="K5586" i="5"/>
  <c r="I5586" i="5"/>
  <c r="G5586" i="5"/>
  <c r="M5585" i="5"/>
  <c r="K5585" i="5"/>
  <c r="I5585" i="5"/>
  <c r="G5585" i="5"/>
  <c r="M5584" i="5"/>
  <c r="K5584" i="5"/>
  <c r="I5584" i="5"/>
  <c r="G5584" i="5"/>
  <c r="M5583" i="5"/>
  <c r="K5583" i="5"/>
  <c r="I5583" i="5"/>
  <c r="G5583" i="5"/>
  <c r="M5582" i="5"/>
  <c r="K5582" i="5"/>
  <c r="I5582" i="5"/>
  <c r="G5582" i="5"/>
  <c r="M5581" i="5"/>
  <c r="K5581" i="5"/>
  <c r="G5581" i="5"/>
  <c r="M5580" i="5"/>
  <c r="K5580" i="5"/>
  <c r="I5580" i="5"/>
  <c r="G5580" i="5"/>
  <c r="M5579" i="5"/>
  <c r="K5579" i="5"/>
  <c r="I5579" i="5"/>
  <c r="G5579" i="5"/>
  <c r="M5578" i="5"/>
  <c r="K5578" i="5"/>
  <c r="I5578" i="5"/>
  <c r="G5578" i="5"/>
  <c r="M5577" i="5"/>
  <c r="K5577" i="5"/>
  <c r="I5577" i="5"/>
  <c r="G5577" i="5"/>
  <c r="M5576" i="5"/>
  <c r="K5576" i="5"/>
  <c r="I5576" i="5"/>
  <c r="G5576" i="5"/>
  <c r="M5575" i="5"/>
  <c r="K5575" i="5"/>
  <c r="I5575" i="5"/>
  <c r="G5575" i="5"/>
  <c r="M5574" i="5"/>
  <c r="K5574" i="5"/>
  <c r="I5574" i="5"/>
  <c r="G5574" i="5"/>
  <c r="M5573" i="5"/>
  <c r="K5573" i="5"/>
  <c r="G5573" i="5"/>
  <c r="M5572" i="5"/>
  <c r="K5572" i="5"/>
  <c r="I5572" i="5"/>
  <c r="G5572" i="5"/>
  <c r="M5571" i="5"/>
  <c r="K5571" i="5"/>
  <c r="I5571" i="5"/>
  <c r="G5571" i="5"/>
  <c r="M5536" i="5"/>
  <c r="K5536" i="5"/>
  <c r="I5536" i="5"/>
  <c r="G5536" i="5"/>
  <c r="M5532" i="5"/>
  <c r="K5532" i="5"/>
  <c r="I5532" i="5"/>
  <c r="G5532" i="5"/>
  <c r="M5529" i="5"/>
  <c r="K5529" i="5"/>
  <c r="I5529" i="5"/>
  <c r="G5529" i="5"/>
  <c r="M5527" i="5"/>
  <c r="K5527" i="5"/>
  <c r="I5527" i="5"/>
  <c r="G5527" i="5"/>
  <c r="M5524" i="5"/>
  <c r="K5524" i="5"/>
  <c r="I5524" i="5"/>
  <c r="G5524" i="5"/>
  <c r="M5570" i="5"/>
  <c r="K5570" i="5"/>
  <c r="I5570" i="5"/>
  <c r="G5570" i="5"/>
  <c r="M5569" i="5"/>
  <c r="K5569" i="5"/>
  <c r="I5569" i="5"/>
  <c r="G5569" i="5"/>
  <c r="M5568" i="5"/>
  <c r="K5568" i="5"/>
  <c r="I5568" i="5"/>
  <c r="G5568" i="5"/>
  <c r="M5567" i="5"/>
  <c r="K5567" i="5"/>
  <c r="I5567" i="5"/>
  <c r="G5567" i="5"/>
  <c r="M5566" i="5"/>
  <c r="K5566" i="5"/>
  <c r="I5566" i="5"/>
  <c r="G5566" i="5"/>
  <c r="M5565" i="5"/>
  <c r="K5565" i="5"/>
  <c r="I5565" i="5"/>
  <c r="G5565" i="5"/>
  <c r="M5564" i="5"/>
  <c r="K5564" i="5"/>
  <c r="I5564" i="5"/>
  <c r="G5564" i="5"/>
  <c r="M5563" i="5"/>
  <c r="K5563" i="5"/>
  <c r="I5563" i="5"/>
  <c r="G5563" i="5"/>
  <c r="M5562" i="5"/>
  <c r="K5562" i="5"/>
  <c r="I5562" i="5"/>
  <c r="G5562" i="5"/>
  <c r="M5561" i="5"/>
  <c r="K5561" i="5"/>
  <c r="I5561" i="5"/>
  <c r="G5561" i="5"/>
  <c r="M5560" i="5"/>
  <c r="K5560" i="5"/>
  <c r="I5560" i="5"/>
  <c r="G5560" i="5"/>
  <c r="M5559" i="5"/>
  <c r="K5559" i="5"/>
  <c r="I5559" i="5"/>
  <c r="G5559" i="5"/>
  <c r="M5558" i="5"/>
  <c r="K5558" i="5"/>
  <c r="I5558" i="5"/>
  <c r="G5558" i="5"/>
  <c r="M5557" i="5"/>
  <c r="K5557" i="5"/>
  <c r="I5557" i="5"/>
  <c r="G5557" i="5"/>
  <c r="M5556" i="5"/>
  <c r="K5556" i="5"/>
  <c r="I5556" i="5"/>
  <c r="G5556" i="5"/>
  <c r="M5555" i="5"/>
  <c r="K5555" i="5"/>
  <c r="I5555" i="5"/>
  <c r="G5555" i="5"/>
  <c r="M5554" i="5"/>
  <c r="K5554" i="5"/>
  <c r="I5554" i="5"/>
  <c r="G5554" i="5"/>
  <c r="M5553" i="5"/>
  <c r="K5553" i="5"/>
  <c r="I5553" i="5"/>
  <c r="G5553" i="5"/>
  <c r="M5548" i="5"/>
  <c r="K5548" i="5"/>
  <c r="I5548" i="5"/>
  <c r="G5548" i="5"/>
  <c r="M5545" i="5"/>
  <c r="K5545" i="5"/>
  <c r="I5545" i="5"/>
  <c r="G5545" i="5"/>
  <c r="M5544" i="5"/>
  <c r="K5544" i="5"/>
  <c r="I5544" i="5"/>
  <c r="G5544" i="5"/>
  <c r="M5538" i="5"/>
  <c r="K5538" i="5"/>
  <c r="I5538" i="5"/>
  <c r="G5538" i="5"/>
  <c r="M5537" i="5"/>
  <c r="K5537" i="5"/>
  <c r="I5537" i="5"/>
  <c r="G5537" i="5"/>
  <c r="M5535" i="5"/>
  <c r="K5535" i="5"/>
  <c r="I5535" i="5"/>
  <c r="G5535" i="5"/>
  <c r="M5534" i="5"/>
  <c r="K5534" i="5"/>
  <c r="I5534" i="5"/>
  <c r="G5534" i="5"/>
  <c r="M5533" i="5"/>
  <c r="K5533" i="5"/>
  <c r="I5533" i="5"/>
  <c r="G5533" i="5"/>
  <c r="M5531" i="5"/>
  <c r="K5531" i="5"/>
  <c r="I5531" i="5"/>
  <c r="G5531" i="5"/>
  <c r="M5530" i="5"/>
  <c r="K5530" i="5"/>
  <c r="I5530" i="5"/>
  <c r="G5530" i="5"/>
  <c r="M5528" i="5"/>
  <c r="K5528" i="5"/>
  <c r="I5528" i="5"/>
  <c r="G5528" i="5"/>
  <c r="M5526" i="5"/>
  <c r="K5526" i="5"/>
  <c r="I5526" i="5"/>
  <c r="G5526" i="5"/>
  <c r="M5525" i="5"/>
  <c r="K5525" i="5"/>
  <c r="I5525" i="5"/>
  <c r="G5525" i="5"/>
  <c r="M5523" i="5"/>
  <c r="K5523" i="5"/>
  <c r="I5523" i="5"/>
  <c r="G5523" i="5"/>
  <c r="M5522" i="5"/>
  <c r="K5522" i="5"/>
  <c r="I5522" i="5"/>
  <c r="G5522" i="5"/>
  <c r="M5521" i="5"/>
  <c r="K5521" i="5"/>
  <c r="I5521" i="5"/>
  <c r="G5521" i="5"/>
  <c r="M5520" i="5"/>
  <c r="K5520" i="5"/>
  <c r="I5520" i="5"/>
  <c r="G5520" i="5"/>
  <c r="M5519" i="5"/>
  <c r="K5519" i="5"/>
  <c r="I5519" i="5"/>
  <c r="G5519" i="5"/>
  <c r="M5517" i="5"/>
  <c r="K5517" i="5"/>
  <c r="I5517" i="5"/>
  <c r="G5517" i="5"/>
  <c r="M5516" i="5"/>
  <c r="K5516" i="5"/>
  <c r="I5516" i="5"/>
  <c r="G5516" i="5"/>
  <c r="M5515" i="5"/>
  <c r="K5515" i="5"/>
  <c r="I5515" i="5"/>
  <c r="G5515" i="5"/>
  <c r="M5514" i="5"/>
  <c r="K5514" i="5"/>
  <c r="I5514" i="5"/>
  <c r="G5514" i="5"/>
  <c r="M5513" i="5"/>
  <c r="K5513" i="5"/>
  <c r="I5513" i="5"/>
  <c r="G5513" i="5"/>
  <c r="M5512" i="5"/>
  <c r="K5512" i="5"/>
  <c r="I5512" i="5"/>
  <c r="G5512" i="5"/>
  <c r="M5511" i="5"/>
  <c r="K5511" i="5"/>
  <c r="I5511" i="5"/>
  <c r="G5511" i="5"/>
  <c r="M5510" i="5"/>
  <c r="K5510" i="5"/>
  <c r="I5510" i="5"/>
  <c r="G5510" i="5"/>
  <c r="M5509" i="5"/>
  <c r="K5509" i="5"/>
  <c r="I5509" i="5"/>
  <c r="G5509" i="5"/>
  <c r="M5508" i="5"/>
  <c r="K5508" i="5"/>
  <c r="I5508" i="5"/>
  <c r="G5508" i="5"/>
  <c r="M5507" i="5"/>
  <c r="K5507" i="5"/>
  <c r="I5507" i="5"/>
  <c r="G5507" i="5"/>
  <c r="M5506" i="5"/>
  <c r="K5506" i="5"/>
  <c r="I5506" i="5"/>
  <c r="G5506" i="5"/>
  <c r="M5505" i="5"/>
  <c r="K5505" i="5"/>
  <c r="I5505" i="5"/>
  <c r="G5505" i="5"/>
  <c r="M5504" i="5"/>
  <c r="K5504" i="5"/>
  <c r="I5504" i="5"/>
  <c r="G5504" i="5"/>
  <c r="M5503" i="5"/>
  <c r="K5503" i="5"/>
  <c r="I5503" i="5"/>
  <c r="G5503" i="5"/>
  <c r="M5502" i="5"/>
  <c r="K5502" i="5"/>
  <c r="I5502" i="5"/>
  <c r="G5502" i="5"/>
  <c r="M5501" i="5"/>
  <c r="K5501" i="5"/>
  <c r="I5501" i="5"/>
  <c r="G5501" i="5"/>
  <c r="M5500" i="5"/>
  <c r="K5500" i="5"/>
  <c r="I5500" i="5"/>
  <c r="G5500" i="5"/>
  <c r="M5499" i="5"/>
  <c r="K5499" i="5"/>
  <c r="I5499" i="5"/>
  <c r="G5499" i="5"/>
  <c r="M5498" i="5"/>
  <c r="K5498" i="5"/>
  <c r="I5498" i="5"/>
  <c r="G5498" i="5"/>
  <c r="I5497" i="5"/>
  <c r="I5496" i="5"/>
  <c r="I5495" i="5"/>
  <c r="I5494" i="5"/>
  <c r="I5493" i="5"/>
  <c r="G5493" i="5"/>
  <c r="L5493" i="5" s="1"/>
  <c r="I5492" i="5"/>
  <c r="G5492" i="5"/>
  <c r="L5492" i="5" s="1"/>
  <c r="I5491" i="5"/>
  <c r="G5491" i="5"/>
  <c r="L5491" i="5" s="1"/>
  <c r="I5490" i="5"/>
  <c r="G5490" i="5"/>
  <c r="L5490" i="5" s="1"/>
  <c r="I5489" i="5"/>
  <c r="G5489" i="5"/>
  <c r="L5489" i="5" s="1"/>
  <c r="I5488" i="5"/>
  <c r="G5488" i="5"/>
  <c r="L5488" i="5" s="1"/>
  <c r="I5487" i="5"/>
  <c r="G5487" i="5"/>
  <c r="L5487" i="5" s="1"/>
  <c r="I5486" i="5"/>
  <c r="G5486" i="5"/>
  <c r="L5486" i="5" s="1"/>
  <c r="I5485" i="5"/>
  <c r="G5485" i="5"/>
  <c r="L5485" i="5" s="1"/>
  <c r="I5484" i="5"/>
  <c r="G5484" i="5"/>
  <c r="L5484" i="5" s="1"/>
  <c r="I5483" i="5"/>
  <c r="G5483" i="5"/>
  <c r="L5483" i="5" s="1"/>
  <c r="I5482" i="5"/>
  <c r="G5482" i="5"/>
  <c r="L5482" i="5" s="1"/>
  <c r="I5481" i="5"/>
  <c r="G5481" i="5"/>
  <c r="L5481" i="5" s="1"/>
  <c r="M5480" i="5"/>
  <c r="L5480" i="5" s="1"/>
  <c r="M5479" i="5"/>
  <c r="K5479" i="5"/>
  <c r="I5479" i="5"/>
  <c r="G5479" i="5"/>
  <c r="M5478" i="5"/>
  <c r="K5478" i="5"/>
  <c r="I5478" i="5"/>
  <c r="G5478" i="5"/>
  <c r="M5477" i="5"/>
  <c r="K5477" i="5"/>
  <c r="I5477" i="5"/>
  <c r="G5477" i="5"/>
  <c r="M5476" i="5"/>
  <c r="K5476" i="5"/>
  <c r="I5476" i="5"/>
  <c r="I5475" i="5"/>
  <c r="I5474" i="5"/>
  <c r="I5473" i="5"/>
  <c r="I5472" i="5"/>
  <c r="M5471" i="5"/>
  <c r="K5471" i="5"/>
  <c r="I5471" i="5"/>
  <c r="G5471" i="5"/>
  <c r="M5470" i="5"/>
  <c r="K5470" i="5"/>
  <c r="I5470" i="5"/>
  <c r="G5470" i="5"/>
  <c r="M5469" i="5"/>
  <c r="K5469" i="5"/>
  <c r="I5469" i="5"/>
  <c r="G5469" i="5"/>
  <c r="M5468" i="5"/>
  <c r="K5468" i="5"/>
  <c r="I5468" i="5"/>
  <c r="G5468" i="5"/>
  <c r="M5467" i="5"/>
  <c r="K5467" i="5"/>
  <c r="I5467" i="5"/>
  <c r="G5467" i="5"/>
  <c r="M5466" i="5"/>
  <c r="K5466" i="5"/>
  <c r="I5466" i="5"/>
  <c r="G5466" i="5"/>
  <c r="M5465" i="5"/>
  <c r="K5465" i="5"/>
  <c r="I5465" i="5"/>
  <c r="G5465" i="5"/>
  <c r="M5464" i="5"/>
  <c r="K5464" i="5"/>
  <c r="I5464" i="5"/>
  <c r="G5464" i="5"/>
  <c r="M5463" i="5"/>
  <c r="K5463" i="5"/>
  <c r="I5463" i="5"/>
  <c r="G5463" i="5"/>
  <c r="M5462" i="5"/>
  <c r="K5462" i="5"/>
  <c r="I5462" i="5"/>
  <c r="G5462" i="5"/>
  <c r="M5461" i="5"/>
  <c r="K5461" i="5"/>
  <c r="I5461" i="5"/>
  <c r="G5461" i="5"/>
  <c r="M5460" i="5"/>
  <c r="K5460" i="5"/>
  <c r="I5460" i="5"/>
  <c r="G5460" i="5"/>
  <c r="M5459" i="5"/>
  <c r="K5459" i="5"/>
  <c r="I5459" i="5"/>
  <c r="G5459" i="5"/>
  <c r="M5458" i="5"/>
  <c r="K5458" i="5"/>
  <c r="I5458" i="5"/>
  <c r="G5458" i="5"/>
  <c r="M5457" i="5"/>
  <c r="K5457" i="5"/>
  <c r="I5457" i="5"/>
  <c r="G5457" i="5"/>
  <c r="M5456" i="5"/>
  <c r="K5456" i="5"/>
  <c r="I5456" i="5"/>
  <c r="G5456" i="5"/>
  <c r="M5455" i="5"/>
  <c r="K5455" i="5"/>
  <c r="I5455" i="5"/>
  <c r="G5455" i="5"/>
  <c r="M5454" i="5"/>
  <c r="K5454" i="5"/>
  <c r="I5454" i="5"/>
  <c r="G5454" i="5"/>
  <c r="M5453" i="5"/>
  <c r="K5453" i="5"/>
  <c r="I5453" i="5"/>
  <c r="G5453" i="5"/>
  <c r="M5452" i="5"/>
  <c r="K5452" i="5"/>
  <c r="I5452" i="5"/>
  <c r="G5452" i="5"/>
  <c r="M5451" i="5"/>
  <c r="K5451" i="5"/>
  <c r="I5451" i="5"/>
  <c r="G5451" i="5"/>
  <c r="M5450" i="5"/>
  <c r="K5450" i="5"/>
  <c r="I5450" i="5"/>
  <c r="G5450" i="5"/>
  <c r="M5449" i="5"/>
  <c r="K5449" i="5"/>
  <c r="I5449" i="5"/>
  <c r="G5449" i="5"/>
  <c r="M5448" i="5"/>
  <c r="K5448" i="5"/>
  <c r="I5448" i="5"/>
  <c r="G5448" i="5"/>
  <c r="M5447" i="5"/>
  <c r="K5447" i="5"/>
  <c r="I5447" i="5"/>
  <c r="G5447" i="5"/>
  <c r="M5446" i="5"/>
  <c r="K5446" i="5"/>
  <c r="I5446" i="5"/>
  <c r="G5446" i="5"/>
  <c r="M5445" i="5"/>
  <c r="K5445" i="5"/>
  <c r="I5445" i="5"/>
  <c r="G5445" i="5"/>
  <c r="M5444" i="5"/>
  <c r="K5444" i="5"/>
  <c r="I5444" i="5"/>
  <c r="G5444" i="5"/>
  <c r="M5443" i="5"/>
  <c r="K5443" i="5"/>
  <c r="I5443" i="5"/>
  <c r="G5443" i="5"/>
  <c r="M5442" i="5"/>
  <c r="K5442" i="5"/>
  <c r="I5442" i="5"/>
  <c r="G5442" i="5"/>
  <c r="M5441" i="5"/>
  <c r="K5441" i="5"/>
  <c r="I5441" i="5"/>
  <c r="G5441" i="5"/>
  <c r="M5440" i="5"/>
  <c r="K5440" i="5"/>
  <c r="I5440" i="5"/>
  <c r="G5440" i="5"/>
  <c r="M5439" i="5"/>
  <c r="K5439" i="5"/>
  <c r="I5439" i="5"/>
  <c r="G5439" i="5"/>
  <c r="M5438" i="5"/>
  <c r="K5438" i="5"/>
  <c r="I5438" i="5"/>
  <c r="G5438" i="5"/>
  <c r="M5437" i="5"/>
  <c r="K5437" i="5"/>
  <c r="I5437" i="5"/>
  <c r="G5437" i="5"/>
  <c r="M5436" i="5"/>
  <c r="K5436" i="5"/>
  <c r="I5436" i="5"/>
  <c r="G5436" i="5"/>
  <c r="I5435" i="5"/>
  <c r="G5435" i="5"/>
  <c r="L5435" i="5" s="1"/>
  <c r="I5434" i="5"/>
  <c r="G5434" i="5"/>
  <c r="L5434" i="5" s="1"/>
  <c r="I5433" i="5"/>
  <c r="G5433" i="5"/>
  <c r="L5433" i="5" s="1"/>
  <c r="I5432" i="5"/>
  <c r="G5432" i="5"/>
  <c r="L5432" i="5" s="1"/>
  <c r="I5431" i="5"/>
  <c r="G5431" i="5"/>
  <c r="L5431" i="5" s="1"/>
  <c r="I5430" i="5"/>
  <c r="G5430" i="5"/>
  <c r="L5430" i="5" s="1"/>
  <c r="I5429" i="5"/>
  <c r="G5429" i="5"/>
  <c r="L5429" i="5" s="1"/>
  <c r="I5428" i="5"/>
  <c r="G5428" i="5"/>
  <c r="L5428" i="5" s="1"/>
  <c r="I5427" i="5"/>
  <c r="G5427" i="5"/>
  <c r="L5427" i="5" s="1"/>
  <c r="I5426" i="5"/>
  <c r="G5426" i="5"/>
  <c r="L5426" i="5" s="1"/>
  <c r="I5425" i="5"/>
  <c r="G5425" i="5"/>
  <c r="L5425" i="5" s="1"/>
  <c r="M5424" i="5"/>
  <c r="K5424" i="5"/>
  <c r="I5424" i="5"/>
  <c r="G5424" i="5"/>
  <c r="M5423" i="5"/>
  <c r="K5423" i="5"/>
  <c r="I5423" i="5"/>
  <c r="G5423" i="5"/>
  <c r="M5422" i="5"/>
  <c r="K5422" i="5"/>
  <c r="I5422" i="5"/>
  <c r="G5422" i="5"/>
  <c r="M5421" i="5"/>
  <c r="K5421" i="5"/>
  <c r="I5421" i="5"/>
  <c r="G5421" i="5"/>
  <c r="M5420" i="5"/>
  <c r="K5420" i="5"/>
  <c r="I5420" i="5"/>
  <c r="G5420" i="5"/>
  <c r="M5419" i="5"/>
  <c r="K5419" i="5"/>
  <c r="I5419" i="5"/>
  <c r="G5419" i="5"/>
  <c r="M5418" i="5"/>
  <c r="K5418" i="5"/>
  <c r="I5418" i="5"/>
  <c r="G5418" i="5"/>
  <c r="M5417" i="5"/>
  <c r="K5417" i="5"/>
  <c r="I5417" i="5"/>
  <c r="G5417" i="5"/>
  <c r="M5416" i="5"/>
  <c r="K5416" i="5"/>
  <c r="I5416" i="5"/>
  <c r="G5416" i="5"/>
  <c r="M5415" i="5"/>
  <c r="K5415" i="5"/>
  <c r="I5415" i="5"/>
  <c r="G5415" i="5"/>
  <c r="M5414" i="5"/>
  <c r="K5414" i="5"/>
  <c r="I5414" i="5"/>
  <c r="G5414" i="5"/>
  <c r="M5413" i="5"/>
  <c r="K5413" i="5"/>
  <c r="I5413" i="5"/>
  <c r="G5413" i="5"/>
  <c r="M5411" i="5"/>
  <c r="K5411" i="5"/>
  <c r="I5411" i="5"/>
  <c r="G5411" i="5"/>
  <c r="M5410" i="5"/>
  <c r="K5410" i="5"/>
  <c r="I5410" i="5"/>
  <c r="G5410" i="5"/>
  <c r="M5409" i="5"/>
  <c r="K5409" i="5"/>
  <c r="I5409" i="5"/>
  <c r="G5409" i="5"/>
  <c r="M5408" i="5"/>
  <c r="K5408" i="5"/>
  <c r="I5408" i="5"/>
  <c r="G5408" i="5"/>
  <c r="M5407" i="5"/>
  <c r="K5407" i="5"/>
  <c r="I5407" i="5"/>
  <c r="G5407" i="5"/>
  <c r="M5406" i="5"/>
  <c r="K5406" i="5"/>
  <c r="I5406" i="5"/>
  <c r="G5406" i="5"/>
  <c r="M5405" i="5"/>
  <c r="K5405" i="5"/>
  <c r="I5405" i="5"/>
  <c r="G5405" i="5"/>
  <c r="M5404" i="5"/>
  <c r="K5404" i="5"/>
  <c r="I5404" i="5"/>
  <c r="G5404" i="5"/>
  <c r="M5403" i="5"/>
  <c r="K5403" i="5"/>
  <c r="I5403" i="5"/>
  <c r="G5403" i="5"/>
  <c r="M5402" i="5"/>
  <c r="K5402" i="5"/>
  <c r="I5402" i="5"/>
  <c r="G5402" i="5"/>
  <c r="M5401" i="5"/>
  <c r="K5401" i="5"/>
  <c r="I5401" i="5"/>
  <c r="G5401" i="5"/>
  <c r="M5400" i="5"/>
  <c r="K5400" i="5"/>
  <c r="I5400" i="5"/>
  <c r="G5400" i="5"/>
  <c r="M5399" i="5"/>
  <c r="K5399" i="5"/>
  <c r="I5399" i="5"/>
  <c r="G5399" i="5"/>
  <c r="M5398" i="5"/>
  <c r="K5398" i="5"/>
  <c r="I5398" i="5"/>
  <c r="G5398" i="5"/>
  <c r="M5397" i="5"/>
  <c r="K5397" i="5"/>
  <c r="I5397" i="5"/>
  <c r="G5397" i="5"/>
  <c r="M5396" i="5"/>
  <c r="K5396" i="5"/>
  <c r="I5396" i="5"/>
  <c r="G5396" i="5"/>
  <c r="M5395" i="5"/>
  <c r="K5395" i="5"/>
  <c r="I5395" i="5"/>
  <c r="G5395" i="5"/>
  <c r="M5394" i="5"/>
  <c r="K5394" i="5"/>
  <c r="I5394" i="5"/>
  <c r="G5394" i="5"/>
  <c r="M5393" i="5"/>
  <c r="K5393" i="5"/>
  <c r="I5393" i="5"/>
  <c r="G5393" i="5"/>
  <c r="M5392" i="5"/>
  <c r="K5392" i="5"/>
  <c r="I5392" i="5"/>
  <c r="G5392" i="5"/>
  <c r="M5391" i="5"/>
  <c r="K5391" i="5"/>
  <c r="I5391" i="5"/>
  <c r="G5391" i="5"/>
  <c r="M5390" i="5"/>
  <c r="K5390" i="5"/>
  <c r="I5390" i="5"/>
  <c r="G5390" i="5"/>
  <c r="M5389" i="5"/>
  <c r="K5389" i="5"/>
  <c r="I5389" i="5"/>
  <c r="G5389" i="5"/>
  <c r="M5388" i="5"/>
  <c r="K5388" i="5"/>
  <c r="I5388" i="5"/>
  <c r="G5388" i="5"/>
  <c r="M5387" i="5"/>
  <c r="K5387" i="5"/>
  <c r="I5387" i="5"/>
  <c r="G5387" i="5"/>
  <c r="M5386" i="5"/>
  <c r="K5386" i="5"/>
  <c r="I5386" i="5"/>
  <c r="G5386" i="5"/>
  <c r="M5385" i="5"/>
  <c r="K5385" i="5"/>
  <c r="I5385" i="5"/>
  <c r="G5385" i="5"/>
  <c r="M5384" i="5"/>
  <c r="K5384" i="5"/>
  <c r="I5384" i="5"/>
  <c r="G5384" i="5"/>
  <c r="M5383" i="5"/>
  <c r="K5383" i="5"/>
  <c r="G5383" i="5"/>
  <c r="M5382" i="5"/>
  <c r="K5382" i="5"/>
  <c r="I5382" i="5"/>
  <c r="G5382" i="5"/>
  <c r="M5381" i="5"/>
  <c r="K5381" i="5"/>
  <c r="G5381" i="5"/>
  <c r="M5380" i="5"/>
  <c r="K5380" i="5"/>
  <c r="I5380" i="5"/>
  <c r="G5380" i="5"/>
  <c r="M5379" i="5"/>
  <c r="K5379" i="5"/>
  <c r="I5379" i="5"/>
  <c r="G5379" i="5"/>
  <c r="M5378" i="5"/>
  <c r="K5378" i="5"/>
  <c r="I5378" i="5"/>
  <c r="G5378" i="5"/>
  <c r="M5377" i="5"/>
  <c r="K5377" i="5"/>
  <c r="I5377" i="5"/>
  <c r="G5377" i="5"/>
  <c r="M5376" i="5"/>
  <c r="K5376" i="5"/>
  <c r="I5376" i="5"/>
  <c r="G5376" i="5"/>
  <c r="M5375" i="5"/>
  <c r="K5375" i="5"/>
  <c r="I5375" i="5"/>
  <c r="G5375" i="5"/>
  <c r="M5374" i="5"/>
  <c r="K5374" i="5"/>
  <c r="I5374" i="5"/>
  <c r="G5374" i="5"/>
  <c r="M5373" i="5"/>
  <c r="K5373" i="5"/>
  <c r="I5373" i="5"/>
  <c r="G5373" i="5"/>
  <c r="M5372" i="5"/>
  <c r="K5372" i="5"/>
  <c r="I5372" i="5"/>
  <c r="G5372" i="5"/>
  <c r="M5371" i="5"/>
  <c r="K5371" i="5"/>
  <c r="I5371" i="5"/>
  <c r="G5371" i="5"/>
  <c r="M5370" i="5"/>
  <c r="K5370" i="5"/>
  <c r="I5370" i="5"/>
  <c r="G5370" i="5"/>
  <c r="M5369" i="5"/>
  <c r="K5369" i="5"/>
  <c r="I5369" i="5"/>
  <c r="G5369" i="5"/>
  <c r="M5368" i="5"/>
  <c r="K5368" i="5"/>
  <c r="I5368" i="5"/>
  <c r="G5368" i="5"/>
  <c r="M5367" i="5"/>
  <c r="K5367" i="5"/>
  <c r="I5367" i="5"/>
  <c r="G5367" i="5"/>
  <c r="M5366" i="5"/>
  <c r="K5366" i="5"/>
  <c r="I5366" i="5"/>
  <c r="G5366" i="5"/>
  <c r="M5365" i="5"/>
  <c r="K5365" i="5"/>
  <c r="I5365" i="5"/>
  <c r="G5365" i="5"/>
  <c r="M5364" i="5"/>
  <c r="K5364" i="5"/>
  <c r="I5364" i="5"/>
  <c r="G5364" i="5"/>
  <c r="M5363" i="5"/>
  <c r="K5363" i="5"/>
  <c r="I5363" i="5"/>
  <c r="G5363" i="5"/>
  <c r="M5362" i="5"/>
  <c r="K5362" i="5"/>
  <c r="I5362" i="5"/>
  <c r="G5362" i="5"/>
  <c r="M5361" i="5"/>
  <c r="K5361" i="5"/>
  <c r="I5361" i="5"/>
  <c r="G5361" i="5"/>
  <c r="M5360" i="5"/>
  <c r="K5360" i="5"/>
  <c r="I5360" i="5"/>
  <c r="G5360" i="5"/>
  <c r="M5359" i="5"/>
  <c r="K5359" i="5"/>
  <c r="I5359" i="5"/>
  <c r="G5359" i="5"/>
  <c r="M5358" i="5"/>
  <c r="K5358" i="5"/>
  <c r="I5358" i="5"/>
  <c r="G5358" i="5"/>
  <c r="M5357" i="5"/>
  <c r="K5357" i="5"/>
  <c r="I5357" i="5"/>
  <c r="G5357" i="5"/>
  <c r="M5356" i="5"/>
  <c r="K5356" i="5"/>
  <c r="I5356" i="5"/>
  <c r="G5356" i="5"/>
  <c r="M5355" i="5"/>
  <c r="K5355" i="5"/>
  <c r="I5355" i="5"/>
  <c r="G5355" i="5"/>
  <c r="M5354" i="5"/>
  <c r="K5354" i="5"/>
  <c r="I5354" i="5"/>
  <c r="G5354" i="5"/>
  <c r="M5353" i="5"/>
  <c r="K5353" i="5"/>
  <c r="I5353" i="5"/>
  <c r="G5353" i="5"/>
  <c r="M5352" i="5"/>
  <c r="K5352" i="5"/>
  <c r="I5352" i="5"/>
  <c r="G5352" i="5"/>
  <c r="M5351" i="5"/>
  <c r="K5351" i="5"/>
  <c r="I5351" i="5"/>
  <c r="G5351" i="5"/>
  <c r="M5350" i="5"/>
  <c r="K5350" i="5"/>
  <c r="I5350" i="5"/>
  <c r="G5350" i="5"/>
  <c r="M5349" i="5"/>
  <c r="K5349" i="5"/>
  <c r="I5349" i="5"/>
  <c r="G5349" i="5"/>
  <c r="M5348" i="5"/>
  <c r="K5348" i="5"/>
  <c r="I5348" i="5"/>
  <c r="G5348" i="5"/>
  <c r="M5347" i="5"/>
  <c r="K5347" i="5"/>
  <c r="I5347" i="5"/>
  <c r="G5347" i="5"/>
  <c r="M5346" i="5"/>
  <c r="K5346" i="5"/>
  <c r="I5346" i="5"/>
  <c r="G5346" i="5"/>
  <c r="M5345" i="5"/>
  <c r="K5345" i="5"/>
  <c r="I5345" i="5"/>
  <c r="G5345" i="5"/>
  <c r="M5344" i="5"/>
  <c r="K5344" i="5"/>
  <c r="I5344" i="5"/>
  <c r="G5344" i="5"/>
  <c r="M5343" i="5"/>
  <c r="K5343" i="5"/>
  <c r="I5343" i="5"/>
  <c r="G5343" i="5"/>
  <c r="M5342" i="5"/>
  <c r="K5342" i="5"/>
  <c r="I5342" i="5"/>
  <c r="G5342" i="5"/>
  <c r="M5341" i="5"/>
  <c r="K5341" i="5"/>
  <c r="I5341" i="5"/>
  <c r="G5341" i="5"/>
  <c r="M5340" i="5"/>
  <c r="K5340" i="5"/>
  <c r="I5340" i="5"/>
  <c r="G5340" i="5"/>
  <c r="M5339" i="5"/>
  <c r="K5339" i="5"/>
  <c r="I5339" i="5"/>
  <c r="G5339" i="5"/>
  <c r="M5338" i="5"/>
  <c r="K5338" i="5"/>
  <c r="I5338" i="5"/>
  <c r="G5338" i="5"/>
  <c r="M5337" i="5"/>
  <c r="K5337" i="5"/>
  <c r="I5337" i="5"/>
  <c r="G5337" i="5"/>
  <c r="M5336" i="5"/>
  <c r="K5336" i="5"/>
  <c r="I5336" i="5"/>
  <c r="G5336" i="5"/>
  <c r="M5335" i="5"/>
  <c r="K5335" i="5"/>
  <c r="I5335" i="5"/>
  <c r="G5335" i="5"/>
  <c r="M5334" i="5"/>
  <c r="K5334" i="5"/>
  <c r="I5334" i="5"/>
  <c r="G5334" i="5"/>
  <c r="M5333" i="5"/>
  <c r="K5333" i="5"/>
  <c r="I5333" i="5"/>
  <c r="G5333" i="5"/>
  <c r="M5332" i="5"/>
  <c r="K5332" i="5"/>
  <c r="I5332" i="5"/>
  <c r="G5332" i="5"/>
  <c r="M5331" i="5"/>
  <c r="K5331" i="5"/>
  <c r="I5331" i="5"/>
  <c r="G5331" i="5"/>
  <c r="M5330" i="5"/>
  <c r="K5330" i="5"/>
  <c r="I5330" i="5"/>
  <c r="G5330" i="5"/>
  <c r="M5329" i="5"/>
  <c r="K5329" i="5"/>
  <c r="I5329" i="5"/>
  <c r="G5329" i="5"/>
  <c r="M5328" i="5"/>
  <c r="K5328" i="5"/>
  <c r="I5328" i="5"/>
  <c r="G5328" i="5"/>
  <c r="M5327" i="5"/>
  <c r="K5327" i="5"/>
  <c r="I5327" i="5"/>
  <c r="G5327" i="5"/>
  <c r="M5326" i="5"/>
  <c r="K5326" i="5"/>
  <c r="I5326" i="5"/>
  <c r="G5326" i="5"/>
  <c r="M5325" i="5"/>
  <c r="K5325" i="5"/>
  <c r="I5325" i="5"/>
  <c r="G5325" i="5"/>
  <c r="M5324" i="5"/>
  <c r="K5324" i="5"/>
  <c r="I5324" i="5"/>
  <c r="G5324" i="5"/>
  <c r="M5323" i="5"/>
  <c r="K5323" i="5"/>
  <c r="I5323" i="5"/>
  <c r="G5323" i="5"/>
  <c r="M5322" i="5"/>
  <c r="K5322" i="5"/>
  <c r="I5322" i="5"/>
  <c r="G5322" i="5"/>
  <c r="M5321" i="5"/>
  <c r="K5321" i="5"/>
  <c r="I5321" i="5"/>
  <c r="G5321" i="5"/>
  <c r="M5320" i="5"/>
  <c r="K5320" i="5"/>
  <c r="I5320" i="5"/>
  <c r="G5320" i="5"/>
  <c r="M5319" i="5"/>
  <c r="K5319" i="5"/>
  <c r="I5319" i="5"/>
  <c r="G5319" i="5"/>
  <c r="M5318" i="5"/>
  <c r="K5318" i="5"/>
  <c r="I5318" i="5"/>
  <c r="G5318" i="5"/>
  <c r="M5317" i="5"/>
  <c r="K5317" i="5"/>
  <c r="I5317" i="5"/>
  <c r="G5317" i="5"/>
  <c r="M5316" i="5"/>
  <c r="K5316" i="5"/>
  <c r="I5316" i="5"/>
  <c r="G5316" i="5"/>
  <c r="M5315" i="5"/>
  <c r="K5315" i="5"/>
  <c r="I5315" i="5"/>
  <c r="G5315" i="5"/>
  <c r="M5314" i="5"/>
  <c r="K5314" i="5"/>
  <c r="I5314" i="5"/>
  <c r="G5314" i="5"/>
  <c r="M5313" i="5"/>
  <c r="K5313" i="5"/>
  <c r="I5313" i="5"/>
  <c r="G5313" i="5"/>
  <c r="M5312" i="5"/>
  <c r="K5312" i="5"/>
  <c r="I5312" i="5"/>
  <c r="G5312" i="5"/>
  <c r="M5311" i="5"/>
  <c r="K5311" i="5"/>
  <c r="I5311" i="5"/>
  <c r="G5311" i="5"/>
  <c r="M5310" i="5"/>
  <c r="K5310" i="5"/>
  <c r="I5310" i="5"/>
  <c r="G5310" i="5"/>
  <c r="M5309" i="5"/>
  <c r="K5309" i="5"/>
  <c r="I5309" i="5"/>
  <c r="G5309" i="5"/>
  <c r="M5308" i="5"/>
  <c r="K5308" i="5"/>
  <c r="I5308" i="5"/>
  <c r="G5308" i="5"/>
  <c r="M5307" i="5"/>
  <c r="K5307" i="5"/>
  <c r="I5307" i="5"/>
  <c r="G5307" i="5"/>
  <c r="M5306" i="5"/>
  <c r="K5306" i="5"/>
  <c r="I5306" i="5"/>
  <c r="G5306" i="5"/>
  <c r="M5305" i="5"/>
  <c r="K5305" i="5"/>
  <c r="I5305" i="5"/>
  <c r="G5305" i="5"/>
  <c r="M5304" i="5"/>
  <c r="K5304" i="5"/>
  <c r="I5304" i="5"/>
  <c r="G5304" i="5"/>
  <c r="M5303" i="5"/>
  <c r="K5303" i="5"/>
  <c r="I5303" i="5"/>
  <c r="G5303" i="5"/>
  <c r="M5302" i="5"/>
  <c r="K5302" i="5"/>
  <c r="I5302" i="5"/>
  <c r="G5302" i="5"/>
  <c r="M5301" i="5"/>
  <c r="K5301" i="5"/>
  <c r="I5301" i="5"/>
  <c r="G5301" i="5"/>
  <c r="M5300" i="5"/>
  <c r="K5300" i="5"/>
  <c r="I5300" i="5"/>
  <c r="G5300" i="5"/>
  <c r="M5299" i="5"/>
  <c r="K5299" i="5"/>
  <c r="I5299" i="5"/>
  <c r="G5299" i="5"/>
  <c r="M5298" i="5"/>
  <c r="K5298" i="5"/>
  <c r="I5298" i="5"/>
  <c r="G5298" i="5"/>
  <c r="M5297" i="5"/>
  <c r="K5297" i="5"/>
  <c r="I5297" i="5"/>
  <c r="G5297" i="5"/>
  <c r="M5296" i="5"/>
  <c r="K5296" i="5"/>
  <c r="I5296" i="5"/>
  <c r="G5296" i="5"/>
  <c r="M5295" i="5"/>
  <c r="K5295" i="5"/>
  <c r="I5295" i="5"/>
  <c r="G5295" i="5"/>
  <c r="M5294" i="5"/>
  <c r="K5294" i="5"/>
  <c r="I5294" i="5"/>
  <c r="G5294" i="5"/>
  <c r="M5293" i="5"/>
  <c r="K5293" i="5"/>
  <c r="I5293" i="5"/>
  <c r="G5293" i="5"/>
  <c r="M5292" i="5"/>
  <c r="K5292" i="5"/>
  <c r="I5292" i="5"/>
  <c r="G5292" i="5"/>
  <c r="M5291" i="5"/>
  <c r="K5291" i="5"/>
  <c r="I5291" i="5"/>
  <c r="G5291" i="5"/>
  <c r="M5290" i="5"/>
  <c r="K5290" i="5"/>
  <c r="I5290" i="5"/>
  <c r="G5290" i="5"/>
  <c r="M5289" i="5"/>
  <c r="K5289" i="5"/>
  <c r="I5289" i="5"/>
  <c r="G5289" i="5"/>
  <c r="M5288" i="5"/>
  <c r="K5288" i="5"/>
  <c r="I5288" i="5"/>
  <c r="G5288" i="5"/>
  <c r="M5287" i="5"/>
  <c r="K5287" i="5"/>
  <c r="I5287" i="5"/>
  <c r="G5287" i="5"/>
  <c r="M5286" i="5"/>
  <c r="K5286" i="5"/>
  <c r="I5286" i="5"/>
  <c r="G5286" i="5"/>
  <c r="M5285" i="5"/>
  <c r="K5285" i="5"/>
  <c r="I5285" i="5"/>
  <c r="G5285" i="5"/>
  <c r="M5284" i="5"/>
  <c r="K5284" i="5"/>
  <c r="I5284" i="5"/>
  <c r="G5284" i="5"/>
  <c r="M5283" i="5"/>
  <c r="K5283" i="5"/>
  <c r="I5283" i="5"/>
  <c r="G5283" i="5"/>
  <c r="M5282" i="5"/>
  <c r="K5282" i="5"/>
  <c r="I5282" i="5"/>
  <c r="G5282" i="5"/>
  <c r="M5281" i="5"/>
  <c r="K5281" i="5"/>
  <c r="I5281" i="5"/>
  <c r="G5281" i="5"/>
  <c r="M5280" i="5"/>
  <c r="K5280" i="5"/>
  <c r="I5280" i="5"/>
  <c r="G5280" i="5"/>
  <c r="M5279" i="5"/>
  <c r="K5279" i="5"/>
  <c r="I5279" i="5"/>
  <c r="G5279" i="5"/>
  <c r="M5278" i="5"/>
  <c r="K5278" i="5"/>
  <c r="I5278" i="5"/>
  <c r="G5278" i="5"/>
  <c r="M5277" i="5"/>
  <c r="K5277" i="5"/>
  <c r="I5277" i="5"/>
  <c r="G5277" i="5"/>
  <c r="M5276" i="5"/>
  <c r="K5276" i="5"/>
  <c r="I5276" i="5"/>
  <c r="G5276" i="5"/>
  <c r="M5275" i="5"/>
  <c r="K5275" i="5"/>
  <c r="I5275" i="5"/>
  <c r="G5275" i="5"/>
  <c r="M5274" i="5"/>
  <c r="K5274" i="5"/>
  <c r="I5274" i="5"/>
  <c r="G5274" i="5"/>
  <c r="M5273" i="5"/>
  <c r="K5273" i="5"/>
  <c r="I5273" i="5"/>
  <c r="G5273" i="5"/>
  <c r="M5272" i="5"/>
  <c r="K5272" i="5"/>
  <c r="I5272" i="5"/>
  <c r="G5272" i="5"/>
  <c r="M5271" i="5"/>
  <c r="K5271" i="5"/>
  <c r="I5271" i="5"/>
  <c r="G5271" i="5"/>
  <c r="M5270" i="5"/>
  <c r="K5270" i="5"/>
  <c r="I5270" i="5"/>
  <c r="G5270" i="5"/>
  <c r="M5269" i="5"/>
  <c r="K5269" i="5"/>
  <c r="I5269" i="5"/>
  <c r="G5269" i="5"/>
  <c r="M5268" i="5"/>
  <c r="K5268" i="5"/>
  <c r="I5268" i="5"/>
  <c r="G5268" i="5"/>
  <c r="M5267" i="5"/>
  <c r="K5267" i="5"/>
  <c r="I5267" i="5"/>
  <c r="G5267" i="5"/>
  <c r="M5266" i="5"/>
  <c r="K5266" i="5"/>
  <c r="I5266" i="5"/>
  <c r="G5266" i="5"/>
  <c r="M5265" i="5"/>
  <c r="K5265" i="5"/>
  <c r="I5265" i="5"/>
  <c r="G5265" i="5"/>
  <c r="M5264" i="5"/>
  <c r="K5264" i="5"/>
  <c r="I5264" i="5"/>
  <c r="G5264" i="5"/>
  <c r="M5263" i="5"/>
  <c r="K5263" i="5"/>
  <c r="I5263" i="5"/>
  <c r="G5263" i="5"/>
  <c r="M5262" i="5"/>
  <c r="K5262" i="5"/>
  <c r="I5262" i="5"/>
  <c r="G5262" i="5"/>
  <c r="M5261" i="5"/>
  <c r="K5261" i="5"/>
  <c r="I5261" i="5"/>
  <c r="G5261" i="5"/>
  <c r="M5260" i="5"/>
  <c r="K5260" i="5"/>
  <c r="I5260" i="5"/>
  <c r="G5260" i="5"/>
  <c r="M5259" i="5"/>
  <c r="K5259" i="5"/>
  <c r="I5259" i="5"/>
  <c r="G5259" i="5"/>
  <c r="M5258" i="5"/>
  <c r="K5258" i="5"/>
  <c r="I5258" i="5"/>
  <c r="G5258" i="5"/>
  <c r="M5257" i="5"/>
  <c r="K5257" i="5"/>
  <c r="I5257" i="5"/>
  <c r="G5257" i="5"/>
  <c r="M5256" i="5"/>
  <c r="K5256" i="5"/>
  <c r="I5256" i="5"/>
  <c r="G5256" i="5"/>
  <c r="M5255" i="5"/>
  <c r="K5255" i="5"/>
  <c r="I5255" i="5"/>
  <c r="G5255" i="5"/>
  <c r="M5254" i="5"/>
  <c r="K5254" i="5"/>
  <c r="I5254" i="5"/>
  <c r="G5254" i="5"/>
  <c r="M5253" i="5"/>
  <c r="K5253" i="5"/>
  <c r="I5253" i="5"/>
  <c r="G5253" i="5"/>
  <c r="M5252" i="5"/>
  <c r="K5252" i="5"/>
  <c r="I5252" i="5"/>
  <c r="G5252" i="5"/>
  <c r="M5251" i="5"/>
  <c r="K5251" i="5"/>
  <c r="I5251" i="5"/>
  <c r="G5251" i="5"/>
  <c r="M5250" i="5"/>
  <c r="K5250" i="5"/>
  <c r="I5250" i="5"/>
  <c r="G5250" i="5"/>
  <c r="M5249" i="5"/>
  <c r="K5249" i="5"/>
  <c r="I5249" i="5"/>
  <c r="G5249" i="5"/>
  <c r="M5248" i="5"/>
  <c r="K5248" i="5"/>
  <c r="I5248" i="5"/>
  <c r="G5248" i="5"/>
  <c r="M5247" i="5"/>
  <c r="K5247" i="5"/>
  <c r="I5247" i="5"/>
  <c r="G5247" i="5"/>
  <c r="M5246" i="5"/>
  <c r="K5246" i="5"/>
  <c r="I5246" i="5"/>
  <c r="G5246" i="5"/>
  <c r="M5245" i="5"/>
  <c r="K5245" i="5"/>
  <c r="I5245" i="5"/>
  <c r="G5245" i="5"/>
  <c r="M5244" i="5"/>
  <c r="K5244" i="5"/>
  <c r="I5244" i="5"/>
  <c r="G5244" i="5"/>
  <c r="M5243" i="5"/>
  <c r="K5243" i="5"/>
  <c r="I5243" i="5"/>
  <c r="G5243" i="5"/>
  <c r="M5242" i="5"/>
  <c r="K5242" i="5"/>
  <c r="I5242" i="5"/>
  <c r="G5242" i="5"/>
  <c r="M5241" i="5"/>
  <c r="K5241" i="5"/>
  <c r="I5241" i="5"/>
  <c r="G5241" i="5"/>
  <c r="M5240" i="5"/>
  <c r="K5240" i="5"/>
  <c r="I5240" i="5"/>
  <c r="G5240" i="5"/>
  <c r="M5239" i="5"/>
  <c r="K5239" i="5"/>
  <c r="I5239" i="5"/>
  <c r="G5239" i="5"/>
  <c r="M5238" i="5"/>
  <c r="K5238" i="5"/>
  <c r="I5238" i="5"/>
  <c r="G5238" i="5"/>
  <c r="M5237" i="5"/>
  <c r="K5237" i="5"/>
  <c r="I5237" i="5"/>
  <c r="G5237" i="5"/>
  <c r="M5236" i="5"/>
  <c r="K5236" i="5"/>
  <c r="I5236" i="5"/>
  <c r="G5236" i="5"/>
  <c r="M5235" i="5"/>
  <c r="K5235" i="5"/>
  <c r="I5235" i="5"/>
  <c r="G5235" i="5"/>
  <c r="M5234" i="5"/>
  <c r="K5234" i="5"/>
  <c r="I5234" i="5"/>
  <c r="G5234" i="5"/>
  <c r="M5233" i="5"/>
  <c r="K5233" i="5"/>
  <c r="I5233" i="5"/>
  <c r="G5233" i="5"/>
  <c r="M5232" i="5"/>
  <c r="K5232" i="5"/>
  <c r="I5232" i="5"/>
  <c r="G5232" i="5"/>
  <c r="M5231" i="5"/>
  <c r="K5231" i="5"/>
  <c r="G5231" i="5"/>
  <c r="M5230" i="5"/>
  <c r="K5230" i="5"/>
  <c r="I5230" i="5"/>
  <c r="G5230" i="5"/>
  <c r="M5229" i="5"/>
  <c r="K5229" i="5"/>
  <c r="I5229" i="5"/>
  <c r="G5229" i="5"/>
  <c r="M5228" i="5"/>
  <c r="K5228" i="5"/>
  <c r="I5228" i="5"/>
  <c r="G5228" i="5"/>
  <c r="M5227" i="5"/>
  <c r="K5227" i="5"/>
  <c r="I5227" i="5"/>
  <c r="G5227" i="5"/>
  <c r="M5226" i="5"/>
  <c r="K5226" i="5"/>
  <c r="I5226" i="5"/>
  <c r="G5226" i="5"/>
  <c r="M5225" i="5"/>
  <c r="K5225" i="5"/>
  <c r="I5225" i="5"/>
  <c r="G5225" i="5"/>
  <c r="M5224" i="5"/>
  <c r="K5224" i="5"/>
  <c r="G5224" i="5"/>
  <c r="M5223" i="5"/>
  <c r="K5223" i="5"/>
  <c r="G5223" i="5"/>
  <c r="M5222" i="5"/>
  <c r="K5222" i="5"/>
  <c r="I5222" i="5"/>
  <c r="G5222" i="5"/>
  <c r="M5221" i="5"/>
  <c r="K5221" i="5"/>
  <c r="I5221" i="5"/>
  <c r="G5221" i="5"/>
  <c r="M5220" i="5"/>
  <c r="K5220" i="5"/>
  <c r="I5220" i="5"/>
  <c r="G5220" i="5"/>
  <c r="M5219" i="5"/>
  <c r="K5219" i="5"/>
  <c r="I5219" i="5"/>
  <c r="G5219" i="5"/>
  <c r="M5218" i="5"/>
  <c r="K5218" i="5"/>
  <c r="I5218" i="5"/>
  <c r="G5218" i="5"/>
  <c r="M5217" i="5"/>
  <c r="K5217" i="5"/>
  <c r="I5217" i="5"/>
  <c r="G5217" i="5"/>
  <c r="M5216" i="5"/>
  <c r="K5216" i="5"/>
  <c r="I5216" i="5"/>
  <c r="G5216" i="5"/>
  <c r="M5215" i="5"/>
  <c r="K5215" i="5"/>
  <c r="I5215" i="5"/>
  <c r="G5215" i="5"/>
  <c r="M5214" i="5"/>
  <c r="K5214" i="5"/>
  <c r="I5214" i="5"/>
  <c r="G5214" i="5"/>
  <c r="M5213" i="5"/>
  <c r="K5213" i="5"/>
  <c r="I5213" i="5"/>
  <c r="G5213" i="5"/>
  <c r="M5212" i="5"/>
  <c r="K5212" i="5"/>
  <c r="I5212" i="5"/>
  <c r="G5212" i="5"/>
  <c r="M5211" i="5"/>
  <c r="K5211" i="5"/>
  <c r="I5211" i="5"/>
  <c r="G5211" i="5"/>
  <c r="M5210" i="5"/>
  <c r="K5210" i="5"/>
  <c r="I5210" i="5"/>
  <c r="G5210" i="5"/>
  <c r="M5209" i="5"/>
  <c r="K5209" i="5"/>
  <c r="I5209" i="5"/>
  <c r="G5209" i="5"/>
  <c r="M5208" i="5"/>
  <c r="K5208" i="5"/>
  <c r="I5208" i="5"/>
  <c r="G5208" i="5"/>
  <c r="M5207" i="5"/>
  <c r="K5207" i="5"/>
  <c r="I5207" i="5"/>
  <c r="G5207" i="5"/>
  <c r="M5206" i="5"/>
  <c r="K5206" i="5"/>
  <c r="I5206" i="5"/>
  <c r="G5206" i="5"/>
  <c r="M5205" i="5"/>
  <c r="K5205" i="5"/>
  <c r="I5205" i="5"/>
  <c r="G5205" i="5"/>
  <c r="M5204" i="5"/>
  <c r="K5204" i="5"/>
  <c r="I5204" i="5"/>
  <c r="G5204" i="5"/>
  <c r="M5203" i="5"/>
  <c r="K5203" i="5"/>
  <c r="I5203" i="5"/>
  <c r="G5203" i="5"/>
  <c r="M5202" i="5"/>
  <c r="K5202" i="5"/>
  <c r="I5202" i="5"/>
  <c r="G5202" i="5"/>
  <c r="M5201" i="5"/>
  <c r="K5201" i="5"/>
  <c r="I5201" i="5"/>
  <c r="G5201" i="5"/>
  <c r="M5200" i="5"/>
  <c r="K5200" i="5"/>
  <c r="I5200" i="5"/>
  <c r="G5200" i="5"/>
  <c r="M5199" i="5"/>
  <c r="K5199" i="5"/>
  <c r="I5199" i="5"/>
  <c r="G5199" i="5"/>
  <c r="M5198" i="5"/>
  <c r="K5198" i="5"/>
  <c r="I5198" i="5"/>
  <c r="G5198" i="5"/>
  <c r="M5197" i="5"/>
  <c r="K5197" i="5"/>
  <c r="I5197" i="5"/>
  <c r="G5197" i="5"/>
  <c r="M5196" i="5"/>
  <c r="K5196" i="5"/>
  <c r="I5196" i="5"/>
  <c r="G5196" i="5"/>
  <c r="M5195" i="5"/>
  <c r="K5195" i="5"/>
  <c r="I5195" i="5"/>
  <c r="G5195" i="5"/>
  <c r="M5194" i="5"/>
  <c r="K5194" i="5"/>
  <c r="I5194" i="5"/>
  <c r="G5194" i="5"/>
  <c r="M5193" i="5"/>
  <c r="K5193" i="5"/>
  <c r="I5193" i="5"/>
  <c r="G5193" i="5"/>
  <c r="I5192" i="5"/>
  <c r="G5192" i="5"/>
  <c r="L5192" i="5" s="1"/>
  <c r="M5191" i="5"/>
  <c r="K5191" i="5"/>
  <c r="I5191" i="5"/>
  <c r="G5191" i="5"/>
  <c r="M5190" i="5"/>
  <c r="K5190" i="5"/>
  <c r="I5190" i="5"/>
  <c r="G5190" i="5"/>
  <c r="M5189" i="5"/>
  <c r="K5189" i="5"/>
  <c r="I5189" i="5"/>
  <c r="G5189" i="5"/>
  <c r="M5188" i="5"/>
  <c r="K5188" i="5"/>
  <c r="I5188" i="5"/>
  <c r="G5188" i="5"/>
  <c r="M5187" i="5"/>
  <c r="K5187" i="5"/>
  <c r="I5187" i="5"/>
  <c r="G5187" i="5"/>
  <c r="M5186" i="5"/>
  <c r="K5186" i="5"/>
  <c r="I5186" i="5"/>
  <c r="G5186" i="5"/>
  <c r="M5185" i="5"/>
  <c r="K5185" i="5"/>
  <c r="I5185" i="5"/>
  <c r="G5185" i="5"/>
  <c r="M5184" i="5"/>
  <c r="K5184" i="5"/>
  <c r="I5184" i="5"/>
  <c r="G5184" i="5"/>
  <c r="M5183" i="5"/>
  <c r="K5183" i="5"/>
  <c r="I5183" i="5"/>
  <c r="G5183" i="5"/>
  <c r="M5182" i="5"/>
  <c r="K5182" i="5"/>
  <c r="I5182" i="5"/>
  <c r="G5182" i="5"/>
  <c r="M5181" i="5"/>
  <c r="K5181" i="5"/>
  <c r="I5181" i="5"/>
  <c r="G5181" i="5"/>
  <c r="M5180" i="5"/>
  <c r="K5180" i="5"/>
  <c r="G5180" i="5"/>
  <c r="M5179" i="5"/>
  <c r="K5179" i="5"/>
  <c r="I5179" i="5"/>
  <c r="G5179" i="5"/>
  <c r="M5178" i="5"/>
  <c r="K5178" i="5"/>
  <c r="I5178" i="5"/>
  <c r="G5178" i="5"/>
  <c r="M5177" i="5"/>
  <c r="K5177" i="5"/>
  <c r="I5177" i="5"/>
  <c r="G5177" i="5"/>
  <c r="M5176" i="5"/>
  <c r="K5176" i="5"/>
  <c r="I5176" i="5"/>
  <c r="G5176" i="5"/>
  <c r="M5175" i="5"/>
  <c r="K5175" i="5"/>
  <c r="I5175" i="5"/>
  <c r="G5175" i="5"/>
  <c r="M5174" i="5"/>
  <c r="K5174" i="5"/>
  <c r="I5174" i="5"/>
  <c r="G5174" i="5"/>
  <c r="M5173" i="5"/>
  <c r="K5173" i="5"/>
  <c r="I5173" i="5"/>
  <c r="G5173" i="5"/>
  <c r="M5172" i="5"/>
  <c r="K5172" i="5"/>
  <c r="I5172" i="5"/>
  <c r="G5172" i="5"/>
  <c r="M5171" i="5"/>
  <c r="K5171" i="5"/>
  <c r="I5171" i="5"/>
  <c r="G5171" i="5"/>
  <c r="M5170" i="5"/>
  <c r="K5170" i="5"/>
  <c r="I5170" i="5"/>
  <c r="G5170" i="5"/>
  <c r="M5169" i="5"/>
  <c r="K5169" i="5"/>
  <c r="I5169" i="5"/>
  <c r="G5169" i="5"/>
  <c r="M5168" i="5"/>
  <c r="K5168" i="5"/>
  <c r="I5168" i="5"/>
  <c r="G5168" i="5"/>
  <c r="M5167" i="5"/>
  <c r="K5167" i="5"/>
  <c r="I5167" i="5"/>
  <c r="G5167" i="5"/>
  <c r="M5166" i="5"/>
  <c r="K5166" i="5"/>
  <c r="I5166" i="5"/>
  <c r="G5166" i="5"/>
  <c r="M5165" i="5"/>
  <c r="K5165" i="5"/>
  <c r="I5165" i="5"/>
  <c r="G5165" i="5"/>
  <c r="M5164" i="5"/>
  <c r="K5164" i="5"/>
  <c r="I5164" i="5"/>
  <c r="G5164" i="5"/>
  <c r="M5163" i="5"/>
  <c r="K5163" i="5"/>
  <c r="I5163" i="5"/>
  <c r="G5163" i="5"/>
  <c r="M5162" i="5"/>
  <c r="K5162" i="5"/>
  <c r="I5162" i="5"/>
  <c r="G5162" i="5"/>
  <c r="M5161" i="5"/>
  <c r="K5161" i="5"/>
  <c r="I5161" i="5"/>
  <c r="G5161" i="5"/>
  <c r="M5160" i="5"/>
  <c r="K5160" i="5"/>
  <c r="I5160" i="5"/>
  <c r="G5160" i="5"/>
  <c r="M5159" i="5"/>
  <c r="K5159" i="5"/>
  <c r="I5159" i="5"/>
  <c r="G5159" i="5"/>
  <c r="M5158" i="5"/>
  <c r="K5158" i="5"/>
  <c r="I5158" i="5"/>
  <c r="G5158" i="5"/>
  <c r="M5157" i="5"/>
  <c r="K5157" i="5"/>
  <c r="I5157" i="5"/>
  <c r="G5157" i="5"/>
  <c r="M5156" i="5"/>
  <c r="K5156" i="5"/>
  <c r="I5156" i="5"/>
  <c r="G5156" i="5"/>
  <c r="M5155" i="5"/>
  <c r="K5155" i="5"/>
  <c r="I5155" i="5"/>
  <c r="G5155" i="5"/>
  <c r="M5154" i="5"/>
  <c r="K5154" i="5"/>
  <c r="I5154" i="5"/>
  <c r="G5154" i="5"/>
  <c r="M5153" i="5"/>
  <c r="K5153" i="5"/>
  <c r="I5153" i="5"/>
  <c r="G5153" i="5"/>
  <c r="M5152" i="5"/>
  <c r="K5152" i="5"/>
  <c r="I5152" i="5"/>
  <c r="G5152" i="5"/>
  <c r="M5151" i="5"/>
  <c r="K5151" i="5"/>
  <c r="I5151" i="5"/>
  <c r="G5151" i="5"/>
  <c r="M5150" i="5"/>
  <c r="K5150" i="5"/>
  <c r="I5150" i="5"/>
  <c r="G5150" i="5"/>
  <c r="M5149" i="5"/>
  <c r="K5149" i="5"/>
  <c r="I5149" i="5"/>
  <c r="G5149" i="5"/>
  <c r="M5148" i="5"/>
  <c r="K5148" i="5"/>
  <c r="I5148" i="5"/>
  <c r="G5148" i="5"/>
  <c r="M5147" i="5"/>
  <c r="K5147" i="5"/>
  <c r="I5147" i="5"/>
  <c r="G5147" i="5"/>
  <c r="M5146" i="5"/>
  <c r="K5146" i="5"/>
  <c r="I5146" i="5"/>
  <c r="G5146" i="5"/>
  <c r="M5145" i="5"/>
  <c r="K5145" i="5"/>
  <c r="I5145" i="5"/>
  <c r="G5145" i="5"/>
  <c r="M5144" i="5"/>
  <c r="K5144" i="5"/>
  <c r="I5144" i="5"/>
  <c r="G5144" i="5"/>
  <c r="M5143" i="5"/>
  <c r="K5143" i="5"/>
  <c r="I5143" i="5"/>
  <c r="G5143" i="5"/>
  <c r="M5142" i="5"/>
  <c r="K5142" i="5"/>
  <c r="I5142" i="5"/>
  <c r="G5142" i="5"/>
  <c r="M5141" i="5"/>
  <c r="K5141" i="5"/>
  <c r="I5141" i="5"/>
  <c r="G5141" i="5"/>
  <c r="M5140" i="5"/>
  <c r="K5140" i="5"/>
  <c r="I5140" i="5"/>
  <c r="G5140" i="5"/>
  <c r="M5139" i="5"/>
  <c r="K5139" i="5"/>
  <c r="I5139" i="5"/>
  <c r="G5139" i="5"/>
  <c r="M5138" i="5"/>
  <c r="K5138" i="5"/>
  <c r="I5138" i="5"/>
  <c r="G5138" i="5"/>
  <c r="M5137" i="5"/>
  <c r="K5137" i="5"/>
  <c r="I5137" i="5"/>
  <c r="G5137" i="5"/>
  <c r="M5136" i="5"/>
  <c r="K5136" i="5"/>
  <c r="I5136" i="5"/>
  <c r="G5136" i="5"/>
  <c r="M5135" i="5"/>
  <c r="K5135" i="5"/>
  <c r="I5135" i="5"/>
  <c r="G5135" i="5"/>
  <c r="M5134" i="5"/>
  <c r="K5134" i="5"/>
  <c r="I5134" i="5"/>
  <c r="G5134" i="5"/>
  <c r="M5133" i="5"/>
  <c r="K5133" i="5"/>
  <c r="I5133" i="5"/>
  <c r="G5133" i="5"/>
  <c r="M5132" i="5"/>
  <c r="K5132" i="5"/>
  <c r="I5132" i="5"/>
  <c r="G5132" i="5"/>
  <c r="M5131" i="5"/>
  <c r="K5131" i="5"/>
  <c r="I5131" i="5"/>
  <c r="G5131" i="5"/>
  <c r="M5130" i="5"/>
  <c r="K5130" i="5"/>
  <c r="I5130" i="5"/>
  <c r="G5130" i="5"/>
  <c r="M5129" i="5"/>
  <c r="K5129" i="5"/>
  <c r="I5129" i="5"/>
  <c r="G5129" i="5"/>
  <c r="M5128" i="5"/>
  <c r="K5128" i="5"/>
  <c r="I5128" i="5"/>
  <c r="G5128" i="5"/>
  <c r="M5127" i="5"/>
  <c r="K5127" i="5"/>
  <c r="I5127" i="5"/>
  <c r="G5127" i="5"/>
  <c r="M5126" i="5"/>
  <c r="K5126" i="5"/>
  <c r="I5126" i="5"/>
  <c r="G5126" i="5"/>
  <c r="M5125" i="5"/>
  <c r="K5125" i="5"/>
  <c r="I5125" i="5"/>
  <c r="G5125" i="5"/>
  <c r="M5124" i="5"/>
  <c r="K5124" i="5"/>
  <c r="I5124" i="5"/>
  <c r="G5124" i="5"/>
  <c r="M5123" i="5"/>
  <c r="K5123" i="5"/>
  <c r="I5123" i="5"/>
  <c r="G5123" i="5"/>
  <c r="M5122" i="5"/>
  <c r="K5122" i="5"/>
  <c r="I5122" i="5"/>
  <c r="G5122" i="5"/>
  <c r="M5121" i="5"/>
  <c r="K5121" i="5"/>
  <c r="I5121" i="5"/>
  <c r="G5121" i="5"/>
  <c r="M5120" i="5"/>
  <c r="K5120" i="5"/>
  <c r="I5120" i="5"/>
  <c r="G5120" i="5"/>
  <c r="M5119" i="5"/>
  <c r="K5119" i="5"/>
  <c r="I5119" i="5"/>
  <c r="G5119" i="5"/>
  <c r="M5118" i="5"/>
  <c r="K5118" i="5"/>
  <c r="I5118" i="5"/>
  <c r="G5118" i="5"/>
  <c r="M5117" i="5"/>
  <c r="K5117" i="5"/>
  <c r="I5117" i="5"/>
  <c r="G5117" i="5"/>
  <c r="M5116" i="5"/>
  <c r="K5116" i="5"/>
  <c r="I5116" i="5"/>
  <c r="G5116" i="5"/>
  <c r="M5115" i="5"/>
  <c r="K5115" i="5"/>
  <c r="I5115" i="5"/>
  <c r="G5115" i="5"/>
  <c r="M5114" i="5"/>
  <c r="K5114" i="5"/>
  <c r="I5114" i="5"/>
  <c r="G5114" i="5"/>
  <c r="M5113" i="5"/>
  <c r="K5113" i="5"/>
  <c r="I5113" i="5"/>
  <c r="G5113" i="5"/>
  <c r="M5112" i="5"/>
  <c r="K5112" i="5"/>
  <c r="I5112" i="5"/>
  <c r="G5112" i="5"/>
  <c r="M5111" i="5"/>
  <c r="K5111" i="5"/>
  <c r="I5111" i="5"/>
  <c r="G5111" i="5"/>
  <c r="M5110" i="5"/>
  <c r="K5110" i="5"/>
  <c r="G5110" i="5"/>
  <c r="M5109" i="5"/>
  <c r="K5109" i="5"/>
  <c r="I5109" i="5"/>
  <c r="G5109" i="5"/>
  <c r="M5108" i="5"/>
  <c r="K5108" i="5"/>
  <c r="I5108" i="5"/>
  <c r="G5108" i="5"/>
  <c r="M5107" i="5"/>
  <c r="K5107" i="5"/>
  <c r="I5107" i="5"/>
  <c r="G5107" i="5"/>
  <c r="M5106" i="5"/>
  <c r="K5106" i="5"/>
  <c r="I5106" i="5"/>
  <c r="G5106" i="5"/>
  <c r="M5105" i="5"/>
  <c r="K5105" i="5"/>
  <c r="I5105" i="5"/>
  <c r="G5105" i="5"/>
  <c r="M5104" i="5"/>
  <c r="K5104" i="5"/>
  <c r="I5104" i="5"/>
  <c r="G5104" i="5"/>
  <c r="M5103" i="5"/>
  <c r="K5103" i="5"/>
  <c r="I5103" i="5"/>
  <c r="G5103" i="5"/>
  <c r="M5102" i="5"/>
  <c r="K5102" i="5"/>
  <c r="I5102" i="5"/>
  <c r="G5102" i="5"/>
  <c r="M5101" i="5"/>
  <c r="K5101" i="5"/>
  <c r="I5101" i="5"/>
  <c r="G5101" i="5"/>
  <c r="M5100" i="5"/>
  <c r="K5100" i="5"/>
  <c r="I5100" i="5"/>
  <c r="G5100" i="5"/>
  <c r="M5068" i="5"/>
  <c r="K5068" i="5"/>
  <c r="I5068" i="5"/>
  <c r="G5068" i="5"/>
  <c r="M5067" i="5"/>
  <c r="K5067" i="5"/>
  <c r="I5067" i="5"/>
  <c r="G5067" i="5"/>
  <c r="M5066" i="5"/>
  <c r="K5066" i="5"/>
  <c r="I5066" i="5"/>
  <c r="G5066" i="5"/>
  <c r="M5065" i="5"/>
  <c r="K5065" i="5"/>
  <c r="I5065" i="5"/>
  <c r="G5065" i="5"/>
  <c r="M5064" i="5"/>
  <c r="K5064" i="5"/>
  <c r="I5064" i="5"/>
  <c r="G5064" i="5"/>
  <c r="M5063" i="5"/>
  <c r="K5063" i="5"/>
  <c r="I5063" i="5"/>
  <c r="G5063" i="5"/>
  <c r="M5062" i="5"/>
  <c r="K5062" i="5"/>
  <c r="I5062" i="5"/>
  <c r="G5062" i="5"/>
  <c r="M5061" i="5"/>
  <c r="K5061" i="5"/>
  <c r="I5061" i="5"/>
  <c r="G5061" i="5"/>
  <c r="M5060" i="5"/>
  <c r="K5060" i="5"/>
  <c r="I5060" i="5"/>
  <c r="G5060" i="5"/>
  <c r="M5059" i="5"/>
  <c r="K5059" i="5"/>
  <c r="I5059" i="5"/>
  <c r="G5059" i="5"/>
  <c r="M5058" i="5"/>
  <c r="K5058" i="5"/>
  <c r="I5058" i="5"/>
  <c r="G5058" i="5"/>
  <c r="M5057" i="5"/>
  <c r="K5057" i="5"/>
  <c r="I5057" i="5"/>
  <c r="G5057" i="5"/>
  <c r="M5056" i="5"/>
  <c r="K5056" i="5"/>
  <c r="I5056" i="5"/>
  <c r="G5056" i="5"/>
  <c r="M5055" i="5"/>
  <c r="K5055" i="5"/>
  <c r="I5055" i="5"/>
  <c r="G5055" i="5"/>
  <c r="M5054" i="5"/>
  <c r="K5054" i="5"/>
  <c r="I5054" i="5"/>
  <c r="G5054" i="5"/>
  <c r="M5053" i="5"/>
  <c r="K5053" i="5"/>
  <c r="I5053" i="5"/>
  <c r="G5053" i="5"/>
  <c r="M5052" i="5"/>
  <c r="K5052" i="5"/>
  <c r="I5052" i="5"/>
  <c r="G5052" i="5"/>
  <c r="M5051" i="5"/>
  <c r="K5051" i="5"/>
  <c r="I5051" i="5"/>
  <c r="G5051" i="5"/>
  <c r="M5050" i="5"/>
  <c r="K5050" i="5"/>
  <c r="I5050" i="5"/>
  <c r="G5050" i="5"/>
  <c r="M5049" i="5"/>
  <c r="K5049" i="5"/>
  <c r="I5049" i="5"/>
  <c r="G5049" i="5"/>
  <c r="M5048" i="5"/>
  <c r="K5048" i="5"/>
  <c r="I5048" i="5"/>
  <c r="G5048" i="5"/>
  <c r="M5047" i="5"/>
  <c r="K5047" i="5"/>
  <c r="I5047" i="5"/>
  <c r="G5047" i="5"/>
  <c r="M5046" i="5"/>
  <c r="K5046" i="5"/>
  <c r="I5046" i="5"/>
  <c r="G5046" i="5"/>
  <c r="M5045" i="5"/>
  <c r="K5045" i="5"/>
  <c r="I5045" i="5"/>
  <c r="G5045" i="5"/>
  <c r="M5044" i="5"/>
  <c r="K5044" i="5"/>
  <c r="I5044" i="5"/>
  <c r="G5044" i="5"/>
  <c r="M5043" i="5"/>
  <c r="K5043" i="5"/>
  <c r="I5043" i="5"/>
  <c r="G5043" i="5"/>
  <c r="M5042" i="5"/>
  <c r="K5042" i="5"/>
  <c r="I5042" i="5"/>
  <c r="G5042" i="5"/>
  <c r="M5041" i="5"/>
  <c r="K5041" i="5"/>
  <c r="I5041" i="5"/>
  <c r="G5041" i="5"/>
  <c r="M5040" i="5"/>
  <c r="K5040" i="5"/>
  <c r="I5040" i="5"/>
  <c r="G5040" i="5"/>
  <c r="M5039" i="5"/>
  <c r="K5039" i="5"/>
  <c r="I5039" i="5"/>
  <c r="G5039" i="5"/>
  <c r="M5038" i="5"/>
  <c r="K5038" i="5"/>
  <c r="I5038" i="5"/>
  <c r="G5038" i="5"/>
  <c r="M5037" i="5"/>
  <c r="K5037" i="5"/>
  <c r="I5037" i="5"/>
  <c r="G5037" i="5"/>
  <c r="M5036" i="5"/>
  <c r="K5036" i="5"/>
  <c r="I5036" i="5"/>
  <c r="G5036" i="5"/>
  <c r="M5035" i="5"/>
  <c r="K5035" i="5"/>
  <c r="I5035" i="5"/>
  <c r="G5035" i="5"/>
  <c r="M5034" i="5"/>
  <c r="K5034" i="5"/>
  <c r="I5034" i="5"/>
  <c r="G5034" i="5"/>
  <c r="M5033" i="5"/>
  <c r="K5033" i="5"/>
  <c r="I5033" i="5"/>
  <c r="G5033" i="5"/>
  <c r="M5032" i="5"/>
  <c r="K5032" i="5"/>
  <c r="I5032" i="5"/>
  <c r="G5032" i="5"/>
  <c r="M5031" i="5"/>
  <c r="K5031" i="5"/>
  <c r="I5031" i="5"/>
  <c r="G5031" i="5"/>
  <c r="M5030" i="5"/>
  <c r="K5030" i="5"/>
  <c r="I5030" i="5"/>
  <c r="G5030" i="5"/>
  <c r="M5029" i="5"/>
  <c r="K5029" i="5"/>
  <c r="I5029" i="5"/>
  <c r="G5029" i="5"/>
  <c r="M5028" i="5"/>
  <c r="K5028" i="5"/>
  <c r="I5028" i="5"/>
  <c r="G5028" i="5"/>
  <c r="M5027" i="5"/>
  <c r="K5027" i="5"/>
  <c r="I5027" i="5"/>
  <c r="G5027" i="5"/>
  <c r="M5026" i="5"/>
  <c r="K5026" i="5"/>
  <c r="I5026" i="5"/>
  <c r="G5026" i="5"/>
  <c r="M5025" i="5"/>
  <c r="K5025" i="5"/>
  <c r="I5025" i="5"/>
  <c r="G5025" i="5"/>
  <c r="M5024" i="5"/>
  <c r="K5024" i="5"/>
  <c r="I5024" i="5"/>
  <c r="G5024" i="5"/>
  <c r="M5023" i="5"/>
  <c r="K5023" i="5"/>
  <c r="I5023" i="5"/>
  <c r="G5023" i="5"/>
  <c r="M5022" i="5"/>
  <c r="K5022" i="5"/>
  <c r="I5022" i="5"/>
  <c r="G5022" i="5"/>
  <c r="M5021" i="5"/>
  <c r="K5021" i="5"/>
  <c r="I5021" i="5"/>
  <c r="G5021" i="5"/>
  <c r="M5020" i="5"/>
  <c r="K5020" i="5"/>
  <c r="I5020" i="5"/>
  <c r="G5020" i="5"/>
  <c r="M5019" i="5"/>
  <c r="K5019" i="5"/>
  <c r="I5019" i="5"/>
  <c r="G5019" i="5"/>
  <c r="M5018" i="5"/>
  <c r="K5018" i="5"/>
  <c r="I5018" i="5"/>
  <c r="G5018" i="5"/>
  <c r="M5017" i="5"/>
  <c r="K5017" i="5"/>
  <c r="I5017" i="5"/>
  <c r="G5017" i="5"/>
  <c r="M5016" i="5"/>
  <c r="K5016" i="5"/>
  <c r="I5016" i="5"/>
  <c r="G5016" i="5"/>
  <c r="M5015" i="5"/>
  <c r="K5015" i="5"/>
  <c r="G5015" i="5"/>
  <c r="M5014" i="5"/>
  <c r="K5014" i="5"/>
  <c r="I5014" i="5"/>
  <c r="G5014" i="5"/>
  <c r="M5013" i="5"/>
  <c r="K5013" i="5"/>
  <c r="I5013" i="5"/>
  <c r="G5013" i="5"/>
  <c r="M5012" i="5"/>
  <c r="K5012" i="5"/>
  <c r="I5012" i="5"/>
  <c r="G5012" i="5"/>
  <c r="M5011" i="5"/>
  <c r="K5011" i="5"/>
  <c r="I5011" i="5"/>
  <c r="G5011" i="5"/>
  <c r="M5010" i="5"/>
  <c r="K5010" i="5"/>
  <c r="I5010" i="5"/>
  <c r="G5010" i="5"/>
  <c r="M5009" i="5"/>
  <c r="K5009" i="5"/>
  <c r="I5009" i="5"/>
  <c r="G5009" i="5"/>
  <c r="M5008" i="5"/>
  <c r="K5008" i="5"/>
  <c r="I5008" i="5"/>
  <c r="G5008" i="5"/>
  <c r="M5007" i="5"/>
  <c r="K5007" i="5"/>
  <c r="I5007" i="5"/>
  <c r="G5007" i="5"/>
  <c r="M5006" i="5"/>
  <c r="K5006" i="5"/>
  <c r="I5006" i="5"/>
  <c r="G5006" i="5"/>
  <c r="M5005" i="5"/>
  <c r="K5005" i="5"/>
  <c r="I5005" i="5"/>
  <c r="G5005" i="5"/>
  <c r="M5004" i="5"/>
  <c r="K5004" i="5"/>
  <c r="I5004" i="5"/>
  <c r="G5004" i="5"/>
  <c r="M5003" i="5"/>
  <c r="K5003" i="5"/>
  <c r="I5003" i="5"/>
  <c r="G5003" i="5"/>
  <c r="M5002" i="5"/>
  <c r="K5002" i="5"/>
  <c r="I5002" i="5"/>
  <c r="G5002" i="5"/>
  <c r="M5001" i="5"/>
  <c r="K5001" i="5"/>
  <c r="I5001" i="5"/>
  <c r="G5001" i="5"/>
  <c r="M5000" i="5"/>
  <c r="K5000" i="5"/>
  <c r="I5000" i="5"/>
  <c r="G5000" i="5"/>
  <c r="M4999" i="5"/>
  <c r="K4999" i="5"/>
  <c r="I4999" i="5"/>
  <c r="G4999" i="5"/>
  <c r="M4998" i="5"/>
  <c r="K4998" i="5"/>
  <c r="I4998" i="5"/>
  <c r="G4998" i="5"/>
  <c r="M4997" i="5"/>
  <c r="K4997" i="5"/>
  <c r="I4997" i="5"/>
  <c r="G4997" i="5"/>
  <c r="M4996" i="5"/>
  <c r="K4996" i="5"/>
  <c r="I4996" i="5"/>
  <c r="G4996" i="5"/>
  <c r="M4995" i="5"/>
  <c r="K4995" i="5"/>
  <c r="G4995" i="5"/>
  <c r="M4994" i="5"/>
  <c r="K4994" i="5"/>
  <c r="I4994" i="5"/>
  <c r="G4994" i="5"/>
  <c r="M4993" i="5"/>
  <c r="K4993" i="5"/>
  <c r="I4993" i="5"/>
  <c r="G4993" i="5"/>
  <c r="M4992" i="5"/>
  <c r="K4992" i="5"/>
  <c r="I4992" i="5"/>
  <c r="G4992" i="5"/>
  <c r="M4991" i="5"/>
  <c r="K4991" i="5"/>
  <c r="I4991" i="5"/>
  <c r="G4991" i="5"/>
  <c r="M4990" i="5"/>
  <c r="K4990" i="5"/>
  <c r="I4990" i="5"/>
  <c r="G4990" i="5"/>
  <c r="M4989" i="5"/>
  <c r="K4989" i="5"/>
  <c r="I4989" i="5"/>
  <c r="G4989" i="5"/>
  <c r="M4988" i="5"/>
  <c r="K4988" i="5"/>
  <c r="I4988" i="5"/>
  <c r="G4988" i="5"/>
  <c r="M4987" i="5"/>
  <c r="K4987" i="5"/>
  <c r="I4987" i="5"/>
  <c r="G4987" i="5"/>
  <c r="M4986" i="5"/>
  <c r="K4986" i="5"/>
  <c r="I4986" i="5"/>
  <c r="G4986" i="5"/>
  <c r="M4985" i="5"/>
  <c r="K4985" i="5"/>
  <c r="I4985" i="5"/>
  <c r="G4985" i="5"/>
  <c r="M4984" i="5"/>
  <c r="K4984" i="5"/>
  <c r="I4984" i="5"/>
  <c r="G4984" i="5"/>
  <c r="M4983" i="5"/>
  <c r="K4983" i="5"/>
  <c r="I4983" i="5"/>
  <c r="G4983" i="5"/>
  <c r="M4982" i="5"/>
  <c r="K4982" i="5"/>
  <c r="I4982" i="5"/>
  <c r="G4982" i="5"/>
  <c r="M4981" i="5"/>
  <c r="K4981" i="5"/>
  <c r="I4981" i="5"/>
  <c r="G4981" i="5"/>
  <c r="M4980" i="5"/>
  <c r="K4980" i="5"/>
  <c r="I4980" i="5"/>
  <c r="G4980" i="5"/>
  <c r="M4979" i="5"/>
  <c r="K4979" i="5"/>
  <c r="I4979" i="5"/>
  <c r="G4979" i="5"/>
  <c r="M4978" i="5"/>
  <c r="K4978" i="5"/>
  <c r="I4978" i="5"/>
  <c r="G4978" i="5"/>
  <c r="M4977" i="5"/>
  <c r="K4977" i="5"/>
  <c r="I4977" i="5"/>
  <c r="G4977" i="5"/>
  <c r="M4976" i="5"/>
  <c r="K4976" i="5"/>
  <c r="I4976" i="5"/>
  <c r="G4976" i="5"/>
  <c r="M4975" i="5"/>
  <c r="K4975" i="5"/>
  <c r="I4975" i="5"/>
  <c r="G4975" i="5"/>
  <c r="M4974" i="5"/>
  <c r="K4974" i="5"/>
  <c r="I4974" i="5"/>
  <c r="G4974" i="5"/>
  <c r="M4973" i="5"/>
  <c r="K4973" i="5"/>
  <c r="I4973" i="5"/>
  <c r="G4973" i="5"/>
  <c r="M4972" i="5"/>
  <c r="K4972" i="5"/>
  <c r="I4972" i="5"/>
  <c r="G4972" i="5"/>
  <c r="M4971" i="5"/>
  <c r="K4971" i="5"/>
  <c r="I4971" i="5"/>
  <c r="G4971" i="5"/>
  <c r="M4970" i="5"/>
  <c r="K4970" i="5"/>
  <c r="G4970" i="5"/>
  <c r="M4969" i="5"/>
  <c r="K4969" i="5"/>
  <c r="I4969" i="5"/>
  <c r="G4969" i="5"/>
  <c r="M4968" i="5"/>
  <c r="K4968" i="5"/>
  <c r="I4968" i="5"/>
  <c r="G4968" i="5"/>
  <c r="M4967" i="5"/>
  <c r="K4967" i="5"/>
  <c r="I4967" i="5"/>
  <c r="G4967" i="5"/>
  <c r="M4966" i="5"/>
  <c r="K4966" i="5"/>
  <c r="I4966" i="5"/>
  <c r="G4966" i="5"/>
  <c r="M4965" i="5"/>
  <c r="K4965" i="5"/>
  <c r="I4965" i="5"/>
  <c r="G4965" i="5"/>
  <c r="M4964" i="5"/>
  <c r="K4964" i="5"/>
  <c r="I4964" i="5"/>
  <c r="G4964" i="5"/>
  <c r="M4963" i="5"/>
  <c r="K4963" i="5"/>
  <c r="I4963" i="5"/>
  <c r="G4963" i="5"/>
  <c r="M4962" i="5"/>
  <c r="K4962" i="5"/>
  <c r="I4962" i="5"/>
  <c r="G4962" i="5"/>
  <c r="M4961" i="5"/>
  <c r="K4961" i="5"/>
  <c r="I4961" i="5"/>
  <c r="G4961" i="5"/>
  <c r="M4960" i="5"/>
  <c r="K4960" i="5"/>
  <c r="I4960" i="5"/>
  <c r="G4960" i="5"/>
  <c r="M4959" i="5"/>
  <c r="K4959" i="5"/>
  <c r="I4959" i="5"/>
  <c r="G4959" i="5"/>
  <c r="M4958" i="5"/>
  <c r="K4958" i="5"/>
  <c r="I4958" i="5"/>
  <c r="G4958" i="5"/>
  <c r="M4957" i="5"/>
  <c r="K4957" i="5"/>
  <c r="I4957" i="5"/>
  <c r="G4957" i="5"/>
  <c r="M4956" i="5"/>
  <c r="K4956" i="5"/>
  <c r="I4956" i="5"/>
  <c r="G4956" i="5"/>
  <c r="M4955" i="5"/>
  <c r="K4955" i="5"/>
  <c r="I4955" i="5"/>
  <c r="G4955" i="5"/>
  <c r="M4954" i="5"/>
  <c r="K4954" i="5"/>
  <c r="I4954" i="5"/>
  <c r="G4954" i="5"/>
  <c r="M4953" i="5"/>
  <c r="K4953" i="5"/>
  <c r="I4953" i="5"/>
  <c r="G4953" i="5"/>
  <c r="M4952" i="5"/>
  <c r="K4952" i="5"/>
  <c r="I4952" i="5"/>
  <c r="G4952" i="5"/>
  <c r="M4951" i="5"/>
  <c r="K4951" i="5"/>
  <c r="I4951" i="5"/>
  <c r="G4951" i="5"/>
  <c r="M4950" i="5"/>
  <c r="K4950" i="5"/>
  <c r="I4950" i="5"/>
  <c r="G4950" i="5"/>
  <c r="M4949" i="5"/>
  <c r="K4949" i="5"/>
  <c r="I4949" i="5"/>
  <c r="G4949" i="5"/>
  <c r="M4948" i="5"/>
  <c r="K4948" i="5"/>
  <c r="I4948" i="5"/>
  <c r="G4948" i="5"/>
  <c r="M4947" i="5"/>
  <c r="K4947" i="5"/>
  <c r="I4947" i="5"/>
  <c r="G4947" i="5"/>
  <c r="M4946" i="5"/>
  <c r="K4946" i="5"/>
  <c r="I4946" i="5"/>
  <c r="G4946" i="5"/>
  <c r="M4945" i="5"/>
  <c r="K4945" i="5"/>
  <c r="I4945" i="5"/>
  <c r="G4945" i="5"/>
  <c r="M4944" i="5"/>
  <c r="K4944" i="5"/>
  <c r="I4944" i="5"/>
  <c r="G4944" i="5"/>
  <c r="M4943" i="5"/>
  <c r="K4943" i="5"/>
  <c r="I4943" i="5"/>
  <c r="G4943" i="5"/>
  <c r="M4942" i="5"/>
  <c r="K4942" i="5"/>
  <c r="I4942" i="5"/>
  <c r="G4942" i="5"/>
  <c r="M4941" i="5"/>
  <c r="K4941" i="5"/>
  <c r="I4941" i="5"/>
  <c r="G4941" i="5"/>
  <c r="M4940" i="5"/>
  <c r="K4940" i="5"/>
  <c r="I4940" i="5"/>
  <c r="G4940" i="5"/>
  <c r="M4939" i="5"/>
  <c r="K4939" i="5"/>
  <c r="I4939" i="5"/>
  <c r="G4939" i="5"/>
  <c r="M4938" i="5"/>
  <c r="K4938" i="5"/>
  <c r="I4938" i="5"/>
  <c r="G4938" i="5"/>
  <c r="M4937" i="5"/>
  <c r="K4937" i="5"/>
  <c r="I4937" i="5"/>
  <c r="G4937" i="5"/>
  <c r="M4936" i="5"/>
  <c r="K4936" i="5"/>
  <c r="I4936" i="5"/>
  <c r="G4936" i="5"/>
  <c r="M4935" i="5"/>
  <c r="K4935" i="5"/>
  <c r="I4935" i="5"/>
  <c r="G4935" i="5"/>
  <c r="M4934" i="5"/>
  <c r="K4934" i="5"/>
  <c r="I4934" i="5"/>
  <c r="G4934" i="5"/>
  <c r="M4933" i="5"/>
  <c r="K4933" i="5"/>
  <c r="I4933" i="5"/>
  <c r="G4933" i="5"/>
  <c r="M4932" i="5"/>
  <c r="K4932" i="5"/>
  <c r="I4932" i="5"/>
  <c r="G4932" i="5"/>
  <c r="M4931" i="5"/>
  <c r="K4931" i="5"/>
  <c r="I4931" i="5"/>
  <c r="G4931" i="5"/>
  <c r="M4930" i="5"/>
  <c r="K4930" i="5"/>
  <c r="I4930" i="5"/>
  <c r="G4930" i="5"/>
  <c r="M4929" i="5"/>
  <c r="K4929" i="5"/>
  <c r="I4929" i="5"/>
  <c r="G4929" i="5"/>
  <c r="M4928" i="5"/>
  <c r="K4928" i="5"/>
  <c r="I4928" i="5"/>
  <c r="G4928" i="5"/>
  <c r="M4927" i="5"/>
  <c r="K4927" i="5"/>
  <c r="I4927" i="5"/>
  <c r="G4927" i="5"/>
  <c r="M4926" i="5"/>
  <c r="K4926" i="5"/>
  <c r="I4926" i="5"/>
  <c r="G4926" i="5"/>
  <c r="M4925" i="5"/>
  <c r="K4925" i="5"/>
  <c r="I4925" i="5"/>
  <c r="G4925" i="5"/>
  <c r="M4924" i="5"/>
  <c r="K4924" i="5"/>
  <c r="I4924" i="5"/>
  <c r="G4924" i="5"/>
  <c r="M4923" i="5"/>
  <c r="K4923" i="5"/>
  <c r="I4923" i="5"/>
  <c r="G4923" i="5"/>
  <c r="M4922" i="5"/>
  <c r="K4922" i="5"/>
  <c r="I4922" i="5"/>
  <c r="G4922" i="5"/>
  <c r="M4921" i="5"/>
  <c r="K4921" i="5"/>
  <c r="I4921" i="5"/>
  <c r="G4921" i="5"/>
  <c r="M4920" i="5"/>
  <c r="K4920" i="5"/>
  <c r="I4920" i="5"/>
  <c r="G4920" i="5"/>
  <c r="M4919" i="5"/>
  <c r="K4919" i="5"/>
  <c r="I4919" i="5"/>
  <c r="G4919" i="5"/>
  <c r="M4918" i="5"/>
  <c r="K4918" i="5"/>
  <c r="I4918" i="5"/>
  <c r="G4918" i="5"/>
  <c r="M4917" i="5"/>
  <c r="K4917" i="5"/>
  <c r="I4917" i="5"/>
  <c r="G4917" i="5"/>
  <c r="M4916" i="5"/>
  <c r="K4916" i="5"/>
  <c r="I4916" i="5"/>
  <c r="G4916" i="5"/>
  <c r="M4915" i="5"/>
  <c r="K4915" i="5"/>
  <c r="I4915" i="5"/>
  <c r="G4915" i="5"/>
  <c r="M4914" i="5"/>
  <c r="K4914" i="5"/>
  <c r="I4914" i="5"/>
  <c r="G4914" i="5"/>
  <c r="M4913" i="5"/>
  <c r="K4913" i="5"/>
  <c r="I4913" i="5"/>
  <c r="G4913" i="5"/>
  <c r="M4912" i="5"/>
  <c r="K4912" i="5"/>
  <c r="I4912" i="5"/>
  <c r="G4912" i="5"/>
  <c r="M4911" i="5"/>
  <c r="K4911" i="5"/>
  <c r="I4911" i="5"/>
  <c r="G4911" i="5"/>
  <c r="M4910" i="5"/>
  <c r="K4910" i="5"/>
  <c r="I4910" i="5"/>
  <c r="G4910" i="5"/>
  <c r="M4909" i="5"/>
  <c r="K4909" i="5"/>
  <c r="I4909" i="5"/>
  <c r="G4909" i="5"/>
  <c r="M4908" i="5"/>
  <c r="K4908" i="5"/>
  <c r="I4908" i="5"/>
  <c r="G4908" i="5"/>
  <c r="M4907" i="5"/>
  <c r="K4907" i="5"/>
  <c r="I4907" i="5"/>
  <c r="G4907" i="5"/>
  <c r="M4906" i="5"/>
  <c r="K4906" i="5"/>
  <c r="I4906" i="5"/>
  <c r="G4906" i="5"/>
  <c r="M4905" i="5"/>
  <c r="K4905" i="5"/>
  <c r="I4905" i="5"/>
  <c r="G4905" i="5"/>
  <c r="M4904" i="5"/>
  <c r="K4904" i="5"/>
  <c r="I4904" i="5"/>
  <c r="G4904" i="5"/>
  <c r="M4903" i="5"/>
  <c r="K4903" i="5"/>
  <c r="I4903" i="5"/>
  <c r="G4903" i="5"/>
  <c r="M4902" i="5"/>
  <c r="K4902" i="5"/>
  <c r="I4902" i="5"/>
  <c r="G4902" i="5"/>
  <c r="M4901" i="5"/>
  <c r="K4901" i="5"/>
  <c r="I4901" i="5"/>
  <c r="G4901" i="5"/>
  <c r="M4900" i="5"/>
  <c r="K4900" i="5"/>
  <c r="I4900" i="5"/>
  <c r="G4900" i="5"/>
  <c r="M4899" i="5"/>
  <c r="K4899" i="5"/>
  <c r="I4899" i="5"/>
  <c r="G4899" i="5"/>
  <c r="M4898" i="5"/>
  <c r="K4898" i="5"/>
  <c r="I4898" i="5"/>
  <c r="G4898" i="5"/>
  <c r="M4897" i="5"/>
  <c r="K4897" i="5"/>
  <c r="I4897" i="5"/>
  <c r="G4897" i="5"/>
  <c r="M4896" i="5"/>
  <c r="K4896" i="5"/>
  <c r="I4896" i="5"/>
  <c r="G4896" i="5"/>
  <c r="M4895" i="5"/>
  <c r="K4895" i="5"/>
  <c r="G4895" i="5"/>
  <c r="M4894" i="5"/>
  <c r="K4894" i="5"/>
  <c r="G4894" i="5"/>
  <c r="M4893" i="5"/>
  <c r="K4893" i="5"/>
  <c r="I4893" i="5"/>
  <c r="G4893" i="5"/>
  <c r="M4892" i="5"/>
  <c r="K4892" i="5"/>
  <c r="I4892" i="5"/>
  <c r="G4892" i="5"/>
  <c r="M4891" i="5"/>
  <c r="K4891" i="5"/>
  <c r="I4891" i="5"/>
  <c r="G4891" i="5"/>
  <c r="M4890" i="5"/>
  <c r="K4890" i="5"/>
  <c r="I4890" i="5"/>
  <c r="G4890" i="5"/>
  <c r="M4889" i="5"/>
  <c r="K4889" i="5"/>
  <c r="I4889" i="5"/>
  <c r="G4889" i="5"/>
  <c r="M4888" i="5"/>
  <c r="K4888" i="5"/>
  <c r="I4888" i="5"/>
  <c r="G4888" i="5"/>
  <c r="M4887" i="5"/>
  <c r="K4887" i="5"/>
  <c r="I4887" i="5"/>
  <c r="G4887" i="5"/>
  <c r="M4886" i="5"/>
  <c r="K4886" i="5"/>
  <c r="I4886" i="5"/>
  <c r="G4886" i="5"/>
  <c r="M4885" i="5"/>
  <c r="K4885" i="5"/>
  <c r="I4885" i="5"/>
  <c r="G4885" i="5"/>
  <c r="M4884" i="5"/>
  <c r="K4884" i="5"/>
  <c r="I4884" i="5"/>
  <c r="G4884" i="5"/>
  <c r="M4883" i="5"/>
  <c r="K4883" i="5"/>
  <c r="I4883" i="5"/>
  <c r="G4883" i="5"/>
  <c r="M4882" i="5"/>
  <c r="K4882" i="5"/>
  <c r="I4882" i="5"/>
  <c r="G4882" i="5"/>
  <c r="M4881" i="5"/>
  <c r="K4881" i="5"/>
  <c r="I4881" i="5"/>
  <c r="G4881" i="5"/>
  <c r="M4880" i="5"/>
  <c r="K4880" i="5"/>
  <c r="I4880" i="5"/>
  <c r="G4880" i="5"/>
  <c r="M4879" i="5"/>
  <c r="K4879" i="5"/>
  <c r="I4879" i="5"/>
  <c r="G4879" i="5"/>
  <c r="M4878" i="5"/>
  <c r="K4878" i="5"/>
  <c r="I4878" i="5"/>
  <c r="G4878" i="5"/>
  <c r="M4877" i="5"/>
  <c r="K4877" i="5"/>
  <c r="I4877" i="5"/>
  <c r="G4877" i="5"/>
  <c r="M4876" i="5"/>
  <c r="K4876" i="5"/>
  <c r="I4876" i="5"/>
  <c r="G4876" i="5"/>
  <c r="M4875" i="5"/>
  <c r="K4875" i="5"/>
  <c r="I4875" i="5"/>
  <c r="G4875" i="5"/>
  <c r="M4874" i="5"/>
  <c r="K4874" i="5"/>
  <c r="G4874" i="5"/>
  <c r="M4873" i="5"/>
  <c r="K4873" i="5"/>
  <c r="I4873" i="5"/>
  <c r="G4873" i="5"/>
  <c r="M4872" i="5"/>
  <c r="K4872" i="5"/>
  <c r="I4872" i="5"/>
  <c r="G4872" i="5"/>
  <c r="M4871" i="5"/>
  <c r="K4871" i="5"/>
  <c r="G4871" i="5"/>
  <c r="M4870" i="5"/>
  <c r="K4870" i="5"/>
  <c r="G4870" i="5"/>
  <c r="M4869" i="5"/>
  <c r="K4869" i="5"/>
  <c r="I4869" i="5"/>
  <c r="G4869" i="5"/>
  <c r="M4868" i="5"/>
  <c r="K4868" i="5"/>
  <c r="I4868" i="5"/>
  <c r="G4868" i="5"/>
  <c r="M4867" i="5"/>
  <c r="K4867" i="5"/>
  <c r="I4867" i="5"/>
  <c r="G4867" i="5"/>
  <c r="M4866" i="5"/>
  <c r="K4866" i="5"/>
  <c r="I4866" i="5"/>
  <c r="G4866" i="5"/>
  <c r="M4865" i="5"/>
  <c r="K4865" i="5"/>
  <c r="I4865" i="5"/>
  <c r="G4865" i="5"/>
  <c r="M4864" i="5"/>
  <c r="K4864" i="5"/>
  <c r="I4864" i="5"/>
  <c r="G4864" i="5"/>
  <c r="M4863" i="5"/>
  <c r="K4863" i="5"/>
  <c r="I4863" i="5"/>
  <c r="G4863" i="5"/>
  <c r="M4862" i="5"/>
  <c r="K4862" i="5"/>
  <c r="I4862" i="5"/>
  <c r="G4862" i="5"/>
  <c r="I4861" i="5"/>
  <c r="G4861" i="5"/>
  <c r="L4861" i="5" s="1"/>
  <c r="I4860" i="5"/>
  <c r="G4860" i="5"/>
  <c r="L4860" i="5" s="1"/>
  <c r="I4859" i="5"/>
  <c r="G4859" i="5"/>
  <c r="L4859" i="5" s="1"/>
  <c r="M4858" i="5"/>
  <c r="K4858" i="5"/>
  <c r="I4858" i="5"/>
  <c r="G4858" i="5"/>
  <c r="M4857" i="5"/>
  <c r="K4857" i="5"/>
  <c r="I4857" i="5"/>
  <c r="G4857" i="5"/>
  <c r="M4856" i="5"/>
  <c r="K4856" i="5"/>
  <c r="I4856" i="5"/>
  <c r="G4856" i="5"/>
  <c r="M4855" i="5"/>
  <c r="K4855" i="5"/>
  <c r="I4855" i="5"/>
  <c r="G4855" i="5"/>
  <c r="M4854" i="5"/>
  <c r="K4854" i="5"/>
  <c r="I4854" i="5"/>
  <c r="G4854" i="5"/>
  <c r="M4853" i="5"/>
  <c r="K4853" i="5"/>
  <c r="I4853" i="5"/>
  <c r="G4853" i="5"/>
  <c r="M4852" i="5"/>
  <c r="K4852" i="5"/>
  <c r="I4852" i="5"/>
  <c r="G4852" i="5"/>
  <c r="M4851" i="5"/>
  <c r="K4851" i="5"/>
  <c r="I4851" i="5"/>
  <c r="G4851" i="5"/>
  <c r="M4850" i="5"/>
  <c r="K4850" i="5"/>
  <c r="I4850" i="5"/>
  <c r="G4850" i="5"/>
  <c r="M4849" i="5"/>
  <c r="K4849" i="5"/>
  <c r="I4849" i="5"/>
  <c r="G4849" i="5"/>
  <c r="M4848" i="5"/>
  <c r="K4848" i="5"/>
  <c r="I4848" i="5"/>
  <c r="G4848" i="5"/>
  <c r="M4847" i="5"/>
  <c r="K4847" i="5"/>
  <c r="I4847" i="5"/>
  <c r="G4847" i="5"/>
  <c r="M4846" i="5"/>
  <c r="K4846" i="5"/>
  <c r="I4846" i="5"/>
  <c r="G4846" i="5"/>
  <c r="M4845" i="5"/>
  <c r="K4845" i="5"/>
  <c r="I4845" i="5"/>
  <c r="G4845" i="5"/>
  <c r="M4844" i="5"/>
  <c r="K4844" i="5"/>
  <c r="I4844" i="5"/>
  <c r="G4844" i="5"/>
  <c r="M4843" i="5"/>
  <c r="K4843" i="5"/>
  <c r="I4843" i="5"/>
  <c r="G4843" i="5"/>
  <c r="M4842" i="5"/>
  <c r="K4842" i="5"/>
  <c r="I4842" i="5"/>
  <c r="G4842" i="5"/>
  <c r="M4841" i="5"/>
  <c r="K4841" i="5"/>
  <c r="I4841" i="5"/>
  <c r="G4841" i="5"/>
  <c r="M4840" i="5"/>
  <c r="K4840" i="5"/>
  <c r="I4840" i="5"/>
  <c r="G4840" i="5"/>
  <c r="M4839" i="5"/>
  <c r="K4839" i="5"/>
  <c r="I4839" i="5"/>
  <c r="G4839" i="5"/>
  <c r="M4838" i="5"/>
  <c r="K4838" i="5"/>
  <c r="I4838" i="5"/>
  <c r="G4838" i="5"/>
  <c r="M4837" i="5"/>
  <c r="K4837" i="5"/>
  <c r="I4837" i="5"/>
  <c r="G4837" i="5"/>
  <c r="M4836" i="5"/>
  <c r="K4836" i="5"/>
  <c r="I4836" i="5"/>
  <c r="G4836" i="5"/>
  <c r="M4835" i="5"/>
  <c r="K4835" i="5"/>
  <c r="I4835" i="5"/>
  <c r="G4835" i="5"/>
  <c r="M4833" i="5"/>
  <c r="K4833" i="5"/>
  <c r="I4833" i="5"/>
  <c r="G4833" i="5"/>
  <c r="M4820" i="5"/>
  <c r="K4820" i="5"/>
  <c r="I4820" i="5"/>
  <c r="G4820" i="5"/>
  <c r="M4818" i="5"/>
  <c r="K4818" i="5"/>
  <c r="I4818" i="5"/>
  <c r="G4818" i="5"/>
  <c r="M4817" i="5"/>
  <c r="K4817" i="5"/>
  <c r="I4817" i="5"/>
  <c r="G4817" i="5"/>
  <c r="M4816" i="5"/>
  <c r="K4816" i="5"/>
  <c r="I4816" i="5"/>
  <c r="G4816" i="5"/>
  <c r="M4815" i="5"/>
  <c r="K4815" i="5"/>
  <c r="I4815" i="5"/>
  <c r="G4815" i="5"/>
  <c r="M4809" i="5"/>
  <c r="K4809" i="5"/>
  <c r="I4809" i="5"/>
  <c r="G4809" i="5"/>
  <c r="M4808" i="5"/>
  <c r="K4808" i="5"/>
  <c r="I4808" i="5"/>
  <c r="G4808" i="5"/>
  <c r="M4807" i="5"/>
  <c r="K4807" i="5"/>
  <c r="G4807" i="5"/>
  <c r="M4806" i="5"/>
  <c r="K4806" i="5"/>
  <c r="I4806" i="5"/>
  <c r="G4806" i="5"/>
  <c r="M4805" i="5"/>
  <c r="K4805" i="5"/>
  <c r="G4805" i="5"/>
  <c r="M4804" i="5"/>
  <c r="K4804" i="5"/>
  <c r="I4804" i="5"/>
  <c r="G4804" i="5"/>
  <c r="M4803" i="5"/>
  <c r="K4803" i="5"/>
  <c r="G4803" i="5"/>
  <c r="M4802" i="5"/>
  <c r="K4802" i="5"/>
  <c r="G4802" i="5"/>
  <c r="M4801" i="5"/>
  <c r="K4801" i="5"/>
  <c r="I4801" i="5"/>
  <c r="G4801" i="5"/>
  <c r="M4800" i="5"/>
  <c r="K4800" i="5"/>
  <c r="I4800" i="5"/>
  <c r="G4800" i="5"/>
  <c r="M4799" i="5"/>
  <c r="K4799" i="5"/>
  <c r="I4799" i="5"/>
  <c r="G4799" i="5"/>
  <c r="M4798" i="5"/>
  <c r="K4798" i="5"/>
  <c r="I4798" i="5"/>
  <c r="G4798" i="5"/>
  <c r="M4797" i="5"/>
  <c r="K4797" i="5"/>
  <c r="I4797" i="5"/>
  <c r="G4797" i="5"/>
  <c r="M4796" i="5"/>
  <c r="K4796" i="5"/>
  <c r="I4796" i="5"/>
  <c r="G4796" i="5"/>
  <c r="M4795" i="5"/>
  <c r="K4795" i="5"/>
  <c r="I4795" i="5"/>
  <c r="G4795" i="5"/>
  <c r="M4794" i="5"/>
  <c r="K4794" i="5"/>
  <c r="I4794" i="5"/>
  <c r="G4794" i="5"/>
  <c r="M4793" i="5"/>
  <c r="K4793" i="5"/>
  <c r="I4793" i="5"/>
  <c r="G4793" i="5"/>
  <c r="M4792" i="5"/>
  <c r="K4792" i="5"/>
  <c r="I4792" i="5"/>
  <c r="G4792" i="5"/>
  <c r="M4791" i="5"/>
  <c r="K4791" i="5"/>
  <c r="I4791" i="5"/>
  <c r="G4791" i="5"/>
  <c r="M4790" i="5"/>
  <c r="K4790" i="5"/>
  <c r="I4790" i="5"/>
  <c r="G4790" i="5"/>
  <c r="M4789" i="5"/>
  <c r="K4789" i="5"/>
  <c r="I4789" i="5"/>
  <c r="G4789" i="5"/>
  <c r="M4788" i="5"/>
  <c r="K4788" i="5"/>
  <c r="I4788" i="5"/>
  <c r="G4788" i="5"/>
  <c r="M4787" i="5"/>
  <c r="K4787" i="5"/>
  <c r="I4787" i="5"/>
  <c r="G4787" i="5"/>
  <c r="M4786" i="5"/>
  <c r="K4786" i="5"/>
  <c r="I4786" i="5"/>
  <c r="G4786" i="5"/>
  <c r="M4785" i="5"/>
  <c r="K4785" i="5"/>
  <c r="I4785" i="5"/>
  <c r="G4785" i="5"/>
  <c r="M4784" i="5"/>
  <c r="K4784" i="5"/>
  <c r="I4784" i="5"/>
  <c r="G4784" i="5"/>
  <c r="M4783" i="5"/>
  <c r="K4783" i="5"/>
  <c r="I4783" i="5"/>
  <c r="G4783" i="5"/>
  <c r="M4782" i="5"/>
  <c r="K4782" i="5"/>
  <c r="I4782" i="5"/>
  <c r="G4782" i="5"/>
  <c r="M4781" i="5"/>
  <c r="K4781" i="5"/>
  <c r="I4781" i="5"/>
  <c r="G4781" i="5"/>
  <c r="M4780" i="5"/>
  <c r="K4780" i="5"/>
  <c r="I4780" i="5"/>
  <c r="G4780" i="5"/>
  <c r="M4779" i="5"/>
  <c r="K4779" i="5"/>
  <c r="I4779" i="5"/>
  <c r="G4779" i="5"/>
  <c r="M4778" i="5"/>
  <c r="K4778" i="5"/>
  <c r="I4778" i="5"/>
  <c r="G4778" i="5"/>
  <c r="I4777" i="5"/>
  <c r="G4777" i="5"/>
  <c r="L4777" i="5" s="1"/>
  <c r="M4776" i="5"/>
  <c r="K4776" i="5"/>
  <c r="I4776" i="5"/>
  <c r="G4776" i="5"/>
  <c r="M4775" i="5"/>
  <c r="K4775" i="5"/>
  <c r="I4775" i="5"/>
  <c r="G4775" i="5"/>
  <c r="M4774" i="5"/>
  <c r="K4774" i="5"/>
  <c r="I4774" i="5"/>
  <c r="G4774" i="5"/>
  <c r="M4773" i="5"/>
  <c r="K4773" i="5"/>
  <c r="I4773" i="5"/>
  <c r="G4773" i="5"/>
  <c r="M4772" i="5"/>
  <c r="K4772" i="5"/>
  <c r="I4772" i="5"/>
  <c r="G4772" i="5"/>
  <c r="M4771" i="5"/>
  <c r="K4771" i="5"/>
  <c r="I4771" i="5"/>
  <c r="G4771" i="5"/>
  <c r="M4770" i="5"/>
  <c r="K4770" i="5"/>
  <c r="I4770" i="5"/>
  <c r="G4770" i="5"/>
  <c r="M4769" i="5"/>
  <c r="K4769" i="5"/>
  <c r="I4769" i="5"/>
  <c r="G4769" i="5"/>
  <c r="M4768" i="5"/>
  <c r="K4768" i="5"/>
  <c r="I4768" i="5"/>
  <c r="G4768" i="5"/>
  <c r="M4767" i="5"/>
  <c r="K4767" i="5"/>
  <c r="I4767" i="5"/>
  <c r="G4767" i="5"/>
  <c r="M4766" i="5"/>
  <c r="K4766" i="5"/>
  <c r="G4766" i="5"/>
  <c r="M4765" i="5"/>
  <c r="K4765" i="5"/>
  <c r="I4765" i="5"/>
  <c r="G4765" i="5"/>
  <c r="M4764" i="5"/>
  <c r="K4764" i="5"/>
  <c r="I4764" i="5"/>
  <c r="G4764" i="5"/>
  <c r="M4763" i="5"/>
  <c r="K4763" i="5"/>
  <c r="G4763" i="5"/>
  <c r="M4762" i="5"/>
  <c r="K4762" i="5"/>
  <c r="I4762" i="5"/>
  <c r="G4762" i="5"/>
  <c r="M4761" i="5"/>
  <c r="K4761" i="5"/>
  <c r="I4761" i="5"/>
  <c r="G4761" i="5"/>
  <c r="M4760" i="5"/>
  <c r="K4760" i="5"/>
  <c r="I4760" i="5"/>
  <c r="G4760" i="5"/>
  <c r="M4759" i="5"/>
  <c r="K4759" i="5"/>
  <c r="I4759" i="5"/>
  <c r="G4759" i="5"/>
  <c r="M4758" i="5"/>
  <c r="K4758" i="5"/>
  <c r="G4758" i="5"/>
  <c r="M4757" i="5"/>
  <c r="K4757" i="5"/>
  <c r="I4757" i="5"/>
  <c r="G4757" i="5"/>
  <c r="M4756" i="5"/>
  <c r="K4756" i="5"/>
  <c r="G4756" i="5"/>
  <c r="M4755" i="5"/>
  <c r="K4755" i="5"/>
  <c r="I4755" i="5"/>
  <c r="G4755" i="5"/>
  <c r="M4754" i="5"/>
  <c r="K4754" i="5"/>
  <c r="I4754" i="5"/>
  <c r="G4754" i="5"/>
  <c r="M4753" i="5"/>
  <c r="K4753" i="5"/>
  <c r="I4753" i="5"/>
  <c r="G4753" i="5"/>
  <c r="M4752" i="5"/>
  <c r="K4752" i="5"/>
  <c r="I4752" i="5"/>
  <c r="G4752" i="5"/>
  <c r="M4751" i="5"/>
  <c r="K4751" i="5"/>
  <c r="I4751" i="5"/>
  <c r="G4751" i="5"/>
  <c r="M4750" i="5"/>
  <c r="K4750" i="5"/>
  <c r="I4750" i="5"/>
  <c r="G4750" i="5"/>
  <c r="M4749" i="5"/>
  <c r="K4749" i="5"/>
  <c r="I4749" i="5"/>
  <c r="G4749" i="5"/>
  <c r="M4748" i="5"/>
  <c r="K4748" i="5"/>
  <c r="I4748" i="5"/>
  <c r="G4748" i="5"/>
  <c r="M4747" i="5"/>
  <c r="K4747" i="5"/>
  <c r="I4747" i="5"/>
  <c r="G4747" i="5"/>
  <c r="M4746" i="5"/>
  <c r="K4746" i="5"/>
  <c r="I4746" i="5"/>
  <c r="G4746" i="5"/>
  <c r="M4745" i="5"/>
  <c r="K4745" i="5"/>
  <c r="I4745" i="5"/>
  <c r="G4745" i="5"/>
  <c r="M4744" i="5"/>
  <c r="L4744" i="5" s="1"/>
  <c r="K4744" i="5"/>
  <c r="I4744" i="5"/>
  <c r="M4743" i="5"/>
  <c r="K4743" i="5"/>
  <c r="I4743" i="5"/>
  <c r="G4743" i="5"/>
  <c r="M4742" i="5"/>
  <c r="K4742" i="5"/>
  <c r="I4742" i="5"/>
  <c r="G4742" i="5"/>
  <c r="M4741" i="5"/>
  <c r="K4741" i="5"/>
  <c r="I4741" i="5"/>
  <c r="G4741" i="5"/>
  <c r="M4740" i="5"/>
  <c r="K4740" i="5"/>
  <c r="I4740" i="5"/>
  <c r="G4740" i="5"/>
  <c r="M4739" i="5"/>
  <c r="K4739" i="5"/>
  <c r="I4739" i="5"/>
  <c r="G4739" i="5"/>
  <c r="M4738" i="5"/>
  <c r="K4738" i="5"/>
  <c r="I4738" i="5"/>
  <c r="G4738" i="5"/>
  <c r="M4737" i="5"/>
  <c r="K4737" i="5"/>
  <c r="I4737" i="5"/>
  <c r="G4737" i="5"/>
  <c r="M4736" i="5"/>
  <c r="K4736" i="5"/>
  <c r="I4736" i="5"/>
  <c r="G4736" i="5"/>
  <c r="M4735" i="5"/>
  <c r="K4735" i="5"/>
  <c r="I4735" i="5"/>
  <c r="G4735" i="5"/>
  <c r="M4734" i="5"/>
  <c r="K4734" i="5"/>
  <c r="I4734" i="5"/>
  <c r="G4734" i="5"/>
  <c r="M4733" i="5"/>
  <c r="K4733" i="5"/>
  <c r="I4733" i="5"/>
  <c r="G4733" i="5"/>
  <c r="M4732" i="5"/>
  <c r="K4732" i="5"/>
  <c r="I4732" i="5"/>
  <c r="G4732" i="5"/>
  <c r="M4731" i="5"/>
  <c r="K4731" i="5"/>
  <c r="I4731" i="5"/>
  <c r="G4731" i="5"/>
  <c r="M4730" i="5"/>
  <c r="K4730" i="5"/>
  <c r="I4730" i="5"/>
  <c r="G4730" i="5"/>
  <c r="M4729" i="5"/>
  <c r="K4729" i="5"/>
  <c r="I4729" i="5"/>
  <c r="G4729" i="5"/>
  <c r="M4728" i="5"/>
  <c r="K4728" i="5"/>
  <c r="I4728" i="5"/>
  <c r="G4728" i="5"/>
  <c r="M4727" i="5"/>
  <c r="K4727" i="5"/>
  <c r="I4727" i="5"/>
  <c r="G4727" i="5"/>
  <c r="M4726" i="5"/>
  <c r="K4726" i="5"/>
  <c r="I4726" i="5"/>
  <c r="G4726" i="5"/>
  <c r="M4725" i="5"/>
  <c r="K4725" i="5"/>
  <c r="I4725" i="5"/>
  <c r="G4725" i="5"/>
  <c r="M4724" i="5"/>
  <c r="K4724" i="5"/>
  <c r="I4724" i="5"/>
  <c r="G4724" i="5"/>
  <c r="M4723" i="5"/>
  <c r="K4723" i="5"/>
  <c r="I4723" i="5"/>
  <c r="G4723" i="5"/>
  <c r="M4722" i="5"/>
  <c r="K4722" i="5"/>
  <c r="I4722" i="5"/>
  <c r="G4722" i="5"/>
  <c r="M4721" i="5"/>
  <c r="K4721" i="5"/>
  <c r="G4721" i="5"/>
  <c r="M4720" i="5"/>
  <c r="K4720" i="5"/>
  <c r="I4720" i="5"/>
  <c r="G4720" i="5"/>
  <c r="M4719" i="5"/>
  <c r="K4719" i="5"/>
  <c r="I4719" i="5"/>
  <c r="G4719" i="5"/>
  <c r="M4718" i="5"/>
  <c r="K4718" i="5"/>
  <c r="I4718" i="5"/>
  <c r="G4718" i="5"/>
  <c r="M4717" i="5"/>
  <c r="K4717" i="5"/>
  <c r="I4717" i="5"/>
  <c r="G4717" i="5"/>
  <c r="M4716" i="5"/>
  <c r="K4716" i="5"/>
  <c r="I4716" i="5"/>
  <c r="G4716" i="5"/>
  <c r="M4715" i="5"/>
  <c r="K4715" i="5"/>
  <c r="G4715" i="5"/>
  <c r="M4714" i="5"/>
  <c r="K4714" i="5"/>
  <c r="I4714" i="5"/>
  <c r="G4714" i="5"/>
  <c r="M4713" i="5"/>
  <c r="K4713" i="5"/>
  <c r="I4713" i="5"/>
  <c r="G4713" i="5"/>
  <c r="M4712" i="5"/>
  <c r="K4712" i="5"/>
  <c r="I4712" i="5"/>
  <c r="G4712" i="5"/>
  <c r="M4711" i="5"/>
  <c r="K4711" i="5"/>
  <c r="I4711" i="5"/>
  <c r="G4711" i="5"/>
  <c r="M4710" i="5"/>
  <c r="K4710" i="5"/>
  <c r="I4710" i="5"/>
  <c r="G4710" i="5"/>
  <c r="M4709" i="5"/>
  <c r="K4709" i="5"/>
  <c r="I4709" i="5"/>
  <c r="G4709" i="5"/>
  <c r="M4708" i="5"/>
  <c r="K4708" i="5"/>
  <c r="I4708" i="5"/>
  <c r="G4708" i="5"/>
  <c r="M4707" i="5"/>
  <c r="K4707" i="5"/>
  <c r="I4707" i="5"/>
  <c r="G4707" i="5"/>
  <c r="M4706" i="5"/>
  <c r="K4706" i="5"/>
  <c r="I4706" i="5"/>
  <c r="G4706" i="5"/>
  <c r="M4705" i="5"/>
  <c r="K4705" i="5"/>
  <c r="I4705" i="5"/>
  <c r="G4705" i="5"/>
  <c r="M4704" i="5"/>
  <c r="K4704" i="5"/>
  <c r="I4704" i="5"/>
  <c r="G4704" i="5"/>
  <c r="M4703" i="5"/>
  <c r="K4703" i="5"/>
  <c r="I4703" i="5"/>
  <c r="G4703" i="5"/>
  <c r="M4702" i="5"/>
  <c r="K4702" i="5"/>
  <c r="I4702" i="5"/>
  <c r="G4702" i="5"/>
  <c r="M4701" i="5"/>
  <c r="K4701" i="5"/>
  <c r="I4701" i="5"/>
  <c r="G4701" i="5"/>
  <c r="M4700" i="5"/>
  <c r="K4700" i="5"/>
  <c r="I4700" i="5"/>
  <c r="G4700" i="5"/>
  <c r="M4699" i="5"/>
  <c r="K4699" i="5"/>
  <c r="I4699" i="5"/>
  <c r="G4699" i="5"/>
  <c r="M4698" i="5"/>
  <c r="K4698" i="5"/>
  <c r="I4698" i="5"/>
  <c r="G4698" i="5"/>
  <c r="M4697" i="5"/>
  <c r="K4697" i="5"/>
  <c r="I4697" i="5"/>
  <c r="G4697" i="5"/>
  <c r="M4696" i="5"/>
  <c r="K4696" i="5"/>
  <c r="I4696" i="5"/>
  <c r="G4696" i="5"/>
  <c r="M4695" i="5"/>
  <c r="K4695" i="5"/>
  <c r="I4695" i="5"/>
  <c r="G4695" i="5"/>
  <c r="M4694" i="5"/>
  <c r="K4694" i="5"/>
  <c r="I4694" i="5"/>
  <c r="G4694" i="5"/>
  <c r="M4693" i="5"/>
  <c r="K4693" i="5"/>
  <c r="I4693" i="5"/>
  <c r="G4693" i="5"/>
  <c r="M4692" i="5"/>
  <c r="K4692" i="5"/>
  <c r="I4692" i="5"/>
  <c r="G4692" i="5"/>
  <c r="M4691" i="5"/>
  <c r="K4691" i="5"/>
  <c r="I4691" i="5"/>
  <c r="G4691" i="5"/>
  <c r="M4690" i="5"/>
  <c r="K4690" i="5"/>
  <c r="I4690" i="5"/>
  <c r="G4690" i="5"/>
  <c r="M4689" i="5"/>
  <c r="K4689" i="5"/>
  <c r="I4689" i="5"/>
  <c r="G4689" i="5"/>
  <c r="M4688" i="5"/>
  <c r="K4688" i="5"/>
  <c r="I4688" i="5"/>
  <c r="G4688" i="5"/>
  <c r="M4687" i="5"/>
  <c r="K4687" i="5"/>
  <c r="I4687" i="5"/>
  <c r="G4687" i="5"/>
  <c r="M4686" i="5"/>
  <c r="K4686" i="5"/>
  <c r="I4686" i="5"/>
  <c r="G4686" i="5"/>
  <c r="M4685" i="5"/>
  <c r="K4685" i="5"/>
  <c r="I4685" i="5"/>
  <c r="G4685" i="5"/>
  <c r="M4684" i="5"/>
  <c r="K4684" i="5"/>
  <c r="I4684" i="5"/>
  <c r="G4684" i="5"/>
  <c r="M4683" i="5"/>
  <c r="K4683" i="5"/>
  <c r="I4683" i="5"/>
  <c r="G4683" i="5"/>
  <c r="M4682" i="5"/>
  <c r="K4682" i="5"/>
  <c r="I4682" i="5"/>
  <c r="G4682" i="5"/>
  <c r="M4681" i="5"/>
  <c r="K4681" i="5"/>
  <c r="I4681" i="5"/>
  <c r="G4681" i="5"/>
  <c r="M4680" i="5"/>
  <c r="K4680" i="5"/>
  <c r="I4680" i="5"/>
  <c r="G4680" i="5"/>
  <c r="M4679" i="5"/>
  <c r="K4679" i="5"/>
  <c r="I4679" i="5"/>
  <c r="G4679" i="5"/>
  <c r="M4678" i="5"/>
  <c r="K4678" i="5"/>
  <c r="I4678" i="5"/>
  <c r="G4678" i="5"/>
  <c r="M4677" i="5"/>
  <c r="K4677" i="5"/>
  <c r="I4677" i="5"/>
  <c r="G4677" i="5"/>
  <c r="M4676" i="5"/>
  <c r="K4676" i="5"/>
  <c r="I4676" i="5"/>
  <c r="G4676" i="5"/>
  <c r="M4675" i="5"/>
  <c r="K4675" i="5"/>
  <c r="I4675" i="5"/>
  <c r="G4675" i="5"/>
  <c r="M4674" i="5"/>
  <c r="K4674" i="5"/>
  <c r="I4674" i="5"/>
  <c r="G4674" i="5"/>
  <c r="M4673" i="5"/>
  <c r="K4673" i="5"/>
  <c r="I4673" i="5"/>
  <c r="G4673" i="5"/>
  <c r="M4672" i="5"/>
  <c r="K4672" i="5"/>
  <c r="I4672" i="5"/>
  <c r="G4672" i="5"/>
  <c r="M4671" i="5"/>
  <c r="K4671" i="5"/>
  <c r="I4671" i="5"/>
  <c r="G4671" i="5"/>
  <c r="M4670" i="5"/>
  <c r="K4670" i="5"/>
  <c r="I4670" i="5"/>
  <c r="G4670" i="5"/>
  <c r="M4669" i="5"/>
  <c r="K4669" i="5"/>
  <c r="I4669" i="5"/>
  <c r="G4669" i="5"/>
  <c r="M4668" i="5"/>
  <c r="K4668" i="5"/>
  <c r="I4668" i="5"/>
  <c r="G4668" i="5"/>
  <c r="M4667" i="5"/>
  <c r="K4667" i="5"/>
  <c r="I4667" i="5"/>
  <c r="G4667" i="5"/>
  <c r="M4666" i="5"/>
  <c r="K4666" i="5"/>
  <c r="I4666" i="5"/>
  <c r="G4666" i="5"/>
  <c r="M4665" i="5"/>
  <c r="K4665" i="5"/>
  <c r="I4665" i="5"/>
  <c r="G4665" i="5"/>
  <c r="M4664" i="5"/>
  <c r="K4664" i="5"/>
  <c r="I4664" i="5"/>
  <c r="G4664" i="5"/>
  <c r="M4663" i="5"/>
  <c r="K4663" i="5"/>
  <c r="I4663" i="5"/>
  <c r="G4663" i="5"/>
  <c r="M4662" i="5"/>
  <c r="K4662" i="5"/>
  <c r="I4662" i="5"/>
  <c r="G4662" i="5"/>
  <c r="M4660" i="5"/>
  <c r="K4660" i="5"/>
  <c r="I4660" i="5"/>
  <c r="G4660" i="5"/>
  <c r="M4659" i="5"/>
  <c r="K4659" i="5"/>
  <c r="I4659" i="5"/>
  <c r="G4659" i="5"/>
  <c r="M4658" i="5"/>
  <c r="K4658" i="5"/>
  <c r="I4658" i="5"/>
  <c r="G4658" i="5"/>
  <c r="M4657" i="5"/>
  <c r="K4657" i="5"/>
  <c r="I4657" i="5"/>
  <c r="G4657" i="5"/>
  <c r="M4656" i="5"/>
  <c r="K4656" i="5"/>
  <c r="I4656" i="5"/>
  <c r="G4656" i="5"/>
  <c r="M4655" i="5"/>
  <c r="K4655" i="5"/>
  <c r="I4655" i="5"/>
  <c r="G4655" i="5"/>
  <c r="M4654" i="5"/>
  <c r="K4654" i="5"/>
  <c r="I4654" i="5"/>
  <c r="G4654" i="5"/>
  <c r="M4653" i="5"/>
  <c r="K4653" i="5"/>
  <c r="I4653" i="5"/>
  <c r="G4653" i="5"/>
  <c r="M4652" i="5"/>
  <c r="K4652" i="5"/>
  <c r="I4652" i="5"/>
  <c r="G4652" i="5"/>
  <c r="M4651" i="5"/>
  <c r="K4651" i="5"/>
  <c r="I4651" i="5"/>
  <c r="G4651" i="5"/>
  <c r="M4621" i="5"/>
  <c r="K4621" i="5"/>
  <c r="I4621" i="5"/>
  <c r="G4621" i="5"/>
  <c r="M4620" i="5"/>
  <c r="K4620" i="5"/>
  <c r="I4620" i="5"/>
  <c r="G4620" i="5"/>
  <c r="M4619" i="5"/>
  <c r="K4619" i="5"/>
  <c r="I4619" i="5"/>
  <c r="G4619" i="5"/>
  <c r="M4618" i="5"/>
  <c r="K4618" i="5"/>
  <c r="I4618" i="5"/>
  <c r="G4618" i="5"/>
  <c r="M4617" i="5"/>
  <c r="K4617" i="5"/>
  <c r="I4617" i="5"/>
  <c r="G4617" i="5"/>
  <c r="M4616" i="5"/>
  <c r="K4616" i="5"/>
  <c r="I4616" i="5"/>
  <c r="G4616" i="5"/>
  <c r="M4615" i="5"/>
  <c r="K4615" i="5"/>
  <c r="I4615" i="5"/>
  <c r="G4615" i="5"/>
  <c r="M4614" i="5"/>
  <c r="K4614" i="5"/>
  <c r="I4614" i="5"/>
  <c r="G4614" i="5"/>
  <c r="M4613" i="5"/>
  <c r="K4613" i="5"/>
  <c r="I4613" i="5"/>
  <c r="G4613" i="5"/>
  <c r="M4603" i="5"/>
  <c r="K4603" i="5"/>
  <c r="I4603" i="5"/>
  <c r="G4603" i="5"/>
  <c r="M4602" i="5"/>
  <c r="L4602" i="5" s="1"/>
  <c r="K4602" i="5"/>
  <c r="I4602" i="5"/>
  <c r="M4598" i="5"/>
  <c r="K4598" i="5"/>
  <c r="I4598" i="5"/>
  <c r="G4598" i="5"/>
  <c r="M4595" i="5"/>
  <c r="K4595" i="5"/>
  <c r="I4595" i="5"/>
  <c r="G4595" i="5"/>
  <c r="M4585" i="5"/>
  <c r="K4585" i="5"/>
  <c r="I4585" i="5"/>
  <c r="G4585" i="5"/>
  <c r="M4583" i="5"/>
  <c r="K4583" i="5"/>
  <c r="I4583" i="5"/>
  <c r="G4583" i="5"/>
  <c r="M4582" i="5"/>
  <c r="K4582" i="5"/>
  <c r="I4582" i="5"/>
  <c r="G4582" i="5"/>
  <c r="M4579" i="5"/>
  <c r="K4579" i="5"/>
  <c r="I4579" i="5"/>
  <c r="G4579" i="5"/>
  <c r="M4578" i="5"/>
  <c r="K4578" i="5"/>
  <c r="I4578" i="5"/>
  <c r="G4578" i="5"/>
  <c r="M4577" i="5"/>
  <c r="K4577" i="5"/>
  <c r="I4577" i="5"/>
  <c r="G4577" i="5"/>
  <c r="M4576" i="5"/>
  <c r="K4576" i="5"/>
  <c r="I4576" i="5"/>
  <c r="G4576" i="5"/>
  <c r="M4575" i="5"/>
  <c r="K4575" i="5"/>
  <c r="I4575" i="5"/>
  <c r="G4575" i="5"/>
  <c r="M4574" i="5"/>
  <c r="K4574" i="5"/>
  <c r="I4574" i="5"/>
  <c r="G4574" i="5"/>
  <c r="M4573" i="5"/>
  <c r="K4573" i="5"/>
  <c r="I4573" i="5"/>
  <c r="G4573" i="5"/>
  <c r="M4572" i="5"/>
  <c r="K4572" i="5"/>
  <c r="I4572" i="5"/>
  <c r="G4572" i="5"/>
  <c r="M4571" i="5"/>
  <c r="K4571" i="5"/>
  <c r="I4571" i="5"/>
  <c r="G4571" i="5"/>
  <c r="M4570" i="5"/>
  <c r="K4570" i="5"/>
  <c r="I4570" i="5"/>
  <c r="G4570" i="5"/>
  <c r="M4569" i="5"/>
  <c r="K4569" i="5"/>
  <c r="I4569" i="5"/>
  <c r="G4569" i="5"/>
  <c r="M4568" i="5"/>
  <c r="K4568" i="5"/>
  <c r="I4568" i="5"/>
  <c r="G4568" i="5"/>
  <c r="M4567" i="5"/>
  <c r="K4567" i="5"/>
  <c r="I4567" i="5"/>
  <c r="G4567" i="5"/>
  <c r="M4566" i="5"/>
  <c r="K4566" i="5"/>
  <c r="I4566" i="5"/>
  <c r="G4566" i="5"/>
  <c r="M4565" i="5"/>
  <c r="K4565" i="5"/>
  <c r="I4565" i="5"/>
  <c r="G4565" i="5"/>
  <c r="M4564" i="5"/>
  <c r="K4564" i="5"/>
  <c r="I4564" i="5"/>
  <c r="G4564" i="5"/>
  <c r="M4563" i="5"/>
  <c r="K4563" i="5"/>
  <c r="I4563" i="5"/>
  <c r="G4563" i="5"/>
  <c r="M4562" i="5"/>
  <c r="K4562" i="5"/>
  <c r="I4562" i="5"/>
  <c r="G4562" i="5"/>
  <c r="M4561" i="5"/>
  <c r="K4561" i="5"/>
  <c r="I4561" i="5"/>
  <c r="G4561" i="5"/>
  <c r="M4560" i="5"/>
  <c r="K4560" i="5"/>
  <c r="I4560" i="5"/>
  <c r="G4560" i="5"/>
  <c r="M4559" i="5"/>
  <c r="K4559" i="5"/>
  <c r="I4559" i="5"/>
  <c r="G4559" i="5"/>
  <c r="M4558" i="5"/>
  <c r="K4558" i="5"/>
  <c r="I4558" i="5"/>
  <c r="G4558" i="5"/>
  <c r="M4557" i="5"/>
  <c r="K4557" i="5"/>
  <c r="I4557" i="5"/>
  <c r="G4557" i="5"/>
  <c r="M4556" i="5"/>
  <c r="K4556" i="5"/>
  <c r="I4556" i="5"/>
  <c r="G4556" i="5"/>
  <c r="M4555" i="5"/>
  <c r="K4555" i="5"/>
  <c r="I4555" i="5"/>
  <c r="G4555" i="5"/>
  <c r="M4554" i="5"/>
  <c r="K4554" i="5"/>
  <c r="I4554" i="5"/>
  <c r="G4554" i="5"/>
  <c r="M4553" i="5"/>
  <c r="K4553" i="5"/>
  <c r="I4553" i="5"/>
  <c r="G4553" i="5"/>
  <c r="M4552" i="5"/>
  <c r="K4552" i="5"/>
  <c r="I4552" i="5"/>
  <c r="G4552" i="5"/>
  <c r="M4551" i="5"/>
  <c r="K4551" i="5"/>
  <c r="I4551" i="5"/>
  <c r="G4551" i="5"/>
  <c r="M4550" i="5"/>
  <c r="K4550" i="5"/>
  <c r="I4550" i="5"/>
  <c r="G4550" i="5"/>
  <c r="M4549" i="5"/>
  <c r="K4549" i="5"/>
  <c r="I4549" i="5"/>
  <c r="G4549" i="5"/>
  <c r="M4548" i="5"/>
  <c r="K4548" i="5"/>
  <c r="I4548" i="5"/>
  <c r="G4548" i="5"/>
  <c r="M4547" i="5"/>
  <c r="K4547" i="5"/>
  <c r="I4547" i="5"/>
  <c r="G4547" i="5"/>
  <c r="M4546" i="5"/>
  <c r="K4546" i="5"/>
  <c r="I4546" i="5"/>
  <c r="G4546" i="5"/>
  <c r="M4545" i="5"/>
  <c r="K4545" i="5"/>
  <c r="I4545" i="5"/>
  <c r="G4545" i="5"/>
  <c r="M4544" i="5"/>
  <c r="K4544" i="5"/>
  <c r="I4544" i="5"/>
  <c r="G4544" i="5"/>
  <c r="M4543" i="5"/>
  <c r="K4543" i="5"/>
  <c r="I4543" i="5"/>
  <c r="G4543" i="5"/>
  <c r="M4542" i="5"/>
  <c r="K4542" i="5"/>
  <c r="I4542" i="5"/>
  <c r="G4542" i="5"/>
  <c r="M4541" i="5"/>
  <c r="K4541" i="5"/>
  <c r="I4541" i="5"/>
  <c r="G4541" i="5"/>
  <c r="M4540" i="5"/>
  <c r="K4540" i="5"/>
  <c r="I4540" i="5"/>
  <c r="G4540" i="5"/>
  <c r="M4539" i="5"/>
  <c r="K4539" i="5"/>
  <c r="I4539" i="5"/>
  <c r="G4539" i="5"/>
  <c r="M4538" i="5"/>
  <c r="K4538" i="5"/>
  <c r="I4538" i="5"/>
  <c r="G4538" i="5"/>
  <c r="M4537" i="5"/>
  <c r="K4537" i="5"/>
  <c r="I4537" i="5"/>
  <c r="G4537" i="5"/>
  <c r="M4536" i="5"/>
  <c r="K4536" i="5"/>
  <c r="I4536" i="5"/>
  <c r="G4536" i="5"/>
  <c r="M4535" i="5"/>
  <c r="K4535" i="5"/>
  <c r="I4535" i="5"/>
  <c r="G4535" i="5"/>
  <c r="M4534" i="5"/>
  <c r="K4534" i="5"/>
  <c r="I4534" i="5"/>
  <c r="G4534" i="5"/>
  <c r="M4533" i="5"/>
  <c r="K4533" i="5"/>
  <c r="I4533" i="5"/>
  <c r="G4533" i="5"/>
  <c r="M4532" i="5"/>
  <c r="K4532" i="5"/>
  <c r="I4532" i="5"/>
  <c r="G4532" i="5"/>
  <c r="M4531" i="5"/>
  <c r="K4531" i="5"/>
  <c r="I4531" i="5"/>
  <c r="G4531" i="5"/>
  <c r="M4530" i="5"/>
  <c r="K4530" i="5"/>
  <c r="I4530" i="5"/>
  <c r="G4530" i="5"/>
  <c r="M4529" i="5"/>
  <c r="K4529" i="5"/>
  <c r="I4529" i="5"/>
  <c r="G4529" i="5"/>
  <c r="M4528" i="5"/>
  <c r="K4528" i="5"/>
  <c r="I4528" i="5"/>
  <c r="G4528" i="5"/>
  <c r="M4527" i="5"/>
  <c r="K4527" i="5"/>
  <c r="I4527" i="5"/>
  <c r="G4527" i="5"/>
  <c r="M4526" i="5"/>
  <c r="K4526" i="5"/>
  <c r="G4526" i="5"/>
  <c r="M4525" i="5"/>
  <c r="K4525" i="5"/>
  <c r="I4525" i="5"/>
  <c r="G4525" i="5"/>
  <c r="M4524" i="5"/>
  <c r="K4524" i="5"/>
  <c r="I4524" i="5"/>
  <c r="G4524" i="5"/>
  <c r="M4523" i="5"/>
  <c r="K4523" i="5"/>
  <c r="I4523" i="5"/>
  <c r="G4523" i="5"/>
  <c r="M4522" i="5"/>
  <c r="K4522" i="5"/>
  <c r="I4522" i="5"/>
  <c r="G4522" i="5"/>
  <c r="M4521" i="5"/>
  <c r="K4521" i="5"/>
  <c r="I4521" i="5"/>
  <c r="G4521" i="5"/>
  <c r="M4520" i="5"/>
  <c r="K4520" i="5"/>
  <c r="I4520" i="5"/>
  <c r="G4520" i="5"/>
  <c r="M4519" i="5"/>
  <c r="K4519" i="5"/>
  <c r="I4519" i="5"/>
  <c r="G4519" i="5"/>
  <c r="M4518" i="5"/>
  <c r="K4518" i="5"/>
  <c r="I4518" i="5"/>
  <c r="G4518" i="5"/>
  <c r="M4517" i="5"/>
  <c r="K4517" i="5"/>
  <c r="I4517" i="5"/>
  <c r="G4517" i="5"/>
  <c r="M4516" i="5"/>
  <c r="K4516" i="5"/>
  <c r="I4516" i="5"/>
  <c r="G4516" i="5"/>
  <c r="M4515" i="5"/>
  <c r="K4515" i="5"/>
  <c r="I4515" i="5"/>
  <c r="G4515" i="5"/>
  <c r="M4514" i="5"/>
  <c r="K4514" i="5"/>
  <c r="I4514" i="5"/>
  <c r="G4514" i="5"/>
  <c r="M4513" i="5"/>
  <c r="K4513" i="5"/>
  <c r="I4513" i="5"/>
  <c r="G4513" i="5"/>
  <c r="M4512" i="5"/>
  <c r="K4512" i="5"/>
  <c r="I4512" i="5"/>
  <c r="G4512" i="5"/>
  <c r="M4511" i="5"/>
  <c r="K4511" i="5"/>
  <c r="I4511" i="5"/>
  <c r="G4511" i="5"/>
  <c r="M4510" i="5"/>
  <c r="K4510" i="5"/>
  <c r="I4510" i="5"/>
  <c r="G4510" i="5"/>
  <c r="M4509" i="5"/>
  <c r="K4509" i="5"/>
  <c r="I4509" i="5"/>
  <c r="G4509" i="5"/>
  <c r="M4508" i="5"/>
  <c r="K4508" i="5"/>
  <c r="I4508" i="5"/>
  <c r="G4508" i="5"/>
  <c r="M4507" i="5"/>
  <c r="K4507" i="5"/>
  <c r="I4507" i="5"/>
  <c r="G4507" i="5"/>
  <c r="M4506" i="5"/>
  <c r="K4506" i="5"/>
  <c r="I4506" i="5"/>
  <c r="G4506" i="5"/>
  <c r="M4505" i="5"/>
  <c r="K4505" i="5"/>
  <c r="I4505" i="5"/>
  <c r="G4505" i="5"/>
  <c r="M4504" i="5"/>
  <c r="K4504" i="5"/>
  <c r="I4504" i="5"/>
  <c r="G4504" i="5"/>
  <c r="M4503" i="5"/>
  <c r="K4503" i="5"/>
  <c r="I4503" i="5"/>
  <c r="G4503" i="5"/>
  <c r="M4502" i="5"/>
  <c r="K4502" i="5"/>
  <c r="I4502" i="5"/>
  <c r="G4502" i="5"/>
  <c r="M4501" i="5"/>
  <c r="K4501" i="5"/>
  <c r="I4501" i="5"/>
  <c r="G4501" i="5"/>
  <c r="M4500" i="5"/>
  <c r="K4500" i="5"/>
  <c r="I4500" i="5"/>
  <c r="G4500" i="5"/>
  <c r="M4499" i="5"/>
  <c r="K4499" i="5"/>
  <c r="I4499" i="5"/>
  <c r="G4499" i="5"/>
  <c r="M4498" i="5"/>
  <c r="K4498" i="5"/>
  <c r="I4498" i="5"/>
  <c r="G4498" i="5"/>
  <c r="M4497" i="5"/>
  <c r="K4497" i="5"/>
  <c r="I4497" i="5"/>
  <c r="G4497" i="5"/>
  <c r="M4496" i="5"/>
  <c r="K4496" i="5"/>
  <c r="I4496" i="5"/>
  <c r="G4496" i="5"/>
  <c r="M4495" i="5"/>
  <c r="K4495" i="5"/>
  <c r="I4495" i="5"/>
  <c r="G4495" i="5"/>
  <c r="M4484" i="5"/>
  <c r="K4484" i="5"/>
  <c r="G4484" i="5"/>
  <c r="M4483" i="5"/>
  <c r="K4483" i="5"/>
  <c r="G4483" i="5"/>
  <c r="M4482" i="5"/>
  <c r="K4482" i="5"/>
  <c r="G4482" i="5"/>
  <c r="M4481" i="5"/>
  <c r="K4481" i="5"/>
  <c r="G4481" i="5"/>
  <c r="M4480" i="5"/>
  <c r="K4480" i="5"/>
  <c r="G4480" i="5"/>
  <c r="M4479" i="5"/>
  <c r="K4479" i="5"/>
  <c r="G4479" i="5"/>
  <c r="M4478" i="5"/>
  <c r="K4478" i="5"/>
  <c r="G4478" i="5"/>
  <c r="M4477" i="5"/>
  <c r="K4477" i="5"/>
  <c r="G4477" i="5"/>
  <c r="M4476" i="5"/>
  <c r="K4476" i="5"/>
  <c r="G4476" i="5"/>
  <c r="M4475" i="5"/>
  <c r="K4475" i="5"/>
  <c r="G4475" i="5"/>
  <c r="M4474" i="5"/>
  <c r="K4474" i="5"/>
  <c r="I4474" i="5"/>
  <c r="G4474" i="5"/>
  <c r="M4473" i="5"/>
  <c r="K4473" i="5"/>
  <c r="I4473" i="5"/>
  <c r="G4473" i="5"/>
  <c r="M4472" i="5"/>
  <c r="K4472" i="5"/>
  <c r="G4472" i="5"/>
  <c r="M4471" i="5"/>
  <c r="K4471" i="5"/>
  <c r="G4471" i="5"/>
  <c r="M4470" i="5"/>
  <c r="K4470" i="5"/>
  <c r="G4470" i="5"/>
  <c r="M4469" i="5"/>
  <c r="K4469" i="5"/>
  <c r="I4469" i="5"/>
  <c r="G4469" i="5"/>
  <c r="M4468" i="5"/>
  <c r="K4468" i="5"/>
  <c r="G4468" i="5"/>
  <c r="M4467" i="5"/>
  <c r="K4467" i="5"/>
  <c r="I4467" i="5"/>
  <c r="G4467" i="5"/>
  <c r="M4466" i="5"/>
  <c r="K4466" i="5"/>
  <c r="I4466" i="5"/>
  <c r="G4466" i="5"/>
  <c r="M4465" i="5"/>
  <c r="K4465" i="5"/>
  <c r="I4465" i="5"/>
  <c r="G4465" i="5"/>
  <c r="M4459" i="5"/>
  <c r="K4459" i="5"/>
  <c r="I4459" i="5"/>
  <c r="G4459" i="5"/>
  <c r="M4458" i="5"/>
  <c r="K4458" i="5"/>
  <c r="I4458" i="5"/>
  <c r="G4458" i="5"/>
  <c r="M4457" i="5"/>
  <c r="K4457" i="5"/>
  <c r="I4457" i="5"/>
  <c r="G4457" i="5"/>
  <c r="M4456" i="5"/>
  <c r="K4456" i="5"/>
  <c r="I4456" i="5"/>
  <c r="G4456" i="5"/>
  <c r="M4455" i="5"/>
  <c r="K4455" i="5"/>
  <c r="I4455" i="5"/>
  <c r="G4455" i="5"/>
  <c r="M4454" i="5"/>
  <c r="K4454" i="5"/>
  <c r="I4454" i="5"/>
  <c r="G4454" i="5"/>
  <c r="M4453" i="5"/>
  <c r="K4453" i="5"/>
  <c r="I4453" i="5"/>
  <c r="G4453" i="5"/>
  <c r="M4452" i="5"/>
  <c r="K4452" i="5"/>
  <c r="G4452" i="5"/>
  <c r="M4451" i="5"/>
  <c r="K4451" i="5"/>
  <c r="I4451" i="5"/>
  <c r="G4451" i="5"/>
  <c r="M4450" i="5"/>
  <c r="K4450" i="5"/>
  <c r="I4450" i="5"/>
  <c r="G4450" i="5"/>
  <c r="M4449" i="5"/>
  <c r="K4449" i="5"/>
  <c r="I4449" i="5"/>
  <c r="G4449" i="5"/>
  <c r="M4448" i="5"/>
  <c r="K4448" i="5"/>
  <c r="G4448" i="5"/>
  <c r="M4447" i="5"/>
  <c r="K4447" i="5"/>
  <c r="I4447" i="5"/>
  <c r="G4447" i="5"/>
  <c r="M4446" i="5"/>
  <c r="K4446" i="5"/>
  <c r="I4446" i="5"/>
  <c r="G4446" i="5"/>
  <c r="M4445" i="5"/>
  <c r="K4445" i="5"/>
  <c r="I4445" i="5"/>
  <c r="G4445" i="5"/>
  <c r="M4444" i="5"/>
  <c r="K4444" i="5"/>
  <c r="I4444" i="5"/>
  <c r="G4444" i="5"/>
  <c r="M4443" i="5"/>
  <c r="K4443" i="5"/>
  <c r="I4443" i="5"/>
  <c r="G4443" i="5"/>
  <c r="M4442" i="5"/>
  <c r="K4442" i="5"/>
  <c r="I4442" i="5"/>
  <c r="G4442" i="5"/>
  <c r="M4441" i="5"/>
  <c r="K4441" i="5"/>
  <c r="I4441" i="5"/>
  <c r="G4441" i="5"/>
  <c r="M4430" i="5"/>
  <c r="K4430" i="5"/>
  <c r="I4430" i="5"/>
  <c r="G4430" i="5"/>
  <c r="M4429" i="5"/>
  <c r="K4429" i="5"/>
  <c r="I4429" i="5"/>
  <c r="G4429" i="5"/>
  <c r="M4428" i="5"/>
  <c r="K4428" i="5"/>
  <c r="I4428" i="5"/>
  <c r="G4428" i="5"/>
  <c r="M4427" i="5"/>
  <c r="K4427" i="5"/>
  <c r="I4427" i="5"/>
  <c r="G4427" i="5"/>
  <c r="M4426" i="5"/>
  <c r="K4426" i="5"/>
  <c r="I4426" i="5"/>
  <c r="G4426" i="5"/>
  <c r="M4425" i="5"/>
  <c r="K4425" i="5"/>
  <c r="I4425" i="5"/>
  <c r="G4425" i="5"/>
  <c r="M4424" i="5"/>
  <c r="K4424" i="5"/>
  <c r="I4424" i="5"/>
  <c r="G4424" i="5"/>
  <c r="M4423" i="5"/>
  <c r="K4423" i="5"/>
  <c r="I4423" i="5"/>
  <c r="G4423" i="5"/>
  <c r="M4422" i="5"/>
  <c r="K4422" i="5"/>
  <c r="I4422" i="5"/>
  <c r="G4422" i="5"/>
  <c r="M4421" i="5"/>
  <c r="K4421" i="5"/>
  <c r="I4421" i="5"/>
  <c r="G4421" i="5"/>
  <c r="M4420" i="5"/>
  <c r="K4420" i="5"/>
  <c r="I4420" i="5"/>
  <c r="G4420" i="5"/>
  <c r="M4419" i="5"/>
  <c r="K4419" i="5"/>
  <c r="I4419" i="5"/>
  <c r="G4419" i="5"/>
  <c r="M4418" i="5"/>
  <c r="K4418" i="5"/>
  <c r="I4418" i="5"/>
  <c r="G4418" i="5"/>
  <c r="M4417" i="5"/>
  <c r="K4417" i="5"/>
  <c r="I4417" i="5"/>
  <c r="G4417" i="5"/>
  <c r="M4416" i="5"/>
  <c r="K4416" i="5"/>
  <c r="I4416" i="5"/>
  <c r="G4416" i="5"/>
  <c r="M4415" i="5"/>
  <c r="K4415" i="5"/>
  <c r="I4415" i="5"/>
  <c r="G4415" i="5"/>
  <c r="M4414" i="5"/>
  <c r="K4414" i="5"/>
  <c r="I4414" i="5"/>
  <c r="G4414" i="5"/>
  <c r="M4413" i="5"/>
  <c r="K4413" i="5"/>
  <c r="I4413" i="5"/>
  <c r="G4413" i="5"/>
  <c r="M4412" i="5"/>
  <c r="K4412" i="5"/>
  <c r="I4412" i="5"/>
  <c r="G4412" i="5"/>
  <c r="M4411" i="5"/>
  <c r="K4411" i="5"/>
  <c r="I4411" i="5"/>
  <c r="G4411" i="5"/>
  <c r="M4405" i="5"/>
  <c r="K4405" i="5"/>
  <c r="I4405" i="5"/>
  <c r="G4405" i="5"/>
  <c r="M4404" i="5"/>
  <c r="K4404" i="5"/>
  <c r="I4404" i="5"/>
  <c r="G4404" i="5"/>
  <c r="M4403" i="5"/>
  <c r="K4403" i="5"/>
  <c r="I4403" i="5"/>
  <c r="G4403" i="5"/>
  <c r="M4402" i="5"/>
  <c r="K4402" i="5"/>
  <c r="I4402" i="5"/>
  <c r="G4402" i="5"/>
  <c r="M4401" i="5"/>
  <c r="K4401" i="5"/>
  <c r="I4401" i="5"/>
  <c r="G4401" i="5"/>
  <c r="M4400" i="5"/>
  <c r="K4400" i="5"/>
  <c r="I4400" i="5"/>
  <c r="G4400" i="5"/>
  <c r="M4399" i="5"/>
  <c r="K4399" i="5"/>
  <c r="I4399" i="5"/>
  <c r="G4399" i="5"/>
  <c r="M4398" i="5"/>
  <c r="K4398" i="5"/>
  <c r="I4398" i="5"/>
  <c r="G4398" i="5"/>
  <c r="M4397" i="5"/>
  <c r="K4397" i="5"/>
  <c r="I4397" i="5"/>
  <c r="G4397" i="5"/>
  <c r="M4396" i="5"/>
  <c r="K4396" i="5"/>
  <c r="I4396" i="5"/>
  <c r="G4396" i="5"/>
  <c r="M4395" i="5"/>
  <c r="K4395" i="5"/>
  <c r="I4395" i="5"/>
  <c r="G4395" i="5"/>
  <c r="M4394" i="5"/>
  <c r="K4394" i="5"/>
  <c r="I4394" i="5"/>
  <c r="G4394" i="5"/>
  <c r="M4393" i="5"/>
  <c r="K4393" i="5"/>
  <c r="I4393" i="5"/>
  <c r="G4393" i="5"/>
  <c r="M4392" i="5"/>
  <c r="K4392" i="5"/>
  <c r="I4392" i="5"/>
  <c r="G4392" i="5"/>
  <c r="M4391" i="5"/>
  <c r="K4391" i="5"/>
  <c r="I4391" i="5"/>
  <c r="G4391" i="5"/>
  <c r="M4390" i="5"/>
  <c r="K4390" i="5"/>
  <c r="I4390" i="5"/>
  <c r="G4390" i="5"/>
  <c r="M4389" i="5"/>
  <c r="K4389" i="5"/>
  <c r="I4389" i="5"/>
  <c r="G4389" i="5"/>
  <c r="M4388" i="5"/>
  <c r="K4388" i="5"/>
  <c r="I4388" i="5"/>
  <c r="G4388" i="5"/>
  <c r="M4387" i="5"/>
  <c r="K4387" i="5"/>
  <c r="I4387" i="5"/>
  <c r="G4387" i="5"/>
  <c r="M4386" i="5"/>
  <c r="K4386" i="5"/>
  <c r="I4386" i="5"/>
  <c r="M4385" i="5"/>
  <c r="K4385" i="5"/>
  <c r="I4385" i="5"/>
  <c r="G4385" i="5"/>
  <c r="M4384" i="5"/>
  <c r="K4384" i="5"/>
  <c r="I4384" i="5"/>
  <c r="G4384" i="5"/>
  <c r="M4383" i="5"/>
  <c r="K4383" i="5"/>
  <c r="I4383" i="5"/>
  <c r="G4383" i="5"/>
  <c r="M4382" i="5"/>
  <c r="K4382" i="5"/>
  <c r="I4382" i="5"/>
  <c r="G4382" i="5"/>
  <c r="M4381" i="5"/>
  <c r="K4381" i="5"/>
  <c r="I4381" i="5"/>
  <c r="G4381" i="5"/>
  <c r="M4380" i="5"/>
  <c r="K4380" i="5"/>
  <c r="I4380" i="5"/>
  <c r="G4380" i="5"/>
  <c r="M4379" i="5"/>
  <c r="K4379" i="5"/>
  <c r="I4379" i="5"/>
  <c r="G4379" i="5"/>
  <c r="M4378" i="5"/>
  <c r="K4378" i="5"/>
  <c r="I4378" i="5"/>
  <c r="G4378" i="5"/>
  <c r="M4377" i="5"/>
  <c r="K4377" i="5"/>
  <c r="I4377" i="5"/>
  <c r="G4377" i="5"/>
  <c r="M4376" i="5"/>
  <c r="K4376" i="5"/>
  <c r="I4376" i="5"/>
  <c r="G4376" i="5"/>
  <c r="M4375" i="5"/>
  <c r="K4375" i="5"/>
  <c r="I4375" i="5"/>
  <c r="G4375" i="5"/>
  <c r="M4369" i="5"/>
  <c r="K4369" i="5"/>
  <c r="I4369" i="5"/>
  <c r="G4369" i="5"/>
  <c r="M4368" i="5"/>
  <c r="K4368" i="5"/>
  <c r="I4368" i="5"/>
  <c r="G4368" i="5"/>
  <c r="M4367" i="5"/>
  <c r="K4367" i="5"/>
  <c r="I4367" i="5"/>
  <c r="G4367" i="5"/>
  <c r="M4366" i="5"/>
  <c r="K4366" i="5"/>
  <c r="I4366" i="5"/>
  <c r="G4366" i="5"/>
  <c r="M4365" i="5"/>
  <c r="K4365" i="5"/>
  <c r="I4365" i="5"/>
  <c r="G4365" i="5"/>
  <c r="M4364" i="5"/>
  <c r="K4364" i="5"/>
  <c r="I4364" i="5"/>
  <c r="G4364" i="5"/>
  <c r="M4363" i="5"/>
  <c r="K4363" i="5"/>
  <c r="I4363" i="5"/>
  <c r="G4363" i="5"/>
  <c r="M4362" i="5"/>
  <c r="K4362" i="5"/>
  <c r="I4362" i="5"/>
  <c r="G4362" i="5"/>
  <c r="M4361" i="5"/>
  <c r="K4361" i="5"/>
  <c r="I4361" i="5"/>
  <c r="G4361" i="5"/>
  <c r="M4360" i="5"/>
  <c r="K4360" i="5"/>
  <c r="I4360" i="5"/>
  <c r="G4360" i="5"/>
  <c r="M4359" i="5"/>
  <c r="K4359" i="5"/>
  <c r="I4359" i="5"/>
  <c r="G4359" i="5"/>
  <c r="M4358" i="5"/>
  <c r="K4358" i="5"/>
  <c r="I4358" i="5"/>
  <c r="G4358" i="5"/>
  <c r="M4357" i="5"/>
  <c r="K4357" i="5"/>
  <c r="I4357" i="5"/>
  <c r="G4357" i="5"/>
  <c r="M4356" i="5"/>
  <c r="K4356" i="5"/>
  <c r="I4356" i="5"/>
  <c r="G4356" i="5"/>
  <c r="M4355" i="5"/>
  <c r="K4355" i="5"/>
  <c r="I4355" i="5"/>
  <c r="G4355" i="5"/>
  <c r="M4354" i="5"/>
  <c r="K4354" i="5"/>
  <c r="I4354" i="5"/>
  <c r="G4354" i="5"/>
  <c r="M4353" i="5"/>
  <c r="K4353" i="5"/>
  <c r="I4353" i="5"/>
  <c r="G4353" i="5"/>
  <c r="M4352" i="5"/>
  <c r="K4352" i="5"/>
  <c r="I4352" i="5"/>
  <c r="G4352" i="5"/>
  <c r="M4351" i="5"/>
  <c r="K4351" i="5"/>
  <c r="I4351" i="5"/>
  <c r="G4351" i="5"/>
  <c r="M4350" i="5"/>
  <c r="K4350" i="5"/>
  <c r="I4350" i="5"/>
  <c r="G4350" i="5"/>
  <c r="M4349" i="5"/>
  <c r="K4349" i="5"/>
  <c r="I4349" i="5"/>
  <c r="G4349" i="5"/>
  <c r="M4348" i="5"/>
  <c r="K4348" i="5"/>
  <c r="I4348" i="5"/>
  <c r="G4348" i="5"/>
  <c r="M4347" i="5"/>
  <c r="K4347" i="5"/>
  <c r="I4347" i="5"/>
  <c r="G4347" i="5"/>
  <c r="M4346" i="5"/>
  <c r="K4346" i="5"/>
  <c r="I4346" i="5"/>
  <c r="G4346" i="5"/>
  <c r="M4345" i="5"/>
  <c r="K4345" i="5"/>
  <c r="I4345" i="5"/>
  <c r="G4345" i="5"/>
  <c r="M4344" i="5"/>
  <c r="K4344" i="5"/>
  <c r="I4344" i="5"/>
  <c r="G4344" i="5"/>
  <c r="M4343" i="5"/>
  <c r="K4343" i="5"/>
  <c r="I4343" i="5"/>
  <c r="G4343" i="5"/>
  <c r="M4342" i="5"/>
  <c r="K4342" i="5"/>
  <c r="I4342" i="5"/>
  <c r="G4342" i="5"/>
  <c r="M4341" i="5"/>
  <c r="K4341" i="5"/>
  <c r="I4341" i="5"/>
  <c r="G4341" i="5"/>
  <c r="M4340" i="5"/>
  <c r="K4340" i="5"/>
  <c r="I4340" i="5"/>
  <c r="G4340" i="5"/>
  <c r="M4339" i="5"/>
  <c r="K4339" i="5"/>
  <c r="I4339" i="5"/>
  <c r="G4339" i="5"/>
  <c r="M4338" i="5"/>
  <c r="K4338" i="5"/>
  <c r="I4338" i="5"/>
  <c r="G4338" i="5"/>
  <c r="I4337" i="5"/>
  <c r="I4336" i="5"/>
  <c r="M4335" i="5"/>
  <c r="K4335" i="5"/>
  <c r="I4335" i="5"/>
  <c r="G4335" i="5"/>
  <c r="M4334" i="5"/>
  <c r="K4334" i="5"/>
  <c r="I4334" i="5"/>
  <c r="G4334" i="5"/>
  <c r="M4333" i="5"/>
  <c r="K4333" i="5"/>
  <c r="I4333" i="5"/>
  <c r="G4333" i="5"/>
  <c r="M4332" i="5"/>
  <c r="K4332" i="5"/>
  <c r="I4332" i="5"/>
  <c r="G4332" i="5"/>
  <c r="M4331" i="5"/>
  <c r="K4331" i="5"/>
  <c r="I4331" i="5"/>
  <c r="G4331" i="5"/>
  <c r="M4330" i="5"/>
  <c r="K4330" i="5"/>
  <c r="I4330" i="5"/>
  <c r="G4330" i="5"/>
  <c r="M4329" i="5"/>
  <c r="K4329" i="5"/>
  <c r="I4329" i="5"/>
  <c r="G4329" i="5"/>
  <c r="M4328" i="5"/>
  <c r="K4328" i="5"/>
  <c r="I4328" i="5"/>
  <c r="G4328" i="5"/>
  <c r="M4322" i="5"/>
  <c r="K4322" i="5"/>
  <c r="I4322" i="5"/>
  <c r="G4322" i="5"/>
  <c r="M4321" i="5"/>
  <c r="K4321" i="5"/>
  <c r="I4321" i="5"/>
  <c r="G4321" i="5"/>
  <c r="M4320" i="5"/>
  <c r="K4320" i="5"/>
  <c r="I4320" i="5"/>
  <c r="G4320" i="5"/>
  <c r="M4319" i="5"/>
  <c r="K4319" i="5"/>
  <c r="I4319" i="5"/>
  <c r="G4319" i="5"/>
  <c r="M4318" i="5"/>
  <c r="K4318" i="5"/>
  <c r="I4318" i="5"/>
  <c r="G4318" i="5"/>
  <c r="M4317" i="5"/>
  <c r="K4317" i="5"/>
  <c r="I4317" i="5"/>
  <c r="G4317" i="5"/>
  <c r="M4316" i="5"/>
  <c r="K4316" i="5"/>
  <c r="I4316" i="5"/>
  <c r="G4316" i="5"/>
  <c r="M4315" i="5"/>
  <c r="K4315" i="5"/>
  <c r="I4315" i="5"/>
  <c r="G4315" i="5"/>
  <c r="M4314" i="5"/>
  <c r="K4314" i="5"/>
  <c r="I4314" i="5"/>
  <c r="G4314" i="5"/>
  <c r="M4313" i="5"/>
  <c r="K4313" i="5"/>
  <c r="I4313" i="5"/>
  <c r="G4313" i="5"/>
  <c r="M4312" i="5"/>
  <c r="K4312" i="5"/>
  <c r="I4312" i="5"/>
  <c r="G4312" i="5"/>
  <c r="M4311" i="5"/>
  <c r="K4311" i="5"/>
  <c r="I4311" i="5"/>
  <c r="G4311" i="5"/>
  <c r="M4310" i="5"/>
  <c r="K4310" i="5"/>
  <c r="I4310" i="5"/>
  <c r="G4310" i="5"/>
  <c r="M4309" i="5"/>
  <c r="K4309" i="5"/>
  <c r="I4309" i="5"/>
  <c r="G4309" i="5"/>
  <c r="M4308" i="5"/>
  <c r="K4308" i="5"/>
  <c r="I4308" i="5"/>
  <c r="G4308" i="5"/>
  <c r="M4307" i="5"/>
  <c r="K4307" i="5"/>
  <c r="I4307" i="5"/>
  <c r="G4307" i="5"/>
  <c r="M4305" i="5"/>
  <c r="K4305" i="5"/>
  <c r="I4305" i="5"/>
  <c r="G4305" i="5"/>
  <c r="M4304" i="5"/>
  <c r="K4304" i="5"/>
  <c r="I4304" i="5"/>
  <c r="G4304" i="5"/>
  <c r="M4303" i="5"/>
  <c r="K4303" i="5"/>
  <c r="I4303" i="5"/>
  <c r="G4303" i="5"/>
  <c r="M4302" i="5"/>
  <c r="K4302" i="5"/>
  <c r="I4302" i="5"/>
  <c r="G4302" i="5"/>
  <c r="M4301" i="5"/>
  <c r="K4301" i="5"/>
  <c r="I4301" i="5"/>
  <c r="G4301" i="5"/>
  <c r="M4300" i="5"/>
  <c r="K4300" i="5"/>
  <c r="I4300" i="5"/>
  <c r="G4300" i="5"/>
  <c r="M4299" i="5"/>
  <c r="K4299" i="5"/>
  <c r="I4299" i="5"/>
  <c r="G4299" i="5"/>
  <c r="M4298" i="5"/>
  <c r="K4298" i="5"/>
  <c r="I4298" i="5"/>
  <c r="G4298" i="5"/>
  <c r="M4297" i="5"/>
  <c r="K4297" i="5"/>
  <c r="I4297" i="5"/>
  <c r="G4297" i="5"/>
  <c r="M4296" i="5"/>
  <c r="K4296" i="5"/>
  <c r="I4296" i="5"/>
  <c r="G4296" i="5"/>
  <c r="M4295" i="5"/>
  <c r="K4295" i="5"/>
  <c r="I4295" i="5"/>
  <c r="G4295" i="5"/>
  <c r="M4294" i="5"/>
  <c r="K4294" i="5"/>
  <c r="I4294" i="5"/>
  <c r="G4294" i="5"/>
  <c r="M4293" i="5"/>
  <c r="K4293" i="5"/>
  <c r="I4293" i="5"/>
  <c r="G4293" i="5"/>
  <c r="M4292" i="5"/>
  <c r="K4292" i="5"/>
  <c r="I4292" i="5"/>
  <c r="G4292" i="5"/>
  <c r="M4291" i="5"/>
  <c r="K4291" i="5"/>
  <c r="I4291" i="5"/>
  <c r="G4291" i="5"/>
  <c r="M4290" i="5"/>
  <c r="K4290" i="5"/>
  <c r="I4290" i="5"/>
  <c r="G4290" i="5"/>
  <c r="M4289" i="5"/>
  <c r="K4289" i="5"/>
  <c r="I4289" i="5"/>
  <c r="G4289" i="5"/>
  <c r="M4288" i="5"/>
  <c r="K4288" i="5"/>
  <c r="I4288" i="5"/>
  <c r="G4288" i="5"/>
  <c r="M4287" i="5"/>
  <c r="K4287" i="5"/>
  <c r="I4287" i="5"/>
  <c r="G4287" i="5"/>
  <c r="M4286" i="5"/>
  <c r="K4286" i="5"/>
  <c r="I4286" i="5"/>
  <c r="G4286" i="5"/>
  <c r="M4285" i="5"/>
  <c r="K4285" i="5"/>
  <c r="I4285" i="5"/>
  <c r="G4285" i="5"/>
  <c r="M4284" i="5"/>
  <c r="K4284" i="5"/>
  <c r="I4284" i="5"/>
  <c r="G4284" i="5"/>
  <c r="M4283" i="5"/>
  <c r="K4283" i="5"/>
  <c r="I4283" i="5"/>
  <c r="G4283" i="5"/>
  <c r="M4282" i="5"/>
  <c r="K4282" i="5"/>
  <c r="I4282" i="5"/>
  <c r="G4282" i="5"/>
  <c r="M4281" i="5"/>
  <c r="K4281" i="5"/>
  <c r="I4281" i="5"/>
  <c r="G4281" i="5"/>
  <c r="M4280" i="5"/>
  <c r="K4280" i="5"/>
  <c r="I4280" i="5"/>
  <c r="G4280" i="5"/>
  <c r="M4279" i="5"/>
  <c r="K4279" i="5"/>
  <c r="I4279" i="5"/>
  <c r="G4279" i="5"/>
  <c r="M4278" i="5"/>
  <c r="K4278" i="5"/>
  <c r="I4278" i="5"/>
  <c r="G4278" i="5"/>
  <c r="M4277" i="5"/>
  <c r="K4277" i="5"/>
  <c r="I4277" i="5"/>
  <c r="G4277" i="5"/>
  <c r="M4276" i="5"/>
  <c r="K4276" i="5"/>
  <c r="I4276" i="5"/>
  <c r="G4276" i="5"/>
  <c r="M4275" i="5"/>
  <c r="K4275" i="5"/>
  <c r="I4275" i="5"/>
  <c r="G4275" i="5"/>
  <c r="M4274" i="5"/>
  <c r="K4274" i="5"/>
  <c r="I4274" i="5"/>
  <c r="G4274" i="5"/>
  <c r="M4273" i="5"/>
  <c r="K4273" i="5"/>
  <c r="I4273" i="5"/>
  <c r="G4273" i="5"/>
  <c r="M4272" i="5"/>
  <c r="K4272" i="5"/>
  <c r="I4272" i="5"/>
  <c r="G4272" i="5"/>
  <c r="M4271" i="5"/>
  <c r="K4271" i="5"/>
  <c r="I4271" i="5"/>
  <c r="G4271" i="5"/>
  <c r="M4270" i="5"/>
  <c r="K4270" i="5"/>
  <c r="I4270" i="5"/>
  <c r="G4270" i="5"/>
  <c r="M4269" i="5"/>
  <c r="K4269" i="5"/>
  <c r="I4269" i="5"/>
  <c r="G4269" i="5"/>
  <c r="M4262" i="5"/>
  <c r="K4262" i="5"/>
  <c r="I4262" i="5"/>
  <c r="G4262" i="5"/>
  <c r="M4261" i="5"/>
  <c r="K4261" i="5"/>
  <c r="I4261" i="5"/>
  <c r="G4261" i="5"/>
  <c r="M4260" i="5"/>
  <c r="K4260" i="5"/>
  <c r="I4260" i="5"/>
  <c r="G4260" i="5"/>
  <c r="M4259" i="5"/>
  <c r="K4259" i="5"/>
  <c r="I4259" i="5"/>
  <c r="G4259" i="5"/>
  <c r="M4258" i="5"/>
  <c r="K4258" i="5"/>
  <c r="I4258" i="5"/>
  <c r="G4258" i="5"/>
  <c r="M4257" i="5"/>
  <c r="K4257" i="5"/>
  <c r="I4257" i="5"/>
  <c r="G4257" i="5"/>
  <c r="M4256" i="5"/>
  <c r="K4256" i="5"/>
  <c r="I4256" i="5"/>
  <c r="G4256" i="5"/>
  <c r="M4255" i="5"/>
  <c r="K4255" i="5"/>
  <c r="I4255" i="5"/>
  <c r="G4255" i="5"/>
  <c r="M4254" i="5"/>
  <c r="K4254" i="5"/>
  <c r="I4254" i="5"/>
  <c r="G4254" i="5"/>
  <c r="M4253" i="5"/>
  <c r="K4253" i="5"/>
  <c r="I4253" i="5"/>
  <c r="G4253" i="5"/>
  <c r="M4252" i="5"/>
  <c r="K4252" i="5"/>
  <c r="I4252" i="5"/>
  <c r="G4252" i="5"/>
  <c r="M4251" i="5"/>
  <c r="K4251" i="5"/>
  <c r="I4251" i="5"/>
  <c r="G4251" i="5"/>
  <c r="M4250" i="5"/>
  <c r="K4250" i="5"/>
  <c r="I4250" i="5"/>
  <c r="G4250" i="5"/>
  <c r="M4249" i="5"/>
  <c r="K4249" i="5"/>
  <c r="I4249" i="5"/>
  <c r="G4249" i="5"/>
  <c r="M4248" i="5"/>
  <c r="K4248" i="5"/>
  <c r="I4248" i="5"/>
  <c r="G4248" i="5"/>
  <c r="M4247" i="5"/>
  <c r="K4247" i="5"/>
  <c r="I4247" i="5"/>
  <c r="G4247" i="5"/>
  <c r="M4246" i="5"/>
  <c r="K4246" i="5"/>
  <c r="I4246" i="5"/>
  <c r="G4246" i="5"/>
  <c r="M4245" i="5"/>
  <c r="K4245" i="5"/>
  <c r="I4245" i="5"/>
  <c r="G4245" i="5"/>
  <c r="M4244" i="5"/>
  <c r="K4244" i="5"/>
  <c r="I4244" i="5"/>
  <c r="G4244" i="5"/>
  <c r="M4243" i="5"/>
  <c r="K4243" i="5"/>
  <c r="I4243" i="5"/>
  <c r="G4243" i="5"/>
  <c r="M4242" i="5"/>
  <c r="K4242" i="5"/>
  <c r="I4242" i="5"/>
  <c r="G4242" i="5"/>
  <c r="M4241" i="5"/>
  <c r="K4241" i="5"/>
  <c r="I4241" i="5"/>
  <c r="G4241" i="5"/>
  <c r="M4240" i="5"/>
  <c r="K4240" i="5"/>
  <c r="I4240" i="5"/>
  <c r="G4240" i="5"/>
  <c r="M4239" i="5"/>
  <c r="K4239" i="5"/>
  <c r="I4239" i="5"/>
  <c r="G4239" i="5"/>
  <c r="M4238" i="5"/>
  <c r="K4238" i="5"/>
  <c r="I4238" i="5"/>
  <c r="G4238" i="5"/>
  <c r="M4237" i="5"/>
  <c r="K4237" i="5"/>
  <c r="I4237" i="5"/>
  <c r="G4237" i="5"/>
  <c r="M4236" i="5"/>
  <c r="K4236" i="5"/>
  <c r="I4236" i="5"/>
  <c r="G4236" i="5"/>
  <c r="M4235" i="5"/>
  <c r="K4235" i="5"/>
  <c r="I4235" i="5"/>
  <c r="G4235" i="5"/>
  <c r="M4234" i="5"/>
  <c r="K4234" i="5"/>
  <c r="I4234" i="5"/>
  <c r="G4234" i="5"/>
  <c r="M4233" i="5"/>
  <c r="K4233" i="5"/>
  <c r="I4233" i="5"/>
  <c r="G4233" i="5"/>
  <c r="M4232" i="5"/>
  <c r="K4232" i="5"/>
  <c r="I4232" i="5"/>
  <c r="G4232" i="5"/>
  <c r="M4231" i="5"/>
  <c r="K4231" i="5"/>
  <c r="I4231" i="5"/>
  <c r="G4231" i="5"/>
  <c r="M4230" i="5"/>
  <c r="K4230" i="5"/>
  <c r="I4230" i="5"/>
  <c r="G4230" i="5"/>
  <c r="M4229" i="5"/>
  <c r="K4229" i="5"/>
  <c r="I4229" i="5"/>
  <c r="G4229" i="5"/>
  <c r="M4228" i="5"/>
  <c r="K4228" i="5"/>
  <c r="I4228" i="5"/>
  <c r="G4228" i="5"/>
  <c r="M4227" i="5"/>
  <c r="K4227" i="5"/>
  <c r="I4227" i="5"/>
  <c r="G4227" i="5"/>
  <c r="M4226" i="5"/>
  <c r="K4226" i="5"/>
  <c r="I4226" i="5"/>
  <c r="G4226" i="5"/>
  <c r="M4225" i="5"/>
  <c r="K4225" i="5"/>
  <c r="I4225" i="5"/>
  <c r="G4225" i="5"/>
  <c r="M4224" i="5"/>
  <c r="K4224" i="5"/>
  <c r="I4224" i="5"/>
  <c r="G4224" i="5"/>
  <c r="M4223" i="5"/>
  <c r="K4223" i="5"/>
  <c r="I4223" i="5"/>
  <c r="G4223" i="5"/>
  <c r="M4222" i="5"/>
  <c r="K4222" i="5"/>
  <c r="I4222" i="5"/>
  <c r="G4222" i="5"/>
  <c r="M4221" i="5"/>
  <c r="K4221" i="5"/>
  <c r="I4221" i="5"/>
  <c r="G4221" i="5"/>
  <c r="M4220" i="5"/>
  <c r="K4220" i="5"/>
  <c r="I4220" i="5"/>
  <c r="G4220" i="5"/>
  <c r="M4219" i="5"/>
  <c r="K4219" i="5"/>
  <c r="I4219" i="5"/>
  <c r="G4219" i="5"/>
  <c r="M4218" i="5"/>
  <c r="K4218" i="5"/>
  <c r="I4218" i="5"/>
  <c r="G4218" i="5"/>
  <c r="M4217" i="5"/>
  <c r="K4217" i="5"/>
  <c r="I4217" i="5"/>
  <c r="G4217" i="5"/>
  <c r="M4216" i="5"/>
  <c r="K4216" i="5"/>
  <c r="I4216" i="5"/>
  <c r="G4216" i="5"/>
  <c r="M4215" i="5"/>
  <c r="K4215" i="5"/>
  <c r="I4215" i="5"/>
  <c r="G4215" i="5"/>
  <c r="M4214" i="5"/>
  <c r="K4214" i="5"/>
  <c r="I4214" i="5"/>
  <c r="G4214" i="5"/>
  <c r="M4213" i="5"/>
  <c r="K4213" i="5"/>
  <c r="I4213" i="5"/>
  <c r="G4213" i="5"/>
  <c r="M4212" i="5"/>
  <c r="K4212" i="5"/>
  <c r="I4212" i="5"/>
  <c r="G4212" i="5"/>
  <c r="M4211" i="5"/>
  <c r="K4211" i="5"/>
  <c r="I4211" i="5"/>
  <c r="G4211" i="5"/>
  <c r="M4210" i="5"/>
  <c r="K4210" i="5"/>
  <c r="I4210" i="5"/>
  <c r="G4210" i="5"/>
  <c r="M4209" i="5"/>
  <c r="K4209" i="5"/>
  <c r="I4209" i="5"/>
  <c r="G4209" i="5"/>
  <c r="M4208" i="5"/>
  <c r="K4208" i="5"/>
  <c r="I4208" i="5"/>
  <c r="G4208" i="5"/>
  <c r="M4207" i="5"/>
  <c r="K4207" i="5"/>
  <c r="I4207" i="5"/>
  <c r="G4207" i="5"/>
  <c r="M4206" i="5"/>
  <c r="K4206" i="5"/>
  <c r="I4206" i="5"/>
  <c r="G4206" i="5"/>
  <c r="M4205" i="5"/>
  <c r="K4205" i="5"/>
  <c r="I4205" i="5"/>
  <c r="G4205" i="5"/>
  <c r="M4204" i="5"/>
  <c r="K4204" i="5"/>
  <c r="I4204" i="5"/>
  <c r="G4204" i="5"/>
  <c r="M4203" i="5"/>
  <c r="K4203" i="5"/>
  <c r="I4203" i="5"/>
  <c r="G4203" i="5"/>
  <c r="M4202" i="5"/>
  <c r="K4202" i="5"/>
  <c r="I4202" i="5"/>
  <c r="G4202" i="5"/>
  <c r="M4201" i="5"/>
  <c r="K4201" i="5"/>
  <c r="I4201" i="5"/>
  <c r="G4201" i="5"/>
  <c r="M4200" i="5"/>
  <c r="K4200" i="5"/>
  <c r="I4200" i="5"/>
  <c r="G4200" i="5"/>
  <c r="M4199" i="5"/>
  <c r="K4199" i="5"/>
  <c r="I4199" i="5"/>
  <c r="G4199" i="5"/>
  <c r="M4198" i="5"/>
  <c r="K4198" i="5"/>
  <c r="I4198" i="5"/>
  <c r="G4198" i="5"/>
  <c r="M4197" i="5"/>
  <c r="K4197" i="5"/>
  <c r="I4197" i="5"/>
  <c r="G4197" i="5"/>
  <c r="M4196" i="5"/>
  <c r="K4196" i="5"/>
  <c r="I4196" i="5"/>
  <c r="G4196" i="5"/>
  <c r="M4195" i="5"/>
  <c r="K4195" i="5"/>
  <c r="I4195" i="5"/>
  <c r="G4195" i="5"/>
  <c r="M4194" i="5"/>
  <c r="K4194" i="5"/>
  <c r="I4194" i="5"/>
  <c r="G4194" i="5"/>
  <c r="M4193" i="5"/>
  <c r="K4193" i="5"/>
  <c r="I4193" i="5"/>
  <c r="G4193" i="5"/>
  <c r="M4192" i="5"/>
  <c r="K4192" i="5"/>
  <c r="I4192" i="5"/>
  <c r="G4192" i="5"/>
  <c r="M4191" i="5"/>
  <c r="K4191" i="5"/>
  <c r="I4191" i="5"/>
  <c r="G4191" i="5"/>
  <c r="M4190" i="5"/>
  <c r="K4190" i="5"/>
  <c r="I4190" i="5"/>
  <c r="G4190" i="5"/>
  <c r="M4189" i="5"/>
  <c r="K4189" i="5"/>
  <c r="I4189" i="5"/>
  <c r="G4189" i="5"/>
  <c r="M4188" i="5"/>
  <c r="K4188" i="5"/>
  <c r="I4188" i="5"/>
  <c r="G4188" i="5"/>
  <c r="M4187" i="5"/>
  <c r="K4187" i="5"/>
  <c r="I4187" i="5"/>
  <c r="G4187" i="5"/>
  <c r="M4186" i="5"/>
  <c r="K4186" i="5"/>
  <c r="I4186" i="5"/>
  <c r="G4186" i="5"/>
  <c r="M4185" i="5"/>
  <c r="K4185" i="5"/>
  <c r="I4185" i="5"/>
  <c r="G4185" i="5"/>
  <c r="M4184" i="5"/>
  <c r="K4184" i="5"/>
  <c r="I4184" i="5"/>
  <c r="G4184" i="5"/>
  <c r="M4183" i="5"/>
  <c r="K4183" i="5"/>
  <c r="I4183" i="5"/>
  <c r="G4183" i="5"/>
  <c r="M4182" i="5"/>
  <c r="K4182" i="5"/>
  <c r="I4182" i="5"/>
  <c r="G4182" i="5"/>
  <c r="M4181" i="5"/>
  <c r="K4181" i="5"/>
  <c r="I4181" i="5"/>
  <c r="G4181" i="5"/>
  <c r="M4180" i="5"/>
  <c r="K4180" i="5"/>
  <c r="I4180" i="5"/>
  <c r="G4180" i="5"/>
  <c r="M4179" i="5"/>
  <c r="K4179" i="5"/>
  <c r="I4179" i="5"/>
  <c r="G4179" i="5"/>
  <c r="M4178" i="5"/>
  <c r="K4178" i="5"/>
  <c r="I4178" i="5"/>
  <c r="G4178" i="5"/>
  <c r="M4177" i="5"/>
  <c r="K4177" i="5"/>
  <c r="I4177" i="5"/>
  <c r="G4177" i="5"/>
  <c r="M4176" i="5"/>
  <c r="K4176" i="5"/>
  <c r="I4176" i="5"/>
  <c r="G4176" i="5"/>
  <c r="M4175" i="5"/>
  <c r="K4175" i="5"/>
  <c r="I4175" i="5"/>
  <c r="G4175" i="5"/>
  <c r="M4174" i="5"/>
  <c r="K4174" i="5"/>
  <c r="I4174" i="5"/>
  <c r="G4174" i="5"/>
  <c r="M4173" i="5"/>
  <c r="K4173" i="5"/>
  <c r="I4173" i="5"/>
  <c r="G4173" i="5"/>
  <c r="M4172" i="5"/>
  <c r="K4172" i="5"/>
  <c r="I4172" i="5"/>
  <c r="G4172" i="5"/>
  <c r="M4171" i="5"/>
  <c r="K4171" i="5"/>
  <c r="I4171" i="5"/>
  <c r="G4171" i="5"/>
  <c r="M4170" i="5"/>
  <c r="K4170" i="5"/>
  <c r="I4170" i="5"/>
  <c r="G4170" i="5"/>
  <c r="M4169" i="5"/>
  <c r="K4169" i="5"/>
  <c r="I4169" i="5"/>
  <c r="G4169" i="5"/>
  <c r="M4168" i="5"/>
  <c r="K4168" i="5"/>
  <c r="I4168" i="5"/>
  <c r="G4168" i="5"/>
  <c r="M4167" i="5"/>
  <c r="K4167" i="5"/>
  <c r="I4167" i="5"/>
  <c r="G4167" i="5"/>
  <c r="M4166" i="5"/>
  <c r="K4166" i="5"/>
  <c r="I4166" i="5"/>
  <c r="G4166" i="5"/>
  <c r="M4165" i="5"/>
  <c r="K4165" i="5"/>
  <c r="I4165" i="5"/>
  <c r="G4165" i="5"/>
  <c r="M4164" i="5"/>
  <c r="K4164" i="5"/>
  <c r="I4164" i="5"/>
  <c r="G4164" i="5"/>
  <c r="M4163" i="5"/>
  <c r="K4163" i="5"/>
  <c r="I4163" i="5"/>
  <c r="G4163" i="5"/>
  <c r="M4162" i="5"/>
  <c r="K4162" i="5"/>
  <c r="I4162" i="5"/>
  <c r="G4162" i="5"/>
  <c r="M4161" i="5"/>
  <c r="K4161" i="5"/>
  <c r="I4161" i="5"/>
  <c r="G4161" i="5"/>
  <c r="M4160" i="5"/>
  <c r="K4160" i="5"/>
  <c r="I4160" i="5"/>
  <c r="G4160" i="5"/>
  <c r="M4159" i="5"/>
  <c r="K4159" i="5"/>
  <c r="I4159" i="5"/>
  <c r="G4159" i="5"/>
  <c r="M4158" i="5"/>
  <c r="K4158" i="5"/>
  <c r="I4158" i="5"/>
  <c r="G4158" i="5"/>
  <c r="M4157" i="5"/>
  <c r="K4157" i="5"/>
  <c r="I4157" i="5"/>
  <c r="G4157" i="5"/>
  <c r="M4156" i="5"/>
  <c r="K4156" i="5"/>
  <c r="I4156" i="5"/>
  <c r="G4156" i="5"/>
  <c r="M4155" i="5"/>
  <c r="K4155" i="5"/>
  <c r="I4155" i="5"/>
  <c r="G4155" i="5"/>
  <c r="M4154" i="5"/>
  <c r="K4154" i="5"/>
  <c r="I4154" i="5"/>
  <c r="G4154" i="5"/>
  <c r="M4153" i="5"/>
  <c r="K4153" i="5"/>
  <c r="I4153" i="5"/>
  <c r="G4153" i="5"/>
  <c r="M4152" i="5"/>
  <c r="K4152" i="5"/>
  <c r="I4152" i="5"/>
  <c r="G4152" i="5"/>
  <c r="M4151" i="5"/>
  <c r="K4151" i="5"/>
  <c r="I4151" i="5"/>
  <c r="G4151" i="5"/>
  <c r="M4150" i="5"/>
  <c r="K4150" i="5"/>
  <c r="I4150" i="5"/>
  <c r="G4150" i="5"/>
  <c r="M4149" i="5"/>
  <c r="K4149" i="5"/>
  <c r="I4149" i="5"/>
  <c r="G4149" i="5"/>
  <c r="M4148" i="5"/>
  <c r="K4148" i="5"/>
  <c r="I4148" i="5"/>
  <c r="G4148" i="5"/>
  <c r="M4147" i="5"/>
  <c r="K4147" i="5"/>
  <c r="I4147" i="5"/>
  <c r="G4147" i="5"/>
  <c r="M4146" i="5"/>
  <c r="K4146" i="5"/>
  <c r="I4146" i="5"/>
  <c r="G4146" i="5"/>
  <c r="M4145" i="5"/>
  <c r="K4145" i="5"/>
  <c r="I4145" i="5"/>
  <c r="G4145" i="5"/>
  <c r="M4144" i="5"/>
  <c r="K4144" i="5"/>
  <c r="I4144" i="5"/>
  <c r="G4144" i="5"/>
  <c r="M4143" i="5"/>
  <c r="K4143" i="5"/>
  <c r="I4143" i="5"/>
  <c r="G4143" i="5"/>
  <c r="M4142" i="5"/>
  <c r="K4142" i="5"/>
  <c r="I4142" i="5"/>
  <c r="G4142" i="5"/>
  <c r="M4141" i="5"/>
  <c r="K4141" i="5"/>
  <c r="I4141" i="5"/>
  <c r="G4141" i="5"/>
  <c r="M4140" i="5"/>
  <c r="K4140" i="5"/>
  <c r="I4140" i="5"/>
  <c r="G4140" i="5"/>
  <c r="M4139" i="5"/>
  <c r="K4139" i="5"/>
  <c r="I4139" i="5"/>
  <c r="G4139" i="5"/>
  <c r="M4138" i="5"/>
  <c r="K4138" i="5"/>
  <c r="I4138" i="5"/>
  <c r="G4138" i="5"/>
  <c r="M4137" i="5"/>
  <c r="K4137" i="5"/>
  <c r="I4137" i="5"/>
  <c r="G4137" i="5"/>
  <c r="M4136" i="5"/>
  <c r="K4136" i="5"/>
  <c r="I4136" i="5"/>
  <c r="G4136" i="5"/>
  <c r="M4135" i="5"/>
  <c r="K4135" i="5"/>
  <c r="I4135" i="5"/>
  <c r="G4135" i="5"/>
  <c r="M4134" i="5"/>
  <c r="K4134" i="5"/>
  <c r="I4134" i="5"/>
  <c r="G4134" i="5"/>
  <c r="M4133" i="5"/>
  <c r="K4133" i="5"/>
  <c r="I4133" i="5"/>
  <c r="G4133" i="5"/>
  <c r="M4132" i="5"/>
  <c r="K4132" i="5"/>
  <c r="I4132" i="5"/>
  <c r="G4132" i="5"/>
  <c r="M4131" i="5"/>
  <c r="K4131" i="5"/>
  <c r="I4131" i="5"/>
  <c r="G4131" i="5"/>
  <c r="M4130" i="5"/>
  <c r="K4130" i="5"/>
  <c r="I4130" i="5"/>
  <c r="G4130" i="5"/>
  <c r="M4129" i="5"/>
  <c r="K4129" i="5"/>
  <c r="I4129" i="5"/>
  <c r="G4129" i="5"/>
  <c r="M4128" i="5"/>
  <c r="K4128" i="5"/>
  <c r="I4128" i="5"/>
  <c r="G4128" i="5"/>
  <c r="M4127" i="5"/>
  <c r="K4127" i="5"/>
  <c r="I4127" i="5"/>
  <c r="G4127" i="5"/>
  <c r="M4126" i="5"/>
  <c r="K4126" i="5"/>
  <c r="I4126" i="5"/>
  <c r="G4126" i="5"/>
  <c r="M4125" i="5"/>
  <c r="K4125" i="5"/>
  <c r="I4125" i="5"/>
  <c r="G4125" i="5"/>
  <c r="M4124" i="5"/>
  <c r="K4124" i="5"/>
  <c r="I4124" i="5"/>
  <c r="G4124" i="5"/>
  <c r="M4123" i="5"/>
  <c r="K4123" i="5"/>
  <c r="I4123" i="5"/>
  <c r="G4123" i="5"/>
  <c r="M4122" i="5"/>
  <c r="K4122" i="5"/>
  <c r="I4122" i="5"/>
  <c r="G4122" i="5"/>
  <c r="M4121" i="5"/>
  <c r="K4121" i="5"/>
  <c r="I4121" i="5"/>
  <c r="G4121" i="5"/>
  <c r="M4120" i="5"/>
  <c r="K4120" i="5"/>
  <c r="I4120" i="5"/>
  <c r="G4120" i="5"/>
  <c r="M4119" i="5"/>
  <c r="K4119" i="5"/>
  <c r="I4119" i="5"/>
  <c r="G4119" i="5"/>
  <c r="M4118" i="5"/>
  <c r="K4118" i="5"/>
  <c r="I4118" i="5"/>
  <c r="G4118" i="5"/>
  <c r="M4117" i="5"/>
  <c r="K4117" i="5"/>
  <c r="I4117" i="5"/>
  <c r="G4117" i="5"/>
  <c r="M4116" i="5"/>
  <c r="K4116" i="5"/>
  <c r="I4116" i="5"/>
  <c r="G4116" i="5"/>
  <c r="M4115" i="5"/>
  <c r="K4115" i="5"/>
  <c r="I4115" i="5"/>
  <c r="G4115" i="5"/>
  <c r="M4114" i="5"/>
  <c r="K4114" i="5"/>
  <c r="I4114" i="5"/>
  <c r="G4114" i="5"/>
  <c r="M4113" i="5"/>
  <c r="K4113" i="5"/>
  <c r="I4113" i="5"/>
  <c r="G4113" i="5"/>
  <c r="M4112" i="5"/>
  <c r="K4112" i="5"/>
  <c r="I4112" i="5"/>
  <c r="G4112" i="5"/>
  <c r="M4111" i="5"/>
  <c r="K4111" i="5"/>
  <c r="I4111" i="5"/>
  <c r="G4111" i="5"/>
  <c r="M4110" i="5"/>
  <c r="K4110" i="5"/>
  <c r="I4110" i="5"/>
  <c r="G4110" i="5"/>
  <c r="M4109" i="5"/>
  <c r="K4109" i="5"/>
  <c r="I4109" i="5"/>
  <c r="G4109" i="5"/>
  <c r="M4108" i="5"/>
  <c r="K4108" i="5"/>
  <c r="I4108" i="5"/>
  <c r="G4108" i="5"/>
  <c r="M4107" i="5"/>
  <c r="K4107" i="5"/>
  <c r="I4107" i="5"/>
  <c r="G4107" i="5"/>
  <c r="M4106" i="5"/>
  <c r="K4106" i="5"/>
  <c r="I4106" i="5"/>
  <c r="G4106" i="5"/>
  <c r="M4105" i="5"/>
  <c r="K4105" i="5"/>
  <c r="I4105" i="5"/>
  <c r="G4105" i="5"/>
  <c r="M4104" i="5"/>
  <c r="K4104" i="5"/>
  <c r="I4104" i="5"/>
  <c r="G4104" i="5"/>
  <c r="M4103" i="5"/>
  <c r="K4103" i="5"/>
  <c r="I4103" i="5"/>
  <c r="G4103" i="5"/>
  <c r="M4102" i="5"/>
  <c r="K4102" i="5"/>
  <c r="I4102" i="5"/>
  <c r="G4102" i="5"/>
  <c r="M4101" i="5"/>
  <c r="K4101" i="5"/>
  <c r="I4101" i="5"/>
  <c r="G4101" i="5"/>
  <c r="M4100" i="5"/>
  <c r="K4100" i="5"/>
  <c r="I4100" i="5"/>
  <c r="G4100" i="5"/>
  <c r="M4099" i="5"/>
  <c r="K4099" i="5"/>
  <c r="I4099" i="5"/>
  <c r="G4099" i="5"/>
  <c r="M4098" i="5"/>
  <c r="K4098" i="5"/>
  <c r="I4098" i="5"/>
  <c r="G4098" i="5"/>
  <c r="M4097" i="5"/>
  <c r="K4097" i="5"/>
  <c r="I4097" i="5"/>
  <c r="G4097" i="5"/>
  <c r="M4096" i="5"/>
  <c r="K4096" i="5"/>
  <c r="I4096" i="5"/>
  <c r="G4096" i="5"/>
  <c r="M4095" i="5"/>
  <c r="K4095" i="5"/>
  <c r="I4095" i="5"/>
  <c r="G4095" i="5"/>
  <c r="M4094" i="5"/>
  <c r="K4094" i="5"/>
  <c r="I4094" i="5"/>
  <c r="G4094" i="5"/>
  <c r="M4093" i="5"/>
  <c r="K4093" i="5"/>
  <c r="I4093" i="5"/>
  <c r="G4093" i="5"/>
  <c r="M4092" i="5"/>
  <c r="K4092" i="5"/>
  <c r="I4092" i="5"/>
  <c r="G4092" i="5"/>
  <c r="M4091" i="5"/>
  <c r="K4091" i="5"/>
  <c r="I4091" i="5"/>
  <c r="G4091" i="5"/>
  <c r="M4090" i="5"/>
  <c r="K4090" i="5"/>
  <c r="I4090" i="5"/>
  <c r="G4090" i="5"/>
  <c r="M4089" i="5"/>
  <c r="K4089" i="5"/>
  <c r="I4089" i="5"/>
  <c r="G4089" i="5"/>
  <c r="M4088" i="5"/>
  <c r="K4088" i="5"/>
  <c r="I4088" i="5"/>
  <c r="G4088" i="5"/>
  <c r="M4087" i="5"/>
  <c r="K4087" i="5"/>
  <c r="I4087" i="5"/>
  <c r="G4087" i="5"/>
  <c r="M4086" i="5"/>
  <c r="K4086" i="5"/>
  <c r="I4086" i="5"/>
  <c r="G4086" i="5"/>
  <c r="M4085" i="5"/>
  <c r="K4085" i="5"/>
  <c r="I4085" i="5"/>
  <c r="G4085" i="5"/>
  <c r="M4084" i="5"/>
  <c r="K4084" i="5"/>
  <c r="I4084" i="5"/>
  <c r="G4084" i="5"/>
  <c r="M4083" i="5"/>
  <c r="K4083" i="5"/>
  <c r="I4083" i="5"/>
  <c r="G4083" i="5"/>
  <c r="M4082" i="5"/>
  <c r="K4082" i="5"/>
  <c r="I4082" i="5"/>
  <c r="G4082" i="5"/>
  <c r="M4081" i="5"/>
  <c r="K4081" i="5"/>
  <c r="I4081" i="5"/>
  <c r="G4081" i="5"/>
  <c r="M4080" i="5"/>
  <c r="K4080" i="5"/>
  <c r="I4080" i="5"/>
  <c r="G4080" i="5"/>
  <c r="M4079" i="5"/>
  <c r="K4079" i="5"/>
  <c r="I4079" i="5"/>
  <c r="G4079" i="5"/>
  <c r="M4078" i="5"/>
  <c r="K4078" i="5"/>
  <c r="I4078" i="5"/>
  <c r="G4078" i="5"/>
  <c r="M4077" i="5"/>
  <c r="K4077" i="5"/>
  <c r="I4077" i="5"/>
  <c r="G4077" i="5"/>
  <c r="M4076" i="5"/>
  <c r="K4076" i="5"/>
  <c r="I4076" i="5"/>
  <c r="G4076" i="5"/>
  <c r="M4075" i="5"/>
  <c r="K4075" i="5"/>
  <c r="I4075" i="5"/>
  <c r="G4075" i="5"/>
  <c r="M4074" i="5"/>
  <c r="K4074" i="5"/>
  <c r="I4074" i="5"/>
  <c r="G4074" i="5"/>
  <c r="M4073" i="5"/>
  <c r="K4073" i="5"/>
  <c r="I4073" i="5"/>
  <c r="G4073" i="5"/>
  <c r="M4072" i="5"/>
  <c r="K4072" i="5"/>
  <c r="I4072" i="5"/>
  <c r="G4072" i="5"/>
  <c r="M4071" i="5"/>
  <c r="K4071" i="5"/>
  <c r="I4071" i="5"/>
  <c r="G4071" i="5"/>
  <c r="M4070" i="5"/>
  <c r="K4070" i="5"/>
  <c r="I4070" i="5"/>
  <c r="G4070" i="5"/>
  <c r="M4069" i="5"/>
  <c r="K4069" i="5"/>
  <c r="I4069" i="5"/>
  <c r="G4069" i="5"/>
  <c r="M4068" i="5"/>
  <c r="K4068" i="5"/>
  <c r="I4068" i="5"/>
  <c r="G4068" i="5"/>
  <c r="M4067" i="5"/>
  <c r="K4067" i="5"/>
  <c r="I4067" i="5"/>
  <c r="G4067" i="5"/>
  <c r="M4066" i="5"/>
  <c r="K4066" i="5"/>
  <c r="I4066" i="5"/>
  <c r="G4066" i="5"/>
  <c r="M4065" i="5"/>
  <c r="K4065" i="5"/>
  <c r="I4065" i="5"/>
  <c r="G4065" i="5"/>
  <c r="M4064" i="5"/>
  <c r="K4064" i="5"/>
  <c r="I4064" i="5"/>
  <c r="G4064" i="5"/>
  <c r="M4063" i="5"/>
  <c r="K4063" i="5"/>
  <c r="I4063" i="5"/>
  <c r="G4063" i="5"/>
  <c r="M4062" i="5"/>
  <c r="K4062" i="5"/>
  <c r="I4062" i="5"/>
  <c r="G4062" i="5"/>
  <c r="M4061" i="5"/>
  <c r="K4061" i="5"/>
  <c r="I4061" i="5"/>
  <c r="G4061" i="5"/>
  <c r="M4060" i="5"/>
  <c r="K4060" i="5"/>
  <c r="I4060" i="5"/>
  <c r="G4060" i="5"/>
  <c r="M4059" i="5"/>
  <c r="K4059" i="5"/>
  <c r="I4059" i="5"/>
  <c r="G4059" i="5"/>
  <c r="M4058" i="5"/>
  <c r="K4058" i="5"/>
  <c r="I4058" i="5"/>
  <c r="G4058" i="5"/>
  <c r="M4057" i="5"/>
  <c r="K4057" i="5"/>
  <c r="I4057" i="5"/>
  <c r="G4057" i="5"/>
  <c r="M4056" i="5"/>
  <c r="K4056" i="5"/>
  <c r="I4056" i="5"/>
  <c r="G4056" i="5"/>
  <c r="M4055" i="5"/>
  <c r="K4055" i="5"/>
  <c r="I4055" i="5"/>
  <c r="G4055" i="5"/>
  <c r="M4054" i="5"/>
  <c r="K4054" i="5"/>
  <c r="I4054" i="5"/>
  <c r="G4054" i="5"/>
  <c r="M4053" i="5"/>
  <c r="K4053" i="5"/>
  <c r="I4053" i="5"/>
  <c r="G4053" i="5"/>
  <c r="M4052" i="5"/>
  <c r="K4052" i="5"/>
  <c r="I4052" i="5"/>
  <c r="G4052" i="5"/>
  <c r="M4051" i="5"/>
  <c r="K4051" i="5"/>
  <c r="I4051" i="5"/>
  <c r="G4051" i="5"/>
  <c r="M4024" i="5"/>
  <c r="K4024" i="5"/>
  <c r="I4024" i="5"/>
  <c r="G4024" i="5"/>
  <c r="M4049" i="5"/>
  <c r="K4049" i="5"/>
  <c r="I4049" i="5"/>
  <c r="G4049" i="5"/>
  <c r="M4048" i="5"/>
  <c r="K4048" i="5"/>
  <c r="I4048" i="5"/>
  <c r="G4048" i="5"/>
  <c r="M4047" i="5"/>
  <c r="K4047" i="5"/>
  <c r="I4047" i="5"/>
  <c r="G4047" i="5"/>
  <c r="M4046" i="5"/>
  <c r="K4046" i="5"/>
  <c r="I4046" i="5"/>
  <c r="G4046" i="5"/>
  <c r="M4045" i="5"/>
  <c r="K4045" i="5"/>
  <c r="I4045" i="5"/>
  <c r="G4045" i="5"/>
  <c r="M4044" i="5"/>
  <c r="K4044" i="5"/>
  <c r="I4044" i="5"/>
  <c r="G4044" i="5"/>
  <c r="M4043" i="5"/>
  <c r="K4043" i="5"/>
  <c r="I4043" i="5"/>
  <c r="G4043" i="5"/>
  <c r="M4042" i="5"/>
  <c r="K4042" i="5"/>
  <c r="I4042" i="5"/>
  <c r="G4042" i="5"/>
  <c r="M4033" i="5"/>
  <c r="K4033" i="5"/>
  <c r="I4033" i="5"/>
  <c r="G4033" i="5"/>
  <c r="M4030" i="5"/>
  <c r="K4030" i="5"/>
  <c r="I4030" i="5"/>
  <c r="G4030" i="5"/>
  <c r="M4019" i="5"/>
  <c r="K4019" i="5"/>
  <c r="I4019" i="5"/>
  <c r="G4019" i="5"/>
  <c r="M4018" i="5"/>
  <c r="K4018" i="5"/>
  <c r="I4018" i="5"/>
  <c r="G4018" i="5"/>
  <c r="M4017" i="5"/>
  <c r="K4017" i="5"/>
  <c r="I4017" i="5"/>
  <c r="G4017" i="5"/>
  <c r="M4016" i="5"/>
  <c r="K4016" i="5"/>
  <c r="I4016" i="5"/>
  <c r="G4016" i="5"/>
  <c r="M4015" i="5"/>
  <c r="K4015" i="5"/>
  <c r="I4015" i="5"/>
  <c r="G4015" i="5"/>
  <c r="M4014" i="5"/>
  <c r="K4014" i="5"/>
  <c r="I4014" i="5"/>
  <c r="G4014" i="5"/>
  <c r="M4013" i="5"/>
  <c r="K4013" i="5"/>
  <c r="I4013" i="5"/>
  <c r="G4013" i="5"/>
  <c r="M4012" i="5"/>
  <c r="K4012" i="5"/>
  <c r="I4012" i="5"/>
  <c r="G4012" i="5"/>
  <c r="M4011" i="5"/>
  <c r="K4011" i="5"/>
  <c r="I4011" i="5"/>
  <c r="G4011" i="5"/>
  <c r="M4010" i="5"/>
  <c r="K4010" i="5"/>
  <c r="I4010" i="5"/>
  <c r="G4010" i="5"/>
  <c r="M4009" i="5"/>
  <c r="K4009" i="5"/>
  <c r="I4009" i="5"/>
  <c r="G4009" i="5"/>
  <c r="M4008" i="5"/>
  <c r="K4008" i="5"/>
  <c r="I4008" i="5"/>
  <c r="G4008" i="5"/>
  <c r="M4007" i="5"/>
  <c r="K4007" i="5"/>
  <c r="I4007" i="5"/>
  <c r="G4007" i="5"/>
  <c r="M4006" i="5"/>
  <c r="K4006" i="5"/>
  <c r="I4006" i="5"/>
  <c r="G4006" i="5"/>
  <c r="M4005" i="5"/>
  <c r="K4005" i="5"/>
  <c r="I4005" i="5"/>
  <c r="G4005" i="5"/>
  <c r="M4004" i="5"/>
  <c r="K4004" i="5"/>
  <c r="I4004" i="5"/>
  <c r="G4004" i="5"/>
  <c r="M4003" i="5"/>
  <c r="K4003" i="5"/>
  <c r="I4003" i="5"/>
  <c r="G4003" i="5"/>
  <c r="M4002" i="5"/>
  <c r="K4002" i="5"/>
  <c r="I4002" i="5"/>
  <c r="G4002" i="5"/>
  <c r="M4001" i="5"/>
  <c r="K4001" i="5"/>
  <c r="I4001" i="5"/>
  <c r="G4001" i="5"/>
  <c r="M4000" i="5"/>
  <c r="K4000" i="5"/>
  <c r="I4000" i="5"/>
  <c r="G4000" i="5"/>
  <c r="M3999" i="5"/>
  <c r="K3999" i="5"/>
  <c r="I3999" i="5"/>
  <c r="G3999" i="5"/>
  <c r="M3998" i="5"/>
  <c r="K3998" i="5"/>
  <c r="I3998" i="5"/>
  <c r="G3998" i="5"/>
  <c r="M3997" i="5"/>
  <c r="K3997" i="5"/>
  <c r="I3997" i="5"/>
  <c r="G3997" i="5"/>
  <c r="M3996" i="5"/>
  <c r="K3996" i="5"/>
  <c r="I3996" i="5"/>
  <c r="G3996" i="5"/>
  <c r="M3995" i="5"/>
  <c r="K3995" i="5"/>
  <c r="I3995" i="5"/>
  <c r="G3995" i="5"/>
  <c r="M3994" i="5"/>
  <c r="K3994" i="5"/>
  <c r="I3994" i="5"/>
  <c r="G3994" i="5"/>
  <c r="M3993" i="5"/>
  <c r="K3993" i="5"/>
  <c r="I3993" i="5"/>
  <c r="G3993" i="5"/>
  <c r="M3992" i="5"/>
  <c r="K3992" i="5"/>
  <c r="I3992" i="5"/>
  <c r="G3992" i="5"/>
  <c r="M3991" i="5"/>
  <c r="K3991" i="5"/>
  <c r="I3991" i="5"/>
  <c r="G3991" i="5"/>
  <c r="M3990" i="5"/>
  <c r="K3990" i="5"/>
  <c r="I3990" i="5"/>
  <c r="G3990" i="5"/>
  <c r="M3989" i="5"/>
  <c r="K3989" i="5"/>
  <c r="I3989" i="5"/>
  <c r="G3989" i="5"/>
  <c r="M3988" i="5"/>
  <c r="K3988" i="5"/>
  <c r="I3988" i="5"/>
  <c r="G3988" i="5"/>
  <c r="M3987" i="5"/>
  <c r="K3987" i="5"/>
  <c r="I3987" i="5"/>
  <c r="G3987" i="5"/>
  <c r="M3986" i="5"/>
  <c r="K3986" i="5"/>
  <c r="I3986" i="5"/>
  <c r="G3986" i="5"/>
  <c r="M3985" i="5"/>
  <c r="K3985" i="5"/>
  <c r="I3985" i="5"/>
  <c r="G3985" i="5"/>
  <c r="M3984" i="5"/>
  <c r="K3984" i="5"/>
  <c r="I3984" i="5"/>
  <c r="G3984" i="5"/>
  <c r="M3983" i="5"/>
  <c r="K3983" i="5"/>
  <c r="I3983" i="5"/>
  <c r="G3983" i="5"/>
  <c r="M3982" i="5"/>
  <c r="K3982" i="5"/>
  <c r="I3982" i="5"/>
  <c r="G3982" i="5"/>
  <c r="M4050" i="5"/>
  <c r="K4050" i="5"/>
  <c r="I4050" i="5"/>
  <c r="G4050" i="5"/>
  <c r="M3980" i="5"/>
  <c r="K3980" i="5"/>
  <c r="I3980" i="5"/>
  <c r="G3980" i="5"/>
  <c r="M3979" i="5"/>
  <c r="K3979" i="5"/>
  <c r="I3979" i="5"/>
  <c r="G3979" i="5"/>
  <c r="M3978" i="5"/>
  <c r="K3978" i="5"/>
  <c r="I3978" i="5"/>
  <c r="G3978" i="5"/>
  <c r="M3977" i="5"/>
  <c r="K3977" i="5"/>
  <c r="I3977" i="5"/>
  <c r="G3977" i="5"/>
  <c r="M4029" i="5"/>
  <c r="K4029" i="5"/>
  <c r="I4029" i="5"/>
  <c r="G4029" i="5"/>
  <c r="M3975" i="5"/>
  <c r="K3975" i="5"/>
  <c r="I3975" i="5"/>
  <c r="G3975" i="5"/>
  <c r="M3974" i="5"/>
  <c r="K3974" i="5"/>
  <c r="I3974" i="5"/>
  <c r="G3974" i="5"/>
  <c r="M4027" i="5"/>
  <c r="K4027" i="5"/>
  <c r="I4027" i="5"/>
  <c r="G4027" i="5"/>
  <c r="M3971" i="5"/>
  <c r="K3971" i="5"/>
  <c r="I3971" i="5"/>
  <c r="G3971" i="5"/>
  <c r="M3970" i="5"/>
  <c r="K3970" i="5"/>
  <c r="I3970" i="5"/>
  <c r="G3970" i="5"/>
  <c r="M3969" i="5"/>
  <c r="K3969" i="5"/>
  <c r="I3969" i="5"/>
  <c r="G3969" i="5"/>
  <c r="M3968" i="5"/>
  <c r="K3968" i="5"/>
  <c r="I3968" i="5"/>
  <c r="G3968" i="5"/>
  <c r="M3967" i="5"/>
  <c r="K3967" i="5"/>
  <c r="I3967" i="5"/>
  <c r="G3967" i="5"/>
  <c r="M3966" i="5"/>
  <c r="K3966" i="5"/>
  <c r="I3966" i="5"/>
  <c r="G3966" i="5"/>
  <c r="M3981" i="5"/>
  <c r="K3981" i="5"/>
  <c r="I3981" i="5"/>
  <c r="G3981" i="5"/>
  <c r="M3964" i="5"/>
  <c r="K3964" i="5"/>
  <c r="I3964" i="5"/>
  <c r="G3964" i="5"/>
  <c r="M3963" i="5"/>
  <c r="K3963" i="5"/>
  <c r="I3963" i="5"/>
  <c r="G3963" i="5"/>
  <c r="M3962" i="5"/>
  <c r="K3962" i="5"/>
  <c r="I3962" i="5"/>
  <c r="G3962" i="5"/>
  <c r="M3961" i="5"/>
  <c r="K3961" i="5"/>
  <c r="I3961" i="5"/>
  <c r="G3961" i="5"/>
  <c r="M3960" i="5"/>
  <c r="K3960" i="5"/>
  <c r="I3960" i="5"/>
  <c r="G3960" i="5"/>
  <c r="M3959" i="5"/>
  <c r="K3959" i="5"/>
  <c r="I3959" i="5"/>
  <c r="G3959" i="5"/>
  <c r="M3958" i="5"/>
  <c r="K3958" i="5"/>
  <c r="I3958" i="5"/>
  <c r="G3958" i="5"/>
  <c r="M3957" i="5"/>
  <c r="K3957" i="5"/>
  <c r="I3957" i="5"/>
  <c r="G3957" i="5"/>
  <c r="M3956" i="5"/>
  <c r="K3956" i="5"/>
  <c r="I3956" i="5"/>
  <c r="G3956" i="5"/>
  <c r="M3955" i="5"/>
  <c r="K3955" i="5"/>
  <c r="I3955" i="5"/>
  <c r="G3955" i="5"/>
  <c r="M3954" i="5"/>
  <c r="K3954" i="5"/>
  <c r="I3954" i="5"/>
  <c r="G3954" i="5"/>
  <c r="M3953" i="5"/>
  <c r="K3953" i="5"/>
  <c r="I3953" i="5"/>
  <c r="G3953" i="5"/>
  <c r="M3952" i="5"/>
  <c r="K3952" i="5"/>
  <c r="I3952" i="5"/>
  <c r="G3952" i="5"/>
  <c r="M3951" i="5"/>
  <c r="K3951" i="5"/>
  <c r="I3951" i="5"/>
  <c r="G3951" i="5"/>
  <c r="M3948" i="5"/>
  <c r="K3948" i="5"/>
  <c r="I3948" i="5"/>
  <c r="G3948" i="5"/>
  <c r="M3947" i="5"/>
  <c r="K3947" i="5"/>
  <c r="I3947" i="5"/>
  <c r="G3947" i="5"/>
  <c r="M3946" i="5"/>
  <c r="K3946" i="5"/>
  <c r="I3946" i="5"/>
  <c r="G3946" i="5"/>
  <c r="M3945" i="5"/>
  <c r="K3945" i="5"/>
  <c r="I3945" i="5"/>
  <c r="G3945" i="5"/>
  <c r="M3944" i="5"/>
  <c r="K3944" i="5"/>
  <c r="I3944" i="5"/>
  <c r="G3944" i="5"/>
  <c r="M3943" i="5"/>
  <c r="K3943" i="5"/>
  <c r="I3943" i="5"/>
  <c r="G3943" i="5"/>
  <c r="M3942" i="5"/>
  <c r="K3942" i="5"/>
  <c r="I3942" i="5"/>
  <c r="G3942" i="5"/>
  <c r="M3941" i="5"/>
  <c r="K3941" i="5"/>
  <c r="I3941" i="5"/>
  <c r="G3941" i="5"/>
  <c r="M3940" i="5"/>
  <c r="K3940" i="5"/>
  <c r="I3940" i="5"/>
  <c r="G3940" i="5"/>
  <c r="M3939" i="5"/>
  <c r="K3939" i="5"/>
  <c r="I3939" i="5"/>
  <c r="G3939" i="5"/>
  <c r="M3938" i="5"/>
  <c r="K3938" i="5"/>
  <c r="I3938" i="5"/>
  <c r="G3938" i="5"/>
  <c r="M3937" i="5"/>
  <c r="K3937" i="5"/>
  <c r="I3937" i="5"/>
  <c r="G3937" i="5"/>
  <c r="M3936" i="5"/>
  <c r="K3936" i="5"/>
  <c r="I3936" i="5"/>
  <c r="G3936" i="5"/>
  <c r="M3935" i="5"/>
  <c r="K3935" i="5"/>
  <c r="I3935" i="5"/>
  <c r="G3935" i="5"/>
  <c r="M3934" i="5"/>
  <c r="K3934" i="5"/>
  <c r="I3934" i="5"/>
  <c r="G3934" i="5"/>
  <c r="M3932" i="5"/>
  <c r="K3932" i="5"/>
  <c r="I3932" i="5"/>
  <c r="G3932" i="5"/>
  <c r="M3931" i="5"/>
  <c r="K3931" i="5"/>
  <c r="I3931" i="5"/>
  <c r="G3931" i="5"/>
  <c r="M3930" i="5"/>
  <c r="K3930" i="5"/>
  <c r="I3930" i="5"/>
  <c r="G3930" i="5"/>
  <c r="M3929" i="5"/>
  <c r="K3929" i="5"/>
  <c r="I3929" i="5"/>
  <c r="G3929" i="5"/>
  <c r="M3928" i="5"/>
  <c r="K3928" i="5"/>
  <c r="I3928" i="5"/>
  <c r="G3928" i="5"/>
  <c r="M3927" i="5"/>
  <c r="K3927" i="5"/>
  <c r="I3927" i="5"/>
  <c r="G3927" i="5"/>
  <c r="M3926" i="5"/>
  <c r="K3926" i="5"/>
  <c r="I3926" i="5"/>
  <c r="G3926" i="5"/>
  <c r="M3925" i="5"/>
  <c r="K3925" i="5"/>
  <c r="I3925" i="5"/>
  <c r="G3925" i="5"/>
  <c r="M3924" i="5"/>
  <c r="K3924" i="5"/>
  <c r="I3924" i="5"/>
  <c r="G3924" i="5"/>
  <c r="M3923" i="5"/>
  <c r="K3923" i="5"/>
  <c r="I3923" i="5"/>
  <c r="G3923" i="5"/>
  <c r="M3922" i="5"/>
  <c r="K3922" i="5"/>
  <c r="I3922" i="5"/>
  <c r="G3922" i="5"/>
  <c r="M3920" i="5"/>
  <c r="K3920" i="5"/>
  <c r="I3920" i="5"/>
  <c r="G3920" i="5"/>
  <c r="M3919" i="5"/>
  <c r="K3919" i="5"/>
  <c r="I3919" i="5"/>
  <c r="G3919" i="5"/>
  <c r="M3918" i="5"/>
  <c r="K3918" i="5"/>
  <c r="I3918" i="5"/>
  <c r="G3918" i="5"/>
  <c r="M3917" i="5"/>
  <c r="K3917" i="5"/>
  <c r="I3917" i="5"/>
  <c r="G3917" i="5"/>
  <c r="M3916" i="5"/>
  <c r="K3916" i="5"/>
  <c r="I3916" i="5"/>
  <c r="G3916" i="5"/>
  <c r="M3915" i="5"/>
  <c r="K3915" i="5"/>
  <c r="I3915" i="5"/>
  <c r="G3915" i="5"/>
  <c r="M3914" i="5"/>
  <c r="K3914" i="5"/>
  <c r="I3914" i="5"/>
  <c r="G3914" i="5"/>
  <c r="M3913" i="5"/>
  <c r="K3913" i="5"/>
  <c r="I3913" i="5"/>
  <c r="G3913" i="5"/>
  <c r="M3912" i="5"/>
  <c r="K3912" i="5"/>
  <c r="I3912" i="5"/>
  <c r="G3912" i="5"/>
  <c r="M3911" i="5"/>
  <c r="K3911" i="5"/>
  <c r="I3911" i="5"/>
  <c r="G3911" i="5"/>
  <c r="M3910" i="5"/>
  <c r="K3910" i="5"/>
  <c r="I3910" i="5"/>
  <c r="G3910" i="5"/>
  <c r="M3909" i="5"/>
  <c r="K3909" i="5"/>
  <c r="I3909" i="5"/>
  <c r="G3909" i="5"/>
  <c r="M3908" i="5"/>
  <c r="K3908" i="5"/>
  <c r="I3908" i="5"/>
  <c r="G3908" i="5"/>
  <c r="M3907" i="5"/>
  <c r="K3907" i="5"/>
  <c r="I3907" i="5"/>
  <c r="G3907" i="5"/>
  <c r="M3906" i="5"/>
  <c r="K3906" i="5"/>
  <c r="I3906" i="5"/>
  <c r="G3906" i="5"/>
  <c r="M3905" i="5"/>
  <c r="K3905" i="5"/>
  <c r="I3905" i="5"/>
  <c r="G3905" i="5"/>
  <c r="M3904" i="5"/>
  <c r="K3904" i="5"/>
  <c r="I3904" i="5"/>
  <c r="G3904" i="5"/>
  <c r="M3903" i="5"/>
  <c r="K3903" i="5"/>
  <c r="I3903" i="5"/>
  <c r="G3903" i="5"/>
  <c r="M3902" i="5"/>
  <c r="K3902" i="5"/>
  <c r="I3902" i="5"/>
  <c r="G3902" i="5"/>
  <c r="M3901" i="5"/>
  <c r="K3901" i="5"/>
  <c r="I3901" i="5"/>
  <c r="G3901" i="5"/>
  <c r="M3900" i="5"/>
  <c r="K3900" i="5"/>
  <c r="I3900" i="5"/>
  <c r="G3900" i="5"/>
  <c r="M3899" i="5"/>
  <c r="K3899" i="5"/>
  <c r="I3899" i="5"/>
  <c r="G3899" i="5"/>
  <c r="M3898" i="5"/>
  <c r="K3898" i="5"/>
  <c r="I3898" i="5"/>
  <c r="G3898" i="5"/>
  <c r="M3897" i="5"/>
  <c r="K3897" i="5"/>
  <c r="I3897" i="5"/>
  <c r="G3897" i="5"/>
  <c r="M3896" i="5"/>
  <c r="K3896" i="5"/>
  <c r="I3896" i="5"/>
  <c r="G3896" i="5"/>
  <c r="M3895" i="5"/>
  <c r="K3895" i="5"/>
  <c r="I3895" i="5"/>
  <c r="G3895" i="5"/>
  <c r="M3894" i="5"/>
  <c r="K3894" i="5"/>
  <c r="I3894" i="5"/>
  <c r="G3894" i="5"/>
  <c r="M3893" i="5"/>
  <c r="K3893" i="5"/>
  <c r="I3893" i="5"/>
  <c r="G3893" i="5"/>
  <c r="M3892" i="5"/>
  <c r="K3892" i="5"/>
  <c r="I3892" i="5"/>
  <c r="G3892" i="5"/>
  <c r="M3891" i="5"/>
  <c r="K3891" i="5"/>
  <c r="I3891" i="5"/>
  <c r="G3891" i="5"/>
  <c r="M3890" i="5"/>
  <c r="K3890" i="5"/>
  <c r="I3890" i="5"/>
  <c r="G3890" i="5"/>
  <c r="M3888" i="5"/>
  <c r="K3888" i="5"/>
  <c r="I3888" i="5"/>
  <c r="G3888" i="5"/>
  <c r="M3887" i="5"/>
  <c r="K3887" i="5"/>
  <c r="I3887" i="5"/>
  <c r="G3887" i="5"/>
  <c r="M3886" i="5"/>
  <c r="K3886" i="5"/>
  <c r="I3886" i="5"/>
  <c r="G3886" i="5"/>
  <c r="M3885" i="5"/>
  <c r="K3885" i="5"/>
  <c r="I3885" i="5"/>
  <c r="G3885" i="5"/>
  <c r="M3884" i="5"/>
  <c r="K3884" i="5"/>
  <c r="I3884" i="5"/>
  <c r="G3884" i="5"/>
  <c r="M3883" i="5"/>
  <c r="K3883" i="5"/>
  <c r="I3883" i="5"/>
  <c r="G3883" i="5"/>
  <c r="M3882" i="5"/>
  <c r="K3882" i="5"/>
  <c r="I3882" i="5"/>
  <c r="G3882" i="5"/>
  <c r="M3881" i="5"/>
  <c r="K3881" i="5"/>
  <c r="I3881" i="5"/>
  <c r="G3881" i="5"/>
  <c r="M3880" i="5"/>
  <c r="K3880" i="5"/>
  <c r="I3880" i="5"/>
  <c r="G3880" i="5"/>
  <c r="M3879" i="5"/>
  <c r="K3879" i="5"/>
  <c r="I3879" i="5"/>
  <c r="G3879" i="5"/>
  <c r="M3878" i="5"/>
  <c r="K3878" i="5"/>
  <c r="I3878" i="5"/>
  <c r="G3878" i="5"/>
  <c r="M3877" i="5"/>
  <c r="K3877" i="5"/>
  <c r="I3877" i="5"/>
  <c r="G3877" i="5"/>
  <c r="M3876" i="5"/>
  <c r="K3876" i="5"/>
  <c r="I3876" i="5"/>
  <c r="G3876" i="5"/>
  <c r="M3875" i="5"/>
  <c r="K3875" i="5"/>
  <c r="I3875" i="5"/>
  <c r="G3875" i="5"/>
  <c r="M3874" i="5"/>
  <c r="K3874" i="5"/>
  <c r="I3874" i="5"/>
  <c r="G3874" i="5"/>
  <c r="M3873" i="5"/>
  <c r="K3873" i="5"/>
  <c r="I3873" i="5"/>
  <c r="G3873" i="5"/>
  <c r="M3872" i="5"/>
  <c r="K3872" i="5"/>
  <c r="I3872" i="5"/>
  <c r="G3872" i="5"/>
  <c r="M3871" i="5"/>
  <c r="K3871" i="5"/>
  <c r="I3871" i="5"/>
  <c r="G3871" i="5"/>
  <c r="M3870" i="5"/>
  <c r="K3870" i="5"/>
  <c r="I3870" i="5"/>
  <c r="G3870" i="5"/>
  <c r="M3869" i="5"/>
  <c r="K3869" i="5"/>
  <c r="I3869" i="5"/>
  <c r="G3869" i="5"/>
  <c r="M3868" i="5"/>
  <c r="K3868" i="5"/>
  <c r="I3868" i="5"/>
  <c r="G3868" i="5"/>
  <c r="M3867" i="5"/>
  <c r="K3867" i="5"/>
  <c r="I3867" i="5"/>
  <c r="G3867" i="5"/>
  <c r="M3866" i="5"/>
  <c r="K3866" i="5"/>
  <c r="I3866" i="5"/>
  <c r="G3866" i="5"/>
  <c r="M3865" i="5"/>
  <c r="K3865" i="5"/>
  <c r="I3865" i="5"/>
  <c r="G3865" i="5"/>
  <c r="M3864" i="5"/>
  <c r="K3864" i="5"/>
  <c r="I3864" i="5"/>
  <c r="G3864" i="5"/>
  <c r="M3863" i="5"/>
  <c r="K3863" i="5"/>
  <c r="I3863" i="5"/>
  <c r="G3863" i="5"/>
  <c r="M3862" i="5"/>
  <c r="K3862" i="5"/>
  <c r="I3862" i="5"/>
  <c r="G3862" i="5"/>
  <c r="M3861" i="5"/>
  <c r="K3861" i="5"/>
  <c r="I3861" i="5"/>
  <c r="G3861" i="5"/>
  <c r="M3860" i="5"/>
  <c r="K3860" i="5"/>
  <c r="I3860" i="5"/>
  <c r="G3860" i="5"/>
  <c r="M3859" i="5"/>
  <c r="K3859" i="5"/>
  <c r="I3859" i="5"/>
  <c r="G3859" i="5"/>
  <c r="M3858" i="5"/>
  <c r="K3858" i="5"/>
  <c r="I3858" i="5"/>
  <c r="G3858" i="5"/>
  <c r="M3857" i="5"/>
  <c r="K3857" i="5"/>
  <c r="I3857" i="5"/>
  <c r="G3857" i="5"/>
  <c r="M3856" i="5"/>
  <c r="K3856" i="5"/>
  <c r="I3856" i="5"/>
  <c r="G3856" i="5"/>
  <c r="M3855" i="5"/>
  <c r="K3855" i="5"/>
  <c r="I3855" i="5"/>
  <c r="G3855" i="5"/>
  <c r="M3854" i="5"/>
  <c r="K3854" i="5"/>
  <c r="I3854" i="5"/>
  <c r="G3854" i="5"/>
  <c r="M3853" i="5"/>
  <c r="K3853" i="5"/>
  <c r="I3853" i="5"/>
  <c r="G3853" i="5"/>
  <c r="M3852" i="5"/>
  <c r="K3852" i="5"/>
  <c r="I3852" i="5"/>
  <c r="G3852" i="5"/>
  <c r="M3851" i="5"/>
  <c r="K3851" i="5"/>
  <c r="I3851" i="5"/>
  <c r="G3851" i="5"/>
  <c r="M3850" i="5"/>
  <c r="K3850" i="5"/>
  <c r="I3850" i="5"/>
  <c r="G3850" i="5"/>
  <c r="M3849" i="5"/>
  <c r="K3849" i="5"/>
  <c r="I3849" i="5"/>
  <c r="G3849" i="5"/>
  <c r="M3848" i="5"/>
  <c r="K3848" i="5"/>
  <c r="I3848" i="5"/>
  <c r="G3848" i="5"/>
  <c r="M3847" i="5"/>
  <c r="K3847" i="5"/>
  <c r="I3847" i="5"/>
  <c r="G3847" i="5"/>
  <c r="M3846" i="5"/>
  <c r="K3846" i="5"/>
  <c r="I3846" i="5"/>
  <c r="G3846" i="5"/>
  <c r="M3845" i="5"/>
  <c r="K3845" i="5"/>
  <c r="I3845" i="5"/>
  <c r="G3845" i="5"/>
  <c r="M3844" i="5"/>
  <c r="K3844" i="5"/>
  <c r="I3844" i="5"/>
  <c r="G3844" i="5"/>
  <c r="M3843" i="5"/>
  <c r="K3843" i="5"/>
  <c r="I3843" i="5"/>
  <c r="G3843" i="5"/>
  <c r="M3842" i="5"/>
  <c r="K3842" i="5"/>
  <c r="I3842" i="5"/>
  <c r="G3842" i="5"/>
  <c r="M3841" i="5"/>
  <c r="K3841" i="5"/>
  <c r="I3841" i="5"/>
  <c r="G3841" i="5"/>
  <c r="M3840" i="5"/>
  <c r="K3840" i="5"/>
  <c r="I3840" i="5"/>
  <c r="G3840" i="5"/>
  <c r="M3839" i="5"/>
  <c r="K3839" i="5"/>
  <c r="I3839" i="5"/>
  <c r="G3839" i="5"/>
  <c r="M3838" i="5"/>
  <c r="K3838" i="5"/>
  <c r="I3838" i="5"/>
  <c r="G3838" i="5"/>
  <c r="M3837" i="5"/>
  <c r="K3837" i="5"/>
  <c r="I3837" i="5"/>
  <c r="G3837" i="5"/>
  <c r="M3836" i="5"/>
  <c r="K3836" i="5"/>
  <c r="I3836" i="5"/>
  <c r="G3836" i="5"/>
  <c r="M3835" i="5"/>
  <c r="K3835" i="5"/>
  <c r="I3835" i="5"/>
  <c r="G3835" i="5"/>
  <c r="M3834" i="5"/>
  <c r="K3834" i="5"/>
  <c r="I3834" i="5"/>
  <c r="G3834" i="5"/>
  <c r="M3833" i="5"/>
  <c r="K3833" i="5"/>
  <c r="I3833" i="5"/>
  <c r="G3833" i="5"/>
  <c r="M3832" i="5"/>
  <c r="K3832" i="5"/>
  <c r="I3832" i="5"/>
  <c r="G3832" i="5"/>
  <c r="M3831" i="5"/>
  <c r="K3831" i="5"/>
  <c r="I3831" i="5"/>
  <c r="G3831" i="5"/>
  <c r="M3830" i="5"/>
  <c r="K3830" i="5"/>
  <c r="I3830" i="5"/>
  <c r="G3830" i="5"/>
  <c r="M3829" i="5"/>
  <c r="K3829" i="5"/>
  <c r="I3829" i="5"/>
  <c r="G3829" i="5"/>
  <c r="M3828" i="5"/>
  <c r="K3828" i="5"/>
  <c r="I3828" i="5"/>
  <c r="G3828" i="5"/>
  <c r="M3827" i="5"/>
  <c r="K3827" i="5"/>
  <c r="I3827" i="5"/>
  <c r="G3827" i="5"/>
  <c r="M3826" i="5"/>
  <c r="K3826" i="5"/>
  <c r="I3826" i="5"/>
  <c r="G3826" i="5"/>
  <c r="M3825" i="5"/>
  <c r="K3825" i="5"/>
  <c r="I3825" i="5"/>
  <c r="G3825" i="5"/>
  <c r="M3824" i="5"/>
  <c r="K3824" i="5"/>
  <c r="I3824" i="5"/>
  <c r="G3824" i="5"/>
  <c r="M3823" i="5"/>
  <c r="K3823" i="5"/>
  <c r="I3823" i="5"/>
  <c r="G3823" i="5"/>
  <c r="M3822" i="5"/>
  <c r="K3822" i="5"/>
  <c r="I3822" i="5"/>
  <c r="G3822" i="5"/>
  <c r="M3821" i="5"/>
  <c r="K3821" i="5"/>
  <c r="I3821" i="5"/>
  <c r="G3821" i="5"/>
  <c r="M3820" i="5"/>
  <c r="K3820" i="5"/>
  <c r="I3820" i="5"/>
  <c r="G3820" i="5"/>
  <c r="M3819" i="5"/>
  <c r="K3819" i="5"/>
  <c r="I3819" i="5"/>
  <c r="G3819" i="5"/>
  <c r="M3818" i="5"/>
  <c r="K3818" i="5"/>
  <c r="I3818" i="5"/>
  <c r="G3818" i="5"/>
  <c r="M3817" i="5"/>
  <c r="K3817" i="5"/>
  <c r="I3817" i="5"/>
  <c r="G3817" i="5"/>
  <c r="M3816" i="5"/>
  <c r="K3816" i="5"/>
  <c r="I3816" i="5"/>
  <c r="G3816" i="5"/>
  <c r="M3815" i="5"/>
  <c r="K3815" i="5"/>
  <c r="I3815" i="5"/>
  <c r="G3815" i="5"/>
  <c r="M3814" i="5"/>
  <c r="K3814" i="5"/>
  <c r="I3814" i="5"/>
  <c r="G3814" i="5"/>
  <c r="M3813" i="5"/>
  <c r="K3813" i="5"/>
  <c r="I3813" i="5"/>
  <c r="G3813" i="5"/>
  <c r="M3812" i="5"/>
  <c r="K3812" i="5"/>
  <c r="I3812" i="5"/>
  <c r="G3812" i="5"/>
  <c r="M3811" i="5"/>
  <c r="K3811" i="5"/>
  <c r="I3811" i="5"/>
  <c r="G3811" i="5"/>
  <c r="M3810" i="5"/>
  <c r="K3810" i="5"/>
  <c r="I3810" i="5"/>
  <c r="G3810" i="5"/>
  <c r="M3809" i="5"/>
  <c r="K3809" i="5"/>
  <c r="I3809" i="5"/>
  <c r="G3809" i="5"/>
  <c r="M3808" i="5"/>
  <c r="K3808" i="5"/>
  <c r="I3808" i="5"/>
  <c r="G3808" i="5"/>
  <c r="M3807" i="5"/>
  <c r="K3807" i="5"/>
  <c r="I3807" i="5"/>
  <c r="G3807" i="5"/>
  <c r="M3806" i="5"/>
  <c r="K3806" i="5"/>
  <c r="I3806" i="5"/>
  <c r="G3806" i="5"/>
  <c r="M3805" i="5"/>
  <c r="K3805" i="5"/>
  <c r="I3805" i="5"/>
  <c r="G3805" i="5"/>
  <c r="M3804" i="5"/>
  <c r="K3804" i="5"/>
  <c r="I3804" i="5"/>
  <c r="G3804" i="5"/>
  <c r="M3803" i="5"/>
  <c r="K3803" i="5"/>
  <c r="I3803" i="5"/>
  <c r="G3803" i="5"/>
  <c r="M3802" i="5"/>
  <c r="K3802" i="5"/>
  <c r="I3802" i="5"/>
  <c r="G3802" i="5"/>
  <c r="M3801" i="5"/>
  <c r="K3801" i="5"/>
  <c r="I3801" i="5"/>
  <c r="G3801" i="5"/>
  <c r="M3800" i="5"/>
  <c r="K3800" i="5"/>
  <c r="I3800" i="5"/>
  <c r="G3800" i="5"/>
  <c r="M3799" i="5"/>
  <c r="K3799" i="5"/>
  <c r="I3799" i="5"/>
  <c r="G3799" i="5"/>
  <c r="M3798" i="5"/>
  <c r="K3798" i="5"/>
  <c r="I3798" i="5"/>
  <c r="G3798" i="5"/>
  <c r="M3797" i="5"/>
  <c r="K3797" i="5"/>
  <c r="I3797" i="5"/>
  <c r="G3797" i="5"/>
  <c r="M3796" i="5"/>
  <c r="K3796" i="5"/>
  <c r="I3796" i="5"/>
  <c r="G3796" i="5"/>
  <c r="M3795" i="5"/>
  <c r="K3795" i="5"/>
  <c r="I3795" i="5"/>
  <c r="G3795" i="5"/>
  <c r="M3794" i="5"/>
  <c r="K3794" i="5"/>
  <c r="I3794" i="5"/>
  <c r="G3794" i="5"/>
  <c r="M3793" i="5"/>
  <c r="K3793" i="5"/>
  <c r="I3793" i="5"/>
  <c r="G3793" i="5"/>
  <c r="M3787" i="5"/>
  <c r="K3787" i="5"/>
  <c r="I3787" i="5"/>
  <c r="G3787" i="5"/>
  <c r="M3786" i="5"/>
  <c r="K3786" i="5"/>
  <c r="I3786" i="5"/>
  <c r="G3786" i="5"/>
  <c r="M3785" i="5"/>
  <c r="K3785" i="5"/>
  <c r="I3785" i="5"/>
  <c r="G3785" i="5"/>
  <c r="M3784" i="5"/>
  <c r="K3784" i="5"/>
  <c r="I3784" i="5"/>
  <c r="G3784" i="5"/>
  <c r="M3783" i="5"/>
  <c r="K3783" i="5"/>
  <c r="I3783" i="5"/>
  <c r="G3783" i="5"/>
  <c r="M3782" i="5"/>
  <c r="K3782" i="5"/>
  <c r="I3782" i="5"/>
  <c r="G3782" i="5"/>
  <c r="M3781" i="5"/>
  <c r="K3781" i="5"/>
  <c r="I3781" i="5"/>
  <c r="G3781" i="5"/>
  <c r="M3780" i="5"/>
  <c r="K3780" i="5"/>
  <c r="I3780" i="5"/>
  <c r="G3780" i="5"/>
  <c r="M3779" i="5"/>
  <c r="K3779" i="5"/>
  <c r="I3779" i="5"/>
  <c r="G3779" i="5"/>
  <c r="M3778" i="5"/>
  <c r="K3778" i="5"/>
  <c r="I3778" i="5"/>
  <c r="G3778" i="5"/>
  <c r="M3777" i="5"/>
  <c r="K3777" i="5"/>
  <c r="I3777" i="5"/>
  <c r="G3777" i="5"/>
  <c r="M3776" i="5"/>
  <c r="K3776" i="5"/>
  <c r="I3776" i="5"/>
  <c r="G3776" i="5"/>
  <c r="M3769" i="5"/>
  <c r="K3769" i="5"/>
  <c r="I3769" i="5"/>
  <c r="G3769" i="5"/>
  <c r="M3768" i="5"/>
  <c r="K3768" i="5"/>
  <c r="I3768" i="5"/>
  <c r="G3768" i="5"/>
  <c r="M3767" i="5"/>
  <c r="K3767" i="5"/>
  <c r="I3767" i="5"/>
  <c r="G3767" i="5"/>
  <c r="M3766" i="5"/>
  <c r="K3766" i="5"/>
  <c r="I3766" i="5"/>
  <c r="G3766" i="5"/>
  <c r="M3765" i="5"/>
  <c r="K3765" i="5"/>
  <c r="I3765" i="5"/>
  <c r="G3765" i="5"/>
  <c r="M3764" i="5"/>
  <c r="K3764" i="5"/>
  <c r="I3764" i="5"/>
  <c r="G3764" i="5"/>
  <c r="M3758" i="5"/>
  <c r="K3758" i="5"/>
  <c r="I3758" i="5"/>
  <c r="G3758" i="5"/>
  <c r="M3757" i="5"/>
  <c r="K3757" i="5"/>
  <c r="I3757" i="5"/>
  <c r="G3757" i="5"/>
  <c r="M3756" i="5"/>
  <c r="K3756" i="5"/>
  <c r="I3756" i="5"/>
  <c r="G3756" i="5"/>
  <c r="M3755" i="5"/>
  <c r="K3755" i="5"/>
  <c r="I3755" i="5"/>
  <c r="G3755" i="5"/>
  <c r="M3754" i="5"/>
  <c r="K3754" i="5"/>
  <c r="I3754" i="5"/>
  <c r="G3754" i="5"/>
  <c r="M3748" i="5"/>
  <c r="K3748" i="5"/>
  <c r="I3748" i="5"/>
  <c r="G3748" i="5"/>
  <c r="M3747" i="5"/>
  <c r="K3747" i="5"/>
  <c r="I3747" i="5"/>
  <c r="G3747" i="5"/>
  <c r="M3746" i="5"/>
  <c r="K3746" i="5"/>
  <c r="I3746" i="5"/>
  <c r="G3746" i="5"/>
  <c r="M3745" i="5"/>
  <c r="K3745" i="5"/>
  <c r="I3745" i="5"/>
  <c r="G3745" i="5"/>
  <c r="M3744" i="5"/>
  <c r="K3744" i="5"/>
  <c r="I3744" i="5"/>
  <c r="G3744" i="5"/>
  <c r="M3743" i="5"/>
  <c r="K3743" i="5"/>
  <c r="I3743" i="5"/>
  <c r="G3743" i="5"/>
  <c r="M3742" i="5"/>
  <c r="K3742" i="5"/>
  <c r="I3742" i="5"/>
  <c r="G3742" i="5"/>
  <c r="M3741" i="5"/>
  <c r="K3741" i="5"/>
  <c r="I3741" i="5"/>
  <c r="G3741" i="5"/>
  <c r="M3740" i="5"/>
  <c r="K3740" i="5"/>
  <c r="I3740" i="5"/>
  <c r="G3740" i="5"/>
  <c r="M3739" i="5"/>
  <c r="K3739" i="5"/>
  <c r="I3739" i="5"/>
  <c r="G3739" i="5"/>
  <c r="M3738" i="5"/>
  <c r="K3738" i="5"/>
  <c r="I3738" i="5"/>
  <c r="G3738" i="5"/>
  <c r="M3737" i="5"/>
  <c r="K3737" i="5"/>
  <c r="I3737" i="5"/>
  <c r="G3737" i="5"/>
  <c r="M3736" i="5"/>
  <c r="K3736" i="5"/>
  <c r="I3736" i="5"/>
  <c r="G3736" i="5"/>
  <c r="M3735" i="5"/>
  <c r="K3735" i="5"/>
  <c r="I3735" i="5"/>
  <c r="G3735" i="5"/>
  <c r="M3734" i="5"/>
  <c r="K3734" i="5"/>
  <c r="I3734" i="5"/>
  <c r="G3734" i="5"/>
  <c r="M3733" i="5"/>
  <c r="K3733" i="5"/>
  <c r="I3733" i="5"/>
  <c r="G3733" i="5"/>
  <c r="M3732" i="5"/>
  <c r="K3732" i="5"/>
  <c r="I3732" i="5"/>
  <c r="G3732" i="5"/>
  <c r="M3731" i="5"/>
  <c r="K3731" i="5"/>
  <c r="I3731" i="5"/>
  <c r="G3731" i="5"/>
  <c r="M3730" i="5"/>
  <c r="K3730" i="5"/>
  <c r="I3730" i="5"/>
  <c r="G3730" i="5"/>
  <c r="M3729" i="5"/>
  <c r="K3729" i="5"/>
  <c r="I3729" i="5"/>
  <c r="G3729" i="5"/>
  <c r="M3728" i="5"/>
  <c r="K3728" i="5"/>
  <c r="I3728" i="5"/>
  <c r="G3728" i="5"/>
  <c r="M3727" i="5"/>
  <c r="K3727" i="5"/>
  <c r="I3727" i="5"/>
  <c r="G3727" i="5"/>
  <c r="M3726" i="5"/>
  <c r="K3726" i="5"/>
  <c r="I3726" i="5"/>
  <c r="G3726" i="5"/>
  <c r="M3725" i="5"/>
  <c r="K3725" i="5"/>
  <c r="I3725" i="5"/>
  <c r="G3725" i="5"/>
  <c r="M3724" i="5"/>
  <c r="K3724" i="5"/>
  <c r="I3724" i="5"/>
  <c r="G3724" i="5"/>
  <c r="M3723" i="5"/>
  <c r="K3723" i="5"/>
  <c r="I3723" i="5"/>
  <c r="G3723" i="5"/>
  <c r="M3722" i="5"/>
  <c r="K3722" i="5"/>
  <c r="I3722" i="5"/>
  <c r="G3722" i="5"/>
  <c r="M3721" i="5"/>
  <c r="K3721" i="5"/>
  <c r="I3721" i="5"/>
  <c r="G3721" i="5"/>
  <c r="M3720" i="5"/>
  <c r="K3720" i="5"/>
  <c r="I3720" i="5"/>
  <c r="G3720" i="5"/>
  <c r="M3719" i="5"/>
  <c r="K3719" i="5"/>
  <c r="I3719" i="5"/>
  <c r="G3719" i="5"/>
  <c r="M3718" i="5"/>
  <c r="K3718" i="5"/>
  <c r="I3718" i="5"/>
  <c r="G3718" i="5"/>
  <c r="M3717" i="5"/>
  <c r="K3717" i="5"/>
  <c r="I3717" i="5"/>
  <c r="G3717" i="5"/>
  <c r="M3716" i="5"/>
  <c r="K3716" i="5"/>
  <c r="I3716" i="5"/>
  <c r="G3716" i="5"/>
  <c r="M3715" i="5"/>
  <c r="K3715" i="5"/>
  <c r="I3715" i="5"/>
  <c r="G3715" i="5"/>
  <c r="M3714" i="5"/>
  <c r="K3714" i="5"/>
  <c r="I3714" i="5"/>
  <c r="G3714" i="5"/>
  <c r="M3713" i="5"/>
  <c r="K3713" i="5"/>
  <c r="I3713" i="5"/>
  <c r="G3713" i="5"/>
  <c r="M3712" i="5"/>
  <c r="K3712" i="5"/>
  <c r="I3712" i="5"/>
  <c r="G3712" i="5"/>
  <c r="M3711" i="5"/>
  <c r="K3711" i="5"/>
  <c r="I3711" i="5"/>
  <c r="G3711" i="5"/>
  <c r="M3710" i="5"/>
  <c r="K3710" i="5"/>
  <c r="I3710" i="5"/>
  <c r="G3710" i="5"/>
  <c r="M3709" i="5"/>
  <c r="K3709" i="5"/>
  <c r="I3709" i="5"/>
  <c r="G3709" i="5"/>
  <c r="M3708" i="5"/>
  <c r="K3708" i="5"/>
  <c r="I3708" i="5"/>
  <c r="G3708" i="5"/>
  <c r="M3707" i="5"/>
  <c r="K3707" i="5"/>
  <c r="I3707" i="5"/>
  <c r="G3707" i="5"/>
  <c r="M3706" i="5"/>
  <c r="K3706" i="5"/>
  <c r="I3706" i="5"/>
  <c r="G3706" i="5"/>
  <c r="M3705" i="5"/>
  <c r="K3705" i="5"/>
  <c r="I3705" i="5"/>
  <c r="G3705" i="5"/>
  <c r="M3704" i="5"/>
  <c r="K3704" i="5"/>
  <c r="I3704" i="5"/>
  <c r="G3704" i="5"/>
  <c r="M3703" i="5"/>
  <c r="K3703" i="5"/>
  <c r="I3703" i="5"/>
  <c r="G3703" i="5"/>
  <c r="M3702" i="5"/>
  <c r="K3702" i="5"/>
  <c r="I3702" i="5"/>
  <c r="G3702" i="5"/>
  <c r="M3701" i="5"/>
  <c r="K3701" i="5"/>
  <c r="I3701" i="5"/>
  <c r="G3701" i="5"/>
  <c r="M3700" i="5"/>
  <c r="K3700" i="5"/>
  <c r="I3700" i="5"/>
  <c r="G3700" i="5"/>
  <c r="M3699" i="5"/>
  <c r="K3699" i="5"/>
  <c r="I3699" i="5"/>
  <c r="G3699" i="5"/>
  <c r="M3698" i="5"/>
  <c r="K3698" i="5"/>
  <c r="I3698" i="5"/>
  <c r="G3698" i="5"/>
  <c r="M3697" i="5"/>
  <c r="K3697" i="5"/>
  <c r="I3697" i="5"/>
  <c r="G3697" i="5"/>
  <c r="M3696" i="5"/>
  <c r="K3696" i="5"/>
  <c r="I3696" i="5"/>
  <c r="G3696" i="5"/>
  <c r="M3695" i="5"/>
  <c r="K3695" i="5"/>
  <c r="I3695" i="5"/>
  <c r="G3695" i="5"/>
  <c r="M3694" i="5"/>
  <c r="K3694" i="5"/>
  <c r="I3694" i="5"/>
  <c r="G3694" i="5"/>
  <c r="M3693" i="5"/>
  <c r="K3693" i="5"/>
  <c r="I3693" i="5"/>
  <c r="G3693" i="5"/>
  <c r="M3692" i="5"/>
  <c r="K3692" i="5"/>
  <c r="I3692" i="5"/>
  <c r="G3692" i="5"/>
  <c r="M3691" i="5"/>
  <c r="K3691" i="5"/>
  <c r="I3691" i="5"/>
  <c r="G3691" i="5"/>
  <c r="M3690" i="5"/>
  <c r="K3690" i="5"/>
  <c r="I3690" i="5"/>
  <c r="G3690" i="5"/>
  <c r="M3689" i="5"/>
  <c r="K3689" i="5"/>
  <c r="I3689" i="5"/>
  <c r="G3689" i="5"/>
  <c r="M3688" i="5"/>
  <c r="K3688" i="5"/>
  <c r="I3688" i="5"/>
  <c r="G3688" i="5"/>
  <c r="M3687" i="5"/>
  <c r="K3687" i="5"/>
  <c r="I3687" i="5"/>
  <c r="G3687" i="5"/>
  <c r="M3686" i="5"/>
  <c r="K3686" i="5"/>
  <c r="I3686" i="5"/>
  <c r="G3686" i="5"/>
  <c r="M3685" i="5"/>
  <c r="K3685" i="5"/>
  <c r="I3685" i="5"/>
  <c r="G3685" i="5"/>
  <c r="M3684" i="5"/>
  <c r="K3684" i="5"/>
  <c r="I3684" i="5"/>
  <c r="G3684" i="5"/>
  <c r="M3683" i="5"/>
  <c r="K3683" i="5"/>
  <c r="I3683" i="5"/>
  <c r="G3683" i="5"/>
  <c r="M3682" i="5"/>
  <c r="K3682" i="5"/>
  <c r="I3682" i="5"/>
  <c r="G3682" i="5"/>
  <c r="M3681" i="5"/>
  <c r="K3681" i="5"/>
  <c r="I3681" i="5"/>
  <c r="G3681" i="5"/>
  <c r="M3680" i="5"/>
  <c r="K3680" i="5"/>
  <c r="I3680" i="5"/>
  <c r="G3680" i="5"/>
  <c r="M3679" i="5"/>
  <c r="K3679" i="5"/>
  <c r="I3679" i="5"/>
  <c r="G3679" i="5"/>
  <c r="M3678" i="5"/>
  <c r="K3678" i="5"/>
  <c r="I3678" i="5"/>
  <c r="G3678" i="5"/>
  <c r="M3677" i="5"/>
  <c r="K3677" i="5"/>
  <c r="I3677" i="5"/>
  <c r="G3677" i="5"/>
  <c r="M3676" i="5"/>
  <c r="K3676" i="5"/>
  <c r="I3676" i="5"/>
  <c r="G3676" i="5"/>
  <c r="M3675" i="5"/>
  <c r="K3675" i="5"/>
  <c r="I3675" i="5"/>
  <c r="G3675" i="5"/>
  <c r="M3674" i="5"/>
  <c r="K3674" i="5"/>
  <c r="I3674" i="5"/>
  <c r="G3674" i="5"/>
  <c r="M3673" i="5"/>
  <c r="K3673" i="5"/>
  <c r="I3673" i="5"/>
  <c r="G3673" i="5"/>
  <c r="M3672" i="5"/>
  <c r="K3672" i="5"/>
  <c r="I3672" i="5"/>
  <c r="G3672" i="5"/>
  <c r="M3671" i="5"/>
  <c r="K3671" i="5"/>
  <c r="I3671" i="5"/>
  <c r="G3671" i="5"/>
  <c r="M3670" i="5"/>
  <c r="K3670" i="5"/>
  <c r="I3670" i="5"/>
  <c r="G3670" i="5"/>
  <c r="M3669" i="5"/>
  <c r="K3669" i="5"/>
  <c r="I3669" i="5"/>
  <c r="G3669" i="5"/>
  <c r="M3668" i="5"/>
  <c r="K3668" i="5"/>
  <c r="I3668" i="5"/>
  <c r="G3668" i="5"/>
  <c r="M3667" i="5"/>
  <c r="K3667" i="5"/>
  <c r="I3667" i="5"/>
  <c r="G3667" i="5"/>
  <c r="M3666" i="5"/>
  <c r="K3666" i="5"/>
  <c r="I3666" i="5"/>
  <c r="G3666" i="5"/>
  <c r="M3665" i="5"/>
  <c r="K3665" i="5"/>
  <c r="I3665" i="5"/>
  <c r="G3665" i="5"/>
  <c r="M3664" i="5"/>
  <c r="K3664" i="5"/>
  <c r="I3664" i="5"/>
  <c r="G3664" i="5"/>
  <c r="M3663" i="5"/>
  <c r="K3663" i="5"/>
  <c r="I3663" i="5"/>
  <c r="G3663" i="5"/>
  <c r="M3662" i="5"/>
  <c r="K3662" i="5"/>
  <c r="I3662" i="5"/>
  <c r="G3662" i="5"/>
  <c r="M3661" i="5"/>
  <c r="K3661" i="5"/>
  <c r="I3661" i="5"/>
  <c r="G3661" i="5"/>
  <c r="M3660" i="5"/>
  <c r="K3660" i="5"/>
  <c r="I3660" i="5"/>
  <c r="G3660" i="5"/>
  <c r="M3654" i="5"/>
  <c r="K3654" i="5"/>
  <c r="I3654" i="5"/>
  <c r="G3654" i="5"/>
  <c r="M3653" i="5"/>
  <c r="K3653" i="5"/>
  <c r="I3653" i="5"/>
  <c r="G3653" i="5"/>
  <c r="M3652" i="5"/>
  <c r="K3652" i="5"/>
  <c r="I3652" i="5"/>
  <c r="G3652" i="5"/>
  <c r="M3651" i="5"/>
  <c r="K3651" i="5"/>
  <c r="I3651" i="5"/>
  <c r="G3651" i="5"/>
  <c r="M3650" i="5"/>
  <c r="K3650" i="5"/>
  <c r="I3650" i="5"/>
  <c r="G3650" i="5"/>
  <c r="M3649" i="5"/>
  <c r="K3649" i="5"/>
  <c r="I3649" i="5"/>
  <c r="G3649" i="5"/>
  <c r="M3648" i="5"/>
  <c r="K3648" i="5"/>
  <c r="I3648" i="5"/>
  <c r="G3648" i="5"/>
  <c r="M3647" i="5"/>
  <c r="K3647" i="5"/>
  <c r="I3647" i="5"/>
  <c r="G3647" i="5"/>
  <c r="M3646" i="5"/>
  <c r="K3646" i="5"/>
  <c r="I3646" i="5"/>
  <c r="G3646" i="5"/>
  <c r="M3645" i="5"/>
  <c r="K3645" i="5"/>
  <c r="I3645" i="5"/>
  <c r="G3645" i="5"/>
  <c r="M3644" i="5"/>
  <c r="K3644" i="5"/>
  <c r="I3644" i="5"/>
  <c r="G3644" i="5"/>
  <c r="M3643" i="5"/>
  <c r="K3643" i="5"/>
  <c r="I3643" i="5"/>
  <c r="G3643" i="5"/>
  <c r="M3642" i="5"/>
  <c r="K3642" i="5"/>
  <c r="I3642" i="5"/>
  <c r="G3642" i="5"/>
  <c r="M3641" i="5"/>
  <c r="K3641" i="5"/>
  <c r="I3641" i="5"/>
  <c r="G3641" i="5"/>
  <c r="M3640" i="5"/>
  <c r="K3640" i="5"/>
  <c r="I3640" i="5"/>
  <c r="G3640" i="5"/>
  <c r="M3639" i="5"/>
  <c r="K3639" i="5"/>
  <c r="I3639" i="5"/>
  <c r="G3639" i="5"/>
  <c r="M3637" i="5"/>
  <c r="K3637" i="5"/>
  <c r="I3637" i="5"/>
  <c r="G3637" i="5"/>
  <c r="M3636" i="5"/>
  <c r="K3636" i="5"/>
  <c r="I3636" i="5"/>
  <c r="G3636" i="5"/>
  <c r="M3635" i="5"/>
  <c r="K3635" i="5"/>
  <c r="I3635" i="5"/>
  <c r="G3635" i="5"/>
  <c r="M3634" i="5"/>
  <c r="K3634" i="5"/>
  <c r="I3634" i="5"/>
  <c r="G3634" i="5"/>
  <c r="M3633" i="5"/>
  <c r="K3633" i="5"/>
  <c r="I3633" i="5"/>
  <c r="G3633" i="5"/>
  <c r="M3632" i="5"/>
  <c r="K3632" i="5"/>
  <c r="I3632" i="5"/>
  <c r="G3632" i="5"/>
  <c r="M3631" i="5"/>
  <c r="K3631" i="5"/>
  <c r="I3631" i="5"/>
  <c r="G3631" i="5"/>
  <c r="M3630" i="5"/>
  <c r="K3630" i="5"/>
  <c r="I3630" i="5"/>
  <c r="G3630" i="5"/>
  <c r="M3629" i="5"/>
  <c r="K3629" i="5"/>
  <c r="I3629" i="5"/>
  <c r="G3629" i="5"/>
  <c r="M3628" i="5"/>
  <c r="K3628" i="5"/>
  <c r="I3628" i="5"/>
  <c r="G3628" i="5"/>
  <c r="K3627" i="5"/>
  <c r="I3627" i="5"/>
  <c r="G3627" i="5"/>
  <c r="L3627" i="5" s="1"/>
  <c r="M3626" i="5"/>
  <c r="K3626" i="5"/>
  <c r="I3626" i="5"/>
  <c r="G3626" i="5"/>
  <c r="M3625" i="5"/>
  <c r="K3625" i="5"/>
  <c r="I3625" i="5"/>
  <c r="G3625" i="5"/>
  <c r="M3624" i="5"/>
  <c r="K3624" i="5"/>
  <c r="G3624" i="5"/>
  <c r="M3623" i="5"/>
  <c r="K3623" i="5"/>
  <c r="I3623" i="5"/>
  <c r="G3623" i="5"/>
  <c r="M3622" i="5"/>
  <c r="K3622" i="5"/>
  <c r="I3622" i="5"/>
  <c r="G3622" i="5"/>
  <c r="M3621" i="5"/>
  <c r="K3621" i="5"/>
  <c r="I3621" i="5"/>
  <c r="G3621" i="5"/>
  <c r="M3620" i="5"/>
  <c r="K3620" i="5"/>
  <c r="I3620" i="5"/>
  <c r="G3620" i="5"/>
  <c r="M3619" i="5"/>
  <c r="K3619" i="5"/>
  <c r="I3619" i="5"/>
  <c r="G3619" i="5"/>
  <c r="M3613" i="5"/>
  <c r="K3613" i="5"/>
  <c r="I3613" i="5"/>
  <c r="G3613" i="5"/>
  <c r="M3612" i="5"/>
  <c r="K3612" i="5"/>
  <c r="I3612" i="5"/>
  <c r="G3612" i="5"/>
  <c r="M3611" i="5"/>
  <c r="K3611" i="5"/>
  <c r="I3611" i="5"/>
  <c r="G3611" i="5"/>
  <c r="M3610" i="5"/>
  <c r="K3610" i="5"/>
  <c r="I3610" i="5"/>
  <c r="G3610" i="5"/>
  <c r="M3609" i="5"/>
  <c r="K3609" i="5"/>
  <c r="I3609" i="5"/>
  <c r="G3609" i="5"/>
  <c r="M3608" i="5"/>
  <c r="K3608" i="5"/>
  <c r="I3608" i="5"/>
  <c r="G3608" i="5"/>
  <c r="M3607" i="5"/>
  <c r="K3607" i="5"/>
  <c r="I3607" i="5"/>
  <c r="G3607" i="5"/>
  <c r="M3606" i="5"/>
  <c r="K3606" i="5"/>
  <c r="I3606" i="5"/>
  <c r="G3606" i="5"/>
  <c r="M3605" i="5"/>
  <c r="K3605" i="5"/>
  <c r="I3605" i="5"/>
  <c r="G3605" i="5"/>
  <c r="M3604" i="5"/>
  <c r="K3604" i="5"/>
  <c r="I3604" i="5"/>
  <c r="G3604" i="5"/>
  <c r="M3603" i="5"/>
  <c r="K3603" i="5"/>
  <c r="I3603" i="5"/>
  <c r="G3603" i="5"/>
  <c r="M3602" i="5"/>
  <c r="K3602" i="5"/>
  <c r="I3602" i="5"/>
  <c r="G3602" i="5"/>
  <c r="M3601" i="5"/>
  <c r="K3601" i="5"/>
  <c r="I3601" i="5"/>
  <c r="G3601" i="5"/>
  <c r="M3600" i="5"/>
  <c r="K3600" i="5"/>
  <c r="I3600" i="5"/>
  <c r="G3600" i="5"/>
  <c r="M3599" i="5"/>
  <c r="K3599" i="5"/>
  <c r="I3599" i="5"/>
  <c r="G3599" i="5"/>
  <c r="M3598" i="5"/>
  <c r="K3598" i="5"/>
  <c r="I3598" i="5"/>
  <c r="G3598" i="5"/>
  <c r="M3597" i="5"/>
  <c r="K3597" i="5"/>
  <c r="I3597" i="5"/>
  <c r="G3597" i="5"/>
  <c r="M3596" i="5"/>
  <c r="K3596" i="5"/>
  <c r="I3596" i="5"/>
  <c r="G3596" i="5"/>
  <c r="M3595" i="5"/>
  <c r="K3595" i="5"/>
  <c r="I3595" i="5"/>
  <c r="G3595" i="5"/>
  <c r="M3594" i="5"/>
  <c r="K3594" i="5"/>
  <c r="I3594" i="5"/>
  <c r="G3594" i="5"/>
  <c r="M3593" i="5"/>
  <c r="K3593" i="5"/>
  <c r="I3593" i="5"/>
  <c r="G3593" i="5"/>
  <c r="M3592" i="5"/>
  <c r="K3592" i="5"/>
  <c r="I3592" i="5"/>
  <c r="G3592" i="5"/>
  <c r="M3591" i="5"/>
  <c r="K3591" i="5"/>
  <c r="I3591" i="5"/>
  <c r="G3591" i="5"/>
  <c r="M3590" i="5"/>
  <c r="K3590" i="5"/>
  <c r="I3590" i="5"/>
  <c r="G3590" i="5"/>
  <c r="M3589" i="5"/>
  <c r="K3589" i="5"/>
  <c r="I3589" i="5"/>
  <c r="G3589" i="5"/>
  <c r="M3588" i="5"/>
  <c r="K3588" i="5"/>
  <c r="I3588" i="5"/>
  <c r="G3588" i="5"/>
  <c r="M3587" i="5"/>
  <c r="K3587" i="5"/>
  <c r="I3587" i="5"/>
  <c r="G3587" i="5"/>
  <c r="M3586" i="5"/>
  <c r="K3586" i="5"/>
  <c r="I3586" i="5"/>
  <c r="G3586" i="5"/>
  <c r="M3585" i="5"/>
  <c r="K3585" i="5"/>
  <c r="I3585" i="5"/>
  <c r="G3585" i="5"/>
  <c r="M3584" i="5"/>
  <c r="K3584" i="5"/>
  <c r="I3584" i="5"/>
  <c r="G3584" i="5"/>
  <c r="M3583" i="5"/>
  <c r="K3583" i="5"/>
  <c r="I3583" i="5"/>
  <c r="G3583" i="5"/>
  <c r="M3574" i="5"/>
  <c r="K3574" i="5"/>
  <c r="I3574" i="5"/>
  <c r="G3574" i="5"/>
  <c r="M3573" i="5"/>
  <c r="K3573" i="5"/>
  <c r="I3573" i="5"/>
  <c r="G3573" i="5"/>
  <c r="M3572" i="5"/>
  <c r="K3572" i="5"/>
  <c r="I3572" i="5"/>
  <c r="G3572" i="5"/>
  <c r="M3571" i="5"/>
  <c r="K3571" i="5"/>
  <c r="I3571" i="5"/>
  <c r="G3571" i="5"/>
  <c r="M3570" i="5"/>
  <c r="K3570" i="5"/>
  <c r="I3570" i="5"/>
  <c r="G3570" i="5"/>
  <c r="M3569" i="5"/>
  <c r="K3569" i="5"/>
  <c r="I3569" i="5"/>
  <c r="G3569" i="5"/>
  <c r="M3568" i="5"/>
  <c r="K3568" i="5"/>
  <c r="I3568" i="5"/>
  <c r="G3568" i="5"/>
  <c r="M3567" i="5"/>
  <c r="K3567" i="5"/>
  <c r="I3567" i="5"/>
  <c r="G3567" i="5"/>
  <c r="M3566" i="5"/>
  <c r="K3566" i="5"/>
  <c r="I3566" i="5"/>
  <c r="G3566" i="5"/>
  <c r="M3565" i="5"/>
  <c r="K3565" i="5"/>
  <c r="I3565" i="5"/>
  <c r="G3565" i="5"/>
  <c r="M3564" i="5"/>
  <c r="K3564" i="5"/>
  <c r="I3564" i="5"/>
  <c r="G3564" i="5"/>
  <c r="M3563" i="5"/>
  <c r="K3563" i="5"/>
  <c r="I3563" i="5"/>
  <c r="G3563" i="5"/>
  <c r="M3562" i="5"/>
  <c r="K3562" i="5"/>
  <c r="I3562" i="5"/>
  <c r="G3562" i="5"/>
  <c r="M3561" i="5"/>
  <c r="K3561" i="5"/>
  <c r="I3561" i="5"/>
  <c r="G3561" i="5"/>
  <c r="M3560" i="5"/>
  <c r="K3560" i="5"/>
  <c r="I3560" i="5"/>
  <c r="G3560" i="5"/>
  <c r="M3559" i="5"/>
  <c r="K3559" i="5"/>
  <c r="I3559" i="5"/>
  <c r="G3559" i="5"/>
  <c r="M3558" i="5"/>
  <c r="K3558" i="5"/>
  <c r="I3558" i="5"/>
  <c r="G3558" i="5"/>
  <c r="M3557" i="5"/>
  <c r="K3557" i="5"/>
  <c r="I3557" i="5"/>
  <c r="G3557" i="5"/>
  <c r="M3556" i="5"/>
  <c r="K3556" i="5"/>
  <c r="I3556" i="5"/>
  <c r="G3556" i="5"/>
  <c r="M3555" i="5"/>
  <c r="K3555" i="5"/>
  <c r="I3555" i="5"/>
  <c r="G3555" i="5"/>
  <c r="M3554" i="5"/>
  <c r="K3554" i="5"/>
  <c r="I3554" i="5"/>
  <c r="G3554" i="5"/>
  <c r="M3553" i="5"/>
  <c r="K3553" i="5"/>
  <c r="I3553" i="5"/>
  <c r="G3553" i="5"/>
  <c r="M3552" i="5"/>
  <c r="K3552" i="5"/>
  <c r="I3552" i="5"/>
  <c r="G3552" i="5"/>
  <c r="M3551" i="5"/>
  <c r="K3551" i="5"/>
  <c r="I3551" i="5"/>
  <c r="G3551" i="5"/>
  <c r="M3550" i="5"/>
  <c r="K3550" i="5"/>
  <c r="I3550" i="5"/>
  <c r="G3550" i="5"/>
  <c r="M3549" i="5"/>
  <c r="K3549" i="5"/>
  <c r="I3549" i="5"/>
  <c r="G3549" i="5"/>
  <c r="M3548" i="5"/>
  <c r="K3548" i="5"/>
  <c r="I3548" i="5"/>
  <c r="G3548" i="5"/>
  <c r="M3547" i="5"/>
  <c r="K3547" i="5"/>
  <c r="I3547" i="5"/>
  <c r="G3547" i="5"/>
  <c r="M3546" i="5"/>
  <c r="K3546" i="5"/>
  <c r="I3546" i="5"/>
  <c r="G3546" i="5"/>
  <c r="M3545" i="5"/>
  <c r="K3545" i="5"/>
  <c r="I3545" i="5"/>
  <c r="G3545" i="5"/>
  <c r="M3544" i="5"/>
  <c r="K3544" i="5"/>
  <c r="I3544" i="5"/>
  <c r="G3544" i="5"/>
  <c r="M3543" i="5"/>
  <c r="K3543" i="5"/>
  <c r="I3543" i="5"/>
  <c r="G3543" i="5"/>
  <c r="M3508" i="5"/>
  <c r="K3508" i="5"/>
  <c r="I3508" i="5"/>
  <c r="G3508" i="5"/>
  <c r="M3507" i="5"/>
  <c r="K3507" i="5"/>
  <c r="I3507" i="5"/>
  <c r="G3507" i="5"/>
  <c r="M3506" i="5"/>
  <c r="K3506" i="5"/>
  <c r="I3506" i="5"/>
  <c r="G3506" i="5"/>
  <c r="M3505" i="5"/>
  <c r="K3505" i="5"/>
  <c r="I3505" i="5"/>
  <c r="G3505" i="5"/>
  <c r="M3504" i="5"/>
  <c r="K3504" i="5"/>
  <c r="I3504" i="5"/>
  <c r="G3504" i="5"/>
  <c r="M3499" i="5"/>
  <c r="K3499" i="5"/>
  <c r="I3499" i="5"/>
  <c r="G3499" i="5"/>
  <c r="M3498" i="5"/>
  <c r="K3498" i="5"/>
  <c r="I3498" i="5"/>
  <c r="G3498" i="5"/>
  <c r="M3497" i="5"/>
  <c r="K3497" i="5"/>
  <c r="I3497" i="5"/>
  <c r="G3497" i="5"/>
  <c r="M3496" i="5"/>
  <c r="K3496" i="5"/>
  <c r="I3496" i="5"/>
  <c r="G3496" i="5"/>
  <c r="M3491" i="5"/>
  <c r="K3491" i="5"/>
  <c r="I3491" i="5"/>
  <c r="G3491" i="5"/>
  <c r="M3490" i="5"/>
  <c r="K3490" i="5"/>
  <c r="I3490" i="5"/>
  <c r="G3490" i="5"/>
  <c r="M3489" i="5"/>
  <c r="K3489" i="5"/>
  <c r="I3489" i="5"/>
  <c r="G3489" i="5"/>
  <c r="M3488" i="5"/>
  <c r="K3488" i="5"/>
  <c r="I3488" i="5"/>
  <c r="G3488" i="5"/>
  <c r="M3481" i="5"/>
  <c r="K3481" i="5"/>
  <c r="I3481" i="5"/>
  <c r="G3481" i="5"/>
  <c r="M3480" i="5"/>
  <c r="K3480" i="5"/>
  <c r="I3480" i="5"/>
  <c r="G3480" i="5"/>
  <c r="M3479" i="5"/>
  <c r="K3479" i="5"/>
  <c r="I3479" i="5"/>
  <c r="G3479" i="5"/>
  <c r="M3478" i="5"/>
  <c r="K3478" i="5"/>
  <c r="I3478" i="5"/>
  <c r="G3478" i="5"/>
  <c r="M3477" i="5"/>
  <c r="K3477" i="5"/>
  <c r="I3477" i="5"/>
  <c r="G3477" i="5"/>
  <c r="M3542" i="5"/>
  <c r="K3542" i="5"/>
  <c r="I3542" i="5"/>
  <c r="G3542" i="5"/>
  <c r="M3541" i="5"/>
  <c r="K3541" i="5"/>
  <c r="I3541" i="5"/>
  <c r="G3541" i="5"/>
  <c r="M3540" i="5"/>
  <c r="K3540" i="5"/>
  <c r="I3540" i="5"/>
  <c r="G3540" i="5"/>
  <c r="M3539" i="5"/>
  <c r="K3539" i="5"/>
  <c r="I3539" i="5"/>
  <c r="G3539" i="5"/>
  <c r="M3538" i="5"/>
  <c r="K3538" i="5"/>
  <c r="I3538" i="5"/>
  <c r="G3538" i="5"/>
  <c r="M3537" i="5"/>
  <c r="K3537" i="5"/>
  <c r="I3537" i="5"/>
  <c r="G3537" i="5"/>
  <c r="M3536" i="5"/>
  <c r="K3536" i="5"/>
  <c r="I3536" i="5"/>
  <c r="G3536" i="5"/>
  <c r="M3535" i="5"/>
  <c r="K3535" i="5"/>
  <c r="I3535" i="5"/>
  <c r="G3535" i="5"/>
  <c r="M3534" i="5"/>
  <c r="K3534" i="5"/>
  <c r="I3534" i="5"/>
  <c r="G3534" i="5"/>
  <c r="M3533" i="5"/>
  <c r="K3533" i="5"/>
  <c r="I3533" i="5"/>
  <c r="G3533" i="5"/>
  <c r="M3532" i="5"/>
  <c r="K3532" i="5"/>
  <c r="I3532" i="5"/>
  <c r="G3532" i="5"/>
  <c r="M3531" i="5"/>
  <c r="K3531" i="5"/>
  <c r="I3531" i="5"/>
  <c r="G3531" i="5"/>
  <c r="M3530" i="5"/>
  <c r="K3530" i="5"/>
  <c r="I3530" i="5"/>
  <c r="G3530" i="5"/>
  <c r="M3529" i="5"/>
  <c r="K3529" i="5"/>
  <c r="I3529" i="5"/>
  <c r="G3529" i="5"/>
  <c r="M3528" i="5"/>
  <c r="K3528" i="5"/>
  <c r="I3528" i="5"/>
  <c r="G3528" i="5"/>
  <c r="M3527" i="5"/>
  <c r="K3527" i="5"/>
  <c r="I3527" i="5"/>
  <c r="G3527" i="5"/>
  <c r="M3526" i="5"/>
  <c r="K3526" i="5"/>
  <c r="I3526" i="5"/>
  <c r="G3526" i="5"/>
  <c r="M3525" i="5"/>
  <c r="K3525" i="5"/>
  <c r="I3525" i="5"/>
  <c r="G3525" i="5"/>
  <c r="M3524" i="5"/>
  <c r="K3524" i="5"/>
  <c r="I3524" i="5"/>
  <c r="G3524" i="5"/>
  <c r="M3523" i="5"/>
  <c r="K3523" i="5"/>
  <c r="I3523" i="5"/>
  <c r="G3523" i="5"/>
  <c r="M3522" i="5"/>
  <c r="K3522" i="5"/>
  <c r="I3522" i="5"/>
  <c r="G3522" i="5"/>
  <c r="M3521" i="5"/>
  <c r="K3521" i="5"/>
  <c r="I3521" i="5"/>
  <c r="G3521" i="5"/>
  <c r="M3520" i="5"/>
  <c r="K3520" i="5"/>
  <c r="I3520" i="5"/>
  <c r="G3520" i="5"/>
  <c r="M3519" i="5"/>
  <c r="K3519" i="5"/>
  <c r="I3519" i="5"/>
  <c r="G3519" i="5"/>
  <c r="M3518" i="5"/>
  <c r="K3518" i="5"/>
  <c r="I3518" i="5"/>
  <c r="G3518" i="5"/>
  <c r="M3517" i="5"/>
  <c r="K3517" i="5"/>
  <c r="I3517" i="5"/>
  <c r="G3517" i="5"/>
  <c r="M3516" i="5"/>
  <c r="K3516" i="5"/>
  <c r="I3516" i="5"/>
  <c r="G3516" i="5"/>
  <c r="M3515" i="5"/>
  <c r="K3515" i="5"/>
  <c r="I3515" i="5"/>
  <c r="G3515" i="5"/>
  <c r="M3514" i="5"/>
  <c r="K3514" i="5"/>
  <c r="I3514" i="5"/>
  <c r="G3514" i="5"/>
  <c r="M3513" i="5"/>
  <c r="K3513" i="5"/>
  <c r="I3513" i="5"/>
  <c r="G3513" i="5"/>
  <c r="M3512" i="5"/>
  <c r="K3512" i="5"/>
  <c r="I3512" i="5"/>
  <c r="G3512" i="5"/>
  <c r="M3511" i="5"/>
  <c r="K3511" i="5"/>
  <c r="I3511" i="5"/>
  <c r="G3511" i="5"/>
  <c r="M3510" i="5"/>
  <c r="K3510" i="5"/>
  <c r="I3510" i="5"/>
  <c r="G3510" i="5"/>
  <c r="M3509" i="5"/>
  <c r="K3509" i="5"/>
  <c r="I3509" i="5"/>
  <c r="G3509" i="5"/>
  <c r="M3503" i="5"/>
  <c r="K3503" i="5"/>
  <c r="I3503" i="5"/>
  <c r="G3503" i="5"/>
  <c r="M3502" i="5"/>
  <c r="K3502" i="5"/>
  <c r="I3502" i="5"/>
  <c r="G3502" i="5"/>
  <c r="M3501" i="5"/>
  <c r="K3501" i="5"/>
  <c r="I3501" i="5"/>
  <c r="G3501" i="5"/>
  <c r="M3500" i="5"/>
  <c r="K3500" i="5"/>
  <c r="I3500" i="5"/>
  <c r="G3500" i="5"/>
  <c r="M3495" i="5"/>
  <c r="K3495" i="5"/>
  <c r="I3495" i="5"/>
  <c r="G3495" i="5"/>
  <c r="M3494" i="5"/>
  <c r="K3494" i="5"/>
  <c r="I3494" i="5"/>
  <c r="G3494" i="5"/>
  <c r="M3493" i="5"/>
  <c r="K3493" i="5"/>
  <c r="I3493" i="5"/>
  <c r="G3493" i="5"/>
  <c r="M3492" i="5"/>
  <c r="K3492" i="5"/>
  <c r="I3492" i="5"/>
  <c r="G3492" i="5"/>
  <c r="M3487" i="5"/>
  <c r="K3487" i="5"/>
  <c r="I3487" i="5"/>
  <c r="G3487" i="5"/>
  <c r="M3486" i="5"/>
  <c r="K3486" i="5"/>
  <c r="I3486" i="5"/>
  <c r="G3486" i="5"/>
  <c r="M3485" i="5"/>
  <c r="K3485" i="5"/>
  <c r="I3485" i="5"/>
  <c r="G3485" i="5"/>
  <c r="M3484" i="5"/>
  <c r="K3484" i="5"/>
  <c r="I3484" i="5"/>
  <c r="G3484" i="5"/>
  <c r="M3483" i="5"/>
  <c r="K3483" i="5"/>
  <c r="I3483" i="5"/>
  <c r="G3483" i="5"/>
  <c r="M3482" i="5"/>
  <c r="K3482" i="5"/>
  <c r="I3482" i="5"/>
  <c r="G3482" i="5"/>
  <c r="M3476" i="5"/>
  <c r="K3476" i="5"/>
  <c r="I3476" i="5"/>
  <c r="G3476" i="5"/>
  <c r="M3475" i="5"/>
  <c r="K3475" i="5"/>
  <c r="I3475" i="5"/>
  <c r="G3475" i="5"/>
  <c r="M3474" i="5"/>
  <c r="K3474" i="5"/>
  <c r="I3474" i="5"/>
  <c r="G3474" i="5"/>
  <c r="M3473" i="5"/>
  <c r="K3473" i="5"/>
  <c r="I3473" i="5"/>
  <c r="G3473" i="5"/>
  <c r="M3472" i="5"/>
  <c r="K3472" i="5"/>
  <c r="I3472" i="5"/>
  <c r="G3472" i="5"/>
  <c r="M3471" i="5"/>
  <c r="K3471" i="5"/>
  <c r="I3471" i="5"/>
  <c r="G3471" i="5"/>
  <c r="M3470" i="5"/>
  <c r="K3470" i="5"/>
  <c r="I3470" i="5"/>
  <c r="G3470" i="5"/>
  <c r="M3469" i="5"/>
  <c r="K3469" i="5"/>
  <c r="I3469" i="5"/>
  <c r="G3469" i="5"/>
  <c r="M3468" i="5"/>
  <c r="K3468" i="5"/>
  <c r="I3468" i="5"/>
  <c r="G3468" i="5"/>
  <c r="M3467" i="5"/>
  <c r="K3467" i="5"/>
  <c r="I3467" i="5"/>
  <c r="G3467" i="5"/>
  <c r="M3466" i="5"/>
  <c r="K3466" i="5"/>
  <c r="I3466" i="5"/>
  <c r="G3466" i="5"/>
  <c r="M3465" i="5"/>
  <c r="K3465" i="5"/>
  <c r="I3465" i="5"/>
  <c r="G3465" i="5"/>
  <c r="M3464" i="5"/>
  <c r="K3464" i="5"/>
  <c r="I3464" i="5"/>
  <c r="G3464" i="5"/>
  <c r="M3463" i="5"/>
  <c r="K3463" i="5"/>
  <c r="I3463" i="5"/>
  <c r="G3463" i="5"/>
  <c r="M3462" i="5"/>
  <c r="K3462" i="5"/>
  <c r="I3462" i="5"/>
  <c r="G3462" i="5"/>
  <c r="M3461" i="5"/>
  <c r="K3461" i="5"/>
  <c r="I3461" i="5"/>
  <c r="G3461" i="5"/>
  <c r="M3460" i="5"/>
  <c r="K3460" i="5"/>
  <c r="I3460" i="5"/>
  <c r="G3460" i="5"/>
  <c r="M3459" i="5"/>
  <c r="K3459" i="5"/>
  <c r="I3459" i="5"/>
  <c r="G3459" i="5"/>
  <c r="M3458" i="5"/>
  <c r="K3458" i="5"/>
  <c r="I3458" i="5"/>
  <c r="G3458" i="5"/>
  <c r="M3457" i="5"/>
  <c r="K3457" i="5"/>
  <c r="I3457" i="5"/>
  <c r="G3457" i="5"/>
  <c r="M3456" i="5"/>
  <c r="K3456" i="5"/>
  <c r="I3456" i="5"/>
  <c r="G3456" i="5"/>
  <c r="M3455" i="5"/>
  <c r="K3455" i="5"/>
  <c r="I3455" i="5"/>
  <c r="G3455" i="5"/>
  <c r="M3454" i="5"/>
  <c r="K3454" i="5"/>
  <c r="I3454" i="5"/>
  <c r="G3454" i="5"/>
  <c r="M3453" i="5"/>
  <c r="K3453" i="5"/>
  <c r="I3453" i="5"/>
  <c r="G3453" i="5"/>
  <c r="M3452" i="5"/>
  <c r="K3452" i="5"/>
  <c r="I3452" i="5"/>
  <c r="G3452" i="5"/>
  <c r="M3451" i="5"/>
  <c r="K3451" i="5"/>
  <c r="I3451" i="5"/>
  <c r="G3451" i="5"/>
  <c r="M3450" i="5"/>
  <c r="K3450" i="5"/>
  <c r="I3450" i="5"/>
  <c r="G3450" i="5"/>
  <c r="M3449" i="5"/>
  <c r="K3449" i="5"/>
  <c r="I3449" i="5"/>
  <c r="G3449" i="5"/>
  <c r="M3448" i="5"/>
  <c r="K3448" i="5"/>
  <c r="I3448" i="5"/>
  <c r="G3448" i="5"/>
  <c r="M3447" i="5"/>
  <c r="K3447" i="5"/>
  <c r="I3447" i="5"/>
  <c r="G3447" i="5"/>
  <c r="M3446" i="5"/>
  <c r="K3446" i="5"/>
  <c r="I3446" i="5"/>
  <c r="G3446" i="5"/>
  <c r="M3445" i="5"/>
  <c r="K3445" i="5"/>
  <c r="I3445" i="5"/>
  <c r="G3445" i="5"/>
  <c r="M3444" i="5"/>
  <c r="K3444" i="5"/>
  <c r="I3444" i="5"/>
  <c r="G3444" i="5"/>
  <c r="M3443" i="5"/>
  <c r="K3443" i="5"/>
  <c r="I3443" i="5"/>
  <c r="G3443" i="5"/>
  <c r="M3442" i="5"/>
  <c r="K3442" i="5"/>
  <c r="I3442" i="5"/>
  <c r="G3442" i="5"/>
  <c r="M3441" i="5"/>
  <c r="K3441" i="5"/>
  <c r="I3441" i="5"/>
  <c r="G3441" i="5"/>
  <c r="M3440" i="5"/>
  <c r="K3440" i="5"/>
  <c r="I3440" i="5"/>
  <c r="G3440" i="5"/>
  <c r="M3439" i="5"/>
  <c r="K3439" i="5"/>
  <c r="I3439" i="5"/>
  <c r="G3439" i="5"/>
  <c r="M3438" i="5"/>
  <c r="K3438" i="5"/>
  <c r="I3438" i="5"/>
  <c r="G3438" i="5"/>
  <c r="M3437" i="5"/>
  <c r="K3437" i="5"/>
  <c r="I3437" i="5"/>
  <c r="G3437" i="5"/>
  <c r="M3436" i="5"/>
  <c r="K3436" i="5"/>
  <c r="I3436" i="5"/>
  <c r="G3436" i="5"/>
  <c r="M3435" i="5"/>
  <c r="K3435" i="5"/>
  <c r="I3435" i="5"/>
  <c r="G3435" i="5"/>
  <c r="M3434" i="5"/>
  <c r="K3434" i="5"/>
  <c r="I3434" i="5"/>
  <c r="G3434" i="5"/>
  <c r="M3433" i="5"/>
  <c r="K3433" i="5"/>
  <c r="I3433" i="5"/>
  <c r="G3433" i="5"/>
  <c r="M3432" i="5"/>
  <c r="K3432" i="5"/>
  <c r="I3432" i="5"/>
  <c r="G3432" i="5"/>
  <c r="M3431" i="5"/>
  <c r="K3431" i="5"/>
  <c r="I3431" i="5"/>
  <c r="G3431" i="5"/>
  <c r="M3430" i="5"/>
  <c r="K3430" i="5"/>
  <c r="I3430" i="5"/>
  <c r="G3430" i="5"/>
  <c r="M3429" i="5"/>
  <c r="K3429" i="5"/>
  <c r="I3429" i="5"/>
  <c r="G3429" i="5"/>
  <c r="M3428" i="5"/>
  <c r="K3428" i="5"/>
  <c r="I3428" i="5"/>
  <c r="G3428" i="5"/>
  <c r="M3427" i="5"/>
  <c r="K3427" i="5"/>
  <c r="I3427" i="5"/>
  <c r="G3427" i="5"/>
  <c r="M3426" i="5"/>
  <c r="K3426" i="5"/>
  <c r="I3426" i="5"/>
  <c r="G3426" i="5"/>
  <c r="M3425" i="5"/>
  <c r="K3425" i="5"/>
  <c r="I3425" i="5"/>
  <c r="G3425" i="5"/>
  <c r="M3424" i="5"/>
  <c r="K3424" i="5"/>
  <c r="I3424" i="5"/>
  <c r="G3424" i="5"/>
  <c r="M3423" i="5"/>
  <c r="K3423" i="5"/>
  <c r="I3423" i="5"/>
  <c r="G3423" i="5"/>
  <c r="M3422" i="5"/>
  <c r="K3422" i="5"/>
  <c r="I3422" i="5"/>
  <c r="G3422" i="5"/>
  <c r="M3421" i="5"/>
  <c r="K3421" i="5"/>
  <c r="I3421" i="5"/>
  <c r="G3421" i="5"/>
  <c r="M3420" i="5"/>
  <c r="K3420" i="5"/>
  <c r="I3420" i="5"/>
  <c r="G3420" i="5"/>
  <c r="M3419" i="5"/>
  <c r="K3419" i="5"/>
  <c r="I3419" i="5"/>
  <c r="G3419" i="5"/>
  <c r="M3418" i="5"/>
  <c r="K3418" i="5"/>
  <c r="I3418" i="5"/>
  <c r="G3418" i="5"/>
  <c r="M3417" i="5"/>
  <c r="K3417" i="5"/>
  <c r="I3417" i="5"/>
  <c r="G3417" i="5"/>
  <c r="M3416" i="5"/>
  <c r="K3416" i="5"/>
  <c r="I3416" i="5"/>
  <c r="G3416" i="5"/>
  <c r="M3415" i="5"/>
  <c r="K3415" i="5"/>
  <c r="I3415" i="5"/>
  <c r="G3415" i="5"/>
  <c r="M3414" i="5"/>
  <c r="K3414" i="5"/>
  <c r="I3414" i="5"/>
  <c r="G3414" i="5"/>
  <c r="M3413" i="5"/>
  <c r="K3413" i="5"/>
  <c r="I3413" i="5"/>
  <c r="G3413" i="5"/>
  <c r="M3412" i="5"/>
  <c r="K3412" i="5"/>
  <c r="I3412" i="5"/>
  <c r="G3412" i="5"/>
  <c r="M3411" i="5"/>
  <c r="K3411" i="5"/>
  <c r="I3411" i="5"/>
  <c r="G3411" i="5"/>
  <c r="M3410" i="5"/>
  <c r="K3410" i="5"/>
  <c r="I3410" i="5"/>
  <c r="G3410" i="5"/>
  <c r="M3409" i="5"/>
  <c r="K3409" i="5"/>
  <c r="I3409" i="5"/>
  <c r="G3409" i="5"/>
  <c r="M3408" i="5"/>
  <c r="K3408" i="5"/>
  <c r="I3408" i="5"/>
  <c r="G3408" i="5"/>
  <c r="M3407" i="5"/>
  <c r="K3407" i="5"/>
  <c r="I3407" i="5"/>
  <c r="G3407" i="5"/>
  <c r="M3406" i="5"/>
  <c r="K3406" i="5"/>
  <c r="I3406" i="5"/>
  <c r="G3406" i="5"/>
  <c r="M3405" i="5"/>
  <c r="K3405" i="5"/>
  <c r="I3405" i="5"/>
  <c r="G3405" i="5"/>
  <c r="M3404" i="5"/>
  <c r="K3404" i="5"/>
  <c r="I3404" i="5"/>
  <c r="G3404" i="5"/>
  <c r="M3403" i="5"/>
  <c r="K3403" i="5"/>
  <c r="I3403" i="5"/>
  <c r="G3403" i="5"/>
  <c r="M3402" i="5"/>
  <c r="K3402" i="5"/>
  <c r="I3402" i="5"/>
  <c r="G3402" i="5"/>
  <c r="M3401" i="5"/>
  <c r="K3401" i="5"/>
  <c r="I3401" i="5"/>
  <c r="G3401" i="5"/>
  <c r="M3400" i="5"/>
  <c r="K3400" i="5"/>
  <c r="I3400" i="5"/>
  <c r="G3400" i="5"/>
  <c r="M3399" i="5"/>
  <c r="K3399" i="5"/>
  <c r="I3399" i="5"/>
  <c r="G3399" i="5"/>
  <c r="M3398" i="5"/>
  <c r="K3398" i="5"/>
  <c r="I3398" i="5"/>
  <c r="G3398" i="5"/>
  <c r="M3397" i="5"/>
  <c r="K3397" i="5"/>
  <c r="I3397" i="5"/>
  <c r="G3397" i="5"/>
  <c r="M3396" i="5"/>
  <c r="K3396" i="5"/>
  <c r="I3396" i="5"/>
  <c r="G3396" i="5"/>
  <c r="M3395" i="5"/>
  <c r="K3395" i="5"/>
  <c r="I3395" i="5"/>
  <c r="G3395" i="5"/>
  <c r="M3394" i="5"/>
  <c r="K3394" i="5"/>
  <c r="I3394" i="5"/>
  <c r="G3394" i="5"/>
  <c r="M3393" i="5"/>
  <c r="K3393" i="5"/>
  <c r="I3393" i="5"/>
  <c r="G3393" i="5"/>
  <c r="M3392" i="5"/>
  <c r="K3392" i="5"/>
  <c r="I3392" i="5"/>
  <c r="G3392" i="5"/>
  <c r="M3391" i="5"/>
  <c r="K3391" i="5"/>
  <c r="I3391" i="5"/>
  <c r="G3391" i="5"/>
  <c r="M3390" i="5"/>
  <c r="K3390" i="5"/>
  <c r="I3390" i="5"/>
  <c r="G3390" i="5"/>
  <c r="M3389" i="5"/>
  <c r="K3389" i="5"/>
  <c r="I3389" i="5"/>
  <c r="G3389" i="5"/>
  <c r="M3388" i="5"/>
  <c r="K3388" i="5"/>
  <c r="I3388" i="5"/>
  <c r="G3388" i="5"/>
  <c r="M3387" i="5"/>
  <c r="K3387" i="5"/>
  <c r="I3387" i="5"/>
  <c r="G3387" i="5"/>
  <c r="M3386" i="5"/>
  <c r="K3386" i="5"/>
  <c r="I3386" i="5"/>
  <c r="G3386" i="5"/>
  <c r="M3385" i="5"/>
  <c r="K3385" i="5"/>
  <c r="I3385" i="5"/>
  <c r="G3385" i="5"/>
  <c r="M3384" i="5"/>
  <c r="K3384" i="5"/>
  <c r="I3384" i="5"/>
  <c r="G3384" i="5"/>
  <c r="M3383" i="5"/>
  <c r="K3383" i="5"/>
  <c r="I3383" i="5"/>
  <c r="G3383" i="5"/>
  <c r="M3382" i="5"/>
  <c r="K3382" i="5"/>
  <c r="I3382" i="5"/>
  <c r="G3382" i="5"/>
  <c r="M3381" i="5"/>
  <c r="K3381" i="5"/>
  <c r="I3381" i="5"/>
  <c r="G3381" i="5"/>
  <c r="M3380" i="5"/>
  <c r="K3380" i="5"/>
  <c r="I3380" i="5"/>
  <c r="G3380" i="5"/>
  <c r="M3379" i="5"/>
  <c r="K3379" i="5"/>
  <c r="I3379" i="5"/>
  <c r="G3379" i="5"/>
  <c r="M3378" i="5"/>
  <c r="K3378" i="5"/>
  <c r="I3378" i="5"/>
  <c r="G3378" i="5"/>
  <c r="M3377" i="5"/>
  <c r="K3377" i="5"/>
  <c r="I3377" i="5"/>
  <c r="G3377" i="5"/>
  <c r="M3376" i="5"/>
  <c r="K3376" i="5"/>
  <c r="I3376" i="5"/>
  <c r="G3376" i="5"/>
  <c r="M3375" i="5"/>
  <c r="K3375" i="5"/>
  <c r="I3375" i="5"/>
  <c r="G3375" i="5"/>
  <c r="M3374" i="5"/>
  <c r="K3374" i="5"/>
  <c r="I3374" i="5"/>
  <c r="G3374" i="5"/>
  <c r="M3373" i="5"/>
  <c r="K3373" i="5"/>
  <c r="I3373" i="5"/>
  <c r="G3373" i="5"/>
  <c r="M3372" i="5"/>
  <c r="K3372" i="5"/>
  <c r="I3372" i="5"/>
  <c r="G3372" i="5"/>
  <c r="M3371" i="5"/>
  <c r="K3371" i="5"/>
  <c r="I3371" i="5"/>
  <c r="G3371" i="5"/>
  <c r="M3370" i="5"/>
  <c r="K3370" i="5"/>
  <c r="I3370" i="5"/>
  <c r="G3370" i="5"/>
  <c r="M3369" i="5"/>
  <c r="K3369" i="5"/>
  <c r="I3369" i="5"/>
  <c r="G3369" i="5"/>
  <c r="M3368" i="5"/>
  <c r="K3368" i="5"/>
  <c r="I3368" i="5"/>
  <c r="G3368" i="5"/>
  <c r="M3367" i="5"/>
  <c r="K3367" i="5"/>
  <c r="I3367" i="5"/>
  <c r="G3367" i="5"/>
  <c r="M3366" i="5"/>
  <c r="K3366" i="5"/>
  <c r="I3366" i="5"/>
  <c r="G3366" i="5"/>
  <c r="M3365" i="5"/>
  <c r="K3365" i="5"/>
  <c r="I3365" i="5"/>
  <c r="G3365" i="5"/>
  <c r="M3364" i="5"/>
  <c r="K3364" i="5"/>
  <c r="I3364" i="5"/>
  <c r="G3364" i="5"/>
  <c r="M3363" i="5"/>
  <c r="K3363" i="5"/>
  <c r="I3363" i="5"/>
  <c r="G3363" i="5"/>
  <c r="M3362" i="5"/>
  <c r="K3362" i="5"/>
  <c r="I3362" i="5"/>
  <c r="G3362" i="5"/>
  <c r="M3361" i="5"/>
  <c r="K3361" i="5"/>
  <c r="I3361" i="5"/>
  <c r="G3361" i="5"/>
  <c r="M3360" i="5"/>
  <c r="K3360" i="5"/>
  <c r="I3360" i="5"/>
  <c r="G3360" i="5"/>
  <c r="M3359" i="5"/>
  <c r="K3359" i="5"/>
  <c r="I3359" i="5"/>
  <c r="G3359" i="5"/>
  <c r="M3358" i="5"/>
  <c r="K3358" i="5"/>
  <c r="I3358" i="5"/>
  <c r="G3358" i="5"/>
  <c r="M3357" i="5"/>
  <c r="K3357" i="5"/>
  <c r="I3357" i="5"/>
  <c r="G3357" i="5"/>
  <c r="M3356" i="5"/>
  <c r="K3356" i="5"/>
  <c r="I3356" i="5"/>
  <c r="G3356" i="5"/>
  <c r="M3355" i="5"/>
  <c r="K3355" i="5"/>
  <c r="I3355" i="5"/>
  <c r="G3355" i="5"/>
  <c r="M3345" i="5"/>
  <c r="K3345" i="5"/>
  <c r="I3345" i="5"/>
  <c r="G3345" i="5"/>
  <c r="M3344" i="5"/>
  <c r="K3344" i="5"/>
  <c r="I3344" i="5"/>
  <c r="G3344" i="5"/>
  <c r="M3343" i="5"/>
  <c r="K3343" i="5"/>
  <c r="I3343" i="5"/>
  <c r="G3343" i="5"/>
  <c r="M3342" i="5"/>
  <c r="K3342" i="5"/>
  <c r="I3342" i="5"/>
  <c r="G3342" i="5"/>
  <c r="M3341" i="5"/>
  <c r="K3341" i="5"/>
  <c r="I3341" i="5"/>
  <c r="G3341" i="5"/>
  <c r="M3340" i="5"/>
  <c r="K3340" i="5"/>
  <c r="I3340" i="5"/>
  <c r="G3340" i="5"/>
  <c r="M3339" i="5"/>
  <c r="K3339" i="5"/>
  <c r="I3339" i="5"/>
  <c r="G3339" i="5"/>
  <c r="M3338" i="5"/>
  <c r="K3338" i="5"/>
  <c r="I3338" i="5"/>
  <c r="G3338" i="5"/>
  <c r="M3337" i="5"/>
  <c r="K3337" i="5"/>
  <c r="I3337" i="5"/>
  <c r="G3337" i="5"/>
  <c r="M3336" i="5"/>
  <c r="K3336" i="5"/>
  <c r="I3336" i="5"/>
  <c r="G3336" i="5"/>
  <c r="M3335" i="5"/>
  <c r="K3335" i="5"/>
  <c r="I3335" i="5"/>
  <c r="G3335" i="5"/>
  <c r="M3334" i="5"/>
  <c r="K3334" i="5"/>
  <c r="I3334" i="5"/>
  <c r="G3334" i="5"/>
  <c r="M3333" i="5"/>
  <c r="K3333" i="5"/>
  <c r="I3333" i="5"/>
  <c r="G3333" i="5"/>
  <c r="M3332" i="5"/>
  <c r="K3332" i="5"/>
  <c r="I3332" i="5"/>
  <c r="G3332" i="5"/>
  <c r="M3331" i="5"/>
  <c r="K3331" i="5"/>
  <c r="I3331" i="5"/>
  <c r="G3331" i="5"/>
  <c r="M3330" i="5"/>
  <c r="K3330" i="5"/>
  <c r="I3330" i="5"/>
  <c r="G3330" i="5"/>
  <c r="M3329" i="5"/>
  <c r="K3329" i="5"/>
  <c r="I3329" i="5"/>
  <c r="G3329" i="5"/>
  <c r="M3328" i="5"/>
  <c r="K3328" i="5"/>
  <c r="I3328" i="5"/>
  <c r="G3328" i="5"/>
  <c r="M3308" i="5"/>
  <c r="K3308" i="5"/>
  <c r="I3308" i="5"/>
  <c r="G3308" i="5"/>
  <c r="M3297" i="5"/>
  <c r="K3297" i="5"/>
  <c r="I3297" i="5"/>
  <c r="G3297" i="5"/>
  <c r="M3296" i="5"/>
  <c r="K3296" i="5"/>
  <c r="I3296" i="5"/>
  <c r="G3296" i="5"/>
  <c r="M3294" i="5"/>
  <c r="L3294" i="5" s="1"/>
  <c r="K3294" i="5"/>
  <c r="I3294" i="5"/>
  <c r="M3293" i="5"/>
  <c r="K3293" i="5"/>
  <c r="I3293" i="5"/>
  <c r="G3293" i="5"/>
  <c r="M3292" i="5"/>
  <c r="K3292" i="5"/>
  <c r="I3292" i="5"/>
  <c r="G3292" i="5"/>
  <c r="M3285" i="5"/>
  <c r="K3285" i="5"/>
  <c r="I3285" i="5"/>
  <c r="G3285" i="5"/>
  <c r="M3284" i="5"/>
  <c r="K3284" i="5"/>
  <c r="I3284" i="5"/>
  <c r="G3284" i="5"/>
  <c r="M3283" i="5"/>
  <c r="K3283" i="5"/>
  <c r="I3283" i="5"/>
  <c r="G3283" i="5"/>
  <c r="M3282" i="5"/>
  <c r="K3282" i="5"/>
  <c r="I3282" i="5"/>
  <c r="G3282" i="5"/>
  <c r="M3281" i="5"/>
  <c r="K3281" i="5"/>
  <c r="I3281" i="5"/>
  <c r="G3281" i="5"/>
  <c r="M3280" i="5"/>
  <c r="K3280" i="5"/>
  <c r="I3280" i="5"/>
  <c r="G3280" i="5"/>
  <c r="M3279" i="5"/>
  <c r="K3279" i="5"/>
  <c r="I3279" i="5"/>
  <c r="G3279" i="5"/>
  <c r="M3278" i="5"/>
  <c r="K3278" i="5"/>
  <c r="I3278" i="5"/>
  <c r="G3278" i="5"/>
  <c r="M3277" i="5"/>
  <c r="K3277" i="5"/>
  <c r="I3277" i="5"/>
  <c r="G3277" i="5"/>
  <c r="M3276" i="5"/>
  <c r="K3276" i="5"/>
  <c r="I3276" i="5"/>
  <c r="G3276" i="5"/>
  <c r="M3275" i="5"/>
  <c r="K3275" i="5"/>
  <c r="I3275" i="5"/>
  <c r="G3275" i="5"/>
  <c r="M3274" i="5"/>
  <c r="K3274" i="5"/>
  <c r="I3274" i="5"/>
  <c r="G3274" i="5"/>
  <c r="M3273" i="5"/>
  <c r="K3273" i="5"/>
  <c r="I3273" i="5"/>
  <c r="G3273" i="5"/>
  <c r="M3272" i="5"/>
  <c r="K3272" i="5"/>
  <c r="I3272" i="5"/>
  <c r="G3272" i="5"/>
  <c r="M3271" i="5"/>
  <c r="K3271" i="5"/>
  <c r="I3271" i="5"/>
  <c r="G3271" i="5"/>
  <c r="M3270" i="5"/>
  <c r="K3270" i="5"/>
  <c r="I3270" i="5"/>
  <c r="G3270" i="5"/>
  <c r="M3269" i="5"/>
  <c r="K3269" i="5"/>
  <c r="I3269" i="5"/>
  <c r="G3269" i="5"/>
  <c r="M3268" i="5"/>
  <c r="K3268" i="5"/>
  <c r="I3268" i="5"/>
  <c r="G3268" i="5"/>
  <c r="M3267" i="5"/>
  <c r="K3267" i="5"/>
  <c r="I3267" i="5"/>
  <c r="G3267" i="5"/>
  <c r="M3266" i="5"/>
  <c r="K3266" i="5"/>
  <c r="I3266" i="5"/>
  <c r="G3266" i="5"/>
  <c r="M3265" i="5"/>
  <c r="K3265" i="5"/>
  <c r="I3265" i="5"/>
  <c r="G3265" i="5"/>
  <c r="M3264" i="5"/>
  <c r="K3264" i="5"/>
  <c r="I3264" i="5"/>
  <c r="G3264" i="5"/>
  <c r="M3263" i="5"/>
  <c r="K3263" i="5"/>
  <c r="I3263" i="5"/>
  <c r="G3263" i="5"/>
  <c r="M3262" i="5"/>
  <c r="K3262" i="5"/>
  <c r="I3262" i="5"/>
  <c r="G3262" i="5"/>
  <c r="M3261" i="5"/>
  <c r="K3261" i="5"/>
  <c r="I3261" i="5"/>
  <c r="G3261" i="5"/>
  <c r="M3260" i="5"/>
  <c r="K3260" i="5"/>
  <c r="I3260" i="5"/>
  <c r="G3260" i="5"/>
  <c r="M3259" i="5"/>
  <c r="K3259" i="5"/>
  <c r="I3259" i="5"/>
  <c r="G3259" i="5"/>
  <c r="M3258" i="5"/>
  <c r="K3258" i="5"/>
  <c r="I3258" i="5"/>
  <c r="G3258" i="5"/>
  <c r="M3257" i="5"/>
  <c r="K3257" i="5"/>
  <c r="I3257" i="5"/>
  <c r="G3257" i="5"/>
  <c r="M3256" i="5"/>
  <c r="K3256" i="5"/>
  <c r="I3256" i="5"/>
  <c r="G3256" i="5"/>
  <c r="M3255" i="5"/>
  <c r="K3255" i="5"/>
  <c r="I3255" i="5"/>
  <c r="G3255" i="5"/>
  <c r="M3242" i="5"/>
  <c r="K3242" i="5"/>
  <c r="I3242" i="5"/>
  <c r="G3242" i="5"/>
  <c r="M3241" i="5"/>
  <c r="K3241" i="5"/>
  <c r="I3241" i="5"/>
  <c r="G3241" i="5"/>
  <c r="M3240" i="5"/>
  <c r="K3240" i="5"/>
  <c r="I3240" i="5"/>
  <c r="G3240" i="5"/>
  <c r="M3239" i="5"/>
  <c r="K3239" i="5"/>
  <c r="I3239" i="5"/>
  <c r="G3239" i="5"/>
  <c r="M3238" i="5"/>
  <c r="K3238" i="5"/>
  <c r="I3238" i="5"/>
  <c r="G3238" i="5"/>
  <c r="M3237" i="5"/>
  <c r="K3237" i="5"/>
  <c r="I3237" i="5"/>
  <c r="G3237" i="5"/>
  <c r="M3236" i="5"/>
  <c r="K3236" i="5"/>
  <c r="I3236" i="5"/>
  <c r="G3236" i="5"/>
  <c r="M3235" i="5"/>
  <c r="K3235" i="5"/>
  <c r="I3235" i="5"/>
  <c r="G3235" i="5"/>
  <c r="M3234" i="5"/>
  <c r="K3234" i="5"/>
  <c r="I3234" i="5"/>
  <c r="G3234" i="5"/>
  <c r="M3233" i="5"/>
  <c r="K3233" i="5"/>
  <c r="I3233" i="5"/>
  <c r="G3233" i="5"/>
  <c r="M3232" i="5"/>
  <c r="K3232" i="5"/>
  <c r="I3232" i="5"/>
  <c r="G3232" i="5"/>
  <c r="M3231" i="5"/>
  <c r="K3231" i="5"/>
  <c r="I3231" i="5"/>
  <c r="G3231" i="5"/>
  <c r="M3230" i="5"/>
  <c r="K3230" i="5"/>
  <c r="I3230" i="5"/>
  <c r="G3230" i="5"/>
  <c r="M3229" i="5"/>
  <c r="K3229" i="5"/>
  <c r="I3229" i="5"/>
  <c r="G3229" i="5"/>
  <c r="M3228" i="5"/>
  <c r="K3228" i="5"/>
  <c r="I3228" i="5"/>
  <c r="G3228" i="5"/>
  <c r="M3227" i="5"/>
  <c r="K3227" i="5"/>
  <c r="I3227" i="5"/>
  <c r="G3227" i="5"/>
  <c r="M3226" i="5"/>
  <c r="K3226" i="5"/>
  <c r="I3226" i="5"/>
  <c r="G3226" i="5"/>
  <c r="M3225" i="5"/>
  <c r="K3225" i="5"/>
  <c r="I3225" i="5"/>
  <c r="G3225" i="5"/>
  <c r="M3224" i="5"/>
  <c r="K3224" i="5"/>
  <c r="I3224" i="5"/>
  <c r="G3224" i="5"/>
  <c r="M3223" i="5"/>
  <c r="K3223" i="5"/>
  <c r="I3223" i="5"/>
  <c r="G3223" i="5"/>
  <c r="M3222" i="5"/>
  <c r="K3222" i="5"/>
  <c r="I3222" i="5"/>
  <c r="G3222" i="5"/>
  <c r="M3221" i="5"/>
  <c r="K3221" i="5"/>
  <c r="I3221" i="5"/>
  <c r="G3221" i="5"/>
  <c r="M3220" i="5"/>
  <c r="K3220" i="5"/>
  <c r="I3220" i="5"/>
  <c r="G3220" i="5"/>
  <c r="M3219" i="5"/>
  <c r="K3219" i="5"/>
  <c r="I3219" i="5"/>
  <c r="G3219" i="5"/>
  <c r="M3218" i="5"/>
  <c r="K3218" i="5"/>
  <c r="I3218" i="5"/>
  <c r="G3218" i="5"/>
  <c r="M3217" i="5"/>
  <c r="K3217" i="5"/>
  <c r="I3217" i="5"/>
  <c r="G3217" i="5"/>
  <c r="M3216" i="5"/>
  <c r="K3216" i="5"/>
  <c r="I3216" i="5"/>
  <c r="G3216" i="5"/>
  <c r="M3215" i="5"/>
  <c r="K3215" i="5"/>
  <c r="I3215" i="5"/>
  <c r="G3215" i="5"/>
  <c r="M3214" i="5"/>
  <c r="K3214" i="5"/>
  <c r="I3214" i="5"/>
  <c r="G3214" i="5"/>
  <c r="M3213" i="5"/>
  <c r="K3213" i="5"/>
  <c r="I3213" i="5"/>
  <c r="G3213" i="5"/>
  <c r="M3212" i="5"/>
  <c r="K3212" i="5"/>
  <c r="I3212" i="5"/>
  <c r="G3212" i="5"/>
  <c r="M3211" i="5"/>
  <c r="K3211" i="5"/>
  <c r="I3211" i="5"/>
  <c r="G3211" i="5"/>
  <c r="M3210" i="5"/>
  <c r="K3210" i="5"/>
  <c r="I3210" i="5"/>
  <c r="G3210" i="5"/>
  <c r="M3209" i="5"/>
  <c r="K3209" i="5"/>
  <c r="I3209" i="5"/>
  <c r="G3209" i="5"/>
  <c r="M3208" i="5"/>
  <c r="K3208" i="5"/>
  <c r="I3208" i="5"/>
  <c r="G3208" i="5"/>
  <c r="M3207" i="5"/>
  <c r="K3207" i="5"/>
  <c r="I3207" i="5"/>
  <c r="G3207" i="5"/>
  <c r="M3206" i="5"/>
  <c r="K3206" i="5"/>
  <c r="I3206" i="5"/>
  <c r="G3206" i="5"/>
  <c r="M3205" i="5"/>
  <c r="K3205" i="5"/>
  <c r="I3205" i="5"/>
  <c r="G3205" i="5"/>
  <c r="M3204" i="5"/>
  <c r="K3204" i="5"/>
  <c r="I3204" i="5"/>
  <c r="G3204" i="5"/>
  <c r="M3203" i="5"/>
  <c r="K3203" i="5"/>
  <c r="I3203" i="5"/>
  <c r="G3203" i="5"/>
  <c r="M3202" i="5"/>
  <c r="K3202" i="5"/>
  <c r="I3202" i="5"/>
  <c r="G3202" i="5"/>
  <c r="M3201" i="5"/>
  <c r="K3201" i="5"/>
  <c r="I3201" i="5"/>
  <c r="G3201" i="5"/>
  <c r="M3200" i="5"/>
  <c r="K3200" i="5"/>
  <c r="I3200" i="5"/>
  <c r="G3200" i="5"/>
  <c r="M3199" i="5"/>
  <c r="K3199" i="5"/>
  <c r="I3199" i="5"/>
  <c r="G3199" i="5"/>
  <c r="M3198" i="5"/>
  <c r="K3198" i="5"/>
  <c r="I3198" i="5"/>
  <c r="G3198" i="5"/>
  <c r="M3197" i="5"/>
  <c r="K3197" i="5"/>
  <c r="I3197" i="5"/>
  <c r="G3197" i="5"/>
  <c r="M3196" i="5"/>
  <c r="K3196" i="5"/>
  <c r="I3196" i="5"/>
  <c r="G3196" i="5"/>
  <c r="M3195" i="5"/>
  <c r="K3195" i="5"/>
  <c r="I3195" i="5"/>
  <c r="G3195" i="5"/>
  <c r="M3194" i="5"/>
  <c r="L3194" i="5" s="1"/>
  <c r="K3194" i="5"/>
  <c r="I3194" i="5"/>
  <c r="M3193" i="5"/>
  <c r="K3193" i="5"/>
  <c r="I3193" i="5"/>
  <c r="G3193" i="5"/>
  <c r="M3192" i="5"/>
  <c r="K3192" i="5"/>
  <c r="I3192" i="5"/>
  <c r="G3192" i="5"/>
  <c r="M3191" i="5"/>
  <c r="K3191" i="5"/>
  <c r="I3191" i="5"/>
  <c r="G3191" i="5"/>
  <c r="M3190" i="5"/>
  <c r="K3190" i="5"/>
  <c r="I3190" i="5"/>
  <c r="G3190" i="5"/>
  <c r="M3189" i="5"/>
  <c r="K3189" i="5"/>
  <c r="I3189" i="5"/>
  <c r="G3189" i="5"/>
  <c r="M3188" i="5"/>
  <c r="K3188" i="5"/>
  <c r="I3188" i="5"/>
  <c r="G3188" i="5"/>
  <c r="M3187" i="5"/>
  <c r="K3187" i="5"/>
  <c r="I3187" i="5"/>
  <c r="G3187" i="5"/>
  <c r="M3304" i="5"/>
  <c r="K3304" i="5"/>
  <c r="I3304" i="5"/>
  <c r="G3304" i="5"/>
  <c r="M3185" i="5"/>
  <c r="K3185" i="5"/>
  <c r="I3185" i="5"/>
  <c r="G3185" i="5"/>
  <c r="M3184" i="5"/>
  <c r="K3184" i="5"/>
  <c r="I3184" i="5"/>
  <c r="G3184" i="5"/>
  <c r="M3183" i="5"/>
  <c r="K3183" i="5"/>
  <c r="I3183" i="5"/>
  <c r="G3183" i="5"/>
  <c r="M3290" i="5"/>
  <c r="K3290" i="5"/>
  <c r="I3290" i="5"/>
  <c r="G3290" i="5"/>
  <c r="M3181" i="5"/>
  <c r="K3181" i="5"/>
  <c r="I3181" i="5"/>
  <c r="G3181" i="5"/>
  <c r="M3180" i="5"/>
  <c r="K3180" i="5"/>
  <c r="I3180" i="5"/>
  <c r="G3180" i="5"/>
  <c r="M3179" i="5"/>
  <c r="K3179" i="5"/>
  <c r="I3179" i="5"/>
  <c r="G3179" i="5"/>
  <c r="M3178" i="5"/>
  <c r="K3178" i="5"/>
  <c r="I3178" i="5"/>
  <c r="G3178" i="5"/>
  <c r="M3177" i="5"/>
  <c r="K3177" i="5"/>
  <c r="I3177" i="5"/>
  <c r="G3177" i="5"/>
  <c r="M3176" i="5"/>
  <c r="K3176" i="5"/>
  <c r="I3176" i="5"/>
  <c r="G3176" i="5"/>
  <c r="M3175" i="5"/>
  <c r="K3175" i="5"/>
  <c r="I3175" i="5"/>
  <c r="G3175" i="5"/>
  <c r="M3174" i="5"/>
  <c r="K3174" i="5"/>
  <c r="I3174" i="5"/>
  <c r="G3174" i="5"/>
  <c r="M3173" i="5"/>
  <c r="K3173" i="5"/>
  <c r="I3173" i="5"/>
  <c r="G3173" i="5"/>
  <c r="M3172" i="5"/>
  <c r="K3172" i="5"/>
  <c r="I3172" i="5"/>
  <c r="G3172" i="5"/>
  <c r="M3171" i="5"/>
  <c r="K3171" i="5"/>
  <c r="I3171" i="5"/>
  <c r="G3171" i="5"/>
  <c r="M3170" i="5"/>
  <c r="K3170" i="5"/>
  <c r="I3170" i="5"/>
  <c r="G3170" i="5"/>
  <c r="M3169" i="5"/>
  <c r="K3169" i="5"/>
  <c r="I3169" i="5"/>
  <c r="G3169" i="5"/>
  <c r="M3168" i="5"/>
  <c r="K3168" i="5"/>
  <c r="I3168" i="5"/>
  <c r="G3168" i="5"/>
  <c r="M3167" i="5"/>
  <c r="K3167" i="5"/>
  <c r="I3167" i="5"/>
  <c r="G3167" i="5"/>
  <c r="M3166" i="5"/>
  <c r="K3166" i="5"/>
  <c r="I3166" i="5"/>
  <c r="G3166" i="5"/>
  <c r="M3186" i="5"/>
  <c r="K3186" i="5"/>
  <c r="I3186" i="5"/>
  <c r="G3186" i="5"/>
  <c r="M3164" i="5"/>
  <c r="K3164" i="5"/>
  <c r="I3164" i="5"/>
  <c r="G3164" i="5"/>
  <c r="M3163" i="5"/>
  <c r="K3163" i="5"/>
  <c r="I3163" i="5"/>
  <c r="G3163" i="5"/>
  <c r="M3162" i="5"/>
  <c r="K3162" i="5"/>
  <c r="I3162" i="5"/>
  <c r="G3162" i="5"/>
  <c r="M3161" i="5"/>
  <c r="K3161" i="5"/>
  <c r="I3161" i="5"/>
  <c r="G3161" i="5"/>
  <c r="M3160" i="5"/>
  <c r="K3160" i="5"/>
  <c r="I3160" i="5"/>
  <c r="G3160" i="5"/>
  <c r="M3159" i="5"/>
  <c r="K3159" i="5"/>
  <c r="I3159" i="5"/>
  <c r="G3159" i="5"/>
  <c r="M3158" i="5"/>
  <c r="K3158" i="5"/>
  <c r="I3158" i="5"/>
  <c r="G3158" i="5"/>
  <c r="M3157" i="5"/>
  <c r="K3157" i="5"/>
  <c r="I3157" i="5"/>
  <c r="G3157" i="5"/>
  <c r="M3156" i="5"/>
  <c r="K3156" i="5"/>
  <c r="I3156" i="5"/>
  <c r="G3156" i="5"/>
  <c r="M3155" i="5"/>
  <c r="K3155" i="5"/>
  <c r="I3155" i="5"/>
  <c r="G3155" i="5"/>
  <c r="M3154" i="5"/>
  <c r="K3154" i="5"/>
  <c r="I3154" i="5"/>
  <c r="G3154" i="5"/>
  <c r="M3153" i="5"/>
  <c r="K3153" i="5"/>
  <c r="I3153" i="5"/>
  <c r="G3153" i="5"/>
  <c r="M3152" i="5"/>
  <c r="K3152" i="5"/>
  <c r="I3152" i="5"/>
  <c r="G3152" i="5"/>
  <c r="M3151" i="5"/>
  <c r="K3151" i="5"/>
  <c r="I3151" i="5"/>
  <c r="G3151" i="5"/>
  <c r="M3150" i="5"/>
  <c r="K3150" i="5"/>
  <c r="I3150" i="5"/>
  <c r="G3150" i="5"/>
  <c r="M3149" i="5"/>
  <c r="K3149" i="5"/>
  <c r="I3149" i="5"/>
  <c r="G3149" i="5"/>
  <c r="M3148" i="5"/>
  <c r="K3148" i="5"/>
  <c r="I3148" i="5"/>
  <c r="G3148" i="5"/>
  <c r="M3147" i="5"/>
  <c r="K3147" i="5"/>
  <c r="I3147" i="5"/>
  <c r="G3147" i="5"/>
  <c r="M3146" i="5"/>
  <c r="K3146" i="5"/>
  <c r="I3146" i="5"/>
  <c r="G3146" i="5"/>
  <c r="M3145" i="5"/>
  <c r="K3145" i="5"/>
  <c r="I3145" i="5"/>
  <c r="G3145" i="5"/>
  <c r="M3144" i="5"/>
  <c r="K3144" i="5"/>
  <c r="I3144" i="5"/>
  <c r="G3144" i="5"/>
  <c r="M3143" i="5"/>
  <c r="K3143" i="5"/>
  <c r="I3143" i="5"/>
  <c r="G3143" i="5"/>
  <c r="M3142" i="5"/>
  <c r="K3142" i="5"/>
  <c r="I3142" i="5"/>
  <c r="G3142" i="5"/>
  <c r="M3141" i="5"/>
  <c r="K3141" i="5"/>
  <c r="I3141" i="5"/>
  <c r="G3141" i="5"/>
  <c r="M3140" i="5"/>
  <c r="K3140" i="5"/>
  <c r="I3140" i="5"/>
  <c r="G3140" i="5"/>
  <c r="M3139" i="5"/>
  <c r="K3139" i="5"/>
  <c r="I3139" i="5"/>
  <c r="G3139" i="5"/>
  <c r="M3138" i="5"/>
  <c r="K3138" i="5"/>
  <c r="I3138" i="5"/>
  <c r="G3138" i="5"/>
  <c r="M3137" i="5"/>
  <c r="K3137" i="5"/>
  <c r="I3137" i="5"/>
  <c r="G3137" i="5"/>
  <c r="M3136" i="5"/>
  <c r="K3136" i="5"/>
  <c r="I3136" i="5"/>
  <c r="G3136" i="5"/>
  <c r="M3135" i="5"/>
  <c r="K3135" i="5"/>
  <c r="I3135" i="5"/>
  <c r="G3135" i="5"/>
  <c r="M3134" i="5"/>
  <c r="K3134" i="5"/>
  <c r="I3134" i="5"/>
  <c r="G3134" i="5"/>
  <c r="M3133" i="5"/>
  <c r="K3133" i="5"/>
  <c r="I3133" i="5"/>
  <c r="G3133" i="5"/>
  <c r="M3132" i="5"/>
  <c r="K3132" i="5"/>
  <c r="I3132" i="5"/>
  <c r="G3132" i="5"/>
  <c r="M3131" i="5"/>
  <c r="K3131" i="5"/>
  <c r="I3131" i="5"/>
  <c r="G3131" i="5"/>
  <c r="M3130" i="5"/>
  <c r="K3130" i="5"/>
  <c r="I3130" i="5"/>
  <c r="G3130" i="5"/>
  <c r="M3129" i="5"/>
  <c r="K3129" i="5"/>
  <c r="I3129" i="5"/>
  <c r="G3129" i="5"/>
  <c r="M3128" i="5"/>
  <c r="K3128" i="5"/>
  <c r="I3128" i="5"/>
  <c r="G3128" i="5"/>
  <c r="M3127" i="5"/>
  <c r="K3127" i="5"/>
  <c r="I3127" i="5"/>
  <c r="G3127" i="5"/>
  <c r="M3126" i="5"/>
  <c r="K3126" i="5"/>
  <c r="I3126" i="5"/>
  <c r="G3126" i="5"/>
  <c r="M3125" i="5"/>
  <c r="K3125" i="5"/>
  <c r="I3125" i="5"/>
  <c r="G3125" i="5"/>
  <c r="M3124" i="5"/>
  <c r="K3124" i="5"/>
  <c r="I3124" i="5"/>
  <c r="G3124" i="5"/>
  <c r="M3123" i="5"/>
  <c r="K3123" i="5"/>
  <c r="I3123" i="5"/>
  <c r="G3123" i="5"/>
  <c r="M3122" i="5"/>
  <c r="K3122" i="5"/>
  <c r="I3122" i="5"/>
  <c r="G3122" i="5"/>
  <c r="M3121" i="5"/>
  <c r="K3121" i="5"/>
  <c r="I3121" i="5"/>
  <c r="G3121" i="5"/>
  <c r="M3120" i="5"/>
  <c r="K3120" i="5"/>
  <c r="I3120" i="5"/>
  <c r="G3120" i="5"/>
  <c r="M3119" i="5"/>
  <c r="K3119" i="5"/>
  <c r="I3119" i="5"/>
  <c r="G3119" i="5"/>
  <c r="M3118" i="5"/>
  <c r="K3118" i="5"/>
  <c r="I3118" i="5"/>
  <c r="G3118" i="5"/>
  <c r="M3117" i="5"/>
  <c r="K3117" i="5"/>
  <c r="I3117" i="5"/>
  <c r="G3117" i="5"/>
  <c r="M3116" i="5"/>
  <c r="K3116" i="5"/>
  <c r="I3116" i="5"/>
  <c r="G3116" i="5"/>
  <c r="M3115" i="5"/>
  <c r="K3115" i="5"/>
  <c r="I3115" i="5"/>
  <c r="G3115" i="5"/>
  <c r="M3114" i="5"/>
  <c r="K3114" i="5"/>
  <c r="I3114" i="5"/>
  <c r="G3114" i="5"/>
  <c r="M3113" i="5"/>
  <c r="K3113" i="5"/>
  <c r="I3113" i="5"/>
  <c r="G3113" i="5"/>
  <c r="M3112" i="5"/>
  <c r="K3112" i="5"/>
  <c r="I3112" i="5"/>
  <c r="G3112" i="5"/>
  <c r="M3111" i="5"/>
  <c r="K3111" i="5"/>
  <c r="I3111" i="5"/>
  <c r="G3111" i="5"/>
  <c r="M3110" i="5"/>
  <c r="K3110" i="5"/>
  <c r="I3110" i="5"/>
  <c r="G3110" i="5"/>
  <c r="M3109" i="5"/>
  <c r="K3109" i="5"/>
  <c r="I3109" i="5"/>
  <c r="G3109" i="5"/>
  <c r="M3108" i="5"/>
  <c r="K3108" i="5"/>
  <c r="I3108" i="5"/>
  <c r="G3108" i="5"/>
  <c r="M3107" i="5"/>
  <c r="K3107" i="5"/>
  <c r="I3107" i="5"/>
  <c r="G3107" i="5"/>
  <c r="M3106" i="5"/>
  <c r="K3106" i="5"/>
  <c r="I3106" i="5"/>
  <c r="G3106" i="5"/>
  <c r="M3105" i="5"/>
  <c r="K3105" i="5"/>
  <c r="I3105" i="5"/>
  <c r="G3105" i="5"/>
  <c r="M3104" i="5"/>
  <c r="K3104" i="5"/>
  <c r="I3104" i="5"/>
  <c r="G3104" i="5"/>
  <c r="M3103" i="5"/>
  <c r="K3103" i="5"/>
  <c r="I3103" i="5"/>
  <c r="G3103" i="5"/>
  <c r="M3102" i="5"/>
  <c r="K3102" i="5"/>
  <c r="I3102" i="5"/>
  <c r="G3102" i="5"/>
  <c r="M3101" i="5"/>
  <c r="K3101" i="5"/>
  <c r="I3101" i="5"/>
  <c r="G3101" i="5"/>
  <c r="M3100" i="5"/>
  <c r="K3100" i="5"/>
  <c r="I3100" i="5"/>
  <c r="G3100" i="5"/>
  <c r="M3099" i="5"/>
  <c r="K3099" i="5"/>
  <c r="I3099" i="5"/>
  <c r="G3099" i="5"/>
  <c r="M3098" i="5"/>
  <c r="K3098" i="5"/>
  <c r="I3098" i="5"/>
  <c r="G3098" i="5"/>
  <c r="M3097" i="5"/>
  <c r="K3097" i="5"/>
  <c r="I3097" i="5"/>
  <c r="G3097" i="5"/>
  <c r="M3096" i="5"/>
  <c r="K3096" i="5"/>
  <c r="I3096" i="5"/>
  <c r="G3096" i="5"/>
  <c r="M3095" i="5"/>
  <c r="K3095" i="5"/>
  <c r="I3095" i="5"/>
  <c r="G3095" i="5"/>
  <c r="M3094" i="5"/>
  <c r="K3094" i="5"/>
  <c r="I3094" i="5"/>
  <c r="G3094" i="5"/>
  <c r="M3093" i="5"/>
  <c r="K3093" i="5"/>
  <c r="I3093" i="5"/>
  <c r="G3093" i="5"/>
  <c r="M3092" i="5"/>
  <c r="K3092" i="5"/>
  <c r="I3092" i="5"/>
  <c r="G3092" i="5"/>
  <c r="M3091" i="5"/>
  <c r="K3091" i="5"/>
  <c r="I3091" i="5"/>
  <c r="G3091" i="5"/>
  <c r="M3090" i="5"/>
  <c r="K3090" i="5"/>
  <c r="I3090" i="5"/>
  <c r="G3090" i="5"/>
  <c r="M3089" i="5"/>
  <c r="K3089" i="5"/>
  <c r="I3089" i="5"/>
  <c r="G3089" i="5"/>
  <c r="M3088" i="5"/>
  <c r="K3088" i="5"/>
  <c r="I3088" i="5"/>
  <c r="G3088" i="5"/>
  <c r="M3087" i="5"/>
  <c r="K3087" i="5"/>
  <c r="I3087" i="5"/>
  <c r="G3087" i="5"/>
  <c r="M3086" i="5"/>
  <c r="K3086" i="5"/>
  <c r="I3086" i="5"/>
  <c r="G3086" i="5"/>
  <c r="M3085" i="5"/>
  <c r="K3085" i="5"/>
  <c r="I3085" i="5"/>
  <c r="G3085" i="5"/>
  <c r="M3084" i="5"/>
  <c r="K3084" i="5"/>
  <c r="I3084" i="5"/>
  <c r="G3084" i="5"/>
  <c r="M3083" i="5"/>
  <c r="K3083" i="5"/>
  <c r="I3083" i="5"/>
  <c r="G3083" i="5"/>
  <c r="M3082" i="5"/>
  <c r="K3082" i="5"/>
  <c r="I3082" i="5"/>
  <c r="G3082" i="5"/>
  <c r="M3081" i="5"/>
  <c r="K3081" i="5"/>
  <c r="I3081" i="5"/>
  <c r="G3081" i="5"/>
  <c r="M3080" i="5"/>
  <c r="K3080" i="5"/>
  <c r="I3080" i="5"/>
  <c r="G3080" i="5"/>
  <c r="M3079" i="5"/>
  <c r="K3079" i="5"/>
  <c r="I3079" i="5"/>
  <c r="G3079" i="5"/>
  <c r="M3078" i="5"/>
  <c r="K3078" i="5"/>
  <c r="I3078" i="5"/>
  <c r="G3078" i="5"/>
  <c r="M3077" i="5"/>
  <c r="K3077" i="5"/>
  <c r="I3077" i="5"/>
  <c r="G3077" i="5"/>
  <c r="M3076" i="5"/>
  <c r="K3076" i="5"/>
  <c r="I3076" i="5"/>
  <c r="G3076" i="5"/>
  <c r="M3075" i="5"/>
  <c r="K3075" i="5"/>
  <c r="I3075" i="5"/>
  <c r="G3075" i="5"/>
  <c r="I3074" i="5"/>
  <c r="G3074" i="5"/>
  <c r="L3074" i="5" s="1"/>
  <c r="M3073" i="5"/>
  <c r="K3073" i="5"/>
  <c r="I3073" i="5"/>
  <c r="G3073" i="5"/>
  <c r="M3072" i="5"/>
  <c r="K3072" i="5"/>
  <c r="I3072" i="5"/>
  <c r="G3072" i="5"/>
  <c r="M3071" i="5"/>
  <c r="K3071" i="5"/>
  <c r="I3071" i="5"/>
  <c r="G3071" i="5"/>
  <c r="M3070" i="5"/>
  <c r="K3070" i="5"/>
  <c r="I3070" i="5"/>
  <c r="G3070" i="5"/>
  <c r="M3069" i="5"/>
  <c r="K3069" i="5"/>
  <c r="I3069" i="5"/>
  <c r="G3069" i="5"/>
  <c r="M3068" i="5"/>
  <c r="K3068" i="5"/>
  <c r="I3068" i="5"/>
  <c r="G3068" i="5"/>
  <c r="M3067" i="5"/>
  <c r="K3067" i="5"/>
  <c r="I3067" i="5"/>
  <c r="G3067" i="5"/>
  <c r="M3066" i="5"/>
  <c r="K3066" i="5"/>
  <c r="I3066" i="5"/>
  <c r="G3066" i="5"/>
  <c r="M3065" i="5"/>
  <c r="K3065" i="5"/>
  <c r="I3065" i="5"/>
  <c r="G3065" i="5"/>
  <c r="M3064" i="5"/>
  <c r="K3064" i="5"/>
  <c r="I3064" i="5"/>
  <c r="G3064" i="5"/>
  <c r="M3063" i="5"/>
  <c r="K3063" i="5"/>
  <c r="I3063" i="5"/>
  <c r="G3063" i="5"/>
  <c r="M3062" i="5"/>
  <c r="K3062" i="5"/>
  <c r="I3062" i="5"/>
  <c r="G3062" i="5"/>
  <c r="M3061" i="5"/>
  <c r="K3061" i="5"/>
  <c r="I3061" i="5"/>
  <c r="G3061" i="5"/>
  <c r="M3060" i="5"/>
  <c r="K3060" i="5"/>
  <c r="I3060" i="5"/>
  <c r="G3060" i="5"/>
  <c r="M3059" i="5"/>
  <c r="K3059" i="5"/>
  <c r="I3059" i="5"/>
  <c r="G3059" i="5"/>
  <c r="K3058" i="5"/>
  <c r="I3058" i="5"/>
  <c r="G3058" i="5"/>
  <c r="L3058" i="5" s="1"/>
  <c r="M3057" i="5"/>
  <c r="K3057" i="5"/>
  <c r="I3057" i="5"/>
  <c r="G3057" i="5"/>
  <c r="M3056" i="5"/>
  <c r="K3056" i="5"/>
  <c r="I3056" i="5"/>
  <c r="G3056" i="5"/>
  <c r="M3055" i="5"/>
  <c r="K3055" i="5"/>
  <c r="I3055" i="5"/>
  <c r="G3055" i="5"/>
  <c r="I3054" i="5"/>
  <c r="I3053" i="5"/>
  <c r="M3052" i="5"/>
  <c r="K3052" i="5"/>
  <c r="I3052" i="5"/>
  <c r="G3052" i="5"/>
  <c r="M3051" i="5"/>
  <c r="K3051" i="5"/>
  <c r="I3051" i="5"/>
  <c r="G3051" i="5"/>
  <c r="M3050" i="5"/>
  <c r="K3050" i="5"/>
  <c r="I3050" i="5"/>
  <c r="G3050" i="5"/>
  <c r="I3049" i="5"/>
  <c r="M3048" i="5"/>
  <c r="K3048" i="5"/>
  <c r="I3048" i="5"/>
  <c r="G3048" i="5"/>
  <c r="M3047" i="5"/>
  <c r="K3047" i="5"/>
  <c r="I3047" i="5"/>
  <c r="G3047" i="5"/>
  <c r="M3046" i="5"/>
  <c r="K3046" i="5"/>
  <c r="I3046" i="5"/>
  <c r="G3046" i="5"/>
  <c r="M3045" i="5"/>
  <c r="K3045" i="5"/>
  <c r="I3045" i="5"/>
  <c r="G3045" i="5"/>
  <c r="M3044" i="5"/>
  <c r="K3044" i="5"/>
  <c r="I3044" i="5"/>
  <c r="G3044" i="5"/>
  <c r="M3043" i="5"/>
  <c r="K3043" i="5"/>
  <c r="I3043" i="5"/>
  <c r="G3043" i="5"/>
  <c r="M3041" i="5"/>
  <c r="K3041" i="5"/>
  <c r="I3041" i="5"/>
  <c r="G3041" i="5"/>
  <c r="M3040" i="5"/>
  <c r="K3040" i="5"/>
  <c r="I3040" i="5"/>
  <c r="G3040" i="5"/>
  <c r="M3039" i="5"/>
  <c r="K3039" i="5"/>
  <c r="I3039" i="5"/>
  <c r="G3039" i="5"/>
  <c r="M3038" i="5"/>
  <c r="K3038" i="5"/>
  <c r="I3038" i="5"/>
  <c r="G3038" i="5"/>
  <c r="M3037" i="5"/>
  <c r="K3037" i="5"/>
  <c r="I3037" i="5"/>
  <c r="G3037" i="5"/>
  <c r="M3036" i="5"/>
  <c r="K3036" i="5"/>
  <c r="I3036" i="5"/>
  <c r="G3036" i="5"/>
  <c r="M3035" i="5"/>
  <c r="K3035" i="5"/>
  <c r="I3035" i="5"/>
  <c r="G3035" i="5"/>
  <c r="M3034" i="5"/>
  <c r="K3034" i="5"/>
  <c r="I3034" i="5"/>
  <c r="G3034" i="5"/>
  <c r="M3033" i="5"/>
  <c r="K3033" i="5"/>
  <c r="I3033" i="5"/>
  <c r="G3033" i="5"/>
  <c r="M3032" i="5"/>
  <c r="K3032" i="5"/>
  <c r="I3032" i="5"/>
  <c r="G3032" i="5"/>
  <c r="M3031" i="5"/>
  <c r="K3031" i="5"/>
  <c r="I3031" i="5"/>
  <c r="G3031" i="5"/>
  <c r="M3030" i="5"/>
  <c r="K3030" i="5"/>
  <c r="I3030" i="5"/>
  <c r="G3030" i="5"/>
  <c r="M3029" i="5"/>
  <c r="K3029" i="5"/>
  <c r="I3029" i="5"/>
  <c r="G3029" i="5"/>
  <c r="M3028" i="5"/>
  <c r="K3028" i="5"/>
  <c r="I3028" i="5"/>
  <c r="G3028" i="5"/>
  <c r="M3027" i="5"/>
  <c r="K3027" i="5"/>
  <c r="I3027" i="5"/>
  <c r="G3027" i="5"/>
  <c r="M3026" i="5"/>
  <c r="K3026" i="5"/>
  <c r="I3026" i="5"/>
  <c r="G3026" i="5"/>
  <c r="M3024" i="5"/>
  <c r="K3024" i="5"/>
  <c r="I3024" i="5"/>
  <c r="G3024" i="5"/>
  <c r="M3023" i="5"/>
  <c r="K3023" i="5"/>
  <c r="I3023" i="5"/>
  <c r="G3023" i="5"/>
  <c r="M3022" i="5"/>
  <c r="K3022" i="5"/>
  <c r="I3022" i="5"/>
  <c r="G3022" i="5"/>
  <c r="M3021" i="5"/>
  <c r="K3021" i="5"/>
  <c r="I3021" i="5"/>
  <c r="G3021" i="5"/>
  <c r="M3020" i="5"/>
  <c r="K3020" i="5"/>
  <c r="I3020" i="5"/>
  <c r="G3020" i="5"/>
  <c r="M3019" i="5"/>
  <c r="K3019" i="5"/>
  <c r="I3019" i="5"/>
  <c r="G3019" i="5"/>
  <c r="M3018" i="5"/>
  <c r="K3018" i="5"/>
  <c r="I3018" i="5"/>
  <c r="G3018" i="5"/>
  <c r="M3017" i="5"/>
  <c r="K3017" i="5"/>
  <c r="I3017" i="5"/>
  <c r="G3017" i="5"/>
  <c r="M3016" i="5"/>
  <c r="K3016" i="5"/>
  <c r="I3016" i="5"/>
  <c r="G3016" i="5"/>
  <c r="M3015" i="5"/>
  <c r="K3015" i="5"/>
  <c r="I3015" i="5"/>
  <c r="G3015" i="5"/>
  <c r="M3014" i="5"/>
  <c r="K3014" i="5"/>
  <c r="I3014" i="5"/>
  <c r="G3014" i="5"/>
  <c r="M3013" i="5"/>
  <c r="K3013" i="5"/>
  <c r="I3013" i="5"/>
  <c r="G3013" i="5"/>
  <c r="M3012" i="5"/>
  <c r="K3012" i="5"/>
  <c r="I3012" i="5"/>
  <c r="G3012" i="5"/>
  <c r="M3011" i="5"/>
  <c r="K3011" i="5"/>
  <c r="I3011" i="5"/>
  <c r="G3011" i="5"/>
  <c r="M3010" i="5"/>
  <c r="K3010" i="5"/>
  <c r="I3010" i="5"/>
  <c r="G3010" i="5"/>
  <c r="M3009" i="5"/>
  <c r="K3009" i="5"/>
  <c r="I3009" i="5"/>
  <c r="G3009" i="5"/>
  <c r="M3008" i="5"/>
  <c r="K3008" i="5"/>
  <c r="I3008" i="5"/>
  <c r="G3008" i="5"/>
  <c r="M3007" i="5"/>
  <c r="K3007" i="5"/>
  <c r="I3007" i="5"/>
  <c r="G3007" i="5"/>
  <c r="M3006" i="5"/>
  <c r="K3006" i="5"/>
  <c r="I3006" i="5"/>
  <c r="G3006" i="5"/>
  <c r="M3005" i="5"/>
  <c r="K3005" i="5"/>
  <c r="I3005" i="5"/>
  <c r="G3005" i="5"/>
  <c r="M3004" i="5"/>
  <c r="K3004" i="5"/>
  <c r="I3004" i="5"/>
  <c r="G3004" i="5"/>
  <c r="M3003" i="5"/>
  <c r="K3003" i="5"/>
  <c r="I3003" i="5"/>
  <c r="G3003" i="5"/>
  <c r="M3001" i="5"/>
  <c r="K3001" i="5"/>
  <c r="I3001" i="5"/>
  <c r="G3001" i="5"/>
  <c r="M3000" i="5"/>
  <c r="K3000" i="5"/>
  <c r="I3000" i="5"/>
  <c r="G3000" i="5"/>
  <c r="M2999" i="5"/>
  <c r="K2999" i="5"/>
  <c r="I2999" i="5"/>
  <c r="G2999" i="5"/>
  <c r="M2998" i="5"/>
  <c r="K2998" i="5"/>
  <c r="I2998" i="5"/>
  <c r="G2998" i="5"/>
  <c r="M2997" i="5"/>
  <c r="K2997" i="5"/>
  <c r="I2997" i="5"/>
  <c r="G2997" i="5"/>
  <c r="M2996" i="5"/>
  <c r="K2996" i="5"/>
  <c r="I2996" i="5"/>
  <c r="G2996" i="5"/>
  <c r="M2995" i="5"/>
  <c r="K2995" i="5"/>
  <c r="I2995" i="5"/>
  <c r="G2995" i="5"/>
  <c r="M2994" i="5"/>
  <c r="K2994" i="5"/>
  <c r="I2994" i="5"/>
  <c r="G2994" i="5"/>
  <c r="M2993" i="5"/>
  <c r="K2993" i="5"/>
  <c r="I2993" i="5"/>
  <c r="G2993" i="5"/>
  <c r="M2992" i="5"/>
  <c r="K2992" i="5"/>
  <c r="I2992" i="5"/>
  <c r="G2992" i="5"/>
  <c r="M2991" i="5"/>
  <c r="K2991" i="5"/>
  <c r="I2991" i="5"/>
  <c r="G2991" i="5"/>
  <c r="M2990" i="5"/>
  <c r="K2990" i="5"/>
  <c r="I2990" i="5"/>
  <c r="G2990" i="5"/>
  <c r="M2989" i="5"/>
  <c r="K2989" i="5"/>
  <c r="I2989" i="5"/>
  <c r="G2989" i="5"/>
  <c r="M2988" i="5"/>
  <c r="K2988" i="5"/>
  <c r="I2988" i="5"/>
  <c r="G2988" i="5"/>
  <c r="M2987" i="5"/>
  <c r="K2987" i="5"/>
  <c r="I2987" i="5"/>
  <c r="G2987" i="5"/>
  <c r="M2986" i="5"/>
  <c r="K2986" i="5"/>
  <c r="I2986" i="5"/>
  <c r="G2986" i="5"/>
  <c r="M2985" i="5"/>
  <c r="K2985" i="5"/>
  <c r="I2985" i="5"/>
  <c r="G2985" i="5"/>
  <c r="M2984" i="5"/>
  <c r="K2984" i="5"/>
  <c r="I2984" i="5"/>
  <c r="G2984" i="5"/>
  <c r="M2983" i="5"/>
  <c r="K2983" i="5"/>
  <c r="I2983" i="5"/>
  <c r="G2983" i="5"/>
  <c r="M2982" i="5"/>
  <c r="K2982" i="5"/>
  <c r="I2982" i="5"/>
  <c r="G2982" i="5"/>
  <c r="M2981" i="5"/>
  <c r="K2981" i="5"/>
  <c r="I2981" i="5"/>
  <c r="G2981" i="5"/>
  <c r="M2980" i="5"/>
  <c r="K2980" i="5"/>
  <c r="I2980" i="5"/>
  <c r="G2980" i="5"/>
  <c r="M2979" i="5"/>
  <c r="K2979" i="5"/>
  <c r="I2979" i="5"/>
  <c r="G2979" i="5"/>
  <c r="M2978" i="5"/>
  <c r="K2978" i="5"/>
  <c r="I2978" i="5"/>
  <c r="G2978" i="5"/>
  <c r="M2977" i="5"/>
  <c r="K2977" i="5"/>
  <c r="I2977" i="5"/>
  <c r="G2977" i="5"/>
  <c r="M2976" i="5"/>
  <c r="K2976" i="5"/>
  <c r="I2976" i="5"/>
  <c r="G2976" i="5"/>
  <c r="M2975" i="5"/>
  <c r="K2975" i="5"/>
  <c r="I2975" i="5"/>
  <c r="G2975" i="5"/>
  <c r="M2974" i="5"/>
  <c r="K2974" i="5"/>
  <c r="I2974" i="5"/>
  <c r="G2974" i="5"/>
  <c r="M2973" i="5"/>
  <c r="K2973" i="5"/>
  <c r="I2973" i="5"/>
  <c r="G2973" i="5"/>
  <c r="M2972" i="5"/>
  <c r="K2972" i="5"/>
  <c r="I2972" i="5"/>
  <c r="G2972" i="5"/>
  <c r="M2971" i="5"/>
  <c r="K2971" i="5"/>
  <c r="I2971" i="5"/>
  <c r="G2971" i="5"/>
  <c r="M2970" i="5"/>
  <c r="K2970" i="5"/>
  <c r="I2970" i="5"/>
  <c r="G2970" i="5"/>
  <c r="M2969" i="5"/>
  <c r="K2969" i="5"/>
  <c r="I2969" i="5"/>
  <c r="G2969" i="5"/>
  <c r="M2968" i="5"/>
  <c r="K2968" i="5"/>
  <c r="I2968" i="5"/>
  <c r="G2968" i="5"/>
  <c r="M2967" i="5"/>
  <c r="K2967" i="5"/>
  <c r="I2967" i="5"/>
  <c r="G2967" i="5"/>
  <c r="M2966" i="5"/>
  <c r="K2966" i="5"/>
  <c r="I2966" i="5"/>
  <c r="G2966" i="5"/>
  <c r="M2965" i="5"/>
  <c r="K2965" i="5"/>
  <c r="I2965" i="5"/>
  <c r="G2965" i="5"/>
  <c r="M2964" i="5"/>
  <c r="K2964" i="5"/>
  <c r="I2964" i="5"/>
  <c r="G2964" i="5"/>
  <c r="M2963" i="5"/>
  <c r="K2963" i="5"/>
  <c r="I2963" i="5"/>
  <c r="G2963" i="5"/>
  <c r="M2962" i="5"/>
  <c r="K2962" i="5"/>
  <c r="I2962" i="5"/>
  <c r="G2962" i="5"/>
  <c r="M2961" i="5"/>
  <c r="K2961" i="5"/>
  <c r="I2961" i="5"/>
  <c r="G2961" i="5"/>
  <c r="M2960" i="5"/>
  <c r="K2960" i="5"/>
  <c r="I2960" i="5"/>
  <c r="G2960" i="5"/>
  <c r="M2959" i="5"/>
  <c r="K2959" i="5"/>
  <c r="I2959" i="5"/>
  <c r="G2959" i="5"/>
  <c r="M2958" i="5"/>
  <c r="K2958" i="5"/>
  <c r="I2958" i="5"/>
  <c r="G2958" i="5"/>
  <c r="M2957" i="5"/>
  <c r="K2957" i="5"/>
  <c r="I2957" i="5"/>
  <c r="G2957" i="5"/>
  <c r="M2956" i="5"/>
  <c r="K2956" i="5"/>
  <c r="I2956" i="5"/>
  <c r="G2956" i="5"/>
  <c r="M2955" i="5"/>
  <c r="K2955" i="5"/>
  <c r="I2955" i="5"/>
  <c r="G2955" i="5"/>
  <c r="M2954" i="5"/>
  <c r="K2954" i="5"/>
  <c r="I2954" i="5"/>
  <c r="G2954" i="5"/>
  <c r="M2953" i="5"/>
  <c r="K2953" i="5"/>
  <c r="I2953" i="5"/>
  <c r="G2953" i="5"/>
  <c r="M2952" i="5"/>
  <c r="K2952" i="5"/>
  <c r="I2952" i="5"/>
  <c r="G2952" i="5"/>
  <c r="M2951" i="5"/>
  <c r="K2951" i="5"/>
  <c r="I2951" i="5"/>
  <c r="G2951" i="5"/>
  <c r="M2950" i="5"/>
  <c r="K2950" i="5"/>
  <c r="I2950" i="5"/>
  <c r="G2950" i="5"/>
  <c r="M2949" i="5"/>
  <c r="K2949" i="5"/>
  <c r="I2949" i="5"/>
  <c r="G2949" i="5"/>
  <c r="M2948" i="5"/>
  <c r="K2948" i="5"/>
  <c r="I2948" i="5"/>
  <c r="G2948" i="5"/>
  <c r="M2947" i="5"/>
  <c r="K2947" i="5"/>
  <c r="I2947" i="5"/>
  <c r="G2947" i="5"/>
  <c r="M2946" i="5"/>
  <c r="K2946" i="5"/>
  <c r="I2946" i="5"/>
  <c r="G2946" i="5"/>
  <c r="M2945" i="5"/>
  <c r="K2945" i="5"/>
  <c r="I2945" i="5"/>
  <c r="G2945" i="5"/>
  <c r="M2944" i="5"/>
  <c r="K2944" i="5"/>
  <c r="I2944" i="5"/>
  <c r="G2944" i="5"/>
  <c r="M2943" i="5"/>
  <c r="K2943" i="5"/>
  <c r="I2943" i="5"/>
  <c r="G2943" i="5"/>
  <c r="M2942" i="5"/>
  <c r="K2942" i="5"/>
  <c r="I2942" i="5"/>
  <c r="G2942" i="5"/>
  <c r="M2941" i="5"/>
  <c r="K2941" i="5"/>
  <c r="I2941" i="5"/>
  <c r="G2941" i="5"/>
  <c r="M2940" i="5"/>
  <c r="K2940" i="5"/>
  <c r="I2940" i="5"/>
  <c r="G2940" i="5"/>
  <c r="M2939" i="5"/>
  <c r="K2939" i="5"/>
  <c r="I2939" i="5"/>
  <c r="G2939" i="5"/>
  <c r="M2938" i="5"/>
  <c r="K2938" i="5"/>
  <c r="I2938" i="5"/>
  <c r="G2938" i="5"/>
  <c r="M2937" i="5"/>
  <c r="K2937" i="5"/>
  <c r="I2937" i="5"/>
  <c r="G2937" i="5"/>
  <c r="M2936" i="5"/>
  <c r="K2936" i="5"/>
  <c r="I2936" i="5"/>
  <c r="G2936" i="5"/>
  <c r="M2935" i="5"/>
  <c r="K2935" i="5"/>
  <c r="I2935" i="5"/>
  <c r="G2935" i="5"/>
  <c r="M2934" i="5"/>
  <c r="K2934" i="5"/>
  <c r="I2934" i="5"/>
  <c r="G2934" i="5"/>
  <c r="M2933" i="5"/>
  <c r="K2933" i="5"/>
  <c r="I2933" i="5"/>
  <c r="G2933" i="5"/>
  <c r="M2932" i="5"/>
  <c r="K2932" i="5"/>
  <c r="I2932" i="5"/>
  <c r="G2932" i="5"/>
  <c r="M2931" i="5"/>
  <c r="K2931" i="5"/>
  <c r="I2931" i="5"/>
  <c r="G2931" i="5"/>
  <c r="M2930" i="5"/>
  <c r="K2930" i="5"/>
  <c r="I2930" i="5"/>
  <c r="G2930" i="5"/>
  <c r="M2929" i="5"/>
  <c r="K2929" i="5"/>
  <c r="I2929" i="5"/>
  <c r="G2929" i="5"/>
  <c r="M2928" i="5"/>
  <c r="K2928" i="5"/>
  <c r="I2928" i="5"/>
  <c r="G2928" i="5"/>
  <c r="M2927" i="5"/>
  <c r="K2927" i="5"/>
  <c r="I2927" i="5"/>
  <c r="G2927" i="5"/>
  <c r="M2926" i="5"/>
  <c r="K2926" i="5"/>
  <c r="I2926" i="5"/>
  <c r="G2926" i="5"/>
  <c r="M2925" i="5"/>
  <c r="K2925" i="5"/>
  <c r="I2925" i="5"/>
  <c r="G2925" i="5"/>
  <c r="M2924" i="5"/>
  <c r="K2924" i="5"/>
  <c r="I2924" i="5"/>
  <c r="G2924" i="5"/>
  <c r="M2923" i="5"/>
  <c r="K2923" i="5"/>
  <c r="I2923" i="5"/>
  <c r="G2923" i="5"/>
  <c r="M2922" i="5"/>
  <c r="K2922" i="5"/>
  <c r="I2922" i="5"/>
  <c r="G2922" i="5"/>
  <c r="M2921" i="5"/>
  <c r="K2921" i="5"/>
  <c r="I2921" i="5"/>
  <c r="G2921" i="5"/>
  <c r="M2920" i="5"/>
  <c r="K2920" i="5"/>
  <c r="I2920" i="5"/>
  <c r="G2920" i="5"/>
  <c r="M2919" i="5"/>
  <c r="K2919" i="5"/>
  <c r="I2919" i="5"/>
  <c r="G2919" i="5"/>
  <c r="M2918" i="5"/>
  <c r="K2918" i="5"/>
  <c r="I2918" i="5"/>
  <c r="G2918" i="5"/>
  <c r="M2917" i="5"/>
  <c r="K2917" i="5"/>
  <c r="I2917" i="5"/>
  <c r="G2917" i="5"/>
  <c r="M2916" i="5"/>
  <c r="K2916" i="5"/>
  <c r="I2916" i="5"/>
  <c r="G2916" i="5"/>
  <c r="M2915" i="5"/>
  <c r="K2915" i="5"/>
  <c r="I2915" i="5"/>
  <c r="G2915" i="5"/>
  <c r="M2914" i="5"/>
  <c r="K2914" i="5"/>
  <c r="I2914" i="5"/>
  <c r="G2914" i="5"/>
  <c r="M2913" i="5"/>
  <c r="K2913" i="5"/>
  <c r="I2913" i="5"/>
  <c r="G2913" i="5"/>
  <c r="M2912" i="5"/>
  <c r="K2912" i="5"/>
  <c r="I2912" i="5"/>
  <c r="G2912" i="5"/>
  <c r="M2911" i="5"/>
  <c r="K2911" i="5"/>
  <c r="I2911" i="5"/>
  <c r="G2911" i="5"/>
  <c r="M2910" i="5"/>
  <c r="K2910" i="5"/>
  <c r="I2910" i="5"/>
  <c r="G2910" i="5"/>
  <c r="M2909" i="5"/>
  <c r="K2909" i="5"/>
  <c r="I2909" i="5"/>
  <c r="G2909" i="5"/>
  <c r="M2908" i="5"/>
  <c r="K2908" i="5"/>
  <c r="I2908" i="5"/>
  <c r="G2908" i="5"/>
  <c r="M2907" i="5"/>
  <c r="K2907" i="5"/>
  <c r="I2907" i="5"/>
  <c r="G2907" i="5"/>
  <c r="M2906" i="5"/>
  <c r="K2906" i="5"/>
  <c r="I2906" i="5"/>
  <c r="G2906" i="5"/>
  <c r="M2905" i="5"/>
  <c r="K2905" i="5"/>
  <c r="I2905" i="5"/>
  <c r="G2905" i="5"/>
  <c r="M2904" i="5"/>
  <c r="K2904" i="5"/>
  <c r="I2904" i="5"/>
  <c r="G2904" i="5"/>
  <c r="M2903" i="5"/>
  <c r="K2903" i="5"/>
  <c r="I2903" i="5"/>
  <c r="G2903" i="5"/>
  <c r="M2902" i="5"/>
  <c r="K2902" i="5"/>
  <c r="I2902" i="5"/>
  <c r="G2902" i="5"/>
  <c r="M2901" i="5"/>
  <c r="K2901" i="5"/>
  <c r="I2901" i="5"/>
  <c r="G2901" i="5"/>
  <c r="M2900" i="5"/>
  <c r="K2900" i="5"/>
  <c r="I2900" i="5"/>
  <c r="G2900" i="5"/>
  <c r="M2899" i="5"/>
  <c r="K2899" i="5"/>
  <c r="I2899" i="5"/>
  <c r="G2899" i="5"/>
  <c r="M2898" i="5"/>
  <c r="K2898" i="5"/>
  <c r="I2898" i="5"/>
  <c r="G2898" i="5"/>
  <c r="M2897" i="5"/>
  <c r="K2897" i="5"/>
  <c r="I2897" i="5"/>
  <c r="G2897" i="5"/>
  <c r="M2896" i="5"/>
  <c r="K2896" i="5"/>
  <c r="I2896" i="5"/>
  <c r="G2896" i="5"/>
  <c r="M2895" i="5"/>
  <c r="K2895" i="5"/>
  <c r="I2895" i="5"/>
  <c r="G2895" i="5"/>
  <c r="M2894" i="5"/>
  <c r="K2894" i="5"/>
  <c r="I2894" i="5"/>
  <c r="G2894" i="5"/>
  <c r="M2893" i="5"/>
  <c r="K2893" i="5"/>
  <c r="I2893" i="5"/>
  <c r="G2893" i="5"/>
  <c r="M2892" i="5"/>
  <c r="K2892" i="5"/>
  <c r="I2892" i="5"/>
  <c r="G2892" i="5"/>
  <c r="M2891" i="5"/>
  <c r="K2891" i="5"/>
  <c r="I2891" i="5"/>
  <c r="G2891" i="5"/>
  <c r="M2890" i="5"/>
  <c r="K2890" i="5"/>
  <c r="I2890" i="5"/>
  <c r="G2890" i="5"/>
  <c r="M2889" i="5"/>
  <c r="K2889" i="5"/>
  <c r="I2889" i="5"/>
  <c r="G2889" i="5"/>
  <c r="M2888" i="5"/>
  <c r="K2888" i="5"/>
  <c r="I2888" i="5"/>
  <c r="G2888" i="5"/>
  <c r="M2887" i="5"/>
  <c r="K2887" i="5"/>
  <c r="I2887" i="5"/>
  <c r="G2887" i="5"/>
  <c r="M2886" i="5"/>
  <c r="K2886" i="5"/>
  <c r="I2886" i="5"/>
  <c r="G2886" i="5"/>
  <c r="M2885" i="5"/>
  <c r="K2885" i="5"/>
  <c r="I2885" i="5"/>
  <c r="G2885" i="5"/>
  <c r="M2884" i="5"/>
  <c r="K2884" i="5"/>
  <c r="I2884" i="5"/>
  <c r="G2884" i="5"/>
  <c r="M2883" i="5"/>
  <c r="K2883" i="5"/>
  <c r="I2883" i="5"/>
  <c r="G2883" i="5"/>
  <c r="M2882" i="5"/>
  <c r="K2882" i="5"/>
  <c r="I2882" i="5"/>
  <c r="G2882" i="5"/>
  <c r="M2881" i="5"/>
  <c r="K2881" i="5"/>
  <c r="I2881" i="5"/>
  <c r="G2881" i="5"/>
  <c r="M2880" i="5"/>
  <c r="K2880" i="5"/>
  <c r="I2880" i="5"/>
  <c r="G2880" i="5"/>
  <c r="M2879" i="5"/>
  <c r="K2879" i="5"/>
  <c r="I2879" i="5"/>
  <c r="G2879" i="5"/>
  <c r="M2878" i="5"/>
  <c r="K2878" i="5"/>
  <c r="I2878" i="5"/>
  <c r="G2878" i="5"/>
  <c r="M2877" i="5"/>
  <c r="K2877" i="5"/>
  <c r="I2877" i="5"/>
  <c r="G2877" i="5"/>
  <c r="M2876" i="5"/>
  <c r="K2876" i="5"/>
  <c r="I2876" i="5"/>
  <c r="G2876" i="5"/>
  <c r="M2875" i="5"/>
  <c r="K2875" i="5"/>
  <c r="I2875" i="5"/>
  <c r="G2875" i="5"/>
  <c r="M2874" i="5"/>
  <c r="K2874" i="5"/>
  <c r="I2874" i="5"/>
  <c r="G2874" i="5"/>
  <c r="M2873" i="5"/>
  <c r="K2873" i="5"/>
  <c r="I2873" i="5"/>
  <c r="G2873" i="5"/>
  <c r="M2872" i="5"/>
  <c r="K2872" i="5"/>
  <c r="I2872" i="5"/>
  <c r="G2872" i="5"/>
  <c r="M2871" i="5"/>
  <c r="K2871" i="5"/>
  <c r="I2871" i="5"/>
  <c r="G2871" i="5"/>
  <c r="M2870" i="5"/>
  <c r="K2870" i="5"/>
  <c r="I2870" i="5"/>
  <c r="G2870" i="5"/>
  <c r="M2869" i="5"/>
  <c r="K2869" i="5"/>
  <c r="I2869" i="5"/>
  <c r="G2869" i="5"/>
  <c r="M2868" i="5"/>
  <c r="K2868" i="5"/>
  <c r="I2868" i="5"/>
  <c r="G2868" i="5"/>
  <c r="M2867" i="5"/>
  <c r="K2867" i="5"/>
  <c r="I2867" i="5"/>
  <c r="G2867" i="5"/>
  <c r="M2866" i="5"/>
  <c r="K2866" i="5"/>
  <c r="I2866" i="5"/>
  <c r="G2866" i="5"/>
  <c r="M2865" i="5"/>
  <c r="K2865" i="5"/>
  <c r="I2865" i="5"/>
  <c r="G2865" i="5"/>
  <c r="M2864" i="5"/>
  <c r="K2864" i="5"/>
  <c r="I2864" i="5"/>
  <c r="G2864" i="5"/>
  <c r="M2863" i="5"/>
  <c r="K2863" i="5"/>
  <c r="I2863" i="5"/>
  <c r="G2863" i="5"/>
  <c r="M2862" i="5"/>
  <c r="K2862" i="5"/>
  <c r="I2862" i="5"/>
  <c r="G2862" i="5"/>
  <c r="M2861" i="5"/>
  <c r="K2861" i="5"/>
  <c r="I2861" i="5"/>
  <c r="G2861" i="5"/>
  <c r="M2860" i="5"/>
  <c r="K2860" i="5"/>
  <c r="I2860" i="5"/>
  <c r="G2860" i="5"/>
  <c r="M2859" i="5"/>
  <c r="K2859" i="5"/>
  <c r="I2859" i="5"/>
  <c r="G2859" i="5"/>
  <c r="M2858" i="5"/>
  <c r="K2858" i="5"/>
  <c r="I2858" i="5"/>
  <c r="G2858" i="5"/>
  <c r="M2857" i="5"/>
  <c r="K2857" i="5"/>
  <c r="I2857" i="5"/>
  <c r="G2857" i="5"/>
  <c r="M2856" i="5"/>
  <c r="K2856" i="5"/>
  <c r="I2856" i="5"/>
  <c r="G2856" i="5"/>
  <c r="M2855" i="5"/>
  <c r="K2855" i="5"/>
  <c r="I2855" i="5"/>
  <c r="G2855" i="5"/>
  <c r="M2854" i="5"/>
  <c r="K2854" i="5"/>
  <c r="G2854" i="5"/>
  <c r="M2853" i="5"/>
  <c r="K2853" i="5"/>
  <c r="I2853" i="5"/>
  <c r="G2853" i="5"/>
  <c r="M2852" i="5"/>
  <c r="K2852" i="5"/>
  <c r="I2852" i="5"/>
  <c r="G2852" i="5"/>
  <c r="M2851" i="5"/>
  <c r="K2851" i="5"/>
  <c r="G2851" i="5"/>
  <c r="M2850" i="5"/>
  <c r="K2850" i="5"/>
  <c r="I2850" i="5"/>
  <c r="G2850" i="5"/>
  <c r="M2849" i="5"/>
  <c r="K2849" i="5"/>
  <c r="I2849" i="5"/>
  <c r="G2849" i="5"/>
  <c r="M2848" i="5"/>
  <c r="K2848" i="5"/>
  <c r="I2848" i="5"/>
  <c r="G2848" i="5"/>
  <c r="M2847" i="5"/>
  <c r="K2847" i="5"/>
  <c r="I2847" i="5"/>
  <c r="G2847" i="5"/>
  <c r="M2846" i="5"/>
  <c r="K2846" i="5"/>
  <c r="I2846" i="5"/>
  <c r="G2846" i="5"/>
  <c r="M2845" i="5"/>
  <c r="K2845" i="5"/>
  <c r="I2845" i="5"/>
  <c r="G2845" i="5"/>
  <c r="M2844" i="5"/>
  <c r="K2844" i="5"/>
  <c r="I2844" i="5"/>
  <c r="G2844" i="5"/>
  <c r="M2843" i="5"/>
  <c r="K2843" i="5"/>
  <c r="I2843" i="5"/>
  <c r="G2843" i="5"/>
  <c r="M2842" i="5"/>
  <c r="K2842" i="5"/>
  <c r="I2842" i="5"/>
  <c r="G2842" i="5"/>
  <c r="M2841" i="5"/>
  <c r="K2841" i="5"/>
  <c r="I2841" i="5"/>
  <c r="G2841" i="5"/>
  <c r="M2840" i="5"/>
  <c r="K2840" i="5"/>
  <c r="I2840" i="5"/>
  <c r="G2840" i="5"/>
  <c r="M2839" i="5"/>
  <c r="K2839" i="5"/>
  <c r="I2839" i="5"/>
  <c r="G2839" i="5"/>
  <c r="M2838" i="5"/>
  <c r="K2838" i="5"/>
  <c r="I2838" i="5"/>
  <c r="G2838" i="5"/>
  <c r="M2837" i="5"/>
  <c r="K2837" i="5"/>
  <c r="I2837" i="5"/>
  <c r="G2837" i="5"/>
  <c r="M2836" i="5"/>
  <c r="K2836" i="5"/>
  <c r="I2836" i="5"/>
  <c r="G2836" i="5"/>
  <c r="M2835" i="5"/>
  <c r="K2835" i="5"/>
  <c r="I2835" i="5"/>
  <c r="G2835" i="5"/>
  <c r="M2834" i="5"/>
  <c r="K2834" i="5"/>
  <c r="I2834" i="5"/>
  <c r="G2834" i="5"/>
  <c r="M2833" i="5"/>
  <c r="K2833" i="5"/>
  <c r="I2833" i="5"/>
  <c r="G2833" i="5"/>
  <c r="M2832" i="5"/>
  <c r="K2832" i="5"/>
  <c r="I2832" i="5"/>
  <c r="G2832" i="5"/>
  <c r="M2831" i="5"/>
  <c r="K2831" i="5"/>
  <c r="I2831" i="5"/>
  <c r="G2831" i="5"/>
  <c r="M2830" i="5"/>
  <c r="K2830" i="5"/>
  <c r="I2830" i="5"/>
  <c r="G2830" i="5"/>
  <c r="M2829" i="5"/>
  <c r="K2829" i="5"/>
  <c r="I2829" i="5"/>
  <c r="G2829" i="5"/>
  <c r="M2828" i="5"/>
  <c r="K2828" i="5"/>
  <c r="I2828" i="5"/>
  <c r="G2828" i="5"/>
  <c r="M2827" i="5"/>
  <c r="K2827" i="5"/>
  <c r="I2827" i="5"/>
  <c r="G2827" i="5"/>
  <c r="M2826" i="5"/>
  <c r="K2826" i="5"/>
  <c r="I2826" i="5"/>
  <c r="G2826" i="5"/>
  <c r="M2825" i="5"/>
  <c r="K2825" i="5"/>
  <c r="I2825" i="5"/>
  <c r="G2825" i="5"/>
  <c r="M2824" i="5"/>
  <c r="K2824" i="5"/>
  <c r="I2824" i="5"/>
  <c r="G2824" i="5"/>
  <c r="M2823" i="5"/>
  <c r="K2823" i="5"/>
  <c r="I2823" i="5"/>
  <c r="G2823" i="5"/>
  <c r="M2822" i="5"/>
  <c r="K2822" i="5"/>
  <c r="I2822" i="5"/>
  <c r="G2822" i="5"/>
  <c r="M2821" i="5"/>
  <c r="K2821" i="5"/>
  <c r="I2821" i="5"/>
  <c r="G2821" i="5"/>
  <c r="M2820" i="5"/>
  <c r="K2820" i="5"/>
  <c r="I2820" i="5"/>
  <c r="G2820" i="5"/>
  <c r="M2819" i="5"/>
  <c r="K2819" i="5"/>
  <c r="I2819" i="5"/>
  <c r="G2819" i="5"/>
  <c r="M2818" i="5"/>
  <c r="K2818" i="5"/>
  <c r="I2818" i="5"/>
  <c r="G2818" i="5"/>
  <c r="M2817" i="5"/>
  <c r="K2817" i="5"/>
  <c r="I2817" i="5"/>
  <c r="G2817" i="5"/>
  <c r="M2816" i="5"/>
  <c r="K2816" i="5"/>
  <c r="I2816" i="5"/>
  <c r="G2816" i="5"/>
  <c r="M2815" i="5"/>
  <c r="K2815" i="5"/>
  <c r="I2815" i="5"/>
  <c r="G2815" i="5"/>
  <c r="M2814" i="5"/>
  <c r="K2814" i="5"/>
  <c r="I2814" i="5"/>
  <c r="G2814" i="5"/>
  <c r="M2813" i="5"/>
  <c r="K2813" i="5"/>
  <c r="I2813" i="5"/>
  <c r="G2813" i="5"/>
  <c r="M2812" i="5"/>
  <c r="K2812" i="5"/>
  <c r="I2812" i="5"/>
  <c r="G2812" i="5"/>
  <c r="M2811" i="5"/>
  <c r="K2811" i="5"/>
  <c r="I2811" i="5"/>
  <c r="G2811" i="5"/>
  <c r="M2810" i="5"/>
  <c r="K2810" i="5"/>
  <c r="I2810" i="5"/>
  <c r="G2810" i="5"/>
  <c r="M2809" i="5"/>
  <c r="K2809" i="5"/>
  <c r="I2809" i="5"/>
  <c r="G2809" i="5"/>
  <c r="M2808" i="5"/>
  <c r="K2808" i="5"/>
  <c r="I2808" i="5"/>
  <c r="G2808" i="5"/>
  <c r="M2807" i="5"/>
  <c r="K2807" i="5"/>
  <c r="I2807" i="5"/>
  <c r="G2807" i="5"/>
  <c r="M2806" i="5"/>
  <c r="K2806" i="5"/>
  <c r="I2806" i="5"/>
  <c r="G2806" i="5"/>
  <c r="M2805" i="5"/>
  <c r="K2805" i="5"/>
  <c r="I2805" i="5"/>
  <c r="G2805" i="5"/>
  <c r="M2804" i="5"/>
  <c r="K2804" i="5"/>
  <c r="I2804" i="5"/>
  <c r="G2804" i="5"/>
  <c r="M2803" i="5"/>
  <c r="K2803" i="5"/>
  <c r="I2803" i="5"/>
  <c r="G2803" i="5"/>
  <c r="M2802" i="5"/>
  <c r="K2802" i="5"/>
  <c r="I2802" i="5"/>
  <c r="G2802" i="5"/>
  <c r="M2801" i="5"/>
  <c r="K2801" i="5"/>
  <c r="I2801" i="5"/>
  <c r="G2801" i="5"/>
  <c r="M2800" i="5"/>
  <c r="K2800" i="5"/>
  <c r="I2800" i="5"/>
  <c r="G2800" i="5"/>
  <c r="M2799" i="5"/>
  <c r="K2799" i="5"/>
  <c r="I2799" i="5"/>
  <c r="G2799" i="5"/>
  <c r="M2798" i="5"/>
  <c r="K2798" i="5"/>
  <c r="I2798" i="5"/>
  <c r="G2798" i="5"/>
  <c r="M2797" i="5"/>
  <c r="K2797" i="5"/>
  <c r="I2797" i="5"/>
  <c r="G2797" i="5"/>
  <c r="M2796" i="5"/>
  <c r="K2796" i="5"/>
  <c r="I2796" i="5"/>
  <c r="G2796" i="5"/>
  <c r="M2795" i="5"/>
  <c r="K2795" i="5"/>
  <c r="I2795" i="5"/>
  <c r="G2795" i="5"/>
  <c r="M2794" i="5"/>
  <c r="K2794" i="5"/>
  <c r="I2794" i="5"/>
  <c r="G2794" i="5"/>
  <c r="M2793" i="5"/>
  <c r="K2793" i="5"/>
  <c r="I2793" i="5"/>
  <c r="G2793" i="5"/>
  <c r="M2792" i="5"/>
  <c r="K2792" i="5"/>
  <c r="I2792" i="5"/>
  <c r="G2792" i="5"/>
  <c r="M2791" i="5"/>
  <c r="K2791" i="5"/>
  <c r="I2791" i="5"/>
  <c r="G2791" i="5"/>
  <c r="M2790" i="5"/>
  <c r="K2790" i="5"/>
  <c r="I2790" i="5"/>
  <c r="G2790" i="5"/>
  <c r="M2789" i="5"/>
  <c r="K2789" i="5"/>
  <c r="I2789" i="5"/>
  <c r="G2789" i="5"/>
  <c r="M2788" i="5"/>
  <c r="K2788" i="5"/>
  <c r="I2788" i="5"/>
  <c r="G2788" i="5"/>
  <c r="M2787" i="5"/>
  <c r="K2787" i="5"/>
  <c r="I2787" i="5"/>
  <c r="G2787" i="5"/>
  <c r="M2786" i="5"/>
  <c r="K2786" i="5"/>
  <c r="I2786" i="5"/>
  <c r="G2786" i="5"/>
  <c r="M2785" i="5"/>
  <c r="L2785" i="5" s="1"/>
  <c r="K2785" i="5"/>
  <c r="I2785" i="5"/>
  <c r="M2784" i="5"/>
  <c r="K2784" i="5"/>
  <c r="I2784" i="5"/>
  <c r="G2784" i="5"/>
  <c r="M2783" i="5"/>
  <c r="K2783" i="5"/>
  <c r="I2783" i="5"/>
  <c r="G2783" i="5"/>
  <c r="M2782" i="5"/>
  <c r="K2782" i="5"/>
  <c r="I2782" i="5"/>
  <c r="G2782" i="5"/>
  <c r="M2781" i="5"/>
  <c r="K2781" i="5"/>
  <c r="I2781" i="5"/>
  <c r="G2781" i="5"/>
  <c r="M2780" i="5"/>
  <c r="K2780" i="5"/>
  <c r="I2780" i="5"/>
  <c r="G2780" i="5"/>
  <c r="M2779" i="5"/>
  <c r="K2779" i="5"/>
  <c r="I2779" i="5"/>
  <c r="G2779" i="5"/>
  <c r="M2778" i="5"/>
  <c r="K2778" i="5"/>
  <c r="I2778" i="5"/>
  <c r="G2778" i="5"/>
  <c r="M2777" i="5"/>
  <c r="K2777" i="5"/>
  <c r="I2777" i="5"/>
  <c r="G2777" i="5"/>
  <c r="M2776" i="5"/>
  <c r="K2776" i="5"/>
  <c r="I2776" i="5"/>
  <c r="G2776" i="5"/>
  <c r="M2775" i="5"/>
  <c r="K2775" i="5"/>
  <c r="I2775" i="5"/>
  <c r="G2775" i="5"/>
  <c r="M2774" i="5"/>
  <c r="K2774" i="5"/>
  <c r="I2774" i="5"/>
  <c r="G2774" i="5"/>
  <c r="M2773" i="5"/>
  <c r="K2773" i="5"/>
  <c r="I2773" i="5"/>
  <c r="G2773" i="5"/>
  <c r="M2772" i="5"/>
  <c r="K2772" i="5"/>
  <c r="I2772" i="5"/>
  <c r="G2772" i="5"/>
  <c r="M2771" i="5"/>
  <c r="K2771" i="5"/>
  <c r="I2771" i="5"/>
  <c r="G2771" i="5"/>
  <c r="M2770" i="5"/>
  <c r="K2770" i="5"/>
  <c r="I2770" i="5"/>
  <c r="G2770" i="5"/>
  <c r="M2769" i="5"/>
  <c r="K2769" i="5"/>
  <c r="I2769" i="5"/>
  <c r="G2769" i="5"/>
  <c r="M2768" i="5"/>
  <c r="K2768" i="5"/>
  <c r="I2768" i="5"/>
  <c r="G2768" i="5"/>
  <c r="M2767" i="5"/>
  <c r="K2767" i="5"/>
  <c r="I2767" i="5"/>
  <c r="G2767" i="5"/>
  <c r="M2766" i="5"/>
  <c r="K2766" i="5"/>
  <c r="I2766" i="5"/>
  <c r="G2766" i="5"/>
  <c r="M2765" i="5"/>
  <c r="K2765" i="5"/>
  <c r="I2765" i="5"/>
  <c r="G2765" i="5"/>
  <c r="M2764" i="5"/>
  <c r="K2764" i="5"/>
  <c r="I2764" i="5"/>
  <c r="G2764" i="5"/>
  <c r="M2763" i="5"/>
  <c r="K2763" i="5"/>
  <c r="I2763" i="5"/>
  <c r="G2763" i="5"/>
  <c r="M2762" i="5"/>
  <c r="K2762" i="5"/>
  <c r="I2762" i="5"/>
  <c r="G2762" i="5"/>
  <c r="M2761" i="5"/>
  <c r="K2761" i="5"/>
  <c r="I2761" i="5"/>
  <c r="G2761" i="5"/>
  <c r="M2760" i="5"/>
  <c r="K2760" i="5"/>
  <c r="I2760" i="5"/>
  <c r="G2760" i="5"/>
  <c r="M2759" i="5"/>
  <c r="K2759" i="5"/>
  <c r="I2759" i="5"/>
  <c r="G2759" i="5"/>
  <c r="M2758" i="5"/>
  <c r="K2758" i="5"/>
  <c r="I2758" i="5"/>
  <c r="G2758" i="5"/>
  <c r="M2757" i="5"/>
  <c r="K2757" i="5"/>
  <c r="I2757" i="5"/>
  <c r="G2757" i="5"/>
  <c r="M2756" i="5"/>
  <c r="K2756" i="5"/>
  <c r="I2756" i="5"/>
  <c r="G2756" i="5"/>
  <c r="M2755" i="5"/>
  <c r="K2755" i="5"/>
  <c r="I2755" i="5"/>
  <c r="G2755" i="5"/>
  <c r="M2754" i="5"/>
  <c r="K2754" i="5"/>
  <c r="I2754" i="5"/>
  <c r="G2754" i="5"/>
  <c r="M2753" i="5"/>
  <c r="K2753" i="5"/>
  <c r="I2753" i="5"/>
  <c r="G2753" i="5"/>
  <c r="M2752" i="5"/>
  <c r="K2752" i="5"/>
  <c r="I2752" i="5"/>
  <c r="G2752" i="5"/>
  <c r="M2751" i="5"/>
  <c r="K2751" i="5"/>
  <c r="I2751" i="5"/>
  <c r="G2751" i="5"/>
  <c r="M2750" i="5"/>
  <c r="K2750" i="5"/>
  <c r="I2750" i="5"/>
  <c r="G2750" i="5"/>
  <c r="M2749" i="5"/>
  <c r="K2749" i="5"/>
  <c r="I2749" i="5"/>
  <c r="G2749" i="5"/>
  <c r="M2748" i="5"/>
  <c r="K2748" i="5"/>
  <c r="I2748" i="5"/>
  <c r="G2748" i="5"/>
  <c r="M2747" i="5"/>
  <c r="K2747" i="5"/>
  <c r="I2747" i="5"/>
  <c r="G2747" i="5"/>
  <c r="M2746" i="5"/>
  <c r="K2746" i="5"/>
  <c r="I2746" i="5"/>
  <c r="G2746" i="5"/>
  <c r="M2745" i="5"/>
  <c r="K2745" i="5"/>
  <c r="I2745" i="5"/>
  <c r="G2745" i="5"/>
  <c r="M2744" i="5"/>
  <c r="K2744" i="5"/>
  <c r="I2744" i="5"/>
  <c r="G2744" i="5"/>
  <c r="M2743" i="5"/>
  <c r="K2743" i="5"/>
  <c r="I2743" i="5"/>
  <c r="G2743" i="5"/>
  <c r="M2742" i="5"/>
  <c r="K2742" i="5"/>
  <c r="I2742" i="5"/>
  <c r="G2742" i="5"/>
  <c r="M2741" i="5"/>
  <c r="K2741" i="5"/>
  <c r="I2741" i="5"/>
  <c r="G2741" i="5"/>
  <c r="M2740" i="5"/>
  <c r="K2740" i="5"/>
  <c r="I2740" i="5"/>
  <c r="G2740" i="5"/>
  <c r="M2739" i="5"/>
  <c r="K2739" i="5"/>
  <c r="I2739" i="5"/>
  <c r="G2739" i="5"/>
  <c r="M2738" i="5"/>
  <c r="K2738" i="5"/>
  <c r="I2738" i="5"/>
  <c r="G2738" i="5"/>
  <c r="M2737" i="5"/>
  <c r="K2737" i="5"/>
  <c r="I2737" i="5"/>
  <c r="G2737" i="5"/>
  <c r="M2736" i="5"/>
  <c r="K2736" i="5"/>
  <c r="I2736" i="5"/>
  <c r="G2736" i="5"/>
  <c r="M2735" i="5"/>
  <c r="K2735" i="5"/>
  <c r="I2735" i="5"/>
  <c r="G2735" i="5"/>
  <c r="M2734" i="5"/>
  <c r="K2734" i="5"/>
  <c r="I2734" i="5"/>
  <c r="G2734" i="5"/>
  <c r="M2733" i="5"/>
  <c r="K2733" i="5"/>
  <c r="I2733" i="5"/>
  <c r="G2733" i="5"/>
  <c r="M2732" i="5"/>
  <c r="K2732" i="5"/>
  <c r="I2732" i="5"/>
  <c r="G2732" i="5"/>
  <c r="M2731" i="5"/>
  <c r="K2731" i="5"/>
  <c r="I2731" i="5"/>
  <c r="G2731" i="5"/>
  <c r="M2730" i="5"/>
  <c r="K2730" i="5"/>
  <c r="I2730" i="5"/>
  <c r="G2730" i="5"/>
  <c r="M2729" i="5"/>
  <c r="K2729" i="5"/>
  <c r="I2729" i="5"/>
  <c r="G2729" i="5"/>
  <c r="M2728" i="5"/>
  <c r="K2728" i="5"/>
  <c r="I2728" i="5"/>
  <c r="G2728" i="5"/>
  <c r="M2727" i="5"/>
  <c r="K2727" i="5"/>
  <c r="I2727" i="5"/>
  <c r="G2727" i="5"/>
  <c r="M2726" i="5"/>
  <c r="K2726" i="5"/>
  <c r="I2726" i="5"/>
  <c r="G2726" i="5"/>
  <c r="M2725" i="5"/>
  <c r="K2725" i="5"/>
  <c r="I2725" i="5"/>
  <c r="G2725" i="5"/>
  <c r="M2724" i="5"/>
  <c r="K2724" i="5"/>
  <c r="I2724" i="5"/>
  <c r="G2724" i="5"/>
  <c r="M2723" i="5"/>
  <c r="K2723" i="5"/>
  <c r="I2723" i="5"/>
  <c r="G2723" i="5"/>
  <c r="M2722" i="5"/>
  <c r="K2722" i="5"/>
  <c r="I2722" i="5"/>
  <c r="G2722" i="5"/>
  <c r="M2721" i="5"/>
  <c r="K2721" i="5"/>
  <c r="I2721" i="5"/>
  <c r="G2721" i="5"/>
  <c r="M2720" i="5"/>
  <c r="K2720" i="5"/>
  <c r="I2720" i="5"/>
  <c r="G2720" i="5"/>
  <c r="M2719" i="5"/>
  <c r="K2719" i="5"/>
  <c r="I2719" i="5"/>
  <c r="G2719" i="5"/>
  <c r="M2718" i="5"/>
  <c r="K2718" i="5"/>
  <c r="I2718" i="5"/>
  <c r="G2718" i="5"/>
  <c r="M2717" i="5"/>
  <c r="K2717" i="5"/>
  <c r="I2717" i="5"/>
  <c r="G2717" i="5"/>
  <c r="M2716" i="5"/>
  <c r="K2716" i="5"/>
  <c r="I2716" i="5"/>
  <c r="G2716" i="5"/>
  <c r="M2715" i="5"/>
  <c r="K2715" i="5"/>
  <c r="I2715" i="5"/>
  <c r="G2715" i="5"/>
  <c r="M2714" i="5"/>
  <c r="K2714" i="5"/>
  <c r="I2714" i="5"/>
  <c r="G2714" i="5"/>
  <c r="M2713" i="5"/>
  <c r="K2713" i="5"/>
  <c r="I2713" i="5"/>
  <c r="G2713" i="5"/>
  <c r="M2712" i="5"/>
  <c r="K2712" i="5"/>
  <c r="I2712" i="5"/>
  <c r="G2712" i="5"/>
  <c r="M2711" i="5"/>
  <c r="K2711" i="5"/>
  <c r="I2711" i="5"/>
  <c r="G2711" i="5"/>
  <c r="M2710" i="5"/>
  <c r="K2710" i="5"/>
  <c r="I2710" i="5"/>
  <c r="G2710" i="5"/>
  <c r="M2709" i="5"/>
  <c r="K2709" i="5"/>
  <c r="I2709" i="5"/>
  <c r="G2709" i="5"/>
  <c r="M2708" i="5"/>
  <c r="K2708" i="5"/>
  <c r="I2708" i="5"/>
  <c r="G2708" i="5"/>
  <c r="M2707" i="5"/>
  <c r="K2707" i="5"/>
  <c r="I2707" i="5"/>
  <c r="G2707" i="5"/>
  <c r="M2706" i="5"/>
  <c r="K2706" i="5"/>
  <c r="I2706" i="5"/>
  <c r="G2706" i="5"/>
  <c r="M2705" i="5"/>
  <c r="K2705" i="5"/>
  <c r="I2705" i="5"/>
  <c r="G2705" i="5"/>
  <c r="M2704" i="5"/>
  <c r="K2704" i="5"/>
  <c r="I2704" i="5"/>
  <c r="G2704" i="5"/>
  <c r="M2703" i="5"/>
  <c r="K2703" i="5"/>
  <c r="I2703" i="5"/>
  <c r="G2703" i="5"/>
  <c r="M2702" i="5"/>
  <c r="K2702" i="5"/>
  <c r="I2702" i="5"/>
  <c r="G2702" i="5"/>
  <c r="M2701" i="5"/>
  <c r="K2701" i="5"/>
  <c r="I2701" i="5"/>
  <c r="G2701" i="5"/>
  <c r="M2700" i="5"/>
  <c r="K2700" i="5"/>
  <c r="I2700" i="5"/>
  <c r="G2700" i="5"/>
  <c r="M2699" i="5"/>
  <c r="K2699" i="5"/>
  <c r="I2699" i="5"/>
  <c r="G2699" i="5"/>
  <c r="M2698" i="5"/>
  <c r="K2698" i="5"/>
  <c r="I2698" i="5"/>
  <c r="G2698" i="5"/>
  <c r="M2697" i="5"/>
  <c r="K2697" i="5"/>
  <c r="I2697" i="5"/>
  <c r="G2697" i="5"/>
  <c r="M2696" i="5"/>
  <c r="K2696" i="5"/>
  <c r="I2696" i="5"/>
  <c r="G2696" i="5"/>
  <c r="M2695" i="5"/>
  <c r="K2695" i="5"/>
  <c r="I2695" i="5"/>
  <c r="G2695" i="5"/>
  <c r="M2694" i="5"/>
  <c r="K2694" i="5"/>
  <c r="I2694" i="5"/>
  <c r="G2694" i="5"/>
  <c r="M2693" i="5"/>
  <c r="K2693" i="5"/>
  <c r="I2693" i="5"/>
  <c r="G2693" i="5"/>
  <c r="M2692" i="5"/>
  <c r="K2692" i="5"/>
  <c r="I2692" i="5"/>
  <c r="G2692" i="5"/>
  <c r="M2691" i="5"/>
  <c r="K2691" i="5"/>
  <c r="I2691" i="5"/>
  <c r="G2691" i="5"/>
  <c r="M2690" i="5"/>
  <c r="K2690" i="5"/>
  <c r="I2690" i="5"/>
  <c r="G2690" i="5"/>
  <c r="M2689" i="5"/>
  <c r="K2689" i="5"/>
  <c r="I2689" i="5"/>
  <c r="G2689" i="5"/>
  <c r="M2688" i="5"/>
  <c r="K2688" i="5"/>
  <c r="I2688" i="5"/>
  <c r="G2688" i="5"/>
  <c r="M2687" i="5"/>
  <c r="K2687" i="5"/>
  <c r="I2687" i="5"/>
  <c r="G2687" i="5"/>
  <c r="M2686" i="5"/>
  <c r="K2686" i="5"/>
  <c r="I2686" i="5"/>
  <c r="G2686" i="5"/>
  <c r="M2685" i="5"/>
  <c r="K2685" i="5"/>
  <c r="I2685" i="5"/>
  <c r="G2685" i="5"/>
  <c r="M2684" i="5"/>
  <c r="K2684" i="5"/>
  <c r="I2684" i="5"/>
  <c r="G2684" i="5"/>
  <c r="M2683" i="5"/>
  <c r="K2683" i="5"/>
  <c r="I2683" i="5"/>
  <c r="G2683" i="5"/>
  <c r="M2682" i="5"/>
  <c r="K2682" i="5"/>
  <c r="I2682" i="5"/>
  <c r="G2682" i="5"/>
  <c r="M2681" i="5"/>
  <c r="K2681" i="5"/>
  <c r="I2681" i="5"/>
  <c r="G2681" i="5"/>
  <c r="M2680" i="5"/>
  <c r="K2680" i="5"/>
  <c r="I2680" i="5"/>
  <c r="G2680" i="5"/>
  <c r="M2679" i="5"/>
  <c r="K2679" i="5"/>
  <c r="I2679" i="5"/>
  <c r="G2679" i="5"/>
  <c r="M2678" i="5"/>
  <c r="K2678" i="5"/>
  <c r="I2678" i="5"/>
  <c r="G2678" i="5"/>
  <c r="M2677" i="5"/>
  <c r="K2677" i="5"/>
  <c r="I2677" i="5"/>
  <c r="G2677" i="5"/>
  <c r="M2676" i="5"/>
  <c r="K2676" i="5"/>
  <c r="I2676" i="5"/>
  <c r="G2676" i="5"/>
  <c r="M2675" i="5"/>
  <c r="K2675" i="5"/>
  <c r="I2675" i="5"/>
  <c r="G2675" i="5"/>
  <c r="M2674" i="5"/>
  <c r="K2674" i="5"/>
  <c r="I2674" i="5"/>
  <c r="G2674" i="5"/>
  <c r="M2673" i="5"/>
  <c r="K2673" i="5"/>
  <c r="I2673" i="5"/>
  <c r="G2673" i="5"/>
  <c r="M2672" i="5"/>
  <c r="K2672" i="5"/>
  <c r="I2672" i="5"/>
  <c r="G2672" i="5"/>
  <c r="M2671" i="5"/>
  <c r="K2671" i="5"/>
  <c r="I2671" i="5"/>
  <c r="G2671" i="5"/>
  <c r="M2670" i="5"/>
  <c r="K2670" i="5"/>
  <c r="I2670" i="5"/>
  <c r="G2670" i="5"/>
  <c r="M2669" i="5"/>
  <c r="K2669" i="5"/>
  <c r="I2669" i="5"/>
  <c r="G2669" i="5"/>
  <c r="M2668" i="5"/>
  <c r="K2668" i="5"/>
  <c r="I2668" i="5"/>
  <c r="G2668" i="5"/>
  <c r="M2667" i="5"/>
  <c r="K2667" i="5"/>
  <c r="I2667" i="5"/>
  <c r="G2667" i="5"/>
  <c r="M2666" i="5"/>
  <c r="K2666" i="5"/>
  <c r="I2666" i="5"/>
  <c r="G2666" i="5"/>
  <c r="M2665" i="5"/>
  <c r="K2665" i="5"/>
  <c r="I2665" i="5"/>
  <c r="G2665" i="5"/>
  <c r="M2664" i="5"/>
  <c r="K2664" i="5"/>
  <c r="I2664" i="5"/>
  <c r="G2664" i="5"/>
  <c r="M2663" i="5"/>
  <c r="K2663" i="5"/>
  <c r="I2663" i="5"/>
  <c r="G2663" i="5"/>
  <c r="M2662" i="5"/>
  <c r="K2662" i="5"/>
  <c r="I2662" i="5"/>
  <c r="G2662" i="5"/>
  <c r="M2661" i="5"/>
  <c r="K2661" i="5"/>
  <c r="I2661" i="5"/>
  <c r="G2661" i="5"/>
  <c r="M2660" i="5"/>
  <c r="K2660" i="5"/>
  <c r="I2660" i="5"/>
  <c r="G2660" i="5"/>
  <c r="M2659" i="5"/>
  <c r="K2659" i="5"/>
  <c r="I2659" i="5"/>
  <c r="G2659" i="5"/>
  <c r="M2658" i="5"/>
  <c r="K2658" i="5"/>
  <c r="I2658" i="5"/>
  <c r="G2658" i="5"/>
  <c r="M2657" i="5"/>
  <c r="K2657" i="5"/>
  <c r="I2657" i="5"/>
  <c r="G2657" i="5"/>
  <c r="M2656" i="5"/>
  <c r="K2656" i="5"/>
  <c r="I2656" i="5"/>
  <c r="G2656" i="5"/>
  <c r="M2655" i="5"/>
  <c r="K2655" i="5"/>
  <c r="I2655" i="5"/>
  <c r="G2655" i="5"/>
  <c r="M2654" i="5"/>
  <c r="K2654" i="5"/>
  <c r="I2654" i="5"/>
  <c r="G2654" i="5"/>
  <c r="M2653" i="5"/>
  <c r="K2653" i="5"/>
  <c r="I2653" i="5"/>
  <c r="G2653" i="5"/>
  <c r="M2652" i="5"/>
  <c r="K2652" i="5"/>
  <c r="I2652" i="5"/>
  <c r="G2652" i="5"/>
  <c r="M2651" i="5"/>
  <c r="K2651" i="5"/>
  <c r="I2651" i="5"/>
  <c r="G2651" i="5"/>
  <c r="M2650" i="5"/>
  <c r="K2650" i="5"/>
  <c r="I2650" i="5"/>
  <c r="G2650" i="5"/>
  <c r="M2649" i="5"/>
  <c r="K2649" i="5"/>
  <c r="I2649" i="5"/>
  <c r="G2649" i="5"/>
  <c r="M2648" i="5"/>
  <c r="K2648" i="5"/>
  <c r="I2648" i="5"/>
  <c r="G2648" i="5"/>
  <c r="M2647" i="5"/>
  <c r="K2647" i="5"/>
  <c r="I2647" i="5"/>
  <c r="G2647" i="5"/>
  <c r="M2642" i="5"/>
  <c r="K2642" i="5"/>
  <c r="I2642" i="5"/>
  <c r="G2642" i="5"/>
  <c r="M2641" i="5"/>
  <c r="K2641" i="5"/>
  <c r="I2641" i="5"/>
  <c r="G2641" i="5"/>
  <c r="M2639" i="5"/>
  <c r="K2639" i="5"/>
  <c r="I2639" i="5"/>
  <c r="G2639" i="5"/>
  <c r="M2638" i="5"/>
  <c r="K2638" i="5"/>
  <c r="I2638" i="5"/>
  <c r="G2638" i="5"/>
  <c r="M2637" i="5"/>
  <c r="K2637" i="5"/>
  <c r="I2637" i="5"/>
  <c r="G2637" i="5"/>
  <c r="M2636" i="5"/>
  <c r="K2636" i="5"/>
  <c r="I2636" i="5"/>
  <c r="G2636" i="5"/>
  <c r="M2635" i="5"/>
  <c r="K2635" i="5"/>
  <c r="I2635" i="5"/>
  <c r="G2635" i="5"/>
  <c r="M2634" i="5"/>
  <c r="K2634" i="5"/>
  <c r="I2634" i="5"/>
  <c r="G2634" i="5"/>
  <c r="M2633" i="5"/>
  <c r="K2633" i="5"/>
  <c r="I2633" i="5"/>
  <c r="G2633" i="5"/>
  <c r="M2632" i="5"/>
  <c r="K2632" i="5"/>
  <c r="I2632" i="5"/>
  <c r="G2632" i="5"/>
  <c r="M2631" i="5"/>
  <c r="K2631" i="5"/>
  <c r="I2631" i="5"/>
  <c r="G2631" i="5"/>
  <c r="M2630" i="5"/>
  <c r="K2630" i="5"/>
  <c r="I2630" i="5"/>
  <c r="G2630" i="5"/>
  <c r="M2629" i="5"/>
  <c r="K2629" i="5"/>
  <c r="I2629" i="5"/>
  <c r="G2629" i="5"/>
  <c r="M2628" i="5"/>
  <c r="K2628" i="5"/>
  <c r="I2628" i="5"/>
  <c r="G2628" i="5"/>
  <c r="M2627" i="5"/>
  <c r="K2627" i="5"/>
  <c r="I2627" i="5"/>
  <c r="G2627" i="5"/>
  <c r="M2626" i="5"/>
  <c r="K2626" i="5"/>
  <c r="I2626" i="5"/>
  <c r="G2626" i="5"/>
  <c r="M2625" i="5"/>
  <c r="K2625" i="5"/>
  <c r="I2625" i="5"/>
  <c r="G2625" i="5"/>
  <c r="M2624" i="5"/>
  <c r="K2624" i="5"/>
  <c r="I2624" i="5"/>
  <c r="G2624" i="5"/>
  <c r="M2623" i="5"/>
  <c r="K2623" i="5"/>
  <c r="I2623" i="5"/>
  <c r="G2623" i="5"/>
  <c r="M2622" i="5"/>
  <c r="K2622" i="5"/>
  <c r="I2622" i="5"/>
  <c r="G2622" i="5"/>
  <c r="M2621" i="5"/>
  <c r="K2621" i="5"/>
  <c r="I2621" i="5"/>
  <c r="G2621" i="5"/>
  <c r="M2620" i="5"/>
  <c r="K2620" i="5"/>
  <c r="I2620" i="5"/>
  <c r="G2620" i="5"/>
  <c r="M2617" i="5"/>
  <c r="K2617" i="5"/>
  <c r="I2617" i="5"/>
  <c r="G2617" i="5"/>
  <c r="M2616" i="5"/>
  <c r="K2616" i="5"/>
  <c r="I2616" i="5"/>
  <c r="G2616" i="5"/>
  <c r="M2615" i="5"/>
  <c r="K2615" i="5"/>
  <c r="I2615" i="5"/>
  <c r="G2615" i="5"/>
  <c r="M2614" i="5"/>
  <c r="K2614" i="5"/>
  <c r="I2614" i="5"/>
  <c r="G2614" i="5"/>
  <c r="M2613" i="5"/>
  <c r="K2613" i="5"/>
  <c r="I2613" i="5"/>
  <c r="G2613" i="5"/>
  <c r="M2612" i="5"/>
  <c r="K2612" i="5"/>
  <c r="I2612" i="5"/>
  <c r="G2612" i="5"/>
  <c r="M2611" i="5"/>
  <c r="K2611" i="5"/>
  <c r="I2611" i="5"/>
  <c r="G2611" i="5"/>
  <c r="M2610" i="5"/>
  <c r="K2610" i="5"/>
  <c r="I2610" i="5"/>
  <c r="G2610" i="5"/>
  <c r="M2609" i="5"/>
  <c r="K2609" i="5"/>
  <c r="I2609" i="5"/>
  <c r="G2609" i="5"/>
  <c r="M2608" i="5"/>
  <c r="K2608" i="5"/>
  <c r="I2608" i="5"/>
  <c r="G2608" i="5"/>
  <c r="M2607" i="5"/>
  <c r="K2607" i="5"/>
  <c r="I2607" i="5"/>
  <c r="G2607" i="5"/>
  <c r="M2606" i="5"/>
  <c r="K2606" i="5"/>
  <c r="I2606" i="5"/>
  <c r="G2606" i="5"/>
  <c r="M2605" i="5"/>
  <c r="K2605" i="5"/>
  <c r="I2605" i="5"/>
  <c r="G2605" i="5"/>
  <c r="M2604" i="5"/>
  <c r="K2604" i="5"/>
  <c r="I2604" i="5"/>
  <c r="G2604" i="5"/>
  <c r="M2603" i="5"/>
  <c r="K2603" i="5"/>
  <c r="I2603" i="5"/>
  <c r="G2603" i="5"/>
  <c r="M2602" i="5"/>
  <c r="K2602" i="5"/>
  <c r="I2602" i="5"/>
  <c r="G2602" i="5"/>
  <c r="M2596" i="5"/>
  <c r="K2596" i="5"/>
  <c r="I2596" i="5"/>
  <c r="G2596" i="5"/>
  <c r="M2595" i="5"/>
  <c r="K2595" i="5"/>
  <c r="I2595" i="5"/>
  <c r="G2595" i="5"/>
  <c r="M2594" i="5"/>
  <c r="K2594" i="5"/>
  <c r="I2594" i="5"/>
  <c r="G2594" i="5"/>
  <c r="M2593" i="5"/>
  <c r="K2593" i="5"/>
  <c r="I2593" i="5"/>
  <c r="G2593" i="5"/>
  <c r="M2592" i="5"/>
  <c r="K2592" i="5"/>
  <c r="I2592" i="5"/>
  <c r="G2592" i="5"/>
  <c r="M2591" i="5"/>
  <c r="K2591" i="5"/>
  <c r="I2591" i="5"/>
  <c r="G2591" i="5"/>
  <c r="M2590" i="5"/>
  <c r="K2590" i="5"/>
  <c r="I2590" i="5"/>
  <c r="G2590" i="5"/>
  <c r="M2589" i="5"/>
  <c r="K2589" i="5"/>
  <c r="I2589" i="5"/>
  <c r="G2589" i="5"/>
  <c r="M2588" i="5"/>
  <c r="K2588" i="5"/>
  <c r="I2588" i="5"/>
  <c r="G2588" i="5"/>
  <c r="M2587" i="5"/>
  <c r="K2587" i="5"/>
  <c r="I2587" i="5"/>
  <c r="G2587" i="5"/>
  <c r="M2586" i="5"/>
  <c r="K2586" i="5"/>
  <c r="I2586" i="5"/>
  <c r="G2586" i="5"/>
  <c r="M2585" i="5"/>
  <c r="K2585" i="5"/>
  <c r="I2585" i="5"/>
  <c r="G2585" i="5"/>
  <c r="M2584" i="5"/>
  <c r="K2584" i="5"/>
  <c r="I2584" i="5"/>
  <c r="G2584" i="5"/>
  <c r="M2583" i="5"/>
  <c r="K2583" i="5"/>
  <c r="I2583" i="5"/>
  <c r="G2583" i="5"/>
  <c r="M2582" i="5"/>
  <c r="K2582" i="5"/>
  <c r="I2582" i="5"/>
  <c r="G2582" i="5"/>
  <c r="M2581" i="5"/>
  <c r="K2581" i="5"/>
  <c r="I2581" i="5"/>
  <c r="G2581" i="5"/>
  <c r="M2580" i="5"/>
  <c r="K2580" i="5"/>
  <c r="I2580" i="5"/>
  <c r="G2580" i="5"/>
  <c r="M2579" i="5"/>
  <c r="K2579" i="5"/>
  <c r="I2579" i="5"/>
  <c r="G2579" i="5"/>
  <c r="M2578" i="5"/>
  <c r="K2578" i="5"/>
  <c r="I2578" i="5"/>
  <c r="G2578" i="5"/>
  <c r="M2577" i="5"/>
  <c r="K2577" i="5"/>
  <c r="I2577" i="5"/>
  <c r="G2577" i="5"/>
  <c r="M2576" i="5"/>
  <c r="K2576" i="5"/>
  <c r="I2576" i="5"/>
  <c r="G2576" i="5"/>
  <c r="M2575" i="5"/>
  <c r="K2575" i="5"/>
  <c r="I2575" i="5"/>
  <c r="G2575" i="5"/>
  <c r="M2574" i="5"/>
  <c r="K2574" i="5"/>
  <c r="I2574" i="5"/>
  <c r="G2574" i="5"/>
  <c r="M2573" i="5"/>
  <c r="K2573" i="5"/>
  <c r="I2573" i="5"/>
  <c r="G2573" i="5"/>
  <c r="M2572" i="5"/>
  <c r="K2572" i="5"/>
  <c r="I2572" i="5"/>
  <c r="G2572" i="5"/>
  <c r="M2571" i="5"/>
  <c r="K2571" i="5"/>
  <c r="I2571" i="5"/>
  <c r="G2571" i="5"/>
  <c r="M2570" i="5"/>
  <c r="K2570" i="5"/>
  <c r="I2570" i="5"/>
  <c r="G2570" i="5"/>
  <c r="M2569" i="5"/>
  <c r="K2569" i="5"/>
  <c r="I2569" i="5"/>
  <c r="G2569" i="5"/>
  <c r="M2568" i="5"/>
  <c r="K2568" i="5"/>
  <c r="I2568" i="5"/>
  <c r="G2568" i="5"/>
  <c r="M2567" i="5"/>
  <c r="K2567" i="5"/>
  <c r="I2567" i="5"/>
  <c r="G2567" i="5"/>
  <c r="M2566" i="5"/>
  <c r="K2566" i="5"/>
  <c r="I2566" i="5"/>
  <c r="G2566" i="5"/>
  <c r="M2565" i="5"/>
  <c r="K2565" i="5"/>
  <c r="I2565" i="5"/>
  <c r="G2565" i="5"/>
  <c r="M2564" i="5"/>
  <c r="K2564" i="5"/>
  <c r="I2564" i="5"/>
  <c r="G2564" i="5"/>
  <c r="M2563" i="5"/>
  <c r="K2563" i="5"/>
  <c r="I2563" i="5"/>
  <c r="G2563" i="5"/>
  <c r="M2562" i="5"/>
  <c r="K2562" i="5"/>
  <c r="I2562" i="5"/>
  <c r="G2562" i="5"/>
  <c r="M2561" i="5"/>
  <c r="K2561" i="5"/>
  <c r="I2561" i="5"/>
  <c r="G2561" i="5"/>
  <c r="M2560" i="5"/>
  <c r="K2560" i="5"/>
  <c r="I2560" i="5"/>
  <c r="G2560" i="5"/>
  <c r="M2559" i="5"/>
  <c r="K2559" i="5"/>
  <c r="I2559" i="5"/>
  <c r="G2559" i="5"/>
  <c r="M2558" i="5"/>
  <c r="K2558" i="5"/>
  <c r="I2558" i="5"/>
  <c r="G2558" i="5"/>
  <c r="M2557" i="5"/>
  <c r="K2557" i="5"/>
  <c r="I2557" i="5"/>
  <c r="G2557" i="5"/>
  <c r="M2556" i="5"/>
  <c r="K2556" i="5"/>
  <c r="I2556" i="5"/>
  <c r="G2556" i="5"/>
  <c r="M2555" i="5"/>
  <c r="K2555" i="5"/>
  <c r="I2555" i="5"/>
  <c r="G2555" i="5"/>
  <c r="M2554" i="5"/>
  <c r="K2554" i="5"/>
  <c r="I2554" i="5"/>
  <c r="G2554" i="5"/>
  <c r="M2553" i="5"/>
  <c r="K2553" i="5"/>
  <c r="I2553" i="5"/>
  <c r="G2553" i="5"/>
  <c r="M2552" i="5"/>
  <c r="K2552" i="5"/>
  <c r="I2552" i="5"/>
  <c r="G2552" i="5"/>
  <c r="M2551" i="5"/>
  <c r="K2551" i="5"/>
  <c r="I2551" i="5"/>
  <c r="G2551" i="5"/>
  <c r="M2550" i="5"/>
  <c r="K2550" i="5"/>
  <c r="I2550" i="5"/>
  <c r="G2550" i="5"/>
  <c r="M2549" i="5"/>
  <c r="K2549" i="5"/>
  <c r="I2549" i="5"/>
  <c r="G2549" i="5"/>
  <c r="M2548" i="5"/>
  <c r="K2548" i="5"/>
  <c r="I2548" i="5"/>
  <c r="G2548" i="5"/>
  <c r="M2547" i="5"/>
  <c r="K2547" i="5"/>
  <c r="I2547" i="5"/>
  <c r="G2547" i="5"/>
  <c r="M2546" i="5"/>
  <c r="K2546" i="5"/>
  <c r="I2546" i="5"/>
  <c r="G2546" i="5"/>
  <c r="M2545" i="5"/>
  <c r="K2545" i="5"/>
  <c r="I2545" i="5"/>
  <c r="G2545" i="5"/>
  <c r="M2544" i="5"/>
  <c r="K2544" i="5"/>
  <c r="I2544" i="5"/>
  <c r="G2544" i="5"/>
  <c r="M2543" i="5"/>
  <c r="K2543" i="5"/>
  <c r="I2543" i="5"/>
  <c r="G2543" i="5"/>
  <c r="M2542" i="5"/>
  <c r="K2542" i="5"/>
  <c r="I2542" i="5"/>
  <c r="G2542" i="5"/>
  <c r="M2541" i="5"/>
  <c r="K2541" i="5"/>
  <c r="I2541" i="5"/>
  <c r="G2541" i="5"/>
  <c r="M2540" i="5"/>
  <c r="K2540" i="5"/>
  <c r="I2540" i="5"/>
  <c r="G2540" i="5"/>
  <c r="M2539" i="5"/>
  <c r="K2539" i="5"/>
  <c r="I2539" i="5"/>
  <c r="G2539" i="5"/>
  <c r="M2538" i="5"/>
  <c r="K2538" i="5"/>
  <c r="I2538" i="5"/>
  <c r="G2538" i="5"/>
  <c r="M2537" i="5"/>
  <c r="K2537" i="5"/>
  <c r="I2537" i="5"/>
  <c r="G2537" i="5"/>
  <c r="M2536" i="5"/>
  <c r="K2536" i="5"/>
  <c r="I2536" i="5"/>
  <c r="G2536" i="5"/>
  <c r="M2535" i="5"/>
  <c r="K2535" i="5"/>
  <c r="I2535" i="5"/>
  <c r="G2535" i="5"/>
  <c r="M2534" i="5"/>
  <c r="K2534" i="5"/>
  <c r="I2534" i="5"/>
  <c r="G2534" i="5"/>
  <c r="M2533" i="5"/>
  <c r="K2533" i="5"/>
  <c r="I2533" i="5"/>
  <c r="G2533" i="5"/>
  <c r="M2532" i="5"/>
  <c r="K2532" i="5"/>
  <c r="I2532" i="5"/>
  <c r="G2532" i="5"/>
  <c r="M2531" i="5"/>
  <c r="K2531" i="5"/>
  <c r="I2531" i="5"/>
  <c r="G2531" i="5"/>
  <c r="M2530" i="5"/>
  <c r="K2530" i="5"/>
  <c r="I2530" i="5"/>
  <c r="G2530" i="5"/>
  <c r="M2529" i="5"/>
  <c r="K2529" i="5"/>
  <c r="I2529" i="5"/>
  <c r="G2529" i="5"/>
  <c r="M2528" i="5"/>
  <c r="K2528" i="5"/>
  <c r="I2528" i="5"/>
  <c r="G2528" i="5"/>
  <c r="M2527" i="5"/>
  <c r="K2527" i="5"/>
  <c r="I2527" i="5"/>
  <c r="G2527" i="5"/>
  <c r="M2526" i="5"/>
  <c r="K2526" i="5"/>
  <c r="I2526" i="5"/>
  <c r="G2526" i="5"/>
  <c r="M2525" i="5"/>
  <c r="K2525" i="5"/>
  <c r="I2525" i="5"/>
  <c r="G2525" i="5"/>
  <c r="M2524" i="5"/>
  <c r="K2524" i="5"/>
  <c r="I2524" i="5"/>
  <c r="G2524" i="5"/>
  <c r="M2523" i="5"/>
  <c r="K2523" i="5"/>
  <c r="I2523" i="5"/>
  <c r="G2523" i="5"/>
  <c r="M2522" i="5"/>
  <c r="K2522" i="5"/>
  <c r="I2522" i="5"/>
  <c r="G2522" i="5"/>
  <c r="M2521" i="5"/>
  <c r="K2521" i="5"/>
  <c r="I2521" i="5"/>
  <c r="G2521" i="5"/>
  <c r="M2520" i="5"/>
  <c r="K2520" i="5"/>
  <c r="I2520" i="5"/>
  <c r="G2520" i="5"/>
  <c r="M2519" i="5"/>
  <c r="K2519" i="5"/>
  <c r="I2519" i="5"/>
  <c r="G2519" i="5"/>
  <c r="M2518" i="5"/>
  <c r="K2518" i="5"/>
  <c r="I2518" i="5"/>
  <c r="G2518" i="5"/>
  <c r="M2517" i="5"/>
  <c r="K2517" i="5"/>
  <c r="I2517" i="5"/>
  <c r="G2517" i="5"/>
  <c r="M2516" i="5"/>
  <c r="K2516" i="5"/>
  <c r="I2516" i="5"/>
  <c r="G2516" i="5"/>
  <c r="M2515" i="5"/>
  <c r="K2515" i="5"/>
  <c r="I2515" i="5"/>
  <c r="G2515" i="5"/>
  <c r="M2514" i="5"/>
  <c r="K2514" i="5"/>
  <c r="I2514" i="5"/>
  <c r="G2514" i="5"/>
  <c r="M2513" i="5"/>
  <c r="K2513" i="5"/>
  <c r="I2513" i="5"/>
  <c r="G2513" i="5"/>
  <c r="M2512" i="5"/>
  <c r="K2512" i="5"/>
  <c r="I2512" i="5"/>
  <c r="G2512" i="5"/>
  <c r="M2511" i="5"/>
  <c r="K2511" i="5"/>
  <c r="I2511" i="5"/>
  <c r="G2511" i="5"/>
  <c r="M2510" i="5"/>
  <c r="K2510" i="5"/>
  <c r="I2510" i="5"/>
  <c r="G2510" i="5"/>
  <c r="M2509" i="5"/>
  <c r="K2509" i="5"/>
  <c r="I2509" i="5"/>
  <c r="G2509" i="5"/>
  <c r="M2508" i="5"/>
  <c r="K2508" i="5"/>
  <c r="I2508" i="5"/>
  <c r="G2508" i="5"/>
  <c r="M2507" i="5"/>
  <c r="K2507" i="5"/>
  <c r="I2507" i="5"/>
  <c r="G2507" i="5"/>
  <c r="M2506" i="5"/>
  <c r="K2506" i="5"/>
  <c r="I2506" i="5"/>
  <c r="G2506" i="5"/>
  <c r="M2505" i="5"/>
  <c r="K2505" i="5"/>
  <c r="I2505" i="5"/>
  <c r="G2505" i="5"/>
  <c r="M2504" i="5"/>
  <c r="K2504" i="5"/>
  <c r="I2504" i="5"/>
  <c r="G2504" i="5"/>
  <c r="M2501" i="5"/>
  <c r="K2501" i="5"/>
  <c r="I2501" i="5"/>
  <c r="G2501" i="5"/>
  <c r="M2500" i="5"/>
  <c r="K2500" i="5"/>
  <c r="I2500" i="5"/>
  <c r="G2500" i="5"/>
  <c r="M2499" i="5"/>
  <c r="K2499" i="5"/>
  <c r="I2499" i="5"/>
  <c r="G2499" i="5"/>
  <c r="M2498" i="5"/>
  <c r="K2498" i="5"/>
  <c r="I2498" i="5"/>
  <c r="G2498" i="5"/>
  <c r="M2497" i="5"/>
  <c r="K2497" i="5"/>
  <c r="I2497" i="5"/>
  <c r="G2497" i="5"/>
  <c r="M2496" i="5"/>
  <c r="K2496" i="5"/>
  <c r="I2496" i="5"/>
  <c r="G2496" i="5"/>
  <c r="M2495" i="5"/>
  <c r="K2495" i="5"/>
  <c r="I2495" i="5"/>
  <c r="G2495" i="5"/>
  <c r="M2494" i="5"/>
  <c r="K2494" i="5"/>
  <c r="I2494" i="5"/>
  <c r="G2494" i="5"/>
  <c r="M2493" i="5"/>
  <c r="K2493" i="5"/>
  <c r="I2493" i="5"/>
  <c r="G2493" i="5"/>
  <c r="M2492" i="5"/>
  <c r="K2492" i="5"/>
  <c r="I2492" i="5"/>
  <c r="G2492" i="5"/>
  <c r="M2491" i="5"/>
  <c r="K2491" i="5"/>
  <c r="I2491" i="5"/>
  <c r="G2491" i="5"/>
  <c r="M2490" i="5"/>
  <c r="K2490" i="5"/>
  <c r="I2490" i="5"/>
  <c r="G2490" i="5"/>
  <c r="M2489" i="5"/>
  <c r="K2489" i="5"/>
  <c r="I2489" i="5"/>
  <c r="G2489" i="5"/>
  <c r="M2488" i="5"/>
  <c r="K2488" i="5"/>
  <c r="I2488" i="5"/>
  <c r="G2488" i="5"/>
  <c r="M2487" i="5"/>
  <c r="K2487" i="5"/>
  <c r="I2487" i="5"/>
  <c r="G2487" i="5"/>
  <c r="M2486" i="5"/>
  <c r="K2486" i="5"/>
  <c r="I2486" i="5"/>
  <c r="G2486" i="5"/>
  <c r="M2485" i="5"/>
  <c r="K2485" i="5"/>
  <c r="I2485" i="5"/>
  <c r="G2485" i="5"/>
  <c r="M2484" i="5"/>
  <c r="K2484" i="5"/>
  <c r="I2484" i="5"/>
  <c r="G2484" i="5"/>
  <c r="M2483" i="5"/>
  <c r="K2483" i="5"/>
  <c r="I2483" i="5"/>
  <c r="G2483" i="5"/>
  <c r="M2482" i="5"/>
  <c r="K2482" i="5"/>
  <c r="I2482" i="5"/>
  <c r="G2482" i="5"/>
  <c r="M2481" i="5"/>
  <c r="K2481" i="5"/>
  <c r="I2481" i="5"/>
  <c r="G2481" i="5"/>
  <c r="M2480" i="5"/>
  <c r="K2480" i="5"/>
  <c r="I2480" i="5"/>
  <c r="G2480" i="5"/>
  <c r="M2479" i="5"/>
  <c r="K2479" i="5"/>
  <c r="I2479" i="5"/>
  <c r="G2479" i="5"/>
  <c r="M2478" i="5"/>
  <c r="K2478" i="5"/>
  <c r="I2478" i="5"/>
  <c r="G2478" i="5"/>
  <c r="M2477" i="5"/>
  <c r="K2477" i="5"/>
  <c r="I2477" i="5"/>
  <c r="G2477" i="5"/>
  <c r="M2476" i="5"/>
  <c r="K2476" i="5"/>
  <c r="I2476" i="5"/>
  <c r="G2476" i="5"/>
  <c r="M2475" i="5"/>
  <c r="K2475" i="5"/>
  <c r="I2475" i="5"/>
  <c r="G2475" i="5"/>
  <c r="M2474" i="5"/>
  <c r="K2474" i="5"/>
  <c r="I2474" i="5"/>
  <c r="G2474" i="5"/>
  <c r="M2473" i="5"/>
  <c r="K2473" i="5"/>
  <c r="I2473" i="5"/>
  <c r="G2473" i="5"/>
  <c r="M2472" i="5"/>
  <c r="K2472" i="5"/>
  <c r="I2472" i="5"/>
  <c r="G2472" i="5"/>
  <c r="M2471" i="5"/>
  <c r="K2471" i="5"/>
  <c r="I2471" i="5"/>
  <c r="G2471" i="5"/>
  <c r="M2470" i="5"/>
  <c r="K2470" i="5"/>
  <c r="I2470" i="5"/>
  <c r="G2470" i="5"/>
  <c r="M2469" i="5"/>
  <c r="K2469" i="5"/>
  <c r="I2469" i="5"/>
  <c r="G2469" i="5"/>
  <c r="M2468" i="5"/>
  <c r="K2468" i="5"/>
  <c r="I2468" i="5"/>
  <c r="G2468" i="5"/>
  <c r="M2467" i="5"/>
  <c r="K2467" i="5"/>
  <c r="I2467" i="5"/>
  <c r="G2467" i="5"/>
  <c r="M2466" i="5"/>
  <c r="K2466" i="5"/>
  <c r="I2466" i="5"/>
  <c r="G2466" i="5"/>
  <c r="M2465" i="5"/>
  <c r="K2465" i="5"/>
  <c r="I2465" i="5"/>
  <c r="G2465" i="5"/>
  <c r="M2464" i="5"/>
  <c r="K2464" i="5"/>
  <c r="I2464" i="5"/>
  <c r="G2464" i="5"/>
  <c r="M2463" i="5"/>
  <c r="K2463" i="5"/>
  <c r="I2463" i="5"/>
  <c r="G2463" i="5"/>
  <c r="M2461" i="5"/>
  <c r="K2461" i="5"/>
  <c r="I2461" i="5"/>
  <c r="G2461" i="5"/>
  <c r="M2460" i="5"/>
  <c r="K2460" i="5"/>
  <c r="I2460" i="5"/>
  <c r="G2460" i="5"/>
  <c r="M2459" i="5"/>
  <c r="K2459" i="5"/>
  <c r="I2459" i="5"/>
  <c r="G2459" i="5"/>
  <c r="M2458" i="5"/>
  <c r="K2458" i="5"/>
  <c r="I2458" i="5"/>
  <c r="G2458" i="5"/>
  <c r="M2457" i="5"/>
  <c r="K2457" i="5"/>
  <c r="I2457" i="5"/>
  <c r="G2457" i="5"/>
  <c r="M2456" i="5"/>
  <c r="K2456" i="5"/>
  <c r="I2456" i="5"/>
  <c r="G2456" i="5"/>
  <c r="M2455" i="5"/>
  <c r="K2455" i="5"/>
  <c r="I2455" i="5"/>
  <c r="G2455" i="5"/>
  <c r="M2454" i="5"/>
  <c r="K2454" i="5"/>
  <c r="I2454" i="5"/>
  <c r="G2454" i="5"/>
  <c r="M2453" i="5"/>
  <c r="K2453" i="5"/>
  <c r="I2453" i="5"/>
  <c r="G2453" i="5"/>
  <c r="M2452" i="5"/>
  <c r="K2452" i="5"/>
  <c r="I2452" i="5"/>
  <c r="G2452" i="5"/>
  <c r="M2451" i="5"/>
  <c r="K2451" i="5"/>
  <c r="I2451" i="5"/>
  <c r="G2451" i="5"/>
  <c r="M2450" i="5"/>
  <c r="K2450" i="5"/>
  <c r="I2450" i="5"/>
  <c r="G2450" i="5"/>
  <c r="M2449" i="5"/>
  <c r="K2449" i="5"/>
  <c r="I2449" i="5"/>
  <c r="G2449" i="5"/>
  <c r="M2448" i="5"/>
  <c r="K2448" i="5"/>
  <c r="I2448" i="5"/>
  <c r="G2448" i="5"/>
  <c r="M2447" i="5"/>
  <c r="K2447" i="5"/>
  <c r="I2447" i="5"/>
  <c r="G2447" i="5"/>
  <c r="M2446" i="5"/>
  <c r="K2446" i="5"/>
  <c r="I2446" i="5"/>
  <c r="G2446" i="5"/>
  <c r="M2445" i="5"/>
  <c r="K2445" i="5"/>
  <c r="I2445" i="5"/>
  <c r="G2445" i="5"/>
  <c r="M2444" i="5"/>
  <c r="K2444" i="5"/>
  <c r="I2444" i="5"/>
  <c r="G2444" i="5"/>
  <c r="M2443" i="5"/>
  <c r="K2443" i="5"/>
  <c r="I2443" i="5"/>
  <c r="G2443" i="5"/>
  <c r="M2442" i="5"/>
  <c r="K2442" i="5"/>
  <c r="I2442" i="5"/>
  <c r="G2442" i="5"/>
  <c r="M2441" i="5"/>
  <c r="K2441" i="5"/>
  <c r="I2441" i="5"/>
  <c r="G2441" i="5"/>
  <c r="M2435" i="5"/>
  <c r="K2435" i="5"/>
  <c r="I2435" i="5"/>
  <c r="G2435" i="5"/>
  <c r="M2434" i="5"/>
  <c r="K2434" i="5"/>
  <c r="I2434" i="5"/>
  <c r="G2434" i="5"/>
  <c r="M2433" i="5"/>
  <c r="K2433" i="5"/>
  <c r="I2433" i="5"/>
  <c r="G2433" i="5"/>
  <c r="M2432" i="5"/>
  <c r="K2432" i="5"/>
  <c r="I2432" i="5"/>
  <c r="G2432" i="5"/>
  <c r="M2431" i="5"/>
  <c r="K2431" i="5"/>
  <c r="I2431" i="5"/>
  <c r="G2431" i="5"/>
  <c r="M2430" i="5"/>
  <c r="K2430" i="5"/>
  <c r="I2430" i="5"/>
  <c r="G2430" i="5"/>
  <c r="M2429" i="5"/>
  <c r="K2429" i="5"/>
  <c r="I2429" i="5"/>
  <c r="G2429" i="5"/>
  <c r="M2428" i="5"/>
  <c r="K2428" i="5"/>
  <c r="I2428" i="5"/>
  <c r="G2428" i="5"/>
  <c r="M2427" i="5"/>
  <c r="K2427" i="5"/>
  <c r="I2427" i="5"/>
  <c r="G2427" i="5"/>
  <c r="M2426" i="5"/>
  <c r="K2426" i="5"/>
  <c r="I2426" i="5"/>
  <c r="G2426" i="5"/>
  <c r="M2425" i="5"/>
  <c r="K2425" i="5"/>
  <c r="I2425" i="5"/>
  <c r="G2425" i="5"/>
  <c r="M2424" i="5"/>
  <c r="K2424" i="5"/>
  <c r="I2424" i="5"/>
  <c r="G2424" i="5"/>
  <c r="M2423" i="5"/>
  <c r="K2423" i="5"/>
  <c r="I2423" i="5"/>
  <c r="G2423" i="5"/>
  <c r="M2422" i="5"/>
  <c r="K2422" i="5"/>
  <c r="I2422" i="5"/>
  <c r="G2422" i="5"/>
  <c r="M2421" i="5"/>
  <c r="K2421" i="5"/>
  <c r="I2421" i="5"/>
  <c r="G2421" i="5"/>
  <c r="M2420" i="5"/>
  <c r="K2420" i="5"/>
  <c r="I2420" i="5"/>
  <c r="G2420" i="5"/>
  <c r="M2419" i="5"/>
  <c r="K2419" i="5"/>
  <c r="I2419" i="5"/>
  <c r="G2419" i="5"/>
  <c r="M2418" i="5"/>
  <c r="K2418" i="5"/>
  <c r="I2418" i="5"/>
  <c r="G2418" i="5"/>
  <c r="M2417" i="5"/>
  <c r="K2417" i="5"/>
  <c r="I2417" i="5"/>
  <c r="G2417" i="5"/>
  <c r="M2416" i="5"/>
  <c r="K2416" i="5"/>
  <c r="I2416" i="5"/>
  <c r="G2416" i="5"/>
  <c r="M2415" i="5"/>
  <c r="K2415" i="5"/>
  <c r="I2415" i="5"/>
  <c r="G2415" i="5"/>
  <c r="M2414" i="5"/>
  <c r="K2414" i="5"/>
  <c r="I2414" i="5"/>
  <c r="G2414" i="5"/>
  <c r="M2413" i="5"/>
  <c r="K2413" i="5"/>
  <c r="I2413" i="5"/>
  <c r="G2413" i="5"/>
  <c r="M2412" i="5"/>
  <c r="K2412" i="5"/>
  <c r="I2412" i="5"/>
  <c r="G2412" i="5"/>
  <c r="M2411" i="5"/>
  <c r="K2411" i="5"/>
  <c r="I2411" i="5"/>
  <c r="G2411" i="5"/>
  <c r="M2410" i="5"/>
  <c r="K2410" i="5"/>
  <c r="I2410" i="5"/>
  <c r="G2410" i="5"/>
  <c r="M2409" i="5"/>
  <c r="K2409" i="5"/>
  <c r="I2409" i="5"/>
  <c r="G2409" i="5"/>
  <c r="M2408" i="5"/>
  <c r="L2408" i="5" s="1"/>
  <c r="K2408" i="5"/>
  <c r="M2407" i="5"/>
  <c r="L2407" i="5" s="1"/>
  <c r="K2407" i="5"/>
  <c r="M2406" i="5"/>
  <c r="L2406" i="5" s="1"/>
  <c r="K2406" i="5"/>
  <c r="M2405" i="5"/>
  <c r="K2405" i="5"/>
  <c r="G2405" i="5"/>
  <c r="M2401" i="5"/>
  <c r="K2401" i="5"/>
  <c r="G2401" i="5"/>
  <c r="M2400" i="5"/>
  <c r="L2400" i="5" s="1"/>
  <c r="K2400" i="5"/>
  <c r="M2399" i="5"/>
  <c r="L2399" i="5" s="1"/>
  <c r="K2399" i="5"/>
  <c r="M2398" i="5"/>
  <c r="K2398" i="5"/>
  <c r="I2398" i="5"/>
  <c r="G2398" i="5"/>
  <c r="M2397" i="5"/>
  <c r="K2397" i="5"/>
  <c r="I2397" i="5"/>
  <c r="G2397" i="5"/>
  <c r="M2396" i="5"/>
  <c r="K2396" i="5"/>
  <c r="I2396" i="5"/>
  <c r="G2396" i="5"/>
  <c r="M2395" i="5"/>
  <c r="K2395" i="5"/>
  <c r="I2395" i="5"/>
  <c r="G2395" i="5"/>
  <c r="M2391" i="5"/>
  <c r="K2391" i="5"/>
  <c r="I2391" i="5"/>
  <c r="G2391" i="5"/>
  <c r="M2390" i="5"/>
  <c r="K2390" i="5"/>
  <c r="I2390" i="5"/>
  <c r="G2390" i="5"/>
  <c r="M2389" i="5"/>
  <c r="K2389" i="5"/>
  <c r="I2389" i="5"/>
  <c r="G2389" i="5"/>
  <c r="K2388" i="5"/>
  <c r="I2388" i="5"/>
  <c r="G2388" i="5"/>
  <c r="M2387" i="5"/>
  <c r="K2387" i="5"/>
  <c r="I2387" i="5"/>
  <c r="G2387" i="5"/>
  <c r="M2386" i="5"/>
  <c r="K2386" i="5"/>
  <c r="I2386" i="5"/>
  <c r="G2386" i="5"/>
  <c r="M2385" i="5"/>
  <c r="K2385" i="5"/>
  <c r="I2385" i="5"/>
  <c r="G2385" i="5"/>
  <c r="M2384" i="5"/>
  <c r="K2384" i="5"/>
  <c r="I2384" i="5"/>
  <c r="G2384" i="5"/>
  <c r="M2383" i="5"/>
  <c r="K2383" i="5"/>
  <c r="I2383" i="5"/>
  <c r="G2383" i="5"/>
  <c r="M2382" i="5"/>
  <c r="K2382" i="5"/>
  <c r="I2382" i="5"/>
  <c r="G2382" i="5"/>
  <c r="M2381" i="5"/>
  <c r="K2381" i="5"/>
  <c r="I2381" i="5"/>
  <c r="G2381" i="5"/>
  <c r="M2380" i="5"/>
  <c r="K2380" i="5"/>
  <c r="I2380" i="5"/>
  <c r="G2380" i="5"/>
  <c r="M2379" i="5"/>
  <c r="K2379" i="5"/>
  <c r="I2379" i="5"/>
  <c r="G2379" i="5"/>
  <c r="M2378" i="5"/>
  <c r="K2378" i="5"/>
  <c r="I2378" i="5"/>
  <c r="G2378" i="5"/>
  <c r="M2377" i="5"/>
  <c r="K2377" i="5"/>
  <c r="I2377" i="5"/>
  <c r="G2377" i="5"/>
  <c r="M2376" i="5"/>
  <c r="K2376" i="5"/>
  <c r="I2376" i="5"/>
  <c r="G2376" i="5"/>
  <c r="K2375" i="5"/>
  <c r="I2375" i="5"/>
  <c r="G2375" i="5"/>
  <c r="M2374" i="5"/>
  <c r="K2374" i="5"/>
  <c r="I2374" i="5"/>
  <c r="G2374" i="5"/>
  <c r="M2373" i="5"/>
  <c r="K2373" i="5"/>
  <c r="I2373" i="5"/>
  <c r="G2373" i="5"/>
  <c r="M2372" i="5"/>
  <c r="K2372" i="5"/>
  <c r="I2372" i="5"/>
  <c r="G2372" i="5"/>
  <c r="M2371" i="5"/>
  <c r="K2371" i="5"/>
  <c r="I2371" i="5"/>
  <c r="G2371" i="5"/>
  <c r="M2370" i="5"/>
  <c r="K2370" i="5"/>
  <c r="I2370" i="5"/>
  <c r="G2370" i="5"/>
  <c r="M2369" i="5"/>
  <c r="K2369" i="5"/>
  <c r="I2369" i="5"/>
  <c r="G2369" i="5"/>
  <c r="M2368" i="5"/>
  <c r="K2368" i="5"/>
  <c r="I2368" i="5"/>
  <c r="G2368" i="5"/>
  <c r="M2367" i="5"/>
  <c r="K2367" i="5"/>
  <c r="I2367" i="5"/>
  <c r="G2367" i="5"/>
  <c r="M2366" i="5"/>
  <c r="K2366" i="5"/>
  <c r="I2366" i="5"/>
  <c r="G2366" i="5"/>
  <c r="M2365" i="5"/>
  <c r="K2365" i="5"/>
  <c r="I2365" i="5"/>
  <c r="G2365" i="5"/>
  <c r="M2364" i="5"/>
  <c r="K2364" i="5"/>
  <c r="I2364" i="5"/>
  <c r="G2364" i="5"/>
  <c r="M2363" i="5"/>
  <c r="K2363" i="5"/>
  <c r="I2363" i="5"/>
  <c r="G2363" i="5"/>
  <c r="M2362" i="5"/>
  <c r="K2362" i="5"/>
  <c r="I2362" i="5"/>
  <c r="G2362" i="5"/>
  <c r="M2361" i="5"/>
  <c r="K2361" i="5"/>
  <c r="I2361" i="5"/>
  <c r="G2361" i="5"/>
  <c r="M2360" i="5"/>
  <c r="K2360" i="5"/>
  <c r="I2360" i="5"/>
  <c r="G2360" i="5"/>
  <c r="M2359" i="5"/>
  <c r="K2359" i="5"/>
  <c r="I2359" i="5"/>
  <c r="G2359" i="5"/>
  <c r="L2358" i="5"/>
  <c r="K2358" i="5"/>
  <c r="I2358" i="5"/>
  <c r="G2358" i="5"/>
  <c r="K2357" i="5"/>
  <c r="I2357" i="5"/>
  <c r="G2357" i="5"/>
  <c r="L2357" i="5" s="1"/>
  <c r="M2356" i="5"/>
  <c r="K2356" i="5"/>
  <c r="I2356" i="5"/>
  <c r="G2356" i="5"/>
  <c r="M2355" i="5"/>
  <c r="K2355" i="5"/>
  <c r="I2355" i="5"/>
  <c r="G2355" i="5"/>
  <c r="M2354" i="5"/>
  <c r="K2354" i="5"/>
  <c r="I2354" i="5"/>
  <c r="G2354" i="5"/>
  <c r="M2353" i="5"/>
  <c r="K2353" i="5"/>
  <c r="I2353" i="5"/>
  <c r="G2353" i="5"/>
  <c r="M2352" i="5"/>
  <c r="K2352" i="5"/>
  <c r="I2352" i="5"/>
  <c r="G2352" i="5"/>
  <c r="M2351" i="5"/>
  <c r="K2351" i="5"/>
  <c r="I2351" i="5"/>
  <c r="G2351" i="5"/>
  <c r="M2350" i="5"/>
  <c r="K2350" i="5"/>
  <c r="I2350" i="5"/>
  <c r="G2350" i="5"/>
  <c r="M2349" i="5"/>
  <c r="K2349" i="5"/>
  <c r="I2349" i="5"/>
  <c r="G2349" i="5"/>
  <c r="M2348" i="5"/>
  <c r="K2348" i="5"/>
  <c r="I2348" i="5"/>
  <c r="G2348" i="5"/>
  <c r="M2347" i="5"/>
  <c r="K2347" i="5"/>
  <c r="I2347" i="5"/>
  <c r="G2347" i="5"/>
  <c r="M2346" i="5"/>
  <c r="K2346" i="5"/>
  <c r="I2346" i="5"/>
  <c r="G2346" i="5"/>
  <c r="M2345" i="5"/>
  <c r="K2345" i="5"/>
  <c r="I2345" i="5"/>
  <c r="G2345" i="5"/>
  <c r="M2344" i="5"/>
  <c r="K2344" i="5"/>
  <c r="I2344" i="5"/>
  <c r="G2344" i="5"/>
  <c r="M2343" i="5"/>
  <c r="K2343" i="5"/>
  <c r="I2343" i="5"/>
  <c r="G2343" i="5"/>
  <c r="M2342" i="5"/>
  <c r="K2342" i="5"/>
  <c r="I2342" i="5"/>
  <c r="G2342" i="5"/>
  <c r="M2341" i="5"/>
  <c r="K2341" i="5"/>
  <c r="G2341" i="5"/>
  <c r="M2340" i="5"/>
  <c r="K2340" i="5"/>
  <c r="I2340" i="5"/>
  <c r="G2340" i="5"/>
  <c r="M2339" i="5"/>
  <c r="K2339" i="5"/>
  <c r="I2339" i="5"/>
  <c r="G2339" i="5"/>
  <c r="M2338" i="5"/>
  <c r="K2338" i="5"/>
  <c r="I2338" i="5"/>
  <c r="G2338" i="5"/>
  <c r="M2337" i="5"/>
  <c r="K2337" i="5"/>
  <c r="I2337" i="5"/>
  <c r="G2337" i="5"/>
  <c r="M2336" i="5"/>
  <c r="K2336" i="5"/>
  <c r="I2336" i="5"/>
  <c r="G2336" i="5"/>
  <c r="M2335" i="5"/>
  <c r="K2335" i="5"/>
  <c r="I2335" i="5"/>
  <c r="G2335" i="5"/>
  <c r="M2334" i="5"/>
  <c r="K2334" i="5"/>
  <c r="I2334" i="5"/>
  <c r="G2334" i="5"/>
  <c r="M2333" i="5"/>
  <c r="K2333" i="5"/>
  <c r="I2333" i="5"/>
  <c r="G2333" i="5"/>
  <c r="M2332" i="5"/>
  <c r="K2332" i="5"/>
  <c r="I2332" i="5"/>
  <c r="G2332" i="5"/>
  <c r="M2331" i="5"/>
  <c r="K2331" i="5"/>
  <c r="I2331" i="5"/>
  <c r="G2331" i="5"/>
  <c r="M2330" i="5"/>
  <c r="K2330" i="5"/>
  <c r="I2330" i="5"/>
  <c r="G2330" i="5"/>
  <c r="M2329" i="5"/>
  <c r="K2329" i="5"/>
  <c r="I2329" i="5"/>
  <c r="G2329" i="5"/>
  <c r="M2327" i="5"/>
  <c r="K2327" i="5"/>
  <c r="I2327" i="5"/>
  <c r="G2327" i="5"/>
  <c r="M2326" i="5"/>
  <c r="K2326" i="5"/>
  <c r="I2326" i="5"/>
  <c r="G2326" i="5"/>
  <c r="M2325" i="5"/>
  <c r="K2325" i="5"/>
  <c r="I2325" i="5"/>
  <c r="G2325" i="5"/>
  <c r="M2324" i="5"/>
  <c r="K2324" i="5"/>
  <c r="I2324" i="5"/>
  <c r="G2324" i="5"/>
  <c r="M2323" i="5"/>
  <c r="K2323" i="5"/>
  <c r="I2323" i="5"/>
  <c r="G2323" i="5"/>
  <c r="M1698" i="5"/>
  <c r="K1698" i="5"/>
  <c r="I1698" i="5"/>
  <c r="G1698" i="5"/>
  <c r="M1697" i="5"/>
  <c r="K1697" i="5"/>
  <c r="I1697" i="5"/>
  <c r="G1697" i="5"/>
  <c r="M1664" i="5"/>
  <c r="K1664" i="5"/>
  <c r="I1664" i="5"/>
  <c r="G1664" i="5"/>
  <c r="M1663" i="5"/>
  <c r="K1663" i="5"/>
  <c r="I1663" i="5"/>
  <c r="G1663" i="5"/>
  <c r="M2293" i="5"/>
  <c r="K2293" i="5"/>
  <c r="I2293" i="5"/>
  <c r="G2293" i="5"/>
  <c r="K2292" i="5"/>
  <c r="I2292" i="5"/>
  <c r="G2292" i="5"/>
  <c r="M2291" i="5"/>
  <c r="K2291" i="5"/>
  <c r="I2291" i="5"/>
  <c r="G2291" i="5"/>
  <c r="M2290" i="5"/>
  <c r="K2290" i="5"/>
  <c r="I2290" i="5"/>
  <c r="G2290" i="5"/>
  <c r="M2289" i="5"/>
  <c r="K2289" i="5"/>
  <c r="I2289" i="5"/>
  <c r="G2289" i="5"/>
  <c r="M2288" i="5"/>
  <c r="K2288" i="5"/>
  <c r="I2288" i="5"/>
  <c r="G2288" i="5"/>
  <c r="M2287" i="5"/>
  <c r="K2287" i="5"/>
  <c r="I2287" i="5"/>
  <c r="G2287" i="5"/>
  <c r="M2322" i="5"/>
  <c r="K2322" i="5"/>
  <c r="I2322" i="5"/>
  <c r="G2322" i="5"/>
  <c r="M2321" i="5"/>
  <c r="K2321" i="5"/>
  <c r="I2321" i="5"/>
  <c r="G2321" i="5"/>
  <c r="M2320" i="5"/>
  <c r="K2320" i="5"/>
  <c r="I2320" i="5"/>
  <c r="G2320" i="5"/>
  <c r="M2319" i="5"/>
  <c r="K2319" i="5"/>
  <c r="I2319" i="5"/>
  <c r="G2319" i="5"/>
  <c r="M2318" i="5"/>
  <c r="K2318" i="5"/>
  <c r="I2318" i="5"/>
  <c r="G2318" i="5"/>
  <c r="M2317" i="5"/>
  <c r="K2317" i="5"/>
  <c r="I2317" i="5"/>
  <c r="G2317" i="5"/>
  <c r="M2316" i="5"/>
  <c r="K2316" i="5"/>
  <c r="I2316" i="5"/>
  <c r="G2316" i="5"/>
  <c r="M2315" i="5"/>
  <c r="K2315" i="5"/>
  <c r="I2315" i="5"/>
  <c r="G2315" i="5"/>
  <c r="M2314" i="5"/>
  <c r="K2314" i="5"/>
  <c r="I2314" i="5"/>
  <c r="G2314" i="5"/>
  <c r="M2313" i="5"/>
  <c r="K2313" i="5"/>
  <c r="I2313" i="5"/>
  <c r="G2313" i="5"/>
  <c r="M2312" i="5"/>
  <c r="K2312" i="5"/>
  <c r="I2312" i="5"/>
  <c r="G2312" i="5"/>
  <c r="I2311" i="5"/>
  <c r="G2311" i="5"/>
  <c r="L2311" i="5" s="1"/>
  <c r="K2310" i="5"/>
  <c r="I2310" i="5"/>
  <c r="G2310" i="5"/>
  <c r="L2310" i="5" s="1"/>
  <c r="I2309" i="5"/>
  <c r="G2309" i="5"/>
  <c r="L2309" i="5" s="1"/>
  <c r="K2286" i="5"/>
  <c r="I2286" i="5"/>
  <c r="G2286" i="5"/>
  <c r="L2286" i="5" s="1"/>
  <c r="M2285" i="5"/>
  <c r="K2285" i="5"/>
  <c r="I2285" i="5"/>
  <c r="G2285" i="5"/>
  <c r="K2284" i="5"/>
  <c r="I2284" i="5"/>
  <c r="G2284" i="5"/>
  <c r="M2255" i="5"/>
  <c r="K2255" i="5"/>
  <c r="I2255" i="5"/>
  <c r="G2255" i="5"/>
  <c r="M2254" i="5"/>
  <c r="K2254" i="5"/>
  <c r="I2254" i="5"/>
  <c r="G2254" i="5"/>
  <c r="M2253" i="5"/>
  <c r="K2253" i="5"/>
  <c r="I2253" i="5"/>
  <c r="G2253" i="5"/>
  <c r="M2252" i="5"/>
  <c r="K2252" i="5"/>
  <c r="I2252" i="5"/>
  <c r="G2252" i="5"/>
  <c r="M2251" i="5"/>
  <c r="K2251" i="5"/>
  <c r="I2251" i="5"/>
  <c r="G2251" i="5"/>
  <c r="M2205" i="5"/>
  <c r="K2205" i="5"/>
  <c r="I2205" i="5"/>
  <c r="G2205" i="5"/>
  <c r="M2199" i="5"/>
  <c r="K2199" i="5"/>
  <c r="I2199" i="5"/>
  <c r="G2199" i="5"/>
  <c r="M2193" i="5"/>
  <c r="K2193" i="5"/>
  <c r="I2193" i="5"/>
  <c r="G2193" i="5"/>
  <c r="M2185" i="5"/>
  <c r="K2185" i="5"/>
  <c r="I2185" i="5"/>
  <c r="G2185" i="5"/>
  <c r="M2175" i="5"/>
  <c r="K2175" i="5"/>
  <c r="I2175" i="5"/>
  <c r="G2175" i="5"/>
  <c r="M2174" i="5"/>
  <c r="K2174" i="5"/>
  <c r="I2174" i="5"/>
  <c r="G2174" i="5"/>
  <c r="M2173" i="5"/>
  <c r="K2173" i="5"/>
  <c r="I2173" i="5"/>
  <c r="G2173" i="5"/>
  <c r="M2152" i="5"/>
  <c r="K2152" i="5"/>
  <c r="I2152" i="5"/>
  <c r="G2152" i="5"/>
  <c r="M2151" i="5"/>
  <c r="K2151" i="5"/>
  <c r="I2151" i="5"/>
  <c r="G2151" i="5"/>
  <c r="M2150" i="5"/>
  <c r="K2150" i="5"/>
  <c r="I2150" i="5"/>
  <c r="G2150" i="5"/>
  <c r="M2149" i="5"/>
  <c r="K2149" i="5"/>
  <c r="I2149" i="5"/>
  <c r="G2149" i="5"/>
  <c r="M2118" i="5"/>
  <c r="K2118" i="5"/>
  <c r="I2118" i="5"/>
  <c r="G2118" i="5"/>
  <c r="M2117" i="5"/>
  <c r="K2117" i="5"/>
  <c r="I2117" i="5"/>
  <c r="G2117" i="5"/>
  <c r="M2308" i="5"/>
  <c r="K2308" i="5"/>
  <c r="I2308" i="5"/>
  <c r="G2308" i="5"/>
  <c r="M2307" i="5"/>
  <c r="K2307" i="5"/>
  <c r="I2307" i="5"/>
  <c r="G2307" i="5"/>
  <c r="M2306" i="5"/>
  <c r="K2306" i="5"/>
  <c r="I2306" i="5"/>
  <c r="G2306" i="5"/>
  <c r="M2305" i="5"/>
  <c r="K2305" i="5"/>
  <c r="I2305" i="5"/>
  <c r="G2305" i="5"/>
  <c r="M2304" i="5"/>
  <c r="K2304" i="5"/>
  <c r="I2304" i="5"/>
  <c r="G2304" i="5"/>
  <c r="M2303" i="5"/>
  <c r="K2303" i="5"/>
  <c r="I2303" i="5"/>
  <c r="G2303" i="5"/>
  <c r="M2302" i="5"/>
  <c r="K2302" i="5"/>
  <c r="I2302" i="5"/>
  <c r="G2302" i="5"/>
  <c r="M2301" i="5"/>
  <c r="K2301" i="5"/>
  <c r="I2301" i="5"/>
  <c r="G2301" i="5"/>
  <c r="M2300" i="5"/>
  <c r="K2300" i="5"/>
  <c r="I2300" i="5"/>
  <c r="G2300" i="5"/>
  <c r="M2299" i="5"/>
  <c r="K2299" i="5"/>
  <c r="I2299" i="5"/>
  <c r="G2299" i="5"/>
  <c r="M2298" i="5"/>
  <c r="K2298" i="5"/>
  <c r="I2298" i="5"/>
  <c r="G2298" i="5"/>
  <c r="M2297" i="5"/>
  <c r="K2297" i="5"/>
  <c r="I2297" i="5"/>
  <c r="G2297" i="5"/>
  <c r="M2296" i="5"/>
  <c r="K2296" i="5"/>
  <c r="I2296" i="5"/>
  <c r="G2296" i="5"/>
  <c r="M2283" i="5"/>
  <c r="K2283" i="5"/>
  <c r="I2283" i="5"/>
  <c r="G2283" i="5"/>
  <c r="M2282" i="5"/>
  <c r="K2282" i="5"/>
  <c r="I2282" i="5"/>
  <c r="G2282" i="5"/>
  <c r="M2281" i="5"/>
  <c r="K2281" i="5"/>
  <c r="I2281" i="5"/>
  <c r="G2281" i="5"/>
  <c r="M2280" i="5"/>
  <c r="K2280" i="5"/>
  <c r="I2280" i="5"/>
  <c r="G2280" i="5"/>
  <c r="M2279" i="5"/>
  <c r="K2279" i="5"/>
  <c r="I2279" i="5"/>
  <c r="G2279" i="5"/>
  <c r="M2278" i="5"/>
  <c r="K2278" i="5"/>
  <c r="I2278" i="5"/>
  <c r="G2278" i="5"/>
  <c r="M2277" i="5"/>
  <c r="K2277" i="5"/>
  <c r="I2277" i="5"/>
  <c r="G2277" i="5"/>
  <c r="M2276" i="5"/>
  <c r="K2276" i="5"/>
  <c r="I2276" i="5"/>
  <c r="G2276" i="5"/>
  <c r="M2275" i="5"/>
  <c r="K2275" i="5"/>
  <c r="I2275" i="5"/>
  <c r="G2275" i="5"/>
  <c r="M2274" i="5"/>
  <c r="K2274" i="5"/>
  <c r="I2274" i="5"/>
  <c r="G2274" i="5"/>
  <c r="M2273" i="5"/>
  <c r="K2273" i="5"/>
  <c r="I2273" i="5"/>
  <c r="G2273" i="5"/>
  <c r="M2272" i="5"/>
  <c r="K2272" i="5"/>
  <c r="I2272" i="5"/>
  <c r="G2272" i="5"/>
  <c r="M2271" i="5"/>
  <c r="K2271" i="5"/>
  <c r="I2271" i="5"/>
  <c r="G2271" i="5"/>
  <c r="M2270" i="5"/>
  <c r="K2270" i="5"/>
  <c r="I2270" i="5"/>
  <c r="G2270" i="5"/>
  <c r="M2269" i="5"/>
  <c r="K2269" i="5"/>
  <c r="I2269" i="5"/>
  <c r="G2269" i="5"/>
  <c r="M2250" i="5"/>
  <c r="K2250" i="5"/>
  <c r="I2250" i="5"/>
  <c r="G2250" i="5"/>
  <c r="M2249" i="5"/>
  <c r="K2249" i="5"/>
  <c r="I2249" i="5"/>
  <c r="G2249" i="5"/>
  <c r="M2248" i="5"/>
  <c r="K2248" i="5"/>
  <c r="I2248" i="5"/>
  <c r="G2248" i="5"/>
  <c r="M2247" i="5"/>
  <c r="K2247" i="5"/>
  <c r="I2247" i="5"/>
  <c r="G2247" i="5"/>
  <c r="M2268" i="5"/>
  <c r="K2268" i="5"/>
  <c r="I2268" i="5"/>
  <c r="G2268" i="5"/>
  <c r="M2267" i="5"/>
  <c r="K2267" i="5"/>
  <c r="I2267" i="5"/>
  <c r="G2267" i="5"/>
  <c r="M2266" i="5"/>
  <c r="K2266" i="5"/>
  <c r="I2266" i="5"/>
  <c r="G2266" i="5"/>
  <c r="M2265" i="5"/>
  <c r="K2265" i="5"/>
  <c r="I2265" i="5"/>
  <c r="G2265" i="5"/>
  <c r="M2264" i="5"/>
  <c r="K2264" i="5"/>
  <c r="I2264" i="5"/>
  <c r="G2264" i="5"/>
  <c r="M2263" i="5"/>
  <c r="K2263" i="5"/>
  <c r="I2263" i="5"/>
  <c r="G2263" i="5"/>
  <c r="M2262" i="5"/>
  <c r="K2262" i="5"/>
  <c r="I2262" i="5"/>
  <c r="G2262" i="5"/>
  <c r="M2261" i="5"/>
  <c r="K2261" i="5"/>
  <c r="I2261" i="5"/>
  <c r="G2261" i="5"/>
  <c r="M2246" i="5"/>
  <c r="K2246" i="5"/>
  <c r="I2246" i="5"/>
  <c r="G2246" i="5"/>
  <c r="M2245" i="5"/>
  <c r="K2245" i="5"/>
  <c r="I2245" i="5"/>
  <c r="G2245" i="5"/>
  <c r="M2244" i="5"/>
  <c r="K2244" i="5"/>
  <c r="I2244" i="5"/>
  <c r="G2244" i="5"/>
  <c r="M2243" i="5"/>
  <c r="K2243" i="5"/>
  <c r="I2243" i="5"/>
  <c r="G2243" i="5"/>
  <c r="M2242" i="5"/>
  <c r="K2242" i="5"/>
  <c r="I2242" i="5"/>
  <c r="G2242" i="5"/>
  <c r="M2241" i="5"/>
  <c r="K2241" i="5"/>
  <c r="I2241" i="5"/>
  <c r="G2241" i="5"/>
  <c r="M2240" i="5"/>
  <c r="K2240" i="5"/>
  <c r="I2240" i="5"/>
  <c r="G2240" i="5"/>
  <c r="M2239" i="5"/>
  <c r="K2239" i="5"/>
  <c r="I2239" i="5"/>
  <c r="G2239" i="5"/>
  <c r="M2238" i="5"/>
  <c r="K2238" i="5"/>
  <c r="I2238" i="5"/>
  <c r="G2238" i="5"/>
  <c r="M2237" i="5"/>
  <c r="K2237" i="5"/>
  <c r="I2237" i="5"/>
  <c r="G2237" i="5"/>
  <c r="M2236" i="5"/>
  <c r="K2236" i="5"/>
  <c r="I2236" i="5"/>
  <c r="G2236" i="5"/>
  <c r="M2235" i="5"/>
  <c r="K2235" i="5"/>
  <c r="I2235" i="5"/>
  <c r="G2235" i="5"/>
  <c r="M2234" i="5"/>
  <c r="K2234" i="5"/>
  <c r="I2234" i="5"/>
  <c r="G2234" i="5"/>
  <c r="M2233" i="5"/>
  <c r="K2233" i="5"/>
  <c r="I2233" i="5"/>
  <c r="G2233" i="5"/>
  <c r="M2232" i="5"/>
  <c r="K2232" i="5"/>
  <c r="I2232" i="5"/>
  <c r="G2232" i="5"/>
  <c r="M2231" i="5"/>
  <c r="K2231" i="5"/>
  <c r="I2231" i="5"/>
  <c r="G2231" i="5"/>
  <c r="M2230" i="5"/>
  <c r="K2230" i="5"/>
  <c r="I2230" i="5"/>
  <c r="G2230" i="5"/>
  <c r="M2260" i="5"/>
  <c r="K2260" i="5"/>
  <c r="I2260" i="5"/>
  <c r="G2260" i="5"/>
  <c r="M2229" i="5"/>
  <c r="K2229" i="5"/>
  <c r="I2229" i="5"/>
  <c r="G2229" i="5"/>
  <c r="M2207" i="5"/>
  <c r="K2207" i="5"/>
  <c r="I2207" i="5"/>
  <c r="G2207" i="5"/>
  <c r="M2206" i="5"/>
  <c r="K2206" i="5"/>
  <c r="I2206" i="5"/>
  <c r="G2206" i="5"/>
  <c r="M2204" i="5"/>
  <c r="K2204" i="5"/>
  <c r="I2204" i="5"/>
  <c r="G2204" i="5"/>
  <c r="M2198" i="5"/>
  <c r="K2198" i="5"/>
  <c r="I2198" i="5"/>
  <c r="G2198" i="5"/>
  <c r="M2192" i="5"/>
  <c r="K2192" i="5"/>
  <c r="I2192" i="5"/>
  <c r="G2192" i="5"/>
  <c r="M2184" i="5"/>
  <c r="K2184" i="5"/>
  <c r="I2184" i="5"/>
  <c r="G2184" i="5"/>
  <c r="M2172" i="5"/>
  <c r="K2172" i="5"/>
  <c r="I2172" i="5"/>
  <c r="G2172" i="5"/>
  <c r="M2171" i="5"/>
  <c r="K2171" i="5"/>
  <c r="I2171" i="5"/>
  <c r="G2171" i="5"/>
  <c r="M2170" i="5"/>
  <c r="K2170" i="5"/>
  <c r="I2170" i="5"/>
  <c r="G2170" i="5"/>
  <c r="M2148" i="5"/>
  <c r="K2148" i="5"/>
  <c r="I2148" i="5"/>
  <c r="G2148" i="5"/>
  <c r="M2147" i="5"/>
  <c r="K2147" i="5"/>
  <c r="I2147" i="5"/>
  <c r="G2147" i="5"/>
  <c r="M2146" i="5"/>
  <c r="K2146" i="5"/>
  <c r="I2146" i="5"/>
  <c r="G2146" i="5"/>
  <c r="M2116" i="5"/>
  <c r="K2116" i="5"/>
  <c r="I2116" i="5"/>
  <c r="G2116" i="5"/>
  <c r="M2115" i="5"/>
  <c r="K2115" i="5"/>
  <c r="I2115" i="5"/>
  <c r="G2115" i="5"/>
  <c r="M2114" i="5"/>
  <c r="K2114" i="5"/>
  <c r="I2114" i="5"/>
  <c r="G2114" i="5"/>
  <c r="M2082" i="5"/>
  <c r="K2082" i="5"/>
  <c r="I2082" i="5"/>
  <c r="G2082" i="5"/>
  <c r="M2081" i="5"/>
  <c r="K2081" i="5"/>
  <c r="I2081" i="5"/>
  <c r="G2081" i="5"/>
  <c r="M2080" i="5"/>
  <c r="K2080" i="5"/>
  <c r="I2080" i="5"/>
  <c r="G2080" i="5"/>
  <c r="M2050" i="5"/>
  <c r="K2050" i="5"/>
  <c r="I2050" i="5"/>
  <c r="G2050" i="5"/>
  <c r="M2049" i="5"/>
  <c r="K2049" i="5"/>
  <c r="I2049" i="5"/>
  <c r="G2049" i="5"/>
  <c r="M2048" i="5"/>
  <c r="K2048" i="5"/>
  <c r="I2048" i="5"/>
  <c r="G2048" i="5"/>
  <c r="M2023" i="5"/>
  <c r="K2023" i="5"/>
  <c r="I2023" i="5"/>
  <c r="G2023" i="5"/>
  <c r="M2022" i="5"/>
  <c r="K2022" i="5"/>
  <c r="I2022" i="5"/>
  <c r="G2022" i="5"/>
  <c r="M2021" i="5"/>
  <c r="K2021" i="5"/>
  <c r="I2021" i="5"/>
  <c r="G2021" i="5"/>
  <c r="M2228" i="5"/>
  <c r="K2228" i="5"/>
  <c r="I2228" i="5"/>
  <c r="G2228" i="5"/>
  <c r="M2227" i="5"/>
  <c r="K2227" i="5"/>
  <c r="I2227" i="5"/>
  <c r="G2227" i="5"/>
  <c r="M2226" i="5"/>
  <c r="K2226" i="5"/>
  <c r="I2226" i="5"/>
  <c r="G2226" i="5"/>
  <c r="M2225" i="5"/>
  <c r="K2225" i="5"/>
  <c r="I2225" i="5"/>
  <c r="G2225" i="5"/>
  <c r="M2224" i="5"/>
  <c r="K2224" i="5"/>
  <c r="I2224" i="5"/>
  <c r="G2224" i="5"/>
  <c r="M2223" i="5"/>
  <c r="K2223" i="5"/>
  <c r="I2223" i="5"/>
  <c r="G2223" i="5"/>
  <c r="M2222" i="5"/>
  <c r="K2222" i="5"/>
  <c r="I2222" i="5"/>
  <c r="G2222" i="5"/>
  <c r="M2221" i="5"/>
  <c r="K2221" i="5"/>
  <c r="I2221" i="5"/>
  <c r="G2221" i="5"/>
  <c r="M2220" i="5"/>
  <c r="K2220" i="5"/>
  <c r="I2220" i="5"/>
  <c r="G2220" i="5"/>
  <c r="M2219" i="5"/>
  <c r="K2219" i="5"/>
  <c r="I2219" i="5"/>
  <c r="G2219" i="5"/>
  <c r="M2218" i="5"/>
  <c r="K2218" i="5"/>
  <c r="I2218" i="5"/>
  <c r="G2218" i="5"/>
  <c r="M2217" i="5"/>
  <c r="K2217" i="5"/>
  <c r="I2217" i="5"/>
  <c r="G2217" i="5"/>
  <c r="M2216" i="5"/>
  <c r="K2216" i="5"/>
  <c r="I2216" i="5"/>
  <c r="G2216" i="5"/>
  <c r="K2203" i="5"/>
  <c r="I2203" i="5"/>
  <c r="G2203" i="5"/>
  <c r="L2203" i="5" s="1"/>
  <c r="M2197" i="5"/>
  <c r="K2197" i="5"/>
  <c r="I2197" i="5"/>
  <c r="G2197" i="5"/>
  <c r="M2191" i="5"/>
  <c r="K2191" i="5"/>
  <c r="I2191" i="5"/>
  <c r="G2191" i="5"/>
  <c r="M2183" i="5"/>
  <c r="K2183" i="5"/>
  <c r="I2183" i="5"/>
  <c r="G2183" i="5"/>
  <c r="M2215" i="5"/>
  <c r="K2215" i="5"/>
  <c r="I2215" i="5"/>
  <c r="G2215" i="5"/>
  <c r="M2214" i="5"/>
  <c r="K2214" i="5"/>
  <c r="I2214" i="5"/>
  <c r="G2214" i="5"/>
  <c r="M2213" i="5"/>
  <c r="K2213" i="5"/>
  <c r="I2213" i="5"/>
  <c r="G2213" i="5"/>
  <c r="M2212" i="5"/>
  <c r="K2212" i="5"/>
  <c r="I2212" i="5"/>
  <c r="G2212" i="5"/>
  <c r="M2202" i="5"/>
  <c r="K2202" i="5"/>
  <c r="I2202" i="5"/>
  <c r="G2202" i="5"/>
  <c r="M2196" i="5"/>
  <c r="K2196" i="5"/>
  <c r="I2196" i="5"/>
  <c r="G2196" i="5"/>
  <c r="M2190" i="5"/>
  <c r="K2190" i="5"/>
  <c r="I2190" i="5"/>
  <c r="G2190" i="5"/>
  <c r="M2189" i="5"/>
  <c r="K2189" i="5"/>
  <c r="I2189" i="5"/>
  <c r="G2189" i="5"/>
  <c r="M2188" i="5"/>
  <c r="K2188" i="5"/>
  <c r="I2188" i="5"/>
  <c r="G2188" i="5"/>
  <c r="I2208" i="5"/>
  <c r="G2208" i="5"/>
  <c r="L2208" i="5" s="1"/>
  <c r="M2201" i="5"/>
  <c r="K2201" i="5"/>
  <c r="I2201" i="5"/>
  <c r="G2201" i="5"/>
  <c r="M2195" i="5"/>
  <c r="K2195" i="5"/>
  <c r="I2195" i="5"/>
  <c r="G2195" i="5"/>
  <c r="M2187" i="5"/>
  <c r="K2187" i="5"/>
  <c r="I2187" i="5"/>
  <c r="G2187" i="5"/>
  <c r="M2182" i="5"/>
  <c r="K2182" i="5"/>
  <c r="I2182" i="5"/>
  <c r="G2182" i="5"/>
  <c r="M2169" i="5"/>
  <c r="K2169" i="5"/>
  <c r="I2169" i="5"/>
  <c r="G2169" i="5"/>
  <c r="M2168" i="5"/>
  <c r="K2168" i="5"/>
  <c r="I2168" i="5"/>
  <c r="G2168" i="5"/>
  <c r="M2167" i="5"/>
  <c r="K2167" i="5"/>
  <c r="I2167" i="5"/>
  <c r="G2167" i="5"/>
  <c r="M2166" i="5"/>
  <c r="K2166" i="5"/>
  <c r="I2166" i="5"/>
  <c r="G2166" i="5"/>
  <c r="M2145" i="5"/>
  <c r="K2145" i="5"/>
  <c r="I2145" i="5"/>
  <c r="G2145" i="5"/>
  <c r="M2144" i="5"/>
  <c r="K2144" i="5"/>
  <c r="I2144" i="5"/>
  <c r="G2144" i="5"/>
  <c r="M2143" i="5"/>
  <c r="K2143" i="5"/>
  <c r="I2143" i="5"/>
  <c r="G2143" i="5"/>
  <c r="M2142" i="5"/>
  <c r="K2142" i="5"/>
  <c r="I2142" i="5"/>
  <c r="G2142" i="5"/>
  <c r="M2141" i="5"/>
  <c r="K2141" i="5"/>
  <c r="I2141" i="5"/>
  <c r="G2141" i="5"/>
  <c r="M2140" i="5"/>
  <c r="K2140" i="5"/>
  <c r="I2140" i="5"/>
  <c r="G2140" i="5"/>
  <c r="M2113" i="5"/>
  <c r="K2113" i="5"/>
  <c r="I2113" i="5"/>
  <c r="G2113" i="5"/>
  <c r="M2112" i="5"/>
  <c r="K2112" i="5"/>
  <c r="I2112" i="5"/>
  <c r="G2112" i="5"/>
  <c r="M2111" i="5"/>
  <c r="K2111" i="5"/>
  <c r="I2111" i="5"/>
  <c r="G2111" i="5"/>
  <c r="M2079" i="5"/>
  <c r="K2079" i="5"/>
  <c r="I2079" i="5"/>
  <c r="G2079" i="5"/>
  <c r="M2078" i="5"/>
  <c r="K2078" i="5"/>
  <c r="I2078" i="5"/>
  <c r="G2078" i="5"/>
  <c r="M2077" i="5"/>
  <c r="K2077" i="5"/>
  <c r="I2077" i="5"/>
  <c r="G2077" i="5"/>
  <c r="M2076" i="5"/>
  <c r="K2076" i="5"/>
  <c r="I2076" i="5"/>
  <c r="G2076" i="5"/>
  <c r="M2075" i="5"/>
  <c r="K2075" i="5"/>
  <c r="I2075" i="5"/>
  <c r="G2075" i="5"/>
  <c r="M2047" i="5"/>
  <c r="K2047" i="5"/>
  <c r="I2047" i="5"/>
  <c r="G2047" i="5"/>
  <c r="M2046" i="5"/>
  <c r="K2046" i="5"/>
  <c r="I2046" i="5"/>
  <c r="G2046" i="5"/>
  <c r="M2045" i="5"/>
  <c r="K2045" i="5"/>
  <c r="I2045" i="5"/>
  <c r="G2045" i="5"/>
  <c r="M2044" i="5"/>
  <c r="K2044" i="5"/>
  <c r="I2044" i="5"/>
  <c r="G2044" i="5"/>
  <c r="M2165" i="5"/>
  <c r="K2165" i="5"/>
  <c r="I2165" i="5"/>
  <c r="G2165" i="5"/>
  <c r="M2139" i="5"/>
  <c r="K2139" i="5"/>
  <c r="I2139" i="5"/>
  <c r="G2139" i="5"/>
  <c r="M2110" i="5"/>
  <c r="K2110" i="5"/>
  <c r="I2110" i="5"/>
  <c r="G2110" i="5"/>
  <c r="M2074" i="5"/>
  <c r="K2074" i="5"/>
  <c r="I2074" i="5"/>
  <c r="G2074" i="5"/>
  <c r="M2043" i="5"/>
  <c r="K2043" i="5"/>
  <c r="I2043" i="5"/>
  <c r="G2043" i="5"/>
  <c r="M2020" i="5"/>
  <c r="K2020" i="5"/>
  <c r="I2020" i="5"/>
  <c r="G2020" i="5"/>
  <c r="M1991" i="5"/>
  <c r="K1991" i="5"/>
  <c r="I1991" i="5"/>
  <c r="G1991" i="5"/>
  <c r="M1965" i="5"/>
  <c r="K1965" i="5"/>
  <c r="I1965" i="5"/>
  <c r="G1965" i="5"/>
  <c r="M1930" i="5"/>
  <c r="K1930" i="5"/>
  <c r="I1930" i="5"/>
  <c r="G1930" i="5"/>
  <c r="M1895" i="5"/>
  <c r="K1895" i="5"/>
  <c r="I1895" i="5"/>
  <c r="G1895" i="5"/>
  <c r="M1854" i="5"/>
  <c r="K1854" i="5"/>
  <c r="I1854" i="5"/>
  <c r="G1854" i="5"/>
  <c r="M1838" i="5"/>
  <c r="K1838" i="5"/>
  <c r="I1838" i="5"/>
  <c r="G1838" i="5"/>
  <c r="M1802" i="5"/>
  <c r="K1802" i="5"/>
  <c r="I1802" i="5"/>
  <c r="G1802" i="5"/>
  <c r="M1778" i="5"/>
  <c r="K1778" i="5"/>
  <c r="I1778" i="5"/>
  <c r="G1778" i="5"/>
  <c r="M1753" i="5"/>
  <c r="K1753" i="5"/>
  <c r="I1753" i="5"/>
  <c r="G1753" i="5"/>
  <c r="M1727" i="5"/>
  <c r="K1727" i="5"/>
  <c r="I1727" i="5"/>
  <c r="G1727" i="5"/>
  <c r="M1696" i="5"/>
  <c r="K1696" i="5"/>
  <c r="I1696" i="5"/>
  <c r="G1696" i="5"/>
  <c r="M1662" i="5"/>
  <c r="K1662" i="5"/>
  <c r="I1662" i="5"/>
  <c r="G1662" i="5"/>
  <c r="M1632" i="5"/>
  <c r="K1632" i="5"/>
  <c r="I1632" i="5"/>
  <c r="G1632" i="5"/>
  <c r="M1594" i="5"/>
  <c r="K1594" i="5"/>
  <c r="I1594" i="5"/>
  <c r="G1594" i="5"/>
  <c r="M1538" i="5"/>
  <c r="K1538" i="5"/>
  <c r="I1538" i="5"/>
  <c r="G1538" i="5"/>
  <c r="M1509" i="5"/>
  <c r="K1509" i="5"/>
  <c r="I1509" i="5"/>
  <c r="G1509" i="5"/>
  <c r="M1472" i="5"/>
  <c r="K1472" i="5"/>
  <c r="I1472" i="5"/>
  <c r="G1472" i="5"/>
  <c r="M1429" i="5"/>
  <c r="K1429" i="5"/>
  <c r="I1429" i="5"/>
  <c r="G1429" i="5"/>
  <c r="M1391" i="5"/>
  <c r="K1391" i="5"/>
  <c r="I1391" i="5"/>
  <c r="G1391" i="5"/>
  <c r="M1351" i="5"/>
  <c r="K1351" i="5"/>
  <c r="I1351" i="5"/>
  <c r="G1351" i="5"/>
  <c r="M2181" i="5"/>
  <c r="K2181" i="5"/>
  <c r="I2181" i="5"/>
  <c r="G2181" i="5"/>
  <c r="M2180" i="5"/>
  <c r="K2180" i="5"/>
  <c r="I2180" i="5"/>
  <c r="G2180" i="5"/>
  <c r="M2179" i="5"/>
  <c r="K2179" i="5"/>
  <c r="I2179" i="5"/>
  <c r="G2179" i="5"/>
  <c r="M2178" i="5"/>
  <c r="K2178" i="5"/>
  <c r="I2178" i="5"/>
  <c r="G2178" i="5"/>
  <c r="M2177" i="5"/>
  <c r="K2177" i="5"/>
  <c r="I2177" i="5"/>
  <c r="G2177" i="5"/>
  <c r="M2164" i="5"/>
  <c r="K2164" i="5"/>
  <c r="I2164" i="5"/>
  <c r="G2164" i="5"/>
  <c r="M2163" i="5"/>
  <c r="K2163" i="5"/>
  <c r="I2163" i="5"/>
  <c r="G2163" i="5"/>
  <c r="M2162" i="5"/>
  <c r="K2162" i="5"/>
  <c r="I2162" i="5"/>
  <c r="G2162" i="5"/>
  <c r="M2161" i="5"/>
  <c r="K2161" i="5"/>
  <c r="I2161" i="5"/>
  <c r="G2161" i="5"/>
  <c r="M2160" i="5"/>
  <c r="K2160" i="5"/>
  <c r="I2160" i="5"/>
  <c r="G2160" i="5"/>
  <c r="M2138" i="5"/>
  <c r="K2138" i="5"/>
  <c r="I2138" i="5"/>
  <c r="G2138" i="5"/>
  <c r="M2137" i="5"/>
  <c r="K2137" i="5"/>
  <c r="I2137" i="5"/>
  <c r="G2137" i="5"/>
  <c r="M2136" i="5"/>
  <c r="K2136" i="5"/>
  <c r="I2136" i="5"/>
  <c r="G2136" i="5"/>
  <c r="M2109" i="5"/>
  <c r="K2109" i="5"/>
  <c r="I2109" i="5"/>
  <c r="G2109" i="5"/>
  <c r="M2108" i="5"/>
  <c r="K2108" i="5"/>
  <c r="I2108" i="5"/>
  <c r="G2108" i="5"/>
  <c r="M2107" i="5"/>
  <c r="K2107" i="5"/>
  <c r="I2107" i="5"/>
  <c r="G2107" i="5"/>
  <c r="M2106" i="5"/>
  <c r="K2106" i="5"/>
  <c r="I2106" i="5"/>
  <c r="G2106" i="5"/>
  <c r="M2105" i="5"/>
  <c r="K2105" i="5"/>
  <c r="I2105" i="5"/>
  <c r="G2105" i="5"/>
  <c r="M2104" i="5"/>
  <c r="K2104" i="5"/>
  <c r="I2104" i="5"/>
  <c r="G2104" i="5"/>
  <c r="M2103" i="5"/>
  <c r="K2103" i="5"/>
  <c r="I2103" i="5"/>
  <c r="G2103" i="5"/>
  <c r="M2159" i="5"/>
  <c r="K2159" i="5"/>
  <c r="I2159" i="5"/>
  <c r="G2159" i="5"/>
  <c r="M2158" i="5"/>
  <c r="K2158" i="5"/>
  <c r="I2158" i="5"/>
  <c r="G2158" i="5"/>
  <c r="M2157" i="5"/>
  <c r="K2157" i="5"/>
  <c r="I2157" i="5"/>
  <c r="G2157" i="5"/>
  <c r="M2102" i="5"/>
  <c r="K2102" i="5"/>
  <c r="I2102" i="5"/>
  <c r="G2102" i="5"/>
  <c r="M2156" i="5"/>
  <c r="K2156" i="5"/>
  <c r="I2156" i="5"/>
  <c r="G2156" i="5"/>
  <c r="M2155" i="5"/>
  <c r="K2155" i="5"/>
  <c r="I2155" i="5"/>
  <c r="G2155" i="5"/>
  <c r="M2154" i="5"/>
  <c r="K2154" i="5"/>
  <c r="I2154" i="5"/>
  <c r="G2154" i="5"/>
  <c r="M2153" i="5"/>
  <c r="K2153" i="5"/>
  <c r="I2153" i="5"/>
  <c r="G2153" i="5"/>
  <c r="M2135" i="5"/>
  <c r="K2135" i="5"/>
  <c r="I2135" i="5"/>
  <c r="G2135" i="5"/>
  <c r="M2134" i="5"/>
  <c r="K2134" i="5"/>
  <c r="I2134" i="5"/>
  <c r="G2134" i="5"/>
  <c r="M2133" i="5"/>
  <c r="K2133" i="5"/>
  <c r="I2133" i="5"/>
  <c r="G2133" i="5"/>
  <c r="M2132" i="5"/>
  <c r="K2132" i="5"/>
  <c r="I2132" i="5"/>
  <c r="G2132" i="5"/>
  <c r="M2131" i="5"/>
  <c r="K2131" i="5"/>
  <c r="I2131" i="5"/>
  <c r="G2131" i="5"/>
  <c r="M2130" i="5"/>
  <c r="K2130" i="5"/>
  <c r="I2130" i="5"/>
  <c r="G2130" i="5"/>
  <c r="M2129" i="5"/>
  <c r="K2129" i="5"/>
  <c r="I2129" i="5"/>
  <c r="G2129" i="5"/>
  <c r="M2101" i="5"/>
  <c r="K2101" i="5"/>
  <c r="I2101" i="5"/>
  <c r="G2101" i="5"/>
  <c r="I2100" i="5"/>
  <c r="M2099" i="5"/>
  <c r="K2099" i="5"/>
  <c r="I2099" i="5"/>
  <c r="G2099" i="5"/>
  <c r="M2098" i="5"/>
  <c r="K2098" i="5"/>
  <c r="I2098" i="5"/>
  <c r="G2098" i="5"/>
  <c r="M2128" i="5"/>
  <c r="K2128" i="5"/>
  <c r="I2128" i="5"/>
  <c r="G2128" i="5"/>
  <c r="M2127" i="5"/>
  <c r="K2127" i="5"/>
  <c r="I2127" i="5"/>
  <c r="G2127" i="5"/>
  <c r="M2097" i="5"/>
  <c r="K2097" i="5"/>
  <c r="I2097" i="5"/>
  <c r="G2097" i="5"/>
  <c r="M2126" i="5"/>
  <c r="K2126" i="5"/>
  <c r="I2126" i="5"/>
  <c r="G2126" i="5"/>
  <c r="M2096" i="5"/>
  <c r="K2096" i="5"/>
  <c r="I2096" i="5"/>
  <c r="G2096" i="5"/>
  <c r="M2095" i="5"/>
  <c r="K2095" i="5"/>
  <c r="I2095" i="5"/>
  <c r="G2095" i="5"/>
  <c r="M2094" i="5"/>
  <c r="K2094" i="5"/>
  <c r="I2094" i="5"/>
  <c r="G2094" i="5"/>
  <c r="M2125" i="5"/>
  <c r="K2125" i="5"/>
  <c r="I2125" i="5"/>
  <c r="G2125" i="5"/>
  <c r="M2093" i="5"/>
  <c r="K2093" i="5"/>
  <c r="I2093" i="5"/>
  <c r="G2093" i="5"/>
  <c r="M2092" i="5"/>
  <c r="K2092" i="5"/>
  <c r="I2092" i="5"/>
  <c r="G2092" i="5"/>
  <c r="M2091" i="5"/>
  <c r="K2091" i="5"/>
  <c r="I2091" i="5"/>
  <c r="G2091" i="5"/>
  <c r="M2090" i="5"/>
  <c r="K2090" i="5"/>
  <c r="I2090" i="5"/>
  <c r="G2090" i="5"/>
  <c r="M2089" i="5"/>
  <c r="K2089" i="5"/>
  <c r="I2089" i="5"/>
  <c r="G2089" i="5"/>
  <c r="M2124" i="5"/>
  <c r="K2124" i="5"/>
  <c r="I2124" i="5"/>
  <c r="G2124" i="5"/>
  <c r="M2123" i="5"/>
  <c r="K2123" i="5"/>
  <c r="I2123" i="5"/>
  <c r="G2123" i="5"/>
  <c r="M2122" i="5"/>
  <c r="K2122" i="5"/>
  <c r="I2122" i="5"/>
  <c r="G2122" i="5"/>
  <c r="M2121" i="5"/>
  <c r="K2121" i="5"/>
  <c r="I2121" i="5"/>
  <c r="G2121" i="5"/>
  <c r="M2120" i="5"/>
  <c r="K2120" i="5"/>
  <c r="I2120" i="5"/>
  <c r="G2120" i="5"/>
  <c r="M2119" i="5"/>
  <c r="K2119" i="5"/>
  <c r="I2119" i="5"/>
  <c r="G2119" i="5"/>
  <c r="M2088" i="5"/>
  <c r="K2088" i="5"/>
  <c r="I2088" i="5"/>
  <c r="G2088" i="5"/>
  <c r="M2087" i="5"/>
  <c r="K2087" i="5"/>
  <c r="I2087" i="5"/>
  <c r="G2087" i="5"/>
  <c r="M2086" i="5"/>
  <c r="K2086" i="5"/>
  <c r="I2086" i="5"/>
  <c r="G2086" i="5"/>
  <c r="M2085" i="5"/>
  <c r="K2085" i="5"/>
  <c r="I2085" i="5"/>
  <c r="G2085" i="5"/>
  <c r="M2084" i="5"/>
  <c r="K2084" i="5"/>
  <c r="I2084" i="5"/>
  <c r="G2084" i="5"/>
  <c r="M2083" i="5"/>
  <c r="K2083" i="5"/>
  <c r="I2083" i="5"/>
  <c r="G2083" i="5"/>
  <c r="I2041" i="5"/>
  <c r="M2040" i="5"/>
  <c r="K2040" i="5"/>
  <c r="I2040" i="5"/>
  <c r="G2040" i="5"/>
  <c r="M2018" i="5"/>
  <c r="K2018" i="5"/>
  <c r="I2018" i="5"/>
  <c r="G2018" i="5"/>
  <c r="I2017" i="5"/>
  <c r="M1962" i="5"/>
  <c r="K1962" i="5"/>
  <c r="I1962" i="5"/>
  <c r="G1962" i="5"/>
  <c r="M1929" i="5"/>
  <c r="K1929" i="5"/>
  <c r="I1929" i="5"/>
  <c r="G1929" i="5"/>
  <c r="M1852" i="5"/>
  <c r="K1852" i="5"/>
  <c r="I1852" i="5"/>
  <c r="G1852" i="5"/>
  <c r="M1776" i="5"/>
  <c r="K1776" i="5"/>
  <c r="I1776" i="5"/>
  <c r="G1776" i="5"/>
  <c r="M1751" i="5"/>
  <c r="K1751" i="5"/>
  <c r="I1751" i="5"/>
  <c r="G1751" i="5"/>
  <c r="M1726" i="5"/>
  <c r="K1726" i="5"/>
  <c r="I1726" i="5"/>
  <c r="G1726" i="5"/>
  <c r="M1725" i="5"/>
  <c r="K1725" i="5"/>
  <c r="I1725" i="5"/>
  <c r="G1725" i="5"/>
  <c r="M1695" i="5"/>
  <c r="K1695" i="5"/>
  <c r="I1695" i="5"/>
  <c r="G1695" i="5"/>
  <c r="M1694" i="5"/>
  <c r="K1694" i="5"/>
  <c r="I1694" i="5"/>
  <c r="G1694" i="5"/>
  <c r="M1693" i="5"/>
  <c r="K1693" i="5"/>
  <c r="I1693" i="5"/>
  <c r="G1693" i="5"/>
  <c r="M1661" i="5"/>
  <c r="K1661" i="5"/>
  <c r="I1661" i="5"/>
  <c r="G1661" i="5"/>
  <c r="M1660" i="5"/>
  <c r="K1660" i="5"/>
  <c r="I1660" i="5"/>
  <c r="G1660" i="5"/>
  <c r="M1659" i="5"/>
  <c r="K1659" i="5"/>
  <c r="I1659" i="5"/>
  <c r="G1659" i="5"/>
  <c r="M1631" i="5"/>
  <c r="K1631" i="5"/>
  <c r="I1631" i="5"/>
  <c r="G1631" i="5"/>
  <c r="M1593" i="5"/>
  <c r="K1593" i="5"/>
  <c r="I1593" i="5"/>
  <c r="G1593" i="5"/>
  <c r="M1592" i="5"/>
  <c r="K1592" i="5"/>
  <c r="I1592" i="5"/>
  <c r="G1592" i="5"/>
  <c r="M1591" i="5"/>
  <c r="K1591" i="5"/>
  <c r="I1591" i="5"/>
  <c r="G1591" i="5"/>
  <c r="M1590" i="5"/>
  <c r="K1590" i="5"/>
  <c r="I1590" i="5"/>
  <c r="G1590" i="5"/>
  <c r="M1537" i="5"/>
  <c r="K1537" i="5"/>
  <c r="I1537" i="5"/>
  <c r="G1537" i="5"/>
  <c r="M1536" i="5"/>
  <c r="K1536" i="5"/>
  <c r="I1536" i="5"/>
  <c r="G1536" i="5"/>
  <c r="M1535" i="5"/>
  <c r="K1535" i="5"/>
  <c r="I1535" i="5"/>
  <c r="G1535" i="5"/>
  <c r="M1508" i="5"/>
  <c r="K1508" i="5"/>
  <c r="I1508" i="5"/>
  <c r="G1508" i="5"/>
  <c r="M1507" i="5"/>
  <c r="K1507" i="5"/>
  <c r="I1507" i="5"/>
  <c r="G1507" i="5"/>
  <c r="I1506" i="5"/>
  <c r="M1471" i="5"/>
  <c r="K1471" i="5"/>
  <c r="I1471" i="5"/>
  <c r="G1471" i="5"/>
  <c r="I1470" i="5"/>
  <c r="M1428" i="5"/>
  <c r="K1428" i="5"/>
  <c r="I1428" i="5"/>
  <c r="G1428" i="5"/>
  <c r="M2070" i="5"/>
  <c r="K2070" i="5"/>
  <c r="I2070" i="5"/>
  <c r="G2070" i="5"/>
  <c r="I2069" i="5"/>
  <c r="M2068" i="5"/>
  <c r="K2068" i="5"/>
  <c r="I2068" i="5"/>
  <c r="G2068" i="5"/>
  <c r="M2067" i="5"/>
  <c r="K2067" i="5"/>
  <c r="I2067" i="5"/>
  <c r="G2067" i="5"/>
  <c r="M2066" i="5"/>
  <c r="K2066" i="5"/>
  <c r="I2066" i="5"/>
  <c r="G2066" i="5"/>
  <c r="M2065" i="5"/>
  <c r="K2065" i="5"/>
  <c r="I2065" i="5"/>
  <c r="G2065" i="5"/>
  <c r="M2064" i="5"/>
  <c r="K2064" i="5"/>
  <c r="I2064" i="5"/>
  <c r="G2064" i="5"/>
  <c r="M2200" i="5"/>
  <c r="K2200" i="5"/>
  <c r="I2200" i="5"/>
  <c r="G2200" i="5"/>
  <c r="M2194" i="5"/>
  <c r="K2194" i="5"/>
  <c r="I2194" i="5"/>
  <c r="G2194" i="5"/>
  <c r="M2186" i="5"/>
  <c r="K2186" i="5"/>
  <c r="I2186" i="5"/>
  <c r="G2186" i="5"/>
  <c r="M2176" i="5"/>
  <c r="K2176" i="5"/>
  <c r="I2176" i="5"/>
  <c r="G2176" i="5"/>
  <c r="M2063" i="5"/>
  <c r="K2063" i="5"/>
  <c r="I2063" i="5"/>
  <c r="G2063" i="5"/>
  <c r="M2062" i="5"/>
  <c r="K2062" i="5"/>
  <c r="I2062" i="5"/>
  <c r="G2062" i="5"/>
  <c r="M2061" i="5"/>
  <c r="K2061" i="5"/>
  <c r="I2061" i="5"/>
  <c r="G2061" i="5"/>
  <c r="M2060" i="5"/>
  <c r="K2060" i="5"/>
  <c r="I2060" i="5"/>
  <c r="G2060" i="5"/>
  <c r="M2059" i="5"/>
  <c r="K2059" i="5"/>
  <c r="I2059" i="5"/>
  <c r="G2059" i="5"/>
  <c r="M2058" i="5"/>
  <c r="K2058" i="5"/>
  <c r="I2058" i="5"/>
  <c r="G2058" i="5"/>
  <c r="M2057" i="5"/>
  <c r="K2057" i="5"/>
  <c r="I2057" i="5"/>
  <c r="G2057" i="5"/>
  <c r="M2056" i="5"/>
  <c r="K2056" i="5"/>
  <c r="I2056" i="5"/>
  <c r="G2056" i="5"/>
  <c r="M2055" i="5"/>
  <c r="K2055" i="5"/>
  <c r="I2055" i="5"/>
  <c r="G2055" i="5"/>
  <c r="M2054" i="5"/>
  <c r="K2054" i="5"/>
  <c r="I2054" i="5"/>
  <c r="G2054" i="5"/>
  <c r="M2053" i="5"/>
  <c r="K2053" i="5"/>
  <c r="I2053" i="5"/>
  <c r="G2053" i="5"/>
  <c r="M2039" i="5"/>
  <c r="K2039" i="5"/>
  <c r="I2039" i="5"/>
  <c r="G2039" i="5"/>
  <c r="M2038" i="5"/>
  <c r="K2038" i="5"/>
  <c r="I2038" i="5"/>
  <c r="G2038" i="5"/>
  <c r="M2037" i="5"/>
  <c r="K2037" i="5"/>
  <c r="I2037" i="5"/>
  <c r="G2037" i="5"/>
  <c r="M2036" i="5"/>
  <c r="K2036" i="5"/>
  <c r="I2036" i="5"/>
  <c r="G2036" i="5"/>
  <c r="M2016" i="5"/>
  <c r="K2016" i="5"/>
  <c r="I2016" i="5"/>
  <c r="G2016" i="5"/>
  <c r="M1987" i="5"/>
  <c r="K1987" i="5"/>
  <c r="I1987" i="5"/>
  <c r="G1987" i="5"/>
  <c r="M1986" i="5"/>
  <c r="K1986" i="5"/>
  <c r="I1986" i="5"/>
  <c r="G1986" i="5"/>
  <c r="M1892" i="5"/>
  <c r="K1892" i="5"/>
  <c r="I1892" i="5"/>
  <c r="G1892" i="5"/>
  <c r="M1961" i="5"/>
  <c r="K1961" i="5"/>
  <c r="I1961" i="5"/>
  <c r="G1961" i="5"/>
  <c r="M1960" i="5"/>
  <c r="K1960" i="5"/>
  <c r="I1960" i="5"/>
  <c r="G1960" i="5"/>
  <c r="M2015" i="5"/>
  <c r="K2015" i="5"/>
  <c r="I2015" i="5"/>
  <c r="G2015" i="5"/>
  <c r="M1891" i="5"/>
  <c r="K1891" i="5"/>
  <c r="I1891" i="5"/>
  <c r="G1891" i="5"/>
  <c r="M2014" i="5"/>
  <c r="K2014" i="5"/>
  <c r="I2014" i="5"/>
  <c r="G2014" i="5"/>
  <c r="M2013" i="5"/>
  <c r="K2013" i="5"/>
  <c r="I2013" i="5"/>
  <c r="G2013" i="5"/>
  <c r="M2012" i="5"/>
  <c r="K2012" i="5"/>
  <c r="I2012" i="5"/>
  <c r="G2012" i="5"/>
  <c r="M2011" i="5"/>
  <c r="K2011" i="5"/>
  <c r="I2011" i="5"/>
  <c r="G2011" i="5"/>
  <c r="M1985" i="5"/>
  <c r="K1985" i="5"/>
  <c r="I1985" i="5"/>
  <c r="G1985" i="5"/>
  <c r="M1959" i="5"/>
  <c r="K1959" i="5"/>
  <c r="I1959" i="5"/>
  <c r="G1959" i="5"/>
  <c r="M1925" i="5"/>
  <c r="K1925" i="5"/>
  <c r="I1925" i="5"/>
  <c r="G1925" i="5"/>
  <c r="M1890" i="5"/>
  <c r="K1890" i="5"/>
  <c r="I1890" i="5"/>
  <c r="G1890" i="5"/>
  <c r="M1851" i="5"/>
  <c r="K1851" i="5"/>
  <c r="I1851" i="5"/>
  <c r="G1851" i="5"/>
  <c r="M1835" i="5"/>
  <c r="K1835" i="5"/>
  <c r="I1835" i="5"/>
  <c r="G1835" i="5"/>
  <c r="M1834" i="5"/>
  <c r="K1834" i="5"/>
  <c r="I1834" i="5"/>
  <c r="G1834" i="5"/>
  <c r="M1799" i="5"/>
  <c r="K1799" i="5"/>
  <c r="I1799" i="5"/>
  <c r="G1799" i="5"/>
  <c r="M1798" i="5"/>
  <c r="K1798" i="5"/>
  <c r="I1798" i="5"/>
  <c r="G1798" i="5"/>
  <c r="M1797" i="5"/>
  <c r="K1797" i="5"/>
  <c r="I1797" i="5"/>
  <c r="G1797" i="5"/>
  <c r="M1796" i="5"/>
  <c r="K1796" i="5"/>
  <c r="I1796" i="5"/>
  <c r="G1796" i="5"/>
  <c r="M1775" i="5"/>
  <c r="K1775" i="5"/>
  <c r="I1775" i="5"/>
  <c r="G1775" i="5"/>
  <c r="M1774" i="5"/>
  <c r="K1774" i="5"/>
  <c r="I1774" i="5"/>
  <c r="G1774" i="5"/>
  <c r="M1773" i="5"/>
  <c r="K1773" i="5"/>
  <c r="I1773" i="5"/>
  <c r="G1773" i="5"/>
  <c r="M1772" i="5"/>
  <c r="K1772" i="5"/>
  <c r="I1772" i="5"/>
  <c r="G1772" i="5"/>
  <c r="M1750" i="5"/>
  <c r="K1750" i="5"/>
  <c r="I1750" i="5"/>
  <c r="G1750" i="5"/>
  <c r="M1747" i="5"/>
  <c r="K1747" i="5"/>
  <c r="I1747" i="5"/>
  <c r="G1747" i="5"/>
  <c r="M1724" i="5"/>
  <c r="K1724" i="5"/>
  <c r="I1724" i="5"/>
  <c r="G1724" i="5"/>
  <c r="M1723" i="5"/>
  <c r="K1723" i="5"/>
  <c r="I1723" i="5"/>
  <c r="G1723" i="5"/>
  <c r="M1722" i="5"/>
  <c r="K1722" i="5"/>
  <c r="I1722" i="5"/>
  <c r="G1722" i="5"/>
  <c r="M1692" i="5"/>
  <c r="K1692" i="5"/>
  <c r="I1692" i="5"/>
  <c r="G1692" i="5"/>
  <c r="M1658" i="5"/>
  <c r="K1658" i="5"/>
  <c r="I1658" i="5"/>
  <c r="G1658" i="5"/>
  <c r="M1630" i="5"/>
  <c r="K1630" i="5"/>
  <c r="I1630" i="5"/>
  <c r="G1630" i="5"/>
  <c r="M1589" i="5"/>
  <c r="K1589" i="5"/>
  <c r="I1589" i="5"/>
  <c r="G1589" i="5"/>
  <c r="M1588" i="5"/>
  <c r="K1588" i="5"/>
  <c r="I1588" i="5"/>
  <c r="G1588" i="5"/>
  <c r="M1587" i="5"/>
  <c r="K1587" i="5"/>
  <c r="I1587" i="5"/>
  <c r="G1587" i="5"/>
  <c r="M1586" i="5"/>
  <c r="K1586" i="5"/>
  <c r="I1586" i="5"/>
  <c r="G1586" i="5"/>
  <c r="M1585" i="5"/>
  <c r="K1585" i="5"/>
  <c r="I1585" i="5"/>
  <c r="G1585" i="5"/>
  <c r="M1584" i="5"/>
  <c r="K1584" i="5"/>
  <c r="I1584" i="5"/>
  <c r="G1584" i="5"/>
  <c r="M2035" i="5"/>
  <c r="K2035" i="5"/>
  <c r="I2035" i="5"/>
  <c r="G2035" i="5"/>
  <c r="M2034" i="5"/>
  <c r="K2034" i="5"/>
  <c r="I2034" i="5"/>
  <c r="G2034" i="5"/>
  <c r="M2033" i="5"/>
  <c r="K2033" i="5"/>
  <c r="I2033" i="5"/>
  <c r="G2033" i="5"/>
  <c r="M2032" i="5"/>
  <c r="K2032" i="5"/>
  <c r="I2032" i="5"/>
  <c r="G2032" i="5"/>
  <c r="M2031" i="5"/>
  <c r="K2031" i="5"/>
  <c r="I2031" i="5"/>
  <c r="G2031" i="5"/>
  <c r="M2030" i="5"/>
  <c r="K2030" i="5"/>
  <c r="I2030" i="5"/>
  <c r="G2030" i="5"/>
  <c r="M2029" i="5"/>
  <c r="K2029" i="5"/>
  <c r="I2029" i="5"/>
  <c r="G2029" i="5"/>
  <c r="M2028" i="5"/>
  <c r="K2028" i="5"/>
  <c r="I2028" i="5"/>
  <c r="G2028" i="5"/>
  <c r="M2027" i="5"/>
  <c r="K2027" i="5"/>
  <c r="I2027" i="5"/>
  <c r="G2027" i="5"/>
  <c r="M2026" i="5"/>
  <c r="K2026" i="5"/>
  <c r="I2026" i="5"/>
  <c r="G2026" i="5"/>
  <c r="M2010" i="5"/>
  <c r="K2010" i="5"/>
  <c r="I2010" i="5"/>
  <c r="G2010" i="5"/>
  <c r="M2009" i="5"/>
  <c r="K2009" i="5"/>
  <c r="I2009" i="5"/>
  <c r="G2009" i="5"/>
  <c r="M2008" i="5"/>
  <c r="K2008" i="5"/>
  <c r="I2008" i="5"/>
  <c r="G2008" i="5"/>
  <c r="M2007" i="5"/>
  <c r="K2007" i="5"/>
  <c r="I2007" i="5"/>
  <c r="G2007" i="5"/>
  <c r="M2006" i="5"/>
  <c r="K2006" i="5"/>
  <c r="I2006" i="5"/>
  <c r="G2006" i="5"/>
  <c r="M1984" i="5"/>
  <c r="K1984" i="5"/>
  <c r="I1984" i="5"/>
  <c r="G1984" i="5"/>
  <c r="M1983" i="5"/>
  <c r="K1983" i="5"/>
  <c r="I1983" i="5"/>
  <c r="G1983" i="5"/>
  <c r="M1958" i="5"/>
  <c r="K1958" i="5"/>
  <c r="I1958" i="5"/>
  <c r="G1958" i="5"/>
  <c r="M1957" i="5"/>
  <c r="K1957" i="5"/>
  <c r="I1957" i="5"/>
  <c r="G1957" i="5"/>
  <c r="M1956" i="5"/>
  <c r="K1956" i="5"/>
  <c r="I1956" i="5"/>
  <c r="G1956" i="5"/>
  <c r="M1955" i="5"/>
  <c r="K1955" i="5"/>
  <c r="I1955" i="5"/>
  <c r="G1955" i="5"/>
  <c r="M1924" i="5"/>
  <c r="K1924" i="5"/>
  <c r="I1924" i="5"/>
  <c r="G1924" i="5"/>
  <c r="M1923" i="5"/>
  <c r="K1923" i="5"/>
  <c r="I1923" i="5"/>
  <c r="G1923" i="5"/>
  <c r="M1922" i="5"/>
  <c r="K1922" i="5"/>
  <c r="I1922" i="5"/>
  <c r="G1922" i="5"/>
  <c r="M1921" i="5"/>
  <c r="K1921" i="5"/>
  <c r="I1921" i="5"/>
  <c r="G1921" i="5"/>
  <c r="M1920" i="5"/>
  <c r="K1920" i="5"/>
  <c r="I1920" i="5"/>
  <c r="G1920" i="5"/>
  <c r="M1889" i="5"/>
  <c r="K1889" i="5"/>
  <c r="I1889" i="5"/>
  <c r="G1889" i="5"/>
  <c r="M1888" i="5"/>
  <c r="K1888" i="5"/>
  <c r="I1888" i="5"/>
  <c r="G1888" i="5"/>
  <c r="M1887" i="5"/>
  <c r="K1887" i="5"/>
  <c r="I1887" i="5"/>
  <c r="G1887" i="5"/>
  <c r="M1886" i="5"/>
  <c r="K1886" i="5"/>
  <c r="I1886" i="5"/>
  <c r="G1886" i="5"/>
  <c r="M2005" i="5"/>
  <c r="K2005" i="5"/>
  <c r="I2005" i="5"/>
  <c r="G2005" i="5"/>
  <c r="M1982" i="5"/>
  <c r="K1982" i="5"/>
  <c r="I1982" i="5"/>
  <c r="G1982" i="5"/>
  <c r="M1981" i="5"/>
  <c r="K1981" i="5"/>
  <c r="I1981" i="5"/>
  <c r="G1981" i="5"/>
  <c r="I1954" i="5"/>
  <c r="M2004" i="5"/>
  <c r="K2004" i="5"/>
  <c r="I2004" i="5"/>
  <c r="G2004" i="5"/>
  <c r="M2003" i="5"/>
  <c r="K2003" i="5"/>
  <c r="I2003" i="5"/>
  <c r="G2003" i="5"/>
  <c r="M2002" i="5"/>
  <c r="K2002" i="5"/>
  <c r="I2002" i="5"/>
  <c r="G2002" i="5"/>
  <c r="M2001" i="5"/>
  <c r="K2001" i="5"/>
  <c r="I2001" i="5"/>
  <c r="G2001" i="5"/>
  <c r="M1980" i="5"/>
  <c r="K1980" i="5"/>
  <c r="I1980" i="5"/>
  <c r="G1980" i="5"/>
  <c r="M1979" i="5"/>
  <c r="K1979" i="5"/>
  <c r="I1979" i="5"/>
  <c r="G1979" i="5"/>
  <c r="M1978" i="5"/>
  <c r="K1978" i="5"/>
  <c r="I1978" i="5"/>
  <c r="G1978" i="5"/>
  <c r="M1977" i="5"/>
  <c r="K1977" i="5"/>
  <c r="I1977" i="5"/>
  <c r="G1977" i="5"/>
  <c r="M1953" i="5"/>
  <c r="K1953" i="5"/>
  <c r="I1953" i="5"/>
  <c r="G1953" i="5"/>
  <c r="M1952" i="5"/>
  <c r="K1952" i="5"/>
  <c r="I1952" i="5"/>
  <c r="G1952" i="5"/>
  <c r="M1951" i="5"/>
  <c r="K1951" i="5"/>
  <c r="I1951" i="5"/>
  <c r="G1951" i="5"/>
  <c r="M1950" i="5"/>
  <c r="K1950" i="5"/>
  <c r="I1950" i="5"/>
  <c r="G1950" i="5"/>
  <c r="M1919" i="5"/>
  <c r="K1919" i="5"/>
  <c r="I1919" i="5"/>
  <c r="G1919" i="5"/>
  <c r="M1918" i="5"/>
  <c r="K1918" i="5"/>
  <c r="I1918" i="5"/>
  <c r="G1918" i="5"/>
  <c r="M1917" i="5"/>
  <c r="K1917" i="5"/>
  <c r="I1917" i="5"/>
  <c r="G1917" i="5"/>
  <c r="M1916" i="5"/>
  <c r="K1916" i="5"/>
  <c r="I1916" i="5"/>
  <c r="G1916" i="5"/>
  <c r="M2000" i="5"/>
  <c r="K2000" i="5"/>
  <c r="I2000" i="5"/>
  <c r="G2000" i="5"/>
  <c r="M1999" i="5"/>
  <c r="K1999" i="5"/>
  <c r="I1999" i="5"/>
  <c r="G1999" i="5"/>
  <c r="M1998" i="5"/>
  <c r="K1998" i="5"/>
  <c r="I1998" i="5"/>
  <c r="G1998" i="5"/>
  <c r="M1997" i="5"/>
  <c r="K1997" i="5"/>
  <c r="I1997" i="5"/>
  <c r="G1997" i="5"/>
  <c r="M1996" i="5"/>
  <c r="K1996" i="5"/>
  <c r="I1996" i="5"/>
  <c r="G1996" i="5"/>
  <c r="M1976" i="5"/>
  <c r="K1976" i="5"/>
  <c r="I1976" i="5"/>
  <c r="G1976" i="5"/>
  <c r="M1975" i="5"/>
  <c r="K1975" i="5"/>
  <c r="I1975" i="5"/>
  <c r="G1975" i="5"/>
  <c r="M1974" i="5"/>
  <c r="K1974" i="5"/>
  <c r="I1974" i="5"/>
  <c r="G1974" i="5"/>
  <c r="M1973" i="5"/>
  <c r="K1973" i="5"/>
  <c r="I1973" i="5"/>
  <c r="G1973" i="5"/>
  <c r="M1972" i="5"/>
  <c r="K1972" i="5"/>
  <c r="I1972" i="5"/>
  <c r="G1972" i="5"/>
  <c r="M1885" i="5"/>
  <c r="K1885" i="5"/>
  <c r="I1885" i="5"/>
  <c r="G1885" i="5"/>
  <c r="M1884" i="5"/>
  <c r="K1884" i="5"/>
  <c r="I1884" i="5"/>
  <c r="G1884" i="5"/>
  <c r="I1883" i="5"/>
  <c r="M1882" i="5"/>
  <c r="K1882" i="5"/>
  <c r="I1882" i="5"/>
  <c r="G1882" i="5"/>
  <c r="M1971" i="5"/>
  <c r="K1971" i="5"/>
  <c r="I1971" i="5"/>
  <c r="G1971" i="5"/>
  <c r="M1970" i="5"/>
  <c r="K1970" i="5"/>
  <c r="I1970" i="5"/>
  <c r="G1970" i="5"/>
  <c r="M1969" i="5"/>
  <c r="K1969" i="5"/>
  <c r="I1969" i="5"/>
  <c r="G1969" i="5"/>
  <c r="M1949" i="5"/>
  <c r="K1949" i="5"/>
  <c r="I1949" i="5"/>
  <c r="G1949" i="5"/>
  <c r="M1948" i="5"/>
  <c r="K1948" i="5"/>
  <c r="I1948" i="5"/>
  <c r="G1948" i="5"/>
  <c r="M1915" i="5"/>
  <c r="K1915" i="5"/>
  <c r="I1915" i="5"/>
  <c r="G1915" i="5"/>
  <c r="M1914" i="5"/>
  <c r="K1914" i="5"/>
  <c r="I1914" i="5"/>
  <c r="G1914" i="5"/>
  <c r="M1881" i="5"/>
  <c r="K1881" i="5"/>
  <c r="I1881" i="5"/>
  <c r="G1881" i="5"/>
  <c r="M1880" i="5"/>
  <c r="K1880" i="5"/>
  <c r="I1880" i="5"/>
  <c r="G1880" i="5"/>
  <c r="M1879" i="5"/>
  <c r="K1879" i="5"/>
  <c r="I1879" i="5"/>
  <c r="G1879" i="5"/>
  <c r="M1947" i="5"/>
  <c r="K1947" i="5"/>
  <c r="I1947" i="5"/>
  <c r="G1947" i="5"/>
  <c r="M1946" i="5"/>
  <c r="K1946" i="5"/>
  <c r="I1946" i="5"/>
  <c r="G1946" i="5"/>
  <c r="M1945" i="5"/>
  <c r="K1945" i="5"/>
  <c r="I1945" i="5"/>
  <c r="G1945" i="5"/>
  <c r="M1944" i="5"/>
  <c r="K1944" i="5"/>
  <c r="I1944" i="5"/>
  <c r="G1944" i="5"/>
  <c r="M1943" i="5"/>
  <c r="K1943" i="5"/>
  <c r="I1943" i="5"/>
  <c r="G1943" i="5"/>
  <c r="M1942" i="5"/>
  <c r="K1942" i="5"/>
  <c r="I1942" i="5"/>
  <c r="G1942" i="5"/>
  <c r="M1941" i="5"/>
  <c r="K1941" i="5"/>
  <c r="I1941" i="5"/>
  <c r="G1941" i="5"/>
  <c r="M1940" i="5"/>
  <c r="K1940" i="5"/>
  <c r="I1940" i="5"/>
  <c r="G1940" i="5"/>
  <c r="M1939" i="5"/>
  <c r="K1939" i="5"/>
  <c r="I1939" i="5"/>
  <c r="G1939" i="5"/>
  <c r="M1938" i="5"/>
  <c r="K1938" i="5"/>
  <c r="I1938" i="5"/>
  <c r="G1938" i="5"/>
  <c r="M1937" i="5"/>
  <c r="K1937" i="5"/>
  <c r="I1937" i="5"/>
  <c r="G1937" i="5"/>
  <c r="M1936" i="5"/>
  <c r="K1936" i="5"/>
  <c r="I1936" i="5"/>
  <c r="G1936" i="5"/>
  <c r="M1935" i="5"/>
  <c r="K1935" i="5"/>
  <c r="I1935" i="5"/>
  <c r="G1935" i="5"/>
  <c r="M1913" i="5"/>
  <c r="K1913" i="5"/>
  <c r="I1913" i="5"/>
  <c r="G1913" i="5"/>
  <c r="M1912" i="5"/>
  <c r="K1912" i="5"/>
  <c r="I1912" i="5"/>
  <c r="G1912" i="5"/>
  <c r="M1911" i="5"/>
  <c r="K1911" i="5"/>
  <c r="I1911" i="5"/>
  <c r="G1911" i="5"/>
  <c r="I1910" i="5"/>
  <c r="I1909" i="5"/>
  <c r="I1908" i="5"/>
  <c r="I1907" i="5"/>
  <c r="I1906" i="5"/>
  <c r="G1906" i="5"/>
  <c r="L1906" i="5" s="1"/>
  <c r="I1905" i="5"/>
  <c r="G1905" i="5"/>
  <c r="L1905" i="5" s="1"/>
  <c r="I1904" i="5"/>
  <c r="G1904" i="5"/>
  <c r="L1904" i="5" s="1"/>
  <c r="M1903" i="5"/>
  <c r="K1903" i="5"/>
  <c r="I1903" i="5"/>
  <c r="G1903" i="5"/>
  <c r="M1902" i="5"/>
  <c r="K1902" i="5"/>
  <c r="I1902" i="5"/>
  <c r="G1902" i="5"/>
  <c r="M1901" i="5"/>
  <c r="K1901" i="5"/>
  <c r="I1901" i="5"/>
  <c r="G1901" i="5"/>
  <c r="M1900" i="5"/>
  <c r="K1900" i="5"/>
  <c r="I1900" i="5"/>
  <c r="G1900" i="5"/>
  <c r="M1899" i="5"/>
  <c r="K1899" i="5"/>
  <c r="I1899" i="5"/>
  <c r="G1899" i="5"/>
  <c r="M1878" i="5"/>
  <c r="K1878" i="5"/>
  <c r="I1878" i="5"/>
  <c r="G1878" i="5"/>
  <c r="M1877" i="5"/>
  <c r="K1877" i="5"/>
  <c r="I1877" i="5"/>
  <c r="G1877" i="5"/>
  <c r="M1876" i="5"/>
  <c r="K1876" i="5"/>
  <c r="I1876" i="5"/>
  <c r="G1876" i="5"/>
  <c r="M1875" i="5"/>
  <c r="K1875" i="5"/>
  <c r="I1875" i="5"/>
  <c r="G1875" i="5"/>
  <c r="M1874" i="5"/>
  <c r="K1874" i="5"/>
  <c r="I1874" i="5"/>
  <c r="G1874" i="5"/>
  <c r="M1873" i="5"/>
  <c r="K1873" i="5"/>
  <c r="I1873" i="5"/>
  <c r="G1873" i="5"/>
  <c r="M1872" i="5"/>
  <c r="K1872" i="5"/>
  <c r="I1872" i="5"/>
  <c r="G1872" i="5"/>
  <c r="M1871" i="5"/>
  <c r="K1871" i="5"/>
  <c r="I1871" i="5"/>
  <c r="G1871" i="5"/>
  <c r="M1870" i="5"/>
  <c r="K1870" i="5"/>
  <c r="I1870" i="5"/>
  <c r="G1870" i="5"/>
  <c r="M1850" i="5"/>
  <c r="K1850" i="5"/>
  <c r="I1850" i="5"/>
  <c r="G1850" i="5"/>
  <c r="M1849" i="5"/>
  <c r="K1849" i="5"/>
  <c r="I1849" i="5"/>
  <c r="G1849" i="5"/>
  <c r="M1869" i="5"/>
  <c r="K1869" i="5"/>
  <c r="I1869" i="5"/>
  <c r="G1869" i="5"/>
  <c r="M1868" i="5"/>
  <c r="K1868" i="5"/>
  <c r="I1868" i="5"/>
  <c r="G1868" i="5"/>
  <c r="M1867" i="5"/>
  <c r="K1867" i="5"/>
  <c r="I1867" i="5"/>
  <c r="G1867" i="5"/>
  <c r="M1866" i="5"/>
  <c r="K1866" i="5"/>
  <c r="I1866" i="5"/>
  <c r="G1866" i="5"/>
  <c r="I1865" i="5"/>
  <c r="G1865" i="5"/>
  <c r="L1865" i="5" s="1"/>
  <c r="I1864" i="5"/>
  <c r="G1864" i="5"/>
  <c r="L1864" i="5" s="1"/>
  <c r="I1863" i="5"/>
  <c r="G1863" i="5"/>
  <c r="L1863" i="5" s="1"/>
  <c r="I1862" i="5"/>
  <c r="G1862" i="5"/>
  <c r="L1862" i="5" s="1"/>
  <c r="I1861" i="5"/>
  <c r="G1861" i="5"/>
  <c r="L1861" i="5" s="1"/>
  <c r="I1860" i="5"/>
  <c r="G1860" i="5"/>
  <c r="L1860" i="5" s="1"/>
  <c r="I1859" i="5"/>
  <c r="G1859" i="5"/>
  <c r="L1859" i="5" s="1"/>
  <c r="M1858" i="5"/>
  <c r="K1858" i="5"/>
  <c r="I1858" i="5"/>
  <c r="G1858" i="5"/>
  <c r="M1848" i="5"/>
  <c r="K1848" i="5"/>
  <c r="I1848" i="5"/>
  <c r="G1848" i="5"/>
  <c r="M1847" i="5"/>
  <c r="K1847" i="5"/>
  <c r="I1847" i="5"/>
  <c r="G1847" i="5"/>
  <c r="M1846" i="5"/>
  <c r="K1846" i="5"/>
  <c r="I1846" i="5"/>
  <c r="G1846" i="5"/>
  <c r="M1845" i="5"/>
  <c r="K1845" i="5"/>
  <c r="I1845" i="5"/>
  <c r="G1845" i="5"/>
  <c r="M1844" i="5"/>
  <c r="K1844" i="5"/>
  <c r="I1844" i="5"/>
  <c r="G1844" i="5"/>
  <c r="I1833" i="5"/>
  <c r="G1833" i="5"/>
  <c r="L1833" i="5" s="1"/>
  <c r="I1832" i="5"/>
  <c r="G1832" i="5"/>
  <c r="L1832" i="5" s="1"/>
  <c r="I1831" i="5"/>
  <c r="G1831" i="5"/>
  <c r="L1831" i="5" s="1"/>
  <c r="I1830" i="5"/>
  <c r="G1830" i="5"/>
  <c r="L1830" i="5" s="1"/>
  <c r="I1829" i="5"/>
  <c r="G1829" i="5"/>
  <c r="L1829" i="5" s="1"/>
  <c r="I1828" i="5"/>
  <c r="G1828" i="5"/>
  <c r="L1828" i="5" s="1"/>
  <c r="I1827" i="5"/>
  <c r="G1827" i="5"/>
  <c r="L1827" i="5" s="1"/>
  <c r="M1826" i="5"/>
  <c r="K1826" i="5"/>
  <c r="I1826" i="5"/>
  <c r="G1826" i="5"/>
  <c r="M1825" i="5"/>
  <c r="K1825" i="5"/>
  <c r="I1825" i="5"/>
  <c r="G1825" i="5"/>
  <c r="M1795" i="5"/>
  <c r="K1795" i="5"/>
  <c r="I1795" i="5"/>
  <c r="G1795" i="5"/>
  <c r="M1794" i="5"/>
  <c r="K1794" i="5"/>
  <c r="I1794" i="5"/>
  <c r="G1794" i="5"/>
  <c r="M1793" i="5"/>
  <c r="K1793" i="5"/>
  <c r="I1793" i="5"/>
  <c r="G1793" i="5"/>
  <c r="M1792" i="5"/>
  <c r="K1792" i="5"/>
  <c r="I1792" i="5"/>
  <c r="G1792" i="5"/>
  <c r="M1791" i="5"/>
  <c r="K1791" i="5"/>
  <c r="I1791" i="5"/>
  <c r="G1791" i="5"/>
  <c r="M1790" i="5"/>
  <c r="K1790" i="5"/>
  <c r="I1790" i="5"/>
  <c r="G1790" i="5"/>
  <c r="M1789" i="5"/>
  <c r="K1789" i="5"/>
  <c r="I1789" i="5"/>
  <c r="G1789" i="5"/>
  <c r="M1788" i="5"/>
  <c r="K1788" i="5"/>
  <c r="I1788" i="5"/>
  <c r="G1788" i="5"/>
  <c r="M1787" i="5"/>
  <c r="K1787" i="5"/>
  <c r="I1787" i="5"/>
  <c r="G1787" i="5"/>
  <c r="M1771" i="5"/>
  <c r="K1771" i="5"/>
  <c r="I1771" i="5"/>
  <c r="G1771" i="5"/>
  <c r="M1770" i="5"/>
  <c r="K1770" i="5"/>
  <c r="I1770" i="5"/>
  <c r="G1770" i="5"/>
  <c r="M1769" i="5"/>
  <c r="K1769" i="5"/>
  <c r="I1769" i="5"/>
  <c r="G1769" i="5"/>
  <c r="M1768" i="5"/>
  <c r="K1768" i="5"/>
  <c r="I1768" i="5"/>
  <c r="G1768" i="5"/>
  <c r="M1767" i="5"/>
  <c r="K1767" i="5"/>
  <c r="I1767" i="5"/>
  <c r="G1767" i="5"/>
  <c r="M1766" i="5"/>
  <c r="K1766" i="5"/>
  <c r="I1766" i="5"/>
  <c r="G1766" i="5"/>
  <c r="M2052" i="5"/>
  <c r="K2052" i="5"/>
  <c r="I2052" i="5"/>
  <c r="G2052" i="5"/>
  <c r="M2051" i="5"/>
  <c r="K2051" i="5"/>
  <c r="I2051" i="5"/>
  <c r="G2051" i="5"/>
  <c r="M2025" i="5"/>
  <c r="K2025" i="5"/>
  <c r="I2025" i="5"/>
  <c r="G2025" i="5"/>
  <c r="M2024" i="5"/>
  <c r="K2024" i="5"/>
  <c r="I2024" i="5"/>
  <c r="G2024" i="5"/>
  <c r="M1995" i="5"/>
  <c r="K1995" i="5"/>
  <c r="I1995" i="5"/>
  <c r="G1995" i="5"/>
  <c r="M1994" i="5"/>
  <c r="K1994" i="5"/>
  <c r="I1994" i="5"/>
  <c r="G1994" i="5"/>
  <c r="M1993" i="5"/>
  <c r="K1993" i="5"/>
  <c r="I1993" i="5"/>
  <c r="G1993" i="5"/>
  <c r="M1992" i="5"/>
  <c r="K1992" i="5"/>
  <c r="I1992" i="5"/>
  <c r="G1992" i="5"/>
  <c r="M1968" i="5"/>
  <c r="K1968" i="5"/>
  <c r="I1968" i="5"/>
  <c r="G1968" i="5"/>
  <c r="M1967" i="5"/>
  <c r="K1967" i="5"/>
  <c r="I1967" i="5"/>
  <c r="G1967" i="5"/>
  <c r="M1966" i="5"/>
  <c r="K1966" i="5"/>
  <c r="I1966" i="5"/>
  <c r="G1966" i="5"/>
  <c r="M1934" i="5"/>
  <c r="K1934" i="5"/>
  <c r="I1934" i="5"/>
  <c r="G1934" i="5"/>
  <c r="M1933" i="5"/>
  <c r="K1933" i="5"/>
  <c r="I1933" i="5"/>
  <c r="G1933" i="5"/>
  <c r="M1932" i="5"/>
  <c r="K1932" i="5"/>
  <c r="I1932" i="5"/>
  <c r="G1932" i="5"/>
  <c r="M1931" i="5"/>
  <c r="K1931" i="5"/>
  <c r="I1931" i="5"/>
  <c r="G1931" i="5"/>
  <c r="M1898" i="5"/>
  <c r="K1898" i="5"/>
  <c r="I1898" i="5"/>
  <c r="G1898" i="5"/>
  <c r="M1897" i="5"/>
  <c r="K1897" i="5"/>
  <c r="I1897" i="5"/>
  <c r="G1897" i="5"/>
  <c r="M1896" i="5"/>
  <c r="K1896" i="5"/>
  <c r="I1896" i="5"/>
  <c r="G1896" i="5"/>
  <c r="M1857" i="5"/>
  <c r="K1857" i="5"/>
  <c r="I1857" i="5"/>
  <c r="G1857" i="5"/>
  <c r="M1856" i="5"/>
  <c r="K1856" i="5"/>
  <c r="I1856" i="5"/>
  <c r="G1856" i="5"/>
  <c r="M1855" i="5"/>
  <c r="K1855" i="5"/>
  <c r="I1855" i="5"/>
  <c r="G1855" i="5"/>
  <c r="M1843" i="5"/>
  <c r="K1843" i="5"/>
  <c r="I1843" i="5"/>
  <c r="G1843" i="5"/>
  <c r="M1842" i="5"/>
  <c r="K1842" i="5"/>
  <c r="I1842" i="5"/>
  <c r="G1842" i="5"/>
  <c r="M1841" i="5"/>
  <c r="K1841" i="5"/>
  <c r="I1841" i="5"/>
  <c r="G1841" i="5"/>
  <c r="M1824" i="5"/>
  <c r="K1824" i="5"/>
  <c r="I1824" i="5"/>
  <c r="G1824" i="5"/>
  <c r="M1823" i="5"/>
  <c r="K1823" i="5"/>
  <c r="I1823" i="5"/>
  <c r="G1823" i="5"/>
  <c r="M1786" i="5"/>
  <c r="K1786" i="5"/>
  <c r="I1786" i="5"/>
  <c r="G1786" i="5"/>
  <c r="M1785" i="5"/>
  <c r="K1785" i="5"/>
  <c r="I1785" i="5"/>
  <c r="G1785" i="5"/>
  <c r="M1784" i="5"/>
  <c r="K1784" i="5"/>
  <c r="I1784" i="5"/>
  <c r="G1784" i="5"/>
  <c r="M1783" i="5"/>
  <c r="K1783" i="5"/>
  <c r="I1783" i="5"/>
  <c r="G1783" i="5"/>
  <c r="M1765" i="5"/>
  <c r="K1765" i="5"/>
  <c r="I1765" i="5"/>
  <c r="G1765" i="5"/>
  <c r="M1764" i="5"/>
  <c r="K1764" i="5"/>
  <c r="I1764" i="5"/>
  <c r="G1764" i="5"/>
  <c r="M1763" i="5"/>
  <c r="K1763" i="5"/>
  <c r="I1763" i="5"/>
  <c r="G1763" i="5"/>
  <c r="M1762" i="5"/>
  <c r="K1762" i="5"/>
  <c r="I1762" i="5"/>
  <c r="G1762" i="5"/>
  <c r="M1761" i="5"/>
  <c r="K1761" i="5"/>
  <c r="I1761" i="5"/>
  <c r="G1761" i="5"/>
  <c r="M1746" i="5"/>
  <c r="K1746" i="5"/>
  <c r="I1746" i="5"/>
  <c r="G1746" i="5"/>
  <c r="M1744" i="5"/>
  <c r="K1744" i="5"/>
  <c r="I1744" i="5"/>
  <c r="G1744" i="5"/>
  <c r="M1743" i="5"/>
  <c r="K1743" i="5"/>
  <c r="I1743" i="5"/>
  <c r="G1743" i="5"/>
  <c r="M1742" i="5"/>
  <c r="K1742" i="5"/>
  <c r="I1742" i="5"/>
  <c r="G1742" i="5"/>
  <c r="M1721" i="5"/>
  <c r="K1721" i="5"/>
  <c r="I1721" i="5"/>
  <c r="G1721" i="5"/>
  <c r="M1720" i="5"/>
  <c r="K1720" i="5"/>
  <c r="I1720" i="5"/>
  <c r="G1720" i="5"/>
  <c r="M1719" i="5"/>
  <c r="K1719" i="5"/>
  <c r="I1719" i="5"/>
  <c r="G1719" i="5"/>
  <c r="M1690" i="5"/>
  <c r="K1690" i="5"/>
  <c r="I1690" i="5"/>
  <c r="G1690" i="5"/>
  <c r="M1689" i="5"/>
  <c r="K1689" i="5"/>
  <c r="I1689" i="5"/>
  <c r="G1689" i="5"/>
  <c r="M1688" i="5"/>
  <c r="K1688" i="5"/>
  <c r="I1688" i="5"/>
  <c r="G1688" i="5"/>
  <c r="M1840" i="5"/>
  <c r="K1840" i="5"/>
  <c r="I1840" i="5"/>
  <c r="G1840" i="5"/>
  <c r="M1822" i="5"/>
  <c r="K1822" i="5"/>
  <c r="I1822" i="5"/>
  <c r="G1822" i="5"/>
  <c r="M1821" i="5"/>
  <c r="K1821" i="5"/>
  <c r="I1821" i="5"/>
  <c r="G1821" i="5"/>
  <c r="M1820" i="5"/>
  <c r="K1820" i="5"/>
  <c r="I1820" i="5"/>
  <c r="G1820" i="5"/>
  <c r="M1819" i="5"/>
  <c r="K1819" i="5"/>
  <c r="I1819" i="5"/>
  <c r="G1819" i="5"/>
  <c r="M1782" i="5"/>
  <c r="K1782" i="5"/>
  <c r="I1782" i="5"/>
  <c r="G1782" i="5"/>
  <c r="M1760" i="5"/>
  <c r="K1760" i="5"/>
  <c r="I1760" i="5"/>
  <c r="G1760" i="5"/>
  <c r="M1759" i="5"/>
  <c r="K1759" i="5"/>
  <c r="I1759" i="5"/>
  <c r="G1759" i="5"/>
  <c r="M1741" i="5"/>
  <c r="K1741" i="5"/>
  <c r="I1741" i="5"/>
  <c r="G1741" i="5"/>
  <c r="M1818" i="5"/>
  <c r="K1818" i="5"/>
  <c r="I1818" i="5"/>
  <c r="G1818" i="5"/>
  <c r="M1839" i="5"/>
  <c r="K1839" i="5"/>
  <c r="I1839" i="5"/>
  <c r="G1839" i="5"/>
  <c r="M1718" i="5"/>
  <c r="K1718" i="5"/>
  <c r="I1718" i="5"/>
  <c r="G1718" i="5"/>
  <c r="M1740" i="5"/>
  <c r="K1740" i="5"/>
  <c r="I1740" i="5"/>
  <c r="G1740" i="5"/>
  <c r="M1739" i="5"/>
  <c r="K1739" i="5"/>
  <c r="I1739" i="5"/>
  <c r="G1739" i="5"/>
  <c r="M1817" i="5"/>
  <c r="K1817" i="5"/>
  <c r="I1817" i="5"/>
  <c r="G1817" i="5"/>
  <c r="I1816" i="5"/>
  <c r="M1815" i="5"/>
  <c r="K1815" i="5"/>
  <c r="I1815" i="5"/>
  <c r="G1815" i="5"/>
  <c r="M1781" i="5"/>
  <c r="K1781" i="5"/>
  <c r="I1781" i="5"/>
  <c r="G1781" i="5"/>
  <c r="M1758" i="5"/>
  <c r="K1758" i="5"/>
  <c r="I1758" i="5"/>
  <c r="G1758" i="5"/>
  <c r="M1738" i="5"/>
  <c r="K1738" i="5"/>
  <c r="I1738" i="5"/>
  <c r="G1738" i="5"/>
  <c r="M1737" i="5"/>
  <c r="K1737" i="5"/>
  <c r="I1737" i="5"/>
  <c r="G1737" i="5"/>
  <c r="M1717" i="5"/>
  <c r="K1717" i="5"/>
  <c r="I1717" i="5"/>
  <c r="G1717" i="5"/>
  <c r="M1716" i="5"/>
  <c r="K1716" i="5"/>
  <c r="I1716" i="5"/>
  <c r="G1716" i="5"/>
  <c r="M1687" i="5"/>
  <c r="K1687" i="5"/>
  <c r="I1687" i="5"/>
  <c r="G1687" i="5"/>
  <c r="M1686" i="5"/>
  <c r="K1686" i="5"/>
  <c r="I1686" i="5"/>
  <c r="G1686" i="5"/>
  <c r="M1685" i="5"/>
  <c r="K1685" i="5"/>
  <c r="I1685" i="5"/>
  <c r="G1685" i="5"/>
  <c r="M1657" i="5"/>
  <c r="K1657" i="5"/>
  <c r="I1657" i="5"/>
  <c r="G1657" i="5"/>
  <c r="M1656" i="5"/>
  <c r="K1656" i="5"/>
  <c r="I1656" i="5"/>
  <c r="G1656" i="5"/>
  <c r="M1814" i="5"/>
  <c r="K1814" i="5"/>
  <c r="I1814" i="5"/>
  <c r="G1814" i="5"/>
  <c r="M1813" i="5"/>
  <c r="K1813" i="5"/>
  <c r="I1813" i="5"/>
  <c r="G1813" i="5"/>
  <c r="M1812" i="5"/>
  <c r="K1812" i="5"/>
  <c r="I1812" i="5"/>
  <c r="G1812" i="5"/>
  <c r="M1811" i="5"/>
  <c r="K1811" i="5"/>
  <c r="I1811" i="5"/>
  <c r="G1811" i="5"/>
  <c r="M1810" i="5"/>
  <c r="K1810" i="5"/>
  <c r="I1810" i="5"/>
  <c r="G1810" i="5"/>
  <c r="M1809" i="5"/>
  <c r="K1809" i="5"/>
  <c r="I1809" i="5"/>
  <c r="G1809" i="5"/>
  <c r="M1808" i="5"/>
  <c r="K1808" i="5"/>
  <c r="I1808" i="5"/>
  <c r="G1808" i="5"/>
  <c r="M1807" i="5"/>
  <c r="K1807" i="5"/>
  <c r="I1807" i="5"/>
  <c r="G1807" i="5"/>
  <c r="M1806" i="5"/>
  <c r="K1806" i="5"/>
  <c r="I1806" i="5"/>
  <c r="G1806" i="5"/>
  <c r="M1805" i="5"/>
  <c r="K1805" i="5"/>
  <c r="I1805" i="5"/>
  <c r="G1805" i="5"/>
  <c r="M1804" i="5"/>
  <c r="K1804" i="5"/>
  <c r="I1804" i="5"/>
  <c r="G1804" i="5"/>
  <c r="M1803" i="5"/>
  <c r="K1803" i="5"/>
  <c r="I1803" i="5"/>
  <c r="G1803" i="5"/>
  <c r="M1780" i="5"/>
  <c r="K1780" i="5"/>
  <c r="I1780" i="5"/>
  <c r="G1780" i="5"/>
  <c r="M1779" i="5"/>
  <c r="K1779" i="5"/>
  <c r="I1779" i="5"/>
  <c r="G1779" i="5"/>
  <c r="M1757" i="5"/>
  <c r="K1757" i="5"/>
  <c r="I1757" i="5"/>
  <c r="G1757" i="5"/>
  <c r="M1756" i="5"/>
  <c r="K1756" i="5"/>
  <c r="I1756" i="5"/>
  <c r="G1756" i="5"/>
  <c r="M1755" i="5"/>
  <c r="K1755" i="5"/>
  <c r="I1755" i="5"/>
  <c r="G1755" i="5"/>
  <c r="M1754" i="5"/>
  <c r="K1754" i="5"/>
  <c r="I1754" i="5"/>
  <c r="G1754" i="5"/>
  <c r="M1736" i="5"/>
  <c r="K1736" i="5"/>
  <c r="I1736" i="5"/>
  <c r="G1736" i="5"/>
  <c r="M1735" i="5"/>
  <c r="K1735" i="5"/>
  <c r="I1735" i="5"/>
  <c r="G1735" i="5"/>
  <c r="M1734" i="5"/>
  <c r="K1734" i="5"/>
  <c r="I1734" i="5"/>
  <c r="G1734" i="5"/>
  <c r="M1733" i="5"/>
  <c r="K1733" i="5"/>
  <c r="I1733" i="5"/>
  <c r="G1733" i="5"/>
  <c r="M1732" i="5"/>
  <c r="K1732" i="5"/>
  <c r="I1732" i="5"/>
  <c r="G1732" i="5"/>
  <c r="M1731" i="5"/>
  <c r="K1731" i="5"/>
  <c r="I1731" i="5"/>
  <c r="G1731" i="5"/>
  <c r="M1730" i="5"/>
  <c r="K1730" i="5"/>
  <c r="I1730" i="5"/>
  <c r="G1730" i="5"/>
  <c r="M1729" i="5"/>
  <c r="K1729" i="5"/>
  <c r="I1729" i="5"/>
  <c r="G1729" i="5"/>
  <c r="M1728" i="5"/>
  <c r="K1728" i="5"/>
  <c r="I1728" i="5"/>
  <c r="G1728" i="5"/>
  <c r="M1715" i="5"/>
  <c r="K1715" i="5"/>
  <c r="I1715" i="5"/>
  <c r="G1715" i="5"/>
  <c r="M1714" i="5"/>
  <c r="K1714" i="5"/>
  <c r="I1714" i="5"/>
  <c r="G1714" i="5"/>
  <c r="M1713" i="5"/>
  <c r="K1713" i="5"/>
  <c r="I1713" i="5"/>
  <c r="G1713" i="5"/>
  <c r="M1712" i="5"/>
  <c r="K1712" i="5"/>
  <c r="I1712" i="5"/>
  <c r="G1712" i="5"/>
  <c r="M1710" i="5"/>
  <c r="K1710" i="5"/>
  <c r="I1710" i="5"/>
  <c r="G1710" i="5"/>
  <c r="M1709" i="5"/>
  <c r="K1709" i="5"/>
  <c r="I1709" i="5"/>
  <c r="G1709" i="5"/>
  <c r="M1708" i="5"/>
  <c r="K1708" i="5"/>
  <c r="I1708" i="5"/>
  <c r="G1708" i="5"/>
  <c r="M1707" i="5"/>
  <c r="K1707" i="5"/>
  <c r="I1707" i="5"/>
  <c r="G1707" i="5"/>
  <c r="M1706" i="5"/>
  <c r="K1706" i="5"/>
  <c r="I1706" i="5"/>
  <c r="G1706" i="5"/>
  <c r="M1705" i="5"/>
  <c r="K1705" i="5"/>
  <c r="I1705" i="5"/>
  <c r="G1705" i="5"/>
  <c r="M1704" i="5"/>
  <c r="K1704" i="5"/>
  <c r="I1704" i="5"/>
  <c r="G1704" i="5"/>
  <c r="M1703" i="5"/>
  <c r="K1703" i="5"/>
  <c r="I1703" i="5"/>
  <c r="G1703" i="5"/>
  <c r="M1702" i="5"/>
  <c r="K1702" i="5"/>
  <c r="I1702" i="5"/>
  <c r="G1702" i="5"/>
  <c r="M1701" i="5"/>
  <c r="K1701" i="5"/>
  <c r="I1701" i="5"/>
  <c r="G1701" i="5"/>
  <c r="M1700" i="5"/>
  <c r="K1700" i="5"/>
  <c r="I1700" i="5"/>
  <c r="G1700" i="5"/>
  <c r="M1699" i="5"/>
  <c r="K1699" i="5"/>
  <c r="I1699" i="5"/>
  <c r="G1699" i="5"/>
  <c r="M1684" i="5"/>
  <c r="K1684" i="5"/>
  <c r="I1684" i="5"/>
  <c r="G1684" i="5"/>
  <c r="M1683" i="5"/>
  <c r="K1683" i="5"/>
  <c r="I1683" i="5"/>
  <c r="G1683" i="5"/>
  <c r="M1682" i="5"/>
  <c r="K1682" i="5"/>
  <c r="I1682" i="5"/>
  <c r="G1682" i="5"/>
  <c r="M1681" i="5"/>
  <c r="K1681" i="5"/>
  <c r="I1681" i="5"/>
  <c r="G1681" i="5"/>
  <c r="M1680" i="5"/>
  <c r="K1680" i="5"/>
  <c r="I1680" i="5"/>
  <c r="G1680" i="5"/>
  <c r="M1679" i="5"/>
  <c r="K1679" i="5"/>
  <c r="I1679" i="5"/>
  <c r="G1679" i="5"/>
  <c r="M1678" i="5"/>
  <c r="K1678" i="5"/>
  <c r="I1678" i="5"/>
  <c r="G1678" i="5"/>
  <c r="M1677" i="5"/>
  <c r="K1677" i="5"/>
  <c r="I1677" i="5"/>
  <c r="G1677" i="5"/>
  <c r="M1676" i="5"/>
  <c r="K1676" i="5"/>
  <c r="I1676" i="5"/>
  <c r="G1676" i="5"/>
  <c r="M1675" i="5"/>
  <c r="K1675" i="5"/>
  <c r="I1675" i="5"/>
  <c r="G1675" i="5"/>
  <c r="M1674" i="5"/>
  <c r="K1674" i="5"/>
  <c r="I1674" i="5"/>
  <c r="G1674" i="5"/>
  <c r="M1673" i="5"/>
  <c r="K1673" i="5"/>
  <c r="I1673" i="5"/>
  <c r="G1673" i="5"/>
  <c r="M1672" i="5"/>
  <c r="K1672" i="5"/>
  <c r="I1672" i="5"/>
  <c r="G1672" i="5"/>
  <c r="M1671" i="5"/>
  <c r="K1671" i="5"/>
  <c r="I1671" i="5"/>
  <c r="G1671" i="5"/>
  <c r="M1670" i="5"/>
  <c r="K1670" i="5"/>
  <c r="I1670" i="5"/>
  <c r="G1670" i="5"/>
  <c r="M1669" i="5"/>
  <c r="K1669" i="5"/>
  <c r="I1669" i="5"/>
  <c r="G1669" i="5"/>
  <c r="M1668" i="5"/>
  <c r="K1668" i="5"/>
  <c r="I1668" i="5"/>
  <c r="G1668" i="5"/>
  <c r="M1667" i="5"/>
  <c r="K1667" i="5"/>
  <c r="I1667" i="5"/>
  <c r="G1667" i="5"/>
  <c r="M1666" i="5"/>
  <c r="K1666" i="5"/>
  <c r="I1666" i="5"/>
  <c r="G1666" i="5"/>
  <c r="M1665" i="5"/>
  <c r="K1665" i="5"/>
  <c r="I1665" i="5"/>
  <c r="G1665" i="5"/>
  <c r="M1655" i="5"/>
  <c r="K1655" i="5"/>
  <c r="I1655" i="5"/>
  <c r="G1655" i="5"/>
  <c r="M1654" i="5"/>
  <c r="K1654" i="5"/>
  <c r="I1654" i="5"/>
  <c r="G1654" i="5"/>
  <c r="M1653" i="5"/>
  <c r="K1653" i="5"/>
  <c r="I1653" i="5"/>
  <c r="G1653" i="5"/>
  <c r="M1652" i="5"/>
  <c r="K1652" i="5"/>
  <c r="I1652" i="5"/>
  <c r="G1652" i="5"/>
  <c r="M1651" i="5"/>
  <c r="K1651" i="5"/>
  <c r="I1651" i="5"/>
  <c r="G1651" i="5"/>
  <c r="M1650" i="5"/>
  <c r="K1650" i="5"/>
  <c r="I1650" i="5"/>
  <c r="G1650" i="5"/>
  <c r="M1649" i="5"/>
  <c r="K1649" i="5"/>
  <c r="I1649" i="5"/>
  <c r="G1649" i="5"/>
  <c r="M1648" i="5"/>
  <c r="K1648" i="5"/>
  <c r="I1648" i="5"/>
  <c r="G1648" i="5"/>
  <c r="M1647" i="5"/>
  <c r="K1647" i="5"/>
  <c r="I1647" i="5"/>
  <c r="G1647" i="5"/>
  <c r="M1646" i="5"/>
  <c r="K1646" i="5"/>
  <c r="I1646" i="5"/>
  <c r="G1646" i="5"/>
  <c r="M1645" i="5"/>
  <c r="K1645" i="5"/>
  <c r="I1645" i="5"/>
  <c r="G1645" i="5"/>
  <c r="M1644" i="5"/>
  <c r="K1644" i="5"/>
  <c r="I1644" i="5"/>
  <c r="G1644" i="5"/>
  <c r="M1643" i="5"/>
  <c r="K1643" i="5"/>
  <c r="I1643" i="5"/>
  <c r="G1643" i="5"/>
  <c r="M1642" i="5"/>
  <c r="K1642" i="5"/>
  <c r="I1642" i="5"/>
  <c r="G1642" i="5"/>
  <c r="M1641" i="5"/>
  <c r="K1641" i="5"/>
  <c r="I1641" i="5"/>
  <c r="G1641" i="5"/>
  <c r="M1640" i="5"/>
  <c r="K1640" i="5"/>
  <c r="I1640" i="5"/>
  <c r="G1640" i="5"/>
  <c r="M1639" i="5"/>
  <c r="K1639" i="5"/>
  <c r="I1639" i="5"/>
  <c r="G1639" i="5"/>
  <c r="M1638" i="5"/>
  <c r="K1638" i="5"/>
  <c r="I1638" i="5"/>
  <c r="G1638" i="5"/>
  <c r="M1637" i="5"/>
  <c r="K1637" i="5"/>
  <c r="I1637" i="5"/>
  <c r="G1637" i="5"/>
  <c r="M1636" i="5"/>
  <c r="K1636" i="5"/>
  <c r="I1636" i="5"/>
  <c r="G1636" i="5"/>
  <c r="M1635" i="5"/>
  <c r="K1635" i="5"/>
  <c r="I1635" i="5"/>
  <c r="G1635" i="5"/>
  <c r="M1629" i="5"/>
  <c r="K1629" i="5"/>
  <c r="I1629" i="5"/>
  <c r="G1629" i="5"/>
  <c r="M1628" i="5"/>
  <c r="K1628" i="5"/>
  <c r="I1628" i="5"/>
  <c r="G1628" i="5"/>
  <c r="M1627" i="5"/>
  <c r="K1627" i="5"/>
  <c r="I1627" i="5"/>
  <c r="G1627" i="5"/>
  <c r="M1626" i="5"/>
  <c r="K1626" i="5"/>
  <c r="I1626" i="5"/>
  <c r="G1626" i="5"/>
  <c r="M1625" i="5"/>
  <c r="K1625" i="5"/>
  <c r="I1625" i="5"/>
  <c r="G1625" i="5"/>
  <c r="M1624" i="5"/>
  <c r="K1624" i="5"/>
  <c r="I1624" i="5"/>
  <c r="G1624" i="5"/>
  <c r="M1634" i="5"/>
  <c r="K1634" i="5"/>
  <c r="I1634" i="5"/>
  <c r="G1634" i="5"/>
  <c r="M1633" i="5"/>
  <c r="K1633" i="5"/>
  <c r="I1633" i="5"/>
  <c r="G1633" i="5"/>
  <c r="M1623" i="5"/>
  <c r="K1623" i="5"/>
  <c r="I1623" i="5"/>
  <c r="G1623" i="5"/>
  <c r="M1622" i="5"/>
  <c r="K1622" i="5"/>
  <c r="I1622" i="5"/>
  <c r="G1622" i="5"/>
  <c r="M1621" i="5"/>
  <c r="K1621" i="5"/>
  <c r="I1621" i="5"/>
  <c r="G1621" i="5"/>
  <c r="M1620" i="5"/>
  <c r="K1620" i="5"/>
  <c r="I1620" i="5"/>
  <c r="G1620" i="5"/>
  <c r="M1619" i="5"/>
  <c r="K1619" i="5"/>
  <c r="I1619" i="5"/>
  <c r="G1619" i="5"/>
  <c r="M1618" i="5"/>
  <c r="K1618" i="5"/>
  <c r="I1618" i="5"/>
  <c r="G1618" i="5"/>
  <c r="M1617" i="5"/>
  <c r="K1617" i="5"/>
  <c r="I1617" i="5"/>
  <c r="G1617" i="5"/>
  <c r="M1616" i="5"/>
  <c r="K1616" i="5"/>
  <c r="I1616" i="5"/>
  <c r="G1616" i="5"/>
  <c r="M1615" i="5"/>
  <c r="K1615" i="5"/>
  <c r="I1615" i="5"/>
  <c r="G1615" i="5"/>
  <c r="M1614" i="5"/>
  <c r="K1614" i="5"/>
  <c r="I1614" i="5"/>
  <c r="G1614" i="5"/>
  <c r="M1613" i="5"/>
  <c r="K1613" i="5"/>
  <c r="I1613" i="5"/>
  <c r="G1613" i="5"/>
  <c r="M1612" i="5"/>
  <c r="K1612" i="5"/>
  <c r="I1612" i="5"/>
  <c r="G1612" i="5"/>
  <c r="M1611" i="5"/>
  <c r="K1611" i="5"/>
  <c r="I1611" i="5"/>
  <c r="G1611" i="5"/>
  <c r="M1610" i="5"/>
  <c r="K1610" i="5"/>
  <c r="I1610" i="5"/>
  <c r="G1610" i="5"/>
  <c r="M1609" i="5"/>
  <c r="K1609" i="5"/>
  <c r="I1609" i="5"/>
  <c r="G1609" i="5"/>
  <c r="M1608" i="5"/>
  <c r="K1608" i="5"/>
  <c r="I1608" i="5"/>
  <c r="G1608" i="5"/>
  <c r="M1607" i="5"/>
  <c r="K1607" i="5"/>
  <c r="I1607" i="5"/>
  <c r="G1607" i="5"/>
  <c r="M1606" i="5"/>
  <c r="K1606" i="5"/>
  <c r="I1606" i="5"/>
  <c r="G1606" i="5"/>
  <c r="M1605" i="5"/>
  <c r="K1605" i="5"/>
  <c r="I1605" i="5"/>
  <c r="G1605" i="5"/>
  <c r="M1604" i="5"/>
  <c r="K1604" i="5"/>
  <c r="I1604" i="5"/>
  <c r="G1604" i="5"/>
  <c r="M1603" i="5"/>
  <c r="K1603" i="5"/>
  <c r="I1603" i="5"/>
  <c r="G1603" i="5"/>
  <c r="M1602" i="5"/>
  <c r="K1602" i="5"/>
  <c r="I1602" i="5"/>
  <c r="G1602" i="5"/>
  <c r="M1601" i="5"/>
  <c r="K1601" i="5"/>
  <c r="I1601" i="5"/>
  <c r="G1601" i="5"/>
  <c r="M1600" i="5"/>
  <c r="K1600" i="5"/>
  <c r="I1600" i="5"/>
  <c r="G1600" i="5"/>
  <c r="M1599" i="5"/>
  <c r="K1599" i="5"/>
  <c r="I1599" i="5"/>
  <c r="G1599" i="5"/>
  <c r="M1598" i="5"/>
  <c r="K1598" i="5"/>
  <c r="I1598" i="5"/>
  <c r="G1598" i="5"/>
  <c r="M1597" i="5"/>
  <c r="K1597" i="5"/>
  <c r="I1597" i="5"/>
  <c r="G1597" i="5"/>
  <c r="M1596" i="5"/>
  <c r="K1596" i="5"/>
  <c r="I1596" i="5"/>
  <c r="G1596" i="5"/>
  <c r="M1595" i="5"/>
  <c r="K1595" i="5"/>
  <c r="I1595" i="5"/>
  <c r="G1595" i="5"/>
  <c r="M1583" i="5"/>
  <c r="K1583" i="5"/>
  <c r="I1583" i="5"/>
  <c r="G1583" i="5"/>
  <c r="M1582" i="5"/>
  <c r="K1582" i="5"/>
  <c r="I1582" i="5"/>
  <c r="G1582" i="5"/>
  <c r="M1581" i="5"/>
  <c r="K1581" i="5"/>
  <c r="I1581" i="5"/>
  <c r="G1581" i="5"/>
  <c r="M1580" i="5"/>
  <c r="K1580" i="5"/>
  <c r="I1580" i="5"/>
  <c r="G1580" i="5"/>
  <c r="M1579" i="5"/>
  <c r="K1579" i="5"/>
  <c r="I1579" i="5"/>
  <c r="G1579" i="5"/>
  <c r="M1578" i="5"/>
  <c r="K1578" i="5"/>
  <c r="I1578" i="5"/>
  <c r="G1578" i="5"/>
  <c r="M1577" i="5"/>
  <c r="K1577" i="5"/>
  <c r="I1577" i="5"/>
  <c r="G1577" i="5"/>
  <c r="M1576" i="5"/>
  <c r="K1576" i="5"/>
  <c r="I1576" i="5"/>
  <c r="G1576" i="5"/>
  <c r="I1575" i="5"/>
  <c r="G1575" i="5"/>
  <c r="L1575" i="5" s="1"/>
  <c r="I1574" i="5"/>
  <c r="G1574" i="5"/>
  <c r="L1574" i="5" s="1"/>
  <c r="I1573" i="5"/>
  <c r="G1573" i="5"/>
  <c r="L1573" i="5" s="1"/>
  <c r="I1572" i="5"/>
  <c r="G1572" i="5"/>
  <c r="L1572" i="5" s="1"/>
  <c r="I1571" i="5"/>
  <c r="G1571" i="5"/>
  <c r="L1571" i="5" s="1"/>
  <c r="I1570" i="5"/>
  <c r="G1570" i="5"/>
  <c r="L1570" i="5" s="1"/>
  <c r="M1569" i="5"/>
  <c r="K1569" i="5"/>
  <c r="I1569" i="5"/>
  <c r="G1569" i="5"/>
  <c r="M1568" i="5"/>
  <c r="K1568" i="5"/>
  <c r="I1568" i="5"/>
  <c r="G1568" i="5"/>
  <c r="M1567" i="5"/>
  <c r="K1567" i="5"/>
  <c r="I1567" i="5"/>
  <c r="G1567" i="5"/>
  <c r="M1566" i="5"/>
  <c r="K1566" i="5"/>
  <c r="I1566" i="5"/>
  <c r="G1566" i="5"/>
  <c r="M1565" i="5"/>
  <c r="K1565" i="5"/>
  <c r="I1565" i="5"/>
  <c r="G1565" i="5"/>
  <c r="M1564" i="5"/>
  <c r="K1564" i="5"/>
  <c r="I1564" i="5"/>
  <c r="G1564" i="5"/>
  <c r="M1563" i="5"/>
  <c r="K1563" i="5"/>
  <c r="I1563" i="5"/>
  <c r="G1563" i="5"/>
  <c r="M1562" i="5"/>
  <c r="K1562" i="5"/>
  <c r="I1562" i="5"/>
  <c r="G1562" i="5"/>
  <c r="M1561" i="5"/>
  <c r="K1561" i="5"/>
  <c r="I1561" i="5"/>
  <c r="G1561" i="5"/>
  <c r="M1560" i="5"/>
  <c r="K1560" i="5"/>
  <c r="I1560" i="5"/>
  <c r="G1560" i="5"/>
  <c r="M1559" i="5"/>
  <c r="K1559" i="5"/>
  <c r="I1559" i="5"/>
  <c r="G1559" i="5"/>
  <c r="M1558" i="5"/>
  <c r="K1558" i="5"/>
  <c r="I1558" i="5"/>
  <c r="G1558" i="5"/>
  <c r="M1557" i="5"/>
  <c r="K1557" i="5"/>
  <c r="I1557" i="5"/>
  <c r="G1557" i="5"/>
  <c r="M1556" i="5"/>
  <c r="K1556" i="5"/>
  <c r="I1556" i="5"/>
  <c r="G1556" i="5"/>
  <c r="M1555" i="5"/>
  <c r="K1555" i="5"/>
  <c r="I1555" i="5"/>
  <c r="G1555" i="5"/>
  <c r="M1554" i="5"/>
  <c r="K1554" i="5"/>
  <c r="I1554" i="5"/>
  <c r="G1554" i="5"/>
  <c r="M1553" i="5"/>
  <c r="K1553" i="5"/>
  <c r="I1553" i="5"/>
  <c r="G1553" i="5"/>
  <c r="M1552" i="5"/>
  <c r="K1552" i="5"/>
  <c r="I1552" i="5"/>
  <c r="G1552" i="5"/>
  <c r="M1551" i="5"/>
  <c r="K1551" i="5"/>
  <c r="I1551" i="5"/>
  <c r="G1551" i="5"/>
  <c r="M1550" i="5"/>
  <c r="K1550" i="5"/>
  <c r="I1550" i="5"/>
  <c r="G1550" i="5"/>
  <c r="M1549" i="5"/>
  <c r="K1549" i="5"/>
  <c r="I1549" i="5"/>
  <c r="G1549" i="5"/>
  <c r="M1548" i="5"/>
  <c r="K1548" i="5"/>
  <c r="I1548" i="5"/>
  <c r="G1548" i="5"/>
  <c r="M1547" i="5"/>
  <c r="K1547" i="5"/>
  <c r="I1547" i="5"/>
  <c r="G1547" i="5"/>
  <c r="M1546" i="5"/>
  <c r="K1546" i="5"/>
  <c r="I1546" i="5"/>
  <c r="G1546" i="5"/>
  <c r="M1545" i="5"/>
  <c r="K1545" i="5"/>
  <c r="I1545" i="5"/>
  <c r="G1545" i="5"/>
  <c r="M1544" i="5"/>
  <c r="K1544" i="5"/>
  <c r="I1544" i="5"/>
  <c r="G1544" i="5"/>
  <c r="M1543" i="5"/>
  <c r="K1543" i="5"/>
  <c r="I1543" i="5"/>
  <c r="G1543" i="5"/>
  <c r="M1542" i="5"/>
  <c r="K1542" i="5"/>
  <c r="I1542" i="5"/>
  <c r="G1542" i="5"/>
  <c r="M1541" i="5"/>
  <c r="K1541" i="5"/>
  <c r="I1541" i="5"/>
  <c r="G1541" i="5"/>
  <c r="M1540" i="5"/>
  <c r="K1540" i="5"/>
  <c r="I1540" i="5"/>
  <c r="G1540" i="5"/>
  <c r="M1539" i="5"/>
  <c r="K1539" i="5"/>
  <c r="I1539" i="5"/>
  <c r="G1539" i="5"/>
  <c r="M1534" i="5"/>
  <c r="K1534" i="5"/>
  <c r="I1534" i="5"/>
  <c r="G1534" i="5"/>
  <c r="M1533" i="5"/>
  <c r="K1533" i="5"/>
  <c r="I1533" i="5"/>
  <c r="G1533" i="5"/>
  <c r="M1532" i="5"/>
  <c r="K1532" i="5"/>
  <c r="I1532" i="5"/>
  <c r="G1532" i="5"/>
  <c r="M1531" i="5"/>
  <c r="K1531" i="5"/>
  <c r="I1531" i="5"/>
  <c r="G1531" i="5"/>
  <c r="M1530" i="5"/>
  <c r="K1530" i="5"/>
  <c r="I1530" i="5"/>
  <c r="G1530" i="5"/>
  <c r="M1529" i="5"/>
  <c r="K1529" i="5"/>
  <c r="I1529" i="5"/>
  <c r="G1529" i="5"/>
  <c r="M1528" i="5"/>
  <c r="K1528" i="5"/>
  <c r="I1528" i="5"/>
  <c r="G1528" i="5"/>
  <c r="M1527" i="5"/>
  <c r="K1527" i="5"/>
  <c r="I1527" i="5"/>
  <c r="G1527" i="5"/>
  <c r="M1526" i="5"/>
  <c r="K1526" i="5"/>
  <c r="I1526" i="5"/>
  <c r="G1526" i="5"/>
  <c r="M1525" i="5"/>
  <c r="K1525" i="5"/>
  <c r="I1525" i="5"/>
  <c r="G1525" i="5"/>
  <c r="M1524" i="5"/>
  <c r="K1524" i="5"/>
  <c r="I1524" i="5"/>
  <c r="G1524" i="5"/>
  <c r="M1523" i="5"/>
  <c r="K1523" i="5"/>
  <c r="I1523" i="5"/>
  <c r="G1523" i="5"/>
  <c r="M1522" i="5"/>
  <c r="K1522" i="5"/>
  <c r="I1522" i="5"/>
  <c r="G1522" i="5"/>
  <c r="M1521" i="5"/>
  <c r="K1521" i="5"/>
  <c r="I1521" i="5"/>
  <c r="G1521" i="5"/>
  <c r="M1520" i="5"/>
  <c r="K1520" i="5"/>
  <c r="I1520" i="5"/>
  <c r="G1520" i="5"/>
  <c r="M1519" i="5"/>
  <c r="K1519" i="5"/>
  <c r="I1519" i="5"/>
  <c r="G1519" i="5"/>
  <c r="M1518" i="5"/>
  <c r="K1518" i="5"/>
  <c r="I1518" i="5"/>
  <c r="G1518" i="5"/>
  <c r="M1517" i="5"/>
  <c r="K1517" i="5"/>
  <c r="I1517" i="5"/>
  <c r="G1517" i="5"/>
  <c r="M1516" i="5"/>
  <c r="K1516" i="5"/>
  <c r="I1516" i="5"/>
  <c r="G1516" i="5"/>
  <c r="M1515" i="5"/>
  <c r="K1515" i="5"/>
  <c r="I1515" i="5"/>
  <c r="G1515" i="5"/>
  <c r="M1514" i="5"/>
  <c r="K1514" i="5"/>
  <c r="I1514" i="5"/>
  <c r="G1514" i="5"/>
  <c r="M1513" i="5"/>
  <c r="K1513" i="5"/>
  <c r="I1513" i="5"/>
  <c r="G1513" i="5"/>
  <c r="M1512" i="5"/>
  <c r="K1512" i="5"/>
  <c r="I1512" i="5"/>
  <c r="G1512" i="5"/>
  <c r="M1511" i="5"/>
  <c r="K1511" i="5"/>
  <c r="I1511" i="5"/>
  <c r="G1511" i="5"/>
  <c r="M1510" i="5"/>
  <c r="K1510" i="5"/>
  <c r="I1510" i="5"/>
  <c r="G1510" i="5"/>
  <c r="M1505" i="5"/>
  <c r="K1505" i="5"/>
  <c r="I1505" i="5"/>
  <c r="G1505" i="5"/>
  <c r="M1504" i="5"/>
  <c r="K1504" i="5"/>
  <c r="I1504" i="5"/>
  <c r="G1504" i="5"/>
  <c r="M1503" i="5"/>
  <c r="K1503" i="5"/>
  <c r="I1503" i="5"/>
  <c r="G1503" i="5"/>
  <c r="M1502" i="5"/>
  <c r="K1502" i="5"/>
  <c r="I1502" i="5"/>
  <c r="G1502" i="5"/>
  <c r="M1501" i="5"/>
  <c r="K1501" i="5"/>
  <c r="I1501" i="5"/>
  <c r="G1501" i="5"/>
  <c r="M1500" i="5"/>
  <c r="K1500" i="5"/>
  <c r="I1500" i="5"/>
  <c r="G1500" i="5"/>
  <c r="M1499" i="5"/>
  <c r="K1499" i="5"/>
  <c r="I1499" i="5"/>
  <c r="G1499" i="5"/>
  <c r="M1498" i="5"/>
  <c r="K1498" i="5"/>
  <c r="I1498" i="5"/>
  <c r="G1498" i="5"/>
  <c r="M1497" i="5"/>
  <c r="K1497" i="5"/>
  <c r="I1497" i="5"/>
  <c r="G1497" i="5"/>
  <c r="M1496" i="5"/>
  <c r="K1496" i="5"/>
  <c r="I1496" i="5"/>
  <c r="G1496" i="5"/>
  <c r="I1495" i="5"/>
  <c r="G1495" i="5"/>
  <c r="L1495" i="5" s="1"/>
  <c r="I1494" i="5"/>
  <c r="G1494" i="5"/>
  <c r="L1494" i="5" s="1"/>
  <c r="I1493" i="5"/>
  <c r="G1493" i="5"/>
  <c r="L1493" i="5" s="1"/>
  <c r="I1492" i="5"/>
  <c r="G1492" i="5"/>
  <c r="L1492" i="5" s="1"/>
  <c r="I1491" i="5"/>
  <c r="G1491" i="5"/>
  <c r="L1491" i="5" s="1"/>
  <c r="I1490" i="5"/>
  <c r="G1490" i="5"/>
  <c r="L1490" i="5" s="1"/>
  <c r="I1489" i="5"/>
  <c r="G1489" i="5"/>
  <c r="L1489" i="5" s="1"/>
  <c r="M1488" i="5"/>
  <c r="K1488" i="5"/>
  <c r="I1488" i="5"/>
  <c r="G1488" i="5"/>
  <c r="M1487" i="5"/>
  <c r="K1487" i="5"/>
  <c r="I1487" i="5"/>
  <c r="G1487" i="5"/>
  <c r="M1486" i="5"/>
  <c r="K1486" i="5"/>
  <c r="I1486" i="5"/>
  <c r="G1486" i="5"/>
  <c r="M1485" i="5"/>
  <c r="K1485" i="5"/>
  <c r="I1485" i="5"/>
  <c r="G1485" i="5"/>
  <c r="M1484" i="5"/>
  <c r="K1484" i="5"/>
  <c r="I1484" i="5"/>
  <c r="G1484" i="5"/>
  <c r="M1483" i="5"/>
  <c r="K1483" i="5"/>
  <c r="I1483" i="5"/>
  <c r="G1483" i="5"/>
  <c r="I1482" i="5"/>
  <c r="M1481" i="5"/>
  <c r="K1481" i="5"/>
  <c r="I1481" i="5"/>
  <c r="G1481" i="5"/>
  <c r="M1480" i="5"/>
  <c r="K1480" i="5"/>
  <c r="I1480" i="5"/>
  <c r="G1480" i="5"/>
  <c r="M1479" i="5"/>
  <c r="K1479" i="5"/>
  <c r="I1479" i="5"/>
  <c r="G1479" i="5"/>
  <c r="M1478" i="5"/>
  <c r="K1478" i="5"/>
  <c r="I1478" i="5"/>
  <c r="G1478" i="5"/>
  <c r="M1477" i="5"/>
  <c r="K1477" i="5"/>
  <c r="I1477" i="5"/>
  <c r="G1477" i="5"/>
  <c r="M1476" i="5"/>
  <c r="K1476" i="5"/>
  <c r="I1476" i="5"/>
  <c r="G1476" i="5"/>
  <c r="M1475" i="5"/>
  <c r="K1475" i="5"/>
  <c r="I1475" i="5"/>
  <c r="G1475" i="5"/>
  <c r="M1474" i="5"/>
  <c r="K1474" i="5"/>
  <c r="I1474" i="5"/>
  <c r="G1474" i="5"/>
  <c r="M1473" i="5"/>
  <c r="K1473" i="5"/>
  <c r="I1473" i="5"/>
  <c r="G1473" i="5"/>
  <c r="M1427" i="5"/>
  <c r="K1427" i="5"/>
  <c r="I1427" i="5"/>
  <c r="G1427" i="5"/>
  <c r="M1469" i="5"/>
  <c r="K1469" i="5"/>
  <c r="I1469" i="5"/>
  <c r="G1469" i="5"/>
  <c r="I1468" i="5"/>
  <c r="G1468" i="5"/>
  <c r="L1468" i="5" s="1"/>
  <c r="I1467" i="5"/>
  <c r="G1467" i="5"/>
  <c r="L1467" i="5" s="1"/>
  <c r="I1466" i="5"/>
  <c r="G1466" i="5"/>
  <c r="L1466" i="5" s="1"/>
  <c r="I1465" i="5"/>
  <c r="G1465" i="5"/>
  <c r="L1465" i="5" s="1"/>
  <c r="I1464" i="5"/>
  <c r="G1464" i="5"/>
  <c r="L1464" i="5" s="1"/>
  <c r="I1463" i="5"/>
  <c r="G1463" i="5"/>
  <c r="L1463" i="5" s="1"/>
  <c r="I1462" i="5"/>
  <c r="G1462" i="5"/>
  <c r="L1462" i="5" s="1"/>
  <c r="M1461" i="5"/>
  <c r="K1461" i="5"/>
  <c r="I1461" i="5"/>
  <c r="G1461" i="5"/>
  <c r="M1460" i="5"/>
  <c r="K1460" i="5"/>
  <c r="I1460" i="5"/>
  <c r="G1460" i="5"/>
  <c r="M1459" i="5"/>
  <c r="K1459" i="5"/>
  <c r="I1459" i="5"/>
  <c r="G1459" i="5"/>
  <c r="M1458" i="5"/>
  <c r="K1458" i="5"/>
  <c r="I1458" i="5"/>
  <c r="G1458" i="5"/>
  <c r="M1457" i="5"/>
  <c r="K1457" i="5"/>
  <c r="I1457" i="5"/>
  <c r="G1457" i="5"/>
  <c r="M1456" i="5"/>
  <c r="K1456" i="5"/>
  <c r="I1456" i="5"/>
  <c r="G1456" i="5"/>
  <c r="M1455" i="5"/>
  <c r="K1455" i="5"/>
  <c r="I1455" i="5"/>
  <c r="G1455" i="5"/>
  <c r="M1454" i="5"/>
  <c r="K1454" i="5"/>
  <c r="I1454" i="5"/>
  <c r="G1454" i="5"/>
  <c r="M1453" i="5"/>
  <c r="K1453" i="5"/>
  <c r="I1453" i="5"/>
  <c r="G1453" i="5"/>
  <c r="M1452" i="5"/>
  <c r="K1452" i="5"/>
  <c r="I1452" i="5"/>
  <c r="G1452" i="5"/>
  <c r="M1451" i="5"/>
  <c r="K1451" i="5"/>
  <c r="I1451" i="5"/>
  <c r="G1451" i="5"/>
  <c r="M1450" i="5"/>
  <c r="K1450" i="5"/>
  <c r="I1450" i="5"/>
  <c r="G1450" i="5"/>
  <c r="I1449" i="5"/>
  <c r="M1448" i="5"/>
  <c r="K1448" i="5"/>
  <c r="I1448" i="5"/>
  <c r="G1448" i="5"/>
  <c r="M1447" i="5"/>
  <c r="K1447" i="5"/>
  <c r="I1447" i="5"/>
  <c r="G1447" i="5"/>
  <c r="M1446" i="5"/>
  <c r="K1446" i="5"/>
  <c r="I1446" i="5"/>
  <c r="G1446" i="5"/>
  <c r="M1445" i="5"/>
  <c r="K1445" i="5"/>
  <c r="I1445" i="5"/>
  <c r="G1445" i="5"/>
  <c r="M1444" i="5"/>
  <c r="K1444" i="5"/>
  <c r="I1444" i="5"/>
  <c r="G1444" i="5"/>
  <c r="M1443" i="5"/>
  <c r="K1443" i="5"/>
  <c r="I1443" i="5"/>
  <c r="G1443" i="5"/>
  <c r="M1442" i="5"/>
  <c r="K1442" i="5"/>
  <c r="I1442" i="5"/>
  <c r="G1442" i="5"/>
  <c r="M1441" i="5"/>
  <c r="K1441" i="5"/>
  <c r="I1441" i="5"/>
  <c r="G1441" i="5"/>
  <c r="M1440" i="5"/>
  <c r="K1440" i="5"/>
  <c r="I1440" i="5"/>
  <c r="G1440" i="5"/>
  <c r="M1439" i="5"/>
  <c r="K1439" i="5"/>
  <c r="I1439" i="5"/>
  <c r="G1439" i="5"/>
  <c r="M1438" i="5"/>
  <c r="K1438" i="5"/>
  <c r="I1438" i="5"/>
  <c r="G1438" i="5"/>
  <c r="M1437" i="5"/>
  <c r="K1437" i="5"/>
  <c r="I1437" i="5"/>
  <c r="G1437" i="5"/>
  <c r="M1436" i="5"/>
  <c r="K1436" i="5"/>
  <c r="I1436" i="5"/>
  <c r="G1436" i="5"/>
  <c r="M1435" i="5"/>
  <c r="K1435" i="5"/>
  <c r="I1435" i="5"/>
  <c r="G1435" i="5"/>
  <c r="M1434" i="5"/>
  <c r="K1434" i="5"/>
  <c r="I1434" i="5"/>
  <c r="G1434" i="5"/>
  <c r="M1433" i="5"/>
  <c r="K1433" i="5"/>
  <c r="I1433" i="5"/>
  <c r="G1433" i="5"/>
  <c r="M1432" i="5"/>
  <c r="K1432" i="5"/>
  <c r="I1432" i="5"/>
  <c r="G1432" i="5"/>
  <c r="M1431" i="5"/>
  <c r="K1431" i="5"/>
  <c r="I1431" i="5"/>
  <c r="G1431" i="5"/>
  <c r="M1430" i="5"/>
  <c r="K1430" i="5"/>
  <c r="I1430" i="5"/>
  <c r="G1430" i="5"/>
  <c r="M1426" i="5"/>
  <c r="K1426" i="5"/>
  <c r="I1426" i="5"/>
  <c r="G1426" i="5"/>
  <c r="M1425" i="5"/>
  <c r="K1425" i="5"/>
  <c r="I1425" i="5"/>
  <c r="G1425" i="5"/>
  <c r="M1424" i="5"/>
  <c r="K1424" i="5"/>
  <c r="I1424" i="5"/>
  <c r="G1424" i="5"/>
  <c r="M1423" i="5"/>
  <c r="K1423" i="5"/>
  <c r="I1423" i="5"/>
  <c r="G1423" i="5"/>
  <c r="M1422" i="5"/>
  <c r="K1422" i="5"/>
  <c r="I1422" i="5"/>
  <c r="G1422" i="5"/>
  <c r="M1421" i="5"/>
  <c r="K1421" i="5"/>
  <c r="I1421" i="5"/>
  <c r="G1421" i="5"/>
  <c r="M1420" i="5"/>
  <c r="K1420" i="5"/>
  <c r="I1420" i="5"/>
  <c r="G1420" i="5"/>
  <c r="M1419" i="5"/>
  <c r="K1419" i="5"/>
  <c r="I1419" i="5"/>
  <c r="G1419" i="5"/>
  <c r="M1418" i="5"/>
  <c r="K1418" i="5"/>
  <c r="I1418" i="5"/>
  <c r="G1418" i="5"/>
  <c r="M1417" i="5"/>
  <c r="K1417" i="5"/>
  <c r="I1417" i="5"/>
  <c r="G1417" i="5"/>
  <c r="I1416" i="5"/>
  <c r="M1415" i="5"/>
  <c r="K1415" i="5"/>
  <c r="I1415" i="5"/>
  <c r="G1415" i="5"/>
  <c r="M1414" i="5"/>
  <c r="K1414" i="5"/>
  <c r="I1414" i="5"/>
  <c r="G1414" i="5"/>
  <c r="M1413" i="5"/>
  <c r="K1413" i="5"/>
  <c r="I1413" i="5"/>
  <c r="G1413" i="5"/>
  <c r="M1412" i="5"/>
  <c r="K1412" i="5"/>
  <c r="I1412" i="5"/>
  <c r="G1412" i="5"/>
  <c r="M1411" i="5"/>
  <c r="K1411" i="5"/>
  <c r="I1411" i="5"/>
  <c r="G1411" i="5"/>
  <c r="M1410" i="5"/>
  <c r="K1410" i="5"/>
  <c r="I1410" i="5"/>
  <c r="G1410" i="5"/>
  <c r="M1409" i="5"/>
  <c r="K1409" i="5"/>
  <c r="I1409" i="5"/>
  <c r="G1409" i="5"/>
  <c r="M1408" i="5"/>
  <c r="K1408" i="5"/>
  <c r="I1408" i="5"/>
  <c r="G1408" i="5"/>
  <c r="M1407" i="5"/>
  <c r="K1407" i="5"/>
  <c r="I1407" i="5"/>
  <c r="G1407" i="5"/>
  <c r="M1406" i="5"/>
  <c r="K1406" i="5"/>
  <c r="I1406" i="5"/>
  <c r="G1406" i="5"/>
  <c r="M1405" i="5"/>
  <c r="K1405" i="5"/>
  <c r="I1405" i="5"/>
  <c r="G1405" i="5"/>
  <c r="M1404" i="5"/>
  <c r="K1404" i="5"/>
  <c r="I1404" i="5"/>
  <c r="G1404" i="5"/>
  <c r="M1403" i="5"/>
  <c r="K1403" i="5"/>
  <c r="I1403" i="5"/>
  <c r="G1403" i="5"/>
  <c r="M1402" i="5"/>
  <c r="K1402" i="5"/>
  <c r="I1402" i="5"/>
  <c r="G1402" i="5"/>
  <c r="M1401" i="5"/>
  <c r="K1401" i="5"/>
  <c r="I1401" i="5"/>
  <c r="G1401" i="5"/>
  <c r="M1400" i="5"/>
  <c r="K1400" i="5"/>
  <c r="I1400" i="5"/>
  <c r="G1400" i="5"/>
  <c r="M1399" i="5"/>
  <c r="K1399" i="5"/>
  <c r="I1399" i="5"/>
  <c r="G1399" i="5"/>
  <c r="M1398" i="5"/>
  <c r="K1398" i="5"/>
  <c r="I1398" i="5"/>
  <c r="G1398" i="5"/>
  <c r="M1397" i="5"/>
  <c r="K1397" i="5"/>
  <c r="I1397" i="5"/>
  <c r="G1397" i="5"/>
  <c r="M1396" i="5"/>
  <c r="K1396" i="5"/>
  <c r="I1396" i="5"/>
  <c r="G1396" i="5"/>
  <c r="M1395" i="5"/>
  <c r="K1395" i="5"/>
  <c r="I1395" i="5"/>
  <c r="G1395" i="5"/>
  <c r="M1394" i="5"/>
  <c r="K1394" i="5"/>
  <c r="I1394" i="5"/>
  <c r="G1394" i="5"/>
  <c r="M1393" i="5"/>
  <c r="K1393" i="5"/>
  <c r="I1393" i="5"/>
  <c r="G1393" i="5"/>
  <c r="M1392" i="5"/>
  <c r="K1392" i="5"/>
  <c r="I1392" i="5"/>
  <c r="G1392" i="5"/>
  <c r="M1390" i="5"/>
  <c r="K1390" i="5"/>
  <c r="I1390" i="5"/>
  <c r="G1390" i="5"/>
  <c r="M1389" i="5"/>
  <c r="K1389" i="5"/>
  <c r="I1389" i="5"/>
  <c r="G1389" i="5"/>
  <c r="M1388" i="5"/>
  <c r="K1388" i="5"/>
  <c r="I1388" i="5"/>
  <c r="G1388" i="5"/>
  <c r="M1387" i="5"/>
  <c r="K1387" i="5"/>
  <c r="I1387" i="5"/>
  <c r="G1387" i="5"/>
  <c r="M1386" i="5"/>
  <c r="K1386" i="5"/>
  <c r="I1386" i="5"/>
  <c r="G1386" i="5"/>
  <c r="M1385" i="5"/>
  <c r="K1385" i="5"/>
  <c r="I1385" i="5"/>
  <c r="G1385" i="5"/>
  <c r="M1384" i="5"/>
  <c r="K1384" i="5"/>
  <c r="I1384" i="5"/>
  <c r="G1384" i="5"/>
  <c r="I1383" i="5"/>
  <c r="M1382" i="5"/>
  <c r="K1382" i="5"/>
  <c r="I1382" i="5"/>
  <c r="G1382" i="5"/>
  <c r="I1381" i="5"/>
  <c r="M1380" i="5"/>
  <c r="K1380" i="5"/>
  <c r="I1380" i="5"/>
  <c r="G1380" i="5"/>
  <c r="M1379" i="5"/>
  <c r="K1379" i="5"/>
  <c r="I1379" i="5"/>
  <c r="G1379" i="5"/>
  <c r="M1378" i="5"/>
  <c r="K1378" i="5"/>
  <c r="I1378" i="5"/>
  <c r="G1378" i="5"/>
  <c r="M1377" i="5"/>
  <c r="K1377" i="5"/>
  <c r="I1377" i="5"/>
  <c r="G1377" i="5"/>
  <c r="M1376" i="5"/>
  <c r="K1376" i="5"/>
  <c r="I1376" i="5"/>
  <c r="G1376" i="5"/>
  <c r="M1375" i="5"/>
  <c r="K1375" i="5"/>
  <c r="I1375" i="5"/>
  <c r="G1375" i="5"/>
  <c r="M1374" i="5"/>
  <c r="K1374" i="5"/>
  <c r="I1374" i="5"/>
  <c r="G1374" i="5"/>
  <c r="M1373" i="5"/>
  <c r="K1373" i="5"/>
  <c r="I1373" i="5"/>
  <c r="G1373" i="5"/>
  <c r="M1372" i="5"/>
  <c r="K1372" i="5"/>
  <c r="I1372" i="5"/>
  <c r="G1372" i="5"/>
  <c r="M1371" i="5"/>
  <c r="K1371" i="5"/>
  <c r="I1371" i="5"/>
  <c r="G1371" i="5"/>
  <c r="M1370" i="5"/>
  <c r="K1370" i="5"/>
  <c r="I1370" i="5"/>
  <c r="G1370" i="5"/>
  <c r="M1369" i="5"/>
  <c r="K1369" i="5"/>
  <c r="I1369" i="5"/>
  <c r="G1369" i="5"/>
  <c r="M1368" i="5"/>
  <c r="K1368" i="5"/>
  <c r="I1368" i="5"/>
  <c r="G1368" i="5"/>
  <c r="M1367" i="5"/>
  <c r="K1367" i="5"/>
  <c r="I1367" i="5"/>
  <c r="G1367" i="5"/>
  <c r="M1366" i="5"/>
  <c r="K1366" i="5"/>
  <c r="I1366" i="5"/>
  <c r="G1366" i="5"/>
  <c r="M1365" i="5"/>
  <c r="K1365" i="5"/>
  <c r="I1365" i="5"/>
  <c r="G1365" i="5"/>
  <c r="M1364" i="5"/>
  <c r="K1364" i="5"/>
  <c r="I1364" i="5"/>
  <c r="G1364" i="5"/>
  <c r="M1363" i="5"/>
  <c r="K1363" i="5"/>
  <c r="I1363" i="5"/>
  <c r="G1363" i="5"/>
  <c r="M1362" i="5"/>
  <c r="K1362" i="5"/>
  <c r="I1362" i="5"/>
  <c r="G1362" i="5"/>
  <c r="M1361" i="5"/>
  <c r="K1361" i="5"/>
  <c r="I1361" i="5"/>
  <c r="G1361" i="5"/>
  <c r="M1360" i="5"/>
  <c r="K1360" i="5"/>
  <c r="I1360" i="5"/>
  <c r="G1360" i="5"/>
  <c r="M1359" i="5"/>
  <c r="K1359" i="5"/>
  <c r="I1359" i="5"/>
  <c r="G1359" i="5"/>
  <c r="M1358" i="5"/>
  <c r="I1358" i="5"/>
  <c r="G1358" i="5"/>
  <c r="M1357" i="5"/>
  <c r="K1357" i="5"/>
  <c r="I1357" i="5"/>
  <c r="G1357" i="5"/>
  <c r="M1356" i="5"/>
  <c r="K1356" i="5"/>
  <c r="I1356" i="5"/>
  <c r="G1356" i="5"/>
  <c r="M1355" i="5"/>
  <c r="K1355" i="5"/>
  <c r="I1355" i="5"/>
  <c r="G1355" i="5"/>
  <c r="M1354" i="5"/>
  <c r="K1354" i="5"/>
  <c r="I1354" i="5"/>
  <c r="G1354" i="5"/>
  <c r="M1353" i="5"/>
  <c r="K1353" i="5"/>
  <c r="I1353" i="5"/>
  <c r="G1353" i="5"/>
  <c r="M1352" i="5"/>
  <c r="K1352" i="5"/>
  <c r="I1352" i="5"/>
  <c r="G1352" i="5"/>
  <c r="M1350" i="5"/>
  <c r="K1350" i="5"/>
  <c r="I1350" i="5"/>
  <c r="G1350" i="5"/>
  <c r="M1349" i="5"/>
  <c r="K1349" i="5"/>
  <c r="I1349" i="5"/>
  <c r="G1349" i="5"/>
  <c r="M1348" i="5"/>
  <c r="K1348" i="5"/>
  <c r="I1348" i="5"/>
  <c r="G1348" i="5"/>
  <c r="M1347" i="5"/>
  <c r="K1347" i="5"/>
  <c r="I1347" i="5"/>
  <c r="G1347" i="5"/>
  <c r="M1346" i="5"/>
  <c r="K1346" i="5"/>
  <c r="I1346" i="5"/>
  <c r="G1346" i="5"/>
  <c r="M1345" i="5"/>
  <c r="K1345" i="5"/>
  <c r="I1345" i="5"/>
  <c r="G1345" i="5"/>
  <c r="M1344" i="5"/>
  <c r="K1344" i="5"/>
  <c r="I1344" i="5"/>
  <c r="G1344" i="5"/>
  <c r="M1343" i="5"/>
  <c r="K1343" i="5"/>
  <c r="I1343" i="5"/>
  <c r="G1343" i="5"/>
  <c r="M1342" i="5"/>
  <c r="K1342" i="5"/>
  <c r="I1342" i="5"/>
  <c r="G1342" i="5"/>
  <c r="M1341" i="5"/>
  <c r="K1341" i="5"/>
  <c r="I1341" i="5"/>
  <c r="G1341" i="5"/>
  <c r="M1340" i="5"/>
  <c r="K1340" i="5"/>
  <c r="I1340" i="5"/>
  <c r="G1340" i="5"/>
  <c r="M1339" i="5"/>
  <c r="K1339" i="5"/>
  <c r="I1339" i="5"/>
  <c r="G1339" i="5"/>
  <c r="M1338" i="5"/>
  <c r="K1338" i="5"/>
  <c r="I1338" i="5"/>
  <c r="G1338" i="5"/>
  <c r="M1337" i="5"/>
  <c r="K1337" i="5"/>
  <c r="I1337" i="5"/>
  <c r="G1337" i="5"/>
  <c r="M1336" i="5"/>
  <c r="K1336" i="5"/>
  <c r="I1336" i="5"/>
  <c r="G1336" i="5"/>
  <c r="M1335" i="5"/>
  <c r="K1335" i="5"/>
  <c r="I1335" i="5"/>
  <c r="G1335" i="5"/>
  <c r="M1334" i="5"/>
  <c r="K1334" i="5"/>
  <c r="I1334" i="5"/>
  <c r="G1334" i="5"/>
  <c r="M1333" i="5"/>
  <c r="K1333" i="5"/>
  <c r="I1333" i="5"/>
  <c r="G1333" i="5"/>
  <c r="M1332" i="5"/>
  <c r="K1332" i="5"/>
  <c r="I1332" i="5"/>
  <c r="G1332" i="5"/>
  <c r="M1331" i="5"/>
  <c r="K1331" i="5"/>
  <c r="I1331" i="5"/>
  <c r="G1331" i="5"/>
  <c r="M1330" i="5"/>
  <c r="K1330" i="5"/>
  <c r="I1330" i="5"/>
  <c r="G1330" i="5"/>
  <c r="M1329" i="5"/>
  <c r="K1329" i="5"/>
  <c r="I1329" i="5"/>
  <c r="G1329" i="5"/>
  <c r="M1328" i="5"/>
  <c r="K1328" i="5"/>
  <c r="I1328" i="5"/>
  <c r="G1328" i="5"/>
  <c r="M1327" i="5"/>
  <c r="K1327" i="5"/>
  <c r="I1327" i="5"/>
  <c r="G1327" i="5"/>
  <c r="M1326" i="5"/>
  <c r="K1326" i="5"/>
  <c r="I1326" i="5"/>
  <c r="G1326" i="5"/>
  <c r="M1325" i="5"/>
  <c r="K1325" i="5"/>
  <c r="I1325" i="5"/>
  <c r="G1325" i="5"/>
  <c r="M1324" i="5"/>
  <c r="K1324" i="5"/>
  <c r="I1324" i="5"/>
  <c r="G1324" i="5"/>
  <c r="M1323" i="5"/>
  <c r="K1323" i="5"/>
  <c r="I1323" i="5"/>
  <c r="G1323" i="5"/>
  <c r="M1322" i="5"/>
  <c r="K1322" i="5"/>
  <c r="I1322" i="5"/>
  <c r="G1322" i="5"/>
  <c r="I1321" i="5"/>
  <c r="I1320" i="5"/>
  <c r="M1319" i="5"/>
  <c r="K1319" i="5"/>
  <c r="I1319" i="5"/>
  <c r="G1319" i="5"/>
  <c r="M1318" i="5"/>
  <c r="K1318" i="5"/>
  <c r="I1318" i="5"/>
  <c r="G1318" i="5"/>
  <c r="M1317" i="5"/>
  <c r="K1317" i="5"/>
  <c r="I1317" i="5"/>
  <c r="G1317" i="5"/>
  <c r="M1316" i="5"/>
  <c r="K1316" i="5"/>
  <c r="I1316" i="5"/>
  <c r="G1316" i="5"/>
  <c r="M1315" i="5"/>
  <c r="K1315" i="5"/>
  <c r="I1315" i="5"/>
  <c r="G1315" i="5"/>
  <c r="M1314" i="5"/>
  <c r="K1314" i="5"/>
  <c r="I1314" i="5"/>
  <c r="G1314" i="5"/>
  <c r="M1313" i="5"/>
  <c r="K1313" i="5"/>
  <c r="I1313" i="5"/>
  <c r="G1313" i="5"/>
  <c r="M1312" i="5"/>
  <c r="K1312" i="5"/>
  <c r="I1312" i="5"/>
  <c r="G1312" i="5"/>
  <c r="M1311" i="5"/>
  <c r="K1311" i="5"/>
  <c r="I1311" i="5"/>
  <c r="G1311" i="5"/>
  <c r="M1310" i="5"/>
  <c r="K1310" i="5"/>
  <c r="I1310" i="5"/>
  <c r="G1310" i="5"/>
  <c r="M1309" i="5"/>
  <c r="K1309" i="5"/>
  <c r="I1309" i="5"/>
  <c r="G1309" i="5"/>
  <c r="M1308" i="5"/>
  <c r="K1308" i="5"/>
  <c r="I1308" i="5"/>
  <c r="G1308" i="5"/>
  <c r="M1307" i="5"/>
  <c r="K1307" i="5"/>
  <c r="I1307" i="5"/>
  <c r="G1307" i="5"/>
  <c r="M1306" i="5"/>
  <c r="K1306" i="5"/>
  <c r="I1306" i="5"/>
  <c r="G1306" i="5"/>
  <c r="M1305" i="5"/>
  <c r="K1305" i="5"/>
  <c r="I1305" i="5"/>
  <c r="G1305" i="5"/>
  <c r="M1304" i="5"/>
  <c r="K1304" i="5"/>
  <c r="I1304" i="5"/>
  <c r="G1304" i="5"/>
  <c r="M1303" i="5"/>
  <c r="K1303" i="5"/>
  <c r="I1303" i="5"/>
  <c r="G1303" i="5"/>
  <c r="M1302" i="5"/>
  <c r="K1302" i="5"/>
  <c r="I1302" i="5"/>
  <c r="G1302" i="5"/>
  <c r="M1301" i="5"/>
  <c r="K1301" i="5"/>
  <c r="I1301" i="5"/>
  <c r="G1301" i="5"/>
  <c r="M1300" i="5"/>
  <c r="K1300" i="5"/>
  <c r="I1300" i="5"/>
  <c r="G1300" i="5"/>
  <c r="M1299" i="5"/>
  <c r="K1299" i="5"/>
  <c r="I1299" i="5"/>
  <c r="G1299" i="5"/>
  <c r="M1298" i="5"/>
  <c r="K1298" i="5"/>
  <c r="I1298" i="5"/>
  <c r="G1298" i="5"/>
  <c r="M1297" i="5"/>
  <c r="K1297" i="5"/>
  <c r="I1297" i="5"/>
  <c r="G1297" i="5"/>
  <c r="M1296" i="5"/>
  <c r="K1296" i="5"/>
  <c r="I1296" i="5"/>
  <c r="G1296" i="5"/>
  <c r="M1295" i="5"/>
  <c r="K1295" i="5"/>
  <c r="I1295" i="5"/>
  <c r="G1295" i="5"/>
  <c r="M1294" i="5"/>
  <c r="K1294" i="5"/>
  <c r="I1294" i="5"/>
  <c r="G1294" i="5"/>
  <c r="M1293" i="5"/>
  <c r="K1293" i="5"/>
  <c r="I1293" i="5"/>
  <c r="G1293" i="5"/>
  <c r="I1292" i="5"/>
  <c r="I1291" i="5"/>
  <c r="M1290" i="5"/>
  <c r="K1290" i="5"/>
  <c r="I1290" i="5"/>
  <c r="G1290" i="5"/>
  <c r="I1289" i="5"/>
  <c r="I1288" i="5"/>
  <c r="M1287" i="5"/>
  <c r="K1287" i="5"/>
  <c r="I1287" i="5"/>
  <c r="G1287" i="5"/>
  <c r="M1286" i="5"/>
  <c r="K1286" i="5"/>
  <c r="I1286" i="5"/>
  <c r="G1286" i="5"/>
  <c r="M1285" i="5"/>
  <c r="K1285" i="5"/>
  <c r="I1285" i="5"/>
  <c r="G1285" i="5"/>
  <c r="M1284" i="5"/>
  <c r="K1284" i="5"/>
  <c r="I1284" i="5"/>
  <c r="G1284" i="5"/>
  <c r="M1283" i="5"/>
  <c r="K1283" i="5"/>
  <c r="I1283" i="5"/>
  <c r="G1283" i="5"/>
  <c r="M1282" i="5"/>
  <c r="K1282" i="5"/>
  <c r="I1282" i="5"/>
  <c r="G1282" i="5"/>
  <c r="M1281" i="5"/>
  <c r="K1281" i="5"/>
  <c r="I1281" i="5"/>
  <c r="G1281" i="5"/>
  <c r="M1280" i="5"/>
  <c r="K1280" i="5"/>
  <c r="I1280" i="5"/>
  <c r="G1280" i="5"/>
  <c r="M1279" i="5"/>
  <c r="K1279" i="5"/>
  <c r="I1279" i="5"/>
  <c r="G1279" i="5"/>
  <c r="M1278" i="5"/>
  <c r="K1278" i="5"/>
  <c r="I1278" i="5"/>
  <c r="G1278" i="5"/>
  <c r="M1277" i="5"/>
  <c r="K1277" i="5"/>
  <c r="I1277" i="5"/>
  <c r="G1277" i="5"/>
  <c r="M1276" i="5"/>
  <c r="K1276" i="5"/>
  <c r="I1276" i="5"/>
  <c r="G1276" i="5"/>
  <c r="M1275" i="5"/>
  <c r="K1275" i="5"/>
  <c r="I1275" i="5"/>
  <c r="G1275" i="5"/>
  <c r="M1274" i="5"/>
  <c r="K1274" i="5"/>
  <c r="I1274" i="5"/>
  <c r="G1274" i="5"/>
  <c r="M1273" i="5"/>
  <c r="K1273" i="5"/>
  <c r="I1273" i="5"/>
  <c r="G1273" i="5"/>
  <c r="M1272" i="5"/>
  <c r="K1272" i="5"/>
  <c r="I1272" i="5"/>
  <c r="G1272" i="5"/>
  <c r="M1271" i="5"/>
  <c r="K1271" i="5"/>
  <c r="I1271" i="5"/>
  <c r="G1271" i="5"/>
  <c r="M1270" i="5"/>
  <c r="K1270" i="5"/>
  <c r="I1270" i="5"/>
  <c r="G1270" i="5"/>
  <c r="M1269" i="5"/>
  <c r="K1269" i="5"/>
  <c r="I1269" i="5"/>
  <c r="G1269" i="5"/>
  <c r="I1268" i="5"/>
  <c r="M1267" i="5"/>
  <c r="K1267" i="5"/>
  <c r="I1267" i="5"/>
  <c r="G1267" i="5"/>
  <c r="I1266" i="5"/>
  <c r="M1265" i="5"/>
  <c r="K1265" i="5"/>
  <c r="I1265" i="5"/>
  <c r="G1265" i="5"/>
  <c r="M1264" i="5"/>
  <c r="K1264" i="5"/>
  <c r="I1264" i="5"/>
  <c r="G1264" i="5"/>
  <c r="M1263" i="5"/>
  <c r="K1263" i="5"/>
  <c r="I1263" i="5"/>
  <c r="G1263" i="5"/>
  <c r="M1262" i="5"/>
  <c r="K1262" i="5"/>
  <c r="I1262" i="5"/>
  <c r="G1262" i="5"/>
  <c r="M1261" i="5"/>
  <c r="K1261" i="5"/>
  <c r="I1261" i="5"/>
  <c r="G1261" i="5"/>
  <c r="M1260" i="5"/>
  <c r="K1260" i="5"/>
  <c r="I1260" i="5"/>
  <c r="G1260" i="5"/>
  <c r="M1259" i="5"/>
  <c r="K1259" i="5"/>
  <c r="I1259" i="5"/>
  <c r="G1259" i="5"/>
  <c r="M1258" i="5"/>
  <c r="K1258" i="5"/>
  <c r="I1258" i="5"/>
  <c r="G1258" i="5"/>
  <c r="M1257" i="5"/>
  <c r="K1257" i="5"/>
  <c r="I1257" i="5"/>
  <c r="G1257" i="5"/>
  <c r="M1256" i="5"/>
  <c r="K1256" i="5"/>
  <c r="I1256" i="5"/>
  <c r="G1256" i="5"/>
  <c r="M1255" i="5"/>
  <c r="K1255" i="5"/>
  <c r="I1255" i="5"/>
  <c r="G1255" i="5"/>
  <c r="M1254" i="5"/>
  <c r="K1254" i="5"/>
  <c r="I1254" i="5"/>
  <c r="G1254" i="5"/>
  <c r="M1253" i="5"/>
  <c r="K1253" i="5"/>
  <c r="I1253" i="5"/>
  <c r="G1253" i="5"/>
  <c r="M1252" i="5"/>
  <c r="K1252" i="5"/>
  <c r="I1252" i="5"/>
  <c r="G1252" i="5"/>
  <c r="M1251" i="5"/>
  <c r="K1251" i="5"/>
  <c r="I1251" i="5"/>
  <c r="G1251" i="5"/>
  <c r="M1250" i="5"/>
  <c r="K1250" i="5"/>
  <c r="I1250" i="5"/>
  <c r="G1250" i="5"/>
  <c r="M1249" i="5"/>
  <c r="K1249" i="5"/>
  <c r="I1249" i="5"/>
  <c r="G1249" i="5"/>
  <c r="M1248" i="5"/>
  <c r="K1248" i="5"/>
  <c r="I1248" i="5"/>
  <c r="G1248" i="5"/>
  <c r="M1247" i="5"/>
  <c r="K1247" i="5"/>
  <c r="I1247" i="5"/>
  <c r="G1247" i="5"/>
  <c r="M1246" i="5"/>
  <c r="K1246" i="5"/>
  <c r="I1246" i="5"/>
  <c r="G1246" i="5"/>
  <c r="M1245" i="5"/>
  <c r="K1245" i="5"/>
  <c r="I1245" i="5"/>
  <c r="G1245" i="5"/>
  <c r="M1244" i="5"/>
  <c r="K1244" i="5"/>
  <c r="I1244" i="5"/>
  <c r="G1244" i="5"/>
  <c r="M1243" i="5"/>
  <c r="K1243" i="5"/>
  <c r="I1243" i="5"/>
  <c r="G1243" i="5"/>
  <c r="I1242" i="5"/>
  <c r="M1241" i="5"/>
  <c r="K1241" i="5"/>
  <c r="I1241" i="5"/>
  <c r="G1241" i="5"/>
  <c r="M1240" i="5"/>
  <c r="K1240" i="5"/>
  <c r="I1240" i="5"/>
  <c r="G1240" i="5"/>
  <c r="M1239" i="5"/>
  <c r="K1239" i="5"/>
  <c r="I1239" i="5"/>
  <c r="G1239" i="5"/>
  <c r="M1238" i="5"/>
  <c r="K1238" i="5"/>
  <c r="I1238" i="5"/>
  <c r="G1238" i="5"/>
  <c r="M1237" i="5"/>
  <c r="K1237" i="5"/>
  <c r="I1237" i="5"/>
  <c r="G1237" i="5"/>
  <c r="M1236" i="5"/>
  <c r="K1236" i="5"/>
  <c r="I1236" i="5"/>
  <c r="G1236" i="5"/>
  <c r="M1235" i="5"/>
  <c r="K1235" i="5"/>
  <c r="I1235" i="5"/>
  <c r="G1235" i="5"/>
  <c r="M1234" i="5"/>
  <c r="K1234" i="5"/>
  <c r="I1234" i="5"/>
  <c r="G1234" i="5"/>
  <c r="M1233" i="5"/>
  <c r="K1233" i="5"/>
  <c r="I1233" i="5"/>
  <c r="G1233" i="5"/>
  <c r="M1232" i="5"/>
  <c r="K1232" i="5"/>
  <c r="I1232" i="5"/>
  <c r="G1232" i="5"/>
  <c r="M1231" i="5"/>
  <c r="K1231" i="5"/>
  <c r="I1231" i="5"/>
  <c r="G1231" i="5"/>
  <c r="M1230" i="5"/>
  <c r="K1230" i="5"/>
  <c r="I1230" i="5"/>
  <c r="G1230" i="5"/>
  <c r="M1229" i="5"/>
  <c r="K1229" i="5"/>
  <c r="I1229" i="5"/>
  <c r="G1229" i="5"/>
  <c r="M1228" i="5"/>
  <c r="K1228" i="5"/>
  <c r="I1228" i="5"/>
  <c r="G1228" i="5"/>
  <c r="M1227" i="5"/>
  <c r="K1227" i="5"/>
  <c r="I1227" i="5"/>
  <c r="G1227" i="5"/>
  <c r="M1226" i="5"/>
  <c r="K1226" i="5"/>
  <c r="I1226" i="5"/>
  <c r="G1226" i="5"/>
  <c r="M1225" i="5"/>
  <c r="K1225" i="5"/>
  <c r="I1225" i="5"/>
  <c r="G1225" i="5"/>
  <c r="M1224" i="5"/>
  <c r="K1224" i="5"/>
  <c r="I1224" i="5"/>
  <c r="G1224" i="5"/>
  <c r="M1223" i="5"/>
  <c r="I1223" i="5"/>
  <c r="G1223" i="5"/>
  <c r="M1222" i="5"/>
  <c r="K1222" i="5"/>
  <c r="I1222" i="5"/>
  <c r="G1222" i="5"/>
  <c r="M1221" i="5"/>
  <c r="K1221" i="5"/>
  <c r="I1221" i="5"/>
  <c r="G1221" i="5"/>
  <c r="M1220" i="5"/>
  <c r="K1220" i="5"/>
  <c r="I1220" i="5"/>
  <c r="G1220" i="5"/>
  <c r="M1219" i="5"/>
  <c r="K1219" i="5"/>
  <c r="I1219" i="5"/>
  <c r="G1219" i="5"/>
  <c r="M1218" i="5"/>
  <c r="K1218" i="5"/>
  <c r="I1218" i="5"/>
  <c r="G1218" i="5"/>
  <c r="M1217" i="5"/>
  <c r="K1217" i="5"/>
  <c r="I1217" i="5"/>
  <c r="G1217" i="5"/>
  <c r="M1216" i="5"/>
  <c r="K1216" i="5"/>
  <c r="I1216" i="5"/>
  <c r="G1216" i="5"/>
  <c r="M1215" i="5"/>
  <c r="K1215" i="5"/>
  <c r="I1215" i="5"/>
  <c r="G1215" i="5"/>
  <c r="M1214" i="5"/>
  <c r="K1214" i="5"/>
  <c r="I1214" i="5"/>
  <c r="G1214" i="5"/>
  <c r="M1213" i="5"/>
  <c r="K1213" i="5"/>
  <c r="I1213" i="5"/>
  <c r="G1213" i="5"/>
  <c r="M1212" i="5"/>
  <c r="K1212" i="5"/>
  <c r="I1212" i="5"/>
  <c r="G1212" i="5"/>
  <c r="M1211" i="5"/>
  <c r="K1211" i="5"/>
  <c r="I1211" i="5"/>
  <c r="G1211" i="5"/>
  <c r="M1210" i="5"/>
  <c r="K1210" i="5"/>
  <c r="I1210" i="5"/>
  <c r="G1210" i="5"/>
  <c r="M1209" i="5"/>
  <c r="K1209" i="5"/>
  <c r="I1209" i="5"/>
  <c r="G1209" i="5"/>
  <c r="M1208" i="5"/>
  <c r="K1208" i="5"/>
  <c r="I1208" i="5"/>
  <c r="G1208" i="5"/>
  <c r="I1207" i="5"/>
  <c r="G1207" i="5"/>
  <c r="L1207" i="5" s="1"/>
  <c r="M1206" i="5"/>
  <c r="K1206" i="5"/>
  <c r="I1206" i="5"/>
  <c r="G1206" i="5"/>
  <c r="I1205" i="5"/>
  <c r="M1204" i="5"/>
  <c r="K1204" i="5"/>
  <c r="I1204" i="5"/>
  <c r="G1204" i="5"/>
  <c r="M1203" i="5"/>
  <c r="K1203" i="5"/>
  <c r="I1203" i="5"/>
  <c r="G1203" i="5"/>
  <c r="M1202" i="5"/>
  <c r="K1202" i="5"/>
  <c r="I1202" i="5"/>
  <c r="G1202" i="5"/>
  <c r="M1201" i="5"/>
  <c r="K1201" i="5"/>
  <c r="I1201" i="5"/>
  <c r="G1201" i="5"/>
  <c r="M1200" i="5"/>
  <c r="K1200" i="5"/>
  <c r="I1200" i="5"/>
  <c r="G1200" i="5"/>
  <c r="M1199" i="5"/>
  <c r="K1199" i="5"/>
  <c r="I1199" i="5"/>
  <c r="G1199" i="5"/>
  <c r="M1198" i="5"/>
  <c r="K1198" i="5"/>
  <c r="I1198" i="5"/>
  <c r="G1198" i="5"/>
  <c r="M1197" i="5"/>
  <c r="K1197" i="5"/>
  <c r="I1197" i="5"/>
  <c r="G1197" i="5"/>
  <c r="M1196" i="5"/>
  <c r="K1196" i="5"/>
  <c r="I1196" i="5"/>
  <c r="G1196" i="5"/>
  <c r="M1195" i="5"/>
  <c r="K1195" i="5"/>
  <c r="I1195" i="5"/>
  <c r="G1195" i="5"/>
  <c r="M1194" i="5"/>
  <c r="K1194" i="5"/>
  <c r="I1194" i="5"/>
  <c r="G1194" i="5"/>
  <c r="M1193" i="5"/>
  <c r="K1193" i="5"/>
  <c r="I1193" i="5"/>
  <c r="G1193" i="5"/>
  <c r="M1192" i="5"/>
  <c r="K1192" i="5"/>
  <c r="I1192" i="5"/>
  <c r="G1192" i="5"/>
  <c r="M1191" i="5"/>
  <c r="K1191" i="5"/>
  <c r="I1191" i="5"/>
  <c r="G1191" i="5"/>
  <c r="M1190" i="5"/>
  <c r="K1190" i="5"/>
  <c r="I1190" i="5"/>
  <c r="G1190" i="5"/>
  <c r="M1189" i="5"/>
  <c r="K1189" i="5"/>
  <c r="I1189" i="5"/>
  <c r="G1189" i="5"/>
  <c r="M1188" i="5"/>
  <c r="K1188" i="5"/>
  <c r="I1188" i="5"/>
  <c r="G1188" i="5"/>
  <c r="M1187" i="5"/>
  <c r="K1187" i="5"/>
  <c r="I1187" i="5"/>
  <c r="G1187" i="5"/>
  <c r="M1186" i="5"/>
  <c r="K1186" i="5"/>
  <c r="I1186" i="5"/>
  <c r="G1186" i="5"/>
  <c r="M1185" i="5"/>
  <c r="K1185" i="5"/>
  <c r="I1185" i="5"/>
  <c r="G1185" i="5"/>
  <c r="M1184" i="5"/>
  <c r="K1184" i="5"/>
  <c r="I1184" i="5"/>
  <c r="G1184" i="5"/>
  <c r="M1183" i="5"/>
  <c r="I1183" i="5"/>
  <c r="G1183" i="5"/>
  <c r="I1182" i="5"/>
  <c r="M1181" i="5"/>
  <c r="I1181" i="5"/>
  <c r="G1181" i="5"/>
  <c r="M1180" i="5"/>
  <c r="I1180" i="5"/>
  <c r="G1180" i="5"/>
  <c r="M1179" i="5"/>
  <c r="K1179" i="5"/>
  <c r="I1179" i="5"/>
  <c r="G1179" i="5"/>
  <c r="M1178" i="5"/>
  <c r="K1178" i="5"/>
  <c r="I1178" i="5"/>
  <c r="G1178" i="5"/>
  <c r="M1177" i="5"/>
  <c r="K1177" i="5"/>
  <c r="I1177" i="5"/>
  <c r="G1177" i="5"/>
  <c r="M1176" i="5"/>
  <c r="K1176" i="5"/>
  <c r="I1176" i="5"/>
  <c r="G1176" i="5"/>
  <c r="M1175" i="5"/>
  <c r="K1175" i="5"/>
  <c r="I1175" i="5"/>
  <c r="G1175" i="5"/>
  <c r="M1174" i="5"/>
  <c r="K1174" i="5"/>
  <c r="I1174" i="5"/>
  <c r="G1174" i="5"/>
  <c r="M1173" i="5"/>
  <c r="K1173" i="5"/>
  <c r="I1173" i="5"/>
  <c r="G1173" i="5"/>
  <c r="I1172" i="5"/>
  <c r="G1172" i="5"/>
  <c r="L1172" i="5" s="1"/>
  <c r="M1171" i="5"/>
  <c r="K1171" i="5"/>
  <c r="I1171" i="5"/>
  <c r="G1171" i="5"/>
  <c r="M1170" i="5"/>
  <c r="K1170" i="5"/>
  <c r="I1170" i="5"/>
  <c r="G1170" i="5"/>
  <c r="M1169" i="5"/>
  <c r="K1169" i="5"/>
  <c r="I1169" i="5"/>
  <c r="G1169" i="5"/>
  <c r="M1168" i="5"/>
  <c r="K1168" i="5"/>
  <c r="I1168" i="5"/>
  <c r="G1168" i="5"/>
  <c r="M1167" i="5"/>
  <c r="K1167" i="5"/>
  <c r="I1167" i="5"/>
  <c r="G1167" i="5"/>
  <c r="M1166" i="5"/>
  <c r="K1166" i="5"/>
  <c r="I1166" i="5"/>
  <c r="G1166" i="5"/>
  <c r="M1165" i="5"/>
  <c r="K1165" i="5"/>
  <c r="I1165" i="5"/>
  <c r="G1165" i="5"/>
  <c r="M1164" i="5"/>
  <c r="K1164" i="5"/>
  <c r="I1164" i="5"/>
  <c r="G1164" i="5"/>
  <c r="M1163" i="5"/>
  <c r="K1163" i="5"/>
  <c r="I1163" i="5"/>
  <c r="G1163" i="5"/>
  <c r="M1162" i="5"/>
  <c r="K1162" i="5"/>
  <c r="I1162" i="5"/>
  <c r="G1162" i="5"/>
  <c r="M1161" i="5"/>
  <c r="K1161" i="5"/>
  <c r="I1161" i="5"/>
  <c r="G1161" i="5"/>
  <c r="M1160" i="5"/>
  <c r="K1160" i="5"/>
  <c r="I1160" i="5"/>
  <c r="G1160" i="5"/>
  <c r="M1159" i="5"/>
  <c r="K1159" i="5"/>
  <c r="I1159" i="5"/>
  <c r="G1159" i="5"/>
  <c r="M1158" i="5"/>
  <c r="I1158" i="5"/>
  <c r="G1158" i="5"/>
  <c r="M1157" i="5"/>
  <c r="I1157" i="5"/>
  <c r="G1157" i="5"/>
  <c r="M1156" i="5"/>
  <c r="K1156" i="5"/>
  <c r="I1156" i="5"/>
  <c r="G1156" i="5"/>
  <c r="M1155" i="5"/>
  <c r="K1155" i="5"/>
  <c r="I1155" i="5"/>
  <c r="G1155" i="5"/>
  <c r="M1154" i="5"/>
  <c r="K1154" i="5"/>
  <c r="I1154" i="5"/>
  <c r="G1154" i="5"/>
  <c r="M1153" i="5"/>
  <c r="K1153" i="5"/>
  <c r="I1153" i="5"/>
  <c r="G1153" i="5"/>
  <c r="M1152" i="5"/>
  <c r="K1152" i="5"/>
  <c r="I1152" i="5"/>
  <c r="G1152" i="5"/>
  <c r="M1151" i="5"/>
  <c r="K1151" i="5"/>
  <c r="I1151" i="5"/>
  <c r="G1151" i="5"/>
  <c r="M1150" i="5"/>
  <c r="K1150" i="5"/>
  <c r="I1150" i="5"/>
  <c r="G1150" i="5"/>
  <c r="M1149" i="5"/>
  <c r="K1149" i="5"/>
  <c r="I1149" i="5"/>
  <c r="G1149" i="5"/>
  <c r="M1148" i="5"/>
  <c r="K1148" i="5"/>
  <c r="I1148" i="5"/>
  <c r="G1148" i="5"/>
  <c r="M1147" i="5"/>
  <c r="K1147" i="5"/>
  <c r="I1147" i="5"/>
  <c r="G1147" i="5"/>
  <c r="M1146" i="5"/>
  <c r="K1146" i="5"/>
  <c r="I1146" i="5"/>
  <c r="G1146" i="5"/>
  <c r="M1145" i="5"/>
  <c r="K1145" i="5"/>
  <c r="I1145" i="5"/>
  <c r="G1145" i="5"/>
  <c r="M1144" i="5"/>
  <c r="K1144" i="5"/>
  <c r="I1144" i="5"/>
  <c r="G1144" i="5"/>
  <c r="M1143" i="5"/>
  <c r="K1143" i="5"/>
  <c r="I1143" i="5"/>
  <c r="G1143" i="5"/>
  <c r="M1142" i="5"/>
  <c r="K1142" i="5"/>
  <c r="I1142" i="5"/>
  <c r="G1142" i="5"/>
  <c r="I1141" i="5"/>
  <c r="M1140" i="5"/>
  <c r="K1140" i="5"/>
  <c r="I1140" i="5"/>
  <c r="G1140" i="5"/>
  <c r="M1139" i="5"/>
  <c r="K1139" i="5"/>
  <c r="I1139" i="5"/>
  <c r="G1139" i="5"/>
  <c r="M1138" i="5"/>
  <c r="K1138" i="5"/>
  <c r="I1138" i="5"/>
  <c r="G1138" i="5"/>
  <c r="M1137" i="5"/>
  <c r="K1137" i="5"/>
  <c r="I1137" i="5"/>
  <c r="G1137" i="5"/>
  <c r="M1136" i="5"/>
  <c r="K1136" i="5"/>
  <c r="I1136" i="5"/>
  <c r="G1136" i="5"/>
  <c r="M1135" i="5"/>
  <c r="K1135" i="5"/>
  <c r="I1135" i="5"/>
  <c r="G1135" i="5"/>
  <c r="M1134" i="5"/>
  <c r="K1134" i="5"/>
  <c r="I1134" i="5"/>
  <c r="G1134" i="5"/>
  <c r="M1133" i="5"/>
  <c r="K1133" i="5"/>
  <c r="I1133" i="5"/>
  <c r="G1133" i="5"/>
  <c r="M1132" i="5"/>
  <c r="K1132" i="5"/>
  <c r="I1132" i="5"/>
  <c r="G1132" i="5"/>
  <c r="M1131" i="5"/>
  <c r="K1131" i="5"/>
  <c r="I1131" i="5"/>
  <c r="G1131" i="5"/>
  <c r="M1130" i="5"/>
  <c r="K1130" i="5"/>
  <c r="I1130" i="5"/>
  <c r="G1130" i="5"/>
  <c r="M1129" i="5"/>
  <c r="K1129" i="5"/>
  <c r="I1129" i="5"/>
  <c r="G1129" i="5"/>
  <c r="M1128" i="5"/>
  <c r="K1128" i="5"/>
  <c r="I1128" i="5"/>
  <c r="G1128" i="5"/>
  <c r="M1127" i="5"/>
  <c r="K1127" i="5"/>
  <c r="I1127" i="5"/>
  <c r="G1127" i="5"/>
  <c r="M1126" i="5"/>
  <c r="K1126" i="5"/>
  <c r="I1126" i="5"/>
  <c r="G1126" i="5"/>
  <c r="M1125" i="5"/>
  <c r="K1125" i="5"/>
  <c r="I1125" i="5"/>
  <c r="G1125" i="5"/>
  <c r="M1124" i="5"/>
  <c r="K1124" i="5"/>
  <c r="I1124" i="5"/>
  <c r="G1124" i="5"/>
  <c r="M1123" i="5"/>
  <c r="K1123" i="5"/>
  <c r="I1123" i="5"/>
  <c r="G1123" i="5"/>
  <c r="M1122" i="5"/>
  <c r="K1122" i="5"/>
  <c r="I1122" i="5"/>
  <c r="G1122" i="5"/>
  <c r="M1121" i="5"/>
  <c r="K1121" i="5"/>
  <c r="I1121" i="5"/>
  <c r="G1121" i="5"/>
  <c r="M1120" i="5"/>
  <c r="K1120" i="5"/>
  <c r="I1120" i="5"/>
  <c r="G1120" i="5"/>
  <c r="M1119" i="5"/>
  <c r="K1119" i="5"/>
  <c r="I1119" i="5"/>
  <c r="G1119" i="5"/>
  <c r="M1118" i="5"/>
  <c r="K1118" i="5"/>
  <c r="I1118" i="5"/>
  <c r="G1118" i="5"/>
  <c r="M1117" i="5"/>
  <c r="K1117" i="5"/>
  <c r="I1117" i="5"/>
  <c r="G1117" i="5"/>
  <c r="I1116" i="5"/>
  <c r="G1116" i="5"/>
  <c r="L1116" i="5" s="1"/>
  <c r="I1115" i="5"/>
  <c r="G1115" i="5"/>
  <c r="L1115" i="5" s="1"/>
  <c r="I1114" i="5"/>
  <c r="G1114" i="5"/>
  <c r="L1114" i="5" s="1"/>
  <c r="I1113" i="5"/>
  <c r="G1113" i="5"/>
  <c r="L1113" i="5" s="1"/>
  <c r="I1112" i="5"/>
  <c r="G1112" i="5"/>
  <c r="L1112" i="5" s="1"/>
  <c r="I1111" i="5"/>
  <c r="G1111" i="5"/>
  <c r="L1111" i="5" s="1"/>
  <c r="M1110" i="5"/>
  <c r="K1110" i="5"/>
  <c r="I1110" i="5"/>
  <c r="G1110" i="5"/>
  <c r="M1109" i="5"/>
  <c r="K1109" i="5"/>
  <c r="I1109" i="5"/>
  <c r="G1109" i="5"/>
  <c r="M1108" i="5"/>
  <c r="K1108" i="5"/>
  <c r="I1108" i="5"/>
  <c r="G1108" i="5"/>
  <c r="M1107" i="5"/>
  <c r="K1107" i="5"/>
  <c r="I1107" i="5"/>
  <c r="G1107" i="5"/>
  <c r="M1106" i="5"/>
  <c r="K1106" i="5"/>
  <c r="I1106" i="5"/>
  <c r="G1106" i="5"/>
  <c r="M1105" i="5"/>
  <c r="K1105" i="5"/>
  <c r="I1105" i="5"/>
  <c r="G1105" i="5"/>
  <c r="M1104" i="5"/>
  <c r="K1104" i="5"/>
  <c r="I1104" i="5"/>
  <c r="G1104" i="5"/>
  <c r="M1103" i="5"/>
  <c r="K1103" i="5"/>
  <c r="I1103" i="5"/>
  <c r="G1103" i="5"/>
  <c r="M1102" i="5"/>
  <c r="K1102" i="5"/>
  <c r="I1102" i="5"/>
  <c r="G1102" i="5"/>
  <c r="M1101" i="5"/>
  <c r="K1101" i="5"/>
  <c r="I1101" i="5"/>
  <c r="G1101" i="5"/>
  <c r="M1100" i="5"/>
  <c r="K1100" i="5"/>
  <c r="I1100" i="5"/>
  <c r="G1100" i="5"/>
  <c r="M1099" i="5"/>
  <c r="K1099" i="5"/>
  <c r="I1099" i="5"/>
  <c r="G1099" i="5"/>
  <c r="M1098" i="5"/>
  <c r="K1098" i="5"/>
  <c r="I1098" i="5"/>
  <c r="G1098" i="5"/>
  <c r="M1097" i="5"/>
  <c r="K1097" i="5"/>
  <c r="I1097" i="5"/>
  <c r="G1097" i="5"/>
  <c r="M1096" i="5"/>
  <c r="K1096" i="5"/>
  <c r="I1096" i="5"/>
  <c r="G1096" i="5"/>
  <c r="M1095" i="5"/>
  <c r="K1095" i="5"/>
  <c r="I1095" i="5"/>
  <c r="G1095" i="5"/>
  <c r="M1094" i="5"/>
  <c r="K1094" i="5"/>
  <c r="I1094" i="5"/>
  <c r="G1094" i="5"/>
  <c r="M1093" i="5"/>
  <c r="K1093" i="5"/>
  <c r="I1093" i="5"/>
  <c r="G1093" i="5"/>
  <c r="M1092" i="5"/>
  <c r="K1092" i="5"/>
  <c r="I1092" i="5"/>
  <c r="G1092" i="5"/>
  <c r="M1091" i="5"/>
  <c r="K1091" i="5"/>
  <c r="I1091" i="5"/>
  <c r="G1091" i="5"/>
  <c r="M1090" i="5"/>
  <c r="K1090" i="5"/>
  <c r="I1090" i="5"/>
  <c r="G1090" i="5"/>
  <c r="M1089" i="5"/>
  <c r="K1089" i="5"/>
  <c r="I1089" i="5"/>
  <c r="G1089" i="5"/>
  <c r="M1088" i="5"/>
  <c r="K1088" i="5"/>
  <c r="I1088" i="5"/>
  <c r="G1088" i="5"/>
  <c r="M1087" i="5"/>
  <c r="K1087" i="5"/>
  <c r="I1087" i="5"/>
  <c r="G1087" i="5"/>
  <c r="M1086" i="5"/>
  <c r="K1086" i="5"/>
  <c r="I1086" i="5"/>
  <c r="G1086" i="5"/>
  <c r="M1085" i="5"/>
  <c r="K1085" i="5"/>
  <c r="I1085" i="5"/>
  <c r="G1085" i="5"/>
  <c r="M1084" i="5"/>
  <c r="K1084" i="5"/>
  <c r="I1084" i="5"/>
  <c r="G1084" i="5"/>
  <c r="M1083" i="5"/>
  <c r="K1083" i="5"/>
  <c r="I1083" i="5"/>
  <c r="G1083" i="5"/>
  <c r="M1082" i="5"/>
  <c r="K1082" i="5"/>
  <c r="I1082" i="5"/>
  <c r="G1082" i="5"/>
  <c r="M1081" i="5"/>
  <c r="K1081" i="5"/>
  <c r="I1081" i="5"/>
  <c r="G1081" i="5"/>
  <c r="M1080" i="5"/>
  <c r="K1080" i="5"/>
  <c r="I1080" i="5"/>
  <c r="G1080" i="5"/>
  <c r="M1079" i="5"/>
  <c r="K1079" i="5"/>
  <c r="I1079" i="5"/>
  <c r="G1079" i="5"/>
  <c r="M1078" i="5"/>
  <c r="K1078" i="5"/>
  <c r="I1078" i="5"/>
  <c r="G1078" i="5"/>
  <c r="M1077" i="5"/>
  <c r="K1077" i="5"/>
  <c r="I1077" i="5"/>
  <c r="G1077" i="5"/>
  <c r="M1076" i="5"/>
  <c r="K1076" i="5"/>
  <c r="I1076" i="5"/>
  <c r="G1076" i="5"/>
  <c r="M1075" i="5"/>
  <c r="K1075" i="5"/>
  <c r="I1075" i="5"/>
  <c r="G1075" i="5"/>
  <c r="M1074" i="5"/>
  <c r="K1074" i="5"/>
  <c r="I1074" i="5"/>
  <c r="G1074" i="5"/>
  <c r="M1073" i="5"/>
  <c r="K1073" i="5"/>
  <c r="I1073" i="5"/>
  <c r="G1073" i="5"/>
  <c r="M1072" i="5"/>
  <c r="K1072" i="5"/>
  <c r="I1072" i="5"/>
  <c r="G1072" i="5"/>
  <c r="M1071" i="5"/>
  <c r="K1071" i="5"/>
  <c r="I1071" i="5"/>
  <c r="G1071" i="5"/>
  <c r="M1070" i="5"/>
  <c r="K1070" i="5"/>
  <c r="I1070" i="5"/>
  <c r="G1070" i="5"/>
  <c r="M1069" i="5"/>
  <c r="K1069" i="5"/>
  <c r="I1069" i="5"/>
  <c r="G1069" i="5"/>
  <c r="M1068" i="5"/>
  <c r="K1068" i="5"/>
  <c r="I1068" i="5"/>
  <c r="G1068" i="5"/>
  <c r="M1067" i="5"/>
  <c r="K1067" i="5"/>
  <c r="I1067" i="5"/>
  <c r="G1067" i="5"/>
  <c r="M1066" i="5"/>
  <c r="K1066" i="5"/>
  <c r="I1066" i="5"/>
  <c r="G1066" i="5"/>
  <c r="M1065" i="5"/>
  <c r="K1065" i="5"/>
  <c r="I1065" i="5"/>
  <c r="G1065" i="5"/>
  <c r="M1064" i="5"/>
  <c r="K1064" i="5"/>
  <c r="I1064" i="5"/>
  <c r="G1064" i="5"/>
  <c r="M1063" i="5"/>
  <c r="I1063" i="5"/>
  <c r="G1063" i="5"/>
  <c r="M1062" i="5"/>
  <c r="K1062" i="5"/>
  <c r="I1062" i="5"/>
  <c r="G1062" i="5"/>
  <c r="M1061" i="5"/>
  <c r="K1061" i="5"/>
  <c r="I1061" i="5"/>
  <c r="G1061" i="5"/>
  <c r="M1060" i="5"/>
  <c r="K1060" i="5"/>
  <c r="I1060" i="5"/>
  <c r="G1060" i="5"/>
  <c r="M1059" i="5"/>
  <c r="K1059" i="5"/>
  <c r="I1059" i="5"/>
  <c r="G1059" i="5"/>
  <c r="M1058" i="5"/>
  <c r="K1058" i="5"/>
  <c r="I1058" i="5"/>
  <c r="G1058" i="5"/>
  <c r="M1057" i="5"/>
  <c r="K1057" i="5"/>
  <c r="I1057" i="5"/>
  <c r="G1057" i="5"/>
  <c r="M1056" i="5"/>
  <c r="K1056" i="5"/>
  <c r="I1056" i="5"/>
  <c r="G1056" i="5"/>
  <c r="M1055" i="5"/>
  <c r="K1055" i="5"/>
  <c r="I1055" i="5"/>
  <c r="G1055" i="5"/>
  <c r="M1054" i="5"/>
  <c r="K1054" i="5"/>
  <c r="I1054" i="5"/>
  <c r="G1054" i="5"/>
  <c r="M1053" i="5"/>
  <c r="K1053" i="5"/>
  <c r="I1053" i="5"/>
  <c r="G1053" i="5"/>
  <c r="M1052" i="5"/>
  <c r="K1052" i="5"/>
  <c r="I1052" i="5"/>
  <c r="G1052" i="5"/>
  <c r="M1051" i="5"/>
  <c r="K1051" i="5"/>
  <c r="I1051" i="5"/>
  <c r="G1051" i="5"/>
  <c r="M1050" i="5"/>
  <c r="K1050" i="5"/>
  <c r="I1050" i="5"/>
  <c r="G1050" i="5"/>
  <c r="M1049" i="5"/>
  <c r="K1049" i="5"/>
  <c r="I1049" i="5"/>
  <c r="G1049" i="5"/>
  <c r="M1048" i="5"/>
  <c r="K1048" i="5"/>
  <c r="I1048" i="5"/>
  <c r="G1048" i="5"/>
  <c r="M1047" i="5"/>
  <c r="K1047" i="5"/>
  <c r="I1047" i="5"/>
  <c r="G1047" i="5"/>
  <c r="M1046" i="5"/>
  <c r="K1046" i="5"/>
  <c r="I1046" i="5"/>
  <c r="G1046" i="5"/>
  <c r="M1045" i="5"/>
  <c r="K1045" i="5"/>
  <c r="I1045" i="5"/>
  <c r="G1045" i="5"/>
  <c r="M1044" i="5"/>
  <c r="K1044" i="5"/>
  <c r="I1044" i="5"/>
  <c r="G1044" i="5"/>
  <c r="M1043" i="5"/>
  <c r="K1043" i="5"/>
  <c r="I1043" i="5"/>
  <c r="G1043" i="5"/>
  <c r="M1042" i="5"/>
  <c r="K1042" i="5"/>
  <c r="I1042" i="5"/>
  <c r="G1042" i="5"/>
  <c r="M1041" i="5"/>
  <c r="K1041" i="5"/>
  <c r="I1041" i="5"/>
  <c r="G1041" i="5"/>
  <c r="M1040" i="5"/>
  <c r="K1040" i="5"/>
  <c r="I1040" i="5"/>
  <c r="G1040" i="5"/>
  <c r="M1039" i="5"/>
  <c r="K1039" i="5"/>
  <c r="I1039" i="5"/>
  <c r="G1039" i="5"/>
  <c r="M1038" i="5"/>
  <c r="K1038" i="5"/>
  <c r="I1038" i="5"/>
  <c r="G1038" i="5"/>
  <c r="M1037" i="5"/>
  <c r="K1037" i="5"/>
  <c r="I1037" i="5"/>
  <c r="G1037" i="5"/>
  <c r="M1036" i="5"/>
  <c r="K1036" i="5"/>
  <c r="I1036" i="5"/>
  <c r="G1036" i="5"/>
  <c r="M1035" i="5"/>
  <c r="K1035" i="5"/>
  <c r="I1035" i="5"/>
  <c r="G1035" i="5"/>
  <c r="M1034" i="5"/>
  <c r="K1034" i="5"/>
  <c r="I1034" i="5"/>
  <c r="G1034" i="5"/>
  <c r="M1033" i="5"/>
  <c r="K1033" i="5"/>
  <c r="I1033" i="5"/>
  <c r="G1033" i="5"/>
  <c r="M1032" i="5"/>
  <c r="K1032" i="5"/>
  <c r="I1032" i="5"/>
  <c r="G1032" i="5"/>
  <c r="M1031" i="5"/>
  <c r="K1031" i="5"/>
  <c r="I1031" i="5"/>
  <c r="G1031" i="5"/>
  <c r="M1030" i="5"/>
  <c r="K1030" i="5"/>
  <c r="I1030" i="5"/>
  <c r="G1030" i="5"/>
  <c r="M1029" i="5"/>
  <c r="K1029" i="5"/>
  <c r="I1029" i="5"/>
  <c r="G1029" i="5"/>
  <c r="M1028" i="5"/>
  <c r="K1028" i="5"/>
  <c r="I1028" i="5"/>
  <c r="G1028" i="5"/>
  <c r="M1027" i="5"/>
  <c r="K1027" i="5"/>
  <c r="I1027" i="5"/>
  <c r="G1027" i="5"/>
  <c r="M1026" i="5"/>
  <c r="K1026" i="5"/>
  <c r="I1026" i="5"/>
  <c r="G1026" i="5"/>
  <c r="M1025" i="5"/>
  <c r="K1025" i="5"/>
  <c r="I1025" i="5"/>
  <c r="G1025" i="5"/>
  <c r="M1024" i="5"/>
  <c r="K1024" i="5"/>
  <c r="I1024" i="5"/>
  <c r="G1024" i="5"/>
  <c r="M1023" i="5"/>
  <c r="K1023" i="5"/>
  <c r="I1023" i="5"/>
  <c r="G1023" i="5"/>
  <c r="M1022" i="5"/>
  <c r="K1022" i="5"/>
  <c r="I1022" i="5"/>
  <c r="G1022" i="5"/>
  <c r="M1021" i="5"/>
  <c r="K1021" i="5"/>
  <c r="I1021" i="5"/>
  <c r="G1021" i="5"/>
  <c r="M1020" i="5"/>
  <c r="K1020" i="5"/>
  <c r="I1020" i="5"/>
  <c r="G1020" i="5"/>
  <c r="M1019" i="5"/>
  <c r="K1019" i="5"/>
  <c r="I1019" i="5"/>
  <c r="G1019" i="5"/>
  <c r="M1018" i="5"/>
  <c r="K1018" i="5"/>
  <c r="I1018" i="5"/>
  <c r="G1018" i="5"/>
  <c r="M1017" i="5"/>
  <c r="K1017" i="5"/>
  <c r="I1017" i="5"/>
  <c r="G1017" i="5"/>
  <c r="M1016" i="5"/>
  <c r="K1016" i="5"/>
  <c r="I1016" i="5"/>
  <c r="G1016" i="5"/>
  <c r="M1015" i="5"/>
  <c r="K1015" i="5"/>
  <c r="I1015" i="5"/>
  <c r="G1015" i="5"/>
  <c r="M1014" i="5"/>
  <c r="K1014" i="5"/>
  <c r="I1014" i="5"/>
  <c r="G1014" i="5"/>
  <c r="M1013" i="5"/>
  <c r="K1013" i="5"/>
  <c r="I1013" i="5"/>
  <c r="G1013" i="5"/>
  <c r="M1012" i="5"/>
  <c r="I1012" i="5"/>
  <c r="G1012" i="5"/>
  <c r="M1011" i="5"/>
  <c r="I1011" i="5"/>
  <c r="G1011" i="5"/>
  <c r="M1010" i="5"/>
  <c r="I1010" i="5"/>
  <c r="G1010" i="5"/>
  <c r="M1009" i="5"/>
  <c r="K1009" i="5"/>
  <c r="I1009" i="5"/>
  <c r="G1009" i="5"/>
  <c r="M1008" i="5"/>
  <c r="K1008" i="5"/>
  <c r="I1008" i="5"/>
  <c r="G1008" i="5"/>
  <c r="M1007" i="5"/>
  <c r="K1007" i="5"/>
  <c r="I1007" i="5"/>
  <c r="G1007" i="5"/>
  <c r="M1006" i="5"/>
  <c r="K1006" i="5"/>
  <c r="I1006" i="5"/>
  <c r="G1006" i="5"/>
  <c r="M1005" i="5"/>
  <c r="K1005" i="5"/>
  <c r="I1005" i="5"/>
  <c r="G1005" i="5"/>
  <c r="M1004" i="5"/>
  <c r="K1004" i="5"/>
  <c r="I1004" i="5"/>
  <c r="G1004" i="5"/>
  <c r="M1003" i="5"/>
  <c r="K1003" i="5"/>
  <c r="I1003" i="5"/>
  <c r="G1003" i="5"/>
  <c r="M1002" i="5"/>
  <c r="K1002" i="5"/>
  <c r="I1002" i="5"/>
  <c r="G1002" i="5"/>
  <c r="M1001" i="5"/>
  <c r="K1001" i="5"/>
  <c r="I1001" i="5"/>
  <c r="G1001" i="5"/>
  <c r="M1000" i="5"/>
  <c r="K1000" i="5"/>
  <c r="I1000" i="5"/>
  <c r="G1000" i="5"/>
  <c r="M999" i="5"/>
  <c r="K999" i="5"/>
  <c r="I999" i="5"/>
  <c r="G999" i="5"/>
  <c r="M998" i="5"/>
  <c r="K998" i="5"/>
  <c r="I998" i="5"/>
  <c r="G998" i="5"/>
  <c r="M997" i="5"/>
  <c r="K997" i="5"/>
  <c r="I997" i="5"/>
  <c r="G997" i="5"/>
  <c r="M996" i="5"/>
  <c r="K996" i="5"/>
  <c r="I996" i="5"/>
  <c r="G996" i="5"/>
  <c r="M995" i="5"/>
  <c r="K995" i="5"/>
  <c r="I995" i="5"/>
  <c r="G995" i="5"/>
  <c r="M994" i="5"/>
  <c r="K994" i="5"/>
  <c r="I994" i="5"/>
  <c r="G994" i="5"/>
  <c r="M993" i="5"/>
  <c r="K993" i="5"/>
  <c r="I993" i="5"/>
  <c r="G993" i="5"/>
  <c r="M992" i="5"/>
  <c r="K992" i="5"/>
  <c r="I992" i="5"/>
  <c r="G992" i="5"/>
  <c r="M991" i="5"/>
  <c r="K991" i="5"/>
  <c r="I991" i="5"/>
  <c r="G991" i="5"/>
  <c r="M990" i="5"/>
  <c r="K990" i="5"/>
  <c r="I990" i="5"/>
  <c r="G990" i="5"/>
  <c r="M989" i="5"/>
  <c r="K989" i="5"/>
  <c r="I989" i="5"/>
  <c r="G989" i="5"/>
  <c r="M988" i="5"/>
  <c r="K988" i="5"/>
  <c r="I988" i="5"/>
  <c r="G988" i="5"/>
  <c r="M987" i="5"/>
  <c r="K987" i="5"/>
  <c r="I987" i="5"/>
  <c r="G987" i="5"/>
  <c r="M986" i="5"/>
  <c r="K986" i="5"/>
  <c r="I986" i="5"/>
  <c r="G986" i="5"/>
  <c r="M985" i="5"/>
  <c r="K985" i="5"/>
  <c r="I985" i="5"/>
  <c r="G985" i="5"/>
  <c r="M984" i="5"/>
  <c r="K984" i="5"/>
  <c r="I984" i="5"/>
  <c r="G984" i="5"/>
  <c r="M983" i="5"/>
  <c r="K983" i="5"/>
  <c r="I983" i="5"/>
  <c r="G983" i="5"/>
  <c r="M982" i="5"/>
  <c r="K982" i="5"/>
  <c r="I982" i="5"/>
  <c r="G982" i="5"/>
  <c r="M981" i="5"/>
  <c r="K981" i="5"/>
  <c r="I981" i="5"/>
  <c r="G981" i="5"/>
  <c r="M980" i="5"/>
  <c r="K980" i="5"/>
  <c r="I980" i="5"/>
  <c r="G980" i="5"/>
  <c r="M979" i="5"/>
  <c r="K979" i="5"/>
  <c r="I979" i="5"/>
  <c r="G979" i="5"/>
  <c r="M978" i="5"/>
  <c r="K978" i="5"/>
  <c r="I978" i="5"/>
  <c r="G978" i="5"/>
  <c r="M977" i="5"/>
  <c r="K977" i="5"/>
  <c r="I977" i="5"/>
  <c r="G977" i="5"/>
  <c r="M976" i="5"/>
  <c r="K976" i="5"/>
  <c r="I976" i="5"/>
  <c r="G976" i="5"/>
  <c r="M975" i="5"/>
  <c r="K975" i="5"/>
  <c r="I975" i="5"/>
  <c r="G975" i="5"/>
  <c r="M974" i="5"/>
  <c r="K974" i="5"/>
  <c r="I974" i="5"/>
  <c r="G974" i="5"/>
  <c r="M973" i="5"/>
  <c r="K973" i="5"/>
  <c r="I973" i="5"/>
  <c r="G973" i="5"/>
  <c r="M972" i="5"/>
  <c r="K972" i="5"/>
  <c r="I972" i="5"/>
  <c r="G972" i="5"/>
  <c r="M971" i="5"/>
  <c r="K971" i="5"/>
  <c r="I971" i="5"/>
  <c r="G971" i="5"/>
  <c r="M970" i="5"/>
  <c r="K970" i="5"/>
  <c r="I970" i="5"/>
  <c r="G970" i="5"/>
  <c r="M969" i="5"/>
  <c r="K969" i="5"/>
  <c r="I969" i="5"/>
  <c r="G969" i="5"/>
  <c r="M968" i="5"/>
  <c r="K968" i="5"/>
  <c r="I968" i="5"/>
  <c r="G968" i="5"/>
  <c r="M967" i="5"/>
  <c r="K967" i="5"/>
  <c r="I967" i="5"/>
  <c r="G967" i="5"/>
  <c r="M966" i="5"/>
  <c r="K966" i="5"/>
  <c r="I966" i="5"/>
  <c r="G966" i="5"/>
  <c r="M965" i="5"/>
  <c r="K965" i="5"/>
  <c r="I965" i="5"/>
  <c r="G965" i="5"/>
  <c r="M964" i="5"/>
  <c r="K964" i="5"/>
  <c r="I964" i="5"/>
  <c r="G964" i="5"/>
  <c r="M963" i="5"/>
  <c r="K963" i="5"/>
  <c r="I963" i="5"/>
  <c r="G963" i="5"/>
  <c r="M962" i="5"/>
  <c r="K962" i="5"/>
  <c r="I962" i="5"/>
  <c r="G962" i="5"/>
  <c r="M961" i="5"/>
  <c r="K961" i="5"/>
  <c r="I961" i="5"/>
  <c r="G961" i="5"/>
  <c r="M960" i="5"/>
  <c r="K960" i="5"/>
  <c r="I960" i="5"/>
  <c r="G960" i="5"/>
  <c r="M959" i="5"/>
  <c r="K959" i="5"/>
  <c r="I959" i="5"/>
  <c r="G959" i="5"/>
  <c r="M958" i="5"/>
  <c r="K958" i="5"/>
  <c r="I958" i="5"/>
  <c r="G958" i="5"/>
  <c r="M957" i="5"/>
  <c r="K957" i="5"/>
  <c r="I957" i="5"/>
  <c r="G957" i="5"/>
  <c r="M956" i="5"/>
  <c r="K956" i="5"/>
  <c r="I956" i="5"/>
  <c r="G956" i="5"/>
  <c r="M955" i="5"/>
  <c r="K955" i="5"/>
  <c r="I955" i="5"/>
  <c r="G955" i="5"/>
  <c r="M954" i="5"/>
  <c r="K954" i="5"/>
  <c r="I954" i="5"/>
  <c r="G954" i="5"/>
  <c r="M953" i="5"/>
  <c r="K953" i="5"/>
  <c r="I953" i="5"/>
  <c r="G953" i="5"/>
  <c r="M952" i="5"/>
  <c r="K952" i="5"/>
  <c r="I952" i="5"/>
  <c r="G952" i="5"/>
  <c r="M951" i="5"/>
  <c r="K951" i="5"/>
  <c r="I951" i="5"/>
  <c r="G951" i="5"/>
  <c r="M950" i="5"/>
  <c r="K950" i="5"/>
  <c r="I950" i="5"/>
  <c r="G950" i="5"/>
  <c r="M949" i="5"/>
  <c r="K949" i="5"/>
  <c r="I949" i="5"/>
  <c r="G949" i="5"/>
  <c r="M948" i="5"/>
  <c r="K948" i="5"/>
  <c r="I948" i="5"/>
  <c r="G948" i="5"/>
  <c r="M947" i="5"/>
  <c r="K947" i="5"/>
  <c r="I947" i="5"/>
  <c r="G947" i="5"/>
  <c r="M946" i="5"/>
  <c r="K946" i="5"/>
  <c r="I946" i="5"/>
  <c r="G946" i="5"/>
  <c r="M945" i="5"/>
  <c r="K945" i="5"/>
  <c r="I945" i="5"/>
  <c r="G945" i="5"/>
  <c r="M944" i="5"/>
  <c r="K944" i="5"/>
  <c r="I944" i="5"/>
  <c r="G944" i="5"/>
  <c r="M943" i="5"/>
  <c r="K943" i="5"/>
  <c r="I943" i="5"/>
  <c r="G943" i="5"/>
  <c r="M942" i="5"/>
  <c r="K942" i="5"/>
  <c r="I942" i="5"/>
  <c r="G942" i="5"/>
  <c r="M941" i="5"/>
  <c r="K941" i="5"/>
  <c r="I941" i="5"/>
  <c r="G941" i="5"/>
  <c r="M940" i="5"/>
  <c r="K940" i="5"/>
  <c r="I940" i="5"/>
  <c r="G940" i="5"/>
  <c r="M939" i="5"/>
  <c r="K939" i="5"/>
  <c r="I939" i="5"/>
  <c r="G939" i="5"/>
  <c r="M938" i="5"/>
  <c r="K938" i="5"/>
  <c r="I938" i="5"/>
  <c r="G938" i="5"/>
  <c r="M937" i="5"/>
  <c r="K937" i="5"/>
  <c r="I937" i="5"/>
  <c r="G937" i="5"/>
  <c r="M936" i="5"/>
  <c r="K936" i="5"/>
  <c r="I936" i="5"/>
  <c r="G936" i="5"/>
  <c r="M935" i="5"/>
  <c r="K935" i="5"/>
  <c r="I935" i="5"/>
  <c r="G935" i="5"/>
  <c r="I934" i="5"/>
  <c r="G934" i="5"/>
  <c r="L934" i="5" s="1"/>
  <c r="M933" i="5"/>
  <c r="K933" i="5"/>
  <c r="I933" i="5"/>
  <c r="G933" i="5"/>
  <c r="M932" i="5"/>
  <c r="K932" i="5"/>
  <c r="I932" i="5"/>
  <c r="G932" i="5"/>
  <c r="M931" i="5"/>
  <c r="K931" i="5"/>
  <c r="I931" i="5"/>
  <c r="G931" i="5"/>
  <c r="M930" i="5"/>
  <c r="K930" i="5"/>
  <c r="I930" i="5"/>
  <c r="G930" i="5"/>
  <c r="M929" i="5"/>
  <c r="K929" i="5"/>
  <c r="I929" i="5"/>
  <c r="G929" i="5"/>
  <c r="M928" i="5"/>
  <c r="K928" i="5"/>
  <c r="I928" i="5"/>
  <c r="G928" i="5"/>
  <c r="M927" i="5"/>
  <c r="K927" i="5"/>
  <c r="I927" i="5"/>
  <c r="G927" i="5"/>
  <c r="M926" i="5"/>
  <c r="K926" i="5"/>
  <c r="I926" i="5"/>
  <c r="G926" i="5"/>
  <c r="M925" i="5"/>
  <c r="K925" i="5"/>
  <c r="I925" i="5"/>
  <c r="G925" i="5"/>
  <c r="M924" i="5"/>
  <c r="K924" i="5"/>
  <c r="I924" i="5"/>
  <c r="G924" i="5"/>
  <c r="M923" i="5"/>
  <c r="K923" i="5"/>
  <c r="I923" i="5"/>
  <c r="G923" i="5"/>
  <c r="M922" i="5"/>
  <c r="K922" i="5"/>
  <c r="I922" i="5"/>
  <c r="G922" i="5"/>
  <c r="M921" i="5"/>
  <c r="K921" i="5"/>
  <c r="I921" i="5"/>
  <c r="G921" i="5"/>
  <c r="M920" i="5"/>
  <c r="K920" i="5"/>
  <c r="I920" i="5"/>
  <c r="G920" i="5"/>
  <c r="M919" i="5"/>
  <c r="K919" i="5"/>
  <c r="I919" i="5"/>
  <c r="G919" i="5"/>
  <c r="M918" i="5"/>
  <c r="K918" i="5"/>
  <c r="I918" i="5"/>
  <c r="G918" i="5"/>
  <c r="M917" i="5"/>
  <c r="K917" i="5"/>
  <c r="I917" i="5"/>
  <c r="G917" i="5"/>
  <c r="M916" i="5"/>
  <c r="K916" i="5"/>
  <c r="I916" i="5"/>
  <c r="G916" i="5"/>
  <c r="M915" i="5"/>
  <c r="K915" i="5"/>
  <c r="I915" i="5"/>
  <c r="G915" i="5"/>
  <c r="M914" i="5"/>
  <c r="K914" i="5"/>
  <c r="I914" i="5"/>
  <c r="G914" i="5"/>
  <c r="M913" i="5"/>
  <c r="K913" i="5"/>
  <c r="I913" i="5"/>
  <c r="G913" i="5"/>
  <c r="M912" i="5"/>
  <c r="K912" i="5"/>
  <c r="I912" i="5"/>
  <c r="G912" i="5"/>
  <c r="M911" i="5"/>
  <c r="K911" i="5"/>
  <c r="I911" i="5"/>
  <c r="G911" i="5"/>
  <c r="M910" i="5"/>
  <c r="K910" i="5"/>
  <c r="I910" i="5"/>
  <c r="G910" i="5"/>
  <c r="M909" i="5"/>
  <c r="K909" i="5"/>
  <c r="I909" i="5"/>
  <c r="G909" i="5"/>
  <c r="M908" i="5"/>
  <c r="K908" i="5"/>
  <c r="I908" i="5"/>
  <c r="G908" i="5"/>
  <c r="M907" i="5"/>
  <c r="K907" i="5"/>
  <c r="I907" i="5"/>
  <c r="G907" i="5"/>
  <c r="M906" i="5"/>
  <c r="K906" i="5"/>
  <c r="I906" i="5"/>
  <c r="G906" i="5"/>
  <c r="M905" i="5"/>
  <c r="K905" i="5"/>
  <c r="I905" i="5"/>
  <c r="G905" i="5"/>
  <c r="M904" i="5"/>
  <c r="K904" i="5"/>
  <c r="I904" i="5"/>
  <c r="G904" i="5"/>
  <c r="M903" i="5"/>
  <c r="K903" i="5"/>
  <c r="I903" i="5"/>
  <c r="G903" i="5"/>
  <c r="M902" i="5"/>
  <c r="K902" i="5"/>
  <c r="I902" i="5"/>
  <c r="G902" i="5"/>
  <c r="M901" i="5"/>
  <c r="K901" i="5"/>
  <c r="I901" i="5"/>
  <c r="G901" i="5"/>
  <c r="M900" i="5"/>
  <c r="K900" i="5"/>
  <c r="I900" i="5"/>
  <c r="G900" i="5"/>
  <c r="M899" i="5"/>
  <c r="K899" i="5"/>
  <c r="I899" i="5"/>
  <c r="G899" i="5"/>
  <c r="M898" i="5"/>
  <c r="K898" i="5"/>
  <c r="I898" i="5"/>
  <c r="G898" i="5"/>
  <c r="M897" i="5"/>
  <c r="K897" i="5"/>
  <c r="I897" i="5"/>
  <c r="G897" i="5"/>
  <c r="M896" i="5"/>
  <c r="K896" i="5"/>
  <c r="I896" i="5"/>
  <c r="G896" i="5"/>
  <c r="M895" i="5"/>
  <c r="K895" i="5"/>
  <c r="I895" i="5"/>
  <c r="G895" i="5"/>
  <c r="M894" i="5"/>
  <c r="K894" i="5"/>
  <c r="I894" i="5"/>
  <c r="G894" i="5"/>
  <c r="M893" i="5"/>
  <c r="K893" i="5"/>
  <c r="I893" i="5"/>
  <c r="G893" i="5"/>
  <c r="M892" i="5"/>
  <c r="K892" i="5"/>
  <c r="I892" i="5"/>
  <c r="G892" i="5"/>
  <c r="M891" i="5"/>
  <c r="K891" i="5"/>
  <c r="I891" i="5"/>
  <c r="G891" i="5"/>
  <c r="M890" i="5"/>
  <c r="K890" i="5"/>
  <c r="I890" i="5"/>
  <c r="G890" i="5"/>
  <c r="M889" i="5"/>
  <c r="K889" i="5"/>
  <c r="I889" i="5"/>
  <c r="G889" i="5"/>
  <c r="M888" i="5"/>
  <c r="K888" i="5"/>
  <c r="I888" i="5"/>
  <c r="G888" i="5"/>
  <c r="M887" i="5"/>
  <c r="K887" i="5"/>
  <c r="I887" i="5"/>
  <c r="G887" i="5"/>
  <c r="M886" i="5"/>
  <c r="K886" i="5"/>
  <c r="I886" i="5"/>
  <c r="G886" i="5"/>
  <c r="M885" i="5"/>
  <c r="K885" i="5"/>
  <c r="I885" i="5"/>
  <c r="G885" i="5"/>
  <c r="M884" i="5"/>
  <c r="K884" i="5"/>
  <c r="I884" i="5"/>
  <c r="G884" i="5"/>
  <c r="M883" i="5"/>
  <c r="K883" i="5"/>
  <c r="I883" i="5"/>
  <c r="G883" i="5"/>
  <c r="M882" i="5"/>
  <c r="K882" i="5"/>
  <c r="I882" i="5"/>
  <c r="G882" i="5"/>
  <c r="M881" i="5"/>
  <c r="K881" i="5"/>
  <c r="I881" i="5"/>
  <c r="G881" i="5"/>
  <c r="M880" i="5"/>
  <c r="K880" i="5"/>
  <c r="I880" i="5"/>
  <c r="G880" i="5"/>
  <c r="M879" i="5"/>
  <c r="K879" i="5"/>
  <c r="I879" i="5"/>
  <c r="G879" i="5"/>
  <c r="M878" i="5"/>
  <c r="K878" i="5"/>
  <c r="I878" i="5"/>
  <c r="G878" i="5"/>
  <c r="M877" i="5"/>
  <c r="K877" i="5"/>
  <c r="I877" i="5"/>
  <c r="G877" i="5"/>
  <c r="M876" i="5"/>
  <c r="K876" i="5"/>
  <c r="I876" i="5"/>
  <c r="G876" i="5"/>
  <c r="M875" i="5"/>
  <c r="K875" i="5"/>
  <c r="I875" i="5"/>
  <c r="G875" i="5"/>
  <c r="M874" i="5"/>
  <c r="K874" i="5"/>
  <c r="I874" i="5"/>
  <c r="G874" i="5"/>
  <c r="M873" i="5"/>
  <c r="K873" i="5"/>
  <c r="I873" i="5"/>
  <c r="G873" i="5"/>
  <c r="M872" i="5"/>
  <c r="K872" i="5"/>
  <c r="I872" i="5"/>
  <c r="G872" i="5"/>
  <c r="M871" i="5"/>
  <c r="K871" i="5"/>
  <c r="I871" i="5"/>
  <c r="G871" i="5"/>
  <c r="M870" i="5"/>
  <c r="K870" i="5"/>
  <c r="I870" i="5"/>
  <c r="G870" i="5"/>
  <c r="M869" i="5"/>
  <c r="K869" i="5"/>
  <c r="I869" i="5"/>
  <c r="G869" i="5"/>
  <c r="M868" i="5"/>
  <c r="K868" i="5"/>
  <c r="I868" i="5"/>
  <c r="G868" i="5"/>
  <c r="M867" i="5"/>
  <c r="K867" i="5"/>
  <c r="I867" i="5"/>
  <c r="G867" i="5"/>
  <c r="M866" i="5"/>
  <c r="K866" i="5"/>
  <c r="I866" i="5"/>
  <c r="G866" i="5"/>
  <c r="M865" i="5"/>
  <c r="K865" i="5"/>
  <c r="I865" i="5"/>
  <c r="G865" i="5"/>
  <c r="M864" i="5"/>
  <c r="K864" i="5"/>
  <c r="I864" i="5"/>
  <c r="G864" i="5"/>
  <c r="M863" i="5"/>
  <c r="K863" i="5"/>
  <c r="I863" i="5"/>
  <c r="G863" i="5"/>
  <c r="M862" i="5"/>
  <c r="K862" i="5"/>
  <c r="I862" i="5"/>
  <c r="G862" i="5"/>
  <c r="M861" i="5"/>
  <c r="K861" i="5"/>
  <c r="I861" i="5"/>
  <c r="G861" i="5"/>
  <c r="M860" i="5"/>
  <c r="K860" i="5"/>
  <c r="I860" i="5"/>
  <c r="G860" i="5"/>
  <c r="M859" i="5"/>
  <c r="K859" i="5"/>
  <c r="I859" i="5"/>
  <c r="G859" i="5"/>
  <c r="M858" i="5"/>
  <c r="K858" i="5"/>
  <c r="I858" i="5"/>
  <c r="G858" i="5"/>
  <c r="M857" i="5"/>
  <c r="K857" i="5"/>
  <c r="I857" i="5"/>
  <c r="G857" i="5"/>
  <c r="M856" i="5"/>
  <c r="K856" i="5"/>
  <c r="I856" i="5"/>
  <c r="G856" i="5"/>
  <c r="M855" i="5"/>
  <c r="K855" i="5"/>
  <c r="I855" i="5"/>
  <c r="G855" i="5"/>
  <c r="M854" i="5"/>
  <c r="K854" i="5"/>
  <c r="I854" i="5"/>
  <c r="G854" i="5"/>
  <c r="M853" i="5"/>
  <c r="K853" i="5"/>
  <c r="I853" i="5"/>
  <c r="G853" i="5"/>
  <c r="M852" i="5"/>
  <c r="K852" i="5"/>
  <c r="I852" i="5"/>
  <c r="G852" i="5"/>
  <c r="M851" i="5"/>
  <c r="K851" i="5"/>
  <c r="I851" i="5"/>
  <c r="G851" i="5"/>
  <c r="M850" i="5"/>
  <c r="K850" i="5"/>
  <c r="I850" i="5"/>
  <c r="G850" i="5"/>
  <c r="M849" i="5"/>
  <c r="K849" i="5"/>
  <c r="I849" i="5"/>
  <c r="G849" i="5"/>
  <c r="M848" i="5"/>
  <c r="K848" i="5"/>
  <c r="I848" i="5"/>
  <c r="G848" i="5"/>
  <c r="M847" i="5"/>
  <c r="K847" i="5"/>
  <c r="I847" i="5"/>
  <c r="G847" i="5"/>
  <c r="M846" i="5"/>
  <c r="K846" i="5"/>
  <c r="I846" i="5"/>
  <c r="G846" i="5"/>
  <c r="M845" i="5"/>
  <c r="K845" i="5"/>
  <c r="I845" i="5"/>
  <c r="G845" i="5"/>
  <c r="M844" i="5"/>
  <c r="K844" i="5"/>
  <c r="I844" i="5"/>
  <c r="G844" i="5"/>
  <c r="M843" i="5"/>
  <c r="K843" i="5"/>
  <c r="I843" i="5"/>
  <c r="G843" i="5"/>
  <c r="M842" i="5"/>
  <c r="K842" i="5"/>
  <c r="I842" i="5"/>
  <c r="G842" i="5"/>
  <c r="M841" i="5"/>
  <c r="K841" i="5"/>
  <c r="I841" i="5"/>
  <c r="G841" i="5"/>
  <c r="M840" i="5"/>
  <c r="K840" i="5"/>
  <c r="I840" i="5"/>
  <c r="G840" i="5"/>
  <c r="M839" i="5"/>
  <c r="K839" i="5"/>
  <c r="I839" i="5"/>
  <c r="G839" i="5"/>
  <c r="M838" i="5"/>
  <c r="K838" i="5"/>
  <c r="I838" i="5"/>
  <c r="G838" i="5"/>
  <c r="M837" i="5"/>
  <c r="K837" i="5"/>
  <c r="I837" i="5"/>
  <c r="G837" i="5"/>
  <c r="I836" i="5"/>
  <c r="G836" i="5"/>
  <c r="L836" i="5" s="1"/>
  <c r="I835" i="5"/>
  <c r="G835" i="5"/>
  <c r="L835" i="5" s="1"/>
  <c r="M834" i="5"/>
  <c r="K834" i="5"/>
  <c r="I834" i="5"/>
  <c r="G834" i="5"/>
  <c r="M833" i="5"/>
  <c r="K833" i="5"/>
  <c r="I833" i="5"/>
  <c r="G833" i="5"/>
  <c r="M832" i="5"/>
  <c r="K832" i="5"/>
  <c r="I832" i="5"/>
  <c r="G832" i="5"/>
  <c r="M831" i="5"/>
  <c r="K831" i="5"/>
  <c r="I831" i="5"/>
  <c r="G831" i="5"/>
  <c r="M830" i="5"/>
  <c r="K830" i="5"/>
  <c r="I830" i="5"/>
  <c r="G830" i="5"/>
  <c r="M829" i="5"/>
  <c r="K829" i="5"/>
  <c r="I829" i="5"/>
  <c r="G829" i="5"/>
  <c r="M828" i="5"/>
  <c r="K828" i="5"/>
  <c r="I828" i="5"/>
  <c r="G828" i="5"/>
  <c r="M827" i="5"/>
  <c r="K827" i="5"/>
  <c r="I827" i="5"/>
  <c r="G827" i="5"/>
  <c r="M826" i="5"/>
  <c r="K826" i="5"/>
  <c r="I826" i="5"/>
  <c r="G826" i="5"/>
  <c r="M825" i="5"/>
  <c r="K825" i="5"/>
  <c r="I825" i="5"/>
  <c r="G825" i="5"/>
  <c r="M824" i="5"/>
  <c r="K824" i="5"/>
  <c r="I824" i="5"/>
  <c r="G824" i="5"/>
  <c r="M823" i="5"/>
  <c r="K823" i="5"/>
  <c r="I823" i="5"/>
  <c r="G823" i="5"/>
  <c r="M822" i="5"/>
  <c r="K822" i="5"/>
  <c r="I822" i="5"/>
  <c r="G822" i="5"/>
  <c r="M821" i="5"/>
  <c r="K821" i="5"/>
  <c r="I821" i="5"/>
  <c r="G821" i="5"/>
  <c r="M820" i="5"/>
  <c r="K820" i="5"/>
  <c r="I820" i="5"/>
  <c r="G820" i="5"/>
  <c r="M819" i="5"/>
  <c r="K819" i="5"/>
  <c r="I819" i="5"/>
  <c r="G819" i="5"/>
  <c r="M818" i="5"/>
  <c r="K818" i="5"/>
  <c r="I818" i="5"/>
  <c r="G818" i="5"/>
  <c r="M817" i="5"/>
  <c r="K817" i="5"/>
  <c r="I817" i="5"/>
  <c r="G817" i="5"/>
  <c r="M816" i="5"/>
  <c r="K816" i="5"/>
  <c r="I816" i="5"/>
  <c r="G816" i="5"/>
  <c r="M815" i="5"/>
  <c r="K815" i="5"/>
  <c r="I815" i="5"/>
  <c r="G815" i="5"/>
  <c r="M814" i="5"/>
  <c r="K814" i="5"/>
  <c r="I814" i="5"/>
  <c r="G814" i="5"/>
  <c r="M813" i="5"/>
  <c r="K813" i="5"/>
  <c r="I813" i="5"/>
  <c r="G813" i="5"/>
  <c r="M812" i="5"/>
  <c r="K812" i="5"/>
  <c r="I812" i="5"/>
  <c r="G812" i="5"/>
  <c r="M811" i="5"/>
  <c r="K811" i="5"/>
  <c r="I811" i="5"/>
  <c r="G811" i="5"/>
  <c r="M810" i="5"/>
  <c r="K810" i="5"/>
  <c r="I810" i="5"/>
  <c r="G810" i="5"/>
  <c r="M809" i="5"/>
  <c r="K809" i="5"/>
  <c r="I809" i="5"/>
  <c r="G809" i="5"/>
  <c r="M808" i="5"/>
  <c r="K808" i="5"/>
  <c r="I808" i="5"/>
  <c r="G808" i="5"/>
  <c r="M807" i="5"/>
  <c r="K807" i="5"/>
  <c r="I807" i="5"/>
  <c r="G807" i="5"/>
  <c r="M806" i="5"/>
  <c r="K806" i="5"/>
  <c r="I806" i="5"/>
  <c r="G806" i="5"/>
  <c r="M805" i="5"/>
  <c r="K805" i="5"/>
  <c r="I805" i="5"/>
  <c r="G805" i="5"/>
  <c r="M804" i="5"/>
  <c r="K804" i="5"/>
  <c r="I804" i="5"/>
  <c r="G804" i="5"/>
  <c r="M803" i="5"/>
  <c r="K803" i="5"/>
  <c r="I803" i="5"/>
  <c r="G803" i="5"/>
  <c r="M802" i="5"/>
  <c r="K802" i="5"/>
  <c r="I802" i="5"/>
  <c r="G802" i="5"/>
  <c r="M801" i="5"/>
  <c r="K801" i="5"/>
  <c r="I801" i="5"/>
  <c r="G801" i="5"/>
  <c r="M800" i="5"/>
  <c r="K800" i="5"/>
  <c r="I800" i="5"/>
  <c r="G800" i="5"/>
  <c r="M799" i="5"/>
  <c r="K799" i="5"/>
  <c r="I799" i="5"/>
  <c r="G799" i="5"/>
  <c r="M798" i="5"/>
  <c r="K798" i="5"/>
  <c r="I798" i="5"/>
  <c r="G798" i="5"/>
  <c r="M796" i="5"/>
  <c r="K796" i="5"/>
  <c r="I796" i="5"/>
  <c r="G796" i="5"/>
  <c r="M795" i="5"/>
  <c r="K795" i="5"/>
  <c r="I795" i="5"/>
  <c r="G795" i="5"/>
  <c r="M794" i="5"/>
  <c r="K794" i="5"/>
  <c r="I794" i="5"/>
  <c r="G794" i="5"/>
  <c r="M793" i="5"/>
  <c r="K793" i="5"/>
  <c r="I793" i="5"/>
  <c r="G793" i="5"/>
  <c r="M792" i="5"/>
  <c r="K792" i="5"/>
  <c r="I792" i="5"/>
  <c r="G792" i="5"/>
  <c r="M791" i="5"/>
  <c r="K791" i="5"/>
  <c r="I791" i="5"/>
  <c r="G791" i="5"/>
  <c r="M790" i="5"/>
  <c r="K790" i="5"/>
  <c r="I790" i="5"/>
  <c r="G790" i="5"/>
  <c r="M789" i="5"/>
  <c r="K789" i="5"/>
  <c r="I789" i="5"/>
  <c r="G789" i="5"/>
  <c r="M788" i="5"/>
  <c r="K788" i="5"/>
  <c r="I788" i="5"/>
  <c r="G788" i="5"/>
  <c r="M787" i="5"/>
  <c r="K787" i="5"/>
  <c r="I787" i="5"/>
  <c r="G787" i="5"/>
  <c r="M786" i="5"/>
  <c r="K786" i="5"/>
  <c r="I786" i="5"/>
  <c r="G786" i="5"/>
  <c r="M785" i="5"/>
  <c r="K785" i="5"/>
  <c r="I785" i="5"/>
  <c r="G785" i="5"/>
  <c r="M784" i="5"/>
  <c r="K784" i="5"/>
  <c r="I784" i="5"/>
  <c r="G784" i="5"/>
  <c r="M783" i="5"/>
  <c r="K783" i="5"/>
  <c r="I783" i="5"/>
  <c r="G783" i="5"/>
  <c r="M782" i="5"/>
  <c r="K782" i="5"/>
  <c r="I782" i="5"/>
  <c r="G782" i="5"/>
  <c r="M781" i="5"/>
  <c r="K781" i="5"/>
  <c r="I781" i="5"/>
  <c r="G781" i="5"/>
  <c r="M780" i="5"/>
  <c r="K780" i="5"/>
  <c r="I780" i="5"/>
  <c r="G780" i="5"/>
  <c r="M779" i="5"/>
  <c r="K779" i="5"/>
  <c r="I779" i="5"/>
  <c r="G779" i="5"/>
  <c r="M778" i="5"/>
  <c r="K778" i="5"/>
  <c r="I778" i="5"/>
  <c r="G778" i="5"/>
  <c r="M777" i="5"/>
  <c r="K777" i="5"/>
  <c r="I777" i="5"/>
  <c r="G777" i="5"/>
  <c r="M776" i="5"/>
  <c r="K776" i="5"/>
  <c r="I776" i="5"/>
  <c r="G776" i="5"/>
  <c r="M775" i="5"/>
  <c r="K775" i="5"/>
  <c r="I775" i="5"/>
  <c r="G775" i="5"/>
  <c r="M774" i="5"/>
  <c r="K774" i="5"/>
  <c r="I774" i="5"/>
  <c r="G774" i="5"/>
  <c r="M773" i="5"/>
  <c r="K773" i="5"/>
  <c r="I773" i="5"/>
  <c r="G773" i="5"/>
  <c r="M772" i="5"/>
  <c r="K772" i="5"/>
  <c r="I772" i="5"/>
  <c r="G772" i="5"/>
  <c r="M771" i="5"/>
  <c r="K771" i="5"/>
  <c r="I771" i="5"/>
  <c r="G771" i="5"/>
  <c r="M770" i="5"/>
  <c r="K770" i="5"/>
  <c r="I770" i="5"/>
  <c r="G770" i="5"/>
  <c r="M769" i="5"/>
  <c r="K769" i="5"/>
  <c r="I769" i="5"/>
  <c r="G769" i="5"/>
  <c r="M768" i="5"/>
  <c r="K768" i="5"/>
  <c r="I768" i="5"/>
  <c r="G768" i="5"/>
  <c r="M767" i="5"/>
  <c r="K767" i="5"/>
  <c r="I767" i="5"/>
  <c r="G767" i="5"/>
  <c r="M766" i="5"/>
  <c r="K766" i="5"/>
  <c r="I766" i="5"/>
  <c r="G766" i="5"/>
  <c r="M765" i="5"/>
  <c r="K765" i="5"/>
  <c r="I765" i="5"/>
  <c r="G765" i="5"/>
  <c r="M764" i="5"/>
  <c r="K764" i="5"/>
  <c r="I764" i="5"/>
  <c r="G764" i="5"/>
  <c r="M763" i="5"/>
  <c r="K763" i="5"/>
  <c r="I763" i="5"/>
  <c r="G763" i="5"/>
  <c r="M762" i="5"/>
  <c r="K762" i="5"/>
  <c r="I762" i="5"/>
  <c r="G762" i="5"/>
  <c r="M761" i="5"/>
  <c r="K761" i="5"/>
  <c r="I761" i="5"/>
  <c r="G761" i="5"/>
  <c r="M760" i="5"/>
  <c r="K760" i="5"/>
  <c r="I760" i="5"/>
  <c r="G760" i="5"/>
  <c r="M759" i="5"/>
  <c r="K759" i="5"/>
  <c r="I759" i="5"/>
  <c r="G759" i="5"/>
  <c r="M758" i="5"/>
  <c r="K758" i="5"/>
  <c r="I758" i="5"/>
  <c r="G758" i="5"/>
  <c r="M757" i="5"/>
  <c r="K757" i="5"/>
  <c r="I757" i="5"/>
  <c r="G757" i="5"/>
  <c r="I756" i="5"/>
  <c r="M755" i="5"/>
  <c r="K755" i="5"/>
  <c r="I755" i="5"/>
  <c r="G755" i="5"/>
  <c r="M754" i="5"/>
  <c r="K754" i="5"/>
  <c r="I754" i="5"/>
  <c r="G754" i="5"/>
  <c r="M753" i="5"/>
  <c r="K753" i="5"/>
  <c r="I753" i="5"/>
  <c r="G753" i="5"/>
  <c r="M752" i="5"/>
  <c r="K752" i="5"/>
  <c r="I752" i="5"/>
  <c r="G752" i="5"/>
  <c r="M751" i="5"/>
  <c r="K751" i="5"/>
  <c r="I751" i="5"/>
  <c r="G751" i="5"/>
  <c r="M750" i="5"/>
  <c r="K750" i="5"/>
  <c r="I750" i="5"/>
  <c r="G750" i="5"/>
  <c r="M749" i="5"/>
  <c r="K749" i="5"/>
  <c r="I749" i="5"/>
  <c r="G749" i="5"/>
  <c r="M748" i="5"/>
  <c r="K748" i="5"/>
  <c r="I748" i="5"/>
  <c r="G748" i="5"/>
  <c r="M747" i="5"/>
  <c r="K747" i="5"/>
  <c r="I747" i="5"/>
  <c r="G747" i="5"/>
  <c r="M746" i="5"/>
  <c r="K746" i="5"/>
  <c r="I746" i="5"/>
  <c r="G746" i="5"/>
  <c r="M745" i="5"/>
  <c r="K745" i="5"/>
  <c r="I745" i="5"/>
  <c r="G745" i="5"/>
  <c r="M744" i="5"/>
  <c r="K744" i="5"/>
  <c r="I744" i="5"/>
  <c r="G744" i="5"/>
  <c r="M743" i="5"/>
  <c r="K743" i="5"/>
  <c r="I743" i="5"/>
  <c r="G743" i="5"/>
  <c r="M742" i="5"/>
  <c r="K742" i="5"/>
  <c r="I742" i="5"/>
  <c r="G742" i="5"/>
  <c r="M741" i="5"/>
  <c r="K741" i="5"/>
  <c r="I741" i="5"/>
  <c r="G741" i="5"/>
  <c r="M740" i="5"/>
  <c r="K740" i="5"/>
  <c r="I740" i="5"/>
  <c r="G740" i="5"/>
  <c r="M739" i="5"/>
  <c r="K739" i="5"/>
  <c r="I739" i="5"/>
  <c r="G739" i="5"/>
  <c r="M738" i="5"/>
  <c r="K738" i="5"/>
  <c r="I738" i="5"/>
  <c r="G738" i="5"/>
  <c r="M737" i="5"/>
  <c r="K737" i="5"/>
  <c r="I737" i="5"/>
  <c r="G737" i="5"/>
  <c r="M736" i="5"/>
  <c r="K736" i="5"/>
  <c r="I736" i="5"/>
  <c r="G736" i="5"/>
  <c r="M735" i="5"/>
  <c r="K735" i="5"/>
  <c r="I735" i="5"/>
  <c r="G735" i="5"/>
  <c r="M734" i="5"/>
  <c r="K734" i="5"/>
  <c r="I734" i="5"/>
  <c r="G734" i="5"/>
  <c r="M733" i="5"/>
  <c r="K733" i="5"/>
  <c r="I733" i="5"/>
  <c r="G733" i="5"/>
  <c r="M732" i="5"/>
  <c r="K732" i="5"/>
  <c r="I732" i="5"/>
  <c r="G732" i="5"/>
  <c r="M731" i="5"/>
  <c r="K731" i="5"/>
  <c r="I731" i="5"/>
  <c r="G731" i="5"/>
  <c r="M730" i="5"/>
  <c r="K730" i="5"/>
  <c r="I730" i="5"/>
  <c r="G730" i="5"/>
  <c r="M729" i="5"/>
  <c r="K729" i="5"/>
  <c r="I729" i="5"/>
  <c r="G729" i="5"/>
  <c r="M728" i="5"/>
  <c r="K728" i="5"/>
  <c r="I728" i="5"/>
  <c r="G728" i="5"/>
  <c r="M727" i="5"/>
  <c r="K727" i="5"/>
  <c r="I727" i="5"/>
  <c r="G727" i="5"/>
  <c r="M726" i="5"/>
  <c r="K726" i="5"/>
  <c r="I726" i="5"/>
  <c r="G726" i="5"/>
  <c r="M725" i="5"/>
  <c r="K725" i="5"/>
  <c r="I725" i="5"/>
  <c r="G725" i="5"/>
  <c r="M724" i="5"/>
  <c r="K724" i="5"/>
  <c r="I724" i="5"/>
  <c r="G724" i="5"/>
  <c r="M723" i="5"/>
  <c r="K723" i="5"/>
  <c r="I723" i="5"/>
  <c r="G723" i="5"/>
  <c r="M722" i="5"/>
  <c r="K722" i="5"/>
  <c r="I722" i="5"/>
  <c r="G722" i="5"/>
  <c r="M721" i="5"/>
  <c r="K721" i="5"/>
  <c r="I721" i="5"/>
  <c r="G721" i="5"/>
  <c r="M720" i="5"/>
  <c r="K720" i="5"/>
  <c r="I720" i="5"/>
  <c r="G720" i="5"/>
  <c r="M719" i="5"/>
  <c r="K719" i="5"/>
  <c r="I719" i="5"/>
  <c r="G719" i="5"/>
  <c r="M718" i="5"/>
  <c r="K718" i="5"/>
  <c r="I718" i="5"/>
  <c r="G718" i="5"/>
  <c r="M717" i="5"/>
  <c r="K717" i="5"/>
  <c r="I717" i="5"/>
  <c r="G717" i="5"/>
  <c r="M716" i="5"/>
  <c r="K716" i="5"/>
  <c r="I716" i="5"/>
  <c r="G716" i="5"/>
  <c r="M715" i="5"/>
  <c r="K715" i="5"/>
  <c r="I715" i="5"/>
  <c r="G715" i="5"/>
  <c r="M714" i="5"/>
  <c r="K714" i="5"/>
  <c r="I714" i="5"/>
  <c r="G714" i="5"/>
  <c r="M713" i="5"/>
  <c r="K713" i="5"/>
  <c r="I713" i="5"/>
  <c r="G713" i="5"/>
  <c r="M712" i="5"/>
  <c r="K712" i="5"/>
  <c r="I712" i="5"/>
  <c r="G712" i="5"/>
  <c r="M711" i="5"/>
  <c r="K711" i="5"/>
  <c r="I711" i="5"/>
  <c r="G711" i="5"/>
  <c r="M710" i="5"/>
  <c r="K710" i="5"/>
  <c r="I710" i="5"/>
  <c r="G710" i="5"/>
  <c r="M709" i="5"/>
  <c r="K709" i="5"/>
  <c r="I709" i="5"/>
  <c r="G709" i="5"/>
  <c r="M708" i="5"/>
  <c r="K708" i="5"/>
  <c r="I708" i="5"/>
  <c r="G708" i="5"/>
  <c r="M707" i="5"/>
  <c r="K707" i="5"/>
  <c r="I707" i="5"/>
  <c r="G707" i="5"/>
  <c r="M706" i="5"/>
  <c r="K706" i="5"/>
  <c r="I706" i="5"/>
  <c r="G706" i="5"/>
  <c r="I705" i="5"/>
  <c r="G705" i="5"/>
  <c r="L705" i="5" s="1"/>
  <c r="M704" i="5"/>
  <c r="K704" i="5"/>
  <c r="I704" i="5"/>
  <c r="G704" i="5"/>
  <c r="M703" i="5"/>
  <c r="K703" i="5"/>
  <c r="I703" i="5"/>
  <c r="G703" i="5"/>
  <c r="M702" i="5"/>
  <c r="K702" i="5"/>
  <c r="I702" i="5"/>
  <c r="G702" i="5"/>
  <c r="M701" i="5"/>
  <c r="K701" i="5"/>
  <c r="I701" i="5"/>
  <c r="G701" i="5"/>
  <c r="M700" i="5"/>
  <c r="K700" i="5"/>
  <c r="I700" i="5"/>
  <c r="G700" i="5"/>
  <c r="M699" i="5"/>
  <c r="K699" i="5"/>
  <c r="I699" i="5"/>
  <c r="G699" i="5"/>
  <c r="M698" i="5"/>
  <c r="K698" i="5"/>
  <c r="I698" i="5"/>
  <c r="G698" i="5"/>
  <c r="M697" i="5"/>
  <c r="K697" i="5"/>
  <c r="I697" i="5"/>
  <c r="G697" i="5"/>
  <c r="M696" i="5"/>
  <c r="K696" i="5"/>
  <c r="I696" i="5"/>
  <c r="G696" i="5"/>
  <c r="M695" i="5"/>
  <c r="K695" i="5"/>
  <c r="I695" i="5"/>
  <c r="G695" i="5"/>
  <c r="M694" i="5"/>
  <c r="K694" i="5"/>
  <c r="I694" i="5"/>
  <c r="G694" i="5"/>
  <c r="M693" i="5"/>
  <c r="K693" i="5"/>
  <c r="I693" i="5"/>
  <c r="G693" i="5"/>
  <c r="M692" i="5"/>
  <c r="K692" i="5"/>
  <c r="I692" i="5"/>
  <c r="G692" i="5"/>
  <c r="M691" i="5"/>
  <c r="K691" i="5"/>
  <c r="I691" i="5"/>
  <c r="G691" i="5"/>
  <c r="M690" i="5"/>
  <c r="K690" i="5"/>
  <c r="I690" i="5"/>
  <c r="G690" i="5"/>
  <c r="M689" i="5"/>
  <c r="K689" i="5"/>
  <c r="I689" i="5"/>
  <c r="G689" i="5"/>
  <c r="M688" i="5"/>
  <c r="K688" i="5"/>
  <c r="I688" i="5"/>
  <c r="G688" i="5"/>
  <c r="M687" i="5"/>
  <c r="K687" i="5"/>
  <c r="I687" i="5"/>
  <c r="G687" i="5"/>
  <c r="M686" i="5"/>
  <c r="K686" i="5"/>
  <c r="I686" i="5"/>
  <c r="G686" i="5"/>
  <c r="M685" i="5"/>
  <c r="K685" i="5"/>
  <c r="I685" i="5"/>
  <c r="G685" i="5"/>
  <c r="M684" i="5"/>
  <c r="K684" i="5"/>
  <c r="I684" i="5"/>
  <c r="G684" i="5"/>
  <c r="M683" i="5"/>
  <c r="K683" i="5"/>
  <c r="I683" i="5"/>
  <c r="G683" i="5"/>
  <c r="M682" i="5"/>
  <c r="K682" i="5"/>
  <c r="I682" i="5"/>
  <c r="G682" i="5"/>
  <c r="M681" i="5"/>
  <c r="K681" i="5"/>
  <c r="I681" i="5"/>
  <c r="G681" i="5"/>
  <c r="M680" i="5"/>
  <c r="K680" i="5"/>
  <c r="I680" i="5"/>
  <c r="G680" i="5"/>
  <c r="M679" i="5"/>
  <c r="K679" i="5"/>
  <c r="I679" i="5"/>
  <c r="G679" i="5"/>
  <c r="M678" i="5"/>
  <c r="K678" i="5"/>
  <c r="I678" i="5"/>
  <c r="G678" i="5"/>
  <c r="M677" i="5"/>
  <c r="K677" i="5"/>
  <c r="I677" i="5"/>
  <c r="G677" i="5"/>
  <c r="M676" i="5"/>
  <c r="K676" i="5"/>
  <c r="I676" i="5"/>
  <c r="G676" i="5"/>
  <c r="M675" i="5"/>
  <c r="K675" i="5"/>
  <c r="I675" i="5"/>
  <c r="G675" i="5"/>
  <c r="M674" i="5"/>
  <c r="K674" i="5"/>
  <c r="I674" i="5"/>
  <c r="G674" i="5"/>
  <c r="M673" i="5"/>
  <c r="K673" i="5"/>
  <c r="I673" i="5"/>
  <c r="G673" i="5"/>
  <c r="M672" i="5"/>
  <c r="K672" i="5"/>
  <c r="I672" i="5"/>
  <c r="G672" i="5"/>
  <c r="M671" i="5"/>
  <c r="K671" i="5"/>
  <c r="I671" i="5"/>
  <c r="G671" i="5"/>
  <c r="M670" i="5"/>
  <c r="K670" i="5"/>
  <c r="I670" i="5"/>
  <c r="G670" i="5"/>
  <c r="M669" i="5"/>
  <c r="K669" i="5"/>
  <c r="I669" i="5"/>
  <c r="G669" i="5"/>
  <c r="M668" i="5"/>
  <c r="K668" i="5"/>
  <c r="I668" i="5"/>
  <c r="G668" i="5"/>
  <c r="M667" i="5"/>
  <c r="K667" i="5"/>
  <c r="I667" i="5"/>
  <c r="G667" i="5"/>
  <c r="M666" i="5"/>
  <c r="K666" i="5"/>
  <c r="I666" i="5"/>
  <c r="G666" i="5"/>
  <c r="M665" i="5"/>
  <c r="K665" i="5"/>
  <c r="I665" i="5"/>
  <c r="G665" i="5"/>
  <c r="M664" i="5"/>
  <c r="K664" i="5"/>
  <c r="I664" i="5"/>
  <c r="G664" i="5"/>
  <c r="M663" i="5"/>
  <c r="K663" i="5"/>
  <c r="I663" i="5"/>
  <c r="G663" i="5"/>
  <c r="M662" i="5"/>
  <c r="K662" i="5"/>
  <c r="I662" i="5"/>
  <c r="G662" i="5"/>
  <c r="M661" i="5"/>
  <c r="K661" i="5"/>
  <c r="I661" i="5"/>
  <c r="G661" i="5"/>
  <c r="M660" i="5"/>
  <c r="K660" i="5"/>
  <c r="I660" i="5"/>
  <c r="G660" i="5"/>
  <c r="M659" i="5"/>
  <c r="K659" i="5"/>
  <c r="I659" i="5"/>
  <c r="G659" i="5"/>
  <c r="M658" i="5"/>
  <c r="K658" i="5"/>
  <c r="I658" i="5"/>
  <c r="G658" i="5"/>
  <c r="M657" i="5"/>
  <c r="K657" i="5"/>
  <c r="I657" i="5"/>
  <c r="G657" i="5"/>
  <c r="M656" i="5"/>
  <c r="K656" i="5"/>
  <c r="I656" i="5"/>
  <c r="G656" i="5"/>
  <c r="M655" i="5"/>
  <c r="K655" i="5"/>
  <c r="I655" i="5"/>
  <c r="G655" i="5"/>
  <c r="M654" i="5"/>
  <c r="K654" i="5"/>
  <c r="I654" i="5"/>
  <c r="G654" i="5"/>
  <c r="M653" i="5"/>
  <c r="K653" i="5"/>
  <c r="I653" i="5"/>
  <c r="G653" i="5"/>
  <c r="M652" i="5"/>
  <c r="K652" i="5"/>
  <c r="I652" i="5"/>
  <c r="G652" i="5"/>
  <c r="M651" i="5"/>
  <c r="K651" i="5"/>
  <c r="I651" i="5"/>
  <c r="G651" i="5"/>
  <c r="M650" i="5"/>
  <c r="K650" i="5"/>
  <c r="I650" i="5"/>
  <c r="G650" i="5"/>
  <c r="M649" i="5"/>
  <c r="K649" i="5"/>
  <c r="I649" i="5"/>
  <c r="G649" i="5"/>
  <c r="M648" i="5"/>
  <c r="K648" i="5"/>
  <c r="I648" i="5"/>
  <c r="G648" i="5"/>
  <c r="M647" i="5"/>
  <c r="K647" i="5"/>
  <c r="I647" i="5"/>
  <c r="G647" i="5"/>
  <c r="M646" i="5"/>
  <c r="K646" i="5"/>
  <c r="I646" i="5"/>
  <c r="G646" i="5"/>
  <c r="M645" i="5"/>
  <c r="K645" i="5"/>
  <c r="I645" i="5"/>
  <c r="G645" i="5"/>
  <c r="M644" i="5"/>
  <c r="K644" i="5"/>
  <c r="I644" i="5"/>
  <c r="G644" i="5"/>
  <c r="M643" i="5"/>
  <c r="K643" i="5"/>
  <c r="I643" i="5"/>
  <c r="G643" i="5"/>
  <c r="M642" i="5"/>
  <c r="K642" i="5"/>
  <c r="I642" i="5"/>
  <c r="G642" i="5"/>
  <c r="M641" i="5"/>
  <c r="K641" i="5"/>
  <c r="I641" i="5"/>
  <c r="G641" i="5"/>
  <c r="M640" i="5"/>
  <c r="K640" i="5"/>
  <c r="I640" i="5"/>
  <c r="G640" i="5"/>
  <c r="M639" i="5"/>
  <c r="K639" i="5"/>
  <c r="I639" i="5"/>
  <c r="G639" i="5"/>
  <c r="M638" i="5"/>
  <c r="K638" i="5"/>
  <c r="I638" i="5"/>
  <c r="G638" i="5"/>
  <c r="M637" i="5"/>
  <c r="K637" i="5"/>
  <c r="I637" i="5"/>
  <c r="G637" i="5"/>
  <c r="M636" i="5"/>
  <c r="K636" i="5"/>
  <c r="I636" i="5"/>
  <c r="G636" i="5"/>
  <c r="M635" i="5"/>
  <c r="K635" i="5"/>
  <c r="I635" i="5"/>
  <c r="G635" i="5"/>
  <c r="M634" i="5"/>
  <c r="K634" i="5"/>
  <c r="I634" i="5"/>
  <c r="G634" i="5"/>
  <c r="M633" i="5"/>
  <c r="K633" i="5"/>
  <c r="I633" i="5"/>
  <c r="G633" i="5"/>
  <c r="I632" i="5"/>
  <c r="M631" i="5"/>
  <c r="K631" i="5"/>
  <c r="I631" i="5"/>
  <c r="G631" i="5"/>
  <c r="M630" i="5"/>
  <c r="K630" i="5"/>
  <c r="I630" i="5"/>
  <c r="G630" i="5"/>
  <c r="M629" i="5"/>
  <c r="K629" i="5"/>
  <c r="I629" i="5"/>
  <c r="G629" i="5"/>
  <c r="M628" i="5"/>
  <c r="K628" i="5"/>
  <c r="I628" i="5"/>
  <c r="G628" i="5"/>
  <c r="M627" i="5"/>
  <c r="K627" i="5"/>
  <c r="I627" i="5"/>
  <c r="G627" i="5"/>
  <c r="M626" i="5"/>
  <c r="K626" i="5"/>
  <c r="I626" i="5"/>
  <c r="G626" i="5"/>
  <c r="M625" i="5"/>
  <c r="K625" i="5"/>
  <c r="I625" i="5"/>
  <c r="G625" i="5"/>
  <c r="M624" i="5"/>
  <c r="K624" i="5"/>
  <c r="I624" i="5"/>
  <c r="G624" i="5"/>
  <c r="M623" i="5"/>
  <c r="K623" i="5"/>
  <c r="I623" i="5"/>
  <c r="G623" i="5"/>
  <c r="M622" i="5"/>
  <c r="K622" i="5"/>
  <c r="I622" i="5"/>
  <c r="G622" i="5"/>
  <c r="M621" i="5"/>
  <c r="K621" i="5"/>
  <c r="I621" i="5"/>
  <c r="G621" i="5"/>
  <c r="M620" i="5"/>
  <c r="K620" i="5"/>
  <c r="I620" i="5"/>
  <c r="G620" i="5"/>
  <c r="M619" i="5"/>
  <c r="K619" i="5"/>
  <c r="I619" i="5"/>
  <c r="G619" i="5"/>
  <c r="M618" i="5"/>
  <c r="K618" i="5"/>
  <c r="I618" i="5"/>
  <c r="G618" i="5"/>
  <c r="M617" i="5"/>
  <c r="K617" i="5"/>
  <c r="I617" i="5"/>
  <c r="G617" i="5"/>
  <c r="M616" i="5"/>
  <c r="K616" i="5"/>
  <c r="I616" i="5"/>
  <c r="G616" i="5"/>
  <c r="M615" i="5"/>
  <c r="K615" i="5"/>
  <c r="I615" i="5"/>
  <c r="G615" i="5"/>
  <c r="M614" i="5"/>
  <c r="K614" i="5"/>
  <c r="I614" i="5"/>
  <c r="G614" i="5"/>
  <c r="M613" i="5"/>
  <c r="K613" i="5"/>
  <c r="I613" i="5"/>
  <c r="G613" i="5"/>
  <c r="M612" i="5"/>
  <c r="K612" i="5"/>
  <c r="I612" i="5"/>
  <c r="G612" i="5"/>
  <c r="M611" i="5"/>
  <c r="K611" i="5"/>
  <c r="I611" i="5"/>
  <c r="G611" i="5"/>
  <c r="M610" i="5"/>
  <c r="K610" i="5"/>
  <c r="I610" i="5"/>
  <c r="G610" i="5"/>
  <c r="M609" i="5"/>
  <c r="K609" i="5"/>
  <c r="I609" i="5"/>
  <c r="G609" i="5"/>
  <c r="M608" i="5"/>
  <c r="K608" i="5"/>
  <c r="I608" i="5"/>
  <c r="G608" i="5"/>
  <c r="M607" i="5"/>
  <c r="K607" i="5"/>
  <c r="I607" i="5"/>
  <c r="G607" i="5"/>
  <c r="M606" i="5"/>
  <c r="K606" i="5"/>
  <c r="I606" i="5"/>
  <c r="G606" i="5"/>
  <c r="M605" i="5"/>
  <c r="K605" i="5"/>
  <c r="I605" i="5"/>
  <c r="G605" i="5"/>
  <c r="M604" i="5"/>
  <c r="K604" i="5"/>
  <c r="I604" i="5"/>
  <c r="G604" i="5"/>
  <c r="M603" i="5"/>
  <c r="K603" i="5"/>
  <c r="I603" i="5"/>
  <c r="G603" i="5"/>
  <c r="M602" i="5"/>
  <c r="K602" i="5"/>
  <c r="I602" i="5"/>
  <c r="G602" i="5"/>
  <c r="M601" i="5"/>
  <c r="K601" i="5"/>
  <c r="I601" i="5"/>
  <c r="G601" i="5"/>
  <c r="M600" i="5"/>
  <c r="K600" i="5"/>
  <c r="I600" i="5"/>
  <c r="G600" i="5"/>
  <c r="M599" i="5"/>
  <c r="K599" i="5"/>
  <c r="I599" i="5"/>
  <c r="G599" i="5"/>
  <c r="M598" i="5"/>
  <c r="K598" i="5"/>
  <c r="I598" i="5"/>
  <c r="G598" i="5"/>
  <c r="M597" i="5"/>
  <c r="K597" i="5"/>
  <c r="I597" i="5"/>
  <c r="G597" i="5"/>
  <c r="M596" i="5"/>
  <c r="K596" i="5"/>
  <c r="I596" i="5"/>
  <c r="G596" i="5"/>
  <c r="M595" i="5"/>
  <c r="K595" i="5"/>
  <c r="I595" i="5"/>
  <c r="G595" i="5"/>
  <c r="M594" i="5"/>
  <c r="K594" i="5"/>
  <c r="I594" i="5"/>
  <c r="G594" i="5"/>
  <c r="M593" i="5"/>
  <c r="K593" i="5"/>
  <c r="I593" i="5"/>
  <c r="G593" i="5"/>
  <c r="M592" i="5"/>
  <c r="K592" i="5"/>
  <c r="I592" i="5"/>
  <c r="G592" i="5"/>
  <c r="M591" i="5"/>
  <c r="K591" i="5"/>
  <c r="I591" i="5"/>
  <c r="G591" i="5"/>
  <c r="M590" i="5"/>
  <c r="K590" i="5"/>
  <c r="I590" i="5"/>
  <c r="G590" i="5"/>
  <c r="M589" i="5"/>
  <c r="K589" i="5"/>
  <c r="I589" i="5"/>
  <c r="G589" i="5"/>
  <c r="M588" i="5"/>
  <c r="K588" i="5"/>
  <c r="I588" i="5"/>
  <c r="G588" i="5"/>
  <c r="M587" i="5"/>
  <c r="K587" i="5"/>
  <c r="I587" i="5"/>
  <c r="G587" i="5"/>
  <c r="M586" i="5"/>
  <c r="K586" i="5"/>
  <c r="I586" i="5"/>
  <c r="G586" i="5"/>
  <c r="M585" i="5"/>
  <c r="K585" i="5"/>
  <c r="I585" i="5"/>
  <c r="G585" i="5"/>
  <c r="M584" i="5"/>
  <c r="K584" i="5"/>
  <c r="I584" i="5"/>
  <c r="G584" i="5"/>
  <c r="M583" i="5"/>
  <c r="K583" i="5"/>
  <c r="I583" i="5"/>
  <c r="G583" i="5"/>
  <c r="M582" i="5"/>
  <c r="K582" i="5"/>
  <c r="I582" i="5"/>
  <c r="G582" i="5"/>
  <c r="M581" i="5"/>
  <c r="K581" i="5"/>
  <c r="I581" i="5"/>
  <c r="G581" i="5"/>
  <c r="M580" i="5"/>
  <c r="K580" i="5"/>
  <c r="I580" i="5"/>
  <c r="G580" i="5"/>
  <c r="M579" i="5"/>
  <c r="K579" i="5"/>
  <c r="I579" i="5"/>
  <c r="G579" i="5"/>
  <c r="M578" i="5"/>
  <c r="K578" i="5"/>
  <c r="I578" i="5"/>
  <c r="G578" i="5"/>
  <c r="M577" i="5"/>
  <c r="K577" i="5"/>
  <c r="I577" i="5"/>
  <c r="G577" i="5"/>
  <c r="M576" i="5"/>
  <c r="K576" i="5"/>
  <c r="I576" i="5"/>
  <c r="G576" i="5"/>
  <c r="M575" i="5"/>
  <c r="K575" i="5"/>
  <c r="I575" i="5"/>
  <c r="G575" i="5"/>
  <c r="M574" i="5"/>
  <c r="K574" i="5"/>
  <c r="I574" i="5"/>
  <c r="G574" i="5"/>
  <c r="M573" i="5"/>
  <c r="K573" i="5"/>
  <c r="I573" i="5"/>
  <c r="G573" i="5"/>
  <c r="M572" i="5"/>
  <c r="K572" i="5"/>
  <c r="I572" i="5"/>
  <c r="G572" i="5"/>
  <c r="M571" i="5"/>
  <c r="K571" i="5"/>
  <c r="I571" i="5"/>
  <c r="G571" i="5"/>
  <c r="M570" i="5"/>
  <c r="K570" i="5"/>
  <c r="I570" i="5"/>
  <c r="G570" i="5"/>
  <c r="M569" i="5"/>
  <c r="K569" i="5"/>
  <c r="I569" i="5"/>
  <c r="G569" i="5"/>
  <c r="M568" i="5"/>
  <c r="K568" i="5"/>
  <c r="I568" i="5"/>
  <c r="G568" i="5"/>
  <c r="M567" i="5"/>
  <c r="K567" i="5"/>
  <c r="I567" i="5"/>
  <c r="G567" i="5"/>
  <c r="M566" i="5"/>
  <c r="K566" i="5"/>
  <c r="I566" i="5"/>
  <c r="G566" i="5"/>
  <c r="M565" i="5"/>
  <c r="K565" i="5"/>
  <c r="I565" i="5"/>
  <c r="G565" i="5"/>
  <c r="M564" i="5"/>
  <c r="K564" i="5"/>
  <c r="I564" i="5"/>
  <c r="G564" i="5"/>
  <c r="M563" i="5"/>
  <c r="K563" i="5"/>
  <c r="I563" i="5"/>
  <c r="G563" i="5"/>
  <c r="M562" i="5"/>
  <c r="K562" i="5"/>
  <c r="I562" i="5"/>
  <c r="G562" i="5"/>
  <c r="M561" i="5"/>
  <c r="K561" i="5"/>
  <c r="I561" i="5"/>
  <c r="G561" i="5"/>
  <c r="M560" i="5"/>
  <c r="K560" i="5"/>
  <c r="I560" i="5"/>
  <c r="G560" i="5"/>
  <c r="M559" i="5"/>
  <c r="K559" i="5"/>
  <c r="I559" i="5"/>
  <c r="G559" i="5"/>
  <c r="M558" i="5"/>
  <c r="K558" i="5"/>
  <c r="I558" i="5"/>
  <c r="G558" i="5"/>
  <c r="M557" i="5"/>
  <c r="K557" i="5"/>
  <c r="I557" i="5"/>
  <c r="G557" i="5"/>
  <c r="M556" i="5"/>
  <c r="K556" i="5"/>
  <c r="I556" i="5"/>
  <c r="G556" i="5"/>
  <c r="M555" i="5"/>
  <c r="K555" i="5"/>
  <c r="I555" i="5"/>
  <c r="G555" i="5"/>
  <c r="M554" i="5"/>
  <c r="K554" i="5"/>
  <c r="I554" i="5"/>
  <c r="G554" i="5"/>
  <c r="M553" i="5"/>
  <c r="K553" i="5"/>
  <c r="I553" i="5"/>
  <c r="G553" i="5"/>
  <c r="M552" i="5"/>
  <c r="K552" i="5"/>
  <c r="I552" i="5"/>
  <c r="G552" i="5"/>
  <c r="M551" i="5"/>
  <c r="K551" i="5"/>
  <c r="I551" i="5"/>
  <c r="G551" i="5"/>
  <c r="M550" i="5"/>
  <c r="K550" i="5"/>
  <c r="I550" i="5"/>
  <c r="G550" i="5"/>
  <c r="M549" i="5"/>
  <c r="K549" i="5"/>
  <c r="I549" i="5"/>
  <c r="G549" i="5"/>
  <c r="M548" i="5"/>
  <c r="K548" i="5"/>
  <c r="I548" i="5"/>
  <c r="G548" i="5"/>
  <c r="M547" i="5"/>
  <c r="K547" i="5"/>
  <c r="I547" i="5"/>
  <c r="G547" i="5"/>
  <c r="M546" i="5"/>
  <c r="K546" i="5"/>
  <c r="I546" i="5"/>
  <c r="G546" i="5"/>
  <c r="M545" i="5"/>
  <c r="K545" i="5"/>
  <c r="I545" i="5"/>
  <c r="G545" i="5"/>
  <c r="M544" i="5"/>
  <c r="K544" i="5"/>
  <c r="I544" i="5"/>
  <c r="G544" i="5"/>
  <c r="M543" i="5"/>
  <c r="K543" i="5"/>
  <c r="I543" i="5"/>
  <c r="G543" i="5"/>
  <c r="M542" i="5"/>
  <c r="K542" i="5"/>
  <c r="I542" i="5"/>
  <c r="G542" i="5"/>
  <c r="M541" i="5"/>
  <c r="K541" i="5"/>
  <c r="I541" i="5"/>
  <c r="G541" i="5"/>
  <c r="M540" i="5"/>
  <c r="K540" i="5"/>
  <c r="I540" i="5"/>
  <c r="G540" i="5"/>
  <c r="M539" i="5"/>
  <c r="K539" i="5"/>
  <c r="I539" i="5"/>
  <c r="G539" i="5"/>
  <c r="M538" i="5"/>
  <c r="K538" i="5"/>
  <c r="I538" i="5"/>
  <c r="G538" i="5"/>
  <c r="M537" i="5"/>
  <c r="K537" i="5"/>
  <c r="I537" i="5"/>
  <c r="G537" i="5"/>
  <c r="M536" i="5"/>
  <c r="K536" i="5"/>
  <c r="I536" i="5"/>
  <c r="G536" i="5"/>
  <c r="M535" i="5"/>
  <c r="K535" i="5"/>
  <c r="I535" i="5"/>
  <c r="G535" i="5"/>
  <c r="M534" i="5"/>
  <c r="K534" i="5"/>
  <c r="I534" i="5"/>
  <c r="G534" i="5"/>
  <c r="M533" i="5"/>
  <c r="K533" i="5"/>
  <c r="I533" i="5"/>
  <c r="G533" i="5"/>
  <c r="M532" i="5"/>
  <c r="K532" i="5"/>
  <c r="I532" i="5"/>
  <c r="G532" i="5"/>
  <c r="M531" i="5"/>
  <c r="K531" i="5"/>
  <c r="I531" i="5"/>
  <c r="G531" i="5"/>
  <c r="M530" i="5"/>
  <c r="K530" i="5"/>
  <c r="I530" i="5"/>
  <c r="G530" i="5"/>
  <c r="M529" i="5"/>
  <c r="K529" i="5"/>
  <c r="I529" i="5"/>
  <c r="G529" i="5"/>
  <c r="M528" i="5"/>
  <c r="K528" i="5"/>
  <c r="I528" i="5"/>
  <c r="G528" i="5"/>
  <c r="M527" i="5"/>
  <c r="K527" i="5"/>
  <c r="I527" i="5"/>
  <c r="G527" i="5"/>
  <c r="M526" i="5"/>
  <c r="K526" i="5"/>
  <c r="I526" i="5"/>
  <c r="G526" i="5"/>
  <c r="M525" i="5"/>
  <c r="K525" i="5"/>
  <c r="I525" i="5"/>
  <c r="G525" i="5"/>
  <c r="M524" i="5"/>
  <c r="K524" i="5"/>
  <c r="I524" i="5"/>
  <c r="G524" i="5"/>
  <c r="M523" i="5"/>
  <c r="K523" i="5"/>
  <c r="I523" i="5"/>
  <c r="G523" i="5"/>
  <c r="M522" i="5"/>
  <c r="K522" i="5"/>
  <c r="I522" i="5"/>
  <c r="G522" i="5"/>
  <c r="M521" i="5"/>
  <c r="K521" i="5"/>
  <c r="I521" i="5"/>
  <c r="G521" i="5"/>
  <c r="M520" i="5"/>
  <c r="K520" i="5"/>
  <c r="I520" i="5"/>
  <c r="G520" i="5"/>
  <c r="M519" i="5"/>
  <c r="K519" i="5"/>
  <c r="I519" i="5"/>
  <c r="G519" i="5"/>
  <c r="M518" i="5"/>
  <c r="K518" i="5"/>
  <c r="I518" i="5"/>
  <c r="G518" i="5"/>
  <c r="M517" i="5"/>
  <c r="K517" i="5"/>
  <c r="I517" i="5"/>
  <c r="G517" i="5"/>
  <c r="M516" i="5"/>
  <c r="K516" i="5"/>
  <c r="I516" i="5"/>
  <c r="G516" i="5"/>
  <c r="M515" i="5"/>
  <c r="K515" i="5"/>
  <c r="I515" i="5"/>
  <c r="G515" i="5"/>
  <c r="M514" i="5"/>
  <c r="K514" i="5"/>
  <c r="I514" i="5"/>
  <c r="G514" i="5"/>
  <c r="M513" i="5"/>
  <c r="K513" i="5"/>
  <c r="I513" i="5"/>
  <c r="G513" i="5"/>
  <c r="M512" i="5"/>
  <c r="K512" i="5"/>
  <c r="I512" i="5"/>
  <c r="G512" i="5"/>
  <c r="M511" i="5"/>
  <c r="K511" i="5"/>
  <c r="I511" i="5"/>
  <c r="G511" i="5"/>
  <c r="M510" i="5"/>
  <c r="K510" i="5"/>
  <c r="I510" i="5"/>
  <c r="G510" i="5"/>
  <c r="M509" i="5"/>
  <c r="K509" i="5"/>
  <c r="I509" i="5"/>
  <c r="G509" i="5"/>
  <c r="M508" i="5"/>
  <c r="K508" i="5"/>
  <c r="I508" i="5"/>
  <c r="G508" i="5"/>
  <c r="M507" i="5"/>
  <c r="K507" i="5"/>
  <c r="I507" i="5"/>
  <c r="G507" i="5"/>
  <c r="M506" i="5"/>
  <c r="K506" i="5"/>
  <c r="I506" i="5"/>
  <c r="G506" i="5"/>
  <c r="M505" i="5"/>
  <c r="K505" i="5"/>
  <c r="I505" i="5"/>
  <c r="G505" i="5"/>
  <c r="M504" i="5"/>
  <c r="K504" i="5"/>
  <c r="I504" i="5"/>
  <c r="G504" i="5"/>
  <c r="M503" i="5"/>
  <c r="K503" i="5"/>
  <c r="I503" i="5"/>
  <c r="G503" i="5"/>
  <c r="M502" i="5"/>
  <c r="K502" i="5"/>
  <c r="I502" i="5"/>
  <c r="G502" i="5"/>
  <c r="M501" i="5"/>
  <c r="K501" i="5"/>
  <c r="I501" i="5"/>
  <c r="G501" i="5"/>
  <c r="M500" i="5"/>
  <c r="K500" i="5"/>
  <c r="I500" i="5"/>
  <c r="G500" i="5"/>
  <c r="M499" i="5"/>
  <c r="K499" i="5"/>
  <c r="I499" i="5"/>
  <c r="G499" i="5"/>
  <c r="M498" i="5"/>
  <c r="K498" i="5"/>
  <c r="I498" i="5"/>
  <c r="G498" i="5"/>
  <c r="I497" i="5"/>
  <c r="M496" i="5"/>
  <c r="K496" i="5"/>
  <c r="I496" i="5"/>
  <c r="G496" i="5"/>
  <c r="M495" i="5"/>
  <c r="K495" i="5"/>
  <c r="I495" i="5"/>
  <c r="G495" i="5"/>
  <c r="M494" i="5"/>
  <c r="K494" i="5"/>
  <c r="I494" i="5"/>
  <c r="G494" i="5"/>
  <c r="M493" i="5"/>
  <c r="K493" i="5"/>
  <c r="I493" i="5"/>
  <c r="G493" i="5"/>
  <c r="M492" i="5"/>
  <c r="K492" i="5"/>
  <c r="I492" i="5"/>
  <c r="G492" i="5"/>
  <c r="M491" i="5"/>
  <c r="K491" i="5"/>
  <c r="I491" i="5"/>
  <c r="G491" i="5"/>
  <c r="M490" i="5"/>
  <c r="K490" i="5"/>
  <c r="I490" i="5"/>
  <c r="G490" i="5"/>
  <c r="M489" i="5"/>
  <c r="K489" i="5"/>
  <c r="I489" i="5"/>
  <c r="G489" i="5"/>
  <c r="M488" i="5"/>
  <c r="K488" i="5"/>
  <c r="I488" i="5"/>
  <c r="G488" i="5"/>
  <c r="M487" i="5"/>
  <c r="K487" i="5"/>
  <c r="I487" i="5"/>
  <c r="G487" i="5"/>
  <c r="M486" i="5"/>
  <c r="K486" i="5"/>
  <c r="I486" i="5"/>
  <c r="G486" i="5"/>
  <c r="M485" i="5"/>
  <c r="K485" i="5"/>
  <c r="I485" i="5"/>
  <c r="G485" i="5"/>
  <c r="M484" i="5"/>
  <c r="K484" i="5"/>
  <c r="I484" i="5"/>
  <c r="G484" i="5"/>
  <c r="M483" i="5"/>
  <c r="K483" i="5"/>
  <c r="I483" i="5"/>
  <c r="G483" i="5"/>
  <c r="M482" i="5"/>
  <c r="K482" i="5"/>
  <c r="I482" i="5"/>
  <c r="G482" i="5"/>
  <c r="M481" i="5"/>
  <c r="K481" i="5"/>
  <c r="I481" i="5"/>
  <c r="G481" i="5"/>
  <c r="M480" i="5"/>
  <c r="K480" i="5"/>
  <c r="I480" i="5"/>
  <c r="G480" i="5"/>
  <c r="M479" i="5"/>
  <c r="K479" i="5"/>
  <c r="I479" i="5"/>
  <c r="G479" i="5"/>
  <c r="M478" i="5"/>
  <c r="K478" i="5"/>
  <c r="I478" i="5"/>
  <c r="G478" i="5"/>
  <c r="M477" i="5"/>
  <c r="K477" i="5"/>
  <c r="I477" i="5"/>
  <c r="G477" i="5"/>
  <c r="M476" i="5"/>
  <c r="K476" i="5"/>
  <c r="I476" i="5"/>
  <c r="G476" i="5"/>
  <c r="M475" i="5"/>
  <c r="K475" i="5"/>
  <c r="I475" i="5"/>
  <c r="G475" i="5"/>
  <c r="M474" i="5"/>
  <c r="K474" i="5"/>
  <c r="I474" i="5"/>
  <c r="G474" i="5"/>
  <c r="M473" i="5"/>
  <c r="K473" i="5"/>
  <c r="I473" i="5"/>
  <c r="G473" i="5"/>
  <c r="M472" i="5"/>
  <c r="K472" i="5"/>
  <c r="I472" i="5"/>
  <c r="G472" i="5"/>
  <c r="M471" i="5"/>
  <c r="K471" i="5"/>
  <c r="I471" i="5"/>
  <c r="G471" i="5"/>
  <c r="M470" i="5"/>
  <c r="K470" i="5"/>
  <c r="I470" i="5"/>
  <c r="G470" i="5"/>
  <c r="M469" i="5"/>
  <c r="K469" i="5"/>
  <c r="I469" i="5"/>
  <c r="G469" i="5"/>
  <c r="M468" i="5"/>
  <c r="K468" i="5"/>
  <c r="I468" i="5"/>
  <c r="G468" i="5"/>
  <c r="M467" i="5"/>
  <c r="K467" i="5"/>
  <c r="I467" i="5"/>
  <c r="G467" i="5"/>
  <c r="M466" i="5"/>
  <c r="K466" i="5"/>
  <c r="I466" i="5"/>
  <c r="G466" i="5"/>
  <c r="M465" i="5"/>
  <c r="K465" i="5"/>
  <c r="I465" i="5"/>
  <c r="G465" i="5"/>
  <c r="M464" i="5"/>
  <c r="K464" i="5"/>
  <c r="I464" i="5"/>
  <c r="G464" i="5"/>
  <c r="M463" i="5"/>
  <c r="K463" i="5"/>
  <c r="I463" i="5"/>
  <c r="G463" i="5"/>
  <c r="M462" i="5"/>
  <c r="K462" i="5"/>
  <c r="I462" i="5"/>
  <c r="G462" i="5"/>
  <c r="M461" i="5"/>
  <c r="K461" i="5"/>
  <c r="I461" i="5"/>
  <c r="G461" i="5"/>
  <c r="M460" i="5"/>
  <c r="K460" i="5"/>
  <c r="I460" i="5"/>
  <c r="G460" i="5"/>
  <c r="M459" i="5"/>
  <c r="K459" i="5"/>
  <c r="I459" i="5"/>
  <c r="G459" i="5"/>
  <c r="M458" i="5"/>
  <c r="K458" i="5"/>
  <c r="I458" i="5"/>
  <c r="G458" i="5"/>
  <c r="M457" i="5"/>
  <c r="K457" i="5"/>
  <c r="I457" i="5"/>
  <c r="G457" i="5"/>
  <c r="M456" i="5"/>
  <c r="K456" i="5"/>
  <c r="I456" i="5"/>
  <c r="G456" i="5"/>
  <c r="M455" i="5"/>
  <c r="K455" i="5"/>
  <c r="I455" i="5"/>
  <c r="G455" i="5"/>
  <c r="M454" i="5"/>
  <c r="K454" i="5"/>
  <c r="I454" i="5"/>
  <c r="G454" i="5"/>
  <c r="M453" i="5"/>
  <c r="K453" i="5"/>
  <c r="I453" i="5"/>
  <c r="G453" i="5"/>
  <c r="M452" i="5"/>
  <c r="K452" i="5"/>
  <c r="I452" i="5"/>
  <c r="G452" i="5"/>
  <c r="M451" i="5"/>
  <c r="K451" i="5"/>
  <c r="I451" i="5"/>
  <c r="G451" i="5"/>
  <c r="M450" i="5"/>
  <c r="K450" i="5"/>
  <c r="I450" i="5"/>
  <c r="G450" i="5"/>
  <c r="M449" i="5"/>
  <c r="K449" i="5"/>
  <c r="I449" i="5"/>
  <c r="G449" i="5"/>
  <c r="M448" i="5"/>
  <c r="K448" i="5"/>
  <c r="I448" i="5"/>
  <c r="G448" i="5"/>
  <c r="M447" i="5"/>
  <c r="K447" i="5"/>
  <c r="I447" i="5"/>
  <c r="G447" i="5"/>
  <c r="M446" i="5"/>
  <c r="K446" i="5"/>
  <c r="I446" i="5"/>
  <c r="G446" i="5"/>
  <c r="M445" i="5"/>
  <c r="K445" i="5"/>
  <c r="I445" i="5"/>
  <c r="G445" i="5"/>
  <c r="M444" i="5"/>
  <c r="K444" i="5"/>
  <c r="I444" i="5"/>
  <c r="G444" i="5"/>
  <c r="M443" i="5"/>
  <c r="K443" i="5"/>
  <c r="I443" i="5"/>
  <c r="G443" i="5"/>
  <c r="M442" i="5"/>
  <c r="K442" i="5"/>
  <c r="I442" i="5"/>
  <c r="G442" i="5"/>
  <c r="M441" i="5"/>
  <c r="K441" i="5"/>
  <c r="I441" i="5"/>
  <c r="G441" i="5"/>
  <c r="M440" i="5"/>
  <c r="K440" i="5"/>
  <c r="I440" i="5"/>
  <c r="G440" i="5"/>
  <c r="M439" i="5"/>
  <c r="K439" i="5"/>
  <c r="I439" i="5"/>
  <c r="G439" i="5"/>
  <c r="M438" i="5"/>
  <c r="K438" i="5"/>
  <c r="I438" i="5"/>
  <c r="G438" i="5"/>
  <c r="M437" i="5"/>
  <c r="K437" i="5"/>
  <c r="I437" i="5"/>
  <c r="G437" i="5"/>
  <c r="M436" i="5"/>
  <c r="K436" i="5"/>
  <c r="I436" i="5"/>
  <c r="G436" i="5"/>
  <c r="M435" i="5"/>
  <c r="K435" i="5"/>
  <c r="I435" i="5"/>
  <c r="G435" i="5"/>
  <c r="M434" i="5"/>
  <c r="K434" i="5"/>
  <c r="I434" i="5"/>
  <c r="G434" i="5"/>
  <c r="M433" i="5"/>
  <c r="K433" i="5"/>
  <c r="I433" i="5"/>
  <c r="G433" i="5"/>
  <c r="M432" i="5"/>
  <c r="K432" i="5"/>
  <c r="I432" i="5"/>
  <c r="G432" i="5"/>
  <c r="M431" i="5"/>
  <c r="K431" i="5"/>
  <c r="I431" i="5"/>
  <c r="G431" i="5"/>
  <c r="M430" i="5"/>
  <c r="K430" i="5"/>
  <c r="I430" i="5"/>
  <c r="G430" i="5"/>
  <c r="M429" i="5"/>
  <c r="K429" i="5"/>
  <c r="I429" i="5"/>
  <c r="G429" i="5"/>
  <c r="M428" i="5"/>
  <c r="K428" i="5"/>
  <c r="I428" i="5"/>
  <c r="G428" i="5"/>
  <c r="M427" i="5"/>
  <c r="K427" i="5"/>
  <c r="I427" i="5"/>
  <c r="G427" i="5"/>
  <c r="M426" i="5"/>
  <c r="K426" i="5"/>
  <c r="I426" i="5"/>
  <c r="G426" i="5"/>
  <c r="M425" i="5"/>
  <c r="K425" i="5"/>
  <c r="I425" i="5"/>
  <c r="G425" i="5"/>
  <c r="M424" i="5"/>
  <c r="K424" i="5"/>
  <c r="I424" i="5"/>
  <c r="G424" i="5"/>
  <c r="M423" i="5"/>
  <c r="K423" i="5"/>
  <c r="I423" i="5"/>
  <c r="G423" i="5"/>
  <c r="M422" i="5"/>
  <c r="K422" i="5"/>
  <c r="I422" i="5"/>
  <c r="G422" i="5"/>
  <c r="M421" i="5"/>
  <c r="K421" i="5"/>
  <c r="I421" i="5"/>
  <c r="G421" i="5"/>
  <c r="M420" i="5"/>
  <c r="K420" i="5"/>
  <c r="I420" i="5"/>
  <c r="G420" i="5"/>
  <c r="M419" i="5"/>
  <c r="K419" i="5"/>
  <c r="I419" i="5"/>
  <c r="G419" i="5"/>
  <c r="M418" i="5"/>
  <c r="K418" i="5"/>
  <c r="I418" i="5"/>
  <c r="G418" i="5"/>
  <c r="M417" i="5"/>
  <c r="K417" i="5"/>
  <c r="I417" i="5"/>
  <c r="G417" i="5"/>
  <c r="M416" i="5"/>
  <c r="K416" i="5"/>
  <c r="I416" i="5"/>
  <c r="G416" i="5"/>
  <c r="M415" i="5"/>
  <c r="K415" i="5"/>
  <c r="I415" i="5"/>
  <c r="G415" i="5"/>
  <c r="M414" i="5"/>
  <c r="K414" i="5"/>
  <c r="I414" i="5"/>
  <c r="G414" i="5"/>
  <c r="M413" i="5"/>
  <c r="K413" i="5"/>
  <c r="I413" i="5"/>
  <c r="G413" i="5"/>
  <c r="M412" i="5"/>
  <c r="K412" i="5"/>
  <c r="I412" i="5"/>
  <c r="G412" i="5"/>
  <c r="M411" i="5"/>
  <c r="K411" i="5"/>
  <c r="I411" i="5"/>
  <c r="G411" i="5"/>
  <c r="M410" i="5"/>
  <c r="K410" i="5"/>
  <c r="I410" i="5"/>
  <c r="G410" i="5"/>
  <c r="M409" i="5"/>
  <c r="K409" i="5"/>
  <c r="I409" i="5"/>
  <c r="G409" i="5"/>
  <c r="M408" i="5"/>
  <c r="K408" i="5"/>
  <c r="I408" i="5"/>
  <c r="G408" i="5"/>
  <c r="M407" i="5"/>
  <c r="K407" i="5"/>
  <c r="I407" i="5"/>
  <c r="G407" i="5"/>
  <c r="M406" i="5"/>
  <c r="K406" i="5"/>
  <c r="I406" i="5"/>
  <c r="G406" i="5"/>
  <c r="M405" i="5"/>
  <c r="K405" i="5"/>
  <c r="I405" i="5"/>
  <c r="G405" i="5"/>
  <c r="M404" i="5"/>
  <c r="K404" i="5"/>
  <c r="I404" i="5"/>
  <c r="G404" i="5"/>
  <c r="M403" i="5"/>
  <c r="K403" i="5"/>
  <c r="I403" i="5"/>
  <c r="G403" i="5"/>
  <c r="M402" i="5"/>
  <c r="K402" i="5"/>
  <c r="I402" i="5"/>
  <c r="G402" i="5"/>
  <c r="M401" i="5"/>
  <c r="K401" i="5"/>
  <c r="I401" i="5"/>
  <c r="G401" i="5"/>
  <c r="M400" i="5"/>
  <c r="K400" i="5"/>
  <c r="I400" i="5"/>
  <c r="G400" i="5"/>
  <c r="M399" i="5"/>
  <c r="K399" i="5"/>
  <c r="I399" i="5"/>
  <c r="G399" i="5"/>
  <c r="M398" i="5"/>
  <c r="K398" i="5"/>
  <c r="I398" i="5"/>
  <c r="G398" i="5"/>
  <c r="M397" i="5"/>
  <c r="K397" i="5"/>
  <c r="I397" i="5"/>
  <c r="G397" i="5"/>
  <c r="M396" i="5"/>
  <c r="K396" i="5"/>
  <c r="I396" i="5"/>
  <c r="G396" i="5"/>
  <c r="I395" i="5"/>
  <c r="M394" i="5"/>
  <c r="K394" i="5"/>
  <c r="I394" i="5"/>
  <c r="G394" i="5"/>
  <c r="M393" i="5"/>
  <c r="K393" i="5"/>
  <c r="I393" i="5"/>
  <c r="G393" i="5"/>
  <c r="M392" i="5"/>
  <c r="K392" i="5"/>
  <c r="I392" i="5"/>
  <c r="G392" i="5"/>
  <c r="M391" i="5"/>
  <c r="K391" i="5"/>
  <c r="I391" i="5"/>
  <c r="G391" i="5"/>
  <c r="M390" i="5"/>
  <c r="K390" i="5"/>
  <c r="I390" i="5"/>
  <c r="G390" i="5"/>
  <c r="M389" i="5"/>
  <c r="K389" i="5"/>
  <c r="I389" i="5"/>
  <c r="G389" i="5"/>
  <c r="M388" i="5"/>
  <c r="K388" i="5"/>
  <c r="I388" i="5"/>
  <c r="G388" i="5"/>
  <c r="M387" i="5"/>
  <c r="K387" i="5"/>
  <c r="I387" i="5"/>
  <c r="G387" i="5"/>
  <c r="M386" i="5"/>
  <c r="K386" i="5"/>
  <c r="I386" i="5"/>
  <c r="G386" i="5"/>
  <c r="M385" i="5"/>
  <c r="K385" i="5"/>
  <c r="I385" i="5"/>
  <c r="G385" i="5"/>
  <c r="M384" i="5"/>
  <c r="K384" i="5"/>
  <c r="I384" i="5"/>
  <c r="G384" i="5"/>
  <c r="M383" i="5"/>
  <c r="K383" i="5"/>
  <c r="I383" i="5"/>
  <c r="G383" i="5"/>
  <c r="M382" i="5"/>
  <c r="K382" i="5"/>
  <c r="I382" i="5"/>
  <c r="G382" i="5"/>
  <c r="M381" i="5"/>
  <c r="K381" i="5"/>
  <c r="I381" i="5"/>
  <c r="G381" i="5"/>
  <c r="M380" i="5"/>
  <c r="K380" i="5"/>
  <c r="I380" i="5"/>
  <c r="G380" i="5"/>
  <c r="M379" i="5"/>
  <c r="K379" i="5"/>
  <c r="I379" i="5"/>
  <c r="G379" i="5"/>
  <c r="M378" i="5"/>
  <c r="K378" i="5"/>
  <c r="I378" i="5"/>
  <c r="G378" i="5"/>
  <c r="M377" i="5"/>
  <c r="K377" i="5"/>
  <c r="I377" i="5"/>
  <c r="G377" i="5"/>
  <c r="M376" i="5"/>
  <c r="K376" i="5"/>
  <c r="I376" i="5"/>
  <c r="G376" i="5"/>
  <c r="M375" i="5"/>
  <c r="K375" i="5"/>
  <c r="I375" i="5"/>
  <c r="G375" i="5"/>
  <c r="M374" i="5"/>
  <c r="K374" i="5"/>
  <c r="I374" i="5"/>
  <c r="G374" i="5"/>
  <c r="M373" i="5"/>
  <c r="K373" i="5"/>
  <c r="I373" i="5"/>
  <c r="G373" i="5"/>
  <c r="M372" i="5"/>
  <c r="K372" i="5"/>
  <c r="I372" i="5"/>
  <c r="G372" i="5"/>
  <c r="M371" i="5"/>
  <c r="K371" i="5"/>
  <c r="I371" i="5"/>
  <c r="G371" i="5"/>
  <c r="M370" i="5"/>
  <c r="K370" i="5"/>
  <c r="I370" i="5"/>
  <c r="G370" i="5"/>
  <c r="M369" i="5"/>
  <c r="K369" i="5"/>
  <c r="I369" i="5"/>
  <c r="G369" i="5"/>
  <c r="M368" i="5"/>
  <c r="K368" i="5"/>
  <c r="I368" i="5"/>
  <c r="G368" i="5"/>
  <c r="M367" i="5"/>
  <c r="K367" i="5"/>
  <c r="I367" i="5"/>
  <c r="G367" i="5"/>
  <c r="M366" i="5"/>
  <c r="K366" i="5"/>
  <c r="I366" i="5"/>
  <c r="G366" i="5"/>
  <c r="M365" i="5"/>
  <c r="K365" i="5"/>
  <c r="I365" i="5"/>
  <c r="G365" i="5"/>
  <c r="M364" i="5"/>
  <c r="K364" i="5"/>
  <c r="I364" i="5"/>
  <c r="G364" i="5"/>
  <c r="M363" i="5"/>
  <c r="K363" i="5"/>
  <c r="I363" i="5"/>
  <c r="G363" i="5"/>
  <c r="M362" i="5"/>
  <c r="K362" i="5"/>
  <c r="I362" i="5"/>
  <c r="G362" i="5"/>
  <c r="M361" i="5"/>
  <c r="K361" i="5"/>
  <c r="I361" i="5"/>
  <c r="G361" i="5"/>
  <c r="M360" i="5"/>
  <c r="K360" i="5"/>
  <c r="I360" i="5"/>
  <c r="G360" i="5"/>
  <c r="M359" i="5"/>
  <c r="K359" i="5"/>
  <c r="I359" i="5"/>
  <c r="G359" i="5"/>
  <c r="M358" i="5"/>
  <c r="K358" i="5"/>
  <c r="I358" i="5"/>
  <c r="G358" i="5"/>
  <c r="M357" i="5"/>
  <c r="K357" i="5"/>
  <c r="I357" i="5"/>
  <c r="G357" i="5"/>
  <c r="M356" i="5"/>
  <c r="K356" i="5"/>
  <c r="I356" i="5"/>
  <c r="G356" i="5"/>
  <c r="M355" i="5"/>
  <c r="K355" i="5"/>
  <c r="I355" i="5"/>
  <c r="G355" i="5"/>
  <c r="M354" i="5"/>
  <c r="K354" i="5"/>
  <c r="I354" i="5"/>
  <c r="G354" i="5"/>
  <c r="M353" i="5"/>
  <c r="K353" i="5"/>
  <c r="I353" i="5"/>
  <c r="G353" i="5"/>
  <c r="M352" i="5"/>
  <c r="K352" i="5"/>
  <c r="I352" i="5"/>
  <c r="G352" i="5"/>
  <c r="M351" i="5"/>
  <c r="K351" i="5"/>
  <c r="I351" i="5"/>
  <c r="G351" i="5"/>
  <c r="M350" i="5"/>
  <c r="K350" i="5"/>
  <c r="I350" i="5"/>
  <c r="G350" i="5"/>
  <c r="M349" i="5"/>
  <c r="K349" i="5"/>
  <c r="I349" i="5"/>
  <c r="G349" i="5"/>
  <c r="I348" i="5"/>
  <c r="M347" i="5"/>
  <c r="K347" i="5"/>
  <c r="I347" i="5"/>
  <c r="G347" i="5"/>
  <c r="M346" i="5"/>
  <c r="K346" i="5"/>
  <c r="I346" i="5"/>
  <c r="G346" i="5"/>
  <c r="M345" i="5"/>
  <c r="K345" i="5"/>
  <c r="I345" i="5"/>
  <c r="G345" i="5"/>
  <c r="M344" i="5"/>
  <c r="K344" i="5"/>
  <c r="I344" i="5"/>
  <c r="G344" i="5"/>
  <c r="M343" i="5"/>
  <c r="K343" i="5"/>
  <c r="I343" i="5"/>
  <c r="G343" i="5"/>
  <c r="M342" i="5"/>
  <c r="K342" i="5"/>
  <c r="I342" i="5"/>
  <c r="G342" i="5"/>
  <c r="M341" i="5"/>
  <c r="K341" i="5"/>
  <c r="I341" i="5"/>
  <c r="G341" i="5"/>
  <c r="M340" i="5"/>
  <c r="K340" i="5"/>
  <c r="I340" i="5"/>
  <c r="G340" i="5"/>
  <c r="M339" i="5"/>
  <c r="K339" i="5"/>
  <c r="I339" i="5"/>
  <c r="G339" i="5"/>
  <c r="M338" i="5"/>
  <c r="K338" i="5"/>
  <c r="I338" i="5"/>
  <c r="G338" i="5"/>
  <c r="M337" i="5"/>
  <c r="K337" i="5"/>
  <c r="I337" i="5"/>
  <c r="G337" i="5"/>
  <c r="M336" i="5"/>
  <c r="K336" i="5"/>
  <c r="I336" i="5"/>
  <c r="G336" i="5"/>
  <c r="M335" i="5"/>
  <c r="K335" i="5"/>
  <c r="I335" i="5"/>
  <c r="G335" i="5"/>
  <c r="M334" i="5"/>
  <c r="K334" i="5"/>
  <c r="I334" i="5"/>
  <c r="G334" i="5"/>
  <c r="M333" i="5"/>
  <c r="K333" i="5"/>
  <c r="I333" i="5"/>
  <c r="G333" i="5"/>
  <c r="M332" i="5"/>
  <c r="K332" i="5"/>
  <c r="I332" i="5"/>
  <c r="G332" i="5"/>
  <c r="M331" i="5"/>
  <c r="K331" i="5"/>
  <c r="I331" i="5"/>
  <c r="G331" i="5"/>
  <c r="M330" i="5"/>
  <c r="K330" i="5"/>
  <c r="I330" i="5"/>
  <c r="G330" i="5"/>
  <c r="M329" i="5"/>
  <c r="K329" i="5"/>
  <c r="I329" i="5"/>
  <c r="G329" i="5"/>
  <c r="M328" i="5"/>
  <c r="K328" i="5"/>
  <c r="I328" i="5"/>
  <c r="G328" i="5"/>
  <c r="M327" i="5"/>
  <c r="K327" i="5"/>
  <c r="I327" i="5"/>
  <c r="G327" i="5"/>
  <c r="M326" i="5"/>
  <c r="K326" i="5"/>
  <c r="I326" i="5"/>
  <c r="G326" i="5"/>
  <c r="M325" i="5"/>
  <c r="K325" i="5"/>
  <c r="I325" i="5"/>
  <c r="G325" i="5"/>
  <c r="M324" i="5"/>
  <c r="K324" i="5"/>
  <c r="I324" i="5"/>
  <c r="G324" i="5"/>
  <c r="M323" i="5"/>
  <c r="K323" i="5"/>
  <c r="I323" i="5"/>
  <c r="G323" i="5"/>
  <c r="M322" i="5"/>
  <c r="K322" i="5"/>
  <c r="I322" i="5"/>
  <c r="G322" i="5"/>
  <c r="M321" i="5"/>
  <c r="K321" i="5"/>
  <c r="I321" i="5"/>
  <c r="G321" i="5"/>
  <c r="M320" i="5"/>
  <c r="K320" i="5"/>
  <c r="I320" i="5"/>
  <c r="G320" i="5"/>
  <c r="M319" i="5"/>
  <c r="K319" i="5"/>
  <c r="I319" i="5"/>
  <c r="G319" i="5"/>
  <c r="M318" i="5"/>
  <c r="K318" i="5"/>
  <c r="I318" i="5"/>
  <c r="G318" i="5"/>
  <c r="M317" i="5"/>
  <c r="K317" i="5"/>
  <c r="I317" i="5"/>
  <c r="G317" i="5"/>
  <c r="M316" i="5"/>
  <c r="K316" i="5"/>
  <c r="I316" i="5"/>
  <c r="G316" i="5"/>
  <c r="M315" i="5"/>
  <c r="K315" i="5"/>
  <c r="I315" i="5"/>
  <c r="G315" i="5"/>
  <c r="M314" i="5"/>
  <c r="K314" i="5"/>
  <c r="I314" i="5"/>
  <c r="G314" i="5"/>
  <c r="M313" i="5"/>
  <c r="K313" i="5"/>
  <c r="I313" i="5"/>
  <c r="G313" i="5"/>
  <c r="M312" i="5"/>
  <c r="K312" i="5"/>
  <c r="I312" i="5"/>
  <c r="G312" i="5"/>
  <c r="M311" i="5"/>
  <c r="K311" i="5"/>
  <c r="I311" i="5"/>
  <c r="G311" i="5"/>
  <c r="M310" i="5"/>
  <c r="K310" i="5"/>
  <c r="I310" i="5"/>
  <c r="G310" i="5"/>
  <c r="M309" i="5"/>
  <c r="K309" i="5"/>
  <c r="I309" i="5"/>
  <c r="G309" i="5"/>
  <c r="M308" i="5"/>
  <c r="K308" i="5"/>
  <c r="I308" i="5"/>
  <c r="G308" i="5"/>
  <c r="M307" i="5"/>
  <c r="K307" i="5"/>
  <c r="I307" i="5"/>
  <c r="G307" i="5"/>
  <c r="M306" i="5"/>
  <c r="K306" i="5"/>
  <c r="I306" i="5"/>
  <c r="G306" i="5"/>
  <c r="I305" i="5"/>
  <c r="M304" i="5"/>
  <c r="K304" i="5"/>
  <c r="I304" i="5"/>
  <c r="G304" i="5"/>
  <c r="M303" i="5"/>
  <c r="K303" i="5"/>
  <c r="I303" i="5"/>
  <c r="G303" i="5"/>
  <c r="M302" i="5"/>
  <c r="K302" i="5"/>
  <c r="I302" i="5"/>
  <c r="G302" i="5"/>
  <c r="M301" i="5"/>
  <c r="K301" i="5"/>
  <c r="I301" i="5"/>
  <c r="G301" i="5"/>
  <c r="M300" i="5"/>
  <c r="K300" i="5"/>
  <c r="I300" i="5"/>
  <c r="G300" i="5"/>
  <c r="M299" i="5"/>
  <c r="K299" i="5"/>
  <c r="I299" i="5"/>
  <c r="G299" i="5"/>
  <c r="M298" i="5"/>
  <c r="K298" i="5"/>
  <c r="I298" i="5"/>
  <c r="G298" i="5"/>
  <c r="M297" i="5"/>
  <c r="K297" i="5"/>
  <c r="I297" i="5"/>
  <c r="G297" i="5"/>
  <c r="M296" i="5"/>
  <c r="K296" i="5"/>
  <c r="I296" i="5"/>
  <c r="G296" i="5"/>
  <c r="M295" i="5"/>
  <c r="K295" i="5"/>
  <c r="I295" i="5"/>
  <c r="G295" i="5"/>
  <c r="M294" i="5"/>
  <c r="K294" i="5"/>
  <c r="I294" i="5"/>
  <c r="G294" i="5"/>
  <c r="M293" i="5"/>
  <c r="K293" i="5"/>
  <c r="I293" i="5"/>
  <c r="G293" i="5"/>
  <c r="M292" i="5"/>
  <c r="K292" i="5"/>
  <c r="I292" i="5"/>
  <c r="G292" i="5"/>
  <c r="M291" i="5"/>
  <c r="K291" i="5"/>
  <c r="I291" i="5"/>
  <c r="G291" i="5"/>
  <c r="M290" i="5"/>
  <c r="K290" i="5"/>
  <c r="I290" i="5"/>
  <c r="G290" i="5"/>
  <c r="M289" i="5"/>
  <c r="K289" i="5"/>
  <c r="I289" i="5"/>
  <c r="G289" i="5"/>
  <c r="M288" i="5"/>
  <c r="K288" i="5"/>
  <c r="I288" i="5"/>
  <c r="G288" i="5"/>
  <c r="M287" i="5"/>
  <c r="K287" i="5"/>
  <c r="I287" i="5"/>
  <c r="G287" i="5"/>
  <c r="M286" i="5"/>
  <c r="K286" i="5"/>
  <c r="I286" i="5"/>
  <c r="G286" i="5"/>
  <c r="M285" i="5"/>
  <c r="K285" i="5"/>
  <c r="I285" i="5"/>
  <c r="G285" i="5"/>
  <c r="M284" i="5"/>
  <c r="K284" i="5"/>
  <c r="I284" i="5"/>
  <c r="G284" i="5"/>
  <c r="M283" i="5"/>
  <c r="K283" i="5"/>
  <c r="I283" i="5"/>
  <c r="G283" i="5"/>
  <c r="M282" i="5"/>
  <c r="K282" i="5"/>
  <c r="I282" i="5"/>
  <c r="G282" i="5"/>
  <c r="M281" i="5"/>
  <c r="K281" i="5"/>
  <c r="I281" i="5"/>
  <c r="G281" i="5"/>
  <c r="M280" i="5"/>
  <c r="K280" i="5"/>
  <c r="I280" i="5"/>
  <c r="G280" i="5"/>
  <c r="M279" i="5"/>
  <c r="K279" i="5"/>
  <c r="I279" i="5"/>
  <c r="G279" i="5"/>
  <c r="M278" i="5"/>
  <c r="K278" i="5"/>
  <c r="I278" i="5"/>
  <c r="G278" i="5"/>
  <c r="M277" i="5"/>
  <c r="K277" i="5"/>
  <c r="I277" i="5"/>
  <c r="G277" i="5"/>
  <c r="M276" i="5"/>
  <c r="K276" i="5"/>
  <c r="I276" i="5"/>
  <c r="G276" i="5"/>
  <c r="M275" i="5"/>
  <c r="K275" i="5"/>
  <c r="I275" i="5"/>
  <c r="G275" i="5"/>
  <c r="M274" i="5"/>
  <c r="K274" i="5"/>
  <c r="I274" i="5"/>
  <c r="G274" i="5"/>
  <c r="M273" i="5"/>
  <c r="K273" i="5"/>
  <c r="I273" i="5"/>
  <c r="G273" i="5"/>
  <c r="M272" i="5"/>
  <c r="K272" i="5"/>
  <c r="I272" i="5"/>
  <c r="G272" i="5"/>
  <c r="M271" i="5"/>
  <c r="K271" i="5"/>
  <c r="I271" i="5"/>
  <c r="G271" i="5"/>
  <c r="M270" i="5"/>
  <c r="K270" i="5"/>
  <c r="I270" i="5"/>
  <c r="G270" i="5"/>
  <c r="M269" i="5"/>
  <c r="K269" i="5"/>
  <c r="I269" i="5"/>
  <c r="G269" i="5"/>
  <c r="M268" i="5"/>
  <c r="K268" i="5"/>
  <c r="I268" i="5"/>
  <c r="G268" i="5"/>
  <c r="M267" i="5"/>
  <c r="K267" i="5"/>
  <c r="I267" i="5"/>
  <c r="G267" i="5"/>
  <c r="M266" i="5"/>
  <c r="K266" i="5"/>
  <c r="I266" i="5"/>
  <c r="G266" i="5"/>
  <c r="M265" i="5"/>
  <c r="K265" i="5"/>
  <c r="I265" i="5"/>
  <c r="G265" i="5"/>
  <c r="M264" i="5"/>
  <c r="K264" i="5"/>
  <c r="I264" i="5"/>
  <c r="G264" i="5"/>
  <c r="M263" i="5"/>
  <c r="K263" i="5"/>
  <c r="I263" i="5"/>
  <c r="G263" i="5"/>
  <c r="M262" i="5"/>
  <c r="K262" i="5"/>
  <c r="I262" i="5"/>
  <c r="G262" i="5"/>
  <c r="M261" i="5"/>
  <c r="K261" i="5"/>
  <c r="I261" i="5"/>
  <c r="G261" i="5"/>
  <c r="M260" i="5"/>
  <c r="K260" i="5"/>
  <c r="I260" i="5"/>
  <c r="G260" i="5"/>
  <c r="M259" i="5"/>
  <c r="K259" i="5"/>
  <c r="I259" i="5"/>
  <c r="G259" i="5"/>
  <c r="M258" i="5"/>
  <c r="K258" i="5"/>
  <c r="I258" i="5"/>
  <c r="G258" i="5"/>
  <c r="M257" i="5"/>
  <c r="K257" i="5"/>
  <c r="I257" i="5"/>
  <c r="G257" i="5"/>
  <c r="M256" i="5"/>
  <c r="K256" i="5"/>
  <c r="I256" i="5"/>
  <c r="G256" i="5"/>
  <c r="M255" i="5"/>
  <c r="K255" i="5"/>
  <c r="I255" i="5"/>
  <c r="G255" i="5"/>
  <c r="M254" i="5"/>
  <c r="K254" i="5"/>
  <c r="I254" i="5"/>
  <c r="G254" i="5"/>
  <c r="M253" i="5"/>
  <c r="K253" i="5"/>
  <c r="I253" i="5"/>
  <c r="G253" i="5"/>
  <c r="M252" i="5"/>
  <c r="K252" i="5"/>
  <c r="I252" i="5"/>
  <c r="G252" i="5"/>
  <c r="M251" i="5"/>
  <c r="K251" i="5"/>
  <c r="I251" i="5"/>
  <c r="G251" i="5"/>
  <c r="M250" i="5"/>
  <c r="K250" i="5"/>
  <c r="I250" i="5"/>
  <c r="G250" i="5"/>
  <c r="M249" i="5"/>
  <c r="K249" i="5"/>
  <c r="I249" i="5"/>
  <c r="G249" i="5"/>
  <c r="M248" i="5"/>
  <c r="K248" i="5"/>
  <c r="I248" i="5"/>
  <c r="G248" i="5"/>
  <c r="M247" i="5"/>
  <c r="K247" i="5"/>
  <c r="I247" i="5"/>
  <c r="G247" i="5"/>
  <c r="M246" i="5"/>
  <c r="K246" i="5"/>
  <c r="I246" i="5"/>
  <c r="G246" i="5"/>
  <c r="M245" i="5"/>
  <c r="K245" i="5"/>
  <c r="I245" i="5"/>
  <c r="G245" i="5"/>
  <c r="M244" i="5"/>
  <c r="K244" i="5"/>
  <c r="I244" i="5"/>
  <c r="G244" i="5"/>
  <c r="M243" i="5"/>
  <c r="K243" i="5"/>
  <c r="I243" i="5"/>
  <c r="G243" i="5"/>
  <c r="M242" i="5"/>
  <c r="K242" i="5"/>
  <c r="I242" i="5"/>
  <c r="G242" i="5"/>
  <c r="M241" i="5"/>
  <c r="K241" i="5"/>
  <c r="I241" i="5"/>
  <c r="G241" i="5"/>
  <c r="M240" i="5"/>
  <c r="K240" i="5"/>
  <c r="I240" i="5"/>
  <c r="G240" i="5"/>
  <c r="M239" i="5"/>
  <c r="K239" i="5"/>
  <c r="I239" i="5"/>
  <c r="G239" i="5"/>
  <c r="M238" i="5"/>
  <c r="K238" i="5"/>
  <c r="I238" i="5"/>
  <c r="G238" i="5"/>
  <c r="M237" i="5"/>
  <c r="K237" i="5"/>
  <c r="I237" i="5"/>
  <c r="G237" i="5"/>
  <c r="M236" i="5"/>
  <c r="K236" i="5"/>
  <c r="I236" i="5"/>
  <c r="G236" i="5"/>
  <c r="M235" i="5"/>
  <c r="K235" i="5"/>
  <c r="I235" i="5"/>
  <c r="G235" i="5"/>
  <c r="M234" i="5"/>
  <c r="K234" i="5"/>
  <c r="I234" i="5"/>
  <c r="G234" i="5"/>
  <c r="M233" i="5"/>
  <c r="K233" i="5"/>
  <c r="I233" i="5"/>
  <c r="G233" i="5"/>
  <c r="M232" i="5"/>
  <c r="K232" i="5"/>
  <c r="I232" i="5"/>
  <c r="G232" i="5"/>
  <c r="M231" i="5"/>
  <c r="K231" i="5"/>
  <c r="I231" i="5"/>
  <c r="G231" i="5"/>
  <c r="M230" i="5"/>
  <c r="K230" i="5"/>
  <c r="I230" i="5"/>
  <c r="G230" i="5"/>
  <c r="M229" i="5"/>
  <c r="K229" i="5"/>
  <c r="I229" i="5"/>
  <c r="G229" i="5"/>
  <c r="M228" i="5"/>
  <c r="K228" i="5"/>
  <c r="I228" i="5"/>
  <c r="G228" i="5"/>
  <c r="M227" i="5"/>
  <c r="K227" i="5"/>
  <c r="I227" i="5"/>
  <c r="G227" i="5"/>
  <c r="M226" i="5"/>
  <c r="K226" i="5"/>
  <c r="I226" i="5"/>
  <c r="G226" i="5"/>
  <c r="M225" i="5"/>
  <c r="K225" i="5"/>
  <c r="I225" i="5"/>
  <c r="G225" i="5"/>
  <c r="M224" i="5"/>
  <c r="K224" i="5"/>
  <c r="I224" i="5"/>
  <c r="G224" i="5"/>
  <c r="M223" i="5"/>
  <c r="K223" i="5"/>
  <c r="I223" i="5"/>
  <c r="G223" i="5"/>
  <c r="M222" i="5"/>
  <c r="K222" i="5"/>
  <c r="I222" i="5"/>
  <c r="G222" i="5"/>
  <c r="M221" i="5"/>
  <c r="K221" i="5"/>
  <c r="I221" i="5"/>
  <c r="G221" i="5"/>
  <c r="M220" i="5"/>
  <c r="K220" i="5"/>
  <c r="I220" i="5"/>
  <c r="G220" i="5"/>
  <c r="M219" i="5"/>
  <c r="K219" i="5"/>
  <c r="I219" i="5"/>
  <c r="G219" i="5"/>
  <c r="M218" i="5"/>
  <c r="K218" i="5"/>
  <c r="I218" i="5"/>
  <c r="G218" i="5"/>
  <c r="M217" i="5"/>
  <c r="K217" i="5"/>
  <c r="I217" i="5"/>
  <c r="G217" i="5"/>
  <c r="M216" i="5"/>
  <c r="K216" i="5"/>
  <c r="I216" i="5"/>
  <c r="G216" i="5"/>
  <c r="M215" i="5"/>
  <c r="K215" i="5"/>
  <c r="I215" i="5"/>
  <c r="G215" i="5"/>
  <c r="M214" i="5"/>
  <c r="K214" i="5"/>
  <c r="I214" i="5"/>
  <c r="G214" i="5"/>
  <c r="M213" i="5"/>
  <c r="K213" i="5"/>
  <c r="I213" i="5"/>
  <c r="G213" i="5"/>
  <c r="M212" i="5"/>
  <c r="K212" i="5"/>
  <c r="I212" i="5"/>
  <c r="G212" i="5"/>
  <c r="I211" i="5"/>
  <c r="G211" i="5"/>
  <c r="L211" i="5" s="1"/>
  <c r="M210" i="5"/>
  <c r="K210" i="5"/>
  <c r="I210" i="5"/>
  <c r="G210" i="5"/>
  <c r="M209" i="5"/>
  <c r="K209" i="5"/>
  <c r="I209" i="5"/>
  <c r="G209" i="5"/>
  <c r="M208" i="5"/>
  <c r="K208" i="5"/>
  <c r="I208" i="5"/>
  <c r="G208" i="5"/>
  <c r="M207" i="5"/>
  <c r="K207" i="5"/>
  <c r="I207" i="5"/>
  <c r="G207" i="5"/>
  <c r="M206" i="5"/>
  <c r="K206" i="5"/>
  <c r="I206" i="5"/>
  <c r="G206" i="5"/>
  <c r="M205" i="5"/>
  <c r="K205" i="5"/>
  <c r="I205" i="5"/>
  <c r="G205" i="5"/>
  <c r="M204" i="5"/>
  <c r="K204" i="5"/>
  <c r="I204" i="5"/>
  <c r="G204" i="5"/>
  <c r="M203" i="5"/>
  <c r="K203" i="5"/>
  <c r="I203" i="5"/>
  <c r="G203" i="5"/>
  <c r="M202" i="5"/>
  <c r="K202" i="5"/>
  <c r="I202" i="5"/>
  <c r="G202" i="5"/>
  <c r="M201" i="5"/>
  <c r="K201" i="5"/>
  <c r="I201" i="5"/>
  <c r="G201" i="5"/>
  <c r="M200" i="5"/>
  <c r="K200" i="5"/>
  <c r="I200" i="5"/>
  <c r="G200" i="5"/>
  <c r="M199" i="5"/>
  <c r="K199" i="5"/>
  <c r="I199" i="5"/>
  <c r="G199" i="5"/>
  <c r="M198" i="5"/>
  <c r="K198" i="5"/>
  <c r="I198" i="5"/>
  <c r="G198" i="5"/>
  <c r="M197" i="5"/>
  <c r="K197" i="5"/>
  <c r="I197" i="5"/>
  <c r="G197" i="5"/>
  <c r="M196" i="5"/>
  <c r="K196" i="5"/>
  <c r="I196" i="5"/>
  <c r="G196" i="5"/>
  <c r="M195" i="5"/>
  <c r="K195" i="5"/>
  <c r="I195" i="5"/>
  <c r="G195" i="5"/>
  <c r="M194" i="5"/>
  <c r="K194" i="5"/>
  <c r="I194" i="5"/>
  <c r="G194" i="5"/>
  <c r="M193" i="5"/>
  <c r="K193" i="5"/>
  <c r="I193" i="5"/>
  <c r="G193" i="5"/>
  <c r="M192" i="5"/>
  <c r="K192" i="5"/>
  <c r="I192" i="5"/>
  <c r="G192" i="5"/>
  <c r="M191" i="5"/>
  <c r="K191" i="5"/>
  <c r="I191" i="5"/>
  <c r="G191" i="5"/>
  <c r="M190" i="5"/>
  <c r="K190" i="5"/>
  <c r="I190" i="5"/>
  <c r="G190" i="5"/>
  <c r="M189" i="5"/>
  <c r="K189" i="5"/>
  <c r="I189" i="5"/>
  <c r="G189" i="5"/>
  <c r="M188" i="5"/>
  <c r="K188" i="5"/>
  <c r="I188" i="5"/>
  <c r="G188" i="5"/>
  <c r="M187" i="5"/>
  <c r="K187" i="5"/>
  <c r="I187" i="5"/>
  <c r="G187" i="5"/>
  <c r="M186" i="5"/>
  <c r="K186" i="5"/>
  <c r="I186" i="5"/>
  <c r="G186" i="5"/>
  <c r="M185" i="5"/>
  <c r="K185" i="5"/>
  <c r="I185" i="5"/>
  <c r="G185" i="5"/>
  <c r="M184" i="5"/>
  <c r="K184" i="5"/>
  <c r="I184" i="5"/>
  <c r="G184" i="5"/>
  <c r="M183" i="5"/>
  <c r="K183" i="5"/>
  <c r="I183" i="5"/>
  <c r="G183" i="5"/>
  <c r="M182" i="5"/>
  <c r="K182" i="5"/>
  <c r="I182" i="5"/>
  <c r="G182" i="5"/>
  <c r="M181" i="5"/>
  <c r="K181" i="5"/>
  <c r="I181" i="5"/>
  <c r="G181" i="5"/>
  <c r="M180" i="5"/>
  <c r="K180" i="5"/>
  <c r="I180" i="5"/>
  <c r="G180" i="5"/>
  <c r="M179" i="5"/>
  <c r="K179" i="5"/>
  <c r="I179" i="5"/>
  <c r="G179" i="5"/>
  <c r="M178" i="5"/>
  <c r="K178" i="5"/>
  <c r="I178" i="5"/>
  <c r="G178" i="5"/>
  <c r="M177" i="5"/>
  <c r="K177" i="5"/>
  <c r="I177" i="5"/>
  <c r="G177" i="5"/>
  <c r="M176" i="5"/>
  <c r="K176" i="5"/>
  <c r="I176" i="5"/>
  <c r="G176" i="5"/>
  <c r="M175" i="5"/>
  <c r="K175" i="5"/>
  <c r="I175" i="5"/>
  <c r="G175" i="5"/>
  <c r="M174" i="5"/>
  <c r="K174" i="5"/>
  <c r="I174" i="5"/>
  <c r="G174" i="5"/>
  <c r="M173" i="5"/>
  <c r="K173" i="5"/>
  <c r="I173" i="5"/>
  <c r="G173" i="5"/>
  <c r="M172" i="5"/>
  <c r="K172" i="5"/>
  <c r="I172" i="5"/>
  <c r="G172" i="5"/>
  <c r="M171" i="5"/>
  <c r="K171" i="5"/>
  <c r="I171" i="5"/>
  <c r="G171" i="5"/>
  <c r="M170" i="5"/>
  <c r="K170" i="5"/>
  <c r="I170" i="5"/>
  <c r="G170" i="5"/>
  <c r="M169" i="5"/>
  <c r="K169" i="5"/>
  <c r="I169" i="5"/>
  <c r="G169" i="5"/>
  <c r="M168" i="5"/>
  <c r="K168" i="5"/>
  <c r="I168" i="5"/>
  <c r="G168" i="5"/>
  <c r="M167" i="5"/>
  <c r="K167" i="5"/>
  <c r="I167" i="5"/>
  <c r="G167" i="5"/>
  <c r="M166" i="5"/>
  <c r="K166" i="5"/>
  <c r="I166" i="5"/>
  <c r="G166" i="5"/>
  <c r="M165" i="5"/>
  <c r="K165" i="5"/>
  <c r="I165" i="5"/>
  <c r="G165" i="5"/>
  <c r="M164" i="5"/>
  <c r="K164" i="5"/>
  <c r="I164" i="5"/>
  <c r="G164" i="5"/>
  <c r="M163" i="5"/>
  <c r="K163" i="5"/>
  <c r="I163" i="5"/>
  <c r="G163" i="5"/>
  <c r="M162" i="5"/>
  <c r="K162" i="5"/>
  <c r="I162" i="5"/>
  <c r="G162" i="5"/>
  <c r="M161" i="5"/>
  <c r="K161" i="5"/>
  <c r="I161" i="5"/>
  <c r="G161" i="5"/>
  <c r="M160" i="5"/>
  <c r="K160" i="5"/>
  <c r="I160" i="5"/>
  <c r="G160" i="5"/>
  <c r="M159" i="5"/>
  <c r="K159" i="5"/>
  <c r="I159" i="5"/>
  <c r="G159" i="5"/>
  <c r="M158" i="5"/>
  <c r="K158" i="5"/>
  <c r="I158" i="5"/>
  <c r="G158" i="5"/>
  <c r="M157" i="5"/>
  <c r="K157" i="5"/>
  <c r="I157" i="5"/>
  <c r="G157" i="5"/>
  <c r="M156" i="5"/>
  <c r="K156" i="5"/>
  <c r="I156" i="5"/>
  <c r="G156" i="5"/>
  <c r="M155" i="5"/>
  <c r="K155" i="5"/>
  <c r="I155" i="5"/>
  <c r="G155" i="5"/>
  <c r="M154" i="5"/>
  <c r="K154" i="5"/>
  <c r="I154" i="5"/>
  <c r="G154" i="5"/>
  <c r="M153" i="5"/>
  <c r="K153" i="5"/>
  <c r="I153" i="5"/>
  <c r="G153" i="5"/>
  <c r="M152" i="5"/>
  <c r="K152" i="5"/>
  <c r="I152" i="5"/>
  <c r="G152" i="5"/>
  <c r="M151" i="5"/>
  <c r="K151" i="5"/>
  <c r="I151" i="5"/>
  <c r="G151" i="5"/>
  <c r="M150" i="5"/>
  <c r="K150" i="5"/>
  <c r="I150" i="5"/>
  <c r="G150" i="5"/>
  <c r="M149" i="5"/>
  <c r="K149" i="5"/>
  <c r="I149" i="5"/>
  <c r="G149" i="5"/>
  <c r="M148" i="5"/>
  <c r="K148" i="5"/>
  <c r="I148" i="5"/>
  <c r="G148" i="5"/>
  <c r="M147" i="5"/>
  <c r="K147" i="5"/>
  <c r="I147" i="5"/>
  <c r="G147" i="5"/>
  <c r="M146" i="5"/>
  <c r="K146" i="5"/>
  <c r="I146" i="5"/>
  <c r="G146" i="5"/>
  <c r="M145" i="5"/>
  <c r="K145" i="5"/>
  <c r="I145" i="5"/>
  <c r="G145" i="5"/>
  <c r="M144" i="5"/>
  <c r="K144" i="5"/>
  <c r="I144" i="5"/>
  <c r="G144" i="5"/>
  <c r="M143" i="5"/>
  <c r="K143" i="5"/>
  <c r="I143" i="5"/>
  <c r="G143" i="5"/>
  <c r="M142" i="5"/>
  <c r="K142" i="5"/>
  <c r="I142" i="5"/>
  <c r="G142" i="5"/>
  <c r="M141" i="5"/>
  <c r="K141" i="5"/>
  <c r="I141" i="5"/>
  <c r="G141" i="5"/>
  <c r="M140" i="5"/>
  <c r="K140" i="5"/>
  <c r="I140" i="5"/>
  <c r="G140" i="5"/>
  <c r="M139" i="5"/>
  <c r="K139" i="5"/>
  <c r="I139" i="5"/>
  <c r="G139" i="5"/>
  <c r="M138" i="5"/>
  <c r="K138" i="5"/>
  <c r="I138" i="5"/>
  <c r="G138" i="5"/>
  <c r="M137" i="5"/>
  <c r="K137" i="5"/>
  <c r="I137" i="5"/>
  <c r="G137" i="5"/>
  <c r="M136" i="5"/>
  <c r="K136" i="5"/>
  <c r="I136" i="5"/>
  <c r="G136" i="5"/>
  <c r="M135" i="5"/>
  <c r="K135" i="5"/>
  <c r="I135" i="5"/>
  <c r="G135" i="5"/>
  <c r="M134" i="5"/>
  <c r="K134" i="5"/>
  <c r="I134" i="5"/>
  <c r="G134" i="5"/>
  <c r="M133" i="5"/>
  <c r="K133" i="5"/>
  <c r="I133" i="5"/>
  <c r="G133" i="5"/>
  <c r="M132" i="5"/>
  <c r="K132" i="5"/>
  <c r="I132" i="5"/>
  <c r="G132" i="5"/>
  <c r="M131" i="5"/>
  <c r="K131" i="5"/>
  <c r="I131" i="5"/>
  <c r="G131" i="5"/>
  <c r="M130" i="5"/>
  <c r="K130" i="5"/>
  <c r="I130" i="5"/>
  <c r="G130" i="5"/>
  <c r="M129" i="5"/>
  <c r="K129" i="5"/>
  <c r="I129" i="5"/>
  <c r="G129" i="5"/>
  <c r="M128" i="5"/>
  <c r="K128" i="5"/>
  <c r="I128" i="5"/>
  <c r="G128" i="5"/>
  <c r="M127" i="5"/>
  <c r="K127" i="5"/>
  <c r="I127" i="5"/>
  <c r="G127" i="5"/>
  <c r="M126" i="5"/>
  <c r="K126" i="5"/>
  <c r="I126" i="5"/>
  <c r="G126" i="5"/>
  <c r="M125" i="5"/>
  <c r="K125" i="5"/>
  <c r="I125" i="5"/>
  <c r="G125" i="5"/>
  <c r="M124" i="5"/>
  <c r="K124" i="5"/>
  <c r="I124" i="5"/>
  <c r="G124" i="5"/>
  <c r="M123" i="5"/>
  <c r="K123" i="5"/>
  <c r="I123" i="5"/>
  <c r="G123" i="5"/>
  <c r="M122" i="5"/>
  <c r="K122" i="5"/>
  <c r="I122" i="5"/>
  <c r="G122" i="5"/>
  <c r="M121" i="5"/>
  <c r="K121" i="5"/>
  <c r="I121" i="5"/>
  <c r="G121" i="5"/>
  <c r="M120" i="5"/>
  <c r="K120" i="5"/>
  <c r="I120" i="5"/>
  <c r="G120" i="5"/>
  <c r="M119" i="5"/>
  <c r="K119" i="5"/>
  <c r="I119" i="5"/>
  <c r="G119" i="5"/>
  <c r="M118" i="5"/>
  <c r="K118" i="5"/>
  <c r="I118" i="5"/>
  <c r="G118" i="5"/>
  <c r="M117" i="5"/>
  <c r="K117" i="5"/>
  <c r="I117" i="5"/>
  <c r="G117" i="5"/>
  <c r="M116" i="5"/>
  <c r="K116" i="5"/>
  <c r="I116" i="5"/>
  <c r="G116" i="5"/>
  <c r="M115" i="5"/>
  <c r="K115" i="5"/>
  <c r="I115" i="5"/>
  <c r="G115" i="5"/>
  <c r="M114" i="5"/>
  <c r="K114" i="5"/>
  <c r="I114" i="5"/>
  <c r="G114" i="5"/>
  <c r="M113" i="5"/>
  <c r="K113" i="5"/>
  <c r="I113" i="5"/>
  <c r="G113" i="5"/>
  <c r="M112" i="5"/>
  <c r="K112" i="5"/>
  <c r="I112" i="5"/>
  <c r="G112" i="5"/>
  <c r="M111" i="5"/>
  <c r="K111" i="5"/>
  <c r="I111" i="5"/>
  <c r="G111" i="5"/>
  <c r="M110" i="5"/>
  <c r="K110" i="5"/>
  <c r="I110" i="5"/>
  <c r="G110" i="5"/>
  <c r="M109" i="5"/>
  <c r="K109" i="5"/>
  <c r="I109" i="5"/>
  <c r="G109" i="5"/>
  <c r="M108" i="5"/>
  <c r="K108" i="5"/>
  <c r="I108" i="5"/>
  <c r="G108" i="5"/>
  <c r="M107" i="5"/>
  <c r="K107" i="5"/>
  <c r="I107" i="5"/>
  <c r="G107" i="5"/>
  <c r="M106" i="5"/>
  <c r="K106" i="5"/>
  <c r="I106" i="5"/>
  <c r="G106" i="5"/>
  <c r="M105" i="5"/>
  <c r="K105" i="5"/>
  <c r="I105" i="5"/>
  <c r="G105" i="5"/>
  <c r="M104" i="5"/>
  <c r="K104" i="5"/>
  <c r="I104" i="5"/>
  <c r="G104" i="5"/>
  <c r="M103" i="5"/>
  <c r="K103" i="5"/>
  <c r="I103" i="5"/>
  <c r="G103" i="5"/>
  <c r="M102" i="5"/>
  <c r="K102" i="5"/>
  <c r="I102" i="5"/>
  <c r="G102" i="5"/>
  <c r="M101" i="5"/>
  <c r="K101" i="5"/>
  <c r="I101" i="5"/>
  <c r="G101" i="5"/>
  <c r="M100" i="5"/>
  <c r="K100" i="5"/>
  <c r="I100" i="5"/>
  <c r="G100" i="5"/>
  <c r="M99" i="5"/>
  <c r="K99" i="5"/>
  <c r="I99" i="5"/>
  <c r="G99" i="5"/>
  <c r="M98" i="5"/>
  <c r="K98" i="5"/>
  <c r="I98" i="5"/>
  <c r="G98" i="5"/>
  <c r="M97" i="5"/>
  <c r="K97" i="5"/>
  <c r="I97" i="5"/>
  <c r="G97" i="5"/>
  <c r="M96" i="5"/>
  <c r="K96" i="5"/>
  <c r="I96" i="5"/>
  <c r="G96" i="5"/>
  <c r="M95" i="5"/>
  <c r="K95" i="5"/>
  <c r="I95" i="5"/>
  <c r="G95" i="5"/>
  <c r="M94" i="5"/>
  <c r="K94" i="5"/>
  <c r="I94" i="5"/>
  <c r="G94" i="5"/>
  <c r="M93" i="5"/>
  <c r="K93" i="5"/>
  <c r="I93" i="5"/>
  <c r="G93" i="5"/>
  <c r="B93" i="5"/>
  <c r="M92" i="5"/>
  <c r="K92" i="5"/>
  <c r="I92" i="5"/>
  <c r="G92" i="5"/>
  <c r="B92" i="5"/>
  <c r="M91" i="5"/>
  <c r="K91" i="5"/>
  <c r="I91" i="5"/>
  <c r="G91" i="5"/>
  <c r="B91" i="5"/>
  <c r="M90" i="5"/>
  <c r="K90" i="5"/>
  <c r="I90" i="5"/>
  <c r="G90" i="5"/>
  <c r="B90" i="5"/>
  <c r="M89" i="5"/>
  <c r="K89" i="5"/>
  <c r="I89" i="5"/>
  <c r="G89" i="5"/>
  <c r="B89" i="5"/>
  <c r="M88" i="5"/>
  <c r="K88" i="5"/>
  <c r="I88" i="5"/>
  <c r="G88" i="5"/>
  <c r="B88" i="5"/>
  <c r="M87" i="5"/>
  <c r="K87" i="5"/>
  <c r="I87" i="5"/>
  <c r="G87" i="5"/>
  <c r="B87" i="5"/>
  <c r="M86" i="5"/>
  <c r="K86" i="5"/>
  <c r="I86" i="5"/>
  <c r="G86" i="5"/>
  <c r="B86" i="5"/>
  <c r="M85" i="5"/>
  <c r="K85" i="5"/>
  <c r="I85" i="5"/>
  <c r="G85" i="5"/>
  <c r="B85" i="5"/>
  <c r="M84" i="5"/>
  <c r="K84" i="5"/>
  <c r="I84" i="5"/>
  <c r="G84" i="5"/>
  <c r="B84" i="5"/>
  <c r="M83" i="5"/>
  <c r="K83" i="5"/>
  <c r="I83" i="5"/>
  <c r="G83" i="5"/>
  <c r="B83" i="5"/>
  <c r="M82" i="5"/>
  <c r="K82" i="5"/>
  <c r="I82" i="5"/>
  <c r="G82" i="5"/>
  <c r="B82" i="5"/>
  <c r="M81" i="5"/>
  <c r="K81" i="5"/>
  <c r="I81" i="5"/>
  <c r="G81" i="5"/>
  <c r="B81" i="5"/>
  <c r="M80" i="5"/>
  <c r="K80" i="5"/>
  <c r="I80" i="5"/>
  <c r="G80" i="5"/>
  <c r="B80" i="5"/>
  <c r="M79" i="5"/>
  <c r="K79" i="5"/>
  <c r="I79" i="5"/>
  <c r="G79" i="5"/>
  <c r="B79" i="5"/>
  <c r="M78" i="5"/>
  <c r="K78" i="5"/>
  <c r="I78" i="5"/>
  <c r="G78" i="5"/>
  <c r="B78" i="5"/>
  <c r="M77" i="5"/>
  <c r="K77" i="5"/>
  <c r="I77" i="5"/>
  <c r="G77" i="5"/>
  <c r="B77" i="5"/>
  <c r="M76" i="5"/>
  <c r="K76" i="5"/>
  <c r="I76" i="5"/>
  <c r="G76" i="5"/>
  <c r="B76" i="5"/>
  <c r="M75" i="5"/>
  <c r="K75" i="5"/>
  <c r="I75" i="5"/>
  <c r="G75" i="5"/>
  <c r="B75" i="5"/>
  <c r="M74" i="5"/>
  <c r="K74" i="5"/>
  <c r="I74" i="5"/>
  <c r="G74" i="5"/>
  <c r="B74" i="5"/>
  <c r="M73" i="5"/>
  <c r="K73" i="5"/>
  <c r="I73" i="5"/>
  <c r="G73" i="5"/>
  <c r="B73" i="5"/>
  <c r="M72" i="5"/>
  <c r="K72" i="5"/>
  <c r="I72" i="5"/>
  <c r="G72" i="5"/>
  <c r="B72" i="5"/>
  <c r="M71" i="5"/>
  <c r="K71" i="5"/>
  <c r="I71" i="5"/>
  <c r="G71" i="5"/>
  <c r="B71" i="5"/>
  <c r="M70" i="5"/>
  <c r="K70" i="5"/>
  <c r="I70" i="5"/>
  <c r="G70" i="5"/>
  <c r="B70" i="5"/>
  <c r="M69" i="5"/>
  <c r="K69" i="5"/>
  <c r="I69" i="5"/>
  <c r="G69" i="5"/>
  <c r="B69" i="5"/>
  <c r="M68" i="5"/>
  <c r="K68" i="5"/>
  <c r="I68" i="5"/>
  <c r="G68" i="5"/>
  <c r="B68" i="5"/>
  <c r="M67" i="5"/>
  <c r="K67" i="5"/>
  <c r="I67" i="5"/>
  <c r="G67" i="5"/>
  <c r="B67" i="5"/>
  <c r="M66" i="5"/>
  <c r="K66" i="5"/>
  <c r="I66" i="5"/>
  <c r="G66" i="5"/>
  <c r="B66" i="5"/>
  <c r="M65" i="5"/>
  <c r="K65" i="5"/>
  <c r="I65" i="5"/>
  <c r="G65" i="5"/>
  <c r="B65" i="5"/>
  <c r="M64" i="5"/>
  <c r="K64" i="5"/>
  <c r="I64" i="5"/>
  <c r="G64" i="5"/>
  <c r="B64" i="5"/>
  <c r="M63" i="5"/>
  <c r="K63" i="5"/>
  <c r="I63" i="5"/>
  <c r="G63" i="5"/>
  <c r="B63" i="5"/>
  <c r="M62" i="5"/>
  <c r="K62" i="5"/>
  <c r="I62" i="5"/>
  <c r="G62" i="5"/>
  <c r="B62" i="5"/>
  <c r="M61" i="5"/>
  <c r="K61" i="5"/>
  <c r="I61" i="5"/>
  <c r="G61" i="5"/>
  <c r="B61" i="5"/>
  <c r="M60" i="5"/>
  <c r="K60" i="5"/>
  <c r="I60" i="5"/>
  <c r="G60" i="5"/>
  <c r="B60" i="5"/>
  <c r="M59" i="5"/>
  <c r="K59" i="5"/>
  <c r="I59" i="5"/>
  <c r="G59" i="5"/>
  <c r="B59" i="5"/>
  <c r="M58" i="5"/>
  <c r="K58" i="5"/>
  <c r="I58" i="5"/>
  <c r="G58" i="5"/>
  <c r="B58" i="5"/>
  <c r="M57" i="5"/>
  <c r="K57" i="5"/>
  <c r="I57" i="5"/>
  <c r="G57" i="5"/>
  <c r="B57" i="5"/>
  <c r="M56" i="5"/>
  <c r="K56" i="5"/>
  <c r="I56" i="5"/>
  <c r="G56" i="5"/>
  <c r="B56" i="5"/>
  <c r="M55" i="5"/>
  <c r="K55" i="5"/>
  <c r="I55" i="5"/>
  <c r="G55" i="5"/>
  <c r="B55" i="5"/>
  <c r="M54" i="5"/>
  <c r="K54" i="5"/>
  <c r="I54" i="5"/>
  <c r="G54" i="5"/>
  <c r="B54" i="5"/>
  <c r="M53" i="5"/>
  <c r="K53" i="5"/>
  <c r="I53" i="5"/>
  <c r="G53" i="5"/>
  <c r="B53" i="5"/>
  <c r="M52" i="5"/>
  <c r="K52" i="5"/>
  <c r="I52" i="5"/>
  <c r="G52" i="5"/>
  <c r="B52" i="5"/>
  <c r="M51" i="5"/>
  <c r="K51" i="5"/>
  <c r="I51" i="5"/>
  <c r="G51" i="5"/>
  <c r="B51" i="5"/>
  <c r="M50" i="5"/>
  <c r="K50" i="5"/>
  <c r="I50" i="5"/>
  <c r="G50" i="5"/>
  <c r="B50" i="5"/>
  <c r="M49" i="5"/>
  <c r="K49" i="5"/>
  <c r="I49" i="5"/>
  <c r="G49" i="5"/>
  <c r="B49" i="5"/>
  <c r="M48" i="5"/>
  <c r="K48" i="5"/>
  <c r="I48" i="5"/>
  <c r="G48" i="5"/>
  <c r="B48" i="5"/>
  <c r="M47" i="5"/>
  <c r="K47" i="5"/>
  <c r="I47" i="5"/>
  <c r="G47" i="5"/>
  <c r="B47" i="5"/>
  <c r="M46" i="5"/>
  <c r="K46" i="5"/>
  <c r="I46" i="5"/>
  <c r="G46" i="5"/>
  <c r="B46" i="5"/>
  <c r="M45" i="5"/>
  <c r="K45" i="5"/>
  <c r="I45" i="5"/>
  <c r="G45" i="5"/>
  <c r="B45" i="5"/>
  <c r="M44" i="5"/>
  <c r="K44" i="5"/>
  <c r="I44" i="5"/>
  <c r="G44" i="5"/>
  <c r="B44" i="5"/>
  <c r="M43" i="5"/>
  <c r="K43" i="5"/>
  <c r="I43" i="5"/>
  <c r="G43" i="5"/>
  <c r="B43" i="5"/>
  <c r="M42" i="5"/>
  <c r="K42" i="5"/>
  <c r="I42" i="5"/>
  <c r="G42" i="5"/>
  <c r="B42" i="5"/>
  <c r="M41" i="5"/>
  <c r="K41" i="5"/>
  <c r="I41" i="5"/>
  <c r="G41" i="5"/>
  <c r="B41" i="5"/>
  <c r="M40" i="5"/>
  <c r="K40" i="5"/>
  <c r="I40" i="5"/>
  <c r="G40" i="5"/>
  <c r="B40" i="5"/>
  <c r="M39" i="5"/>
  <c r="K39" i="5"/>
  <c r="I39" i="5"/>
  <c r="G39" i="5"/>
  <c r="B39" i="5"/>
  <c r="M38" i="5"/>
  <c r="K38" i="5"/>
  <c r="I38" i="5"/>
  <c r="G38" i="5"/>
  <c r="B38" i="5"/>
  <c r="M37" i="5"/>
  <c r="K37" i="5"/>
  <c r="I37" i="5"/>
  <c r="G37" i="5"/>
  <c r="B37" i="5"/>
  <c r="M36" i="5"/>
  <c r="K36" i="5"/>
  <c r="I36" i="5"/>
  <c r="G36" i="5"/>
  <c r="B36" i="5"/>
  <c r="M35" i="5"/>
  <c r="K35" i="5"/>
  <c r="I35" i="5"/>
  <c r="G35" i="5"/>
  <c r="B35" i="5"/>
  <c r="M34" i="5"/>
  <c r="K34" i="5"/>
  <c r="I34" i="5"/>
  <c r="G34" i="5"/>
  <c r="B34" i="5"/>
  <c r="M33" i="5"/>
  <c r="K33" i="5"/>
  <c r="I33" i="5"/>
  <c r="G33" i="5"/>
  <c r="B33" i="5"/>
  <c r="M32" i="5"/>
  <c r="K32" i="5"/>
  <c r="I32" i="5"/>
  <c r="G32" i="5"/>
  <c r="B32" i="5"/>
  <c r="M31" i="5"/>
  <c r="K31" i="5"/>
  <c r="I31" i="5"/>
  <c r="G31" i="5"/>
  <c r="B31" i="5"/>
  <c r="M30" i="5"/>
  <c r="K30" i="5"/>
  <c r="I30" i="5"/>
  <c r="G30" i="5"/>
  <c r="B30" i="5"/>
  <c r="M29" i="5"/>
  <c r="K29" i="5"/>
  <c r="I29" i="5"/>
  <c r="G29" i="5"/>
  <c r="B29" i="5"/>
  <c r="M28" i="5"/>
  <c r="K28" i="5"/>
  <c r="I28" i="5"/>
  <c r="G28" i="5"/>
  <c r="B28" i="5"/>
  <c r="M27" i="5"/>
  <c r="K27" i="5"/>
  <c r="I27" i="5"/>
  <c r="G27" i="5"/>
  <c r="B27" i="5"/>
  <c r="M26" i="5"/>
  <c r="K26" i="5"/>
  <c r="I26" i="5"/>
  <c r="F26" i="5" s="1"/>
  <c r="G26" i="5"/>
  <c r="B26" i="5"/>
  <c r="M25" i="5"/>
  <c r="K25" i="5"/>
  <c r="I25" i="5"/>
  <c r="F25" i="5" s="1"/>
  <c r="G25" i="5"/>
  <c r="B25" i="5"/>
  <c r="M24" i="5"/>
  <c r="K24" i="5"/>
  <c r="I24" i="5"/>
  <c r="F24" i="5" s="1"/>
  <c r="G24" i="5"/>
  <c r="B24" i="5"/>
  <c r="M23" i="5"/>
  <c r="K23" i="5"/>
  <c r="I23" i="5"/>
  <c r="F23" i="5" s="1"/>
  <c r="G23" i="5"/>
  <c r="B23" i="5"/>
  <c r="M22" i="5"/>
  <c r="K22" i="5"/>
  <c r="I22" i="5"/>
  <c r="F22" i="5" s="1"/>
  <c r="G22" i="5"/>
  <c r="B22" i="5"/>
  <c r="M21" i="5"/>
  <c r="K21" i="5"/>
  <c r="I21" i="5"/>
  <c r="F21" i="5" s="1"/>
  <c r="G21" i="5"/>
  <c r="B21" i="5"/>
  <c r="M20" i="5"/>
  <c r="K20" i="5"/>
  <c r="I20" i="5"/>
  <c r="F20" i="5" s="1"/>
  <c r="G20" i="5"/>
  <c r="B20" i="5"/>
  <c r="M19" i="5"/>
  <c r="K19" i="5"/>
  <c r="I19" i="5"/>
  <c r="F19" i="5" s="1"/>
  <c r="G19" i="5"/>
  <c r="D19" i="5"/>
  <c r="B19" i="5"/>
  <c r="M18" i="5"/>
  <c r="K18" i="5"/>
  <c r="I18" i="5"/>
  <c r="F18" i="5" s="1"/>
  <c r="G18" i="5"/>
  <c r="D18" i="5"/>
  <c r="B18" i="5"/>
  <c r="M17" i="5"/>
  <c r="K17" i="5"/>
  <c r="I17" i="5"/>
  <c r="F17" i="5" s="1"/>
  <c r="G17" i="5"/>
  <c r="D17" i="5"/>
  <c r="B17" i="5"/>
  <c r="M16" i="5"/>
  <c r="K16" i="5"/>
  <c r="I16" i="5"/>
  <c r="F16" i="5" s="1"/>
  <c r="G16" i="5"/>
  <c r="D16" i="5"/>
  <c r="B16" i="5"/>
  <c r="M15" i="5"/>
  <c r="K15" i="5"/>
  <c r="I15" i="5"/>
  <c r="F15" i="5" s="1"/>
  <c r="G15" i="5"/>
  <c r="D15" i="5"/>
  <c r="B15" i="5"/>
  <c r="M14" i="5"/>
  <c r="K14" i="5"/>
  <c r="I14" i="5"/>
  <c r="F14" i="5" s="1"/>
  <c r="G14" i="5"/>
  <c r="D14" i="5"/>
  <c r="B14" i="5"/>
  <c r="M13" i="5"/>
  <c r="K13" i="5"/>
  <c r="I13" i="5"/>
  <c r="F13" i="5" s="1"/>
  <c r="G13" i="5"/>
  <c r="D13" i="5"/>
  <c r="B13" i="5"/>
  <c r="M12" i="5"/>
  <c r="K12" i="5"/>
  <c r="I12" i="5"/>
  <c r="F12" i="5" s="1"/>
  <c r="G12" i="5"/>
  <c r="D12" i="5"/>
  <c r="B12" i="5"/>
  <c r="M11" i="5"/>
  <c r="K11" i="5"/>
  <c r="I11" i="5"/>
  <c r="F11" i="5" s="1"/>
  <c r="G11" i="5"/>
  <c r="D11" i="5"/>
  <c r="B11" i="5"/>
  <c r="M10" i="5"/>
  <c r="K10" i="5"/>
  <c r="I10" i="5"/>
  <c r="F10" i="5" s="1"/>
  <c r="G10" i="5"/>
  <c r="D10" i="5"/>
  <c r="B10" i="5"/>
  <c r="M9" i="5"/>
  <c r="K9" i="5"/>
  <c r="I9" i="5"/>
  <c r="F9" i="5" s="1"/>
  <c r="G9" i="5"/>
  <c r="D9" i="5"/>
  <c r="B9" i="5"/>
  <c r="M8" i="5"/>
  <c r="K8" i="5"/>
  <c r="I8" i="5"/>
  <c r="F8" i="5" s="1"/>
  <c r="E4" i="5" s="1"/>
  <c r="G8" i="5"/>
  <c r="D8" i="5"/>
  <c r="B8" i="5"/>
  <c r="L3" i="5"/>
  <c r="M3" i="5"/>
  <c r="L6792" i="5" l="1"/>
  <c r="L6779" i="5"/>
  <c r="L6781" i="5"/>
  <c r="L6788" i="5"/>
  <c r="L6796" i="5"/>
  <c r="L6800" i="5"/>
  <c r="L6810" i="5"/>
  <c r="L6793" i="5"/>
  <c r="L6797" i="5"/>
  <c r="L6807" i="5"/>
  <c r="L6786" i="5"/>
  <c r="L6790" i="5"/>
  <c r="L6794" i="5"/>
  <c r="L6809" i="5"/>
  <c r="L6808" i="5"/>
  <c r="L6799" i="5"/>
  <c r="L6798" i="5"/>
  <c r="L6795" i="5"/>
  <c r="L6791" i="5"/>
  <c r="L6787" i="5"/>
  <c r="L6789" i="5"/>
  <c r="L6785" i="5"/>
  <c r="L6776" i="5"/>
  <c r="L6780" i="5"/>
  <c r="L6784" i="5"/>
  <c r="L6783" i="5"/>
  <c r="L6782" i="5"/>
  <c r="L6778" i="5"/>
  <c r="L6777" i="5"/>
  <c r="L6729" i="5"/>
  <c r="L6718" i="5"/>
  <c r="L6720" i="5"/>
  <c r="L6722" i="5"/>
  <c r="L6724" i="5"/>
  <c r="L6726" i="5"/>
  <c r="L6721" i="5"/>
  <c r="L6725" i="5"/>
  <c r="L6727" i="5"/>
  <c r="L6723" i="5"/>
  <c r="L6719" i="5"/>
  <c r="L6717" i="5"/>
  <c r="L6716" i="5"/>
  <c r="L6700" i="5"/>
  <c r="L6702" i="5"/>
  <c r="L6704" i="5"/>
  <c r="L6706" i="5"/>
  <c r="L6708" i="5"/>
  <c r="L6710" i="5"/>
  <c r="L6712" i="5"/>
  <c r="L6714" i="5"/>
  <c r="L6713" i="5"/>
  <c r="L6715" i="5"/>
  <c r="L6711" i="5"/>
  <c r="L6709" i="5"/>
  <c r="L6705" i="5"/>
  <c r="L6707" i="5"/>
  <c r="L6703" i="5"/>
  <c r="L6701" i="5"/>
  <c r="L6699" i="5"/>
  <c r="L6684" i="5"/>
  <c r="L6686" i="5"/>
  <c r="L6688" i="5"/>
  <c r="L6690" i="5"/>
  <c r="L6692" i="5"/>
  <c r="L6694" i="5"/>
  <c r="L6696" i="5"/>
  <c r="L6698" i="5"/>
  <c r="L6697" i="5"/>
  <c r="L6695" i="5"/>
  <c r="L6693" i="5"/>
  <c r="L6691" i="5"/>
  <c r="L6689" i="5"/>
  <c r="L6687" i="5"/>
  <c r="L6685" i="5"/>
  <c r="L6666" i="5"/>
  <c r="L6668" i="5"/>
  <c r="L6670" i="5"/>
  <c r="L6672" i="5"/>
  <c r="L6674" i="5"/>
  <c r="L6676" i="5"/>
  <c r="L6678" i="5"/>
  <c r="L6680" i="5"/>
  <c r="L6682" i="5"/>
  <c r="L6683" i="5"/>
  <c r="L6671" i="5"/>
  <c r="L6677" i="5"/>
  <c r="L6681" i="5"/>
  <c r="L6679" i="5"/>
  <c r="L6675" i="5"/>
  <c r="L6673" i="5"/>
  <c r="L6669" i="5"/>
  <c r="L6545" i="5"/>
  <c r="L6553" i="5"/>
  <c r="L6565" i="5"/>
  <c r="L6569" i="5"/>
  <c r="L6581" i="5"/>
  <c r="L6667" i="5"/>
  <c r="L6660" i="5"/>
  <c r="L6662" i="5"/>
  <c r="L6664" i="5"/>
  <c r="L6659" i="5"/>
  <c r="L6665" i="5"/>
  <c r="L6661" i="5"/>
  <c r="L6663" i="5"/>
  <c r="L6651" i="5"/>
  <c r="L6616" i="5"/>
  <c r="L6609" i="5"/>
  <c r="L6584" i="5"/>
  <c r="L6586" i="5"/>
  <c r="L6588" i="5"/>
  <c r="L6590" i="5"/>
  <c r="L6592" i="5"/>
  <c r="L6594" i="5"/>
  <c r="L6596" i="5"/>
  <c r="L6604" i="5"/>
  <c r="L6608" i="5"/>
  <c r="L6607" i="5"/>
  <c r="L6606" i="5"/>
  <c r="L6597" i="5"/>
  <c r="L6605" i="5"/>
  <c r="L6561" i="5"/>
  <c r="L6573" i="5"/>
  <c r="L6603" i="5"/>
  <c r="L6602" i="5"/>
  <c r="L6601" i="5"/>
  <c r="L6600" i="5"/>
  <c r="L6599" i="5"/>
  <c r="L6598" i="5"/>
  <c r="L6595" i="5"/>
  <c r="L6593" i="5"/>
  <c r="L6591" i="5"/>
  <c r="L6550" i="5"/>
  <c r="L6554" i="5"/>
  <c r="L6562" i="5"/>
  <c r="L6570" i="5"/>
  <c r="L6551" i="5"/>
  <c r="L6559" i="5"/>
  <c r="L6585" i="5"/>
  <c r="L6587" i="5"/>
  <c r="L6589" i="5"/>
  <c r="L6548" i="5"/>
  <c r="L6568" i="5"/>
  <c r="L6572" i="5"/>
  <c r="L6576" i="5"/>
  <c r="L6580" i="5"/>
  <c r="L6552" i="5"/>
  <c r="L6549" i="5"/>
  <c r="L6546" i="5"/>
  <c r="L6547" i="5"/>
  <c r="L6560" i="5"/>
  <c r="L6571" i="5"/>
  <c r="L6567" i="5"/>
  <c r="L6566" i="5"/>
  <c r="L6563" i="5"/>
  <c r="L6564" i="5"/>
  <c r="L6574" i="5"/>
  <c r="L6575" i="5"/>
  <c r="L6577" i="5"/>
  <c r="L6578" i="5"/>
  <c r="L6558" i="5"/>
  <c r="L6583" i="5"/>
  <c r="L6582" i="5"/>
  <c r="L6579" i="5"/>
  <c r="L6556" i="5"/>
  <c r="L6557" i="5"/>
  <c r="L6555" i="5"/>
  <c r="L6540" i="5"/>
  <c r="L6378" i="5"/>
  <c r="L6541" i="5"/>
  <c r="L6495" i="5"/>
  <c r="L6542" i="5"/>
  <c r="L6496" i="5"/>
  <c r="L6514" i="5"/>
  <c r="L6539" i="5"/>
  <c r="L6525" i="5"/>
  <c r="L6527" i="5"/>
  <c r="L6529" i="5"/>
  <c r="L6531" i="5"/>
  <c r="L6533" i="5"/>
  <c r="L6535" i="5"/>
  <c r="L6537" i="5"/>
  <c r="L6397" i="5"/>
  <c r="L6401" i="5"/>
  <c r="L6405" i="5"/>
  <c r="L6409" i="5"/>
  <c r="L6417" i="5"/>
  <c r="L6421" i="5"/>
  <c r="L6437" i="5"/>
  <c r="L6441" i="5"/>
  <c r="L6445" i="5"/>
  <c r="L6451" i="5"/>
  <c r="L6455" i="5"/>
  <c r="L6469" i="5"/>
  <c r="L6473" i="5"/>
  <c r="L6477" i="5"/>
  <c r="L6481" i="5"/>
  <c r="L6485" i="5"/>
  <c r="L6523" i="5"/>
  <c r="L6538" i="5"/>
  <c r="L6536" i="5"/>
  <c r="L6534" i="5"/>
  <c r="L6532" i="5"/>
  <c r="L6530" i="5"/>
  <c r="L6528" i="5"/>
  <c r="L6526" i="5"/>
  <c r="L6524" i="5"/>
  <c r="L6522" i="5"/>
  <c r="L6489" i="5"/>
  <c r="L6493" i="5"/>
  <c r="L6497" i="5"/>
  <c r="L6505" i="5"/>
  <c r="L6513" i="5"/>
  <c r="L6517" i="5"/>
  <c r="L6521" i="5"/>
  <c r="L6499" i="5"/>
  <c r="L6507" i="5"/>
  <c r="L6519" i="5"/>
  <c r="L6520" i="5"/>
  <c r="L6518" i="5"/>
  <c r="L6516" i="5"/>
  <c r="L6515" i="5"/>
  <c r="L6512" i="5"/>
  <c r="L6511" i="5"/>
  <c r="L6510" i="5"/>
  <c r="L6509" i="5"/>
  <c r="L6508" i="5"/>
  <c r="L6500" i="5"/>
  <c r="L6506" i="5"/>
  <c r="L6504" i="5"/>
  <c r="L6503" i="5"/>
  <c r="L6501" i="5"/>
  <c r="L6502" i="5"/>
  <c r="L6478" i="5"/>
  <c r="L6486" i="5"/>
  <c r="L6492" i="5"/>
  <c r="L6494" i="5"/>
  <c r="L6498" i="5"/>
  <c r="L6407" i="5"/>
  <c r="L6411" i="5"/>
  <c r="L6415" i="5"/>
  <c r="L6419" i="5"/>
  <c r="L6423" i="5"/>
  <c r="L6435" i="5"/>
  <c r="L6439" i="5"/>
  <c r="L6443" i="5"/>
  <c r="L6447" i="5"/>
  <c r="L6449" i="5"/>
  <c r="L6453" i="5"/>
  <c r="L6457" i="5"/>
  <c r="L6459" i="5"/>
  <c r="L6475" i="5"/>
  <c r="L6479" i="5"/>
  <c r="L6483" i="5"/>
  <c r="L6491" i="5"/>
  <c r="L6490" i="5"/>
  <c r="L6488" i="5"/>
  <c r="L6487" i="5"/>
  <c r="L6484" i="5"/>
  <c r="L6482" i="5"/>
  <c r="L6480" i="5"/>
  <c r="L6476" i="5"/>
  <c r="L6474" i="5"/>
  <c r="L6460" i="5"/>
  <c r="L6472" i="5"/>
  <c r="L6471" i="5"/>
  <c r="L6470" i="5"/>
  <c r="L6468" i="5"/>
  <c r="L6466" i="5"/>
  <c r="L6464" i="5"/>
  <c r="L6467" i="5"/>
  <c r="L6465" i="5"/>
  <c r="L6463" i="5"/>
  <c r="L6462" i="5"/>
  <c r="L6461" i="5"/>
  <c r="L6458" i="5"/>
  <c r="L6454" i="5"/>
  <c r="L6456" i="5"/>
  <c r="L6452" i="5"/>
  <c r="L6450" i="5"/>
  <c r="L6438" i="5"/>
  <c r="L6444" i="5"/>
  <c r="L6446" i="5"/>
  <c r="L6440" i="5"/>
  <c r="L6442" i="5"/>
  <c r="L6426" i="5"/>
  <c r="L6428" i="5"/>
  <c r="L6430" i="5"/>
  <c r="L6432" i="5"/>
  <c r="L6425" i="5"/>
  <c r="L6427" i="5"/>
  <c r="L6429" i="5"/>
  <c r="L6431" i="5"/>
  <c r="L6433" i="5"/>
  <c r="L6436" i="5"/>
  <c r="L6434" i="5"/>
  <c r="L6424" i="5"/>
  <c r="L6422" i="5"/>
  <c r="L6414" i="5"/>
  <c r="L6416" i="5"/>
  <c r="L6418" i="5"/>
  <c r="L6420" i="5"/>
  <c r="L6373" i="5"/>
  <c r="L6375" i="5"/>
  <c r="L6377" i="5"/>
  <c r="L6381" i="5"/>
  <c r="L6385" i="5"/>
  <c r="L6387" i="5"/>
  <c r="L6389" i="5"/>
  <c r="L6391" i="5"/>
  <c r="L6395" i="5"/>
  <c r="L6410" i="5"/>
  <c r="L6393" i="5"/>
  <c r="L6403" i="5"/>
  <c r="L6404" i="5"/>
  <c r="L6367" i="5"/>
  <c r="L6406" i="5"/>
  <c r="L6408" i="5"/>
  <c r="L6390" i="5"/>
  <c r="L6394" i="5"/>
  <c r="L6369" i="5"/>
  <c r="L6396" i="5"/>
  <c r="L6402" i="5"/>
  <c r="L6400" i="5"/>
  <c r="L6399" i="5"/>
  <c r="L6398" i="5"/>
  <c r="L6392" i="5"/>
  <c r="L6388" i="5"/>
  <c r="L6370" i="5"/>
  <c r="L6386" i="5"/>
  <c r="L6366" i="5"/>
  <c r="L6368" i="5"/>
  <c r="L6383" i="5"/>
  <c r="L6384" i="5"/>
  <c r="L6382" i="5"/>
  <c r="L6380" i="5"/>
  <c r="L6379" i="5"/>
  <c r="L6376" i="5"/>
  <c r="L6374" i="5"/>
  <c r="L6372" i="5"/>
  <c r="L6371" i="5"/>
  <c r="L6365" i="5"/>
  <c r="L6364" i="5"/>
  <c r="L6317" i="5"/>
  <c r="L6353" i="5"/>
  <c r="L6355" i="5"/>
  <c r="L6361" i="5"/>
  <c r="L6363" i="5"/>
  <c r="L6354" i="5"/>
  <c r="L6358" i="5"/>
  <c r="L6362" i="5"/>
  <c r="L6359" i="5"/>
  <c r="L6360" i="5"/>
  <c r="L6357" i="5"/>
  <c r="L6356" i="5"/>
  <c r="L6351" i="5"/>
  <c r="L6352" i="5"/>
  <c r="L6350" i="5"/>
  <c r="L6349" i="5"/>
  <c r="L6347" i="5"/>
  <c r="L6346" i="5"/>
  <c r="L6348" i="5"/>
  <c r="L6338" i="5"/>
  <c r="L6342" i="5"/>
  <c r="L6345" i="5"/>
  <c r="L6341" i="5"/>
  <c r="L6339" i="5"/>
  <c r="L6337" i="5"/>
  <c r="L6336" i="5"/>
  <c r="L6334" i="5"/>
  <c r="L6335" i="5"/>
  <c r="L6333" i="5"/>
  <c r="L6332" i="5"/>
  <c r="L6329" i="5"/>
  <c r="L6331" i="5"/>
  <c r="L6330" i="5"/>
  <c r="L6328" i="5"/>
  <c r="L6271" i="5"/>
  <c r="L6275" i="5"/>
  <c r="L6279" i="5"/>
  <c r="L6283" i="5"/>
  <c r="L6287" i="5"/>
  <c r="L6307" i="5"/>
  <c r="L6311" i="5"/>
  <c r="L6315" i="5"/>
  <c r="L6319" i="5"/>
  <c r="L6323" i="5"/>
  <c r="L6327" i="5"/>
  <c r="L6269" i="5"/>
  <c r="L6273" i="5"/>
  <c r="L6277" i="5"/>
  <c r="L6281" i="5"/>
  <c r="L6285" i="5"/>
  <c r="L6289" i="5"/>
  <c r="L6297" i="5"/>
  <c r="L6309" i="5"/>
  <c r="L6325" i="5"/>
  <c r="L6294" i="5"/>
  <c r="L6298" i="5"/>
  <c r="L6302" i="5"/>
  <c r="L6306" i="5"/>
  <c r="L6314" i="5"/>
  <c r="L6318" i="5"/>
  <c r="L6322" i="5"/>
  <c r="L6326" i="5"/>
  <c r="L6296" i="5"/>
  <c r="L6324" i="5"/>
  <c r="L6321" i="5"/>
  <c r="L6320" i="5"/>
  <c r="L6316" i="5"/>
  <c r="L6313" i="5"/>
  <c r="L6312" i="5"/>
  <c r="L6310" i="5"/>
  <c r="L6308" i="5"/>
  <c r="L6305" i="5"/>
  <c r="L6304" i="5"/>
  <c r="L6303" i="5"/>
  <c r="L6301" i="5"/>
  <c r="L6300" i="5"/>
  <c r="L6299" i="5"/>
  <c r="L6295" i="5"/>
  <c r="L6293" i="5"/>
  <c r="L6292" i="5"/>
  <c r="L6291" i="5"/>
  <c r="L6290" i="5"/>
  <c r="L6288" i="5"/>
  <c r="L6286" i="5"/>
  <c r="L6284" i="5"/>
  <c r="L6282" i="5"/>
  <c r="L6280" i="5"/>
  <c r="L6278" i="5"/>
  <c r="L6276" i="5"/>
  <c r="L6274" i="5"/>
  <c r="L6272" i="5"/>
  <c r="L6270" i="5"/>
  <c r="L6268" i="5"/>
  <c r="L6237" i="5"/>
  <c r="L6239" i="5"/>
  <c r="L6243" i="5"/>
  <c r="L6245" i="5"/>
  <c r="L6253" i="5"/>
  <c r="L6255" i="5"/>
  <c r="L6257" i="5"/>
  <c r="L6259" i="5"/>
  <c r="L6261" i="5"/>
  <c r="L6263" i="5"/>
  <c r="L6265" i="5"/>
  <c r="L6267" i="5"/>
  <c r="L6250" i="5"/>
  <c r="L6254" i="5"/>
  <c r="L6258" i="5"/>
  <c r="L6266" i="5"/>
  <c r="L6264" i="5"/>
  <c r="L6262" i="5"/>
  <c r="L6260" i="5"/>
  <c r="L6256" i="5"/>
  <c r="L6251" i="5"/>
  <c r="L6252" i="5"/>
  <c r="L6249" i="5"/>
  <c r="L6248" i="5"/>
  <c r="L6247" i="5"/>
  <c r="L6246" i="5"/>
  <c r="L6242" i="5"/>
  <c r="L6244" i="5"/>
  <c r="L6241" i="5"/>
  <c r="L6240" i="5"/>
  <c r="L6238" i="5"/>
  <c r="L6234" i="5"/>
  <c r="L6232" i="5"/>
  <c r="L6231" i="5"/>
  <c r="L6236" i="5"/>
  <c r="L6235" i="5"/>
  <c r="L6233" i="5"/>
  <c r="L6230" i="5"/>
  <c r="L6229" i="5"/>
  <c r="L6223" i="5"/>
  <c r="L6226" i="5"/>
  <c r="L6228" i="5"/>
  <c r="L6227" i="5"/>
  <c r="L6225" i="5"/>
  <c r="L6224" i="5"/>
  <c r="L6221" i="5"/>
  <c r="L6219" i="5"/>
  <c r="L6220" i="5"/>
  <c r="L6214" i="5"/>
  <c r="L6218" i="5"/>
  <c r="L6217" i="5"/>
  <c r="L6216" i="5"/>
  <c r="L6215" i="5"/>
  <c r="L6213" i="5"/>
  <c r="L6211" i="5"/>
  <c r="L6132" i="5"/>
  <c r="L6212" i="5"/>
  <c r="L6150" i="5"/>
  <c r="L6154" i="5"/>
  <c r="L6158" i="5"/>
  <c r="L6162" i="5"/>
  <c r="L6178" i="5"/>
  <c r="L6182" i="5"/>
  <c r="L6186" i="5"/>
  <c r="L6190" i="5"/>
  <c r="L6194" i="5"/>
  <c r="L6198" i="5"/>
  <c r="L6202" i="5"/>
  <c r="L6206" i="5"/>
  <c r="L6210" i="5"/>
  <c r="L6129" i="5"/>
  <c r="L6133" i="5"/>
  <c r="L6137" i="5"/>
  <c r="L6201" i="5"/>
  <c r="L6205" i="5"/>
  <c r="L6209" i="5"/>
  <c r="L6123" i="5"/>
  <c r="L6127" i="5"/>
  <c r="L6131" i="5"/>
  <c r="L6207" i="5"/>
  <c r="L6128" i="5"/>
  <c r="L6136" i="5"/>
  <c r="L6140" i="5"/>
  <c r="L6152" i="5"/>
  <c r="L6156" i="5"/>
  <c r="L6160" i="5"/>
  <c r="L6176" i="5"/>
  <c r="L6180" i="5"/>
  <c r="L6184" i="5"/>
  <c r="L6188" i="5"/>
  <c r="L6192" i="5"/>
  <c r="L6196" i="5"/>
  <c r="L6200" i="5"/>
  <c r="L6204" i="5"/>
  <c r="L6203" i="5"/>
  <c r="L6138" i="5"/>
  <c r="L6208" i="5"/>
  <c r="L6199" i="5"/>
  <c r="L6197" i="5"/>
  <c r="L6195" i="5"/>
  <c r="L6187" i="5"/>
  <c r="L6189" i="5"/>
  <c r="L6191" i="5"/>
  <c r="L6193" i="5"/>
  <c r="L6179" i="5"/>
  <c r="L6181" i="5"/>
  <c r="L6183" i="5"/>
  <c r="L6185" i="5"/>
  <c r="L6151" i="5"/>
  <c r="L6153" i="5"/>
  <c r="L6155" i="5"/>
  <c r="L6157" i="5"/>
  <c r="L6159" i="5"/>
  <c r="L6161" i="5"/>
  <c r="L6163" i="5"/>
  <c r="L6165" i="5"/>
  <c r="L6167" i="5"/>
  <c r="L6169" i="5"/>
  <c r="L6171" i="5"/>
  <c r="L6173" i="5"/>
  <c r="L6175" i="5"/>
  <c r="L6177" i="5"/>
  <c r="L6164" i="5"/>
  <c r="L6166" i="5"/>
  <c r="L6168" i="5"/>
  <c r="L6170" i="5"/>
  <c r="L6172" i="5"/>
  <c r="L6174" i="5"/>
  <c r="L6147" i="5"/>
  <c r="L6149" i="5"/>
  <c r="L6148" i="5"/>
  <c r="L6146" i="5"/>
  <c r="L6145" i="5"/>
  <c r="L6144" i="5"/>
  <c r="L6143" i="5"/>
  <c r="L6142" i="5"/>
  <c r="L6141" i="5"/>
  <c r="L6139" i="5"/>
  <c r="L6135" i="5"/>
  <c r="L6134" i="5"/>
  <c r="L6130" i="5"/>
  <c r="L6126" i="5"/>
  <c r="L6125" i="5"/>
  <c r="L6124" i="5"/>
  <c r="L5702" i="5"/>
  <c r="L5714" i="5"/>
  <c r="L5773" i="5"/>
  <c r="L5775" i="5"/>
  <c r="L5772" i="5"/>
  <c r="L5774" i="5"/>
  <c r="L5764" i="5"/>
  <c r="L5766" i="5"/>
  <c r="L5768" i="5"/>
  <c r="L5770" i="5"/>
  <c r="L5776" i="5"/>
  <c r="L5778" i="5"/>
  <c r="L5777" i="5"/>
  <c r="L5771" i="5"/>
  <c r="L5769" i="5"/>
  <c r="L5767" i="5"/>
  <c r="L5765" i="5"/>
  <c r="L5763" i="5"/>
  <c r="L5734" i="5"/>
  <c r="L5738" i="5"/>
  <c r="L5742" i="5"/>
  <c r="L5746" i="5"/>
  <c r="L5750" i="5"/>
  <c r="L5676" i="5"/>
  <c r="L5696" i="5"/>
  <c r="L5663" i="5"/>
  <c r="L5667" i="5"/>
  <c r="L5671" i="5"/>
  <c r="L5675" i="5"/>
  <c r="L5679" i="5"/>
  <c r="L5683" i="5"/>
  <c r="L5687" i="5"/>
  <c r="L5691" i="5"/>
  <c r="L5693" i="5"/>
  <c r="L5695" i="5"/>
  <c r="L5699" i="5"/>
  <c r="L5703" i="5"/>
  <c r="L5707" i="5"/>
  <c r="L5709" i="5"/>
  <c r="L5711" i="5"/>
  <c r="L5715" i="5"/>
  <c r="L5719" i="5"/>
  <c r="L5721" i="5"/>
  <c r="L5723" i="5"/>
  <c r="L5725" i="5"/>
  <c r="L5727" i="5"/>
  <c r="L5731" i="5"/>
  <c r="L5754" i="5"/>
  <c r="L5756" i="5"/>
  <c r="L5757" i="5"/>
  <c r="L5755" i="5"/>
  <c r="L5685" i="5"/>
  <c r="L5689" i="5"/>
  <c r="L5697" i="5"/>
  <c r="L5701" i="5"/>
  <c r="L5705" i="5"/>
  <c r="L5713" i="5"/>
  <c r="L5717" i="5"/>
  <c r="L5729" i="5"/>
  <c r="L5733" i="5"/>
  <c r="L5735" i="5"/>
  <c r="L5739" i="5"/>
  <c r="L5743" i="5"/>
  <c r="L5747" i="5"/>
  <c r="L5751" i="5"/>
  <c r="L5745" i="5"/>
  <c r="L5749" i="5"/>
  <c r="L5748" i="5"/>
  <c r="L5744" i="5"/>
  <c r="L5741" i="5"/>
  <c r="L5740" i="5"/>
  <c r="L5737" i="5"/>
  <c r="L5736" i="5"/>
  <c r="L5732" i="5"/>
  <c r="L5730" i="5"/>
  <c r="L5728" i="5"/>
  <c r="L5724" i="5"/>
  <c r="L5726" i="5"/>
  <c r="L5722" i="5"/>
  <c r="L5720" i="5"/>
  <c r="L5718" i="5"/>
  <c r="L5716" i="5"/>
  <c r="L5712" i="5"/>
  <c r="L5710" i="5"/>
  <c r="L5700" i="5"/>
  <c r="L5708" i="5"/>
  <c r="L5704" i="5"/>
  <c r="L5706" i="5"/>
  <c r="L5692" i="5"/>
  <c r="L5694" i="5"/>
  <c r="L5698" i="5"/>
  <c r="L5690" i="5"/>
  <c r="L5686" i="5"/>
  <c r="L5688" i="5"/>
  <c r="L5684" i="5"/>
  <c r="L5668" i="5"/>
  <c r="L5672" i="5"/>
  <c r="L5682" i="5"/>
  <c r="L5681" i="5"/>
  <c r="L5680" i="5"/>
  <c r="L5678" i="5"/>
  <c r="L5677" i="5"/>
  <c r="L5674" i="5"/>
  <c r="L5673" i="5"/>
  <c r="L5670" i="5"/>
  <c r="L5669" i="5"/>
  <c r="L5661" i="5"/>
  <c r="L5665" i="5"/>
  <c r="L5662" i="5"/>
  <c r="L5666" i="5"/>
  <c r="L5664" i="5"/>
  <c r="L5659" i="5"/>
  <c r="L5660" i="5"/>
  <c r="L5529" i="5"/>
  <c r="L5536" i="5"/>
  <c r="L5532" i="5"/>
  <c r="L5527" i="5"/>
  <c r="L5524" i="5"/>
  <c r="L5651" i="5"/>
  <c r="L5653" i="5"/>
  <c r="L5655" i="5"/>
  <c r="L5657" i="5"/>
  <c r="L5658" i="5"/>
  <c r="L5656" i="5"/>
  <c r="L5654" i="5"/>
  <c r="L5652" i="5"/>
  <c r="L5650" i="5"/>
  <c r="L5643" i="5"/>
  <c r="L5645" i="5"/>
  <c r="L5647" i="5"/>
  <c r="L5649" i="5"/>
  <c r="L5648" i="5"/>
  <c r="L5646" i="5"/>
  <c r="L5642" i="5"/>
  <c r="L5644" i="5"/>
  <c r="L5641" i="5"/>
  <c r="L5592" i="5"/>
  <c r="L5594" i="5"/>
  <c r="L5596" i="5"/>
  <c r="L5598" i="5"/>
  <c r="L5600" i="5"/>
  <c r="L5602" i="5"/>
  <c r="L5604" i="5"/>
  <c r="L5606" i="5"/>
  <c r="L5608" i="5"/>
  <c r="L5610" i="5"/>
  <c r="L5612" i="5"/>
  <c r="L5614" i="5"/>
  <c r="L5616" i="5"/>
  <c r="L5618" i="5"/>
  <c r="L5620" i="5"/>
  <c r="L5622" i="5"/>
  <c r="L5624" i="5"/>
  <c r="L5626" i="5"/>
  <c r="L5636" i="5"/>
  <c r="L5638" i="5"/>
  <c r="L5640" i="5"/>
  <c r="L5603" i="5"/>
  <c r="L5605" i="5"/>
  <c r="L5607" i="5"/>
  <c r="L5613" i="5"/>
  <c r="L5615" i="5"/>
  <c r="L5617" i="5"/>
  <c r="L5625" i="5"/>
  <c r="L5637" i="5"/>
  <c r="L5639" i="5"/>
  <c r="L5623" i="5"/>
  <c r="L5621" i="5"/>
  <c r="L5619" i="5"/>
  <c r="L5611" i="5"/>
  <c r="L5609" i="5"/>
  <c r="L5593" i="5"/>
  <c r="L5595" i="5"/>
  <c r="L5597" i="5"/>
  <c r="L5599" i="5"/>
  <c r="L5601" i="5"/>
  <c r="L5591" i="5"/>
  <c r="L5590" i="5"/>
  <c r="L5574" i="5"/>
  <c r="L5576" i="5"/>
  <c r="L5580" i="5"/>
  <c r="L5584" i="5"/>
  <c r="L5586" i="5"/>
  <c r="L5588" i="5"/>
  <c r="L5573" i="5"/>
  <c r="L5577" i="5"/>
  <c r="L5581" i="5"/>
  <c r="L5583" i="5"/>
  <c r="L5585" i="5"/>
  <c r="L5587" i="5"/>
  <c r="L5589" i="5"/>
  <c r="L5582" i="5"/>
  <c r="L5579" i="5"/>
  <c r="L5578" i="5"/>
  <c r="L5575" i="5"/>
  <c r="L5572" i="5"/>
  <c r="L5571" i="5"/>
  <c r="L5515" i="5"/>
  <c r="L5520" i="5"/>
  <c r="L5525" i="5"/>
  <c r="L5531" i="5"/>
  <c r="L5537" i="5"/>
  <c r="L5548" i="5"/>
  <c r="L5554" i="5"/>
  <c r="L5556" i="5"/>
  <c r="L5558" i="5"/>
  <c r="L5560" i="5"/>
  <c r="L5562" i="5"/>
  <c r="L5564" i="5"/>
  <c r="L5566" i="5"/>
  <c r="L5570" i="5"/>
  <c r="L5555" i="5"/>
  <c r="L5557" i="5"/>
  <c r="L5563" i="5"/>
  <c r="L5569" i="5"/>
  <c r="L5568" i="5"/>
  <c r="L5567" i="5"/>
  <c r="L5565" i="5"/>
  <c r="L5561" i="5"/>
  <c r="L5559" i="5"/>
  <c r="L5498" i="5"/>
  <c r="L5500" i="5"/>
  <c r="L5502" i="5"/>
  <c r="L5504" i="5"/>
  <c r="L5506" i="5"/>
  <c r="L5508" i="5"/>
  <c r="L5510" i="5"/>
  <c r="L5517" i="5"/>
  <c r="L5528" i="5"/>
  <c r="L5553" i="5"/>
  <c r="L5523" i="5"/>
  <c r="L5512" i="5"/>
  <c r="L5516" i="5"/>
  <c r="L5521" i="5"/>
  <c r="L5533" i="5"/>
  <c r="L5538" i="5"/>
  <c r="L5545" i="5"/>
  <c r="L5534" i="5"/>
  <c r="L5522" i="5"/>
  <c r="L5519" i="5"/>
  <c r="L5544" i="5"/>
  <c r="L5535" i="5"/>
  <c r="L5530" i="5"/>
  <c r="L5526" i="5"/>
  <c r="L5514" i="5"/>
  <c r="L5513" i="5"/>
  <c r="L5503" i="5"/>
  <c r="L5505" i="5"/>
  <c r="L5509" i="5"/>
  <c r="L5511" i="5"/>
  <c r="L5507" i="5"/>
  <c r="L5501" i="5"/>
  <c r="L5499" i="5"/>
  <c r="L5466" i="5"/>
  <c r="L5479" i="5"/>
  <c r="L5463" i="5"/>
  <c r="L5467" i="5"/>
  <c r="L5469" i="5"/>
  <c r="L5471" i="5"/>
  <c r="L5477" i="5"/>
  <c r="L5440" i="5"/>
  <c r="L5442" i="5"/>
  <c r="L5444" i="5"/>
  <c r="L5446" i="5"/>
  <c r="L5448" i="5"/>
  <c r="L5450" i="5"/>
  <c r="L5452" i="5"/>
  <c r="L5454" i="5"/>
  <c r="L5456" i="5"/>
  <c r="L5458" i="5"/>
  <c r="L5460" i="5"/>
  <c r="L5462" i="5"/>
  <c r="L5464" i="5"/>
  <c r="L5468" i="5"/>
  <c r="L5478" i="5"/>
  <c r="L5476" i="5"/>
  <c r="L5470" i="5"/>
  <c r="L5465" i="5"/>
  <c r="L5449" i="5"/>
  <c r="L5461" i="5"/>
  <c r="L5455" i="5"/>
  <c r="L5457" i="5"/>
  <c r="L5459" i="5"/>
  <c r="L5453" i="5"/>
  <c r="L5451" i="5"/>
  <c r="L5437" i="5"/>
  <c r="L5438" i="5"/>
  <c r="L5443" i="5"/>
  <c r="L5439" i="5"/>
  <c r="L5447" i="5"/>
  <c r="L5445" i="5"/>
  <c r="L5441" i="5"/>
  <c r="L5378" i="5"/>
  <c r="L5382" i="5"/>
  <c r="L5386" i="5"/>
  <c r="L5390" i="5"/>
  <c r="L5394" i="5"/>
  <c r="L5398" i="5"/>
  <c r="L5406" i="5"/>
  <c r="L5408" i="5"/>
  <c r="L5415" i="5"/>
  <c r="L5419" i="5"/>
  <c r="L5423" i="5"/>
  <c r="L5436" i="5"/>
  <c r="L5410" i="5"/>
  <c r="L5424" i="5"/>
  <c r="L5401" i="5"/>
  <c r="L5403" i="5"/>
  <c r="L5407" i="5"/>
  <c r="L5411" i="5"/>
  <c r="L5420" i="5"/>
  <c r="L5422" i="5"/>
  <c r="L5421" i="5"/>
  <c r="L5418" i="5"/>
  <c r="L5417" i="5"/>
  <c r="L5416" i="5"/>
  <c r="L5414" i="5"/>
  <c r="L5413" i="5"/>
  <c r="L5409" i="5"/>
  <c r="L5405" i="5"/>
  <c r="L5404" i="5"/>
  <c r="L5402" i="5"/>
  <c r="L5400" i="5"/>
  <c r="L5399" i="5"/>
  <c r="L5336" i="5"/>
  <c r="L5340" i="5"/>
  <c r="L5344" i="5"/>
  <c r="L5348" i="5"/>
  <c r="L5352" i="5"/>
  <c r="L5356" i="5"/>
  <c r="L5360" i="5"/>
  <c r="L5364" i="5"/>
  <c r="L5368" i="5"/>
  <c r="L5372" i="5"/>
  <c r="L5376" i="5"/>
  <c r="L5380" i="5"/>
  <c r="L5384" i="5"/>
  <c r="L5388" i="5"/>
  <c r="L5392" i="5"/>
  <c r="L5396" i="5"/>
  <c r="L5391" i="5"/>
  <c r="L5395" i="5"/>
  <c r="L5397" i="5"/>
  <c r="L5393" i="5"/>
  <c r="L5389" i="5"/>
  <c r="L5379" i="5"/>
  <c r="L5383" i="5"/>
  <c r="L5385" i="5"/>
  <c r="L5387" i="5"/>
  <c r="L5381" i="5"/>
  <c r="L5322" i="5"/>
  <c r="L5326" i="5"/>
  <c r="L5330" i="5"/>
  <c r="L5334" i="5"/>
  <c r="L5338" i="5"/>
  <c r="L5342" i="5"/>
  <c r="L5346" i="5"/>
  <c r="L5350" i="5"/>
  <c r="L5354" i="5"/>
  <c r="L5358" i="5"/>
  <c r="L5362" i="5"/>
  <c r="L5366" i="5"/>
  <c r="L5370" i="5"/>
  <c r="L5374" i="5"/>
  <c r="L5377" i="5"/>
  <c r="L5375" i="5"/>
  <c r="L5373" i="5"/>
  <c r="L5343" i="5"/>
  <c r="L5345" i="5"/>
  <c r="L5347" i="5"/>
  <c r="L5351" i="5"/>
  <c r="L5353" i="5"/>
  <c r="L5365" i="5"/>
  <c r="L5369" i="5"/>
  <c r="L5371" i="5"/>
  <c r="L5357" i="5"/>
  <c r="L5367" i="5"/>
  <c r="L5363" i="5"/>
  <c r="L5361" i="5"/>
  <c r="L5359" i="5"/>
  <c r="L5355" i="5"/>
  <c r="L5349" i="5"/>
  <c r="L5341" i="5"/>
  <c r="L5335" i="5"/>
  <c r="L5337" i="5"/>
  <c r="L5339" i="5"/>
  <c r="L5318" i="5"/>
  <c r="L5333" i="5"/>
  <c r="L5332" i="5"/>
  <c r="L5319" i="5"/>
  <c r="L5327" i="5"/>
  <c r="L5295" i="5"/>
  <c r="L5307" i="5"/>
  <c r="L5311" i="5"/>
  <c r="L5315" i="5"/>
  <c r="L5323" i="5"/>
  <c r="L5331" i="5"/>
  <c r="L5320" i="5"/>
  <c r="L5324" i="5"/>
  <c r="L5328" i="5"/>
  <c r="L5325" i="5"/>
  <c r="L5329" i="5"/>
  <c r="L5321" i="5"/>
  <c r="L5317" i="5"/>
  <c r="L5316" i="5"/>
  <c r="L5005" i="5"/>
  <c r="L5025" i="5"/>
  <c r="L5045" i="5"/>
  <c r="L5194" i="5"/>
  <c r="L5198" i="5"/>
  <c r="L5202" i="5"/>
  <c r="L5206" i="5"/>
  <c r="L5210" i="5"/>
  <c r="L5214" i="5"/>
  <c r="L5218" i="5"/>
  <c r="L5226" i="5"/>
  <c r="L5230" i="5"/>
  <c r="L5234" i="5"/>
  <c r="L5250" i="5"/>
  <c r="L5254" i="5"/>
  <c r="L5258" i="5"/>
  <c r="L5262" i="5"/>
  <c r="L5266" i="5"/>
  <c r="L5270" i="5"/>
  <c r="L5274" i="5"/>
  <c r="L5278" i="5"/>
  <c r="L5282" i="5"/>
  <c r="L5286" i="5"/>
  <c r="L5290" i="5"/>
  <c r="L5294" i="5"/>
  <c r="L5300" i="5"/>
  <c r="L5302" i="5"/>
  <c r="L5304" i="5"/>
  <c r="L5306" i="5"/>
  <c r="L5310" i="5"/>
  <c r="L5314" i="5"/>
  <c r="L5313" i="5"/>
  <c r="L5312" i="5"/>
  <c r="L5309" i="5"/>
  <c r="L5308" i="5"/>
  <c r="L5305" i="5"/>
  <c r="L5303" i="5"/>
  <c r="L5301" i="5"/>
  <c r="L5297" i="5"/>
  <c r="L5299" i="5"/>
  <c r="L5298" i="5"/>
  <c r="L5296" i="5"/>
  <c r="L5292" i="5"/>
  <c r="L5293" i="5"/>
  <c r="L5043" i="5"/>
  <c r="L5158" i="5"/>
  <c r="L5162" i="5"/>
  <c r="L5166" i="5"/>
  <c r="L5170" i="5"/>
  <c r="L5174" i="5"/>
  <c r="L5178" i="5"/>
  <c r="L5182" i="5"/>
  <c r="L5186" i="5"/>
  <c r="L5190" i="5"/>
  <c r="L5216" i="5"/>
  <c r="L5228" i="5"/>
  <c r="L5276" i="5"/>
  <c r="L5280" i="5"/>
  <c r="L5284" i="5"/>
  <c r="L5288" i="5"/>
  <c r="L5289" i="5"/>
  <c r="L5291" i="5"/>
  <c r="L5281" i="5"/>
  <c r="L5283" i="5"/>
  <c r="L5285" i="5"/>
  <c r="L5287" i="5"/>
  <c r="L5273" i="5"/>
  <c r="L5275" i="5"/>
  <c r="L5277" i="5"/>
  <c r="L5279" i="5"/>
  <c r="L5220" i="5"/>
  <c r="L5224" i="5"/>
  <c r="L5259" i="5"/>
  <c r="L5263" i="5"/>
  <c r="L5267" i="5"/>
  <c r="L5248" i="5"/>
  <c r="L5252" i="5"/>
  <c r="L5256" i="5"/>
  <c r="L5271" i="5"/>
  <c r="L5269" i="5"/>
  <c r="L5268" i="5"/>
  <c r="L5272" i="5"/>
  <c r="L5261" i="5"/>
  <c r="L5265" i="5"/>
  <c r="L5264" i="5"/>
  <c r="L5260" i="5"/>
  <c r="L5257" i="5"/>
  <c r="L5255" i="5"/>
  <c r="L5253" i="5"/>
  <c r="L5251" i="5"/>
  <c r="L5249" i="5"/>
  <c r="L4943" i="5"/>
  <c r="L5236" i="5"/>
  <c r="L5238" i="5"/>
  <c r="L5240" i="5"/>
  <c r="L5242" i="5"/>
  <c r="L5244" i="5"/>
  <c r="L5246" i="5"/>
  <c r="L5232" i="5"/>
  <c r="L5241" i="5"/>
  <c r="L5243" i="5"/>
  <c r="L5247" i="5"/>
  <c r="L5245" i="5"/>
  <c r="L5239" i="5"/>
  <c r="L5222" i="5"/>
  <c r="L5233" i="5"/>
  <c r="L5235" i="5"/>
  <c r="L5237" i="5"/>
  <c r="L5231" i="5"/>
  <c r="L5229" i="5"/>
  <c r="L5227" i="5"/>
  <c r="L5225" i="5"/>
  <c r="L5223" i="5"/>
  <c r="L5221" i="5"/>
  <c r="L5219" i="5"/>
  <c r="L5217" i="5"/>
  <c r="L5006" i="5"/>
  <c r="L5024" i="5"/>
  <c r="L5044" i="5"/>
  <c r="L5215" i="5"/>
  <c r="L5211" i="5"/>
  <c r="L5213" i="5"/>
  <c r="L5212" i="5"/>
  <c r="L5209" i="5"/>
  <c r="L5160" i="5"/>
  <c r="L5164" i="5"/>
  <c r="L5168" i="5"/>
  <c r="L5172" i="5"/>
  <c r="L5176" i="5"/>
  <c r="L5180" i="5"/>
  <c r="L5184" i="5"/>
  <c r="L5188" i="5"/>
  <c r="L5196" i="5"/>
  <c r="L5200" i="5"/>
  <c r="L5204" i="5"/>
  <c r="L5208" i="5"/>
  <c r="L5201" i="5"/>
  <c r="L5205" i="5"/>
  <c r="L5207" i="5"/>
  <c r="L5203" i="5"/>
  <c r="L5177" i="5"/>
  <c r="L5179" i="5"/>
  <c r="L5183" i="5"/>
  <c r="L5191" i="5"/>
  <c r="L5199" i="5"/>
  <c r="L5197" i="5"/>
  <c r="L5195" i="5"/>
  <c r="L5193" i="5"/>
  <c r="L5189" i="5"/>
  <c r="L5187" i="5"/>
  <c r="L5185" i="5"/>
  <c r="L5181" i="5"/>
  <c r="L5175" i="5"/>
  <c r="L5173" i="5"/>
  <c r="L4967" i="5"/>
  <c r="L4971" i="5"/>
  <c r="L4975" i="5"/>
  <c r="L4979" i="5"/>
  <c r="L4983" i="5"/>
  <c r="L4987" i="5"/>
  <c r="L4991" i="5"/>
  <c r="L4999" i="5"/>
  <c r="L5007" i="5"/>
  <c r="L5009" i="5"/>
  <c r="L5011" i="5"/>
  <c r="L5013" i="5"/>
  <c r="L5015" i="5"/>
  <c r="L5019" i="5"/>
  <c r="L5021" i="5"/>
  <c r="L5023" i="5"/>
  <c r="L5027" i="5"/>
  <c r="L5029" i="5"/>
  <c r="L5031" i="5"/>
  <c r="L5033" i="5"/>
  <c r="L5035" i="5"/>
  <c r="L5037" i="5"/>
  <c r="L5039" i="5"/>
  <c r="L5041" i="5"/>
  <c r="L5047" i="5"/>
  <c r="L5049" i="5"/>
  <c r="L5051" i="5"/>
  <c r="L5055" i="5"/>
  <c r="L5057" i="5"/>
  <c r="L5059" i="5"/>
  <c r="L5061" i="5"/>
  <c r="L5063" i="5"/>
  <c r="L5065" i="5"/>
  <c r="L5067" i="5"/>
  <c r="L5100" i="5"/>
  <c r="L5102" i="5"/>
  <c r="L5104" i="5"/>
  <c r="L5106" i="5"/>
  <c r="L5108" i="5"/>
  <c r="L5110" i="5"/>
  <c r="L5112" i="5"/>
  <c r="L5114" i="5"/>
  <c r="L5116" i="5"/>
  <c r="L5118" i="5"/>
  <c r="L5120" i="5"/>
  <c r="L5122" i="5"/>
  <c r="L5124" i="5"/>
  <c r="L5126" i="5"/>
  <c r="L5128" i="5"/>
  <c r="L5130" i="5"/>
  <c r="L5132" i="5"/>
  <c r="L5134" i="5"/>
  <c r="L5138" i="5"/>
  <c r="L5140" i="5"/>
  <c r="L5142" i="5"/>
  <c r="L5146" i="5"/>
  <c r="L5150" i="5"/>
  <c r="L5154" i="5"/>
  <c r="L4966" i="5"/>
  <c r="L4970" i="5"/>
  <c r="L4974" i="5"/>
  <c r="L4978" i="5"/>
  <c r="L4982" i="5"/>
  <c r="L4986" i="5"/>
  <c r="L4990" i="5"/>
  <c r="L4994" i="5"/>
  <c r="L4996" i="5"/>
  <c r="L4998" i="5"/>
  <c r="L5000" i="5"/>
  <c r="L5002" i="5"/>
  <c r="L5004" i="5"/>
  <c r="L5010" i="5"/>
  <c r="L5014" i="5"/>
  <c r="L5016" i="5"/>
  <c r="L5018" i="5"/>
  <c r="L5020" i="5"/>
  <c r="L5022" i="5"/>
  <c r="L5026" i="5"/>
  <c r="L5028" i="5"/>
  <c r="L5030" i="5"/>
  <c r="L5032" i="5"/>
  <c r="L5034" i="5"/>
  <c r="L5036" i="5"/>
  <c r="L5038" i="5"/>
  <c r="L5103" i="5"/>
  <c r="L5105" i="5"/>
  <c r="L5111" i="5"/>
  <c r="L5113" i="5"/>
  <c r="L5115" i="5"/>
  <c r="L5121" i="5"/>
  <c r="L5127" i="5"/>
  <c r="L5129" i="5"/>
  <c r="L5131" i="5"/>
  <c r="L5135" i="5"/>
  <c r="L5147" i="5"/>
  <c r="L5151" i="5"/>
  <c r="L5157" i="5"/>
  <c r="L5171" i="5"/>
  <c r="L5169" i="5"/>
  <c r="L5163" i="5"/>
  <c r="L5159" i="5"/>
  <c r="L5167" i="5"/>
  <c r="L5165" i="5"/>
  <c r="L5161" i="5"/>
  <c r="L5156" i="5"/>
  <c r="L5155" i="5"/>
  <c r="L5153" i="5"/>
  <c r="L5152" i="5"/>
  <c r="L5149" i="5"/>
  <c r="L5148" i="5"/>
  <c r="L5145" i="5"/>
  <c r="L5143" i="5"/>
  <c r="L5144" i="5"/>
  <c r="L5141" i="5"/>
  <c r="L5139" i="5"/>
  <c r="L5137" i="5"/>
  <c r="L5136" i="5"/>
  <c r="L5133" i="5"/>
  <c r="L5125" i="5"/>
  <c r="L5123" i="5"/>
  <c r="L5119" i="5"/>
  <c r="L5117" i="5"/>
  <c r="L5109" i="5"/>
  <c r="L5107" i="5"/>
  <c r="L5101" i="5"/>
  <c r="L5053" i="5"/>
  <c r="L4886" i="5"/>
  <c r="L4890" i="5"/>
  <c r="L4894" i="5"/>
  <c r="L4898" i="5"/>
  <c r="L4902" i="5"/>
  <c r="L4906" i="5"/>
  <c r="L4910" i="5"/>
  <c r="L4914" i="5"/>
  <c r="L4918" i="5"/>
  <c r="L4922" i="5"/>
  <c r="L4926" i="5"/>
  <c r="L4930" i="5"/>
  <c r="L4934" i="5"/>
  <c r="L4938" i="5"/>
  <c r="L4942" i="5"/>
  <c r="L4946" i="5"/>
  <c r="L4950" i="5"/>
  <c r="L4954" i="5"/>
  <c r="L4958" i="5"/>
  <c r="L4962" i="5"/>
  <c r="L5040" i="5"/>
  <c r="L5042" i="5"/>
  <c r="L5046" i="5"/>
  <c r="L5048" i="5"/>
  <c r="L5050" i="5"/>
  <c r="L5052" i="5"/>
  <c r="L5054" i="5"/>
  <c r="L5056" i="5"/>
  <c r="L5058" i="5"/>
  <c r="L5062" i="5"/>
  <c r="L5064" i="5"/>
  <c r="L5066" i="5"/>
  <c r="L5068" i="5"/>
  <c r="L5060" i="5"/>
  <c r="L5017" i="5"/>
  <c r="L5012" i="5"/>
  <c r="L5008" i="5"/>
  <c r="L5003" i="5"/>
  <c r="L5001" i="5"/>
  <c r="L4997" i="5"/>
  <c r="L4995" i="5"/>
  <c r="L4969" i="5"/>
  <c r="L4973" i="5"/>
  <c r="L4981" i="5"/>
  <c r="L4993" i="5"/>
  <c r="L4888" i="5"/>
  <c r="L4968" i="5"/>
  <c r="L4972" i="5"/>
  <c r="L4988" i="5"/>
  <c r="L4992" i="5"/>
  <c r="L4989" i="5"/>
  <c r="L4985" i="5"/>
  <c r="L4984" i="5"/>
  <c r="L4980" i="5"/>
  <c r="L4977" i="5"/>
  <c r="L4976" i="5"/>
  <c r="L4892" i="5"/>
  <c r="L4896" i="5"/>
  <c r="L4900" i="5"/>
  <c r="L4904" i="5"/>
  <c r="L4908" i="5"/>
  <c r="L4916" i="5"/>
  <c r="L4936" i="5"/>
  <c r="L4940" i="5"/>
  <c r="L4944" i="5"/>
  <c r="L4952" i="5"/>
  <c r="L4956" i="5"/>
  <c r="L4960" i="5"/>
  <c r="L4964" i="5"/>
  <c r="L4965" i="5"/>
  <c r="L4963" i="5"/>
  <c r="L4949" i="5"/>
  <c r="L4948" i="5"/>
  <c r="L4961" i="5"/>
  <c r="L4955" i="5"/>
  <c r="L4959" i="5"/>
  <c r="L4957" i="5"/>
  <c r="L4951" i="5"/>
  <c r="L4953" i="5"/>
  <c r="L4947" i="5"/>
  <c r="L4945" i="5"/>
  <c r="L4927" i="5"/>
  <c r="L4912" i="5"/>
  <c r="L4920" i="5"/>
  <c r="L4932" i="5"/>
  <c r="L4941" i="5"/>
  <c r="L4939" i="5"/>
  <c r="L4937" i="5"/>
  <c r="L4935" i="5"/>
  <c r="L4931" i="5"/>
  <c r="L4929" i="5"/>
  <c r="L4933" i="5"/>
  <c r="L4925" i="5"/>
  <c r="L4928" i="5"/>
  <c r="L4924" i="5"/>
  <c r="L4923" i="5"/>
  <c r="L4921" i="5"/>
  <c r="L4919" i="5"/>
  <c r="L4911" i="5"/>
  <c r="L4915" i="5"/>
  <c r="L4909" i="5"/>
  <c r="L4913" i="5"/>
  <c r="L4917" i="5"/>
  <c r="L4785" i="5"/>
  <c r="L4895" i="5"/>
  <c r="L4897" i="5"/>
  <c r="L4901" i="5"/>
  <c r="L4903" i="5"/>
  <c r="L4907" i="5"/>
  <c r="L4905" i="5"/>
  <c r="L4899" i="5"/>
  <c r="L4885" i="5"/>
  <c r="L4887" i="5"/>
  <c r="L4889" i="5"/>
  <c r="L4891" i="5"/>
  <c r="L4893" i="5"/>
  <c r="L4838" i="5"/>
  <c r="L4842" i="5"/>
  <c r="L4846" i="5"/>
  <c r="L4850" i="5"/>
  <c r="L4854" i="5"/>
  <c r="L4858" i="5"/>
  <c r="L4862" i="5"/>
  <c r="L4864" i="5"/>
  <c r="L4866" i="5"/>
  <c r="L4868" i="5"/>
  <c r="L4870" i="5"/>
  <c r="L4873" i="5"/>
  <c r="L4875" i="5"/>
  <c r="L4881" i="5"/>
  <c r="L4883" i="5"/>
  <c r="L4876" i="5"/>
  <c r="L4878" i="5"/>
  <c r="L4880" i="5"/>
  <c r="L4884" i="5"/>
  <c r="L4847" i="5"/>
  <c r="L4851" i="5"/>
  <c r="L4855" i="5"/>
  <c r="L4865" i="5"/>
  <c r="L4867" i="5"/>
  <c r="L4869" i="5"/>
  <c r="L4879" i="5"/>
  <c r="L4882" i="5"/>
  <c r="L4877" i="5"/>
  <c r="L4874" i="5"/>
  <c r="L4872" i="5"/>
  <c r="L4871" i="5"/>
  <c r="L4863" i="5"/>
  <c r="L4845" i="5"/>
  <c r="L4849" i="5"/>
  <c r="L4853" i="5"/>
  <c r="L4857" i="5"/>
  <c r="L4809" i="5"/>
  <c r="L4820" i="5"/>
  <c r="L4844" i="5"/>
  <c r="L4848" i="5"/>
  <c r="L4852" i="5"/>
  <c r="L4856" i="5"/>
  <c r="L4816" i="5"/>
  <c r="L4837" i="5"/>
  <c r="L4839" i="5"/>
  <c r="L4843" i="5"/>
  <c r="L4797" i="5"/>
  <c r="L4799" i="5"/>
  <c r="L4801" i="5"/>
  <c r="L4803" i="5"/>
  <c r="L4807" i="5"/>
  <c r="L4778" i="5"/>
  <c r="L4782" i="5"/>
  <c r="L4786" i="5"/>
  <c r="L4790" i="5"/>
  <c r="L4792" i="5"/>
  <c r="L4794" i="5"/>
  <c r="L4796" i="5"/>
  <c r="L4798" i="5"/>
  <c r="L4800" i="5"/>
  <c r="L4802" i="5"/>
  <c r="L4804" i="5"/>
  <c r="L4806" i="5"/>
  <c r="L4808" i="5"/>
  <c r="L4818" i="5"/>
  <c r="L4815" i="5"/>
  <c r="L4833" i="5"/>
  <c r="L4840" i="5"/>
  <c r="L4841" i="5"/>
  <c r="L4836" i="5"/>
  <c r="L4835" i="5"/>
  <c r="L4817" i="5"/>
  <c r="L4805" i="5"/>
  <c r="L4781" i="5"/>
  <c r="L4783" i="5"/>
  <c r="L4787" i="5"/>
  <c r="L4789" i="5"/>
  <c r="L4791" i="5"/>
  <c r="L4793" i="5"/>
  <c r="L4795" i="5"/>
  <c r="L4788" i="5"/>
  <c r="L4784" i="5"/>
  <c r="L4780" i="5"/>
  <c r="L4779" i="5"/>
  <c r="L4746" i="5"/>
  <c r="L4750" i="5"/>
  <c r="L4754" i="5"/>
  <c r="L4758" i="5"/>
  <c r="L4762" i="5"/>
  <c r="L4766" i="5"/>
  <c r="L4770" i="5"/>
  <c r="L4774" i="5"/>
  <c r="L4759" i="5"/>
  <c r="L4763" i="5"/>
  <c r="L4767" i="5"/>
  <c r="L4771" i="5"/>
  <c r="L4775" i="5"/>
  <c r="L4776" i="5"/>
  <c r="L4757" i="5"/>
  <c r="L4761" i="5"/>
  <c r="L4756" i="5"/>
  <c r="L4760" i="5"/>
  <c r="L4764" i="5"/>
  <c r="L4768" i="5"/>
  <c r="L4773" i="5"/>
  <c r="L4772" i="5"/>
  <c r="L4769" i="5"/>
  <c r="L4765" i="5"/>
  <c r="L4742" i="5"/>
  <c r="L4741" i="5"/>
  <c r="L4740" i="5"/>
  <c r="L4747" i="5"/>
  <c r="L4751" i="5"/>
  <c r="L4755" i="5"/>
  <c r="L4749" i="5"/>
  <c r="L4753" i="5"/>
  <c r="L4748" i="5"/>
  <c r="L4752" i="5"/>
  <c r="L4745" i="5"/>
  <c r="L4743" i="5"/>
  <c r="L4717" i="5"/>
  <c r="L4719" i="5"/>
  <c r="L4721" i="5"/>
  <c r="L4716" i="5"/>
  <c r="L4718" i="5"/>
  <c r="L4720" i="5"/>
  <c r="L4724" i="5"/>
  <c r="L4715" i="5"/>
  <c r="L4692" i="5"/>
  <c r="L4723" i="5"/>
  <c r="L4725" i="5"/>
  <c r="L4727" i="5"/>
  <c r="L4729" i="5"/>
  <c r="L4728" i="5"/>
  <c r="L4730" i="5"/>
  <c r="L4732" i="5"/>
  <c r="L4734" i="5"/>
  <c r="L4736" i="5"/>
  <c r="L4738" i="5"/>
  <c r="L4710" i="5"/>
  <c r="L4714" i="5"/>
  <c r="L4678" i="5"/>
  <c r="L4674" i="5"/>
  <c r="L4726" i="5"/>
  <c r="L4695" i="5"/>
  <c r="L4707" i="5"/>
  <c r="L4713" i="5"/>
  <c r="L4697" i="5"/>
  <c r="L4699" i="5"/>
  <c r="L4701" i="5"/>
  <c r="L4703" i="5"/>
  <c r="L4705" i="5"/>
  <c r="L4709" i="5"/>
  <c r="L4722" i="5"/>
  <c r="L4731" i="5"/>
  <c r="L4733" i="5"/>
  <c r="L4735" i="5"/>
  <c r="L4737" i="5"/>
  <c r="L4739" i="5"/>
  <c r="L4651" i="5"/>
  <c r="L4653" i="5"/>
  <c r="L4655" i="5"/>
  <c r="L4657" i="5"/>
  <c r="L4659" i="5"/>
  <c r="L4662" i="5"/>
  <c r="L4664" i="5"/>
  <c r="L4668" i="5"/>
  <c r="L4670" i="5"/>
  <c r="L4672" i="5"/>
  <c r="L4676" i="5"/>
  <c r="L4680" i="5"/>
  <c r="L4682" i="5"/>
  <c r="L4684" i="5"/>
  <c r="L4686" i="5"/>
  <c r="L4688" i="5"/>
  <c r="L4690" i="5"/>
  <c r="L4694" i="5"/>
  <c r="L4696" i="5"/>
  <c r="L4698" i="5"/>
  <c r="L4700" i="5"/>
  <c r="L4702" i="5"/>
  <c r="L4704" i="5"/>
  <c r="L4706" i="5"/>
  <c r="L4708" i="5"/>
  <c r="L4712" i="5"/>
  <c r="L4711" i="5"/>
  <c r="L4652" i="5"/>
  <c r="L4656" i="5"/>
  <c r="L4658" i="5"/>
  <c r="L4669" i="5"/>
  <c r="L4673" i="5"/>
  <c r="L4677" i="5"/>
  <c r="L4679" i="5"/>
  <c r="L4681" i="5"/>
  <c r="L4683" i="5"/>
  <c r="L4687" i="5"/>
  <c r="L4689" i="5"/>
  <c r="L4691" i="5"/>
  <c r="L4693" i="5"/>
  <c r="L4685" i="5"/>
  <c r="L4675" i="5"/>
  <c r="L4671" i="5"/>
  <c r="L4667" i="5"/>
  <c r="L4666" i="5"/>
  <c r="L4665" i="5"/>
  <c r="L4663" i="5"/>
  <c r="L4660" i="5"/>
  <c r="L4654" i="5"/>
  <c r="L4614" i="5"/>
  <c r="L4616" i="5"/>
  <c r="L4618" i="5"/>
  <c r="L4620" i="5"/>
  <c r="L4613" i="5"/>
  <c r="L4615" i="5"/>
  <c r="L4619" i="5"/>
  <c r="L4621" i="5"/>
  <c r="L4617" i="5"/>
  <c r="L4603" i="5"/>
  <c r="L4598" i="5"/>
  <c r="L4595" i="5"/>
  <c r="L4585" i="5"/>
  <c r="L4583" i="5"/>
  <c r="L4582" i="5"/>
  <c r="L4574" i="5"/>
  <c r="L4576" i="5"/>
  <c r="L4579" i="5"/>
  <c r="L4578" i="5"/>
  <c r="L4577" i="5"/>
  <c r="L4575" i="5"/>
  <c r="L4573" i="5"/>
  <c r="L4572" i="5"/>
  <c r="L4571" i="5"/>
  <c r="L4568" i="5"/>
  <c r="L4566" i="5"/>
  <c r="L4570" i="5"/>
  <c r="L4569" i="5"/>
  <c r="L4567" i="5"/>
  <c r="L4563" i="5"/>
  <c r="L4564" i="5"/>
  <c r="L4565" i="5"/>
  <c r="L4545" i="5"/>
  <c r="L4551" i="5"/>
  <c r="L4559" i="5"/>
  <c r="L4562" i="5"/>
  <c r="L4561" i="5"/>
  <c r="L4560" i="5"/>
  <c r="L4558" i="5"/>
  <c r="L4557" i="5"/>
  <c r="L4556" i="5"/>
  <c r="L4555" i="5"/>
  <c r="L4554" i="5"/>
  <c r="L4553" i="5"/>
  <c r="L4552" i="5"/>
  <c r="L4550" i="5"/>
  <c r="L4549" i="5"/>
  <c r="L4548" i="5"/>
  <c r="L4547" i="5"/>
  <c r="L4546" i="5"/>
  <c r="L4544" i="5"/>
  <c r="L4543" i="5"/>
  <c r="L4542" i="5"/>
  <c r="L4541" i="5"/>
  <c r="L4526" i="5"/>
  <c r="L4528" i="5"/>
  <c r="L4527" i="5"/>
  <c r="L4539" i="5"/>
  <c r="L4540" i="5"/>
  <c r="L4538" i="5"/>
  <c r="L4537" i="5"/>
  <c r="L4536" i="5"/>
  <c r="L4535" i="5"/>
  <c r="L4534" i="5"/>
  <c r="L4533" i="5"/>
  <c r="L4532" i="5"/>
  <c r="L4529" i="5"/>
  <c r="L4530" i="5"/>
  <c r="L4531" i="5"/>
  <c r="L4525" i="5"/>
  <c r="L4524" i="5"/>
  <c r="L4523" i="5"/>
  <c r="L4522" i="5"/>
  <c r="L4521" i="5"/>
  <c r="L4520" i="5"/>
  <c r="L4519" i="5"/>
  <c r="L4474" i="5"/>
  <c r="L4518" i="5"/>
  <c r="L4509" i="5"/>
  <c r="L4513" i="5"/>
  <c r="L4517" i="5"/>
  <c r="L4516" i="5"/>
  <c r="L4515" i="5"/>
  <c r="L4514" i="5"/>
  <c r="L4512" i="5"/>
  <c r="L4511" i="5"/>
  <c r="L4510" i="5"/>
  <c r="L4508" i="5"/>
  <c r="L4507" i="5"/>
  <c r="L4506" i="5"/>
  <c r="L4499" i="5"/>
  <c r="L4501" i="5"/>
  <c r="L4505" i="5"/>
  <c r="L4504" i="5"/>
  <c r="L4503" i="5"/>
  <c r="L4502" i="5"/>
  <c r="L4500" i="5"/>
  <c r="L4498" i="5"/>
  <c r="L4497" i="5"/>
  <c r="L4496" i="5"/>
  <c r="L4495" i="5"/>
  <c r="L4390" i="5"/>
  <c r="L4392" i="5"/>
  <c r="L4451" i="5"/>
  <c r="L4391" i="5"/>
  <c r="L4393" i="5"/>
  <c r="L4425" i="5"/>
  <c r="L4446" i="5"/>
  <c r="L4467" i="5"/>
  <c r="L4469" i="5"/>
  <c r="L4475" i="5"/>
  <c r="L4483" i="5"/>
  <c r="L4480" i="5"/>
  <c r="L4484" i="5"/>
  <c r="L4482" i="5"/>
  <c r="L4481" i="5"/>
  <c r="L4478" i="5"/>
  <c r="L4477" i="5"/>
  <c r="L4476" i="5"/>
  <c r="L4479" i="5"/>
  <c r="L4473" i="5"/>
  <c r="L4472" i="5"/>
  <c r="L4471" i="5"/>
  <c r="L4470" i="5"/>
  <c r="L4468" i="5"/>
  <c r="L4466" i="5"/>
  <c r="L4465" i="5"/>
  <c r="L4454" i="5"/>
  <c r="L4457" i="5"/>
  <c r="L4459" i="5"/>
  <c r="L4458" i="5"/>
  <c r="L4456" i="5"/>
  <c r="L4455" i="5"/>
  <c r="L4453" i="5"/>
  <c r="L4452" i="5"/>
  <c r="L4450" i="5"/>
  <c r="L4449" i="5"/>
  <c r="L4448" i="5"/>
  <c r="L4447" i="5"/>
  <c r="L4445" i="5"/>
  <c r="L4444" i="5"/>
  <c r="L4443" i="5"/>
  <c r="L4426" i="5"/>
  <c r="L4428" i="5"/>
  <c r="L4441" i="5"/>
  <c r="L4427" i="5"/>
  <c r="L4429" i="5"/>
  <c r="L4430" i="5"/>
  <c r="L4442" i="5"/>
  <c r="L4424" i="5"/>
  <c r="L4423" i="5"/>
  <c r="L4422" i="5"/>
  <c r="L4421" i="5"/>
  <c r="L4420" i="5"/>
  <c r="L4419" i="5"/>
  <c r="L4418" i="5"/>
  <c r="L4412" i="5"/>
  <c r="L4417" i="5"/>
  <c r="L4416" i="5"/>
  <c r="L4414" i="5"/>
  <c r="L4415" i="5"/>
  <c r="L4413" i="5"/>
  <c r="L4411" i="5"/>
  <c r="L4394" i="5"/>
  <c r="L4405" i="5"/>
  <c r="L4404" i="5"/>
  <c r="L4396" i="5"/>
  <c r="L4398" i="5"/>
  <c r="L4400" i="5"/>
  <c r="L4402" i="5"/>
  <c r="L4397" i="5"/>
  <c r="L4399" i="5"/>
  <c r="L4401" i="5"/>
  <c r="L4403" i="5"/>
  <c r="L4395" i="5"/>
  <c r="L4389" i="5"/>
  <c r="L4386" i="5"/>
  <c r="L4388" i="5"/>
  <c r="L4387" i="5"/>
  <c r="L4384" i="5"/>
  <c r="L4383" i="5"/>
  <c r="L4381" i="5"/>
  <c r="L4382" i="5"/>
  <c r="L4385" i="5"/>
  <c r="L4380" i="5"/>
  <c r="L4379" i="5"/>
  <c r="L4377" i="5"/>
  <c r="L4378" i="5"/>
  <c r="L3869" i="5"/>
  <c r="L3875" i="5"/>
  <c r="L4376" i="5"/>
  <c r="L4375" i="5"/>
  <c r="L4363" i="5"/>
  <c r="L4365" i="5"/>
  <c r="L4367" i="5"/>
  <c r="L4369" i="5"/>
  <c r="L4362" i="5"/>
  <c r="L4364" i="5"/>
  <c r="L4366" i="5"/>
  <c r="L4368" i="5"/>
  <c r="L4355" i="5"/>
  <c r="L4357" i="5"/>
  <c r="L4359" i="5"/>
  <c r="L4361" i="5"/>
  <c r="L4354" i="5"/>
  <c r="L4356" i="5"/>
  <c r="L4358" i="5"/>
  <c r="L4360" i="5"/>
  <c r="L4351" i="5"/>
  <c r="L4353" i="5"/>
  <c r="L4350" i="5"/>
  <c r="L4352" i="5"/>
  <c r="L4349" i="5"/>
  <c r="L4343" i="5"/>
  <c r="L4340" i="5"/>
  <c r="L4348" i="5"/>
  <c r="L4347" i="5"/>
  <c r="L4346" i="5"/>
  <c r="L4345" i="5"/>
  <c r="L4344" i="5"/>
  <c r="L4342" i="5"/>
  <c r="L4341" i="5"/>
  <c r="L4333" i="5"/>
  <c r="L4339" i="5"/>
  <c r="L4338" i="5"/>
  <c r="L4335" i="5"/>
  <c r="L4334" i="5"/>
  <c r="L4332" i="5"/>
  <c r="L4331" i="5"/>
  <c r="L4330" i="5"/>
  <c r="L4329" i="5"/>
  <c r="L4328" i="5"/>
  <c r="L4316" i="5"/>
  <c r="L4318" i="5"/>
  <c r="L4320" i="5"/>
  <c r="L4322" i="5"/>
  <c r="L4315" i="5"/>
  <c r="L4317" i="5"/>
  <c r="L4319" i="5"/>
  <c r="L4321" i="5"/>
  <c r="L4314" i="5"/>
  <c r="L4305" i="5"/>
  <c r="L4307" i="5"/>
  <c r="L4309" i="5"/>
  <c r="L4311" i="5"/>
  <c r="L4313" i="5"/>
  <c r="L4308" i="5"/>
  <c r="L4310" i="5"/>
  <c r="L4312" i="5"/>
  <c r="L4303" i="5"/>
  <c r="L4304" i="5"/>
  <c r="L4302" i="5"/>
  <c r="L4301" i="5"/>
  <c r="L4277" i="5"/>
  <c r="L4279" i="5"/>
  <c r="L4281" i="5"/>
  <c r="L4283" i="5"/>
  <c r="L4285" i="5"/>
  <c r="L4287" i="5"/>
  <c r="L4289" i="5"/>
  <c r="L4291" i="5"/>
  <c r="L4293" i="5"/>
  <c r="L4295" i="5"/>
  <c r="L4297" i="5"/>
  <c r="L4299" i="5"/>
  <c r="L4278" i="5"/>
  <c r="L4280" i="5"/>
  <c r="L4282" i="5"/>
  <c r="L4284" i="5"/>
  <c r="L4286" i="5"/>
  <c r="L4288" i="5"/>
  <c r="L4290" i="5"/>
  <c r="L4292" i="5"/>
  <c r="L4294" i="5"/>
  <c r="L4296" i="5"/>
  <c r="L4298" i="5"/>
  <c r="L4300" i="5"/>
  <c r="L4269" i="5"/>
  <c r="L4271" i="5"/>
  <c r="L4273" i="5"/>
  <c r="L4275" i="5"/>
  <c r="L4270" i="5"/>
  <c r="L4272" i="5"/>
  <c r="L4274" i="5"/>
  <c r="L4276" i="5"/>
  <c r="L4262" i="5"/>
  <c r="L4255" i="5"/>
  <c r="L4257" i="5"/>
  <c r="L4259" i="5"/>
  <c r="L4261" i="5"/>
  <c r="L4256" i="5"/>
  <c r="L4258" i="5"/>
  <c r="L4260" i="5"/>
  <c r="L4248" i="5"/>
  <c r="L4253" i="5"/>
  <c r="L4252" i="5"/>
  <c r="L4254" i="5"/>
  <c r="L4245" i="5"/>
  <c r="L4247" i="5"/>
  <c r="L4251" i="5"/>
  <c r="L4249" i="5"/>
  <c r="L4244" i="5"/>
  <c r="L4246" i="5"/>
  <c r="L4250" i="5"/>
  <c r="L4243" i="5"/>
  <c r="L4237" i="5"/>
  <c r="L4239" i="5"/>
  <c r="L4241" i="5"/>
  <c r="L4242" i="5"/>
  <c r="L4236" i="5"/>
  <c r="L4238" i="5"/>
  <c r="L4240" i="5"/>
  <c r="L4235" i="5"/>
  <c r="L4234" i="5"/>
  <c r="L4232" i="5"/>
  <c r="L4233" i="5"/>
  <c r="L4231" i="5"/>
  <c r="L4230" i="5"/>
  <c r="L4228" i="5"/>
  <c r="L4229" i="5"/>
  <c r="L4227" i="5"/>
  <c r="L4226" i="5"/>
  <c r="L4222" i="5"/>
  <c r="L4224" i="5"/>
  <c r="L4223" i="5"/>
  <c r="L4225" i="5"/>
  <c r="L4217" i="5"/>
  <c r="L4221" i="5"/>
  <c r="L4208" i="5"/>
  <c r="L4212" i="5"/>
  <c r="L4220" i="5"/>
  <c r="L4219" i="5"/>
  <c r="L4218" i="5"/>
  <c r="L4214" i="5"/>
  <c r="L4216" i="5"/>
  <c r="L4215" i="5"/>
  <c r="L4213" i="5"/>
  <c r="L4210" i="5"/>
  <c r="L4209" i="5"/>
  <c r="L4211" i="5"/>
  <c r="L4202" i="5"/>
  <c r="L4204" i="5"/>
  <c r="L4206" i="5"/>
  <c r="L4201" i="5"/>
  <c r="L4203" i="5"/>
  <c r="L4205" i="5"/>
  <c r="L4207" i="5"/>
  <c r="L4174" i="5"/>
  <c r="L4178" i="5"/>
  <c r="L4180" i="5"/>
  <c r="L4182" i="5"/>
  <c r="L4184" i="5"/>
  <c r="L4188" i="5"/>
  <c r="L4192" i="5"/>
  <c r="L4177" i="5"/>
  <c r="L4194" i="5"/>
  <c r="L4196" i="5"/>
  <c r="L4198" i="5"/>
  <c r="L4200" i="5"/>
  <c r="L4193" i="5"/>
  <c r="L4195" i="5"/>
  <c r="L4197" i="5"/>
  <c r="L4199" i="5"/>
  <c r="L4186" i="5"/>
  <c r="L4190" i="5"/>
  <c r="L4185" i="5"/>
  <c r="L4187" i="5"/>
  <c r="L4189" i="5"/>
  <c r="L4191" i="5"/>
  <c r="L4183" i="5"/>
  <c r="L4181" i="5"/>
  <c r="L4179" i="5"/>
  <c r="L4176" i="5"/>
  <c r="L4175" i="5"/>
  <c r="L4173" i="5"/>
  <c r="L4172" i="5"/>
  <c r="L4171" i="5"/>
  <c r="L4170" i="5"/>
  <c r="L4169" i="5"/>
  <c r="L4167" i="5"/>
  <c r="L4166" i="5"/>
  <c r="L4168" i="5"/>
  <c r="L4159" i="5"/>
  <c r="L4161" i="5"/>
  <c r="L4163" i="5"/>
  <c r="L4165" i="5"/>
  <c r="L4158" i="5"/>
  <c r="L4160" i="5"/>
  <c r="L4162" i="5"/>
  <c r="L4164" i="5"/>
  <c r="L4118" i="5"/>
  <c r="L4122" i="5"/>
  <c r="L4126" i="5"/>
  <c r="L4130" i="5"/>
  <c r="L4134" i="5"/>
  <c r="L4138" i="5"/>
  <c r="L4121" i="5"/>
  <c r="L4123" i="5"/>
  <c r="L4125" i="5"/>
  <c r="L4129" i="5"/>
  <c r="L4135" i="5"/>
  <c r="L4137" i="5"/>
  <c r="L4141" i="5"/>
  <c r="L4149" i="5"/>
  <c r="L4150" i="5"/>
  <c r="L4152" i="5"/>
  <c r="L4154" i="5"/>
  <c r="L4156" i="5"/>
  <c r="L4151" i="5"/>
  <c r="L4153" i="5"/>
  <c r="L4155" i="5"/>
  <c r="L4157" i="5"/>
  <c r="L4142" i="5"/>
  <c r="L4144" i="5"/>
  <c r="L4146" i="5"/>
  <c r="L4148" i="5"/>
  <c r="L4143" i="5"/>
  <c r="L4145" i="5"/>
  <c r="L4147" i="5"/>
  <c r="L4140" i="5"/>
  <c r="L4139" i="5"/>
  <c r="L4136" i="5"/>
  <c r="L4133" i="5"/>
  <c r="L4132" i="5"/>
  <c r="L4131" i="5"/>
  <c r="L4128" i="5"/>
  <c r="L4127" i="5"/>
  <c r="L4124" i="5"/>
  <c r="L4120" i="5"/>
  <c r="L4119" i="5"/>
  <c r="L4086" i="5"/>
  <c r="L4088" i="5"/>
  <c r="L4090" i="5"/>
  <c r="L4098" i="5"/>
  <c r="L4100" i="5"/>
  <c r="L4112" i="5"/>
  <c r="L4114" i="5"/>
  <c r="L4116" i="5"/>
  <c r="L4081" i="5"/>
  <c r="L4083" i="5"/>
  <c r="L4085" i="5"/>
  <c r="L4089" i="5"/>
  <c r="L4091" i="5"/>
  <c r="L4093" i="5"/>
  <c r="L4108" i="5"/>
  <c r="L4110" i="5"/>
  <c r="L4109" i="5"/>
  <c r="L4111" i="5"/>
  <c r="L4102" i="5"/>
  <c r="L4104" i="5"/>
  <c r="L4099" i="5"/>
  <c r="L4101" i="5"/>
  <c r="L4117" i="5"/>
  <c r="L4115" i="5"/>
  <c r="L4106" i="5"/>
  <c r="L4105" i="5"/>
  <c r="L4107" i="5"/>
  <c r="L4113" i="5"/>
  <c r="L4103" i="5"/>
  <c r="L4096" i="5"/>
  <c r="L4095" i="5"/>
  <c r="L4097" i="5"/>
  <c r="L4092" i="5"/>
  <c r="L4094" i="5"/>
  <c r="L4087" i="5"/>
  <c r="L4080" i="5"/>
  <c r="L4082" i="5"/>
  <c r="L4084" i="5"/>
  <c r="L4078" i="5"/>
  <c r="L4079" i="5"/>
  <c r="L4074" i="5"/>
  <c r="L4076" i="5"/>
  <c r="L4075" i="5"/>
  <c r="L4077" i="5"/>
  <c r="L4073" i="5"/>
  <c r="L4062" i="5"/>
  <c r="L4064" i="5"/>
  <c r="L4066" i="5"/>
  <c r="L4067" i="5"/>
  <c r="L4069" i="5"/>
  <c r="L4071" i="5"/>
  <c r="L4068" i="5"/>
  <c r="L4070" i="5"/>
  <c r="L4072" i="5"/>
  <c r="L4065" i="5"/>
  <c r="L4063" i="5"/>
  <c r="L4061" i="5"/>
  <c r="L4051" i="5"/>
  <c r="L4059" i="5"/>
  <c r="L4052" i="5"/>
  <c r="L4054" i="5"/>
  <c r="L4056" i="5"/>
  <c r="L4060" i="5"/>
  <c r="L4058" i="5"/>
  <c r="L4057" i="5"/>
  <c r="L4055" i="5"/>
  <c r="L4053" i="5"/>
  <c r="L4043" i="5"/>
  <c r="L4049" i="5"/>
  <c r="L4024" i="5"/>
  <c r="L4048" i="5"/>
  <c r="L4045" i="5"/>
  <c r="L4047" i="5"/>
  <c r="L4044" i="5"/>
  <c r="L4046" i="5"/>
  <c r="L4018" i="5"/>
  <c r="L4014" i="5"/>
  <c r="L4016" i="5"/>
  <c r="L4030" i="5"/>
  <c r="L4017" i="5"/>
  <c r="L4033" i="5"/>
  <c r="L4019" i="5"/>
  <c r="L4042" i="5"/>
  <c r="L4015" i="5"/>
  <c r="L4013" i="5"/>
  <c r="L4012" i="5"/>
  <c r="L4011" i="5"/>
  <c r="L4010" i="5"/>
  <c r="L4009" i="5"/>
  <c r="L4003" i="5"/>
  <c r="L4005" i="5"/>
  <c r="L4007" i="5"/>
  <c r="L4002" i="5"/>
  <c r="L4004" i="5"/>
  <c r="L4006" i="5"/>
  <c r="L4008" i="5"/>
  <c r="L3995" i="5"/>
  <c r="L3997" i="5"/>
  <c r="L3999" i="5"/>
  <c r="L4001" i="5"/>
  <c r="L3996" i="5"/>
  <c r="L3998" i="5"/>
  <c r="L4000" i="5"/>
  <c r="L3989" i="5"/>
  <c r="L3993" i="5"/>
  <c r="L3994" i="5"/>
  <c r="L3992" i="5"/>
  <c r="L3991" i="5"/>
  <c r="L3990" i="5"/>
  <c r="L3987" i="5"/>
  <c r="L3986" i="5"/>
  <c r="L3988" i="5"/>
  <c r="L3984" i="5"/>
  <c r="L3985" i="5"/>
  <c r="L3983" i="5"/>
  <c r="L3977" i="5"/>
  <c r="L3979" i="5"/>
  <c r="L3982" i="5"/>
  <c r="L3980" i="5"/>
  <c r="L4050" i="5"/>
  <c r="L3978" i="5"/>
  <c r="L4029" i="5"/>
  <c r="L3969" i="5"/>
  <c r="L3975" i="5"/>
  <c r="L3974" i="5"/>
  <c r="L4027" i="5"/>
  <c r="L3971" i="5"/>
  <c r="L3970" i="5"/>
  <c r="L3968" i="5"/>
  <c r="L3967" i="5"/>
  <c r="L3966" i="5"/>
  <c r="L3981" i="5"/>
  <c r="L3964" i="5"/>
  <c r="L3963" i="5"/>
  <c r="L3962" i="5"/>
  <c r="L3961" i="5"/>
  <c r="L3960" i="5"/>
  <c r="L3959" i="5"/>
  <c r="L3958" i="5"/>
  <c r="L3957" i="5"/>
  <c r="L3956" i="5"/>
  <c r="L3952" i="5"/>
  <c r="L3954" i="5"/>
  <c r="L3951" i="5"/>
  <c r="L3955" i="5"/>
  <c r="L3953" i="5"/>
  <c r="L3884" i="5"/>
  <c r="L3922" i="5"/>
  <c r="L3932" i="5"/>
  <c r="L3934" i="5"/>
  <c r="L3938" i="5"/>
  <c r="L3944" i="5"/>
  <c r="L3948" i="5"/>
  <c r="L3935" i="5"/>
  <c r="L3941" i="5"/>
  <c r="L3943" i="5"/>
  <c r="L3942" i="5"/>
  <c r="L3937" i="5"/>
  <c r="L3939" i="5"/>
  <c r="L3947" i="5"/>
  <c r="L3936" i="5"/>
  <c r="L3940" i="5"/>
  <c r="L3946" i="5"/>
  <c r="L3945" i="5"/>
  <c r="L3929" i="5"/>
  <c r="L3931" i="5"/>
  <c r="L3928" i="5"/>
  <c r="L3930" i="5"/>
  <c r="L3926" i="5"/>
  <c r="L3927" i="5"/>
  <c r="L3924" i="5"/>
  <c r="L3923" i="5"/>
  <c r="L3925" i="5"/>
  <c r="L3902" i="5"/>
  <c r="L3904" i="5"/>
  <c r="L3918" i="5"/>
  <c r="L3895" i="5"/>
  <c r="L3897" i="5"/>
  <c r="L3899" i="5"/>
  <c r="L3905" i="5"/>
  <c r="L3907" i="5"/>
  <c r="L3909" i="5"/>
  <c r="L3911" i="5"/>
  <c r="L3913" i="5"/>
  <c r="L3917" i="5"/>
  <c r="L3919" i="5"/>
  <c r="L3920" i="5"/>
  <c r="L3916" i="5"/>
  <c r="L3915" i="5"/>
  <c r="L3914" i="5"/>
  <c r="L3912" i="5"/>
  <c r="L3910" i="5"/>
  <c r="L3908" i="5"/>
  <c r="L3906" i="5"/>
  <c r="L3903" i="5"/>
  <c r="L3901" i="5"/>
  <c r="L3900" i="5"/>
  <c r="L3898" i="5"/>
  <c r="L3896" i="5"/>
  <c r="L3894" i="5"/>
  <c r="L3893" i="5"/>
  <c r="L3892" i="5"/>
  <c r="L3891" i="5"/>
  <c r="L3890" i="5"/>
  <c r="L3888" i="5"/>
  <c r="L3886" i="5"/>
  <c r="L3883" i="5"/>
  <c r="L3887" i="5"/>
  <c r="L3885" i="5"/>
  <c r="L3882" i="5"/>
  <c r="L3881" i="5"/>
  <c r="L3880" i="5"/>
  <c r="L3833" i="5"/>
  <c r="L3859" i="5"/>
  <c r="L3867" i="5"/>
  <c r="L3871" i="5"/>
  <c r="L3877" i="5"/>
  <c r="L3834" i="5"/>
  <c r="L3836" i="5"/>
  <c r="L3838" i="5"/>
  <c r="L3840" i="5"/>
  <c r="L3842" i="5"/>
  <c r="L3844" i="5"/>
  <c r="L3846" i="5"/>
  <c r="L3848" i="5"/>
  <c r="L3850" i="5"/>
  <c r="L3852" i="5"/>
  <c r="L3854" i="5"/>
  <c r="L3856" i="5"/>
  <c r="L3858" i="5"/>
  <c r="L3860" i="5"/>
  <c r="L3862" i="5"/>
  <c r="L3864" i="5"/>
  <c r="L3866" i="5"/>
  <c r="L3868" i="5"/>
  <c r="L3870" i="5"/>
  <c r="L3872" i="5"/>
  <c r="L3874" i="5"/>
  <c r="L3876" i="5"/>
  <c r="L3878" i="5"/>
  <c r="L3879" i="5"/>
  <c r="L3873" i="5"/>
  <c r="L3865" i="5"/>
  <c r="L3863" i="5"/>
  <c r="L3861" i="5"/>
  <c r="L3857" i="5"/>
  <c r="L3855" i="5"/>
  <c r="L3853" i="5"/>
  <c r="L3851" i="5"/>
  <c r="L3849" i="5"/>
  <c r="L3847" i="5"/>
  <c r="L3845" i="5"/>
  <c r="L3843" i="5"/>
  <c r="L3841" i="5"/>
  <c r="L3839" i="5"/>
  <c r="L3837" i="5"/>
  <c r="L3835" i="5"/>
  <c r="L3832" i="5"/>
  <c r="L3831" i="5"/>
  <c r="L3822" i="5"/>
  <c r="L3824" i="5"/>
  <c r="L3826" i="5"/>
  <c r="L3830" i="5"/>
  <c r="L3823" i="5"/>
  <c r="L3821" i="5"/>
  <c r="L3825" i="5"/>
  <c r="L3829" i="5"/>
  <c r="L3828" i="5"/>
  <c r="L3827" i="5"/>
  <c r="L3820" i="5"/>
  <c r="L3819" i="5"/>
  <c r="L3478" i="5"/>
  <c r="L3488" i="5"/>
  <c r="L3490" i="5"/>
  <c r="L3491" i="5"/>
  <c r="L3489" i="5"/>
  <c r="L3479" i="5"/>
  <c r="L3497" i="5"/>
  <c r="L3499" i="5"/>
  <c r="L3505" i="5"/>
  <c r="L3545" i="5"/>
  <c r="L3547" i="5"/>
  <c r="L3496" i="5"/>
  <c r="L3506" i="5"/>
  <c r="L3508" i="5"/>
  <c r="L3553" i="5"/>
  <c r="L3552" i="5"/>
  <c r="L3480" i="5"/>
  <c r="L3507" i="5"/>
  <c r="L3546" i="5"/>
  <c r="L3481" i="5"/>
  <c r="L3504" i="5"/>
  <c r="L3498" i="5"/>
  <c r="L3477" i="5"/>
  <c r="L3811" i="5"/>
  <c r="L3815" i="5"/>
  <c r="L3817" i="5"/>
  <c r="L3810" i="5"/>
  <c r="L3812" i="5"/>
  <c r="L3814" i="5"/>
  <c r="L3816" i="5"/>
  <c r="L3818" i="5"/>
  <c r="L3813" i="5"/>
  <c r="L3809" i="5"/>
  <c r="L3798" i="5"/>
  <c r="L3800" i="5"/>
  <c r="L3802" i="5"/>
  <c r="L3804" i="5"/>
  <c r="L3806" i="5"/>
  <c r="L3808" i="5"/>
  <c r="L3807" i="5"/>
  <c r="L3805" i="5"/>
  <c r="L3801" i="5"/>
  <c r="L3803" i="5"/>
  <c r="L3797" i="5"/>
  <c r="L3799" i="5"/>
  <c r="L3794" i="5"/>
  <c r="L3796" i="5"/>
  <c r="L3795" i="5"/>
  <c r="L3544" i="5"/>
  <c r="L3793" i="5"/>
  <c r="L3783" i="5"/>
  <c r="L3787" i="5"/>
  <c r="L3742" i="5"/>
  <c r="L3778" i="5"/>
  <c r="L3780" i="5"/>
  <c r="L3784" i="5"/>
  <c r="L3786" i="5"/>
  <c r="L3785" i="5"/>
  <c r="L3781" i="5"/>
  <c r="L3782" i="5"/>
  <c r="L3776" i="5"/>
  <c r="L3779" i="5"/>
  <c r="L3777" i="5"/>
  <c r="L3769" i="5"/>
  <c r="L3768" i="5"/>
  <c r="L3767" i="5"/>
  <c r="L3744" i="5"/>
  <c r="L3766" i="5"/>
  <c r="L3764" i="5"/>
  <c r="L3765" i="5"/>
  <c r="L3747" i="5"/>
  <c r="L3748" i="5"/>
  <c r="L3757" i="5"/>
  <c r="L3746" i="5"/>
  <c r="L3755" i="5"/>
  <c r="L3758" i="5"/>
  <c r="L3756" i="5"/>
  <c r="L3754" i="5"/>
  <c r="L3745" i="5"/>
  <c r="L3743" i="5"/>
  <c r="L3723" i="5"/>
  <c r="L3727" i="5"/>
  <c r="L3737" i="5"/>
  <c r="L3739" i="5"/>
  <c r="L3722" i="5"/>
  <c r="L3724" i="5"/>
  <c r="L3726" i="5"/>
  <c r="L3728" i="5"/>
  <c r="L3730" i="5"/>
  <c r="L3732" i="5"/>
  <c r="L3734" i="5"/>
  <c r="L3736" i="5"/>
  <c r="L3738" i="5"/>
  <c r="L3740" i="5"/>
  <c r="L3741" i="5"/>
  <c r="L3735" i="5"/>
  <c r="L3733" i="5"/>
  <c r="L3729" i="5"/>
  <c r="L3731" i="5"/>
  <c r="L3725" i="5"/>
  <c r="L3721" i="5"/>
  <c r="L3716" i="5"/>
  <c r="L3718" i="5"/>
  <c r="L3720" i="5"/>
  <c r="L3717" i="5"/>
  <c r="L3719" i="5"/>
  <c r="L3710" i="5"/>
  <c r="L3712" i="5"/>
  <c r="L3714" i="5"/>
  <c r="L3715" i="5"/>
  <c r="L3711" i="5"/>
  <c r="L3713" i="5"/>
  <c r="L3609" i="5"/>
  <c r="L3611" i="5"/>
  <c r="L3622" i="5"/>
  <c r="L3695" i="5"/>
  <c r="L3699" i="5"/>
  <c r="L3701" i="5"/>
  <c r="L3703" i="5"/>
  <c r="L3705" i="5"/>
  <c r="L3707" i="5"/>
  <c r="L3709" i="5"/>
  <c r="L3708" i="5"/>
  <c r="L3706" i="5"/>
  <c r="L3700" i="5"/>
  <c r="L3702" i="5"/>
  <c r="L3704" i="5"/>
  <c r="L3698" i="5"/>
  <c r="L3697" i="5"/>
  <c r="L3696" i="5"/>
  <c r="L3694" i="5"/>
  <c r="L3608" i="5"/>
  <c r="L3610" i="5"/>
  <c r="L3621" i="5"/>
  <c r="L3623" i="5"/>
  <c r="L3625" i="5"/>
  <c r="L3629" i="5"/>
  <c r="L3631" i="5"/>
  <c r="L3633" i="5"/>
  <c r="L3635" i="5"/>
  <c r="L3637" i="5"/>
  <c r="L3640" i="5"/>
  <c r="L3642" i="5"/>
  <c r="L3644" i="5"/>
  <c r="L3646" i="5"/>
  <c r="L3648" i="5"/>
  <c r="L3650" i="5"/>
  <c r="L3652" i="5"/>
  <c r="L3654" i="5"/>
  <c r="L3661" i="5"/>
  <c r="L3663" i="5"/>
  <c r="L3665" i="5"/>
  <c r="L3667" i="5"/>
  <c r="L3669" i="5"/>
  <c r="L3671" i="5"/>
  <c r="L3673" i="5"/>
  <c r="L3675" i="5"/>
  <c r="L3677" i="5"/>
  <c r="L3679" i="5"/>
  <c r="L3681" i="5"/>
  <c r="L3683" i="5"/>
  <c r="L3685" i="5"/>
  <c r="L3687" i="5"/>
  <c r="L3689" i="5"/>
  <c r="L3691" i="5"/>
  <c r="L3693" i="5"/>
  <c r="L3639" i="5"/>
  <c r="L3641" i="5"/>
  <c r="L3643" i="5"/>
  <c r="L3692" i="5"/>
  <c r="L3690" i="5"/>
  <c r="L3688" i="5"/>
  <c r="L3686" i="5"/>
  <c r="L3684" i="5"/>
  <c r="L3682" i="5"/>
  <c r="L3680" i="5"/>
  <c r="L3678" i="5"/>
  <c r="L3676" i="5"/>
  <c r="L3674" i="5"/>
  <c r="L3672" i="5"/>
  <c r="L3670" i="5"/>
  <c r="L3668" i="5"/>
  <c r="L3666" i="5"/>
  <c r="L3664" i="5"/>
  <c r="L3660" i="5"/>
  <c r="L3662" i="5"/>
  <c r="L3653" i="5"/>
  <c r="L3649" i="5"/>
  <c r="L3651" i="5"/>
  <c r="L3647" i="5"/>
  <c r="L3645" i="5"/>
  <c r="L3636" i="5"/>
  <c r="L3634" i="5"/>
  <c r="L3630" i="5"/>
  <c r="L3632" i="5"/>
  <c r="L3554" i="5"/>
  <c r="L3556" i="5"/>
  <c r="L3558" i="5"/>
  <c r="L3560" i="5"/>
  <c r="L3562" i="5"/>
  <c r="L3568" i="5"/>
  <c r="L3572" i="5"/>
  <c r="L3584" i="5"/>
  <c r="L3588" i="5"/>
  <c r="L3628" i="5"/>
  <c r="L3590" i="5"/>
  <c r="L3592" i="5"/>
  <c r="L3594" i="5"/>
  <c r="L3596" i="5"/>
  <c r="L3598" i="5"/>
  <c r="L3600" i="5"/>
  <c r="L3604" i="5"/>
  <c r="L3606" i="5"/>
  <c r="L3612" i="5"/>
  <c r="L3619" i="5"/>
  <c r="L3570" i="5"/>
  <c r="L3574" i="5"/>
  <c r="L3586" i="5"/>
  <c r="L3566" i="5"/>
  <c r="L3602" i="5"/>
  <c r="L3626" i="5"/>
  <c r="L3624" i="5"/>
  <c r="L3620" i="5"/>
  <c r="L3613" i="5"/>
  <c r="L3605" i="5"/>
  <c r="L3607" i="5"/>
  <c r="L3603" i="5"/>
  <c r="L3601" i="5"/>
  <c r="L3599" i="5"/>
  <c r="L3597" i="5"/>
  <c r="L3593" i="5"/>
  <c r="L3595" i="5"/>
  <c r="L3589" i="5"/>
  <c r="L3591" i="5"/>
  <c r="L3587" i="5"/>
  <c r="L3585" i="5"/>
  <c r="L3583" i="5"/>
  <c r="L3573" i="5"/>
  <c r="L3571" i="5"/>
  <c r="L3569" i="5"/>
  <c r="L3567" i="5"/>
  <c r="L3565" i="5"/>
  <c r="L3564" i="5"/>
  <c r="L3563" i="5"/>
  <c r="L3561" i="5"/>
  <c r="L3557" i="5"/>
  <c r="L3559" i="5"/>
  <c r="L3555" i="5"/>
  <c r="L3543" i="5"/>
  <c r="L3549" i="5"/>
  <c r="L3551" i="5"/>
  <c r="L3550" i="5"/>
  <c r="L3486" i="5"/>
  <c r="L3492" i="5"/>
  <c r="L3494" i="5"/>
  <c r="L3500" i="5"/>
  <c r="L3502" i="5"/>
  <c r="L3509" i="5"/>
  <c r="L3511" i="5"/>
  <c r="L3513" i="5"/>
  <c r="L3515" i="5"/>
  <c r="L3517" i="5"/>
  <c r="L3519" i="5"/>
  <c r="L3521" i="5"/>
  <c r="L3523" i="5"/>
  <c r="L3525" i="5"/>
  <c r="L3527" i="5"/>
  <c r="L3529" i="5"/>
  <c r="L3531" i="5"/>
  <c r="L3533" i="5"/>
  <c r="L3535" i="5"/>
  <c r="L3537" i="5"/>
  <c r="L3539" i="5"/>
  <c r="L3541" i="5"/>
  <c r="L3548" i="5"/>
  <c r="L3385" i="5"/>
  <c r="L3387" i="5"/>
  <c r="L3389" i="5"/>
  <c r="L3391" i="5"/>
  <c r="L3393" i="5"/>
  <c r="L3395" i="5"/>
  <c r="L3397" i="5"/>
  <c r="L3399" i="5"/>
  <c r="L3401" i="5"/>
  <c r="L3403" i="5"/>
  <c r="L3405" i="5"/>
  <c r="L3407" i="5"/>
  <c r="L3409" i="5"/>
  <c r="L3411" i="5"/>
  <c r="L3413" i="5"/>
  <c r="L3415" i="5"/>
  <c r="L3417" i="5"/>
  <c r="L3419" i="5"/>
  <c r="L3421" i="5"/>
  <c r="L3423" i="5"/>
  <c r="L3425" i="5"/>
  <c r="L3427" i="5"/>
  <c r="L3429" i="5"/>
  <c r="L3431" i="5"/>
  <c r="L3433" i="5"/>
  <c r="L3435" i="5"/>
  <c r="L3437" i="5"/>
  <c r="L3439" i="5"/>
  <c r="L3441" i="5"/>
  <c r="L3443" i="5"/>
  <c r="L3445" i="5"/>
  <c r="L3447" i="5"/>
  <c r="L3449" i="5"/>
  <c r="L3451" i="5"/>
  <c r="L3453" i="5"/>
  <c r="L3455" i="5"/>
  <c r="L3457" i="5"/>
  <c r="L3459" i="5"/>
  <c r="L3463" i="5"/>
  <c r="L3465" i="5"/>
  <c r="L3467" i="5"/>
  <c r="L3469" i="5"/>
  <c r="L3471" i="5"/>
  <c r="L3473" i="5"/>
  <c r="L3475" i="5"/>
  <c r="L3482" i="5"/>
  <c r="L3484" i="5"/>
  <c r="L3542" i="5"/>
  <c r="L3538" i="5"/>
  <c r="L3540" i="5"/>
  <c r="L3530" i="5"/>
  <c r="L3532" i="5"/>
  <c r="L3534" i="5"/>
  <c r="L3536" i="5"/>
  <c r="L3528" i="5"/>
  <c r="L3526" i="5"/>
  <c r="L3522" i="5"/>
  <c r="L3524" i="5"/>
  <c r="L3520" i="5"/>
  <c r="L3518" i="5"/>
  <c r="L3516" i="5"/>
  <c r="L3514" i="5"/>
  <c r="L3510" i="5"/>
  <c r="L3512" i="5"/>
  <c r="L3493" i="5"/>
  <c r="L3495" i="5"/>
  <c r="L3501" i="5"/>
  <c r="L3503" i="5"/>
  <c r="L3485" i="5"/>
  <c r="L3487" i="5"/>
  <c r="L3483" i="5"/>
  <c r="L3476" i="5"/>
  <c r="L3474" i="5"/>
  <c r="L3472" i="5"/>
  <c r="L3365" i="5"/>
  <c r="L3367" i="5"/>
  <c r="L3368" i="5"/>
  <c r="L3370" i="5"/>
  <c r="L3372" i="5"/>
  <c r="L3374" i="5"/>
  <c r="L3376" i="5"/>
  <c r="L3378" i="5"/>
  <c r="L3380" i="5"/>
  <c r="L3382" i="5"/>
  <c r="L3384" i="5"/>
  <c r="L3468" i="5"/>
  <c r="L3470" i="5"/>
  <c r="L3466" i="5"/>
  <c r="L3464" i="5"/>
  <c r="L3462" i="5"/>
  <c r="L3461" i="5"/>
  <c r="L3460" i="5"/>
  <c r="L3458" i="5"/>
  <c r="L3456" i="5"/>
  <c r="L3454" i="5"/>
  <c r="L3442" i="5"/>
  <c r="L3444" i="5"/>
  <c r="L3446" i="5"/>
  <c r="L3448" i="5"/>
  <c r="L3450" i="5"/>
  <c r="L3452" i="5"/>
  <c r="L3436" i="5"/>
  <c r="L3438" i="5"/>
  <c r="L3440" i="5"/>
  <c r="L3424" i="5"/>
  <c r="L3426" i="5"/>
  <c r="L3428" i="5"/>
  <c r="L3430" i="5"/>
  <c r="L3432" i="5"/>
  <c r="L3434" i="5"/>
  <c r="L3418" i="5"/>
  <c r="L3420" i="5"/>
  <c r="L3422" i="5"/>
  <c r="L3412" i="5"/>
  <c r="L3414" i="5"/>
  <c r="L3416" i="5"/>
  <c r="L3406" i="5"/>
  <c r="L3408" i="5"/>
  <c r="L3410" i="5"/>
  <c r="L3400" i="5"/>
  <c r="L3402" i="5"/>
  <c r="L3404" i="5"/>
  <c r="L3394" i="5"/>
  <c r="L3396" i="5"/>
  <c r="L3398" i="5"/>
  <c r="L3388" i="5"/>
  <c r="L3390" i="5"/>
  <c r="L3392" i="5"/>
  <c r="L3386" i="5"/>
  <c r="L3383" i="5"/>
  <c r="L3381" i="5"/>
  <c r="L3379" i="5"/>
  <c r="L3377" i="5"/>
  <c r="L3375" i="5"/>
  <c r="L3364" i="5"/>
  <c r="L3366" i="5"/>
  <c r="L3369" i="5"/>
  <c r="L3371" i="5"/>
  <c r="L3373" i="5"/>
  <c r="L3355" i="5"/>
  <c r="L3357" i="5"/>
  <c r="L3359" i="5"/>
  <c r="L3361" i="5"/>
  <c r="L3363" i="5"/>
  <c r="L3362" i="5"/>
  <c r="L3360" i="5"/>
  <c r="L3358" i="5"/>
  <c r="L3356" i="5"/>
  <c r="L3282" i="5"/>
  <c r="L3285" i="5"/>
  <c r="L3297" i="5"/>
  <c r="L3331" i="5"/>
  <c r="L3333" i="5"/>
  <c r="L3335" i="5"/>
  <c r="L3337" i="5"/>
  <c r="L3339" i="5"/>
  <c r="L3341" i="5"/>
  <c r="L3343" i="5"/>
  <c r="L3344" i="5"/>
  <c r="L3345" i="5"/>
  <c r="L3342" i="5"/>
  <c r="L3334" i="5"/>
  <c r="L3336" i="5"/>
  <c r="L3338" i="5"/>
  <c r="L3340" i="5"/>
  <c r="L3332" i="5"/>
  <c r="L3330" i="5"/>
  <c r="L3296" i="5"/>
  <c r="L3329" i="5"/>
  <c r="L3191" i="5"/>
  <c r="L3292" i="5"/>
  <c r="L3308" i="5"/>
  <c r="L3259" i="5"/>
  <c r="L3261" i="5"/>
  <c r="L3263" i="5"/>
  <c r="L3265" i="5"/>
  <c r="L3267" i="5"/>
  <c r="L3269" i="5"/>
  <c r="L3271" i="5"/>
  <c r="L3275" i="5"/>
  <c r="L3277" i="5"/>
  <c r="L3279" i="5"/>
  <c r="L3281" i="5"/>
  <c r="L3283" i="5"/>
  <c r="L3293" i="5"/>
  <c r="L3328" i="5"/>
  <c r="L3284" i="5"/>
  <c r="L3280" i="5"/>
  <c r="L3278" i="5"/>
  <c r="L3276" i="5"/>
  <c r="L3274" i="5"/>
  <c r="L3273" i="5"/>
  <c r="L3272" i="5"/>
  <c r="L3268" i="5"/>
  <c r="L3270" i="5"/>
  <c r="L3266" i="5"/>
  <c r="L3264" i="5"/>
  <c r="L3262" i="5"/>
  <c r="L3260" i="5"/>
  <c r="L3258" i="5"/>
  <c r="L3255" i="5"/>
  <c r="L3257" i="5"/>
  <c r="L3256" i="5"/>
  <c r="L3233" i="5"/>
  <c r="L3235" i="5"/>
  <c r="L3237" i="5"/>
  <c r="L3239" i="5"/>
  <c r="L3241" i="5"/>
  <c r="L4" i="5"/>
  <c r="J4" i="5" s="1"/>
  <c r="L3242" i="5"/>
  <c r="L3240" i="5"/>
  <c r="L3236" i="5"/>
  <c r="L3238" i="5"/>
  <c r="L3234" i="5"/>
  <c r="L3229" i="5"/>
  <c r="L3231" i="5"/>
  <c r="L3232" i="5"/>
  <c r="L3230" i="5"/>
  <c r="L3228" i="5"/>
  <c r="L3205" i="5"/>
  <c r="L3209" i="5"/>
  <c r="L3213" i="5"/>
  <c r="L3217" i="5"/>
  <c r="L3219" i="5"/>
  <c r="L3221" i="5"/>
  <c r="L3223" i="5"/>
  <c r="L3225" i="5"/>
  <c r="L3227" i="5"/>
  <c r="L3193" i="5"/>
  <c r="L3203" i="5"/>
  <c r="L3207" i="5"/>
  <c r="L3211" i="5"/>
  <c r="L3215" i="5"/>
  <c r="L3226" i="5"/>
  <c r="L3224" i="5"/>
  <c r="L3222" i="5"/>
  <c r="L3220" i="5"/>
  <c r="L3218" i="5"/>
  <c r="L3216" i="5"/>
  <c r="L3214" i="5"/>
  <c r="L3212" i="5"/>
  <c r="L3210" i="5"/>
  <c r="L3208" i="5"/>
  <c r="L3206" i="5"/>
  <c r="L3204" i="5"/>
  <c r="L3202" i="5"/>
  <c r="L3195" i="5"/>
  <c r="L3197" i="5"/>
  <c r="L3199" i="5"/>
  <c r="L3201" i="5"/>
  <c r="L3196" i="5"/>
  <c r="L3198" i="5"/>
  <c r="L3200" i="5"/>
  <c r="L3192" i="5"/>
  <c r="L3155" i="5"/>
  <c r="L3157" i="5"/>
  <c r="L3159" i="5"/>
  <c r="L3161" i="5"/>
  <c r="L3163" i="5"/>
  <c r="L3186" i="5"/>
  <c r="L3167" i="5"/>
  <c r="L3169" i="5"/>
  <c r="L3171" i="5"/>
  <c r="L3173" i="5"/>
  <c r="L3175" i="5"/>
  <c r="L3177" i="5"/>
  <c r="L3179" i="5"/>
  <c r="L3181" i="5"/>
  <c r="L3183" i="5"/>
  <c r="L3185" i="5"/>
  <c r="L3187" i="5"/>
  <c r="L3189" i="5"/>
  <c r="L3018" i="5"/>
  <c r="L3020" i="5"/>
  <c r="L3022" i="5"/>
  <c r="L3024" i="5"/>
  <c r="L3040" i="5"/>
  <c r="L3043" i="5"/>
  <c r="L3172" i="5"/>
  <c r="L3190" i="5"/>
  <c r="L3188" i="5"/>
  <c r="L3304" i="5"/>
  <c r="L3184" i="5"/>
  <c r="L3290" i="5"/>
  <c r="L3180" i="5"/>
  <c r="L3178" i="5"/>
  <c r="L3176" i="5"/>
  <c r="L3174" i="5"/>
  <c r="L3170" i="5"/>
  <c r="L3168" i="5"/>
  <c r="L3164" i="5"/>
  <c r="L3166" i="5"/>
  <c r="L3162" i="5"/>
  <c r="L3160" i="5"/>
  <c r="L3158" i="5"/>
  <c r="L3156" i="5"/>
  <c r="L3023" i="5"/>
  <c r="L3021" i="5"/>
  <c r="L3017" i="5"/>
  <c r="L3009" i="5"/>
  <c r="L3011" i="5"/>
  <c r="L3013" i="5"/>
  <c r="L3015" i="5"/>
  <c r="L3010" i="5"/>
  <c r="L3006" i="5"/>
  <c r="L2994" i="5"/>
  <c r="L2996" i="5"/>
  <c r="L2998" i="5"/>
  <c r="L3000" i="5"/>
  <c r="L3001" i="5"/>
  <c r="L2999" i="5"/>
  <c r="L2989" i="5"/>
  <c r="L2991" i="5"/>
  <c r="L2993" i="5"/>
  <c r="L2995" i="5"/>
  <c r="L2990" i="5"/>
  <c r="L2988" i="5"/>
  <c r="L2984" i="5"/>
  <c r="L2983" i="5"/>
  <c r="L3005" i="5"/>
  <c r="L2987" i="5"/>
  <c r="L3014" i="5"/>
  <c r="L2992" i="5"/>
  <c r="L3048" i="5"/>
  <c r="L2986" i="5"/>
  <c r="L3041" i="5"/>
  <c r="L3039" i="5"/>
  <c r="L3032" i="5"/>
  <c r="L3034" i="5"/>
  <c r="L3036" i="5"/>
  <c r="L3038" i="5"/>
  <c r="L3045" i="5"/>
  <c r="L3047" i="5"/>
  <c r="L3057" i="5"/>
  <c r="L3008" i="5"/>
  <c r="L3026" i="5"/>
  <c r="L3031" i="5"/>
  <c r="L3027" i="5"/>
  <c r="L3030" i="5"/>
  <c r="L2982" i="5"/>
  <c r="L2985" i="5"/>
  <c r="L3004" i="5"/>
  <c r="L3016" i="5"/>
  <c r="L3046" i="5"/>
  <c r="L3044" i="5"/>
  <c r="L3037" i="5"/>
  <c r="L3035" i="5"/>
  <c r="L3033" i="5"/>
  <c r="L3052" i="5"/>
  <c r="L3062" i="5"/>
  <c r="L2981" i="5"/>
  <c r="L3050" i="5"/>
  <c r="L3056" i="5"/>
  <c r="L3051" i="5"/>
  <c r="L3055" i="5"/>
  <c r="L3063" i="5"/>
  <c r="L3061" i="5"/>
  <c r="L3060" i="5"/>
  <c r="L3151" i="5"/>
  <c r="L3153" i="5"/>
  <c r="L3154" i="5"/>
  <c r="L3150" i="5"/>
  <c r="L3059" i="5"/>
  <c r="L3142" i="5"/>
  <c r="L3148" i="5"/>
  <c r="L3147" i="5"/>
  <c r="L3149" i="5"/>
  <c r="L3152" i="5"/>
  <c r="L3146" i="5"/>
  <c r="L3144" i="5"/>
  <c r="L3145" i="5"/>
  <c r="L3143" i="5"/>
  <c r="L3138" i="5"/>
  <c r="L3141" i="5"/>
  <c r="L3137" i="5"/>
  <c r="L3139" i="5"/>
  <c r="L3140" i="5"/>
  <c r="L3136" i="5"/>
  <c r="L3131" i="5"/>
  <c r="L3135" i="5"/>
  <c r="L3129" i="5"/>
  <c r="L3133" i="5"/>
  <c r="L3132" i="5"/>
  <c r="L3134" i="5"/>
  <c r="L3130" i="5"/>
  <c r="L3104" i="5"/>
  <c r="L3108" i="5"/>
  <c r="L3112" i="5"/>
  <c r="L3116" i="5"/>
  <c r="L3120" i="5"/>
  <c r="L3126" i="5"/>
  <c r="L3109" i="5"/>
  <c r="L3113" i="5"/>
  <c r="L3117" i="5"/>
  <c r="L3119" i="5"/>
  <c r="L3121" i="5"/>
  <c r="L3123" i="5"/>
  <c r="L3127" i="5"/>
  <c r="L3128" i="5"/>
  <c r="L3125" i="5"/>
  <c r="L3124" i="5"/>
  <c r="L3122" i="5"/>
  <c r="L3118" i="5"/>
  <c r="L3115" i="5"/>
  <c r="L3114" i="5"/>
  <c r="L3111" i="5"/>
  <c r="L3110" i="5"/>
  <c r="L3105" i="5"/>
  <c r="L3107" i="5"/>
  <c r="L3106" i="5"/>
  <c r="L2961" i="5"/>
  <c r="L3103" i="5"/>
  <c r="L3003" i="5"/>
  <c r="L3102" i="5"/>
  <c r="L3098" i="5"/>
  <c r="L3100" i="5"/>
  <c r="L3097" i="5"/>
  <c r="L3099" i="5"/>
  <c r="L3101" i="5"/>
  <c r="L3096" i="5"/>
  <c r="L3093" i="5"/>
  <c r="L3095" i="5"/>
  <c r="L3094" i="5"/>
  <c r="L3088" i="5"/>
  <c r="L3090" i="5"/>
  <c r="L3092" i="5"/>
  <c r="L3089" i="5"/>
  <c r="L3091" i="5"/>
  <c r="L3087" i="5"/>
  <c r="L2880" i="5"/>
  <c r="L3007" i="5"/>
  <c r="L2920" i="5"/>
  <c r="L2962" i="5"/>
  <c r="L2997" i="5"/>
  <c r="L2858" i="5"/>
  <c r="L2881" i="5"/>
  <c r="L3012" i="5"/>
  <c r="L3019" i="5"/>
  <c r="L3028" i="5"/>
  <c r="L3029" i="5"/>
  <c r="L3067" i="5"/>
  <c r="L3071" i="5"/>
  <c r="L3081" i="5"/>
  <c r="L3083" i="5"/>
  <c r="L3085" i="5"/>
  <c r="L3082" i="5"/>
  <c r="L3084" i="5"/>
  <c r="L3086" i="5"/>
  <c r="L3080" i="5"/>
  <c r="L3065" i="5"/>
  <c r="L3069" i="5"/>
  <c r="L3073" i="5"/>
  <c r="L3075" i="5"/>
  <c r="L3077" i="5"/>
  <c r="L3079" i="5"/>
  <c r="L3076" i="5"/>
  <c r="L3078" i="5"/>
  <c r="L3072" i="5"/>
  <c r="L3064" i="5"/>
  <c r="L3068" i="5"/>
  <c r="L3070" i="5"/>
  <c r="L3066" i="5"/>
  <c r="L2969" i="5"/>
  <c r="L2971" i="5"/>
  <c r="L2973" i="5"/>
  <c r="L2977" i="5"/>
  <c r="L2964" i="5"/>
  <c r="L2966" i="5"/>
  <c r="L2968" i="5"/>
  <c r="L2970" i="5"/>
  <c r="L2972" i="5"/>
  <c r="L2974" i="5"/>
  <c r="L2976" i="5"/>
  <c r="L2978" i="5"/>
  <c r="L2980" i="5"/>
  <c r="L2979" i="5"/>
  <c r="L2975" i="5"/>
  <c r="L2967" i="5"/>
  <c r="L2965" i="5"/>
  <c r="L2963" i="5"/>
  <c r="L2954" i="5"/>
  <c r="L2956" i="5"/>
  <c r="L2958" i="5"/>
  <c r="L2960" i="5"/>
  <c r="L2953" i="5"/>
  <c r="L2955" i="5"/>
  <c r="L2957" i="5"/>
  <c r="L2959" i="5"/>
  <c r="L2937" i="5"/>
  <c r="L2939" i="5"/>
  <c r="L2941" i="5"/>
  <c r="L2943" i="5"/>
  <c r="L2951" i="5"/>
  <c r="L2936" i="5"/>
  <c r="L2938" i="5"/>
  <c r="L2942" i="5"/>
  <c r="L2944" i="5"/>
  <c r="L2948" i="5"/>
  <c r="L2950" i="5"/>
  <c r="L2952" i="5"/>
  <c r="L2947" i="5"/>
  <c r="L2949" i="5"/>
  <c r="L2946" i="5"/>
  <c r="L2945" i="5"/>
  <c r="L2931" i="5"/>
  <c r="L2940" i="5"/>
  <c r="L2935" i="5"/>
  <c r="L2934" i="5"/>
  <c r="L2933" i="5"/>
  <c r="L2932" i="5"/>
  <c r="L2930" i="5"/>
  <c r="L2929" i="5"/>
  <c r="L2928" i="5"/>
  <c r="L2927" i="5"/>
  <c r="L2926" i="5"/>
  <c r="L2731" i="5"/>
  <c r="L2767" i="5"/>
  <c r="L2777" i="5"/>
  <c r="L2779" i="5"/>
  <c r="L2746" i="5"/>
  <c r="L2762" i="5"/>
  <c r="L2766" i="5"/>
  <c r="L2768" i="5"/>
  <c r="L2776" i="5"/>
  <c r="L2778" i="5"/>
  <c r="L2885" i="5"/>
  <c r="L2915" i="5"/>
  <c r="L2660" i="5"/>
  <c r="L2921" i="5"/>
  <c r="L2925" i="5"/>
  <c r="L2922" i="5"/>
  <c r="L2924" i="5"/>
  <c r="L2923" i="5"/>
  <c r="L2919" i="5"/>
  <c r="L2897" i="5"/>
  <c r="L2905" i="5"/>
  <c r="L2907" i="5"/>
  <c r="L2894" i="5"/>
  <c r="L2896" i="5"/>
  <c r="L2898" i="5"/>
  <c r="L2900" i="5"/>
  <c r="L2902" i="5"/>
  <c r="L2904" i="5"/>
  <c r="L2906" i="5"/>
  <c r="L2908" i="5"/>
  <c r="L2912" i="5"/>
  <c r="L2914" i="5"/>
  <c r="L2916" i="5"/>
  <c r="L2918" i="5"/>
  <c r="L2911" i="5"/>
  <c r="L2917" i="5"/>
  <c r="L2913" i="5"/>
  <c r="L2909" i="5"/>
  <c r="L2910" i="5"/>
  <c r="L2903" i="5"/>
  <c r="L2901" i="5"/>
  <c r="L2899" i="5"/>
  <c r="L2895" i="5"/>
  <c r="L2888" i="5"/>
  <c r="L2890" i="5"/>
  <c r="L2892" i="5"/>
  <c r="L2874" i="5"/>
  <c r="L2878" i="5"/>
  <c r="L2889" i="5"/>
  <c r="L2893" i="5"/>
  <c r="L2891" i="5"/>
  <c r="L2887" i="5"/>
  <c r="L2849" i="5"/>
  <c r="L2886" i="5"/>
  <c r="L2882" i="5"/>
  <c r="L2884" i="5"/>
  <c r="L2883" i="5"/>
  <c r="L2871" i="5"/>
  <c r="L2873" i="5"/>
  <c r="L2875" i="5"/>
  <c r="L2877" i="5"/>
  <c r="L2879" i="5"/>
  <c r="L2876" i="5"/>
  <c r="L2870" i="5"/>
  <c r="L2872" i="5"/>
  <c r="L2869" i="5"/>
  <c r="L2867" i="5"/>
  <c r="L2868" i="5"/>
  <c r="L2866" i="5"/>
  <c r="L2865" i="5"/>
  <c r="L2860" i="5"/>
  <c r="L2862" i="5"/>
  <c r="L2864" i="5"/>
  <c r="L2859" i="5"/>
  <c r="L2861" i="5"/>
  <c r="L2863" i="5"/>
  <c r="L2856" i="5"/>
  <c r="L2854" i="5"/>
  <c r="L2847" i="5"/>
  <c r="L2857" i="5"/>
  <c r="L2855" i="5"/>
  <c r="L2852" i="5"/>
  <c r="L2848" i="5"/>
  <c r="L2850" i="5"/>
  <c r="L2853" i="5"/>
  <c r="L2851" i="5"/>
  <c r="L2846" i="5"/>
  <c r="L2805" i="5"/>
  <c r="L2813" i="5"/>
  <c r="L2821" i="5"/>
  <c r="L2827" i="5"/>
  <c r="L2833" i="5"/>
  <c r="L2837" i="5"/>
  <c r="L2841" i="5"/>
  <c r="L2843" i="5"/>
  <c r="L2800" i="5"/>
  <c r="L2802" i="5"/>
  <c r="L2806" i="5"/>
  <c r="L2810" i="5"/>
  <c r="L2816" i="5"/>
  <c r="L2822" i="5"/>
  <c r="L2826" i="5"/>
  <c r="L2828" i="5"/>
  <c r="L2832" i="5"/>
  <c r="L2836" i="5"/>
  <c r="L2838" i="5"/>
  <c r="L2840" i="5"/>
  <c r="L2842" i="5"/>
  <c r="L2844" i="5"/>
  <c r="L2845" i="5"/>
  <c r="L2839" i="5"/>
  <c r="L2835" i="5"/>
  <c r="L2834" i="5"/>
  <c r="L2831" i="5"/>
  <c r="L2830" i="5"/>
  <c r="L2829" i="5"/>
  <c r="L2825" i="5"/>
  <c r="L2824" i="5"/>
  <c r="L2823" i="5"/>
  <c r="L2820" i="5"/>
  <c r="L2819" i="5"/>
  <c r="L2818" i="5"/>
  <c r="L2817" i="5"/>
  <c r="L2815" i="5"/>
  <c r="L2814" i="5"/>
  <c r="L2812" i="5"/>
  <c r="L2811" i="5"/>
  <c r="L2809" i="5"/>
  <c r="L2808" i="5"/>
  <c r="L2807" i="5"/>
  <c r="L2804" i="5"/>
  <c r="L2803" i="5"/>
  <c r="L2801" i="5"/>
  <c r="L2798" i="5"/>
  <c r="L2799" i="5"/>
  <c r="L2792" i="5"/>
  <c r="L2794" i="5"/>
  <c r="L2796" i="5"/>
  <c r="L2791" i="5"/>
  <c r="L2793" i="5"/>
  <c r="L2797" i="5"/>
  <c r="L2795" i="5"/>
  <c r="L2790" i="5"/>
  <c r="L2789" i="5"/>
  <c r="L2788" i="5"/>
  <c r="L2787" i="5"/>
  <c r="L2786" i="5"/>
  <c r="L2780" i="5"/>
  <c r="L2782" i="5"/>
  <c r="L2784" i="5"/>
  <c r="L2781" i="5"/>
  <c r="L2783" i="5"/>
  <c r="L2773" i="5"/>
  <c r="L2775" i="5"/>
  <c r="L2770" i="5"/>
  <c r="L2772" i="5"/>
  <c r="L2774" i="5"/>
  <c r="L2771" i="5"/>
  <c r="L2769" i="5"/>
  <c r="L2765" i="5"/>
  <c r="L2764" i="5"/>
  <c r="L2763" i="5"/>
  <c r="L2759" i="5"/>
  <c r="L2751" i="5"/>
  <c r="L2748" i="5"/>
  <c r="L2750" i="5"/>
  <c r="L2752" i="5"/>
  <c r="L2754" i="5"/>
  <c r="L2758" i="5"/>
  <c r="L2760" i="5"/>
  <c r="L2761" i="5"/>
  <c r="L2757" i="5"/>
  <c r="L2753" i="5"/>
  <c r="L2755" i="5"/>
  <c r="L2756" i="5"/>
  <c r="L2749" i="5"/>
  <c r="L2747" i="5"/>
  <c r="L2721" i="5"/>
  <c r="L2725" i="5"/>
  <c r="L2727" i="5"/>
  <c r="L2729" i="5"/>
  <c r="L2735" i="5"/>
  <c r="L2739" i="5"/>
  <c r="L2741" i="5"/>
  <c r="L2743" i="5"/>
  <c r="L2745" i="5"/>
  <c r="L2734" i="5"/>
  <c r="L2742" i="5"/>
  <c r="L2744" i="5"/>
  <c r="L2740" i="5"/>
  <c r="L2738" i="5"/>
  <c r="L2736" i="5"/>
  <c r="L2737" i="5"/>
  <c r="L2733" i="5"/>
  <c r="L2732" i="5"/>
  <c r="L2730" i="5"/>
  <c r="L2722" i="5"/>
  <c r="L2724" i="5"/>
  <c r="L2726" i="5"/>
  <c r="L2728" i="5"/>
  <c r="L2723" i="5"/>
  <c r="L2720" i="5"/>
  <c r="L2718" i="5"/>
  <c r="L2719" i="5"/>
  <c r="L2717" i="5"/>
  <c r="L2709" i="5"/>
  <c r="L2712" i="5"/>
  <c r="L2711" i="5"/>
  <c r="L2698" i="5"/>
  <c r="L2702" i="5"/>
  <c r="L2710" i="5"/>
  <c r="L2714" i="5"/>
  <c r="L2716" i="5"/>
  <c r="L2715" i="5"/>
  <c r="L2708" i="5"/>
  <c r="L2713" i="5"/>
  <c r="L2701" i="5"/>
  <c r="L2703" i="5"/>
  <c r="L2705" i="5"/>
  <c r="L2707" i="5"/>
  <c r="L2704" i="5"/>
  <c r="L2706" i="5"/>
  <c r="L2700" i="5"/>
  <c r="L2687" i="5"/>
  <c r="L2689" i="5"/>
  <c r="L2691" i="5"/>
  <c r="L2693" i="5"/>
  <c r="L2695" i="5"/>
  <c r="L2697" i="5"/>
  <c r="L2699" i="5"/>
  <c r="L2696" i="5"/>
  <c r="L2694" i="5"/>
  <c r="L2692" i="5"/>
  <c r="L2690" i="5"/>
  <c r="L2688" i="5"/>
  <c r="L2686" i="5"/>
  <c r="L2683" i="5"/>
  <c r="L2684" i="5"/>
  <c r="L2685" i="5"/>
  <c r="L2682" i="5"/>
  <c r="L2681" i="5"/>
  <c r="L2662" i="5"/>
  <c r="L2664" i="5"/>
  <c r="L2666" i="5"/>
  <c r="L2668" i="5"/>
  <c r="L2678" i="5"/>
  <c r="L2680" i="5"/>
  <c r="L2663" i="5"/>
  <c r="L2667" i="5"/>
  <c r="L2671" i="5"/>
  <c r="L2673" i="5"/>
  <c r="L2675" i="5"/>
  <c r="L2677" i="5"/>
  <c r="L2679" i="5"/>
  <c r="L2676" i="5"/>
  <c r="L2674" i="5"/>
  <c r="L2672" i="5"/>
  <c r="L2670" i="5"/>
  <c r="L2669" i="5"/>
  <c r="L2665" i="5"/>
  <c r="L2661" i="5"/>
  <c r="L2647" i="5"/>
  <c r="L2649" i="5"/>
  <c r="L2651" i="5"/>
  <c r="L2653" i="5"/>
  <c r="L2655" i="5"/>
  <c r="L2657" i="5"/>
  <c r="L2659" i="5"/>
  <c r="L2648" i="5"/>
  <c r="L2650" i="5"/>
  <c r="L2654" i="5"/>
  <c r="L2656" i="5"/>
  <c r="L2658" i="5"/>
  <c r="L2652" i="5"/>
  <c r="L2637" i="5"/>
  <c r="L2642" i="5"/>
  <c r="L2635" i="5"/>
  <c r="L2639" i="5"/>
  <c r="L2633" i="5"/>
  <c r="L2631" i="5"/>
  <c r="L2641" i="5"/>
  <c r="L2638" i="5"/>
  <c r="L2636" i="5"/>
  <c r="L2634" i="5"/>
  <c r="L2632" i="5"/>
  <c r="L2627" i="5"/>
  <c r="L2629" i="5"/>
  <c r="L2630" i="5"/>
  <c r="L2628" i="5"/>
  <c r="L2626" i="5"/>
  <c r="L2625" i="5"/>
  <c r="L2624" i="5"/>
  <c r="L2615" i="5"/>
  <c r="L2621" i="5"/>
  <c r="L2623" i="5"/>
  <c r="L2622" i="5"/>
  <c r="L2613" i="5"/>
  <c r="L2620" i="5"/>
  <c r="L2617" i="5"/>
  <c r="L2616" i="5"/>
  <c r="L2614" i="5"/>
  <c r="L2607" i="5"/>
  <c r="L2609" i="5"/>
  <c r="L2611" i="5"/>
  <c r="L2612" i="5"/>
  <c r="L2610" i="5"/>
  <c r="L2608" i="5"/>
  <c r="L2603" i="5"/>
  <c r="L2602" i="5"/>
  <c r="L2604" i="5"/>
  <c r="L2606" i="5"/>
  <c r="L2605" i="5"/>
  <c r="L2590" i="5"/>
  <c r="L2594" i="5"/>
  <c r="L2589" i="5"/>
  <c r="L2593" i="5"/>
  <c r="L2595" i="5"/>
  <c r="L2596" i="5"/>
  <c r="L2592" i="5"/>
  <c r="L2591" i="5"/>
  <c r="L1158" i="5"/>
  <c r="L1330" i="5"/>
  <c r="L1331" i="5"/>
  <c r="L2558" i="5"/>
  <c r="L2582" i="5"/>
  <c r="L2584" i="5"/>
  <c r="L2586" i="5"/>
  <c r="L2588" i="5"/>
  <c r="L1010" i="5"/>
  <c r="L1012" i="5"/>
  <c r="L1097" i="5"/>
  <c r="L1098" i="5"/>
  <c r="L1157" i="5"/>
  <c r="L2557" i="5"/>
  <c r="L2581" i="5"/>
  <c r="L2583" i="5"/>
  <c r="L2585" i="5"/>
  <c r="L2587" i="5"/>
  <c r="L1180" i="5"/>
  <c r="L1305" i="5"/>
  <c r="L1063" i="5"/>
  <c r="L2561" i="5"/>
  <c r="L2563" i="5"/>
  <c r="L2577" i="5"/>
  <c r="L2579" i="5"/>
  <c r="L2580" i="5"/>
  <c r="L2578" i="5"/>
  <c r="L2576" i="5"/>
  <c r="L2562" i="5"/>
  <c r="L2564" i="5"/>
  <c r="L2566" i="5"/>
  <c r="L2568" i="5"/>
  <c r="L2570" i="5"/>
  <c r="L2572" i="5"/>
  <c r="L2574" i="5"/>
  <c r="L2565" i="5"/>
  <c r="L2567" i="5"/>
  <c r="L2569" i="5"/>
  <c r="L2571" i="5"/>
  <c r="L2573" i="5"/>
  <c r="L2575" i="5"/>
  <c r="L2560" i="5"/>
  <c r="L2559" i="5"/>
  <c r="L2547" i="5"/>
  <c r="L2549" i="5"/>
  <c r="L2551" i="5"/>
  <c r="L2553" i="5"/>
  <c r="L2555" i="5"/>
  <c r="L2556" i="5"/>
  <c r="L2554" i="5"/>
  <c r="L2552" i="5"/>
  <c r="L2550" i="5"/>
  <c r="L2548" i="5"/>
  <c r="L2535" i="5"/>
  <c r="L2537" i="5"/>
  <c r="L2543" i="5"/>
  <c r="L2545" i="5"/>
  <c r="L2540" i="5"/>
  <c r="L2546" i="5"/>
  <c r="L2544" i="5"/>
  <c r="L2541" i="5"/>
  <c r="L2542" i="5"/>
  <c r="L2539" i="5"/>
  <c r="L2538" i="5"/>
  <c r="L2536" i="5"/>
  <c r="L2533" i="5"/>
  <c r="L2509" i="5"/>
  <c r="L2513" i="5"/>
  <c r="L2521" i="5"/>
  <c r="L2525" i="5"/>
  <c r="L2529" i="5"/>
  <c r="L2512" i="5"/>
  <c r="L2516" i="5"/>
  <c r="L2534" i="5"/>
  <c r="L2527" i="5"/>
  <c r="L2531" i="5"/>
  <c r="L2507" i="5"/>
  <c r="L2515" i="5"/>
  <c r="L2523" i="5"/>
  <c r="L2518" i="5"/>
  <c r="L2522" i="5"/>
  <c r="L2532" i="5"/>
  <c r="L2528" i="5"/>
  <c r="L2530" i="5"/>
  <c r="L2526" i="5"/>
  <c r="L2524" i="5"/>
  <c r="L2520" i="5"/>
  <c r="L2519" i="5"/>
  <c r="L2517" i="5"/>
  <c r="L2514" i="5"/>
  <c r="L2508" i="5"/>
  <c r="L2510" i="5"/>
  <c r="L2511" i="5"/>
  <c r="L2506" i="5"/>
  <c r="L2505" i="5"/>
  <c r="L2504" i="5"/>
  <c r="L2491" i="5"/>
  <c r="L2495" i="5"/>
  <c r="L2497" i="5"/>
  <c r="L2499" i="5"/>
  <c r="L2501" i="5"/>
  <c r="L2492" i="5"/>
  <c r="L2494" i="5"/>
  <c r="L2496" i="5"/>
  <c r="L2498" i="5"/>
  <c r="L2500" i="5"/>
  <c r="L2493" i="5"/>
  <c r="L2490" i="5"/>
  <c r="L2473" i="5"/>
  <c r="L2475" i="5"/>
  <c r="L2477" i="5"/>
  <c r="L2479" i="5"/>
  <c r="L2481" i="5"/>
  <c r="L2483" i="5"/>
  <c r="L2485" i="5"/>
  <c r="L2487" i="5"/>
  <c r="L2489" i="5"/>
  <c r="L2488" i="5"/>
  <c r="L2486" i="5"/>
  <c r="L2484" i="5"/>
  <c r="L2482" i="5"/>
  <c r="L2480" i="5"/>
  <c r="L2478" i="5"/>
  <c r="L2476" i="5"/>
  <c r="L2474" i="5"/>
  <c r="L2472" i="5"/>
  <c r="L1343" i="5"/>
  <c r="L1933" i="5"/>
  <c r="L1992" i="5"/>
  <c r="L2459" i="5"/>
  <c r="L2461" i="5"/>
  <c r="L2464" i="5"/>
  <c r="L2466" i="5"/>
  <c r="L2468" i="5"/>
  <c r="L2470" i="5"/>
  <c r="L2471" i="5"/>
  <c r="L2469" i="5"/>
  <c r="L2467" i="5"/>
  <c r="L2460" i="5"/>
  <c r="L2465" i="5"/>
  <c r="L2463" i="5"/>
  <c r="L2445" i="5"/>
  <c r="L2447" i="5"/>
  <c r="L2449" i="5"/>
  <c r="L2451" i="5"/>
  <c r="L2453" i="5"/>
  <c r="L2455" i="5"/>
  <c r="L2457" i="5"/>
  <c r="L2458" i="5"/>
  <c r="L2456" i="5"/>
  <c r="L2454" i="5"/>
  <c r="L2452" i="5"/>
  <c r="L2450" i="5"/>
  <c r="L2448" i="5"/>
  <c r="L2446" i="5"/>
  <c r="L2405" i="5"/>
  <c r="L2441" i="5"/>
  <c r="L2434" i="5"/>
  <c r="L2444" i="5"/>
  <c r="L2443" i="5"/>
  <c r="L2442" i="5"/>
  <c r="L2435" i="5"/>
  <c r="L2425" i="5"/>
  <c r="L2426" i="5"/>
  <c r="L2428" i="5"/>
  <c r="L2430" i="5"/>
  <c r="L2432" i="5"/>
  <c r="L2427" i="5"/>
  <c r="L2429" i="5"/>
  <c r="L2431" i="5"/>
  <c r="L2433" i="5"/>
  <c r="L2422" i="5"/>
  <c r="L2424" i="5"/>
  <c r="L2423" i="5"/>
  <c r="L2421" i="5"/>
  <c r="L2410" i="5"/>
  <c r="L2412" i="5"/>
  <c r="L2414" i="5"/>
  <c r="L2416" i="5"/>
  <c r="L2420" i="5"/>
  <c r="L2419" i="5"/>
  <c r="L2418" i="5"/>
  <c r="L2417" i="5"/>
  <c r="L2409" i="5"/>
  <c r="L2411" i="5"/>
  <c r="L2413" i="5"/>
  <c r="L2415" i="5"/>
  <c r="L2396" i="5"/>
  <c r="L2397" i="5"/>
  <c r="L2401" i="5"/>
  <c r="L2398" i="5"/>
  <c r="L2395" i="5"/>
  <c r="L2373" i="5"/>
  <c r="L2383" i="5"/>
  <c r="L2385" i="5"/>
  <c r="L2366" i="5"/>
  <c r="L2368" i="5"/>
  <c r="L2370" i="5"/>
  <c r="L2372" i="5"/>
  <c r="L2376" i="5"/>
  <c r="L2378" i="5"/>
  <c r="L2380" i="5"/>
  <c r="L2382" i="5"/>
  <c r="L2386" i="5"/>
  <c r="L2388" i="5"/>
  <c r="L2390" i="5"/>
  <c r="L2391" i="5"/>
  <c r="L2389" i="5"/>
  <c r="L2387" i="5"/>
  <c r="L2384" i="5"/>
  <c r="L2375" i="5"/>
  <c r="L2381" i="5"/>
  <c r="L2379" i="5"/>
  <c r="L2377" i="5"/>
  <c r="L2374" i="5"/>
  <c r="L2371" i="5"/>
  <c r="L2369" i="5"/>
  <c r="L2367" i="5"/>
  <c r="L2353" i="5"/>
  <c r="L2365" i="5"/>
  <c r="L2355" i="5"/>
  <c r="L2359" i="5"/>
  <c r="L2363" i="5"/>
  <c r="L2350" i="5"/>
  <c r="L2354" i="5"/>
  <c r="L2360" i="5"/>
  <c r="L2362" i="5"/>
  <c r="L2364" i="5"/>
  <c r="L2352" i="5"/>
  <c r="L2351" i="5"/>
  <c r="L2361" i="5"/>
  <c r="L2356" i="5"/>
  <c r="L2316" i="5"/>
  <c r="L2261" i="5"/>
  <c r="L2260" i="5"/>
  <c r="L2336" i="5"/>
  <c r="L2340" i="5"/>
  <c r="L2262" i="5"/>
  <c r="L2276" i="5"/>
  <c r="L2308" i="5"/>
  <c r="L2349" i="5"/>
  <c r="L2339" i="5"/>
  <c r="L2342" i="5"/>
  <c r="L2344" i="5"/>
  <c r="L2346" i="5"/>
  <c r="L2348" i="5"/>
  <c r="L2343" i="5"/>
  <c r="L2345" i="5"/>
  <c r="L2347" i="5"/>
  <c r="L2341" i="5"/>
  <c r="L2338" i="5"/>
  <c r="L2337" i="5"/>
  <c r="L2330" i="5"/>
  <c r="L2332" i="5"/>
  <c r="L2329" i="5"/>
  <c r="L2331" i="5"/>
  <c r="L2333" i="5"/>
  <c r="L2335" i="5"/>
  <c r="L2334" i="5"/>
  <c r="L2323" i="5"/>
  <c r="L2325" i="5"/>
  <c r="L2327" i="5"/>
  <c r="L2326" i="5"/>
  <c r="L2324" i="5"/>
  <c r="L1698" i="5"/>
  <c r="L1663" i="5"/>
  <c r="L1697" i="5"/>
  <c r="L1664" i="5"/>
  <c r="L2289" i="5"/>
  <c r="L2293" i="5"/>
  <c r="L2320" i="5"/>
  <c r="L2322" i="5"/>
  <c r="L2288" i="5"/>
  <c r="L2290" i="5"/>
  <c r="L2292" i="5"/>
  <c r="L2291" i="5"/>
  <c r="L2287" i="5"/>
  <c r="L2321" i="5"/>
  <c r="L2319" i="5"/>
  <c r="L2318" i="5"/>
  <c r="L2317" i="5"/>
  <c r="L2315" i="5"/>
  <c r="L2149" i="5"/>
  <c r="L2173" i="5"/>
  <c r="L2193" i="5"/>
  <c r="L2205" i="5"/>
  <c r="L2252" i="5"/>
  <c r="L2254" i="5"/>
  <c r="L2284" i="5"/>
  <c r="L2312" i="5"/>
  <c r="L2314" i="5"/>
  <c r="L2313" i="5"/>
  <c r="L2285" i="5"/>
  <c r="L2255" i="5"/>
  <c r="L2253" i="5"/>
  <c r="L2251" i="5"/>
  <c r="L2199" i="5"/>
  <c r="L2185" i="5"/>
  <c r="L2175" i="5"/>
  <c r="L2174" i="5"/>
  <c r="L2152" i="5"/>
  <c r="L2151" i="5"/>
  <c r="L2150" i="5"/>
  <c r="L2117" i="5"/>
  <c r="L2118" i="5"/>
  <c r="L2307" i="5"/>
  <c r="L2296" i="5"/>
  <c r="L2298" i="5"/>
  <c r="L2300" i="5"/>
  <c r="L2302" i="5"/>
  <c r="L2306" i="5"/>
  <c r="L2304" i="5"/>
  <c r="L2303" i="5"/>
  <c r="L2305" i="5"/>
  <c r="L2297" i="5"/>
  <c r="L2299" i="5"/>
  <c r="L2301" i="5"/>
  <c r="L2263" i="5"/>
  <c r="L2265" i="5"/>
  <c r="L2267" i="5"/>
  <c r="L2247" i="5"/>
  <c r="L2249" i="5"/>
  <c r="L2271" i="5"/>
  <c r="L2273" i="5"/>
  <c r="L2277" i="5"/>
  <c r="L2279" i="5"/>
  <c r="L2281" i="5"/>
  <c r="L2283" i="5"/>
  <c r="L2266" i="5"/>
  <c r="L2250" i="5"/>
  <c r="L2278" i="5"/>
  <c r="L2280" i="5"/>
  <c r="L2282" i="5"/>
  <c r="L2275" i="5"/>
  <c r="L2274" i="5"/>
  <c r="L2272" i="5"/>
  <c r="L2270" i="5"/>
  <c r="L2269" i="5"/>
  <c r="L2248" i="5"/>
  <c r="L2268" i="5"/>
  <c r="L2264" i="5"/>
  <c r="L2240" i="5"/>
  <c r="L2242" i="5"/>
  <c r="L2235" i="5"/>
  <c r="L2239" i="5"/>
  <c r="L2243" i="5"/>
  <c r="L2246" i="5"/>
  <c r="L2245" i="5"/>
  <c r="L2244" i="5"/>
  <c r="L2241" i="5"/>
  <c r="L2238" i="5"/>
  <c r="L2237" i="5"/>
  <c r="L2236" i="5"/>
  <c r="L2234" i="5"/>
  <c r="L2233" i="5"/>
  <c r="L2080" i="5"/>
  <c r="L2232" i="5"/>
  <c r="L2022" i="5"/>
  <c r="L2048" i="5"/>
  <c r="L2050" i="5"/>
  <c r="L2081" i="5"/>
  <c r="L2114" i="5"/>
  <c r="L2116" i="5"/>
  <c r="L2147" i="5"/>
  <c r="L2170" i="5"/>
  <c r="L2192" i="5"/>
  <c r="L2204" i="5"/>
  <c r="L2207" i="5"/>
  <c r="L2231" i="5"/>
  <c r="L2230" i="5"/>
  <c r="L2172" i="5"/>
  <c r="L2082" i="5"/>
  <c r="L2023" i="5"/>
  <c r="L2229" i="5"/>
  <c r="L2206" i="5"/>
  <c r="L2184" i="5"/>
  <c r="L2198" i="5"/>
  <c r="L2171" i="5"/>
  <c r="L2148" i="5"/>
  <c r="L2146" i="5"/>
  <c r="L2115" i="5"/>
  <c r="L2049" i="5"/>
  <c r="L2021" i="5"/>
  <c r="L2220" i="5"/>
  <c r="L2222" i="5"/>
  <c r="L2224" i="5"/>
  <c r="L2226" i="5"/>
  <c r="L2228" i="5"/>
  <c r="L2191" i="5"/>
  <c r="L2227" i="5"/>
  <c r="L2197" i="5"/>
  <c r="L2216" i="5"/>
  <c r="L2218" i="5"/>
  <c r="L2217" i="5"/>
  <c r="L2219" i="5"/>
  <c r="L2221" i="5"/>
  <c r="L2223" i="5"/>
  <c r="L2225" i="5"/>
  <c r="L2183" i="5"/>
  <c r="L2215" i="5"/>
  <c r="L2212" i="5"/>
  <c r="L2214" i="5"/>
  <c r="L2213" i="5"/>
  <c r="F16" i="6"/>
  <c r="F21" i="6"/>
  <c r="L1357" i="5"/>
  <c r="L1358" i="5"/>
  <c r="L2190" i="5"/>
  <c r="L2189" i="5"/>
  <c r="L2044" i="5"/>
  <c r="L2075" i="5"/>
  <c r="L2079" i="5"/>
  <c r="L2112" i="5"/>
  <c r="L2142" i="5"/>
  <c r="L2144" i="5"/>
  <c r="L2168" i="5"/>
  <c r="L2195" i="5"/>
  <c r="L2188" i="5"/>
  <c r="L2113" i="5"/>
  <c r="L2145" i="5"/>
  <c r="L2167" i="5"/>
  <c r="L2169" i="5"/>
  <c r="L2187" i="5"/>
  <c r="L2196" i="5"/>
  <c r="L2202" i="5"/>
  <c r="L2201" i="5"/>
  <c r="L2182" i="5"/>
  <c r="L2166" i="5"/>
  <c r="L2143" i="5"/>
  <c r="L2141" i="5"/>
  <c r="L2140" i="5"/>
  <c r="L2111" i="5"/>
  <c r="L2078" i="5"/>
  <c r="L2047" i="5"/>
  <c r="L2046" i="5"/>
  <c r="L2077" i="5"/>
  <c r="L2076" i="5"/>
  <c r="L2045" i="5"/>
  <c r="L1429" i="5"/>
  <c r="L1509" i="5"/>
  <c r="L1594" i="5"/>
  <c r="L1662" i="5"/>
  <c r="L1727" i="5"/>
  <c r="L1778" i="5"/>
  <c r="L1838" i="5"/>
  <c r="L1895" i="5"/>
  <c r="L1538" i="5"/>
  <c r="L1753" i="5"/>
  <c r="L1802" i="5"/>
  <c r="L1854" i="5"/>
  <c r="L1991" i="5"/>
  <c r="L2110" i="5"/>
  <c r="L2165" i="5"/>
  <c r="L2139" i="5"/>
  <c r="L2074" i="5"/>
  <c r="L2043" i="5"/>
  <c r="L2020" i="5"/>
  <c r="L1965" i="5"/>
  <c r="L1930" i="5"/>
  <c r="L1696" i="5"/>
  <c r="L1632" i="5"/>
  <c r="L1391" i="5"/>
  <c r="L1472" i="5"/>
  <c r="L1351" i="5"/>
  <c r="L2160" i="5"/>
  <c r="L2162" i="5"/>
  <c r="L2180" i="5"/>
  <c r="L2177" i="5"/>
  <c r="L2181" i="5"/>
  <c r="L2179" i="5"/>
  <c r="L2178" i="5"/>
  <c r="L2138" i="5"/>
  <c r="L2163" i="5"/>
  <c r="L2161" i="5"/>
  <c r="L2137" i="5"/>
  <c r="L2109" i="5"/>
  <c r="L2108" i="5"/>
  <c r="L2105" i="5"/>
  <c r="L2106" i="5"/>
  <c r="L2136" i="5"/>
  <c r="L2107" i="5"/>
  <c r="L2103" i="5"/>
  <c r="L2104" i="5"/>
  <c r="L2164" i="5"/>
  <c r="L2159" i="5"/>
  <c r="L2158" i="5"/>
  <c r="L2098" i="5"/>
  <c r="L2129" i="5"/>
  <c r="L2131" i="5"/>
  <c r="L2133" i="5"/>
  <c r="L2135" i="5"/>
  <c r="L2157" i="5"/>
  <c r="L2102" i="5"/>
  <c r="L2099" i="5"/>
  <c r="L2130" i="5"/>
  <c r="L2134" i="5"/>
  <c r="L2153" i="5"/>
  <c r="L2155" i="5"/>
  <c r="L2154" i="5"/>
  <c r="L2156" i="5"/>
  <c r="L2132" i="5"/>
  <c r="L2101" i="5"/>
  <c r="L1535" i="5"/>
  <c r="L1659" i="5"/>
  <c r="L2084" i="5"/>
  <c r="L2086" i="5"/>
  <c r="L2088" i="5"/>
  <c r="L2120" i="5"/>
  <c r="L2122" i="5"/>
  <c r="L2124" i="5"/>
  <c r="L2090" i="5"/>
  <c r="L2092" i="5"/>
  <c r="L2125" i="5"/>
  <c r="L2095" i="5"/>
  <c r="L2126" i="5"/>
  <c r="L2127" i="5"/>
  <c r="L2128" i="5"/>
  <c r="L2097" i="5"/>
  <c r="L2094" i="5"/>
  <c r="L2096" i="5"/>
  <c r="L2093" i="5"/>
  <c r="L2091" i="5"/>
  <c r="L1428" i="5"/>
  <c r="L1507" i="5"/>
  <c r="L1661" i="5"/>
  <c r="L1852" i="5"/>
  <c r="L2018" i="5"/>
  <c r="L2061" i="5"/>
  <c r="L2063" i="5"/>
  <c r="L2186" i="5"/>
  <c r="L2065" i="5"/>
  <c r="L2067" i="5"/>
  <c r="L1726" i="5"/>
  <c r="L1929" i="5"/>
  <c r="L2040" i="5"/>
  <c r="L2083" i="5"/>
  <c r="L2085" i="5"/>
  <c r="L2087" i="5"/>
  <c r="L2119" i="5"/>
  <c r="L2121" i="5"/>
  <c r="L2123" i="5"/>
  <c r="L2089" i="5"/>
  <c r="L1751" i="5"/>
  <c r="L1725" i="5"/>
  <c r="L1694" i="5"/>
  <c r="L1962" i="5"/>
  <c r="L1776" i="5"/>
  <c r="L1695" i="5"/>
  <c r="L1693" i="5"/>
  <c r="L1593" i="5"/>
  <c r="L1660" i="5"/>
  <c r="L1631" i="5"/>
  <c r="L1592" i="5"/>
  <c r="L1591" i="5"/>
  <c r="L1537" i="5"/>
  <c r="L1590" i="5"/>
  <c r="L1536" i="5"/>
  <c r="L1508" i="5"/>
  <c r="L1471" i="5"/>
  <c r="L2064" i="5"/>
  <c r="L2066" i="5"/>
  <c r="L2070" i="5"/>
  <c r="L2068" i="5"/>
  <c r="L2194" i="5"/>
  <c r="L2200" i="5"/>
  <c r="L2176" i="5"/>
  <c r="L2051" i="5"/>
  <c r="L2062" i="5"/>
  <c r="L2025" i="5"/>
  <c r="L1993" i="5"/>
  <c r="L1968" i="5"/>
  <c r="L1967" i="5"/>
  <c r="L1966" i="5"/>
  <c r="L1722" i="5"/>
  <c r="L1724" i="5"/>
  <c r="L1750" i="5"/>
  <c r="L1773" i="5"/>
  <c r="L1775" i="5"/>
  <c r="L1799" i="5"/>
  <c r="L1835" i="5"/>
  <c r="L1890" i="5"/>
  <c r="L1959" i="5"/>
  <c r="L1891" i="5"/>
  <c r="L1960" i="5"/>
  <c r="L1892" i="5"/>
  <c r="L1987" i="5"/>
  <c r="L2038" i="5"/>
  <c r="L2053" i="5"/>
  <c r="L2057" i="5"/>
  <c r="L1856" i="5"/>
  <c r="L1896" i="5"/>
  <c r="L1898" i="5"/>
  <c r="L1932" i="5"/>
  <c r="L1934" i="5"/>
  <c r="L1931" i="5"/>
  <c r="L1897" i="5"/>
  <c r="L1857" i="5"/>
  <c r="L1855" i="5"/>
  <c r="L2033" i="5"/>
  <c r="L1585" i="5"/>
  <c r="L1587" i="5"/>
  <c r="L1658" i="5"/>
  <c r="L1747" i="5"/>
  <c r="L1772" i="5"/>
  <c r="L1774" i="5"/>
  <c r="L1796" i="5"/>
  <c r="L1798" i="5"/>
  <c r="L1834" i="5"/>
  <c r="L1925" i="5"/>
  <c r="L2014" i="5"/>
  <c r="L2015" i="5"/>
  <c r="L1961" i="5"/>
  <c r="L1986" i="5"/>
  <c r="L2016" i="5"/>
  <c r="L2037" i="5"/>
  <c r="L2039" i="5"/>
  <c r="L2054" i="5"/>
  <c r="L1994" i="5"/>
  <c r="L2024" i="5"/>
  <c r="L2056" i="5"/>
  <c r="L2058" i="5"/>
  <c r="L2060" i="5"/>
  <c r="L2052" i="5"/>
  <c r="L1995" i="5"/>
  <c r="L2059" i="5"/>
  <c r="L2055" i="5"/>
  <c r="L2036" i="5"/>
  <c r="L2013" i="5"/>
  <c r="L2012" i="5"/>
  <c r="L2011" i="5"/>
  <c r="L1985" i="5"/>
  <c r="L1851" i="5"/>
  <c r="L1797" i="5"/>
  <c r="L1723" i="5"/>
  <c r="L1692" i="5"/>
  <c r="L1584" i="5"/>
  <c r="L1586" i="5"/>
  <c r="L1630" i="5"/>
  <c r="L1589" i="5"/>
  <c r="L1588" i="5"/>
  <c r="L2034" i="5"/>
  <c r="L2035" i="5"/>
  <c r="L2032" i="5"/>
  <c r="L1955" i="5"/>
  <c r="L1957" i="5"/>
  <c r="L1983" i="5"/>
  <c r="L2006" i="5"/>
  <c r="L2010" i="5"/>
  <c r="L2027" i="5"/>
  <c r="L2029" i="5"/>
  <c r="L2031" i="5"/>
  <c r="L2030" i="5"/>
  <c r="L2028" i="5"/>
  <c r="L252" i="5"/>
  <c r="L2026" i="5"/>
  <c r="L1956" i="5"/>
  <c r="L1984" i="5"/>
  <c r="L2009" i="5"/>
  <c r="L2008" i="5"/>
  <c r="L2007" i="5"/>
  <c r="L1958" i="5"/>
  <c r="L1924" i="5"/>
  <c r="L2005" i="5"/>
  <c r="L1889" i="5"/>
  <c r="L1923" i="5"/>
  <c r="L1886" i="5"/>
  <c r="L1888" i="5"/>
  <c r="L1922" i="5"/>
  <c r="L1921" i="5"/>
  <c r="L1920" i="5"/>
  <c r="L1887" i="5"/>
  <c r="L1982" i="5"/>
  <c r="L1917" i="5"/>
  <c r="L1919" i="5"/>
  <c r="L1951" i="5"/>
  <c r="L1953" i="5"/>
  <c r="L1978" i="5"/>
  <c r="L1980" i="5"/>
  <c r="L259" i="5"/>
  <c r="L949" i="5"/>
  <c r="L1916" i="5"/>
  <c r="L1918" i="5"/>
  <c r="L1950" i="5"/>
  <c r="L1952" i="5"/>
  <c r="L1977" i="5"/>
  <c r="L1979" i="5"/>
  <c r="L2001" i="5"/>
  <c r="L2003" i="5"/>
  <c r="L2004" i="5"/>
  <c r="L1981" i="5"/>
  <c r="L124" i="5"/>
  <c r="L163" i="5"/>
  <c r="L179" i="5"/>
  <c r="L182" i="5"/>
  <c r="L244" i="5"/>
  <c r="L248" i="5"/>
  <c r="L250" i="5"/>
  <c r="L257" i="5"/>
  <c r="L358" i="5"/>
  <c r="L2002" i="5"/>
  <c r="K55" i="6"/>
  <c r="K64" i="6"/>
  <c r="K21" i="6"/>
  <c r="L82" i="5"/>
  <c r="L90" i="5"/>
  <c r="L92" i="5"/>
  <c r="L94" i="5"/>
  <c r="L103" i="5"/>
  <c r="L442" i="5"/>
  <c r="L905" i="5"/>
  <c r="L921" i="5"/>
  <c r="L1735" i="5"/>
  <c r="L1764" i="5"/>
  <c r="L926" i="5"/>
  <c r="L928" i="5"/>
  <c r="L930" i="5"/>
  <c r="L932" i="5"/>
  <c r="L947" i="5"/>
  <c r="L1143" i="5"/>
  <c r="L1529" i="5"/>
  <c r="L1614" i="5"/>
  <c r="L1649" i="5"/>
  <c r="L1689" i="5"/>
  <c r="L1940" i="5"/>
  <c r="L824" i="5"/>
  <c r="L826" i="5"/>
  <c r="L859" i="5"/>
  <c r="L1099" i="5"/>
  <c r="L1107" i="5"/>
  <c r="L1120" i="5"/>
  <c r="L1122" i="5"/>
  <c r="L815" i="5"/>
  <c r="L821" i="5"/>
  <c r="L1029" i="5"/>
  <c r="L379" i="5"/>
  <c r="L419" i="5"/>
  <c r="L481" i="5"/>
  <c r="L489" i="5"/>
  <c r="L561" i="5"/>
  <c r="L893" i="5"/>
  <c r="L895" i="5"/>
  <c r="L909" i="5"/>
  <c r="L913" i="5"/>
  <c r="L917" i="5"/>
  <c r="L965" i="5"/>
  <c r="L1005" i="5"/>
  <c r="L1013" i="5"/>
  <c r="L1021" i="5"/>
  <c r="L1025" i="5"/>
  <c r="L1027" i="5"/>
  <c r="L1069" i="5"/>
  <c r="L1071" i="5"/>
  <c r="L1127" i="5"/>
  <c r="L1135" i="5"/>
  <c r="L1139" i="5"/>
  <c r="L1190" i="5"/>
  <c r="L1222" i="5"/>
  <c r="L325" i="5"/>
  <c r="L770" i="5"/>
  <c r="L813" i="5"/>
  <c r="L874" i="5"/>
  <c r="L884" i="5"/>
  <c r="L948" i="5"/>
  <c r="L1569" i="5"/>
  <c r="L1579" i="5"/>
  <c r="L1583" i="5"/>
  <c r="L1596" i="5"/>
  <c r="L1602" i="5"/>
  <c r="L1680" i="5"/>
  <c r="L31" i="5"/>
  <c r="L129" i="5"/>
  <c r="L145" i="5"/>
  <c r="L308" i="5"/>
  <c r="L316" i="5"/>
  <c r="L321" i="5"/>
  <c r="L323" i="5"/>
  <c r="L334" i="5"/>
  <c r="L337" i="5"/>
  <c r="L411" i="5"/>
  <c r="L413" i="5"/>
  <c r="L415" i="5"/>
  <c r="L417" i="5"/>
  <c r="L421" i="5"/>
  <c r="L512" i="5"/>
  <c r="L520" i="5"/>
  <c r="L528" i="5"/>
  <c r="L585" i="5"/>
  <c r="L592" i="5"/>
  <c r="L602" i="5"/>
  <c r="L682" i="5"/>
  <c r="L684" i="5"/>
  <c r="L686" i="5"/>
  <c r="L713" i="5"/>
  <c r="L731" i="5"/>
  <c r="L737" i="5"/>
  <c r="L747" i="5"/>
  <c r="L749" i="5"/>
  <c r="L787" i="5"/>
  <c r="L795" i="5"/>
  <c r="L804" i="5"/>
  <c r="L809" i="5"/>
  <c r="L817" i="5"/>
  <c r="L819" i="5"/>
  <c r="L868" i="5"/>
  <c r="L870" i="5"/>
  <c r="L872" i="5"/>
  <c r="L1210" i="5"/>
  <c r="L1329" i="5"/>
  <c r="L1349" i="5"/>
  <c r="L1352" i="5"/>
  <c r="L1362" i="5"/>
  <c r="L1370" i="5"/>
  <c r="L1378" i="5"/>
  <c r="L1476" i="5"/>
  <c r="L1486" i="5"/>
  <c r="L1499" i="5"/>
  <c r="L1501" i="5"/>
  <c r="L1503" i="5"/>
  <c r="L1519" i="5"/>
  <c r="L1527" i="5"/>
  <c r="L1564" i="5"/>
  <c r="L1607" i="5"/>
  <c r="L1644" i="5"/>
  <c r="L1652" i="5"/>
  <c r="L1654" i="5"/>
  <c r="L1669" i="5"/>
  <c r="L1673" i="5"/>
  <c r="L1677" i="5"/>
  <c r="L1715" i="5"/>
  <c r="L1731" i="5"/>
  <c r="L1733" i="5"/>
  <c r="L1554" i="5"/>
  <c r="L1612" i="5"/>
  <c r="L1873" i="5"/>
  <c r="L45" i="5"/>
  <c r="L61" i="5"/>
  <c r="L1655" i="5"/>
  <c r="L1666" i="5"/>
  <c r="L1668" i="5"/>
  <c r="L1672" i="5"/>
  <c r="L1674" i="5"/>
  <c r="L1678" i="5"/>
  <c r="L1704" i="5"/>
  <c r="L371" i="5"/>
  <c r="L373" i="5"/>
  <c r="L375" i="5"/>
  <c r="L377" i="5"/>
  <c r="L491" i="5"/>
  <c r="L1788" i="5"/>
  <c r="L1876" i="5"/>
  <c r="L1900" i="5"/>
  <c r="L1911" i="5"/>
  <c r="L1936" i="5"/>
  <c r="L1938" i="5"/>
  <c r="L283" i="5"/>
  <c r="L350" i="5"/>
  <c r="L352" i="5"/>
  <c r="L354" i="5"/>
  <c r="L356" i="5"/>
  <c r="L366" i="5"/>
  <c r="L499" i="5"/>
  <c r="L530" i="5"/>
  <c r="L689" i="5"/>
  <c r="L691" i="5"/>
  <c r="L847" i="5"/>
  <c r="L853" i="5"/>
  <c r="L876" i="5"/>
  <c r="L882" i="5"/>
  <c r="L1033" i="5"/>
  <c r="L1037" i="5"/>
  <c r="L1045" i="5"/>
  <c r="L1053" i="5"/>
  <c r="L1057" i="5"/>
  <c r="L1059" i="5"/>
  <c r="L1208" i="5"/>
  <c r="L1243" i="5"/>
  <c r="L1336" i="5"/>
  <c r="L1473" i="5"/>
  <c r="L1475" i="5"/>
  <c r="L1504" i="5"/>
  <c r="L1524" i="5"/>
  <c r="L1528" i="5"/>
  <c r="L1597" i="5"/>
  <c r="L1605" i="5"/>
  <c r="L1771" i="5"/>
  <c r="L1884" i="5"/>
  <c r="L1974" i="5"/>
  <c r="L1999" i="5"/>
  <c r="L43" i="5"/>
  <c r="L108" i="5"/>
  <c r="L116" i="5"/>
  <c r="L118" i="5"/>
  <c r="L120" i="5"/>
  <c r="L122" i="5"/>
  <c r="L126" i="5"/>
  <c r="L152" i="5"/>
  <c r="L168" i="5"/>
  <c r="L232" i="5"/>
  <c r="L434" i="5"/>
  <c r="L436" i="5"/>
  <c r="L438" i="5"/>
  <c r="L440" i="5"/>
  <c r="L473" i="5"/>
  <c r="L475" i="5"/>
  <c r="L477" i="5"/>
  <c r="L479" i="5"/>
  <c r="L551" i="5"/>
  <c r="L559" i="5"/>
  <c r="L629" i="5"/>
  <c r="L637" i="5"/>
  <c r="L673" i="5"/>
  <c r="L675" i="5"/>
  <c r="L681" i="5"/>
  <c r="L764" i="5"/>
  <c r="L768" i="5"/>
  <c r="L780" i="5"/>
  <c r="L806" i="5"/>
  <c r="L890" i="5"/>
  <c r="L994" i="5"/>
  <c r="L1088" i="5"/>
  <c r="L1163" i="5"/>
  <c r="L1203" i="5"/>
  <c r="L1231" i="5"/>
  <c r="L1239" i="5"/>
  <c r="L1396" i="5"/>
  <c r="L1398" i="5"/>
  <c r="L1420" i="5"/>
  <c r="L1424" i="5"/>
  <c r="L1426" i="5"/>
  <c r="L1543" i="5"/>
  <c r="L1549" i="5"/>
  <c r="L1551" i="5"/>
  <c r="L1553" i="5"/>
  <c r="L1561" i="5"/>
  <c r="L1563" i="5"/>
  <c r="L1702" i="5"/>
  <c r="L1717" i="5"/>
  <c r="L1738" i="5"/>
  <c r="L1866" i="5"/>
  <c r="L1849" i="5"/>
  <c r="L1259" i="5"/>
  <c r="L1293" i="5"/>
  <c r="L1297" i="5"/>
  <c r="L1301" i="5"/>
  <c r="L1446" i="5"/>
  <c r="L1562" i="5"/>
  <c r="L1817" i="5"/>
  <c r="L1839" i="5"/>
  <c r="L1760" i="5"/>
  <c r="L1821" i="5"/>
  <c r="L1840" i="5"/>
  <c r="L1850" i="5"/>
  <c r="L1871" i="5"/>
  <c r="L10" i="5"/>
  <c r="L53" i="5"/>
  <c r="L55" i="5"/>
  <c r="L57" i="5"/>
  <c r="L186" i="5"/>
  <c r="L194" i="5"/>
  <c r="L328" i="5"/>
  <c r="L333" i="5"/>
  <c r="L390" i="5"/>
  <c r="L398" i="5"/>
  <c r="L582" i="5"/>
  <c r="L38" i="5"/>
  <c r="L66" i="5"/>
  <c r="L74" i="5"/>
  <c r="L76" i="5"/>
  <c r="L78" i="5"/>
  <c r="L80" i="5"/>
  <c r="L137" i="5"/>
  <c r="L139" i="5"/>
  <c r="L141" i="5"/>
  <c r="L143" i="5"/>
  <c r="L150" i="5"/>
  <c r="L183" i="5"/>
  <c r="L199" i="5"/>
  <c r="L207" i="5"/>
  <c r="L209" i="5"/>
  <c r="L267" i="5"/>
  <c r="L275" i="5"/>
  <c r="L277" i="5"/>
  <c r="L279" i="5"/>
  <c r="L281" i="5"/>
  <c r="L290" i="5"/>
  <c r="L387" i="5"/>
  <c r="L403" i="5"/>
  <c r="L407" i="5"/>
  <c r="L409" i="5"/>
  <c r="L450" i="5"/>
  <c r="L458" i="5"/>
  <c r="L460" i="5"/>
  <c r="L462" i="5"/>
  <c r="L464" i="5"/>
  <c r="L483" i="5"/>
  <c r="L485" i="5"/>
  <c r="L487" i="5"/>
  <c r="L535" i="5"/>
  <c r="L537" i="5"/>
  <c r="L539" i="5"/>
  <c r="L541" i="5"/>
  <c r="L545" i="5"/>
  <c r="L547" i="5"/>
  <c r="L549" i="5"/>
  <c r="L566" i="5"/>
  <c r="L568" i="5"/>
  <c r="L570" i="5"/>
  <c r="L572" i="5"/>
  <c r="L576" i="5"/>
  <c r="L578" i="5"/>
  <c r="L580" i="5"/>
  <c r="L610" i="5"/>
  <c r="L618" i="5"/>
  <c r="L620" i="5"/>
  <c r="L631" i="5"/>
  <c r="L633" i="5"/>
  <c r="L635" i="5"/>
  <c r="L715" i="5"/>
  <c r="L719" i="5"/>
  <c r="L723" i="5"/>
  <c r="L729" i="5"/>
  <c r="L754" i="5"/>
  <c r="L762" i="5"/>
  <c r="L773" i="5"/>
  <c r="L776" i="5"/>
  <c r="L789" i="5"/>
  <c r="L793" i="5"/>
  <c r="L808" i="5"/>
  <c r="L849" i="5"/>
  <c r="L851" i="5"/>
  <c r="L900" i="5"/>
  <c r="L902" i="5"/>
  <c r="L910" i="5"/>
  <c r="L912" i="5"/>
  <c r="L950" i="5"/>
  <c r="L954" i="5"/>
  <c r="L962" i="5"/>
  <c r="L970" i="5"/>
  <c r="L986" i="5"/>
  <c r="L1042" i="5"/>
  <c r="L1044" i="5"/>
  <c r="L1126" i="5"/>
  <c r="L1134" i="5"/>
  <c r="L1154" i="5"/>
  <c r="L1161" i="5"/>
  <c r="L1176" i="5"/>
  <c r="L1198" i="5"/>
  <c r="L1206" i="5"/>
  <c r="L1236" i="5"/>
  <c r="L1238" i="5"/>
  <c r="L1257" i="5"/>
  <c r="L1314" i="5"/>
  <c r="L1318" i="5"/>
  <c r="L1344" i="5"/>
  <c r="L1353" i="5"/>
  <c r="L1369" i="5"/>
  <c r="L1456" i="5"/>
  <c r="L1484" i="5"/>
  <c r="L1516" i="5"/>
  <c r="L1518" i="5"/>
  <c r="L1707" i="5"/>
  <c r="L529" i="5"/>
  <c r="L668" i="5"/>
  <c r="L1011" i="5"/>
  <c r="L596" i="5"/>
  <c r="L598" i="5"/>
  <c r="L600" i="5"/>
  <c r="L625" i="5"/>
  <c r="L627" i="5"/>
  <c r="L640" i="5"/>
  <c r="L648" i="5"/>
  <c r="L658" i="5"/>
  <c r="L696" i="5"/>
  <c r="L702" i="5"/>
  <c r="L704" i="5"/>
  <c r="L711" i="5"/>
  <c r="L740" i="5"/>
  <c r="L742" i="5"/>
  <c r="L785" i="5"/>
  <c r="L805" i="5"/>
  <c r="L831" i="5"/>
  <c r="L837" i="5"/>
  <c r="L839" i="5"/>
  <c r="L845" i="5"/>
  <c r="L858" i="5"/>
  <c r="L861" i="5"/>
  <c r="L863" i="5"/>
  <c r="L886" i="5"/>
  <c r="L888" i="5"/>
  <c r="L925" i="5"/>
  <c r="L1001" i="5"/>
  <c r="L1003" i="5"/>
  <c r="L1018" i="5"/>
  <c r="L1064" i="5"/>
  <c r="L1072" i="5"/>
  <c r="L1080" i="5"/>
  <c r="L1084" i="5"/>
  <c r="L1086" i="5"/>
  <c r="L1096" i="5"/>
  <c r="L1104" i="5"/>
  <c r="L1123" i="5"/>
  <c r="L1147" i="5"/>
  <c r="L1151" i="5"/>
  <c r="L1186" i="5"/>
  <c r="L1188" i="5"/>
  <c r="L1218" i="5"/>
  <c r="L1254" i="5"/>
  <c r="L1262" i="5"/>
  <c r="L1283" i="5"/>
  <c r="L1285" i="5"/>
  <c r="L1287" i="5"/>
  <c r="L1334" i="5"/>
  <c r="L1390" i="5"/>
  <c r="L1399" i="5"/>
  <c r="L1407" i="5"/>
  <c r="L1415" i="5"/>
  <c r="L1430" i="5"/>
  <c r="L1438" i="5"/>
  <c r="L1442" i="5"/>
  <c r="L1444" i="5"/>
  <c r="L1474" i="5"/>
  <c r="L1534" i="5"/>
  <c r="L1542" i="5"/>
  <c r="L1657" i="5"/>
  <c r="L1754" i="5"/>
  <c r="L1756" i="5"/>
  <c r="L1847" i="5"/>
  <c r="L1874" i="5"/>
  <c r="L1941" i="5"/>
  <c r="L1943" i="5"/>
  <c r="L1945" i="5"/>
  <c r="L1947" i="5"/>
  <c r="L1411" i="5"/>
  <c r="L1451" i="5"/>
  <c r="L1455" i="5"/>
  <c r="L1481" i="5"/>
  <c r="L1485" i="5"/>
  <c r="L1513" i="5"/>
  <c r="L1517" i="5"/>
  <c r="L1541" i="5"/>
  <c r="L1578" i="5"/>
  <c r="L1595" i="5"/>
  <c r="L1639" i="5"/>
  <c r="L1641" i="5"/>
  <c r="L1699" i="5"/>
  <c r="L1808" i="5"/>
  <c r="L1812" i="5"/>
  <c r="L1814" i="5"/>
  <c r="L1746" i="5"/>
  <c r="L1762" i="5"/>
  <c r="L1825" i="5"/>
  <c r="L1846" i="5"/>
  <c r="L1848" i="5"/>
  <c r="L1970" i="5"/>
  <c r="L1975" i="5"/>
  <c r="I14" i="6"/>
  <c r="L14" i="6" s="1"/>
  <c r="O14" i="6" s="1"/>
  <c r="I27" i="6"/>
  <c r="L27" i="6" s="1"/>
  <c r="I28" i="6"/>
  <c r="L28" i="6" s="1"/>
  <c r="J44" i="6"/>
  <c r="L44" i="6" s="1"/>
  <c r="O44" i="6" s="1"/>
  <c r="J26" i="6"/>
  <c r="L26" i="6" s="1"/>
  <c r="J43" i="6"/>
  <c r="L43" i="6" s="1"/>
  <c r="L18" i="5"/>
  <c r="L56" i="5"/>
  <c r="L62" i="5"/>
  <c r="L64" i="5"/>
  <c r="L93" i="5"/>
  <c r="L100" i="5"/>
  <c r="L102" i="5"/>
  <c r="L104" i="5"/>
  <c r="L106" i="5"/>
  <c r="L140" i="5"/>
  <c r="L148" i="5"/>
  <c r="L176" i="5"/>
  <c r="L178" i="5"/>
  <c r="L180" i="5"/>
  <c r="L191" i="5"/>
  <c r="L193" i="5"/>
  <c r="L195" i="5"/>
  <c r="L197" i="5"/>
  <c r="L220" i="5"/>
  <c r="L236" i="5"/>
  <c r="L238" i="5"/>
  <c r="L240" i="5"/>
  <c r="L242" i="5"/>
  <c r="L256" i="5"/>
  <c r="L261" i="5"/>
  <c r="L262" i="5"/>
  <c r="L270" i="5"/>
  <c r="L313" i="5"/>
  <c r="L342" i="5"/>
  <c r="L344" i="5"/>
  <c r="L346" i="5"/>
  <c r="L361" i="5"/>
  <c r="L381" i="5"/>
  <c r="L383" i="5"/>
  <c r="L385" i="5"/>
  <c r="L426" i="5"/>
  <c r="L428" i="5"/>
  <c r="L430" i="5"/>
  <c r="L432" i="5"/>
  <c r="L445" i="5"/>
  <c r="L453" i="5"/>
  <c r="L514" i="5"/>
  <c r="L516" i="5"/>
  <c r="L518" i="5"/>
  <c r="L554" i="5"/>
  <c r="L605" i="5"/>
  <c r="L613" i="5"/>
  <c r="L624" i="5"/>
  <c r="L698" i="5"/>
  <c r="L700" i="5"/>
  <c r="L724" i="5"/>
  <c r="L726" i="5"/>
  <c r="L739" i="5"/>
  <c r="L745" i="5"/>
  <c r="L752" i="5"/>
  <c r="L779" i="5"/>
  <c r="L781" i="5"/>
  <c r="L783" i="5"/>
  <c r="L788" i="5"/>
  <c r="L790" i="5"/>
  <c r="L792" i="5"/>
  <c r="L833" i="5"/>
  <c r="L25" i="5"/>
  <c r="L27" i="5"/>
  <c r="L29" i="5"/>
  <c r="L33" i="5"/>
  <c r="L397" i="5"/>
  <c r="L543" i="5"/>
  <c r="L594" i="5"/>
  <c r="L927" i="5"/>
  <c r="L8" i="5"/>
  <c r="L28" i="5"/>
  <c r="L32" i="5"/>
  <c r="L36" i="5"/>
  <c r="L77" i="5"/>
  <c r="L95" i="5"/>
  <c r="L119" i="5"/>
  <c r="L160" i="5"/>
  <c r="L162" i="5"/>
  <c r="L164" i="5"/>
  <c r="L166" i="5"/>
  <c r="L213" i="5"/>
  <c r="L215" i="5"/>
  <c r="L219" i="5"/>
  <c r="L285" i="5"/>
  <c r="L287" i="5"/>
  <c r="L291" i="5"/>
  <c r="L293" i="5"/>
  <c r="L295" i="5"/>
  <c r="L296" i="5"/>
  <c r="L299" i="5"/>
  <c r="L301" i="5"/>
  <c r="L303" i="5"/>
  <c r="L465" i="5"/>
  <c r="L468" i="5"/>
  <c r="L496" i="5"/>
  <c r="L504" i="5"/>
  <c r="L506" i="5"/>
  <c r="L508" i="5"/>
  <c r="L510" i="5"/>
  <c r="L523" i="5"/>
  <c r="L560" i="5"/>
  <c r="L574" i="5"/>
  <c r="L608" i="5"/>
  <c r="L645" i="5"/>
  <c r="L663" i="5"/>
  <c r="L665" i="5"/>
  <c r="L669" i="5"/>
  <c r="L671" i="5"/>
  <c r="L672" i="5"/>
  <c r="L676" i="5"/>
  <c r="L678" i="5"/>
  <c r="L688" i="5"/>
  <c r="L694" i="5"/>
  <c r="L706" i="5"/>
  <c r="L708" i="5"/>
  <c r="L720" i="5"/>
  <c r="L733" i="5"/>
  <c r="L735" i="5"/>
  <c r="L751" i="5"/>
  <c r="L757" i="5"/>
  <c r="L759" i="5"/>
  <c r="L772" i="5"/>
  <c r="L774" i="5"/>
  <c r="L798" i="5"/>
  <c r="L800" i="5"/>
  <c r="L807" i="5"/>
  <c r="L810" i="5"/>
  <c r="L823" i="5"/>
  <c r="L829" i="5"/>
  <c r="L840" i="5"/>
  <c r="L842" i="5"/>
  <c r="L855" i="5"/>
  <c r="L866" i="5"/>
  <c r="L877" i="5"/>
  <c r="L879" i="5"/>
  <c r="L892" i="5"/>
  <c r="L898" i="5"/>
  <c r="L939" i="5"/>
  <c r="L957" i="5"/>
  <c r="L963" i="5"/>
  <c r="L978" i="5"/>
  <c r="L1041" i="5"/>
  <c r="L1043" i="5"/>
  <c r="L1058" i="5"/>
  <c r="L1068" i="5"/>
  <c r="L1070" i="5"/>
  <c r="L1085" i="5"/>
  <c r="L1087" i="5"/>
  <c r="L1119" i="5"/>
  <c r="L1121" i="5"/>
  <c r="L1142" i="5"/>
  <c r="L1160" i="5"/>
  <c r="L1162" i="5"/>
  <c r="L1181" i="5"/>
  <c r="L1183" i="5"/>
  <c r="L1187" i="5"/>
  <c r="L1189" i="5"/>
  <c r="L1202" i="5"/>
  <c r="L1204" i="5"/>
  <c r="L1209" i="5"/>
  <c r="L1221" i="5"/>
  <c r="L1235" i="5"/>
  <c r="L1237" i="5"/>
  <c r="L1265" i="5"/>
  <c r="L1267" i="5"/>
  <c r="L1280" i="5"/>
  <c r="L1282" i="5"/>
  <c r="L1298" i="5"/>
  <c r="L1300" i="5"/>
  <c r="L1319" i="5"/>
  <c r="L1333" i="5"/>
  <c r="L1335" i="5"/>
  <c r="L1350" i="5"/>
  <c r="L1366" i="5"/>
  <c r="L1395" i="5"/>
  <c r="L1397" i="5"/>
  <c r="L1412" i="5"/>
  <c r="L1414" i="5"/>
  <c r="L1423" i="5"/>
  <c r="L1443" i="5"/>
  <c r="L1445" i="5"/>
  <c r="L1454" i="5"/>
  <c r="L946" i="5"/>
  <c r="L985" i="5"/>
  <c r="L993" i="5"/>
  <c r="L1017" i="5"/>
  <c r="L1019" i="5"/>
  <c r="L1034" i="5"/>
  <c r="L1036" i="5"/>
  <c r="L1049" i="5"/>
  <c r="L1051" i="5"/>
  <c r="L1061" i="5"/>
  <c r="L1062" i="5"/>
  <c r="L1076" i="5"/>
  <c r="L1078" i="5"/>
  <c r="L1103" i="5"/>
  <c r="L1105" i="5"/>
  <c r="L1131" i="5"/>
  <c r="L1150" i="5"/>
  <c r="L1168" i="5"/>
  <c r="L1178" i="5"/>
  <c r="L1195" i="5"/>
  <c r="L1197" i="5"/>
  <c r="L1215" i="5"/>
  <c r="L1217" i="5"/>
  <c r="L1228" i="5"/>
  <c r="L1230" i="5"/>
  <c r="L1247" i="5"/>
  <c r="L1251" i="5"/>
  <c r="L1253" i="5"/>
  <c r="L1274" i="5"/>
  <c r="L1278" i="5"/>
  <c r="L1306" i="5"/>
  <c r="L1310" i="5"/>
  <c r="L1312" i="5"/>
  <c r="L1341" i="5"/>
  <c r="L1361" i="5"/>
  <c r="L1374" i="5"/>
  <c r="L1387" i="5"/>
  <c r="L1389" i="5"/>
  <c r="L1403" i="5"/>
  <c r="L1405" i="5"/>
  <c r="L1434" i="5"/>
  <c r="L1436" i="5"/>
  <c r="L1460" i="5"/>
  <c r="L1478" i="5"/>
  <c r="L1480" i="5"/>
  <c r="L1496" i="5"/>
  <c r="L1498" i="5"/>
  <c r="L1511" i="5"/>
  <c r="L1547" i="5"/>
  <c r="L1558" i="5"/>
  <c r="L1566" i="5"/>
  <c r="L1568" i="5"/>
  <c r="L1611" i="5"/>
  <c r="L1617" i="5"/>
  <c r="L1619" i="5"/>
  <c r="L1634" i="5"/>
  <c r="L1627" i="5"/>
  <c r="L1636" i="5"/>
  <c r="L1647" i="5"/>
  <c r="L1785" i="5"/>
  <c r="L1841" i="5"/>
  <c r="L1712" i="5"/>
  <c r="L1714" i="5"/>
  <c r="L1728" i="5"/>
  <c r="L1730" i="5"/>
  <c r="L1686" i="5"/>
  <c r="L1758" i="5"/>
  <c r="L1815" i="5"/>
  <c r="L1818" i="5"/>
  <c r="L1759" i="5"/>
  <c r="L1782" i="5"/>
  <c r="L1820" i="5"/>
  <c r="L1035" i="5"/>
  <c r="L1050" i="5"/>
  <c r="L1052" i="5"/>
  <c r="L1077" i="5"/>
  <c r="L1079" i="5"/>
  <c r="L1092" i="5"/>
  <c r="L1106" i="5"/>
  <c r="L1171" i="5"/>
  <c r="L1179" i="5"/>
  <c r="L1194" i="5"/>
  <c r="L1196" i="5"/>
  <c r="L1214" i="5"/>
  <c r="L1216" i="5"/>
  <c r="L1227" i="5"/>
  <c r="L1229" i="5"/>
  <c r="L1250" i="5"/>
  <c r="L1252" i="5"/>
  <c r="L1256" i="5"/>
  <c r="L1269" i="5"/>
  <c r="L1273" i="5"/>
  <c r="L1277" i="5"/>
  <c r="L1304" i="5"/>
  <c r="L1325" i="5"/>
  <c r="L1340" i="5"/>
  <c r="L1342" i="5"/>
  <c r="L1386" i="5"/>
  <c r="L1388" i="5"/>
  <c r="L1404" i="5"/>
  <c r="L1406" i="5"/>
  <c r="L1417" i="5"/>
  <c r="L1419" i="5"/>
  <c r="L1435" i="5"/>
  <c r="L1437" i="5"/>
  <c r="L1448" i="5"/>
  <c r="L1450" i="5"/>
  <c r="L1459" i="5"/>
  <c r="L1461" i="5"/>
  <c r="L1497" i="5"/>
  <c r="L1512" i="5"/>
  <c r="L1521" i="5"/>
  <c r="L1523" i="5"/>
  <c r="L1532" i="5"/>
  <c r="L1533" i="5"/>
  <c r="L1546" i="5"/>
  <c r="L1548" i="5"/>
  <c r="L1557" i="5"/>
  <c r="L1580" i="5"/>
  <c r="L1599" i="5"/>
  <c r="L1601" i="5"/>
  <c r="L1620" i="5"/>
  <c r="L1622" i="5"/>
  <c r="L1633" i="5"/>
  <c r="L1626" i="5"/>
  <c r="L1628" i="5"/>
  <c r="L1637" i="5"/>
  <c r="L1682" i="5"/>
  <c r="L1709" i="5"/>
  <c r="L1757" i="5"/>
  <c r="L1804" i="5"/>
  <c r="L1806" i="5"/>
  <c r="L1740" i="5"/>
  <c r="L1742" i="5"/>
  <c r="L1744" i="5"/>
  <c r="L1765" i="5"/>
  <c r="L1784" i="5"/>
  <c r="L1786" i="5"/>
  <c r="L1824" i="5"/>
  <c r="L1843" i="5"/>
  <c r="L1789" i="5"/>
  <c r="L1791" i="5"/>
  <c r="L1795" i="5"/>
  <c r="L1826" i="5"/>
  <c r="L1845" i="5"/>
  <c r="L1868" i="5"/>
  <c r="L1944" i="5"/>
  <c r="L1879" i="5"/>
  <c r="L1949" i="5"/>
  <c r="L1912" i="5"/>
  <c r="L1937" i="5"/>
  <c r="J45" i="6"/>
  <c r="L45" i="6" s="1"/>
  <c r="L13" i="5"/>
  <c r="L21" i="5"/>
  <c r="L23" i="5"/>
  <c r="L40" i="5"/>
  <c r="L48" i="5"/>
  <c r="L69" i="5"/>
  <c r="L84" i="5"/>
  <c r="L86" i="5"/>
  <c r="L88" i="5"/>
  <c r="L96" i="5"/>
  <c r="L98" i="5"/>
  <c r="L111" i="5"/>
  <c r="L131" i="5"/>
  <c r="L133" i="5"/>
  <c r="L135" i="5"/>
  <c r="L149" i="5"/>
  <c r="L155" i="5"/>
  <c r="L170" i="5"/>
  <c r="L172" i="5"/>
  <c r="L174" i="5"/>
  <c r="L224" i="5"/>
  <c r="L226" i="5"/>
  <c r="L228" i="5"/>
  <c r="L14" i="5"/>
  <c r="L16" i="5"/>
  <c r="L20" i="5"/>
  <c r="L41" i="5"/>
  <c r="L47" i="5"/>
  <c r="L49" i="5"/>
  <c r="L68" i="5"/>
  <c r="L70" i="5"/>
  <c r="L85" i="5"/>
  <c r="L110" i="5"/>
  <c r="L112" i="5"/>
  <c r="L114" i="5"/>
  <c r="L132" i="5"/>
  <c r="L147" i="5"/>
  <c r="L154" i="5"/>
  <c r="L156" i="5"/>
  <c r="L158" i="5"/>
  <c r="L171" i="5"/>
  <c r="L181" i="5"/>
  <c r="L201" i="5"/>
  <c r="L203" i="5"/>
  <c r="L205" i="5"/>
  <c r="L961" i="5"/>
  <c r="L966" i="5"/>
  <c r="L968" i="5"/>
  <c r="L973" i="5"/>
  <c r="L975" i="5"/>
  <c r="L981" i="5"/>
  <c r="L983" i="5"/>
  <c r="L988" i="5"/>
  <c r="L990" i="5"/>
  <c r="L997" i="5"/>
  <c r="L999" i="5"/>
  <c r="L1006" i="5"/>
  <c r="L1008" i="5"/>
  <c r="L1015" i="5"/>
  <c r="L1022" i="5"/>
  <c r="L1031" i="5"/>
  <c r="L1038" i="5"/>
  <c r="L1040" i="5"/>
  <c r="L1047" i="5"/>
  <c r="L1054" i="5"/>
  <c r="L1056" i="5"/>
  <c r="L1060" i="5"/>
  <c r="L1065" i="5"/>
  <c r="L1067" i="5"/>
  <c r="L1074" i="5"/>
  <c r="L1081" i="5"/>
  <c r="L1083" i="5"/>
  <c r="L1090" i="5"/>
  <c r="L1094" i="5"/>
  <c r="L1095" i="5"/>
  <c r="L1101" i="5"/>
  <c r="L1108" i="5"/>
  <c r="L1110" i="5"/>
  <c r="L1117" i="5"/>
  <c r="L1124" i="5"/>
  <c r="L1130" i="5"/>
  <c r="L1146" i="5"/>
  <c r="L1156" i="5"/>
  <c r="L1159" i="5"/>
  <c r="L1165" i="5"/>
  <c r="L1185" i="5"/>
  <c r="L1192" i="5"/>
  <c r="L1199" i="5"/>
  <c r="L1201" i="5"/>
  <c r="L1211" i="5"/>
  <c r="L1213" i="5"/>
  <c r="L1220" i="5"/>
  <c r="L1225" i="5"/>
  <c r="L1232" i="5"/>
  <c r="L1234" i="5"/>
  <c r="L1241" i="5"/>
  <c r="L1258" i="5"/>
  <c r="L1263" i="5"/>
  <c r="L1276" i="5"/>
  <c r="L1294" i="5"/>
  <c r="L1296" i="5"/>
  <c r="L1303" i="5"/>
  <c r="L1308" i="5"/>
  <c r="L1315" i="5"/>
  <c r="L1317" i="5"/>
  <c r="L1332" i="5"/>
  <c r="L405" i="5"/>
  <c r="L911" i="5"/>
  <c r="L915" i="5"/>
  <c r="L945" i="5"/>
  <c r="L185" i="5"/>
  <c r="L187" i="5"/>
  <c r="L189" i="5"/>
  <c r="L202" i="5"/>
  <c r="L214" i="5"/>
  <c r="L217" i="5"/>
  <c r="L221" i="5"/>
  <c r="L227" i="5"/>
  <c r="L230" i="5"/>
  <c r="L239" i="5"/>
  <c r="L254" i="5"/>
  <c r="L263" i="5"/>
  <c r="L265" i="5"/>
  <c r="L278" i="5"/>
  <c r="L307" i="5"/>
  <c r="L309" i="5"/>
  <c r="L311" i="5"/>
  <c r="L327" i="5"/>
  <c r="L329" i="5"/>
  <c r="L331" i="5"/>
  <c r="L335" i="5"/>
  <c r="L345" i="5"/>
  <c r="L360" i="5"/>
  <c r="L362" i="5"/>
  <c r="L364" i="5"/>
  <c r="L374" i="5"/>
  <c r="L389" i="5"/>
  <c r="L391" i="5"/>
  <c r="L393" i="5"/>
  <c r="L406" i="5"/>
  <c r="L429" i="5"/>
  <c r="L444" i="5"/>
  <c r="L446" i="5"/>
  <c r="L448" i="5"/>
  <c r="L461" i="5"/>
  <c r="L466" i="5"/>
  <c r="L476" i="5"/>
  <c r="L492" i="5"/>
  <c r="L494" i="5"/>
  <c r="L507" i="5"/>
  <c r="L522" i="5"/>
  <c r="L524" i="5"/>
  <c r="L526" i="5"/>
  <c r="L538" i="5"/>
  <c r="L553" i="5"/>
  <c r="L555" i="5"/>
  <c r="L557" i="5"/>
  <c r="L569" i="5"/>
  <c r="L584" i="5"/>
  <c r="L586" i="5"/>
  <c r="L588" i="5"/>
  <c r="L604" i="5"/>
  <c r="L606" i="5"/>
  <c r="L621" i="5"/>
  <c r="L639" i="5"/>
  <c r="L641" i="5"/>
  <c r="L643" i="5"/>
  <c r="L656" i="5"/>
  <c r="L666" i="5"/>
  <c r="L670" i="5"/>
  <c r="L766" i="5"/>
  <c r="L775" i="5"/>
  <c r="L782" i="5"/>
  <c r="L784" i="5"/>
  <c r="L802" i="5"/>
  <c r="L854" i="5"/>
  <c r="L914" i="5"/>
  <c r="L916" i="5"/>
  <c r="L929" i="5"/>
  <c r="L933" i="5"/>
  <c r="L936" i="5"/>
  <c r="L937" i="5"/>
  <c r="L953" i="5"/>
  <c r="L956" i="5"/>
  <c r="L958" i="5"/>
  <c r="L960" i="5"/>
  <c r="L969" i="5"/>
  <c r="L971" i="5"/>
  <c r="L974" i="5"/>
  <c r="L976" i="5"/>
  <c r="L980" i="5"/>
  <c r="L982" i="5"/>
  <c r="L989" i="5"/>
  <c r="L991" i="5"/>
  <c r="L996" i="5"/>
  <c r="L998" i="5"/>
  <c r="L1007" i="5"/>
  <c r="L1023" i="5"/>
  <c r="L1039" i="5"/>
  <c r="L1048" i="5"/>
  <c r="L1055" i="5"/>
  <c r="L1066" i="5"/>
  <c r="L1075" i="5"/>
  <c r="L1082" i="5"/>
  <c r="L1091" i="5"/>
  <c r="L1093" i="5"/>
  <c r="L1100" i="5"/>
  <c r="L1102" i="5"/>
  <c r="L1109" i="5"/>
  <c r="L1118" i="5"/>
  <c r="L1125" i="5"/>
  <c r="L1138" i="5"/>
  <c r="L1166" i="5"/>
  <c r="L1175" i="5"/>
  <c r="L1184" i="5"/>
  <c r="L1191" i="5"/>
  <c r="L1193" i="5"/>
  <c r="L1200" i="5"/>
  <c r="L1212" i="5"/>
  <c r="L1223" i="5"/>
  <c r="L1224" i="5"/>
  <c r="L1226" i="5"/>
  <c r="L1233" i="5"/>
  <c r="L1240" i="5"/>
  <c r="L1279" i="5"/>
  <c r="L1295" i="5"/>
  <c r="L1307" i="5"/>
  <c r="L1309" i="5"/>
  <c r="L1316" i="5"/>
  <c r="L1324" i="5"/>
  <c r="L1348" i="5"/>
  <c r="L210" i="5"/>
  <c r="L218" i="5"/>
  <c r="L222" i="5"/>
  <c r="L234" i="5"/>
  <c r="L246" i="5"/>
  <c r="L247" i="5"/>
  <c r="L255" i="5"/>
  <c r="L269" i="5"/>
  <c r="L271" i="5"/>
  <c r="L273" i="5"/>
  <c r="L286" i="5"/>
  <c r="L289" i="5"/>
  <c r="L292" i="5"/>
  <c r="L297" i="5"/>
  <c r="L300" i="5"/>
  <c r="L315" i="5"/>
  <c r="L317" i="5"/>
  <c r="L319" i="5"/>
  <c r="L320" i="5"/>
  <c r="L332" i="5"/>
  <c r="L336" i="5"/>
  <c r="L338" i="5"/>
  <c r="L340" i="5"/>
  <c r="L353" i="5"/>
  <c r="L365" i="5"/>
  <c r="L367" i="5"/>
  <c r="L369" i="5"/>
  <c r="L382" i="5"/>
  <c r="L399" i="5"/>
  <c r="L401" i="5"/>
  <c r="L414" i="5"/>
  <c r="L422" i="5"/>
  <c r="L424" i="5"/>
  <c r="L437" i="5"/>
  <c r="L452" i="5"/>
  <c r="L454" i="5"/>
  <c r="L456" i="5"/>
  <c r="L467" i="5"/>
  <c r="L469" i="5"/>
  <c r="L471" i="5"/>
  <c r="L484" i="5"/>
  <c r="L490" i="5"/>
  <c r="L498" i="5"/>
  <c r="L500" i="5"/>
  <c r="L502" i="5"/>
  <c r="L515" i="5"/>
  <c r="L531" i="5"/>
  <c r="L533" i="5"/>
  <c r="L546" i="5"/>
  <c r="L562" i="5"/>
  <c r="L564" i="5"/>
  <c r="L577" i="5"/>
  <c r="L591" i="5"/>
  <c r="L597" i="5"/>
  <c r="L612" i="5"/>
  <c r="L614" i="5"/>
  <c r="L616" i="5"/>
  <c r="L647" i="5"/>
  <c r="L649" i="5"/>
  <c r="L651" i="5"/>
  <c r="L654" i="5"/>
  <c r="L657" i="5"/>
  <c r="L659" i="5"/>
  <c r="L661" i="5"/>
  <c r="L677" i="5"/>
  <c r="L679" i="5"/>
  <c r="L683" i="5"/>
  <c r="L690" i="5"/>
  <c r="L692" i="5"/>
  <c r="L697" i="5"/>
  <c r="L699" i="5"/>
  <c r="L707" i="5"/>
  <c r="L709" i="5"/>
  <c r="L714" i="5"/>
  <c r="L716" i="5"/>
  <c r="L725" i="5"/>
  <c r="L727" i="5"/>
  <c r="L732" i="5"/>
  <c r="L734" i="5"/>
  <c r="L741" i="5"/>
  <c r="L743" i="5"/>
  <c r="L748" i="5"/>
  <c r="L758" i="5"/>
  <c r="L760" i="5"/>
  <c r="L765" i="5"/>
  <c r="L767" i="5"/>
  <c r="L791" i="5"/>
  <c r="L796" i="5"/>
  <c r="L799" i="5"/>
  <c r="L811" i="5"/>
  <c r="L816" i="5"/>
  <c r="L818" i="5"/>
  <c r="L825" i="5"/>
  <c r="L827" i="5"/>
  <c r="L832" i="5"/>
  <c r="L834" i="5"/>
  <c r="L841" i="5"/>
  <c r="L843" i="5"/>
  <c r="L848" i="5"/>
  <c r="L850" i="5"/>
  <c r="L862" i="5"/>
  <c r="L864" i="5"/>
  <c r="L869" i="5"/>
  <c r="L871" i="5"/>
  <c r="L878" i="5"/>
  <c r="L880" i="5"/>
  <c r="L885" i="5"/>
  <c r="L887" i="5"/>
  <c r="L894" i="5"/>
  <c r="L896" i="5"/>
  <c r="L897" i="5"/>
  <c r="L901" i="5"/>
  <c r="L903" i="5"/>
  <c r="L955" i="5"/>
  <c r="L1002" i="5"/>
  <c r="L1004" i="5"/>
  <c r="L1272" i="5"/>
  <c r="L1299" i="5"/>
  <c r="L1313" i="5"/>
  <c r="L1337" i="5"/>
  <c r="L1339" i="5"/>
  <c r="L1346" i="5"/>
  <c r="L1354" i="5"/>
  <c r="L1356" i="5"/>
  <c r="L1365" i="5"/>
  <c r="L1384" i="5"/>
  <c r="L1392" i="5"/>
  <c r="L1394" i="5"/>
  <c r="L1401" i="5"/>
  <c r="L1408" i="5"/>
  <c r="L1410" i="5"/>
  <c r="L1422" i="5"/>
  <c r="L1432" i="5"/>
  <c r="L1439" i="5"/>
  <c r="L1441" i="5"/>
  <c r="L1453" i="5"/>
  <c r="L1458" i="5"/>
  <c r="L1427" i="5"/>
  <c r="L1477" i="5"/>
  <c r="L1510" i="5"/>
  <c r="L1515" i="5"/>
  <c r="L1520" i="5"/>
  <c r="L1525" i="5"/>
  <c r="L1540" i="5"/>
  <c r="L1545" i="5"/>
  <c r="L1550" i="5"/>
  <c r="L1555" i="5"/>
  <c r="L1577" i="5"/>
  <c r="L1582" i="5"/>
  <c r="L1598" i="5"/>
  <c r="L1603" i="5"/>
  <c r="L1625" i="5"/>
  <c r="L1635" i="5"/>
  <c r="L1640" i="5"/>
  <c r="L1645" i="5"/>
  <c r="L1671" i="5"/>
  <c r="L1676" i="5"/>
  <c r="L1681" i="5"/>
  <c r="L1700" i="5"/>
  <c r="L1685" i="5"/>
  <c r="L1867" i="5"/>
  <c r="L1972" i="5"/>
  <c r="L1338" i="5"/>
  <c r="L1345" i="5"/>
  <c r="L1347" i="5"/>
  <c r="L1355" i="5"/>
  <c r="L1373" i="5"/>
  <c r="L1385" i="5"/>
  <c r="L1393" i="5"/>
  <c r="L1400" i="5"/>
  <c r="L1402" i="5"/>
  <c r="L1409" i="5"/>
  <c r="L1421" i="5"/>
  <c r="L1431" i="5"/>
  <c r="L1433" i="5"/>
  <c r="L1440" i="5"/>
  <c r="L1447" i="5"/>
  <c r="L1452" i="5"/>
  <c r="L1483" i="5"/>
  <c r="L1488" i="5"/>
  <c r="L1500" i="5"/>
  <c r="L1505" i="5"/>
  <c r="L1526" i="5"/>
  <c r="L1531" i="5"/>
  <c r="L1539" i="5"/>
  <c r="L1556" i="5"/>
  <c r="L1560" i="5"/>
  <c r="L1565" i="5"/>
  <c r="L1576" i="5"/>
  <c r="L1604" i="5"/>
  <c r="L1609" i="5"/>
  <c r="L1610" i="5"/>
  <c r="L1616" i="5"/>
  <c r="L1621" i="5"/>
  <c r="L1624" i="5"/>
  <c r="L1646" i="5"/>
  <c r="L1651" i="5"/>
  <c r="L1665" i="5"/>
  <c r="L1670" i="5"/>
  <c r="L1701" i="5"/>
  <c r="L1706" i="5"/>
  <c r="L1713" i="5"/>
  <c r="L1732" i="5"/>
  <c r="L1734" i="5"/>
  <c r="L1805" i="5"/>
  <c r="L1807" i="5"/>
  <c r="L1716" i="5"/>
  <c r="L1781" i="5"/>
  <c r="L1741" i="5"/>
  <c r="L1822" i="5"/>
  <c r="L1688" i="5"/>
  <c r="L1743" i="5"/>
  <c r="L1783" i="5"/>
  <c r="L1842" i="5"/>
  <c r="L1769" i="5"/>
  <c r="L1792" i="5"/>
  <c r="L1794" i="5"/>
  <c r="L1606" i="5"/>
  <c r="L1613" i="5"/>
  <c r="L1618" i="5"/>
  <c r="L1638" i="5"/>
  <c r="L1643" i="5"/>
  <c r="L1648" i="5"/>
  <c r="L1653" i="5"/>
  <c r="L1679" i="5"/>
  <c r="L1684" i="5"/>
  <c r="L1703" i="5"/>
  <c r="L1708" i="5"/>
  <c r="L1729" i="5"/>
  <c r="L1736" i="5"/>
  <c r="L1755" i="5"/>
  <c r="L1813" i="5"/>
  <c r="L1656" i="5"/>
  <c r="L1737" i="5"/>
  <c r="L1739" i="5"/>
  <c r="L1718" i="5"/>
  <c r="L1819" i="5"/>
  <c r="L1690" i="5"/>
  <c r="L1720" i="5"/>
  <c r="L1761" i="5"/>
  <c r="L1763" i="5"/>
  <c r="L1823" i="5"/>
  <c r="L1770" i="5"/>
  <c r="L1787" i="5"/>
  <c r="L1844" i="5"/>
  <c r="L1872" i="5"/>
  <c r="L1877" i="5"/>
  <c r="L1899" i="5"/>
  <c r="L1903" i="5"/>
  <c r="L1915" i="5"/>
  <c r="I15" i="6"/>
  <c r="L15" i="6" s="1"/>
  <c r="J46" i="6"/>
  <c r="L46" i="6" s="1"/>
  <c r="O46" i="6" s="1"/>
  <c r="L11" i="5"/>
  <c r="L59" i="5"/>
  <c r="L12" i="5"/>
  <c r="L17" i="5"/>
  <c r="L24" i="5"/>
  <c r="L9" i="5"/>
  <c r="L19" i="5"/>
  <c r="L26" i="5"/>
  <c r="L34" i="5"/>
  <c r="L39" i="5"/>
  <c r="L51" i="5"/>
  <c r="L72" i="5"/>
  <c r="L46" i="5"/>
  <c r="L54" i="5"/>
  <c r="L67" i="5"/>
  <c r="L75" i="5"/>
  <c r="L83" i="5"/>
  <c r="L91" i="5"/>
  <c r="L101" i="5"/>
  <c r="L109" i="5"/>
  <c r="L117" i="5"/>
  <c r="L125" i="5"/>
  <c r="L130" i="5"/>
  <c r="L138" i="5"/>
  <c r="L146" i="5"/>
  <c r="L153" i="5"/>
  <c r="L161" i="5"/>
  <c r="L169" i="5"/>
  <c r="L177" i="5"/>
  <c r="L184" i="5"/>
  <c r="L192" i="5"/>
  <c r="L200" i="5"/>
  <c r="L208" i="5"/>
  <c r="L212" i="5"/>
  <c r="L225" i="5"/>
  <c r="L229" i="5"/>
  <c r="L233" i="5"/>
  <c r="L237" i="5"/>
  <c r="L253" i="5"/>
  <c r="L260" i="5"/>
  <c r="L268" i="5"/>
  <c r="L276" i="5"/>
  <c r="L284" i="5"/>
  <c r="L288" i="5"/>
  <c r="L306" i="5"/>
  <c r="L314" i="5"/>
  <c r="L322" i="5"/>
  <c r="L326" i="5"/>
  <c r="L343" i="5"/>
  <c r="L351" i="5"/>
  <c r="L355" i="5"/>
  <c r="L359" i="5"/>
  <c r="L372" i="5"/>
  <c r="L380" i="5"/>
  <c r="L388" i="5"/>
  <c r="L396" i="5"/>
  <c r="L404" i="5"/>
  <c r="L408" i="5"/>
  <c r="L412" i="5"/>
  <c r="L420" i="5"/>
  <c r="L427" i="5"/>
  <c r="L435" i="5"/>
  <c r="L443" i="5"/>
  <c r="L451" i="5"/>
  <c r="L459" i="5"/>
  <c r="L474" i="5"/>
  <c r="L482" i="5"/>
  <c r="L505" i="5"/>
  <c r="L513" i="5"/>
  <c r="L521" i="5"/>
  <c r="L536" i="5"/>
  <c r="L544" i="5"/>
  <c r="L552" i="5"/>
  <c r="L567" i="5"/>
  <c r="L575" i="5"/>
  <c r="L583" i="5"/>
  <c r="L590" i="5"/>
  <c r="L595" i="5"/>
  <c r="L603" i="5"/>
  <c r="L611" i="5"/>
  <c r="L619" i="5"/>
  <c r="L630" i="5"/>
  <c r="L638" i="5"/>
  <c r="L646" i="5"/>
  <c r="L653" i="5"/>
  <c r="L664" i="5"/>
  <c r="L1261" i="5"/>
  <c r="L1281" i="5"/>
  <c r="L1311" i="5"/>
  <c r="L1328" i="5"/>
  <c r="L1377" i="5"/>
  <c r="L919" i="5"/>
  <c r="L941" i="5"/>
  <c r="L952" i="5"/>
  <c r="L15" i="5"/>
  <c r="L22" i="5"/>
  <c r="L30" i="5"/>
  <c r="L35" i="5"/>
  <c r="L42" i="5"/>
  <c r="L50" i="5"/>
  <c r="L58" i="5"/>
  <c r="L63" i="5"/>
  <c r="L71" i="5"/>
  <c r="L79" i="5"/>
  <c r="L87" i="5"/>
  <c r="L97" i="5"/>
  <c r="L105" i="5"/>
  <c r="L113" i="5"/>
  <c r="L121" i="5"/>
  <c r="L127" i="5"/>
  <c r="L134" i="5"/>
  <c r="L142" i="5"/>
  <c r="L157" i="5"/>
  <c r="L165" i="5"/>
  <c r="L173" i="5"/>
  <c r="L188" i="5"/>
  <c r="L196" i="5"/>
  <c r="L204" i="5"/>
  <c r="L216" i="5"/>
  <c r="L241" i="5"/>
  <c r="L245" i="5"/>
  <c r="L249" i="5"/>
  <c r="L264" i="5"/>
  <c r="L272" i="5"/>
  <c r="L280" i="5"/>
  <c r="L294" i="5"/>
  <c r="L298" i="5"/>
  <c r="L302" i="5"/>
  <c r="L310" i="5"/>
  <c r="L318" i="5"/>
  <c r="L330" i="5"/>
  <c r="L339" i="5"/>
  <c r="L347" i="5"/>
  <c r="L363" i="5"/>
  <c r="L368" i="5"/>
  <c r="L376" i="5"/>
  <c r="L384" i="5"/>
  <c r="L392" i="5"/>
  <c r="L400" i="5"/>
  <c r="L416" i="5"/>
  <c r="L423" i="5"/>
  <c r="L431" i="5"/>
  <c r="L439" i="5"/>
  <c r="L447" i="5"/>
  <c r="L455" i="5"/>
  <c r="L463" i="5"/>
  <c r="L470" i="5"/>
  <c r="L478" i="5"/>
  <c r="L486" i="5"/>
  <c r="L493" i="5"/>
  <c r="L501" i="5"/>
  <c r="L509" i="5"/>
  <c r="L517" i="5"/>
  <c r="L525" i="5"/>
  <c r="L532" i="5"/>
  <c r="L540" i="5"/>
  <c r="L548" i="5"/>
  <c r="L556" i="5"/>
  <c r="L563" i="5"/>
  <c r="L571" i="5"/>
  <c r="L579" i="5"/>
  <c r="L587" i="5"/>
  <c r="L599" i="5"/>
  <c r="L607" i="5"/>
  <c r="L615" i="5"/>
  <c r="L622" i="5"/>
  <c r="L626" i="5"/>
  <c r="L634" i="5"/>
  <c r="L642" i="5"/>
  <c r="L650" i="5"/>
  <c r="L655" i="5"/>
  <c r="L660" i="5"/>
  <c r="L680" i="5"/>
  <c r="L685" i="5"/>
  <c r="L693" i="5"/>
  <c r="L701" i="5"/>
  <c r="L710" i="5"/>
  <c r="L717" i="5"/>
  <c r="L721" i="5"/>
  <c r="L728" i="5"/>
  <c r="L736" i="5"/>
  <c r="L744" i="5"/>
  <c r="L753" i="5"/>
  <c r="L761" i="5"/>
  <c r="L769" i="5"/>
  <c r="L777" i="5"/>
  <c r="L801" i="5"/>
  <c r="L812" i="5"/>
  <c r="L820" i="5"/>
  <c r="L828" i="5"/>
  <c r="L844" i="5"/>
  <c r="L852" i="5"/>
  <c r="L856" i="5"/>
  <c r="L865" i="5"/>
  <c r="L873" i="5"/>
  <c r="L881" i="5"/>
  <c r="L889" i="5"/>
  <c r="L904" i="5"/>
  <c r="L907" i="5"/>
  <c r="L918" i="5"/>
  <c r="L920" i="5"/>
  <c r="L923" i="5"/>
  <c r="L935" i="5"/>
  <c r="L938" i="5"/>
  <c r="L940" i="5"/>
  <c r="L942" i="5"/>
  <c r="L944" i="5"/>
  <c r="L951" i="5"/>
  <c r="L959" i="5"/>
  <c r="L964" i="5"/>
  <c r="L967" i="5"/>
  <c r="L1009" i="5"/>
  <c r="L1026" i="5"/>
  <c r="L37" i="5"/>
  <c r="L44" i="5"/>
  <c r="L52" i="5"/>
  <c r="L60" i="5"/>
  <c r="L65" i="5"/>
  <c r="L73" i="5"/>
  <c r="L81" i="5"/>
  <c r="L89" i="5"/>
  <c r="L99" i="5"/>
  <c r="L107" i="5"/>
  <c r="L115" i="5"/>
  <c r="L123" i="5"/>
  <c r="L128" i="5"/>
  <c r="L136" i="5"/>
  <c r="L144" i="5"/>
  <c r="L151" i="5"/>
  <c r="L159" i="5"/>
  <c r="L167" i="5"/>
  <c r="L175" i="5"/>
  <c r="L190" i="5"/>
  <c r="L198" i="5"/>
  <c r="L206" i="5"/>
  <c r="L223" i="5"/>
  <c r="L231" i="5"/>
  <c r="L235" i="5"/>
  <c r="L243" i="5"/>
  <c r="L251" i="5"/>
  <c r="L258" i="5"/>
  <c r="L266" i="5"/>
  <c r="L274" i="5"/>
  <c r="L282" i="5"/>
  <c r="L304" i="5"/>
  <c r="L312" i="5"/>
  <c r="L324" i="5"/>
  <c r="L341" i="5"/>
  <c r="L349" i="5"/>
  <c r="L357" i="5"/>
  <c r="L370" i="5"/>
  <c r="L378" i="5"/>
  <c r="L386" i="5"/>
  <c r="L394" i="5"/>
  <c r="L402" i="5"/>
  <c r="L410" i="5"/>
  <c r="L418" i="5"/>
  <c r="L425" i="5"/>
  <c r="L433" i="5"/>
  <c r="L441" i="5"/>
  <c r="L449" i="5"/>
  <c r="L457" i="5"/>
  <c r="L472" i="5"/>
  <c r="L480" i="5"/>
  <c r="L488" i="5"/>
  <c r="L495" i="5"/>
  <c r="L503" i="5"/>
  <c r="L511" i="5"/>
  <c r="L519" i="5"/>
  <c r="L527" i="5"/>
  <c r="L534" i="5"/>
  <c r="L542" i="5"/>
  <c r="L550" i="5"/>
  <c r="L558" i="5"/>
  <c r="L565" i="5"/>
  <c r="L573" i="5"/>
  <c r="L581" i="5"/>
  <c r="L589" i="5"/>
  <c r="L593" i="5"/>
  <c r="L601" i="5"/>
  <c r="L609" i="5"/>
  <c r="L617" i="5"/>
  <c r="L623" i="5"/>
  <c r="L628" i="5"/>
  <c r="L636" i="5"/>
  <c r="L644" i="5"/>
  <c r="L652" i="5"/>
  <c r="L662" i="5"/>
  <c r="L667" i="5"/>
  <c r="L674" i="5"/>
  <c r="L687" i="5"/>
  <c r="L695" i="5"/>
  <c r="L703" i="5"/>
  <c r="L712" i="5"/>
  <c r="L718" i="5"/>
  <c r="L722" i="5"/>
  <c r="L730" i="5"/>
  <c r="L738" i="5"/>
  <c r="L746" i="5"/>
  <c r="L750" i="5"/>
  <c r="L755" i="5"/>
  <c r="L763" i="5"/>
  <c r="L771" i="5"/>
  <c r="L778" i="5"/>
  <c r="L786" i="5"/>
  <c r="L794" i="5"/>
  <c r="L803" i="5"/>
  <c r="L814" i="5"/>
  <c r="L822" i="5"/>
  <c r="L830" i="5"/>
  <c r="L838" i="5"/>
  <c r="L846" i="5"/>
  <c r="L857" i="5"/>
  <c r="L860" i="5"/>
  <c r="L867" i="5"/>
  <c r="L875" i="5"/>
  <c r="L883" i="5"/>
  <c r="L891" i="5"/>
  <c r="L899" i="5"/>
  <c r="L906" i="5"/>
  <c r="L908" i="5"/>
  <c r="L922" i="5"/>
  <c r="L924" i="5"/>
  <c r="L931" i="5"/>
  <c r="L943" i="5"/>
  <c r="L972" i="5"/>
  <c r="L977" i="5"/>
  <c r="L979" i="5"/>
  <c r="L984" i="5"/>
  <c r="L987" i="5"/>
  <c r="L992" i="5"/>
  <c r="L995" i="5"/>
  <c r="L1000" i="5"/>
  <c r="L1014" i="5"/>
  <c r="L1030" i="5"/>
  <c r="L1046" i="5"/>
  <c r="L1073" i="5"/>
  <c r="L1089" i="5"/>
  <c r="L1164" i="5"/>
  <c r="L1219" i="5"/>
  <c r="L1246" i="5"/>
  <c r="L1284" i="5"/>
  <c r="L1302" i="5"/>
  <c r="L1902" i="5"/>
  <c r="L1939" i="5"/>
  <c r="L1946" i="5"/>
  <c r="L1948" i="5"/>
  <c r="L1969" i="5"/>
  <c r="L1996" i="5"/>
  <c r="L1998" i="5"/>
  <c r="L1016" i="5"/>
  <c r="L1024" i="5"/>
  <c r="L1032" i="5"/>
  <c r="L1128" i="5"/>
  <c r="L1133" i="5"/>
  <c r="L1136" i="5"/>
  <c r="L1144" i="5"/>
  <c r="L1149" i="5"/>
  <c r="L1152" i="5"/>
  <c r="L1170" i="5"/>
  <c r="L1173" i="5"/>
  <c r="L1245" i="5"/>
  <c r="L1248" i="5"/>
  <c r="L1255" i="5"/>
  <c r="L1260" i="5"/>
  <c r="L1271" i="5"/>
  <c r="L1286" i="5"/>
  <c r="L1322" i="5"/>
  <c r="L1327" i="5"/>
  <c r="L1360" i="5"/>
  <c r="L1363" i="5"/>
  <c r="L1368" i="5"/>
  <c r="L1371" i="5"/>
  <c r="L1376" i="5"/>
  <c r="L1379" i="5"/>
  <c r="L1413" i="5"/>
  <c r="L1418" i="5"/>
  <c r="L1425" i="5"/>
  <c r="L1469" i="5"/>
  <c r="L1487" i="5"/>
  <c r="L1514" i="5"/>
  <c r="L1530" i="5"/>
  <c r="L1552" i="5"/>
  <c r="L1567" i="5"/>
  <c r="L1600" i="5"/>
  <c r="L1615" i="5"/>
  <c r="L1629" i="5"/>
  <c r="L1650" i="5"/>
  <c r="L1675" i="5"/>
  <c r="L1705" i="5"/>
  <c r="L1779" i="5"/>
  <c r="L1803" i="5"/>
  <c r="L1810" i="5"/>
  <c r="L1687" i="5"/>
  <c r="L1767" i="5"/>
  <c r="L1913" i="5"/>
  <c r="L1881" i="5"/>
  <c r="L1971" i="5"/>
  <c r="L2000" i="5"/>
  <c r="L1020" i="5"/>
  <c r="L1028" i="5"/>
  <c r="L1129" i="5"/>
  <c r="L1132" i="5"/>
  <c r="L1137" i="5"/>
  <c r="L1140" i="5"/>
  <c r="L1145" i="5"/>
  <c r="L1148" i="5"/>
  <c r="L1153" i="5"/>
  <c r="L1155" i="5"/>
  <c r="L1167" i="5"/>
  <c r="L1169" i="5"/>
  <c r="L1174" i="5"/>
  <c r="L1177" i="5"/>
  <c r="L1244" i="5"/>
  <c r="L1270" i="5"/>
  <c r="L1275" i="5"/>
  <c r="L1290" i="5"/>
  <c r="L1323" i="5"/>
  <c r="L1326" i="5"/>
  <c r="L1359" i="5"/>
  <c r="L1364" i="5"/>
  <c r="L1367" i="5"/>
  <c r="L1372" i="5"/>
  <c r="L1375" i="5"/>
  <c r="L1380" i="5"/>
  <c r="L1382" i="5"/>
  <c r="L1457" i="5"/>
  <c r="L1479" i="5"/>
  <c r="L1502" i="5"/>
  <c r="L1522" i="5"/>
  <c r="L1544" i="5"/>
  <c r="L1559" i="5"/>
  <c r="L1581" i="5"/>
  <c r="L1608" i="5"/>
  <c r="L1623" i="5"/>
  <c r="L1642" i="5"/>
  <c r="L1667" i="5"/>
  <c r="L1683" i="5"/>
  <c r="L1710" i="5"/>
  <c r="L1780" i="5"/>
  <c r="L1809" i="5"/>
  <c r="L1811" i="5"/>
  <c r="L1719" i="5"/>
  <c r="L1721" i="5"/>
  <c r="L1766" i="5"/>
  <c r="L1768" i="5"/>
  <c r="L1790" i="5"/>
  <c r="L1793" i="5"/>
  <c r="L1858" i="5"/>
  <c r="L1869" i="5"/>
  <c r="L1870" i="5"/>
  <c r="L1875" i="5"/>
  <c r="L1878" i="5"/>
  <c r="L1901" i="5"/>
  <c r="L1935" i="5"/>
  <c r="L1942" i="5"/>
  <c r="L1880" i="5"/>
  <c r="L1914" i="5"/>
  <c r="L1882" i="5"/>
  <c r="L1885" i="5"/>
  <c r="L1973" i="5"/>
  <c r="L1976" i="5"/>
  <c r="L1997" i="5"/>
  <c r="I10" i="6"/>
  <c r="J10" i="6"/>
  <c r="I11" i="6"/>
  <c r="L11" i="6" s="1"/>
  <c r="N11" i="6" s="1"/>
  <c r="I49" i="6"/>
  <c r="L49" i="6" s="1"/>
  <c r="I50" i="6"/>
  <c r="L50" i="6" s="1"/>
  <c r="J20" i="6"/>
  <c r="L20" i="6" s="1"/>
  <c r="I25" i="6"/>
  <c r="L25" i="6" s="1"/>
  <c r="O25" i="6" s="1"/>
  <c r="J47" i="6"/>
  <c r="L47" i="6" s="1"/>
  <c r="I12" i="6"/>
  <c r="L12" i="6" s="1"/>
  <c r="I13" i="6"/>
  <c r="L13" i="6" s="1"/>
  <c r="I42" i="6"/>
  <c r="L42" i="6" s="1"/>
  <c r="K16" i="6"/>
  <c r="L1249" i="5"/>
  <c r="L1264" i="5"/>
  <c r="J8" i="6"/>
  <c r="L8" i="6" s="1"/>
  <c r="J9" i="6"/>
  <c r="L9" i="6" s="1"/>
  <c r="J29" i="6"/>
  <c r="L29" i="6" s="1"/>
  <c r="J30" i="6"/>
  <c r="L30" i="6" s="1"/>
  <c r="J31" i="6"/>
  <c r="L31" i="6" s="1"/>
  <c r="J32" i="6"/>
  <c r="L32" i="6" s="1"/>
  <c r="J33" i="6"/>
  <c r="L33" i="6" s="1"/>
  <c r="J34" i="6"/>
  <c r="L34" i="6" s="1"/>
  <c r="J35" i="6"/>
  <c r="L35" i="6" s="1"/>
  <c r="J36" i="6"/>
  <c r="L36" i="6" s="1"/>
  <c r="J37" i="6"/>
  <c r="L37" i="6" s="1"/>
  <c r="J38" i="6"/>
  <c r="L38" i="6" s="1"/>
  <c r="J51" i="6"/>
  <c r="L51" i="6" s="1"/>
  <c r="J59" i="6"/>
  <c r="L59" i="6" s="1"/>
  <c r="J61" i="6"/>
  <c r="L61" i="6" s="1"/>
  <c r="J62" i="6"/>
  <c r="L62" i="6" s="1"/>
  <c r="J63" i="6"/>
  <c r="L63" i="6" s="1"/>
  <c r="N3" i="8"/>
  <c r="P3" i="8" s="1"/>
  <c r="R3" i="8" s="1"/>
  <c r="I39" i="6"/>
  <c r="L39" i="6" s="1"/>
  <c r="I40" i="6"/>
  <c r="L40" i="6" s="1"/>
  <c r="I41" i="6"/>
  <c r="L41" i="6" s="1"/>
  <c r="I54" i="6"/>
  <c r="L54" i="6" s="1"/>
  <c r="O54" i="6" s="1"/>
  <c r="M41" i="6" l="1"/>
  <c r="O41" i="6"/>
  <c r="M40" i="6"/>
  <c r="O40" i="6"/>
  <c r="M39" i="6"/>
  <c r="O39" i="6"/>
  <c r="M51" i="6"/>
  <c r="O51" i="6"/>
  <c r="M38" i="6"/>
  <c r="O38" i="6"/>
  <c r="M37" i="6"/>
  <c r="O37" i="6"/>
  <c r="M36" i="6"/>
  <c r="O36" i="6"/>
  <c r="M35" i="6"/>
  <c r="O35" i="6"/>
  <c r="M34" i="6"/>
  <c r="O34" i="6"/>
  <c r="M33" i="6"/>
  <c r="O33" i="6"/>
  <c r="M32" i="6"/>
  <c r="O32" i="6"/>
  <c r="M31" i="6"/>
  <c r="O31" i="6"/>
  <c r="M30" i="6"/>
  <c r="O30" i="6"/>
  <c r="M29" i="6"/>
  <c r="O29" i="6"/>
  <c r="M42" i="6"/>
  <c r="O42" i="6"/>
  <c r="O47" i="6"/>
  <c r="M47" i="6"/>
  <c r="M50" i="6"/>
  <c r="O50" i="6"/>
  <c r="O49" i="6"/>
  <c r="M49" i="6"/>
  <c r="M45" i="6"/>
  <c r="O45" i="6"/>
  <c r="M43" i="6"/>
  <c r="O43" i="6"/>
  <c r="M26" i="6"/>
  <c r="O26" i="6"/>
  <c r="M28" i="6"/>
  <c r="O28" i="6"/>
  <c r="M27" i="6"/>
  <c r="O27" i="6"/>
  <c r="M46" i="6"/>
  <c r="N25" i="6"/>
  <c r="M25" i="6"/>
  <c r="M44" i="6"/>
  <c r="F69" i="6"/>
  <c r="K69" i="6"/>
  <c r="J3" i="5"/>
  <c r="N46" i="6"/>
  <c r="N43" i="6"/>
  <c r="N45" i="6"/>
  <c r="N28" i="6"/>
  <c r="N50" i="6"/>
  <c r="M11" i="6"/>
  <c r="N14" i="6"/>
  <c r="N44" i="6"/>
  <c r="N26" i="6"/>
  <c r="O11" i="6"/>
  <c r="M14" i="6"/>
  <c r="N49" i="6"/>
  <c r="N27" i="6"/>
  <c r="L10" i="6"/>
  <c r="N10" i="6" s="1"/>
  <c r="N47" i="6"/>
  <c r="N20" i="6"/>
  <c r="M20" i="6"/>
  <c r="O20" i="6"/>
  <c r="N13" i="6"/>
  <c r="O13" i="6"/>
  <c r="M13" i="6"/>
  <c r="N42" i="6"/>
  <c r="O12" i="6"/>
  <c r="M12" i="6"/>
  <c r="N12" i="6"/>
  <c r="N41" i="6"/>
  <c r="N63" i="6"/>
  <c r="M63" i="6"/>
  <c r="O63" i="6"/>
  <c r="N51" i="6"/>
  <c r="N35" i="6"/>
  <c r="N31" i="6"/>
  <c r="M62" i="6"/>
  <c r="O62" i="6"/>
  <c r="N62" i="6"/>
  <c r="N38" i="6"/>
  <c r="N34" i="6"/>
  <c r="N30" i="6"/>
  <c r="M61" i="6"/>
  <c r="O61" i="6"/>
  <c r="N61" i="6"/>
  <c r="N37" i="6"/>
  <c r="N33" i="6"/>
  <c r="N29" i="6"/>
  <c r="L55" i="6"/>
  <c r="O55" i="6" s="1"/>
  <c r="M8" i="6"/>
  <c r="O8" i="6"/>
  <c r="N8" i="6"/>
  <c r="T3" i="8"/>
  <c r="L64" i="6"/>
  <c r="M59" i="6"/>
  <c r="O59" i="6"/>
  <c r="N59" i="6"/>
  <c r="N36" i="6"/>
  <c r="N32" i="6"/>
  <c r="N40" i="6"/>
  <c r="L21" i="6"/>
  <c r="O21" i="6" s="1"/>
  <c r="N39" i="6"/>
  <c r="O9" i="6"/>
  <c r="M9" i="6"/>
  <c r="N9" i="6"/>
  <c r="N54" i="6"/>
  <c r="M54" i="6"/>
  <c r="O15" i="6"/>
  <c r="M15" i="6"/>
  <c r="N15" i="6"/>
  <c r="M10" i="6" l="1"/>
  <c r="M16" i="6" s="1"/>
  <c r="M21" i="6"/>
  <c r="M64" i="6"/>
  <c r="L16" i="6"/>
  <c r="O16" i="6" s="1"/>
  <c r="O10" i="6"/>
  <c r="M55" i="6"/>
  <c r="S3" i="8"/>
  <c r="U3" i="8"/>
  <c r="O64" i="6"/>
  <c r="L69" i="6" l="1"/>
  <c r="M69"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Juan F.  Llanos Pujades</author>
  </authors>
  <commentList>
    <comment ref="A7" authorId="0" shapeId="0" xr:uid="{00000000-0006-0000-0000-000001000000}">
      <text>
        <r>
          <rPr>
            <b/>
            <sz val="8"/>
            <color indexed="8"/>
            <rFont val="Times New Roman"/>
            <family val="1"/>
          </rPr>
          <t xml:space="preserve">Inicials Nom i Cognom del cap de projecte
</t>
        </r>
      </text>
    </comment>
    <comment ref="E7" authorId="0" shapeId="0" xr:uid="{00000000-0006-0000-0000-000002000000}">
      <text>
        <r>
          <rPr>
            <b/>
            <sz val="8"/>
            <color indexed="8"/>
            <rFont val="Times New Roman"/>
            <family val="1"/>
          </rPr>
          <t xml:space="preserve"> * Numero OF Principal
</t>
        </r>
      </text>
    </comment>
    <comment ref="F7" authorId="0" shapeId="0" xr:uid="{00000000-0006-0000-0000-000003000000}">
      <text>
        <r>
          <rPr>
            <b/>
            <sz val="8"/>
            <color indexed="8"/>
            <rFont val="Times New Roman"/>
            <family val="1"/>
          </rPr>
          <t xml:space="preserve"> * Hores inicialment previstes directament a la OF principal (Si en hi han)
 * Deixar en Blanc si no hi han hores directes a la OF Principal
 * Nomes omplir al inici de Projecte pel Cap de Projecte
</t>
        </r>
      </text>
    </comment>
    <comment ref="G7" authorId="0" shapeId="0" xr:uid="{00000000-0006-0000-0000-000004000000}">
      <text>
        <r>
          <rPr>
            <sz val="8"/>
            <color indexed="8"/>
            <rFont val="Times New Roman"/>
            <family val="1"/>
          </rPr>
          <t xml:space="preserve">Status:
OB   OBert
TA    TAncat
</t>
        </r>
      </text>
    </comment>
    <comment ref="H7" authorId="0" shapeId="0" xr:uid="{00000000-0006-0000-0000-000005000000}">
      <text>
        <r>
          <rPr>
            <sz val="8"/>
            <color indexed="8"/>
            <rFont val="Times New Roman"/>
            <family val="1"/>
          </rPr>
          <t xml:space="preserve">Inicials del Nom i Cognoms. Exp. Miquel Sanchez Nonell= MSN
</t>
        </r>
      </text>
    </comment>
    <comment ref="I7" authorId="0" shapeId="0" xr:uid="{00000000-0006-0000-0000-000006000000}">
      <text>
        <r>
          <rPr>
            <b/>
            <sz val="8"/>
            <color indexed="8"/>
            <rFont val="Times New Roman"/>
            <family val="1"/>
          </rPr>
          <t xml:space="preserve">DEPARTAMENT
 * E - Enginyeria
 * O - Oficina Técnica
 * P - Produció
 * Q - Qualitat
</t>
        </r>
      </text>
    </comment>
    <comment ref="K7" authorId="0" shapeId="0" xr:uid="{00000000-0006-0000-0000-000007000000}">
      <text>
        <r>
          <rPr>
            <b/>
            <sz val="8"/>
            <color indexed="8"/>
            <rFont val="Times New Roman"/>
            <family val="1"/>
          </rPr>
          <t xml:space="preserve">Número de Setmana dedicacio
</t>
        </r>
      </text>
    </comment>
    <comment ref="L7" authorId="0" shapeId="0" xr:uid="{00000000-0006-0000-0000-000008000000}">
      <text>
        <r>
          <rPr>
            <b/>
            <sz val="8"/>
            <color indexed="8"/>
            <rFont val="Times New Roman"/>
            <family val="1"/>
          </rPr>
          <t xml:space="preserve">Indica DIAS des del dia del apunt fin data finalització
</t>
        </r>
      </text>
    </comment>
    <comment ref="M7" authorId="0" shapeId="0" xr:uid="{00000000-0006-0000-0000-000009000000}">
      <text>
        <r>
          <rPr>
            <b/>
            <sz val="8"/>
            <color indexed="8"/>
            <rFont val="Times New Roman"/>
            <family val="1"/>
          </rPr>
          <t xml:space="preserve">Data d'Entrega
</t>
        </r>
      </text>
    </comment>
    <comment ref="N7" authorId="0" shapeId="0" xr:uid="{00000000-0006-0000-0000-00000A000000}">
      <text>
        <r>
          <rPr>
            <b/>
            <sz val="8"/>
            <color indexed="8"/>
            <rFont val="Times New Roman"/>
            <family val="1"/>
          </rPr>
          <t xml:space="preserve"> * Hores dedicades
 * Si son O deixar en blanc
</t>
        </r>
      </text>
    </comment>
    <comment ref="P7" authorId="0" shapeId="0" xr:uid="{00000000-0006-0000-0000-00000B000000}">
      <text>
        <r>
          <rPr>
            <b/>
            <sz val="8"/>
            <color indexed="8"/>
            <rFont val="Times New Roman"/>
            <family val="1"/>
          </rPr>
          <t xml:space="preserve"> * Minuts dedicats
 * Si son O deixar en blanc
</t>
        </r>
      </text>
    </comment>
    <comment ref="R7" authorId="0" shapeId="0" xr:uid="{00000000-0006-0000-0000-00000C000000}">
      <text>
        <r>
          <rPr>
            <b/>
            <sz val="8"/>
            <color indexed="8"/>
            <rFont val="Times New Roman"/>
            <family val="1"/>
          </rPr>
          <t xml:space="preserve">Descripció del treball imputat
</t>
        </r>
      </text>
    </comment>
    <comment ref="S738" authorId="1" shapeId="0" xr:uid="{00000000-0006-0000-0000-00000D000000}">
      <text>
        <r>
          <rPr>
            <b/>
            <sz val="9"/>
            <color indexed="81"/>
            <rFont val="Tahoma"/>
            <family val="2"/>
          </rPr>
          <t>Juan F.  Llanos Pujades:</t>
        </r>
        <r>
          <rPr>
            <sz val="9"/>
            <color indexed="81"/>
            <rFont val="Tahoma"/>
            <family val="2"/>
          </rPr>
          <t xml:space="preserve">
Aquestes hores es recuperen al CAP32 venut a la OF de Portugalete</t>
        </r>
      </text>
    </comment>
    <comment ref="S1296" authorId="1" shapeId="0" xr:uid="{00000000-0006-0000-0000-00000E000000}">
      <text>
        <r>
          <rPr>
            <b/>
            <sz val="9"/>
            <color indexed="81"/>
            <rFont val="Tahoma"/>
            <family val="2"/>
          </rPr>
          <t>Juan F.  Llanos Pujades:</t>
        </r>
        <r>
          <rPr>
            <sz val="9"/>
            <color indexed="81"/>
            <rFont val="Tahoma"/>
            <family val="2"/>
          </rPr>
          <t xml:space="preserve">
Aquestes hores es recuperen al CAP32 venut a la OF de Portugalete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TRS</author>
  </authors>
  <commentList>
    <comment ref="B7" authorId="0" shapeId="0" xr:uid="{00000000-0006-0000-0400-000001000000}">
      <text>
        <r>
          <rPr>
            <b/>
            <sz val="9"/>
            <color indexed="81"/>
            <rFont val="Tahoma"/>
            <family val="2"/>
          </rPr>
          <t>TRS:</t>
        </r>
        <r>
          <rPr>
            <sz val="9"/>
            <color indexed="81"/>
            <rFont val="Tahoma"/>
            <family val="2"/>
          </rPr>
          <t xml:space="preserve">
Incidències pendents de decidir si es facturen o no</t>
        </r>
      </text>
    </comment>
    <comment ref="B11" authorId="0" shapeId="0" xr:uid="{00000000-0006-0000-0400-000002000000}">
      <text>
        <r>
          <rPr>
            <b/>
            <sz val="9"/>
            <color indexed="81"/>
            <rFont val="Tahoma"/>
            <family val="2"/>
          </rPr>
          <t>TRS:</t>
        </r>
        <r>
          <rPr>
            <sz val="9"/>
            <color indexed="81"/>
            <rFont val="Tahoma"/>
            <family val="2"/>
          </rPr>
          <t xml:space="preserve">
Facturats directament per Administració</t>
        </r>
      </text>
    </comment>
  </commentList>
</comments>
</file>

<file path=xl/sharedStrings.xml><?xml version="1.0" encoding="utf-8"?>
<sst xmlns="http://schemas.openxmlformats.org/spreadsheetml/2006/main" count="7980" uniqueCount="396">
  <si>
    <t>COLABORADORES</t>
  </si>
  <si>
    <t>DEPARTAMENTOS</t>
  </si>
  <si>
    <t>SISTEMAS</t>
  </si>
  <si>
    <t>DETALLES</t>
  </si>
  <si>
    <t>AMX</t>
  </si>
  <si>
    <t>P</t>
  </si>
  <si>
    <t>Abusejo</t>
  </si>
  <si>
    <t>Actualització</t>
  </si>
  <si>
    <t>CML</t>
  </si>
  <si>
    <t>A</t>
  </si>
  <si>
    <t>Aduriz</t>
  </si>
  <si>
    <t>Comercial</t>
  </si>
  <si>
    <t>EDC</t>
  </si>
  <si>
    <t>E</t>
  </si>
  <si>
    <t>Agri-Energia</t>
  </si>
  <si>
    <t>Desenvolupament</t>
  </si>
  <si>
    <t>Desarrollo aplicativos software/firmware asociados a OF o I+D</t>
  </si>
  <si>
    <t>JMG</t>
  </si>
  <si>
    <t>Albaretense</t>
  </si>
  <si>
    <t>Documentació</t>
  </si>
  <si>
    <t>De herramientas, documentación, mercado, ideas</t>
  </si>
  <si>
    <t>EMM</t>
  </si>
  <si>
    <t>Albatarrec, Electrica de</t>
  </si>
  <si>
    <t>Estudi</t>
  </si>
  <si>
    <t>Alcocer, Energetica</t>
  </si>
  <si>
    <t>Expedicio</t>
  </si>
  <si>
    <t>Alginetense</t>
  </si>
  <si>
    <t>Formació</t>
  </si>
  <si>
    <t>Ejecución proyecto, reuniones, etc..</t>
  </si>
  <si>
    <t>Alicante, Universidad</t>
  </si>
  <si>
    <t>G. Base dades</t>
  </si>
  <si>
    <t>Almenar</t>
  </si>
  <si>
    <t>G. Sinòptics</t>
  </si>
  <si>
    <t>RVC</t>
  </si>
  <si>
    <t>Almodovar del Campo</t>
  </si>
  <si>
    <t>Gestió</t>
  </si>
  <si>
    <t>Modificaciones derivadas de Bugs.</t>
  </si>
  <si>
    <t>Alset</t>
  </si>
  <si>
    <t>Instal·lació</t>
  </si>
  <si>
    <t>Introducción de pequeñas mejoras. Aprovechando la ejecución de un proyecto.</t>
  </si>
  <si>
    <t>Alto Miño</t>
  </si>
  <si>
    <t>M. Correctiu</t>
  </si>
  <si>
    <t>TRS</t>
  </si>
  <si>
    <t>Alvaro Benito</t>
  </si>
  <si>
    <t>M. Evolutiu</t>
  </si>
  <si>
    <t>AP</t>
  </si>
  <si>
    <t>Antonio Madrid, Electrica</t>
  </si>
  <si>
    <t>Magatzem</t>
  </si>
  <si>
    <t>Aramaio</t>
  </si>
  <si>
    <t>Mecanitzat</t>
  </si>
  <si>
    <t>JLL</t>
  </si>
  <si>
    <t>C</t>
  </si>
  <si>
    <t>Arcadio Gregori</t>
  </si>
  <si>
    <t>Oficina Tecnica</t>
  </si>
  <si>
    <t>Ardales</t>
  </si>
  <si>
    <t>Reparació Hw</t>
  </si>
  <si>
    <t>Arelsa</t>
  </si>
  <si>
    <t>Suport</t>
  </si>
  <si>
    <t>Aseme</t>
  </si>
  <si>
    <t>Atain</t>
  </si>
  <si>
    <t>Vacances</t>
  </si>
  <si>
    <t>Aurora</t>
  </si>
  <si>
    <t>Verificació</t>
  </si>
  <si>
    <t>Autol</t>
  </si>
  <si>
    <t>Banc Sabadell</t>
  </si>
  <si>
    <t>Banco de España</t>
  </si>
  <si>
    <t>Barbastro</t>
  </si>
  <si>
    <t>Bassols</t>
  </si>
  <si>
    <t>BBVA, Las Tablas</t>
  </si>
  <si>
    <t>BBVA, Tres Cantos</t>
  </si>
  <si>
    <t>Benasque</t>
  </si>
  <si>
    <t>Bermejales</t>
  </si>
  <si>
    <t>Bielsa</t>
  </si>
  <si>
    <t>Cádiz, Eléctrica de</t>
  </si>
  <si>
    <t>Callosa</t>
  </si>
  <si>
    <t>Campo, Electrica</t>
  </si>
  <si>
    <t>Campofrio</t>
  </si>
  <si>
    <t>Camposur</t>
  </si>
  <si>
    <t>Campus UPC Besos</t>
  </si>
  <si>
    <t>Carbayin</t>
  </si>
  <si>
    <t>Carboneras</t>
  </si>
  <si>
    <t>Cardener</t>
  </si>
  <si>
    <t>Casa Tarradellas</t>
  </si>
  <si>
    <t>Centelles</t>
  </si>
  <si>
    <t>Cerler</t>
  </si>
  <si>
    <t>Ceuta</t>
  </si>
  <si>
    <t>Cia.Electrificacion</t>
  </si>
  <si>
    <t>Cillamayor</t>
  </si>
  <si>
    <t>Condado</t>
  </si>
  <si>
    <t>Conilense</t>
  </si>
  <si>
    <t>Costur</t>
  </si>
  <si>
    <t>Crevillente</t>
  </si>
  <si>
    <t>CSIC</t>
  </si>
  <si>
    <t>Desil</t>
  </si>
  <si>
    <t>Durro</t>
  </si>
  <si>
    <t>Ebro</t>
  </si>
  <si>
    <t>Eficien</t>
  </si>
  <si>
    <t>El Gas</t>
  </si>
  <si>
    <t>Elecnor</t>
  </si>
  <si>
    <t>ElectroFerre</t>
  </si>
  <si>
    <t>Endesa Energia</t>
  </si>
  <si>
    <t>Endesa Gas</t>
  </si>
  <si>
    <t>Endesa Servicios</t>
  </si>
  <si>
    <t>Estabanell</t>
  </si>
  <si>
    <t>Felipe Blázquez</t>
  </si>
  <si>
    <t>Felix González</t>
  </si>
  <si>
    <t>Feria de Valencia</t>
  </si>
  <si>
    <t>Folgoso, Tuneles</t>
  </si>
  <si>
    <t>Fuentes y Cia</t>
  </si>
  <si>
    <t>Gaselec</t>
  </si>
  <si>
    <t>GER, Cooperativa</t>
  </si>
  <si>
    <t>Gesa</t>
  </si>
  <si>
    <t>Granja Torrehermosa</t>
  </si>
  <si>
    <t>Guadarrama</t>
  </si>
  <si>
    <t>Guadiela I, Hidroeléctrica del</t>
  </si>
  <si>
    <t>Iberpotash</t>
  </si>
  <si>
    <t>ICasa, Distribución</t>
  </si>
  <si>
    <t>Jacinto Guillén, Hijos de</t>
  </si>
  <si>
    <t>Jafre, Electrica</t>
  </si>
  <si>
    <t>José Ferrer Segura</t>
  </si>
  <si>
    <t>Juan de Frutos</t>
  </si>
  <si>
    <t>Juan Díaz Gálvez</t>
  </si>
  <si>
    <t>La Loma, Electra</t>
  </si>
  <si>
    <t>La Prohida, Distribucion</t>
  </si>
  <si>
    <t>Latorre</t>
  </si>
  <si>
    <t>Lersa</t>
  </si>
  <si>
    <t>Lijar</t>
  </si>
  <si>
    <t>Llavorsí</t>
  </si>
  <si>
    <t>Los Bernardinos</t>
  </si>
  <si>
    <t>Los Molinos</t>
  </si>
  <si>
    <t>Luz y Fuerza</t>
  </si>
  <si>
    <t>Maceiras, Túnel</t>
  </si>
  <si>
    <t>Maestrazgo</t>
  </si>
  <si>
    <t>Mangrasa</t>
  </si>
  <si>
    <t>Mapfre</t>
  </si>
  <si>
    <t>Miajadas</t>
  </si>
  <si>
    <t>Mila, P.E.ES</t>
  </si>
  <si>
    <t>Mitjants, central electrica</t>
  </si>
  <si>
    <t>Monesterio</t>
  </si>
  <si>
    <t>MontesLuz</t>
  </si>
  <si>
    <t>Montoliu</t>
  </si>
  <si>
    <t>Moscoso</t>
  </si>
  <si>
    <t>N.S. De Gracia</t>
  </si>
  <si>
    <t>N.S.Remedios</t>
  </si>
  <si>
    <t>Nestle (Invaex)</t>
  </si>
  <si>
    <t>Ormazabal</t>
  </si>
  <si>
    <t>Pecuarias</t>
  </si>
  <si>
    <t>PEUSA</t>
  </si>
  <si>
    <t>Pitarch/EOSA</t>
  </si>
  <si>
    <t>Ponts</t>
  </si>
  <si>
    <t>Popular, Electrica</t>
  </si>
  <si>
    <t>Portillo</t>
  </si>
  <si>
    <t>Pozo-Lorente</t>
  </si>
  <si>
    <t>Produccion</t>
  </si>
  <si>
    <t>Puerto Ferrol</t>
  </si>
  <si>
    <t>Puerto Real</t>
  </si>
  <si>
    <t xml:space="preserve">Repsol YPF </t>
  </si>
  <si>
    <t>Río Isábena</t>
  </si>
  <si>
    <t>Río Ortega</t>
  </si>
  <si>
    <t>Romero Candau</t>
  </si>
  <si>
    <t>Salàs,Distr.Mpal.Electrica</t>
  </si>
  <si>
    <t>Sallent de gallego</t>
  </si>
  <si>
    <t>Saltos del Cabrera</t>
  </si>
  <si>
    <t>Sampol</t>
  </si>
  <si>
    <t>San Antonio</t>
  </si>
  <si>
    <t>San Bartolome Pinares</t>
  </si>
  <si>
    <t>San Cristobal, Electra</t>
  </si>
  <si>
    <t>San Pedro, Tunel</t>
  </si>
  <si>
    <t>San Servan, Electrica</t>
  </si>
  <si>
    <t>Santa Clara</t>
  </si>
  <si>
    <t>Santa Marta</t>
  </si>
  <si>
    <t>Segesa</t>
  </si>
  <si>
    <t>Serosense</t>
  </si>
  <si>
    <t>Serrania de Ronda</t>
  </si>
  <si>
    <t>Serrezuela, solar</t>
  </si>
  <si>
    <t>Serviliano García</t>
  </si>
  <si>
    <t>Seta (E2TUI)</t>
  </si>
  <si>
    <t>Sierra Magina</t>
  </si>
  <si>
    <t>Sitel</t>
  </si>
  <si>
    <t>Solanar</t>
  </si>
  <si>
    <t>STA Coloma de Queralt</t>
  </si>
  <si>
    <t>Sudanell, Electrica de</t>
  </si>
  <si>
    <t>Tabuenca</t>
  </si>
  <si>
    <t>Talarn,Distr.Mpal.Electrica</t>
  </si>
  <si>
    <t>Tarrasenses, Suministros</t>
  </si>
  <si>
    <t>Tecnogas</t>
  </si>
  <si>
    <t>Teledisparos</t>
  </si>
  <si>
    <t>Tentudia</t>
  </si>
  <si>
    <t>Torres Segre</t>
  </si>
  <si>
    <t>Torribera, parque cientifico</t>
  </si>
  <si>
    <t>Túneles San Pedro</t>
  </si>
  <si>
    <t>Udesa</t>
  </si>
  <si>
    <t>Udex</t>
  </si>
  <si>
    <t>Unelco</t>
  </si>
  <si>
    <t>Vall Hebron, Hospital</t>
  </si>
  <si>
    <t>Vall Soller</t>
  </si>
  <si>
    <t>Valle Santa Ana</t>
  </si>
  <si>
    <t>Valmadrigal</t>
  </si>
  <si>
    <t>Vaquer, Electrica</t>
  </si>
  <si>
    <t>Vega, Hidroelectrica</t>
  </si>
  <si>
    <t>Vertresa</t>
  </si>
  <si>
    <t>Zinqueta</t>
  </si>
  <si>
    <t>Fulla Validacions</t>
  </si>
  <si>
    <t>R-PO.01-10-0 FULLA DE DEDICACIÓ</t>
  </si>
  <si>
    <t>T.OFp</t>
  </si>
  <si>
    <t>%</t>
  </si>
  <si>
    <t>SUBTOTAL h:m</t>
  </si>
  <si>
    <t>Dif</t>
  </si>
  <si>
    <t>SUBTOTAL hm Decim</t>
  </si>
  <si>
    <t>CpP</t>
  </si>
  <si>
    <t>Client</t>
  </si>
  <si>
    <t>PROJECTE</t>
  </si>
  <si>
    <t>Ofp</t>
  </si>
  <si>
    <t>Hi</t>
  </si>
  <si>
    <t>D</t>
  </si>
  <si>
    <t>W</t>
  </si>
  <si>
    <t>dias</t>
  </si>
  <si>
    <t>D Entrega</t>
  </si>
  <si>
    <t>h</t>
  </si>
  <si>
    <t>m</t>
  </si>
  <si>
    <t>TASCA</t>
  </si>
  <si>
    <t xml:space="preserve">DESCRIPCIÓ </t>
  </si>
  <si>
    <t>:</t>
  </si>
  <si>
    <t>CONCENTRADOR SECUNDARI ( AMB CONTRACTE DE MANTENIMENT )</t>
  </si>
  <si>
    <t>DATA</t>
  </si>
  <si>
    <t>D'AVUI</t>
  </si>
  <si>
    <t>VENCIMENT</t>
  </si>
  <si>
    <t>OF</t>
  </si>
  <si>
    <t>EMPRESA</t>
  </si>
  <si>
    <t>NOM</t>
  </si>
  <si>
    <t>HORES VENUDES</t>
  </si>
  <si>
    <t>HORES</t>
  </si>
  <si>
    <t>MINUTS</t>
  </si>
  <si>
    <t>SALDO</t>
  </si>
  <si>
    <t>% CONSUMIT</t>
  </si>
  <si>
    <t>TELEGESTIÓ ( AMB CONTRACTE DE MANTENIMENT )</t>
  </si>
  <si>
    <t>SCADA + SCADA TEDIS.Net ( AMB CONTRACTE DE MANTENIMENT )</t>
  </si>
  <si>
    <t>CALSER ( AMB CONTRACTE DE MANTENIMENT )</t>
  </si>
  <si>
    <t>CONTRACTES DE MANTENIMENT</t>
  </si>
  <si>
    <t>TOTAL HORES VENUDES EN CONT. MANT</t>
  </si>
  <si>
    <t>TOTAL HORES GASTADES</t>
  </si>
  <si>
    <t>HORES SOBRANTS</t>
  </si>
  <si>
    <t>Etiqueta automatica</t>
  </si>
  <si>
    <t>=</t>
  </si>
  <si>
    <t>Vençut</t>
  </si>
  <si>
    <t>Vigent</t>
  </si>
  <si>
    <t>Panama, Universidad</t>
  </si>
  <si>
    <t>Iberdrola</t>
  </si>
  <si>
    <t>Fabrica de moneda,Mexico</t>
  </si>
  <si>
    <t>Optimus</t>
  </si>
  <si>
    <t>Aliert</t>
  </si>
  <si>
    <t>Dielesur, La Rambla</t>
  </si>
  <si>
    <t>Herederos Emilio Gamero</t>
  </si>
  <si>
    <t>Reunió Interna</t>
  </si>
  <si>
    <t>Safel, Muntatges</t>
  </si>
  <si>
    <t>Delgichi</t>
  </si>
  <si>
    <t>Malaltia</t>
  </si>
  <si>
    <t>Manzaneda</t>
  </si>
  <si>
    <t>Louvre</t>
  </si>
  <si>
    <t>Martín Silva</t>
  </si>
  <si>
    <t>Haizea Wind</t>
  </si>
  <si>
    <t>Universidad Panama</t>
  </si>
  <si>
    <t>Fuerteventura</t>
  </si>
  <si>
    <t>AMP</t>
  </si>
  <si>
    <t>APG</t>
  </si>
  <si>
    <t>Eurotronic</t>
  </si>
  <si>
    <t>Efacec</t>
  </si>
  <si>
    <t>Nclave</t>
  </si>
  <si>
    <t>Desarrollos Guaso</t>
  </si>
  <si>
    <t>MRM</t>
  </si>
  <si>
    <t>C-002</t>
  </si>
  <si>
    <t>C-011</t>
  </si>
  <si>
    <t>C-039</t>
  </si>
  <si>
    <t>C-033</t>
  </si>
  <si>
    <t>C-001</t>
  </si>
  <si>
    <t>C-007</t>
  </si>
  <si>
    <t>C-008</t>
  </si>
  <si>
    <t>C-050</t>
  </si>
  <si>
    <t>C-004</t>
  </si>
  <si>
    <t>C-035</t>
  </si>
  <si>
    <t>C-029</t>
  </si>
  <si>
    <t>C-009</t>
  </si>
  <si>
    <t>C-010</t>
  </si>
  <si>
    <t>C-024</t>
  </si>
  <si>
    <t>Data</t>
  </si>
  <si>
    <t>Statu</t>
  </si>
  <si>
    <t>C-016</t>
  </si>
  <si>
    <t>C-023</t>
  </si>
  <si>
    <t>Cte.Mnt. SW STG-TEDIS SAMPOL 01/01/2.020 - 31/12/2.020</t>
  </si>
  <si>
    <t>Mestanza</t>
  </si>
  <si>
    <t>SEGUIMENT I CONTROL DE LES OFS DE SUPORT I DE MANTENIMENT ANY 2020</t>
  </si>
  <si>
    <t>I-5124</t>
  </si>
  <si>
    <t>I-5127</t>
  </si>
  <si>
    <t>I-5128</t>
  </si>
  <si>
    <t>I-5210</t>
  </si>
  <si>
    <t>HORES GASTADES 2020</t>
  </si>
  <si>
    <t>HORES 2020</t>
  </si>
  <si>
    <t>MINUTS 2020</t>
  </si>
  <si>
    <t>C-003</t>
  </si>
  <si>
    <t>C-005</t>
  </si>
  <si>
    <t>C-006</t>
  </si>
  <si>
    <t>C-012</t>
  </si>
  <si>
    <t>C-013</t>
  </si>
  <si>
    <t>C-014</t>
  </si>
  <si>
    <t>C-015</t>
  </si>
  <si>
    <t>C-025</t>
  </si>
  <si>
    <t>C-026</t>
  </si>
  <si>
    <t>C-027</t>
  </si>
  <si>
    <t>C-028</t>
  </si>
  <si>
    <t>C-030</t>
  </si>
  <si>
    <t>HORES GASTADES 2019</t>
  </si>
  <si>
    <t>Tancada</t>
  </si>
  <si>
    <t>Incidència</t>
  </si>
  <si>
    <t>Número</t>
  </si>
  <si>
    <t>Resolució</t>
  </si>
  <si>
    <t>Nº Factura</t>
  </si>
  <si>
    <t>Si</t>
  </si>
  <si>
    <t>TOTAL HORES GASTADES 2020</t>
  </si>
  <si>
    <t>Observacions</t>
  </si>
  <si>
    <t>Everis</t>
  </si>
  <si>
    <t>C-037</t>
  </si>
  <si>
    <t>C-045</t>
  </si>
  <si>
    <t>C-043</t>
  </si>
  <si>
    <t>C-031</t>
  </si>
  <si>
    <t>C-032</t>
  </si>
  <si>
    <t>C-034</t>
  </si>
  <si>
    <t>C-036</t>
  </si>
  <si>
    <t>C-038</t>
  </si>
  <si>
    <t>C-040</t>
  </si>
  <si>
    <t>C-041</t>
  </si>
  <si>
    <t>C-042</t>
  </si>
  <si>
    <t>C-044</t>
  </si>
  <si>
    <t>C-046</t>
  </si>
  <si>
    <t>C-047</t>
  </si>
  <si>
    <t>C-048</t>
  </si>
  <si>
    <t>C-049</t>
  </si>
  <si>
    <t>C-051</t>
  </si>
  <si>
    <t>Gener</t>
  </si>
  <si>
    <t>Febrer</t>
  </si>
  <si>
    <t>Total Hores</t>
  </si>
  <si>
    <t>Març</t>
  </si>
  <si>
    <t>Abril</t>
  </si>
  <si>
    <t>Maig</t>
  </si>
  <si>
    <t>Juny</t>
  </si>
  <si>
    <t>Juliol</t>
  </si>
  <si>
    <t>Agost</t>
  </si>
  <si>
    <t>Setembre</t>
  </si>
  <si>
    <t>Octubre</t>
  </si>
  <si>
    <t>Novembre</t>
  </si>
  <si>
    <t>Desembre</t>
  </si>
  <si>
    <t>ANÀLISIS HORES C-001</t>
  </si>
  <si>
    <t>Concepte</t>
  </si>
  <si>
    <t>C-019</t>
  </si>
  <si>
    <t>Incidències Clients</t>
  </si>
  <si>
    <t>Incidències Tancades</t>
  </si>
  <si>
    <t>Incidències Obertes</t>
  </si>
  <si>
    <t>Varis sense justificar</t>
  </si>
  <si>
    <t>xx</t>
  </si>
  <si>
    <t>Pendent d´OF</t>
  </si>
  <si>
    <t>Arpydecal</t>
  </si>
  <si>
    <t>HORES 2019</t>
  </si>
  <si>
    <t>MINUTS 2019</t>
  </si>
  <si>
    <t>C-052</t>
  </si>
  <si>
    <t>C-053</t>
  </si>
  <si>
    <t>C-054</t>
  </si>
  <si>
    <t>C-017</t>
  </si>
  <si>
    <t>C-018</t>
  </si>
  <si>
    <t>C-020</t>
  </si>
  <si>
    <t>C-021</t>
  </si>
  <si>
    <t>C-022</t>
  </si>
  <si>
    <t>I-5794</t>
  </si>
  <si>
    <t>I-5790</t>
  </si>
  <si>
    <t>PBT</t>
  </si>
  <si>
    <t>I-5791</t>
  </si>
  <si>
    <t>I-5792</t>
  </si>
  <si>
    <t>I-5793</t>
  </si>
  <si>
    <t>C1</t>
  </si>
  <si>
    <t>C3</t>
  </si>
  <si>
    <t>C2</t>
  </si>
  <si>
    <t>DATA INICI</t>
  </si>
  <si>
    <t>Última Revisió 04/11/2020</t>
  </si>
  <si>
    <t>Última Revisió: 04/01/2021</t>
  </si>
  <si>
    <t>HORES GASTADES 2021</t>
  </si>
  <si>
    <t>Corregir errores en base de datos y sinópticos TedisNet Alginetense</t>
  </si>
  <si>
    <t>Suport a Ceuta Migració RTUs CAP-PRX a SCADA Endesa</t>
  </si>
  <si>
    <t>Validar PR factor escala decimal</t>
  </si>
  <si>
    <t xml:space="preserve">Arreglar BD </t>
  </si>
  <si>
    <t>Try to upgrade RTU 3 DSPD. Connection problems due to VPN restrictions</t>
  </si>
  <si>
    <t>Tancament projectes i dedicacions 2020</t>
  </si>
  <si>
    <t>Moure servidor BD a PC en local, que ara ho tindrà tot, BD, serveis i terminals.</t>
  </si>
  <si>
    <t>Task 3406</t>
  </si>
  <si>
    <t>Task 633</t>
  </si>
  <si>
    <t>Cambio en Illora</t>
  </si>
  <si>
    <t>Por peticion de Jose Miguel Mallorquin se hace cambio de IP en SE Illora, pasan de M2M a Satelite, prueba de comunicaciones</t>
  </si>
  <si>
    <t>Calser no se actualizo bien en versión antes de v3 y arrastraba error hasta v5.4.5 oculto. Se corrige mala actualización a v3 y empieza a funcionar. Fecha de actualizacion v3 &gt; 10 años</t>
  </si>
  <si>
    <t>Se elimina interrupción que no tenia incidencia asignada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</si>
</sst>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4" formatCode="_-* #,##0.00\ &quot;€&quot;_-;\-* #,##0.00\ &quot;€&quot;_-;_-* &quot;-&quot;??\ &quot;€&quot;_-;_-@_-"/>
    <numFmt numFmtId="43" formatCode="_-* #,##0.00_-;\-* #,##0.00_-;_-* &quot;-&quot;??_-;_-@_-"/>
    <numFmt numFmtId="164" formatCode="00"/>
    <numFmt numFmtId="165" formatCode="0.0%"/>
    <numFmt numFmtId="166" formatCode="000"/>
    <numFmt numFmtId="167" formatCode="#;[Red]\-#"/>
    <numFmt numFmtId="168" formatCode="[$-C0A]d\-mmm\-yy;@"/>
    <numFmt numFmtId="169" formatCode="_-* #,##0_-;\-* #,##0_-;_-* &quot;-&quot;??_-;_-@_-"/>
  </numFmts>
  <fonts count="54" x14ac:knownFonts="1">
    <font>
      <sz val="11"/>
      <color theme="1"/>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rgb="FFFA7D00"/>
      <name val="Calibri"/>
      <family val="2"/>
      <scheme val="minor"/>
    </font>
    <font>
      <b/>
      <sz val="11"/>
      <color theme="0"/>
      <name val="Calibri"/>
      <family val="2"/>
      <scheme val="minor"/>
    </font>
    <font>
      <sz val="10"/>
      <name val="Arial"/>
      <family val="2"/>
    </font>
    <font>
      <b/>
      <sz val="10"/>
      <name val="Arial"/>
      <family val="2"/>
    </font>
    <font>
      <sz val="8"/>
      <name val="Arial"/>
      <family val="2"/>
    </font>
    <font>
      <u/>
      <sz val="10"/>
      <name val="Arial"/>
      <family val="2"/>
    </font>
    <font>
      <sz val="10"/>
      <name val="Arial"/>
      <family val="2"/>
    </font>
    <font>
      <b/>
      <sz val="8"/>
      <color indexed="8"/>
      <name val="Times New Roman"/>
      <family val="1"/>
    </font>
    <font>
      <sz val="8"/>
      <color indexed="8"/>
      <name val="Times New Roman"/>
      <family val="1"/>
    </font>
    <font>
      <sz val="11"/>
      <color indexed="52"/>
      <name val="Calibri"/>
      <family val="2"/>
    </font>
    <font>
      <b/>
      <sz val="10"/>
      <color rgb="FFFF0000"/>
      <name val="Arial"/>
      <family val="2"/>
    </font>
    <font>
      <b/>
      <sz val="10"/>
      <color rgb="FF00B050"/>
      <name val="Arial"/>
      <family val="2"/>
    </font>
    <font>
      <b/>
      <sz val="11"/>
      <color indexed="62"/>
      <name val="Calibri"/>
      <family val="2"/>
    </font>
    <font>
      <sz val="16"/>
      <color indexed="8"/>
      <name val="Arial"/>
      <family val="2"/>
    </font>
    <font>
      <sz val="10"/>
      <name val="Arial"/>
      <family val="2"/>
    </font>
    <font>
      <sz val="8"/>
      <name val="Arial"/>
      <family val="2"/>
    </font>
    <font>
      <b/>
      <sz val="10"/>
      <name val="Arial"/>
      <family val="2"/>
    </font>
    <font>
      <b/>
      <sz val="11"/>
      <name val="Arial"/>
      <family val="2"/>
    </font>
    <font>
      <b/>
      <i/>
      <sz val="10"/>
      <name val="Arial"/>
      <family val="2"/>
    </font>
    <font>
      <b/>
      <sz val="12"/>
      <name val="Arial"/>
      <family val="2"/>
    </font>
    <font>
      <b/>
      <sz val="10"/>
      <color indexed="9"/>
      <name val="Arial"/>
      <family val="2"/>
    </font>
    <font>
      <sz val="10"/>
      <color indexed="9"/>
      <name val="Arial"/>
      <family val="2"/>
    </font>
    <font>
      <b/>
      <sz val="8"/>
      <name val="Arial"/>
      <family val="2"/>
    </font>
    <font>
      <b/>
      <sz val="10"/>
      <color indexed="8"/>
      <name val="Arial"/>
      <family val="2"/>
    </font>
    <font>
      <sz val="11"/>
      <color theme="1"/>
      <name val="Calibri"/>
      <family val="2"/>
      <scheme val="minor"/>
    </font>
    <font>
      <sz val="10"/>
      <color indexed="10"/>
      <name val="Arial"/>
      <family val="2"/>
    </font>
    <font>
      <sz val="10"/>
      <name val="Arial"/>
      <family val="2"/>
    </font>
    <font>
      <sz val="8"/>
      <name val="Calibri"/>
      <family val="2"/>
      <scheme val="minor"/>
    </font>
    <font>
      <sz val="10"/>
      <color theme="1"/>
      <name val="Arial"/>
      <family val="2"/>
    </font>
    <font>
      <sz val="8"/>
      <color theme="1"/>
      <name val="Arial"/>
      <family val="2"/>
    </font>
    <font>
      <sz val="11"/>
      <color rgb="FF9C5700"/>
      <name val="Calibri"/>
      <family val="2"/>
      <scheme val="minor"/>
    </font>
    <font>
      <b/>
      <sz val="11"/>
      <color rgb="FFFA7D00"/>
      <name val="Calibri"/>
      <family val="2"/>
      <scheme val="minor"/>
    </font>
    <font>
      <sz val="9"/>
      <color indexed="81"/>
      <name val="Tahoma"/>
      <family val="2"/>
    </font>
    <font>
      <b/>
      <sz val="9"/>
      <color indexed="81"/>
      <name val="Tahoma"/>
      <family val="2"/>
    </font>
    <font>
      <sz val="24"/>
      <color rgb="FF9C5700"/>
      <name val="Calibri"/>
      <family val="2"/>
      <scheme val="minor"/>
    </font>
    <font>
      <b/>
      <u/>
      <sz val="11"/>
      <color rgb="FF3F3F3F"/>
      <name val="Calibri"/>
      <family val="2"/>
      <scheme val="minor"/>
    </font>
    <font>
      <sz val="9"/>
      <color rgb="FF444444"/>
      <name val="Arial"/>
      <family val="2"/>
    </font>
    <font>
      <sz val="7"/>
      <color rgb="FF444444"/>
      <name val="Arial"/>
      <family val="2"/>
    </font>
    <font>
      <b/>
      <sz val="11"/>
      <color theme="1"/>
      <name val="Calibri"/>
      <family val="2"/>
      <scheme val="minor"/>
    </font>
    <font>
      <sz val="10"/>
      <color rgb="FF444444"/>
      <name val="Arial"/>
      <family val="2"/>
    </font>
    <font>
      <sz val="12"/>
      <color theme="1"/>
      <name val="Arial"/>
      <family val="2"/>
    </font>
    <font>
      <sz val="11"/>
      <color theme="0"/>
      <name val="Calibri"/>
      <family val="2"/>
      <scheme val="minor"/>
    </font>
    <font>
      <sz val="18"/>
      <color theme="0"/>
      <name val="Calibri"/>
      <family val="2"/>
      <scheme val="minor"/>
    </font>
    <font>
      <sz val="8"/>
      <color indexed="8"/>
      <name val="Arial"/>
      <family val="2"/>
    </font>
    <font>
      <sz val="9"/>
      <color rgb="FFFF0000"/>
      <name val="Arial"/>
      <family val="2"/>
    </font>
    <font>
      <sz val="9"/>
      <name val="Arial"/>
      <family val="2"/>
    </font>
    <font>
      <sz val="10"/>
      <color rgb="FFFF0000"/>
      <name val="Arial"/>
      <family val="2"/>
    </font>
    <font>
      <sz val="8"/>
      <color rgb="FFFF0000"/>
      <name val="Arial"/>
      <family val="2"/>
    </font>
    <font>
      <b/>
      <sz val="10"/>
      <color theme="1"/>
      <name val="Arial"/>
      <family val="2"/>
    </font>
    <font>
      <sz val="11"/>
      <color rgb="FF000000"/>
      <name val="Calibri"/>
      <family val="2"/>
    </font>
  </fonts>
  <fills count="28">
    <fill>
      <patternFill patternType="none"/>
    </fill>
    <fill>
      <patternFill patternType="gray125"/>
    </fill>
    <fill>
      <patternFill patternType="solid">
        <fgColor rgb="FFC6EFCE"/>
      </patternFill>
    </fill>
    <fill>
      <patternFill patternType="solid">
        <fgColor rgb="FFF2F2F2"/>
      </patternFill>
    </fill>
    <fill>
      <patternFill patternType="solid">
        <fgColor rgb="FFA5A5A5"/>
      </patternFill>
    </fill>
    <fill>
      <patternFill patternType="solid">
        <fgColor indexed="14"/>
        <bgColor indexed="33"/>
      </patternFill>
    </fill>
    <fill>
      <patternFill patternType="solid">
        <fgColor indexed="9"/>
        <bgColor indexed="26"/>
      </patternFill>
    </fill>
    <fill>
      <patternFill patternType="solid">
        <fgColor indexed="22"/>
        <bgColor indexed="31"/>
      </patternFill>
    </fill>
    <fill>
      <patternFill patternType="solid">
        <fgColor indexed="13"/>
        <bgColor indexed="34"/>
      </patternFill>
    </fill>
    <fill>
      <patternFill patternType="solid">
        <fgColor indexed="43"/>
        <bgColor indexed="26"/>
      </patternFill>
    </fill>
    <fill>
      <patternFill patternType="solid">
        <fgColor indexed="22"/>
        <bgColor indexed="64"/>
      </patternFill>
    </fill>
    <fill>
      <patternFill patternType="solid">
        <fgColor theme="0" tint="-0.14999847407452621"/>
        <bgColor indexed="64"/>
      </patternFill>
    </fill>
    <fill>
      <patternFill patternType="solid">
        <fgColor indexed="65"/>
        <bgColor indexed="64"/>
      </patternFill>
    </fill>
    <fill>
      <patternFill patternType="solid">
        <fgColor theme="0" tint="-4.9989318521683403E-2"/>
        <bgColor indexed="31"/>
      </patternFill>
    </fill>
    <fill>
      <patternFill patternType="solid">
        <fgColor theme="0" tint="-4.9989318521683403E-2"/>
        <bgColor indexed="64"/>
      </patternFill>
    </fill>
    <fill>
      <patternFill patternType="solid">
        <fgColor rgb="FFFFEB9C"/>
      </patternFill>
    </fill>
    <fill>
      <patternFill patternType="solid">
        <fgColor theme="5" tint="0.79998168889431442"/>
        <bgColor indexed="65"/>
      </patternFill>
    </fill>
    <fill>
      <patternFill patternType="solid">
        <fgColor theme="6" tint="0.79998168889431442"/>
        <bgColor indexed="65"/>
      </patternFill>
    </fill>
    <fill>
      <patternFill patternType="solid">
        <fgColor theme="0"/>
        <bgColor indexed="64"/>
      </patternFill>
    </fill>
    <fill>
      <patternFill patternType="solid">
        <fgColor theme="0"/>
        <bgColor indexed="26"/>
      </patternFill>
    </fill>
    <fill>
      <patternFill patternType="solid">
        <fgColor theme="5"/>
      </patternFill>
    </fill>
    <fill>
      <patternFill patternType="solid">
        <fgColor rgb="FFFFFFFF"/>
        <bgColor indexed="64"/>
      </patternFill>
    </fill>
    <fill>
      <patternFill patternType="solid">
        <fgColor rgb="FF99FF99"/>
        <bgColor indexed="64"/>
      </patternFill>
    </fill>
    <fill>
      <patternFill patternType="solid">
        <fgColor rgb="FF66FF99"/>
        <bgColor indexed="64"/>
      </patternFill>
    </fill>
    <fill>
      <patternFill patternType="solid">
        <fgColor rgb="FFC0C0C0"/>
        <bgColor rgb="FFCCCCFF"/>
      </patternFill>
    </fill>
    <fill>
      <patternFill patternType="solid">
        <fgColor rgb="FFFFFFFF"/>
        <bgColor rgb="FFFFFFCC"/>
      </patternFill>
    </fill>
    <fill>
      <patternFill patternType="solid">
        <fgColor rgb="FFC0C0C0"/>
        <bgColor rgb="FF000000"/>
      </patternFill>
    </fill>
    <fill>
      <patternFill patternType="solid">
        <fgColor rgb="FF66FF99"/>
        <bgColor rgb="FF000000"/>
      </patternFill>
    </fill>
  </fills>
  <borders count="47">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medium">
        <color indexed="8"/>
      </left>
      <right style="medium">
        <color indexed="8"/>
      </right>
      <top style="medium">
        <color indexed="8"/>
      </top>
      <bottom/>
      <diagonal/>
    </border>
    <border>
      <left style="medium">
        <color indexed="8"/>
      </left>
      <right style="medium">
        <color indexed="8"/>
      </right>
      <top/>
      <bottom/>
      <diagonal/>
    </border>
    <border>
      <left style="medium">
        <color indexed="8"/>
      </left>
      <right style="medium">
        <color indexed="8"/>
      </right>
      <top/>
      <bottom style="medium">
        <color indexed="8"/>
      </bottom>
      <diagonal/>
    </border>
    <border>
      <left style="thin">
        <color indexed="8"/>
      </left>
      <right style="thin">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right style="medium">
        <color indexed="8"/>
      </right>
      <top style="medium">
        <color indexed="8"/>
      </top>
      <bottom style="medium">
        <color indexed="8"/>
      </bottom>
      <diagonal/>
    </border>
    <border>
      <left style="thin">
        <color indexed="8"/>
      </left>
      <right style="thin">
        <color indexed="8"/>
      </right>
      <top/>
      <bottom style="thin">
        <color indexed="8"/>
      </bottom>
      <diagonal/>
    </border>
    <border>
      <left/>
      <right/>
      <top style="medium">
        <color indexed="8"/>
      </top>
      <bottom style="medium">
        <color indexed="8"/>
      </bottom>
      <diagonal/>
    </border>
    <border>
      <left style="medium">
        <color indexed="8"/>
      </left>
      <right style="thin">
        <color indexed="8"/>
      </right>
      <top/>
      <bottom/>
      <diagonal/>
    </border>
    <border>
      <left/>
      <right style="medium">
        <color indexed="8"/>
      </right>
      <top/>
      <bottom/>
      <diagonal/>
    </border>
    <border>
      <left style="medium">
        <color indexed="8"/>
      </left>
      <right/>
      <top/>
      <bottom/>
      <diagonal/>
    </border>
    <border>
      <left style="medium">
        <color indexed="64"/>
      </left>
      <right style="medium">
        <color indexed="64"/>
      </right>
      <top/>
      <bottom/>
      <diagonal/>
    </border>
    <border>
      <left style="hair">
        <color indexed="8"/>
      </left>
      <right style="hair">
        <color indexed="8"/>
      </right>
      <top/>
      <bottom/>
      <diagonal/>
    </border>
    <border>
      <left style="hair">
        <color indexed="8"/>
      </left>
      <right style="hair">
        <color indexed="8"/>
      </right>
      <top/>
      <bottom style="hair">
        <color indexed="8"/>
      </bottom>
      <diagonal/>
    </border>
    <border>
      <left style="hair">
        <color indexed="8"/>
      </left>
      <right style="hair">
        <color indexed="8"/>
      </right>
      <top style="hair">
        <color indexed="8"/>
      </top>
      <bottom style="hair">
        <color indexed="8"/>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rgb="FF3F3F3F"/>
      </right>
      <top style="thin">
        <color rgb="FF3F3F3F"/>
      </top>
      <bottom style="thin">
        <color rgb="FF3F3F3F"/>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rgb="FF3F3F3F"/>
      </top>
      <bottom style="thin">
        <color rgb="FF3F3F3F"/>
      </bottom>
      <diagonal/>
    </border>
    <border>
      <left/>
      <right/>
      <top style="thin">
        <color rgb="FF3F3F3F"/>
      </top>
      <bottom/>
      <diagonal/>
    </border>
    <border>
      <left style="thin">
        <color indexed="64"/>
      </left>
      <right style="thin">
        <color indexed="64"/>
      </right>
      <top/>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diagonal/>
    </border>
    <border>
      <left style="medium">
        <color indexed="8"/>
      </left>
      <right style="medium">
        <color indexed="64"/>
      </right>
      <top/>
      <bottom style="thin">
        <color indexed="64"/>
      </bottom>
      <diagonal/>
    </border>
    <border>
      <left style="medium">
        <color indexed="8"/>
      </left>
      <right style="medium">
        <color indexed="64"/>
      </right>
      <top/>
      <bottom/>
      <diagonal/>
    </border>
    <border>
      <left style="medium">
        <color indexed="8"/>
      </left>
      <right style="medium">
        <color indexed="8"/>
      </right>
      <top/>
      <bottom style="thin">
        <color indexed="64"/>
      </bottom>
      <diagonal/>
    </border>
    <border>
      <left/>
      <right/>
      <top/>
      <bottom style="thin">
        <color rgb="FF3F3F3F"/>
      </bottom>
      <diagonal/>
    </border>
    <border>
      <left/>
      <right/>
      <top/>
      <bottom style="medium">
        <color rgb="FFCBDAE6"/>
      </bottom>
      <diagonal/>
    </border>
    <border>
      <left style="medium">
        <color rgb="FF000000"/>
      </left>
      <right style="medium">
        <color rgb="FF000000"/>
      </right>
      <top/>
      <bottom/>
      <diagonal/>
    </border>
    <border>
      <left style="medium">
        <color rgb="FF000000"/>
      </left>
      <right style="thin">
        <color rgb="FF000000"/>
      </right>
      <top/>
      <bottom/>
      <diagonal/>
    </border>
    <border>
      <left/>
      <right style="medium">
        <color rgb="FF000000"/>
      </right>
      <top/>
      <bottom/>
      <diagonal/>
    </border>
    <border>
      <left style="medium">
        <color rgb="FF000000"/>
      </left>
      <right/>
      <top/>
      <bottom/>
      <diagonal/>
    </border>
  </borders>
  <cellStyleXfs count="31">
    <xf numFmtId="168" fontId="0" fillId="0" borderId="0"/>
    <xf numFmtId="168" fontId="1" fillId="0" borderId="1" applyNumberFormat="0" applyFill="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10" fillId="0" borderId="0"/>
    <xf numFmtId="9" fontId="10" fillId="0" borderId="0" applyFont="0" applyFill="0" applyBorder="0" applyAlignment="0" applyProtection="0"/>
    <xf numFmtId="9" fontId="10" fillId="0" borderId="0" applyFill="0" applyBorder="0" applyAlignment="0" applyProtection="0"/>
    <xf numFmtId="168" fontId="6" fillId="0" borderId="0"/>
    <xf numFmtId="168" fontId="28" fillId="0" borderId="0"/>
    <xf numFmtId="168" fontId="30" fillId="0" borderId="0"/>
    <xf numFmtId="9" fontId="30" fillId="0" borderId="0" applyFont="0" applyFill="0" applyBorder="0" applyAlignment="0" applyProtection="0"/>
    <xf numFmtId="168" fontId="28" fillId="0" borderId="0"/>
    <xf numFmtId="168" fontId="1" fillId="0" borderId="1" applyNumberFormat="0" applyFill="0" applyAlignment="0" applyProtection="0"/>
    <xf numFmtId="168" fontId="2" fillId="2" borderId="0" applyNumberFormat="0" applyBorder="0" applyAlignment="0" applyProtection="0"/>
    <xf numFmtId="168" fontId="3" fillId="3" borderId="2" applyNumberFormat="0" applyAlignment="0" applyProtection="0"/>
    <xf numFmtId="168" fontId="4" fillId="0" borderId="3" applyNumberFormat="0" applyFill="0" applyAlignment="0" applyProtection="0"/>
    <xf numFmtId="168" fontId="5" fillId="4" borderId="4" applyNumberFormat="0" applyAlignment="0" applyProtection="0"/>
    <xf numFmtId="168" fontId="6" fillId="0" borderId="0"/>
    <xf numFmtId="168" fontId="6" fillId="0" borderId="0"/>
    <xf numFmtId="9" fontId="6" fillId="0" borderId="0" applyFont="0" applyFill="0" applyBorder="0" applyAlignment="0" applyProtection="0"/>
    <xf numFmtId="9" fontId="6" fillId="0" borderId="0" applyFill="0" applyBorder="0" applyAlignment="0" applyProtection="0"/>
    <xf numFmtId="43" fontId="28" fillId="0" borderId="0" applyFont="0" applyFill="0" applyBorder="0" applyAlignment="0" applyProtection="0"/>
    <xf numFmtId="44" fontId="28" fillId="0" borderId="0" applyFont="0" applyFill="0" applyBorder="0" applyAlignment="0" applyProtection="0"/>
    <xf numFmtId="0" fontId="34" fillId="15" borderId="0" applyNumberFormat="0" applyBorder="0" applyAlignment="0" applyProtection="0"/>
    <xf numFmtId="0" fontId="35" fillId="3" borderId="36" applyNumberFormat="0" applyAlignment="0" applyProtection="0"/>
    <xf numFmtId="0" fontId="28" fillId="16" borderId="0" applyNumberFormat="0" applyBorder="0" applyAlignment="0" applyProtection="0"/>
    <xf numFmtId="0" fontId="28" fillId="17" borderId="0" applyNumberFormat="0" applyBorder="0" applyAlignment="0" applyProtection="0"/>
    <xf numFmtId="9" fontId="28" fillId="0" borderId="0" applyFont="0" applyFill="0" applyBorder="0" applyAlignment="0" applyProtection="0"/>
    <xf numFmtId="0" fontId="45" fillId="20" borderId="0" applyNumberFormat="0" applyBorder="0" applyAlignment="0" applyProtection="0"/>
  </cellStyleXfs>
  <cellXfs count="309">
    <xf numFmtId="168" fontId="0" fillId="0" borderId="0" xfId="0"/>
    <xf numFmtId="168" fontId="7" fillId="0" borderId="0" xfId="5" applyFont="1"/>
    <xf numFmtId="168" fontId="6" fillId="0" borderId="0" xfId="5"/>
    <xf numFmtId="168" fontId="6" fillId="0" borderId="5" xfId="5" applyBorder="1"/>
    <xf numFmtId="168" fontId="6" fillId="0" borderId="6" xfId="5" applyBorder="1"/>
    <xf numFmtId="168" fontId="8" fillId="0" borderId="0" xfId="5" applyFont="1"/>
    <xf numFmtId="168" fontId="9" fillId="0" borderId="6" xfId="5" applyFont="1" applyBorder="1"/>
    <xf numFmtId="168" fontId="6" fillId="0" borderId="7" xfId="5" applyBorder="1"/>
    <xf numFmtId="168" fontId="6" fillId="0" borderId="0" xfId="5" applyAlignment="1">
      <alignment horizontal="left"/>
    </xf>
    <xf numFmtId="168" fontId="6" fillId="0" borderId="0" xfId="5" applyAlignment="1">
      <alignment horizontal="center"/>
    </xf>
    <xf numFmtId="10" fontId="10" fillId="0" borderId="0" xfId="8" applyNumberFormat="1" applyAlignment="1">
      <alignment horizontal="center"/>
    </xf>
    <xf numFmtId="168" fontId="6" fillId="0" borderId="0" xfId="5" applyAlignment="1">
      <alignment horizontal="center" vertical="center"/>
    </xf>
    <xf numFmtId="168" fontId="13" fillId="0" borderId="3" xfId="3" applyFont="1" applyAlignment="1">
      <alignment horizontal="left" vertical="center"/>
    </xf>
    <xf numFmtId="168" fontId="13" fillId="0" borderId="3" xfId="3" applyFont="1"/>
    <xf numFmtId="10" fontId="3" fillId="3" borderId="21" xfId="2" applyNumberFormat="1" applyBorder="1" applyAlignment="1">
      <alignment horizontal="center" vertical="center"/>
    </xf>
    <xf numFmtId="10" fontId="3" fillId="3" borderId="22" xfId="2" applyNumberFormat="1" applyBorder="1" applyAlignment="1">
      <alignment horizontal="center" vertical="center"/>
    </xf>
    <xf numFmtId="168" fontId="3" fillId="3" borderId="2" xfId="2" applyAlignment="1">
      <alignment horizontal="center" vertical="center"/>
    </xf>
    <xf numFmtId="168" fontId="3" fillId="3" borderId="2" xfId="2" applyAlignment="1">
      <alignment horizontal="center" vertical="center" wrapText="1"/>
    </xf>
    <xf numFmtId="10" fontId="3" fillId="3" borderId="2" xfId="2" applyNumberFormat="1" applyAlignment="1">
      <alignment horizontal="center" vertical="center"/>
    </xf>
    <xf numFmtId="168" fontId="6" fillId="11" borderId="22" xfId="5" applyFill="1" applyBorder="1" applyAlignment="1">
      <alignment horizontal="center" vertical="center"/>
    </xf>
    <xf numFmtId="168" fontId="15" fillId="0" borderId="0" xfId="5" applyFont="1" applyAlignment="1">
      <alignment horizontal="center" vertical="center"/>
    </xf>
    <xf numFmtId="168" fontId="5" fillId="4" borderId="4" xfId="4" applyAlignment="1">
      <alignment horizontal="center"/>
    </xf>
    <xf numFmtId="168" fontId="5" fillId="4" borderId="4" xfId="4"/>
    <xf numFmtId="2" fontId="5" fillId="4" borderId="4" xfId="4" applyNumberFormat="1" applyAlignment="1">
      <alignment horizontal="center"/>
    </xf>
    <xf numFmtId="10" fontId="5" fillId="4" borderId="4" xfId="4" applyNumberFormat="1" applyAlignment="1">
      <alignment horizontal="center"/>
    </xf>
    <xf numFmtId="2" fontId="6" fillId="0" borderId="0" xfId="5" applyNumberFormat="1"/>
    <xf numFmtId="168" fontId="3" fillId="3" borderId="23" xfId="2" applyBorder="1" applyAlignment="1">
      <alignment horizontal="center" vertical="center"/>
    </xf>
    <xf numFmtId="168" fontId="3" fillId="3" borderId="24" xfId="2" applyBorder="1" applyAlignment="1">
      <alignment horizontal="center" vertical="center"/>
    </xf>
    <xf numFmtId="168" fontId="3" fillId="3" borderId="2" xfId="2" applyAlignment="1">
      <alignment vertical="center"/>
    </xf>
    <xf numFmtId="168" fontId="3" fillId="3" borderId="2" xfId="2" applyAlignment="1">
      <alignment horizontal="center" wrapText="1"/>
    </xf>
    <xf numFmtId="168" fontId="3" fillId="3" borderId="2" xfId="2" applyAlignment="1">
      <alignment horizontal="center"/>
    </xf>
    <xf numFmtId="168" fontId="3" fillId="3" borderId="2" xfId="2"/>
    <xf numFmtId="10" fontId="3" fillId="3" borderId="2" xfId="2" applyNumberFormat="1" applyAlignment="1">
      <alignment horizontal="center"/>
    </xf>
    <xf numFmtId="168" fontId="16" fillId="3" borderId="2" xfId="2" applyFont="1" applyAlignment="1">
      <alignment horizontal="center" vertical="center" wrapText="1"/>
    </xf>
    <xf numFmtId="49" fontId="3" fillId="3" borderId="2" xfId="2" applyNumberFormat="1" applyAlignment="1">
      <alignment horizontal="center" wrapText="1"/>
    </xf>
    <xf numFmtId="168" fontId="14" fillId="0" borderId="25" xfId="5" applyFont="1" applyBorder="1" applyAlignment="1">
      <alignment horizontal="center" vertical="center"/>
    </xf>
    <xf numFmtId="168" fontId="6" fillId="0" borderId="26" xfId="5" applyBorder="1" applyAlignment="1">
      <alignment horizontal="center"/>
    </xf>
    <xf numFmtId="168" fontId="6" fillId="0" borderId="27" xfId="5" applyBorder="1" applyAlignment="1">
      <alignment horizontal="center"/>
    </xf>
    <xf numFmtId="168" fontId="15" fillId="0" borderId="28" xfId="5" applyFont="1" applyBorder="1" applyAlignment="1">
      <alignment horizontal="center" vertical="center"/>
    </xf>
    <xf numFmtId="168" fontId="6" fillId="0" borderId="29" xfId="5" applyBorder="1" applyAlignment="1">
      <alignment horizontal="center"/>
    </xf>
    <xf numFmtId="168" fontId="6" fillId="0" borderId="30" xfId="5" applyBorder="1" applyAlignment="1">
      <alignment horizontal="center"/>
    </xf>
    <xf numFmtId="168" fontId="3" fillId="3" borderId="31" xfId="2" applyBorder="1" applyAlignment="1">
      <alignment horizontal="center" vertical="center"/>
    </xf>
    <xf numFmtId="168" fontId="3" fillId="3" borderId="31" xfId="2" applyBorder="1" applyAlignment="1">
      <alignment horizontal="center" vertical="center" wrapText="1"/>
    </xf>
    <xf numFmtId="10" fontId="3" fillId="3" borderId="31" xfId="2" applyNumberFormat="1" applyBorder="1" applyAlignment="1">
      <alignment horizontal="center" vertical="center"/>
    </xf>
    <xf numFmtId="168" fontId="3" fillId="3" borderId="32" xfId="2" applyBorder="1" applyAlignment="1">
      <alignment horizontal="center" vertical="center"/>
    </xf>
    <xf numFmtId="168" fontId="0" fillId="7" borderId="6" xfId="0" applyFill="1" applyBorder="1" applyAlignment="1">
      <alignment horizontal="left" vertical="center" shrinkToFit="1"/>
    </xf>
    <xf numFmtId="168" fontId="6" fillId="0" borderId="0" xfId="5" applyAlignment="1">
      <alignment vertical="center"/>
    </xf>
    <xf numFmtId="2" fontId="6" fillId="10" borderId="0" xfId="5" applyNumberFormat="1" applyFill="1" applyAlignment="1">
      <alignment horizontal="center" vertical="center"/>
    </xf>
    <xf numFmtId="168" fontId="5" fillId="4" borderId="4" xfId="4" applyAlignment="1">
      <alignment horizontal="center" vertical="center"/>
    </xf>
    <xf numFmtId="168" fontId="5" fillId="4" borderId="4" xfId="4" applyAlignment="1">
      <alignment vertical="center"/>
    </xf>
    <xf numFmtId="2" fontId="5" fillId="4" borderId="4" xfId="4" applyNumberFormat="1" applyAlignment="1">
      <alignment horizontal="center" vertical="center"/>
    </xf>
    <xf numFmtId="10" fontId="5" fillId="4" borderId="4" xfId="4" applyNumberFormat="1" applyAlignment="1">
      <alignment horizontal="center" vertical="center"/>
    </xf>
    <xf numFmtId="168" fontId="19" fillId="6" borderId="0" xfId="5" applyFont="1" applyFill="1" applyAlignment="1">
      <alignment horizontal="center" vertical="center"/>
    </xf>
    <xf numFmtId="168" fontId="18" fillId="6" borderId="0" xfId="5" applyFont="1" applyFill="1" applyAlignment="1">
      <alignment horizontal="center" vertical="center"/>
    </xf>
    <xf numFmtId="168" fontId="18" fillId="6" borderId="0" xfId="5" applyFont="1" applyFill="1" applyAlignment="1">
      <alignment horizontal="left" vertical="center"/>
    </xf>
    <xf numFmtId="164" fontId="18" fillId="6" borderId="0" xfId="5" applyNumberFormat="1" applyFont="1" applyFill="1" applyAlignment="1">
      <alignment horizontal="center" vertical="center"/>
    </xf>
    <xf numFmtId="164" fontId="20" fillId="6" borderId="11" xfId="5" applyNumberFormat="1" applyFont="1" applyFill="1" applyBorder="1" applyAlignment="1">
      <alignment horizontal="center" vertical="center"/>
    </xf>
    <xf numFmtId="164" fontId="22" fillId="6" borderId="0" xfId="5" applyNumberFormat="1" applyFont="1" applyFill="1" applyAlignment="1">
      <alignment horizontal="center" vertical="center"/>
    </xf>
    <xf numFmtId="168" fontId="22" fillId="6" borderId="0" xfId="5" applyFont="1" applyFill="1" applyAlignment="1">
      <alignment horizontal="center" vertical="center"/>
    </xf>
    <xf numFmtId="168" fontId="20" fillId="6" borderId="0" xfId="5" applyFont="1" applyFill="1" applyAlignment="1">
      <alignment horizontal="center" vertical="center"/>
    </xf>
    <xf numFmtId="164" fontId="24" fillId="0" borderId="0" xfId="5" applyNumberFormat="1" applyFont="1" applyAlignment="1">
      <alignment horizontal="center" vertical="center"/>
    </xf>
    <xf numFmtId="164" fontId="24" fillId="6" borderId="0" xfId="5" applyNumberFormat="1" applyFont="1" applyFill="1" applyAlignment="1">
      <alignment horizontal="center" vertical="center"/>
    </xf>
    <xf numFmtId="164" fontId="25" fillId="6" borderId="0" xfId="5" applyNumberFormat="1" applyFont="1" applyFill="1" applyAlignment="1">
      <alignment horizontal="center" vertical="center"/>
    </xf>
    <xf numFmtId="168" fontId="26" fillId="5" borderId="10" xfId="5" applyFont="1" applyFill="1" applyBorder="1" applyAlignment="1">
      <alignment horizontal="center" vertical="center"/>
    </xf>
    <xf numFmtId="168" fontId="20" fillId="5" borderId="13" xfId="5" applyFont="1" applyFill="1" applyBorder="1" applyAlignment="1">
      <alignment horizontal="center" vertical="center"/>
    </xf>
    <xf numFmtId="14" fontId="20" fillId="5" borderId="13" xfId="5" applyNumberFormat="1" applyFont="1" applyFill="1" applyBorder="1" applyAlignment="1">
      <alignment horizontal="center" vertical="center"/>
    </xf>
    <xf numFmtId="164" fontId="20" fillId="5" borderId="10" xfId="5" applyNumberFormat="1" applyFont="1" applyFill="1" applyBorder="1" applyAlignment="1">
      <alignment horizontal="center" vertical="center"/>
    </xf>
    <xf numFmtId="164" fontId="20" fillId="5" borderId="11" xfId="5" applyNumberFormat="1" applyFont="1" applyFill="1" applyBorder="1" applyAlignment="1">
      <alignment horizontal="center" vertical="center"/>
    </xf>
    <xf numFmtId="168" fontId="20" fillId="5" borderId="11" xfId="5" applyFont="1" applyFill="1" applyBorder="1" applyAlignment="1">
      <alignment horizontal="center" vertical="center"/>
    </xf>
    <xf numFmtId="168" fontId="18" fillId="0" borderId="6" xfId="5" applyFont="1" applyBorder="1" applyAlignment="1" applyProtection="1">
      <alignment horizontal="center" vertical="center"/>
      <protection locked="0"/>
    </xf>
    <xf numFmtId="166" fontId="18" fillId="0" borderId="14" xfId="5" applyNumberFormat="1" applyFont="1" applyBorder="1" applyAlignment="1" applyProtection="1">
      <alignment horizontal="center" vertical="center"/>
      <protection locked="0"/>
    </xf>
    <xf numFmtId="166" fontId="18" fillId="0" borderId="6" xfId="5" applyNumberFormat="1" applyFont="1" applyBorder="1" applyAlignment="1" applyProtection="1">
      <alignment horizontal="center" vertical="center"/>
      <protection locked="0"/>
    </xf>
    <xf numFmtId="168" fontId="19" fillId="0" borderId="0" xfId="5" applyFont="1" applyAlignment="1">
      <alignment horizontal="center" vertical="center"/>
    </xf>
    <xf numFmtId="168" fontId="18" fillId="0" borderId="0" xfId="5" applyFont="1" applyAlignment="1">
      <alignment horizontal="center" vertical="center"/>
    </xf>
    <xf numFmtId="168" fontId="18" fillId="0" borderId="0" xfId="5" applyFont="1" applyAlignment="1">
      <alignment horizontal="left" vertical="center"/>
    </xf>
    <xf numFmtId="166" fontId="18" fillId="0" borderId="18" xfId="5" applyNumberFormat="1" applyFont="1" applyBorder="1" applyAlignment="1">
      <alignment horizontal="center" vertical="center"/>
    </xf>
    <xf numFmtId="164" fontId="18" fillId="0" borderId="0" xfId="5" applyNumberFormat="1" applyFont="1" applyAlignment="1">
      <alignment horizontal="center" vertical="center"/>
    </xf>
    <xf numFmtId="166" fontId="18" fillId="0" borderId="19" xfId="5" applyNumberFormat="1" applyFont="1" applyBorder="1" applyAlignment="1">
      <alignment horizontal="center" vertical="center"/>
    </xf>
    <xf numFmtId="166" fontId="18" fillId="0" borderId="20" xfId="5" applyNumberFormat="1" applyFont="1" applyBorder="1" applyAlignment="1">
      <alignment horizontal="center" vertical="center"/>
    </xf>
    <xf numFmtId="166" fontId="6" fillId="0" borderId="14" xfId="5" applyNumberFormat="1" applyBorder="1" applyAlignment="1" applyProtection="1">
      <alignment horizontal="center" vertical="center"/>
      <protection locked="0"/>
    </xf>
    <xf numFmtId="168" fontId="6" fillId="0" borderId="6" xfId="5" applyBorder="1" applyAlignment="1" applyProtection="1">
      <alignment horizontal="center" vertical="center"/>
      <protection locked="0"/>
    </xf>
    <xf numFmtId="1" fontId="15" fillId="0" borderId="0" xfId="5" applyNumberFormat="1" applyFont="1" applyAlignment="1">
      <alignment horizontal="center" vertical="center"/>
    </xf>
    <xf numFmtId="1" fontId="15" fillId="0" borderId="0" xfId="5" applyNumberFormat="1" applyFont="1" applyAlignment="1">
      <alignment horizontal="center"/>
    </xf>
    <xf numFmtId="168" fontId="27" fillId="5" borderId="9" xfId="5" applyFont="1" applyFill="1" applyBorder="1" applyAlignment="1">
      <alignment horizontal="center" vertical="center"/>
    </xf>
    <xf numFmtId="168" fontId="6" fillId="0" borderId="15" xfId="5" applyBorder="1" applyAlignment="1" applyProtection="1">
      <alignment horizontal="center" vertical="center"/>
      <protection locked="0"/>
    </xf>
    <xf numFmtId="2" fontId="6" fillId="0" borderId="0" xfId="5" applyNumberFormat="1" applyAlignment="1">
      <alignment horizontal="center" vertical="center"/>
    </xf>
    <xf numFmtId="2" fontId="0" fillId="7" borderId="6" xfId="0" applyNumberFormat="1" applyFill="1" applyBorder="1" applyAlignment="1">
      <alignment horizontal="center" vertical="center" shrinkToFit="1"/>
    </xf>
    <xf numFmtId="166" fontId="6" fillId="0" borderId="14" xfId="19" applyNumberFormat="1" applyBorder="1" applyAlignment="1" applyProtection="1">
      <alignment horizontal="center" vertical="center"/>
      <protection locked="0"/>
    </xf>
    <xf numFmtId="166" fontId="0" fillId="0" borderId="14" xfId="19" applyNumberFormat="1" applyFont="1" applyBorder="1" applyAlignment="1" applyProtection="1">
      <alignment horizontal="center" vertical="center"/>
      <protection locked="0"/>
    </xf>
    <xf numFmtId="168" fontId="0" fillId="0" borderId="15" xfId="19" applyFont="1" applyBorder="1" applyAlignment="1" applyProtection="1">
      <alignment horizontal="center" vertical="center"/>
      <protection locked="0"/>
    </xf>
    <xf numFmtId="168" fontId="13" fillId="0" borderId="3" xfId="3" applyFont="1" applyAlignment="1">
      <alignment horizontal="center"/>
    </xf>
    <xf numFmtId="168" fontId="0" fillId="7" borderId="6" xfId="0" applyFill="1" applyBorder="1" applyAlignment="1">
      <alignment horizontal="center" vertical="center" shrinkToFit="1"/>
    </xf>
    <xf numFmtId="168" fontId="8" fillId="0" borderId="0" xfId="5" applyFont="1" applyAlignment="1">
      <alignment horizontal="center" vertical="center"/>
    </xf>
    <xf numFmtId="166" fontId="0" fillId="0" borderId="14" xfId="5" applyNumberFormat="1" applyFont="1" applyBorder="1" applyAlignment="1" applyProtection="1">
      <alignment horizontal="center" vertical="center"/>
      <protection locked="0"/>
    </xf>
    <xf numFmtId="10" fontId="6" fillId="10" borderId="0" xfId="22" applyNumberFormat="1" applyFill="1" applyAlignment="1">
      <alignment horizontal="center" vertical="center"/>
    </xf>
    <xf numFmtId="168" fontId="6" fillId="0" borderId="14" xfId="5" applyBorder="1" applyAlignment="1" applyProtection="1">
      <alignment horizontal="center" vertical="center"/>
      <protection locked="0"/>
    </xf>
    <xf numFmtId="168" fontId="18" fillId="0" borderId="0" xfId="5" applyFont="1" applyAlignment="1">
      <alignment vertical="center"/>
    </xf>
    <xf numFmtId="168" fontId="18" fillId="6" borderId="0" xfId="5" applyFont="1" applyFill="1" applyAlignment="1">
      <alignment vertical="center"/>
    </xf>
    <xf numFmtId="168" fontId="20" fillId="5" borderId="9" xfId="5" applyFont="1" applyFill="1" applyBorder="1" applyAlignment="1">
      <alignment horizontal="center" vertical="center"/>
    </xf>
    <xf numFmtId="165" fontId="21" fillId="8" borderId="9" xfId="5" applyNumberFormat="1" applyFont="1" applyFill="1" applyBorder="1" applyAlignment="1">
      <alignment horizontal="center" vertical="center"/>
    </xf>
    <xf numFmtId="168" fontId="20" fillId="6" borderId="0" xfId="5" applyFont="1" applyFill="1" applyAlignment="1">
      <alignment horizontal="left" vertical="center"/>
    </xf>
    <xf numFmtId="164" fontId="20" fillId="6" borderId="10" xfId="5" applyNumberFormat="1" applyFont="1" applyFill="1" applyBorder="1" applyAlignment="1">
      <alignment vertical="center"/>
    </xf>
    <xf numFmtId="2" fontId="18" fillId="9" borderId="12" xfId="5" applyNumberFormat="1" applyFont="1" applyFill="1" applyBorder="1" applyAlignment="1">
      <alignment horizontal="center" vertical="center"/>
    </xf>
    <xf numFmtId="4" fontId="21" fillId="8" borderId="9" xfId="5" applyNumberFormat="1" applyFont="1" applyFill="1" applyBorder="1" applyAlignment="1">
      <alignment horizontal="center" vertical="center"/>
    </xf>
    <xf numFmtId="168" fontId="20" fillId="0" borderId="0" xfId="5" applyFont="1" applyAlignment="1">
      <alignment vertical="center"/>
    </xf>
    <xf numFmtId="168" fontId="25" fillId="6" borderId="0" xfId="5" applyFont="1" applyFill="1" applyAlignment="1">
      <alignment horizontal="center" vertical="center"/>
    </xf>
    <xf numFmtId="168" fontId="20" fillId="5" borderId="10" xfId="5" applyFont="1" applyFill="1" applyBorder="1" applyAlignment="1">
      <alignment horizontal="center" vertical="center"/>
    </xf>
    <xf numFmtId="168" fontId="20" fillId="5" borderId="13" xfId="5" applyFont="1" applyFill="1" applyBorder="1" applyAlignment="1">
      <alignment horizontal="left" vertical="center"/>
    </xf>
    <xf numFmtId="168" fontId="7" fillId="5" borderId="13" xfId="5" applyFont="1" applyFill="1" applyBorder="1" applyAlignment="1">
      <alignment horizontal="center" vertical="center"/>
    </xf>
    <xf numFmtId="168" fontId="7" fillId="5" borderId="13" xfId="5" applyFont="1" applyFill="1" applyBorder="1" applyAlignment="1">
      <alignment horizontal="left" vertical="center"/>
    </xf>
    <xf numFmtId="168" fontId="28" fillId="7" borderId="6" xfId="0" applyFont="1" applyFill="1" applyBorder="1" applyAlignment="1">
      <alignment horizontal="center" vertical="center" shrinkToFit="1"/>
    </xf>
    <xf numFmtId="168" fontId="28" fillId="7" borderId="6" xfId="0" applyFont="1" applyFill="1" applyBorder="1" applyAlignment="1">
      <alignment horizontal="left" vertical="center" shrinkToFit="1"/>
    </xf>
    <xf numFmtId="168" fontId="28" fillId="7" borderId="6" xfId="0" applyFont="1" applyFill="1" applyBorder="1" applyAlignment="1">
      <alignment horizontal="center" vertical="center"/>
    </xf>
    <xf numFmtId="168" fontId="28" fillId="7" borderId="15" xfId="0" applyFont="1" applyFill="1" applyBorder="1" applyAlignment="1">
      <alignment horizontal="center" vertical="center"/>
    </xf>
    <xf numFmtId="14" fontId="18" fillId="0" borderId="16" xfId="5" applyNumberFormat="1" applyFont="1" applyBorder="1" applyAlignment="1" applyProtection="1">
      <alignment horizontal="center" vertical="center"/>
      <protection locked="0"/>
    </xf>
    <xf numFmtId="1" fontId="28" fillId="10" borderId="17" xfId="0" applyNumberFormat="1" applyFont="1" applyFill="1" applyBorder="1" applyAlignment="1">
      <alignment horizontal="center" vertical="center"/>
    </xf>
    <xf numFmtId="167" fontId="28" fillId="7" borderId="14" xfId="0" applyNumberFormat="1" applyFont="1" applyFill="1" applyBorder="1" applyAlignment="1">
      <alignment horizontal="center" vertical="center"/>
    </xf>
    <xf numFmtId="164" fontId="18" fillId="0" borderId="0" xfId="5" applyNumberFormat="1" applyFont="1" applyAlignment="1" applyProtection="1">
      <alignment horizontal="center" vertical="center"/>
      <protection locked="0"/>
    </xf>
    <xf numFmtId="168" fontId="7" fillId="6" borderId="0" xfId="5" applyFont="1" applyFill="1" applyAlignment="1">
      <alignment horizontal="center" vertical="center"/>
    </xf>
    <xf numFmtId="164" fontId="18" fillId="0" borderId="15" xfId="5" applyNumberFormat="1" applyFont="1" applyBorder="1" applyAlignment="1" applyProtection="1">
      <alignment horizontal="center" vertical="center"/>
      <protection locked="0"/>
    </xf>
    <xf numFmtId="168" fontId="6" fillId="0" borderId="6" xfId="5" applyBorder="1" applyAlignment="1" applyProtection="1">
      <alignment vertical="center" wrapText="1" shrinkToFit="1"/>
      <protection locked="0"/>
    </xf>
    <xf numFmtId="168" fontId="29" fillId="0" borderId="0" xfId="5" applyFont="1" applyAlignment="1">
      <alignment vertical="center"/>
    </xf>
    <xf numFmtId="168" fontId="6" fillId="0" borderId="6" xfId="5" applyBorder="1" applyAlignment="1" applyProtection="1">
      <alignment horizontal="left" vertical="center" wrapText="1"/>
      <protection locked="0"/>
    </xf>
    <xf numFmtId="168" fontId="18" fillId="0" borderId="6" xfId="5" applyFont="1" applyBorder="1" applyAlignment="1" applyProtection="1">
      <alignment horizontal="left" vertical="center" wrapText="1"/>
      <protection locked="0"/>
    </xf>
    <xf numFmtId="14" fontId="18" fillId="0" borderId="16" xfId="5" quotePrefix="1" applyNumberFormat="1" applyFont="1" applyBorder="1" applyAlignment="1" applyProtection="1">
      <alignment horizontal="center" vertical="center"/>
      <protection locked="0"/>
    </xf>
    <xf numFmtId="168" fontId="6" fillId="0" borderId="6" xfId="5" applyFont="1" applyBorder="1" applyAlignment="1" applyProtection="1">
      <alignment horizontal="left" vertical="center" wrapText="1"/>
      <protection locked="0"/>
    </xf>
    <xf numFmtId="14" fontId="6" fillId="0" borderId="16" xfId="5" applyNumberFormat="1" applyBorder="1" applyAlignment="1" applyProtection="1">
      <alignment horizontal="center" vertical="center"/>
      <protection locked="0"/>
    </xf>
    <xf numFmtId="168" fontId="6" fillId="0" borderId="14" xfId="19" applyBorder="1" applyAlignment="1" applyProtection="1">
      <alignment horizontal="center" vertical="center"/>
      <protection locked="0"/>
    </xf>
    <xf numFmtId="14" fontId="6" fillId="0" borderId="16" xfId="19" applyNumberFormat="1" applyBorder="1" applyAlignment="1" applyProtection="1">
      <alignment horizontal="center" vertical="center"/>
      <protection locked="0"/>
    </xf>
    <xf numFmtId="164" fontId="6" fillId="0" borderId="0" xfId="19" applyNumberFormat="1" applyAlignment="1" applyProtection="1">
      <alignment horizontal="center" vertical="center"/>
      <protection locked="0"/>
    </xf>
    <xf numFmtId="164" fontId="6" fillId="0" borderId="15" xfId="19" applyNumberFormat="1" applyBorder="1" applyAlignment="1" applyProtection="1">
      <alignment horizontal="center" vertical="center"/>
      <protection locked="0"/>
    </xf>
    <xf numFmtId="168" fontId="6" fillId="0" borderId="6" xfId="19" applyBorder="1" applyAlignment="1" applyProtection="1">
      <alignment vertical="center" wrapText="1" shrinkToFit="1"/>
      <protection locked="0"/>
    </xf>
    <xf numFmtId="168" fontId="0" fillId="0" borderId="6" xfId="19" applyFont="1" applyBorder="1" applyAlignment="1" applyProtection="1">
      <alignment vertical="center" wrapText="1" shrinkToFit="1"/>
      <protection locked="0"/>
    </xf>
    <xf numFmtId="168" fontId="6" fillId="0" borderId="15" xfId="19" applyBorder="1" applyAlignment="1" applyProtection="1">
      <alignment horizontal="center" vertical="center"/>
      <protection locked="0"/>
    </xf>
    <xf numFmtId="14" fontId="6" fillId="0" borderId="16" xfId="5" quotePrefix="1" applyNumberFormat="1" applyBorder="1" applyAlignment="1" applyProtection="1">
      <alignment horizontal="center" vertical="center"/>
      <protection locked="0"/>
    </xf>
    <xf numFmtId="168" fontId="6" fillId="0" borderId="6" xfId="5" applyBorder="1" applyAlignment="1" applyProtection="1">
      <alignment vertical="center" wrapText="1"/>
      <protection locked="0"/>
    </xf>
    <xf numFmtId="164" fontId="6" fillId="0" borderId="0" xfId="5" applyNumberFormat="1" applyAlignment="1" applyProtection="1">
      <alignment horizontal="center" vertical="center"/>
      <protection locked="0"/>
    </xf>
    <xf numFmtId="168" fontId="6" fillId="0" borderId="6" xfId="5" quotePrefix="1" applyBorder="1" applyAlignment="1" applyProtection="1">
      <alignment horizontal="left" vertical="center" wrapText="1"/>
      <protection locked="0"/>
    </xf>
    <xf numFmtId="164" fontId="18" fillId="0" borderId="0" xfId="5" applyNumberFormat="1" applyFont="1" applyFill="1" applyAlignment="1" applyProtection="1">
      <alignment horizontal="center" vertical="center"/>
      <protection locked="0"/>
    </xf>
    <xf numFmtId="164" fontId="18" fillId="0" borderId="15" xfId="5" applyNumberFormat="1" applyFont="1" applyFill="1" applyBorder="1" applyAlignment="1" applyProtection="1">
      <alignment horizontal="center" vertical="center"/>
      <protection locked="0"/>
    </xf>
    <xf numFmtId="164" fontId="6" fillId="0" borderId="15" xfId="5" applyNumberFormat="1" applyBorder="1" applyAlignment="1" applyProtection="1">
      <alignment horizontal="center" vertical="center"/>
      <protection locked="0"/>
    </xf>
    <xf numFmtId="168" fontId="6" fillId="0" borderId="6" xfId="5" applyBorder="1" applyAlignment="1">
      <alignment vertical="center"/>
    </xf>
    <xf numFmtId="168" fontId="0" fillId="0" borderId="6" xfId="5" applyFont="1" applyBorder="1" applyAlignment="1" applyProtection="1">
      <alignment vertical="center" wrapText="1" shrinkToFit="1"/>
      <protection locked="0"/>
    </xf>
    <xf numFmtId="168" fontId="0" fillId="0" borderId="15" xfId="5" applyFont="1" applyBorder="1" applyAlignment="1" applyProtection="1">
      <alignment horizontal="center" vertical="center"/>
      <protection locked="0"/>
    </xf>
    <xf numFmtId="14" fontId="6" fillId="0" borderId="16" xfId="5" applyNumberFormat="1" applyFont="1" applyBorder="1" applyAlignment="1" applyProtection="1">
      <alignment horizontal="center" vertical="center"/>
      <protection locked="0"/>
    </xf>
    <xf numFmtId="164" fontId="6" fillId="0" borderId="15" xfId="5" quotePrefix="1" applyNumberFormat="1" applyBorder="1" applyAlignment="1" applyProtection="1">
      <alignment horizontal="center" vertical="center"/>
      <protection locked="0"/>
    </xf>
    <xf numFmtId="168" fontId="6" fillId="0" borderId="6" xfId="5" quotePrefix="1" applyFont="1" applyBorder="1" applyAlignment="1" applyProtection="1">
      <alignment horizontal="left" vertical="center" wrapText="1"/>
      <protection locked="0"/>
    </xf>
    <xf numFmtId="14" fontId="6" fillId="0" borderId="16" xfId="5" quotePrefix="1" applyNumberFormat="1" applyFont="1" applyBorder="1" applyAlignment="1" applyProtection="1">
      <alignment horizontal="center" vertical="center"/>
      <protection locked="0"/>
    </xf>
    <xf numFmtId="164" fontId="6" fillId="0" borderId="15" xfId="5" applyNumberFormat="1" applyFont="1" applyBorder="1" applyAlignment="1" applyProtection="1">
      <alignment horizontal="center" vertical="center"/>
      <protection locked="0"/>
    </xf>
    <xf numFmtId="49" fontId="6" fillId="0" borderId="6" xfId="5" applyNumberFormat="1" applyFont="1" applyBorder="1" applyAlignment="1" applyProtection="1">
      <alignment horizontal="left" vertical="center" wrapText="1"/>
      <protection locked="0"/>
    </xf>
    <xf numFmtId="164" fontId="6" fillId="0" borderId="0" xfId="5" quotePrefix="1" applyNumberFormat="1" applyFont="1" applyAlignment="1" applyProtection="1">
      <alignment horizontal="center" vertical="center"/>
      <protection locked="0"/>
    </xf>
    <xf numFmtId="168" fontId="6" fillId="0" borderId="0" xfId="5" applyBorder="1" applyAlignment="1" applyProtection="1">
      <alignment horizontal="center" vertical="center"/>
      <protection locked="0"/>
    </xf>
    <xf numFmtId="168" fontId="6" fillId="0" borderId="0" xfId="5" applyFont="1" applyBorder="1" applyAlignment="1" applyProtection="1">
      <alignment horizontal="left" vertical="center" wrapText="1"/>
      <protection locked="0"/>
    </xf>
    <xf numFmtId="168" fontId="18" fillId="0" borderId="0" xfId="5" applyFont="1" applyBorder="1" applyAlignment="1" applyProtection="1">
      <alignment horizontal="center" vertical="center"/>
      <protection locked="0"/>
    </xf>
    <xf numFmtId="168" fontId="18" fillId="0" borderId="6" xfId="5" applyFont="1" applyBorder="1" applyAlignment="1">
      <alignment horizontal="center" vertical="center"/>
    </xf>
    <xf numFmtId="166" fontId="6" fillId="0" borderId="14" xfId="5" applyNumberFormat="1" applyFont="1" applyBorder="1" applyAlignment="1">
      <alignment horizontal="center" vertical="center"/>
    </xf>
    <xf numFmtId="166" fontId="6" fillId="0" borderId="18" xfId="5" applyNumberFormat="1" applyBorder="1" applyAlignment="1" applyProtection="1">
      <alignment horizontal="center" vertical="center"/>
      <protection locked="0"/>
    </xf>
    <xf numFmtId="166" fontId="18" fillId="0" borderId="14" xfId="5" applyNumberFormat="1" applyFont="1" applyBorder="1" applyAlignment="1">
      <alignment horizontal="center" vertical="center"/>
    </xf>
    <xf numFmtId="14" fontId="18" fillId="0" borderId="0" xfId="5" applyNumberFormat="1" applyFont="1" applyBorder="1" applyAlignment="1" applyProtection="1">
      <alignment horizontal="center" vertical="center"/>
      <protection locked="0"/>
    </xf>
    <xf numFmtId="43" fontId="29" fillId="0" borderId="0" xfId="23" applyFont="1" applyAlignment="1">
      <alignment vertical="center"/>
    </xf>
    <xf numFmtId="166" fontId="6" fillId="0" borderId="14" xfId="5" applyNumberFormat="1" applyFont="1" applyBorder="1" applyAlignment="1" applyProtection="1">
      <alignment horizontal="center" vertical="center"/>
      <protection locked="0"/>
    </xf>
    <xf numFmtId="164" fontId="6" fillId="0" borderId="0" xfId="5" applyNumberFormat="1" applyFont="1" applyAlignment="1" applyProtection="1">
      <alignment horizontal="center" vertical="center"/>
      <protection locked="0"/>
    </xf>
    <xf numFmtId="166" fontId="6" fillId="0" borderId="14" xfId="5" applyNumberFormat="1" applyBorder="1" applyAlignment="1">
      <alignment horizontal="center" vertical="center"/>
    </xf>
    <xf numFmtId="44" fontId="18" fillId="0" borderId="0" xfId="24" applyFont="1" applyAlignment="1">
      <alignment horizontal="center" vertical="center"/>
    </xf>
    <xf numFmtId="168" fontId="6" fillId="0" borderId="6" xfId="5" applyFont="1" applyBorder="1" applyAlignment="1" applyProtection="1">
      <alignment horizontal="center" vertical="center"/>
      <protection locked="0"/>
    </xf>
    <xf numFmtId="168" fontId="18" fillId="0" borderId="16" xfId="5" applyFont="1" applyBorder="1" applyAlignment="1" applyProtection="1">
      <alignment horizontal="center" vertical="center"/>
      <protection locked="0"/>
    </xf>
    <xf numFmtId="168" fontId="6" fillId="0" borderId="16" xfId="5" applyBorder="1" applyAlignment="1" applyProtection="1">
      <alignment horizontal="center" vertical="center"/>
      <protection locked="0"/>
    </xf>
    <xf numFmtId="169" fontId="29" fillId="0" borderId="33" xfId="23" applyNumberFormat="1" applyFont="1" applyBorder="1" applyAlignment="1">
      <alignment horizontal="center" vertical="center"/>
    </xf>
    <xf numFmtId="169" fontId="18" fillId="0" borderId="33" xfId="23" applyNumberFormat="1" applyFont="1" applyBorder="1" applyAlignment="1">
      <alignment horizontal="center" vertical="center"/>
    </xf>
    <xf numFmtId="168" fontId="32" fillId="0" borderId="0" xfId="5" applyFont="1" applyAlignment="1">
      <alignment vertical="center"/>
    </xf>
    <xf numFmtId="166" fontId="33" fillId="0" borderId="34" xfId="0" applyNumberFormat="1" applyFont="1" applyBorder="1" applyAlignment="1">
      <alignment horizontal="center" vertical="center"/>
    </xf>
    <xf numFmtId="166" fontId="33" fillId="12" borderId="34" xfId="0" applyNumberFormat="1" applyFont="1" applyFill="1" applyBorder="1" applyAlignment="1">
      <alignment horizontal="center" vertical="center"/>
    </xf>
    <xf numFmtId="168" fontId="0" fillId="13" borderId="6" xfId="0" applyFill="1" applyBorder="1" applyAlignment="1">
      <alignment horizontal="center" vertical="center" shrinkToFit="1"/>
    </xf>
    <xf numFmtId="2" fontId="6" fillId="14" borderId="0" xfId="5" applyNumberFormat="1" applyFill="1" applyAlignment="1">
      <alignment horizontal="center" vertical="center"/>
    </xf>
    <xf numFmtId="166" fontId="8" fillId="0" borderId="34" xfId="0" applyNumberFormat="1" applyFont="1" applyBorder="1" applyAlignment="1">
      <alignment horizontal="center" vertical="center"/>
    </xf>
    <xf numFmtId="43" fontId="0" fillId="0" borderId="0" xfId="23" applyFont="1"/>
    <xf numFmtId="169" fontId="32" fillId="0" borderId="16" xfId="23" applyNumberFormat="1" applyFont="1" applyBorder="1" applyAlignment="1">
      <alignment horizontal="center" vertical="center"/>
    </xf>
    <xf numFmtId="168" fontId="32" fillId="0" borderId="35" xfId="5" applyFont="1" applyBorder="1" applyAlignment="1">
      <alignment vertical="center"/>
    </xf>
    <xf numFmtId="168" fontId="6" fillId="0" borderId="6" xfId="5" applyFill="1" applyBorder="1" applyAlignment="1" applyProtection="1">
      <alignment horizontal="left" vertical="center" wrapText="1"/>
      <protection locked="0"/>
    </xf>
    <xf numFmtId="168" fontId="6" fillId="0" borderId="0" xfId="5" applyFont="1" applyAlignment="1">
      <alignment vertical="center"/>
    </xf>
    <xf numFmtId="49" fontId="6" fillId="0" borderId="6" xfId="5" applyNumberFormat="1" applyBorder="1" applyAlignment="1" applyProtection="1">
      <alignment vertical="center" wrapText="1" shrinkToFit="1"/>
      <protection locked="0"/>
    </xf>
    <xf numFmtId="168" fontId="5" fillId="4" borderId="4" xfId="4" quotePrefix="1" applyAlignment="1">
      <alignment horizontal="center"/>
    </xf>
    <xf numFmtId="168" fontId="34" fillId="15" borderId="0" xfId="25" applyNumberFormat="1"/>
    <xf numFmtId="168" fontId="38" fillId="15" borderId="0" xfId="25" applyNumberFormat="1" applyFont="1"/>
    <xf numFmtId="168" fontId="35" fillId="3" borderId="36" xfId="26" applyNumberFormat="1"/>
    <xf numFmtId="43" fontId="35" fillId="3" borderId="36" xfId="26" applyNumberFormat="1"/>
    <xf numFmtId="43" fontId="28" fillId="16" borderId="23" xfId="27" applyNumberFormat="1" applyBorder="1"/>
    <xf numFmtId="43" fontId="28" fillId="17" borderId="23" xfId="28" applyNumberFormat="1" applyBorder="1"/>
    <xf numFmtId="168" fontId="33" fillId="12" borderId="34" xfId="0" applyFont="1" applyFill="1" applyBorder="1" applyAlignment="1">
      <alignment horizontal="center" vertical="center"/>
    </xf>
    <xf numFmtId="168" fontId="33" fillId="18" borderId="34" xfId="0" applyFont="1" applyFill="1" applyBorder="1" applyAlignment="1">
      <alignment horizontal="center" vertical="center"/>
    </xf>
    <xf numFmtId="168" fontId="39" fillId="3" borderId="37" xfId="2" applyFont="1" applyBorder="1" applyAlignment="1">
      <alignment horizontal="center" vertical="center" wrapText="1"/>
    </xf>
    <xf numFmtId="2" fontId="6" fillId="14" borderId="23" xfId="5" applyNumberFormat="1" applyFont="1" applyFill="1" applyBorder="1" applyAlignment="1">
      <alignment horizontal="center" vertical="center"/>
    </xf>
    <xf numFmtId="168" fontId="0" fillId="13" borderId="16" xfId="0" applyFill="1" applyBorder="1" applyAlignment="1">
      <alignment horizontal="left" vertical="center" shrinkToFit="1"/>
    </xf>
    <xf numFmtId="168" fontId="3" fillId="3" borderId="37" xfId="2" applyBorder="1" applyAlignment="1">
      <alignment horizontal="center" vertical="center" wrapText="1"/>
    </xf>
    <xf numFmtId="2" fontId="0" fillId="13" borderId="23" xfId="0" applyNumberFormat="1" applyFill="1" applyBorder="1" applyAlignment="1">
      <alignment horizontal="center" vertical="center" shrinkToFit="1"/>
    </xf>
    <xf numFmtId="168" fontId="6" fillId="0" borderId="0" xfId="5" applyBorder="1" applyAlignment="1" applyProtection="1">
      <alignment horizontal="left" vertical="center" wrapText="1"/>
      <protection locked="0"/>
    </xf>
    <xf numFmtId="166" fontId="18" fillId="0" borderId="16" xfId="5" applyNumberFormat="1" applyFont="1" applyBorder="1" applyAlignment="1" applyProtection="1">
      <alignment horizontal="center" vertical="center"/>
      <protection locked="0"/>
    </xf>
    <xf numFmtId="169" fontId="29" fillId="0" borderId="16" xfId="23" applyNumberFormat="1" applyFont="1" applyBorder="1" applyAlignment="1">
      <alignment horizontal="center" vertical="center"/>
    </xf>
    <xf numFmtId="169" fontId="32" fillId="0" borderId="33" xfId="23" applyNumberFormat="1" applyFont="1" applyBorder="1" applyAlignment="1">
      <alignment horizontal="center" vertical="center"/>
    </xf>
    <xf numFmtId="168" fontId="29" fillId="0" borderId="35" xfId="5" applyFont="1" applyBorder="1" applyAlignment="1">
      <alignment vertical="center"/>
    </xf>
    <xf numFmtId="168" fontId="32" fillId="0" borderId="0" xfId="5" applyFont="1" applyBorder="1" applyAlignment="1">
      <alignment vertical="center"/>
    </xf>
    <xf numFmtId="168" fontId="40" fillId="0" borderId="35" xfId="0" applyFont="1" applyBorder="1"/>
    <xf numFmtId="166" fontId="6" fillId="0" borderId="6" xfId="5" applyNumberFormat="1" applyFont="1" applyBorder="1" applyAlignment="1" applyProtection="1">
      <alignment horizontal="center" vertical="center"/>
      <protection locked="0"/>
    </xf>
    <xf numFmtId="168" fontId="29" fillId="0" borderId="0" xfId="5" applyFont="1" applyBorder="1" applyAlignment="1">
      <alignment vertical="center"/>
    </xf>
    <xf numFmtId="168" fontId="6" fillId="0" borderId="0" xfId="5" applyFont="1" applyBorder="1" applyAlignment="1">
      <alignment vertical="center"/>
    </xf>
    <xf numFmtId="168" fontId="40" fillId="0" borderId="0" xfId="0" applyFont="1" applyBorder="1"/>
    <xf numFmtId="168" fontId="6" fillId="0" borderId="6" xfId="5" applyBorder="1" applyAlignment="1">
      <alignment vertical="center" wrapText="1"/>
    </xf>
    <xf numFmtId="168" fontId="41" fillId="0" borderId="0" xfId="0" applyFont="1"/>
    <xf numFmtId="43" fontId="28" fillId="16" borderId="23" xfId="27" applyNumberFormat="1" applyFont="1" applyBorder="1"/>
    <xf numFmtId="168" fontId="28" fillId="16" borderId="23" xfId="27" applyNumberFormat="1" applyBorder="1" applyAlignment="1">
      <alignment horizontal="right"/>
    </xf>
    <xf numFmtId="168" fontId="42" fillId="16" borderId="23" xfId="27" applyNumberFormat="1" applyFont="1" applyBorder="1"/>
    <xf numFmtId="43" fontId="42" fillId="16" borderId="23" xfId="27" applyNumberFormat="1" applyFont="1" applyBorder="1"/>
    <xf numFmtId="168" fontId="42" fillId="17" borderId="23" xfId="28" applyNumberFormat="1" applyFont="1" applyBorder="1"/>
    <xf numFmtId="43" fontId="42" fillId="17" borderId="23" xfId="28" applyNumberFormat="1" applyFont="1" applyBorder="1"/>
    <xf numFmtId="43" fontId="18" fillId="6" borderId="0" xfId="23" applyFont="1" applyFill="1" applyAlignment="1">
      <alignment horizontal="center" vertical="center"/>
    </xf>
    <xf numFmtId="168" fontId="6" fillId="0" borderId="14" xfId="5" applyFill="1" applyBorder="1" applyAlignment="1" applyProtection="1">
      <alignment horizontal="center" vertical="center"/>
      <protection locked="0"/>
    </xf>
    <xf numFmtId="168" fontId="6" fillId="0" borderId="6" xfId="5" applyFill="1" applyBorder="1" applyAlignment="1" applyProtection="1">
      <alignment horizontal="center" vertical="center"/>
      <protection locked="0"/>
    </xf>
    <xf numFmtId="14" fontId="18" fillId="0" borderId="16" xfId="5" applyNumberFormat="1" applyFont="1" applyFill="1" applyBorder="1" applyAlignment="1" applyProtection="1">
      <alignment horizontal="center" vertical="center"/>
      <protection locked="0"/>
    </xf>
    <xf numFmtId="168" fontId="7" fillId="0" borderId="0" xfId="5" applyFont="1" applyFill="1" applyAlignment="1">
      <alignment horizontal="center" vertical="center"/>
    </xf>
    <xf numFmtId="168" fontId="6" fillId="0" borderId="15" xfId="5" applyFill="1" applyBorder="1" applyAlignment="1" applyProtection="1">
      <alignment horizontal="center" vertical="center"/>
      <protection locked="0"/>
    </xf>
    <xf numFmtId="168" fontId="6" fillId="0" borderId="6" xfId="5" applyFont="1" applyFill="1" applyBorder="1" applyAlignment="1" applyProtection="1">
      <alignment horizontal="left" vertical="center" wrapText="1"/>
      <protection locked="0"/>
    </xf>
    <xf numFmtId="14" fontId="6" fillId="0" borderId="38" xfId="5" applyNumberFormat="1" applyFont="1" applyBorder="1" applyAlignment="1" applyProtection="1">
      <alignment horizontal="center" vertical="center"/>
      <protection locked="0"/>
    </xf>
    <xf numFmtId="14" fontId="6" fillId="0" borderId="39" xfId="5" applyNumberFormat="1" applyFont="1" applyBorder="1" applyAlignment="1" applyProtection="1">
      <alignment horizontal="center" vertical="center"/>
      <protection locked="0"/>
    </xf>
    <xf numFmtId="168" fontId="6" fillId="0" borderId="40" xfId="5" applyFill="1" applyBorder="1" applyAlignment="1" applyProtection="1">
      <alignment horizontal="center" vertical="center"/>
      <protection locked="0"/>
    </xf>
    <xf numFmtId="168" fontId="6" fillId="18" borderId="6" xfId="5" applyFill="1" applyBorder="1" applyAlignment="1" applyProtection="1">
      <alignment horizontal="center" vertical="center"/>
      <protection locked="0"/>
    </xf>
    <xf numFmtId="166" fontId="6" fillId="18" borderId="14" xfId="5" applyNumberFormat="1" applyFill="1" applyBorder="1" applyAlignment="1" applyProtection="1">
      <alignment horizontal="center" vertical="center"/>
      <protection locked="0"/>
    </xf>
    <xf numFmtId="168" fontId="6" fillId="18" borderId="14" xfId="5" applyFill="1" applyBorder="1" applyAlignment="1" applyProtection="1">
      <alignment horizontal="center" vertical="center"/>
      <protection locked="0"/>
    </xf>
    <xf numFmtId="14" fontId="18" fillId="18" borderId="16" xfId="5" applyNumberFormat="1" applyFont="1" applyFill="1" applyBorder="1" applyAlignment="1" applyProtection="1">
      <alignment horizontal="center" vertical="center"/>
      <protection locked="0"/>
    </xf>
    <xf numFmtId="164" fontId="18" fillId="18" borderId="0" xfId="5" applyNumberFormat="1" applyFont="1" applyFill="1" applyAlignment="1" applyProtection="1">
      <alignment horizontal="center" vertical="center"/>
      <protection locked="0"/>
    </xf>
    <xf numFmtId="168" fontId="7" fillId="19" borderId="0" xfId="5" applyFont="1" applyFill="1" applyAlignment="1">
      <alignment horizontal="center" vertical="center"/>
    </xf>
    <xf numFmtId="164" fontId="18" fillId="18" borderId="15" xfId="5" applyNumberFormat="1" applyFont="1" applyFill="1" applyBorder="1" applyAlignment="1" applyProtection="1">
      <alignment horizontal="center" vertical="center"/>
      <protection locked="0"/>
    </xf>
    <xf numFmtId="168" fontId="6" fillId="18" borderId="15" xfId="5" applyFill="1" applyBorder="1" applyAlignment="1" applyProtection="1">
      <alignment horizontal="center" vertical="center"/>
      <protection locked="0"/>
    </xf>
    <xf numFmtId="168" fontId="6" fillId="18" borderId="6" xfId="5" applyFill="1" applyBorder="1" applyAlignment="1" applyProtection="1">
      <alignment horizontal="left" vertical="center" wrapText="1"/>
      <protection locked="0"/>
    </xf>
    <xf numFmtId="166" fontId="6" fillId="0" borderId="14" xfId="5" applyNumberFormat="1" applyFill="1" applyBorder="1" applyAlignment="1" applyProtection="1">
      <alignment horizontal="center" vertical="center"/>
      <protection locked="0"/>
    </xf>
    <xf numFmtId="168" fontId="46" fillId="20" borderId="0" xfId="30" applyNumberFormat="1" applyFont="1"/>
    <xf numFmtId="44" fontId="6" fillId="0" borderId="0" xfId="24" applyFont="1" applyAlignment="1">
      <alignment horizontal="center"/>
    </xf>
    <xf numFmtId="168" fontId="6" fillId="0" borderId="6" xfId="5" applyFill="1" applyBorder="1"/>
    <xf numFmtId="9" fontId="6" fillId="0" borderId="0" xfId="29" applyFont="1"/>
    <xf numFmtId="168" fontId="18" fillId="6" borderId="0" xfId="5" applyFont="1" applyFill="1" applyAlignment="1">
      <alignment vertical="center" wrapText="1"/>
    </xf>
    <xf numFmtId="43" fontId="18" fillId="0" borderId="0" xfId="23" applyFont="1" applyAlignment="1">
      <alignment vertical="center" wrapText="1"/>
    </xf>
    <xf numFmtId="168" fontId="20" fillId="5" borderId="9" xfId="5" applyFont="1" applyFill="1" applyBorder="1" applyAlignment="1">
      <alignment horizontal="left" vertical="center" wrapText="1"/>
    </xf>
    <xf numFmtId="168" fontId="18" fillId="0" borderId="0" xfId="5" applyFont="1" applyAlignment="1">
      <alignment vertical="center" wrapText="1"/>
    </xf>
    <xf numFmtId="168" fontId="32" fillId="0" borderId="6" xfId="5" applyFont="1" applyBorder="1" applyAlignment="1">
      <alignment vertical="center" wrapText="1"/>
    </xf>
    <xf numFmtId="168" fontId="40" fillId="0" borderId="6" xfId="0" applyFont="1" applyBorder="1" applyAlignment="1">
      <alignment vertical="center" wrapText="1"/>
    </xf>
    <xf numFmtId="168" fontId="40" fillId="0" borderId="6" xfId="0" applyFont="1" applyBorder="1" applyAlignment="1">
      <alignment wrapText="1"/>
    </xf>
    <xf numFmtId="168" fontId="0" fillId="0" borderId="6" xfId="0" applyBorder="1" applyAlignment="1">
      <alignment wrapText="1"/>
    </xf>
    <xf numFmtId="168" fontId="43" fillId="0" borderId="6" xfId="0" applyFont="1" applyBorder="1" applyAlignment="1">
      <alignment wrapText="1"/>
    </xf>
    <xf numFmtId="166" fontId="6" fillId="0" borderId="14" xfId="5" applyNumberFormat="1" applyBorder="1" applyAlignment="1" applyProtection="1">
      <alignment horizontal="left" vertical="center" wrapText="1"/>
      <protection locked="0"/>
    </xf>
    <xf numFmtId="168" fontId="44" fillId="0" borderId="0" xfId="0" applyFont="1" applyAlignment="1">
      <alignment vertical="center" wrapText="1"/>
    </xf>
    <xf numFmtId="168" fontId="6" fillId="0" borderId="6" xfId="5" applyFont="1" applyBorder="1" applyAlignment="1">
      <alignment vertical="center" wrapText="1"/>
    </xf>
    <xf numFmtId="168" fontId="18" fillId="0" borderId="0" xfId="5" applyFont="1" applyBorder="1" applyAlignment="1" applyProtection="1">
      <alignment horizontal="left" vertical="center" wrapText="1"/>
      <protection locked="0"/>
    </xf>
    <xf numFmtId="168" fontId="29" fillId="0" borderId="0" xfId="5" applyFont="1" applyAlignment="1">
      <alignment vertical="center" wrapText="1"/>
    </xf>
    <xf numFmtId="168" fontId="8" fillId="0" borderId="34" xfId="0" applyFont="1" applyBorder="1" applyAlignment="1">
      <alignment horizontal="center" vertical="center"/>
    </xf>
    <xf numFmtId="168" fontId="33" fillId="0" borderId="34" xfId="0" applyFont="1" applyBorder="1" applyAlignment="1">
      <alignment horizontal="center" vertical="center"/>
    </xf>
    <xf numFmtId="168" fontId="6" fillId="0" borderId="0" xfId="5" applyAlignment="1" applyProtection="1">
      <alignment horizontal="center" vertical="center"/>
      <protection locked="0"/>
    </xf>
    <xf numFmtId="168" fontId="47" fillId="12" borderId="34" xfId="0" applyFont="1" applyFill="1" applyBorder="1" applyAlignment="1">
      <alignment horizontal="center" vertical="center"/>
    </xf>
    <xf numFmtId="164" fontId="6" fillId="0" borderId="15" xfId="5" quotePrefix="1" applyNumberFormat="1" applyFont="1" applyBorder="1" applyAlignment="1" applyProtection="1">
      <alignment horizontal="center" vertical="center"/>
      <protection locked="0"/>
    </xf>
    <xf numFmtId="168" fontId="6" fillId="0" borderId="15" xfId="5" applyBorder="1" applyAlignment="1" applyProtection="1">
      <alignment horizontal="left" vertical="center" wrapText="1"/>
      <protection locked="0"/>
    </xf>
    <xf numFmtId="169" fontId="29" fillId="0" borderId="33" xfId="23" quotePrefix="1" applyNumberFormat="1" applyFont="1" applyBorder="1" applyAlignment="1">
      <alignment horizontal="center" vertical="center"/>
    </xf>
    <xf numFmtId="168" fontId="49" fillId="0" borderId="6" xfId="5" applyFont="1" applyBorder="1" applyAlignment="1" applyProtection="1">
      <alignment vertical="center" wrapText="1"/>
      <protection locked="0"/>
    </xf>
    <xf numFmtId="168" fontId="50" fillId="0" borderId="6" xfId="5" applyFont="1" applyBorder="1" applyAlignment="1" applyProtection="1">
      <alignment horizontal="left" vertical="center" wrapText="1"/>
      <protection locked="0"/>
    </xf>
    <xf numFmtId="168" fontId="6" fillId="0" borderId="16" xfId="5" applyFont="1" applyBorder="1" applyAlignment="1" applyProtection="1">
      <alignment horizontal="center" vertical="center"/>
      <protection locked="0"/>
    </xf>
    <xf numFmtId="166" fontId="47" fillId="12" borderId="34" xfId="0" applyNumberFormat="1" applyFont="1" applyFill="1" applyBorder="1" applyAlignment="1">
      <alignment horizontal="center" vertical="center"/>
    </xf>
    <xf numFmtId="168" fontId="51" fillId="18" borderId="34" xfId="0" applyFont="1" applyFill="1" applyBorder="1" applyAlignment="1">
      <alignment horizontal="center" vertical="center"/>
    </xf>
    <xf numFmtId="14" fontId="0" fillId="13" borderId="23" xfId="0" applyNumberFormat="1" applyFill="1" applyBorder="1" applyAlignment="1">
      <alignment horizontal="center" vertical="center" shrinkToFit="1"/>
    </xf>
    <xf numFmtId="1" fontId="0" fillId="13" borderId="0" xfId="0" applyNumberFormat="1" applyFill="1" applyBorder="1" applyAlignment="1">
      <alignment horizontal="center" vertical="center" shrinkToFit="1"/>
    </xf>
    <xf numFmtId="168" fontId="6" fillId="0" borderId="6" xfId="5" applyFill="1" applyBorder="1" applyAlignment="1" applyProtection="1">
      <alignment vertical="center" wrapText="1" shrinkToFit="1"/>
      <protection locked="0"/>
    </xf>
    <xf numFmtId="168" fontId="6" fillId="22" borderId="16" xfId="5" applyFont="1" applyFill="1" applyBorder="1" applyAlignment="1" applyProtection="1">
      <alignment horizontal="center" vertical="center"/>
      <protection locked="0"/>
    </xf>
    <xf numFmtId="168" fontId="6" fillId="23" borderId="16" xfId="5" applyFont="1" applyFill="1" applyBorder="1" applyAlignment="1" applyProtection="1">
      <alignment horizontal="center" vertical="center"/>
      <protection locked="0"/>
    </xf>
    <xf numFmtId="168" fontId="50" fillId="0" borderId="0" xfId="0" applyFont="1"/>
    <xf numFmtId="168" fontId="32" fillId="0" borderId="6" xfId="5" applyFont="1" applyFill="1" applyBorder="1" applyAlignment="1" applyProtection="1">
      <alignment horizontal="center" vertical="center"/>
      <protection locked="0"/>
    </xf>
    <xf numFmtId="166" fontId="32" fillId="0" borderId="14" xfId="5" applyNumberFormat="1" applyFont="1" applyFill="1" applyBorder="1" applyAlignment="1" applyProtection="1">
      <alignment horizontal="center" vertical="center"/>
      <protection locked="0"/>
    </xf>
    <xf numFmtId="168" fontId="32" fillId="0" borderId="14" xfId="5" applyFont="1" applyFill="1" applyBorder="1" applyAlignment="1" applyProtection="1">
      <alignment horizontal="center" vertical="center"/>
      <protection locked="0"/>
    </xf>
    <xf numFmtId="14" fontId="32" fillId="0" borderId="16" xfId="5" applyNumberFormat="1" applyFont="1" applyFill="1" applyBorder="1" applyAlignment="1" applyProtection="1">
      <alignment horizontal="center" vertical="center"/>
      <protection locked="0"/>
    </xf>
    <xf numFmtId="164" fontId="32" fillId="0" borderId="0" xfId="5" applyNumberFormat="1" applyFont="1" applyFill="1" applyAlignment="1" applyProtection="1">
      <alignment horizontal="center" vertical="center"/>
      <protection locked="0"/>
    </xf>
    <xf numFmtId="168" fontId="52" fillId="0" borderId="0" xfId="5" applyFont="1" applyFill="1" applyAlignment="1">
      <alignment horizontal="center" vertical="center"/>
    </xf>
    <xf numFmtId="164" fontId="32" fillId="0" borderId="15" xfId="5" applyNumberFormat="1" applyFont="1" applyFill="1" applyBorder="1" applyAlignment="1" applyProtection="1">
      <alignment horizontal="center" vertical="center"/>
      <protection locked="0"/>
    </xf>
    <xf numFmtId="168" fontId="32" fillId="0" borderId="15" xfId="5" applyFont="1" applyFill="1" applyBorder="1" applyAlignment="1" applyProtection="1">
      <alignment horizontal="center" vertical="center"/>
      <protection locked="0"/>
    </xf>
    <xf numFmtId="168" fontId="32" fillId="0" borderId="6" xfId="5" applyFont="1" applyFill="1" applyBorder="1" applyAlignment="1" applyProtection="1">
      <alignment horizontal="left" vertical="center" wrapText="1"/>
      <protection locked="0"/>
    </xf>
    <xf numFmtId="14" fontId="6" fillId="0" borderId="14" xfId="5" applyNumberFormat="1" applyBorder="1" applyAlignment="1" applyProtection="1">
      <alignment horizontal="center" vertical="center"/>
      <protection locked="0"/>
    </xf>
    <xf numFmtId="169" fontId="18" fillId="0" borderId="16" xfId="5" applyNumberFormat="1" applyFont="1" applyBorder="1" applyAlignment="1" applyProtection="1">
      <alignment horizontal="center" vertical="center"/>
      <protection locked="0"/>
    </xf>
    <xf numFmtId="168" fontId="29" fillId="0" borderId="33" xfId="23" applyNumberFormat="1" applyFont="1" applyBorder="1" applyAlignment="1">
      <alignment horizontal="center" vertical="center"/>
    </xf>
    <xf numFmtId="168" fontId="6" fillId="0" borderId="43" xfId="5" applyBorder="1" applyAlignment="1" applyProtection="1">
      <alignment horizontal="center" vertical="center"/>
      <protection locked="0"/>
    </xf>
    <xf numFmtId="168" fontId="53" fillId="24" borderId="43" xfId="0" applyFont="1" applyFill="1" applyBorder="1" applyAlignment="1">
      <alignment horizontal="left" vertical="center" shrinkToFit="1"/>
    </xf>
    <xf numFmtId="166" fontId="6" fillId="0" borderId="44" xfId="5" applyNumberFormat="1" applyBorder="1" applyAlignment="1" applyProtection="1">
      <alignment horizontal="center" vertical="center"/>
      <protection locked="0"/>
    </xf>
    <xf numFmtId="168" fontId="53" fillId="24" borderId="43" xfId="0" applyFont="1" applyFill="1" applyBorder="1" applyAlignment="1">
      <alignment horizontal="center" vertical="center"/>
    </xf>
    <xf numFmtId="168" fontId="6" fillId="0" borderId="44" xfId="5" applyBorder="1" applyAlignment="1" applyProtection="1">
      <alignment horizontal="center" vertical="center"/>
      <protection locked="0"/>
    </xf>
    <xf numFmtId="168" fontId="53" fillId="24" borderId="45" xfId="0" applyFont="1" applyFill="1" applyBorder="1" applyAlignment="1">
      <alignment horizontal="center" vertical="center"/>
    </xf>
    <xf numFmtId="14" fontId="6" fillId="0" borderId="46" xfId="5" applyNumberFormat="1" applyBorder="1" applyAlignment="1" applyProtection="1">
      <alignment horizontal="center" vertical="center"/>
      <protection locked="0"/>
    </xf>
    <xf numFmtId="1" fontId="53" fillId="26" borderId="17" xfId="0" applyNumberFormat="1" applyFont="1" applyFill="1" applyBorder="1" applyAlignment="1">
      <alignment horizontal="center" vertical="center"/>
    </xf>
    <xf numFmtId="167" fontId="53" fillId="24" borderId="44" xfId="0" applyNumberFormat="1" applyFont="1" applyFill="1" applyBorder="1" applyAlignment="1">
      <alignment horizontal="center" vertical="center"/>
    </xf>
    <xf numFmtId="168" fontId="7" fillId="25" borderId="0" xfId="5" applyFont="1" applyFill="1" applyAlignment="1">
      <alignment horizontal="center" vertical="center"/>
    </xf>
    <xf numFmtId="164" fontId="6" fillId="0" borderId="45" xfId="5" applyNumberFormat="1" applyBorder="1" applyAlignment="1" applyProtection="1">
      <alignment horizontal="center" vertical="center"/>
      <protection locked="0"/>
    </xf>
    <xf numFmtId="168" fontId="6" fillId="0" borderId="45" xfId="5" applyBorder="1" applyAlignment="1" applyProtection="1">
      <alignment horizontal="center" vertical="center"/>
      <protection locked="0"/>
    </xf>
    <xf numFmtId="168" fontId="6" fillId="0" borderId="43" xfId="5" applyBorder="1" applyAlignment="1" applyProtection="1">
      <alignment horizontal="left" vertical="center" wrapText="1"/>
      <protection locked="0"/>
    </xf>
    <xf numFmtId="168" fontId="6" fillId="0" borderId="46" xfId="5" applyBorder="1" applyAlignment="1" applyProtection="1">
      <alignment horizontal="center" vertical="center"/>
      <protection locked="0"/>
    </xf>
    <xf numFmtId="169" fontId="50" fillId="0" borderId="33" xfId="23" applyNumberFormat="1" applyFont="1" applyFill="1" applyBorder="1" applyAlignment="1">
      <alignment horizontal="center" vertical="center"/>
    </xf>
    <xf numFmtId="168" fontId="50" fillId="0" borderId="0" xfId="5" applyFont="1" applyAlignment="1">
      <alignment vertical="center"/>
    </xf>
    <xf numFmtId="168" fontId="6" fillId="27" borderId="46" xfId="5" applyFill="1" applyBorder="1" applyAlignment="1" applyProtection="1">
      <alignment horizontal="center" vertical="center"/>
      <protection locked="0"/>
    </xf>
    <xf numFmtId="168" fontId="17" fillId="5" borderId="0" xfId="5" applyFont="1" applyFill="1" applyAlignment="1">
      <alignment horizontal="center" vertical="center"/>
    </xf>
    <xf numFmtId="168" fontId="17" fillId="5" borderId="0" xfId="5" applyFont="1" applyFill="1" applyAlignment="1">
      <alignment horizontal="center" vertical="center" wrapText="1"/>
    </xf>
    <xf numFmtId="168" fontId="48" fillId="21" borderId="42" xfId="0" applyFont="1" applyFill="1" applyBorder="1" applyAlignment="1">
      <alignment horizontal="left" vertical="top" wrapText="1"/>
    </xf>
    <xf numFmtId="168" fontId="20" fillId="7" borderId="8" xfId="5" applyFont="1" applyFill="1" applyBorder="1" applyAlignment="1">
      <alignment horizontal="center" vertical="center" wrapText="1"/>
    </xf>
    <xf numFmtId="4" fontId="23" fillId="8" borderId="9" xfId="5" applyNumberFormat="1" applyFont="1" applyFill="1" applyBorder="1" applyAlignment="1">
      <alignment horizontal="center" vertical="center"/>
    </xf>
    <xf numFmtId="168" fontId="27" fillId="5" borderId="10" xfId="5" applyFont="1" applyFill="1" applyBorder="1" applyAlignment="1">
      <alignment horizontal="center" vertical="center"/>
    </xf>
    <xf numFmtId="168" fontId="27" fillId="5" borderId="13" xfId="5" applyFont="1" applyFill="1" applyBorder="1" applyAlignment="1">
      <alignment horizontal="center" vertical="center"/>
    </xf>
    <xf numFmtId="168" fontId="27" fillId="5" borderId="11" xfId="5" applyFont="1" applyFill="1" applyBorder="1" applyAlignment="1">
      <alignment horizontal="center" vertical="center"/>
    </xf>
    <xf numFmtId="168" fontId="1" fillId="0" borderId="1" xfId="1" applyAlignment="1">
      <alignment horizontal="center"/>
    </xf>
    <xf numFmtId="168" fontId="46" fillId="20" borderId="41" xfId="30" applyNumberFormat="1" applyFont="1" applyBorder="1" applyAlignment="1">
      <alignment horizontal="left"/>
    </xf>
  </cellXfs>
  <cellStyles count="31">
    <cellStyle name="20% - Énfasis2" xfId="27" builtinId="34"/>
    <cellStyle name="20% - Énfasis3" xfId="28" builtinId="38"/>
    <cellStyle name="Buena 2" xfId="15" xr:uid="{00000000-0005-0000-0000-000002000000}"/>
    <cellStyle name="Cálculo" xfId="26" builtinId="22"/>
    <cellStyle name="Celda de comprobación" xfId="4" builtinId="23"/>
    <cellStyle name="Celda de comprobación 2" xfId="18" xr:uid="{00000000-0005-0000-0000-000005000000}"/>
    <cellStyle name="Celda vinculada" xfId="3" builtinId="24"/>
    <cellStyle name="Celda vinculada 2" xfId="17" xr:uid="{00000000-0005-0000-0000-000007000000}"/>
    <cellStyle name="Encabezado 1" xfId="1" builtinId="16"/>
    <cellStyle name="Encabezado 1 2" xfId="14" xr:uid="{00000000-0005-0000-0000-000009000000}"/>
    <cellStyle name="Énfasis2" xfId="30" builtinId="33"/>
    <cellStyle name="Millares" xfId="23" builtinId="3"/>
    <cellStyle name="Moneda" xfId="24" builtinId="4"/>
    <cellStyle name="Neutral" xfId="25" builtinId="28"/>
    <cellStyle name="Normal" xfId="0" builtinId="0"/>
    <cellStyle name="Normal 2" xfId="5" xr:uid="{00000000-0005-0000-0000-00000F000000}"/>
    <cellStyle name="Normal 2 2" xfId="19" xr:uid="{00000000-0005-0000-0000-000010000000}"/>
    <cellStyle name="Normal 2 3" xfId="10" xr:uid="{00000000-0005-0000-0000-000011000000}"/>
    <cellStyle name="Normal 3" xfId="6" xr:uid="{00000000-0005-0000-0000-000012000000}"/>
    <cellStyle name="Normal 3 2" xfId="20" xr:uid="{00000000-0005-0000-0000-000013000000}"/>
    <cellStyle name="Normal 3 3" xfId="11" xr:uid="{00000000-0005-0000-0000-000014000000}"/>
    <cellStyle name="Normal 4" xfId="13" xr:uid="{00000000-0005-0000-0000-000015000000}"/>
    <cellStyle name="Normal 5" xfId="9" xr:uid="{00000000-0005-0000-0000-000016000000}"/>
    <cellStyle name="Porcentaje" xfId="29" builtinId="5"/>
    <cellStyle name="Porcentaje 2" xfId="7" xr:uid="{00000000-0005-0000-0000-000018000000}"/>
    <cellStyle name="Porcentaje 2 2" xfId="21" xr:uid="{00000000-0005-0000-0000-000019000000}"/>
    <cellStyle name="Porcentaje 2 3" xfId="12" xr:uid="{00000000-0005-0000-0000-00001A000000}"/>
    <cellStyle name="Porcentaje 3" xfId="8" xr:uid="{00000000-0005-0000-0000-00001B000000}"/>
    <cellStyle name="Porcentaje 3 2" xfId="22" xr:uid="{00000000-0005-0000-0000-00001C000000}"/>
    <cellStyle name="Salida" xfId="2" builtinId="21"/>
    <cellStyle name="Salida 2" xfId="16" xr:uid="{00000000-0005-0000-0000-00001E000000}"/>
  </cellStyles>
  <dxfs count="6159">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B050"/>
      </font>
    </dxf>
    <dxf>
      <font>
        <color rgb="FFFF0000"/>
      </font>
    </dxf>
    <dxf>
      <font>
        <color rgb="FFFF0000"/>
      </font>
    </dxf>
    <dxf>
      <font>
        <color rgb="FF00B050"/>
      </font>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00B050"/>
      </font>
    </dxf>
    <dxf>
      <font>
        <color rgb="FFFF0000"/>
      </font>
    </dxf>
    <dxf>
      <font>
        <color rgb="FF00B050"/>
      </font>
    </dxf>
    <dxf>
      <font>
        <color rgb="FFFF0000"/>
      </font>
    </dxf>
    <dxf>
      <font>
        <color rgb="FF006100"/>
      </font>
      <fill>
        <patternFill>
          <bgColor rgb="FFC6EFCE"/>
        </patternFill>
      </fill>
    </dxf>
    <dxf>
      <font>
        <color rgb="FF9C0006"/>
      </font>
      <fill>
        <patternFill>
          <bgColor rgb="FFFFC7CE"/>
        </patternFill>
      </fill>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FF0000"/>
      </font>
    </dxf>
    <dxf>
      <font>
        <color rgb="FF00B050"/>
      </font>
    </dxf>
    <dxf>
      <font>
        <color rgb="FF006100"/>
      </font>
      <fill>
        <patternFill>
          <bgColor rgb="FFC6EFCE"/>
        </patternFill>
      </fill>
    </dxf>
    <dxf>
      <font>
        <color rgb="FF9C0006"/>
      </font>
      <fill>
        <patternFill>
          <bgColor rgb="FFFFC7CE"/>
        </patternFill>
      </fill>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FF0000"/>
      </font>
    </dxf>
    <dxf>
      <font>
        <color rgb="FF00B050"/>
      </font>
    </dxf>
    <dxf>
      <font>
        <color rgb="FF9C5700"/>
      </font>
      <fill>
        <patternFill>
          <bgColor rgb="FFFFEB9C"/>
        </patternFill>
      </fill>
    </dxf>
    <dxf>
      <font>
        <color rgb="FF00B050"/>
      </font>
    </dxf>
    <dxf>
      <font>
        <color rgb="FFFF0000"/>
      </font>
    </dxf>
    <dxf>
      <font>
        <color rgb="FF00B050"/>
      </font>
    </dxf>
    <dxf>
      <font>
        <color rgb="FFFF0000"/>
      </font>
    </dxf>
    <dxf>
      <font>
        <color rgb="FF00B050"/>
      </font>
    </dxf>
    <dxf>
      <font>
        <color rgb="FFFF0000"/>
      </font>
    </dxf>
    <dxf>
      <font>
        <color rgb="FF9C0006"/>
      </font>
    </dxf>
    <dxf>
      <font>
        <b/>
        <i val="0"/>
        <color rgb="FF00B050"/>
      </font>
    </dxf>
    <dxf>
      <font>
        <b/>
        <i val="0"/>
        <color rgb="FFFF0000"/>
      </font>
    </dxf>
    <dxf>
      <font>
        <color rgb="FF9C0006"/>
      </font>
    </dxf>
    <dxf>
      <font>
        <b/>
        <i val="0"/>
        <color rgb="FF00B050"/>
      </font>
    </dxf>
    <dxf>
      <font>
        <b/>
        <i val="0"/>
        <color rgb="FFFF000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B050"/>
      </font>
    </dxf>
    <dxf>
      <font>
        <b/>
        <i val="0"/>
        <color rgb="FFFF0000"/>
      </font>
    </dxf>
    <dxf>
      <font>
        <b/>
        <i val="0"/>
        <color rgb="FF006100"/>
      </font>
      <fill>
        <patternFill>
          <bgColor rgb="FFC6EFCE"/>
        </patternFill>
      </fill>
    </dxf>
    <dxf>
      <font>
        <b/>
        <i val="0"/>
        <color rgb="FF9C0006"/>
      </font>
      <fill>
        <patternFill>
          <bgColor rgb="FFFFC7CE"/>
        </patternFill>
      </fill>
    </dxf>
    <dxf>
      <font>
        <b/>
        <i val="0"/>
        <color rgb="FF9C0006"/>
      </font>
      <fill>
        <patternFill>
          <bgColor rgb="FFFFC7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color rgb="FF006100"/>
      </font>
      <fill>
        <patternFill>
          <bgColor rgb="FFC6EFCE"/>
        </patternFill>
      </fill>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6100"/>
      </font>
      <fill>
        <patternFill>
          <bgColor rgb="FFC6EFCE"/>
        </patternFill>
      </fill>
    </dxf>
    <dxf>
      <font>
        <b/>
        <i val="0"/>
        <color rgb="FF9C0006"/>
      </font>
      <fill>
        <patternFill>
          <bgColor rgb="FFFFC7CE"/>
        </patternFill>
      </fill>
    </dxf>
    <dxf>
      <font>
        <b/>
        <i val="0"/>
        <color rgb="FF0000FF"/>
      </font>
    </dxf>
    <dxf>
      <font>
        <b/>
        <i val="0"/>
        <color rgb="FF0000FF"/>
      </font>
    </dxf>
    <dxf>
      <font>
        <b/>
        <i val="0"/>
        <color rgb="FF0000FF"/>
      </font>
    </dxf>
    <dxf>
      <font>
        <b/>
        <i val="0"/>
        <color rgb="FF0000FF"/>
      </font>
    </dxf>
  </dxfs>
  <tableStyles count="1" defaultTableStyle="TableStyleMedium2" defaultPivotStyle="PivotStyleLight16">
    <tableStyle name="MySqlDefault" pivot="0" table="0" count="0" xr9:uid="{00000000-0011-0000-FFFF-FFFF00000000}"/>
  </tableStyles>
  <colors>
    <mruColors>
      <color rgb="FF66FF99"/>
      <color rgb="FF99FF99"/>
      <color rgb="FF99FFCC"/>
      <color rgb="FFCC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23.114\SITEL\BDades\QUALITAT\PLANTILLAS\COMERCIAL\D-PO-01-07-1.0-FULL%20DEDICACIO.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TRS\Desktop\Copia%20Fulla%20dedicaci&#243;%20V1.1%20%2020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JECTES"/>
      <sheetName val="PLANTILLA"/>
      <sheetName val="R + D + i"/>
      <sheetName val="Validacions"/>
      <sheetName val="BD"/>
    </sheetNames>
    <sheetDataSet>
      <sheetData sheetId="0">
        <row r="14">
          <cell r="C14" t="str">
            <v>C-001</v>
          </cell>
          <cell r="D14" t="str">
            <v>SITEL</v>
          </cell>
          <cell r="E14">
            <v>2020</v>
          </cell>
          <cell r="F14" t="str">
            <v>OB</v>
          </cell>
          <cell r="G14" t="str">
            <v>PENDENT D'ASSIGNAR</v>
          </cell>
          <cell r="H14" t="str">
            <v>IND</v>
          </cell>
          <cell r="I14"/>
          <cell r="J14">
            <v>240</v>
          </cell>
          <cell r="K14">
            <v>0</v>
          </cell>
          <cell r="L14">
            <v>240</v>
          </cell>
          <cell r="M14">
            <v>0</v>
          </cell>
          <cell r="N14" t="str">
            <v>AMX</v>
          </cell>
          <cell r="O14" t="str">
            <v>CML</v>
          </cell>
          <cell r="P14" t="str">
            <v>EMM</v>
          </cell>
          <cell r="Q14" t="str">
            <v>JMG</v>
          </cell>
          <cell r="R14" t="str">
            <v>EDC</v>
          </cell>
          <cell r="S14" t="str">
            <v>JLL</v>
          </cell>
          <cell r="T14" t="str">
            <v>AMX</v>
          </cell>
          <cell r="U14">
            <v>43831</v>
          </cell>
          <cell r="V14">
            <v>44196</v>
          </cell>
          <cell r="W14">
            <v>44196</v>
          </cell>
          <cell r="X14">
            <v>360</v>
          </cell>
          <cell r="Y14"/>
          <cell r="Z14" t="str">
            <v/>
          </cell>
        </row>
        <row r="15">
          <cell r="C15" t="str">
            <v>C-002</v>
          </cell>
          <cell r="D15" t="str">
            <v>SITEL</v>
          </cell>
          <cell r="E15">
            <v>2020</v>
          </cell>
          <cell r="F15" t="str">
            <v>OB</v>
          </cell>
          <cell r="G15" t="str">
            <v>INFRAESTRUCTURA</v>
          </cell>
          <cell r="H15" t="str">
            <v>IND</v>
          </cell>
          <cell r="I15"/>
          <cell r="J15">
            <v>160</v>
          </cell>
          <cell r="K15">
            <v>0</v>
          </cell>
          <cell r="L15">
            <v>160</v>
          </cell>
          <cell r="M15">
            <v>0</v>
          </cell>
          <cell r="N15" t="str">
            <v>-</v>
          </cell>
          <cell r="O15" t="str">
            <v>-</v>
          </cell>
          <cell r="P15" t="str">
            <v>EMM</v>
          </cell>
          <cell r="Q15" t="str">
            <v>JMG</v>
          </cell>
          <cell r="R15" t="str">
            <v>EDC</v>
          </cell>
          <cell r="S15" t="str">
            <v>-</v>
          </cell>
          <cell r="T15" t="str">
            <v>-</v>
          </cell>
          <cell r="U15">
            <v>43831</v>
          </cell>
          <cell r="V15">
            <v>44196</v>
          </cell>
          <cell r="W15">
            <v>44196</v>
          </cell>
          <cell r="X15">
            <v>360</v>
          </cell>
          <cell r="Y15"/>
          <cell r="Z15" t="str">
            <v/>
          </cell>
        </row>
        <row r="16">
          <cell r="C16" t="str">
            <v>C-003</v>
          </cell>
          <cell r="D16" t="str">
            <v>SITEL</v>
          </cell>
          <cell r="E16">
            <v>2020</v>
          </cell>
          <cell r="F16" t="str">
            <v>OB</v>
          </cell>
          <cell r="G16" t="str">
            <v>DEDICACIO FACTURABLE PER ADMINISTRACIO</v>
          </cell>
          <cell r="H16" t="str">
            <v>IND</v>
          </cell>
          <cell r="I16"/>
          <cell r="J16">
            <v>100</v>
          </cell>
          <cell r="K16">
            <v>0</v>
          </cell>
          <cell r="L16">
            <v>100</v>
          </cell>
          <cell r="M16">
            <v>0</v>
          </cell>
          <cell r="N16" t="str">
            <v>-</v>
          </cell>
          <cell r="O16" t="str">
            <v>-</v>
          </cell>
          <cell r="P16" t="str">
            <v>EMM</v>
          </cell>
          <cell r="Q16" t="str">
            <v>JMG</v>
          </cell>
          <cell r="R16" t="str">
            <v>EDC</v>
          </cell>
          <cell r="S16" t="str">
            <v>-</v>
          </cell>
          <cell r="T16" t="str">
            <v>-</v>
          </cell>
          <cell r="U16">
            <v>43831</v>
          </cell>
          <cell r="V16">
            <v>44196</v>
          </cell>
          <cell r="W16">
            <v>44196</v>
          </cell>
          <cell r="X16">
            <v>360</v>
          </cell>
          <cell r="Y16"/>
          <cell r="Z16" t="str">
            <v/>
          </cell>
        </row>
        <row r="17">
          <cell r="C17" t="str">
            <v>C-004</v>
          </cell>
          <cell r="D17" t="str">
            <v>SITEL</v>
          </cell>
          <cell r="E17">
            <v>2020</v>
          </cell>
          <cell r="F17" t="str">
            <v>OB</v>
          </cell>
          <cell r="G17" t="str">
            <v>GESTIO DE MAGATZEM</v>
          </cell>
          <cell r="H17" t="str">
            <v>IND</v>
          </cell>
          <cell r="I17"/>
          <cell r="J17">
            <v>80</v>
          </cell>
          <cell r="K17">
            <v>0</v>
          </cell>
          <cell r="L17">
            <v>80</v>
          </cell>
          <cell r="M17">
            <v>0</v>
          </cell>
          <cell r="N17" t="str">
            <v>-</v>
          </cell>
          <cell r="O17" t="str">
            <v>-</v>
          </cell>
          <cell r="P17" t="str">
            <v>EMM</v>
          </cell>
          <cell r="Q17" t="str">
            <v>-</v>
          </cell>
          <cell r="R17" t="str">
            <v>-</v>
          </cell>
          <cell r="S17" t="str">
            <v>-</v>
          </cell>
          <cell r="T17" t="str">
            <v>-</v>
          </cell>
          <cell r="U17">
            <v>43831</v>
          </cell>
          <cell r="V17">
            <v>44196</v>
          </cell>
          <cell r="W17">
            <v>44196</v>
          </cell>
          <cell r="X17">
            <v>360</v>
          </cell>
          <cell r="Y17"/>
          <cell r="Z17" t="str">
            <v/>
          </cell>
        </row>
        <row r="18">
          <cell r="C18" t="str">
            <v>C-005</v>
          </cell>
          <cell r="D18" t="str">
            <v>SITEL</v>
          </cell>
          <cell r="E18">
            <v>2020</v>
          </cell>
          <cell r="F18" t="str">
            <v>OB</v>
          </cell>
          <cell r="G18" t="str">
            <v>VISITA METGE</v>
          </cell>
          <cell r="H18" t="str">
            <v>IND</v>
          </cell>
          <cell r="I18"/>
          <cell r="J18">
            <v>40</v>
          </cell>
          <cell r="K18">
            <v>0</v>
          </cell>
          <cell r="L18">
            <v>40</v>
          </cell>
          <cell r="M18">
            <v>0</v>
          </cell>
          <cell r="N18" t="str">
            <v>AMX</v>
          </cell>
          <cell r="O18" t="str">
            <v>-</v>
          </cell>
          <cell r="P18" t="str">
            <v>EMM</v>
          </cell>
          <cell r="Q18" t="str">
            <v>JMG</v>
          </cell>
          <cell r="R18" t="str">
            <v>EDC</v>
          </cell>
          <cell r="S18" t="str">
            <v>-</v>
          </cell>
          <cell r="T18" t="str">
            <v>-</v>
          </cell>
          <cell r="U18">
            <v>43831</v>
          </cell>
          <cell r="V18">
            <v>44196</v>
          </cell>
          <cell r="W18">
            <v>44196</v>
          </cell>
          <cell r="X18">
            <v>360</v>
          </cell>
          <cell r="Y18"/>
          <cell r="Z18" t="str">
            <v/>
          </cell>
        </row>
        <row r="19">
          <cell r="C19" t="str">
            <v>C-006</v>
          </cell>
          <cell r="D19" t="str">
            <v>SITEL</v>
          </cell>
          <cell r="E19">
            <v>2020</v>
          </cell>
          <cell r="F19" t="str">
            <v>OB</v>
          </cell>
          <cell r="G19" t="str">
            <v>INCAPACITAT LABORAL TRANSITORIA</v>
          </cell>
          <cell r="H19" t="str">
            <v>IND</v>
          </cell>
          <cell r="I19"/>
          <cell r="J19">
            <v>160</v>
          </cell>
          <cell r="K19">
            <v>0</v>
          </cell>
          <cell r="L19">
            <v>160</v>
          </cell>
          <cell r="M19">
            <v>0</v>
          </cell>
          <cell r="N19" t="str">
            <v>AMX</v>
          </cell>
          <cell r="O19" t="str">
            <v>CML</v>
          </cell>
          <cell r="P19" t="str">
            <v>EMM</v>
          </cell>
          <cell r="Q19" t="str">
            <v>JMG</v>
          </cell>
          <cell r="R19" t="str">
            <v>EDC</v>
          </cell>
          <cell r="S19" t="str">
            <v>JLL</v>
          </cell>
          <cell r="T19" t="str">
            <v>AMX</v>
          </cell>
          <cell r="U19">
            <v>43831</v>
          </cell>
          <cell r="V19">
            <v>44196</v>
          </cell>
          <cell r="W19">
            <v>44196</v>
          </cell>
          <cell r="X19">
            <v>360</v>
          </cell>
          <cell r="Y19"/>
          <cell r="Z19" t="str">
            <v/>
          </cell>
        </row>
        <row r="20">
          <cell r="C20" t="str">
            <v>C-007</v>
          </cell>
          <cell r="D20" t="str">
            <v>SITEL</v>
          </cell>
          <cell r="E20">
            <v>2020</v>
          </cell>
          <cell r="F20" t="str">
            <v>OB</v>
          </cell>
          <cell r="G20" t="str">
            <v>VACANCES</v>
          </cell>
          <cell r="H20" t="str">
            <v>IND</v>
          </cell>
          <cell r="I20"/>
          <cell r="J20">
            <v>1600</v>
          </cell>
          <cell r="K20">
            <v>0</v>
          </cell>
          <cell r="L20">
            <v>1600</v>
          </cell>
          <cell r="M20">
            <v>0</v>
          </cell>
          <cell r="N20" t="str">
            <v>AMX</v>
          </cell>
          <cell r="O20" t="str">
            <v>CML</v>
          </cell>
          <cell r="P20" t="str">
            <v>EMM</v>
          </cell>
          <cell r="Q20" t="str">
            <v>JMG</v>
          </cell>
          <cell r="R20" t="str">
            <v>EDC</v>
          </cell>
          <cell r="S20" t="str">
            <v>JLL</v>
          </cell>
          <cell r="T20" t="str">
            <v>AMX</v>
          </cell>
          <cell r="U20">
            <v>43831</v>
          </cell>
          <cell r="V20">
            <v>44196</v>
          </cell>
          <cell r="W20">
            <v>44196</v>
          </cell>
          <cell r="X20">
            <v>360</v>
          </cell>
          <cell r="Y20"/>
          <cell r="Z20" t="str">
            <v/>
          </cell>
        </row>
        <row r="21">
          <cell r="C21" t="str">
            <v>C-008</v>
          </cell>
          <cell r="D21" t="str">
            <v>SITEL</v>
          </cell>
          <cell r="E21">
            <v>2020</v>
          </cell>
          <cell r="F21" t="str">
            <v>OB</v>
          </cell>
          <cell r="G21" t="str">
            <v>FORMACIO</v>
          </cell>
          <cell r="H21" t="str">
            <v>IND</v>
          </cell>
          <cell r="I21"/>
          <cell r="J21">
            <v>180</v>
          </cell>
          <cell r="K21">
            <v>0</v>
          </cell>
          <cell r="L21">
            <v>180</v>
          </cell>
          <cell r="M21">
            <v>0</v>
          </cell>
          <cell r="N21" t="str">
            <v>AMX</v>
          </cell>
          <cell r="O21" t="str">
            <v>CML</v>
          </cell>
          <cell r="P21" t="str">
            <v>EMM</v>
          </cell>
          <cell r="Q21" t="str">
            <v>JMG</v>
          </cell>
          <cell r="R21" t="str">
            <v>EDC</v>
          </cell>
          <cell r="S21" t="str">
            <v>JLL</v>
          </cell>
          <cell r="T21" t="str">
            <v>AMX</v>
          </cell>
          <cell r="U21">
            <v>43831</v>
          </cell>
          <cell r="V21">
            <v>44196</v>
          </cell>
          <cell r="W21">
            <v>44196</v>
          </cell>
          <cell r="X21">
            <v>360</v>
          </cell>
          <cell r="Y21"/>
          <cell r="Z21" t="str">
            <v/>
          </cell>
        </row>
        <row r="22">
          <cell r="C22" t="str">
            <v>C-009</v>
          </cell>
          <cell r="D22" t="str">
            <v>SITEL</v>
          </cell>
          <cell r="E22">
            <v>2020</v>
          </cell>
          <cell r="F22" t="str">
            <v>OB</v>
          </cell>
          <cell r="G22" t="str">
            <v>SOPORT DEPARTAMENT COMERCIAL</v>
          </cell>
          <cell r="H22" t="str">
            <v>IND</v>
          </cell>
          <cell r="I22"/>
          <cell r="J22">
            <v>120</v>
          </cell>
          <cell r="K22">
            <v>0</v>
          </cell>
          <cell r="L22">
            <v>120</v>
          </cell>
          <cell r="M22">
            <v>0</v>
          </cell>
          <cell r="N22" t="str">
            <v>AMX</v>
          </cell>
          <cell r="O22" t="str">
            <v>CML</v>
          </cell>
          <cell r="P22" t="str">
            <v>EMM</v>
          </cell>
          <cell r="Q22" t="str">
            <v>JMG</v>
          </cell>
          <cell r="R22" t="str">
            <v>EDC</v>
          </cell>
          <cell r="S22" t="str">
            <v>JLL</v>
          </cell>
          <cell r="T22" t="str">
            <v>AMX</v>
          </cell>
          <cell r="U22">
            <v>43831</v>
          </cell>
          <cell r="V22">
            <v>44196</v>
          </cell>
          <cell r="W22">
            <v>44196</v>
          </cell>
          <cell r="X22">
            <v>360</v>
          </cell>
          <cell r="Y22"/>
          <cell r="Z22" t="str">
            <v/>
          </cell>
        </row>
        <row r="23">
          <cell r="C23" t="str">
            <v>C-010</v>
          </cell>
          <cell r="D23" t="str">
            <v>SITEL</v>
          </cell>
          <cell r="E23">
            <v>2020</v>
          </cell>
          <cell r="F23" t="str">
            <v>OB</v>
          </cell>
          <cell r="G23" t="str">
            <v>AFERS PROPIS</v>
          </cell>
          <cell r="H23" t="str">
            <v>IND</v>
          </cell>
          <cell r="I23"/>
          <cell r="J23">
            <v>40</v>
          </cell>
          <cell r="K23">
            <v>0</v>
          </cell>
          <cell r="L23">
            <v>40</v>
          </cell>
          <cell r="M23">
            <v>0</v>
          </cell>
          <cell r="N23" t="str">
            <v>AMX</v>
          </cell>
          <cell r="O23" t="str">
            <v>CML</v>
          </cell>
          <cell r="P23" t="str">
            <v>EMM</v>
          </cell>
          <cell r="Q23" t="str">
            <v>JMG</v>
          </cell>
          <cell r="R23" t="str">
            <v>EDC</v>
          </cell>
          <cell r="S23" t="str">
            <v>JLL</v>
          </cell>
          <cell r="T23" t="str">
            <v>AMX</v>
          </cell>
          <cell r="U23">
            <v>43831</v>
          </cell>
          <cell r="V23">
            <v>44196</v>
          </cell>
          <cell r="W23">
            <v>44196</v>
          </cell>
          <cell r="X23">
            <v>360</v>
          </cell>
          <cell r="Y23"/>
          <cell r="Z23" t="str">
            <v/>
          </cell>
        </row>
        <row r="24">
          <cell r="C24" t="str">
            <v>C-011</v>
          </cell>
          <cell r="D24" t="str">
            <v>SITEL</v>
          </cell>
          <cell r="E24">
            <v>2020</v>
          </cell>
          <cell r="F24" t="str">
            <v>OB</v>
          </cell>
          <cell r="G24" t="str">
            <v>AFERS EMPRESA</v>
          </cell>
          <cell r="H24" t="str">
            <v>IND</v>
          </cell>
          <cell r="I24"/>
          <cell r="J24">
            <v>40</v>
          </cell>
          <cell r="K24">
            <v>0</v>
          </cell>
          <cell r="L24">
            <v>40</v>
          </cell>
          <cell r="M24">
            <v>0</v>
          </cell>
          <cell r="N24" t="str">
            <v>AMX</v>
          </cell>
          <cell r="O24" t="str">
            <v>CML</v>
          </cell>
          <cell r="P24" t="str">
            <v>EMM</v>
          </cell>
          <cell r="Q24" t="str">
            <v>JMG</v>
          </cell>
          <cell r="R24" t="str">
            <v>EDC</v>
          </cell>
          <cell r="S24" t="str">
            <v>JLL</v>
          </cell>
          <cell r="T24" t="str">
            <v>AMX</v>
          </cell>
          <cell r="U24">
            <v>43831</v>
          </cell>
          <cell r="V24">
            <v>44196</v>
          </cell>
          <cell r="W24">
            <v>44196</v>
          </cell>
          <cell r="X24">
            <v>360</v>
          </cell>
          <cell r="Y24"/>
          <cell r="Z24" t="str">
            <v/>
          </cell>
        </row>
        <row r="25">
          <cell r="C25" t="str">
            <v>C-012</v>
          </cell>
          <cell r="D25" t="str">
            <v>SITEL</v>
          </cell>
          <cell r="E25">
            <v>2020</v>
          </cell>
          <cell r="F25" t="str">
            <v>OB</v>
          </cell>
          <cell r="G25" t="str">
            <v>ATENCIÓ TELEFÓNICA</v>
          </cell>
          <cell r="H25" t="str">
            <v>IND</v>
          </cell>
          <cell r="I25"/>
          <cell r="J25">
            <v>40</v>
          </cell>
          <cell r="K25">
            <v>0</v>
          </cell>
          <cell r="L25">
            <v>40</v>
          </cell>
          <cell r="M25">
            <v>0</v>
          </cell>
          <cell r="N25" t="str">
            <v>AMX</v>
          </cell>
          <cell r="O25" t="str">
            <v>CML</v>
          </cell>
          <cell r="P25" t="str">
            <v>EMM</v>
          </cell>
          <cell r="Q25" t="str">
            <v>JMG</v>
          </cell>
          <cell r="R25" t="str">
            <v>EDC</v>
          </cell>
          <cell r="S25" t="str">
            <v>JLL</v>
          </cell>
          <cell r="T25" t="str">
            <v>AMX</v>
          </cell>
          <cell r="U25">
            <v>43831</v>
          </cell>
          <cell r="V25">
            <v>44196</v>
          </cell>
          <cell r="W25">
            <v>44196</v>
          </cell>
          <cell r="X25">
            <v>360</v>
          </cell>
          <cell r="Y25"/>
          <cell r="Z25" t="str">
            <v/>
          </cell>
        </row>
        <row r="26">
          <cell r="C26" t="str">
            <v>C-013</v>
          </cell>
          <cell r="D26" t="str">
            <v>SITEL</v>
          </cell>
          <cell r="E26">
            <v>2020</v>
          </cell>
          <cell r="F26" t="str">
            <v>OB</v>
          </cell>
          <cell r="G26" t="str">
            <v>SCADA TEDIS</v>
          </cell>
          <cell r="H26" t="str">
            <v>IND</v>
          </cell>
          <cell r="I26"/>
          <cell r="J26">
            <v>40</v>
          </cell>
          <cell r="K26">
            <v>0</v>
          </cell>
          <cell r="L26">
            <v>40</v>
          </cell>
          <cell r="M26">
            <v>0</v>
          </cell>
          <cell r="N26" t="str">
            <v>-</v>
          </cell>
          <cell r="O26" t="str">
            <v>-</v>
          </cell>
          <cell r="P26" t="str">
            <v>-</v>
          </cell>
          <cell r="Q26" t="str">
            <v>-</v>
          </cell>
          <cell r="R26" t="str">
            <v>RVC</v>
          </cell>
          <cell r="S26" t="str">
            <v>-</v>
          </cell>
          <cell r="T26" t="str">
            <v>-</v>
          </cell>
          <cell r="U26">
            <v>43831</v>
          </cell>
          <cell r="V26">
            <v>44196</v>
          </cell>
          <cell r="W26">
            <v>44196</v>
          </cell>
          <cell r="X26">
            <v>360</v>
          </cell>
          <cell r="Y26"/>
          <cell r="Z26" t="str">
            <v/>
          </cell>
        </row>
        <row r="27">
          <cell r="C27" t="str">
            <v>C-014</v>
          </cell>
          <cell r="D27" t="str">
            <v>SITEL</v>
          </cell>
          <cell r="E27">
            <v>2020</v>
          </cell>
          <cell r="F27" t="str">
            <v>OB</v>
          </cell>
          <cell r="G27" t="str">
            <v>CALSER v5.2 o superior</v>
          </cell>
          <cell r="H27" t="str">
            <v>IND</v>
          </cell>
          <cell r="I27"/>
          <cell r="J27">
            <v>40</v>
          </cell>
          <cell r="K27">
            <v>0</v>
          </cell>
          <cell r="L27">
            <v>40</v>
          </cell>
          <cell r="M27">
            <v>0</v>
          </cell>
          <cell r="N27" t="str">
            <v>-</v>
          </cell>
          <cell r="O27" t="str">
            <v>-</v>
          </cell>
          <cell r="P27" t="str">
            <v>-</v>
          </cell>
          <cell r="Q27" t="str">
            <v>-</v>
          </cell>
          <cell r="R27" t="str">
            <v>AP</v>
          </cell>
          <cell r="S27" t="str">
            <v>-</v>
          </cell>
          <cell r="T27" t="str">
            <v>-</v>
          </cell>
          <cell r="U27">
            <v>43831</v>
          </cell>
          <cell r="V27">
            <v>44196</v>
          </cell>
          <cell r="W27">
            <v>44196</v>
          </cell>
          <cell r="X27">
            <v>360</v>
          </cell>
          <cell r="Y27"/>
          <cell r="Z27" t="str">
            <v/>
          </cell>
        </row>
        <row r="28">
          <cell r="C28" t="str">
            <v>C-015</v>
          </cell>
          <cell r="D28" t="str">
            <v>SITEL</v>
          </cell>
          <cell r="E28">
            <v>2020</v>
          </cell>
          <cell r="F28" t="str">
            <v>OB</v>
          </cell>
          <cell r="G28" t="str">
            <v>CSSat ASEME v12.0 o superior</v>
          </cell>
          <cell r="H28" t="str">
            <v>IND</v>
          </cell>
          <cell r="I28"/>
          <cell r="J28">
            <v>32</v>
          </cell>
          <cell r="K28">
            <v>0</v>
          </cell>
          <cell r="L28">
            <v>32</v>
          </cell>
          <cell r="M28">
            <v>0</v>
          </cell>
          <cell r="N28" t="str">
            <v>-</v>
          </cell>
          <cell r="O28" t="str">
            <v>-</v>
          </cell>
          <cell r="P28" t="str">
            <v>-</v>
          </cell>
          <cell r="Q28" t="str">
            <v>-</v>
          </cell>
          <cell r="R28" t="str">
            <v>TRS</v>
          </cell>
          <cell r="S28" t="str">
            <v>-</v>
          </cell>
          <cell r="T28" t="str">
            <v>-</v>
          </cell>
          <cell r="U28">
            <v>43831</v>
          </cell>
          <cell r="V28">
            <v>44196</v>
          </cell>
          <cell r="W28">
            <v>44196</v>
          </cell>
          <cell r="X28">
            <v>360</v>
          </cell>
          <cell r="Y28"/>
          <cell r="Z28" t="str">
            <v/>
          </cell>
        </row>
        <row r="29">
          <cell r="C29" t="str">
            <v>C-016</v>
          </cell>
          <cell r="D29" t="str">
            <v>SITEL</v>
          </cell>
          <cell r="E29">
            <v>2020</v>
          </cell>
          <cell r="F29" t="str">
            <v>OB</v>
          </cell>
          <cell r="G29" t="str">
            <v>SCADA TEDIS.Net (Test i Resolucio Bugs SW)</v>
          </cell>
          <cell r="H29" t="str">
            <v>IND</v>
          </cell>
          <cell r="I29"/>
          <cell r="J29">
            <v>0</v>
          </cell>
          <cell r="K29">
            <v>0</v>
          </cell>
          <cell r="L29">
            <v>0</v>
          </cell>
          <cell r="M29" t="str">
            <v xml:space="preserve"> </v>
          </cell>
          <cell r="N29" t="str">
            <v>-</v>
          </cell>
          <cell r="O29" t="str">
            <v>-</v>
          </cell>
          <cell r="P29" t="str">
            <v>-</v>
          </cell>
          <cell r="Q29" t="str">
            <v>-</v>
          </cell>
          <cell r="R29" t="str">
            <v>EDC</v>
          </cell>
          <cell r="S29" t="str">
            <v>-</v>
          </cell>
          <cell r="T29" t="str">
            <v>-</v>
          </cell>
          <cell r="U29">
            <v>43831</v>
          </cell>
          <cell r="V29">
            <v>44196</v>
          </cell>
          <cell r="W29">
            <v>44196</v>
          </cell>
          <cell r="X29">
            <v>360</v>
          </cell>
          <cell r="Y29"/>
          <cell r="Z29" t="str">
            <v/>
          </cell>
        </row>
        <row r="30">
          <cell r="C30" t="str">
            <v>C-017</v>
          </cell>
          <cell r="D30" t="str">
            <v>SITEL</v>
          </cell>
          <cell r="E30">
            <v>2020</v>
          </cell>
          <cell r="F30" t="str">
            <v>OB</v>
          </cell>
          <cell r="G30"/>
          <cell r="H30" t="str">
            <v>IND</v>
          </cell>
          <cell r="I30"/>
          <cell r="J30">
            <v>0</v>
          </cell>
          <cell r="K30">
            <v>0</v>
          </cell>
          <cell r="L30">
            <v>0</v>
          </cell>
          <cell r="M30" t="str">
            <v xml:space="preserve"> </v>
          </cell>
          <cell r="N30" t="str">
            <v>-</v>
          </cell>
          <cell r="O30" t="str">
            <v>-</v>
          </cell>
          <cell r="P30" t="str">
            <v>-</v>
          </cell>
          <cell r="Q30" t="str">
            <v>-</v>
          </cell>
          <cell r="R30" t="str">
            <v>-</v>
          </cell>
          <cell r="S30" t="str">
            <v>-</v>
          </cell>
          <cell r="T30" t="str">
            <v>-</v>
          </cell>
          <cell r="U30">
            <v>43831</v>
          </cell>
          <cell r="V30">
            <v>44196</v>
          </cell>
          <cell r="W30">
            <v>44196</v>
          </cell>
          <cell r="X30">
            <v>360</v>
          </cell>
          <cell r="Y30"/>
          <cell r="Z30" t="str">
            <v/>
          </cell>
        </row>
        <row r="31">
          <cell r="C31" t="str">
            <v>C-018</v>
          </cell>
          <cell r="D31" t="str">
            <v>SITEL</v>
          </cell>
          <cell r="E31">
            <v>2020</v>
          </cell>
          <cell r="F31" t="str">
            <v>OB</v>
          </cell>
          <cell r="G31"/>
          <cell r="H31" t="str">
            <v>IND</v>
          </cell>
          <cell r="I31"/>
          <cell r="J31">
            <v>0</v>
          </cell>
          <cell r="K31">
            <v>0</v>
          </cell>
          <cell r="L31">
            <v>0</v>
          </cell>
          <cell r="M31" t="str">
            <v xml:space="preserve"> </v>
          </cell>
          <cell r="N31" t="str">
            <v>-</v>
          </cell>
          <cell r="O31" t="str">
            <v>-</v>
          </cell>
          <cell r="P31" t="str">
            <v>-</v>
          </cell>
          <cell r="Q31" t="str">
            <v>-</v>
          </cell>
          <cell r="R31" t="str">
            <v>-</v>
          </cell>
          <cell r="S31" t="str">
            <v>-</v>
          </cell>
          <cell r="T31" t="str">
            <v>-</v>
          </cell>
          <cell r="U31">
            <v>43831</v>
          </cell>
          <cell r="V31">
            <v>44196</v>
          </cell>
          <cell r="W31">
            <v>44196</v>
          </cell>
          <cell r="X31">
            <v>360</v>
          </cell>
          <cell r="Y31"/>
          <cell r="Z31" t="str">
            <v/>
          </cell>
        </row>
        <row r="32">
          <cell r="C32" t="str">
            <v>C-019</v>
          </cell>
          <cell r="D32" t="str">
            <v>SITEL</v>
          </cell>
          <cell r="E32">
            <v>2020</v>
          </cell>
          <cell r="F32" t="str">
            <v>OB</v>
          </cell>
          <cell r="G32" t="str">
            <v>CONFINAMENT PER CORONAVIRUS</v>
          </cell>
          <cell r="H32" t="str">
            <v>IND</v>
          </cell>
          <cell r="I32"/>
          <cell r="J32">
            <v>880</v>
          </cell>
          <cell r="K32">
            <v>0</v>
          </cell>
          <cell r="L32">
            <v>880</v>
          </cell>
          <cell r="M32">
            <v>0</v>
          </cell>
          <cell r="N32" t="str">
            <v>AMX</v>
          </cell>
          <cell r="O32" t="str">
            <v>CML</v>
          </cell>
          <cell r="P32" t="str">
            <v>EMM</v>
          </cell>
          <cell r="Q32" t="str">
            <v>TRS</v>
          </cell>
          <cell r="R32" t="str">
            <v>EDC</v>
          </cell>
          <cell r="S32" t="str">
            <v>JLL</v>
          </cell>
          <cell r="T32" t="str">
            <v>AMX</v>
          </cell>
          <cell r="U32">
            <v>43831</v>
          </cell>
          <cell r="V32">
            <v>44196</v>
          </cell>
          <cell r="W32">
            <v>44196</v>
          </cell>
          <cell r="X32">
            <v>360</v>
          </cell>
          <cell r="Y32"/>
          <cell r="Z32" t="str">
            <v/>
          </cell>
        </row>
        <row r="33">
          <cell r="C33" t="str">
            <v>C-020</v>
          </cell>
          <cell r="D33" t="str">
            <v>SITEL</v>
          </cell>
          <cell r="E33">
            <v>2020</v>
          </cell>
          <cell r="F33" t="str">
            <v>OB</v>
          </cell>
          <cell r="G33"/>
          <cell r="H33" t="str">
            <v>IND</v>
          </cell>
          <cell r="I33"/>
          <cell r="J33">
            <v>0</v>
          </cell>
          <cell r="K33">
            <v>0</v>
          </cell>
          <cell r="L33">
            <v>0</v>
          </cell>
          <cell r="M33" t="str">
            <v xml:space="preserve"> </v>
          </cell>
          <cell r="N33" t="str">
            <v>-</v>
          </cell>
          <cell r="O33" t="str">
            <v>-</v>
          </cell>
          <cell r="P33" t="str">
            <v>-</v>
          </cell>
          <cell r="Q33" t="str">
            <v>-</v>
          </cell>
          <cell r="R33" t="str">
            <v>-</v>
          </cell>
          <cell r="S33" t="str">
            <v>-</v>
          </cell>
          <cell r="T33" t="str">
            <v>-</v>
          </cell>
          <cell r="U33">
            <v>43831</v>
          </cell>
          <cell r="V33">
            <v>44196</v>
          </cell>
          <cell r="W33">
            <v>44196</v>
          </cell>
          <cell r="X33">
            <v>360</v>
          </cell>
          <cell r="Y33"/>
          <cell r="Z33" t="str">
            <v/>
          </cell>
        </row>
        <row r="34">
          <cell r="C34" t="str">
            <v>C-021</v>
          </cell>
          <cell r="D34" t="str">
            <v>SITEL</v>
          </cell>
          <cell r="E34">
            <v>2020</v>
          </cell>
          <cell r="F34" t="str">
            <v>OB</v>
          </cell>
          <cell r="G34"/>
          <cell r="H34" t="str">
            <v>IND</v>
          </cell>
          <cell r="I34"/>
          <cell r="J34">
            <v>0</v>
          </cell>
          <cell r="K34">
            <v>0</v>
          </cell>
          <cell r="L34">
            <v>0</v>
          </cell>
          <cell r="M34" t="str">
            <v xml:space="preserve"> </v>
          </cell>
          <cell r="N34" t="str">
            <v>-</v>
          </cell>
          <cell r="O34" t="str">
            <v>-</v>
          </cell>
          <cell r="P34" t="str">
            <v>-</v>
          </cell>
          <cell r="Q34" t="str">
            <v>-</v>
          </cell>
          <cell r="R34" t="str">
            <v>-</v>
          </cell>
          <cell r="S34" t="str">
            <v>-</v>
          </cell>
          <cell r="T34" t="str">
            <v>-</v>
          </cell>
          <cell r="U34">
            <v>43831</v>
          </cell>
          <cell r="V34">
            <v>44196</v>
          </cell>
          <cell r="W34">
            <v>44196</v>
          </cell>
          <cell r="X34">
            <v>360</v>
          </cell>
          <cell r="Y34"/>
          <cell r="Z34" t="str">
            <v/>
          </cell>
        </row>
        <row r="35">
          <cell r="C35" t="str">
            <v>C-022</v>
          </cell>
          <cell r="D35" t="str">
            <v>SITEL</v>
          </cell>
          <cell r="E35">
            <v>2020</v>
          </cell>
          <cell r="F35" t="str">
            <v>OB</v>
          </cell>
          <cell r="G35"/>
          <cell r="H35" t="str">
            <v>IND</v>
          </cell>
          <cell r="I35"/>
          <cell r="J35">
            <v>0</v>
          </cell>
          <cell r="K35">
            <v>0</v>
          </cell>
          <cell r="L35">
            <v>0</v>
          </cell>
          <cell r="M35" t="str">
            <v xml:space="preserve"> </v>
          </cell>
          <cell r="N35" t="str">
            <v>-</v>
          </cell>
          <cell r="O35" t="str">
            <v>-</v>
          </cell>
          <cell r="P35" t="str">
            <v>-</v>
          </cell>
          <cell r="Q35" t="str">
            <v>-</v>
          </cell>
          <cell r="R35" t="str">
            <v>-</v>
          </cell>
          <cell r="S35" t="str">
            <v>-</v>
          </cell>
          <cell r="T35" t="str">
            <v>-</v>
          </cell>
          <cell r="U35">
            <v>43831</v>
          </cell>
          <cell r="V35">
            <v>44196</v>
          </cell>
          <cell r="W35">
            <v>44196</v>
          </cell>
          <cell r="X35">
            <v>360</v>
          </cell>
          <cell r="Y35"/>
          <cell r="Z35" t="str">
            <v/>
          </cell>
        </row>
        <row r="36">
          <cell r="C36" t="str">
            <v>C-023</v>
          </cell>
          <cell r="D36" t="str">
            <v>SITEL</v>
          </cell>
          <cell r="E36">
            <v>2020</v>
          </cell>
          <cell r="F36" t="str">
            <v>OB</v>
          </cell>
          <cell r="G36" t="str">
            <v>CAP32 ( 4Mbits) v2.5 o superior</v>
          </cell>
          <cell r="H36" t="str">
            <v>IND</v>
          </cell>
          <cell r="I36"/>
          <cell r="J36">
            <v>80</v>
          </cell>
          <cell r="K36">
            <v>0</v>
          </cell>
          <cell r="L36">
            <v>80</v>
          </cell>
          <cell r="M36">
            <v>0</v>
          </cell>
          <cell r="N36" t="str">
            <v>-</v>
          </cell>
          <cell r="O36" t="str">
            <v>-</v>
          </cell>
          <cell r="P36" t="str">
            <v>EMM</v>
          </cell>
          <cell r="Q36" t="str">
            <v>EH</v>
          </cell>
          <cell r="R36" t="str">
            <v>JMT</v>
          </cell>
          <cell r="S36" t="str">
            <v>-</v>
          </cell>
          <cell r="T36" t="str">
            <v>-</v>
          </cell>
          <cell r="U36">
            <v>43831</v>
          </cell>
          <cell r="V36">
            <v>44196</v>
          </cell>
          <cell r="W36">
            <v>44196</v>
          </cell>
          <cell r="X36">
            <v>360</v>
          </cell>
          <cell r="Y36"/>
          <cell r="Z36" t="str">
            <v/>
          </cell>
        </row>
        <row r="37">
          <cell r="C37" t="str">
            <v>C-024</v>
          </cell>
          <cell r="D37" t="str">
            <v>SITEL</v>
          </cell>
          <cell r="E37">
            <v>2020</v>
          </cell>
          <cell r="F37" t="str">
            <v>OB</v>
          </cell>
          <cell r="G37" t="str">
            <v>CAP-PRX v3.1 o superior</v>
          </cell>
          <cell r="H37" t="str">
            <v>IND</v>
          </cell>
          <cell r="I37"/>
          <cell r="J37">
            <v>40</v>
          </cell>
          <cell r="K37">
            <v>0</v>
          </cell>
          <cell r="L37">
            <v>40</v>
          </cell>
          <cell r="M37">
            <v>0</v>
          </cell>
          <cell r="N37" t="str">
            <v>-</v>
          </cell>
          <cell r="O37" t="str">
            <v>-</v>
          </cell>
          <cell r="P37" t="str">
            <v>EMM</v>
          </cell>
          <cell r="Q37" t="str">
            <v>EH</v>
          </cell>
          <cell r="R37" t="str">
            <v>JMT</v>
          </cell>
          <cell r="S37" t="str">
            <v>-</v>
          </cell>
          <cell r="T37" t="str">
            <v>-</v>
          </cell>
          <cell r="U37">
            <v>43831</v>
          </cell>
          <cell r="V37">
            <v>44196</v>
          </cell>
          <cell r="W37">
            <v>44196</v>
          </cell>
          <cell r="X37">
            <v>360</v>
          </cell>
          <cell r="Y37"/>
          <cell r="Z37" t="str">
            <v/>
          </cell>
        </row>
        <row r="38">
          <cell r="C38" t="str">
            <v>C-025</v>
          </cell>
          <cell r="D38" t="str">
            <v>SITEL</v>
          </cell>
          <cell r="E38">
            <v>2020</v>
          </cell>
          <cell r="F38" t="str">
            <v>OB</v>
          </cell>
          <cell r="G38" t="str">
            <v>CAP16</v>
          </cell>
          <cell r="H38" t="str">
            <v>IND</v>
          </cell>
          <cell r="I38"/>
          <cell r="J38">
            <v>24</v>
          </cell>
          <cell r="K38">
            <v>0</v>
          </cell>
          <cell r="L38">
            <v>24</v>
          </cell>
          <cell r="M38">
            <v>0</v>
          </cell>
          <cell r="N38" t="str">
            <v>-</v>
          </cell>
          <cell r="O38" t="str">
            <v>-</v>
          </cell>
          <cell r="P38" t="str">
            <v>EMM</v>
          </cell>
          <cell r="Q38" t="str">
            <v>EH</v>
          </cell>
          <cell r="R38" t="str">
            <v>RVC</v>
          </cell>
          <cell r="S38" t="str">
            <v>-</v>
          </cell>
          <cell r="T38" t="str">
            <v>-</v>
          </cell>
          <cell r="U38">
            <v>43831</v>
          </cell>
          <cell r="V38">
            <v>44196</v>
          </cell>
          <cell r="W38">
            <v>44196</v>
          </cell>
          <cell r="X38">
            <v>360</v>
          </cell>
          <cell r="Y38"/>
          <cell r="Z38" t="str">
            <v/>
          </cell>
        </row>
        <row r="39">
          <cell r="C39" t="str">
            <v>C-026</v>
          </cell>
          <cell r="D39" t="str">
            <v>SITEL</v>
          </cell>
          <cell r="E39">
            <v>2020</v>
          </cell>
          <cell r="F39" t="str">
            <v>OB</v>
          </cell>
          <cell r="G39" t="str">
            <v>CAP8</v>
          </cell>
          <cell r="H39" t="str">
            <v>IND</v>
          </cell>
          <cell r="I39"/>
          <cell r="J39">
            <v>24</v>
          </cell>
          <cell r="K39">
            <v>0</v>
          </cell>
          <cell r="L39">
            <v>24</v>
          </cell>
          <cell r="M39">
            <v>0</v>
          </cell>
          <cell r="N39" t="str">
            <v>-</v>
          </cell>
          <cell r="O39" t="str">
            <v>-</v>
          </cell>
          <cell r="P39" t="str">
            <v>EMM</v>
          </cell>
          <cell r="Q39" t="str">
            <v>EH</v>
          </cell>
          <cell r="R39" t="str">
            <v>RVC</v>
          </cell>
          <cell r="S39" t="str">
            <v>-</v>
          </cell>
          <cell r="T39" t="str">
            <v>-</v>
          </cell>
          <cell r="U39">
            <v>43831</v>
          </cell>
          <cell r="V39">
            <v>44196</v>
          </cell>
          <cell r="W39">
            <v>44196</v>
          </cell>
          <cell r="X39">
            <v>360</v>
          </cell>
          <cell r="Y39"/>
          <cell r="Z39" t="str">
            <v/>
          </cell>
        </row>
        <row r="40">
          <cell r="C40" t="str">
            <v>C-027</v>
          </cell>
          <cell r="D40" t="str">
            <v>SITEL</v>
          </cell>
          <cell r="E40">
            <v>2020</v>
          </cell>
          <cell r="F40" t="str">
            <v>OB</v>
          </cell>
          <cell r="G40" t="str">
            <v>MCI / MCE ( RTU RACK)</v>
          </cell>
          <cell r="H40" t="str">
            <v>IND</v>
          </cell>
          <cell r="I40"/>
          <cell r="J40">
            <v>24</v>
          </cell>
          <cell r="K40">
            <v>0</v>
          </cell>
          <cell r="L40">
            <v>24</v>
          </cell>
          <cell r="M40">
            <v>0</v>
          </cell>
          <cell r="N40" t="str">
            <v>-</v>
          </cell>
          <cell r="O40" t="str">
            <v>-</v>
          </cell>
          <cell r="P40" t="str">
            <v>EMM</v>
          </cell>
          <cell r="Q40" t="str">
            <v>EH</v>
          </cell>
          <cell r="R40" t="str">
            <v>RVC</v>
          </cell>
          <cell r="S40" t="str">
            <v>-</v>
          </cell>
          <cell r="T40" t="str">
            <v>-</v>
          </cell>
          <cell r="U40">
            <v>43831</v>
          </cell>
          <cell r="V40">
            <v>44196</v>
          </cell>
          <cell r="W40">
            <v>44196</v>
          </cell>
          <cell r="X40">
            <v>360</v>
          </cell>
          <cell r="Y40"/>
          <cell r="Z40" t="str">
            <v/>
          </cell>
        </row>
        <row r="41">
          <cell r="C41" t="str">
            <v>C-028</v>
          </cell>
          <cell r="D41" t="str">
            <v>SITEL</v>
          </cell>
          <cell r="E41">
            <v>2020</v>
          </cell>
          <cell r="F41" t="str">
            <v>OB</v>
          </cell>
          <cell r="G41" t="str">
            <v>TELEDISPAROS</v>
          </cell>
          <cell r="H41" t="str">
            <v>IND</v>
          </cell>
          <cell r="I41"/>
          <cell r="J41">
            <v>24</v>
          </cell>
          <cell r="K41">
            <v>0</v>
          </cell>
          <cell r="L41">
            <v>24</v>
          </cell>
          <cell r="M41">
            <v>0</v>
          </cell>
          <cell r="N41" t="str">
            <v>-</v>
          </cell>
          <cell r="O41" t="str">
            <v>-</v>
          </cell>
          <cell r="P41" t="str">
            <v>EMM</v>
          </cell>
          <cell r="Q41" t="str">
            <v>AMX</v>
          </cell>
          <cell r="R41" t="str">
            <v>RVC</v>
          </cell>
          <cell r="S41" t="str">
            <v>-</v>
          </cell>
          <cell r="T41" t="str">
            <v>-</v>
          </cell>
          <cell r="U41">
            <v>43831</v>
          </cell>
          <cell r="V41">
            <v>44196</v>
          </cell>
          <cell r="W41">
            <v>44196</v>
          </cell>
          <cell r="X41">
            <v>360</v>
          </cell>
          <cell r="Y41"/>
          <cell r="Z41" t="str">
            <v/>
          </cell>
        </row>
        <row r="42">
          <cell r="C42" t="str">
            <v>C-029</v>
          </cell>
          <cell r="D42" t="str">
            <v>SITEL</v>
          </cell>
          <cell r="E42">
            <v>2020</v>
          </cell>
          <cell r="F42" t="str">
            <v>OB</v>
          </cell>
          <cell r="G42" t="str">
            <v>HW DE SITEL</v>
          </cell>
          <cell r="H42" t="str">
            <v>IND</v>
          </cell>
          <cell r="I42"/>
          <cell r="J42">
            <v>40</v>
          </cell>
          <cell r="K42">
            <v>0</v>
          </cell>
          <cell r="L42">
            <v>40</v>
          </cell>
          <cell r="M42">
            <v>0</v>
          </cell>
          <cell r="N42" t="str">
            <v>-</v>
          </cell>
          <cell r="O42" t="str">
            <v>-</v>
          </cell>
          <cell r="P42" t="str">
            <v>EMM</v>
          </cell>
          <cell r="Q42" t="str">
            <v>EH</v>
          </cell>
          <cell r="R42" t="str">
            <v>-</v>
          </cell>
          <cell r="S42" t="str">
            <v>-</v>
          </cell>
          <cell r="T42" t="str">
            <v>-</v>
          </cell>
          <cell r="U42">
            <v>43831</v>
          </cell>
          <cell r="V42">
            <v>44196</v>
          </cell>
          <cell r="W42">
            <v>44196</v>
          </cell>
          <cell r="X42">
            <v>360</v>
          </cell>
          <cell r="Y42"/>
          <cell r="Z42" t="str">
            <v/>
          </cell>
        </row>
        <row r="43">
          <cell r="C43" t="str">
            <v>C-030</v>
          </cell>
          <cell r="D43" t="str">
            <v>SITEL</v>
          </cell>
          <cell r="E43">
            <v>2020</v>
          </cell>
          <cell r="F43" t="str">
            <v>OB</v>
          </cell>
          <cell r="G43" t="str">
            <v>HW DE TERCERS</v>
          </cell>
          <cell r="H43" t="str">
            <v>IND</v>
          </cell>
          <cell r="I43"/>
          <cell r="J43">
            <v>0</v>
          </cell>
          <cell r="K43">
            <v>0</v>
          </cell>
          <cell r="L43">
            <v>0</v>
          </cell>
          <cell r="M43" t="str">
            <v xml:space="preserve"> </v>
          </cell>
          <cell r="N43" t="str">
            <v>-</v>
          </cell>
          <cell r="O43" t="str">
            <v>-</v>
          </cell>
          <cell r="P43" t="str">
            <v>EMM</v>
          </cell>
          <cell r="Q43" t="str">
            <v>EH</v>
          </cell>
          <cell r="R43" t="str">
            <v>-</v>
          </cell>
          <cell r="S43" t="str">
            <v>-</v>
          </cell>
          <cell r="T43" t="str">
            <v>-</v>
          </cell>
          <cell r="U43">
            <v>43831</v>
          </cell>
          <cell r="V43">
            <v>44196</v>
          </cell>
          <cell r="W43">
            <v>44196</v>
          </cell>
          <cell r="X43">
            <v>360</v>
          </cell>
          <cell r="Y43"/>
          <cell r="Z43" t="str">
            <v/>
          </cell>
        </row>
        <row r="44">
          <cell r="C44"/>
          <cell r="D44"/>
          <cell r="E44"/>
          <cell r="F44"/>
          <cell r="G44"/>
          <cell r="H44"/>
          <cell r="I44"/>
          <cell r="J44">
            <v>4048</v>
          </cell>
          <cell r="K44">
            <v>0</v>
          </cell>
          <cell r="L44">
            <v>4048</v>
          </cell>
          <cell r="M44"/>
          <cell r="N44"/>
          <cell r="O44"/>
          <cell r="P44"/>
          <cell r="Q44"/>
          <cell r="R44"/>
          <cell r="S44"/>
          <cell r="T44"/>
          <cell r="U44"/>
          <cell r="V44"/>
          <cell r="W44"/>
          <cell r="X44"/>
          <cell r="Y44"/>
          <cell r="Z44">
            <v>0</v>
          </cell>
        </row>
        <row r="45">
          <cell r="C45"/>
          <cell r="D45"/>
          <cell r="E45"/>
          <cell r="F45"/>
          <cell r="G45"/>
          <cell r="H45"/>
          <cell r="I45"/>
          <cell r="J45"/>
          <cell r="K45"/>
          <cell r="L45"/>
          <cell r="M45"/>
          <cell r="N45"/>
          <cell r="O45"/>
          <cell r="P45"/>
          <cell r="Q45"/>
          <cell r="R45"/>
          <cell r="S45"/>
          <cell r="T45"/>
          <cell r="U45"/>
          <cell r="V45"/>
          <cell r="W45"/>
          <cell r="X45"/>
          <cell r="Y45"/>
          <cell r="Z45"/>
        </row>
        <row r="46">
          <cell r="C46"/>
          <cell r="D46"/>
          <cell r="E46"/>
          <cell r="F46"/>
          <cell r="G46"/>
          <cell r="H46"/>
          <cell r="I46"/>
          <cell r="J46"/>
          <cell r="K46"/>
          <cell r="L46"/>
          <cell r="M46"/>
          <cell r="N46"/>
          <cell r="O46"/>
          <cell r="P46"/>
          <cell r="Q46"/>
          <cell r="R46"/>
          <cell r="S46"/>
          <cell r="T46"/>
          <cell r="U46"/>
          <cell r="V46"/>
          <cell r="W46"/>
          <cell r="X46"/>
          <cell r="Y46"/>
          <cell r="Z46"/>
        </row>
        <row r="47">
          <cell r="D47"/>
          <cell r="E47"/>
          <cell r="F47"/>
          <cell r="G47"/>
          <cell r="H47"/>
          <cell r="I47"/>
          <cell r="J47"/>
          <cell r="K47"/>
          <cell r="N47" t="str">
            <v>APROVISIONAMENTS</v>
          </cell>
          <cell r="O47" t="str">
            <v>ADMINISTRACIO</v>
          </cell>
          <cell r="P47" t="str">
            <v>OPERACIONS</v>
          </cell>
          <cell r="Q47" t="str">
            <v>IMPLEMENTACIO</v>
          </cell>
          <cell r="R47" t="str">
            <v>DESENVOLUPAMENT</v>
          </cell>
          <cell r="S47" t="str">
            <v>COMERCIAL</v>
          </cell>
          <cell r="T47" t="str">
            <v>CONSUL.TELCOMUNIC.</v>
          </cell>
          <cell r="U47"/>
          <cell r="Z47"/>
        </row>
        <row r="48">
          <cell r="N48"/>
          <cell r="O48"/>
          <cell r="P48"/>
          <cell r="Q48"/>
          <cell r="R48"/>
          <cell r="S48"/>
          <cell r="T48"/>
          <cell r="U48"/>
          <cell r="Z48"/>
        </row>
        <row r="49">
          <cell r="N49"/>
          <cell r="O49"/>
          <cell r="P49"/>
          <cell r="Q49"/>
          <cell r="R49"/>
          <cell r="S49"/>
          <cell r="T49"/>
          <cell r="U49"/>
          <cell r="Z49"/>
        </row>
        <row r="50">
          <cell r="N50"/>
          <cell r="O50"/>
          <cell r="P50"/>
          <cell r="Q50"/>
          <cell r="R50"/>
          <cell r="S50"/>
          <cell r="T50"/>
          <cell r="U50"/>
          <cell r="Z50"/>
        </row>
        <row r="51">
          <cell r="N51"/>
          <cell r="O51"/>
          <cell r="P51"/>
          <cell r="Q51"/>
          <cell r="R51"/>
          <cell r="S51"/>
          <cell r="T51"/>
          <cell r="U51"/>
          <cell r="Z51"/>
        </row>
        <row r="52">
          <cell r="E52" t="str">
            <v>Projectes (INTERNS) en curs 2.019</v>
          </cell>
          <cell r="F52"/>
          <cell r="G52"/>
          <cell r="H52"/>
          <cell r="I52"/>
          <cell r="J52"/>
          <cell r="K52"/>
          <cell r="L52"/>
          <cell r="M52"/>
          <cell r="N52"/>
          <cell r="O52"/>
          <cell r="P52"/>
          <cell r="Q52"/>
          <cell r="R52"/>
          <cell r="S52"/>
          <cell r="T52"/>
          <cell r="U52"/>
          <cell r="Z52"/>
        </row>
        <row r="53">
          <cell r="N53"/>
          <cell r="O53"/>
          <cell r="P53"/>
          <cell r="Q53"/>
          <cell r="R53"/>
          <cell r="S53"/>
          <cell r="T53"/>
          <cell r="U53"/>
          <cell r="Z53"/>
        </row>
        <row r="54">
          <cell r="N54"/>
          <cell r="O54"/>
          <cell r="P54"/>
          <cell r="Q54"/>
          <cell r="R54"/>
          <cell r="S54"/>
          <cell r="T54"/>
          <cell r="U54"/>
          <cell r="Z54"/>
        </row>
        <row r="55">
          <cell r="C55" t="str">
            <v>OF</v>
          </cell>
          <cell r="D55" t="str">
            <v>CLIENT</v>
          </cell>
          <cell r="E55" t="str">
            <v>ANY</v>
          </cell>
          <cell r="F55" t="str">
            <v>STATUS</v>
          </cell>
          <cell r="G55" t="str">
            <v>PROJECTE</v>
          </cell>
          <cell r="H55" t="str">
            <v>TIPUS OF o DEPENDENCIA</v>
          </cell>
          <cell r="I55"/>
          <cell r="J55" t="str">
            <v>PREV</v>
          </cell>
          <cell r="K55" t="str">
            <v>TOTAL</v>
          </cell>
          <cell r="L55" t="str">
            <v>DESV</v>
          </cell>
          <cell r="M55" t="str">
            <v>AVANÇ</v>
          </cell>
          <cell r="N55" t="str">
            <v>DPT. IMPLICATS</v>
          </cell>
          <cell r="O55"/>
          <cell r="P55"/>
          <cell r="Q55"/>
          <cell r="R55"/>
          <cell r="S55"/>
          <cell r="T55"/>
          <cell r="U55" t="str">
            <v>DATA</v>
          </cell>
          <cell r="V55" t="str">
            <v>DATA</v>
          </cell>
          <cell r="W55" t="str">
            <v>DATA</v>
          </cell>
          <cell r="X55" t="str">
            <v>DURADA</v>
          </cell>
          <cell r="Y55" t="str">
            <v>DATA</v>
          </cell>
          <cell r="Z55" t="str">
            <v>DESVIAC.</v>
          </cell>
        </row>
        <row r="56">
          <cell r="C56"/>
          <cell r="D56"/>
          <cell r="E56"/>
          <cell r="F56"/>
          <cell r="G56"/>
          <cell r="H56"/>
          <cell r="I56"/>
          <cell r="J56"/>
          <cell r="K56" t="str">
            <v>REAL</v>
          </cell>
          <cell r="L56"/>
          <cell r="M56"/>
          <cell r="N56"/>
          <cell r="O56"/>
          <cell r="P56"/>
          <cell r="Q56"/>
          <cell r="R56"/>
          <cell r="S56"/>
          <cell r="T56"/>
          <cell r="U56" t="str">
            <v>INICI</v>
          </cell>
          <cell r="V56" t="str">
            <v>ENTREGA</v>
          </cell>
          <cell r="W56" t="str">
            <v>REVISADA</v>
          </cell>
          <cell r="X56"/>
          <cell r="Y56" t="str">
            <v>ACCEP.</v>
          </cell>
          <cell r="Z56"/>
        </row>
        <row r="57">
          <cell r="C57"/>
          <cell r="D57"/>
          <cell r="E57"/>
          <cell r="F57"/>
          <cell r="Z57"/>
        </row>
        <row r="58">
          <cell r="C58" t="str">
            <v>C-031</v>
          </cell>
          <cell r="D58" t="str">
            <v>SITEL</v>
          </cell>
          <cell r="E58">
            <v>2020</v>
          </cell>
          <cell r="F58" t="str">
            <v>OB</v>
          </cell>
          <cell r="G58" t="str">
            <v>Manteniment correctiu SW TEDIS.Net MODBUSMasterService v1.49</v>
          </cell>
          <cell r="H58" t="str">
            <v>IND</v>
          </cell>
          <cell r="I58"/>
          <cell r="J58">
            <v>24</v>
          </cell>
          <cell r="K58">
            <v>0</v>
          </cell>
          <cell r="L58">
            <v>24</v>
          </cell>
          <cell r="M58">
            <v>0</v>
          </cell>
          <cell r="N58" t="str">
            <v>-</v>
          </cell>
          <cell r="O58" t="str">
            <v>-</v>
          </cell>
          <cell r="P58" t="str">
            <v>-</v>
          </cell>
          <cell r="Q58" t="str">
            <v>-</v>
          </cell>
          <cell r="R58" t="str">
            <v>EDC</v>
          </cell>
          <cell r="S58" t="str">
            <v>-</v>
          </cell>
          <cell r="T58" t="str">
            <v>-</v>
          </cell>
          <cell r="U58">
            <v>43831</v>
          </cell>
          <cell r="V58">
            <v>44196</v>
          </cell>
          <cell r="W58">
            <v>44196</v>
          </cell>
          <cell r="X58">
            <v>360</v>
          </cell>
          <cell r="Y58"/>
          <cell r="Z58" t="str">
            <v/>
          </cell>
        </row>
        <row r="59">
          <cell r="C59" t="str">
            <v>C-032</v>
          </cell>
          <cell r="D59" t="str">
            <v>SITEL</v>
          </cell>
          <cell r="E59">
            <v>2020</v>
          </cell>
          <cell r="F59" t="str">
            <v>OB</v>
          </cell>
          <cell r="G59" t="str">
            <v>Manteniment correctiu SW TEDIS.Net PrimeService v1.49</v>
          </cell>
          <cell r="H59" t="str">
            <v>IND</v>
          </cell>
          <cell r="I59"/>
          <cell r="J59">
            <v>24</v>
          </cell>
          <cell r="K59">
            <v>0</v>
          </cell>
          <cell r="L59">
            <v>24</v>
          </cell>
          <cell r="M59">
            <v>0</v>
          </cell>
          <cell r="N59" t="str">
            <v>-</v>
          </cell>
          <cell r="O59" t="str">
            <v>-</v>
          </cell>
          <cell r="P59" t="str">
            <v>-</v>
          </cell>
          <cell r="Q59" t="str">
            <v>-</v>
          </cell>
          <cell r="R59" t="str">
            <v>EDC</v>
          </cell>
          <cell r="S59" t="str">
            <v>-</v>
          </cell>
          <cell r="T59" t="str">
            <v>-</v>
          </cell>
          <cell r="U59">
            <v>43831</v>
          </cell>
          <cell r="V59">
            <v>44196</v>
          </cell>
          <cell r="W59">
            <v>44196</v>
          </cell>
          <cell r="X59">
            <v>360</v>
          </cell>
          <cell r="Y59"/>
          <cell r="Z59" t="str">
            <v/>
          </cell>
        </row>
        <row r="60">
          <cell r="C60" t="str">
            <v>C-033</v>
          </cell>
          <cell r="D60" t="str">
            <v>SITEL</v>
          </cell>
          <cell r="E60">
            <v>2020</v>
          </cell>
          <cell r="F60" t="str">
            <v>OB</v>
          </cell>
          <cell r="G60" t="str">
            <v>Manteniment correctiu SW TEDIS.Net PROSA MasterService v1.49</v>
          </cell>
          <cell r="H60" t="str">
            <v>IND</v>
          </cell>
          <cell r="I60"/>
          <cell r="J60">
            <v>24</v>
          </cell>
          <cell r="K60">
            <v>0</v>
          </cell>
          <cell r="L60">
            <v>24</v>
          </cell>
          <cell r="M60">
            <v>0</v>
          </cell>
          <cell r="N60" t="str">
            <v>-</v>
          </cell>
          <cell r="O60" t="str">
            <v>-</v>
          </cell>
          <cell r="P60" t="str">
            <v>-</v>
          </cell>
          <cell r="Q60" t="str">
            <v>-</v>
          </cell>
          <cell r="R60" t="str">
            <v>EDC</v>
          </cell>
          <cell r="S60" t="str">
            <v>-</v>
          </cell>
          <cell r="T60" t="str">
            <v>-</v>
          </cell>
          <cell r="U60">
            <v>43831</v>
          </cell>
          <cell r="V60">
            <v>44196</v>
          </cell>
          <cell r="W60">
            <v>44196</v>
          </cell>
          <cell r="X60">
            <v>360</v>
          </cell>
          <cell r="Y60"/>
          <cell r="Z60" t="str">
            <v/>
          </cell>
        </row>
        <row r="61">
          <cell r="C61" t="str">
            <v>C-034</v>
          </cell>
          <cell r="D61" t="str">
            <v>SITEL</v>
          </cell>
          <cell r="E61">
            <v>2020</v>
          </cell>
          <cell r="F61" t="str">
            <v>OB</v>
          </cell>
          <cell r="G61" t="str">
            <v>Manteniment correctiu SW TEDIS.Net IEC104Service v1.49</v>
          </cell>
          <cell r="H61" t="str">
            <v>IND</v>
          </cell>
          <cell r="I61"/>
          <cell r="J61">
            <v>24</v>
          </cell>
          <cell r="K61">
            <v>0</v>
          </cell>
          <cell r="L61">
            <v>24</v>
          </cell>
          <cell r="M61">
            <v>0</v>
          </cell>
          <cell r="N61" t="str">
            <v>-</v>
          </cell>
          <cell r="O61" t="str">
            <v>-</v>
          </cell>
          <cell r="P61" t="str">
            <v>-</v>
          </cell>
          <cell r="Q61" t="str">
            <v>-</v>
          </cell>
          <cell r="R61" t="str">
            <v>EDC</v>
          </cell>
          <cell r="S61" t="str">
            <v>-</v>
          </cell>
          <cell r="T61" t="str">
            <v>-</v>
          </cell>
          <cell r="U61">
            <v>43831</v>
          </cell>
          <cell r="V61">
            <v>44196</v>
          </cell>
          <cell r="W61">
            <v>44196</v>
          </cell>
          <cell r="X61">
            <v>360</v>
          </cell>
          <cell r="Y61"/>
          <cell r="Z61" t="str">
            <v/>
          </cell>
        </row>
        <row r="62">
          <cell r="C62" t="str">
            <v>C-035</v>
          </cell>
          <cell r="D62" t="str">
            <v>SITEL</v>
          </cell>
          <cell r="E62">
            <v>2020</v>
          </cell>
          <cell r="F62" t="str">
            <v>OB</v>
          </cell>
          <cell r="G62" t="str">
            <v>Manteniment correctiu SW TEDIS.Net SystemTerminal v1.49</v>
          </cell>
          <cell r="H62" t="str">
            <v>IND</v>
          </cell>
          <cell r="I62"/>
          <cell r="J62">
            <v>24</v>
          </cell>
          <cell r="K62">
            <v>0</v>
          </cell>
          <cell r="L62">
            <v>24</v>
          </cell>
          <cell r="M62">
            <v>0</v>
          </cell>
          <cell r="N62" t="str">
            <v>-</v>
          </cell>
          <cell r="O62" t="str">
            <v>-</v>
          </cell>
          <cell r="P62" t="str">
            <v>-</v>
          </cell>
          <cell r="Q62" t="str">
            <v>-</v>
          </cell>
          <cell r="R62" t="str">
            <v>EDC</v>
          </cell>
          <cell r="S62" t="str">
            <v>-</v>
          </cell>
          <cell r="T62" t="str">
            <v>-</v>
          </cell>
          <cell r="U62">
            <v>43831</v>
          </cell>
          <cell r="V62">
            <v>44196</v>
          </cell>
          <cell r="W62">
            <v>44196</v>
          </cell>
          <cell r="X62">
            <v>360</v>
          </cell>
          <cell r="Y62"/>
          <cell r="Z62" t="str">
            <v/>
          </cell>
        </row>
        <row r="63">
          <cell r="C63" t="str">
            <v>C-036</v>
          </cell>
          <cell r="D63" t="str">
            <v>SITEL</v>
          </cell>
          <cell r="E63">
            <v>2020</v>
          </cell>
          <cell r="F63" t="str">
            <v>OB</v>
          </cell>
          <cell r="G63" t="str">
            <v>Manteniment correctiu SW TEDIS.Net SystemCoreServices v1.49</v>
          </cell>
          <cell r="H63" t="str">
            <v>IND</v>
          </cell>
          <cell r="I63"/>
          <cell r="J63">
            <v>24</v>
          </cell>
          <cell r="K63">
            <v>0</v>
          </cell>
          <cell r="L63">
            <v>24</v>
          </cell>
          <cell r="M63">
            <v>0</v>
          </cell>
          <cell r="N63" t="str">
            <v>-</v>
          </cell>
          <cell r="O63" t="str">
            <v>-</v>
          </cell>
          <cell r="P63" t="str">
            <v>-</v>
          </cell>
          <cell r="Q63" t="str">
            <v>-</v>
          </cell>
          <cell r="R63" t="str">
            <v>EDC</v>
          </cell>
          <cell r="S63" t="str">
            <v>-</v>
          </cell>
          <cell r="T63" t="str">
            <v>-</v>
          </cell>
          <cell r="U63">
            <v>43831</v>
          </cell>
          <cell r="V63">
            <v>44196</v>
          </cell>
          <cell r="W63">
            <v>44196</v>
          </cell>
          <cell r="X63">
            <v>360</v>
          </cell>
          <cell r="Y63"/>
          <cell r="Z63" t="str">
            <v/>
          </cell>
        </row>
        <row r="64">
          <cell r="C64" t="str">
            <v>C-037</v>
          </cell>
          <cell r="D64" t="str">
            <v>SITEL</v>
          </cell>
          <cell r="E64">
            <v>2020</v>
          </cell>
          <cell r="F64" t="str">
            <v>OB</v>
          </cell>
          <cell r="G64" t="str">
            <v>Manteniment correctiu SW TEDIS.Net ConfigEditor v1.49</v>
          </cell>
          <cell r="H64" t="str">
            <v>IND</v>
          </cell>
          <cell r="I64"/>
          <cell r="J64">
            <v>24</v>
          </cell>
          <cell r="K64">
            <v>0</v>
          </cell>
          <cell r="L64">
            <v>24</v>
          </cell>
          <cell r="M64">
            <v>0</v>
          </cell>
          <cell r="N64" t="str">
            <v>-</v>
          </cell>
          <cell r="O64" t="str">
            <v>-</v>
          </cell>
          <cell r="P64" t="str">
            <v>-</v>
          </cell>
          <cell r="Q64" t="str">
            <v>-</v>
          </cell>
          <cell r="R64" t="str">
            <v>EDC</v>
          </cell>
          <cell r="S64" t="str">
            <v>-</v>
          </cell>
          <cell r="T64" t="str">
            <v>-</v>
          </cell>
          <cell r="U64">
            <v>43831</v>
          </cell>
          <cell r="V64">
            <v>44196</v>
          </cell>
          <cell r="W64">
            <v>44196</v>
          </cell>
          <cell r="X64">
            <v>360</v>
          </cell>
          <cell r="Y64"/>
          <cell r="Z64" t="str">
            <v/>
          </cell>
        </row>
        <row r="65">
          <cell r="C65" t="str">
            <v>C-038</v>
          </cell>
          <cell r="D65" t="str">
            <v>SITEL</v>
          </cell>
          <cell r="E65">
            <v>2020</v>
          </cell>
          <cell r="F65" t="str">
            <v>OB</v>
          </cell>
          <cell r="G65" t="str">
            <v>Manteniment correctiu SW TEDIS.Net ConfigUiService v1.49</v>
          </cell>
          <cell r="H65" t="str">
            <v>IND</v>
          </cell>
          <cell r="I65"/>
          <cell r="J65">
            <v>24</v>
          </cell>
          <cell r="K65">
            <v>0</v>
          </cell>
          <cell r="L65">
            <v>24</v>
          </cell>
          <cell r="M65">
            <v>0</v>
          </cell>
          <cell r="N65" t="str">
            <v>-</v>
          </cell>
          <cell r="O65" t="str">
            <v>-</v>
          </cell>
          <cell r="P65" t="str">
            <v>-</v>
          </cell>
          <cell r="Q65" t="str">
            <v>-</v>
          </cell>
          <cell r="R65" t="str">
            <v>EDC</v>
          </cell>
          <cell r="S65" t="str">
            <v>-</v>
          </cell>
          <cell r="T65" t="str">
            <v>-</v>
          </cell>
          <cell r="U65">
            <v>43831</v>
          </cell>
          <cell r="V65">
            <v>44196</v>
          </cell>
          <cell r="W65">
            <v>44196</v>
          </cell>
          <cell r="X65">
            <v>360</v>
          </cell>
          <cell r="Y65"/>
          <cell r="Z65" t="str">
            <v/>
          </cell>
        </row>
        <row r="66">
          <cell r="C66" t="str">
            <v>C-039</v>
          </cell>
          <cell r="D66" t="str">
            <v>SITEL</v>
          </cell>
          <cell r="E66">
            <v>2020</v>
          </cell>
          <cell r="F66" t="str">
            <v>OB</v>
          </cell>
          <cell r="G66" t="str">
            <v>Manteniment correctiu SW TEDIS.Net Data v1.49</v>
          </cell>
          <cell r="H66" t="str">
            <v>IND</v>
          </cell>
          <cell r="I66"/>
          <cell r="J66">
            <v>24</v>
          </cell>
          <cell r="K66">
            <v>0</v>
          </cell>
          <cell r="L66">
            <v>24</v>
          </cell>
          <cell r="M66">
            <v>0</v>
          </cell>
          <cell r="N66" t="str">
            <v>-</v>
          </cell>
          <cell r="O66" t="str">
            <v>-</v>
          </cell>
          <cell r="P66" t="str">
            <v>-</v>
          </cell>
          <cell r="Q66" t="str">
            <v>-</v>
          </cell>
          <cell r="R66" t="str">
            <v>EDC</v>
          </cell>
          <cell r="S66" t="str">
            <v>-</v>
          </cell>
          <cell r="T66" t="str">
            <v>-</v>
          </cell>
          <cell r="U66">
            <v>43831</v>
          </cell>
          <cell r="V66">
            <v>44196</v>
          </cell>
          <cell r="W66">
            <v>44196</v>
          </cell>
          <cell r="X66">
            <v>360</v>
          </cell>
          <cell r="Y66"/>
          <cell r="Z66" t="str">
            <v/>
          </cell>
        </row>
        <row r="67">
          <cell r="C67" t="str">
            <v>C-040</v>
          </cell>
          <cell r="D67" t="str">
            <v>SITEL</v>
          </cell>
          <cell r="E67">
            <v>2020</v>
          </cell>
          <cell r="F67" t="str">
            <v>OB</v>
          </cell>
          <cell r="G67" t="str">
            <v>Manteniment correctiu SW TEDIS.Net MasterService v1.49</v>
          </cell>
          <cell r="H67" t="str">
            <v>IND</v>
          </cell>
          <cell r="I67"/>
          <cell r="J67">
            <v>24</v>
          </cell>
          <cell r="K67">
            <v>0</v>
          </cell>
          <cell r="L67">
            <v>24</v>
          </cell>
          <cell r="M67">
            <v>0</v>
          </cell>
          <cell r="N67" t="str">
            <v>-</v>
          </cell>
          <cell r="O67" t="str">
            <v>-</v>
          </cell>
          <cell r="P67" t="str">
            <v>-</v>
          </cell>
          <cell r="Q67" t="str">
            <v>-</v>
          </cell>
          <cell r="R67" t="str">
            <v>EDC</v>
          </cell>
          <cell r="S67" t="str">
            <v>-</v>
          </cell>
          <cell r="T67" t="str">
            <v>-</v>
          </cell>
          <cell r="U67">
            <v>43831</v>
          </cell>
          <cell r="V67">
            <v>44196</v>
          </cell>
          <cell r="W67">
            <v>44196</v>
          </cell>
          <cell r="X67">
            <v>360</v>
          </cell>
          <cell r="Y67"/>
          <cell r="Z67" t="str">
            <v/>
          </cell>
        </row>
        <row r="68">
          <cell r="C68" t="str">
            <v>C-041</v>
          </cell>
          <cell r="D68" t="str">
            <v>SITEL</v>
          </cell>
          <cell r="E68">
            <v>2020</v>
          </cell>
          <cell r="F68" t="str">
            <v>OB</v>
          </cell>
          <cell r="G68" t="str">
            <v>Manteniment correctiu SW TEDIS.Net AlertEditor v1.49</v>
          </cell>
          <cell r="H68" t="str">
            <v>IND</v>
          </cell>
          <cell r="I68"/>
          <cell r="J68">
            <v>24</v>
          </cell>
          <cell r="K68">
            <v>0</v>
          </cell>
          <cell r="L68">
            <v>24</v>
          </cell>
          <cell r="M68">
            <v>0</v>
          </cell>
          <cell r="N68" t="str">
            <v>-</v>
          </cell>
          <cell r="O68" t="str">
            <v>-</v>
          </cell>
          <cell r="P68" t="str">
            <v>-</v>
          </cell>
          <cell r="Q68" t="str">
            <v>-</v>
          </cell>
          <cell r="R68" t="str">
            <v>EDC</v>
          </cell>
          <cell r="S68" t="str">
            <v>-</v>
          </cell>
          <cell r="T68" t="str">
            <v>-</v>
          </cell>
          <cell r="U68">
            <v>43831</v>
          </cell>
          <cell r="V68">
            <v>44196</v>
          </cell>
          <cell r="W68">
            <v>44196</v>
          </cell>
          <cell r="X68">
            <v>360</v>
          </cell>
          <cell r="Y68"/>
          <cell r="Z68" t="str">
            <v/>
          </cell>
        </row>
        <row r="69">
          <cell r="C69" t="str">
            <v>C-042</v>
          </cell>
          <cell r="D69" t="str">
            <v>SITEL</v>
          </cell>
          <cell r="E69">
            <v>2020</v>
          </cell>
          <cell r="F69" t="str">
            <v>OB</v>
          </cell>
          <cell r="G69" t="str">
            <v>Manteniment correctiu SW TEDIS.Net SimulaManager v1.49</v>
          </cell>
          <cell r="H69" t="str">
            <v>IND</v>
          </cell>
          <cell r="I69"/>
          <cell r="J69">
            <v>24</v>
          </cell>
          <cell r="K69">
            <v>0</v>
          </cell>
          <cell r="L69">
            <v>24</v>
          </cell>
          <cell r="M69">
            <v>0</v>
          </cell>
          <cell r="N69" t="str">
            <v>-</v>
          </cell>
          <cell r="O69" t="str">
            <v>-</v>
          </cell>
          <cell r="P69" t="str">
            <v>-</v>
          </cell>
          <cell r="Q69" t="str">
            <v>-</v>
          </cell>
          <cell r="R69" t="str">
            <v>EDC</v>
          </cell>
          <cell r="S69" t="str">
            <v>-</v>
          </cell>
          <cell r="T69" t="str">
            <v>-</v>
          </cell>
          <cell r="U69">
            <v>43831</v>
          </cell>
          <cell r="V69">
            <v>44196</v>
          </cell>
          <cell r="W69">
            <v>44196</v>
          </cell>
          <cell r="X69">
            <v>360</v>
          </cell>
          <cell r="Y69"/>
          <cell r="Z69" t="str">
            <v/>
          </cell>
        </row>
        <row r="70">
          <cell r="C70" t="str">
            <v>C-043</v>
          </cell>
          <cell r="D70" t="str">
            <v>SITEL</v>
          </cell>
          <cell r="E70">
            <v>2020</v>
          </cell>
          <cell r="F70" t="str">
            <v>OB</v>
          </cell>
          <cell r="G70" t="str">
            <v>Manteniment correctiu SW TEDIS.Net PowwerCutServices v1.49</v>
          </cell>
          <cell r="H70" t="str">
            <v>IND</v>
          </cell>
          <cell r="I70"/>
          <cell r="J70">
            <v>24</v>
          </cell>
          <cell r="K70">
            <v>0</v>
          </cell>
          <cell r="L70">
            <v>24</v>
          </cell>
          <cell r="M70">
            <v>0</v>
          </cell>
          <cell r="N70" t="str">
            <v>-</v>
          </cell>
          <cell r="O70" t="str">
            <v>-</v>
          </cell>
          <cell r="P70" t="str">
            <v>-</v>
          </cell>
          <cell r="Q70" t="str">
            <v>-</v>
          </cell>
          <cell r="R70" t="str">
            <v>EDC</v>
          </cell>
          <cell r="S70" t="str">
            <v>-</v>
          </cell>
          <cell r="T70" t="str">
            <v>-</v>
          </cell>
          <cell r="U70">
            <v>43831</v>
          </cell>
          <cell r="V70">
            <v>44196</v>
          </cell>
          <cell r="W70">
            <v>44196</v>
          </cell>
          <cell r="X70">
            <v>360</v>
          </cell>
          <cell r="Y70"/>
          <cell r="Z70" t="str">
            <v/>
          </cell>
        </row>
        <row r="71">
          <cell r="C71" t="str">
            <v>C-044</v>
          </cell>
          <cell r="D71" t="str">
            <v>SITEL</v>
          </cell>
          <cell r="E71">
            <v>2020</v>
          </cell>
          <cell r="F71" t="str">
            <v>OB</v>
          </cell>
          <cell r="G71" t="str">
            <v>Manteniment correctiu SW TEDIS.Net IEC101MasterService v1.49</v>
          </cell>
          <cell r="H71" t="str">
            <v>IND</v>
          </cell>
          <cell r="I71"/>
          <cell r="J71">
            <v>24</v>
          </cell>
          <cell r="K71">
            <v>0</v>
          </cell>
          <cell r="L71">
            <v>24</v>
          </cell>
          <cell r="M71">
            <v>0</v>
          </cell>
          <cell r="N71" t="str">
            <v>-</v>
          </cell>
          <cell r="O71" t="str">
            <v>-</v>
          </cell>
          <cell r="P71" t="str">
            <v>-</v>
          </cell>
          <cell r="Q71" t="str">
            <v>-</v>
          </cell>
          <cell r="R71" t="str">
            <v>EDC</v>
          </cell>
          <cell r="S71" t="str">
            <v>-</v>
          </cell>
          <cell r="T71" t="str">
            <v>-</v>
          </cell>
          <cell r="U71">
            <v>43831</v>
          </cell>
          <cell r="V71">
            <v>44196</v>
          </cell>
          <cell r="W71">
            <v>44196</v>
          </cell>
          <cell r="X71">
            <v>360</v>
          </cell>
          <cell r="Y71"/>
          <cell r="Z71" t="str">
            <v/>
          </cell>
        </row>
        <row r="72">
          <cell r="C72" t="str">
            <v>C-045</v>
          </cell>
          <cell r="D72" t="str">
            <v>SITEL</v>
          </cell>
          <cell r="E72">
            <v>2020</v>
          </cell>
          <cell r="F72" t="str">
            <v>OB</v>
          </cell>
          <cell r="G72" t="str">
            <v>Manteniment correctiu SW TEDIS.Net SimulaFlowService v1.49</v>
          </cell>
          <cell r="H72" t="str">
            <v>IND</v>
          </cell>
          <cell r="I72"/>
          <cell r="J72">
            <v>24</v>
          </cell>
          <cell r="K72">
            <v>0</v>
          </cell>
          <cell r="L72">
            <v>24</v>
          </cell>
          <cell r="M72">
            <v>0</v>
          </cell>
          <cell r="N72" t="str">
            <v>-</v>
          </cell>
          <cell r="O72" t="str">
            <v>-</v>
          </cell>
          <cell r="P72" t="str">
            <v>-</v>
          </cell>
          <cell r="Q72" t="str">
            <v>-</v>
          </cell>
          <cell r="R72" t="str">
            <v>EDC</v>
          </cell>
          <cell r="S72" t="str">
            <v>-</v>
          </cell>
          <cell r="T72" t="str">
            <v>-</v>
          </cell>
          <cell r="U72">
            <v>43831</v>
          </cell>
          <cell r="V72">
            <v>44196</v>
          </cell>
          <cell r="W72">
            <v>44196</v>
          </cell>
          <cell r="X72">
            <v>360</v>
          </cell>
          <cell r="Y72"/>
          <cell r="Z72" t="str">
            <v/>
          </cell>
        </row>
        <row r="73">
          <cell r="C73" t="str">
            <v>C-046</v>
          </cell>
          <cell r="D73" t="str">
            <v>SITEL</v>
          </cell>
          <cell r="E73">
            <v>2020</v>
          </cell>
          <cell r="F73" t="str">
            <v>OB</v>
          </cell>
          <cell r="G73" t="str">
            <v>Manteniment correctiu SW TEDIS.Net ControlPanel v1.49</v>
          </cell>
          <cell r="H73" t="str">
            <v>IND</v>
          </cell>
          <cell r="I73"/>
          <cell r="J73">
            <v>24</v>
          </cell>
          <cell r="K73">
            <v>0</v>
          </cell>
          <cell r="L73">
            <v>24</v>
          </cell>
          <cell r="M73">
            <v>0</v>
          </cell>
          <cell r="N73" t="str">
            <v>-</v>
          </cell>
          <cell r="O73" t="str">
            <v>-</v>
          </cell>
          <cell r="P73" t="str">
            <v>-</v>
          </cell>
          <cell r="Q73" t="str">
            <v>-</v>
          </cell>
          <cell r="R73" t="str">
            <v>EDC</v>
          </cell>
          <cell r="S73" t="str">
            <v>-</v>
          </cell>
          <cell r="T73" t="str">
            <v>-</v>
          </cell>
          <cell r="U73">
            <v>43831</v>
          </cell>
          <cell r="V73">
            <v>44196</v>
          </cell>
          <cell r="W73">
            <v>44196</v>
          </cell>
          <cell r="X73">
            <v>360</v>
          </cell>
          <cell r="Y73"/>
          <cell r="Z73" t="str">
            <v/>
          </cell>
        </row>
        <row r="74">
          <cell r="C74" t="str">
            <v>C-047</v>
          </cell>
          <cell r="D74" t="str">
            <v>SITEL</v>
          </cell>
          <cell r="E74">
            <v>2020</v>
          </cell>
          <cell r="F74" t="str">
            <v>OB</v>
          </cell>
          <cell r="G74" t="str">
            <v>Manteniment correctiu SW TEDIS.Net SystemExport v1.49</v>
          </cell>
          <cell r="H74" t="str">
            <v>IND</v>
          </cell>
          <cell r="I74"/>
          <cell r="J74">
            <v>24</v>
          </cell>
          <cell r="K74">
            <v>0</v>
          </cell>
          <cell r="L74">
            <v>24</v>
          </cell>
          <cell r="M74">
            <v>0</v>
          </cell>
          <cell r="N74" t="str">
            <v>-</v>
          </cell>
          <cell r="O74" t="str">
            <v>-</v>
          </cell>
          <cell r="P74" t="str">
            <v>-</v>
          </cell>
          <cell r="Q74" t="str">
            <v>-</v>
          </cell>
          <cell r="R74" t="str">
            <v>EDC</v>
          </cell>
          <cell r="S74" t="str">
            <v>-</v>
          </cell>
          <cell r="T74" t="str">
            <v>-</v>
          </cell>
          <cell r="U74">
            <v>43831</v>
          </cell>
          <cell r="V74">
            <v>44196</v>
          </cell>
          <cell r="W74">
            <v>44196</v>
          </cell>
          <cell r="X74">
            <v>360</v>
          </cell>
          <cell r="Y74"/>
          <cell r="Z74" t="str">
            <v/>
          </cell>
        </row>
        <row r="75">
          <cell r="C75" t="str">
            <v>C-048</v>
          </cell>
          <cell r="D75" t="str">
            <v>SITEL</v>
          </cell>
          <cell r="E75">
            <v>2020</v>
          </cell>
          <cell r="F75" t="str">
            <v>OB</v>
          </cell>
          <cell r="G75" t="str">
            <v>Manteniment correctiu SW TEDIS.Net ModbusServerService v1.49</v>
          </cell>
          <cell r="H75" t="str">
            <v>IND</v>
          </cell>
          <cell r="I75"/>
          <cell r="J75">
            <v>24</v>
          </cell>
          <cell r="K75">
            <v>0</v>
          </cell>
          <cell r="L75">
            <v>24</v>
          </cell>
          <cell r="M75">
            <v>0</v>
          </cell>
          <cell r="N75" t="str">
            <v>-</v>
          </cell>
          <cell r="O75" t="str">
            <v>-</v>
          </cell>
          <cell r="P75" t="str">
            <v>-</v>
          </cell>
          <cell r="Q75" t="str">
            <v>-</v>
          </cell>
          <cell r="R75" t="str">
            <v>EDC</v>
          </cell>
          <cell r="S75" t="str">
            <v>-</v>
          </cell>
          <cell r="T75" t="str">
            <v>-</v>
          </cell>
          <cell r="U75">
            <v>43831</v>
          </cell>
          <cell r="V75">
            <v>44196</v>
          </cell>
          <cell r="W75">
            <v>44196</v>
          </cell>
          <cell r="X75">
            <v>360</v>
          </cell>
          <cell r="Y75"/>
          <cell r="Z75" t="str">
            <v/>
          </cell>
        </row>
        <row r="76">
          <cell r="C76" t="str">
            <v>C-049</v>
          </cell>
          <cell r="D76" t="str">
            <v>SITEL</v>
          </cell>
          <cell r="E76">
            <v>2020</v>
          </cell>
          <cell r="F76" t="str">
            <v>OB</v>
          </cell>
          <cell r="G76" t="str">
            <v>Manteniment correctiu SW TEDIS.Net SystemWeb v1.49</v>
          </cell>
          <cell r="H76" t="str">
            <v>IND</v>
          </cell>
          <cell r="I76"/>
          <cell r="J76">
            <v>24</v>
          </cell>
          <cell r="K76">
            <v>0</v>
          </cell>
          <cell r="L76">
            <v>24</v>
          </cell>
          <cell r="M76">
            <v>0</v>
          </cell>
          <cell r="N76" t="str">
            <v>-</v>
          </cell>
          <cell r="O76" t="str">
            <v>-</v>
          </cell>
          <cell r="P76" t="str">
            <v>-</v>
          </cell>
          <cell r="Q76" t="str">
            <v>-</v>
          </cell>
          <cell r="R76" t="str">
            <v>EDC</v>
          </cell>
          <cell r="S76" t="str">
            <v>-</v>
          </cell>
          <cell r="T76" t="str">
            <v>-</v>
          </cell>
          <cell r="U76">
            <v>43831</v>
          </cell>
          <cell r="V76">
            <v>44196</v>
          </cell>
          <cell r="W76">
            <v>44196</v>
          </cell>
          <cell r="X76">
            <v>360</v>
          </cell>
          <cell r="Y76"/>
          <cell r="Z76" t="str">
            <v/>
          </cell>
        </row>
        <row r="77">
          <cell r="C77" t="str">
            <v>C-050</v>
          </cell>
          <cell r="D77" t="str">
            <v>SITEL</v>
          </cell>
          <cell r="E77">
            <v>2020</v>
          </cell>
          <cell r="F77" t="str">
            <v>OB</v>
          </cell>
          <cell r="G77" t="str">
            <v>Manteniment correctiu SW TEDIS.Net ConfigReports v1.49</v>
          </cell>
          <cell r="H77" t="str">
            <v>IND</v>
          </cell>
          <cell r="I77"/>
          <cell r="J77">
            <v>24</v>
          </cell>
          <cell r="K77">
            <v>0</v>
          </cell>
          <cell r="L77">
            <v>24</v>
          </cell>
          <cell r="M77">
            <v>0</v>
          </cell>
          <cell r="N77" t="str">
            <v>-</v>
          </cell>
          <cell r="O77" t="str">
            <v>-</v>
          </cell>
          <cell r="P77" t="str">
            <v>-</v>
          </cell>
          <cell r="Q77" t="str">
            <v>-</v>
          </cell>
          <cell r="R77" t="str">
            <v>EDC</v>
          </cell>
          <cell r="S77" t="str">
            <v>-</v>
          </cell>
          <cell r="T77" t="str">
            <v>-</v>
          </cell>
          <cell r="U77">
            <v>43831</v>
          </cell>
          <cell r="V77">
            <v>44196</v>
          </cell>
          <cell r="W77">
            <v>44196</v>
          </cell>
          <cell r="X77">
            <v>360</v>
          </cell>
          <cell r="Y77"/>
          <cell r="Z77" t="str">
            <v/>
          </cell>
        </row>
        <row r="78">
          <cell r="C78" t="str">
            <v>C-051</v>
          </cell>
          <cell r="D78" t="str">
            <v>SITEL</v>
          </cell>
          <cell r="E78">
            <v>2020</v>
          </cell>
          <cell r="F78" t="str">
            <v>OB</v>
          </cell>
          <cell r="G78" t="str">
            <v>Manteniment correctiu SW TEDIS.Net AlertService (SMS) v1.49</v>
          </cell>
          <cell r="H78" t="str">
            <v>IND</v>
          </cell>
          <cell r="I78"/>
          <cell r="J78">
            <v>24</v>
          </cell>
          <cell r="K78">
            <v>0</v>
          </cell>
          <cell r="L78">
            <v>24</v>
          </cell>
          <cell r="M78">
            <v>0</v>
          </cell>
          <cell r="N78" t="str">
            <v>-</v>
          </cell>
          <cell r="O78" t="str">
            <v>-</v>
          </cell>
          <cell r="P78" t="str">
            <v>-</v>
          </cell>
          <cell r="Q78" t="str">
            <v>-</v>
          </cell>
          <cell r="R78" t="str">
            <v>EDC</v>
          </cell>
          <cell r="S78" t="str">
            <v>-</v>
          </cell>
          <cell r="T78" t="str">
            <v>-</v>
          </cell>
          <cell r="U78">
            <v>43831</v>
          </cell>
          <cell r="V78">
            <v>44196</v>
          </cell>
          <cell r="W78">
            <v>44196</v>
          </cell>
          <cell r="X78">
            <v>360</v>
          </cell>
          <cell r="Y78"/>
          <cell r="Z78" t="str">
            <v/>
          </cell>
        </row>
        <row r="79">
          <cell r="C79" t="str">
            <v>C-052</v>
          </cell>
          <cell r="D79" t="str">
            <v>SITEL</v>
          </cell>
          <cell r="E79">
            <v>2020</v>
          </cell>
          <cell r="F79" t="str">
            <v>OB</v>
          </cell>
          <cell r="G79" t="str">
            <v>Manteniment correctiu SW TEDIS.Net TabletTerminal v1.49</v>
          </cell>
          <cell r="H79" t="str">
            <v>IND</v>
          </cell>
          <cell r="I79"/>
          <cell r="J79">
            <v>24</v>
          </cell>
          <cell r="K79">
            <v>0</v>
          </cell>
          <cell r="L79">
            <v>24</v>
          </cell>
          <cell r="M79">
            <v>0</v>
          </cell>
          <cell r="N79" t="str">
            <v>-</v>
          </cell>
          <cell r="O79" t="str">
            <v>-</v>
          </cell>
          <cell r="P79" t="str">
            <v>-</v>
          </cell>
          <cell r="Q79" t="str">
            <v>-</v>
          </cell>
          <cell r="R79" t="str">
            <v>EDC</v>
          </cell>
          <cell r="S79" t="str">
            <v>-</v>
          </cell>
          <cell r="T79" t="str">
            <v>-</v>
          </cell>
          <cell r="U79">
            <v>43831</v>
          </cell>
          <cell r="V79">
            <v>44196</v>
          </cell>
          <cell r="W79">
            <v>44196</v>
          </cell>
          <cell r="X79">
            <v>360</v>
          </cell>
          <cell r="Y79"/>
          <cell r="Z79" t="str">
            <v/>
          </cell>
        </row>
        <row r="80">
          <cell r="C80" t="str">
            <v>C-053</v>
          </cell>
          <cell r="D80" t="str">
            <v>SITEL</v>
          </cell>
          <cell r="E80">
            <v>2020</v>
          </cell>
          <cell r="F80" t="str">
            <v>OB</v>
          </cell>
          <cell r="G80" t="str">
            <v>Manteniment correctiu SW TEDIS.Net HistoricViewer v1.49</v>
          </cell>
          <cell r="H80" t="str">
            <v>IND</v>
          </cell>
          <cell r="I80"/>
          <cell r="J80">
            <v>24</v>
          </cell>
          <cell r="K80">
            <v>0</v>
          </cell>
          <cell r="L80">
            <v>24</v>
          </cell>
          <cell r="M80">
            <v>0</v>
          </cell>
          <cell r="N80" t="str">
            <v>-</v>
          </cell>
          <cell r="O80" t="str">
            <v>-</v>
          </cell>
          <cell r="P80" t="str">
            <v>-</v>
          </cell>
          <cell r="Q80" t="str">
            <v>-</v>
          </cell>
          <cell r="R80" t="str">
            <v>EDC</v>
          </cell>
          <cell r="S80" t="str">
            <v>-</v>
          </cell>
          <cell r="T80" t="str">
            <v>-</v>
          </cell>
          <cell r="U80">
            <v>43831</v>
          </cell>
          <cell r="V80">
            <v>44196</v>
          </cell>
          <cell r="W80">
            <v>44196</v>
          </cell>
          <cell r="X80">
            <v>360</v>
          </cell>
          <cell r="Y80"/>
          <cell r="Z80" t="str">
            <v/>
          </cell>
        </row>
        <row r="81">
          <cell r="C81" t="str">
            <v>C-054</v>
          </cell>
          <cell r="D81" t="str">
            <v>SITEL</v>
          </cell>
          <cell r="E81">
            <v>2020</v>
          </cell>
          <cell r="F81" t="str">
            <v>OB</v>
          </cell>
          <cell r="G81" t="str">
            <v>Manteniment correctiu SW TEDIS.Net CApPrxService v1.49</v>
          </cell>
          <cell r="H81" t="str">
            <v>IND</v>
          </cell>
          <cell r="I81"/>
          <cell r="J81"/>
          <cell r="K81">
            <v>0</v>
          </cell>
          <cell r="L81">
            <v>0</v>
          </cell>
          <cell r="M81" t="str">
            <v xml:space="preserve"> </v>
          </cell>
          <cell r="N81" t="str">
            <v>-</v>
          </cell>
          <cell r="O81" t="str">
            <v>-</v>
          </cell>
          <cell r="P81" t="str">
            <v>-</v>
          </cell>
          <cell r="Q81" t="str">
            <v>-</v>
          </cell>
          <cell r="R81" t="str">
            <v>-</v>
          </cell>
          <cell r="S81" t="str">
            <v>-</v>
          </cell>
          <cell r="T81" t="str">
            <v>-</v>
          </cell>
          <cell r="U81">
            <v>43831</v>
          </cell>
          <cell r="V81">
            <v>44196</v>
          </cell>
          <cell r="W81">
            <v>44196</v>
          </cell>
          <cell r="X81">
            <v>360</v>
          </cell>
          <cell r="Y81"/>
          <cell r="Z81" t="str">
            <v/>
          </cell>
        </row>
        <row r="82">
          <cell r="C82" t="str">
            <v>C-055</v>
          </cell>
          <cell r="D82" t="str">
            <v>SITEL</v>
          </cell>
          <cell r="E82">
            <v>2020</v>
          </cell>
          <cell r="F82" t="str">
            <v>OB</v>
          </cell>
          <cell r="G82"/>
          <cell r="H82" t="str">
            <v>IND</v>
          </cell>
          <cell r="I82"/>
          <cell r="J82"/>
          <cell r="K82">
            <v>0</v>
          </cell>
          <cell r="L82">
            <v>0</v>
          </cell>
          <cell r="M82" t="str">
            <v xml:space="preserve"> </v>
          </cell>
          <cell r="N82" t="str">
            <v>-</v>
          </cell>
          <cell r="O82" t="str">
            <v>-</v>
          </cell>
          <cell r="P82" t="str">
            <v>-</v>
          </cell>
          <cell r="Q82" t="str">
            <v>-</v>
          </cell>
          <cell r="R82" t="str">
            <v>-</v>
          </cell>
          <cell r="S82" t="str">
            <v>-</v>
          </cell>
          <cell r="T82" t="str">
            <v>-</v>
          </cell>
          <cell r="U82">
            <v>43831</v>
          </cell>
          <cell r="V82">
            <v>44196</v>
          </cell>
          <cell r="W82">
            <v>44196</v>
          </cell>
          <cell r="X82">
            <v>360</v>
          </cell>
          <cell r="Y82"/>
          <cell r="Z82" t="str">
            <v/>
          </cell>
        </row>
        <row r="83">
          <cell r="C83" t="str">
            <v>C-056</v>
          </cell>
          <cell r="D83" t="str">
            <v>SITEL</v>
          </cell>
          <cell r="E83">
            <v>2020</v>
          </cell>
          <cell r="F83" t="str">
            <v>OB</v>
          </cell>
          <cell r="G83"/>
          <cell r="H83" t="str">
            <v>IND</v>
          </cell>
          <cell r="I83"/>
          <cell r="J83"/>
          <cell r="K83">
            <v>0</v>
          </cell>
          <cell r="L83">
            <v>0</v>
          </cell>
          <cell r="M83" t="str">
            <v xml:space="preserve"> </v>
          </cell>
          <cell r="N83" t="str">
            <v>-</v>
          </cell>
          <cell r="O83" t="str">
            <v>-</v>
          </cell>
          <cell r="P83" t="str">
            <v>-</v>
          </cell>
          <cell r="Q83" t="str">
            <v>-</v>
          </cell>
          <cell r="R83" t="str">
            <v>-</v>
          </cell>
          <cell r="S83" t="str">
            <v>-</v>
          </cell>
          <cell r="T83" t="str">
            <v>-</v>
          </cell>
          <cell r="U83">
            <v>43831</v>
          </cell>
          <cell r="V83">
            <v>44196</v>
          </cell>
          <cell r="W83">
            <v>44196</v>
          </cell>
          <cell r="X83">
            <v>360</v>
          </cell>
          <cell r="Y83"/>
          <cell r="Z83" t="str">
            <v/>
          </cell>
        </row>
        <row r="84">
          <cell r="C84" t="str">
            <v>C-057</v>
          </cell>
          <cell r="D84" t="str">
            <v>SITEL</v>
          </cell>
          <cell r="E84">
            <v>2020</v>
          </cell>
          <cell r="F84" t="str">
            <v>OB</v>
          </cell>
          <cell r="G84"/>
          <cell r="H84" t="str">
            <v>IND</v>
          </cell>
          <cell r="I84"/>
          <cell r="J84"/>
          <cell r="K84">
            <v>0</v>
          </cell>
          <cell r="L84">
            <v>0</v>
          </cell>
          <cell r="M84" t="str">
            <v xml:space="preserve"> </v>
          </cell>
          <cell r="N84" t="str">
            <v>-</v>
          </cell>
          <cell r="O84" t="str">
            <v>-</v>
          </cell>
          <cell r="P84" t="str">
            <v>-</v>
          </cell>
          <cell r="Q84" t="str">
            <v>-</v>
          </cell>
          <cell r="R84" t="str">
            <v>-</v>
          </cell>
          <cell r="S84" t="str">
            <v>-</v>
          </cell>
          <cell r="T84" t="str">
            <v>-</v>
          </cell>
          <cell r="U84">
            <v>43831</v>
          </cell>
          <cell r="V84">
            <v>44196</v>
          </cell>
          <cell r="W84">
            <v>44196</v>
          </cell>
          <cell r="X84">
            <v>360</v>
          </cell>
          <cell r="Y84"/>
          <cell r="Z84" t="str">
            <v/>
          </cell>
        </row>
        <row r="85">
          <cell r="C85" t="str">
            <v>C-058</v>
          </cell>
          <cell r="D85" t="str">
            <v>SITEL</v>
          </cell>
          <cell r="E85">
            <v>2020</v>
          </cell>
          <cell r="F85" t="str">
            <v>OB</v>
          </cell>
          <cell r="G85"/>
          <cell r="H85" t="str">
            <v>IND</v>
          </cell>
          <cell r="I85"/>
          <cell r="J85"/>
          <cell r="K85">
            <v>0</v>
          </cell>
          <cell r="L85">
            <v>0</v>
          </cell>
          <cell r="M85" t="str">
            <v xml:space="preserve"> </v>
          </cell>
          <cell r="N85" t="str">
            <v>-</v>
          </cell>
          <cell r="O85" t="str">
            <v>-</v>
          </cell>
          <cell r="P85" t="str">
            <v>-</v>
          </cell>
          <cell r="Q85" t="str">
            <v>-</v>
          </cell>
          <cell r="R85" t="str">
            <v>-</v>
          </cell>
          <cell r="S85" t="str">
            <v>-</v>
          </cell>
          <cell r="T85" t="str">
            <v>-</v>
          </cell>
          <cell r="U85">
            <v>43831</v>
          </cell>
          <cell r="V85">
            <v>44196</v>
          </cell>
          <cell r="W85">
            <v>44196</v>
          </cell>
          <cell r="X85">
            <v>360</v>
          </cell>
          <cell r="Y85"/>
          <cell r="Z85" t="str">
            <v/>
          </cell>
        </row>
        <row r="86">
          <cell r="C86" t="str">
            <v>C-059</v>
          </cell>
          <cell r="D86" t="str">
            <v>SITEL</v>
          </cell>
          <cell r="E86">
            <v>2020</v>
          </cell>
          <cell r="F86" t="str">
            <v>OB</v>
          </cell>
          <cell r="G86"/>
          <cell r="H86" t="str">
            <v>IND</v>
          </cell>
          <cell r="I86"/>
          <cell r="J86"/>
          <cell r="K86">
            <v>0</v>
          </cell>
          <cell r="L86">
            <v>0</v>
          </cell>
          <cell r="M86" t="str">
            <v xml:space="preserve"> </v>
          </cell>
          <cell r="N86" t="str">
            <v>-</v>
          </cell>
          <cell r="O86" t="str">
            <v>-</v>
          </cell>
          <cell r="P86" t="str">
            <v>-</v>
          </cell>
          <cell r="Q86" t="str">
            <v>-</v>
          </cell>
          <cell r="R86" t="str">
            <v>-</v>
          </cell>
          <cell r="S86" t="str">
            <v>-</v>
          </cell>
          <cell r="T86" t="str">
            <v>-</v>
          </cell>
          <cell r="U86">
            <v>43831</v>
          </cell>
          <cell r="V86">
            <v>44196</v>
          </cell>
          <cell r="W86">
            <v>44196</v>
          </cell>
          <cell r="X86">
            <v>360</v>
          </cell>
          <cell r="Y86"/>
          <cell r="Z86" t="str">
            <v/>
          </cell>
        </row>
        <row r="87">
          <cell r="C87" t="str">
            <v>C-060</v>
          </cell>
          <cell r="D87" t="str">
            <v>SITEL</v>
          </cell>
          <cell r="E87">
            <v>2020</v>
          </cell>
          <cell r="F87" t="str">
            <v>OB</v>
          </cell>
          <cell r="G87"/>
          <cell r="H87" t="str">
            <v>IND</v>
          </cell>
          <cell r="I87"/>
          <cell r="J87"/>
          <cell r="K87">
            <v>0</v>
          </cell>
          <cell r="L87">
            <v>0</v>
          </cell>
          <cell r="M87" t="str">
            <v xml:space="preserve"> </v>
          </cell>
          <cell r="N87" t="str">
            <v>-</v>
          </cell>
          <cell r="O87" t="str">
            <v>-</v>
          </cell>
          <cell r="P87" t="str">
            <v>-</v>
          </cell>
          <cell r="Q87" t="str">
            <v>-</v>
          </cell>
          <cell r="R87" t="str">
            <v>-</v>
          </cell>
          <cell r="S87" t="str">
            <v>-</v>
          </cell>
          <cell r="T87" t="str">
            <v>-</v>
          </cell>
          <cell r="U87">
            <v>43831</v>
          </cell>
          <cell r="V87">
            <v>44196</v>
          </cell>
          <cell r="W87">
            <v>44196</v>
          </cell>
          <cell r="X87">
            <v>360</v>
          </cell>
          <cell r="Y87"/>
          <cell r="Z87" t="str">
            <v/>
          </cell>
        </row>
        <row r="88">
          <cell r="C88"/>
          <cell r="D88"/>
          <cell r="E88"/>
          <cell r="F88"/>
          <cell r="G88"/>
          <cell r="H88"/>
          <cell r="I88"/>
          <cell r="J88">
            <v>552</v>
          </cell>
          <cell r="K88">
            <v>0</v>
          </cell>
          <cell r="L88">
            <v>552</v>
          </cell>
          <cell r="M88"/>
          <cell r="N88"/>
          <cell r="O88"/>
          <cell r="P88"/>
          <cell r="Q88"/>
          <cell r="R88"/>
          <cell r="S88"/>
          <cell r="T88"/>
          <cell r="U88"/>
          <cell r="V88"/>
          <cell r="W88"/>
          <cell r="X88"/>
          <cell r="Y88"/>
          <cell r="Z88">
            <v>0</v>
          </cell>
        </row>
        <row r="89">
          <cell r="C89"/>
          <cell r="E89"/>
          <cell r="F89"/>
          <cell r="G89"/>
          <cell r="H89"/>
          <cell r="I89"/>
          <cell r="J89"/>
          <cell r="K89"/>
          <cell r="N89"/>
          <cell r="O89"/>
          <cell r="P89"/>
          <cell r="Q89"/>
          <cell r="R89"/>
          <cell r="S89"/>
          <cell r="T89"/>
          <cell r="U89"/>
          <cell r="V89"/>
          <cell r="W89"/>
          <cell r="X89"/>
          <cell r="Z89"/>
        </row>
        <row r="90">
          <cell r="D90"/>
          <cell r="E90"/>
          <cell r="F90"/>
          <cell r="G90"/>
          <cell r="H90"/>
          <cell r="I90"/>
          <cell r="J90"/>
          <cell r="K90"/>
          <cell r="L90"/>
          <cell r="M90"/>
          <cell r="N90"/>
          <cell r="O90"/>
          <cell r="P90"/>
          <cell r="Q90"/>
          <cell r="R90"/>
          <cell r="S90"/>
          <cell r="T90"/>
          <cell r="U90"/>
          <cell r="V90"/>
          <cell r="W90"/>
          <cell r="X90"/>
          <cell r="Y90"/>
          <cell r="Z90"/>
        </row>
        <row r="91">
          <cell r="D91"/>
          <cell r="E91"/>
          <cell r="F91"/>
          <cell r="G91"/>
          <cell r="H91"/>
          <cell r="I91"/>
          <cell r="J91"/>
          <cell r="K91"/>
          <cell r="N91" t="str">
            <v>APROVISIONAMENTS</v>
          </cell>
          <cell r="O91" t="str">
            <v>ADMINISTRACIO</v>
          </cell>
          <cell r="P91" t="str">
            <v>OPERACIONS</v>
          </cell>
          <cell r="Q91" t="str">
            <v>IMPLEMENTACIO</v>
          </cell>
          <cell r="R91" t="str">
            <v>DESENVOLUPAMENT</v>
          </cell>
          <cell r="S91" t="str">
            <v>COMERCIAL</v>
          </cell>
          <cell r="T91" t="str">
            <v>CONSUL.TELCOMUNIC.</v>
          </cell>
          <cell r="U91"/>
          <cell r="Z91"/>
        </row>
        <row r="92">
          <cell r="N92"/>
          <cell r="O92"/>
          <cell r="P92"/>
          <cell r="Q92"/>
          <cell r="R92"/>
          <cell r="S92"/>
          <cell r="T92"/>
          <cell r="U92"/>
          <cell r="Z92"/>
        </row>
        <row r="93">
          <cell r="N93"/>
          <cell r="O93"/>
          <cell r="P93"/>
          <cell r="Q93"/>
          <cell r="R93"/>
          <cell r="S93"/>
          <cell r="T93"/>
          <cell r="U93"/>
          <cell r="Z93"/>
        </row>
        <row r="94">
          <cell r="N94"/>
          <cell r="O94"/>
          <cell r="P94"/>
          <cell r="Q94"/>
          <cell r="R94"/>
          <cell r="S94"/>
          <cell r="T94"/>
          <cell r="U94"/>
          <cell r="Z94"/>
        </row>
        <row r="95">
          <cell r="N95"/>
          <cell r="O95"/>
          <cell r="P95"/>
          <cell r="Q95"/>
          <cell r="R95"/>
          <cell r="S95"/>
          <cell r="T95"/>
          <cell r="U95"/>
          <cell r="Z95"/>
        </row>
        <row r="96">
          <cell r="E96" t="str">
            <v>Projectes (I + D + i) en curs 2.020</v>
          </cell>
          <cell r="F96"/>
          <cell r="G96"/>
          <cell r="H96"/>
          <cell r="I96"/>
          <cell r="J96"/>
          <cell r="K96"/>
          <cell r="L96"/>
          <cell r="M96"/>
          <cell r="N96"/>
          <cell r="O96"/>
          <cell r="P96"/>
          <cell r="Q96"/>
          <cell r="R96"/>
          <cell r="S96"/>
          <cell r="T96"/>
          <cell r="U96"/>
          <cell r="Z96"/>
        </row>
        <row r="97">
          <cell r="N97"/>
          <cell r="O97"/>
          <cell r="P97"/>
          <cell r="Q97"/>
          <cell r="R97"/>
          <cell r="S97"/>
          <cell r="T97"/>
          <cell r="U97"/>
          <cell r="Z97"/>
        </row>
        <row r="98">
          <cell r="N98"/>
          <cell r="O98"/>
          <cell r="P98"/>
          <cell r="Q98"/>
          <cell r="R98"/>
          <cell r="S98"/>
          <cell r="T98"/>
          <cell r="U98"/>
          <cell r="Z98"/>
        </row>
        <row r="99">
          <cell r="C99" t="str">
            <v>OF</v>
          </cell>
          <cell r="D99" t="str">
            <v>CLIENT</v>
          </cell>
          <cell r="E99" t="str">
            <v>ANY</v>
          </cell>
          <cell r="F99" t="str">
            <v>STATUS</v>
          </cell>
          <cell r="G99" t="str">
            <v>PROJECTE</v>
          </cell>
          <cell r="H99" t="str">
            <v>TIPUS OF o DEPENDENCIA</v>
          </cell>
          <cell r="I99"/>
          <cell r="J99" t="str">
            <v>PREV</v>
          </cell>
          <cell r="K99" t="str">
            <v>TOTAL</v>
          </cell>
          <cell r="L99" t="str">
            <v>DESV</v>
          </cell>
          <cell r="M99" t="str">
            <v>AVANÇ</v>
          </cell>
          <cell r="N99" t="str">
            <v>DPT. IMPLICATS</v>
          </cell>
          <cell r="O99"/>
          <cell r="P99"/>
          <cell r="Q99"/>
          <cell r="R99"/>
          <cell r="S99"/>
          <cell r="T99"/>
          <cell r="U99" t="str">
            <v>DATA</v>
          </cell>
          <cell r="V99" t="str">
            <v>DATA</v>
          </cell>
          <cell r="W99" t="str">
            <v>DATA</v>
          </cell>
          <cell r="X99" t="str">
            <v>DURADA</v>
          </cell>
          <cell r="Y99" t="str">
            <v>DATA</v>
          </cell>
          <cell r="Z99" t="str">
            <v>DESVIAC.</v>
          </cell>
        </row>
        <row r="100">
          <cell r="C100"/>
          <cell r="D100"/>
          <cell r="E100"/>
          <cell r="F100"/>
          <cell r="G100"/>
          <cell r="H100"/>
          <cell r="I100"/>
          <cell r="J100"/>
          <cell r="K100" t="str">
            <v>REAL</v>
          </cell>
          <cell r="L100"/>
          <cell r="M100"/>
          <cell r="N100"/>
          <cell r="O100"/>
          <cell r="P100"/>
          <cell r="Q100"/>
          <cell r="R100"/>
          <cell r="S100"/>
          <cell r="T100"/>
          <cell r="U100" t="str">
            <v>INICI</v>
          </cell>
          <cell r="V100" t="str">
            <v>ENTREGA</v>
          </cell>
          <cell r="W100" t="str">
            <v>REVISADA</v>
          </cell>
          <cell r="X100"/>
          <cell r="Y100" t="str">
            <v>ACCEP.</v>
          </cell>
          <cell r="Z100"/>
        </row>
        <row r="101">
          <cell r="C101"/>
          <cell r="D101"/>
          <cell r="E101"/>
          <cell r="F101"/>
          <cell r="Z101"/>
        </row>
        <row r="102">
          <cell r="C102" t="str">
            <v>I-3915</v>
          </cell>
          <cell r="D102" t="str">
            <v>SITEL</v>
          </cell>
          <cell r="E102">
            <v>2017</v>
          </cell>
          <cell r="F102" t="str">
            <v>TA</v>
          </cell>
          <cell r="G102" t="str">
            <v>DESENVOLUPAMENT FW CAP-PRX v5,3</v>
          </cell>
          <cell r="H102" t="str">
            <v>PPAL</v>
          </cell>
          <cell r="I102"/>
          <cell r="J102">
            <v>240</v>
          </cell>
          <cell r="K102">
            <v>257.75</v>
          </cell>
          <cell r="L102">
            <v>-17.75</v>
          </cell>
          <cell r="M102">
            <v>1.0739583333333333</v>
          </cell>
          <cell r="N102" t="str">
            <v>-</v>
          </cell>
          <cell r="O102" t="str">
            <v>-</v>
          </cell>
          <cell r="P102" t="str">
            <v>-</v>
          </cell>
          <cell r="Q102" t="str">
            <v>EUL</v>
          </cell>
          <cell r="R102" t="str">
            <v>-</v>
          </cell>
          <cell r="S102" t="str">
            <v>-</v>
          </cell>
          <cell r="T102" t="str">
            <v>-</v>
          </cell>
          <cell r="U102">
            <v>42736</v>
          </cell>
          <cell r="V102">
            <v>43100</v>
          </cell>
          <cell r="W102">
            <v>43100</v>
          </cell>
          <cell r="X102">
            <v>360</v>
          </cell>
          <cell r="Y102">
            <v>43102</v>
          </cell>
          <cell r="Z102">
            <v>2</v>
          </cell>
        </row>
        <row r="103">
          <cell r="C103" t="str">
            <v>I-3916</v>
          </cell>
          <cell r="D103" t="str">
            <v>SITEL</v>
          </cell>
          <cell r="E103">
            <v>2017</v>
          </cell>
          <cell r="F103" t="str">
            <v>TA</v>
          </cell>
          <cell r="G103" t="str">
            <v>DESENVOLUPAMENT SW STG-TEDIS v2.0</v>
          </cell>
          <cell r="H103" t="str">
            <v>IND</v>
          </cell>
          <cell r="I103"/>
          <cell r="J103">
            <v>470</v>
          </cell>
          <cell r="K103">
            <v>200.25</v>
          </cell>
          <cell r="L103">
            <v>269.75</v>
          </cell>
          <cell r="M103">
            <v>0.42606382978723406</v>
          </cell>
          <cell r="N103" t="str">
            <v>-</v>
          </cell>
          <cell r="O103" t="str">
            <v>-</v>
          </cell>
          <cell r="P103" t="str">
            <v>-</v>
          </cell>
          <cell r="Q103" t="str">
            <v>-</v>
          </cell>
          <cell r="R103" t="str">
            <v>TRS</v>
          </cell>
          <cell r="S103" t="str">
            <v>-</v>
          </cell>
          <cell r="T103" t="str">
            <v>-</v>
          </cell>
          <cell r="U103">
            <v>42736</v>
          </cell>
          <cell r="V103">
            <v>43100</v>
          </cell>
          <cell r="W103">
            <v>43100</v>
          </cell>
          <cell r="X103">
            <v>360</v>
          </cell>
          <cell r="Y103">
            <v>43100</v>
          </cell>
          <cell r="Z103">
            <v>0</v>
          </cell>
        </row>
        <row r="104">
          <cell r="C104" t="str">
            <v>I-2063</v>
          </cell>
          <cell r="D104" t="str">
            <v>SITEL</v>
          </cell>
          <cell r="E104">
            <v>2016</v>
          </cell>
          <cell r="F104" t="str">
            <v>TA</v>
          </cell>
          <cell r="G104" t="str">
            <v>DESNVOLUPAMENT HW RTU CAP-PRX v3.2</v>
          </cell>
          <cell r="H104" t="str">
            <v>PPAL</v>
          </cell>
          <cell r="I104"/>
          <cell r="J104">
            <v>480</v>
          </cell>
          <cell r="K104">
            <v>480</v>
          </cell>
          <cell r="L104">
            <v>0</v>
          </cell>
          <cell r="M104">
            <v>1</v>
          </cell>
          <cell r="N104" t="str">
            <v>-</v>
          </cell>
          <cell r="O104" t="str">
            <v>-</v>
          </cell>
          <cell r="P104" t="str">
            <v>-</v>
          </cell>
          <cell r="Q104" t="str">
            <v>EUL</v>
          </cell>
          <cell r="R104" t="str">
            <v>-</v>
          </cell>
          <cell r="S104" t="str">
            <v>-</v>
          </cell>
          <cell r="T104" t="str">
            <v>-</v>
          </cell>
          <cell r="U104">
            <v>42370</v>
          </cell>
          <cell r="V104">
            <v>42735</v>
          </cell>
          <cell r="W104">
            <v>42735</v>
          </cell>
          <cell r="X104">
            <v>360</v>
          </cell>
          <cell r="Y104">
            <v>42735</v>
          </cell>
          <cell r="Z104">
            <v>0</v>
          </cell>
        </row>
        <row r="105">
          <cell r="C105" t="str">
            <v>I-2543</v>
          </cell>
          <cell r="D105" t="str">
            <v>SITEL</v>
          </cell>
          <cell r="E105">
            <v>2016</v>
          </cell>
          <cell r="F105" t="str">
            <v>TA</v>
          </cell>
          <cell r="G105" t="str">
            <v>DESENVOLUPAMENT SW SCADA TEDIS.Net</v>
          </cell>
          <cell r="H105" t="str">
            <v>PPAL</v>
          </cell>
          <cell r="I105"/>
          <cell r="J105">
            <v>640</v>
          </cell>
          <cell r="K105">
            <v>640</v>
          </cell>
          <cell r="L105">
            <v>0</v>
          </cell>
          <cell r="M105">
            <v>1</v>
          </cell>
          <cell r="N105" t="str">
            <v>-</v>
          </cell>
          <cell r="O105" t="str">
            <v>-</v>
          </cell>
          <cell r="P105" t="str">
            <v>-</v>
          </cell>
          <cell r="Q105" t="str">
            <v>-</v>
          </cell>
          <cell r="R105" t="str">
            <v>EDC</v>
          </cell>
          <cell r="S105" t="str">
            <v>-</v>
          </cell>
          <cell r="T105" t="str">
            <v>-</v>
          </cell>
          <cell r="U105">
            <v>42370</v>
          </cell>
          <cell r="V105">
            <v>42735</v>
          </cell>
          <cell r="W105">
            <v>42735</v>
          </cell>
          <cell r="X105">
            <v>360</v>
          </cell>
          <cell r="Y105">
            <v>42735</v>
          </cell>
          <cell r="Z105">
            <v>0</v>
          </cell>
        </row>
        <row r="106">
          <cell r="C106" t="str">
            <v>I-4271</v>
          </cell>
          <cell r="D106" t="str">
            <v>SITEL</v>
          </cell>
          <cell r="E106">
            <v>2017</v>
          </cell>
          <cell r="F106" t="str">
            <v>TA</v>
          </cell>
          <cell r="G106" t="str">
            <v>DESENVOLUPAMENT SW CALSER v5.0</v>
          </cell>
          <cell r="H106" t="str">
            <v>IND</v>
          </cell>
          <cell r="I106"/>
          <cell r="J106">
            <v>104</v>
          </cell>
          <cell r="K106">
            <v>191.5</v>
          </cell>
          <cell r="L106">
            <v>-87.5</v>
          </cell>
          <cell r="M106">
            <v>1.8413461538461537</v>
          </cell>
          <cell r="N106" t="str">
            <v>-</v>
          </cell>
          <cell r="O106" t="str">
            <v>-</v>
          </cell>
          <cell r="P106" t="str">
            <v>-</v>
          </cell>
          <cell r="Q106" t="str">
            <v>-</v>
          </cell>
          <cell r="R106" t="str">
            <v>AP</v>
          </cell>
          <cell r="S106" t="str">
            <v>-</v>
          </cell>
          <cell r="T106" t="str">
            <v>-</v>
          </cell>
          <cell r="U106">
            <v>42922</v>
          </cell>
          <cell r="V106">
            <v>42942</v>
          </cell>
          <cell r="W106">
            <v>43102</v>
          </cell>
          <cell r="X106">
            <v>20</v>
          </cell>
          <cell r="Y106">
            <v>43102</v>
          </cell>
          <cell r="Z106">
            <v>0</v>
          </cell>
        </row>
        <row r="107">
          <cell r="C107" t="str">
            <v>I-4558</v>
          </cell>
          <cell r="D107" t="str">
            <v>SITEL</v>
          </cell>
          <cell r="E107">
            <v>2018</v>
          </cell>
          <cell r="F107" t="str">
            <v>TA</v>
          </cell>
          <cell r="G107" t="str">
            <v>DESENVOLUPAMENT SW STG-TEDIS v2.0</v>
          </cell>
          <cell r="H107" t="str">
            <v>IND</v>
          </cell>
          <cell r="I107"/>
          <cell r="J107">
            <v>280</v>
          </cell>
          <cell r="K107">
            <v>271.25</v>
          </cell>
          <cell r="L107">
            <v>8.75</v>
          </cell>
          <cell r="M107">
            <v>0.96875</v>
          </cell>
          <cell r="N107" t="str">
            <v>-</v>
          </cell>
          <cell r="O107" t="str">
            <v>-</v>
          </cell>
          <cell r="P107" t="str">
            <v>-</v>
          </cell>
          <cell r="Q107" t="str">
            <v>-</v>
          </cell>
          <cell r="R107" t="str">
            <v>TRS</v>
          </cell>
          <cell r="S107" t="str">
            <v>-</v>
          </cell>
          <cell r="T107" t="str">
            <v>-</v>
          </cell>
          <cell r="U107">
            <v>43102</v>
          </cell>
          <cell r="V107">
            <v>43465</v>
          </cell>
          <cell r="W107">
            <v>43465</v>
          </cell>
          <cell r="X107">
            <v>359</v>
          </cell>
          <cell r="Y107">
            <v>43465</v>
          </cell>
          <cell r="Z107">
            <v>0</v>
          </cell>
        </row>
        <row r="108">
          <cell r="C108" t="str">
            <v>I-4638</v>
          </cell>
          <cell r="D108" t="str">
            <v>SITEL</v>
          </cell>
          <cell r="E108">
            <v>2018</v>
          </cell>
          <cell r="F108" t="str">
            <v>TA</v>
          </cell>
          <cell r="G108" t="str">
            <v>DESENVOLUPAMENT SW CALSER v5.1</v>
          </cell>
          <cell r="H108" t="str">
            <v>IND</v>
          </cell>
          <cell r="I108"/>
          <cell r="J108">
            <v>112</v>
          </cell>
          <cell r="K108">
            <v>105</v>
          </cell>
          <cell r="L108">
            <v>7</v>
          </cell>
          <cell r="M108">
            <v>0.9375</v>
          </cell>
          <cell r="N108" t="str">
            <v>-</v>
          </cell>
          <cell r="O108" t="str">
            <v>-</v>
          </cell>
          <cell r="P108" t="str">
            <v>-</v>
          </cell>
          <cell r="Q108" t="str">
            <v>-</v>
          </cell>
          <cell r="R108" t="str">
            <v>AP</v>
          </cell>
          <cell r="S108" t="str">
            <v>-</v>
          </cell>
          <cell r="T108" t="str">
            <v>-</v>
          </cell>
          <cell r="U108">
            <v>43102</v>
          </cell>
          <cell r="V108">
            <v>43161</v>
          </cell>
          <cell r="W108">
            <v>43161</v>
          </cell>
          <cell r="X108">
            <v>60</v>
          </cell>
          <cell r="Y108">
            <v>43161</v>
          </cell>
          <cell r="Z108">
            <v>0</v>
          </cell>
        </row>
        <row r="109">
          <cell r="C109" t="str">
            <v>I-4746</v>
          </cell>
          <cell r="D109" t="str">
            <v>SITEL</v>
          </cell>
          <cell r="E109">
            <v>2018</v>
          </cell>
          <cell r="F109" t="str">
            <v>TA</v>
          </cell>
          <cell r="G109" t="str">
            <v>DESENVOLUPAMENT MODUL PROT-COM+Vcc</v>
          </cell>
          <cell r="H109" t="str">
            <v>IND</v>
          </cell>
          <cell r="I109"/>
          <cell r="J109">
            <v>12</v>
          </cell>
          <cell r="K109">
            <v>12</v>
          </cell>
          <cell r="L109">
            <v>0</v>
          </cell>
          <cell r="M109">
            <v>1</v>
          </cell>
          <cell r="N109" t="str">
            <v>-</v>
          </cell>
          <cell r="O109" t="str">
            <v>-</v>
          </cell>
          <cell r="P109" t="str">
            <v>-</v>
          </cell>
          <cell r="Q109" t="str">
            <v>-</v>
          </cell>
          <cell r="R109" t="str">
            <v>AMX</v>
          </cell>
          <cell r="S109" t="str">
            <v>-</v>
          </cell>
          <cell r="T109" t="str">
            <v>-</v>
          </cell>
          <cell r="U109">
            <v>43243</v>
          </cell>
          <cell r="V109">
            <v>43312</v>
          </cell>
          <cell r="W109">
            <v>43356</v>
          </cell>
          <cell r="X109">
            <v>68</v>
          </cell>
          <cell r="Y109">
            <v>43356</v>
          </cell>
          <cell r="Z109">
            <v>0</v>
          </cell>
        </row>
        <row r="110">
          <cell r="C110" t="str">
            <v>I-5114</v>
          </cell>
          <cell r="D110" t="str">
            <v>SITEL</v>
          </cell>
          <cell r="E110">
            <v>2019</v>
          </cell>
          <cell r="F110" t="str">
            <v>TA</v>
          </cell>
          <cell r="G110" t="str">
            <v>DESENVOLUPAMENT FW CAP-PRX v8.0</v>
          </cell>
          <cell r="H110" t="str">
            <v>IND</v>
          </cell>
          <cell r="I110"/>
          <cell r="J110">
            <v>44</v>
          </cell>
          <cell r="K110">
            <v>20.58</v>
          </cell>
          <cell r="L110">
            <v>23.42</v>
          </cell>
          <cell r="M110">
            <v>0.46772727272727271</v>
          </cell>
          <cell r="N110" t="str">
            <v>-</v>
          </cell>
          <cell r="O110" t="str">
            <v>-</v>
          </cell>
          <cell r="P110" t="str">
            <v>-</v>
          </cell>
          <cell r="Q110" t="str">
            <v>-</v>
          </cell>
          <cell r="R110" t="str">
            <v>EDC</v>
          </cell>
          <cell r="S110" t="str">
            <v>-</v>
          </cell>
          <cell r="T110" t="str">
            <v>-</v>
          </cell>
          <cell r="U110">
            <v>43479</v>
          </cell>
          <cell r="V110">
            <v>43524</v>
          </cell>
          <cell r="W110">
            <v>43524</v>
          </cell>
          <cell r="X110">
            <v>44</v>
          </cell>
          <cell r="Y110">
            <v>43489</v>
          </cell>
          <cell r="Z110">
            <v>-36</v>
          </cell>
        </row>
        <row r="111">
          <cell r="C111" t="str">
            <v>I-5115</v>
          </cell>
          <cell r="D111" t="str">
            <v>SITEL</v>
          </cell>
          <cell r="E111">
            <v>2019</v>
          </cell>
          <cell r="F111" t="str">
            <v>TA</v>
          </cell>
          <cell r="G111" t="str">
            <v>DESENVOLUPAMENT FW CAP-PRX v9.0</v>
          </cell>
          <cell r="H111" t="str">
            <v>IND</v>
          </cell>
          <cell r="I111"/>
          <cell r="J111">
            <v>124</v>
          </cell>
          <cell r="K111">
            <v>49.17</v>
          </cell>
          <cell r="L111">
            <v>74.83</v>
          </cell>
          <cell r="M111">
            <v>0.39653225806451614</v>
          </cell>
          <cell r="N111" t="str">
            <v>-</v>
          </cell>
          <cell r="O111" t="str">
            <v>-</v>
          </cell>
          <cell r="P111" t="str">
            <v>-</v>
          </cell>
          <cell r="Q111" t="str">
            <v>-</v>
          </cell>
          <cell r="R111" t="str">
            <v>EDC</v>
          </cell>
          <cell r="S111" t="str">
            <v>-</v>
          </cell>
          <cell r="T111" t="str">
            <v>-</v>
          </cell>
          <cell r="U111">
            <v>43479</v>
          </cell>
          <cell r="V111">
            <v>43553</v>
          </cell>
          <cell r="W111">
            <v>43648</v>
          </cell>
          <cell r="X111">
            <v>75</v>
          </cell>
          <cell r="Y111">
            <v>43648</v>
          </cell>
          <cell r="Z111">
            <v>0</v>
          </cell>
        </row>
        <row r="112">
          <cell r="C112" t="str">
            <v>I-5124</v>
          </cell>
          <cell r="D112" t="str">
            <v>SITEL</v>
          </cell>
          <cell r="E112">
            <v>2019</v>
          </cell>
          <cell r="F112" t="str">
            <v>OB</v>
          </cell>
          <cell r="G112" t="str">
            <v>DESENVOLUPAMENT SW STG-TEDIS v3.0</v>
          </cell>
          <cell r="H112" t="str">
            <v>IND</v>
          </cell>
          <cell r="I112"/>
          <cell r="J112">
            <v>242</v>
          </cell>
          <cell r="K112">
            <v>0</v>
          </cell>
          <cell r="L112">
            <v>242</v>
          </cell>
          <cell r="M112">
            <v>0</v>
          </cell>
          <cell r="N112" t="str">
            <v>-</v>
          </cell>
          <cell r="O112" t="str">
            <v>-</v>
          </cell>
          <cell r="P112" t="str">
            <v>-</v>
          </cell>
          <cell r="Q112" t="str">
            <v>-</v>
          </cell>
          <cell r="R112" t="str">
            <v>TRS</v>
          </cell>
          <cell r="S112" t="str">
            <v>-</v>
          </cell>
          <cell r="T112" t="str">
            <v>-</v>
          </cell>
          <cell r="U112">
            <v>43467</v>
          </cell>
          <cell r="V112">
            <v>43830</v>
          </cell>
          <cell r="W112">
            <v>43830</v>
          </cell>
          <cell r="X112">
            <v>359</v>
          </cell>
          <cell r="Y112"/>
          <cell r="Z112" t="str">
            <v/>
          </cell>
        </row>
        <row r="113">
          <cell r="C113" t="str">
            <v>I-5127</v>
          </cell>
          <cell r="D113" t="str">
            <v>SITEL</v>
          </cell>
          <cell r="E113">
            <v>2019</v>
          </cell>
          <cell r="F113" t="str">
            <v>OB</v>
          </cell>
          <cell r="G113" t="str">
            <v>DESENVOLUPAMENT SW TEDIS.Net, AutomationScriptService v1.49</v>
          </cell>
          <cell r="H113" t="str">
            <v>IND</v>
          </cell>
          <cell r="I113"/>
          <cell r="J113">
            <v>180</v>
          </cell>
          <cell r="K113">
            <v>0</v>
          </cell>
          <cell r="L113">
            <v>180</v>
          </cell>
          <cell r="M113">
            <v>0</v>
          </cell>
          <cell r="N113" t="str">
            <v>-</v>
          </cell>
          <cell r="O113" t="str">
            <v>-</v>
          </cell>
          <cell r="P113" t="str">
            <v>-</v>
          </cell>
          <cell r="Q113" t="str">
            <v>-</v>
          </cell>
          <cell r="R113" t="str">
            <v>EDC</v>
          </cell>
          <cell r="S113" t="str">
            <v>-</v>
          </cell>
          <cell r="T113" t="str">
            <v>-</v>
          </cell>
          <cell r="U113">
            <v>43490</v>
          </cell>
          <cell r="V113">
            <v>43553</v>
          </cell>
          <cell r="W113">
            <v>43553</v>
          </cell>
          <cell r="X113">
            <v>64</v>
          </cell>
          <cell r="Y113"/>
          <cell r="Z113" t="str">
            <v/>
          </cell>
        </row>
        <row r="114">
          <cell r="C114" t="str">
            <v>I-5128</v>
          </cell>
          <cell r="D114" t="str">
            <v>SITEL</v>
          </cell>
          <cell r="E114">
            <v>2019</v>
          </cell>
          <cell r="F114" t="str">
            <v>OB</v>
          </cell>
          <cell r="G114" t="str">
            <v>DESENVOLUPAMENT SW TEDIS.Net, AutomationService v1.49</v>
          </cell>
          <cell r="H114" t="str">
            <v>IND</v>
          </cell>
          <cell r="I114"/>
          <cell r="J114">
            <v>40</v>
          </cell>
          <cell r="K114">
            <v>0</v>
          </cell>
          <cell r="L114">
            <v>40</v>
          </cell>
          <cell r="M114">
            <v>0</v>
          </cell>
          <cell r="N114" t="str">
            <v>-</v>
          </cell>
          <cell r="O114" t="str">
            <v>-</v>
          </cell>
          <cell r="P114" t="str">
            <v>-</v>
          </cell>
          <cell r="Q114" t="str">
            <v>-</v>
          </cell>
          <cell r="R114" t="str">
            <v>EDC</v>
          </cell>
          <cell r="S114" t="str">
            <v>-</v>
          </cell>
          <cell r="T114" t="str">
            <v>-</v>
          </cell>
          <cell r="U114">
            <v>43490</v>
          </cell>
          <cell r="V114">
            <v>43524</v>
          </cell>
          <cell r="W114">
            <v>43524</v>
          </cell>
          <cell r="X114">
            <v>33</v>
          </cell>
          <cell r="Y114"/>
          <cell r="Z114" t="str">
            <v/>
          </cell>
        </row>
        <row r="115">
          <cell r="C115" t="str">
            <v>I-5210</v>
          </cell>
          <cell r="D115" t="str">
            <v>SITEL</v>
          </cell>
          <cell r="E115">
            <v>2019</v>
          </cell>
          <cell r="F115" t="str">
            <v>OB</v>
          </cell>
          <cell r="G115" t="str">
            <v>DESENVOLUPAMENT SW TEDIS.Net, ICCPMasterService v1.49</v>
          </cell>
          <cell r="H115" t="str">
            <v>IND</v>
          </cell>
          <cell r="I115"/>
          <cell r="J115">
            <v>141</v>
          </cell>
          <cell r="K115">
            <v>0</v>
          </cell>
          <cell r="L115">
            <v>141</v>
          </cell>
          <cell r="M115">
            <v>0</v>
          </cell>
          <cell r="N115" t="str">
            <v>-</v>
          </cell>
          <cell r="O115" t="str">
            <v>-</v>
          </cell>
          <cell r="P115" t="str">
            <v>-</v>
          </cell>
          <cell r="Q115" t="str">
            <v>-</v>
          </cell>
          <cell r="R115" t="str">
            <v>EDC</v>
          </cell>
          <cell r="S115" t="str">
            <v>-</v>
          </cell>
          <cell r="T115" t="str">
            <v>-</v>
          </cell>
          <cell r="U115">
            <v>43563</v>
          </cell>
          <cell r="V115">
            <v>43830</v>
          </cell>
          <cell r="W115">
            <v>43830</v>
          </cell>
          <cell r="X115">
            <v>263</v>
          </cell>
          <cell r="Y115"/>
          <cell r="Z115" t="str">
            <v/>
          </cell>
        </row>
        <row r="116">
          <cell r="C116" t="str">
            <v>I-5332</v>
          </cell>
          <cell r="D116" t="str">
            <v>SITEL</v>
          </cell>
          <cell r="E116">
            <v>2019</v>
          </cell>
          <cell r="F116" t="str">
            <v>TA</v>
          </cell>
          <cell r="G116" t="str">
            <v>DESENVOLUPAMENT FW CAP-PRX v10.1</v>
          </cell>
          <cell r="H116" t="str">
            <v>OF3983</v>
          </cell>
          <cell r="I116"/>
          <cell r="J116">
            <v>160</v>
          </cell>
          <cell r="K116">
            <v>196</v>
          </cell>
          <cell r="L116">
            <v>-36</v>
          </cell>
          <cell r="M116">
            <v>1.2250000000000001</v>
          </cell>
          <cell r="N116" t="str">
            <v>-</v>
          </cell>
          <cell r="O116" t="str">
            <v>-</v>
          </cell>
          <cell r="P116" t="str">
            <v>-</v>
          </cell>
          <cell r="Q116" t="str">
            <v>-</v>
          </cell>
          <cell r="R116" t="str">
            <v>APG</v>
          </cell>
          <cell r="S116" t="str">
            <v>-</v>
          </cell>
          <cell r="T116" t="str">
            <v>-</v>
          </cell>
          <cell r="U116">
            <v>43619</v>
          </cell>
          <cell r="V116">
            <v>43769</v>
          </cell>
          <cell r="W116">
            <v>43832</v>
          </cell>
          <cell r="X116">
            <v>148</v>
          </cell>
          <cell r="Y116">
            <v>43832</v>
          </cell>
          <cell r="Z116">
            <v>0</v>
          </cell>
        </row>
        <row r="117">
          <cell r="C117" t="str">
            <v>I-5360</v>
          </cell>
          <cell r="D117" t="str">
            <v>SITEL</v>
          </cell>
          <cell r="E117">
            <v>2019</v>
          </cell>
          <cell r="F117" t="str">
            <v>TA</v>
          </cell>
          <cell r="G117" t="str">
            <v>DESENVOLUPAMENT FW CAP-PRX NG v1.0</v>
          </cell>
          <cell r="H117" t="str">
            <v>OF3983</v>
          </cell>
          <cell r="I117"/>
          <cell r="J117">
            <v>1287</v>
          </cell>
          <cell r="K117">
            <v>1594</v>
          </cell>
          <cell r="L117">
            <v>-307</v>
          </cell>
          <cell r="M117">
            <v>1.2385392385392386</v>
          </cell>
          <cell r="N117" t="str">
            <v>-</v>
          </cell>
          <cell r="O117" t="str">
            <v>-</v>
          </cell>
          <cell r="P117" t="str">
            <v>-</v>
          </cell>
          <cell r="Q117" t="str">
            <v>-</v>
          </cell>
          <cell r="R117" t="str">
            <v>APG</v>
          </cell>
          <cell r="S117" t="str">
            <v>-</v>
          </cell>
          <cell r="T117" t="str">
            <v>-</v>
          </cell>
          <cell r="U117">
            <v>43654</v>
          </cell>
          <cell r="V117">
            <v>44043</v>
          </cell>
          <cell r="W117">
            <v>44043</v>
          </cell>
          <cell r="X117">
            <v>383</v>
          </cell>
          <cell r="Y117">
            <v>44106</v>
          </cell>
          <cell r="Z117">
            <v>62</v>
          </cell>
        </row>
        <row r="118">
          <cell r="C118" t="str">
            <v>I-5389</v>
          </cell>
          <cell r="D118" t="str">
            <v>SITEL</v>
          </cell>
          <cell r="E118">
            <v>2019</v>
          </cell>
          <cell r="F118" t="str">
            <v>TA</v>
          </cell>
          <cell r="G118" t="str">
            <v>DESENVOLUPAMENT SW TEDIS.Net CapPrxService v1.49</v>
          </cell>
          <cell r="H118" t="str">
            <v>OF5382</v>
          </cell>
          <cell r="I118"/>
          <cell r="J118">
            <v>692</v>
          </cell>
          <cell r="K118">
            <v>686.5</v>
          </cell>
          <cell r="L118">
            <v>5.5</v>
          </cell>
          <cell r="M118">
            <v>0.99205202312138729</v>
          </cell>
          <cell r="N118" t="str">
            <v>-</v>
          </cell>
          <cell r="O118" t="str">
            <v>-</v>
          </cell>
          <cell r="P118" t="str">
            <v>-</v>
          </cell>
          <cell r="Q118" t="str">
            <v>-</v>
          </cell>
          <cell r="R118" t="str">
            <v>EDC</v>
          </cell>
          <cell r="S118" t="str">
            <v>-</v>
          </cell>
          <cell r="T118" t="str">
            <v>-</v>
          </cell>
          <cell r="U118">
            <v>43686</v>
          </cell>
          <cell r="V118">
            <v>43951</v>
          </cell>
          <cell r="W118">
            <v>43951</v>
          </cell>
          <cell r="X118">
            <v>261</v>
          </cell>
          <cell r="Y118">
            <v>44000</v>
          </cell>
          <cell r="Z118">
            <v>48</v>
          </cell>
        </row>
        <row r="119">
          <cell r="C119" t="str">
            <v>I-5390</v>
          </cell>
          <cell r="D119" t="str">
            <v>SITEL</v>
          </cell>
          <cell r="E119">
            <v>2019</v>
          </cell>
          <cell r="F119" t="str">
            <v>TA</v>
          </cell>
          <cell r="G119" t="str">
            <v>DESENVOLUPAMENT SW TEDIS.Net SystemTerminal v1.49</v>
          </cell>
          <cell r="H119" t="str">
            <v>OF5382</v>
          </cell>
          <cell r="I119"/>
          <cell r="J119">
            <v>163</v>
          </cell>
          <cell r="K119">
            <v>401</v>
          </cell>
          <cell r="L119">
            <v>-238</v>
          </cell>
          <cell r="M119">
            <v>2.4601226993865031</v>
          </cell>
          <cell r="N119" t="str">
            <v>-</v>
          </cell>
          <cell r="O119" t="str">
            <v>-</v>
          </cell>
          <cell r="P119" t="str">
            <v>-</v>
          </cell>
          <cell r="Q119" t="str">
            <v>-</v>
          </cell>
          <cell r="R119" t="str">
            <v>EDC</v>
          </cell>
          <cell r="S119" t="str">
            <v>-</v>
          </cell>
          <cell r="T119" t="str">
            <v>-</v>
          </cell>
          <cell r="U119">
            <v>43686</v>
          </cell>
          <cell r="V119">
            <v>43951</v>
          </cell>
          <cell r="W119">
            <v>43951</v>
          </cell>
          <cell r="X119">
            <v>261</v>
          </cell>
          <cell r="Y119">
            <v>44011</v>
          </cell>
          <cell r="Z119">
            <v>59</v>
          </cell>
        </row>
        <row r="120">
          <cell r="C120" t="str">
            <v>I-5391</v>
          </cell>
          <cell r="D120" t="str">
            <v>SITEL</v>
          </cell>
          <cell r="E120">
            <v>2019</v>
          </cell>
          <cell r="F120" t="str">
            <v>TA</v>
          </cell>
          <cell r="G120" t="str">
            <v>DESENVOLUPAMENT SW TEDIS.Net IEC104MasterService v1.49</v>
          </cell>
          <cell r="H120" t="str">
            <v>OF5382</v>
          </cell>
          <cell r="I120"/>
          <cell r="J120">
            <v>67</v>
          </cell>
          <cell r="K120">
            <v>82</v>
          </cell>
          <cell r="L120">
            <v>-15</v>
          </cell>
          <cell r="M120">
            <v>1.2238805970149254</v>
          </cell>
          <cell r="N120" t="str">
            <v>-</v>
          </cell>
          <cell r="O120" t="str">
            <v>-</v>
          </cell>
          <cell r="P120" t="str">
            <v>-</v>
          </cell>
          <cell r="Q120" t="str">
            <v>-</v>
          </cell>
          <cell r="R120" t="str">
            <v>EDC</v>
          </cell>
          <cell r="S120" t="str">
            <v>-</v>
          </cell>
          <cell r="T120" t="str">
            <v>-</v>
          </cell>
          <cell r="U120">
            <v>43686</v>
          </cell>
          <cell r="V120">
            <v>43951</v>
          </cell>
          <cell r="W120">
            <v>43951</v>
          </cell>
          <cell r="X120">
            <v>261</v>
          </cell>
          <cell r="Y120">
            <v>44000</v>
          </cell>
          <cell r="Z120">
            <v>48</v>
          </cell>
        </row>
        <row r="121">
          <cell r="C121" t="str">
            <v>I-5392</v>
          </cell>
          <cell r="D121" t="str">
            <v>SITEL</v>
          </cell>
          <cell r="E121">
            <v>2019</v>
          </cell>
          <cell r="F121" t="str">
            <v>TA</v>
          </cell>
          <cell r="G121" t="str">
            <v>DESENVOLUPAMENT SW TEDIS.Net SystemExportService v1.49</v>
          </cell>
          <cell r="H121" t="str">
            <v>OF5382</v>
          </cell>
          <cell r="I121"/>
          <cell r="J121">
            <v>173</v>
          </cell>
          <cell r="K121">
            <v>195.57999999999998</v>
          </cell>
          <cell r="L121">
            <v>-22.579999999999984</v>
          </cell>
          <cell r="M121">
            <v>1.1305202312138727</v>
          </cell>
          <cell r="N121" t="str">
            <v>-</v>
          </cell>
          <cell r="O121" t="str">
            <v>-</v>
          </cell>
          <cell r="P121" t="str">
            <v>-</v>
          </cell>
          <cell r="Q121" t="str">
            <v>-</v>
          </cell>
          <cell r="R121" t="str">
            <v>EDC</v>
          </cell>
          <cell r="S121" t="str">
            <v>-</v>
          </cell>
          <cell r="T121" t="str">
            <v>-</v>
          </cell>
          <cell r="U121">
            <v>43686</v>
          </cell>
          <cell r="V121">
            <v>43951</v>
          </cell>
          <cell r="W121">
            <v>43951</v>
          </cell>
          <cell r="X121">
            <v>261</v>
          </cell>
          <cell r="Y121">
            <v>43979</v>
          </cell>
          <cell r="Z121">
            <v>28</v>
          </cell>
        </row>
        <row r="122">
          <cell r="C122" t="str">
            <v>I-5566</v>
          </cell>
          <cell r="D122" t="str">
            <v>SITEL</v>
          </cell>
          <cell r="E122">
            <v>2019</v>
          </cell>
          <cell r="F122" t="str">
            <v>TA</v>
          </cell>
          <cell r="G122" t="str">
            <v>DESENVOLUPAMENT SW TEDIS.Net ControlPanel v1.49</v>
          </cell>
          <cell r="H122" t="str">
            <v>OF5382</v>
          </cell>
          <cell r="I122"/>
          <cell r="J122">
            <v>122</v>
          </cell>
          <cell r="K122">
            <v>146.42000000000002</v>
          </cell>
          <cell r="L122">
            <v>-24.420000000000016</v>
          </cell>
          <cell r="M122">
            <v>1.2001639344262296</v>
          </cell>
          <cell r="N122" t="str">
            <v>-</v>
          </cell>
          <cell r="O122" t="str">
            <v>-</v>
          </cell>
          <cell r="P122" t="str">
            <v>-</v>
          </cell>
          <cell r="Q122" t="str">
            <v>-</v>
          </cell>
          <cell r="R122" t="str">
            <v>EDC</v>
          </cell>
          <cell r="S122" t="str">
            <v>-</v>
          </cell>
          <cell r="T122" t="str">
            <v>-</v>
          </cell>
          <cell r="U122">
            <v>43832</v>
          </cell>
          <cell r="V122">
            <v>43951</v>
          </cell>
          <cell r="W122">
            <v>43951</v>
          </cell>
          <cell r="X122">
            <v>118</v>
          </cell>
          <cell r="Y122">
            <v>43914</v>
          </cell>
          <cell r="Z122">
            <v>-36</v>
          </cell>
        </row>
        <row r="123">
          <cell r="C123" t="str">
            <v>I-5790</v>
          </cell>
          <cell r="D123" t="str">
            <v>SITEL</v>
          </cell>
          <cell r="E123">
            <v>2020</v>
          </cell>
          <cell r="F123" t="str">
            <v>OB</v>
          </cell>
          <cell r="G123" t="str">
            <v>DESENVOLUPAMENT TEDIS.Net SystemCoreService v1.50</v>
          </cell>
          <cell r="H123" t="str">
            <v>OF5710</v>
          </cell>
          <cell r="I123"/>
          <cell r="J123">
            <v>40</v>
          </cell>
          <cell r="K123">
            <v>0</v>
          </cell>
          <cell r="L123">
            <v>40</v>
          </cell>
          <cell r="M123">
            <v>0</v>
          </cell>
          <cell r="N123" t="str">
            <v>-</v>
          </cell>
          <cell r="O123" t="str">
            <v>-</v>
          </cell>
          <cell r="P123" t="str">
            <v>-</v>
          </cell>
          <cell r="Q123" t="str">
            <v>-</v>
          </cell>
          <cell r="R123" t="str">
            <v>EDC</v>
          </cell>
          <cell r="S123" t="str">
            <v>-</v>
          </cell>
          <cell r="T123" t="str">
            <v>-</v>
          </cell>
          <cell r="U123">
            <v>44047</v>
          </cell>
          <cell r="V123">
            <v>44134</v>
          </cell>
          <cell r="W123">
            <v>44134</v>
          </cell>
          <cell r="X123">
            <v>86</v>
          </cell>
          <cell r="Y123"/>
          <cell r="Z123" t="str">
            <v/>
          </cell>
        </row>
        <row r="124">
          <cell r="C124" t="str">
            <v>I-5791</v>
          </cell>
          <cell r="D124" t="str">
            <v>SITEL</v>
          </cell>
          <cell r="E124">
            <v>2020</v>
          </cell>
          <cell r="F124" t="str">
            <v>OB</v>
          </cell>
          <cell r="G124" t="str">
            <v>DESENVOLUPAMENT TEDIS.Net SystemTerminal v1.50</v>
          </cell>
          <cell r="H124" t="str">
            <v>OF5710</v>
          </cell>
          <cell r="I124"/>
          <cell r="J124">
            <v>80</v>
          </cell>
          <cell r="K124">
            <v>0</v>
          </cell>
          <cell r="L124">
            <v>80</v>
          </cell>
          <cell r="M124">
            <v>0</v>
          </cell>
          <cell r="N124" t="str">
            <v>-</v>
          </cell>
          <cell r="O124" t="str">
            <v>-</v>
          </cell>
          <cell r="P124" t="str">
            <v>-</v>
          </cell>
          <cell r="Q124" t="str">
            <v>-</v>
          </cell>
          <cell r="R124" t="str">
            <v>EDC</v>
          </cell>
          <cell r="S124" t="str">
            <v>-</v>
          </cell>
          <cell r="T124" t="str">
            <v>-</v>
          </cell>
          <cell r="U124">
            <v>44047</v>
          </cell>
          <cell r="V124">
            <v>44134</v>
          </cell>
          <cell r="W124">
            <v>44134</v>
          </cell>
          <cell r="X124">
            <v>86</v>
          </cell>
          <cell r="Y124"/>
          <cell r="Z124" t="str">
            <v/>
          </cell>
        </row>
        <row r="125">
          <cell r="C125" t="str">
            <v>I-5792</v>
          </cell>
          <cell r="D125" t="str">
            <v>SITEL</v>
          </cell>
          <cell r="E125">
            <v>2020</v>
          </cell>
          <cell r="F125" t="str">
            <v>OB</v>
          </cell>
          <cell r="G125" t="str">
            <v>DESENVOLUPAMENT TEDIS.Net PROSA MasterService v1.50</v>
          </cell>
          <cell r="H125" t="str">
            <v>OF5710</v>
          </cell>
          <cell r="I125"/>
          <cell r="J125">
            <v>200</v>
          </cell>
          <cell r="K125">
            <v>0</v>
          </cell>
          <cell r="L125">
            <v>200</v>
          </cell>
          <cell r="M125">
            <v>0</v>
          </cell>
          <cell r="N125" t="str">
            <v>-</v>
          </cell>
          <cell r="O125" t="str">
            <v>-</v>
          </cell>
          <cell r="P125" t="str">
            <v>-</v>
          </cell>
          <cell r="Q125" t="str">
            <v>-</v>
          </cell>
          <cell r="R125" t="str">
            <v>EDC</v>
          </cell>
          <cell r="S125" t="str">
            <v>-</v>
          </cell>
          <cell r="T125" t="str">
            <v>-</v>
          </cell>
          <cell r="U125">
            <v>44047</v>
          </cell>
          <cell r="V125">
            <v>44196</v>
          </cell>
          <cell r="W125">
            <v>44196</v>
          </cell>
          <cell r="X125">
            <v>147</v>
          </cell>
          <cell r="Y125"/>
          <cell r="Z125" t="str">
            <v/>
          </cell>
        </row>
        <row r="126">
          <cell r="C126" t="str">
            <v>I-5793</v>
          </cell>
          <cell r="D126" t="str">
            <v>SITEL</v>
          </cell>
          <cell r="E126">
            <v>2020</v>
          </cell>
          <cell r="F126" t="str">
            <v>OB</v>
          </cell>
          <cell r="G126" t="str">
            <v>DESENVOLUPAMENT TEDIS.Net IEC104 MasterService v1.50</v>
          </cell>
          <cell r="H126" t="str">
            <v>OF5763</v>
          </cell>
          <cell r="I126"/>
          <cell r="J126">
            <v>40</v>
          </cell>
          <cell r="K126">
            <v>0</v>
          </cell>
          <cell r="L126">
            <v>40</v>
          </cell>
          <cell r="M126">
            <v>0</v>
          </cell>
          <cell r="N126" t="str">
            <v>-</v>
          </cell>
          <cell r="O126" t="str">
            <v>-</v>
          </cell>
          <cell r="P126" t="str">
            <v>-</v>
          </cell>
          <cell r="Q126" t="str">
            <v>-</v>
          </cell>
          <cell r="R126" t="str">
            <v>EDC</v>
          </cell>
          <cell r="S126" t="str">
            <v>-</v>
          </cell>
          <cell r="T126" t="str">
            <v>-</v>
          </cell>
          <cell r="U126">
            <v>44047</v>
          </cell>
          <cell r="V126">
            <v>44134</v>
          </cell>
          <cell r="W126">
            <v>44134</v>
          </cell>
          <cell r="X126">
            <v>86</v>
          </cell>
          <cell r="Y126"/>
          <cell r="Z126" t="str">
            <v/>
          </cell>
        </row>
        <row r="127">
          <cell r="C127" t="str">
            <v>I-5794</v>
          </cell>
          <cell r="D127" t="str">
            <v>SITEL</v>
          </cell>
          <cell r="E127">
            <v>2020</v>
          </cell>
          <cell r="F127" t="str">
            <v>OB</v>
          </cell>
          <cell r="G127" t="str">
            <v>DESENVOLUPAMENT SW SCADA TEDIS.Net BT v1.0</v>
          </cell>
          <cell r="H127" t="str">
            <v>IND</v>
          </cell>
          <cell r="I127"/>
          <cell r="J127">
            <v>80</v>
          </cell>
          <cell r="K127">
            <v>0</v>
          </cell>
          <cell r="L127">
            <v>80</v>
          </cell>
          <cell r="M127">
            <v>0</v>
          </cell>
          <cell r="N127" t="str">
            <v>-</v>
          </cell>
          <cell r="O127" t="str">
            <v>-</v>
          </cell>
          <cell r="P127" t="str">
            <v>-</v>
          </cell>
          <cell r="Q127" t="str">
            <v>-</v>
          </cell>
          <cell r="R127" t="str">
            <v>EDC</v>
          </cell>
          <cell r="S127" t="str">
            <v>-</v>
          </cell>
          <cell r="T127" t="str">
            <v>-</v>
          </cell>
          <cell r="U127">
            <v>44047</v>
          </cell>
          <cell r="V127">
            <v>44196</v>
          </cell>
          <cell r="W127">
            <v>44196</v>
          </cell>
          <cell r="X127">
            <v>147</v>
          </cell>
          <cell r="Y127"/>
          <cell r="Z127" t="str">
            <v/>
          </cell>
        </row>
        <row r="128">
          <cell r="C128" t="str">
            <v>I-5847</v>
          </cell>
          <cell r="D128" t="str">
            <v>SITEL</v>
          </cell>
          <cell r="E128">
            <v>2020</v>
          </cell>
          <cell r="F128" t="str">
            <v>TA</v>
          </cell>
          <cell r="G128" t="str">
            <v>DESENVOLUPAMENT SW TEDIS.Net CapPrxService v1.50</v>
          </cell>
          <cell r="H128" t="str">
            <v>OF5772</v>
          </cell>
          <cell r="I128"/>
          <cell r="J128">
            <v>72</v>
          </cell>
          <cell r="K128">
            <v>205.17</v>
          </cell>
          <cell r="L128">
            <v>-133.16999999999999</v>
          </cell>
          <cell r="M128">
            <v>2.8495833333333334</v>
          </cell>
          <cell r="N128" t="str">
            <v>-</v>
          </cell>
          <cell r="O128" t="str">
            <v>-</v>
          </cell>
          <cell r="P128" t="str">
            <v>-</v>
          </cell>
          <cell r="Q128" t="str">
            <v>-</v>
          </cell>
          <cell r="R128" t="str">
            <v>EDC</v>
          </cell>
          <cell r="S128" t="str">
            <v>-</v>
          </cell>
          <cell r="T128" t="str">
            <v>-</v>
          </cell>
          <cell r="U128">
            <v>44081</v>
          </cell>
          <cell r="V128">
            <v>44134</v>
          </cell>
          <cell r="W128">
            <v>44174</v>
          </cell>
          <cell r="X128">
            <v>53</v>
          </cell>
          <cell r="Y128">
            <v>44174</v>
          </cell>
          <cell r="Z128">
            <v>0</v>
          </cell>
        </row>
        <row r="129">
          <cell r="C129" t="str">
            <v>I-5860</v>
          </cell>
          <cell r="D129" t="str">
            <v>SITEL</v>
          </cell>
          <cell r="E129">
            <v>2020</v>
          </cell>
          <cell r="F129" t="str">
            <v>OB</v>
          </cell>
          <cell r="G129" t="str">
            <v>DESENVOLUPAMENT FW CAP-PRX NG v1.1</v>
          </cell>
          <cell r="H129" t="str">
            <v>OF3983</v>
          </cell>
          <cell r="I129"/>
          <cell r="J129">
            <v>85</v>
          </cell>
          <cell r="K129">
            <v>0</v>
          </cell>
          <cell r="L129">
            <v>85</v>
          </cell>
          <cell r="M129">
            <v>0</v>
          </cell>
          <cell r="N129" t="str">
            <v>-</v>
          </cell>
          <cell r="O129" t="str">
            <v>-</v>
          </cell>
          <cell r="P129" t="str">
            <v>-</v>
          </cell>
          <cell r="Q129" t="str">
            <v>-</v>
          </cell>
          <cell r="R129" t="str">
            <v>AAPG</v>
          </cell>
          <cell r="S129" t="str">
            <v>-</v>
          </cell>
          <cell r="T129" t="str">
            <v>-</v>
          </cell>
          <cell r="U129">
            <v>44111</v>
          </cell>
          <cell r="V129">
            <v>44134</v>
          </cell>
          <cell r="W129">
            <v>44134</v>
          </cell>
          <cell r="X129">
            <v>23</v>
          </cell>
          <cell r="Y129"/>
          <cell r="Z129" t="str">
            <v/>
          </cell>
        </row>
        <row r="130">
          <cell r="C130" t="str">
            <v>I-5861</v>
          </cell>
          <cell r="D130" t="str">
            <v>SITEL</v>
          </cell>
          <cell r="E130">
            <v>2020</v>
          </cell>
          <cell r="F130" t="str">
            <v>OB</v>
          </cell>
          <cell r="G130" t="str">
            <v>DESENVOLUPAMENT FW CAP-PRX NG v1.2</v>
          </cell>
          <cell r="H130" t="str">
            <v>OF5772</v>
          </cell>
          <cell r="I130"/>
          <cell r="J130">
            <v>128</v>
          </cell>
          <cell r="K130">
            <v>0</v>
          </cell>
          <cell r="L130">
            <v>128</v>
          </cell>
          <cell r="M130">
            <v>0</v>
          </cell>
          <cell r="N130" t="str">
            <v>-</v>
          </cell>
          <cell r="O130" t="str">
            <v>-</v>
          </cell>
          <cell r="P130" t="str">
            <v>-</v>
          </cell>
          <cell r="Q130" t="str">
            <v>-</v>
          </cell>
          <cell r="R130" t="str">
            <v>AAPG</v>
          </cell>
          <cell r="S130" t="str">
            <v>-</v>
          </cell>
          <cell r="T130" t="str">
            <v>-</v>
          </cell>
          <cell r="U130">
            <v>44111</v>
          </cell>
          <cell r="V130">
            <v>44165</v>
          </cell>
          <cell r="W130">
            <v>44165</v>
          </cell>
          <cell r="X130">
            <v>53</v>
          </cell>
          <cell r="Y130"/>
          <cell r="Z130" t="str">
            <v/>
          </cell>
        </row>
        <row r="131">
          <cell r="C131" t="str">
            <v>I-5862</v>
          </cell>
          <cell r="D131" t="str">
            <v>SITEL</v>
          </cell>
          <cell r="E131">
            <v>2020</v>
          </cell>
          <cell r="F131" t="str">
            <v>OB</v>
          </cell>
          <cell r="G131" t="str">
            <v>DESENVOLUPAMENT FW CAP-PRX NG v1.3</v>
          </cell>
          <cell r="H131" t="str">
            <v>OF5772</v>
          </cell>
          <cell r="I131"/>
          <cell r="J131">
            <v>128</v>
          </cell>
          <cell r="K131">
            <v>0</v>
          </cell>
          <cell r="L131">
            <v>128</v>
          </cell>
          <cell r="M131">
            <v>0</v>
          </cell>
          <cell r="N131" t="str">
            <v>-</v>
          </cell>
          <cell r="O131" t="str">
            <v>-</v>
          </cell>
          <cell r="P131" t="str">
            <v>-</v>
          </cell>
          <cell r="Q131" t="str">
            <v>-</v>
          </cell>
          <cell r="R131" t="str">
            <v>AAPG</v>
          </cell>
          <cell r="S131" t="str">
            <v>-</v>
          </cell>
          <cell r="T131" t="str">
            <v>-</v>
          </cell>
          <cell r="U131">
            <v>44111</v>
          </cell>
          <cell r="V131">
            <v>44195</v>
          </cell>
          <cell r="W131">
            <v>44195</v>
          </cell>
          <cell r="X131">
            <v>83</v>
          </cell>
          <cell r="Y131"/>
          <cell r="Z131" t="str">
            <v/>
          </cell>
        </row>
        <row r="132">
          <cell r="C132"/>
          <cell r="D132"/>
          <cell r="E132"/>
          <cell r="F132"/>
          <cell r="G132"/>
          <cell r="H132"/>
          <cell r="I132"/>
          <cell r="J132">
            <v>6626</v>
          </cell>
          <cell r="K132">
            <v>5734.17</v>
          </cell>
          <cell r="L132">
            <v>891.82999999999993</v>
          </cell>
          <cell r="M132"/>
          <cell r="N132"/>
          <cell r="O132"/>
          <cell r="P132"/>
          <cell r="Q132"/>
          <cell r="R132"/>
          <cell r="S132"/>
          <cell r="T132"/>
          <cell r="U132"/>
          <cell r="V132"/>
          <cell r="W132"/>
          <cell r="X132"/>
          <cell r="Y132"/>
          <cell r="Z132">
            <v>173</v>
          </cell>
        </row>
        <row r="133">
          <cell r="C133"/>
          <cell r="D133"/>
          <cell r="E133"/>
          <cell r="F133"/>
          <cell r="G133"/>
          <cell r="H133"/>
          <cell r="I133"/>
          <cell r="J133"/>
          <cell r="K133"/>
          <cell r="L133"/>
          <cell r="M133"/>
          <cell r="N133"/>
          <cell r="O133"/>
          <cell r="P133"/>
          <cell r="Q133"/>
          <cell r="R133"/>
          <cell r="S133"/>
          <cell r="T133"/>
          <cell r="U133"/>
          <cell r="V133"/>
          <cell r="W133"/>
          <cell r="X133"/>
          <cell r="Y133"/>
          <cell r="Z133"/>
        </row>
        <row r="134">
          <cell r="C134"/>
          <cell r="D134"/>
          <cell r="E134"/>
          <cell r="F134"/>
          <cell r="G134"/>
          <cell r="H134"/>
          <cell r="I134"/>
          <cell r="J134"/>
          <cell r="K134"/>
          <cell r="L134"/>
          <cell r="M134"/>
          <cell r="N134"/>
          <cell r="O134"/>
          <cell r="P134"/>
          <cell r="Q134"/>
          <cell r="R134"/>
          <cell r="S134"/>
          <cell r="T134"/>
          <cell r="U134"/>
          <cell r="V134"/>
          <cell r="W134"/>
          <cell r="X134"/>
          <cell r="Y134"/>
          <cell r="Z134"/>
        </row>
        <row r="135">
          <cell r="C135"/>
          <cell r="D135"/>
          <cell r="E135"/>
          <cell r="F135"/>
          <cell r="G135"/>
          <cell r="H135"/>
          <cell r="I135"/>
          <cell r="J135"/>
          <cell r="K135"/>
          <cell r="N135" t="str">
            <v>APROVISIONAMENTS</v>
          </cell>
          <cell r="O135" t="str">
            <v>ADMINISTRACIO</v>
          </cell>
          <cell r="P135" t="str">
            <v>OPERACIONS</v>
          </cell>
          <cell r="Q135" t="str">
            <v>IMPLEMENTACIO</v>
          </cell>
          <cell r="R135" t="str">
            <v>DESENVOLUPAMENT</v>
          </cell>
          <cell r="S135" t="str">
            <v>COMERCIAL</v>
          </cell>
          <cell r="T135" t="str">
            <v>CONSUL.TELCOMUNIC.</v>
          </cell>
          <cell r="U135"/>
          <cell r="V135"/>
          <cell r="W135"/>
          <cell r="X135"/>
          <cell r="Z135"/>
        </row>
        <row r="136">
          <cell r="C136"/>
          <cell r="N136"/>
          <cell r="O136"/>
          <cell r="P136"/>
          <cell r="Q136"/>
          <cell r="R136"/>
          <cell r="S136"/>
          <cell r="T136"/>
          <cell r="U136"/>
          <cell r="Z136"/>
        </row>
        <row r="137">
          <cell r="C137"/>
          <cell r="N137"/>
          <cell r="O137"/>
          <cell r="P137"/>
          <cell r="Q137"/>
          <cell r="R137"/>
          <cell r="S137"/>
          <cell r="T137"/>
          <cell r="U137"/>
          <cell r="Z137"/>
        </row>
        <row r="138">
          <cell r="C138"/>
          <cell r="N138"/>
          <cell r="O138"/>
          <cell r="P138"/>
          <cell r="Q138"/>
          <cell r="R138"/>
          <cell r="S138"/>
          <cell r="T138"/>
          <cell r="U138"/>
          <cell r="Z138"/>
        </row>
        <row r="139">
          <cell r="C139"/>
          <cell r="N139"/>
          <cell r="O139"/>
          <cell r="P139"/>
          <cell r="Q139"/>
          <cell r="R139"/>
          <cell r="S139"/>
          <cell r="T139"/>
          <cell r="U139"/>
          <cell r="Z139"/>
        </row>
        <row r="140">
          <cell r="C140"/>
          <cell r="E140" t="str">
            <v>Projectes (I + D + i) en curs 2.020</v>
          </cell>
          <cell r="F140"/>
          <cell r="G140"/>
          <cell r="H140"/>
          <cell r="I140"/>
          <cell r="J140"/>
          <cell r="K140"/>
          <cell r="L140"/>
          <cell r="M140"/>
          <cell r="N140"/>
          <cell r="O140"/>
          <cell r="P140"/>
          <cell r="Q140"/>
          <cell r="R140"/>
          <cell r="S140"/>
          <cell r="T140"/>
          <cell r="U140"/>
          <cell r="Z140"/>
        </row>
        <row r="141">
          <cell r="N141"/>
          <cell r="O141"/>
          <cell r="P141"/>
          <cell r="Q141"/>
          <cell r="R141"/>
          <cell r="S141"/>
          <cell r="T141"/>
          <cell r="U141"/>
          <cell r="Z141"/>
        </row>
        <row r="142">
          <cell r="N142"/>
          <cell r="O142"/>
          <cell r="P142"/>
          <cell r="Q142"/>
          <cell r="R142"/>
          <cell r="S142"/>
          <cell r="T142"/>
          <cell r="U142"/>
          <cell r="Z142"/>
        </row>
        <row r="143">
          <cell r="C143" t="str">
            <v>OF</v>
          </cell>
          <cell r="D143" t="str">
            <v>CLIENT</v>
          </cell>
          <cell r="E143" t="str">
            <v>ANY</v>
          </cell>
          <cell r="F143" t="str">
            <v>STATUS</v>
          </cell>
          <cell r="G143" t="str">
            <v>PROJECTE</v>
          </cell>
          <cell r="H143" t="str">
            <v>TIPUS OF o DEPENDENCIA</v>
          </cell>
          <cell r="I143"/>
          <cell r="J143" t="str">
            <v>PREV</v>
          </cell>
          <cell r="K143" t="str">
            <v>TOTAL</v>
          </cell>
          <cell r="L143" t="str">
            <v>DESV</v>
          </cell>
          <cell r="M143" t="str">
            <v>AVANÇ</v>
          </cell>
          <cell r="N143" t="str">
            <v>DPT. IMPLICATS</v>
          </cell>
          <cell r="O143"/>
          <cell r="P143"/>
          <cell r="Q143"/>
          <cell r="R143"/>
          <cell r="S143"/>
          <cell r="T143"/>
          <cell r="U143" t="str">
            <v>DATA</v>
          </cell>
          <cell r="V143" t="str">
            <v>DATA</v>
          </cell>
          <cell r="W143" t="str">
            <v>DATA</v>
          </cell>
          <cell r="X143" t="str">
            <v>DURADA</v>
          </cell>
          <cell r="Y143" t="str">
            <v>DATA</v>
          </cell>
          <cell r="Z143" t="str">
            <v>DESVIAC.</v>
          </cell>
        </row>
        <row r="144">
          <cell r="C144"/>
          <cell r="D144"/>
          <cell r="E144"/>
          <cell r="F144"/>
          <cell r="G144"/>
          <cell r="H144"/>
          <cell r="I144"/>
          <cell r="J144"/>
          <cell r="K144" t="str">
            <v>REAL</v>
          </cell>
          <cell r="L144"/>
          <cell r="M144"/>
          <cell r="N144"/>
          <cell r="O144"/>
          <cell r="P144"/>
          <cell r="Q144"/>
          <cell r="R144"/>
          <cell r="S144"/>
          <cell r="T144"/>
          <cell r="U144" t="str">
            <v>INICI</v>
          </cell>
          <cell r="V144" t="str">
            <v>ENTREGA</v>
          </cell>
          <cell r="W144" t="str">
            <v>REVISADA</v>
          </cell>
          <cell r="X144"/>
          <cell r="Y144" t="str">
            <v>ACCEP.</v>
          </cell>
          <cell r="Z144"/>
        </row>
        <row r="145">
          <cell r="C145"/>
          <cell r="D145"/>
          <cell r="E145"/>
          <cell r="F145"/>
          <cell r="G145"/>
          <cell r="H145"/>
          <cell r="I145"/>
          <cell r="N145"/>
          <cell r="O145"/>
          <cell r="P145"/>
          <cell r="Q145"/>
          <cell r="R145"/>
          <cell r="S145"/>
          <cell r="T145"/>
          <cell r="U145"/>
          <cell r="V145"/>
          <cell r="Z145"/>
        </row>
        <row r="146">
          <cell r="C146" t="str">
            <v>I-5863</v>
          </cell>
          <cell r="D146" t="str">
            <v>SITEL</v>
          </cell>
          <cell r="E146">
            <v>2020</v>
          </cell>
          <cell r="F146" t="str">
            <v>OB</v>
          </cell>
          <cell r="G146" t="str">
            <v>DESENVOLUPAMENT FW CAP-PRX NG v1.4</v>
          </cell>
          <cell r="H146" t="str">
            <v>OF3983</v>
          </cell>
          <cell r="I146"/>
          <cell r="J146">
            <v>128</v>
          </cell>
          <cell r="K146"/>
          <cell r="L146">
            <v>128</v>
          </cell>
          <cell r="M146">
            <v>0</v>
          </cell>
          <cell r="N146" t="str">
            <v>-</v>
          </cell>
          <cell r="O146" t="str">
            <v>-</v>
          </cell>
          <cell r="P146" t="str">
            <v>-</v>
          </cell>
          <cell r="Q146" t="str">
            <v>-</v>
          </cell>
          <cell r="R146" t="str">
            <v>AAPG</v>
          </cell>
          <cell r="S146" t="str">
            <v>-</v>
          </cell>
          <cell r="T146" t="str">
            <v>-</v>
          </cell>
          <cell r="U146">
            <v>44111</v>
          </cell>
          <cell r="V146">
            <v>44226</v>
          </cell>
          <cell r="W146">
            <v>44226</v>
          </cell>
          <cell r="X146">
            <v>113</v>
          </cell>
          <cell r="Y146"/>
          <cell r="Z146" t="str">
            <v/>
          </cell>
        </row>
        <row r="147">
          <cell r="C147" t="str">
            <v>I-5864</v>
          </cell>
          <cell r="D147" t="str">
            <v>SITEL</v>
          </cell>
          <cell r="E147">
            <v>2020</v>
          </cell>
          <cell r="F147" t="str">
            <v>OB</v>
          </cell>
          <cell r="G147" t="str">
            <v>DESENVOLUPAMENT FW CAP-PRX NG v1.5</v>
          </cell>
          <cell r="H147" t="str">
            <v>OF5887</v>
          </cell>
          <cell r="I147"/>
          <cell r="J147">
            <v>171</v>
          </cell>
          <cell r="K147"/>
          <cell r="L147">
            <v>171</v>
          </cell>
          <cell r="M147">
            <v>0</v>
          </cell>
          <cell r="N147" t="str">
            <v>-</v>
          </cell>
          <cell r="O147" t="str">
            <v>-</v>
          </cell>
          <cell r="P147" t="str">
            <v>-</v>
          </cell>
          <cell r="Q147" t="str">
            <v>-</v>
          </cell>
          <cell r="R147" t="str">
            <v>AAPG</v>
          </cell>
          <cell r="S147" t="str">
            <v>-</v>
          </cell>
          <cell r="T147" t="str">
            <v>-</v>
          </cell>
          <cell r="U147">
            <v>44111</v>
          </cell>
          <cell r="V147">
            <v>44255</v>
          </cell>
          <cell r="W147">
            <v>44255</v>
          </cell>
          <cell r="X147">
            <v>141</v>
          </cell>
          <cell r="Y147"/>
          <cell r="Z147" t="str">
            <v/>
          </cell>
        </row>
        <row r="148">
          <cell r="C148" t="str">
            <v>I-5865</v>
          </cell>
          <cell r="D148" t="str">
            <v>SITEL</v>
          </cell>
          <cell r="E148">
            <v>2020</v>
          </cell>
          <cell r="F148" t="str">
            <v>OB</v>
          </cell>
          <cell r="G148" t="str">
            <v>DESENVOLUPAMENT FW CAP32 v3.3</v>
          </cell>
          <cell r="H148" t="str">
            <v>OF5849</v>
          </cell>
          <cell r="I148"/>
          <cell r="J148">
            <v>55</v>
          </cell>
          <cell r="K148"/>
          <cell r="L148">
            <v>55</v>
          </cell>
          <cell r="M148">
            <v>0</v>
          </cell>
          <cell r="N148" t="str">
            <v>-</v>
          </cell>
          <cell r="O148" t="str">
            <v>-</v>
          </cell>
          <cell r="P148" t="str">
            <v>-</v>
          </cell>
          <cell r="Q148" t="str">
            <v>-</v>
          </cell>
          <cell r="R148" t="str">
            <v>EDC</v>
          </cell>
          <cell r="S148" t="str">
            <v>-</v>
          </cell>
          <cell r="T148" t="str">
            <v>-</v>
          </cell>
          <cell r="U148">
            <v>44111</v>
          </cell>
          <cell r="V148">
            <v>44165</v>
          </cell>
          <cell r="W148">
            <v>44165</v>
          </cell>
          <cell r="X148">
            <v>53</v>
          </cell>
          <cell r="Y148"/>
          <cell r="Z148" t="str">
            <v/>
          </cell>
        </row>
        <row r="149">
          <cell r="C149"/>
          <cell r="D149"/>
          <cell r="E149"/>
          <cell r="F149" t="str">
            <v>OB</v>
          </cell>
          <cell r="G149"/>
          <cell r="H149"/>
          <cell r="I149"/>
          <cell r="J149"/>
          <cell r="K149"/>
          <cell r="L149">
            <v>0</v>
          </cell>
          <cell r="M149" t="str">
            <v xml:space="preserve"> </v>
          </cell>
          <cell r="N149" t="str">
            <v>-</v>
          </cell>
          <cell r="O149" t="str">
            <v>-</v>
          </cell>
          <cell r="P149" t="str">
            <v>-</v>
          </cell>
          <cell r="Q149" t="str">
            <v>-</v>
          </cell>
          <cell r="R149" t="str">
            <v>-</v>
          </cell>
          <cell r="S149" t="str">
            <v>-</v>
          </cell>
          <cell r="T149" t="str">
            <v>-</v>
          </cell>
          <cell r="U149"/>
          <cell r="V149"/>
          <cell r="W149" t="str">
            <v/>
          </cell>
          <cell r="X149" t="str">
            <v/>
          </cell>
          <cell r="Y149"/>
          <cell r="Z149" t="str">
            <v/>
          </cell>
        </row>
        <row r="150">
          <cell r="C150"/>
          <cell r="D150"/>
          <cell r="E150"/>
          <cell r="F150" t="str">
            <v>OB</v>
          </cell>
          <cell r="G150"/>
          <cell r="H150"/>
          <cell r="I150"/>
          <cell r="J150"/>
          <cell r="K150"/>
          <cell r="L150">
            <v>0</v>
          </cell>
          <cell r="M150" t="str">
            <v xml:space="preserve"> </v>
          </cell>
          <cell r="N150" t="str">
            <v>-</v>
          </cell>
          <cell r="O150" t="str">
            <v>-</v>
          </cell>
          <cell r="P150" t="str">
            <v>-</v>
          </cell>
          <cell r="Q150" t="str">
            <v>-</v>
          </cell>
          <cell r="R150" t="str">
            <v>-</v>
          </cell>
          <cell r="S150" t="str">
            <v>-</v>
          </cell>
          <cell r="T150" t="str">
            <v>-</v>
          </cell>
          <cell r="U150"/>
          <cell r="V150"/>
          <cell r="W150" t="str">
            <v/>
          </cell>
          <cell r="X150" t="str">
            <v/>
          </cell>
          <cell r="Y150"/>
          <cell r="Z150" t="str">
            <v/>
          </cell>
        </row>
        <row r="151">
          <cell r="C151"/>
          <cell r="D151"/>
          <cell r="E151"/>
          <cell r="F151" t="str">
            <v>OB</v>
          </cell>
          <cell r="G151"/>
          <cell r="H151"/>
          <cell r="I151"/>
          <cell r="J151"/>
          <cell r="K151"/>
          <cell r="L151">
            <v>0</v>
          </cell>
          <cell r="M151" t="str">
            <v xml:space="preserve"> </v>
          </cell>
          <cell r="N151" t="str">
            <v>-</v>
          </cell>
          <cell r="O151" t="str">
            <v>-</v>
          </cell>
          <cell r="P151" t="str">
            <v>-</v>
          </cell>
          <cell r="Q151" t="str">
            <v>-</v>
          </cell>
          <cell r="R151" t="str">
            <v>-</v>
          </cell>
          <cell r="S151" t="str">
            <v>-</v>
          </cell>
          <cell r="T151" t="str">
            <v>-</v>
          </cell>
          <cell r="U151"/>
          <cell r="V151"/>
          <cell r="W151" t="str">
            <v/>
          </cell>
          <cell r="X151" t="str">
            <v/>
          </cell>
          <cell r="Y151"/>
          <cell r="Z151" t="str">
            <v/>
          </cell>
        </row>
        <row r="152">
          <cell r="C152"/>
          <cell r="D152"/>
          <cell r="E152"/>
          <cell r="F152" t="str">
            <v>OB</v>
          </cell>
          <cell r="G152"/>
          <cell r="H152"/>
          <cell r="I152"/>
          <cell r="J152"/>
          <cell r="K152"/>
          <cell r="L152">
            <v>0</v>
          </cell>
          <cell r="M152" t="str">
            <v xml:space="preserve"> </v>
          </cell>
          <cell r="N152" t="str">
            <v>-</v>
          </cell>
          <cell r="O152" t="str">
            <v>-</v>
          </cell>
          <cell r="P152" t="str">
            <v>-</v>
          </cell>
          <cell r="Q152" t="str">
            <v>-</v>
          </cell>
          <cell r="R152" t="str">
            <v>-</v>
          </cell>
          <cell r="S152" t="str">
            <v>-</v>
          </cell>
          <cell r="T152" t="str">
            <v>-</v>
          </cell>
          <cell r="U152"/>
          <cell r="V152"/>
          <cell r="W152" t="str">
            <v/>
          </cell>
          <cell r="X152" t="str">
            <v/>
          </cell>
          <cell r="Y152"/>
          <cell r="Z152" t="str">
            <v/>
          </cell>
        </row>
        <row r="153">
          <cell r="C153"/>
          <cell r="D153"/>
          <cell r="E153"/>
          <cell r="F153" t="str">
            <v>OB</v>
          </cell>
          <cell r="G153"/>
          <cell r="H153"/>
          <cell r="I153"/>
          <cell r="J153"/>
          <cell r="K153"/>
          <cell r="L153">
            <v>0</v>
          </cell>
          <cell r="M153" t="str">
            <v xml:space="preserve"> </v>
          </cell>
          <cell r="N153" t="str">
            <v>-</v>
          </cell>
          <cell r="O153" t="str">
            <v>-</v>
          </cell>
          <cell r="P153" t="str">
            <v>-</v>
          </cell>
          <cell r="Q153" t="str">
            <v>-</v>
          </cell>
          <cell r="R153" t="str">
            <v>-</v>
          </cell>
          <cell r="S153" t="str">
            <v>-</v>
          </cell>
          <cell r="T153" t="str">
            <v>-</v>
          </cell>
          <cell r="U153"/>
          <cell r="V153"/>
          <cell r="W153" t="str">
            <v/>
          </cell>
          <cell r="X153" t="str">
            <v/>
          </cell>
          <cell r="Y153"/>
          <cell r="Z153" t="str">
            <v/>
          </cell>
        </row>
        <row r="154">
          <cell r="C154"/>
          <cell r="D154"/>
          <cell r="E154"/>
          <cell r="F154" t="str">
            <v>OB</v>
          </cell>
          <cell r="G154"/>
          <cell r="H154"/>
          <cell r="I154"/>
          <cell r="J154"/>
          <cell r="K154"/>
          <cell r="L154">
            <v>0</v>
          </cell>
          <cell r="M154" t="str">
            <v xml:space="preserve"> </v>
          </cell>
          <cell r="N154" t="str">
            <v>-</v>
          </cell>
          <cell r="O154" t="str">
            <v>-</v>
          </cell>
          <cell r="P154" t="str">
            <v>-</v>
          </cell>
          <cell r="Q154" t="str">
            <v>-</v>
          </cell>
          <cell r="R154" t="str">
            <v>-</v>
          </cell>
          <cell r="S154" t="str">
            <v>-</v>
          </cell>
          <cell r="T154" t="str">
            <v>-</v>
          </cell>
          <cell r="U154"/>
          <cell r="V154"/>
          <cell r="W154" t="str">
            <v/>
          </cell>
          <cell r="X154" t="str">
            <v/>
          </cell>
          <cell r="Y154"/>
          <cell r="Z154" t="str">
            <v/>
          </cell>
        </row>
        <row r="155">
          <cell r="C155"/>
          <cell r="D155"/>
          <cell r="E155"/>
          <cell r="F155" t="str">
            <v>OB</v>
          </cell>
          <cell r="G155"/>
          <cell r="H155"/>
          <cell r="I155"/>
          <cell r="J155"/>
          <cell r="K155"/>
          <cell r="L155">
            <v>0</v>
          </cell>
          <cell r="M155" t="str">
            <v xml:space="preserve"> </v>
          </cell>
          <cell r="N155" t="str">
            <v>-</v>
          </cell>
          <cell r="O155" t="str">
            <v>-</v>
          </cell>
          <cell r="P155" t="str">
            <v>-</v>
          </cell>
          <cell r="Q155" t="str">
            <v>-</v>
          </cell>
          <cell r="R155" t="str">
            <v>-</v>
          </cell>
          <cell r="S155" t="str">
            <v>-</v>
          </cell>
          <cell r="T155" t="str">
            <v>-</v>
          </cell>
          <cell r="U155"/>
          <cell r="V155"/>
          <cell r="W155" t="str">
            <v/>
          </cell>
          <cell r="X155" t="str">
            <v/>
          </cell>
          <cell r="Y155"/>
          <cell r="Z155" t="str">
            <v/>
          </cell>
        </row>
        <row r="156">
          <cell r="C156"/>
          <cell r="D156"/>
          <cell r="E156"/>
          <cell r="F156" t="str">
            <v>OB</v>
          </cell>
          <cell r="G156"/>
          <cell r="H156"/>
          <cell r="I156"/>
          <cell r="J156"/>
          <cell r="K156"/>
          <cell r="L156">
            <v>0</v>
          </cell>
          <cell r="M156" t="str">
            <v xml:space="preserve"> </v>
          </cell>
          <cell r="N156" t="str">
            <v>-</v>
          </cell>
          <cell r="O156" t="str">
            <v>-</v>
          </cell>
          <cell r="P156" t="str">
            <v>-</v>
          </cell>
          <cell r="Q156" t="str">
            <v>-</v>
          </cell>
          <cell r="R156" t="str">
            <v>-</v>
          </cell>
          <cell r="S156" t="str">
            <v>-</v>
          </cell>
          <cell r="T156" t="str">
            <v>-</v>
          </cell>
          <cell r="U156"/>
          <cell r="V156"/>
          <cell r="W156" t="str">
            <v/>
          </cell>
          <cell r="X156" t="str">
            <v/>
          </cell>
          <cell r="Y156"/>
          <cell r="Z156" t="str">
            <v/>
          </cell>
        </row>
        <row r="157">
          <cell r="C157"/>
          <cell r="D157"/>
          <cell r="E157"/>
          <cell r="F157" t="str">
            <v>OB</v>
          </cell>
          <cell r="G157"/>
          <cell r="H157"/>
          <cell r="I157"/>
          <cell r="J157"/>
          <cell r="K157"/>
          <cell r="L157">
            <v>0</v>
          </cell>
          <cell r="M157" t="str">
            <v xml:space="preserve"> </v>
          </cell>
          <cell r="N157" t="str">
            <v>-</v>
          </cell>
          <cell r="O157" t="str">
            <v>-</v>
          </cell>
          <cell r="P157" t="str">
            <v>-</v>
          </cell>
          <cell r="Q157" t="str">
            <v>-</v>
          </cell>
          <cell r="R157" t="str">
            <v>-</v>
          </cell>
          <cell r="S157" t="str">
            <v>-</v>
          </cell>
          <cell r="T157" t="str">
            <v>-</v>
          </cell>
          <cell r="U157"/>
          <cell r="V157"/>
          <cell r="W157" t="str">
            <v/>
          </cell>
          <cell r="X157" t="str">
            <v/>
          </cell>
          <cell r="Y157"/>
          <cell r="Z157" t="str">
            <v/>
          </cell>
        </row>
        <row r="158">
          <cell r="C158"/>
          <cell r="D158"/>
          <cell r="E158"/>
          <cell r="F158" t="str">
            <v>OB</v>
          </cell>
          <cell r="G158"/>
          <cell r="H158"/>
          <cell r="I158"/>
          <cell r="J158"/>
          <cell r="K158"/>
          <cell r="L158">
            <v>0</v>
          </cell>
          <cell r="M158" t="str">
            <v xml:space="preserve"> </v>
          </cell>
          <cell r="N158" t="str">
            <v>-</v>
          </cell>
          <cell r="O158" t="str">
            <v>-</v>
          </cell>
          <cell r="P158" t="str">
            <v>-</v>
          </cell>
          <cell r="Q158" t="str">
            <v>-</v>
          </cell>
          <cell r="R158" t="str">
            <v>-</v>
          </cell>
          <cell r="S158" t="str">
            <v>-</v>
          </cell>
          <cell r="T158" t="str">
            <v>-</v>
          </cell>
          <cell r="U158"/>
          <cell r="V158"/>
          <cell r="W158" t="str">
            <v/>
          </cell>
          <cell r="X158" t="str">
            <v/>
          </cell>
          <cell r="Y158"/>
          <cell r="Z158" t="str">
            <v/>
          </cell>
        </row>
        <row r="159">
          <cell r="C159"/>
          <cell r="D159"/>
          <cell r="E159"/>
          <cell r="F159" t="str">
            <v>OB</v>
          </cell>
          <cell r="G159"/>
          <cell r="H159"/>
          <cell r="I159"/>
          <cell r="J159"/>
          <cell r="K159"/>
          <cell r="L159">
            <v>0</v>
          </cell>
          <cell r="M159" t="str">
            <v xml:space="preserve"> </v>
          </cell>
          <cell r="N159" t="str">
            <v>-</v>
          </cell>
          <cell r="O159" t="str">
            <v>-</v>
          </cell>
          <cell r="P159" t="str">
            <v>-</v>
          </cell>
          <cell r="Q159" t="str">
            <v>-</v>
          </cell>
          <cell r="R159" t="str">
            <v>-</v>
          </cell>
          <cell r="S159" t="str">
            <v>-</v>
          </cell>
          <cell r="T159" t="str">
            <v>-</v>
          </cell>
          <cell r="U159"/>
          <cell r="V159"/>
          <cell r="W159" t="str">
            <v/>
          </cell>
          <cell r="X159" t="str">
            <v/>
          </cell>
          <cell r="Y159"/>
          <cell r="Z159" t="str">
            <v/>
          </cell>
        </row>
        <row r="160">
          <cell r="C160"/>
          <cell r="D160"/>
          <cell r="E160"/>
          <cell r="F160" t="str">
            <v>OB</v>
          </cell>
          <cell r="G160"/>
          <cell r="H160"/>
          <cell r="I160"/>
          <cell r="J160"/>
          <cell r="K160"/>
          <cell r="L160">
            <v>0</v>
          </cell>
          <cell r="M160" t="str">
            <v xml:space="preserve"> </v>
          </cell>
          <cell r="N160" t="str">
            <v>-</v>
          </cell>
          <cell r="O160" t="str">
            <v>-</v>
          </cell>
          <cell r="P160" t="str">
            <v>-</v>
          </cell>
          <cell r="Q160" t="str">
            <v>-</v>
          </cell>
          <cell r="R160" t="str">
            <v>-</v>
          </cell>
          <cell r="S160" t="str">
            <v>-</v>
          </cell>
          <cell r="T160" t="str">
            <v>-</v>
          </cell>
          <cell r="U160"/>
          <cell r="V160"/>
          <cell r="W160" t="str">
            <v/>
          </cell>
          <cell r="X160" t="str">
            <v/>
          </cell>
          <cell r="Y160"/>
          <cell r="Z160" t="str">
            <v/>
          </cell>
        </row>
        <row r="161">
          <cell r="C161"/>
          <cell r="D161"/>
          <cell r="E161"/>
          <cell r="F161" t="str">
            <v>OB</v>
          </cell>
          <cell r="G161"/>
          <cell r="H161"/>
          <cell r="I161"/>
          <cell r="J161"/>
          <cell r="K161"/>
          <cell r="L161">
            <v>0</v>
          </cell>
          <cell r="M161" t="str">
            <v xml:space="preserve"> </v>
          </cell>
          <cell r="N161" t="str">
            <v>-</v>
          </cell>
          <cell r="O161" t="str">
            <v>-</v>
          </cell>
          <cell r="P161" t="str">
            <v>-</v>
          </cell>
          <cell r="Q161" t="str">
            <v>-</v>
          </cell>
          <cell r="R161" t="str">
            <v>-</v>
          </cell>
          <cell r="S161" t="str">
            <v>-</v>
          </cell>
          <cell r="T161" t="str">
            <v>-</v>
          </cell>
          <cell r="U161"/>
          <cell r="V161"/>
          <cell r="W161" t="str">
            <v/>
          </cell>
          <cell r="X161" t="str">
            <v/>
          </cell>
          <cell r="Y161"/>
          <cell r="Z161" t="str">
            <v/>
          </cell>
        </row>
        <row r="162">
          <cell r="C162"/>
          <cell r="D162"/>
          <cell r="E162"/>
          <cell r="F162" t="str">
            <v>OB</v>
          </cell>
          <cell r="G162"/>
          <cell r="H162"/>
          <cell r="I162"/>
          <cell r="J162"/>
          <cell r="K162"/>
          <cell r="L162">
            <v>0</v>
          </cell>
          <cell r="M162" t="str">
            <v xml:space="preserve"> </v>
          </cell>
          <cell r="N162" t="str">
            <v>-</v>
          </cell>
          <cell r="O162" t="str">
            <v>-</v>
          </cell>
          <cell r="P162" t="str">
            <v>-</v>
          </cell>
          <cell r="Q162" t="str">
            <v>-</v>
          </cell>
          <cell r="R162" t="str">
            <v>-</v>
          </cell>
          <cell r="S162" t="str">
            <v>-</v>
          </cell>
          <cell r="T162" t="str">
            <v>-</v>
          </cell>
          <cell r="U162"/>
          <cell r="V162"/>
          <cell r="W162" t="str">
            <v/>
          </cell>
          <cell r="X162" t="str">
            <v/>
          </cell>
          <cell r="Y162"/>
          <cell r="Z162" t="str">
            <v/>
          </cell>
        </row>
        <row r="163">
          <cell r="C163"/>
          <cell r="D163"/>
          <cell r="E163"/>
          <cell r="F163" t="str">
            <v>OB</v>
          </cell>
          <cell r="G163"/>
          <cell r="H163"/>
          <cell r="I163"/>
          <cell r="J163"/>
          <cell r="K163"/>
          <cell r="L163">
            <v>0</v>
          </cell>
          <cell r="M163" t="str">
            <v xml:space="preserve"> </v>
          </cell>
          <cell r="N163" t="str">
            <v>-</v>
          </cell>
          <cell r="O163" t="str">
            <v>-</v>
          </cell>
          <cell r="P163" t="str">
            <v>-</v>
          </cell>
          <cell r="Q163" t="str">
            <v>-</v>
          </cell>
          <cell r="R163" t="str">
            <v>-</v>
          </cell>
          <cell r="S163" t="str">
            <v>-</v>
          </cell>
          <cell r="T163" t="str">
            <v>-</v>
          </cell>
          <cell r="U163"/>
          <cell r="V163"/>
          <cell r="W163" t="str">
            <v/>
          </cell>
          <cell r="X163" t="str">
            <v/>
          </cell>
          <cell r="Y163"/>
          <cell r="Z163" t="str">
            <v/>
          </cell>
        </row>
        <row r="164">
          <cell r="C164"/>
          <cell r="D164"/>
          <cell r="E164"/>
          <cell r="F164" t="str">
            <v>OB</v>
          </cell>
          <cell r="G164"/>
          <cell r="H164"/>
          <cell r="I164"/>
          <cell r="J164"/>
          <cell r="K164"/>
          <cell r="L164">
            <v>0</v>
          </cell>
          <cell r="M164" t="str">
            <v xml:space="preserve"> </v>
          </cell>
          <cell r="N164" t="str">
            <v>-</v>
          </cell>
          <cell r="O164" t="str">
            <v>-</v>
          </cell>
          <cell r="P164" t="str">
            <v>-</v>
          </cell>
          <cell r="Q164" t="str">
            <v>-</v>
          </cell>
          <cell r="R164" t="str">
            <v>-</v>
          </cell>
          <cell r="S164" t="str">
            <v>-</v>
          </cell>
          <cell r="T164" t="str">
            <v>-</v>
          </cell>
          <cell r="U164"/>
          <cell r="V164"/>
          <cell r="W164" t="str">
            <v/>
          </cell>
          <cell r="X164" t="str">
            <v/>
          </cell>
          <cell r="Y164"/>
          <cell r="Z164" t="str">
            <v/>
          </cell>
        </row>
        <row r="165">
          <cell r="C165"/>
          <cell r="D165"/>
          <cell r="E165"/>
          <cell r="F165" t="str">
            <v>OB</v>
          </cell>
          <cell r="G165"/>
          <cell r="H165"/>
          <cell r="I165"/>
          <cell r="J165"/>
          <cell r="K165"/>
          <cell r="L165">
            <v>0</v>
          </cell>
          <cell r="M165" t="str">
            <v xml:space="preserve"> </v>
          </cell>
          <cell r="N165" t="str">
            <v>-</v>
          </cell>
          <cell r="O165" t="str">
            <v>-</v>
          </cell>
          <cell r="P165" t="str">
            <v>-</v>
          </cell>
          <cell r="Q165" t="str">
            <v>-</v>
          </cell>
          <cell r="R165" t="str">
            <v>-</v>
          </cell>
          <cell r="S165" t="str">
            <v>-</v>
          </cell>
          <cell r="T165" t="str">
            <v>-</v>
          </cell>
          <cell r="U165"/>
          <cell r="V165"/>
          <cell r="W165" t="str">
            <v/>
          </cell>
          <cell r="X165" t="str">
            <v/>
          </cell>
          <cell r="Y165"/>
          <cell r="Z165" t="str">
            <v/>
          </cell>
        </row>
        <row r="166">
          <cell r="C166"/>
          <cell r="D166"/>
          <cell r="E166"/>
          <cell r="F166" t="str">
            <v>OB</v>
          </cell>
          <cell r="G166"/>
          <cell r="H166"/>
          <cell r="I166"/>
          <cell r="J166"/>
          <cell r="K166"/>
          <cell r="L166">
            <v>0</v>
          </cell>
          <cell r="M166" t="str">
            <v xml:space="preserve"> </v>
          </cell>
          <cell r="N166" t="str">
            <v>-</v>
          </cell>
          <cell r="O166" t="str">
            <v>-</v>
          </cell>
          <cell r="P166" t="str">
            <v>-</v>
          </cell>
          <cell r="Q166" t="str">
            <v>-</v>
          </cell>
          <cell r="R166" t="str">
            <v>-</v>
          </cell>
          <cell r="S166" t="str">
            <v>-</v>
          </cell>
          <cell r="T166" t="str">
            <v>-</v>
          </cell>
          <cell r="U166"/>
          <cell r="V166"/>
          <cell r="W166" t="str">
            <v/>
          </cell>
          <cell r="X166" t="str">
            <v/>
          </cell>
          <cell r="Y166"/>
          <cell r="Z166" t="str">
            <v/>
          </cell>
        </row>
        <row r="167">
          <cell r="C167"/>
          <cell r="D167"/>
          <cell r="E167"/>
          <cell r="F167" t="str">
            <v>OB</v>
          </cell>
          <cell r="G167"/>
          <cell r="H167"/>
          <cell r="I167"/>
          <cell r="J167"/>
          <cell r="K167"/>
          <cell r="L167">
            <v>0</v>
          </cell>
          <cell r="M167" t="str">
            <v xml:space="preserve"> </v>
          </cell>
          <cell r="N167" t="str">
            <v>-</v>
          </cell>
          <cell r="O167" t="str">
            <v>-</v>
          </cell>
          <cell r="P167" t="str">
            <v>-</v>
          </cell>
          <cell r="Q167" t="str">
            <v>-</v>
          </cell>
          <cell r="R167" t="str">
            <v>-</v>
          </cell>
          <cell r="S167" t="str">
            <v>-</v>
          </cell>
          <cell r="T167" t="str">
            <v>-</v>
          </cell>
          <cell r="U167"/>
          <cell r="V167"/>
          <cell r="W167" t="str">
            <v/>
          </cell>
          <cell r="X167" t="str">
            <v/>
          </cell>
          <cell r="Y167"/>
          <cell r="Z167" t="str">
            <v/>
          </cell>
        </row>
        <row r="168">
          <cell r="C168"/>
          <cell r="D168"/>
          <cell r="E168"/>
          <cell r="F168" t="str">
            <v>OB</v>
          </cell>
          <cell r="G168"/>
          <cell r="H168"/>
          <cell r="I168"/>
          <cell r="J168"/>
          <cell r="K168"/>
          <cell r="L168">
            <v>0</v>
          </cell>
          <cell r="M168" t="str">
            <v xml:space="preserve"> </v>
          </cell>
          <cell r="N168" t="str">
            <v>-</v>
          </cell>
          <cell r="O168" t="str">
            <v>-</v>
          </cell>
          <cell r="P168" t="str">
            <v>-</v>
          </cell>
          <cell r="Q168" t="str">
            <v>-</v>
          </cell>
          <cell r="R168" t="str">
            <v>-</v>
          </cell>
          <cell r="S168" t="str">
            <v>-</v>
          </cell>
          <cell r="T168" t="str">
            <v>-</v>
          </cell>
          <cell r="U168"/>
          <cell r="V168"/>
          <cell r="W168" t="str">
            <v/>
          </cell>
          <cell r="X168" t="str">
            <v/>
          </cell>
          <cell r="Y168"/>
          <cell r="Z168" t="str">
            <v/>
          </cell>
        </row>
        <row r="169">
          <cell r="C169"/>
          <cell r="D169"/>
          <cell r="E169"/>
          <cell r="F169" t="str">
            <v>OB</v>
          </cell>
          <cell r="G169"/>
          <cell r="H169"/>
          <cell r="I169"/>
          <cell r="J169"/>
          <cell r="K169"/>
          <cell r="L169">
            <v>0</v>
          </cell>
          <cell r="M169" t="str">
            <v xml:space="preserve"> </v>
          </cell>
          <cell r="N169" t="str">
            <v>-</v>
          </cell>
          <cell r="O169" t="str">
            <v>-</v>
          </cell>
          <cell r="P169" t="str">
            <v>-</v>
          </cell>
          <cell r="Q169" t="str">
            <v>-</v>
          </cell>
          <cell r="R169" t="str">
            <v>-</v>
          </cell>
          <cell r="S169" t="str">
            <v>-</v>
          </cell>
          <cell r="T169" t="str">
            <v>-</v>
          </cell>
          <cell r="U169"/>
          <cell r="V169"/>
          <cell r="W169" t="str">
            <v/>
          </cell>
          <cell r="X169" t="str">
            <v/>
          </cell>
          <cell r="Y169"/>
          <cell r="Z169" t="str">
            <v/>
          </cell>
        </row>
        <row r="170">
          <cell r="C170"/>
          <cell r="D170"/>
          <cell r="E170"/>
          <cell r="F170" t="str">
            <v>OB</v>
          </cell>
          <cell r="G170"/>
          <cell r="H170"/>
          <cell r="I170"/>
          <cell r="J170"/>
          <cell r="K170"/>
          <cell r="L170">
            <v>0</v>
          </cell>
          <cell r="M170" t="str">
            <v xml:space="preserve"> </v>
          </cell>
          <cell r="N170" t="str">
            <v>-</v>
          </cell>
          <cell r="O170" t="str">
            <v>-</v>
          </cell>
          <cell r="P170" t="str">
            <v>-</v>
          </cell>
          <cell r="Q170" t="str">
            <v>-</v>
          </cell>
          <cell r="R170" t="str">
            <v>-</v>
          </cell>
          <cell r="S170" t="str">
            <v>-</v>
          </cell>
          <cell r="T170" t="str">
            <v>-</v>
          </cell>
          <cell r="U170"/>
          <cell r="V170"/>
          <cell r="W170" t="str">
            <v/>
          </cell>
          <cell r="X170" t="str">
            <v/>
          </cell>
          <cell r="Y170"/>
          <cell r="Z170" t="str">
            <v/>
          </cell>
        </row>
        <row r="171">
          <cell r="C171"/>
          <cell r="D171"/>
          <cell r="E171"/>
          <cell r="F171" t="str">
            <v>OB</v>
          </cell>
          <cell r="G171"/>
          <cell r="H171"/>
          <cell r="I171"/>
          <cell r="J171"/>
          <cell r="K171"/>
          <cell r="L171">
            <v>0</v>
          </cell>
          <cell r="M171" t="str">
            <v xml:space="preserve"> </v>
          </cell>
          <cell r="N171" t="str">
            <v>-</v>
          </cell>
          <cell r="O171" t="str">
            <v>-</v>
          </cell>
          <cell r="P171" t="str">
            <v>-</v>
          </cell>
          <cell r="Q171" t="str">
            <v>-</v>
          </cell>
          <cell r="R171" t="str">
            <v>-</v>
          </cell>
          <cell r="S171" t="str">
            <v>-</v>
          </cell>
          <cell r="T171" t="str">
            <v>-</v>
          </cell>
          <cell r="U171"/>
          <cell r="V171"/>
          <cell r="W171" t="str">
            <v/>
          </cell>
          <cell r="X171" t="str">
            <v/>
          </cell>
          <cell r="Y171"/>
          <cell r="Z171" t="str">
            <v/>
          </cell>
        </row>
        <row r="172">
          <cell r="C172"/>
          <cell r="D172"/>
          <cell r="E172"/>
          <cell r="F172" t="str">
            <v>OB</v>
          </cell>
          <cell r="G172"/>
          <cell r="H172"/>
          <cell r="I172"/>
          <cell r="J172"/>
          <cell r="K172"/>
          <cell r="L172">
            <v>0</v>
          </cell>
          <cell r="M172" t="str">
            <v xml:space="preserve"> </v>
          </cell>
          <cell r="N172" t="str">
            <v>-</v>
          </cell>
          <cell r="O172" t="str">
            <v>-</v>
          </cell>
          <cell r="P172" t="str">
            <v>-</v>
          </cell>
          <cell r="Q172" t="str">
            <v>-</v>
          </cell>
          <cell r="R172" t="str">
            <v>-</v>
          </cell>
          <cell r="S172" t="str">
            <v>-</v>
          </cell>
          <cell r="T172" t="str">
            <v>-</v>
          </cell>
          <cell r="U172"/>
          <cell r="V172"/>
          <cell r="W172" t="str">
            <v/>
          </cell>
          <cell r="X172" t="str">
            <v/>
          </cell>
          <cell r="Y172"/>
          <cell r="Z172" t="str">
            <v/>
          </cell>
        </row>
        <row r="173">
          <cell r="C173"/>
          <cell r="D173"/>
          <cell r="E173"/>
          <cell r="F173" t="str">
            <v>OB</v>
          </cell>
          <cell r="G173"/>
          <cell r="H173"/>
          <cell r="I173"/>
          <cell r="J173"/>
          <cell r="K173"/>
          <cell r="L173">
            <v>0</v>
          </cell>
          <cell r="M173" t="str">
            <v xml:space="preserve"> </v>
          </cell>
          <cell r="N173" t="str">
            <v>-</v>
          </cell>
          <cell r="O173" t="str">
            <v>-</v>
          </cell>
          <cell r="P173" t="str">
            <v>-</v>
          </cell>
          <cell r="Q173" t="str">
            <v>-</v>
          </cell>
          <cell r="R173" t="str">
            <v>-</v>
          </cell>
          <cell r="S173" t="str">
            <v>-</v>
          </cell>
          <cell r="T173" t="str">
            <v>-</v>
          </cell>
          <cell r="U173"/>
          <cell r="V173"/>
          <cell r="W173" t="str">
            <v/>
          </cell>
          <cell r="X173" t="str">
            <v/>
          </cell>
          <cell r="Y173"/>
          <cell r="Z173" t="str">
            <v/>
          </cell>
        </row>
        <row r="174">
          <cell r="C174"/>
          <cell r="D174"/>
          <cell r="E174"/>
          <cell r="F174" t="str">
            <v>OB</v>
          </cell>
          <cell r="G174"/>
          <cell r="H174"/>
          <cell r="I174"/>
          <cell r="J174"/>
          <cell r="K174"/>
          <cell r="L174">
            <v>0</v>
          </cell>
          <cell r="M174" t="str">
            <v xml:space="preserve"> </v>
          </cell>
          <cell r="N174" t="str">
            <v>-</v>
          </cell>
          <cell r="O174" t="str">
            <v>-</v>
          </cell>
          <cell r="P174" t="str">
            <v>-</v>
          </cell>
          <cell r="Q174" t="str">
            <v>-</v>
          </cell>
          <cell r="R174" t="str">
            <v>-</v>
          </cell>
          <cell r="S174" t="str">
            <v>-</v>
          </cell>
          <cell r="T174" t="str">
            <v>-</v>
          </cell>
          <cell r="U174"/>
          <cell r="V174"/>
          <cell r="W174" t="str">
            <v/>
          </cell>
          <cell r="X174" t="str">
            <v/>
          </cell>
          <cell r="Y174"/>
          <cell r="Z174" t="str">
            <v/>
          </cell>
        </row>
        <row r="175">
          <cell r="C175"/>
          <cell r="D175"/>
          <cell r="E175"/>
          <cell r="F175" t="str">
            <v>OB</v>
          </cell>
          <cell r="G175"/>
          <cell r="H175"/>
          <cell r="I175"/>
          <cell r="J175"/>
          <cell r="K175"/>
          <cell r="L175">
            <v>0</v>
          </cell>
          <cell r="M175" t="str">
            <v xml:space="preserve"> </v>
          </cell>
          <cell r="N175" t="str">
            <v>-</v>
          </cell>
          <cell r="O175" t="str">
            <v>-</v>
          </cell>
          <cell r="P175" t="str">
            <v>-</v>
          </cell>
          <cell r="Q175" t="str">
            <v>-</v>
          </cell>
          <cell r="R175" t="str">
            <v>-</v>
          </cell>
          <cell r="S175" t="str">
            <v>-</v>
          </cell>
          <cell r="T175" t="str">
            <v>-</v>
          </cell>
          <cell r="U175"/>
          <cell r="V175"/>
          <cell r="W175" t="str">
            <v/>
          </cell>
          <cell r="X175" t="str">
            <v/>
          </cell>
          <cell r="Y175"/>
          <cell r="Z175" t="str">
            <v/>
          </cell>
        </row>
        <row r="176">
          <cell r="C176"/>
          <cell r="D176"/>
          <cell r="E176"/>
          <cell r="F176"/>
          <cell r="G176"/>
          <cell r="H176"/>
          <cell r="I176"/>
          <cell r="J176">
            <v>354</v>
          </cell>
          <cell r="K176">
            <v>0</v>
          </cell>
          <cell r="L176">
            <v>354</v>
          </cell>
          <cell r="M176"/>
          <cell r="N176"/>
          <cell r="O176"/>
          <cell r="P176"/>
          <cell r="Q176"/>
          <cell r="R176"/>
          <cell r="S176"/>
          <cell r="T176"/>
          <cell r="U176"/>
          <cell r="V176"/>
          <cell r="W176"/>
          <cell r="X176"/>
          <cell r="Y176"/>
          <cell r="Z176">
            <v>0</v>
          </cell>
        </row>
        <row r="177">
          <cell r="C177"/>
          <cell r="D177"/>
          <cell r="E177"/>
          <cell r="F177"/>
          <cell r="G177"/>
          <cell r="H177"/>
          <cell r="I177"/>
          <cell r="J177"/>
          <cell r="K177"/>
          <cell r="L177"/>
          <cell r="M177"/>
          <cell r="N177"/>
          <cell r="O177"/>
          <cell r="P177"/>
          <cell r="Q177"/>
          <cell r="R177"/>
          <cell r="S177"/>
          <cell r="T177"/>
          <cell r="U177"/>
          <cell r="V177"/>
          <cell r="W177"/>
          <cell r="X177"/>
          <cell r="Y177"/>
          <cell r="Z177"/>
        </row>
        <row r="178">
          <cell r="C178"/>
          <cell r="D178"/>
          <cell r="E178"/>
          <cell r="F178"/>
          <cell r="G178"/>
          <cell r="H178"/>
          <cell r="I178"/>
          <cell r="J178"/>
          <cell r="K178"/>
          <cell r="L178"/>
          <cell r="M178"/>
          <cell r="N178"/>
          <cell r="O178"/>
          <cell r="P178"/>
          <cell r="Q178"/>
          <cell r="R178"/>
          <cell r="S178"/>
          <cell r="T178"/>
          <cell r="U178"/>
          <cell r="V178"/>
          <cell r="W178"/>
          <cell r="X178"/>
          <cell r="Y178"/>
          <cell r="Z178"/>
        </row>
        <row r="179">
          <cell r="C179"/>
          <cell r="D179"/>
          <cell r="E179"/>
          <cell r="F179"/>
          <cell r="G179"/>
          <cell r="H179"/>
          <cell r="I179"/>
          <cell r="J179"/>
          <cell r="K179"/>
          <cell r="N179" t="str">
            <v>APROVISIONAMENTS</v>
          </cell>
          <cell r="O179" t="str">
            <v>ADMINISTRACIO</v>
          </cell>
          <cell r="P179" t="str">
            <v>OPERACIONS</v>
          </cell>
          <cell r="Q179" t="str">
            <v>IMPLEMENTACIO</v>
          </cell>
          <cell r="R179" t="str">
            <v>DESENVOLUPAMENT</v>
          </cell>
          <cell r="S179" t="str">
            <v>COMERCIAL</v>
          </cell>
          <cell r="T179" t="str">
            <v>CONSUL.TELCOMUNIC.</v>
          </cell>
          <cell r="U179"/>
          <cell r="V179"/>
          <cell r="W179"/>
          <cell r="X179"/>
          <cell r="Z179"/>
        </row>
        <row r="180">
          <cell r="C180"/>
          <cell r="N180"/>
          <cell r="O180"/>
          <cell r="P180"/>
          <cell r="Q180"/>
          <cell r="R180"/>
          <cell r="S180"/>
          <cell r="T180"/>
          <cell r="U180"/>
          <cell r="V180"/>
          <cell r="W180"/>
          <cell r="X180"/>
          <cell r="Z180"/>
        </row>
        <row r="181">
          <cell r="C181"/>
          <cell r="N181"/>
          <cell r="O181"/>
          <cell r="P181"/>
          <cell r="Q181"/>
          <cell r="R181"/>
          <cell r="S181"/>
          <cell r="T181"/>
          <cell r="U181"/>
          <cell r="V181"/>
          <cell r="W181"/>
          <cell r="X181"/>
          <cell r="Z181"/>
        </row>
        <row r="182">
          <cell r="C182"/>
          <cell r="N182"/>
          <cell r="O182"/>
          <cell r="P182"/>
          <cell r="Q182"/>
          <cell r="R182"/>
          <cell r="S182"/>
          <cell r="T182"/>
          <cell r="U182"/>
          <cell r="V182"/>
          <cell r="W182"/>
          <cell r="X182"/>
          <cell r="Z182"/>
        </row>
        <row r="183">
          <cell r="C183"/>
          <cell r="N183"/>
          <cell r="O183"/>
          <cell r="P183"/>
          <cell r="Q183"/>
          <cell r="R183"/>
          <cell r="S183"/>
          <cell r="T183"/>
          <cell r="U183"/>
          <cell r="Z183"/>
        </row>
        <row r="184">
          <cell r="C184"/>
          <cell r="E184" t="str">
            <v>Projectes (EXTERNS) en curs 2.013</v>
          </cell>
          <cell r="F184"/>
          <cell r="G184"/>
          <cell r="H184"/>
          <cell r="I184"/>
          <cell r="J184"/>
          <cell r="K184"/>
          <cell r="L184"/>
          <cell r="M184"/>
          <cell r="N184"/>
          <cell r="O184"/>
          <cell r="P184"/>
          <cell r="Q184"/>
          <cell r="R184"/>
          <cell r="S184"/>
          <cell r="T184"/>
          <cell r="U184"/>
          <cell r="Z184"/>
        </row>
        <row r="185">
          <cell r="N185"/>
          <cell r="O185"/>
          <cell r="P185"/>
          <cell r="Q185"/>
          <cell r="R185"/>
          <cell r="S185"/>
          <cell r="T185"/>
          <cell r="U185"/>
          <cell r="Z185"/>
        </row>
        <row r="186">
          <cell r="N186"/>
          <cell r="O186"/>
          <cell r="P186"/>
          <cell r="Q186"/>
          <cell r="R186"/>
          <cell r="S186"/>
          <cell r="T186"/>
          <cell r="U186"/>
          <cell r="Z186"/>
        </row>
        <row r="187">
          <cell r="C187" t="str">
            <v>OF</v>
          </cell>
          <cell r="D187" t="str">
            <v>CLIENT</v>
          </cell>
          <cell r="E187" t="str">
            <v>ANY</v>
          </cell>
          <cell r="F187" t="str">
            <v>STATUS</v>
          </cell>
          <cell r="G187" t="str">
            <v>PROJECTE</v>
          </cell>
          <cell r="H187" t="str">
            <v>TIPUS OF o DEPENDENCIA</v>
          </cell>
          <cell r="I187"/>
          <cell r="J187" t="str">
            <v>PREV</v>
          </cell>
          <cell r="K187" t="str">
            <v>TOTAL</v>
          </cell>
          <cell r="L187" t="str">
            <v>DESV</v>
          </cell>
          <cell r="M187" t="str">
            <v>AVANÇ</v>
          </cell>
          <cell r="N187" t="str">
            <v>DPT. IMPLICATS</v>
          </cell>
          <cell r="O187"/>
          <cell r="P187"/>
          <cell r="Q187"/>
          <cell r="R187"/>
          <cell r="S187"/>
          <cell r="T187"/>
          <cell r="U187" t="str">
            <v>DATA</v>
          </cell>
          <cell r="V187" t="str">
            <v>DATA</v>
          </cell>
          <cell r="W187" t="str">
            <v>DATA</v>
          </cell>
          <cell r="X187" t="str">
            <v>DURADA</v>
          </cell>
          <cell r="Y187" t="str">
            <v>DATA</v>
          </cell>
          <cell r="Z187" t="str">
            <v>DESVIAC.</v>
          </cell>
        </row>
        <row r="188">
          <cell r="C188"/>
          <cell r="D188"/>
          <cell r="E188"/>
          <cell r="F188"/>
          <cell r="G188"/>
          <cell r="H188"/>
          <cell r="I188"/>
          <cell r="J188"/>
          <cell r="K188" t="str">
            <v>REAL</v>
          </cell>
          <cell r="L188"/>
          <cell r="M188"/>
          <cell r="N188"/>
          <cell r="O188"/>
          <cell r="P188"/>
          <cell r="Q188"/>
          <cell r="R188"/>
          <cell r="S188"/>
          <cell r="T188"/>
          <cell r="U188" t="str">
            <v>INICI</v>
          </cell>
          <cell r="V188" t="str">
            <v>ENTREGA</v>
          </cell>
          <cell r="W188" t="str">
            <v>REVISADA</v>
          </cell>
          <cell r="X188"/>
          <cell r="Y188" t="str">
            <v>ACCEP.</v>
          </cell>
          <cell r="Z188"/>
        </row>
        <row r="189">
          <cell r="C189"/>
          <cell r="D189"/>
          <cell r="E189"/>
          <cell r="F189"/>
          <cell r="G189"/>
          <cell r="H189"/>
          <cell r="I189"/>
          <cell r="N189"/>
          <cell r="O189"/>
          <cell r="P189"/>
          <cell r="Q189"/>
          <cell r="R189"/>
          <cell r="S189"/>
          <cell r="T189"/>
          <cell r="U189"/>
          <cell r="V189"/>
          <cell r="Z189"/>
        </row>
        <row r="190">
          <cell r="C190">
            <v>2663</v>
          </cell>
          <cell r="D190" t="str">
            <v>ORMAZA</v>
          </cell>
          <cell r="E190">
            <v>2013</v>
          </cell>
          <cell r="F190" t="str">
            <v>TA</v>
          </cell>
          <cell r="G190" t="str">
            <v>CC SCADA CREVILLENTE v5.1</v>
          </cell>
          <cell r="H190" t="str">
            <v>IND</v>
          </cell>
          <cell r="I190"/>
          <cell r="J190">
            <v>28</v>
          </cell>
          <cell r="K190">
            <v>28</v>
          </cell>
          <cell r="L190">
            <v>0</v>
          </cell>
          <cell r="M190">
            <v>1</v>
          </cell>
          <cell r="N190" t="str">
            <v>-</v>
          </cell>
          <cell r="O190" t="str">
            <v>-</v>
          </cell>
          <cell r="P190" t="str">
            <v>-</v>
          </cell>
          <cell r="Q190" t="str">
            <v>ISP</v>
          </cell>
          <cell r="R190" t="str">
            <v>-</v>
          </cell>
          <cell r="S190" t="str">
            <v>-</v>
          </cell>
          <cell r="T190" t="str">
            <v>-</v>
          </cell>
          <cell r="U190">
            <v>41549</v>
          </cell>
          <cell r="V190">
            <v>41563</v>
          </cell>
          <cell r="W190">
            <v>41598</v>
          </cell>
          <cell r="X190">
            <v>14</v>
          </cell>
          <cell r="Y190">
            <v>41598</v>
          </cell>
          <cell r="Z190">
            <v>0</v>
          </cell>
        </row>
        <row r="191">
          <cell r="C191">
            <v>2664</v>
          </cell>
          <cell r="D191" t="str">
            <v>ORMAZA</v>
          </cell>
          <cell r="E191">
            <v>2013</v>
          </cell>
          <cell r="F191" t="str">
            <v>TA</v>
          </cell>
          <cell r="G191" t="str">
            <v>CC SCADA JUAN DE FRUTOS v2.1</v>
          </cell>
          <cell r="H191" t="str">
            <v>IND</v>
          </cell>
          <cell r="I191"/>
          <cell r="J191">
            <v>12</v>
          </cell>
          <cell r="K191">
            <v>12</v>
          </cell>
          <cell r="L191">
            <v>0</v>
          </cell>
          <cell r="M191">
            <v>1</v>
          </cell>
          <cell r="N191" t="str">
            <v>-</v>
          </cell>
          <cell r="O191" t="str">
            <v>-</v>
          </cell>
          <cell r="P191" t="str">
            <v>-</v>
          </cell>
          <cell r="Q191" t="str">
            <v>-</v>
          </cell>
          <cell r="R191" t="str">
            <v>RVC</v>
          </cell>
          <cell r="S191" t="str">
            <v>-</v>
          </cell>
          <cell r="T191" t="str">
            <v>-</v>
          </cell>
          <cell r="U191">
            <v>41551</v>
          </cell>
          <cell r="V191">
            <v>41578</v>
          </cell>
          <cell r="W191">
            <v>41578</v>
          </cell>
          <cell r="X191">
            <v>27</v>
          </cell>
          <cell r="Y191">
            <v>41593</v>
          </cell>
          <cell r="Z191">
            <v>15</v>
          </cell>
        </row>
        <row r="192">
          <cell r="C192">
            <v>2665</v>
          </cell>
          <cell r="D192" t="str">
            <v>BASENE</v>
          </cell>
          <cell r="E192">
            <v>2013</v>
          </cell>
          <cell r="F192" t="str">
            <v>TA</v>
          </cell>
          <cell r="G192" t="str">
            <v>RTU C.T. ANTONI GAUDI v1.0</v>
          </cell>
          <cell r="H192" t="str">
            <v>IND</v>
          </cell>
          <cell r="I192"/>
          <cell r="J192">
            <v>6</v>
          </cell>
          <cell r="K192">
            <v>6</v>
          </cell>
          <cell r="L192">
            <v>0</v>
          </cell>
          <cell r="M192">
            <v>1</v>
          </cell>
          <cell r="N192" t="str">
            <v>-</v>
          </cell>
          <cell r="O192" t="str">
            <v>-</v>
          </cell>
          <cell r="P192" t="str">
            <v>-</v>
          </cell>
          <cell r="Q192" t="str">
            <v>ISP</v>
          </cell>
          <cell r="R192" t="str">
            <v>-</v>
          </cell>
          <cell r="S192" t="str">
            <v>-</v>
          </cell>
          <cell r="T192" t="str">
            <v>-</v>
          </cell>
          <cell r="U192">
            <v>41558</v>
          </cell>
          <cell r="V192">
            <v>41578</v>
          </cell>
          <cell r="W192">
            <v>41823</v>
          </cell>
          <cell r="X192">
            <v>20</v>
          </cell>
          <cell r="Y192">
            <v>41823</v>
          </cell>
          <cell r="Z192">
            <v>0</v>
          </cell>
        </row>
        <row r="193">
          <cell r="C193">
            <v>2666</v>
          </cell>
          <cell r="D193" t="str">
            <v>BASENE</v>
          </cell>
          <cell r="E193">
            <v>2013</v>
          </cell>
          <cell r="F193" t="str">
            <v>TA</v>
          </cell>
          <cell r="G193" t="str">
            <v>RTU C.T. MARSAL v1.0</v>
          </cell>
          <cell r="H193" t="str">
            <v>IND</v>
          </cell>
          <cell r="I193"/>
          <cell r="J193">
            <v>6</v>
          </cell>
          <cell r="K193">
            <v>6</v>
          </cell>
          <cell r="L193">
            <v>0</v>
          </cell>
          <cell r="M193">
            <v>1</v>
          </cell>
          <cell r="N193" t="str">
            <v>-</v>
          </cell>
          <cell r="O193" t="str">
            <v>-</v>
          </cell>
          <cell r="P193" t="str">
            <v>-</v>
          </cell>
          <cell r="Q193" t="str">
            <v>ISP</v>
          </cell>
          <cell r="R193" t="str">
            <v>-</v>
          </cell>
          <cell r="S193" t="str">
            <v>-</v>
          </cell>
          <cell r="T193" t="str">
            <v>-</v>
          </cell>
          <cell r="U193">
            <v>41558</v>
          </cell>
          <cell r="V193">
            <v>41578</v>
          </cell>
          <cell r="W193">
            <v>41578</v>
          </cell>
          <cell r="X193">
            <v>20</v>
          </cell>
          <cell r="Y193">
            <v>41577</v>
          </cell>
          <cell r="Z193">
            <v>0</v>
          </cell>
        </row>
        <row r="194">
          <cell r="C194">
            <v>2667</v>
          </cell>
          <cell r="D194" t="str">
            <v>SITEL</v>
          </cell>
          <cell r="E194">
            <v>2013</v>
          </cell>
          <cell r="F194" t="str">
            <v>TA</v>
          </cell>
          <cell r="G194" t="str">
            <v>ARMARI COM CC SCADA EYPESA v2.1</v>
          </cell>
          <cell r="H194" t="str">
            <v>OF2653</v>
          </cell>
          <cell r="I194"/>
          <cell r="J194">
            <v>21</v>
          </cell>
          <cell r="K194">
            <v>21</v>
          </cell>
          <cell r="L194">
            <v>0</v>
          </cell>
          <cell r="M194">
            <v>1</v>
          </cell>
          <cell r="N194" t="str">
            <v>-</v>
          </cell>
          <cell r="O194" t="str">
            <v>-</v>
          </cell>
          <cell r="P194" t="str">
            <v>EMM</v>
          </cell>
          <cell r="Q194" t="str">
            <v>-</v>
          </cell>
          <cell r="R194" t="str">
            <v>-</v>
          </cell>
          <cell r="S194" t="str">
            <v>-</v>
          </cell>
          <cell r="T194" t="str">
            <v>-</v>
          </cell>
          <cell r="U194">
            <v>41547</v>
          </cell>
          <cell r="V194">
            <v>41578</v>
          </cell>
          <cell r="W194">
            <v>41795</v>
          </cell>
          <cell r="X194">
            <v>30</v>
          </cell>
          <cell r="Y194">
            <v>41795</v>
          </cell>
          <cell r="Z194">
            <v>0</v>
          </cell>
        </row>
        <row r="195">
          <cell r="C195">
            <v>2668</v>
          </cell>
          <cell r="D195" t="str">
            <v>ORMAZA</v>
          </cell>
          <cell r="E195">
            <v>2013</v>
          </cell>
          <cell r="F195" t="str">
            <v>TA</v>
          </cell>
          <cell r="G195" t="str">
            <v>RTU C.T. SALCEDA-GANDARA v1.0 (ALTO MIÑO)</v>
          </cell>
          <cell r="H195" t="str">
            <v>PPAL</v>
          </cell>
          <cell r="I195"/>
          <cell r="J195">
            <v>11.5</v>
          </cell>
          <cell r="K195">
            <v>11.5</v>
          </cell>
          <cell r="L195">
            <v>0</v>
          </cell>
          <cell r="M195">
            <v>1</v>
          </cell>
          <cell r="N195" t="str">
            <v>-</v>
          </cell>
          <cell r="O195" t="str">
            <v>-</v>
          </cell>
          <cell r="P195" t="str">
            <v>-</v>
          </cell>
          <cell r="Q195" t="str">
            <v>ISP</v>
          </cell>
          <cell r="R195" t="str">
            <v>-</v>
          </cell>
          <cell r="S195" t="str">
            <v>-</v>
          </cell>
          <cell r="T195" t="str">
            <v>-</v>
          </cell>
          <cell r="U195">
            <v>41562</v>
          </cell>
          <cell r="V195">
            <v>41608</v>
          </cell>
          <cell r="W195">
            <v>41612</v>
          </cell>
          <cell r="X195">
            <v>45</v>
          </cell>
          <cell r="Y195">
            <v>41612</v>
          </cell>
          <cell r="Z195">
            <v>0</v>
          </cell>
        </row>
        <row r="196">
          <cell r="C196">
            <v>2669</v>
          </cell>
          <cell r="D196" t="str">
            <v>BASENE</v>
          </cell>
          <cell r="E196">
            <v>2013</v>
          </cell>
          <cell r="F196" t="str">
            <v>TA</v>
          </cell>
          <cell r="G196" t="str">
            <v>RTU PM6 OLIVA GIBERTA v1.0</v>
          </cell>
          <cell r="H196" t="str">
            <v>IND</v>
          </cell>
          <cell r="I196"/>
          <cell r="J196">
            <v>28</v>
          </cell>
          <cell r="K196">
            <v>28</v>
          </cell>
          <cell r="L196">
            <v>0</v>
          </cell>
          <cell r="M196">
            <v>1</v>
          </cell>
          <cell r="N196" t="str">
            <v>-</v>
          </cell>
          <cell r="O196" t="str">
            <v>-</v>
          </cell>
          <cell r="P196" t="str">
            <v>-</v>
          </cell>
          <cell r="Q196" t="str">
            <v>ISP</v>
          </cell>
          <cell r="R196" t="str">
            <v>-</v>
          </cell>
          <cell r="S196" t="str">
            <v>-</v>
          </cell>
          <cell r="T196" t="str">
            <v>-</v>
          </cell>
          <cell r="U196">
            <v>41565</v>
          </cell>
          <cell r="V196">
            <v>41608</v>
          </cell>
          <cell r="W196">
            <v>41929</v>
          </cell>
          <cell r="X196">
            <v>42</v>
          </cell>
          <cell r="Y196">
            <v>41929</v>
          </cell>
          <cell r="Z196">
            <v>0</v>
          </cell>
        </row>
        <row r="197">
          <cell r="C197">
            <v>2670</v>
          </cell>
          <cell r="D197" t="str">
            <v>EYPESA</v>
          </cell>
          <cell r="E197">
            <v>2013</v>
          </cell>
          <cell r="F197" t="str">
            <v>TA</v>
          </cell>
          <cell r="G197" t="str">
            <v>REPARACIO RTU S.E. SANT PERE v3.0</v>
          </cell>
          <cell r="H197" t="str">
            <v>OF286</v>
          </cell>
          <cell r="I197"/>
          <cell r="J197">
            <v>20</v>
          </cell>
          <cell r="K197">
            <v>20</v>
          </cell>
          <cell r="L197">
            <v>0</v>
          </cell>
          <cell r="M197">
            <v>1</v>
          </cell>
          <cell r="N197" t="str">
            <v>-</v>
          </cell>
          <cell r="O197" t="str">
            <v>-</v>
          </cell>
          <cell r="P197" t="str">
            <v>EMM</v>
          </cell>
          <cell r="Q197" t="str">
            <v>-</v>
          </cell>
          <cell r="R197" t="str">
            <v>-</v>
          </cell>
          <cell r="S197" t="str">
            <v>-</v>
          </cell>
          <cell r="T197" t="str">
            <v>-</v>
          </cell>
          <cell r="U197">
            <v>41564</v>
          </cell>
          <cell r="V197">
            <v>41565</v>
          </cell>
          <cell r="W197">
            <v>41565</v>
          </cell>
          <cell r="X197">
            <v>1</v>
          </cell>
          <cell r="Y197">
            <v>41565</v>
          </cell>
          <cell r="Z197">
            <v>0</v>
          </cell>
        </row>
        <row r="198">
          <cell r="C198">
            <v>2671</v>
          </cell>
          <cell r="D198" t="str">
            <v>AGRENE</v>
          </cell>
          <cell r="E198">
            <v>2013</v>
          </cell>
          <cell r="F198" t="str">
            <v>TA</v>
          </cell>
          <cell r="G198" t="str">
            <v>REPARACIO MCE-48</v>
          </cell>
          <cell r="H198" t="str">
            <v>IND</v>
          </cell>
          <cell r="I198"/>
          <cell r="J198">
            <v>4</v>
          </cell>
          <cell r="K198">
            <v>4</v>
          </cell>
          <cell r="L198">
            <v>0</v>
          </cell>
          <cell r="M198">
            <v>1</v>
          </cell>
          <cell r="N198" t="str">
            <v>-</v>
          </cell>
          <cell r="O198" t="str">
            <v>-</v>
          </cell>
          <cell r="P198" t="str">
            <v>EMM</v>
          </cell>
          <cell r="Q198" t="str">
            <v>-</v>
          </cell>
          <cell r="R198" t="str">
            <v>-</v>
          </cell>
          <cell r="S198" t="str">
            <v>-</v>
          </cell>
          <cell r="T198" t="str">
            <v>-</v>
          </cell>
          <cell r="U198">
            <v>41554</v>
          </cell>
          <cell r="V198">
            <v>41570</v>
          </cell>
          <cell r="W198">
            <v>41570</v>
          </cell>
          <cell r="X198">
            <v>16</v>
          </cell>
          <cell r="Y198">
            <v>41570</v>
          </cell>
          <cell r="Z198">
            <v>0</v>
          </cell>
        </row>
        <row r="199">
          <cell r="C199">
            <v>2672</v>
          </cell>
          <cell r="D199" t="str">
            <v>ELECAR</v>
          </cell>
          <cell r="E199">
            <v>2013</v>
          </cell>
          <cell r="F199" t="str">
            <v>TA</v>
          </cell>
          <cell r="G199" t="str">
            <v>STG-TEDIS E.CARDENER v2.2</v>
          </cell>
          <cell r="H199" t="str">
            <v>PPAL</v>
          </cell>
          <cell r="I199"/>
          <cell r="J199">
            <v>2</v>
          </cell>
          <cell r="K199">
            <v>2</v>
          </cell>
          <cell r="L199">
            <v>0</v>
          </cell>
          <cell r="M199">
            <v>1</v>
          </cell>
          <cell r="N199" t="str">
            <v>-</v>
          </cell>
          <cell r="O199" t="str">
            <v>-</v>
          </cell>
          <cell r="P199" t="str">
            <v>-</v>
          </cell>
          <cell r="Q199" t="str">
            <v>-</v>
          </cell>
          <cell r="R199" t="str">
            <v>TRS</v>
          </cell>
          <cell r="S199" t="str">
            <v>-</v>
          </cell>
          <cell r="T199" t="str">
            <v>-</v>
          </cell>
          <cell r="U199">
            <v>41570</v>
          </cell>
          <cell r="V199">
            <v>41593</v>
          </cell>
          <cell r="W199">
            <v>41619</v>
          </cell>
          <cell r="X199">
            <v>22</v>
          </cell>
          <cell r="Y199">
            <v>41619</v>
          </cell>
          <cell r="Z199">
            <v>0</v>
          </cell>
        </row>
        <row r="200">
          <cell r="C200">
            <v>2673</v>
          </cell>
          <cell r="D200" t="str">
            <v>PEUSA</v>
          </cell>
          <cell r="E200">
            <v>2013</v>
          </cell>
          <cell r="F200" t="str">
            <v>TA</v>
          </cell>
          <cell r="G200" t="str">
            <v>REPARACIO RTU CT BALCO DEL PIRINEU-III</v>
          </cell>
          <cell r="H200" t="str">
            <v>OF2649</v>
          </cell>
          <cell r="I200"/>
          <cell r="J200">
            <v>11</v>
          </cell>
          <cell r="K200">
            <v>11</v>
          </cell>
          <cell r="L200">
            <v>0</v>
          </cell>
          <cell r="M200">
            <v>1</v>
          </cell>
          <cell r="N200" t="str">
            <v>-</v>
          </cell>
          <cell r="O200" t="str">
            <v>-</v>
          </cell>
          <cell r="P200" t="str">
            <v>EMM</v>
          </cell>
          <cell r="Q200" t="str">
            <v>-</v>
          </cell>
          <cell r="R200" t="str">
            <v>-</v>
          </cell>
          <cell r="S200" t="str">
            <v>-</v>
          </cell>
          <cell r="T200" t="str">
            <v>-</v>
          </cell>
          <cell r="U200">
            <v>41557</v>
          </cell>
          <cell r="V200">
            <v>41578</v>
          </cell>
          <cell r="W200">
            <v>41578</v>
          </cell>
          <cell r="X200">
            <v>21</v>
          </cell>
          <cell r="Y200">
            <v>41571</v>
          </cell>
          <cell r="Z200">
            <v>-6</v>
          </cell>
        </row>
        <row r="201">
          <cell r="C201">
            <v>2674</v>
          </cell>
          <cell r="D201" t="str">
            <v>ELKELE</v>
          </cell>
          <cell r="E201">
            <v>2013</v>
          </cell>
          <cell r="F201" t="str">
            <v>TA</v>
          </cell>
          <cell r="G201" t="str">
            <v>REPARACION TD C.H. PARZAN</v>
          </cell>
          <cell r="H201" t="str">
            <v>OF2100</v>
          </cell>
          <cell r="I201"/>
          <cell r="J201">
            <v>5</v>
          </cell>
          <cell r="K201">
            <v>5</v>
          </cell>
          <cell r="L201">
            <v>0</v>
          </cell>
          <cell r="M201">
            <v>1</v>
          </cell>
          <cell r="N201" t="str">
            <v>-</v>
          </cell>
          <cell r="O201" t="str">
            <v>-</v>
          </cell>
          <cell r="P201" t="str">
            <v>EMM</v>
          </cell>
          <cell r="Q201" t="str">
            <v>-</v>
          </cell>
          <cell r="R201" t="str">
            <v>-</v>
          </cell>
          <cell r="S201" t="str">
            <v>-</v>
          </cell>
          <cell r="T201" t="str">
            <v>-</v>
          </cell>
          <cell r="U201">
            <v>41562</v>
          </cell>
          <cell r="V201">
            <v>41578</v>
          </cell>
          <cell r="W201">
            <v>41578</v>
          </cell>
          <cell r="X201">
            <v>16</v>
          </cell>
          <cell r="Y201">
            <v>41572</v>
          </cell>
          <cell r="Z201">
            <v>-5</v>
          </cell>
        </row>
        <row r="202">
          <cell r="C202">
            <v>2675</v>
          </cell>
          <cell r="D202" t="str">
            <v>CIAELE</v>
          </cell>
          <cell r="E202">
            <v>2013</v>
          </cell>
          <cell r="F202" t="str">
            <v>TA</v>
          </cell>
          <cell r="G202" t="str">
            <v>RTU C.T. CASTRIÑO v1.0</v>
          </cell>
          <cell r="H202" t="str">
            <v>IND</v>
          </cell>
          <cell r="I202"/>
          <cell r="J202">
            <v>40</v>
          </cell>
          <cell r="K202">
            <v>40</v>
          </cell>
          <cell r="L202">
            <v>0</v>
          </cell>
          <cell r="M202">
            <v>1</v>
          </cell>
          <cell r="N202" t="str">
            <v>-</v>
          </cell>
          <cell r="O202" t="str">
            <v>-</v>
          </cell>
          <cell r="P202" t="str">
            <v>-</v>
          </cell>
          <cell r="Q202" t="str">
            <v>-</v>
          </cell>
          <cell r="R202" t="str">
            <v>TRS</v>
          </cell>
          <cell r="S202" t="str">
            <v>-</v>
          </cell>
          <cell r="T202" t="str">
            <v>-</v>
          </cell>
          <cell r="U202">
            <v>41576</v>
          </cell>
          <cell r="V202">
            <v>41608</v>
          </cell>
          <cell r="W202">
            <v>41608</v>
          </cell>
          <cell r="X202">
            <v>31</v>
          </cell>
          <cell r="Y202">
            <v>41593</v>
          </cell>
          <cell r="Z202">
            <v>-15</v>
          </cell>
        </row>
        <row r="203">
          <cell r="C203">
            <v>2676</v>
          </cell>
          <cell r="D203" t="str">
            <v>ASESER</v>
          </cell>
          <cell r="E203">
            <v>2013</v>
          </cell>
          <cell r="F203" t="str">
            <v>TA</v>
          </cell>
          <cell r="G203" t="str">
            <v>SW CS ASEME SERVICIOS v8.2</v>
          </cell>
          <cell r="H203" t="str">
            <v>IND</v>
          </cell>
          <cell r="I203"/>
          <cell r="J203">
            <v>22</v>
          </cell>
          <cell r="K203">
            <v>22</v>
          </cell>
          <cell r="L203">
            <v>0</v>
          </cell>
          <cell r="M203">
            <v>1</v>
          </cell>
          <cell r="N203" t="str">
            <v>-</v>
          </cell>
          <cell r="O203" t="str">
            <v>-</v>
          </cell>
          <cell r="P203" t="str">
            <v>-</v>
          </cell>
          <cell r="Q203" t="str">
            <v>-</v>
          </cell>
          <cell r="R203" t="str">
            <v>TRS</v>
          </cell>
          <cell r="S203" t="str">
            <v>-</v>
          </cell>
          <cell r="T203" t="str">
            <v>-</v>
          </cell>
          <cell r="U203">
            <v>41576</v>
          </cell>
          <cell r="V203">
            <v>41608</v>
          </cell>
          <cell r="W203">
            <v>41781</v>
          </cell>
          <cell r="X203">
            <v>31</v>
          </cell>
          <cell r="Y203">
            <v>41781</v>
          </cell>
          <cell r="Z203">
            <v>0</v>
          </cell>
        </row>
        <row r="204">
          <cell r="C204">
            <v>2677</v>
          </cell>
          <cell r="D204" t="str">
            <v>EYPESA</v>
          </cell>
          <cell r="E204">
            <v>2013</v>
          </cell>
          <cell r="F204" t="str">
            <v>TA</v>
          </cell>
          <cell r="G204" t="str">
            <v>REPARACIO RTU S.E. AMETLLA</v>
          </cell>
          <cell r="H204" t="str">
            <v>IND</v>
          </cell>
          <cell r="I204"/>
          <cell r="J204">
            <v>4</v>
          </cell>
          <cell r="K204">
            <v>4</v>
          </cell>
          <cell r="L204">
            <v>0</v>
          </cell>
          <cell r="M204">
            <v>1</v>
          </cell>
          <cell r="N204" t="str">
            <v>-</v>
          </cell>
          <cell r="O204" t="str">
            <v>-</v>
          </cell>
          <cell r="P204" t="str">
            <v>AMX</v>
          </cell>
          <cell r="Q204" t="str">
            <v>-</v>
          </cell>
          <cell r="R204" t="str">
            <v>-</v>
          </cell>
          <cell r="S204" t="str">
            <v>-</v>
          </cell>
          <cell r="T204" t="str">
            <v>-</v>
          </cell>
          <cell r="U204">
            <v>41577</v>
          </cell>
          <cell r="V204">
            <v>41577</v>
          </cell>
          <cell r="W204">
            <v>41577</v>
          </cell>
          <cell r="X204">
            <v>0</v>
          </cell>
          <cell r="Y204">
            <v>41577</v>
          </cell>
          <cell r="Z204">
            <v>0</v>
          </cell>
        </row>
        <row r="205">
          <cell r="C205">
            <v>2678</v>
          </cell>
          <cell r="D205" t="str">
            <v>ELDICE</v>
          </cell>
          <cell r="E205">
            <v>2013</v>
          </cell>
          <cell r="F205" t="str">
            <v>TA</v>
          </cell>
          <cell r="G205" t="str">
            <v>Inst. i PEM RTU C.T. FRIGEL</v>
          </cell>
          <cell r="H205" t="str">
            <v>IND</v>
          </cell>
          <cell r="I205"/>
          <cell r="J205">
            <v>13</v>
          </cell>
          <cell r="K205">
            <v>13</v>
          </cell>
          <cell r="L205">
            <v>0</v>
          </cell>
          <cell r="M205">
            <v>1</v>
          </cell>
          <cell r="N205" t="str">
            <v>-</v>
          </cell>
          <cell r="O205" t="str">
            <v>-</v>
          </cell>
          <cell r="P205" t="str">
            <v>-</v>
          </cell>
          <cell r="Q205" t="str">
            <v>ISP</v>
          </cell>
          <cell r="R205" t="str">
            <v>-</v>
          </cell>
          <cell r="S205" t="str">
            <v>-</v>
          </cell>
          <cell r="T205" t="str">
            <v>-</v>
          </cell>
          <cell r="U205">
            <v>41575</v>
          </cell>
          <cell r="V205">
            <v>41593</v>
          </cell>
          <cell r="W205">
            <v>41593</v>
          </cell>
          <cell r="X205">
            <v>17</v>
          </cell>
          <cell r="Y205">
            <v>41585</v>
          </cell>
          <cell r="Z205">
            <v>-8</v>
          </cell>
        </row>
        <row r="206">
          <cell r="C206">
            <v>2679</v>
          </cell>
          <cell r="D206" t="str">
            <v>INPEPE</v>
          </cell>
          <cell r="E206">
            <v>2013</v>
          </cell>
          <cell r="F206" t="str">
            <v>TA</v>
          </cell>
          <cell r="G206" t="str">
            <v>Inst. y PEM RTU C.T. HERRADURA</v>
          </cell>
          <cell r="H206" t="str">
            <v>OF2055</v>
          </cell>
          <cell r="I206"/>
          <cell r="J206">
            <v>24</v>
          </cell>
          <cell r="K206">
            <v>24</v>
          </cell>
          <cell r="L206">
            <v>0</v>
          </cell>
          <cell r="M206">
            <v>1</v>
          </cell>
          <cell r="N206" t="str">
            <v>-</v>
          </cell>
          <cell r="O206" t="str">
            <v>-</v>
          </cell>
          <cell r="P206" t="str">
            <v>-</v>
          </cell>
          <cell r="Q206" t="str">
            <v>-</v>
          </cell>
          <cell r="R206" t="str">
            <v>RVC</v>
          </cell>
          <cell r="S206" t="str">
            <v>-</v>
          </cell>
          <cell r="T206" t="str">
            <v>-</v>
          </cell>
          <cell r="U206">
            <v>41561</v>
          </cell>
          <cell r="V206">
            <v>41577</v>
          </cell>
          <cell r="W206">
            <v>41577</v>
          </cell>
          <cell r="X206">
            <v>16</v>
          </cell>
          <cell r="Y206">
            <v>41577</v>
          </cell>
          <cell r="Z206">
            <v>0</v>
          </cell>
        </row>
        <row r="207">
          <cell r="C207">
            <v>2680</v>
          </cell>
          <cell r="D207" t="str">
            <v>REPSOL</v>
          </cell>
          <cell r="E207">
            <v>2013</v>
          </cell>
          <cell r="F207" t="str">
            <v>TA</v>
          </cell>
          <cell r="G207" t="str">
            <v>SUPORT CALSER REPSOL-2014</v>
          </cell>
          <cell r="H207" t="str">
            <v>IND</v>
          </cell>
          <cell r="I207"/>
          <cell r="J207">
            <v>25</v>
          </cell>
          <cell r="K207">
            <v>25</v>
          </cell>
          <cell r="L207">
            <v>0</v>
          </cell>
          <cell r="M207">
            <v>1</v>
          </cell>
          <cell r="N207" t="str">
            <v>-</v>
          </cell>
          <cell r="O207" t="str">
            <v>-</v>
          </cell>
          <cell r="P207" t="str">
            <v>-</v>
          </cell>
          <cell r="Q207" t="str">
            <v>ISP</v>
          </cell>
          <cell r="R207" t="str">
            <v>-</v>
          </cell>
          <cell r="S207" t="str">
            <v>-</v>
          </cell>
          <cell r="T207" t="str">
            <v>-</v>
          </cell>
          <cell r="U207">
            <v>41579</v>
          </cell>
          <cell r="V207">
            <v>41943</v>
          </cell>
          <cell r="W207">
            <v>42004</v>
          </cell>
          <cell r="X207">
            <v>360</v>
          </cell>
          <cell r="Y207">
            <v>42004</v>
          </cell>
          <cell r="Z207">
            <v>0</v>
          </cell>
        </row>
        <row r="208">
          <cell r="C208">
            <v>2681</v>
          </cell>
          <cell r="D208" t="str">
            <v>REPSOL</v>
          </cell>
          <cell r="E208">
            <v>2013</v>
          </cell>
          <cell r="F208" t="str">
            <v>TA</v>
          </cell>
          <cell r="G208" t="str">
            <v>SUPORT CALSER REPSOL-2015 (Contr.Mnto.)</v>
          </cell>
          <cell r="H208" t="str">
            <v>IND</v>
          </cell>
          <cell r="I208"/>
          <cell r="J208">
            <v>25</v>
          </cell>
          <cell r="K208">
            <v>25</v>
          </cell>
          <cell r="L208">
            <v>0</v>
          </cell>
          <cell r="M208">
            <v>1</v>
          </cell>
          <cell r="N208" t="str">
            <v>-</v>
          </cell>
          <cell r="O208" t="str">
            <v>-</v>
          </cell>
          <cell r="P208" t="str">
            <v>-</v>
          </cell>
          <cell r="Q208" t="str">
            <v>-</v>
          </cell>
          <cell r="R208" t="str">
            <v>TRS</v>
          </cell>
          <cell r="S208" t="str">
            <v>-</v>
          </cell>
          <cell r="T208" t="str">
            <v>-</v>
          </cell>
          <cell r="U208">
            <v>41944</v>
          </cell>
          <cell r="V208">
            <v>42308</v>
          </cell>
          <cell r="W208">
            <v>42308</v>
          </cell>
          <cell r="X208">
            <v>360</v>
          </cell>
          <cell r="Y208">
            <v>42308</v>
          </cell>
          <cell r="Z208">
            <v>0</v>
          </cell>
        </row>
        <row r="209">
          <cell r="C209">
            <v>2682</v>
          </cell>
          <cell r="D209" t="str">
            <v>EYPESA</v>
          </cell>
          <cell r="E209">
            <v>2013</v>
          </cell>
          <cell r="F209" t="str">
            <v>TA</v>
          </cell>
          <cell r="G209" t="str">
            <v>Inst. i PEM RTU S.E. CALOT v1.0</v>
          </cell>
          <cell r="H209" t="str">
            <v>OF2431</v>
          </cell>
          <cell r="I209"/>
          <cell r="J209">
            <v>24</v>
          </cell>
          <cell r="K209">
            <v>24</v>
          </cell>
          <cell r="L209">
            <v>0</v>
          </cell>
          <cell r="M209">
            <v>1</v>
          </cell>
          <cell r="N209" t="str">
            <v>-</v>
          </cell>
          <cell r="O209" t="str">
            <v>-</v>
          </cell>
          <cell r="P209" t="str">
            <v>-</v>
          </cell>
          <cell r="Q209" t="str">
            <v>-</v>
          </cell>
          <cell r="R209" t="str">
            <v>RVC</v>
          </cell>
          <cell r="S209" t="str">
            <v>-</v>
          </cell>
          <cell r="T209" t="str">
            <v>-</v>
          </cell>
          <cell r="U209">
            <v>41584</v>
          </cell>
          <cell r="V209">
            <v>41639</v>
          </cell>
          <cell r="W209">
            <v>41639</v>
          </cell>
          <cell r="X209">
            <v>55</v>
          </cell>
          <cell r="Y209">
            <v>41639</v>
          </cell>
          <cell r="Z209">
            <v>0</v>
          </cell>
        </row>
        <row r="210">
          <cell r="C210">
            <v>2683</v>
          </cell>
          <cell r="D210" t="str">
            <v>EYPESA</v>
          </cell>
          <cell r="E210">
            <v>2013</v>
          </cell>
          <cell r="F210" t="str">
            <v>TA</v>
          </cell>
          <cell r="G210" t="str">
            <v>Inst. i PEM RTU S.E. PERAFITA v1.0</v>
          </cell>
          <cell r="H210" t="str">
            <v>OF2432</v>
          </cell>
          <cell r="I210"/>
          <cell r="J210">
            <v>24</v>
          </cell>
          <cell r="K210">
            <v>24</v>
          </cell>
          <cell r="L210">
            <v>0</v>
          </cell>
          <cell r="M210">
            <v>1</v>
          </cell>
          <cell r="N210" t="str">
            <v>-</v>
          </cell>
          <cell r="O210" t="str">
            <v>-</v>
          </cell>
          <cell r="P210" t="str">
            <v>-</v>
          </cell>
          <cell r="Q210" t="str">
            <v>-</v>
          </cell>
          <cell r="R210" t="str">
            <v>RVC</v>
          </cell>
          <cell r="S210" t="str">
            <v>-</v>
          </cell>
          <cell r="T210" t="str">
            <v>-</v>
          </cell>
          <cell r="U210">
            <v>41584</v>
          </cell>
          <cell r="V210">
            <v>41639</v>
          </cell>
          <cell r="W210">
            <v>41639</v>
          </cell>
          <cell r="X210">
            <v>55</v>
          </cell>
          <cell r="Y210">
            <v>41639</v>
          </cell>
          <cell r="Z210">
            <v>0</v>
          </cell>
        </row>
        <row r="211">
          <cell r="C211">
            <v>2684</v>
          </cell>
          <cell r="D211" t="str">
            <v>EYPESA</v>
          </cell>
          <cell r="E211">
            <v>2013</v>
          </cell>
          <cell r="F211" t="str">
            <v>OB</v>
          </cell>
          <cell r="G211" t="str">
            <v>Inst. i PEM RTU S.E. ROQUET v1.0</v>
          </cell>
          <cell r="H211" t="str">
            <v>OF2521</v>
          </cell>
          <cell r="I211"/>
          <cell r="J211">
            <v>32</v>
          </cell>
          <cell r="K211">
            <v>0</v>
          </cell>
          <cell r="L211">
            <v>32</v>
          </cell>
          <cell r="M211">
            <v>0</v>
          </cell>
          <cell r="N211" t="str">
            <v>-</v>
          </cell>
          <cell r="O211" t="str">
            <v>-</v>
          </cell>
          <cell r="P211" t="str">
            <v>-</v>
          </cell>
          <cell r="Q211" t="str">
            <v>-</v>
          </cell>
          <cell r="R211" t="str">
            <v>RVC</v>
          </cell>
          <cell r="S211" t="str">
            <v>-</v>
          </cell>
          <cell r="T211" t="str">
            <v>-</v>
          </cell>
          <cell r="U211">
            <v>41584</v>
          </cell>
          <cell r="V211">
            <v>41639</v>
          </cell>
          <cell r="W211">
            <v>41639</v>
          </cell>
          <cell r="X211">
            <v>55</v>
          </cell>
          <cell r="Y211"/>
          <cell r="Z211" t="str">
            <v/>
          </cell>
        </row>
        <row r="212">
          <cell r="C212">
            <v>2685</v>
          </cell>
          <cell r="D212" t="str">
            <v>EYPESA</v>
          </cell>
          <cell r="E212">
            <v>2013</v>
          </cell>
          <cell r="F212" t="str">
            <v>TA</v>
          </cell>
          <cell r="G212" t="str">
            <v>Inst. i PEM RTU C.T. NOVA POBL.VALLFOGONA v1.1</v>
          </cell>
          <cell r="H212" t="str">
            <v>OF2504</v>
          </cell>
          <cell r="I212"/>
          <cell r="J212">
            <v>16</v>
          </cell>
          <cell r="K212">
            <v>16</v>
          </cell>
          <cell r="L212">
            <v>0</v>
          </cell>
          <cell r="M212">
            <v>1</v>
          </cell>
          <cell r="N212" t="str">
            <v>-</v>
          </cell>
          <cell r="O212" t="str">
            <v>-</v>
          </cell>
          <cell r="P212" t="str">
            <v>-</v>
          </cell>
          <cell r="Q212" t="str">
            <v>ISP</v>
          </cell>
          <cell r="R212" t="str">
            <v>-</v>
          </cell>
          <cell r="S212" t="str">
            <v>-</v>
          </cell>
          <cell r="T212" t="str">
            <v>-</v>
          </cell>
          <cell r="U212">
            <v>41584</v>
          </cell>
          <cell r="V212">
            <v>41639</v>
          </cell>
          <cell r="W212">
            <v>41926</v>
          </cell>
          <cell r="X212">
            <v>55</v>
          </cell>
          <cell r="Y212">
            <v>41926</v>
          </cell>
          <cell r="Z212">
            <v>0</v>
          </cell>
        </row>
        <row r="213">
          <cell r="C213">
            <v>2686</v>
          </cell>
          <cell r="D213" t="str">
            <v>INPEPE</v>
          </cell>
          <cell r="E213">
            <v>2013</v>
          </cell>
          <cell r="F213" t="str">
            <v>TA</v>
          </cell>
          <cell r="G213" t="str">
            <v>RTU C.T. LLANOS v2.0</v>
          </cell>
          <cell r="H213" t="str">
            <v>IND</v>
          </cell>
          <cell r="I213"/>
          <cell r="J213">
            <v>24</v>
          </cell>
          <cell r="K213">
            <v>24</v>
          </cell>
          <cell r="L213">
            <v>0</v>
          </cell>
          <cell r="M213">
            <v>1</v>
          </cell>
          <cell r="N213" t="str">
            <v>-</v>
          </cell>
          <cell r="O213" t="str">
            <v>-</v>
          </cell>
          <cell r="P213" t="str">
            <v>-</v>
          </cell>
          <cell r="Q213" t="str">
            <v>-</v>
          </cell>
          <cell r="R213" t="str">
            <v>RVC</v>
          </cell>
          <cell r="S213" t="str">
            <v>-</v>
          </cell>
          <cell r="T213" t="str">
            <v>-</v>
          </cell>
          <cell r="U213">
            <v>41584</v>
          </cell>
          <cell r="V213">
            <v>41621</v>
          </cell>
          <cell r="W213">
            <v>41743</v>
          </cell>
          <cell r="X213">
            <v>37</v>
          </cell>
          <cell r="Y213">
            <v>41743</v>
          </cell>
          <cell r="Z213">
            <v>0</v>
          </cell>
        </row>
        <row r="214">
          <cell r="C214">
            <v>2687</v>
          </cell>
          <cell r="D214" t="str">
            <v>INPEPE</v>
          </cell>
          <cell r="E214">
            <v>2013</v>
          </cell>
          <cell r="F214" t="str">
            <v>TA</v>
          </cell>
          <cell r="G214" t="str">
            <v>RTU C.T. ALMERIA v2.0</v>
          </cell>
          <cell r="H214" t="str">
            <v>IND</v>
          </cell>
          <cell r="I214"/>
          <cell r="J214">
            <v>24</v>
          </cell>
          <cell r="K214">
            <v>24</v>
          </cell>
          <cell r="L214">
            <v>0</v>
          </cell>
          <cell r="M214">
            <v>1</v>
          </cell>
          <cell r="N214" t="str">
            <v>-</v>
          </cell>
          <cell r="O214" t="str">
            <v>-</v>
          </cell>
          <cell r="P214" t="str">
            <v>-</v>
          </cell>
          <cell r="Q214" t="str">
            <v>-</v>
          </cell>
          <cell r="R214" t="str">
            <v>RVC</v>
          </cell>
          <cell r="S214" t="str">
            <v>-</v>
          </cell>
          <cell r="T214" t="str">
            <v>-</v>
          </cell>
          <cell r="U214">
            <v>41584</v>
          </cell>
          <cell r="V214">
            <v>41621</v>
          </cell>
          <cell r="W214">
            <v>41743</v>
          </cell>
          <cell r="X214">
            <v>37</v>
          </cell>
          <cell r="Y214">
            <v>41743</v>
          </cell>
          <cell r="Z214">
            <v>0</v>
          </cell>
        </row>
        <row r="215">
          <cell r="C215">
            <v>2688</v>
          </cell>
          <cell r="D215" t="str">
            <v>INPEPE</v>
          </cell>
          <cell r="E215">
            <v>2013</v>
          </cell>
          <cell r="F215" t="str">
            <v>TA</v>
          </cell>
          <cell r="G215" t="str">
            <v>RTU C.T. FERIA-I v2.0</v>
          </cell>
          <cell r="H215" t="str">
            <v>IND</v>
          </cell>
          <cell r="I215"/>
          <cell r="J215">
            <v>24</v>
          </cell>
          <cell r="K215">
            <v>24</v>
          </cell>
          <cell r="L215">
            <v>0</v>
          </cell>
          <cell r="M215">
            <v>1</v>
          </cell>
          <cell r="N215" t="str">
            <v>-</v>
          </cell>
          <cell r="O215" t="str">
            <v>-</v>
          </cell>
          <cell r="P215" t="str">
            <v>-</v>
          </cell>
          <cell r="Q215" t="str">
            <v>-</v>
          </cell>
          <cell r="R215" t="str">
            <v>RVC</v>
          </cell>
          <cell r="S215" t="str">
            <v>-</v>
          </cell>
          <cell r="T215" t="str">
            <v>-</v>
          </cell>
          <cell r="U215">
            <v>41584</v>
          </cell>
          <cell r="V215">
            <v>41621</v>
          </cell>
          <cell r="W215">
            <v>41743</v>
          </cell>
          <cell r="X215">
            <v>37</v>
          </cell>
          <cell r="Y215">
            <v>41743</v>
          </cell>
          <cell r="Z215">
            <v>0</v>
          </cell>
        </row>
        <row r="216">
          <cell r="C216">
            <v>2689</v>
          </cell>
          <cell r="D216" t="str">
            <v>INPEPE</v>
          </cell>
          <cell r="E216">
            <v>2013</v>
          </cell>
          <cell r="F216" t="str">
            <v>TA</v>
          </cell>
          <cell r="G216" t="str">
            <v>RTU C.T. PISTAS POLIDEPORTIVAS v2.0</v>
          </cell>
          <cell r="H216" t="str">
            <v>IND</v>
          </cell>
          <cell r="I216"/>
          <cell r="J216">
            <v>23</v>
          </cell>
          <cell r="K216">
            <v>23</v>
          </cell>
          <cell r="L216">
            <v>0</v>
          </cell>
          <cell r="M216">
            <v>1</v>
          </cell>
          <cell r="N216" t="str">
            <v>-</v>
          </cell>
          <cell r="O216" t="str">
            <v>-</v>
          </cell>
          <cell r="P216" t="str">
            <v>-</v>
          </cell>
          <cell r="Q216" t="str">
            <v>-</v>
          </cell>
          <cell r="R216" t="str">
            <v>RVC</v>
          </cell>
          <cell r="S216" t="str">
            <v>-</v>
          </cell>
          <cell r="T216" t="str">
            <v>-</v>
          </cell>
          <cell r="U216">
            <v>41584</v>
          </cell>
          <cell r="V216">
            <v>41621</v>
          </cell>
          <cell r="W216">
            <v>41743</v>
          </cell>
          <cell r="X216">
            <v>37</v>
          </cell>
          <cell r="Y216">
            <v>41743</v>
          </cell>
          <cell r="Z216">
            <v>0</v>
          </cell>
        </row>
        <row r="217">
          <cell r="C217">
            <v>2690</v>
          </cell>
          <cell r="D217" t="str">
            <v>ENDENE</v>
          </cell>
          <cell r="E217">
            <v>2013</v>
          </cell>
          <cell r="F217" t="str">
            <v>TA</v>
          </cell>
          <cell r="G217" t="str">
            <v>ACTUALIZACION FW RTU P.R.E. ENDESA v2.4</v>
          </cell>
          <cell r="H217" t="str">
            <v>PPAL</v>
          </cell>
          <cell r="I217"/>
          <cell r="J217">
            <v>41</v>
          </cell>
          <cell r="K217">
            <v>41</v>
          </cell>
          <cell r="L217">
            <v>0</v>
          </cell>
          <cell r="M217">
            <v>1</v>
          </cell>
          <cell r="N217" t="str">
            <v>-</v>
          </cell>
          <cell r="O217" t="str">
            <v>-</v>
          </cell>
          <cell r="P217" t="str">
            <v>AMX</v>
          </cell>
          <cell r="Q217" t="str">
            <v>-</v>
          </cell>
          <cell r="R217" t="str">
            <v>-</v>
          </cell>
          <cell r="S217" t="str">
            <v>-</v>
          </cell>
          <cell r="T217" t="str">
            <v>-</v>
          </cell>
          <cell r="U217">
            <v>41589</v>
          </cell>
          <cell r="V217">
            <v>41628</v>
          </cell>
          <cell r="W217">
            <v>41628</v>
          </cell>
          <cell r="X217">
            <v>39</v>
          </cell>
          <cell r="Y217">
            <v>41628</v>
          </cell>
          <cell r="Z217">
            <v>0</v>
          </cell>
        </row>
        <row r="218">
          <cell r="C218">
            <v>2691</v>
          </cell>
          <cell r="D218" t="str">
            <v>SITEL</v>
          </cell>
          <cell r="E218">
            <v>2013</v>
          </cell>
          <cell r="F218" t="str">
            <v>TA</v>
          </cell>
          <cell r="G218" t="str">
            <v>SW RTU CAP32 ENDESA DISTRIBUCION v2.4</v>
          </cell>
          <cell r="H218" t="str">
            <v>OF2689</v>
          </cell>
          <cell r="I218"/>
          <cell r="J218">
            <v>52</v>
          </cell>
          <cell r="K218">
            <v>52</v>
          </cell>
          <cell r="L218">
            <v>0</v>
          </cell>
          <cell r="M218">
            <v>1</v>
          </cell>
          <cell r="N218" t="str">
            <v>-</v>
          </cell>
          <cell r="O218" t="str">
            <v>-</v>
          </cell>
          <cell r="P218" t="str">
            <v>-</v>
          </cell>
          <cell r="Q218" t="str">
            <v>-</v>
          </cell>
          <cell r="R218" t="str">
            <v>RVC</v>
          </cell>
          <cell r="S218" t="str">
            <v>-</v>
          </cell>
          <cell r="T218" t="str">
            <v>-</v>
          </cell>
          <cell r="U218">
            <v>41589</v>
          </cell>
          <cell r="V218">
            <v>41628</v>
          </cell>
          <cell r="W218">
            <v>41628</v>
          </cell>
          <cell r="X218">
            <v>39</v>
          </cell>
          <cell r="Y218">
            <v>41621</v>
          </cell>
          <cell r="Z218">
            <v>-7</v>
          </cell>
        </row>
        <row r="219">
          <cell r="C219">
            <v>2692</v>
          </cell>
          <cell r="D219" t="str">
            <v>INPEPE</v>
          </cell>
          <cell r="E219">
            <v>2013</v>
          </cell>
          <cell r="F219" t="str">
            <v>TA</v>
          </cell>
          <cell r="G219" t="str">
            <v>RTU C.T. HERRADURA v2.0</v>
          </cell>
          <cell r="H219" t="str">
            <v>IND</v>
          </cell>
          <cell r="I219"/>
          <cell r="J219">
            <v>3</v>
          </cell>
          <cell r="K219">
            <v>3</v>
          </cell>
          <cell r="L219">
            <v>0</v>
          </cell>
          <cell r="M219">
            <v>1</v>
          </cell>
          <cell r="N219" t="str">
            <v>-</v>
          </cell>
          <cell r="O219" t="str">
            <v>-</v>
          </cell>
          <cell r="P219" t="str">
            <v>-</v>
          </cell>
          <cell r="Q219" t="str">
            <v>-</v>
          </cell>
          <cell r="R219" t="str">
            <v>RVC</v>
          </cell>
          <cell r="S219" t="str">
            <v>-</v>
          </cell>
          <cell r="T219" t="str">
            <v>-</v>
          </cell>
          <cell r="U219">
            <v>41589</v>
          </cell>
          <cell r="V219">
            <v>41621</v>
          </cell>
          <cell r="W219">
            <v>41743</v>
          </cell>
          <cell r="X219">
            <v>32</v>
          </cell>
          <cell r="Y219">
            <v>41743</v>
          </cell>
          <cell r="Z219">
            <v>0</v>
          </cell>
        </row>
        <row r="220">
          <cell r="C220"/>
          <cell r="D220"/>
          <cell r="E220"/>
          <cell r="F220"/>
          <cell r="G220"/>
          <cell r="H220"/>
          <cell r="I220"/>
          <cell r="J220">
            <v>594.5</v>
          </cell>
          <cell r="K220">
            <v>562.5</v>
          </cell>
          <cell r="L220">
            <v>32</v>
          </cell>
          <cell r="M220"/>
          <cell r="N220"/>
          <cell r="O220"/>
          <cell r="P220"/>
          <cell r="Q220"/>
          <cell r="R220"/>
          <cell r="S220"/>
          <cell r="T220"/>
          <cell r="U220"/>
          <cell r="V220"/>
          <cell r="W220"/>
          <cell r="X220"/>
          <cell r="Y220"/>
          <cell r="Z220">
            <v>-26</v>
          </cell>
        </row>
        <row r="221">
          <cell r="C221"/>
          <cell r="D221"/>
          <cell r="E221"/>
          <cell r="F221"/>
          <cell r="G221"/>
          <cell r="H221"/>
          <cell r="I221"/>
          <cell r="J221"/>
          <cell r="K221"/>
          <cell r="L221"/>
          <cell r="M221"/>
          <cell r="N221"/>
          <cell r="O221"/>
          <cell r="P221"/>
          <cell r="Q221"/>
          <cell r="R221"/>
          <cell r="S221"/>
          <cell r="T221"/>
          <cell r="U221"/>
          <cell r="V221"/>
          <cell r="W221"/>
          <cell r="X221"/>
          <cell r="Y221"/>
          <cell r="Z221"/>
        </row>
        <row r="222">
          <cell r="C222"/>
          <cell r="D222"/>
          <cell r="E222"/>
          <cell r="F222"/>
          <cell r="G222"/>
          <cell r="H222"/>
          <cell r="I222"/>
          <cell r="J222"/>
          <cell r="K222"/>
          <cell r="L222"/>
          <cell r="M222"/>
          <cell r="N222"/>
          <cell r="O222"/>
          <cell r="P222"/>
          <cell r="Q222"/>
          <cell r="R222"/>
          <cell r="S222"/>
          <cell r="T222"/>
          <cell r="U222"/>
          <cell r="V222"/>
          <cell r="W222"/>
          <cell r="X222"/>
          <cell r="Y222"/>
          <cell r="Z222"/>
        </row>
        <row r="223">
          <cell r="C223"/>
          <cell r="D223"/>
          <cell r="E223"/>
          <cell r="F223"/>
          <cell r="G223"/>
          <cell r="H223"/>
          <cell r="I223"/>
          <cell r="J223"/>
          <cell r="K223"/>
          <cell r="N223" t="str">
            <v>APROVISIONAMENTS</v>
          </cell>
          <cell r="O223" t="str">
            <v>ADMINISTRACIO</v>
          </cell>
          <cell r="P223" t="str">
            <v>OPERACIONS</v>
          </cell>
          <cell r="Q223" t="str">
            <v>IMPLEMENTACIO</v>
          </cell>
          <cell r="R223" t="str">
            <v>DESENVOLUPAMENT</v>
          </cell>
          <cell r="S223" t="str">
            <v>COMERCIAL</v>
          </cell>
          <cell r="T223" t="str">
            <v>CONSUL.TELCOMUNIC.</v>
          </cell>
          <cell r="U223"/>
          <cell r="V223"/>
          <cell r="W223"/>
          <cell r="X223"/>
          <cell r="Z223"/>
        </row>
        <row r="224">
          <cell r="C224"/>
          <cell r="N224"/>
          <cell r="O224"/>
          <cell r="P224"/>
          <cell r="Q224"/>
          <cell r="R224"/>
          <cell r="S224"/>
          <cell r="T224"/>
          <cell r="U224"/>
          <cell r="V224"/>
          <cell r="W224"/>
          <cell r="X224"/>
          <cell r="Z224"/>
        </row>
        <row r="225">
          <cell r="C225"/>
          <cell r="N225"/>
          <cell r="O225"/>
          <cell r="P225"/>
          <cell r="Q225"/>
          <cell r="R225"/>
          <cell r="S225"/>
          <cell r="T225"/>
          <cell r="U225"/>
          <cell r="V225"/>
          <cell r="W225"/>
          <cell r="X225"/>
          <cell r="Z225"/>
        </row>
        <row r="226">
          <cell r="C226"/>
          <cell r="N226"/>
          <cell r="O226"/>
          <cell r="P226"/>
          <cell r="Q226"/>
          <cell r="R226"/>
          <cell r="S226"/>
          <cell r="T226"/>
          <cell r="U226"/>
          <cell r="V226"/>
          <cell r="W226"/>
          <cell r="X226"/>
          <cell r="Z226"/>
        </row>
        <row r="227">
          <cell r="C227"/>
          <cell r="N227"/>
          <cell r="O227"/>
          <cell r="P227"/>
          <cell r="Q227"/>
          <cell r="R227"/>
          <cell r="S227"/>
          <cell r="T227"/>
          <cell r="U227"/>
          <cell r="Z227"/>
        </row>
        <row r="228">
          <cell r="C228"/>
          <cell r="E228" t="str">
            <v>Projectes (EXTERNS) en curs 2.014</v>
          </cell>
          <cell r="F228"/>
          <cell r="G228"/>
          <cell r="H228"/>
          <cell r="I228"/>
          <cell r="J228"/>
          <cell r="K228"/>
          <cell r="L228"/>
          <cell r="M228"/>
          <cell r="N228"/>
          <cell r="O228"/>
          <cell r="P228"/>
          <cell r="Q228"/>
          <cell r="R228"/>
          <cell r="S228"/>
          <cell r="T228"/>
          <cell r="U228"/>
          <cell r="Z228"/>
        </row>
        <row r="229">
          <cell r="N229"/>
          <cell r="O229"/>
          <cell r="P229"/>
          <cell r="Q229"/>
          <cell r="R229"/>
          <cell r="S229"/>
          <cell r="T229"/>
          <cell r="U229"/>
          <cell r="Z229"/>
        </row>
        <row r="230">
          <cell r="N230"/>
          <cell r="O230"/>
          <cell r="P230"/>
          <cell r="Q230"/>
          <cell r="R230"/>
          <cell r="S230"/>
          <cell r="T230"/>
          <cell r="U230"/>
          <cell r="Z230"/>
        </row>
        <row r="231">
          <cell r="C231" t="str">
            <v>OF</v>
          </cell>
          <cell r="D231" t="str">
            <v>CLIENT</v>
          </cell>
          <cell r="E231" t="str">
            <v>ANY</v>
          </cell>
          <cell r="F231" t="str">
            <v>STATUS</v>
          </cell>
          <cell r="G231" t="str">
            <v>PROJECTE</v>
          </cell>
          <cell r="H231" t="str">
            <v>TIPUS OF o DEPENDENCIA</v>
          </cell>
          <cell r="I231"/>
          <cell r="J231" t="str">
            <v>PREV</v>
          </cell>
          <cell r="K231" t="str">
            <v>TOTAL</v>
          </cell>
          <cell r="L231" t="str">
            <v>DESV</v>
          </cell>
          <cell r="M231" t="str">
            <v>AVANÇ</v>
          </cell>
          <cell r="N231" t="str">
            <v>DPT. IMPLICATS</v>
          </cell>
          <cell r="O231"/>
          <cell r="P231"/>
          <cell r="Q231"/>
          <cell r="R231"/>
          <cell r="S231"/>
          <cell r="T231"/>
          <cell r="U231" t="str">
            <v>DATA</v>
          </cell>
          <cell r="V231" t="str">
            <v>DATA</v>
          </cell>
          <cell r="W231" t="str">
            <v>DATA</v>
          </cell>
          <cell r="X231" t="str">
            <v>DURADA</v>
          </cell>
          <cell r="Y231" t="str">
            <v>DATA</v>
          </cell>
          <cell r="Z231" t="str">
            <v>DESVIAC.</v>
          </cell>
        </row>
        <row r="232">
          <cell r="C232"/>
          <cell r="D232"/>
          <cell r="E232"/>
          <cell r="F232"/>
          <cell r="G232"/>
          <cell r="H232"/>
          <cell r="I232"/>
          <cell r="J232"/>
          <cell r="K232" t="str">
            <v>REAL</v>
          </cell>
          <cell r="L232"/>
          <cell r="M232"/>
          <cell r="N232"/>
          <cell r="O232"/>
          <cell r="P232"/>
          <cell r="Q232"/>
          <cell r="R232"/>
          <cell r="S232"/>
          <cell r="T232"/>
          <cell r="U232" t="str">
            <v>INICI</v>
          </cell>
          <cell r="V232" t="str">
            <v>ENTREGA</v>
          </cell>
          <cell r="W232" t="str">
            <v>REVISADA</v>
          </cell>
          <cell r="X232"/>
          <cell r="Y232" t="str">
            <v>ACCEP.</v>
          </cell>
          <cell r="Z232"/>
        </row>
        <row r="233">
          <cell r="C233"/>
          <cell r="D233"/>
          <cell r="E233"/>
          <cell r="F233"/>
          <cell r="G233"/>
          <cell r="H233"/>
          <cell r="I233"/>
          <cell r="N233"/>
          <cell r="O233"/>
          <cell r="P233"/>
          <cell r="Q233"/>
          <cell r="R233"/>
          <cell r="S233"/>
          <cell r="T233"/>
          <cell r="U233"/>
          <cell r="V233"/>
          <cell r="Z233"/>
        </row>
        <row r="234">
          <cell r="C234">
            <v>2963</v>
          </cell>
          <cell r="D234" t="str">
            <v>SITEL</v>
          </cell>
          <cell r="E234">
            <v>2014</v>
          </cell>
          <cell r="F234" t="str">
            <v>TA</v>
          </cell>
          <cell r="G234" t="str">
            <v>20 x PLACA M8SD v2.0</v>
          </cell>
          <cell r="H234" t="str">
            <v>OF2947</v>
          </cell>
          <cell r="I234"/>
          <cell r="J234">
            <v>8</v>
          </cell>
          <cell r="K234">
            <v>8</v>
          </cell>
          <cell r="L234">
            <v>0</v>
          </cell>
          <cell r="M234">
            <v>1</v>
          </cell>
          <cell r="N234" t="str">
            <v>-</v>
          </cell>
          <cell r="O234" t="str">
            <v>-</v>
          </cell>
          <cell r="P234" t="str">
            <v>EMM</v>
          </cell>
          <cell r="Q234" t="str">
            <v>-</v>
          </cell>
          <cell r="R234" t="str">
            <v>-</v>
          </cell>
          <cell r="S234" t="str">
            <v>-</v>
          </cell>
          <cell r="T234" t="str">
            <v>-</v>
          </cell>
          <cell r="U234">
            <v>41764</v>
          </cell>
          <cell r="V234">
            <v>41817</v>
          </cell>
          <cell r="W234">
            <v>41834</v>
          </cell>
          <cell r="X234">
            <v>52</v>
          </cell>
          <cell r="Y234">
            <v>41834</v>
          </cell>
          <cell r="Z234">
            <v>0</v>
          </cell>
        </row>
        <row r="235">
          <cell r="C235">
            <v>2964</v>
          </cell>
          <cell r="D235" t="str">
            <v>SITEL</v>
          </cell>
          <cell r="E235">
            <v>2014</v>
          </cell>
          <cell r="F235" t="str">
            <v>TA</v>
          </cell>
          <cell r="G235" t="str">
            <v>15 x PLACA M16ED-48</v>
          </cell>
          <cell r="H235" t="str">
            <v>OF2947</v>
          </cell>
          <cell r="I235"/>
          <cell r="J235">
            <v>6</v>
          </cell>
          <cell r="K235">
            <v>6</v>
          </cell>
          <cell r="L235">
            <v>0</v>
          </cell>
          <cell r="M235">
            <v>1</v>
          </cell>
          <cell r="N235" t="str">
            <v>-</v>
          </cell>
          <cell r="O235" t="str">
            <v>-</v>
          </cell>
          <cell r="P235" t="str">
            <v>EMM</v>
          </cell>
          <cell r="Q235" t="str">
            <v>-</v>
          </cell>
          <cell r="R235" t="str">
            <v>-</v>
          </cell>
          <cell r="S235" t="str">
            <v>-</v>
          </cell>
          <cell r="T235" t="str">
            <v>-</v>
          </cell>
          <cell r="U235">
            <v>41764</v>
          </cell>
          <cell r="V235">
            <v>41817</v>
          </cell>
          <cell r="W235">
            <v>41786</v>
          </cell>
          <cell r="X235">
            <v>52</v>
          </cell>
          <cell r="Y235">
            <v>41786</v>
          </cell>
          <cell r="Z235">
            <v>0</v>
          </cell>
        </row>
        <row r="236">
          <cell r="C236">
            <v>2965</v>
          </cell>
          <cell r="D236" t="str">
            <v>SITEL</v>
          </cell>
          <cell r="E236">
            <v>2014</v>
          </cell>
          <cell r="F236" t="str">
            <v>TA</v>
          </cell>
          <cell r="G236" t="str">
            <v>28 x PLACA EE CAP32 v2.1</v>
          </cell>
          <cell r="H236" t="str">
            <v>OF2947</v>
          </cell>
          <cell r="I236"/>
          <cell r="J236">
            <v>3</v>
          </cell>
          <cell r="K236">
            <v>3</v>
          </cell>
          <cell r="L236">
            <v>0</v>
          </cell>
          <cell r="M236">
            <v>1</v>
          </cell>
          <cell r="N236" t="str">
            <v>-</v>
          </cell>
          <cell r="O236" t="str">
            <v>-</v>
          </cell>
          <cell r="P236" t="str">
            <v>EMM</v>
          </cell>
          <cell r="Q236" t="str">
            <v>-</v>
          </cell>
          <cell r="R236" t="str">
            <v>-</v>
          </cell>
          <cell r="S236" t="str">
            <v>-</v>
          </cell>
          <cell r="T236" t="str">
            <v>-</v>
          </cell>
          <cell r="U236">
            <v>41764</v>
          </cell>
          <cell r="V236">
            <v>41817</v>
          </cell>
          <cell r="W236">
            <v>41928</v>
          </cell>
          <cell r="X236">
            <v>52</v>
          </cell>
          <cell r="Y236">
            <v>41928</v>
          </cell>
          <cell r="Z236">
            <v>0</v>
          </cell>
        </row>
        <row r="237">
          <cell r="C237">
            <v>2966</v>
          </cell>
          <cell r="D237" t="str">
            <v>SITEL</v>
          </cell>
          <cell r="E237">
            <v>2014</v>
          </cell>
          <cell r="F237" t="str">
            <v>TA</v>
          </cell>
          <cell r="G237" t="str">
            <v>28 x PLACA FRONT END EE CAP32 v2.1</v>
          </cell>
          <cell r="H237" t="str">
            <v>OF2947</v>
          </cell>
          <cell r="I237"/>
          <cell r="J237">
            <v>3</v>
          </cell>
          <cell r="K237">
            <v>3</v>
          </cell>
          <cell r="L237">
            <v>0</v>
          </cell>
          <cell r="M237">
            <v>1</v>
          </cell>
          <cell r="N237" t="str">
            <v>-</v>
          </cell>
          <cell r="O237" t="str">
            <v>-</v>
          </cell>
          <cell r="P237" t="str">
            <v>EMM</v>
          </cell>
          <cell r="Q237" t="str">
            <v>-</v>
          </cell>
          <cell r="R237" t="str">
            <v>-</v>
          </cell>
          <cell r="S237" t="str">
            <v>-</v>
          </cell>
          <cell r="T237" t="str">
            <v>-</v>
          </cell>
          <cell r="U237">
            <v>41764</v>
          </cell>
          <cell r="V237">
            <v>41817</v>
          </cell>
          <cell r="W237">
            <v>41928</v>
          </cell>
          <cell r="X237">
            <v>52</v>
          </cell>
          <cell r="Y237">
            <v>41928</v>
          </cell>
          <cell r="Z237">
            <v>0</v>
          </cell>
        </row>
        <row r="238">
          <cell r="C238">
            <v>2967</v>
          </cell>
          <cell r="D238" t="str">
            <v>SITEL</v>
          </cell>
          <cell r="E238">
            <v>2014</v>
          </cell>
          <cell r="F238" t="str">
            <v>TA</v>
          </cell>
          <cell r="G238" t="str">
            <v>28 x PLACA FRONT END CES CAP32 v1.2</v>
          </cell>
          <cell r="H238" t="str">
            <v>OF2947</v>
          </cell>
          <cell r="I238"/>
          <cell r="J238">
            <v>3</v>
          </cell>
          <cell r="K238">
            <v>3</v>
          </cell>
          <cell r="L238">
            <v>0</v>
          </cell>
          <cell r="M238">
            <v>1</v>
          </cell>
          <cell r="N238" t="str">
            <v>-</v>
          </cell>
          <cell r="O238" t="str">
            <v>-</v>
          </cell>
          <cell r="P238" t="str">
            <v>EMM</v>
          </cell>
          <cell r="Q238" t="str">
            <v>-</v>
          </cell>
          <cell r="R238" t="str">
            <v>-</v>
          </cell>
          <cell r="S238" t="str">
            <v>-</v>
          </cell>
          <cell r="T238" t="str">
            <v>-</v>
          </cell>
          <cell r="U238">
            <v>41764</v>
          </cell>
          <cell r="V238">
            <v>41817</v>
          </cell>
          <cell r="W238">
            <v>41928</v>
          </cell>
          <cell r="X238">
            <v>52</v>
          </cell>
          <cell r="Y238">
            <v>41928</v>
          </cell>
          <cell r="Z238">
            <v>0</v>
          </cell>
        </row>
        <row r="239">
          <cell r="C239">
            <v>2968</v>
          </cell>
          <cell r="D239" t="str">
            <v>SUMALG</v>
          </cell>
          <cell r="E239">
            <v>2014</v>
          </cell>
          <cell r="F239" t="str">
            <v>TA</v>
          </cell>
          <cell r="G239" t="str">
            <v>CC SCADA ALGINETENSES v3.0</v>
          </cell>
          <cell r="H239" t="str">
            <v>IND</v>
          </cell>
          <cell r="I239"/>
          <cell r="J239">
            <v>65</v>
          </cell>
          <cell r="K239">
            <v>65</v>
          </cell>
          <cell r="L239">
            <v>0</v>
          </cell>
          <cell r="M239">
            <v>1</v>
          </cell>
          <cell r="N239" t="str">
            <v>-</v>
          </cell>
          <cell r="O239" t="str">
            <v>-</v>
          </cell>
          <cell r="P239" t="str">
            <v>-</v>
          </cell>
          <cell r="Q239" t="str">
            <v>ISP</v>
          </cell>
          <cell r="R239" t="str">
            <v>-</v>
          </cell>
          <cell r="S239" t="str">
            <v>-</v>
          </cell>
          <cell r="T239" t="str">
            <v>-</v>
          </cell>
          <cell r="U239">
            <v>41759</v>
          </cell>
          <cell r="V239">
            <v>41796</v>
          </cell>
          <cell r="W239">
            <v>41810</v>
          </cell>
          <cell r="X239">
            <v>36</v>
          </cell>
          <cell r="Y239">
            <v>41810</v>
          </cell>
          <cell r="Z239">
            <v>0</v>
          </cell>
        </row>
        <row r="240">
          <cell r="C240">
            <v>2969</v>
          </cell>
          <cell r="D240" t="str">
            <v>ELECAD</v>
          </cell>
          <cell r="E240">
            <v>2014</v>
          </cell>
          <cell r="F240" t="str">
            <v>TA</v>
          </cell>
          <cell r="G240" t="str">
            <v>RTU C.T. PROSERPINA v1.0</v>
          </cell>
          <cell r="H240" t="str">
            <v>PPAL</v>
          </cell>
          <cell r="I240"/>
          <cell r="J240">
            <v>0.15</v>
          </cell>
          <cell r="K240">
            <v>0.15</v>
          </cell>
          <cell r="L240">
            <v>0</v>
          </cell>
          <cell r="M240">
            <v>1</v>
          </cell>
          <cell r="N240" t="str">
            <v>-</v>
          </cell>
          <cell r="O240" t="str">
            <v>-</v>
          </cell>
          <cell r="P240" t="str">
            <v>-</v>
          </cell>
          <cell r="Q240" t="str">
            <v>EUL</v>
          </cell>
          <cell r="R240" t="str">
            <v>-</v>
          </cell>
          <cell r="S240" t="str">
            <v>-</v>
          </cell>
          <cell r="T240" t="str">
            <v>-</v>
          </cell>
          <cell r="U240">
            <v>41759</v>
          </cell>
          <cell r="V240">
            <v>41790</v>
          </cell>
          <cell r="W240">
            <v>41810</v>
          </cell>
          <cell r="X240">
            <v>30</v>
          </cell>
          <cell r="Y240">
            <v>41810</v>
          </cell>
          <cell r="Z240">
            <v>0</v>
          </cell>
        </row>
        <row r="241">
          <cell r="C241">
            <v>2970</v>
          </cell>
          <cell r="D241" t="str">
            <v>ELECAD</v>
          </cell>
          <cell r="E241">
            <v>2014</v>
          </cell>
          <cell r="F241" t="str">
            <v>OB</v>
          </cell>
          <cell r="G241" t="str">
            <v>Inst y PEM RTU C.T. PROSERPINA v1.0</v>
          </cell>
          <cell r="H241" t="str">
            <v>OF2969</v>
          </cell>
          <cell r="I241"/>
          <cell r="J241">
            <v>11</v>
          </cell>
          <cell r="K241">
            <v>0</v>
          </cell>
          <cell r="L241">
            <v>11</v>
          </cell>
          <cell r="M241">
            <v>0</v>
          </cell>
          <cell r="N241" t="str">
            <v>-</v>
          </cell>
          <cell r="O241" t="str">
            <v>-</v>
          </cell>
          <cell r="P241" t="str">
            <v>-</v>
          </cell>
          <cell r="Q241" t="str">
            <v>EUL</v>
          </cell>
          <cell r="R241" t="str">
            <v>-</v>
          </cell>
          <cell r="S241" t="str">
            <v>-</v>
          </cell>
          <cell r="T241" t="str">
            <v>-</v>
          </cell>
          <cell r="U241">
            <v>41759</v>
          </cell>
          <cell r="V241">
            <v>41790</v>
          </cell>
          <cell r="W241">
            <v>41790</v>
          </cell>
          <cell r="X241">
            <v>30</v>
          </cell>
          <cell r="Y241"/>
          <cell r="Z241" t="str">
            <v/>
          </cell>
        </row>
        <row r="242">
          <cell r="C242">
            <v>2971</v>
          </cell>
          <cell r="D242" t="str">
            <v>ELECAD</v>
          </cell>
          <cell r="E242">
            <v>2014</v>
          </cell>
          <cell r="F242" t="str">
            <v>TA</v>
          </cell>
          <cell r="G242" t="str">
            <v>RTU C.T. ANA DE VIYA v1.0</v>
          </cell>
          <cell r="H242" t="str">
            <v>OF2969</v>
          </cell>
          <cell r="I242"/>
          <cell r="J242">
            <v>0.15</v>
          </cell>
          <cell r="K242">
            <v>0.15</v>
          </cell>
          <cell r="L242">
            <v>0</v>
          </cell>
          <cell r="M242">
            <v>1</v>
          </cell>
          <cell r="N242" t="str">
            <v>-</v>
          </cell>
          <cell r="O242" t="str">
            <v>-</v>
          </cell>
          <cell r="P242" t="str">
            <v>-</v>
          </cell>
          <cell r="Q242" t="str">
            <v>EUL</v>
          </cell>
          <cell r="R242" t="str">
            <v>-</v>
          </cell>
          <cell r="S242" t="str">
            <v>-</v>
          </cell>
          <cell r="T242" t="str">
            <v>-</v>
          </cell>
          <cell r="U242">
            <v>41759</v>
          </cell>
          <cell r="V242">
            <v>41790</v>
          </cell>
          <cell r="W242">
            <v>41810</v>
          </cell>
          <cell r="X242">
            <v>30</v>
          </cell>
          <cell r="Y242">
            <v>41810</v>
          </cell>
          <cell r="Z242">
            <v>0</v>
          </cell>
        </row>
        <row r="243">
          <cell r="C243">
            <v>2972</v>
          </cell>
          <cell r="D243" t="str">
            <v>ELECAD</v>
          </cell>
          <cell r="E243">
            <v>2014</v>
          </cell>
          <cell r="F243" t="str">
            <v>TA</v>
          </cell>
          <cell r="G243" t="str">
            <v>RTU C.T. REINA VICTORIA v1.0</v>
          </cell>
          <cell r="H243" t="str">
            <v>OF2969</v>
          </cell>
          <cell r="I243"/>
          <cell r="J243">
            <v>0.15</v>
          </cell>
          <cell r="K243">
            <v>0.15</v>
          </cell>
          <cell r="L243">
            <v>0</v>
          </cell>
          <cell r="M243">
            <v>1</v>
          </cell>
          <cell r="N243" t="str">
            <v>-</v>
          </cell>
          <cell r="O243" t="str">
            <v>-</v>
          </cell>
          <cell r="P243" t="str">
            <v>-</v>
          </cell>
          <cell r="Q243" t="str">
            <v>EUL</v>
          </cell>
          <cell r="R243" t="str">
            <v>-</v>
          </cell>
          <cell r="S243" t="str">
            <v>-</v>
          </cell>
          <cell r="T243" t="str">
            <v>-</v>
          </cell>
          <cell r="U243">
            <v>41759</v>
          </cell>
          <cell r="V243">
            <v>41790</v>
          </cell>
          <cell r="W243">
            <v>41810</v>
          </cell>
          <cell r="X243">
            <v>30</v>
          </cell>
          <cell r="Y243">
            <v>41810</v>
          </cell>
          <cell r="Z243">
            <v>0</v>
          </cell>
        </row>
        <row r="244">
          <cell r="C244">
            <v>2973</v>
          </cell>
          <cell r="D244" t="str">
            <v>SITEL</v>
          </cell>
          <cell r="E244">
            <v>2014</v>
          </cell>
          <cell r="F244" t="str">
            <v>TA</v>
          </cell>
          <cell r="G244" t="str">
            <v>3 x RTU CAP-PRX-24 V2.0</v>
          </cell>
          <cell r="H244" t="str">
            <v>OF2969</v>
          </cell>
          <cell r="I244"/>
          <cell r="J244">
            <v>2</v>
          </cell>
          <cell r="K244">
            <v>2</v>
          </cell>
          <cell r="L244">
            <v>0</v>
          </cell>
          <cell r="M244">
            <v>1</v>
          </cell>
          <cell r="N244" t="str">
            <v>-</v>
          </cell>
          <cell r="O244" t="str">
            <v>-</v>
          </cell>
          <cell r="P244" t="str">
            <v>EMM</v>
          </cell>
          <cell r="Q244" t="str">
            <v>-</v>
          </cell>
          <cell r="R244" t="str">
            <v>-</v>
          </cell>
          <cell r="S244" t="str">
            <v>-</v>
          </cell>
          <cell r="T244" t="str">
            <v>-</v>
          </cell>
          <cell r="U244">
            <v>41759</v>
          </cell>
          <cell r="V244">
            <v>41790</v>
          </cell>
          <cell r="W244">
            <v>41810</v>
          </cell>
          <cell r="X244">
            <v>30</v>
          </cell>
          <cell r="Y244">
            <v>41810</v>
          </cell>
          <cell r="Z244">
            <v>0</v>
          </cell>
        </row>
        <row r="245">
          <cell r="C245">
            <v>2974</v>
          </cell>
          <cell r="D245" t="str">
            <v>ELECON</v>
          </cell>
          <cell r="E245">
            <v>2014</v>
          </cell>
          <cell r="F245" t="str">
            <v>TA</v>
          </cell>
          <cell r="G245" t="str">
            <v>RTU C.T. CONILENSE (1) v1.0</v>
          </cell>
          <cell r="H245" t="str">
            <v>PPAL</v>
          </cell>
          <cell r="I245"/>
          <cell r="J245">
            <v>4.1500000000000004</v>
          </cell>
          <cell r="K245">
            <v>4.1500000000000004</v>
          </cell>
          <cell r="L245">
            <v>0</v>
          </cell>
          <cell r="M245">
            <v>1</v>
          </cell>
          <cell r="N245" t="str">
            <v>-</v>
          </cell>
          <cell r="O245" t="str">
            <v>-</v>
          </cell>
          <cell r="P245" t="str">
            <v>-</v>
          </cell>
          <cell r="Q245" t="str">
            <v>EUL</v>
          </cell>
          <cell r="R245" t="str">
            <v>-</v>
          </cell>
          <cell r="S245" t="str">
            <v>-</v>
          </cell>
          <cell r="T245" t="str">
            <v>-</v>
          </cell>
          <cell r="U245">
            <v>41766</v>
          </cell>
          <cell r="V245">
            <v>41789</v>
          </cell>
          <cell r="W245">
            <v>42419</v>
          </cell>
          <cell r="X245">
            <v>23</v>
          </cell>
          <cell r="Y245">
            <v>42419</v>
          </cell>
          <cell r="Z245">
            <v>0</v>
          </cell>
        </row>
        <row r="246">
          <cell r="C246">
            <v>2975</v>
          </cell>
          <cell r="D246" t="str">
            <v>ELECON</v>
          </cell>
          <cell r="E246">
            <v>2014</v>
          </cell>
          <cell r="F246" t="str">
            <v>TA</v>
          </cell>
          <cell r="G246" t="str">
            <v>Inst y PEM RTU C.T. CONILENSE (1) v1.0</v>
          </cell>
          <cell r="H246" t="str">
            <v>OF2974</v>
          </cell>
          <cell r="I246"/>
          <cell r="J246">
            <v>16</v>
          </cell>
          <cell r="K246">
            <v>16</v>
          </cell>
          <cell r="L246">
            <v>0</v>
          </cell>
          <cell r="M246">
            <v>1</v>
          </cell>
          <cell r="N246" t="str">
            <v>-</v>
          </cell>
          <cell r="O246" t="str">
            <v>-</v>
          </cell>
          <cell r="P246" t="str">
            <v>-</v>
          </cell>
          <cell r="Q246" t="str">
            <v>EUL</v>
          </cell>
          <cell r="R246" t="str">
            <v>-</v>
          </cell>
          <cell r="S246" t="str">
            <v>-</v>
          </cell>
          <cell r="T246" t="str">
            <v>-</v>
          </cell>
          <cell r="U246">
            <v>41766</v>
          </cell>
          <cell r="V246">
            <v>41789</v>
          </cell>
          <cell r="W246">
            <v>42419</v>
          </cell>
          <cell r="X246">
            <v>23</v>
          </cell>
          <cell r="Y246">
            <v>42419</v>
          </cell>
          <cell r="Z246">
            <v>0</v>
          </cell>
        </row>
        <row r="247">
          <cell r="C247">
            <v>2976</v>
          </cell>
          <cell r="D247" t="str">
            <v>ELECON</v>
          </cell>
          <cell r="E247">
            <v>2014</v>
          </cell>
          <cell r="F247" t="str">
            <v>TA</v>
          </cell>
          <cell r="G247" t="str">
            <v>RTU C.T. PEÑITA v1.0</v>
          </cell>
          <cell r="H247" t="str">
            <v>PPAL</v>
          </cell>
          <cell r="I247"/>
          <cell r="J247">
            <v>2.15</v>
          </cell>
          <cell r="K247">
            <v>2.15</v>
          </cell>
          <cell r="L247">
            <v>0</v>
          </cell>
          <cell r="M247">
            <v>1</v>
          </cell>
          <cell r="N247" t="str">
            <v>-</v>
          </cell>
          <cell r="O247" t="str">
            <v>-</v>
          </cell>
          <cell r="P247" t="str">
            <v>EMM</v>
          </cell>
          <cell r="Q247" t="str">
            <v>-</v>
          </cell>
          <cell r="R247" t="str">
            <v>-</v>
          </cell>
          <cell r="S247" t="str">
            <v>-</v>
          </cell>
          <cell r="T247" t="str">
            <v>-</v>
          </cell>
          <cell r="U247">
            <v>42002</v>
          </cell>
          <cell r="V247">
            <v>42034</v>
          </cell>
          <cell r="W247">
            <v>42034</v>
          </cell>
          <cell r="X247">
            <v>31</v>
          </cell>
          <cell r="Y247">
            <v>42034</v>
          </cell>
          <cell r="Z247">
            <v>0</v>
          </cell>
        </row>
        <row r="248">
          <cell r="C248">
            <v>2977</v>
          </cell>
          <cell r="D248" t="str">
            <v>ELECON</v>
          </cell>
          <cell r="E248">
            <v>2014</v>
          </cell>
          <cell r="F248" t="str">
            <v>TA</v>
          </cell>
          <cell r="G248" t="str">
            <v>RTU C.T. GRULLO v1.0</v>
          </cell>
          <cell r="H248" t="str">
            <v>OF2976</v>
          </cell>
          <cell r="I248"/>
          <cell r="J248">
            <v>1.65</v>
          </cell>
          <cell r="K248">
            <v>1.65</v>
          </cell>
          <cell r="L248">
            <v>0</v>
          </cell>
          <cell r="M248">
            <v>1</v>
          </cell>
          <cell r="N248" t="str">
            <v>-</v>
          </cell>
          <cell r="O248" t="str">
            <v>-</v>
          </cell>
          <cell r="P248" t="str">
            <v>EMM</v>
          </cell>
          <cell r="Q248" t="str">
            <v>-</v>
          </cell>
          <cell r="R248" t="str">
            <v>-</v>
          </cell>
          <cell r="S248" t="str">
            <v>-</v>
          </cell>
          <cell r="T248" t="str">
            <v>-</v>
          </cell>
          <cell r="U248">
            <v>42002</v>
          </cell>
          <cell r="V248">
            <v>42034</v>
          </cell>
          <cell r="W248">
            <v>42034</v>
          </cell>
          <cell r="X248">
            <v>31</v>
          </cell>
          <cell r="Y248">
            <v>42034</v>
          </cell>
          <cell r="Z248">
            <v>0</v>
          </cell>
        </row>
        <row r="249">
          <cell r="C249">
            <v>2978</v>
          </cell>
          <cell r="D249" t="str">
            <v>ELECON</v>
          </cell>
          <cell r="E249">
            <v>2014</v>
          </cell>
          <cell r="F249" t="str">
            <v>TA</v>
          </cell>
          <cell r="G249" t="str">
            <v>RTU C.T. POCITO BLANCO v1.0</v>
          </cell>
          <cell r="H249" t="str">
            <v>OF2976</v>
          </cell>
          <cell r="I249"/>
          <cell r="J249">
            <v>1.65</v>
          </cell>
          <cell r="K249">
            <v>1.65</v>
          </cell>
          <cell r="L249">
            <v>0</v>
          </cell>
          <cell r="M249">
            <v>1</v>
          </cell>
          <cell r="N249" t="str">
            <v>-</v>
          </cell>
          <cell r="O249" t="str">
            <v>-</v>
          </cell>
          <cell r="P249" t="str">
            <v>EMM</v>
          </cell>
          <cell r="Q249" t="str">
            <v>-</v>
          </cell>
          <cell r="R249" t="str">
            <v>-</v>
          </cell>
          <cell r="S249" t="str">
            <v>-</v>
          </cell>
          <cell r="T249" t="str">
            <v>-</v>
          </cell>
          <cell r="U249">
            <v>42002</v>
          </cell>
          <cell r="V249">
            <v>42034</v>
          </cell>
          <cell r="W249">
            <v>42034</v>
          </cell>
          <cell r="X249">
            <v>31</v>
          </cell>
          <cell r="Y249">
            <v>42034</v>
          </cell>
          <cell r="Z249">
            <v>0</v>
          </cell>
        </row>
        <row r="250">
          <cell r="C250">
            <v>2979</v>
          </cell>
          <cell r="D250" t="str">
            <v>ELECON</v>
          </cell>
          <cell r="E250">
            <v>2014</v>
          </cell>
          <cell r="F250" t="str">
            <v>TA</v>
          </cell>
          <cell r="G250" t="str">
            <v>RTU C.T. CUATRO IGÜELAS v1.0</v>
          </cell>
          <cell r="H250" t="str">
            <v>OF2976</v>
          </cell>
          <cell r="I250"/>
          <cell r="J250">
            <v>1.1499999999999999</v>
          </cell>
          <cell r="K250">
            <v>1.1499999999999999</v>
          </cell>
          <cell r="L250">
            <v>0</v>
          </cell>
          <cell r="M250">
            <v>1</v>
          </cell>
          <cell r="N250" t="str">
            <v>-</v>
          </cell>
          <cell r="O250" t="str">
            <v>-</v>
          </cell>
          <cell r="P250" t="str">
            <v>EMM</v>
          </cell>
          <cell r="Q250" t="str">
            <v>-</v>
          </cell>
          <cell r="R250" t="str">
            <v>-</v>
          </cell>
          <cell r="S250" t="str">
            <v>-</v>
          </cell>
          <cell r="T250" t="str">
            <v>-</v>
          </cell>
          <cell r="U250">
            <v>42002</v>
          </cell>
          <cell r="V250">
            <v>42034</v>
          </cell>
          <cell r="W250">
            <v>42034</v>
          </cell>
          <cell r="X250">
            <v>31</v>
          </cell>
          <cell r="Y250">
            <v>42034</v>
          </cell>
          <cell r="Z250">
            <v>0</v>
          </cell>
        </row>
        <row r="251">
          <cell r="C251">
            <v>2980</v>
          </cell>
          <cell r="D251" t="str">
            <v>ELECON</v>
          </cell>
          <cell r="E251">
            <v>2014</v>
          </cell>
          <cell r="F251" t="str">
            <v>TA</v>
          </cell>
          <cell r="G251" t="str">
            <v>RTU C.T. CAMPO DE FUTBOL v1.0</v>
          </cell>
          <cell r="H251" t="str">
            <v>OF2976</v>
          </cell>
          <cell r="I251"/>
          <cell r="J251">
            <v>1.5</v>
          </cell>
          <cell r="K251">
            <v>1.5</v>
          </cell>
          <cell r="L251">
            <v>0</v>
          </cell>
          <cell r="M251">
            <v>1</v>
          </cell>
          <cell r="N251" t="str">
            <v>-</v>
          </cell>
          <cell r="O251" t="str">
            <v>-</v>
          </cell>
          <cell r="P251" t="str">
            <v>EMM</v>
          </cell>
          <cell r="Q251" t="str">
            <v>-</v>
          </cell>
          <cell r="R251" t="str">
            <v>-</v>
          </cell>
          <cell r="S251" t="str">
            <v>-</v>
          </cell>
          <cell r="T251" t="str">
            <v>-</v>
          </cell>
          <cell r="U251">
            <v>42002</v>
          </cell>
          <cell r="V251">
            <v>42034</v>
          </cell>
          <cell r="W251">
            <v>42034</v>
          </cell>
          <cell r="X251">
            <v>31</v>
          </cell>
          <cell r="Y251">
            <v>42034</v>
          </cell>
          <cell r="Z251">
            <v>0</v>
          </cell>
        </row>
        <row r="252">
          <cell r="C252">
            <v>2981</v>
          </cell>
          <cell r="D252" t="str">
            <v>CARBAY</v>
          </cell>
          <cell r="E252">
            <v>2014</v>
          </cell>
          <cell r="F252" t="str">
            <v>TA</v>
          </cell>
          <cell r="G252" t="str">
            <v>SOPORT TECNIC SCADA CARBAYIN 2014 (Cont.Mnto)</v>
          </cell>
          <cell r="H252" t="str">
            <v>IND</v>
          </cell>
          <cell r="I252"/>
          <cell r="J252">
            <v>16</v>
          </cell>
          <cell r="K252">
            <v>16</v>
          </cell>
          <cell r="L252">
            <v>0</v>
          </cell>
          <cell r="M252">
            <v>1</v>
          </cell>
          <cell r="N252" t="str">
            <v>-</v>
          </cell>
          <cell r="O252" t="str">
            <v>-</v>
          </cell>
          <cell r="P252" t="str">
            <v>-</v>
          </cell>
          <cell r="Q252" t="str">
            <v>-</v>
          </cell>
          <cell r="R252" t="str">
            <v>RVC</v>
          </cell>
          <cell r="S252" t="str">
            <v>-</v>
          </cell>
          <cell r="T252" t="str">
            <v>-</v>
          </cell>
          <cell r="U252">
            <v>41768</v>
          </cell>
          <cell r="V252">
            <v>42004</v>
          </cell>
          <cell r="W252">
            <v>42153</v>
          </cell>
          <cell r="X252">
            <v>232</v>
          </cell>
          <cell r="Y252">
            <v>42153</v>
          </cell>
          <cell r="Z252">
            <v>0</v>
          </cell>
        </row>
        <row r="253">
          <cell r="C253">
            <v>2982</v>
          </cell>
          <cell r="D253" t="str">
            <v>DIELAL</v>
          </cell>
          <cell r="E253">
            <v>2014</v>
          </cell>
          <cell r="F253" t="str">
            <v>TA</v>
          </cell>
          <cell r="G253" t="str">
            <v>Re-Instal.lacio SW CSSat ALBATÀRREC v7.4</v>
          </cell>
          <cell r="H253" t="str">
            <v>OF2732</v>
          </cell>
          <cell r="I253"/>
          <cell r="J253">
            <v>4</v>
          </cell>
          <cell r="K253">
            <v>4</v>
          </cell>
          <cell r="L253">
            <v>0</v>
          </cell>
          <cell r="M253">
            <v>1</v>
          </cell>
          <cell r="N253" t="str">
            <v>-</v>
          </cell>
          <cell r="O253" t="str">
            <v>-</v>
          </cell>
          <cell r="P253" t="str">
            <v>-</v>
          </cell>
          <cell r="Q253" t="str">
            <v>-</v>
          </cell>
          <cell r="R253" t="str">
            <v>TRS</v>
          </cell>
          <cell r="S253" t="str">
            <v>-</v>
          </cell>
          <cell r="T253" t="str">
            <v>-</v>
          </cell>
          <cell r="U253">
            <v>41771</v>
          </cell>
          <cell r="V253">
            <v>41775</v>
          </cell>
          <cell r="W253">
            <v>41824</v>
          </cell>
          <cell r="X253">
            <v>4</v>
          </cell>
          <cell r="Y253">
            <v>41824</v>
          </cell>
          <cell r="Z253">
            <v>0</v>
          </cell>
        </row>
        <row r="254">
          <cell r="C254">
            <v>2983</v>
          </cell>
          <cell r="D254" t="str">
            <v>ORMAZA</v>
          </cell>
          <cell r="E254">
            <v>2014</v>
          </cell>
          <cell r="F254" t="str">
            <v>TA</v>
          </cell>
          <cell r="G254" t="str">
            <v>CC SCADA FERIA SFE MEXICO v1.0</v>
          </cell>
          <cell r="H254" t="str">
            <v>IND</v>
          </cell>
          <cell r="I254"/>
          <cell r="J254">
            <v>7</v>
          </cell>
          <cell r="K254">
            <v>7</v>
          </cell>
          <cell r="L254">
            <v>0</v>
          </cell>
          <cell r="M254">
            <v>1</v>
          </cell>
          <cell r="N254" t="str">
            <v>-</v>
          </cell>
          <cell r="O254" t="str">
            <v>-</v>
          </cell>
          <cell r="P254" t="str">
            <v>-</v>
          </cell>
          <cell r="Q254" t="str">
            <v>ISP</v>
          </cell>
          <cell r="R254" t="str">
            <v>-</v>
          </cell>
          <cell r="S254" t="str">
            <v>-</v>
          </cell>
          <cell r="T254" t="str">
            <v>-</v>
          </cell>
          <cell r="U254">
            <v>41775</v>
          </cell>
          <cell r="V254">
            <v>41782</v>
          </cell>
          <cell r="W254">
            <v>41796</v>
          </cell>
          <cell r="X254">
            <v>7</v>
          </cell>
          <cell r="Y254">
            <v>41796</v>
          </cell>
          <cell r="Z254">
            <v>0</v>
          </cell>
        </row>
        <row r="255">
          <cell r="C255">
            <v>2984</v>
          </cell>
          <cell r="D255" t="str">
            <v>ORMAZA</v>
          </cell>
          <cell r="E255">
            <v>2014</v>
          </cell>
          <cell r="F255" t="str">
            <v>TA</v>
          </cell>
          <cell r="G255" t="str">
            <v>CC SCADA TEDIS.Net HOSPITAL VALL D'HEBRON v1.0</v>
          </cell>
          <cell r="H255" t="str">
            <v>PPAL</v>
          </cell>
          <cell r="I255"/>
          <cell r="J255">
            <v>63</v>
          </cell>
          <cell r="K255">
            <v>38.17</v>
          </cell>
          <cell r="L255">
            <v>24.83</v>
          </cell>
          <cell r="M255">
            <v>0.6058730158730159</v>
          </cell>
          <cell r="N255" t="str">
            <v>-</v>
          </cell>
          <cell r="O255" t="str">
            <v>-</v>
          </cell>
          <cell r="P255" t="str">
            <v>-</v>
          </cell>
          <cell r="Q255" t="str">
            <v>-</v>
          </cell>
          <cell r="R255" t="str">
            <v>EDC</v>
          </cell>
          <cell r="S255" t="str">
            <v>-</v>
          </cell>
          <cell r="T255" t="str">
            <v>-</v>
          </cell>
          <cell r="U255">
            <v>41775</v>
          </cell>
          <cell r="V255">
            <v>42004</v>
          </cell>
          <cell r="W255">
            <v>43269</v>
          </cell>
          <cell r="X255">
            <v>225</v>
          </cell>
          <cell r="Y255">
            <v>43269</v>
          </cell>
          <cell r="Z255">
            <v>0</v>
          </cell>
        </row>
        <row r="256">
          <cell r="C256">
            <v>2985</v>
          </cell>
          <cell r="D256" t="str">
            <v>PEUSA</v>
          </cell>
          <cell r="E256">
            <v>2014</v>
          </cell>
          <cell r="F256" t="str">
            <v>TA</v>
          </cell>
          <cell r="G256" t="str">
            <v>CC SCADA PEUSA v8.0</v>
          </cell>
          <cell r="H256" t="str">
            <v>IND</v>
          </cell>
          <cell r="I256"/>
          <cell r="J256">
            <v>40</v>
          </cell>
          <cell r="K256">
            <v>40</v>
          </cell>
          <cell r="L256">
            <v>0</v>
          </cell>
          <cell r="M256">
            <v>1</v>
          </cell>
          <cell r="N256" t="str">
            <v>-</v>
          </cell>
          <cell r="O256" t="str">
            <v>-</v>
          </cell>
          <cell r="P256" t="str">
            <v>-</v>
          </cell>
          <cell r="Q256" t="str">
            <v>ISP</v>
          </cell>
          <cell r="R256" t="str">
            <v>-</v>
          </cell>
          <cell r="S256" t="str">
            <v>-</v>
          </cell>
          <cell r="T256" t="str">
            <v>-</v>
          </cell>
          <cell r="U256">
            <v>41766</v>
          </cell>
          <cell r="V256">
            <v>41796</v>
          </cell>
          <cell r="W256">
            <v>41827</v>
          </cell>
          <cell r="X256">
            <v>29</v>
          </cell>
          <cell r="Y256">
            <v>41827</v>
          </cell>
          <cell r="Z256">
            <v>0</v>
          </cell>
        </row>
        <row r="257">
          <cell r="C257">
            <v>2986</v>
          </cell>
          <cell r="D257" t="str">
            <v>ELEAUR</v>
          </cell>
          <cell r="E257">
            <v>2014</v>
          </cell>
          <cell r="F257" t="str">
            <v>TA</v>
          </cell>
          <cell r="G257" t="str">
            <v>Inst. i PEM RTU C.T JUIÀ v1.0</v>
          </cell>
          <cell r="H257" t="str">
            <v>IND</v>
          </cell>
          <cell r="I257"/>
          <cell r="J257">
            <v>8</v>
          </cell>
          <cell r="K257">
            <v>8</v>
          </cell>
          <cell r="L257">
            <v>0</v>
          </cell>
          <cell r="M257">
            <v>1</v>
          </cell>
          <cell r="N257" t="str">
            <v>-</v>
          </cell>
          <cell r="O257" t="str">
            <v>-</v>
          </cell>
          <cell r="P257" t="str">
            <v>-</v>
          </cell>
          <cell r="Q257" t="str">
            <v>ISP</v>
          </cell>
          <cell r="R257" t="str">
            <v>-</v>
          </cell>
          <cell r="S257" t="str">
            <v>-</v>
          </cell>
          <cell r="T257" t="str">
            <v>-</v>
          </cell>
          <cell r="U257">
            <v>41778</v>
          </cell>
          <cell r="V257">
            <v>41780</v>
          </cell>
          <cell r="W257">
            <v>41780</v>
          </cell>
          <cell r="X257">
            <v>2</v>
          </cell>
          <cell r="Y257">
            <v>41780</v>
          </cell>
          <cell r="Z257">
            <v>0</v>
          </cell>
        </row>
        <row r="258">
          <cell r="C258">
            <v>2987</v>
          </cell>
          <cell r="D258" t="str">
            <v>EYPESA</v>
          </cell>
          <cell r="E258">
            <v>2014</v>
          </cell>
          <cell r="F258" t="str">
            <v>TA</v>
          </cell>
          <cell r="G258" t="str">
            <v>Re-instal.lacio SW CALSER EYPESA v4.4</v>
          </cell>
          <cell r="H258" t="str">
            <v>OF2802</v>
          </cell>
          <cell r="I258"/>
          <cell r="J258">
            <v>2</v>
          </cell>
          <cell r="K258">
            <v>2</v>
          </cell>
          <cell r="L258">
            <v>0</v>
          </cell>
          <cell r="M258">
            <v>1</v>
          </cell>
          <cell r="N258" t="str">
            <v>-</v>
          </cell>
          <cell r="O258" t="str">
            <v>-</v>
          </cell>
          <cell r="P258" t="str">
            <v>-</v>
          </cell>
          <cell r="Q258" t="str">
            <v>-</v>
          </cell>
          <cell r="R258" t="str">
            <v>AP</v>
          </cell>
          <cell r="S258" t="str">
            <v>-</v>
          </cell>
          <cell r="T258" t="str">
            <v>-</v>
          </cell>
          <cell r="U258">
            <v>41781</v>
          </cell>
          <cell r="V258">
            <v>41781</v>
          </cell>
          <cell r="W258">
            <v>41782</v>
          </cell>
          <cell r="X258">
            <v>0</v>
          </cell>
          <cell r="Y258">
            <v>41782</v>
          </cell>
          <cell r="Z258">
            <v>0</v>
          </cell>
        </row>
        <row r="259">
          <cell r="C259">
            <v>2988</v>
          </cell>
          <cell r="D259" t="str">
            <v>ELECAL</v>
          </cell>
          <cell r="E259">
            <v>2014</v>
          </cell>
          <cell r="F259" t="str">
            <v>TA</v>
          </cell>
          <cell r="G259" t="str">
            <v>SOPORTE CSSat CALLOSA 2.014</v>
          </cell>
          <cell r="H259" t="str">
            <v>IND</v>
          </cell>
          <cell r="I259"/>
          <cell r="J259">
            <v>1</v>
          </cell>
          <cell r="K259">
            <v>1</v>
          </cell>
          <cell r="L259">
            <v>0</v>
          </cell>
          <cell r="M259">
            <v>1</v>
          </cell>
          <cell r="N259" t="str">
            <v>-</v>
          </cell>
          <cell r="O259" t="str">
            <v>-</v>
          </cell>
          <cell r="P259" t="str">
            <v>-</v>
          </cell>
          <cell r="Q259" t="str">
            <v>-</v>
          </cell>
          <cell r="R259" t="str">
            <v>TRS</v>
          </cell>
          <cell r="S259" t="str">
            <v>-</v>
          </cell>
          <cell r="T259" t="str">
            <v>-</v>
          </cell>
          <cell r="U259">
            <v>41781</v>
          </cell>
          <cell r="V259">
            <v>42004</v>
          </cell>
          <cell r="W259">
            <v>42004</v>
          </cell>
          <cell r="X259">
            <v>219</v>
          </cell>
          <cell r="Y259">
            <v>42004</v>
          </cell>
          <cell r="Z259">
            <v>0</v>
          </cell>
        </row>
        <row r="260">
          <cell r="C260">
            <v>2989</v>
          </cell>
          <cell r="D260" t="str">
            <v>AGBAEL</v>
          </cell>
          <cell r="E260">
            <v>2014</v>
          </cell>
          <cell r="F260" t="str">
            <v>TA</v>
          </cell>
          <cell r="G260" t="str">
            <v>Re-Instal.lacio SW CSSat BARBASTRO v8.2</v>
          </cell>
          <cell r="H260" t="str">
            <v>IND</v>
          </cell>
          <cell r="I260"/>
          <cell r="J260">
            <v>8</v>
          </cell>
          <cell r="K260">
            <v>8</v>
          </cell>
          <cell r="L260">
            <v>0</v>
          </cell>
          <cell r="M260">
            <v>1</v>
          </cell>
          <cell r="N260" t="str">
            <v>-</v>
          </cell>
          <cell r="O260" t="str">
            <v>-</v>
          </cell>
          <cell r="P260" t="str">
            <v>-</v>
          </cell>
          <cell r="Q260" t="str">
            <v>-</v>
          </cell>
          <cell r="R260" t="str">
            <v>TRS</v>
          </cell>
          <cell r="S260" t="str">
            <v>-</v>
          </cell>
          <cell r="T260" t="str">
            <v>-</v>
          </cell>
          <cell r="U260">
            <v>41785</v>
          </cell>
          <cell r="V260">
            <v>41789</v>
          </cell>
          <cell r="W260">
            <v>41789</v>
          </cell>
          <cell r="X260">
            <v>4</v>
          </cell>
          <cell r="Y260">
            <v>41788</v>
          </cell>
          <cell r="Z260">
            <v>-1</v>
          </cell>
        </row>
        <row r="261">
          <cell r="C261">
            <v>2990</v>
          </cell>
          <cell r="D261" t="str">
            <v>GASELE</v>
          </cell>
          <cell r="E261">
            <v>2014</v>
          </cell>
          <cell r="F261" t="str">
            <v>TA</v>
          </cell>
          <cell r="G261" t="str">
            <v>Inst.y PEM RTU S.E. J.CABANILLAS v1.0</v>
          </cell>
          <cell r="H261" t="str">
            <v>OF2755</v>
          </cell>
          <cell r="I261"/>
          <cell r="J261">
            <v>8</v>
          </cell>
          <cell r="K261">
            <v>8</v>
          </cell>
          <cell r="L261">
            <v>0</v>
          </cell>
          <cell r="M261">
            <v>1</v>
          </cell>
          <cell r="N261" t="str">
            <v>-</v>
          </cell>
          <cell r="O261" t="str">
            <v>-</v>
          </cell>
          <cell r="P261" t="str">
            <v>-</v>
          </cell>
          <cell r="Q261" t="str">
            <v>-</v>
          </cell>
          <cell r="R261" t="str">
            <v>RVC</v>
          </cell>
          <cell r="S261" t="str">
            <v>-</v>
          </cell>
          <cell r="T261" t="str">
            <v>-</v>
          </cell>
          <cell r="U261">
            <v>41786</v>
          </cell>
          <cell r="V261">
            <v>41810</v>
          </cell>
          <cell r="W261">
            <v>41810</v>
          </cell>
          <cell r="X261">
            <v>23</v>
          </cell>
          <cell r="Y261">
            <v>41814</v>
          </cell>
          <cell r="Z261">
            <v>4</v>
          </cell>
        </row>
        <row r="262">
          <cell r="C262">
            <v>2991</v>
          </cell>
          <cell r="D262" t="str">
            <v>GASELE</v>
          </cell>
          <cell r="E262">
            <v>2014</v>
          </cell>
          <cell r="F262" t="str">
            <v>TA</v>
          </cell>
          <cell r="G262" t="str">
            <v>RTU C.T. TRIANA-3 v1.0</v>
          </cell>
          <cell r="H262" t="str">
            <v>PPAL</v>
          </cell>
          <cell r="I262"/>
          <cell r="J262">
            <v>4</v>
          </cell>
          <cell r="K262">
            <v>4</v>
          </cell>
          <cell r="L262">
            <v>0</v>
          </cell>
          <cell r="M262">
            <v>1</v>
          </cell>
          <cell r="N262" t="str">
            <v>-</v>
          </cell>
          <cell r="O262" t="str">
            <v>-</v>
          </cell>
          <cell r="P262" t="str">
            <v>-</v>
          </cell>
          <cell r="Q262" t="str">
            <v>-</v>
          </cell>
          <cell r="R262" t="str">
            <v>-</v>
          </cell>
          <cell r="S262" t="str">
            <v>-</v>
          </cell>
          <cell r="T262" t="str">
            <v>-</v>
          </cell>
          <cell r="U262">
            <v>41786</v>
          </cell>
          <cell r="V262">
            <v>41810</v>
          </cell>
          <cell r="W262">
            <v>42737</v>
          </cell>
          <cell r="X262">
            <v>23</v>
          </cell>
          <cell r="Y262">
            <v>42737</v>
          </cell>
          <cell r="Z262">
            <v>0</v>
          </cell>
        </row>
        <row r="263">
          <cell r="C263">
            <v>2992</v>
          </cell>
          <cell r="D263" t="str">
            <v>CEELMI</v>
          </cell>
          <cell r="E263">
            <v>2014</v>
          </cell>
          <cell r="F263" t="str">
            <v>TA</v>
          </cell>
          <cell r="G263" t="str">
            <v>Inst. i PEM RTU C.T. MITJANS v2.0</v>
          </cell>
          <cell r="H263" t="str">
            <v>IND</v>
          </cell>
          <cell r="I263"/>
          <cell r="J263">
            <v>14</v>
          </cell>
          <cell r="K263">
            <v>31.25</v>
          </cell>
          <cell r="L263">
            <v>-17.25</v>
          </cell>
          <cell r="M263">
            <v>2.2321428571428572</v>
          </cell>
          <cell r="N263" t="str">
            <v>-</v>
          </cell>
          <cell r="O263" t="str">
            <v>-</v>
          </cell>
          <cell r="P263" t="str">
            <v>-</v>
          </cell>
          <cell r="Q263" t="str">
            <v>JMG</v>
          </cell>
          <cell r="R263" t="str">
            <v>-</v>
          </cell>
          <cell r="S263" t="str">
            <v>-</v>
          </cell>
          <cell r="T263" t="str">
            <v>-</v>
          </cell>
          <cell r="U263">
            <v>42487</v>
          </cell>
          <cell r="V263">
            <v>42521</v>
          </cell>
          <cell r="W263">
            <v>42687</v>
          </cell>
          <cell r="X263">
            <v>34</v>
          </cell>
          <cell r="Y263">
            <v>42690</v>
          </cell>
          <cell r="Z263">
            <v>3</v>
          </cell>
        </row>
        <row r="264">
          <cell r="C264"/>
          <cell r="D264"/>
          <cell r="E264"/>
          <cell r="F264"/>
          <cell r="G264"/>
          <cell r="H264"/>
          <cell r="I264"/>
          <cell r="J264">
            <v>304.70000000000005</v>
          </cell>
          <cell r="K264">
            <v>286.12000000000006</v>
          </cell>
          <cell r="L264">
            <v>18.579999999999984</v>
          </cell>
          <cell r="M264"/>
          <cell r="N264"/>
          <cell r="O264"/>
          <cell r="P264"/>
          <cell r="Q264"/>
          <cell r="R264"/>
          <cell r="S264"/>
          <cell r="T264"/>
          <cell r="U264"/>
          <cell r="V264"/>
          <cell r="W264"/>
          <cell r="X264"/>
          <cell r="Y264"/>
          <cell r="Z264">
            <v>6</v>
          </cell>
        </row>
        <row r="265">
          <cell r="C265"/>
          <cell r="D265"/>
          <cell r="E265"/>
          <cell r="F265"/>
          <cell r="G265"/>
          <cell r="H265"/>
          <cell r="I265"/>
          <cell r="J265"/>
          <cell r="K265"/>
          <cell r="L265"/>
          <cell r="M265"/>
          <cell r="N265"/>
          <cell r="O265"/>
          <cell r="P265"/>
          <cell r="Q265"/>
          <cell r="R265"/>
          <cell r="S265"/>
          <cell r="T265"/>
          <cell r="U265"/>
          <cell r="V265"/>
          <cell r="W265"/>
          <cell r="X265"/>
          <cell r="Y265"/>
          <cell r="Z265"/>
        </row>
        <row r="266">
          <cell r="C266"/>
          <cell r="D266"/>
          <cell r="E266"/>
          <cell r="F266"/>
          <cell r="G266"/>
          <cell r="H266"/>
          <cell r="I266"/>
          <cell r="J266"/>
          <cell r="K266"/>
          <cell r="L266"/>
          <cell r="M266"/>
          <cell r="N266"/>
          <cell r="O266"/>
          <cell r="P266"/>
          <cell r="Q266"/>
          <cell r="R266"/>
          <cell r="S266"/>
          <cell r="T266"/>
          <cell r="U266"/>
          <cell r="V266"/>
          <cell r="W266"/>
          <cell r="X266"/>
          <cell r="Y266"/>
          <cell r="Z266"/>
        </row>
        <row r="267">
          <cell r="C267"/>
          <cell r="D267"/>
          <cell r="E267"/>
          <cell r="F267"/>
          <cell r="G267"/>
          <cell r="H267"/>
          <cell r="I267"/>
          <cell r="J267"/>
          <cell r="K267"/>
          <cell r="N267" t="str">
            <v>APROVISIONAMENTS</v>
          </cell>
          <cell r="O267" t="str">
            <v>ADMINISTRACIO</v>
          </cell>
          <cell r="P267" t="str">
            <v>OPERACIONS</v>
          </cell>
          <cell r="Q267" t="str">
            <v>IMPLEMENTACIO</v>
          </cell>
          <cell r="R267" t="str">
            <v>DESENVOLUPAMENT</v>
          </cell>
          <cell r="S267" t="str">
            <v>COMERCIAL</v>
          </cell>
          <cell r="T267" t="str">
            <v>CONSUL.TELCOMUNIC.</v>
          </cell>
          <cell r="U267"/>
          <cell r="V267"/>
          <cell r="W267"/>
          <cell r="X267"/>
          <cell r="Z267"/>
        </row>
        <row r="268">
          <cell r="C268"/>
          <cell r="N268"/>
          <cell r="O268"/>
          <cell r="P268"/>
          <cell r="Q268"/>
          <cell r="R268"/>
          <cell r="S268"/>
          <cell r="T268"/>
          <cell r="U268"/>
          <cell r="V268"/>
          <cell r="W268"/>
          <cell r="X268"/>
          <cell r="Z268"/>
        </row>
        <row r="269">
          <cell r="C269"/>
          <cell r="N269"/>
          <cell r="O269"/>
          <cell r="P269"/>
          <cell r="Q269"/>
          <cell r="R269"/>
          <cell r="S269"/>
          <cell r="T269"/>
          <cell r="U269"/>
          <cell r="V269"/>
          <cell r="W269"/>
          <cell r="X269"/>
          <cell r="Z269"/>
        </row>
        <row r="270">
          <cell r="C270"/>
          <cell r="N270"/>
          <cell r="O270"/>
          <cell r="P270"/>
          <cell r="Q270"/>
          <cell r="R270"/>
          <cell r="S270"/>
          <cell r="T270"/>
          <cell r="U270"/>
          <cell r="V270"/>
          <cell r="W270"/>
          <cell r="X270"/>
          <cell r="Z270"/>
        </row>
        <row r="271">
          <cell r="C271"/>
          <cell r="N271"/>
          <cell r="O271"/>
          <cell r="P271"/>
          <cell r="Q271"/>
          <cell r="R271"/>
          <cell r="S271"/>
          <cell r="T271"/>
          <cell r="U271"/>
          <cell r="Z271"/>
        </row>
        <row r="272">
          <cell r="C272"/>
          <cell r="E272" t="str">
            <v>Projectes (EXTERNS) en curs 2.014</v>
          </cell>
          <cell r="F272"/>
          <cell r="G272"/>
          <cell r="H272"/>
          <cell r="I272"/>
          <cell r="J272"/>
          <cell r="K272"/>
          <cell r="L272"/>
          <cell r="M272"/>
          <cell r="N272"/>
          <cell r="O272"/>
          <cell r="P272"/>
          <cell r="Q272"/>
          <cell r="R272"/>
          <cell r="S272"/>
          <cell r="T272"/>
          <cell r="U272"/>
          <cell r="Z272"/>
        </row>
        <row r="273">
          <cell r="N273"/>
          <cell r="O273"/>
          <cell r="P273"/>
          <cell r="Q273"/>
          <cell r="R273"/>
          <cell r="S273"/>
          <cell r="T273"/>
          <cell r="U273"/>
          <cell r="Z273"/>
        </row>
        <row r="274">
          <cell r="N274"/>
          <cell r="O274"/>
          <cell r="P274"/>
          <cell r="Q274"/>
          <cell r="R274"/>
          <cell r="S274"/>
          <cell r="T274"/>
          <cell r="U274"/>
          <cell r="Z274"/>
        </row>
        <row r="275">
          <cell r="C275" t="str">
            <v>OF</v>
          </cell>
          <cell r="D275" t="str">
            <v>CLIENT</v>
          </cell>
          <cell r="E275" t="str">
            <v>ANY</v>
          </cell>
          <cell r="F275" t="str">
            <v>STATUS</v>
          </cell>
          <cell r="G275" t="str">
            <v>PROJECTE</v>
          </cell>
          <cell r="H275" t="str">
            <v>TIPUS OF o DEPENDENCIA</v>
          </cell>
          <cell r="I275"/>
          <cell r="J275" t="str">
            <v>PREV</v>
          </cell>
          <cell r="K275" t="str">
            <v>TOTAL</v>
          </cell>
          <cell r="L275" t="str">
            <v>DESV</v>
          </cell>
          <cell r="M275" t="str">
            <v>AVANÇ</v>
          </cell>
          <cell r="N275" t="str">
            <v>DPT. IMPLICATS</v>
          </cell>
          <cell r="O275"/>
          <cell r="P275"/>
          <cell r="Q275"/>
          <cell r="R275"/>
          <cell r="S275"/>
          <cell r="T275"/>
          <cell r="U275" t="str">
            <v>DATA</v>
          </cell>
          <cell r="V275" t="str">
            <v>DATA</v>
          </cell>
          <cell r="W275" t="str">
            <v>DATA</v>
          </cell>
          <cell r="X275" t="str">
            <v>DURADA</v>
          </cell>
          <cell r="Y275" t="str">
            <v>DATA</v>
          </cell>
          <cell r="Z275" t="str">
            <v>DESVIAC.</v>
          </cell>
        </row>
        <row r="276">
          <cell r="C276"/>
          <cell r="D276"/>
          <cell r="E276"/>
          <cell r="F276"/>
          <cell r="G276"/>
          <cell r="H276"/>
          <cell r="I276"/>
          <cell r="J276"/>
          <cell r="K276" t="str">
            <v>REAL</v>
          </cell>
          <cell r="L276"/>
          <cell r="M276"/>
          <cell r="N276"/>
          <cell r="O276"/>
          <cell r="P276"/>
          <cell r="Q276"/>
          <cell r="R276"/>
          <cell r="S276"/>
          <cell r="T276"/>
          <cell r="U276" t="str">
            <v>INICI</v>
          </cell>
          <cell r="V276" t="str">
            <v>ENTREGA</v>
          </cell>
          <cell r="W276" t="str">
            <v>REVISADA</v>
          </cell>
          <cell r="X276"/>
          <cell r="Y276" t="str">
            <v>ACCEP.</v>
          </cell>
          <cell r="Z276"/>
        </row>
        <row r="277">
          <cell r="C277"/>
          <cell r="D277"/>
          <cell r="E277"/>
          <cell r="F277"/>
          <cell r="G277"/>
          <cell r="H277"/>
          <cell r="I277"/>
          <cell r="N277"/>
          <cell r="O277"/>
          <cell r="P277"/>
          <cell r="Q277"/>
          <cell r="R277"/>
          <cell r="S277"/>
          <cell r="T277"/>
          <cell r="U277"/>
          <cell r="V277"/>
          <cell r="Z277"/>
        </row>
        <row r="278">
          <cell r="C278">
            <v>3143</v>
          </cell>
          <cell r="D278" t="str">
            <v>ELECON</v>
          </cell>
          <cell r="E278">
            <v>2014</v>
          </cell>
          <cell r="F278" t="str">
            <v>TA</v>
          </cell>
          <cell r="G278" t="str">
            <v>RTU C.T. TORRENUEVA v1.0</v>
          </cell>
          <cell r="H278" t="str">
            <v>OF2976</v>
          </cell>
          <cell r="I278"/>
          <cell r="J278">
            <v>1.1000000000000001</v>
          </cell>
          <cell r="K278">
            <v>1</v>
          </cell>
          <cell r="L278">
            <v>0.10000000000000009</v>
          </cell>
          <cell r="M278">
            <v>0.90909090909090906</v>
          </cell>
          <cell r="N278" t="str">
            <v>-</v>
          </cell>
          <cell r="O278" t="str">
            <v>-</v>
          </cell>
          <cell r="P278" t="str">
            <v>EMM</v>
          </cell>
          <cell r="Q278" t="str">
            <v>-</v>
          </cell>
          <cell r="R278" t="str">
            <v>-</v>
          </cell>
          <cell r="S278" t="str">
            <v>-</v>
          </cell>
          <cell r="T278" t="str">
            <v>-</v>
          </cell>
          <cell r="U278">
            <v>42002</v>
          </cell>
          <cell r="V278">
            <v>42034</v>
          </cell>
          <cell r="W278">
            <v>42034</v>
          </cell>
          <cell r="X278">
            <v>31</v>
          </cell>
          <cell r="Y278">
            <v>42034</v>
          </cell>
          <cell r="Z278">
            <v>0</v>
          </cell>
        </row>
        <row r="279">
          <cell r="C279">
            <v>3144</v>
          </cell>
          <cell r="D279" t="str">
            <v>ELECON</v>
          </cell>
          <cell r="E279">
            <v>2014</v>
          </cell>
          <cell r="F279" t="str">
            <v>TA</v>
          </cell>
          <cell r="G279" t="str">
            <v>Inst. i PEM RTU C.T. PEÑITA v1.0</v>
          </cell>
          <cell r="H279" t="str">
            <v>OF2976</v>
          </cell>
          <cell r="I279"/>
          <cell r="J279">
            <v>18</v>
          </cell>
          <cell r="K279">
            <v>18</v>
          </cell>
          <cell r="L279">
            <v>0</v>
          </cell>
          <cell r="M279">
            <v>1</v>
          </cell>
          <cell r="N279" t="str">
            <v>-</v>
          </cell>
          <cell r="O279" t="str">
            <v>-</v>
          </cell>
          <cell r="P279" t="str">
            <v>-</v>
          </cell>
          <cell r="Q279" t="str">
            <v>-</v>
          </cell>
          <cell r="R279" t="str">
            <v>RVC</v>
          </cell>
          <cell r="S279" t="str">
            <v>-</v>
          </cell>
          <cell r="T279" t="str">
            <v>-</v>
          </cell>
          <cell r="U279">
            <v>42002</v>
          </cell>
          <cell r="V279">
            <v>42034</v>
          </cell>
          <cell r="W279">
            <v>42419</v>
          </cell>
          <cell r="X279">
            <v>31</v>
          </cell>
          <cell r="Y279">
            <v>42419</v>
          </cell>
          <cell r="Z279">
            <v>0</v>
          </cell>
        </row>
        <row r="280">
          <cell r="C280">
            <v>3145</v>
          </cell>
          <cell r="D280" t="str">
            <v>COELCA</v>
          </cell>
          <cell r="E280">
            <v>2014</v>
          </cell>
          <cell r="F280" t="str">
            <v>TA</v>
          </cell>
          <cell r="G280" t="str">
            <v>CC SCADA CALLOSA v2.7</v>
          </cell>
          <cell r="H280" t="str">
            <v>IND</v>
          </cell>
          <cell r="I280"/>
          <cell r="J280">
            <v>3</v>
          </cell>
          <cell r="K280">
            <v>3</v>
          </cell>
          <cell r="L280">
            <v>0</v>
          </cell>
          <cell r="M280">
            <v>1</v>
          </cell>
          <cell r="N280" t="str">
            <v>-</v>
          </cell>
          <cell r="O280" t="str">
            <v>-</v>
          </cell>
          <cell r="P280" t="str">
            <v>-</v>
          </cell>
          <cell r="Q280" t="str">
            <v>JMG</v>
          </cell>
          <cell r="R280" t="str">
            <v>-</v>
          </cell>
          <cell r="S280" t="str">
            <v>-</v>
          </cell>
          <cell r="T280" t="str">
            <v>-</v>
          </cell>
          <cell r="U280">
            <v>41995</v>
          </cell>
          <cell r="V280">
            <v>42035</v>
          </cell>
          <cell r="W280">
            <v>42340</v>
          </cell>
          <cell r="X280">
            <v>39</v>
          </cell>
          <cell r="Y280">
            <v>42340</v>
          </cell>
          <cell r="Z280">
            <v>0</v>
          </cell>
        </row>
        <row r="281">
          <cell r="C281">
            <v>3146</v>
          </cell>
          <cell r="D281" t="str">
            <v>EYPESA</v>
          </cell>
          <cell r="E281">
            <v>2014</v>
          </cell>
          <cell r="F281" t="str">
            <v>OB</v>
          </cell>
          <cell r="G281" t="str">
            <v>SW GESTIO INCIDENCIES.Net v1.0</v>
          </cell>
          <cell r="H281" t="str">
            <v>OF2853</v>
          </cell>
          <cell r="I281"/>
          <cell r="J281">
            <v>96</v>
          </cell>
          <cell r="K281">
            <v>0</v>
          </cell>
          <cell r="L281">
            <v>96</v>
          </cell>
          <cell r="M281">
            <v>0</v>
          </cell>
          <cell r="N281" t="str">
            <v>-</v>
          </cell>
          <cell r="O281" t="str">
            <v>-</v>
          </cell>
          <cell r="P281" t="str">
            <v>-</v>
          </cell>
          <cell r="Q281" t="str">
            <v>-</v>
          </cell>
          <cell r="R281" t="str">
            <v>AP</v>
          </cell>
          <cell r="S281" t="str">
            <v>-</v>
          </cell>
          <cell r="T281" t="str">
            <v>-</v>
          </cell>
          <cell r="U281">
            <v>41711</v>
          </cell>
          <cell r="V281">
            <v>42093</v>
          </cell>
          <cell r="W281">
            <v>42093</v>
          </cell>
          <cell r="X281">
            <v>377</v>
          </cell>
          <cell r="Y281"/>
          <cell r="Z281" t="str">
            <v/>
          </cell>
        </row>
        <row r="282">
          <cell r="C282">
            <v>3147</v>
          </cell>
          <cell r="D282" t="str">
            <v>SITEL</v>
          </cell>
          <cell r="E282">
            <v>2014</v>
          </cell>
          <cell r="F282" t="str">
            <v>TA</v>
          </cell>
          <cell r="G282" t="str">
            <v>30 x M8SD v2.0</v>
          </cell>
          <cell r="H282" t="str">
            <v>OF2976</v>
          </cell>
          <cell r="I282"/>
          <cell r="J282">
            <v>9</v>
          </cell>
          <cell r="K282">
            <v>9</v>
          </cell>
          <cell r="L282">
            <v>0</v>
          </cell>
          <cell r="M282">
            <v>1</v>
          </cell>
          <cell r="N282" t="str">
            <v>-</v>
          </cell>
          <cell r="O282" t="str">
            <v>-</v>
          </cell>
          <cell r="P282" t="str">
            <v>EMM</v>
          </cell>
          <cell r="Q282" t="str">
            <v>-</v>
          </cell>
          <cell r="R282" t="str">
            <v>-</v>
          </cell>
          <cell r="S282" t="str">
            <v>-</v>
          </cell>
          <cell r="T282" t="str">
            <v>-</v>
          </cell>
          <cell r="U282">
            <v>42002</v>
          </cell>
          <cell r="V282">
            <v>42055</v>
          </cell>
          <cell r="W282">
            <v>42107</v>
          </cell>
          <cell r="X282">
            <v>51</v>
          </cell>
          <cell r="Y282">
            <v>42107</v>
          </cell>
          <cell r="Z282">
            <v>0</v>
          </cell>
        </row>
        <row r="283">
          <cell r="C283">
            <v>3148</v>
          </cell>
          <cell r="D283" t="str">
            <v>ELECAR</v>
          </cell>
          <cell r="E283">
            <v>2014</v>
          </cell>
          <cell r="F283" t="str">
            <v>TA</v>
          </cell>
          <cell r="G283" t="str">
            <v>RTU C.T. TRULLAS v2.0</v>
          </cell>
          <cell r="H283" t="str">
            <v>PPAL</v>
          </cell>
          <cell r="I283"/>
          <cell r="J283">
            <v>10</v>
          </cell>
          <cell r="K283">
            <v>10</v>
          </cell>
          <cell r="L283">
            <v>0</v>
          </cell>
          <cell r="M283">
            <v>1</v>
          </cell>
          <cell r="N283" t="str">
            <v>-</v>
          </cell>
          <cell r="O283" t="str">
            <v>-</v>
          </cell>
          <cell r="P283" t="str">
            <v>-</v>
          </cell>
          <cell r="Q283" t="str">
            <v>-</v>
          </cell>
          <cell r="R283" t="str">
            <v>RVC</v>
          </cell>
          <cell r="S283" t="str">
            <v>-</v>
          </cell>
          <cell r="T283" t="str">
            <v>-</v>
          </cell>
          <cell r="U283">
            <v>41982</v>
          </cell>
          <cell r="V283">
            <v>42055</v>
          </cell>
          <cell r="W283">
            <v>42055</v>
          </cell>
          <cell r="X283">
            <v>71</v>
          </cell>
          <cell r="Y283">
            <v>42041</v>
          </cell>
          <cell r="Z283">
            <v>-14</v>
          </cell>
        </row>
        <row r="284">
          <cell r="C284">
            <v>3149</v>
          </cell>
          <cell r="D284" t="str">
            <v>SITEL</v>
          </cell>
          <cell r="E284">
            <v>2014</v>
          </cell>
          <cell r="F284" t="str">
            <v>TA</v>
          </cell>
          <cell r="G284" t="str">
            <v>1 x MODEM-FSK 12Vdc C/DIN</v>
          </cell>
          <cell r="H284" t="str">
            <v>OF3148</v>
          </cell>
          <cell r="I284"/>
          <cell r="J284">
            <v>0.5</v>
          </cell>
          <cell r="K284">
            <v>0.5</v>
          </cell>
          <cell r="L284">
            <v>0</v>
          </cell>
          <cell r="M284">
            <v>1</v>
          </cell>
          <cell r="N284" t="str">
            <v>-</v>
          </cell>
          <cell r="O284" t="str">
            <v>-</v>
          </cell>
          <cell r="P284" t="str">
            <v>EMM</v>
          </cell>
          <cell r="Q284" t="str">
            <v>-</v>
          </cell>
          <cell r="R284" t="str">
            <v>-</v>
          </cell>
          <cell r="S284" t="str">
            <v>-</v>
          </cell>
          <cell r="T284" t="str">
            <v>-</v>
          </cell>
          <cell r="U284">
            <v>41982</v>
          </cell>
          <cell r="V284">
            <v>42055</v>
          </cell>
          <cell r="W284">
            <v>42055</v>
          </cell>
          <cell r="X284">
            <v>71</v>
          </cell>
          <cell r="Y284">
            <v>42026</v>
          </cell>
          <cell r="Z284">
            <v>-28</v>
          </cell>
        </row>
        <row r="285">
          <cell r="C285">
            <v>3150</v>
          </cell>
          <cell r="D285" t="str">
            <v>ELECAD</v>
          </cell>
          <cell r="E285">
            <v>2014</v>
          </cell>
          <cell r="F285" t="str">
            <v>TA</v>
          </cell>
          <cell r="G285" t="str">
            <v>SOPORTE CALSER CADIZ 2.015 (Cto.Mnto.)</v>
          </cell>
          <cell r="H285" t="str">
            <v>IND</v>
          </cell>
          <cell r="I285"/>
          <cell r="J285">
            <v>6</v>
          </cell>
          <cell r="K285">
            <v>6</v>
          </cell>
          <cell r="L285">
            <v>0</v>
          </cell>
          <cell r="M285">
            <v>1</v>
          </cell>
          <cell r="N285" t="str">
            <v>-</v>
          </cell>
          <cell r="O285" t="str">
            <v>-</v>
          </cell>
          <cell r="P285" t="str">
            <v>-</v>
          </cell>
          <cell r="Q285" t="str">
            <v>-</v>
          </cell>
          <cell r="R285" t="str">
            <v>TRS</v>
          </cell>
          <cell r="S285" t="str">
            <v>-</v>
          </cell>
          <cell r="T285" t="str">
            <v>-</v>
          </cell>
          <cell r="U285">
            <v>42004</v>
          </cell>
          <cell r="V285">
            <v>42369</v>
          </cell>
          <cell r="W285">
            <v>42369</v>
          </cell>
          <cell r="X285">
            <v>360</v>
          </cell>
          <cell r="Y285">
            <v>42369</v>
          </cell>
          <cell r="Z285">
            <v>0</v>
          </cell>
        </row>
        <row r="286">
          <cell r="C286">
            <v>3151</v>
          </cell>
          <cell r="D286" t="str">
            <v>ELECAD</v>
          </cell>
          <cell r="E286">
            <v>2014</v>
          </cell>
          <cell r="F286" t="str">
            <v>TA</v>
          </cell>
          <cell r="G286" t="str">
            <v>SOPORTE CSSat CADIZ 2.015 (Cto.Mnto.)</v>
          </cell>
          <cell r="H286" t="str">
            <v>IND</v>
          </cell>
          <cell r="I286"/>
          <cell r="J286">
            <v>6</v>
          </cell>
          <cell r="K286">
            <v>6</v>
          </cell>
          <cell r="L286">
            <v>0</v>
          </cell>
          <cell r="M286">
            <v>1</v>
          </cell>
          <cell r="N286" t="str">
            <v>-</v>
          </cell>
          <cell r="O286" t="str">
            <v>-</v>
          </cell>
          <cell r="P286" t="str">
            <v>-</v>
          </cell>
          <cell r="Q286" t="str">
            <v>-</v>
          </cell>
          <cell r="R286" t="str">
            <v>TRS</v>
          </cell>
          <cell r="S286" t="str">
            <v>-</v>
          </cell>
          <cell r="T286" t="str">
            <v>-</v>
          </cell>
          <cell r="U286">
            <v>42004</v>
          </cell>
          <cell r="V286">
            <v>42369</v>
          </cell>
          <cell r="W286">
            <v>42369</v>
          </cell>
          <cell r="X286">
            <v>360</v>
          </cell>
          <cell r="Y286">
            <v>42369</v>
          </cell>
          <cell r="Z286">
            <v>0</v>
          </cell>
        </row>
        <row r="287">
          <cell r="C287">
            <v>3152</v>
          </cell>
          <cell r="D287" t="str">
            <v>ELECON</v>
          </cell>
          <cell r="E287">
            <v>2014</v>
          </cell>
          <cell r="F287" t="str">
            <v>TA</v>
          </cell>
          <cell r="G287" t="str">
            <v>SOPORTE CALSER CONDADO 2.015 (Cto.Mnto.)</v>
          </cell>
          <cell r="H287" t="str">
            <v>IND</v>
          </cell>
          <cell r="I287"/>
          <cell r="J287">
            <v>6</v>
          </cell>
          <cell r="K287">
            <v>6</v>
          </cell>
          <cell r="L287">
            <v>0</v>
          </cell>
          <cell r="M287">
            <v>1</v>
          </cell>
          <cell r="N287" t="str">
            <v>-</v>
          </cell>
          <cell r="O287" t="str">
            <v>-</v>
          </cell>
          <cell r="P287" t="str">
            <v>-</v>
          </cell>
          <cell r="Q287" t="str">
            <v>-</v>
          </cell>
          <cell r="R287" t="str">
            <v>TRS</v>
          </cell>
          <cell r="S287" t="str">
            <v>-</v>
          </cell>
          <cell r="T287" t="str">
            <v>-</v>
          </cell>
          <cell r="U287">
            <v>42004</v>
          </cell>
          <cell r="V287">
            <v>42369</v>
          </cell>
          <cell r="W287">
            <v>42369</v>
          </cell>
          <cell r="X287">
            <v>360</v>
          </cell>
          <cell r="Y287">
            <v>42369</v>
          </cell>
          <cell r="Z287">
            <v>0</v>
          </cell>
        </row>
        <row r="288">
          <cell r="C288">
            <v>3153</v>
          </cell>
          <cell r="D288" t="str">
            <v>ICASA</v>
          </cell>
          <cell r="E288">
            <v>2014</v>
          </cell>
          <cell r="F288" t="str">
            <v>TA</v>
          </cell>
          <cell r="G288" t="str">
            <v>SUPORT CSSat ICASA 2,015 (Contr.Mnto)</v>
          </cell>
          <cell r="H288" t="str">
            <v>IND</v>
          </cell>
          <cell r="I288"/>
          <cell r="J288">
            <v>96</v>
          </cell>
          <cell r="K288">
            <v>96</v>
          </cell>
          <cell r="L288">
            <v>0</v>
          </cell>
          <cell r="M288">
            <v>1</v>
          </cell>
          <cell r="N288" t="str">
            <v>-</v>
          </cell>
          <cell r="O288" t="str">
            <v>-</v>
          </cell>
          <cell r="P288" t="str">
            <v>-</v>
          </cell>
          <cell r="Q288" t="str">
            <v>-</v>
          </cell>
          <cell r="R288" t="str">
            <v>TRS</v>
          </cell>
          <cell r="S288" t="str">
            <v>-</v>
          </cell>
          <cell r="T288" t="str">
            <v>-</v>
          </cell>
          <cell r="U288">
            <v>42004</v>
          </cell>
          <cell r="V288">
            <v>42369</v>
          </cell>
          <cell r="W288">
            <v>42369</v>
          </cell>
          <cell r="X288">
            <v>360</v>
          </cell>
          <cell r="Y288">
            <v>42369</v>
          </cell>
          <cell r="Z288">
            <v>0</v>
          </cell>
        </row>
        <row r="289">
          <cell r="C289">
            <v>3154</v>
          </cell>
          <cell r="D289" t="str">
            <v>EAECEU</v>
          </cell>
          <cell r="E289">
            <v>2014</v>
          </cell>
          <cell r="F289" t="str">
            <v>TA</v>
          </cell>
          <cell r="G289" t="str">
            <v>SOPORTE SCADA CEUTA 2,015 (Contr.Mnto)</v>
          </cell>
          <cell r="H289" t="str">
            <v>IND</v>
          </cell>
          <cell r="I289"/>
          <cell r="J289">
            <v>16</v>
          </cell>
          <cell r="K289">
            <v>16</v>
          </cell>
          <cell r="L289">
            <v>0</v>
          </cell>
          <cell r="M289">
            <v>1</v>
          </cell>
          <cell r="N289" t="str">
            <v>-</v>
          </cell>
          <cell r="O289" t="str">
            <v>-</v>
          </cell>
          <cell r="P289" t="str">
            <v>-</v>
          </cell>
          <cell r="Q289" t="str">
            <v>-</v>
          </cell>
          <cell r="R289" t="str">
            <v>RVC</v>
          </cell>
          <cell r="S289" t="str">
            <v>-</v>
          </cell>
          <cell r="T289" t="str">
            <v>-</v>
          </cell>
          <cell r="U289">
            <v>42004</v>
          </cell>
          <cell r="V289">
            <v>42369</v>
          </cell>
          <cell r="W289">
            <v>42369</v>
          </cell>
          <cell r="X289">
            <v>360</v>
          </cell>
          <cell r="Y289">
            <v>42369</v>
          </cell>
          <cell r="Z289">
            <v>0</v>
          </cell>
        </row>
        <row r="290">
          <cell r="C290">
            <v>3155</v>
          </cell>
          <cell r="D290" t="str">
            <v>INPPOZ</v>
          </cell>
          <cell r="E290">
            <v>2014</v>
          </cell>
          <cell r="F290" t="str">
            <v>TA</v>
          </cell>
          <cell r="G290" t="str">
            <v>SOPORTE CALSER PECUARIAS 2.015 (Contr.Mnto)</v>
          </cell>
          <cell r="H290" t="str">
            <v>IND</v>
          </cell>
          <cell r="I290"/>
          <cell r="J290">
            <v>6</v>
          </cell>
          <cell r="K290">
            <v>6</v>
          </cell>
          <cell r="L290">
            <v>0</v>
          </cell>
          <cell r="M290">
            <v>1</v>
          </cell>
          <cell r="N290" t="str">
            <v>-</v>
          </cell>
          <cell r="O290" t="str">
            <v>-</v>
          </cell>
          <cell r="P290" t="str">
            <v>-</v>
          </cell>
          <cell r="Q290" t="str">
            <v>-</v>
          </cell>
          <cell r="R290" t="str">
            <v>TRS</v>
          </cell>
          <cell r="S290" t="str">
            <v>-</v>
          </cell>
          <cell r="T290" t="str">
            <v>-</v>
          </cell>
          <cell r="U290">
            <v>42004</v>
          </cell>
          <cell r="V290">
            <v>42369</v>
          </cell>
          <cell r="W290">
            <v>42369</v>
          </cell>
          <cell r="X290">
            <v>360</v>
          </cell>
          <cell r="Y290">
            <v>42369</v>
          </cell>
          <cell r="Z290">
            <v>0</v>
          </cell>
        </row>
        <row r="291">
          <cell r="C291">
            <v>3156</v>
          </cell>
          <cell r="D291" t="str">
            <v>PEUSA</v>
          </cell>
          <cell r="E291">
            <v>2014</v>
          </cell>
          <cell r="F291" t="str">
            <v>TA</v>
          </cell>
          <cell r="G291" t="str">
            <v>FORMACIO CSSat PEUSA</v>
          </cell>
          <cell r="H291" t="str">
            <v>IND</v>
          </cell>
          <cell r="I291"/>
          <cell r="J291">
            <v>3</v>
          </cell>
          <cell r="K291">
            <v>3</v>
          </cell>
          <cell r="L291">
            <v>0</v>
          </cell>
          <cell r="M291">
            <v>1</v>
          </cell>
          <cell r="N291" t="str">
            <v>-</v>
          </cell>
          <cell r="O291" t="str">
            <v>-</v>
          </cell>
          <cell r="P291" t="str">
            <v>-</v>
          </cell>
          <cell r="Q291" t="str">
            <v>-</v>
          </cell>
          <cell r="R291" t="str">
            <v>TRS</v>
          </cell>
          <cell r="S291" t="str">
            <v>-</v>
          </cell>
          <cell r="T291" t="str">
            <v>-</v>
          </cell>
          <cell r="U291">
            <v>42018</v>
          </cell>
          <cell r="V291">
            <v>42034</v>
          </cell>
          <cell r="W291">
            <v>42034</v>
          </cell>
          <cell r="X291">
            <v>16</v>
          </cell>
          <cell r="Y291">
            <v>42018</v>
          </cell>
          <cell r="Z291">
            <v>-16</v>
          </cell>
        </row>
        <row r="292">
          <cell r="C292">
            <v>3157</v>
          </cell>
          <cell r="D292" t="str">
            <v>SUESAL</v>
          </cell>
          <cell r="E292">
            <v>2014</v>
          </cell>
          <cell r="F292" t="str">
            <v>TA</v>
          </cell>
          <cell r="G292" t="str">
            <v>CC SCADA ALGINETENSES v3.1</v>
          </cell>
          <cell r="H292" t="str">
            <v>IND</v>
          </cell>
          <cell r="I292"/>
          <cell r="J292">
            <v>3</v>
          </cell>
          <cell r="K292">
            <v>3</v>
          </cell>
          <cell r="L292">
            <v>0</v>
          </cell>
          <cell r="M292">
            <v>1</v>
          </cell>
          <cell r="N292" t="str">
            <v>-</v>
          </cell>
          <cell r="O292" t="str">
            <v>-</v>
          </cell>
          <cell r="P292" t="str">
            <v>-</v>
          </cell>
          <cell r="Q292" t="str">
            <v>JMG</v>
          </cell>
          <cell r="R292" t="str">
            <v>-</v>
          </cell>
          <cell r="S292" t="str">
            <v>-</v>
          </cell>
          <cell r="T292" t="str">
            <v>-</v>
          </cell>
          <cell r="U292">
            <v>41991</v>
          </cell>
          <cell r="V292">
            <v>42035</v>
          </cell>
          <cell r="W292">
            <v>42065</v>
          </cell>
          <cell r="X292">
            <v>43</v>
          </cell>
          <cell r="Y292">
            <v>42065</v>
          </cell>
          <cell r="Z292">
            <v>0</v>
          </cell>
        </row>
        <row r="293">
          <cell r="C293">
            <v>3158</v>
          </cell>
          <cell r="D293" t="str">
            <v>ASESER</v>
          </cell>
          <cell r="E293">
            <v>2014</v>
          </cell>
          <cell r="F293" t="str">
            <v>TA</v>
          </cell>
          <cell r="G293" t="str">
            <v>SW CSSat ASEME v10.0</v>
          </cell>
          <cell r="H293" t="str">
            <v>OF3069</v>
          </cell>
          <cell r="I293"/>
          <cell r="J293">
            <v>204</v>
          </cell>
          <cell r="K293">
            <v>346</v>
          </cell>
          <cell r="L293">
            <v>-142</v>
          </cell>
          <cell r="M293">
            <v>1.696078431372549</v>
          </cell>
          <cell r="N293" t="str">
            <v>-</v>
          </cell>
          <cell r="O293" t="str">
            <v>-</v>
          </cell>
          <cell r="P293" t="str">
            <v>-</v>
          </cell>
          <cell r="Q293" t="str">
            <v>-</v>
          </cell>
          <cell r="R293" t="str">
            <v>TRS</v>
          </cell>
          <cell r="S293" t="str">
            <v>-</v>
          </cell>
          <cell r="T293" t="str">
            <v>-</v>
          </cell>
          <cell r="U293">
            <v>41989</v>
          </cell>
          <cell r="V293">
            <v>42062</v>
          </cell>
          <cell r="W293">
            <v>42704</v>
          </cell>
          <cell r="X293">
            <v>71</v>
          </cell>
          <cell r="Y293">
            <v>42704</v>
          </cell>
          <cell r="Z293">
            <v>0</v>
          </cell>
        </row>
        <row r="294">
          <cell r="C294">
            <v>3159</v>
          </cell>
          <cell r="D294" t="str">
            <v>HIJAGU</v>
          </cell>
          <cell r="E294">
            <v>2015</v>
          </cell>
          <cell r="F294" t="str">
            <v>TA</v>
          </cell>
          <cell r="G294" t="str">
            <v>SOPORTE SCADA HIJOS J.GUILLEN 2.015 (Contr.Mnto)</v>
          </cell>
          <cell r="H294" t="str">
            <v>IND</v>
          </cell>
          <cell r="I294"/>
          <cell r="J294">
            <v>12</v>
          </cell>
          <cell r="K294">
            <v>12</v>
          </cell>
          <cell r="L294">
            <v>0</v>
          </cell>
          <cell r="M294">
            <v>1</v>
          </cell>
          <cell r="N294" t="str">
            <v>-</v>
          </cell>
          <cell r="O294" t="str">
            <v>-</v>
          </cell>
          <cell r="P294" t="str">
            <v>-</v>
          </cell>
          <cell r="Q294" t="str">
            <v>-</v>
          </cell>
          <cell r="R294" t="str">
            <v>RVC</v>
          </cell>
          <cell r="S294" t="str">
            <v>-</v>
          </cell>
          <cell r="T294" t="str">
            <v>-</v>
          </cell>
          <cell r="U294">
            <v>42005</v>
          </cell>
          <cell r="V294">
            <v>42369</v>
          </cell>
          <cell r="W294">
            <v>42369</v>
          </cell>
          <cell r="X294">
            <v>360</v>
          </cell>
          <cell r="Y294">
            <v>42369</v>
          </cell>
          <cell r="Z294">
            <v>0</v>
          </cell>
        </row>
        <row r="295">
          <cell r="C295">
            <v>3160</v>
          </cell>
          <cell r="D295" t="str">
            <v>DIELAL</v>
          </cell>
          <cell r="E295">
            <v>2015</v>
          </cell>
          <cell r="F295" t="str">
            <v>TA</v>
          </cell>
          <cell r="G295" t="str">
            <v>SUPORT CSSat ALBATARREC 2.015 (Contr.Mnto)</v>
          </cell>
          <cell r="H295" t="str">
            <v>IND</v>
          </cell>
          <cell r="I295"/>
          <cell r="J295">
            <v>16</v>
          </cell>
          <cell r="K295">
            <v>16</v>
          </cell>
          <cell r="L295">
            <v>0</v>
          </cell>
          <cell r="M295">
            <v>1</v>
          </cell>
          <cell r="N295" t="str">
            <v>-</v>
          </cell>
          <cell r="O295" t="str">
            <v>-</v>
          </cell>
          <cell r="P295" t="str">
            <v>-</v>
          </cell>
          <cell r="Q295" t="str">
            <v>-</v>
          </cell>
          <cell r="R295" t="str">
            <v>TRS</v>
          </cell>
          <cell r="S295" t="str">
            <v>-</v>
          </cell>
          <cell r="T295" t="str">
            <v>-</v>
          </cell>
          <cell r="U295">
            <v>42005</v>
          </cell>
          <cell r="V295">
            <v>42369</v>
          </cell>
          <cell r="W295">
            <v>42369</v>
          </cell>
          <cell r="X295">
            <v>360</v>
          </cell>
          <cell r="Y295">
            <v>42369</v>
          </cell>
          <cell r="Z295">
            <v>0</v>
          </cell>
        </row>
        <row r="296">
          <cell r="C296">
            <v>3161</v>
          </cell>
          <cell r="D296" t="str">
            <v>ELEEBR</v>
          </cell>
          <cell r="E296">
            <v>2015</v>
          </cell>
          <cell r="F296" t="str">
            <v>TA</v>
          </cell>
          <cell r="G296" t="str">
            <v>RTU C.T. CUNILL v1.0</v>
          </cell>
          <cell r="H296" t="str">
            <v>IND</v>
          </cell>
          <cell r="I296"/>
          <cell r="J296">
            <v>15</v>
          </cell>
          <cell r="K296">
            <v>15</v>
          </cell>
          <cell r="L296">
            <v>0</v>
          </cell>
          <cell r="M296">
            <v>1</v>
          </cell>
          <cell r="N296" t="str">
            <v>-</v>
          </cell>
          <cell r="O296" t="str">
            <v>-</v>
          </cell>
          <cell r="P296" t="str">
            <v>-</v>
          </cell>
          <cell r="Q296" t="str">
            <v>-</v>
          </cell>
          <cell r="R296" t="str">
            <v>RVC</v>
          </cell>
          <cell r="S296" t="str">
            <v>-</v>
          </cell>
          <cell r="T296" t="str">
            <v>-</v>
          </cell>
          <cell r="U296">
            <v>42018</v>
          </cell>
          <cell r="V296">
            <v>42093</v>
          </cell>
          <cell r="W296">
            <v>42095</v>
          </cell>
          <cell r="X296">
            <v>76</v>
          </cell>
          <cell r="Y296">
            <v>42095</v>
          </cell>
          <cell r="Z296">
            <v>0</v>
          </cell>
        </row>
        <row r="297">
          <cell r="C297">
            <v>3162</v>
          </cell>
          <cell r="D297" t="str">
            <v>MOELCU</v>
          </cell>
          <cell r="E297">
            <v>2015</v>
          </cell>
          <cell r="F297" t="str">
            <v>TA</v>
          </cell>
          <cell r="G297" t="str">
            <v>RTU C.T. FUENSANTA</v>
          </cell>
          <cell r="H297" t="str">
            <v>PPAL</v>
          </cell>
          <cell r="I297"/>
          <cell r="J297">
            <v>15</v>
          </cell>
          <cell r="K297">
            <v>15</v>
          </cell>
          <cell r="L297">
            <v>0</v>
          </cell>
          <cell r="M297">
            <v>1</v>
          </cell>
          <cell r="N297" t="str">
            <v>-</v>
          </cell>
          <cell r="O297" t="str">
            <v>-</v>
          </cell>
          <cell r="P297" t="str">
            <v>-</v>
          </cell>
          <cell r="Q297" t="str">
            <v>-</v>
          </cell>
          <cell r="R297" t="str">
            <v>RVC</v>
          </cell>
          <cell r="S297" t="str">
            <v>-</v>
          </cell>
          <cell r="T297" t="str">
            <v>-</v>
          </cell>
          <cell r="U297">
            <v>42020</v>
          </cell>
          <cell r="V297">
            <v>42041</v>
          </cell>
          <cell r="W297">
            <v>42074</v>
          </cell>
          <cell r="X297">
            <v>20</v>
          </cell>
          <cell r="Y297">
            <v>42074</v>
          </cell>
          <cell r="Z297">
            <v>0</v>
          </cell>
        </row>
        <row r="298">
          <cell r="C298">
            <v>3163</v>
          </cell>
          <cell r="D298" t="str">
            <v>MINECO</v>
          </cell>
          <cell r="E298">
            <v>2015</v>
          </cell>
          <cell r="F298" t="str">
            <v>TA</v>
          </cell>
          <cell r="G298" t="str">
            <v>PROYECTO OPTIMUS Ejercicio-2,014</v>
          </cell>
          <cell r="H298" t="str">
            <v>PPAL</v>
          </cell>
          <cell r="I298"/>
          <cell r="J298">
            <v>1</v>
          </cell>
          <cell r="K298">
            <v>1</v>
          </cell>
          <cell r="L298">
            <v>0</v>
          </cell>
          <cell r="M298">
            <v>1</v>
          </cell>
          <cell r="N298" t="str">
            <v>-</v>
          </cell>
          <cell r="O298" t="str">
            <v>-</v>
          </cell>
          <cell r="P298" t="str">
            <v>-</v>
          </cell>
          <cell r="Q298" t="str">
            <v>-</v>
          </cell>
          <cell r="R298" t="str">
            <v>EDC</v>
          </cell>
          <cell r="S298" t="str">
            <v>-</v>
          </cell>
          <cell r="T298" t="str">
            <v>-</v>
          </cell>
          <cell r="U298">
            <v>41641</v>
          </cell>
          <cell r="V298">
            <v>42004</v>
          </cell>
          <cell r="W298">
            <v>42004</v>
          </cell>
          <cell r="X298">
            <v>359</v>
          </cell>
          <cell r="Y298">
            <v>42004</v>
          </cell>
          <cell r="Z298">
            <v>0</v>
          </cell>
        </row>
        <row r="299">
          <cell r="C299">
            <v>3164</v>
          </cell>
          <cell r="D299" t="str">
            <v>SITEL</v>
          </cell>
          <cell r="E299">
            <v>2015</v>
          </cell>
          <cell r="F299" t="str">
            <v>TA</v>
          </cell>
          <cell r="G299" t="str">
            <v>PT1.1, Ejercicio-2.014</v>
          </cell>
          <cell r="H299" t="str">
            <v>OF3163</v>
          </cell>
          <cell r="I299"/>
          <cell r="J299">
            <v>512</v>
          </cell>
          <cell r="K299">
            <v>512</v>
          </cell>
          <cell r="L299">
            <v>0</v>
          </cell>
          <cell r="M299">
            <v>1</v>
          </cell>
          <cell r="N299" t="str">
            <v>-</v>
          </cell>
          <cell r="O299" t="str">
            <v>-</v>
          </cell>
          <cell r="P299" t="str">
            <v>-</v>
          </cell>
          <cell r="Q299" t="str">
            <v>-</v>
          </cell>
          <cell r="R299" t="str">
            <v>EDC</v>
          </cell>
          <cell r="S299" t="str">
            <v>-</v>
          </cell>
          <cell r="T299" t="str">
            <v>-</v>
          </cell>
          <cell r="U299">
            <v>41641</v>
          </cell>
          <cell r="V299">
            <v>42004</v>
          </cell>
          <cell r="W299">
            <v>42004</v>
          </cell>
          <cell r="X299">
            <v>359</v>
          </cell>
          <cell r="Y299">
            <v>42004</v>
          </cell>
          <cell r="Z299">
            <v>0</v>
          </cell>
        </row>
        <row r="300">
          <cell r="C300">
            <v>3165</v>
          </cell>
          <cell r="D300" t="str">
            <v>SITEL</v>
          </cell>
          <cell r="E300">
            <v>2015</v>
          </cell>
          <cell r="F300" t="str">
            <v>TA</v>
          </cell>
          <cell r="G300" t="str">
            <v>PT1.2, Ejercicio-2.014</v>
          </cell>
          <cell r="H300" t="str">
            <v>OF3163</v>
          </cell>
          <cell r="I300"/>
          <cell r="J300">
            <v>384</v>
          </cell>
          <cell r="K300">
            <v>384</v>
          </cell>
          <cell r="L300">
            <v>0</v>
          </cell>
          <cell r="M300">
            <v>1</v>
          </cell>
          <cell r="N300" t="str">
            <v>-</v>
          </cell>
          <cell r="O300" t="str">
            <v>-</v>
          </cell>
          <cell r="P300" t="str">
            <v>-</v>
          </cell>
          <cell r="Q300" t="str">
            <v>-</v>
          </cell>
          <cell r="R300" t="str">
            <v>EDC</v>
          </cell>
          <cell r="S300" t="str">
            <v>-</v>
          </cell>
          <cell r="T300" t="str">
            <v>-</v>
          </cell>
          <cell r="U300">
            <v>41641</v>
          </cell>
          <cell r="V300">
            <v>42004</v>
          </cell>
          <cell r="W300">
            <v>42004</v>
          </cell>
          <cell r="X300">
            <v>359</v>
          </cell>
          <cell r="Y300">
            <v>42004</v>
          </cell>
          <cell r="Z300">
            <v>0</v>
          </cell>
        </row>
        <row r="301">
          <cell r="C301">
            <v>3166</v>
          </cell>
          <cell r="D301" t="str">
            <v>SITEL</v>
          </cell>
          <cell r="E301">
            <v>2015</v>
          </cell>
          <cell r="F301" t="str">
            <v>TA</v>
          </cell>
          <cell r="G301" t="str">
            <v>PT1.3, Ejercicio-2.014</v>
          </cell>
          <cell r="H301" t="str">
            <v>OF3163</v>
          </cell>
          <cell r="I301"/>
          <cell r="J301">
            <v>440</v>
          </cell>
          <cell r="K301">
            <v>440</v>
          </cell>
          <cell r="L301">
            <v>0</v>
          </cell>
          <cell r="M301">
            <v>1</v>
          </cell>
          <cell r="N301" t="str">
            <v>-</v>
          </cell>
          <cell r="O301" t="str">
            <v>-</v>
          </cell>
          <cell r="P301" t="str">
            <v>-</v>
          </cell>
          <cell r="Q301" t="str">
            <v>-</v>
          </cell>
          <cell r="R301" t="str">
            <v>EDC</v>
          </cell>
          <cell r="S301" t="str">
            <v>-</v>
          </cell>
          <cell r="T301" t="str">
            <v>-</v>
          </cell>
          <cell r="U301">
            <v>41641</v>
          </cell>
          <cell r="V301">
            <v>42004</v>
          </cell>
          <cell r="W301">
            <v>42004</v>
          </cell>
          <cell r="X301">
            <v>359</v>
          </cell>
          <cell r="Y301">
            <v>42004</v>
          </cell>
          <cell r="Z301">
            <v>0</v>
          </cell>
        </row>
        <row r="302">
          <cell r="C302">
            <v>3167</v>
          </cell>
          <cell r="D302" t="str">
            <v>SITEL</v>
          </cell>
          <cell r="E302">
            <v>2015</v>
          </cell>
          <cell r="F302" t="str">
            <v>AN</v>
          </cell>
          <cell r="G302" t="str">
            <v>PT2.4, Ejercicio-2.016</v>
          </cell>
          <cell r="H302" t="str">
            <v>OF3180</v>
          </cell>
          <cell r="I302"/>
          <cell r="J302">
            <v>1840</v>
          </cell>
          <cell r="K302">
            <v>0</v>
          </cell>
          <cell r="L302">
            <v>1840</v>
          </cell>
          <cell r="M302">
            <v>0</v>
          </cell>
          <cell r="N302" t="str">
            <v>-</v>
          </cell>
          <cell r="O302" t="str">
            <v>-</v>
          </cell>
          <cell r="P302" t="str">
            <v>-</v>
          </cell>
          <cell r="Q302" t="str">
            <v>-</v>
          </cell>
          <cell r="R302" t="str">
            <v>EDC</v>
          </cell>
          <cell r="S302" t="str">
            <v>-</v>
          </cell>
          <cell r="T302" t="str">
            <v>-</v>
          </cell>
          <cell r="U302">
            <v>42371</v>
          </cell>
          <cell r="V302">
            <v>42735</v>
          </cell>
          <cell r="W302">
            <v>42735</v>
          </cell>
          <cell r="X302">
            <v>359</v>
          </cell>
          <cell r="Y302">
            <v>42735</v>
          </cell>
          <cell r="Z302">
            <v>0</v>
          </cell>
        </row>
        <row r="303">
          <cell r="C303">
            <v>3168</v>
          </cell>
          <cell r="D303" t="str">
            <v>SITEL</v>
          </cell>
          <cell r="E303">
            <v>2015</v>
          </cell>
          <cell r="F303" t="str">
            <v>TA</v>
          </cell>
          <cell r="G303" t="str">
            <v>PT2.1, Ejercicio-2.014</v>
          </cell>
          <cell r="H303" t="str">
            <v>OF3163</v>
          </cell>
          <cell r="I303"/>
          <cell r="J303">
            <v>371</v>
          </cell>
          <cell r="K303">
            <v>371</v>
          </cell>
          <cell r="L303">
            <v>0</v>
          </cell>
          <cell r="M303">
            <v>1</v>
          </cell>
          <cell r="N303" t="str">
            <v>-</v>
          </cell>
          <cell r="O303" t="str">
            <v>-</v>
          </cell>
          <cell r="P303" t="str">
            <v>-</v>
          </cell>
          <cell r="Q303" t="str">
            <v>-</v>
          </cell>
          <cell r="R303" t="str">
            <v>EDC</v>
          </cell>
          <cell r="S303" t="str">
            <v>-</v>
          </cell>
          <cell r="T303" t="str">
            <v>-</v>
          </cell>
          <cell r="U303">
            <v>41641</v>
          </cell>
          <cell r="V303">
            <v>42004</v>
          </cell>
          <cell r="W303">
            <v>42004</v>
          </cell>
          <cell r="X303">
            <v>359</v>
          </cell>
          <cell r="Y303">
            <v>42004</v>
          </cell>
          <cell r="Z303">
            <v>0</v>
          </cell>
        </row>
        <row r="304">
          <cell r="C304">
            <v>3169</v>
          </cell>
          <cell r="D304" t="str">
            <v>SITEL</v>
          </cell>
          <cell r="E304">
            <v>2015</v>
          </cell>
          <cell r="F304" t="str">
            <v>TA</v>
          </cell>
          <cell r="G304" t="str">
            <v>PT2,2, Ejercicio-2.014</v>
          </cell>
          <cell r="H304" t="str">
            <v>OF3163</v>
          </cell>
          <cell r="I304"/>
          <cell r="J304">
            <v>128</v>
          </cell>
          <cell r="K304">
            <v>128</v>
          </cell>
          <cell r="L304">
            <v>0</v>
          </cell>
          <cell r="M304">
            <v>1</v>
          </cell>
          <cell r="N304" t="str">
            <v>-</v>
          </cell>
          <cell r="O304" t="str">
            <v>-</v>
          </cell>
          <cell r="P304" t="str">
            <v>-</v>
          </cell>
          <cell r="Q304" t="str">
            <v>-</v>
          </cell>
          <cell r="R304" t="str">
            <v>EDC</v>
          </cell>
          <cell r="S304" t="str">
            <v>-</v>
          </cell>
          <cell r="T304" t="str">
            <v>-</v>
          </cell>
          <cell r="U304">
            <v>41641</v>
          </cell>
          <cell r="V304">
            <v>42004</v>
          </cell>
          <cell r="W304">
            <v>42004</v>
          </cell>
          <cell r="X304">
            <v>359</v>
          </cell>
          <cell r="Y304">
            <v>42004</v>
          </cell>
          <cell r="Z304">
            <v>0</v>
          </cell>
        </row>
        <row r="305">
          <cell r="C305">
            <v>3170</v>
          </cell>
          <cell r="D305" t="str">
            <v>SITEL</v>
          </cell>
          <cell r="E305">
            <v>2015</v>
          </cell>
          <cell r="F305" t="str">
            <v>TA</v>
          </cell>
          <cell r="G305" t="str">
            <v>PT2.5, Ejercicio-2.014</v>
          </cell>
          <cell r="H305" t="str">
            <v>OF3163</v>
          </cell>
          <cell r="I305"/>
          <cell r="J305">
            <v>128</v>
          </cell>
          <cell r="K305">
            <v>128</v>
          </cell>
          <cell r="L305">
            <v>0</v>
          </cell>
          <cell r="M305">
            <v>1</v>
          </cell>
          <cell r="N305" t="str">
            <v>-</v>
          </cell>
          <cell r="O305" t="str">
            <v>-</v>
          </cell>
          <cell r="P305" t="str">
            <v>-</v>
          </cell>
          <cell r="Q305" t="str">
            <v>-</v>
          </cell>
          <cell r="R305" t="str">
            <v>EDC</v>
          </cell>
          <cell r="S305" t="str">
            <v>-</v>
          </cell>
          <cell r="T305" t="str">
            <v>-</v>
          </cell>
          <cell r="U305">
            <v>41641</v>
          </cell>
          <cell r="V305">
            <v>42004</v>
          </cell>
          <cell r="W305">
            <v>42004</v>
          </cell>
          <cell r="X305">
            <v>359</v>
          </cell>
          <cell r="Y305">
            <v>42004</v>
          </cell>
          <cell r="Z305">
            <v>0</v>
          </cell>
        </row>
        <row r="306">
          <cell r="C306">
            <v>3171</v>
          </cell>
          <cell r="D306" t="str">
            <v>SITEL</v>
          </cell>
          <cell r="E306">
            <v>2015</v>
          </cell>
          <cell r="F306" t="str">
            <v>TA</v>
          </cell>
          <cell r="G306" t="str">
            <v>PT7.3, Ejercicio-2.014</v>
          </cell>
          <cell r="H306" t="str">
            <v>OF3163</v>
          </cell>
          <cell r="I306"/>
          <cell r="J306">
            <v>13</v>
          </cell>
          <cell r="K306">
            <v>13</v>
          </cell>
          <cell r="L306">
            <v>0</v>
          </cell>
          <cell r="M306">
            <v>1</v>
          </cell>
          <cell r="N306" t="str">
            <v>-</v>
          </cell>
          <cell r="O306" t="str">
            <v>-</v>
          </cell>
          <cell r="P306" t="str">
            <v>-</v>
          </cell>
          <cell r="Q306" t="str">
            <v>-</v>
          </cell>
          <cell r="R306" t="str">
            <v>EDC</v>
          </cell>
          <cell r="S306" t="str">
            <v>-</v>
          </cell>
          <cell r="T306" t="str">
            <v>-</v>
          </cell>
          <cell r="U306">
            <v>41641</v>
          </cell>
          <cell r="V306">
            <v>42004</v>
          </cell>
          <cell r="W306">
            <v>42004</v>
          </cell>
          <cell r="X306">
            <v>359</v>
          </cell>
          <cell r="Y306">
            <v>42004</v>
          </cell>
          <cell r="Z306">
            <v>0</v>
          </cell>
        </row>
        <row r="307">
          <cell r="C307">
            <v>3172</v>
          </cell>
          <cell r="D307" t="str">
            <v>MINECO</v>
          </cell>
          <cell r="E307">
            <v>2015</v>
          </cell>
          <cell r="F307" t="str">
            <v>TA</v>
          </cell>
          <cell r="G307" t="str">
            <v>PROYECTO OPTIMUS Ejercicio-2.015</v>
          </cell>
          <cell r="H307" t="str">
            <v>PPAL</v>
          </cell>
          <cell r="I307"/>
          <cell r="J307">
            <v>1</v>
          </cell>
          <cell r="K307">
            <v>1</v>
          </cell>
          <cell r="L307">
            <v>0</v>
          </cell>
          <cell r="M307">
            <v>1</v>
          </cell>
          <cell r="N307" t="str">
            <v>-</v>
          </cell>
          <cell r="O307" t="str">
            <v>-</v>
          </cell>
          <cell r="P307" t="str">
            <v>-</v>
          </cell>
          <cell r="Q307" t="str">
            <v>-</v>
          </cell>
          <cell r="R307" t="str">
            <v>EDC</v>
          </cell>
          <cell r="S307" t="str">
            <v>-</v>
          </cell>
          <cell r="T307" t="str">
            <v>-</v>
          </cell>
          <cell r="U307">
            <v>42006</v>
          </cell>
          <cell r="V307">
            <v>42369</v>
          </cell>
          <cell r="W307">
            <v>42369</v>
          </cell>
          <cell r="X307">
            <v>359</v>
          </cell>
          <cell r="Y307">
            <v>42369</v>
          </cell>
          <cell r="Z307">
            <v>0</v>
          </cell>
        </row>
        <row r="308">
          <cell r="C308"/>
          <cell r="D308"/>
          <cell r="E308"/>
          <cell r="F308"/>
          <cell r="G308"/>
          <cell r="H308"/>
          <cell r="I308"/>
          <cell r="J308">
            <v>4359.6000000000004</v>
          </cell>
          <cell r="K308">
            <v>2565.5</v>
          </cell>
          <cell r="L308">
            <v>1794.1000000000004</v>
          </cell>
          <cell r="M308"/>
          <cell r="N308"/>
          <cell r="O308"/>
          <cell r="P308"/>
          <cell r="Q308"/>
          <cell r="R308"/>
          <cell r="S308"/>
          <cell r="T308"/>
          <cell r="U308"/>
          <cell r="V308"/>
          <cell r="W308"/>
          <cell r="X308"/>
          <cell r="Y308"/>
          <cell r="Z308">
            <v>-58</v>
          </cell>
        </row>
        <row r="309">
          <cell r="C309"/>
          <cell r="D309"/>
          <cell r="E309"/>
          <cell r="F309"/>
          <cell r="G309"/>
          <cell r="H309"/>
          <cell r="I309"/>
          <cell r="J309"/>
          <cell r="K309"/>
          <cell r="L309"/>
          <cell r="M309"/>
          <cell r="N309"/>
          <cell r="O309"/>
          <cell r="P309"/>
          <cell r="Q309"/>
          <cell r="R309"/>
          <cell r="S309"/>
          <cell r="T309"/>
          <cell r="U309"/>
          <cell r="V309"/>
          <cell r="W309"/>
          <cell r="X309"/>
          <cell r="Y309"/>
          <cell r="Z309"/>
        </row>
        <row r="310">
          <cell r="C310"/>
          <cell r="D310"/>
          <cell r="E310"/>
          <cell r="F310"/>
          <cell r="G310"/>
          <cell r="H310"/>
          <cell r="I310"/>
          <cell r="J310"/>
          <cell r="K310"/>
          <cell r="L310"/>
          <cell r="M310"/>
          <cell r="N310"/>
          <cell r="O310"/>
          <cell r="P310"/>
          <cell r="Q310"/>
          <cell r="R310"/>
          <cell r="S310"/>
          <cell r="T310"/>
          <cell r="U310"/>
          <cell r="V310"/>
          <cell r="W310"/>
          <cell r="X310"/>
          <cell r="Y310"/>
          <cell r="Z310"/>
        </row>
        <row r="311">
          <cell r="C311"/>
          <cell r="D311"/>
          <cell r="E311"/>
          <cell r="F311"/>
          <cell r="G311"/>
          <cell r="H311"/>
          <cell r="I311"/>
          <cell r="J311"/>
          <cell r="K311"/>
          <cell r="N311" t="str">
            <v>APROVISIONAMENTS</v>
          </cell>
          <cell r="O311" t="str">
            <v>ADMINISTRACIO</v>
          </cell>
          <cell r="P311" t="str">
            <v>OPERACIONS</v>
          </cell>
          <cell r="Q311" t="str">
            <v>IMPLEMENTACIO</v>
          </cell>
          <cell r="R311" t="str">
            <v>DESENVOLUPAMENT</v>
          </cell>
          <cell r="S311" t="str">
            <v>COMERCIAL</v>
          </cell>
          <cell r="T311" t="str">
            <v>CONSUL.TELCOMUNIC.</v>
          </cell>
          <cell r="U311"/>
          <cell r="V311"/>
          <cell r="W311"/>
          <cell r="X311"/>
          <cell r="Z311"/>
        </row>
        <row r="312">
          <cell r="C312"/>
          <cell r="N312"/>
          <cell r="O312"/>
          <cell r="P312"/>
          <cell r="Q312"/>
          <cell r="R312"/>
          <cell r="S312"/>
          <cell r="T312"/>
          <cell r="U312"/>
          <cell r="V312"/>
          <cell r="W312"/>
          <cell r="X312"/>
          <cell r="Z312"/>
        </row>
        <row r="313">
          <cell r="C313"/>
          <cell r="N313"/>
          <cell r="O313"/>
          <cell r="P313"/>
          <cell r="Q313"/>
          <cell r="R313"/>
          <cell r="S313"/>
          <cell r="T313"/>
          <cell r="U313"/>
          <cell r="Z313"/>
        </row>
        <row r="314">
          <cell r="C314"/>
          <cell r="N314"/>
          <cell r="O314"/>
          <cell r="P314"/>
          <cell r="Q314"/>
          <cell r="R314"/>
          <cell r="S314"/>
          <cell r="T314"/>
          <cell r="U314"/>
          <cell r="Z314"/>
        </row>
        <row r="315">
          <cell r="C315"/>
          <cell r="N315"/>
          <cell r="O315"/>
          <cell r="P315"/>
          <cell r="Q315"/>
          <cell r="R315"/>
          <cell r="S315"/>
          <cell r="T315"/>
          <cell r="U315"/>
          <cell r="Z315"/>
        </row>
        <row r="316">
          <cell r="C316"/>
          <cell r="E316" t="str">
            <v>Projectes (EXTERNS) en curs 2.015</v>
          </cell>
          <cell r="F316"/>
          <cell r="G316"/>
          <cell r="H316"/>
          <cell r="I316"/>
          <cell r="J316"/>
          <cell r="K316"/>
          <cell r="L316"/>
          <cell r="M316"/>
          <cell r="N316"/>
          <cell r="O316"/>
          <cell r="P316"/>
          <cell r="Q316"/>
          <cell r="R316"/>
          <cell r="S316"/>
          <cell r="T316"/>
          <cell r="U316"/>
          <cell r="Z316"/>
        </row>
        <row r="317">
          <cell r="N317"/>
          <cell r="O317"/>
          <cell r="P317"/>
          <cell r="Q317"/>
          <cell r="R317"/>
          <cell r="S317"/>
          <cell r="T317"/>
          <cell r="U317"/>
          <cell r="Z317"/>
        </row>
        <row r="318">
          <cell r="N318"/>
          <cell r="O318"/>
          <cell r="P318"/>
          <cell r="Q318"/>
          <cell r="R318"/>
          <cell r="S318"/>
          <cell r="T318"/>
          <cell r="U318"/>
          <cell r="Z318"/>
        </row>
        <row r="319">
          <cell r="C319" t="str">
            <v>OF</v>
          </cell>
          <cell r="D319" t="str">
            <v>CLIENT</v>
          </cell>
          <cell r="E319" t="str">
            <v>ANY</v>
          </cell>
          <cell r="F319" t="str">
            <v>STATUS</v>
          </cell>
          <cell r="G319" t="str">
            <v>PROJECTE</v>
          </cell>
          <cell r="H319" t="str">
            <v>TIPUS OF o DEPENDENCIA</v>
          </cell>
          <cell r="I319"/>
          <cell r="J319" t="str">
            <v>PREV</v>
          </cell>
          <cell r="K319" t="str">
            <v>TOTAL</v>
          </cell>
          <cell r="L319" t="str">
            <v>DESV</v>
          </cell>
          <cell r="M319" t="str">
            <v>AVANÇ</v>
          </cell>
          <cell r="N319" t="str">
            <v>DPT. IMPLICATS</v>
          </cell>
          <cell r="O319"/>
          <cell r="P319"/>
          <cell r="Q319"/>
          <cell r="R319"/>
          <cell r="S319"/>
          <cell r="T319"/>
          <cell r="U319" t="str">
            <v>DATA</v>
          </cell>
          <cell r="V319" t="str">
            <v>DATA</v>
          </cell>
          <cell r="W319" t="str">
            <v>DATA</v>
          </cell>
          <cell r="X319" t="str">
            <v>DURADA</v>
          </cell>
          <cell r="Y319" t="str">
            <v>DATA</v>
          </cell>
          <cell r="Z319" t="str">
            <v>DESVIAC.</v>
          </cell>
        </row>
        <row r="320">
          <cell r="C320"/>
          <cell r="D320"/>
          <cell r="E320"/>
          <cell r="F320"/>
          <cell r="G320"/>
          <cell r="H320"/>
          <cell r="I320"/>
          <cell r="J320"/>
          <cell r="K320" t="str">
            <v>REAL</v>
          </cell>
          <cell r="L320"/>
          <cell r="M320"/>
          <cell r="N320"/>
          <cell r="O320"/>
          <cell r="P320"/>
          <cell r="Q320"/>
          <cell r="R320"/>
          <cell r="S320"/>
          <cell r="T320"/>
          <cell r="U320" t="str">
            <v>INICI</v>
          </cell>
          <cell r="V320" t="str">
            <v>ENTREGA</v>
          </cell>
          <cell r="W320" t="str">
            <v>REVISADA</v>
          </cell>
          <cell r="X320"/>
          <cell r="Y320" t="str">
            <v>ACCEP.</v>
          </cell>
          <cell r="Z320"/>
        </row>
        <row r="321">
          <cell r="C321"/>
          <cell r="D321"/>
          <cell r="E321"/>
          <cell r="F321"/>
          <cell r="G321"/>
          <cell r="H321"/>
          <cell r="I321"/>
          <cell r="N321"/>
          <cell r="O321"/>
          <cell r="P321"/>
          <cell r="Q321"/>
          <cell r="R321"/>
          <cell r="S321"/>
          <cell r="T321"/>
          <cell r="U321"/>
          <cell r="V321"/>
          <cell r="Z321"/>
        </row>
        <row r="322">
          <cell r="C322">
            <v>3263</v>
          </cell>
          <cell r="D322" t="str">
            <v>JOBIFE</v>
          </cell>
          <cell r="E322">
            <v>2015</v>
          </cell>
          <cell r="F322" t="str">
            <v>TA</v>
          </cell>
          <cell r="G322" t="str">
            <v>TD + RTU PRE PF ES LLOBETS v4.0</v>
          </cell>
          <cell r="H322" t="str">
            <v>PPAL</v>
          </cell>
          <cell r="I322"/>
          <cell r="J322">
            <v>7</v>
          </cell>
          <cell r="K322">
            <v>7</v>
          </cell>
          <cell r="L322">
            <v>0</v>
          </cell>
          <cell r="M322">
            <v>1</v>
          </cell>
          <cell r="N322" t="str">
            <v>-</v>
          </cell>
          <cell r="O322" t="str">
            <v>-</v>
          </cell>
          <cell r="P322" t="str">
            <v>AMX</v>
          </cell>
          <cell r="Q322" t="str">
            <v>-</v>
          </cell>
          <cell r="R322" t="str">
            <v>-</v>
          </cell>
          <cell r="S322" t="str">
            <v>-</v>
          </cell>
          <cell r="T322" t="str">
            <v>-</v>
          </cell>
          <cell r="U322">
            <v>42100</v>
          </cell>
          <cell r="V322">
            <v>42139</v>
          </cell>
          <cell r="W322">
            <v>42212</v>
          </cell>
          <cell r="X322">
            <v>39</v>
          </cell>
          <cell r="Y322">
            <v>42212</v>
          </cell>
          <cell r="Z322">
            <v>0</v>
          </cell>
        </row>
        <row r="323">
          <cell r="C323">
            <v>3264</v>
          </cell>
          <cell r="D323" t="str">
            <v>SITEL</v>
          </cell>
          <cell r="E323">
            <v>2015</v>
          </cell>
          <cell r="F323" t="str">
            <v>TA</v>
          </cell>
          <cell r="G323" t="str">
            <v>TD + RTU PRE PF GUIAMARENET v4.0</v>
          </cell>
          <cell r="H323" t="str">
            <v>OF3263</v>
          </cell>
          <cell r="I323"/>
          <cell r="J323">
            <v>7</v>
          </cell>
          <cell r="K323">
            <v>7</v>
          </cell>
          <cell r="L323">
            <v>0</v>
          </cell>
          <cell r="M323">
            <v>1</v>
          </cell>
          <cell r="N323" t="str">
            <v>-</v>
          </cell>
          <cell r="O323" t="str">
            <v>-</v>
          </cell>
          <cell r="P323" t="str">
            <v>AMX</v>
          </cell>
          <cell r="Q323" t="str">
            <v>-</v>
          </cell>
          <cell r="R323" t="str">
            <v>-</v>
          </cell>
          <cell r="S323" t="str">
            <v>-</v>
          </cell>
          <cell r="T323" t="str">
            <v>-</v>
          </cell>
          <cell r="U323">
            <v>42100</v>
          </cell>
          <cell r="V323">
            <v>42139</v>
          </cell>
          <cell r="W323">
            <v>42212</v>
          </cell>
          <cell r="X323">
            <v>39</v>
          </cell>
          <cell r="Y323">
            <v>42212</v>
          </cell>
          <cell r="Z323">
            <v>0</v>
          </cell>
        </row>
        <row r="324">
          <cell r="C324">
            <v>3265</v>
          </cell>
          <cell r="D324" t="str">
            <v>SITEL</v>
          </cell>
          <cell r="E324">
            <v>2015</v>
          </cell>
          <cell r="F324" t="str">
            <v>TA</v>
          </cell>
          <cell r="G324" t="str">
            <v>TD + RTU PRE PF SON TONI AMER v4.0</v>
          </cell>
          <cell r="H324" t="str">
            <v>OF3263</v>
          </cell>
          <cell r="I324"/>
          <cell r="J324">
            <v>7</v>
          </cell>
          <cell r="K324">
            <v>7</v>
          </cell>
          <cell r="L324">
            <v>0</v>
          </cell>
          <cell r="M324">
            <v>1</v>
          </cell>
          <cell r="N324" t="str">
            <v>-</v>
          </cell>
          <cell r="O324" t="str">
            <v>-</v>
          </cell>
          <cell r="P324" t="str">
            <v>AMX</v>
          </cell>
          <cell r="Q324" t="str">
            <v>-</v>
          </cell>
          <cell r="R324" t="str">
            <v>-</v>
          </cell>
          <cell r="S324" t="str">
            <v>-</v>
          </cell>
          <cell r="T324" t="str">
            <v>-</v>
          </cell>
          <cell r="U324">
            <v>42100</v>
          </cell>
          <cell r="V324">
            <v>42139</v>
          </cell>
          <cell r="W324">
            <v>42212</v>
          </cell>
          <cell r="X324">
            <v>39</v>
          </cell>
          <cell r="Y324">
            <v>42212</v>
          </cell>
          <cell r="Z324">
            <v>0</v>
          </cell>
        </row>
        <row r="325">
          <cell r="C325">
            <v>3266</v>
          </cell>
          <cell r="D325" t="str">
            <v>SITEL</v>
          </cell>
          <cell r="E325">
            <v>2015</v>
          </cell>
          <cell r="F325" t="str">
            <v>TA</v>
          </cell>
          <cell r="G325" t="str">
            <v>TD + RTU PRE PF CAN VERD v4.0</v>
          </cell>
          <cell r="H325" t="str">
            <v>OF3263</v>
          </cell>
          <cell r="I325"/>
          <cell r="J325">
            <v>7</v>
          </cell>
          <cell r="K325">
            <v>7</v>
          </cell>
          <cell r="L325">
            <v>0</v>
          </cell>
          <cell r="M325">
            <v>1</v>
          </cell>
          <cell r="N325" t="str">
            <v>-</v>
          </cell>
          <cell r="O325" t="str">
            <v>-</v>
          </cell>
          <cell r="P325" t="str">
            <v>AMX</v>
          </cell>
          <cell r="Q325" t="str">
            <v>-</v>
          </cell>
          <cell r="R325" t="str">
            <v>-</v>
          </cell>
          <cell r="S325" t="str">
            <v>-</v>
          </cell>
          <cell r="T325" t="str">
            <v>-</v>
          </cell>
          <cell r="U325">
            <v>42100</v>
          </cell>
          <cell r="V325">
            <v>42139</v>
          </cell>
          <cell r="W325">
            <v>42151</v>
          </cell>
          <cell r="X325">
            <v>39</v>
          </cell>
          <cell r="Y325">
            <v>42151</v>
          </cell>
          <cell r="Z325">
            <v>0</v>
          </cell>
        </row>
        <row r="326">
          <cell r="C326">
            <v>3267</v>
          </cell>
          <cell r="D326" t="str">
            <v>SITEL</v>
          </cell>
          <cell r="E326">
            <v>2015</v>
          </cell>
          <cell r="F326" t="str">
            <v>TA</v>
          </cell>
          <cell r="G326" t="str">
            <v>TD + RTU PRE PF SON SUREDA v4.0</v>
          </cell>
          <cell r="H326" t="str">
            <v>OF3263</v>
          </cell>
          <cell r="I326"/>
          <cell r="J326">
            <v>7</v>
          </cell>
          <cell r="K326">
            <v>7</v>
          </cell>
          <cell r="L326">
            <v>0</v>
          </cell>
          <cell r="M326">
            <v>1</v>
          </cell>
          <cell r="N326" t="str">
            <v>-</v>
          </cell>
          <cell r="O326" t="str">
            <v>-</v>
          </cell>
          <cell r="P326" t="str">
            <v>AMX</v>
          </cell>
          <cell r="Q326" t="str">
            <v>-</v>
          </cell>
          <cell r="R326" t="str">
            <v>-</v>
          </cell>
          <cell r="S326" t="str">
            <v>-</v>
          </cell>
          <cell r="T326" t="str">
            <v>-</v>
          </cell>
          <cell r="U326">
            <v>42100</v>
          </cell>
          <cell r="V326">
            <v>42139</v>
          </cell>
          <cell r="W326">
            <v>42151</v>
          </cell>
          <cell r="X326">
            <v>39</v>
          </cell>
          <cell r="Y326">
            <v>42151</v>
          </cell>
          <cell r="Z326">
            <v>0</v>
          </cell>
        </row>
        <row r="327">
          <cell r="C327">
            <v>3268</v>
          </cell>
          <cell r="D327" t="str">
            <v>SITEL</v>
          </cell>
          <cell r="E327">
            <v>2015</v>
          </cell>
          <cell r="F327" t="str">
            <v>TA</v>
          </cell>
          <cell r="G327" t="str">
            <v>TD + RTU PRE PF ES PAGOS v4.0</v>
          </cell>
          <cell r="H327" t="str">
            <v>OF3243</v>
          </cell>
          <cell r="I327"/>
          <cell r="J327">
            <v>7</v>
          </cell>
          <cell r="K327">
            <v>7</v>
          </cell>
          <cell r="L327">
            <v>0</v>
          </cell>
          <cell r="M327">
            <v>1</v>
          </cell>
          <cell r="N327" t="str">
            <v>-</v>
          </cell>
          <cell r="O327" t="str">
            <v>-</v>
          </cell>
          <cell r="P327" t="str">
            <v>AMX</v>
          </cell>
          <cell r="Q327" t="str">
            <v>-</v>
          </cell>
          <cell r="R327" t="str">
            <v>-</v>
          </cell>
          <cell r="S327" t="str">
            <v>-</v>
          </cell>
          <cell r="T327" t="str">
            <v>-</v>
          </cell>
          <cell r="U327">
            <v>42100</v>
          </cell>
          <cell r="V327">
            <v>42139</v>
          </cell>
          <cell r="W327">
            <v>42151</v>
          </cell>
          <cell r="X327">
            <v>39</v>
          </cell>
          <cell r="Y327">
            <v>42151</v>
          </cell>
          <cell r="Z327">
            <v>0</v>
          </cell>
        </row>
        <row r="328">
          <cell r="C328">
            <v>3269</v>
          </cell>
          <cell r="D328" t="str">
            <v>ROLOUT</v>
          </cell>
          <cell r="E328">
            <v>2015</v>
          </cell>
          <cell r="F328" t="str">
            <v>TA</v>
          </cell>
          <cell r="G328" t="str">
            <v>SIST.TD.S.E.GLORIA-COG.ROLABO v1.0</v>
          </cell>
          <cell r="H328" t="str">
            <v>PPAL</v>
          </cell>
          <cell r="I328"/>
          <cell r="J328">
            <v>36</v>
          </cell>
          <cell r="K328">
            <v>36</v>
          </cell>
          <cell r="L328">
            <v>0</v>
          </cell>
          <cell r="M328">
            <v>1</v>
          </cell>
          <cell r="N328" t="str">
            <v>-</v>
          </cell>
          <cell r="O328" t="str">
            <v>-</v>
          </cell>
          <cell r="P328" t="str">
            <v>EMM</v>
          </cell>
          <cell r="Q328" t="str">
            <v>-</v>
          </cell>
          <cell r="R328" t="str">
            <v>-</v>
          </cell>
          <cell r="S328" t="str">
            <v>-</v>
          </cell>
          <cell r="T328" t="str">
            <v>-</v>
          </cell>
          <cell r="U328">
            <v>42081</v>
          </cell>
          <cell r="V328">
            <v>42146</v>
          </cell>
          <cell r="W328">
            <v>42263</v>
          </cell>
          <cell r="X328">
            <v>64</v>
          </cell>
          <cell r="Y328">
            <v>42263</v>
          </cell>
          <cell r="Z328">
            <v>0</v>
          </cell>
        </row>
        <row r="329">
          <cell r="C329">
            <v>3270</v>
          </cell>
          <cell r="D329" t="str">
            <v>SITEL</v>
          </cell>
          <cell r="E329">
            <v>2015</v>
          </cell>
          <cell r="F329" t="str">
            <v>TA</v>
          </cell>
          <cell r="G329" t="str">
            <v>TD MASTER S.E. GLORIA</v>
          </cell>
          <cell r="H329" t="str">
            <v>OF3296</v>
          </cell>
          <cell r="I329"/>
          <cell r="J329">
            <v>4.5</v>
          </cell>
          <cell r="K329">
            <v>4.5</v>
          </cell>
          <cell r="L329">
            <v>0</v>
          </cell>
          <cell r="M329">
            <v>1</v>
          </cell>
          <cell r="N329" t="str">
            <v>-</v>
          </cell>
          <cell r="O329" t="str">
            <v>-</v>
          </cell>
          <cell r="P329" t="str">
            <v>EMM</v>
          </cell>
          <cell r="Q329" t="str">
            <v>-</v>
          </cell>
          <cell r="R329" t="str">
            <v>-</v>
          </cell>
          <cell r="S329" t="str">
            <v>-</v>
          </cell>
          <cell r="T329" t="str">
            <v>-</v>
          </cell>
          <cell r="U329">
            <v>42081</v>
          </cell>
          <cell r="V329">
            <v>42146</v>
          </cell>
          <cell r="W329">
            <v>42165</v>
          </cell>
          <cell r="X329">
            <v>64</v>
          </cell>
          <cell r="Y329">
            <v>42165</v>
          </cell>
          <cell r="Z329">
            <v>0</v>
          </cell>
        </row>
        <row r="330">
          <cell r="C330">
            <v>3271</v>
          </cell>
          <cell r="D330" t="str">
            <v>SITEL</v>
          </cell>
          <cell r="E330">
            <v>2015</v>
          </cell>
          <cell r="F330" t="str">
            <v>TA</v>
          </cell>
          <cell r="G330" t="str">
            <v>TD ESCLAU CPG.ROLABO</v>
          </cell>
          <cell r="H330" t="str">
            <v>OF3296</v>
          </cell>
          <cell r="I330"/>
          <cell r="J330">
            <v>9</v>
          </cell>
          <cell r="K330">
            <v>9</v>
          </cell>
          <cell r="L330">
            <v>0</v>
          </cell>
          <cell r="M330">
            <v>1</v>
          </cell>
          <cell r="N330" t="str">
            <v>-</v>
          </cell>
          <cell r="O330" t="str">
            <v>-</v>
          </cell>
          <cell r="P330" t="str">
            <v>EMM</v>
          </cell>
          <cell r="Q330" t="str">
            <v>-</v>
          </cell>
          <cell r="R330" t="str">
            <v>-</v>
          </cell>
          <cell r="S330" t="str">
            <v>-</v>
          </cell>
          <cell r="T330" t="str">
            <v>-</v>
          </cell>
          <cell r="U330">
            <v>42081</v>
          </cell>
          <cell r="V330">
            <v>42146</v>
          </cell>
          <cell r="W330">
            <v>42165</v>
          </cell>
          <cell r="X330">
            <v>64</v>
          </cell>
          <cell r="Y330">
            <v>42165</v>
          </cell>
          <cell r="Z330">
            <v>0</v>
          </cell>
        </row>
        <row r="331">
          <cell r="C331">
            <v>3272</v>
          </cell>
          <cell r="D331" t="str">
            <v>SITEL</v>
          </cell>
          <cell r="E331">
            <v>2015</v>
          </cell>
          <cell r="F331" t="str">
            <v>TA</v>
          </cell>
          <cell r="G331" t="str">
            <v>CARGADOR BATERIAS CC.DD.v1.1</v>
          </cell>
          <cell r="H331" t="str">
            <v>OF3296</v>
          </cell>
          <cell r="I331"/>
          <cell r="J331">
            <v>4</v>
          </cell>
          <cell r="K331">
            <v>4</v>
          </cell>
          <cell r="L331">
            <v>0</v>
          </cell>
          <cell r="M331">
            <v>1</v>
          </cell>
          <cell r="N331" t="str">
            <v>-</v>
          </cell>
          <cell r="O331" t="str">
            <v>-</v>
          </cell>
          <cell r="P331" t="str">
            <v>EMM</v>
          </cell>
          <cell r="Q331" t="str">
            <v>-</v>
          </cell>
          <cell r="R331" t="str">
            <v>-</v>
          </cell>
          <cell r="S331" t="str">
            <v>-</v>
          </cell>
          <cell r="T331" t="str">
            <v>-</v>
          </cell>
          <cell r="U331">
            <v>42081</v>
          </cell>
          <cell r="V331">
            <v>42146</v>
          </cell>
          <cell r="W331">
            <v>42166</v>
          </cell>
          <cell r="X331">
            <v>64</v>
          </cell>
          <cell r="Y331">
            <v>42166</v>
          </cell>
          <cell r="Z331">
            <v>0</v>
          </cell>
        </row>
        <row r="332">
          <cell r="C332">
            <v>3273</v>
          </cell>
          <cell r="D332" t="str">
            <v>ENDERZ</v>
          </cell>
          <cell r="E332">
            <v>2015</v>
          </cell>
          <cell r="F332" t="str">
            <v>TA</v>
          </cell>
          <cell r="G332" t="str">
            <v>Inst.y PEM TD S.E.GLORIA-COG.ROLABO v1.0</v>
          </cell>
          <cell r="H332" t="str">
            <v>OF3296</v>
          </cell>
          <cell r="I332"/>
          <cell r="J332">
            <v>12</v>
          </cell>
          <cell r="K332">
            <v>12</v>
          </cell>
          <cell r="L332">
            <v>0</v>
          </cell>
          <cell r="M332">
            <v>1</v>
          </cell>
          <cell r="N332" t="str">
            <v>-</v>
          </cell>
          <cell r="O332" t="str">
            <v>-</v>
          </cell>
          <cell r="P332" t="str">
            <v>EMM</v>
          </cell>
          <cell r="Q332" t="str">
            <v>-</v>
          </cell>
          <cell r="R332" t="str">
            <v>-</v>
          </cell>
          <cell r="S332" t="str">
            <v>-</v>
          </cell>
          <cell r="T332" t="str">
            <v>-</v>
          </cell>
          <cell r="U332">
            <v>42081</v>
          </cell>
          <cell r="V332">
            <v>42146</v>
          </cell>
          <cell r="W332">
            <v>42263</v>
          </cell>
          <cell r="X332">
            <v>64</v>
          </cell>
          <cell r="Y332">
            <v>42263</v>
          </cell>
          <cell r="Z332">
            <v>0</v>
          </cell>
        </row>
        <row r="333">
          <cell r="C333">
            <v>3274</v>
          </cell>
          <cell r="D333" t="str">
            <v>PEUSA</v>
          </cell>
          <cell r="E333">
            <v>2015</v>
          </cell>
          <cell r="F333" t="str">
            <v>TA</v>
          </cell>
          <cell r="G333" t="str">
            <v>RTU C.H. ANSERALL v1.1</v>
          </cell>
          <cell r="H333" t="str">
            <v>IND</v>
          </cell>
          <cell r="I333"/>
          <cell r="J333">
            <v>5</v>
          </cell>
          <cell r="K333">
            <v>5</v>
          </cell>
          <cell r="L333">
            <v>0</v>
          </cell>
          <cell r="M333">
            <v>1</v>
          </cell>
          <cell r="N333" t="str">
            <v>-</v>
          </cell>
          <cell r="O333" t="str">
            <v>-</v>
          </cell>
          <cell r="P333" t="str">
            <v>-</v>
          </cell>
          <cell r="Q333" t="str">
            <v>-</v>
          </cell>
          <cell r="R333" t="str">
            <v>RVC</v>
          </cell>
          <cell r="S333" t="str">
            <v>-</v>
          </cell>
          <cell r="T333" t="str">
            <v>-</v>
          </cell>
          <cell r="U333">
            <v>42103</v>
          </cell>
          <cell r="V333">
            <v>42124</v>
          </cell>
          <cell r="W333">
            <v>42228</v>
          </cell>
          <cell r="X333">
            <v>21</v>
          </cell>
          <cell r="Y333">
            <v>42228</v>
          </cell>
          <cell r="Z333">
            <v>0</v>
          </cell>
        </row>
        <row r="334">
          <cell r="C334">
            <v>3275</v>
          </cell>
          <cell r="D334" t="str">
            <v>PEUSA</v>
          </cell>
          <cell r="E334">
            <v>2015</v>
          </cell>
          <cell r="F334" t="str">
            <v>TA</v>
          </cell>
          <cell r="G334" t="str">
            <v>RTU C.H. STA. LLUCIA v1.1</v>
          </cell>
          <cell r="H334" t="str">
            <v>IND</v>
          </cell>
          <cell r="I334"/>
          <cell r="J334">
            <v>5</v>
          </cell>
          <cell r="K334">
            <v>5</v>
          </cell>
          <cell r="L334">
            <v>0</v>
          </cell>
          <cell r="M334">
            <v>1</v>
          </cell>
          <cell r="N334" t="str">
            <v>-</v>
          </cell>
          <cell r="O334" t="str">
            <v>-</v>
          </cell>
          <cell r="P334" t="str">
            <v>-</v>
          </cell>
          <cell r="Q334" t="str">
            <v>-</v>
          </cell>
          <cell r="R334" t="str">
            <v>RVC</v>
          </cell>
          <cell r="S334" t="str">
            <v>-</v>
          </cell>
          <cell r="T334" t="str">
            <v>-</v>
          </cell>
          <cell r="U334">
            <v>42103</v>
          </cell>
          <cell r="V334">
            <v>42124</v>
          </cell>
          <cell r="W334">
            <v>42228</v>
          </cell>
          <cell r="X334">
            <v>21</v>
          </cell>
          <cell r="Y334">
            <v>42228</v>
          </cell>
          <cell r="Z334">
            <v>0</v>
          </cell>
        </row>
        <row r="335">
          <cell r="C335">
            <v>3276</v>
          </cell>
          <cell r="D335" t="str">
            <v>EAECEU</v>
          </cell>
          <cell r="E335">
            <v>2015</v>
          </cell>
          <cell r="F335" t="str">
            <v>TA</v>
          </cell>
          <cell r="G335" t="str">
            <v>Integracio RTU RA-100 a CC SCADA CEUTA v1.2</v>
          </cell>
          <cell r="H335" t="str">
            <v>PPAL</v>
          </cell>
          <cell r="I335"/>
          <cell r="J335">
            <v>8</v>
          </cell>
          <cell r="K335">
            <v>2</v>
          </cell>
          <cell r="L335">
            <v>6</v>
          </cell>
          <cell r="M335">
            <v>0.25</v>
          </cell>
          <cell r="N335" t="str">
            <v>-</v>
          </cell>
          <cell r="O335" t="str">
            <v>-</v>
          </cell>
          <cell r="P335" t="str">
            <v>-</v>
          </cell>
          <cell r="Q335" t="str">
            <v>EUL</v>
          </cell>
          <cell r="R335" t="str">
            <v>-</v>
          </cell>
          <cell r="S335" t="str">
            <v>-</v>
          </cell>
          <cell r="T335" t="str">
            <v>-</v>
          </cell>
          <cell r="U335">
            <v>42079</v>
          </cell>
          <cell r="V335">
            <v>42143</v>
          </cell>
          <cell r="W335">
            <v>43867</v>
          </cell>
          <cell r="X335">
            <v>63</v>
          </cell>
          <cell r="Y335">
            <v>43867</v>
          </cell>
          <cell r="Z335">
            <v>0</v>
          </cell>
        </row>
        <row r="336">
          <cell r="C336">
            <v>3277</v>
          </cell>
          <cell r="D336" t="str">
            <v>EAECEU</v>
          </cell>
          <cell r="E336">
            <v>2015</v>
          </cell>
          <cell r="F336" t="str">
            <v>TA</v>
          </cell>
          <cell r="G336" t="str">
            <v>Inst. y PEM 2xRTU CAP-PRX + 1xRTU RA-100</v>
          </cell>
          <cell r="H336" t="str">
            <v>OF3276</v>
          </cell>
          <cell r="I336"/>
          <cell r="J336">
            <v>17</v>
          </cell>
          <cell r="K336">
            <v>9.5</v>
          </cell>
          <cell r="L336">
            <v>7.5</v>
          </cell>
          <cell r="M336">
            <v>0.55882352941176472</v>
          </cell>
          <cell r="N336" t="str">
            <v>-</v>
          </cell>
          <cell r="O336" t="str">
            <v>-</v>
          </cell>
          <cell r="P336" t="str">
            <v>-</v>
          </cell>
          <cell r="Q336" t="str">
            <v>EUL</v>
          </cell>
          <cell r="R336" t="str">
            <v>-</v>
          </cell>
          <cell r="S336" t="str">
            <v>-</v>
          </cell>
          <cell r="T336" t="str">
            <v>-</v>
          </cell>
          <cell r="U336">
            <v>42079</v>
          </cell>
          <cell r="V336">
            <v>42143</v>
          </cell>
          <cell r="W336">
            <v>43949</v>
          </cell>
          <cell r="X336">
            <v>63</v>
          </cell>
          <cell r="Y336">
            <v>43949</v>
          </cell>
          <cell r="Z336">
            <v>0</v>
          </cell>
        </row>
        <row r="337">
          <cell r="C337">
            <v>3278</v>
          </cell>
          <cell r="D337" t="str">
            <v>INPPED</v>
          </cell>
          <cell r="E337">
            <v>2015</v>
          </cell>
          <cell r="F337" t="str">
            <v>TA</v>
          </cell>
          <cell r="G337" t="str">
            <v>RTU S.E. PEDROCHES v1.2</v>
          </cell>
          <cell r="H337" t="str">
            <v>PPAL</v>
          </cell>
          <cell r="I337"/>
          <cell r="J337">
            <v>19</v>
          </cell>
          <cell r="K337">
            <v>19</v>
          </cell>
          <cell r="L337">
            <v>0</v>
          </cell>
          <cell r="M337">
            <v>1</v>
          </cell>
          <cell r="N337" t="str">
            <v>-</v>
          </cell>
          <cell r="O337" t="str">
            <v>-</v>
          </cell>
          <cell r="P337" t="str">
            <v>-</v>
          </cell>
          <cell r="Q337" t="str">
            <v>-</v>
          </cell>
          <cell r="R337" t="str">
            <v>RVC</v>
          </cell>
          <cell r="S337" t="str">
            <v>-</v>
          </cell>
          <cell r="T337" t="str">
            <v>-</v>
          </cell>
          <cell r="U337">
            <v>42102</v>
          </cell>
          <cell r="V337">
            <v>42132</v>
          </cell>
          <cell r="W337">
            <v>42132</v>
          </cell>
          <cell r="X337">
            <v>30</v>
          </cell>
          <cell r="Y337">
            <v>42124</v>
          </cell>
          <cell r="Z337">
            <v>-8</v>
          </cell>
        </row>
        <row r="338">
          <cell r="C338">
            <v>3279</v>
          </cell>
          <cell r="D338" t="str">
            <v>INPPED</v>
          </cell>
          <cell r="E338">
            <v>2015</v>
          </cell>
          <cell r="F338" t="str">
            <v>TA</v>
          </cell>
          <cell r="G338" t="str">
            <v>Inst. y PEM RTU S.E. PEDROCHES v1.2</v>
          </cell>
          <cell r="H338" t="str">
            <v>OF3278</v>
          </cell>
          <cell r="I338"/>
          <cell r="J338">
            <v>16</v>
          </cell>
          <cell r="K338">
            <v>16</v>
          </cell>
          <cell r="L338">
            <v>0</v>
          </cell>
          <cell r="M338">
            <v>1</v>
          </cell>
          <cell r="N338" t="str">
            <v>-</v>
          </cell>
          <cell r="O338" t="str">
            <v>-</v>
          </cell>
          <cell r="P338" t="str">
            <v>-</v>
          </cell>
          <cell r="Q338" t="str">
            <v>-</v>
          </cell>
          <cell r="R338" t="str">
            <v>RVC</v>
          </cell>
          <cell r="S338" t="str">
            <v>-</v>
          </cell>
          <cell r="T338" t="str">
            <v>-</v>
          </cell>
          <cell r="U338">
            <v>42102</v>
          </cell>
          <cell r="V338">
            <v>42132</v>
          </cell>
          <cell r="W338">
            <v>42132</v>
          </cell>
          <cell r="X338">
            <v>30</v>
          </cell>
          <cell r="Y338">
            <v>42124</v>
          </cell>
          <cell r="Z338">
            <v>-8</v>
          </cell>
        </row>
        <row r="339">
          <cell r="C339">
            <v>3280</v>
          </cell>
          <cell r="D339" t="str">
            <v>ELEARD</v>
          </cell>
          <cell r="E339">
            <v>2015</v>
          </cell>
          <cell r="F339" t="str">
            <v>TA</v>
          </cell>
          <cell r="G339" t="str">
            <v>SOPORT  SCADA ARDALES 2.015 (Cont.Mnto.)</v>
          </cell>
          <cell r="H339" t="str">
            <v>IND</v>
          </cell>
          <cell r="I339"/>
          <cell r="J339">
            <v>16</v>
          </cell>
          <cell r="K339">
            <v>16</v>
          </cell>
          <cell r="L339">
            <v>0</v>
          </cell>
          <cell r="M339">
            <v>1</v>
          </cell>
          <cell r="N339" t="str">
            <v>-</v>
          </cell>
          <cell r="O339" t="str">
            <v>-</v>
          </cell>
          <cell r="P339" t="str">
            <v>-</v>
          </cell>
          <cell r="Q339" t="str">
            <v>JMG</v>
          </cell>
          <cell r="R339" t="str">
            <v>-</v>
          </cell>
          <cell r="S339" t="str">
            <v>-</v>
          </cell>
          <cell r="T339" t="str">
            <v>-</v>
          </cell>
          <cell r="U339">
            <v>42005</v>
          </cell>
          <cell r="V339">
            <v>42369</v>
          </cell>
          <cell r="W339">
            <v>42460</v>
          </cell>
          <cell r="X339">
            <v>360</v>
          </cell>
          <cell r="Y339">
            <v>42460</v>
          </cell>
          <cell r="Z339">
            <v>0</v>
          </cell>
        </row>
        <row r="340">
          <cell r="C340">
            <v>3281</v>
          </cell>
          <cell r="D340" t="str">
            <v>ELEPIT</v>
          </cell>
          <cell r="E340">
            <v>2015</v>
          </cell>
          <cell r="F340" t="str">
            <v>TA</v>
          </cell>
          <cell r="G340" t="str">
            <v>SOPORT  SCADA PITARCH 2.015 (Cont.Mnto.)</v>
          </cell>
          <cell r="H340" t="str">
            <v>IND</v>
          </cell>
          <cell r="I340"/>
          <cell r="J340">
            <v>16</v>
          </cell>
          <cell r="K340">
            <v>16</v>
          </cell>
          <cell r="L340">
            <v>0</v>
          </cell>
          <cell r="M340">
            <v>1</v>
          </cell>
          <cell r="N340" t="str">
            <v>-</v>
          </cell>
          <cell r="O340" t="str">
            <v>-</v>
          </cell>
          <cell r="P340" t="str">
            <v>-</v>
          </cell>
          <cell r="Q340" t="str">
            <v>JMG</v>
          </cell>
          <cell r="R340" t="str">
            <v>-</v>
          </cell>
          <cell r="S340" t="str">
            <v>-</v>
          </cell>
          <cell r="T340" t="str">
            <v>-</v>
          </cell>
          <cell r="U340">
            <v>42005</v>
          </cell>
          <cell r="V340">
            <v>42369</v>
          </cell>
          <cell r="W340">
            <v>42460</v>
          </cell>
          <cell r="X340">
            <v>360</v>
          </cell>
          <cell r="Y340">
            <v>42460</v>
          </cell>
          <cell r="Z340">
            <v>0</v>
          </cell>
        </row>
        <row r="341">
          <cell r="C341">
            <v>3282</v>
          </cell>
          <cell r="D341" t="str">
            <v>SERGAR</v>
          </cell>
          <cell r="E341">
            <v>2015</v>
          </cell>
          <cell r="F341" t="str">
            <v>TA</v>
          </cell>
          <cell r="G341" t="str">
            <v>SOPORTE CC SCADA SERVILIANO 2,015 (Contr.Mnto)</v>
          </cell>
          <cell r="H341" t="str">
            <v>IND</v>
          </cell>
          <cell r="I341"/>
          <cell r="J341">
            <v>16</v>
          </cell>
          <cell r="K341">
            <v>16</v>
          </cell>
          <cell r="L341">
            <v>0</v>
          </cell>
          <cell r="M341">
            <v>1</v>
          </cell>
          <cell r="N341" t="str">
            <v>-</v>
          </cell>
          <cell r="O341" t="str">
            <v>-</v>
          </cell>
          <cell r="P341" t="str">
            <v>-</v>
          </cell>
          <cell r="Q341" t="str">
            <v>JMG</v>
          </cell>
          <cell r="R341" t="str">
            <v>-</v>
          </cell>
          <cell r="S341" t="str">
            <v>-</v>
          </cell>
          <cell r="T341" t="str">
            <v>-</v>
          </cell>
          <cell r="U341">
            <v>42005</v>
          </cell>
          <cell r="V341">
            <v>42369</v>
          </cell>
          <cell r="W341">
            <v>42460</v>
          </cell>
          <cell r="X341">
            <v>360</v>
          </cell>
          <cell r="Y341">
            <v>42460</v>
          </cell>
          <cell r="Z341">
            <v>0</v>
          </cell>
        </row>
        <row r="342">
          <cell r="C342">
            <v>3283</v>
          </cell>
          <cell r="D342" t="str">
            <v>ELEARD</v>
          </cell>
          <cell r="E342">
            <v>2015</v>
          </cell>
          <cell r="F342" t="str">
            <v>TA</v>
          </cell>
          <cell r="G342" t="str">
            <v>CC SCADA TEDIS.Net ARDALES v1.0</v>
          </cell>
          <cell r="H342" t="str">
            <v>IND</v>
          </cell>
          <cell r="I342"/>
          <cell r="J342">
            <v>95</v>
          </cell>
          <cell r="K342">
            <v>95</v>
          </cell>
          <cell r="L342">
            <v>0</v>
          </cell>
          <cell r="M342">
            <v>1</v>
          </cell>
          <cell r="N342" t="str">
            <v>-</v>
          </cell>
          <cell r="O342" t="str">
            <v>-</v>
          </cell>
          <cell r="P342" t="str">
            <v>-</v>
          </cell>
          <cell r="Q342" t="str">
            <v>-</v>
          </cell>
          <cell r="R342" t="str">
            <v>EDC</v>
          </cell>
          <cell r="S342" t="str">
            <v>-</v>
          </cell>
          <cell r="T342" t="str">
            <v>-</v>
          </cell>
          <cell r="U342">
            <v>42110</v>
          </cell>
          <cell r="V342">
            <v>42277</v>
          </cell>
          <cell r="W342">
            <v>42507</v>
          </cell>
          <cell r="X342">
            <v>164</v>
          </cell>
          <cell r="Y342">
            <v>42507</v>
          </cell>
          <cell r="Z342">
            <v>0</v>
          </cell>
        </row>
        <row r="343">
          <cell r="C343">
            <v>3284</v>
          </cell>
          <cell r="D343" t="str">
            <v>SMDELL</v>
          </cell>
          <cell r="E343">
            <v>2015</v>
          </cell>
          <cell r="F343" t="str">
            <v>TA</v>
          </cell>
          <cell r="G343" t="str">
            <v>SUPORT CCSat LLAVORSI 2.015 (Contr.Mnto)</v>
          </cell>
          <cell r="H343" t="str">
            <v>IND</v>
          </cell>
          <cell r="I343"/>
          <cell r="J343">
            <v>15</v>
          </cell>
          <cell r="K343">
            <v>15</v>
          </cell>
          <cell r="L343">
            <v>0</v>
          </cell>
          <cell r="M343">
            <v>1</v>
          </cell>
          <cell r="N343" t="str">
            <v>-</v>
          </cell>
          <cell r="O343" t="str">
            <v>-</v>
          </cell>
          <cell r="P343" t="str">
            <v>-</v>
          </cell>
          <cell r="Q343" t="str">
            <v>-</v>
          </cell>
          <cell r="R343" t="str">
            <v>TRS</v>
          </cell>
          <cell r="S343" t="str">
            <v>-</v>
          </cell>
          <cell r="T343" t="str">
            <v>-</v>
          </cell>
          <cell r="U343">
            <v>42005</v>
          </cell>
          <cell r="V343">
            <v>42369</v>
          </cell>
          <cell r="W343">
            <v>42369</v>
          </cell>
          <cell r="X343">
            <v>360</v>
          </cell>
          <cell r="Y343">
            <v>42369</v>
          </cell>
          <cell r="Z343">
            <v>0</v>
          </cell>
        </row>
        <row r="344">
          <cell r="C344">
            <v>3285</v>
          </cell>
          <cell r="D344" t="str">
            <v>GASELE</v>
          </cell>
          <cell r="E344">
            <v>2015</v>
          </cell>
          <cell r="F344" t="str">
            <v>TA</v>
          </cell>
          <cell r="G344" t="str">
            <v>CC SCADA TEDIS.Net GASELEC v1.0</v>
          </cell>
          <cell r="H344" t="str">
            <v>IND</v>
          </cell>
          <cell r="I344"/>
          <cell r="J344">
            <v>202</v>
          </cell>
          <cell r="K344">
            <v>174.25</v>
          </cell>
          <cell r="L344">
            <v>27.75</v>
          </cell>
          <cell r="M344">
            <v>0.86262376237623761</v>
          </cell>
          <cell r="N344" t="str">
            <v>-</v>
          </cell>
          <cell r="O344" t="str">
            <v>-</v>
          </cell>
          <cell r="P344" t="str">
            <v>-</v>
          </cell>
          <cell r="Q344" t="str">
            <v>-</v>
          </cell>
          <cell r="R344" t="str">
            <v>EDC</v>
          </cell>
          <cell r="S344" t="str">
            <v>-</v>
          </cell>
          <cell r="T344" t="str">
            <v>-</v>
          </cell>
          <cell r="U344">
            <v>42114</v>
          </cell>
          <cell r="V344">
            <v>42338</v>
          </cell>
          <cell r="W344">
            <v>42604</v>
          </cell>
          <cell r="X344">
            <v>220</v>
          </cell>
          <cell r="Y344">
            <v>42604</v>
          </cell>
          <cell r="Z344">
            <v>0</v>
          </cell>
        </row>
        <row r="345">
          <cell r="C345">
            <v>3286</v>
          </cell>
          <cell r="D345" t="str">
            <v>AGBAEL</v>
          </cell>
          <cell r="E345">
            <v>2015</v>
          </cell>
          <cell r="F345" t="str">
            <v>OB</v>
          </cell>
          <cell r="G345" t="str">
            <v>CSSat BARBASTRO v1.2</v>
          </cell>
          <cell r="H345" t="str">
            <v>OF3240</v>
          </cell>
          <cell r="I345"/>
          <cell r="J345">
            <v>5</v>
          </cell>
          <cell r="K345">
            <v>0</v>
          </cell>
          <cell r="L345">
            <v>5</v>
          </cell>
          <cell r="M345">
            <v>0</v>
          </cell>
          <cell r="N345" t="str">
            <v>-</v>
          </cell>
          <cell r="O345" t="str">
            <v>-</v>
          </cell>
          <cell r="P345" t="str">
            <v>-</v>
          </cell>
          <cell r="Q345" t="str">
            <v>-</v>
          </cell>
          <cell r="R345" t="str">
            <v>TRS</v>
          </cell>
          <cell r="S345" t="str">
            <v>-</v>
          </cell>
          <cell r="T345" t="str">
            <v>-</v>
          </cell>
          <cell r="U345">
            <v>42114</v>
          </cell>
          <cell r="V345">
            <v>42124</v>
          </cell>
          <cell r="W345">
            <v>42124</v>
          </cell>
          <cell r="X345">
            <v>10</v>
          </cell>
          <cell r="Y345"/>
          <cell r="Z345" t="str">
            <v/>
          </cell>
        </row>
        <row r="346">
          <cell r="C346">
            <v>3287</v>
          </cell>
          <cell r="D346" t="str">
            <v>EMDEPO</v>
          </cell>
          <cell r="E346">
            <v>2015</v>
          </cell>
          <cell r="F346" t="str">
            <v>TA</v>
          </cell>
          <cell r="G346" t="str">
            <v>SUPORT CSSat PONTS 2,015</v>
          </cell>
          <cell r="H346" t="str">
            <v>IND</v>
          </cell>
          <cell r="I346"/>
          <cell r="J346">
            <v>7</v>
          </cell>
          <cell r="K346">
            <v>7</v>
          </cell>
          <cell r="L346">
            <v>0</v>
          </cell>
          <cell r="M346">
            <v>1</v>
          </cell>
          <cell r="N346" t="str">
            <v>-</v>
          </cell>
          <cell r="O346" t="str">
            <v>-</v>
          </cell>
          <cell r="P346" t="str">
            <v>-</v>
          </cell>
          <cell r="Q346" t="str">
            <v>-</v>
          </cell>
          <cell r="R346" t="str">
            <v>TRS</v>
          </cell>
          <cell r="S346" t="str">
            <v>-</v>
          </cell>
          <cell r="T346" t="str">
            <v>-</v>
          </cell>
          <cell r="U346">
            <v>42111</v>
          </cell>
          <cell r="V346">
            <v>42114</v>
          </cell>
          <cell r="W346">
            <v>42114</v>
          </cell>
          <cell r="X346">
            <v>3</v>
          </cell>
          <cell r="Y346">
            <v>42114</v>
          </cell>
          <cell r="Z346">
            <v>0</v>
          </cell>
        </row>
        <row r="347">
          <cell r="C347">
            <v>3288</v>
          </cell>
          <cell r="D347" t="str">
            <v>SEMI</v>
          </cell>
          <cell r="E347">
            <v>2015</v>
          </cell>
          <cell r="F347" t="str">
            <v>TA</v>
          </cell>
          <cell r="G347" t="str">
            <v>TD + RTU PRE PF SA GRUTA v4.0</v>
          </cell>
          <cell r="H347" t="str">
            <v>PPAL</v>
          </cell>
          <cell r="I347"/>
          <cell r="J347">
            <v>7</v>
          </cell>
          <cell r="K347">
            <v>7</v>
          </cell>
          <cell r="L347">
            <v>0</v>
          </cell>
          <cell r="M347">
            <v>1</v>
          </cell>
          <cell r="N347" t="str">
            <v>-</v>
          </cell>
          <cell r="O347" t="str">
            <v>-</v>
          </cell>
          <cell r="P347" t="str">
            <v>AMX</v>
          </cell>
          <cell r="Q347" t="str">
            <v>-</v>
          </cell>
          <cell r="R347" t="str">
            <v>-</v>
          </cell>
          <cell r="S347" t="str">
            <v>-</v>
          </cell>
          <cell r="T347" t="str">
            <v>-</v>
          </cell>
          <cell r="U347">
            <v>42116</v>
          </cell>
          <cell r="V347">
            <v>42139</v>
          </cell>
          <cell r="W347">
            <v>42139</v>
          </cell>
          <cell r="X347">
            <v>23</v>
          </cell>
          <cell r="Y347">
            <v>42142</v>
          </cell>
          <cell r="Z347">
            <v>3</v>
          </cell>
        </row>
        <row r="348">
          <cell r="C348">
            <v>3289</v>
          </cell>
          <cell r="D348" t="str">
            <v>SEMI</v>
          </cell>
          <cell r="E348">
            <v>2015</v>
          </cell>
          <cell r="F348" t="str">
            <v>TA</v>
          </cell>
          <cell r="G348" t="str">
            <v>TD + RTU PRE PF SES CABANASSES v4.0</v>
          </cell>
          <cell r="H348" t="str">
            <v>OF3288</v>
          </cell>
          <cell r="I348"/>
          <cell r="J348">
            <v>7</v>
          </cell>
          <cell r="K348">
            <v>7</v>
          </cell>
          <cell r="L348">
            <v>0</v>
          </cell>
          <cell r="M348">
            <v>1</v>
          </cell>
          <cell r="N348" t="str">
            <v>-</v>
          </cell>
          <cell r="O348" t="str">
            <v>-</v>
          </cell>
          <cell r="P348" t="str">
            <v>AMX</v>
          </cell>
          <cell r="Q348" t="str">
            <v>-</v>
          </cell>
          <cell r="R348" t="str">
            <v>-</v>
          </cell>
          <cell r="S348" t="str">
            <v>-</v>
          </cell>
          <cell r="T348" t="str">
            <v>-</v>
          </cell>
          <cell r="U348">
            <v>42116</v>
          </cell>
          <cell r="V348">
            <v>42139</v>
          </cell>
          <cell r="W348">
            <v>42139</v>
          </cell>
          <cell r="X348">
            <v>23</v>
          </cell>
          <cell r="Y348">
            <v>42142</v>
          </cell>
          <cell r="Z348">
            <v>3</v>
          </cell>
        </row>
        <row r="349">
          <cell r="C349">
            <v>3290</v>
          </cell>
          <cell r="D349" t="str">
            <v>SEMI</v>
          </cell>
          <cell r="E349">
            <v>2015</v>
          </cell>
          <cell r="F349" t="str">
            <v>TA</v>
          </cell>
          <cell r="G349" t="str">
            <v>TD + RTU PRE PF SON VALARDELL v4.0</v>
          </cell>
          <cell r="H349" t="str">
            <v>OF3288</v>
          </cell>
          <cell r="I349"/>
          <cell r="J349">
            <v>7</v>
          </cell>
          <cell r="K349">
            <v>7</v>
          </cell>
          <cell r="L349">
            <v>0</v>
          </cell>
          <cell r="M349">
            <v>1</v>
          </cell>
          <cell r="N349" t="str">
            <v>-</v>
          </cell>
          <cell r="O349" t="str">
            <v>-</v>
          </cell>
          <cell r="P349" t="str">
            <v>AMX</v>
          </cell>
          <cell r="Q349" t="str">
            <v>-</v>
          </cell>
          <cell r="R349" t="str">
            <v>-</v>
          </cell>
          <cell r="S349" t="str">
            <v>-</v>
          </cell>
          <cell r="T349" t="str">
            <v>-</v>
          </cell>
          <cell r="U349">
            <v>42116</v>
          </cell>
          <cell r="V349">
            <v>42139</v>
          </cell>
          <cell r="W349">
            <v>42139</v>
          </cell>
          <cell r="X349">
            <v>23</v>
          </cell>
          <cell r="Y349">
            <v>42142</v>
          </cell>
          <cell r="Z349">
            <v>3</v>
          </cell>
        </row>
        <row r="350">
          <cell r="C350">
            <v>3291</v>
          </cell>
          <cell r="D350" t="str">
            <v>SITEL</v>
          </cell>
          <cell r="E350">
            <v>2015</v>
          </cell>
          <cell r="F350" t="str">
            <v>TA</v>
          </cell>
          <cell r="G350" t="str">
            <v>40 x CPU CAP32 v2.0</v>
          </cell>
          <cell r="H350" t="str">
            <v>OF3243</v>
          </cell>
          <cell r="I350"/>
          <cell r="J350">
            <v>16</v>
          </cell>
          <cell r="K350">
            <v>16</v>
          </cell>
          <cell r="L350">
            <v>0</v>
          </cell>
          <cell r="M350">
            <v>1</v>
          </cell>
          <cell r="N350" t="str">
            <v>-</v>
          </cell>
          <cell r="O350" t="str">
            <v>-</v>
          </cell>
          <cell r="P350" t="str">
            <v>EMM</v>
          </cell>
          <cell r="Q350" t="str">
            <v>-</v>
          </cell>
          <cell r="R350" t="str">
            <v>-</v>
          </cell>
          <cell r="S350" t="str">
            <v>-</v>
          </cell>
          <cell r="T350" t="str">
            <v>-</v>
          </cell>
          <cell r="U350">
            <v>42116</v>
          </cell>
          <cell r="V350">
            <v>42154</v>
          </cell>
          <cell r="W350">
            <v>42321</v>
          </cell>
          <cell r="X350">
            <v>38</v>
          </cell>
          <cell r="Y350">
            <v>42321</v>
          </cell>
          <cell r="Z350">
            <v>0</v>
          </cell>
        </row>
        <row r="351">
          <cell r="C351">
            <v>3292</v>
          </cell>
          <cell r="D351" t="str">
            <v>ORMAZA</v>
          </cell>
          <cell r="E351">
            <v>2015</v>
          </cell>
          <cell r="F351" t="str">
            <v>TA</v>
          </cell>
          <cell r="G351" t="str">
            <v>SUPORT CC SCADA BANC SABADELL v2.0</v>
          </cell>
          <cell r="H351" t="str">
            <v>IND</v>
          </cell>
          <cell r="I351"/>
          <cell r="J351">
            <v>4</v>
          </cell>
          <cell r="K351">
            <v>4</v>
          </cell>
          <cell r="L351">
            <v>0</v>
          </cell>
          <cell r="M351">
            <v>1</v>
          </cell>
          <cell r="N351" t="str">
            <v>-</v>
          </cell>
          <cell r="O351" t="str">
            <v>-</v>
          </cell>
          <cell r="P351" t="str">
            <v>-</v>
          </cell>
          <cell r="Q351" t="str">
            <v>-</v>
          </cell>
          <cell r="R351" t="str">
            <v>TRS</v>
          </cell>
          <cell r="S351" t="str">
            <v>-</v>
          </cell>
          <cell r="T351" t="str">
            <v>-</v>
          </cell>
          <cell r="U351">
            <v>42107</v>
          </cell>
          <cell r="V351">
            <v>42107</v>
          </cell>
          <cell r="W351">
            <v>42107</v>
          </cell>
          <cell r="X351">
            <v>0</v>
          </cell>
          <cell r="Y351">
            <v>42107</v>
          </cell>
          <cell r="Z351">
            <v>0</v>
          </cell>
        </row>
        <row r="352">
          <cell r="C352"/>
          <cell r="D352"/>
          <cell r="E352"/>
          <cell r="F352"/>
          <cell r="G352"/>
          <cell r="H352"/>
          <cell r="I352"/>
          <cell r="J352">
            <v>590.5</v>
          </cell>
          <cell r="K352">
            <v>544.25</v>
          </cell>
          <cell r="L352">
            <v>46.25</v>
          </cell>
          <cell r="M352"/>
          <cell r="N352"/>
          <cell r="O352"/>
          <cell r="P352"/>
          <cell r="Q352"/>
          <cell r="R352"/>
          <cell r="S352"/>
          <cell r="T352"/>
          <cell r="U352"/>
          <cell r="V352"/>
          <cell r="W352"/>
          <cell r="X352"/>
          <cell r="Y352"/>
          <cell r="Z352">
            <v>-7</v>
          </cell>
        </row>
        <row r="353">
          <cell r="C353"/>
          <cell r="D353"/>
          <cell r="E353"/>
          <cell r="F353"/>
          <cell r="G353"/>
          <cell r="H353"/>
          <cell r="I353"/>
          <cell r="J353"/>
          <cell r="K353"/>
          <cell r="L353"/>
          <cell r="M353"/>
          <cell r="N353"/>
          <cell r="O353"/>
          <cell r="P353"/>
          <cell r="Q353"/>
          <cell r="R353"/>
          <cell r="S353"/>
          <cell r="T353"/>
          <cell r="U353"/>
          <cell r="V353"/>
          <cell r="W353"/>
          <cell r="X353"/>
          <cell r="Y353"/>
          <cell r="Z353"/>
        </row>
        <row r="354">
          <cell r="C354"/>
          <cell r="D354"/>
          <cell r="E354"/>
          <cell r="F354"/>
          <cell r="G354"/>
          <cell r="H354"/>
          <cell r="I354"/>
          <cell r="J354"/>
          <cell r="K354"/>
          <cell r="L354"/>
          <cell r="M354"/>
          <cell r="N354"/>
          <cell r="O354"/>
          <cell r="P354"/>
          <cell r="Q354"/>
          <cell r="R354"/>
          <cell r="S354"/>
          <cell r="T354"/>
          <cell r="U354"/>
          <cell r="V354"/>
          <cell r="W354"/>
          <cell r="X354"/>
          <cell r="Y354"/>
          <cell r="Z354"/>
        </row>
        <row r="355">
          <cell r="C355"/>
          <cell r="D355"/>
          <cell r="E355"/>
          <cell r="F355"/>
          <cell r="G355"/>
          <cell r="H355"/>
          <cell r="I355"/>
          <cell r="J355"/>
          <cell r="K355"/>
          <cell r="N355" t="str">
            <v>APROVISIONAMENTS</v>
          </cell>
          <cell r="O355" t="str">
            <v>ADMINISTRACIO</v>
          </cell>
          <cell r="P355" t="str">
            <v>OPERACIONS</v>
          </cell>
          <cell r="Q355" t="str">
            <v>IMPLEMENTACIO</v>
          </cell>
          <cell r="R355" t="str">
            <v>DESENVOLUPAMENT</v>
          </cell>
          <cell r="S355" t="str">
            <v>COMERCIAL</v>
          </cell>
          <cell r="T355" t="str">
            <v>CONSUL.TELCOMUNIC.</v>
          </cell>
          <cell r="U355"/>
          <cell r="Z355"/>
        </row>
        <row r="356">
          <cell r="C356"/>
          <cell r="N356"/>
          <cell r="O356"/>
          <cell r="P356"/>
          <cell r="Q356"/>
          <cell r="R356"/>
          <cell r="S356"/>
          <cell r="T356"/>
          <cell r="U356"/>
          <cell r="Z356"/>
        </row>
        <row r="357">
          <cell r="C357"/>
          <cell r="N357"/>
          <cell r="O357"/>
          <cell r="P357"/>
          <cell r="Q357"/>
          <cell r="R357"/>
          <cell r="S357"/>
          <cell r="T357"/>
          <cell r="U357"/>
          <cell r="Z357"/>
        </row>
        <row r="358">
          <cell r="C358"/>
          <cell r="N358"/>
          <cell r="O358"/>
          <cell r="P358"/>
          <cell r="Q358"/>
          <cell r="R358"/>
          <cell r="S358"/>
          <cell r="T358"/>
          <cell r="U358"/>
          <cell r="Z358"/>
        </row>
        <row r="359">
          <cell r="C359"/>
          <cell r="N359"/>
          <cell r="O359"/>
          <cell r="P359"/>
          <cell r="Q359"/>
          <cell r="R359"/>
          <cell r="S359"/>
          <cell r="T359"/>
          <cell r="U359"/>
          <cell r="Z359"/>
        </row>
        <row r="360">
          <cell r="C360"/>
          <cell r="E360" t="str">
            <v>Projectes (EXTERNS) en curs 2.015</v>
          </cell>
          <cell r="F360"/>
          <cell r="G360"/>
          <cell r="H360"/>
          <cell r="I360"/>
          <cell r="J360"/>
          <cell r="K360"/>
          <cell r="L360"/>
          <cell r="M360"/>
          <cell r="N360"/>
          <cell r="O360"/>
          <cell r="P360"/>
          <cell r="Q360"/>
          <cell r="R360"/>
          <cell r="S360"/>
          <cell r="T360"/>
          <cell r="U360"/>
          <cell r="Z360"/>
        </row>
        <row r="361">
          <cell r="N361"/>
          <cell r="O361"/>
          <cell r="P361"/>
          <cell r="Q361"/>
          <cell r="R361"/>
          <cell r="S361"/>
          <cell r="T361"/>
          <cell r="U361"/>
          <cell r="Z361"/>
        </row>
        <row r="362">
          <cell r="N362"/>
          <cell r="O362"/>
          <cell r="P362"/>
          <cell r="Q362"/>
          <cell r="R362"/>
          <cell r="S362"/>
          <cell r="T362"/>
          <cell r="U362"/>
          <cell r="Z362"/>
        </row>
        <row r="363">
          <cell r="C363" t="str">
            <v>OF</v>
          </cell>
          <cell r="D363" t="str">
            <v>CLIENT</v>
          </cell>
          <cell r="E363" t="str">
            <v>ANY</v>
          </cell>
          <cell r="F363" t="str">
            <v>STATUS</v>
          </cell>
          <cell r="G363" t="str">
            <v>PROJECTE</v>
          </cell>
          <cell r="H363" t="str">
            <v>TIPUS OF o DEPENDENCIA</v>
          </cell>
          <cell r="I363"/>
          <cell r="J363" t="str">
            <v>PREV</v>
          </cell>
          <cell r="K363" t="str">
            <v>TOTAL</v>
          </cell>
          <cell r="L363" t="str">
            <v>DESV</v>
          </cell>
          <cell r="M363" t="str">
            <v>AVANÇ</v>
          </cell>
          <cell r="N363" t="str">
            <v>DPT. IMPLICATS</v>
          </cell>
          <cell r="O363"/>
          <cell r="P363"/>
          <cell r="Q363"/>
          <cell r="R363"/>
          <cell r="S363"/>
          <cell r="T363"/>
          <cell r="U363" t="str">
            <v>DATA</v>
          </cell>
          <cell r="V363" t="str">
            <v>DATA</v>
          </cell>
          <cell r="W363" t="str">
            <v>DATA</v>
          </cell>
          <cell r="X363" t="str">
            <v>DURADA</v>
          </cell>
          <cell r="Y363" t="str">
            <v>DATA</v>
          </cell>
          <cell r="Z363" t="str">
            <v>DESVIAC.</v>
          </cell>
        </row>
        <row r="364">
          <cell r="C364"/>
          <cell r="D364"/>
          <cell r="E364"/>
          <cell r="F364"/>
          <cell r="G364"/>
          <cell r="H364"/>
          <cell r="I364"/>
          <cell r="J364"/>
          <cell r="K364" t="str">
            <v>REAL</v>
          </cell>
          <cell r="L364"/>
          <cell r="M364"/>
          <cell r="N364"/>
          <cell r="O364"/>
          <cell r="P364"/>
          <cell r="Q364"/>
          <cell r="R364"/>
          <cell r="S364"/>
          <cell r="T364"/>
          <cell r="U364" t="str">
            <v>INICI</v>
          </cell>
          <cell r="V364" t="str">
            <v>ENTREGA</v>
          </cell>
          <cell r="W364" t="str">
            <v>REVISADA</v>
          </cell>
          <cell r="X364"/>
          <cell r="Y364" t="str">
            <v>ACCEP.</v>
          </cell>
          <cell r="Z364"/>
        </row>
        <row r="365">
          <cell r="C365"/>
          <cell r="D365"/>
          <cell r="E365"/>
          <cell r="F365"/>
          <cell r="G365"/>
          <cell r="H365"/>
          <cell r="I365"/>
          <cell r="N365"/>
          <cell r="O365"/>
          <cell r="P365"/>
          <cell r="Q365"/>
          <cell r="R365"/>
          <cell r="S365"/>
          <cell r="T365"/>
          <cell r="U365"/>
          <cell r="V365"/>
          <cell r="Z365"/>
        </row>
        <row r="366">
          <cell r="C366">
            <v>3323</v>
          </cell>
          <cell r="D366" t="str">
            <v>ENDENE</v>
          </cell>
          <cell r="E366">
            <v>2015</v>
          </cell>
          <cell r="F366" t="str">
            <v>TA</v>
          </cell>
          <cell r="G366" t="str">
            <v>REPARACIO RF TD P.F. SON JORDI</v>
          </cell>
          <cell r="H366" t="str">
            <v>IND</v>
          </cell>
          <cell r="I366"/>
          <cell r="J366">
            <v>2</v>
          </cell>
          <cell r="K366">
            <v>2</v>
          </cell>
          <cell r="L366">
            <v>0</v>
          </cell>
          <cell r="M366">
            <v>1</v>
          </cell>
          <cell r="N366" t="str">
            <v>-</v>
          </cell>
          <cell r="O366" t="str">
            <v>-</v>
          </cell>
          <cell r="P366" t="str">
            <v>EMM</v>
          </cell>
          <cell r="Q366" t="str">
            <v>-</v>
          </cell>
          <cell r="R366" t="str">
            <v>-</v>
          </cell>
          <cell r="S366" t="str">
            <v>-</v>
          </cell>
          <cell r="T366" t="str">
            <v>-</v>
          </cell>
          <cell r="U366">
            <v>42150</v>
          </cell>
          <cell r="V366">
            <v>42153</v>
          </cell>
          <cell r="W366">
            <v>42153</v>
          </cell>
          <cell r="X366">
            <v>3</v>
          </cell>
          <cell r="Y366">
            <v>42153</v>
          </cell>
          <cell r="Z366">
            <v>0</v>
          </cell>
        </row>
        <row r="367">
          <cell r="C367">
            <v>3324</v>
          </cell>
          <cell r="D367" t="str">
            <v>INPPOZ</v>
          </cell>
          <cell r="E367">
            <v>2015</v>
          </cell>
          <cell r="F367" t="str">
            <v>TA</v>
          </cell>
          <cell r="G367" t="str">
            <v>RTU C.T. BELALCAZAR v5.0</v>
          </cell>
          <cell r="H367" t="str">
            <v>IND</v>
          </cell>
          <cell r="I367"/>
          <cell r="J367">
            <v>14</v>
          </cell>
          <cell r="K367">
            <v>14</v>
          </cell>
          <cell r="L367">
            <v>0</v>
          </cell>
          <cell r="M367">
            <v>1</v>
          </cell>
          <cell r="N367" t="str">
            <v>-</v>
          </cell>
          <cell r="O367" t="str">
            <v>-</v>
          </cell>
          <cell r="P367" t="str">
            <v>-</v>
          </cell>
          <cell r="Q367" t="str">
            <v>-</v>
          </cell>
          <cell r="R367" t="str">
            <v>RVC</v>
          </cell>
          <cell r="S367" t="str">
            <v>-</v>
          </cell>
          <cell r="T367" t="str">
            <v>-</v>
          </cell>
          <cell r="U367">
            <v>42153</v>
          </cell>
          <cell r="V367">
            <v>42216</v>
          </cell>
          <cell r="W367">
            <v>42422</v>
          </cell>
          <cell r="X367">
            <v>62</v>
          </cell>
          <cell r="Y367">
            <v>42422</v>
          </cell>
          <cell r="Z367">
            <v>0</v>
          </cell>
        </row>
        <row r="368">
          <cell r="C368">
            <v>3325</v>
          </cell>
          <cell r="D368" t="str">
            <v>ELEBER</v>
          </cell>
          <cell r="E368">
            <v>2015</v>
          </cell>
          <cell r="F368" t="str">
            <v>TA</v>
          </cell>
          <cell r="G368" t="str">
            <v>SOPORTE SCADA BERMEJALES 2,015 (Contr.Mnto.)</v>
          </cell>
          <cell r="H368" t="str">
            <v>IND</v>
          </cell>
          <cell r="I368"/>
          <cell r="J368">
            <v>16</v>
          </cell>
          <cell r="K368">
            <v>16</v>
          </cell>
          <cell r="L368">
            <v>0</v>
          </cell>
          <cell r="M368">
            <v>1</v>
          </cell>
          <cell r="N368" t="str">
            <v>-</v>
          </cell>
          <cell r="O368" t="str">
            <v>-</v>
          </cell>
          <cell r="P368" t="str">
            <v>-</v>
          </cell>
          <cell r="Q368" t="str">
            <v>JMG</v>
          </cell>
          <cell r="R368" t="str">
            <v>-</v>
          </cell>
          <cell r="S368" t="str">
            <v>-</v>
          </cell>
          <cell r="T368" t="str">
            <v>-</v>
          </cell>
          <cell r="U368">
            <v>42186</v>
          </cell>
          <cell r="V368">
            <v>42551</v>
          </cell>
          <cell r="W368">
            <v>42551</v>
          </cell>
          <cell r="X368">
            <v>359</v>
          </cell>
          <cell r="Y368">
            <v>42551</v>
          </cell>
          <cell r="Z368">
            <v>0</v>
          </cell>
        </row>
        <row r="369">
          <cell r="C369">
            <v>3326</v>
          </cell>
          <cell r="D369" t="str">
            <v>INPPOZ</v>
          </cell>
          <cell r="E369">
            <v>2015</v>
          </cell>
          <cell r="F369" t="str">
            <v>TA</v>
          </cell>
          <cell r="G369" t="str">
            <v>RTU S.E. DANIEL DE TORRES v1.2</v>
          </cell>
          <cell r="H369" t="str">
            <v>PPAL</v>
          </cell>
          <cell r="I369"/>
          <cell r="J369">
            <v>21</v>
          </cell>
          <cell r="K369">
            <v>21</v>
          </cell>
          <cell r="L369">
            <v>0</v>
          </cell>
          <cell r="M369">
            <v>1</v>
          </cell>
          <cell r="N369" t="str">
            <v>-</v>
          </cell>
          <cell r="O369" t="str">
            <v>-</v>
          </cell>
          <cell r="P369" t="str">
            <v>-</v>
          </cell>
          <cell r="Q369" t="str">
            <v>-</v>
          </cell>
          <cell r="R369" t="str">
            <v>RVC</v>
          </cell>
          <cell r="S369" t="str">
            <v>-</v>
          </cell>
          <cell r="T369" t="str">
            <v>-</v>
          </cell>
          <cell r="U369">
            <v>42153</v>
          </cell>
          <cell r="V369">
            <v>42216</v>
          </cell>
          <cell r="W369">
            <v>42577</v>
          </cell>
          <cell r="X369">
            <v>62</v>
          </cell>
          <cell r="Y369">
            <v>42577</v>
          </cell>
          <cell r="Z369">
            <v>0</v>
          </cell>
        </row>
        <row r="370">
          <cell r="C370">
            <v>3327</v>
          </cell>
          <cell r="D370" t="str">
            <v>INPPOZ</v>
          </cell>
          <cell r="E370">
            <v>2015</v>
          </cell>
          <cell r="F370" t="str">
            <v>TA</v>
          </cell>
          <cell r="G370" t="str">
            <v>Inst. y PEM RTU S.E. DANIEL DE TORRES v1.2</v>
          </cell>
          <cell r="H370" t="str">
            <v>OF3326</v>
          </cell>
          <cell r="I370"/>
          <cell r="J370">
            <v>16</v>
          </cell>
          <cell r="K370">
            <v>16</v>
          </cell>
          <cell r="L370">
            <v>0</v>
          </cell>
          <cell r="M370">
            <v>1</v>
          </cell>
          <cell r="N370" t="str">
            <v>-</v>
          </cell>
          <cell r="O370" t="str">
            <v>-</v>
          </cell>
          <cell r="P370" t="str">
            <v>-</v>
          </cell>
          <cell r="Q370" t="str">
            <v>-</v>
          </cell>
          <cell r="R370" t="str">
            <v>RVC</v>
          </cell>
          <cell r="S370" t="str">
            <v>-</v>
          </cell>
          <cell r="T370" t="str">
            <v>-</v>
          </cell>
          <cell r="U370">
            <v>42153</v>
          </cell>
          <cell r="V370">
            <v>42216</v>
          </cell>
          <cell r="W370">
            <v>42565</v>
          </cell>
          <cell r="X370">
            <v>62</v>
          </cell>
          <cell r="Y370">
            <v>42565</v>
          </cell>
          <cell r="Z370">
            <v>0</v>
          </cell>
        </row>
        <row r="371">
          <cell r="C371">
            <v>3328</v>
          </cell>
          <cell r="D371" t="str">
            <v>INPPOZ</v>
          </cell>
          <cell r="E371">
            <v>2015</v>
          </cell>
          <cell r="F371" t="str">
            <v>TA</v>
          </cell>
          <cell r="G371" t="str">
            <v>RTU C.T. Dr. FLEMING v1.0</v>
          </cell>
          <cell r="H371" t="str">
            <v>PPAL</v>
          </cell>
          <cell r="I371"/>
          <cell r="J371">
            <v>31.5</v>
          </cell>
          <cell r="K371">
            <v>31.5</v>
          </cell>
          <cell r="L371">
            <v>0</v>
          </cell>
          <cell r="M371">
            <v>1</v>
          </cell>
          <cell r="N371" t="str">
            <v>-</v>
          </cell>
          <cell r="O371" t="str">
            <v>-</v>
          </cell>
          <cell r="P371" t="str">
            <v>-</v>
          </cell>
          <cell r="Q371" t="str">
            <v>-</v>
          </cell>
          <cell r="R371" t="str">
            <v>RVC</v>
          </cell>
          <cell r="S371" t="str">
            <v>-</v>
          </cell>
          <cell r="T371" t="str">
            <v>-</v>
          </cell>
          <cell r="U371">
            <v>42153</v>
          </cell>
          <cell r="V371">
            <v>42216</v>
          </cell>
          <cell r="W371">
            <v>42296</v>
          </cell>
          <cell r="X371">
            <v>62</v>
          </cell>
          <cell r="Y371">
            <v>42296</v>
          </cell>
          <cell r="Z371">
            <v>0</v>
          </cell>
        </row>
        <row r="372">
          <cell r="C372">
            <v>3329</v>
          </cell>
          <cell r="D372" t="str">
            <v>INPPOZ</v>
          </cell>
          <cell r="E372">
            <v>2015</v>
          </cell>
          <cell r="F372" t="str">
            <v>TA</v>
          </cell>
          <cell r="G372" t="str">
            <v>Inst. y PEM RTU C.T. Dr. FLEMING v1.0</v>
          </cell>
          <cell r="H372" t="str">
            <v>OF3328</v>
          </cell>
          <cell r="I372"/>
          <cell r="J372">
            <v>9</v>
          </cell>
          <cell r="K372">
            <v>9</v>
          </cell>
          <cell r="L372">
            <v>0</v>
          </cell>
          <cell r="M372">
            <v>1</v>
          </cell>
          <cell r="N372" t="str">
            <v>-</v>
          </cell>
          <cell r="O372" t="str">
            <v>-</v>
          </cell>
          <cell r="P372" t="str">
            <v>-</v>
          </cell>
          <cell r="Q372" t="str">
            <v>-</v>
          </cell>
          <cell r="R372" t="str">
            <v>RVC</v>
          </cell>
          <cell r="S372" t="str">
            <v>-</v>
          </cell>
          <cell r="T372" t="str">
            <v>-</v>
          </cell>
          <cell r="U372">
            <v>42153</v>
          </cell>
          <cell r="V372">
            <v>42216</v>
          </cell>
          <cell r="W372">
            <v>42296</v>
          </cell>
          <cell r="X372">
            <v>62</v>
          </cell>
          <cell r="Y372">
            <v>42296</v>
          </cell>
          <cell r="Z372">
            <v>0</v>
          </cell>
        </row>
        <row r="373">
          <cell r="C373">
            <v>3330</v>
          </cell>
          <cell r="D373" t="str">
            <v>BASENE</v>
          </cell>
          <cell r="E373">
            <v>2015</v>
          </cell>
          <cell r="F373" t="str">
            <v>TA</v>
          </cell>
          <cell r="G373" t="str">
            <v>RTU PM6 DERIVACIO CROUS v1.0</v>
          </cell>
          <cell r="H373" t="str">
            <v>IND</v>
          </cell>
          <cell r="I373"/>
          <cell r="J373">
            <v>40</v>
          </cell>
          <cell r="K373">
            <v>40</v>
          </cell>
          <cell r="L373">
            <v>0</v>
          </cell>
          <cell r="M373">
            <v>1</v>
          </cell>
          <cell r="N373" t="str">
            <v>-</v>
          </cell>
          <cell r="O373" t="str">
            <v>-</v>
          </cell>
          <cell r="P373" t="str">
            <v>-</v>
          </cell>
          <cell r="Q373" t="str">
            <v>JMG</v>
          </cell>
          <cell r="R373" t="str">
            <v>-</v>
          </cell>
          <cell r="S373" t="str">
            <v>-</v>
          </cell>
          <cell r="T373" t="str">
            <v>-</v>
          </cell>
          <cell r="U373">
            <v>42170</v>
          </cell>
          <cell r="V373">
            <v>42277</v>
          </cell>
          <cell r="W373">
            <v>42405</v>
          </cell>
          <cell r="X373">
            <v>105</v>
          </cell>
          <cell r="Y373">
            <v>42405</v>
          </cell>
          <cell r="Z373">
            <v>0</v>
          </cell>
        </row>
        <row r="374">
          <cell r="C374">
            <v>3331</v>
          </cell>
          <cell r="D374" t="str">
            <v>BASENE</v>
          </cell>
          <cell r="E374">
            <v>2015</v>
          </cell>
          <cell r="F374" t="str">
            <v>TA</v>
          </cell>
          <cell r="G374" t="str">
            <v>RTU PM6 LA ROQUETA v1.0</v>
          </cell>
          <cell r="H374" t="str">
            <v>IND</v>
          </cell>
          <cell r="I374"/>
          <cell r="J374">
            <v>40</v>
          </cell>
          <cell r="K374">
            <v>25.57</v>
          </cell>
          <cell r="L374">
            <v>14.43</v>
          </cell>
          <cell r="M374">
            <v>0.63924999999999998</v>
          </cell>
          <cell r="N374" t="str">
            <v>-</v>
          </cell>
          <cell r="O374" t="str">
            <v>-</v>
          </cell>
          <cell r="P374" t="str">
            <v>-</v>
          </cell>
          <cell r="Q374" t="str">
            <v>JMG</v>
          </cell>
          <cell r="R374" t="str">
            <v>-</v>
          </cell>
          <cell r="S374" t="str">
            <v>-</v>
          </cell>
          <cell r="T374" t="str">
            <v>-</v>
          </cell>
          <cell r="U374">
            <v>42170</v>
          </cell>
          <cell r="V374">
            <v>42277</v>
          </cell>
          <cell r="W374">
            <v>42559</v>
          </cell>
          <cell r="X374">
            <v>105</v>
          </cell>
          <cell r="Y374">
            <v>42559</v>
          </cell>
          <cell r="Z374">
            <v>0</v>
          </cell>
        </row>
        <row r="375">
          <cell r="C375">
            <v>3332</v>
          </cell>
          <cell r="D375" t="str">
            <v>ELDICE</v>
          </cell>
          <cell r="E375">
            <v>2015</v>
          </cell>
          <cell r="F375" t="str">
            <v>TA</v>
          </cell>
          <cell r="G375" t="str">
            <v>SUPORT CSSat CENTELLES 2,015 (Contr.Mnto.)</v>
          </cell>
          <cell r="H375" t="str">
            <v>IND</v>
          </cell>
          <cell r="I375"/>
          <cell r="J375">
            <v>45</v>
          </cell>
          <cell r="K375">
            <v>45</v>
          </cell>
          <cell r="L375">
            <v>0</v>
          </cell>
          <cell r="M375">
            <v>1</v>
          </cell>
          <cell r="N375" t="str">
            <v>-</v>
          </cell>
          <cell r="O375" t="str">
            <v>-</v>
          </cell>
          <cell r="P375" t="str">
            <v>-</v>
          </cell>
          <cell r="Q375" t="str">
            <v>-</v>
          </cell>
          <cell r="R375" t="str">
            <v>TRS</v>
          </cell>
          <cell r="S375" t="str">
            <v>-</v>
          </cell>
          <cell r="T375" t="str">
            <v>-</v>
          </cell>
          <cell r="U375">
            <v>42005</v>
          </cell>
          <cell r="V375">
            <v>42369</v>
          </cell>
          <cell r="W375">
            <v>42428</v>
          </cell>
          <cell r="X375">
            <v>360</v>
          </cell>
          <cell r="Y375">
            <v>42428</v>
          </cell>
          <cell r="Z375">
            <v>0</v>
          </cell>
        </row>
        <row r="376">
          <cell r="C376">
            <v>3333</v>
          </cell>
          <cell r="D376" t="str">
            <v>ELMUPO</v>
          </cell>
          <cell r="E376">
            <v>2015</v>
          </cell>
          <cell r="F376" t="str">
            <v>TA</v>
          </cell>
          <cell r="G376" t="str">
            <v>CC SCADA PONTS v1.0 (Re-Instal.lacio)</v>
          </cell>
          <cell r="H376" t="str">
            <v>IND</v>
          </cell>
          <cell r="I376"/>
          <cell r="J376">
            <v>8</v>
          </cell>
          <cell r="K376">
            <v>9.5</v>
          </cell>
          <cell r="L376">
            <v>-1.5</v>
          </cell>
          <cell r="M376">
            <v>1.1875</v>
          </cell>
          <cell r="N376" t="str">
            <v>-</v>
          </cell>
          <cell r="O376" t="str">
            <v>-</v>
          </cell>
          <cell r="P376" t="str">
            <v>-</v>
          </cell>
          <cell r="Q376" t="str">
            <v>JMG</v>
          </cell>
          <cell r="R376" t="str">
            <v>-</v>
          </cell>
          <cell r="S376" t="str">
            <v>-</v>
          </cell>
          <cell r="T376" t="str">
            <v>-</v>
          </cell>
          <cell r="U376">
            <v>42163</v>
          </cell>
          <cell r="V376">
            <v>42185</v>
          </cell>
          <cell r="W376">
            <v>42185</v>
          </cell>
          <cell r="X376">
            <v>22</v>
          </cell>
          <cell r="Y376">
            <v>42178</v>
          </cell>
          <cell r="Z376">
            <v>-7</v>
          </cell>
        </row>
        <row r="377">
          <cell r="C377">
            <v>3334</v>
          </cell>
          <cell r="D377" t="str">
            <v>SITEL</v>
          </cell>
          <cell r="E377">
            <v>2015</v>
          </cell>
          <cell r="F377" t="str">
            <v>TA</v>
          </cell>
          <cell r="G377" t="str">
            <v>40 x FRONT END CES CAP32 v1.2</v>
          </cell>
          <cell r="H377" t="str">
            <v>OF3306</v>
          </cell>
          <cell r="I377"/>
          <cell r="J377">
            <v>4</v>
          </cell>
          <cell r="K377">
            <v>4</v>
          </cell>
          <cell r="L377">
            <v>0</v>
          </cell>
          <cell r="M377">
            <v>1</v>
          </cell>
          <cell r="N377" t="str">
            <v>-</v>
          </cell>
          <cell r="O377" t="str">
            <v>-</v>
          </cell>
          <cell r="P377" t="str">
            <v>EMM</v>
          </cell>
          <cell r="Q377" t="str">
            <v>-</v>
          </cell>
          <cell r="R377" t="str">
            <v>-</v>
          </cell>
          <cell r="S377" t="str">
            <v>-</v>
          </cell>
          <cell r="T377" t="str">
            <v>-</v>
          </cell>
          <cell r="U377">
            <v>42174</v>
          </cell>
          <cell r="V377">
            <v>42216</v>
          </cell>
          <cell r="W377">
            <v>42251</v>
          </cell>
          <cell r="X377">
            <v>42</v>
          </cell>
          <cell r="Y377">
            <v>42251</v>
          </cell>
          <cell r="Z377">
            <v>0</v>
          </cell>
        </row>
        <row r="378">
          <cell r="C378">
            <v>3335</v>
          </cell>
          <cell r="D378" t="str">
            <v>SITEL</v>
          </cell>
          <cell r="E378">
            <v>2015</v>
          </cell>
          <cell r="F378" t="str">
            <v>TA</v>
          </cell>
          <cell r="G378" t="str">
            <v>1 x EE CAP32 v2,1</v>
          </cell>
          <cell r="H378" t="str">
            <v>OF3306</v>
          </cell>
          <cell r="I378"/>
          <cell r="J378">
            <v>1</v>
          </cell>
          <cell r="K378">
            <v>1</v>
          </cell>
          <cell r="L378">
            <v>0</v>
          </cell>
          <cell r="M378">
            <v>1</v>
          </cell>
          <cell r="N378" t="str">
            <v>-</v>
          </cell>
          <cell r="O378" t="str">
            <v>-</v>
          </cell>
          <cell r="P378" t="str">
            <v>EMM</v>
          </cell>
          <cell r="Q378" t="str">
            <v>-</v>
          </cell>
          <cell r="R378" t="str">
            <v>-</v>
          </cell>
          <cell r="S378" t="str">
            <v>-</v>
          </cell>
          <cell r="T378" t="str">
            <v>-</v>
          </cell>
          <cell r="U378">
            <v>42174</v>
          </cell>
          <cell r="V378">
            <v>42174</v>
          </cell>
          <cell r="W378">
            <v>42174</v>
          </cell>
          <cell r="X378">
            <v>0</v>
          </cell>
          <cell r="Y378">
            <v>42174</v>
          </cell>
          <cell r="Z378">
            <v>0</v>
          </cell>
        </row>
        <row r="379">
          <cell r="C379">
            <v>3336</v>
          </cell>
          <cell r="D379" t="str">
            <v>ELEALM</v>
          </cell>
          <cell r="E379">
            <v>2015</v>
          </cell>
          <cell r="F379" t="str">
            <v>TA</v>
          </cell>
          <cell r="G379" t="str">
            <v>Inst. I PEM CSSat ALMENAR v9.0</v>
          </cell>
          <cell r="H379" t="str">
            <v>IND</v>
          </cell>
          <cell r="I379"/>
          <cell r="J379">
            <v>4</v>
          </cell>
          <cell r="K379">
            <v>4</v>
          </cell>
          <cell r="L379">
            <v>0</v>
          </cell>
          <cell r="M379">
            <v>1</v>
          </cell>
          <cell r="N379" t="str">
            <v>-</v>
          </cell>
          <cell r="O379" t="str">
            <v>-</v>
          </cell>
          <cell r="P379" t="str">
            <v>-</v>
          </cell>
          <cell r="Q379" t="str">
            <v>-</v>
          </cell>
          <cell r="R379" t="str">
            <v>TRS</v>
          </cell>
          <cell r="S379" t="str">
            <v>-</v>
          </cell>
          <cell r="T379" t="str">
            <v>-</v>
          </cell>
          <cell r="U379">
            <v>42177</v>
          </cell>
          <cell r="V379">
            <v>42216</v>
          </cell>
          <cell r="W379">
            <v>42216</v>
          </cell>
          <cell r="X379">
            <v>39</v>
          </cell>
          <cell r="Y379">
            <v>42194</v>
          </cell>
          <cell r="Z379">
            <v>-21</v>
          </cell>
        </row>
        <row r="380">
          <cell r="C380">
            <v>3337</v>
          </cell>
          <cell r="D380" t="str">
            <v>EMSA</v>
          </cell>
          <cell r="E380">
            <v>2015</v>
          </cell>
          <cell r="F380" t="str">
            <v>TA</v>
          </cell>
          <cell r="G380" t="str">
            <v>RTU C.T. TORREVELILLA v1.0</v>
          </cell>
          <cell r="H380" t="str">
            <v>IND</v>
          </cell>
          <cell r="I380"/>
          <cell r="J380">
            <v>12</v>
          </cell>
          <cell r="K380">
            <v>12</v>
          </cell>
          <cell r="L380">
            <v>0</v>
          </cell>
          <cell r="M380">
            <v>1</v>
          </cell>
          <cell r="N380" t="str">
            <v>-</v>
          </cell>
          <cell r="O380" t="str">
            <v>-</v>
          </cell>
          <cell r="P380" t="str">
            <v>-</v>
          </cell>
          <cell r="Q380" t="str">
            <v>-</v>
          </cell>
          <cell r="R380" t="str">
            <v>TRS</v>
          </cell>
          <cell r="S380" t="str">
            <v>-</v>
          </cell>
          <cell r="T380" t="str">
            <v>-</v>
          </cell>
          <cell r="U380">
            <v>42124</v>
          </cell>
          <cell r="V380">
            <v>42216</v>
          </cell>
          <cell r="W380">
            <v>42319</v>
          </cell>
          <cell r="X380">
            <v>90</v>
          </cell>
          <cell r="Y380">
            <v>42319</v>
          </cell>
          <cell r="Z380">
            <v>0</v>
          </cell>
        </row>
        <row r="381">
          <cell r="C381">
            <v>3338</v>
          </cell>
          <cell r="D381" t="str">
            <v>EMSA</v>
          </cell>
          <cell r="E381">
            <v>2015</v>
          </cell>
          <cell r="F381" t="str">
            <v>TA</v>
          </cell>
          <cell r="G381" t="str">
            <v>RTU C.T. CINC TORRES v1.0</v>
          </cell>
          <cell r="H381" t="str">
            <v>IND</v>
          </cell>
          <cell r="I381"/>
          <cell r="J381">
            <v>14</v>
          </cell>
          <cell r="K381">
            <v>14</v>
          </cell>
          <cell r="L381">
            <v>0</v>
          </cell>
          <cell r="M381">
            <v>1</v>
          </cell>
          <cell r="N381" t="str">
            <v>-</v>
          </cell>
          <cell r="O381" t="str">
            <v>-</v>
          </cell>
          <cell r="P381" t="str">
            <v>-</v>
          </cell>
          <cell r="Q381" t="str">
            <v>-</v>
          </cell>
          <cell r="R381" t="str">
            <v>RVC</v>
          </cell>
          <cell r="S381" t="str">
            <v>-</v>
          </cell>
          <cell r="T381" t="str">
            <v>-</v>
          </cell>
          <cell r="U381">
            <v>42124</v>
          </cell>
          <cell r="V381">
            <v>42216</v>
          </cell>
          <cell r="W381">
            <v>42509</v>
          </cell>
          <cell r="X381">
            <v>90</v>
          </cell>
          <cell r="Y381">
            <v>42509</v>
          </cell>
          <cell r="Z381">
            <v>0</v>
          </cell>
        </row>
        <row r="382">
          <cell r="C382">
            <v>3339</v>
          </cell>
          <cell r="D382" t="str">
            <v>ELECON</v>
          </cell>
          <cell r="E382">
            <v>2015</v>
          </cell>
          <cell r="F382" t="str">
            <v>OB</v>
          </cell>
          <cell r="G382" t="str">
            <v>CC SCADA TEDIS.Net CONDADO v1.0</v>
          </cell>
          <cell r="H382" t="str">
            <v>IND</v>
          </cell>
          <cell r="I382"/>
          <cell r="J382">
            <v>152</v>
          </cell>
          <cell r="K382">
            <v>0</v>
          </cell>
          <cell r="L382">
            <v>152</v>
          </cell>
          <cell r="M382">
            <v>0</v>
          </cell>
          <cell r="N382" t="str">
            <v>-</v>
          </cell>
          <cell r="O382" t="str">
            <v>-</v>
          </cell>
          <cell r="P382" t="str">
            <v>-</v>
          </cell>
          <cell r="Q382" t="str">
            <v>-</v>
          </cell>
          <cell r="R382" t="str">
            <v>EDC</v>
          </cell>
          <cell r="S382" t="str">
            <v>-</v>
          </cell>
          <cell r="T382" t="str">
            <v>-</v>
          </cell>
          <cell r="U382">
            <v>42146</v>
          </cell>
          <cell r="V382">
            <v>42369</v>
          </cell>
          <cell r="W382">
            <v>42369</v>
          </cell>
          <cell r="X382">
            <v>219</v>
          </cell>
          <cell r="Y382"/>
          <cell r="Z382" t="str">
            <v/>
          </cell>
        </row>
        <row r="383">
          <cell r="C383">
            <v>3340</v>
          </cell>
          <cell r="D383" t="str">
            <v>ELECON</v>
          </cell>
          <cell r="E383">
            <v>2015</v>
          </cell>
          <cell r="F383" t="str">
            <v>TA</v>
          </cell>
          <cell r="G383" t="str">
            <v>SOPORTE SCADA TEDIS.Net CONDADO 2.016 (Cto.Mnto.)</v>
          </cell>
          <cell r="H383" t="str">
            <v>IND</v>
          </cell>
          <cell r="I383"/>
          <cell r="J383">
            <v>16</v>
          </cell>
          <cell r="K383">
            <v>1</v>
          </cell>
          <cell r="L383">
            <v>15</v>
          </cell>
          <cell r="M383">
            <v>6.25E-2</v>
          </cell>
          <cell r="N383" t="str">
            <v>-</v>
          </cell>
          <cell r="O383" t="str">
            <v>-</v>
          </cell>
          <cell r="P383" t="str">
            <v>-</v>
          </cell>
          <cell r="Q383" t="str">
            <v>-</v>
          </cell>
          <cell r="R383" t="str">
            <v>EDC</v>
          </cell>
          <cell r="S383" t="str">
            <v>-</v>
          </cell>
          <cell r="T383" t="str">
            <v>-</v>
          </cell>
          <cell r="U383">
            <v>42369</v>
          </cell>
          <cell r="V383">
            <v>42735</v>
          </cell>
          <cell r="W383">
            <v>42735</v>
          </cell>
          <cell r="X383">
            <v>360</v>
          </cell>
          <cell r="Y383">
            <v>42735</v>
          </cell>
          <cell r="Z383">
            <v>0</v>
          </cell>
        </row>
        <row r="384">
          <cell r="C384">
            <v>3341</v>
          </cell>
          <cell r="D384" t="str">
            <v>ELDICE</v>
          </cell>
          <cell r="E384">
            <v>2015</v>
          </cell>
          <cell r="F384" t="str">
            <v>TA</v>
          </cell>
          <cell r="G384" t="str">
            <v>Inst. i PEM CSSat CENTELLES v10.0</v>
          </cell>
          <cell r="H384" t="str">
            <v>IND</v>
          </cell>
          <cell r="I384"/>
          <cell r="J384">
            <v>8</v>
          </cell>
          <cell r="K384">
            <v>8</v>
          </cell>
          <cell r="L384">
            <v>0</v>
          </cell>
          <cell r="M384">
            <v>1</v>
          </cell>
          <cell r="N384" t="str">
            <v>-</v>
          </cell>
          <cell r="O384" t="str">
            <v>-</v>
          </cell>
          <cell r="P384" t="str">
            <v>-</v>
          </cell>
          <cell r="Q384" t="str">
            <v>-</v>
          </cell>
          <cell r="R384" t="str">
            <v>TRS</v>
          </cell>
          <cell r="S384" t="str">
            <v>-</v>
          </cell>
          <cell r="T384" t="str">
            <v>-</v>
          </cell>
          <cell r="U384">
            <v>42180</v>
          </cell>
          <cell r="V384">
            <v>42216</v>
          </cell>
          <cell r="W384">
            <v>42522</v>
          </cell>
          <cell r="X384">
            <v>36</v>
          </cell>
          <cell r="Y384">
            <v>42522</v>
          </cell>
          <cell r="Z384">
            <v>0</v>
          </cell>
        </row>
        <row r="385">
          <cell r="C385">
            <v>3342</v>
          </cell>
          <cell r="D385" t="str">
            <v>VERTRE</v>
          </cell>
          <cell r="E385">
            <v>2015</v>
          </cell>
          <cell r="F385" t="str">
            <v>TA</v>
          </cell>
          <cell r="G385" t="str">
            <v>REPARACIO RTU PRE PIRS DE ARICO</v>
          </cell>
          <cell r="H385" t="str">
            <v>IND</v>
          </cell>
          <cell r="I385"/>
          <cell r="J385">
            <v>7</v>
          </cell>
          <cell r="K385">
            <v>7</v>
          </cell>
          <cell r="L385">
            <v>0</v>
          </cell>
          <cell r="M385">
            <v>1</v>
          </cell>
          <cell r="N385" t="str">
            <v>-</v>
          </cell>
          <cell r="O385" t="str">
            <v>-</v>
          </cell>
          <cell r="P385" t="str">
            <v>EMM</v>
          </cell>
          <cell r="Q385" t="str">
            <v>-</v>
          </cell>
          <cell r="R385" t="str">
            <v>-</v>
          </cell>
          <cell r="S385" t="str">
            <v>-</v>
          </cell>
          <cell r="T385" t="str">
            <v>-</v>
          </cell>
          <cell r="U385">
            <v>42159</v>
          </cell>
          <cell r="V385">
            <v>42180</v>
          </cell>
          <cell r="W385">
            <v>42180</v>
          </cell>
          <cell r="X385">
            <v>21</v>
          </cell>
          <cell r="Y385">
            <v>42180</v>
          </cell>
          <cell r="Z385">
            <v>0</v>
          </cell>
        </row>
        <row r="386">
          <cell r="C386">
            <v>3343</v>
          </cell>
          <cell r="D386" t="str">
            <v>ELEBER</v>
          </cell>
          <cell r="E386">
            <v>2015</v>
          </cell>
          <cell r="F386" t="str">
            <v>TA</v>
          </cell>
          <cell r="G386" t="str">
            <v>REPARACIO MODEM RTC C/DIN</v>
          </cell>
          <cell r="H386" t="str">
            <v>IND</v>
          </cell>
          <cell r="I386"/>
          <cell r="J386">
            <v>2</v>
          </cell>
          <cell r="K386">
            <v>2</v>
          </cell>
          <cell r="L386">
            <v>0</v>
          </cell>
          <cell r="M386">
            <v>1</v>
          </cell>
          <cell r="N386" t="str">
            <v>-</v>
          </cell>
          <cell r="O386" t="str">
            <v>-</v>
          </cell>
          <cell r="P386" t="str">
            <v>EMM</v>
          </cell>
          <cell r="Q386" t="str">
            <v>-</v>
          </cell>
          <cell r="R386" t="str">
            <v>-</v>
          </cell>
          <cell r="S386" t="str">
            <v>-</v>
          </cell>
          <cell r="T386" t="str">
            <v>-</v>
          </cell>
          <cell r="U386">
            <v>42180</v>
          </cell>
          <cell r="V386">
            <v>42185</v>
          </cell>
          <cell r="W386">
            <v>42251</v>
          </cell>
          <cell r="X386">
            <v>5</v>
          </cell>
          <cell r="Y386">
            <v>42251</v>
          </cell>
          <cell r="Z386">
            <v>0</v>
          </cell>
        </row>
        <row r="387">
          <cell r="C387">
            <v>3344</v>
          </cell>
          <cell r="D387" t="str">
            <v>ELEBER</v>
          </cell>
          <cell r="E387">
            <v>2015</v>
          </cell>
          <cell r="F387" t="str">
            <v>TA</v>
          </cell>
          <cell r="G387" t="str">
            <v>REPARACIO MODEM RTC C/DIN</v>
          </cell>
          <cell r="H387" t="str">
            <v>IND</v>
          </cell>
          <cell r="I387"/>
          <cell r="J387">
            <v>2</v>
          </cell>
          <cell r="K387">
            <v>6.67</v>
          </cell>
          <cell r="L387">
            <v>-4.67</v>
          </cell>
          <cell r="M387">
            <v>3.335</v>
          </cell>
          <cell r="N387" t="str">
            <v>-</v>
          </cell>
          <cell r="O387" t="str">
            <v>-</v>
          </cell>
          <cell r="P387" t="str">
            <v>EMM</v>
          </cell>
          <cell r="Q387" t="str">
            <v>-</v>
          </cell>
          <cell r="R387" t="str">
            <v>-</v>
          </cell>
          <cell r="S387" t="str">
            <v>-</v>
          </cell>
          <cell r="T387" t="str">
            <v>-</v>
          </cell>
          <cell r="U387">
            <v>42184</v>
          </cell>
          <cell r="V387">
            <v>42191</v>
          </cell>
          <cell r="W387">
            <v>42554</v>
          </cell>
          <cell r="X387">
            <v>7</v>
          </cell>
          <cell r="Y387">
            <v>42554</v>
          </cell>
          <cell r="Z387">
            <v>0</v>
          </cell>
        </row>
        <row r="388">
          <cell r="C388">
            <v>3345</v>
          </cell>
          <cell r="D388" t="str">
            <v>CIAELE</v>
          </cell>
          <cell r="E388">
            <v>2015</v>
          </cell>
          <cell r="F388" t="str">
            <v>TA</v>
          </cell>
          <cell r="G388" t="str">
            <v>Re-Instal.lacio CC SCADA CIA.ELECTRIFICACION v1.0</v>
          </cell>
          <cell r="H388" t="str">
            <v>IND</v>
          </cell>
          <cell r="I388"/>
          <cell r="J388">
            <v>4</v>
          </cell>
          <cell r="K388">
            <v>4</v>
          </cell>
          <cell r="L388">
            <v>0</v>
          </cell>
          <cell r="M388">
            <v>1</v>
          </cell>
          <cell r="N388" t="str">
            <v>-</v>
          </cell>
          <cell r="O388" t="str">
            <v>-</v>
          </cell>
          <cell r="P388" t="str">
            <v>-</v>
          </cell>
          <cell r="Q388" t="str">
            <v>JMG</v>
          </cell>
          <cell r="R388" t="str">
            <v>-</v>
          </cell>
          <cell r="S388" t="str">
            <v>-</v>
          </cell>
          <cell r="T388" t="str">
            <v>-</v>
          </cell>
          <cell r="U388">
            <v>42184</v>
          </cell>
          <cell r="V388">
            <v>42188</v>
          </cell>
          <cell r="W388">
            <v>42188</v>
          </cell>
          <cell r="X388">
            <v>4</v>
          </cell>
          <cell r="Y388">
            <v>42186</v>
          </cell>
          <cell r="Z388">
            <v>-2</v>
          </cell>
        </row>
        <row r="389">
          <cell r="C389">
            <v>3346</v>
          </cell>
          <cell r="D389" t="str">
            <v>ORMAZA</v>
          </cell>
          <cell r="E389">
            <v>2015</v>
          </cell>
          <cell r="F389" t="str">
            <v>TA</v>
          </cell>
          <cell r="G389" t="str">
            <v>Inst.y PEM CC SCADA T.CHAMARTIN v1.0</v>
          </cell>
          <cell r="H389" t="str">
            <v>OF2337</v>
          </cell>
          <cell r="I389"/>
          <cell r="J389">
            <v>40</v>
          </cell>
          <cell r="K389">
            <v>40</v>
          </cell>
          <cell r="L389">
            <v>0</v>
          </cell>
          <cell r="M389">
            <v>1</v>
          </cell>
          <cell r="N389" t="str">
            <v>-</v>
          </cell>
          <cell r="O389" t="str">
            <v>-</v>
          </cell>
          <cell r="P389" t="str">
            <v>-</v>
          </cell>
          <cell r="Q389" t="str">
            <v>-</v>
          </cell>
          <cell r="R389" t="str">
            <v>AP</v>
          </cell>
          <cell r="S389" t="str">
            <v>-</v>
          </cell>
          <cell r="T389" t="str">
            <v>-</v>
          </cell>
          <cell r="U389">
            <v>42150</v>
          </cell>
          <cell r="V389">
            <v>42216</v>
          </cell>
          <cell r="W389">
            <v>42158</v>
          </cell>
          <cell r="X389">
            <v>65</v>
          </cell>
          <cell r="Y389">
            <v>42158</v>
          </cell>
          <cell r="Z389">
            <v>0</v>
          </cell>
        </row>
        <row r="390">
          <cell r="C390">
            <v>3347</v>
          </cell>
          <cell r="D390" t="str">
            <v>ORMAZA</v>
          </cell>
          <cell r="E390">
            <v>2015</v>
          </cell>
          <cell r="F390" t="str">
            <v>TA</v>
          </cell>
          <cell r="G390" t="str">
            <v>Verif. y Pruebas CC SCADA BBVA TRES CANTOS</v>
          </cell>
          <cell r="H390" t="str">
            <v>OF3080</v>
          </cell>
          <cell r="I390"/>
          <cell r="J390">
            <v>8</v>
          </cell>
          <cell r="K390">
            <v>8</v>
          </cell>
          <cell r="L390">
            <v>0</v>
          </cell>
          <cell r="M390">
            <v>1</v>
          </cell>
          <cell r="N390" t="str">
            <v>-</v>
          </cell>
          <cell r="O390" t="str">
            <v>-</v>
          </cell>
          <cell r="P390" t="str">
            <v>-</v>
          </cell>
          <cell r="Q390" t="str">
            <v>-</v>
          </cell>
          <cell r="R390" t="str">
            <v>AP</v>
          </cell>
          <cell r="S390" t="str">
            <v>-</v>
          </cell>
          <cell r="T390" t="str">
            <v>-</v>
          </cell>
          <cell r="U390">
            <v>42150</v>
          </cell>
          <cell r="V390">
            <v>42216</v>
          </cell>
          <cell r="W390">
            <v>42158</v>
          </cell>
          <cell r="X390">
            <v>65</v>
          </cell>
          <cell r="Y390">
            <v>42158</v>
          </cell>
          <cell r="Z390">
            <v>0</v>
          </cell>
        </row>
        <row r="391">
          <cell r="C391">
            <v>3348</v>
          </cell>
          <cell r="D391" t="str">
            <v>EYPESA</v>
          </cell>
          <cell r="E391">
            <v>2015</v>
          </cell>
          <cell r="F391" t="str">
            <v>TA</v>
          </cell>
          <cell r="G391" t="str">
            <v>REPARACIO RTU CAP32 S.E. DOLCET</v>
          </cell>
          <cell r="H391" t="str">
            <v>IND</v>
          </cell>
          <cell r="I391"/>
          <cell r="J391">
            <v>2</v>
          </cell>
          <cell r="K391">
            <v>2</v>
          </cell>
          <cell r="L391">
            <v>0</v>
          </cell>
          <cell r="M391">
            <v>1</v>
          </cell>
          <cell r="N391" t="str">
            <v>-</v>
          </cell>
          <cell r="O391" t="str">
            <v>-</v>
          </cell>
          <cell r="P391" t="str">
            <v>EMM</v>
          </cell>
          <cell r="Q391" t="str">
            <v>-</v>
          </cell>
          <cell r="R391" t="str">
            <v>-</v>
          </cell>
          <cell r="S391" t="str">
            <v>-</v>
          </cell>
          <cell r="T391" t="str">
            <v>-</v>
          </cell>
          <cell r="U391">
            <v>42185</v>
          </cell>
          <cell r="V391">
            <v>42216</v>
          </cell>
          <cell r="W391">
            <v>42216</v>
          </cell>
          <cell r="X391">
            <v>30</v>
          </cell>
          <cell r="Y391">
            <v>42206</v>
          </cell>
          <cell r="Z391">
            <v>-9</v>
          </cell>
        </row>
        <row r="392">
          <cell r="C392">
            <v>3349</v>
          </cell>
          <cell r="D392" t="str">
            <v>ELEEBR</v>
          </cell>
          <cell r="E392">
            <v>2015</v>
          </cell>
          <cell r="F392" t="str">
            <v>TA</v>
          </cell>
          <cell r="G392" t="str">
            <v>REPARACIO RTU C.T. AYTO.L'ALDEA</v>
          </cell>
          <cell r="H392" t="str">
            <v>IND</v>
          </cell>
          <cell r="I392"/>
          <cell r="J392">
            <v>2</v>
          </cell>
          <cell r="K392">
            <v>2</v>
          </cell>
          <cell r="L392">
            <v>0</v>
          </cell>
          <cell r="M392">
            <v>1</v>
          </cell>
          <cell r="N392" t="str">
            <v>-</v>
          </cell>
          <cell r="O392" t="str">
            <v>-</v>
          </cell>
          <cell r="P392" t="str">
            <v>EMM</v>
          </cell>
          <cell r="Q392" t="str">
            <v>-</v>
          </cell>
          <cell r="R392" t="str">
            <v>-</v>
          </cell>
          <cell r="S392" t="str">
            <v>-</v>
          </cell>
          <cell r="T392" t="str">
            <v>-</v>
          </cell>
          <cell r="U392">
            <v>42187</v>
          </cell>
          <cell r="V392">
            <v>42193</v>
          </cell>
          <cell r="W392">
            <v>42193</v>
          </cell>
          <cell r="X392">
            <v>6</v>
          </cell>
          <cell r="Y392">
            <v>42191</v>
          </cell>
          <cell r="Z392">
            <v>-2</v>
          </cell>
        </row>
        <row r="393">
          <cell r="C393">
            <v>3350</v>
          </cell>
          <cell r="D393" t="str">
            <v>ELEALB</v>
          </cell>
          <cell r="E393">
            <v>2016</v>
          </cell>
          <cell r="F393" t="str">
            <v>TA</v>
          </cell>
          <cell r="G393" t="str">
            <v>STG-TEDIS ALBATARREC v1.0</v>
          </cell>
          <cell r="H393" t="str">
            <v>PPAL</v>
          </cell>
          <cell r="I393"/>
          <cell r="J393">
            <v>30</v>
          </cell>
          <cell r="K393">
            <v>30</v>
          </cell>
          <cell r="L393">
            <v>0</v>
          </cell>
          <cell r="M393">
            <v>1</v>
          </cell>
          <cell r="N393" t="str">
            <v>-</v>
          </cell>
          <cell r="O393" t="str">
            <v>-</v>
          </cell>
          <cell r="P393" t="str">
            <v>-</v>
          </cell>
          <cell r="Q393" t="str">
            <v>-</v>
          </cell>
          <cell r="R393" t="str">
            <v>TRS</v>
          </cell>
          <cell r="S393" t="str">
            <v>-</v>
          </cell>
          <cell r="T393" t="str">
            <v>-</v>
          </cell>
          <cell r="U393">
            <v>42185</v>
          </cell>
          <cell r="V393">
            <v>42216</v>
          </cell>
          <cell r="W393">
            <v>42518</v>
          </cell>
          <cell r="X393">
            <v>30</v>
          </cell>
          <cell r="Y393">
            <v>42518</v>
          </cell>
          <cell r="Z393">
            <v>0</v>
          </cell>
        </row>
        <row r="394">
          <cell r="C394">
            <v>3351</v>
          </cell>
          <cell r="D394" t="str">
            <v>SITEL</v>
          </cell>
          <cell r="E394">
            <v>2016</v>
          </cell>
          <cell r="F394" t="str">
            <v>TA</v>
          </cell>
          <cell r="G394" t="str">
            <v>SW INTEGR. STG-TEDIS / CIRCUTOR v1.0</v>
          </cell>
          <cell r="H394" t="str">
            <v>OF3349</v>
          </cell>
          <cell r="I394"/>
          <cell r="J394">
            <v>85</v>
          </cell>
          <cell r="K394">
            <v>85</v>
          </cell>
          <cell r="L394">
            <v>0</v>
          </cell>
          <cell r="M394">
            <v>1</v>
          </cell>
          <cell r="N394" t="str">
            <v>-</v>
          </cell>
          <cell r="O394" t="str">
            <v>-</v>
          </cell>
          <cell r="P394" t="str">
            <v>-</v>
          </cell>
          <cell r="Q394" t="str">
            <v>-</v>
          </cell>
          <cell r="R394" t="str">
            <v>TRS</v>
          </cell>
          <cell r="S394" t="str">
            <v>-</v>
          </cell>
          <cell r="T394" t="str">
            <v>-</v>
          </cell>
          <cell r="U394">
            <v>42185</v>
          </cell>
          <cell r="V394">
            <v>42216</v>
          </cell>
          <cell r="W394">
            <v>42518</v>
          </cell>
          <cell r="X394">
            <v>30</v>
          </cell>
          <cell r="Y394">
            <v>42518</v>
          </cell>
          <cell r="Z394">
            <v>0</v>
          </cell>
        </row>
        <row r="395">
          <cell r="C395">
            <v>3352</v>
          </cell>
          <cell r="D395" t="str">
            <v>ELEALB</v>
          </cell>
          <cell r="E395">
            <v>2016</v>
          </cell>
          <cell r="F395" t="str">
            <v>TA</v>
          </cell>
          <cell r="G395" t="str">
            <v>Inst. i PEM CSSat ALBATARREC v10.0</v>
          </cell>
          <cell r="H395" t="str">
            <v>IND</v>
          </cell>
          <cell r="I395"/>
          <cell r="J395">
            <v>6</v>
          </cell>
          <cell r="K395">
            <v>6</v>
          </cell>
          <cell r="L395">
            <v>0</v>
          </cell>
          <cell r="M395">
            <v>1</v>
          </cell>
          <cell r="N395" t="str">
            <v>-</v>
          </cell>
          <cell r="O395" t="str">
            <v>-</v>
          </cell>
          <cell r="P395" t="str">
            <v>-</v>
          </cell>
          <cell r="Q395" t="str">
            <v>-</v>
          </cell>
          <cell r="R395" t="str">
            <v>TRS</v>
          </cell>
          <cell r="S395" t="str">
            <v>-</v>
          </cell>
          <cell r="T395" t="str">
            <v>-</v>
          </cell>
          <cell r="U395">
            <v>42185</v>
          </cell>
          <cell r="V395">
            <v>42216</v>
          </cell>
          <cell r="W395">
            <v>42518</v>
          </cell>
          <cell r="X395">
            <v>30</v>
          </cell>
          <cell r="Y395">
            <v>42518</v>
          </cell>
          <cell r="Z395">
            <v>0</v>
          </cell>
        </row>
        <row r="396">
          <cell r="C396"/>
          <cell r="D396"/>
          <cell r="E396"/>
          <cell r="F396"/>
          <cell r="G396"/>
          <cell r="H396"/>
          <cell r="I396"/>
          <cell r="J396">
            <v>641.5</v>
          </cell>
          <cell r="K396">
            <v>466.24</v>
          </cell>
          <cell r="L396">
            <v>175.26</v>
          </cell>
          <cell r="M396"/>
          <cell r="N396"/>
          <cell r="O396"/>
          <cell r="P396"/>
          <cell r="Q396"/>
          <cell r="R396"/>
          <cell r="S396"/>
          <cell r="T396"/>
          <cell r="U396"/>
          <cell r="V396"/>
          <cell r="W396"/>
          <cell r="X396"/>
          <cell r="Y396"/>
          <cell r="Z396">
            <v>-41</v>
          </cell>
        </row>
        <row r="397">
          <cell r="Z397"/>
        </row>
        <row r="398">
          <cell r="C398"/>
          <cell r="D398"/>
          <cell r="E398"/>
          <cell r="F398"/>
          <cell r="G398"/>
          <cell r="H398"/>
          <cell r="I398"/>
          <cell r="J398"/>
          <cell r="K398"/>
          <cell r="L398"/>
          <cell r="M398"/>
          <cell r="N398"/>
          <cell r="O398"/>
          <cell r="P398"/>
          <cell r="Q398"/>
          <cell r="R398"/>
          <cell r="S398"/>
          <cell r="T398"/>
          <cell r="U398"/>
          <cell r="V398"/>
          <cell r="W398"/>
          <cell r="X398"/>
          <cell r="Y398"/>
          <cell r="Z398"/>
        </row>
        <row r="399">
          <cell r="C399"/>
          <cell r="D399"/>
          <cell r="E399"/>
          <cell r="F399"/>
          <cell r="G399"/>
          <cell r="H399"/>
          <cell r="I399"/>
          <cell r="J399"/>
          <cell r="K399"/>
          <cell r="N399" t="str">
            <v>APROVISIONAMENTS</v>
          </cell>
          <cell r="O399" t="str">
            <v>ADMINISTRACIO</v>
          </cell>
          <cell r="P399" t="str">
            <v>OPERACIONS</v>
          </cell>
          <cell r="Q399" t="str">
            <v>IMPLEMENTACIO</v>
          </cell>
          <cell r="R399" t="str">
            <v>DESENVOLUPAMENT</v>
          </cell>
          <cell r="S399" t="str">
            <v>COMERCIAL</v>
          </cell>
          <cell r="T399" t="str">
            <v>CONSUL.TELCOMUNIC.</v>
          </cell>
          <cell r="U399"/>
          <cell r="Z399"/>
        </row>
        <row r="400">
          <cell r="C400"/>
          <cell r="N400"/>
          <cell r="O400"/>
          <cell r="P400"/>
          <cell r="Q400"/>
          <cell r="R400"/>
          <cell r="S400"/>
          <cell r="T400"/>
          <cell r="U400"/>
          <cell r="Z400"/>
        </row>
        <row r="401">
          <cell r="C401"/>
          <cell r="N401"/>
          <cell r="O401"/>
          <cell r="P401"/>
          <cell r="Q401"/>
          <cell r="R401"/>
          <cell r="S401"/>
          <cell r="T401"/>
          <cell r="U401"/>
          <cell r="Z401"/>
        </row>
        <row r="402">
          <cell r="C402"/>
          <cell r="N402"/>
          <cell r="O402"/>
          <cell r="P402"/>
          <cell r="Q402"/>
          <cell r="R402"/>
          <cell r="S402"/>
          <cell r="T402"/>
          <cell r="U402"/>
          <cell r="Z402"/>
        </row>
        <row r="403">
          <cell r="C403"/>
          <cell r="N403"/>
          <cell r="O403"/>
          <cell r="P403"/>
          <cell r="Q403"/>
          <cell r="R403"/>
          <cell r="S403"/>
          <cell r="T403"/>
          <cell r="U403"/>
          <cell r="Z403"/>
        </row>
        <row r="404">
          <cell r="C404"/>
          <cell r="E404" t="str">
            <v>Projectes (EXTERNS) en curs 2.015</v>
          </cell>
          <cell r="F404"/>
          <cell r="G404"/>
          <cell r="H404"/>
          <cell r="I404"/>
          <cell r="J404"/>
          <cell r="K404"/>
          <cell r="L404"/>
          <cell r="M404"/>
          <cell r="N404"/>
          <cell r="O404"/>
          <cell r="P404"/>
          <cell r="Q404"/>
          <cell r="R404"/>
          <cell r="S404"/>
          <cell r="T404"/>
          <cell r="U404"/>
          <cell r="Z404"/>
        </row>
        <row r="405">
          <cell r="N405"/>
          <cell r="O405"/>
          <cell r="P405"/>
          <cell r="Q405"/>
          <cell r="R405"/>
          <cell r="S405"/>
          <cell r="T405"/>
          <cell r="U405"/>
          <cell r="Z405"/>
        </row>
        <row r="406">
          <cell r="N406"/>
          <cell r="O406"/>
          <cell r="P406"/>
          <cell r="Q406"/>
          <cell r="R406"/>
          <cell r="S406"/>
          <cell r="T406"/>
          <cell r="U406"/>
          <cell r="Z406"/>
        </row>
        <row r="407">
          <cell r="C407" t="str">
            <v>OF</v>
          </cell>
          <cell r="D407" t="str">
            <v>CLIENT</v>
          </cell>
          <cell r="E407" t="str">
            <v>ANY</v>
          </cell>
          <cell r="F407" t="str">
            <v>STATUS</v>
          </cell>
          <cell r="G407" t="str">
            <v>PROJECTE</v>
          </cell>
          <cell r="H407" t="str">
            <v>TIPUS OF o DEPENDENCIA</v>
          </cell>
          <cell r="I407"/>
          <cell r="J407" t="str">
            <v>PREV</v>
          </cell>
          <cell r="K407" t="str">
            <v>TOTAL</v>
          </cell>
          <cell r="L407" t="str">
            <v>DESV</v>
          </cell>
          <cell r="M407" t="str">
            <v>AVANÇ</v>
          </cell>
          <cell r="N407" t="str">
            <v>DPT. IMPLICATS</v>
          </cell>
          <cell r="O407"/>
          <cell r="P407"/>
          <cell r="Q407"/>
          <cell r="R407"/>
          <cell r="S407"/>
          <cell r="T407"/>
          <cell r="U407" t="str">
            <v>DATA</v>
          </cell>
          <cell r="V407" t="str">
            <v>DATA</v>
          </cell>
          <cell r="W407" t="str">
            <v>DATA</v>
          </cell>
          <cell r="X407" t="str">
            <v>DURADA</v>
          </cell>
          <cell r="Y407" t="str">
            <v>DATA</v>
          </cell>
          <cell r="Z407" t="str">
            <v>DESVIAC.</v>
          </cell>
        </row>
        <row r="408">
          <cell r="C408"/>
          <cell r="D408"/>
          <cell r="E408"/>
          <cell r="F408"/>
          <cell r="G408"/>
          <cell r="H408"/>
          <cell r="I408"/>
          <cell r="J408"/>
          <cell r="K408" t="str">
            <v>REAL</v>
          </cell>
          <cell r="L408"/>
          <cell r="M408"/>
          <cell r="N408"/>
          <cell r="O408"/>
          <cell r="P408"/>
          <cell r="Q408"/>
          <cell r="R408"/>
          <cell r="S408"/>
          <cell r="T408"/>
          <cell r="U408" t="str">
            <v>INICI</v>
          </cell>
          <cell r="V408" t="str">
            <v>ENTREGA</v>
          </cell>
          <cell r="W408" t="str">
            <v>REVISADA</v>
          </cell>
          <cell r="X408"/>
          <cell r="Y408" t="str">
            <v>ACCEP.</v>
          </cell>
          <cell r="Z408"/>
        </row>
        <row r="409">
          <cell r="C409"/>
          <cell r="D409"/>
          <cell r="E409"/>
          <cell r="F409"/>
          <cell r="G409"/>
          <cell r="H409"/>
          <cell r="I409"/>
          <cell r="N409"/>
          <cell r="O409"/>
          <cell r="P409"/>
          <cell r="Q409"/>
          <cell r="R409"/>
          <cell r="S409"/>
          <cell r="T409"/>
          <cell r="U409"/>
          <cell r="V409"/>
          <cell r="Z409"/>
        </row>
        <row r="410">
          <cell r="C410">
            <v>3413</v>
          </cell>
          <cell r="D410" t="str">
            <v>ELESER</v>
          </cell>
          <cell r="E410">
            <v>2015</v>
          </cell>
          <cell r="F410" t="str">
            <v>TA</v>
          </cell>
          <cell r="G410" t="str">
            <v>REPARACIO CAP32-48 RTU TOMA POL+OnCell 3111</v>
          </cell>
          <cell r="H410" t="str">
            <v>IND</v>
          </cell>
          <cell r="I410"/>
          <cell r="J410">
            <v>2</v>
          </cell>
          <cell r="K410">
            <v>2</v>
          </cell>
          <cell r="L410">
            <v>0</v>
          </cell>
          <cell r="M410">
            <v>1</v>
          </cell>
          <cell r="N410" t="str">
            <v>-</v>
          </cell>
          <cell r="O410" t="str">
            <v>-</v>
          </cell>
          <cell r="P410" t="str">
            <v>EMM</v>
          </cell>
          <cell r="Q410" t="str">
            <v>-</v>
          </cell>
          <cell r="R410" t="str">
            <v>-</v>
          </cell>
          <cell r="S410" t="str">
            <v>-</v>
          </cell>
          <cell r="T410" t="str">
            <v>-</v>
          </cell>
          <cell r="U410">
            <v>42249</v>
          </cell>
          <cell r="V410">
            <v>42261</v>
          </cell>
          <cell r="W410">
            <v>42249</v>
          </cell>
          <cell r="X410">
            <v>12</v>
          </cell>
          <cell r="Y410">
            <v>42249</v>
          </cell>
          <cell r="Z410">
            <v>0</v>
          </cell>
        </row>
        <row r="411">
          <cell r="C411">
            <v>3414</v>
          </cell>
          <cell r="D411" t="str">
            <v>ELESER</v>
          </cell>
          <cell r="E411">
            <v>2015</v>
          </cell>
          <cell r="F411" t="str">
            <v>TA</v>
          </cell>
          <cell r="G411" t="str">
            <v>REPARACIO CAP16 RTU CT MOLINO+MOXA TCC100l</v>
          </cell>
          <cell r="H411" t="str">
            <v>IND</v>
          </cell>
          <cell r="I411"/>
          <cell r="J411">
            <v>4</v>
          </cell>
          <cell r="K411">
            <v>4</v>
          </cell>
          <cell r="L411">
            <v>0</v>
          </cell>
          <cell r="M411">
            <v>1</v>
          </cell>
          <cell r="N411" t="str">
            <v>-</v>
          </cell>
          <cell r="O411" t="str">
            <v>-</v>
          </cell>
          <cell r="P411" t="str">
            <v>EMM</v>
          </cell>
          <cell r="Q411" t="str">
            <v>-</v>
          </cell>
          <cell r="R411" t="str">
            <v>-</v>
          </cell>
          <cell r="S411" t="str">
            <v>-</v>
          </cell>
          <cell r="T411" t="str">
            <v>-</v>
          </cell>
          <cell r="U411">
            <v>42250</v>
          </cell>
          <cell r="V411">
            <v>42261</v>
          </cell>
          <cell r="W411">
            <v>42250</v>
          </cell>
          <cell r="X411">
            <v>11</v>
          </cell>
          <cell r="Y411">
            <v>42250</v>
          </cell>
          <cell r="Z411">
            <v>0</v>
          </cell>
        </row>
        <row r="412">
          <cell r="C412">
            <v>3415</v>
          </cell>
          <cell r="D412" t="str">
            <v>SITEL</v>
          </cell>
          <cell r="E412">
            <v>2015</v>
          </cell>
          <cell r="F412" t="str">
            <v>TA</v>
          </cell>
          <cell r="G412" t="str">
            <v>40 x PLACA EE CAP32 v2.1</v>
          </cell>
          <cell r="H412" t="str">
            <v>OF3243</v>
          </cell>
          <cell r="I412"/>
          <cell r="J412">
            <v>5</v>
          </cell>
          <cell r="K412">
            <v>5</v>
          </cell>
          <cell r="L412">
            <v>0</v>
          </cell>
          <cell r="M412">
            <v>1</v>
          </cell>
          <cell r="N412" t="str">
            <v>-</v>
          </cell>
          <cell r="O412" t="str">
            <v>-</v>
          </cell>
          <cell r="P412" t="str">
            <v>EMM</v>
          </cell>
          <cell r="Q412" t="str">
            <v>-</v>
          </cell>
          <cell r="R412" t="str">
            <v>-</v>
          </cell>
          <cell r="S412" t="str">
            <v>-</v>
          </cell>
          <cell r="T412" t="str">
            <v>-</v>
          </cell>
          <cell r="U412">
            <v>42251</v>
          </cell>
          <cell r="V412">
            <v>42277</v>
          </cell>
          <cell r="W412">
            <v>42321</v>
          </cell>
          <cell r="X412">
            <v>26</v>
          </cell>
          <cell r="Y412">
            <v>42321</v>
          </cell>
          <cell r="Z412">
            <v>0</v>
          </cell>
        </row>
        <row r="413">
          <cell r="C413">
            <v>3416</v>
          </cell>
          <cell r="D413" t="str">
            <v>SITEL</v>
          </cell>
          <cell r="E413">
            <v>2015</v>
          </cell>
          <cell r="F413" t="str">
            <v>TA</v>
          </cell>
          <cell r="G413" t="str">
            <v>40 x PLACA FRONT END EE CAP32 v2.1</v>
          </cell>
          <cell r="H413" t="str">
            <v>OF3243</v>
          </cell>
          <cell r="I413"/>
          <cell r="J413">
            <v>6</v>
          </cell>
          <cell r="K413">
            <v>6</v>
          </cell>
          <cell r="L413">
            <v>0</v>
          </cell>
          <cell r="M413">
            <v>1</v>
          </cell>
          <cell r="N413" t="str">
            <v>-</v>
          </cell>
          <cell r="O413" t="str">
            <v>-</v>
          </cell>
          <cell r="P413" t="str">
            <v>EMM</v>
          </cell>
          <cell r="Q413" t="str">
            <v>-</v>
          </cell>
          <cell r="R413" t="str">
            <v>-</v>
          </cell>
          <cell r="S413" t="str">
            <v>-</v>
          </cell>
          <cell r="T413" t="str">
            <v>-</v>
          </cell>
          <cell r="U413">
            <v>42251</v>
          </cell>
          <cell r="V413">
            <v>42277</v>
          </cell>
          <cell r="W413">
            <v>42321</v>
          </cell>
          <cell r="X413">
            <v>26</v>
          </cell>
          <cell r="Y413">
            <v>42321</v>
          </cell>
          <cell r="Z413">
            <v>0</v>
          </cell>
        </row>
        <row r="414">
          <cell r="C414">
            <v>3417</v>
          </cell>
          <cell r="D414" t="str">
            <v>SITEL</v>
          </cell>
          <cell r="E414">
            <v>2015</v>
          </cell>
          <cell r="F414" t="str">
            <v>TA</v>
          </cell>
          <cell r="G414" t="str">
            <v>40 x PLACA CES CAP32 Generica v2.4</v>
          </cell>
          <cell r="H414" t="str">
            <v>OF3243</v>
          </cell>
          <cell r="I414"/>
          <cell r="J414">
            <v>2</v>
          </cell>
          <cell r="K414">
            <v>2</v>
          </cell>
          <cell r="L414">
            <v>0</v>
          </cell>
          <cell r="M414">
            <v>1</v>
          </cell>
          <cell r="N414" t="str">
            <v>-</v>
          </cell>
          <cell r="O414" t="str">
            <v>-</v>
          </cell>
          <cell r="P414" t="str">
            <v>EMM</v>
          </cell>
          <cell r="Q414" t="str">
            <v>-</v>
          </cell>
          <cell r="R414" t="str">
            <v>-</v>
          </cell>
          <cell r="S414" t="str">
            <v>-</v>
          </cell>
          <cell r="T414" t="str">
            <v>-</v>
          </cell>
          <cell r="U414">
            <v>42251</v>
          </cell>
          <cell r="V414">
            <v>42277</v>
          </cell>
          <cell r="W414">
            <v>42321</v>
          </cell>
          <cell r="X414">
            <v>26</v>
          </cell>
          <cell r="Y414">
            <v>42321</v>
          </cell>
          <cell r="Z414">
            <v>0</v>
          </cell>
        </row>
        <row r="415">
          <cell r="C415">
            <v>3418</v>
          </cell>
          <cell r="D415" t="str">
            <v>SITEL</v>
          </cell>
          <cell r="E415">
            <v>2015</v>
          </cell>
          <cell r="F415" t="str">
            <v>TA</v>
          </cell>
          <cell r="G415" t="str">
            <v>30 x PLACA CES-48 CAP32 v2.4</v>
          </cell>
          <cell r="H415" t="str">
            <v>OF3417</v>
          </cell>
          <cell r="I415"/>
          <cell r="J415">
            <v>12</v>
          </cell>
          <cell r="K415">
            <v>12</v>
          </cell>
          <cell r="L415">
            <v>0</v>
          </cell>
          <cell r="M415">
            <v>1</v>
          </cell>
          <cell r="N415" t="str">
            <v>-</v>
          </cell>
          <cell r="O415" t="str">
            <v>-</v>
          </cell>
          <cell r="P415" t="str">
            <v>EMM</v>
          </cell>
          <cell r="Q415" t="str">
            <v>-</v>
          </cell>
          <cell r="R415" t="str">
            <v>-</v>
          </cell>
          <cell r="S415" t="str">
            <v>-</v>
          </cell>
          <cell r="T415" t="str">
            <v>-</v>
          </cell>
          <cell r="U415">
            <v>42251</v>
          </cell>
          <cell r="V415">
            <v>42277</v>
          </cell>
          <cell r="W415">
            <v>42321</v>
          </cell>
          <cell r="X415">
            <v>26</v>
          </cell>
          <cell r="Y415">
            <v>42321</v>
          </cell>
          <cell r="Z415">
            <v>0</v>
          </cell>
        </row>
        <row r="416">
          <cell r="C416">
            <v>3419</v>
          </cell>
          <cell r="D416" t="str">
            <v>SITEL</v>
          </cell>
          <cell r="E416">
            <v>2015</v>
          </cell>
          <cell r="F416" t="str">
            <v>TA</v>
          </cell>
          <cell r="G416" t="str">
            <v>30 x RTU CAP32-48 v2.5</v>
          </cell>
          <cell r="H416" t="str">
            <v>OF3243</v>
          </cell>
          <cell r="I416"/>
          <cell r="J416">
            <v>15</v>
          </cell>
          <cell r="K416">
            <v>15</v>
          </cell>
          <cell r="L416">
            <v>0</v>
          </cell>
          <cell r="M416">
            <v>1</v>
          </cell>
          <cell r="N416" t="str">
            <v>-</v>
          </cell>
          <cell r="O416" t="str">
            <v>-</v>
          </cell>
          <cell r="P416" t="str">
            <v>EMM</v>
          </cell>
          <cell r="Q416" t="str">
            <v>-</v>
          </cell>
          <cell r="R416" t="str">
            <v>-</v>
          </cell>
          <cell r="S416" t="str">
            <v>-</v>
          </cell>
          <cell r="T416" t="str">
            <v>-</v>
          </cell>
          <cell r="U416">
            <v>42251</v>
          </cell>
          <cell r="V416">
            <v>42292</v>
          </cell>
          <cell r="W416">
            <v>42321</v>
          </cell>
          <cell r="X416">
            <v>41</v>
          </cell>
          <cell r="Y416">
            <v>42321</v>
          </cell>
          <cell r="Z416">
            <v>0</v>
          </cell>
        </row>
        <row r="417">
          <cell r="C417">
            <v>3420</v>
          </cell>
          <cell r="D417" t="str">
            <v>EYPESA</v>
          </cell>
          <cell r="E417">
            <v>2015</v>
          </cell>
          <cell r="F417" t="str">
            <v>TA</v>
          </cell>
          <cell r="G417" t="str">
            <v>RTU S.E. XENA v1.0</v>
          </cell>
          <cell r="H417" t="str">
            <v>PPAL</v>
          </cell>
          <cell r="I417"/>
          <cell r="J417">
            <v>75</v>
          </cell>
          <cell r="K417">
            <v>438</v>
          </cell>
          <cell r="L417">
            <v>-363</v>
          </cell>
          <cell r="M417">
            <v>5.84</v>
          </cell>
          <cell r="N417" t="str">
            <v>-</v>
          </cell>
          <cell r="O417" t="str">
            <v>-</v>
          </cell>
          <cell r="P417" t="str">
            <v>-</v>
          </cell>
          <cell r="Q417" t="str">
            <v>RVC</v>
          </cell>
          <cell r="R417" t="str">
            <v>-</v>
          </cell>
          <cell r="S417" t="str">
            <v>-</v>
          </cell>
          <cell r="T417" t="str">
            <v>-</v>
          </cell>
          <cell r="U417">
            <v>42255</v>
          </cell>
          <cell r="V417">
            <v>42307</v>
          </cell>
          <cell r="W417">
            <v>42726</v>
          </cell>
          <cell r="X417">
            <v>52</v>
          </cell>
          <cell r="Y417">
            <v>42726</v>
          </cell>
          <cell r="Z417">
            <v>0</v>
          </cell>
        </row>
        <row r="418">
          <cell r="C418">
            <v>3421</v>
          </cell>
          <cell r="D418" t="str">
            <v>SITEL</v>
          </cell>
          <cell r="E418">
            <v>2015</v>
          </cell>
          <cell r="F418" t="str">
            <v>OB</v>
          </cell>
          <cell r="G418" t="str">
            <v>Inst i PEM RTU S.E. XENA v1.0</v>
          </cell>
          <cell r="H418" t="str">
            <v>OF3420</v>
          </cell>
          <cell r="I418"/>
          <cell r="J418">
            <v>24</v>
          </cell>
          <cell r="K418">
            <v>0</v>
          </cell>
          <cell r="L418">
            <v>24</v>
          </cell>
          <cell r="M418">
            <v>0</v>
          </cell>
          <cell r="N418" t="str">
            <v>-</v>
          </cell>
          <cell r="O418" t="str">
            <v>-</v>
          </cell>
          <cell r="P418" t="str">
            <v>-</v>
          </cell>
          <cell r="Q418" t="str">
            <v>RVC</v>
          </cell>
          <cell r="R418" t="str">
            <v>-</v>
          </cell>
          <cell r="S418" t="str">
            <v>-</v>
          </cell>
          <cell r="T418" t="str">
            <v>-</v>
          </cell>
          <cell r="U418">
            <v>42255</v>
          </cell>
          <cell r="V418">
            <v>42307</v>
          </cell>
          <cell r="W418">
            <v>42673</v>
          </cell>
          <cell r="X418">
            <v>52</v>
          </cell>
          <cell r="Y418"/>
          <cell r="Z418" t="str">
            <v/>
          </cell>
        </row>
        <row r="419">
          <cell r="C419">
            <v>3422</v>
          </cell>
          <cell r="D419" t="str">
            <v>EYPESA</v>
          </cell>
          <cell r="E419">
            <v>2015</v>
          </cell>
          <cell r="F419" t="str">
            <v>TA</v>
          </cell>
          <cell r="G419" t="str">
            <v>RTU C.T. MERCADONA v1.0</v>
          </cell>
          <cell r="H419" t="str">
            <v>PPAL</v>
          </cell>
          <cell r="I419"/>
          <cell r="J419">
            <v>35</v>
          </cell>
          <cell r="K419">
            <v>35</v>
          </cell>
          <cell r="L419">
            <v>0</v>
          </cell>
          <cell r="M419">
            <v>1</v>
          </cell>
          <cell r="N419" t="str">
            <v>-</v>
          </cell>
          <cell r="O419" t="str">
            <v>-</v>
          </cell>
          <cell r="P419" t="str">
            <v>-</v>
          </cell>
          <cell r="Q419" t="str">
            <v>EUL</v>
          </cell>
          <cell r="R419" t="str">
            <v>-</v>
          </cell>
          <cell r="S419" t="str">
            <v>-</v>
          </cell>
          <cell r="T419" t="str">
            <v>-</v>
          </cell>
          <cell r="U419">
            <v>42255</v>
          </cell>
          <cell r="V419">
            <v>42307</v>
          </cell>
          <cell r="W419">
            <v>42307</v>
          </cell>
          <cell r="X419">
            <v>52</v>
          </cell>
          <cell r="Y419">
            <v>42283</v>
          </cell>
          <cell r="Z419">
            <v>-24</v>
          </cell>
        </row>
        <row r="420">
          <cell r="C420">
            <v>3423</v>
          </cell>
          <cell r="D420" t="str">
            <v>SITEL</v>
          </cell>
          <cell r="E420">
            <v>2015</v>
          </cell>
          <cell r="F420" t="str">
            <v>TA</v>
          </cell>
          <cell r="G420" t="str">
            <v>Inst. i PEM RTU C.T. MERCADONA v1.0</v>
          </cell>
          <cell r="H420" t="str">
            <v>OF3423</v>
          </cell>
          <cell r="I420"/>
          <cell r="J420">
            <v>9</v>
          </cell>
          <cell r="K420">
            <v>9</v>
          </cell>
          <cell r="L420">
            <v>0</v>
          </cell>
          <cell r="M420">
            <v>1</v>
          </cell>
          <cell r="N420" t="str">
            <v>-</v>
          </cell>
          <cell r="O420" t="str">
            <v>-</v>
          </cell>
          <cell r="P420" t="str">
            <v>-</v>
          </cell>
          <cell r="Q420" t="str">
            <v>EUL</v>
          </cell>
          <cell r="R420" t="str">
            <v>-</v>
          </cell>
          <cell r="S420" t="str">
            <v>-</v>
          </cell>
          <cell r="T420" t="str">
            <v>-</v>
          </cell>
          <cell r="U420">
            <v>42255</v>
          </cell>
          <cell r="V420">
            <v>42307</v>
          </cell>
          <cell r="W420">
            <v>42307</v>
          </cell>
          <cell r="X420">
            <v>52</v>
          </cell>
          <cell r="Y420">
            <v>42296</v>
          </cell>
          <cell r="Z420">
            <v>-11</v>
          </cell>
        </row>
        <row r="421">
          <cell r="C421">
            <v>3424</v>
          </cell>
          <cell r="D421" t="str">
            <v>SITEL</v>
          </cell>
          <cell r="E421">
            <v>2015</v>
          </cell>
          <cell r="F421" t="str">
            <v>TA</v>
          </cell>
          <cell r="G421" t="str">
            <v>35 x MCE-125</v>
          </cell>
          <cell r="H421" t="str">
            <v>OF3420</v>
          </cell>
          <cell r="I421"/>
          <cell r="J421">
            <v>24</v>
          </cell>
          <cell r="K421">
            <v>24</v>
          </cell>
          <cell r="L421">
            <v>0</v>
          </cell>
          <cell r="M421">
            <v>1</v>
          </cell>
          <cell r="N421" t="str">
            <v>-</v>
          </cell>
          <cell r="O421" t="str">
            <v>-</v>
          </cell>
          <cell r="P421" t="str">
            <v>EMM</v>
          </cell>
          <cell r="Q421" t="str">
            <v>-</v>
          </cell>
          <cell r="R421" t="str">
            <v>-</v>
          </cell>
          <cell r="S421" t="str">
            <v>-</v>
          </cell>
          <cell r="T421" t="str">
            <v>-</v>
          </cell>
          <cell r="U421">
            <v>42255</v>
          </cell>
          <cell r="V421">
            <v>42307</v>
          </cell>
          <cell r="W421">
            <v>42326</v>
          </cell>
          <cell r="X421">
            <v>52</v>
          </cell>
          <cell r="Y421">
            <v>42326</v>
          </cell>
          <cell r="Z421">
            <v>0</v>
          </cell>
        </row>
        <row r="422">
          <cell r="C422">
            <v>3425</v>
          </cell>
          <cell r="D422" t="str">
            <v>SITEL</v>
          </cell>
          <cell r="E422">
            <v>2015</v>
          </cell>
          <cell r="F422" t="str">
            <v>TA</v>
          </cell>
          <cell r="G422" t="str">
            <v>MRC-CAP32</v>
          </cell>
          <cell r="H422" t="str">
            <v>OF3420</v>
          </cell>
          <cell r="I422"/>
          <cell r="J422">
            <v>4</v>
          </cell>
          <cell r="K422">
            <v>4</v>
          </cell>
          <cell r="L422">
            <v>0</v>
          </cell>
          <cell r="M422">
            <v>1</v>
          </cell>
          <cell r="N422" t="str">
            <v>-</v>
          </cell>
          <cell r="O422" t="str">
            <v>-</v>
          </cell>
          <cell r="P422" t="str">
            <v>EMM</v>
          </cell>
          <cell r="Q422" t="str">
            <v>-</v>
          </cell>
          <cell r="R422" t="str">
            <v>-</v>
          </cell>
          <cell r="S422" t="str">
            <v>-</v>
          </cell>
          <cell r="T422" t="str">
            <v>-</v>
          </cell>
          <cell r="U422">
            <v>42255</v>
          </cell>
          <cell r="V422">
            <v>42307</v>
          </cell>
          <cell r="W422">
            <v>42307</v>
          </cell>
          <cell r="X422">
            <v>52</v>
          </cell>
          <cell r="Y422">
            <v>42311</v>
          </cell>
          <cell r="Z422">
            <v>3</v>
          </cell>
        </row>
        <row r="423">
          <cell r="C423">
            <v>3426</v>
          </cell>
          <cell r="D423" t="str">
            <v>SITEL</v>
          </cell>
          <cell r="E423">
            <v>2015</v>
          </cell>
          <cell r="F423" t="str">
            <v>TA</v>
          </cell>
          <cell r="G423" t="str">
            <v>10 x PLACA JMP v1.0</v>
          </cell>
          <cell r="H423" t="str">
            <v>OF3420</v>
          </cell>
          <cell r="I423"/>
          <cell r="J423">
            <v>6</v>
          </cell>
          <cell r="K423">
            <v>6</v>
          </cell>
          <cell r="L423">
            <v>0</v>
          </cell>
          <cell r="M423">
            <v>1</v>
          </cell>
          <cell r="N423" t="str">
            <v>-</v>
          </cell>
          <cell r="O423" t="str">
            <v>-</v>
          </cell>
          <cell r="P423" t="str">
            <v>EMM</v>
          </cell>
          <cell r="Q423" t="str">
            <v>-</v>
          </cell>
          <cell r="R423" t="str">
            <v>-</v>
          </cell>
          <cell r="S423" t="str">
            <v>-</v>
          </cell>
          <cell r="T423" t="str">
            <v>-</v>
          </cell>
          <cell r="U423">
            <v>42255</v>
          </cell>
          <cell r="V423">
            <v>42307</v>
          </cell>
          <cell r="W423">
            <v>42307</v>
          </cell>
          <cell r="X423">
            <v>52</v>
          </cell>
          <cell r="Y423">
            <v>42317</v>
          </cell>
          <cell r="Z423">
            <v>9</v>
          </cell>
        </row>
        <row r="424">
          <cell r="C424">
            <v>3427</v>
          </cell>
          <cell r="D424" t="str">
            <v>SITEL</v>
          </cell>
          <cell r="E424">
            <v>2015</v>
          </cell>
          <cell r="F424" t="str">
            <v>TA</v>
          </cell>
          <cell r="G424" t="str">
            <v>4 x ACCOM-D</v>
          </cell>
          <cell r="H424" t="str">
            <v>OF3420</v>
          </cell>
          <cell r="I424"/>
          <cell r="J424">
            <v>3</v>
          </cell>
          <cell r="K424">
            <v>3</v>
          </cell>
          <cell r="L424">
            <v>0</v>
          </cell>
          <cell r="M424">
            <v>1</v>
          </cell>
          <cell r="N424" t="str">
            <v>-</v>
          </cell>
          <cell r="O424" t="str">
            <v>-</v>
          </cell>
          <cell r="P424" t="str">
            <v>EMM</v>
          </cell>
          <cell r="Q424" t="str">
            <v>-</v>
          </cell>
          <cell r="R424" t="str">
            <v>-</v>
          </cell>
          <cell r="S424" t="str">
            <v>-</v>
          </cell>
          <cell r="T424" t="str">
            <v>-</v>
          </cell>
          <cell r="U424">
            <v>42255</v>
          </cell>
          <cell r="V424">
            <v>42307</v>
          </cell>
          <cell r="W424">
            <v>42307</v>
          </cell>
          <cell r="X424">
            <v>52</v>
          </cell>
          <cell r="Y424">
            <v>42354</v>
          </cell>
          <cell r="Z424">
            <v>46</v>
          </cell>
        </row>
        <row r="425">
          <cell r="C425">
            <v>3428</v>
          </cell>
          <cell r="D425" t="str">
            <v>SITEL</v>
          </cell>
          <cell r="E425">
            <v>2015</v>
          </cell>
          <cell r="F425" t="str">
            <v>TA</v>
          </cell>
          <cell r="G425" t="str">
            <v>2 x TEDISBP-11</v>
          </cell>
          <cell r="H425" t="str">
            <v>OF3420</v>
          </cell>
          <cell r="I425"/>
          <cell r="J425">
            <v>6.5</v>
          </cell>
          <cell r="K425">
            <v>6.5</v>
          </cell>
          <cell r="L425">
            <v>0</v>
          </cell>
          <cell r="M425">
            <v>1</v>
          </cell>
          <cell r="N425" t="str">
            <v>-</v>
          </cell>
          <cell r="O425" t="str">
            <v>-</v>
          </cell>
          <cell r="P425" t="str">
            <v>EMM</v>
          </cell>
          <cell r="Q425" t="str">
            <v>-</v>
          </cell>
          <cell r="R425" t="str">
            <v>-</v>
          </cell>
          <cell r="S425" t="str">
            <v>-</v>
          </cell>
          <cell r="T425" t="str">
            <v>-</v>
          </cell>
          <cell r="U425">
            <v>42255</v>
          </cell>
          <cell r="V425">
            <v>42307</v>
          </cell>
          <cell r="W425">
            <v>42307</v>
          </cell>
          <cell r="X425">
            <v>52</v>
          </cell>
          <cell r="Y425">
            <v>42291</v>
          </cell>
          <cell r="Z425">
            <v>-16</v>
          </cell>
        </row>
        <row r="426">
          <cell r="C426">
            <v>3429</v>
          </cell>
          <cell r="D426" t="str">
            <v>SITEL</v>
          </cell>
          <cell r="E426">
            <v>2015</v>
          </cell>
          <cell r="F426" t="str">
            <v>TA</v>
          </cell>
          <cell r="G426" t="str">
            <v>30 x M2EA v2.0</v>
          </cell>
          <cell r="H426" t="str">
            <v>OF3420</v>
          </cell>
          <cell r="I426"/>
          <cell r="J426">
            <v>26</v>
          </cell>
          <cell r="K426">
            <v>26</v>
          </cell>
          <cell r="L426">
            <v>0</v>
          </cell>
          <cell r="M426">
            <v>1</v>
          </cell>
          <cell r="N426" t="str">
            <v>-</v>
          </cell>
          <cell r="O426" t="str">
            <v>-</v>
          </cell>
          <cell r="P426" t="str">
            <v>EMM</v>
          </cell>
          <cell r="Q426" t="str">
            <v>-</v>
          </cell>
          <cell r="R426" t="str">
            <v>-</v>
          </cell>
          <cell r="S426" t="str">
            <v>-</v>
          </cell>
          <cell r="T426" t="str">
            <v>-</v>
          </cell>
          <cell r="U426">
            <v>42255</v>
          </cell>
          <cell r="V426">
            <v>42307</v>
          </cell>
          <cell r="W426">
            <v>42326</v>
          </cell>
          <cell r="X426">
            <v>52</v>
          </cell>
          <cell r="Y426">
            <v>42326</v>
          </cell>
          <cell r="Z426">
            <v>0</v>
          </cell>
        </row>
        <row r="427">
          <cell r="C427">
            <v>3430</v>
          </cell>
          <cell r="D427" t="str">
            <v>SUMTAR</v>
          </cell>
          <cell r="E427">
            <v>2015</v>
          </cell>
          <cell r="F427" t="str">
            <v>TA</v>
          </cell>
          <cell r="G427" t="str">
            <v>Inst. i PEM CSSat TARRASENSE v9.0</v>
          </cell>
          <cell r="H427" t="str">
            <v>IND</v>
          </cell>
          <cell r="I427"/>
          <cell r="J427">
            <v>8</v>
          </cell>
          <cell r="K427">
            <v>8</v>
          </cell>
          <cell r="L427">
            <v>0</v>
          </cell>
          <cell r="M427">
            <v>1</v>
          </cell>
          <cell r="N427" t="str">
            <v>-</v>
          </cell>
          <cell r="O427" t="str">
            <v>-</v>
          </cell>
          <cell r="P427" t="str">
            <v>-</v>
          </cell>
          <cell r="Q427" t="str">
            <v>-</v>
          </cell>
          <cell r="R427" t="str">
            <v>TRS</v>
          </cell>
          <cell r="S427" t="str">
            <v>-</v>
          </cell>
          <cell r="T427" t="str">
            <v>-</v>
          </cell>
          <cell r="U427">
            <v>42265</v>
          </cell>
          <cell r="V427">
            <v>42277</v>
          </cell>
          <cell r="W427">
            <v>42514</v>
          </cell>
          <cell r="X427">
            <v>12</v>
          </cell>
          <cell r="Y427">
            <v>42514</v>
          </cell>
          <cell r="Z427">
            <v>0</v>
          </cell>
        </row>
        <row r="428">
          <cell r="C428">
            <v>3431</v>
          </cell>
          <cell r="D428" t="str">
            <v>ELALBE</v>
          </cell>
          <cell r="E428">
            <v>2015</v>
          </cell>
          <cell r="F428" t="str">
            <v>TA</v>
          </cell>
          <cell r="G428" t="str">
            <v>Inst i PEM CSSat A.BENITO v10.0</v>
          </cell>
          <cell r="H428" t="str">
            <v>IND</v>
          </cell>
          <cell r="I428"/>
          <cell r="J428">
            <v>5.5</v>
          </cell>
          <cell r="K428">
            <v>5.5</v>
          </cell>
          <cell r="L428">
            <v>0</v>
          </cell>
          <cell r="M428">
            <v>1</v>
          </cell>
          <cell r="N428" t="str">
            <v>-</v>
          </cell>
          <cell r="O428" t="str">
            <v>-</v>
          </cell>
          <cell r="P428" t="str">
            <v>-</v>
          </cell>
          <cell r="Q428" t="str">
            <v>-</v>
          </cell>
          <cell r="R428" t="str">
            <v>TRS</v>
          </cell>
          <cell r="S428" t="str">
            <v>-</v>
          </cell>
          <cell r="T428" t="str">
            <v>-</v>
          </cell>
          <cell r="U428">
            <v>42268</v>
          </cell>
          <cell r="V428">
            <v>42277</v>
          </cell>
          <cell r="W428">
            <v>42586</v>
          </cell>
          <cell r="X428">
            <v>9</v>
          </cell>
          <cell r="Y428">
            <v>42586</v>
          </cell>
          <cell r="Z428">
            <v>0</v>
          </cell>
        </row>
        <row r="429">
          <cell r="C429">
            <v>3432</v>
          </cell>
          <cell r="D429" t="str">
            <v>AGRELE</v>
          </cell>
          <cell r="E429">
            <v>2015</v>
          </cell>
          <cell r="F429" t="str">
            <v>TA</v>
          </cell>
          <cell r="G429" t="str">
            <v>REPARACIO CAP16 RTU BRUGUERA</v>
          </cell>
          <cell r="H429" t="str">
            <v>IND</v>
          </cell>
          <cell r="I429"/>
          <cell r="J429">
            <v>2.5</v>
          </cell>
          <cell r="K429">
            <v>2.5</v>
          </cell>
          <cell r="L429">
            <v>0</v>
          </cell>
          <cell r="M429">
            <v>1</v>
          </cell>
          <cell r="N429" t="str">
            <v>-</v>
          </cell>
          <cell r="O429" t="str">
            <v>-</v>
          </cell>
          <cell r="P429" t="str">
            <v>EMM</v>
          </cell>
          <cell r="Q429" t="str">
            <v>-</v>
          </cell>
          <cell r="R429" t="str">
            <v>-</v>
          </cell>
          <cell r="S429" t="str">
            <v>-</v>
          </cell>
          <cell r="T429" t="str">
            <v>-</v>
          </cell>
          <cell r="U429">
            <v>42269</v>
          </cell>
          <cell r="V429">
            <v>42277</v>
          </cell>
          <cell r="W429">
            <v>42277</v>
          </cell>
          <cell r="X429">
            <v>8</v>
          </cell>
          <cell r="Y429">
            <v>42277</v>
          </cell>
          <cell r="Z429">
            <v>0</v>
          </cell>
        </row>
        <row r="430">
          <cell r="C430">
            <v>3433</v>
          </cell>
          <cell r="D430" t="str">
            <v>ORMAZA</v>
          </cell>
          <cell r="E430">
            <v>2015</v>
          </cell>
          <cell r="F430" t="str">
            <v>TA</v>
          </cell>
          <cell r="G430" t="str">
            <v>CC SCADA C.E.CREVILLENTE v6,0</v>
          </cell>
          <cell r="H430" t="str">
            <v>IND</v>
          </cell>
          <cell r="I430"/>
          <cell r="J430">
            <v>5</v>
          </cell>
          <cell r="K430">
            <v>5</v>
          </cell>
          <cell r="L430">
            <v>0</v>
          </cell>
          <cell r="M430">
            <v>1</v>
          </cell>
          <cell r="N430" t="str">
            <v>-</v>
          </cell>
          <cell r="O430" t="str">
            <v>-</v>
          </cell>
          <cell r="P430" t="str">
            <v>-</v>
          </cell>
          <cell r="Q430" t="str">
            <v>JMG</v>
          </cell>
          <cell r="R430" t="str">
            <v>-</v>
          </cell>
          <cell r="S430" t="str">
            <v>-</v>
          </cell>
          <cell r="T430" t="str">
            <v>-</v>
          </cell>
          <cell r="U430">
            <v>42263</v>
          </cell>
          <cell r="V430">
            <v>42369</v>
          </cell>
          <cell r="W430">
            <v>42369</v>
          </cell>
          <cell r="X430">
            <v>105</v>
          </cell>
          <cell r="Y430">
            <v>42371</v>
          </cell>
          <cell r="Z430">
            <v>2</v>
          </cell>
        </row>
        <row r="431">
          <cell r="C431">
            <v>3434</v>
          </cell>
          <cell r="D431" t="str">
            <v>ORMAZA</v>
          </cell>
          <cell r="E431">
            <v>2015</v>
          </cell>
          <cell r="F431" t="str">
            <v>TA</v>
          </cell>
          <cell r="G431" t="str">
            <v>CC TEDIS.Net ARAMAIO v1.0</v>
          </cell>
          <cell r="H431" t="str">
            <v>IND</v>
          </cell>
          <cell r="I431"/>
          <cell r="J431">
            <v>11</v>
          </cell>
          <cell r="K431">
            <v>11</v>
          </cell>
          <cell r="L431">
            <v>0</v>
          </cell>
          <cell r="M431">
            <v>1</v>
          </cell>
          <cell r="N431" t="str">
            <v>-</v>
          </cell>
          <cell r="O431" t="str">
            <v>-</v>
          </cell>
          <cell r="P431" t="str">
            <v>-</v>
          </cell>
          <cell r="Q431" t="str">
            <v>-</v>
          </cell>
          <cell r="R431" t="str">
            <v>EDC</v>
          </cell>
          <cell r="S431" t="str">
            <v>-</v>
          </cell>
          <cell r="T431" t="str">
            <v>-</v>
          </cell>
          <cell r="U431">
            <v>42263</v>
          </cell>
          <cell r="V431">
            <v>42369</v>
          </cell>
          <cell r="W431">
            <v>42383</v>
          </cell>
          <cell r="X431">
            <v>105</v>
          </cell>
          <cell r="Y431">
            <v>42383</v>
          </cell>
          <cell r="Z431">
            <v>0</v>
          </cell>
        </row>
        <row r="432">
          <cell r="C432">
            <v>3435</v>
          </cell>
          <cell r="D432" t="str">
            <v>ORMAZA</v>
          </cell>
          <cell r="E432">
            <v>2015</v>
          </cell>
          <cell r="F432" t="str">
            <v>TA</v>
          </cell>
          <cell r="G432" t="str">
            <v>CC SCADA BARBASTRO v3.0</v>
          </cell>
          <cell r="H432" t="str">
            <v>IND</v>
          </cell>
          <cell r="I432"/>
          <cell r="J432">
            <v>11</v>
          </cell>
          <cell r="K432">
            <v>11</v>
          </cell>
          <cell r="L432">
            <v>0</v>
          </cell>
          <cell r="M432">
            <v>1</v>
          </cell>
          <cell r="N432" t="str">
            <v>-</v>
          </cell>
          <cell r="O432" t="str">
            <v>-</v>
          </cell>
          <cell r="P432" t="str">
            <v>-</v>
          </cell>
          <cell r="Q432" t="str">
            <v>JMG</v>
          </cell>
          <cell r="R432" t="str">
            <v>-</v>
          </cell>
          <cell r="S432" t="str">
            <v>-</v>
          </cell>
          <cell r="T432" t="str">
            <v>-</v>
          </cell>
          <cell r="U432">
            <v>42270</v>
          </cell>
          <cell r="V432">
            <v>42307</v>
          </cell>
          <cell r="W432">
            <v>42268</v>
          </cell>
          <cell r="X432">
            <v>37</v>
          </cell>
          <cell r="Y432">
            <v>42268</v>
          </cell>
          <cell r="Z432">
            <v>0</v>
          </cell>
        </row>
        <row r="433">
          <cell r="C433">
            <v>3436</v>
          </cell>
          <cell r="D433" t="str">
            <v>EMSA</v>
          </cell>
          <cell r="E433">
            <v>2015</v>
          </cell>
          <cell r="F433" t="str">
            <v>TA</v>
          </cell>
          <cell r="G433" t="str">
            <v>RTU S.E. COLLET v3.0</v>
          </cell>
          <cell r="H433" t="str">
            <v>IND</v>
          </cell>
          <cell r="I433"/>
          <cell r="J433">
            <v>24</v>
          </cell>
          <cell r="K433">
            <v>24</v>
          </cell>
          <cell r="L433">
            <v>0</v>
          </cell>
          <cell r="M433">
            <v>1</v>
          </cell>
          <cell r="N433" t="str">
            <v>-</v>
          </cell>
          <cell r="O433" t="str">
            <v>-</v>
          </cell>
          <cell r="P433" t="str">
            <v>-</v>
          </cell>
          <cell r="Q433" t="str">
            <v>JMG</v>
          </cell>
          <cell r="R433" t="str">
            <v>-</v>
          </cell>
          <cell r="S433" t="str">
            <v>-</v>
          </cell>
          <cell r="T433" t="str">
            <v>-</v>
          </cell>
          <cell r="U433">
            <v>42262</v>
          </cell>
          <cell r="V433">
            <v>42307</v>
          </cell>
          <cell r="W433">
            <v>42307</v>
          </cell>
          <cell r="X433">
            <v>45</v>
          </cell>
          <cell r="Y433">
            <v>42338</v>
          </cell>
          <cell r="Z433">
            <v>30</v>
          </cell>
        </row>
        <row r="434">
          <cell r="C434">
            <v>3437</v>
          </cell>
          <cell r="D434" t="str">
            <v>EAECEU</v>
          </cell>
          <cell r="E434">
            <v>2015</v>
          </cell>
          <cell r="F434" t="str">
            <v>TA</v>
          </cell>
          <cell r="G434" t="str">
            <v>RTU C.T. BORRAS v1.0</v>
          </cell>
          <cell r="H434" t="str">
            <v>PPAL</v>
          </cell>
          <cell r="I434"/>
          <cell r="J434">
            <v>26</v>
          </cell>
          <cell r="K434">
            <v>26</v>
          </cell>
          <cell r="L434">
            <v>0</v>
          </cell>
          <cell r="M434">
            <v>1</v>
          </cell>
          <cell r="N434" t="str">
            <v>-</v>
          </cell>
          <cell r="O434" t="str">
            <v>-</v>
          </cell>
          <cell r="P434" t="str">
            <v>-</v>
          </cell>
          <cell r="Q434" t="str">
            <v>EUL</v>
          </cell>
          <cell r="R434" t="str">
            <v>-</v>
          </cell>
          <cell r="S434" t="str">
            <v>-</v>
          </cell>
          <cell r="T434" t="str">
            <v>-</v>
          </cell>
          <cell r="U434">
            <v>42275</v>
          </cell>
          <cell r="V434">
            <v>42338</v>
          </cell>
          <cell r="W434">
            <v>42338</v>
          </cell>
          <cell r="X434">
            <v>62</v>
          </cell>
          <cell r="Y434">
            <v>42314</v>
          </cell>
          <cell r="Z434">
            <v>-24</v>
          </cell>
        </row>
        <row r="435">
          <cell r="C435">
            <v>3438</v>
          </cell>
          <cell r="D435" t="str">
            <v>EAECEU</v>
          </cell>
          <cell r="E435">
            <v>2015</v>
          </cell>
          <cell r="F435" t="str">
            <v>TA</v>
          </cell>
          <cell r="G435" t="str">
            <v>RTU C.T. PATIO PARAMO v1.0</v>
          </cell>
          <cell r="H435" t="str">
            <v>PPAL</v>
          </cell>
          <cell r="I435"/>
          <cell r="J435">
            <v>26</v>
          </cell>
          <cell r="K435">
            <v>26</v>
          </cell>
          <cell r="L435">
            <v>0</v>
          </cell>
          <cell r="M435">
            <v>1</v>
          </cell>
          <cell r="N435" t="str">
            <v>-</v>
          </cell>
          <cell r="O435" t="str">
            <v>-</v>
          </cell>
          <cell r="P435" t="str">
            <v>-</v>
          </cell>
          <cell r="Q435" t="str">
            <v>EUL</v>
          </cell>
          <cell r="R435" t="str">
            <v>-</v>
          </cell>
          <cell r="S435" t="str">
            <v>-</v>
          </cell>
          <cell r="T435" t="str">
            <v>-</v>
          </cell>
          <cell r="U435">
            <v>42275</v>
          </cell>
          <cell r="V435">
            <v>42338</v>
          </cell>
          <cell r="W435">
            <v>42338</v>
          </cell>
          <cell r="X435">
            <v>62</v>
          </cell>
          <cell r="Y435">
            <v>42314</v>
          </cell>
          <cell r="Z435">
            <v>-24</v>
          </cell>
        </row>
        <row r="436">
          <cell r="C436">
            <v>3439</v>
          </cell>
          <cell r="D436" t="str">
            <v>EAECEU</v>
          </cell>
          <cell r="E436">
            <v>2015</v>
          </cell>
          <cell r="F436" t="str">
            <v>TA</v>
          </cell>
          <cell r="G436" t="str">
            <v>RTU C.T. SAN JOSE-REGULARES v1.0</v>
          </cell>
          <cell r="H436" t="str">
            <v>PPAL</v>
          </cell>
          <cell r="I436"/>
          <cell r="J436">
            <v>26</v>
          </cell>
          <cell r="K436">
            <v>26</v>
          </cell>
          <cell r="L436">
            <v>0</v>
          </cell>
          <cell r="M436">
            <v>1</v>
          </cell>
          <cell r="N436" t="str">
            <v>-</v>
          </cell>
          <cell r="O436" t="str">
            <v>-</v>
          </cell>
          <cell r="P436" t="str">
            <v>-</v>
          </cell>
          <cell r="Q436" t="str">
            <v>EUL</v>
          </cell>
          <cell r="R436" t="str">
            <v>-</v>
          </cell>
          <cell r="S436" t="str">
            <v>-</v>
          </cell>
          <cell r="T436" t="str">
            <v>-</v>
          </cell>
          <cell r="U436">
            <v>42275</v>
          </cell>
          <cell r="V436">
            <v>42338</v>
          </cell>
          <cell r="W436">
            <v>42338</v>
          </cell>
          <cell r="X436">
            <v>62</v>
          </cell>
          <cell r="Y436">
            <v>42314</v>
          </cell>
          <cell r="Z436">
            <v>-24</v>
          </cell>
        </row>
        <row r="437">
          <cell r="C437">
            <v>3440</v>
          </cell>
          <cell r="D437" t="str">
            <v>EAECEU</v>
          </cell>
          <cell r="E437">
            <v>2015</v>
          </cell>
          <cell r="F437" t="str">
            <v>TA</v>
          </cell>
          <cell r="G437" t="str">
            <v>RTU C.T. LOMA-COLMENAR 4 v1.0</v>
          </cell>
          <cell r="H437" t="str">
            <v>PPAL</v>
          </cell>
          <cell r="I437"/>
          <cell r="J437">
            <v>26</v>
          </cell>
          <cell r="K437">
            <v>26</v>
          </cell>
          <cell r="L437">
            <v>0</v>
          </cell>
          <cell r="M437">
            <v>1</v>
          </cell>
          <cell r="N437" t="str">
            <v>-</v>
          </cell>
          <cell r="O437" t="str">
            <v>-</v>
          </cell>
          <cell r="P437" t="str">
            <v>-</v>
          </cell>
          <cell r="Q437" t="str">
            <v>EUL</v>
          </cell>
          <cell r="R437" t="str">
            <v>-</v>
          </cell>
          <cell r="S437" t="str">
            <v>-</v>
          </cell>
          <cell r="T437" t="str">
            <v>-</v>
          </cell>
          <cell r="U437">
            <v>42275</v>
          </cell>
          <cell r="V437">
            <v>42338</v>
          </cell>
          <cell r="W437">
            <v>42338</v>
          </cell>
          <cell r="X437">
            <v>62</v>
          </cell>
          <cell r="Y437">
            <v>42314</v>
          </cell>
          <cell r="Z437">
            <v>-24</v>
          </cell>
        </row>
        <row r="438">
          <cell r="C438">
            <v>3441</v>
          </cell>
          <cell r="D438" t="str">
            <v>EAECEU</v>
          </cell>
          <cell r="E438">
            <v>2015</v>
          </cell>
          <cell r="F438" t="str">
            <v>TA</v>
          </cell>
          <cell r="G438" t="str">
            <v>RTU C.T. PEPE REMIGIO v1.0</v>
          </cell>
          <cell r="H438" t="str">
            <v>PPAL</v>
          </cell>
          <cell r="I438"/>
          <cell r="J438">
            <v>26</v>
          </cell>
          <cell r="K438">
            <v>26</v>
          </cell>
          <cell r="L438">
            <v>0</v>
          </cell>
          <cell r="M438">
            <v>1</v>
          </cell>
          <cell r="N438" t="str">
            <v>-</v>
          </cell>
          <cell r="O438" t="str">
            <v>-</v>
          </cell>
          <cell r="P438" t="str">
            <v>-</v>
          </cell>
          <cell r="Q438" t="str">
            <v>EUL</v>
          </cell>
          <cell r="R438" t="str">
            <v>-</v>
          </cell>
          <cell r="S438" t="str">
            <v>-</v>
          </cell>
          <cell r="T438" t="str">
            <v>-</v>
          </cell>
          <cell r="U438">
            <v>42275</v>
          </cell>
          <cell r="V438">
            <v>42338</v>
          </cell>
          <cell r="W438">
            <v>42338</v>
          </cell>
          <cell r="X438">
            <v>62</v>
          </cell>
          <cell r="Y438">
            <v>42314</v>
          </cell>
          <cell r="Z438">
            <v>-24</v>
          </cell>
        </row>
        <row r="439">
          <cell r="C439">
            <v>3442</v>
          </cell>
          <cell r="D439" t="str">
            <v>EAECEU</v>
          </cell>
          <cell r="E439">
            <v>2015</v>
          </cell>
          <cell r="F439" t="str">
            <v>TA</v>
          </cell>
          <cell r="G439" t="str">
            <v>RTU C.T. CENTRO PENITENCIARIO v1.0</v>
          </cell>
          <cell r="H439" t="str">
            <v>PPAL</v>
          </cell>
          <cell r="I439"/>
          <cell r="J439">
            <v>14</v>
          </cell>
          <cell r="K439">
            <v>14</v>
          </cell>
          <cell r="L439">
            <v>0</v>
          </cell>
          <cell r="M439">
            <v>1</v>
          </cell>
          <cell r="N439" t="str">
            <v>-</v>
          </cell>
          <cell r="O439" t="str">
            <v>-</v>
          </cell>
          <cell r="P439" t="str">
            <v>-</v>
          </cell>
          <cell r="Q439" t="str">
            <v>EUL</v>
          </cell>
          <cell r="R439" t="str">
            <v>-</v>
          </cell>
          <cell r="S439" t="str">
            <v>-</v>
          </cell>
          <cell r="T439" t="str">
            <v>-</v>
          </cell>
          <cell r="U439">
            <v>42275</v>
          </cell>
          <cell r="V439">
            <v>42338</v>
          </cell>
          <cell r="W439">
            <v>42338</v>
          </cell>
          <cell r="X439">
            <v>62</v>
          </cell>
          <cell r="Y439">
            <v>42338</v>
          </cell>
          <cell r="Z439">
            <v>0</v>
          </cell>
        </row>
        <row r="440">
          <cell r="C440"/>
          <cell r="D440"/>
          <cell r="E440"/>
          <cell r="F440"/>
          <cell r="G440"/>
          <cell r="H440"/>
          <cell r="I440"/>
          <cell r="J440">
            <v>469.5</v>
          </cell>
          <cell r="K440">
            <v>808.5</v>
          </cell>
          <cell r="L440">
            <v>-339</v>
          </cell>
          <cell r="M440"/>
          <cell r="N440"/>
          <cell r="O440"/>
          <cell r="P440"/>
          <cell r="Q440"/>
          <cell r="R440"/>
          <cell r="S440"/>
          <cell r="T440"/>
          <cell r="U440"/>
          <cell r="V440"/>
          <cell r="W440"/>
          <cell r="X440"/>
          <cell r="Y440"/>
          <cell r="Z440">
            <v>-81</v>
          </cell>
        </row>
        <row r="441">
          <cell r="V441"/>
          <cell r="W441"/>
          <cell r="Z441"/>
        </row>
        <row r="442">
          <cell r="C442"/>
          <cell r="D442"/>
          <cell r="E442"/>
          <cell r="F442"/>
          <cell r="G442"/>
          <cell r="H442"/>
          <cell r="I442"/>
          <cell r="J442"/>
          <cell r="K442"/>
          <cell r="L442"/>
          <cell r="M442"/>
          <cell r="N442"/>
          <cell r="O442"/>
          <cell r="P442"/>
          <cell r="Q442"/>
          <cell r="R442"/>
          <cell r="S442"/>
          <cell r="T442"/>
          <cell r="U442"/>
          <cell r="V442"/>
          <cell r="W442"/>
          <cell r="X442"/>
          <cell r="Y442"/>
          <cell r="Z442"/>
        </row>
        <row r="443">
          <cell r="C443"/>
          <cell r="D443"/>
          <cell r="E443"/>
          <cell r="F443"/>
          <cell r="G443"/>
          <cell r="H443"/>
          <cell r="I443"/>
          <cell r="J443"/>
          <cell r="K443"/>
          <cell r="N443" t="str">
            <v>APROVISIONAMENTS</v>
          </cell>
          <cell r="O443" t="str">
            <v>ADMINISTRACIO</v>
          </cell>
          <cell r="P443" t="str">
            <v>OPERACIONS</v>
          </cell>
          <cell r="Q443" t="str">
            <v>IMPLEMENTACIO</v>
          </cell>
          <cell r="R443" t="str">
            <v>DESENVOLUPAMENT</v>
          </cell>
          <cell r="S443" t="str">
            <v>COMERCIAL</v>
          </cell>
          <cell r="T443" t="str">
            <v>CONSUL.TELCOMUNIC.</v>
          </cell>
          <cell r="U443"/>
          <cell r="Z443"/>
        </row>
        <row r="444">
          <cell r="C444"/>
          <cell r="N444"/>
          <cell r="O444"/>
          <cell r="P444"/>
          <cell r="Q444"/>
          <cell r="R444"/>
          <cell r="S444"/>
          <cell r="T444"/>
          <cell r="U444"/>
          <cell r="Z444"/>
        </row>
        <row r="445">
          <cell r="C445"/>
          <cell r="N445"/>
          <cell r="O445"/>
          <cell r="P445"/>
          <cell r="Q445"/>
          <cell r="R445"/>
          <cell r="S445"/>
          <cell r="T445"/>
          <cell r="U445"/>
          <cell r="Z445"/>
        </row>
        <row r="446">
          <cell r="C446"/>
          <cell r="N446"/>
          <cell r="O446"/>
          <cell r="P446"/>
          <cell r="Q446"/>
          <cell r="R446"/>
          <cell r="S446"/>
          <cell r="T446"/>
          <cell r="U446"/>
          <cell r="Z446"/>
        </row>
        <row r="447">
          <cell r="C447"/>
          <cell r="N447"/>
          <cell r="O447"/>
          <cell r="P447"/>
          <cell r="Q447"/>
          <cell r="R447"/>
          <cell r="S447"/>
          <cell r="T447"/>
          <cell r="U447"/>
          <cell r="Z447"/>
        </row>
        <row r="448">
          <cell r="C448"/>
          <cell r="E448" t="str">
            <v>Projectes (EXTERNS) en curs 2.015</v>
          </cell>
          <cell r="F448"/>
          <cell r="G448"/>
          <cell r="H448"/>
          <cell r="I448"/>
          <cell r="J448"/>
          <cell r="K448"/>
          <cell r="L448"/>
          <cell r="M448"/>
          <cell r="N448"/>
          <cell r="O448"/>
          <cell r="P448"/>
          <cell r="Q448"/>
          <cell r="R448"/>
          <cell r="S448"/>
          <cell r="T448"/>
          <cell r="U448"/>
          <cell r="Z448"/>
        </row>
        <row r="449">
          <cell r="N449"/>
          <cell r="O449"/>
          <cell r="P449"/>
          <cell r="Q449"/>
          <cell r="R449"/>
          <cell r="S449"/>
          <cell r="T449"/>
          <cell r="U449"/>
          <cell r="Z449"/>
        </row>
        <row r="450">
          <cell r="N450"/>
          <cell r="O450"/>
          <cell r="P450"/>
          <cell r="Q450"/>
          <cell r="R450"/>
          <cell r="S450"/>
          <cell r="T450"/>
          <cell r="U450"/>
          <cell r="Z450"/>
        </row>
        <row r="451">
          <cell r="C451" t="str">
            <v>OF</v>
          </cell>
          <cell r="D451" t="str">
            <v>CLIENT</v>
          </cell>
          <cell r="E451" t="str">
            <v>ANY</v>
          </cell>
          <cell r="F451" t="str">
            <v>STATUS</v>
          </cell>
          <cell r="G451" t="str">
            <v>PROJECTE</v>
          </cell>
          <cell r="H451" t="str">
            <v>TIPUS OF o DEPENDENCIA</v>
          </cell>
          <cell r="I451"/>
          <cell r="J451" t="str">
            <v>PREV</v>
          </cell>
          <cell r="K451" t="str">
            <v>TOTAL</v>
          </cell>
          <cell r="L451" t="str">
            <v>DESV</v>
          </cell>
          <cell r="M451" t="str">
            <v>AVANÇ</v>
          </cell>
          <cell r="N451" t="str">
            <v>DPT. IMPLICATS</v>
          </cell>
          <cell r="O451"/>
          <cell r="P451"/>
          <cell r="Q451"/>
          <cell r="R451"/>
          <cell r="S451"/>
          <cell r="T451"/>
          <cell r="U451" t="str">
            <v>DATA</v>
          </cell>
          <cell r="V451" t="str">
            <v>DATA</v>
          </cell>
          <cell r="W451" t="str">
            <v>DATA</v>
          </cell>
          <cell r="X451" t="str">
            <v>DURADA</v>
          </cell>
          <cell r="Y451" t="str">
            <v>DATA</v>
          </cell>
          <cell r="Z451" t="str">
            <v>DESVIAC.</v>
          </cell>
        </row>
        <row r="452">
          <cell r="C452"/>
          <cell r="D452"/>
          <cell r="E452"/>
          <cell r="F452"/>
          <cell r="G452"/>
          <cell r="H452"/>
          <cell r="I452"/>
          <cell r="J452"/>
          <cell r="K452" t="str">
            <v>REAL</v>
          </cell>
          <cell r="L452"/>
          <cell r="M452"/>
          <cell r="N452"/>
          <cell r="O452"/>
          <cell r="P452"/>
          <cell r="Q452"/>
          <cell r="R452"/>
          <cell r="S452"/>
          <cell r="T452"/>
          <cell r="U452" t="str">
            <v>INICI</v>
          </cell>
          <cell r="V452" t="str">
            <v>ENTREGA</v>
          </cell>
          <cell r="W452" t="str">
            <v>REVISADA</v>
          </cell>
          <cell r="X452"/>
          <cell r="Y452" t="str">
            <v>ACCEP.</v>
          </cell>
          <cell r="Z452"/>
        </row>
        <row r="453">
          <cell r="C453"/>
          <cell r="D453"/>
          <cell r="E453"/>
          <cell r="F453"/>
          <cell r="G453"/>
          <cell r="H453"/>
          <cell r="I453"/>
          <cell r="N453"/>
          <cell r="O453"/>
          <cell r="P453"/>
          <cell r="Q453"/>
          <cell r="R453"/>
          <cell r="S453"/>
          <cell r="T453"/>
          <cell r="U453"/>
          <cell r="V453"/>
          <cell r="Z453"/>
        </row>
        <row r="454">
          <cell r="C454">
            <v>3443</v>
          </cell>
          <cell r="D454" t="str">
            <v>EAECEU</v>
          </cell>
          <cell r="E454">
            <v>2015</v>
          </cell>
          <cell r="F454" t="str">
            <v>TA</v>
          </cell>
          <cell r="G454" t="str">
            <v>RTU C.T. YBARROLA v1.0</v>
          </cell>
          <cell r="H454" t="str">
            <v>PPAL</v>
          </cell>
          <cell r="I454"/>
          <cell r="J454">
            <v>26</v>
          </cell>
          <cell r="K454">
            <v>26</v>
          </cell>
          <cell r="L454">
            <v>0</v>
          </cell>
          <cell r="M454">
            <v>1</v>
          </cell>
          <cell r="N454" t="str">
            <v>-</v>
          </cell>
          <cell r="O454" t="str">
            <v>-</v>
          </cell>
          <cell r="P454" t="str">
            <v>-</v>
          </cell>
          <cell r="Q454" t="str">
            <v>EUL</v>
          </cell>
          <cell r="R454" t="str">
            <v>-</v>
          </cell>
          <cell r="S454" t="str">
            <v>-</v>
          </cell>
          <cell r="T454" t="str">
            <v>-</v>
          </cell>
          <cell r="U454">
            <v>42275</v>
          </cell>
          <cell r="V454">
            <v>42338</v>
          </cell>
          <cell r="W454">
            <v>42338</v>
          </cell>
          <cell r="X454">
            <v>62</v>
          </cell>
          <cell r="Y454">
            <v>42314</v>
          </cell>
          <cell r="Z454">
            <v>-24</v>
          </cell>
        </row>
        <row r="455">
          <cell r="C455">
            <v>3444</v>
          </cell>
          <cell r="D455" t="str">
            <v>EAECEU</v>
          </cell>
          <cell r="E455">
            <v>2015</v>
          </cell>
          <cell r="F455" t="str">
            <v>TA</v>
          </cell>
          <cell r="G455" t="str">
            <v>RTU C.T. RAMPA MUELLE ESPAÑA v1.0</v>
          </cell>
          <cell r="H455" t="str">
            <v>PPAL</v>
          </cell>
          <cell r="I455"/>
          <cell r="J455">
            <v>26</v>
          </cell>
          <cell r="K455">
            <v>26</v>
          </cell>
          <cell r="L455">
            <v>0</v>
          </cell>
          <cell r="M455">
            <v>1</v>
          </cell>
          <cell r="N455" t="str">
            <v>-</v>
          </cell>
          <cell r="O455" t="str">
            <v>-</v>
          </cell>
          <cell r="P455" t="str">
            <v>-</v>
          </cell>
          <cell r="Q455" t="str">
            <v>EUL</v>
          </cell>
          <cell r="R455" t="str">
            <v>-</v>
          </cell>
          <cell r="S455" t="str">
            <v>-</v>
          </cell>
          <cell r="T455" t="str">
            <v>-</v>
          </cell>
          <cell r="U455">
            <v>42275</v>
          </cell>
          <cell r="V455">
            <v>42338</v>
          </cell>
          <cell r="W455">
            <v>42338</v>
          </cell>
          <cell r="X455">
            <v>62</v>
          </cell>
          <cell r="Y455">
            <v>42314</v>
          </cell>
          <cell r="Z455">
            <v>-24</v>
          </cell>
        </row>
        <row r="456">
          <cell r="C456">
            <v>3445</v>
          </cell>
          <cell r="D456" t="str">
            <v>EAECEU</v>
          </cell>
          <cell r="E456">
            <v>2015</v>
          </cell>
          <cell r="F456" t="str">
            <v>TA</v>
          </cell>
          <cell r="G456" t="str">
            <v>RTU C.T. VALDEAGUAS v1.0</v>
          </cell>
          <cell r="H456" t="str">
            <v>PPAL</v>
          </cell>
          <cell r="I456"/>
          <cell r="J456">
            <v>26</v>
          </cell>
          <cell r="K456">
            <v>26</v>
          </cell>
          <cell r="L456">
            <v>0</v>
          </cell>
          <cell r="M456">
            <v>1</v>
          </cell>
          <cell r="N456" t="str">
            <v>-</v>
          </cell>
          <cell r="O456" t="str">
            <v>-</v>
          </cell>
          <cell r="P456" t="str">
            <v>-</v>
          </cell>
          <cell r="Q456" t="str">
            <v>EUL</v>
          </cell>
          <cell r="R456" t="str">
            <v>-</v>
          </cell>
          <cell r="S456" t="str">
            <v>-</v>
          </cell>
          <cell r="T456" t="str">
            <v>-</v>
          </cell>
          <cell r="U456">
            <v>42275</v>
          </cell>
          <cell r="V456">
            <v>42338</v>
          </cell>
          <cell r="W456">
            <v>42338</v>
          </cell>
          <cell r="X456">
            <v>62</v>
          </cell>
          <cell r="Y456">
            <v>42314</v>
          </cell>
          <cell r="Z456">
            <v>-24</v>
          </cell>
        </row>
        <row r="457">
          <cell r="C457">
            <v>3446</v>
          </cell>
          <cell r="D457" t="str">
            <v>EAECEU</v>
          </cell>
          <cell r="E457">
            <v>2015</v>
          </cell>
          <cell r="F457" t="str">
            <v>TA</v>
          </cell>
          <cell r="G457" t="str">
            <v>RTU C.T. PRINCIPE-I v1.0</v>
          </cell>
          <cell r="H457" t="str">
            <v>PPAL</v>
          </cell>
          <cell r="I457"/>
          <cell r="J457">
            <v>26</v>
          </cell>
          <cell r="K457">
            <v>26</v>
          </cell>
          <cell r="L457">
            <v>0</v>
          </cell>
          <cell r="M457">
            <v>1</v>
          </cell>
          <cell r="N457" t="str">
            <v>-</v>
          </cell>
          <cell r="O457" t="str">
            <v>-</v>
          </cell>
          <cell r="P457" t="str">
            <v>-</v>
          </cell>
          <cell r="Q457" t="str">
            <v>EUL</v>
          </cell>
          <cell r="R457" t="str">
            <v>-</v>
          </cell>
          <cell r="S457" t="str">
            <v>-</v>
          </cell>
          <cell r="T457" t="str">
            <v>-</v>
          </cell>
          <cell r="U457">
            <v>42275</v>
          </cell>
          <cell r="V457">
            <v>42338</v>
          </cell>
          <cell r="W457">
            <v>42338</v>
          </cell>
          <cell r="X457">
            <v>62</v>
          </cell>
          <cell r="Y457">
            <v>42314</v>
          </cell>
          <cell r="Z457">
            <v>-24</v>
          </cell>
        </row>
        <row r="458">
          <cell r="C458">
            <v>3447</v>
          </cell>
          <cell r="D458" t="str">
            <v>EAECEU</v>
          </cell>
          <cell r="E458">
            <v>2015</v>
          </cell>
          <cell r="F458" t="str">
            <v>TA</v>
          </cell>
          <cell r="G458" t="str">
            <v>Inst. y PEM RTU C.T. BORRAS v1.0</v>
          </cell>
          <cell r="H458" t="str">
            <v>OF3437</v>
          </cell>
          <cell r="I458"/>
          <cell r="J458">
            <v>12</v>
          </cell>
          <cell r="K458">
            <v>16.75</v>
          </cell>
          <cell r="L458">
            <v>-4.75</v>
          </cell>
          <cell r="M458">
            <v>1.3958333333333333</v>
          </cell>
          <cell r="N458" t="str">
            <v>-</v>
          </cell>
          <cell r="O458" t="str">
            <v>-</v>
          </cell>
          <cell r="P458" t="str">
            <v>-</v>
          </cell>
          <cell r="Q458" t="str">
            <v>-</v>
          </cell>
          <cell r="R458" t="str">
            <v>RVC</v>
          </cell>
          <cell r="S458" t="str">
            <v>-</v>
          </cell>
          <cell r="T458" t="str">
            <v>-</v>
          </cell>
          <cell r="U458">
            <v>42275</v>
          </cell>
          <cell r="V458">
            <v>42338</v>
          </cell>
          <cell r="W458">
            <v>42719</v>
          </cell>
          <cell r="X458">
            <v>62</v>
          </cell>
          <cell r="Y458">
            <v>42719</v>
          </cell>
          <cell r="Z458">
            <v>0</v>
          </cell>
        </row>
        <row r="459">
          <cell r="C459">
            <v>3448</v>
          </cell>
          <cell r="D459" t="str">
            <v>EAECEU</v>
          </cell>
          <cell r="E459">
            <v>2015</v>
          </cell>
          <cell r="F459" t="str">
            <v>TA</v>
          </cell>
          <cell r="G459" t="str">
            <v>Inst. y PEM RTU C.T. PATIO PARAMO v1.0</v>
          </cell>
          <cell r="H459" t="str">
            <v>OF3438</v>
          </cell>
          <cell r="I459"/>
          <cell r="J459">
            <v>12</v>
          </cell>
          <cell r="K459">
            <v>16.75</v>
          </cell>
          <cell r="L459">
            <v>-4.75</v>
          </cell>
          <cell r="M459">
            <v>1.3958333333333333</v>
          </cell>
          <cell r="N459" t="str">
            <v>-</v>
          </cell>
          <cell r="O459" t="str">
            <v>-</v>
          </cell>
          <cell r="P459" t="str">
            <v>-</v>
          </cell>
          <cell r="Q459" t="str">
            <v>-</v>
          </cell>
          <cell r="R459" t="str">
            <v>RVC</v>
          </cell>
          <cell r="S459" t="str">
            <v>-</v>
          </cell>
          <cell r="T459" t="str">
            <v>-</v>
          </cell>
          <cell r="U459">
            <v>42275</v>
          </cell>
          <cell r="V459">
            <v>42338</v>
          </cell>
          <cell r="W459">
            <v>42719</v>
          </cell>
          <cell r="X459">
            <v>62</v>
          </cell>
          <cell r="Y459">
            <v>42719</v>
          </cell>
          <cell r="Z459">
            <v>0</v>
          </cell>
        </row>
        <row r="460">
          <cell r="C460">
            <v>3449</v>
          </cell>
          <cell r="D460" t="str">
            <v>EAECEU</v>
          </cell>
          <cell r="E460">
            <v>2015</v>
          </cell>
          <cell r="F460" t="str">
            <v>TA</v>
          </cell>
          <cell r="G460" t="str">
            <v>Inst. y PEM RTU C.T. SAN JOSE-REGULARES v1.0</v>
          </cell>
          <cell r="H460" t="str">
            <v>OF3439</v>
          </cell>
          <cell r="I460"/>
          <cell r="J460">
            <v>12</v>
          </cell>
          <cell r="K460">
            <v>20</v>
          </cell>
          <cell r="L460">
            <v>-8</v>
          </cell>
          <cell r="M460">
            <v>1.6666666666666667</v>
          </cell>
          <cell r="N460" t="str">
            <v>-</v>
          </cell>
          <cell r="O460" t="str">
            <v>-</v>
          </cell>
          <cell r="P460" t="str">
            <v>-</v>
          </cell>
          <cell r="Q460" t="str">
            <v>-</v>
          </cell>
          <cell r="R460" t="str">
            <v>RVC</v>
          </cell>
          <cell r="S460" t="str">
            <v>-</v>
          </cell>
          <cell r="T460" t="str">
            <v>-</v>
          </cell>
          <cell r="U460">
            <v>42275</v>
          </cell>
          <cell r="V460">
            <v>42338</v>
          </cell>
          <cell r="W460">
            <v>43207</v>
          </cell>
          <cell r="X460">
            <v>62</v>
          </cell>
          <cell r="Y460">
            <v>43207</v>
          </cell>
          <cell r="Z460">
            <v>0</v>
          </cell>
        </row>
        <row r="461">
          <cell r="C461">
            <v>3450</v>
          </cell>
          <cell r="D461" t="str">
            <v>EAECEU</v>
          </cell>
          <cell r="E461">
            <v>2015</v>
          </cell>
          <cell r="F461" t="str">
            <v>OB</v>
          </cell>
          <cell r="G461" t="str">
            <v>Inst. y PEM RTU C.T. LOMA-COLMENAR 4 v1.0</v>
          </cell>
          <cell r="H461" t="str">
            <v>OF3440</v>
          </cell>
          <cell r="I461"/>
          <cell r="J461">
            <v>12</v>
          </cell>
          <cell r="K461">
            <v>0</v>
          </cell>
          <cell r="L461">
            <v>12</v>
          </cell>
          <cell r="M461">
            <v>0</v>
          </cell>
          <cell r="N461" t="str">
            <v>-</v>
          </cell>
          <cell r="O461" t="str">
            <v>-</v>
          </cell>
          <cell r="P461" t="str">
            <v>-</v>
          </cell>
          <cell r="Q461" t="str">
            <v>-</v>
          </cell>
          <cell r="R461" t="str">
            <v>RVC</v>
          </cell>
          <cell r="S461" t="str">
            <v>-</v>
          </cell>
          <cell r="T461" t="str">
            <v>-</v>
          </cell>
          <cell r="U461">
            <v>42275</v>
          </cell>
          <cell r="V461">
            <v>42338</v>
          </cell>
          <cell r="W461">
            <v>42338</v>
          </cell>
          <cell r="X461">
            <v>62</v>
          </cell>
          <cell r="Y461"/>
          <cell r="Z461" t="str">
            <v/>
          </cell>
        </row>
        <row r="462">
          <cell r="C462">
            <v>3451</v>
          </cell>
          <cell r="D462" t="str">
            <v>EAECEU</v>
          </cell>
          <cell r="E462">
            <v>2015</v>
          </cell>
          <cell r="F462" t="str">
            <v>TA</v>
          </cell>
          <cell r="G462" t="str">
            <v>Inst. y PEM RTU C.T. PEPE REMMIGIO v1.0</v>
          </cell>
          <cell r="H462" t="str">
            <v>OF3441</v>
          </cell>
          <cell r="I462"/>
          <cell r="J462">
            <v>12</v>
          </cell>
          <cell r="K462">
            <v>16.75</v>
          </cell>
          <cell r="L462">
            <v>-4.75</v>
          </cell>
          <cell r="M462">
            <v>1.3958333333333333</v>
          </cell>
          <cell r="N462" t="str">
            <v>-</v>
          </cell>
          <cell r="O462" t="str">
            <v>-</v>
          </cell>
          <cell r="P462" t="str">
            <v>-</v>
          </cell>
          <cell r="Q462" t="str">
            <v>-</v>
          </cell>
          <cell r="R462" t="str">
            <v>RVC</v>
          </cell>
          <cell r="S462" t="str">
            <v>-</v>
          </cell>
          <cell r="T462" t="str">
            <v>-</v>
          </cell>
          <cell r="U462">
            <v>42275</v>
          </cell>
          <cell r="V462">
            <v>42338</v>
          </cell>
          <cell r="W462">
            <v>42719</v>
          </cell>
          <cell r="X462">
            <v>62</v>
          </cell>
          <cell r="Y462">
            <v>42719</v>
          </cell>
          <cell r="Z462">
            <v>0</v>
          </cell>
        </row>
        <row r="463">
          <cell r="C463">
            <v>3452</v>
          </cell>
          <cell r="D463" t="str">
            <v>EAECEU</v>
          </cell>
          <cell r="E463">
            <v>2015</v>
          </cell>
          <cell r="F463" t="str">
            <v>TA</v>
          </cell>
          <cell r="G463" t="str">
            <v>Inst. y PEM RTU C.T. CENTRO PENITENCIARIO v1.0</v>
          </cell>
          <cell r="H463" t="str">
            <v>OF3442</v>
          </cell>
          <cell r="I463"/>
          <cell r="J463">
            <v>12</v>
          </cell>
          <cell r="K463">
            <v>17.329999999999998</v>
          </cell>
          <cell r="L463">
            <v>-5.3299999999999983</v>
          </cell>
          <cell r="M463">
            <v>1.4441666666666666</v>
          </cell>
          <cell r="N463" t="str">
            <v>-</v>
          </cell>
          <cell r="O463" t="str">
            <v>-</v>
          </cell>
          <cell r="P463" t="str">
            <v>-</v>
          </cell>
          <cell r="Q463" t="str">
            <v>-</v>
          </cell>
          <cell r="R463" t="str">
            <v>RVC</v>
          </cell>
          <cell r="S463" t="str">
            <v>-</v>
          </cell>
          <cell r="T463" t="str">
            <v>-</v>
          </cell>
          <cell r="U463">
            <v>42275</v>
          </cell>
          <cell r="V463">
            <v>42338</v>
          </cell>
          <cell r="W463">
            <v>43207</v>
          </cell>
          <cell r="X463">
            <v>62</v>
          </cell>
          <cell r="Y463">
            <v>43207</v>
          </cell>
          <cell r="Z463">
            <v>0</v>
          </cell>
        </row>
        <row r="464">
          <cell r="C464">
            <v>3453</v>
          </cell>
          <cell r="D464" t="str">
            <v>EAECEU</v>
          </cell>
          <cell r="E464">
            <v>2015</v>
          </cell>
          <cell r="F464" t="str">
            <v>TA</v>
          </cell>
          <cell r="G464" t="str">
            <v>Inst. y PEM RTU C.T. YBARROLA v1.0</v>
          </cell>
          <cell r="H464" t="str">
            <v>OF3443</v>
          </cell>
          <cell r="I464"/>
          <cell r="J464">
            <v>12</v>
          </cell>
          <cell r="K464">
            <v>17.25</v>
          </cell>
          <cell r="L464">
            <v>-5.25</v>
          </cell>
          <cell r="M464">
            <v>1.4375</v>
          </cell>
          <cell r="N464" t="str">
            <v>-</v>
          </cell>
          <cell r="O464" t="str">
            <v>-</v>
          </cell>
          <cell r="P464" t="str">
            <v>-</v>
          </cell>
          <cell r="Q464" t="str">
            <v>-</v>
          </cell>
          <cell r="R464" t="str">
            <v>RVC</v>
          </cell>
          <cell r="S464" t="str">
            <v>-</v>
          </cell>
          <cell r="T464" t="str">
            <v>-</v>
          </cell>
          <cell r="U464">
            <v>42275</v>
          </cell>
          <cell r="V464">
            <v>42338</v>
          </cell>
          <cell r="W464">
            <v>43207</v>
          </cell>
          <cell r="X464">
            <v>62</v>
          </cell>
          <cell r="Y464">
            <v>43207</v>
          </cell>
          <cell r="Z464">
            <v>0</v>
          </cell>
        </row>
        <row r="465">
          <cell r="C465">
            <v>3454</v>
          </cell>
          <cell r="D465" t="str">
            <v>EAECEU</v>
          </cell>
          <cell r="E465">
            <v>2015</v>
          </cell>
          <cell r="F465" t="str">
            <v>TA</v>
          </cell>
          <cell r="G465" t="str">
            <v>Inst. y PEM RTU C.T. RAMPA MUELLE ESPAÑA v1.0</v>
          </cell>
          <cell r="H465" t="str">
            <v>OF3444</v>
          </cell>
          <cell r="I465"/>
          <cell r="J465">
            <v>12</v>
          </cell>
          <cell r="K465">
            <v>18.579999999999998</v>
          </cell>
          <cell r="L465">
            <v>-6.5799999999999983</v>
          </cell>
          <cell r="M465">
            <v>1.5483333333333331</v>
          </cell>
          <cell r="N465" t="str">
            <v>-</v>
          </cell>
          <cell r="O465" t="str">
            <v>-</v>
          </cell>
          <cell r="P465" t="str">
            <v>-</v>
          </cell>
          <cell r="Q465" t="str">
            <v>-</v>
          </cell>
          <cell r="R465" t="str">
            <v>RVC</v>
          </cell>
          <cell r="S465" t="str">
            <v>-</v>
          </cell>
          <cell r="T465" t="str">
            <v>-</v>
          </cell>
          <cell r="U465">
            <v>42275</v>
          </cell>
          <cell r="V465">
            <v>42338</v>
          </cell>
          <cell r="W465">
            <v>43207</v>
          </cell>
          <cell r="X465">
            <v>62</v>
          </cell>
          <cell r="Y465">
            <v>43207</v>
          </cell>
          <cell r="Z465">
            <v>0</v>
          </cell>
        </row>
        <row r="466">
          <cell r="C466">
            <v>3455</v>
          </cell>
          <cell r="D466" t="str">
            <v>EAECEU</v>
          </cell>
          <cell r="E466">
            <v>2015</v>
          </cell>
          <cell r="F466" t="str">
            <v>TA</v>
          </cell>
          <cell r="G466" t="str">
            <v>Inst. y PEM RTU C.T. VALDEAGUAS v1.0</v>
          </cell>
          <cell r="H466" t="str">
            <v>OF3445</v>
          </cell>
          <cell r="I466"/>
          <cell r="J466">
            <v>12</v>
          </cell>
          <cell r="K466">
            <v>65.25</v>
          </cell>
          <cell r="L466">
            <v>-53.25</v>
          </cell>
          <cell r="M466">
            <v>5.4375</v>
          </cell>
          <cell r="N466" t="str">
            <v>-</v>
          </cell>
          <cell r="O466" t="str">
            <v>-</v>
          </cell>
          <cell r="P466" t="str">
            <v>-</v>
          </cell>
          <cell r="Q466" t="str">
            <v>-</v>
          </cell>
          <cell r="R466" t="str">
            <v>RVC</v>
          </cell>
          <cell r="S466" t="str">
            <v>-</v>
          </cell>
          <cell r="T466" t="str">
            <v>-</v>
          </cell>
          <cell r="U466">
            <v>42275</v>
          </cell>
          <cell r="V466">
            <v>42338</v>
          </cell>
          <cell r="W466">
            <v>43207</v>
          </cell>
          <cell r="X466">
            <v>62</v>
          </cell>
          <cell r="Y466">
            <v>43207</v>
          </cell>
          <cell r="Z466">
            <v>0</v>
          </cell>
        </row>
        <row r="467">
          <cell r="C467">
            <v>3456</v>
          </cell>
          <cell r="D467" t="str">
            <v>EAECEU</v>
          </cell>
          <cell r="E467">
            <v>2015</v>
          </cell>
          <cell r="F467" t="str">
            <v>TA</v>
          </cell>
          <cell r="G467" t="str">
            <v>Inst. y PEM RTU C.T. PRINCIPE-I v1.0</v>
          </cell>
          <cell r="H467" t="str">
            <v>OF3446</v>
          </cell>
          <cell r="I467"/>
          <cell r="J467">
            <v>12</v>
          </cell>
          <cell r="K467">
            <v>16.170000000000002</v>
          </cell>
          <cell r="L467">
            <v>-4.1700000000000017</v>
          </cell>
          <cell r="M467">
            <v>1.3475000000000001</v>
          </cell>
          <cell r="N467" t="str">
            <v>-</v>
          </cell>
          <cell r="O467" t="str">
            <v>-</v>
          </cell>
          <cell r="P467" t="str">
            <v>-</v>
          </cell>
          <cell r="Q467" t="str">
            <v>-</v>
          </cell>
          <cell r="R467" t="str">
            <v>RVC</v>
          </cell>
          <cell r="S467" t="str">
            <v>-</v>
          </cell>
          <cell r="T467" t="str">
            <v>-</v>
          </cell>
          <cell r="U467">
            <v>42275</v>
          </cell>
          <cell r="V467">
            <v>42338</v>
          </cell>
          <cell r="W467">
            <v>43207</v>
          </cell>
          <cell r="X467">
            <v>62</v>
          </cell>
          <cell r="Y467">
            <v>43207</v>
          </cell>
          <cell r="Z467">
            <v>0</v>
          </cell>
        </row>
        <row r="468">
          <cell r="C468">
            <v>3457</v>
          </cell>
          <cell r="D468" t="str">
            <v>ELEPOP</v>
          </cell>
          <cell r="E468">
            <v>2015</v>
          </cell>
          <cell r="F468" t="str">
            <v>TA</v>
          </cell>
          <cell r="G468" t="str">
            <v>SOPORTE CSSat POPULAR 2.015-2.016 (Cto.Mant.)</v>
          </cell>
          <cell r="H468" t="str">
            <v>IND</v>
          </cell>
          <cell r="I468"/>
          <cell r="J468">
            <v>15</v>
          </cell>
          <cell r="K468">
            <v>2</v>
          </cell>
          <cell r="L468">
            <v>13</v>
          </cell>
          <cell r="M468">
            <v>0.13333333333333333</v>
          </cell>
          <cell r="N468" t="str">
            <v>-</v>
          </cell>
          <cell r="O468" t="str">
            <v>-</v>
          </cell>
          <cell r="P468" t="str">
            <v>-</v>
          </cell>
          <cell r="Q468" t="str">
            <v>-</v>
          </cell>
          <cell r="R468" t="str">
            <v>TRS</v>
          </cell>
          <cell r="S468" t="str">
            <v>-</v>
          </cell>
          <cell r="T468" t="str">
            <v>-</v>
          </cell>
          <cell r="U468">
            <v>42278</v>
          </cell>
          <cell r="V468">
            <v>42643</v>
          </cell>
          <cell r="W468">
            <v>42643</v>
          </cell>
          <cell r="X468">
            <v>359</v>
          </cell>
          <cell r="Y468">
            <v>42643</v>
          </cell>
          <cell r="Z468">
            <v>0</v>
          </cell>
        </row>
        <row r="469">
          <cell r="C469">
            <v>3458</v>
          </cell>
          <cell r="D469" t="str">
            <v>ELDICE</v>
          </cell>
          <cell r="E469">
            <v>2015</v>
          </cell>
          <cell r="F469" t="str">
            <v>TA</v>
          </cell>
          <cell r="G469" t="str">
            <v>Inst. i PEM RTU CT-6 AIGUAFREDA v1.0</v>
          </cell>
          <cell r="H469" t="str">
            <v>IND</v>
          </cell>
          <cell r="I469"/>
          <cell r="J469">
            <v>14</v>
          </cell>
          <cell r="K469">
            <v>14</v>
          </cell>
          <cell r="L469">
            <v>0</v>
          </cell>
          <cell r="M469">
            <v>1</v>
          </cell>
          <cell r="N469" t="str">
            <v>-</v>
          </cell>
          <cell r="O469" t="str">
            <v>-</v>
          </cell>
          <cell r="P469" t="str">
            <v>-</v>
          </cell>
          <cell r="Q469" t="str">
            <v>JMG</v>
          </cell>
          <cell r="R469" t="str">
            <v>-</v>
          </cell>
          <cell r="S469" t="str">
            <v>-</v>
          </cell>
          <cell r="T469" t="str">
            <v>-</v>
          </cell>
          <cell r="U469">
            <v>42278</v>
          </cell>
          <cell r="V469">
            <v>42307</v>
          </cell>
          <cell r="W469">
            <v>42458</v>
          </cell>
          <cell r="X469">
            <v>29</v>
          </cell>
          <cell r="Y469">
            <v>42458</v>
          </cell>
          <cell r="Z469">
            <v>0</v>
          </cell>
        </row>
        <row r="470">
          <cell r="C470">
            <v>3459</v>
          </cell>
          <cell r="D470" t="str">
            <v>ELDICE</v>
          </cell>
          <cell r="E470">
            <v>2015</v>
          </cell>
          <cell r="F470" t="str">
            <v>TA</v>
          </cell>
          <cell r="G470" t="str">
            <v>Inst. i PEM RTU CT-9 ROB v1.0</v>
          </cell>
          <cell r="H470" t="str">
            <v>IND</v>
          </cell>
          <cell r="I470"/>
          <cell r="J470">
            <v>14</v>
          </cell>
          <cell r="K470">
            <v>14</v>
          </cell>
          <cell r="L470">
            <v>0</v>
          </cell>
          <cell r="M470">
            <v>1</v>
          </cell>
          <cell r="N470" t="str">
            <v>-</v>
          </cell>
          <cell r="O470" t="str">
            <v>-</v>
          </cell>
          <cell r="P470" t="str">
            <v>-</v>
          </cell>
          <cell r="Q470" t="str">
            <v>JMG</v>
          </cell>
          <cell r="R470" t="str">
            <v>-</v>
          </cell>
          <cell r="S470" t="str">
            <v>-</v>
          </cell>
          <cell r="T470" t="str">
            <v>-</v>
          </cell>
          <cell r="U470">
            <v>42278</v>
          </cell>
          <cell r="V470">
            <v>42307</v>
          </cell>
          <cell r="W470">
            <v>42458</v>
          </cell>
          <cell r="X470">
            <v>29</v>
          </cell>
          <cell r="Y470">
            <v>42458</v>
          </cell>
          <cell r="Z470">
            <v>0</v>
          </cell>
        </row>
        <row r="471">
          <cell r="C471">
            <v>3460</v>
          </cell>
          <cell r="D471" t="str">
            <v>ELEMOS</v>
          </cell>
          <cell r="E471">
            <v>2015</v>
          </cell>
          <cell r="F471" t="str">
            <v>TA</v>
          </cell>
          <cell r="G471" t="str">
            <v>CC SCADA MOSCOSO v2.1</v>
          </cell>
          <cell r="H471" t="str">
            <v>IND</v>
          </cell>
          <cell r="I471"/>
          <cell r="J471">
            <v>10</v>
          </cell>
          <cell r="K471">
            <v>10</v>
          </cell>
          <cell r="L471">
            <v>0</v>
          </cell>
          <cell r="M471">
            <v>1</v>
          </cell>
          <cell r="N471" t="str">
            <v>-</v>
          </cell>
          <cell r="O471" t="str">
            <v>-</v>
          </cell>
          <cell r="P471" t="str">
            <v>-</v>
          </cell>
          <cell r="Q471" t="str">
            <v>-</v>
          </cell>
          <cell r="R471" t="str">
            <v>RVC</v>
          </cell>
          <cell r="S471" t="str">
            <v>-</v>
          </cell>
          <cell r="T471" t="str">
            <v>-</v>
          </cell>
          <cell r="U471">
            <v>42279</v>
          </cell>
          <cell r="V471">
            <v>42307</v>
          </cell>
          <cell r="W471">
            <v>42307</v>
          </cell>
          <cell r="X471">
            <v>28</v>
          </cell>
          <cell r="Y471">
            <v>42299</v>
          </cell>
          <cell r="Z471">
            <v>-8</v>
          </cell>
        </row>
        <row r="472">
          <cell r="C472">
            <v>3461</v>
          </cell>
          <cell r="D472" t="str">
            <v>EMEETS</v>
          </cell>
          <cell r="E472">
            <v>2015</v>
          </cell>
          <cell r="F472" t="str">
            <v>TA</v>
          </cell>
          <cell r="G472" t="str">
            <v>STG-TEDIS T.SEGRE v1.0</v>
          </cell>
          <cell r="H472" t="str">
            <v>IND</v>
          </cell>
          <cell r="I472"/>
          <cell r="J472">
            <v>30</v>
          </cell>
          <cell r="K472">
            <v>30</v>
          </cell>
          <cell r="L472">
            <v>0</v>
          </cell>
          <cell r="M472">
            <v>1</v>
          </cell>
          <cell r="N472" t="str">
            <v>-</v>
          </cell>
          <cell r="O472" t="str">
            <v>-</v>
          </cell>
          <cell r="P472" t="str">
            <v>-</v>
          </cell>
          <cell r="Q472" t="str">
            <v>-</v>
          </cell>
          <cell r="R472" t="str">
            <v>TRS</v>
          </cell>
          <cell r="S472" t="str">
            <v>-</v>
          </cell>
          <cell r="T472" t="str">
            <v>-</v>
          </cell>
          <cell r="U472">
            <v>42279</v>
          </cell>
          <cell r="V472">
            <v>42321</v>
          </cell>
          <cell r="W472">
            <v>42518</v>
          </cell>
          <cell r="X472">
            <v>41</v>
          </cell>
          <cell r="Y472">
            <v>42518</v>
          </cell>
          <cell r="Z472">
            <v>0</v>
          </cell>
        </row>
        <row r="473">
          <cell r="C473">
            <v>3462</v>
          </cell>
          <cell r="D473" t="str">
            <v>EOSPIT</v>
          </cell>
          <cell r="E473">
            <v>2015</v>
          </cell>
          <cell r="F473" t="str">
            <v>TA</v>
          </cell>
          <cell r="G473" t="str">
            <v>SOPORTE CS EOSA-PITARCH 2,015</v>
          </cell>
          <cell r="H473" t="str">
            <v>IND</v>
          </cell>
          <cell r="I473"/>
          <cell r="J473">
            <v>8</v>
          </cell>
          <cell r="K473">
            <v>8</v>
          </cell>
          <cell r="L473">
            <v>0</v>
          </cell>
          <cell r="M473">
            <v>1</v>
          </cell>
          <cell r="N473" t="str">
            <v>-</v>
          </cell>
          <cell r="O473" t="str">
            <v>-</v>
          </cell>
          <cell r="P473" t="str">
            <v>-</v>
          </cell>
          <cell r="Q473" t="str">
            <v>-</v>
          </cell>
          <cell r="R473" t="str">
            <v>TRS</v>
          </cell>
          <cell r="S473" t="str">
            <v>-</v>
          </cell>
          <cell r="T473" t="str">
            <v>-</v>
          </cell>
          <cell r="U473">
            <v>42279</v>
          </cell>
          <cell r="V473">
            <v>42307</v>
          </cell>
          <cell r="W473">
            <v>42521</v>
          </cell>
          <cell r="X473">
            <v>28</v>
          </cell>
          <cell r="Y473">
            <v>42521</v>
          </cell>
          <cell r="Z473">
            <v>0</v>
          </cell>
        </row>
        <row r="474">
          <cell r="C474">
            <v>3463</v>
          </cell>
          <cell r="D474" t="str">
            <v>MEBAT</v>
          </cell>
          <cell r="E474">
            <v>2015</v>
          </cell>
          <cell r="F474" t="str">
            <v>TA</v>
          </cell>
          <cell r="G474" t="str">
            <v>SIST. TD RF IBERPOTASH v1.0</v>
          </cell>
          <cell r="H474" t="str">
            <v>PPAL</v>
          </cell>
          <cell r="I474"/>
          <cell r="J474">
            <v>48</v>
          </cell>
          <cell r="K474">
            <v>48</v>
          </cell>
          <cell r="L474">
            <v>0</v>
          </cell>
          <cell r="M474">
            <v>1</v>
          </cell>
          <cell r="N474" t="str">
            <v>-</v>
          </cell>
          <cell r="O474" t="str">
            <v>-</v>
          </cell>
          <cell r="P474" t="str">
            <v>AMX</v>
          </cell>
          <cell r="Q474" t="str">
            <v>-</v>
          </cell>
          <cell r="R474" t="str">
            <v>-</v>
          </cell>
          <cell r="S474" t="str">
            <v>-</v>
          </cell>
          <cell r="T474" t="str">
            <v>-</v>
          </cell>
          <cell r="U474">
            <v>42343</v>
          </cell>
          <cell r="V474">
            <v>42353</v>
          </cell>
          <cell r="W474">
            <v>42353</v>
          </cell>
          <cell r="X474">
            <v>10</v>
          </cell>
          <cell r="Y474">
            <v>42342</v>
          </cell>
          <cell r="Z474">
            <v>-11</v>
          </cell>
        </row>
        <row r="475">
          <cell r="C475">
            <v>3464</v>
          </cell>
          <cell r="D475" t="str">
            <v>MEBAT</v>
          </cell>
          <cell r="E475">
            <v>2015</v>
          </cell>
          <cell r="F475" t="str">
            <v>TA</v>
          </cell>
          <cell r="G475" t="str">
            <v>SIST. TD LD IBERPOTASH v1.0</v>
          </cell>
          <cell r="H475" t="str">
            <v>OF3463</v>
          </cell>
          <cell r="I475"/>
          <cell r="J475">
            <v>38</v>
          </cell>
          <cell r="K475">
            <v>38</v>
          </cell>
          <cell r="L475">
            <v>0</v>
          </cell>
          <cell r="M475">
            <v>1</v>
          </cell>
          <cell r="N475" t="str">
            <v>-</v>
          </cell>
          <cell r="O475" t="str">
            <v>-</v>
          </cell>
          <cell r="P475" t="str">
            <v>AMX</v>
          </cell>
          <cell r="Q475" t="str">
            <v>-</v>
          </cell>
          <cell r="R475" t="str">
            <v>-</v>
          </cell>
          <cell r="S475" t="str">
            <v>-</v>
          </cell>
          <cell r="T475" t="str">
            <v>-</v>
          </cell>
          <cell r="U475">
            <v>42343</v>
          </cell>
          <cell r="V475">
            <v>42353</v>
          </cell>
          <cell r="W475">
            <v>42353</v>
          </cell>
          <cell r="X475">
            <v>10</v>
          </cell>
          <cell r="Y475">
            <v>42342</v>
          </cell>
          <cell r="Z475">
            <v>-11</v>
          </cell>
        </row>
        <row r="476">
          <cell r="C476">
            <v>3465</v>
          </cell>
          <cell r="D476" t="str">
            <v>SITEL</v>
          </cell>
          <cell r="E476">
            <v>2015</v>
          </cell>
          <cell r="F476" t="str">
            <v>TA</v>
          </cell>
          <cell r="G476" t="str">
            <v>TD RF MASTER IBERPOTASH v1.0</v>
          </cell>
          <cell r="H476" t="str">
            <v>OF3463</v>
          </cell>
          <cell r="I476"/>
          <cell r="J476">
            <v>9</v>
          </cell>
          <cell r="K476">
            <v>9</v>
          </cell>
          <cell r="L476">
            <v>0</v>
          </cell>
          <cell r="M476">
            <v>1</v>
          </cell>
          <cell r="N476" t="str">
            <v>-</v>
          </cell>
          <cell r="O476" t="str">
            <v>-</v>
          </cell>
          <cell r="P476" t="str">
            <v>EMM</v>
          </cell>
          <cell r="Q476" t="str">
            <v>-</v>
          </cell>
          <cell r="R476" t="str">
            <v>-</v>
          </cell>
          <cell r="S476" t="str">
            <v>-</v>
          </cell>
          <cell r="T476" t="str">
            <v>-</v>
          </cell>
          <cell r="U476">
            <v>42343</v>
          </cell>
          <cell r="V476">
            <v>42353</v>
          </cell>
          <cell r="W476">
            <v>42353</v>
          </cell>
          <cell r="X476">
            <v>10</v>
          </cell>
          <cell r="Y476">
            <v>42342</v>
          </cell>
          <cell r="Z476">
            <v>-11</v>
          </cell>
        </row>
        <row r="477">
          <cell r="C477">
            <v>3466</v>
          </cell>
          <cell r="D477" t="str">
            <v>SITEL</v>
          </cell>
          <cell r="E477">
            <v>2015</v>
          </cell>
          <cell r="F477" t="str">
            <v>TA</v>
          </cell>
          <cell r="G477" t="str">
            <v>TD RF ESCLAU IBERPOTASH v1.0</v>
          </cell>
          <cell r="H477" t="str">
            <v>OF3463</v>
          </cell>
          <cell r="I477"/>
          <cell r="J477">
            <v>9</v>
          </cell>
          <cell r="K477">
            <v>9</v>
          </cell>
          <cell r="L477">
            <v>0</v>
          </cell>
          <cell r="M477">
            <v>1</v>
          </cell>
          <cell r="N477" t="str">
            <v>-</v>
          </cell>
          <cell r="O477" t="str">
            <v>-</v>
          </cell>
          <cell r="P477" t="str">
            <v>EMM</v>
          </cell>
          <cell r="Q477" t="str">
            <v>-</v>
          </cell>
          <cell r="R477" t="str">
            <v>-</v>
          </cell>
          <cell r="S477" t="str">
            <v>-</v>
          </cell>
          <cell r="T477" t="str">
            <v>-</v>
          </cell>
          <cell r="U477">
            <v>42343</v>
          </cell>
          <cell r="V477">
            <v>42353</v>
          </cell>
          <cell r="W477">
            <v>42353</v>
          </cell>
          <cell r="X477">
            <v>10</v>
          </cell>
          <cell r="Y477">
            <v>42342</v>
          </cell>
          <cell r="Z477">
            <v>-11</v>
          </cell>
        </row>
        <row r="478">
          <cell r="C478">
            <v>3467</v>
          </cell>
          <cell r="D478" t="str">
            <v>SITEL</v>
          </cell>
          <cell r="E478">
            <v>2015</v>
          </cell>
          <cell r="F478" t="str">
            <v>TA</v>
          </cell>
          <cell r="G478" t="str">
            <v>CARG.BATERIES PREMIUM v1.1</v>
          </cell>
          <cell r="H478" t="str">
            <v>OF3463</v>
          </cell>
          <cell r="I478"/>
          <cell r="J478">
            <v>8</v>
          </cell>
          <cell r="K478">
            <v>8</v>
          </cell>
          <cell r="L478">
            <v>0</v>
          </cell>
          <cell r="M478">
            <v>1</v>
          </cell>
          <cell r="N478" t="str">
            <v>-</v>
          </cell>
          <cell r="O478" t="str">
            <v>-</v>
          </cell>
          <cell r="P478" t="str">
            <v>EMM</v>
          </cell>
          <cell r="Q478" t="str">
            <v>-</v>
          </cell>
          <cell r="R478" t="str">
            <v>-</v>
          </cell>
          <cell r="S478" t="str">
            <v>-</v>
          </cell>
          <cell r="T478" t="str">
            <v>-</v>
          </cell>
          <cell r="U478">
            <v>42343</v>
          </cell>
          <cell r="V478">
            <v>42353</v>
          </cell>
          <cell r="W478">
            <v>42353</v>
          </cell>
          <cell r="X478">
            <v>10</v>
          </cell>
          <cell r="Y478">
            <v>42342</v>
          </cell>
          <cell r="Z478">
            <v>-11</v>
          </cell>
        </row>
        <row r="479">
          <cell r="C479">
            <v>3468</v>
          </cell>
          <cell r="D479" t="str">
            <v>SITEL</v>
          </cell>
          <cell r="E479">
            <v>2015</v>
          </cell>
          <cell r="F479" t="str">
            <v>TA</v>
          </cell>
          <cell r="G479" t="str">
            <v>TD LD MASTER IBERPOTASH v1.0</v>
          </cell>
          <cell r="H479" t="str">
            <v>OF3463</v>
          </cell>
          <cell r="I479"/>
          <cell r="J479">
            <v>9</v>
          </cell>
          <cell r="K479">
            <v>9</v>
          </cell>
          <cell r="L479">
            <v>0</v>
          </cell>
          <cell r="M479">
            <v>1</v>
          </cell>
          <cell r="N479" t="str">
            <v>-</v>
          </cell>
          <cell r="O479" t="str">
            <v>-</v>
          </cell>
          <cell r="P479" t="str">
            <v>EMM</v>
          </cell>
          <cell r="Q479" t="str">
            <v>-</v>
          </cell>
          <cell r="R479" t="str">
            <v>-</v>
          </cell>
          <cell r="S479" t="str">
            <v>-</v>
          </cell>
          <cell r="T479" t="str">
            <v>-</v>
          </cell>
          <cell r="U479">
            <v>42343</v>
          </cell>
          <cell r="V479">
            <v>42353</v>
          </cell>
          <cell r="W479">
            <v>42353</v>
          </cell>
          <cell r="X479">
            <v>10</v>
          </cell>
          <cell r="Y479">
            <v>42342</v>
          </cell>
          <cell r="Z479">
            <v>-11</v>
          </cell>
        </row>
        <row r="480">
          <cell r="C480">
            <v>3469</v>
          </cell>
          <cell r="D480" t="str">
            <v>SITEL</v>
          </cell>
          <cell r="E480">
            <v>2015</v>
          </cell>
          <cell r="F480" t="str">
            <v>TA</v>
          </cell>
          <cell r="G480" t="str">
            <v>TD LD ESCLAU IBERPOTASH v1.0</v>
          </cell>
          <cell r="H480" t="str">
            <v>OF3463</v>
          </cell>
          <cell r="I480"/>
          <cell r="J480">
            <v>9</v>
          </cell>
          <cell r="K480">
            <v>9</v>
          </cell>
          <cell r="L480">
            <v>0</v>
          </cell>
          <cell r="M480">
            <v>1</v>
          </cell>
          <cell r="N480" t="str">
            <v>-</v>
          </cell>
          <cell r="O480" t="str">
            <v>-</v>
          </cell>
          <cell r="P480" t="str">
            <v>EMM</v>
          </cell>
          <cell r="Q480" t="str">
            <v>-</v>
          </cell>
          <cell r="R480" t="str">
            <v>-</v>
          </cell>
          <cell r="S480" t="str">
            <v>-</v>
          </cell>
          <cell r="T480" t="str">
            <v>-</v>
          </cell>
          <cell r="U480">
            <v>42343</v>
          </cell>
          <cell r="V480">
            <v>42353</v>
          </cell>
          <cell r="W480">
            <v>42353</v>
          </cell>
          <cell r="X480">
            <v>10</v>
          </cell>
          <cell r="Y480">
            <v>42342</v>
          </cell>
          <cell r="Z480">
            <v>-11</v>
          </cell>
        </row>
        <row r="481">
          <cell r="C481">
            <v>3470</v>
          </cell>
          <cell r="D481" t="str">
            <v>SITEL</v>
          </cell>
          <cell r="E481">
            <v>2015</v>
          </cell>
          <cell r="F481" t="str">
            <v>TA</v>
          </cell>
          <cell r="G481" t="str">
            <v>CARG.BATERIES PREMIUM v1.0</v>
          </cell>
          <cell r="H481" t="str">
            <v>OF3463</v>
          </cell>
          <cell r="I481"/>
          <cell r="J481">
            <v>8</v>
          </cell>
          <cell r="K481">
            <v>8</v>
          </cell>
          <cell r="L481">
            <v>0</v>
          </cell>
          <cell r="M481">
            <v>1</v>
          </cell>
          <cell r="N481" t="str">
            <v>-</v>
          </cell>
          <cell r="O481" t="str">
            <v>-</v>
          </cell>
          <cell r="P481" t="str">
            <v>EMM</v>
          </cell>
          <cell r="Q481" t="str">
            <v>-</v>
          </cell>
          <cell r="R481" t="str">
            <v>-</v>
          </cell>
          <cell r="S481" t="str">
            <v>-</v>
          </cell>
          <cell r="T481" t="str">
            <v>-</v>
          </cell>
          <cell r="U481">
            <v>42343</v>
          </cell>
          <cell r="V481">
            <v>42353</v>
          </cell>
          <cell r="W481">
            <v>42353</v>
          </cell>
          <cell r="X481">
            <v>10</v>
          </cell>
          <cell r="Y481">
            <v>42342</v>
          </cell>
          <cell r="Z481">
            <v>-11</v>
          </cell>
        </row>
        <row r="482">
          <cell r="C482">
            <v>3471</v>
          </cell>
          <cell r="D482" t="str">
            <v>SITEL</v>
          </cell>
          <cell r="E482">
            <v>2015</v>
          </cell>
          <cell r="F482" t="str">
            <v>TA</v>
          </cell>
          <cell r="G482" t="str">
            <v>CABLEJAT TD's MASTER IBERPOTASH v1.0</v>
          </cell>
          <cell r="H482" t="str">
            <v>OF3463</v>
          </cell>
          <cell r="I482"/>
          <cell r="J482">
            <v>5</v>
          </cell>
          <cell r="K482">
            <v>5</v>
          </cell>
          <cell r="L482">
            <v>0</v>
          </cell>
          <cell r="M482">
            <v>1</v>
          </cell>
          <cell r="N482" t="str">
            <v>-</v>
          </cell>
          <cell r="O482" t="str">
            <v>-</v>
          </cell>
          <cell r="P482" t="str">
            <v>EMM</v>
          </cell>
          <cell r="Q482" t="str">
            <v>-</v>
          </cell>
          <cell r="R482" t="str">
            <v>-</v>
          </cell>
          <cell r="S482" t="str">
            <v>-</v>
          </cell>
          <cell r="T482" t="str">
            <v>-</v>
          </cell>
          <cell r="U482">
            <v>42343</v>
          </cell>
          <cell r="V482">
            <v>42353</v>
          </cell>
          <cell r="W482">
            <v>42353</v>
          </cell>
          <cell r="X482">
            <v>10</v>
          </cell>
          <cell r="Y482">
            <v>42342</v>
          </cell>
          <cell r="Z482">
            <v>-11</v>
          </cell>
        </row>
        <row r="483">
          <cell r="C483">
            <v>3472</v>
          </cell>
          <cell r="D483" t="str">
            <v>SITEL</v>
          </cell>
          <cell r="E483">
            <v>2015</v>
          </cell>
          <cell r="F483" t="str">
            <v>TA</v>
          </cell>
          <cell r="G483" t="str">
            <v>CABLEJAT TD's ESCLAU IBERPOTASH v1.0</v>
          </cell>
          <cell r="H483" t="str">
            <v>OF3463</v>
          </cell>
          <cell r="I483"/>
          <cell r="J483">
            <v>3</v>
          </cell>
          <cell r="K483">
            <v>3</v>
          </cell>
          <cell r="L483">
            <v>0</v>
          </cell>
          <cell r="M483">
            <v>1</v>
          </cell>
          <cell r="N483" t="str">
            <v>-</v>
          </cell>
          <cell r="O483" t="str">
            <v>-</v>
          </cell>
          <cell r="P483" t="str">
            <v>EMM</v>
          </cell>
          <cell r="Q483" t="str">
            <v>-</v>
          </cell>
          <cell r="R483" t="str">
            <v>-</v>
          </cell>
          <cell r="S483" t="str">
            <v>-</v>
          </cell>
          <cell r="T483" t="str">
            <v>-</v>
          </cell>
          <cell r="U483">
            <v>42343</v>
          </cell>
          <cell r="V483">
            <v>42353</v>
          </cell>
          <cell r="W483">
            <v>42353</v>
          </cell>
          <cell r="X483">
            <v>10</v>
          </cell>
          <cell r="Y483">
            <v>42342</v>
          </cell>
          <cell r="Z483">
            <v>-11</v>
          </cell>
        </row>
        <row r="484">
          <cell r="C484"/>
          <cell r="D484"/>
          <cell r="E484"/>
          <cell r="F484"/>
          <cell r="G484"/>
          <cell r="H484"/>
          <cell r="I484"/>
          <cell r="J484">
            <v>461</v>
          </cell>
          <cell r="K484">
            <v>532.82999999999993</v>
          </cell>
          <cell r="L484">
            <v>-71.829999999999927</v>
          </cell>
          <cell r="M484"/>
          <cell r="N484"/>
          <cell r="O484"/>
          <cell r="P484"/>
          <cell r="Q484"/>
          <cell r="R484"/>
          <cell r="S484"/>
          <cell r="T484"/>
          <cell r="U484"/>
          <cell r="V484"/>
          <cell r="W484"/>
          <cell r="X484"/>
          <cell r="Y484"/>
          <cell r="Z484">
            <v>-190</v>
          </cell>
        </row>
        <row r="485">
          <cell r="C485"/>
          <cell r="D485"/>
          <cell r="E485"/>
          <cell r="F485"/>
          <cell r="G485"/>
          <cell r="H485"/>
          <cell r="I485"/>
          <cell r="J485"/>
          <cell r="K485"/>
          <cell r="L485"/>
          <cell r="M485"/>
          <cell r="N485"/>
          <cell r="O485"/>
          <cell r="P485"/>
          <cell r="Q485"/>
          <cell r="R485"/>
          <cell r="S485"/>
          <cell r="T485"/>
          <cell r="U485"/>
          <cell r="V485"/>
          <cell r="W485"/>
          <cell r="X485"/>
          <cell r="Y485"/>
          <cell r="Z485"/>
        </row>
        <row r="486">
          <cell r="C486"/>
          <cell r="D486"/>
          <cell r="E486"/>
          <cell r="F486"/>
          <cell r="G486"/>
          <cell r="H486"/>
          <cell r="I486"/>
          <cell r="J486"/>
          <cell r="K486"/>
          <cell r="L486"/>
          <cell r="M486"/>
          <cell r="N486"/>
          <cell r="O486"/>
          <cell r="P486"/>
          <cell r="Q486"/>
          <cell r="R486"/>
          <cell r="S486"/>
          <cell r="T486"/>
          <cell r="U486"/>
          <cell r="V486"/>
          <cell r="W486"/>
          <cell r="X486"/>
          <cell r="Y486"/>
          <cell r="Z486"/>
        </row>
        <row r="487">
          <cell r="C487"/>
          <cell r="D487"/>
          <cell r="E487"/>
          <cell r="F487"/>
          <cell r="G487"/>
          <cell r="H487"/>
          <cell r="I487"/>
          <cell r="J487"/>
          <cell r="K487"/>
          <cell r="N487" t="str">
            <v>APROVISIONAMENTS</v>
          </cell>
          <cell r="O487" t="str">
            <v>ADMINISTRACIO</v>
          </cell>
          <cell r="P487" t="str">
            <v>OPERACIONS</v>
          </cell>
          <cell r="Q487" t="str">
            <v>IMPLEMENTACIO</v>
          </cell>
          <cell r="R487" t="str">
            <v>DESENVOLUPAMENT</v>
          </cell>
          <cell r="S487" t="str">
            <v>COMERCIAL</v>
          </cell>
          <cell r="T487" t="str">
            <v>CONSUL.TELCOMUNIC.</v>
          </cell>
          <cell r="U487"/>
          <cell r="Z487"/>
        </row>
        <row r="488">
          <cell r="C488"/>
          <cell r="N488"/>
          <cell r="O488"/>
          <cell r="P488"/>
          <cell r="Q488"/>
          <cell r="R488"/>
          <cell r="S488"/>
          <cell r="T488"/>
          <cell r="U488"/>
          <cell r="Z488"/>
        </row>
        <row r="489">
          <cell r="C489"/>
          <cell r="N489"/>
          <cell r="O489"/>
          <cell r="P489"/>
          <cell r="Q489"/>
          <cell r="R489"/>
          <cell r="S489"/>
          <cell r="T489"/>
          <cell r="U489"/>
          <cell r="Z489"/>
        </row>
        <row r="490">
          <cell r="C490"/>
          <cell r="N490"/>
          <cell r="O490"/>
          <cell r="P490"/>
          <cell r="Q490"/>
          <cell r="R490"/>
          <cell r="S490"/>
          <cell r="T490"/>
          <cell r="U490"/>
          <cell r="Z490"/>
        </row>
        <row r="491">
          <cell r="C491"/>
          <cell r="N491"/>
          <cell r="O491"/>
          <cell r="P491"/>
          <cell r="Q491"/>
          <cell r="R491"/>
          <cell r="S491"/>
          <cell r="T491"/>
          <cell r="U491"/>
          <cell r="Z491"/>
        </row>
        <row r="492">
          <cell r="C492"/>
          <cell r="E492" t="str">
            <v>Projectes (EXTERNS) en curs 2.015</v>
          </cell>
          <cell r="F492"/>
          <cell r="G492"/>
          <cell r="H492"/>
          <cell r="I492"/>
          <cell r="J492"/>
          <cell r="K492"/>
          <cell r="L492"/>
          <cell r="M492"/>
          <cell r="N492"/>
          <cell r="O492"/>
          <cell r="P492"/>
          <cell r="Q492"/>
          <cell r="R492"/>
          <cell r="S492"/>
          <cell r="T492"/>
          <cell r="U492"/>
          <cell r="Z492"/>
        </row>
        <row r="493">
          <cell r="N493"/>
          <cell r="O493"/>
          <cell r="P493"/>
          <cell r="Q493"/>
          <cell r="R493"/>
          <cell r="S493"/>
          <cell r="T493"/>
          <cell r="U493"/>
          <cell r="Z493"/>
        </row>
        <row r="494">
          <cell r="N494"/>
          <cell r="O494"/>
          <cell r="P494"/>
          <cell r="Q494"/>
          <cell r="R494"/>
          <cell r="S494"/>
          <cell r="T494"/>
          <cell r="U494"/>
          <cell r="Z494"/>
        </row>
        <row r="495">
          <cell r="C495" t="str">
            <v>OF</v>
          </cell>
          <cell r="D495" t="str">
            <v>CLIENT</v>
          </cell>
          <cell r="E495" t="str">
            <v>ANY</v>
          </cell>
          <cell r="F495" t="str">
            <v>STATUS</v>
          </cell>
          <cell r="G495" t="str">
            <v>PROJECTE</v>
          </cell>
          <cell r="H495" t="str">
            <v>TIPUS OF o DEPENDENCIA</v>
          </cell>
          <cell r="I495"/>
          <cell r="J495" t="str">
            <v>PREV</v>
          </cell>
          <cell r="K495" t="str">
            <v>TOTAL</v>
          </cell>
          <cell r="L495" t="str">
            <v>DESV</v>
          </cell>
          <cell r="M495" t="str">
            <v>AVANÇ</v>
          </cell>
          <cell r="N495" t="str">
            <v>DPT. IMPLICATS</v>
          </cell>
          <cell r="O495"/>
          <cell r="P495"/>
          <cell r="Q495"/>
          <cell r="R495"/>
          <cell r="S495"/>
          <cell r="T495"/>
          <cell r="U495" t="str">
            <v>DATA</v>
          </cell>
          <cell r="V495" t="str">
            <v>DATA</v>
          </cell>
          <cell r="W495" t="str">
            <v>DATA</v>
          </cell>
          <cell r="X495" t="str">
            <v>DURADA</v>
          </cell>
          <cell r="Y495" t="str">
            <v>DATA</v>
          </cell>
          <cell r="Z495" t="str">
            <v>DESVIAC.</v>
          </cell>
        </row>
        <row r="496">
          <cell r="C496"/>
          <cell r="D496"/>
          <cell r="E496"/>
          <cell r="F496"/>
          <cell r="G496"/>
          <cell r="H496"/>
          <cell r="I496"/>
          <cell r="J496"/>
          <cell r="K496" t="str">
            <v>REAL</v>
          </cell>
          <cell r="L496"/>
          <cell r="M496"/>
          <cell r="N496"/>
          <cell r="O496"/>
          <cell r="P496"/>
          <cell r="Q496"/>
          <cell r="R496"/>
          <cell r="S496"/>
          <cell r="T496"/>
          <cell r="U496" t="str">
            <v>INICI</v>
          </cell>
          <cell r="V496" t="str">
            <v>ENTREGA</v>
          </cell>
          <cell r="W496" t="str">
            <v>REVISADA</v>
          </cell>
          <cell r="X496"/>
          <cell r="Y496" t="str">
            <v>ACCEP.</v>
          </cell>
          <cell r="Z496"/>
        </row>
        <row r="497">
          <cell r="C497"/>
          <cell r="D497"/>
          <cell r="E497"/>
          <cell r="F497"/>
          <cell r="G497"/>
          <cell r="H497"/>
          <cell r="I497"/>
          <cell r="N497"/>
          <cell r="O497"/>
          <cell r="P497"/>
          <cell r="Q497"/>
          <cell r="R497"/>
          <cell r="S497"/>
          <cell r="T497"/>
          <cell r="U497"/>
          <cell r="V497"/>
          <cell r="Z497"/>
        </row>
        <row r="498">
          <cell r="C498">
            <v>3533</v>
          </cell>
          <cell r="D498" t="str">
            <v>ELECON</v>
          </cell>
          <cell r="E498">
            <v>2015</v>
          </cell>
          <cell r="F498" t="str">
            <v>TA</v>
          </cell>
          <cell r="G498" t="str">
            <v>RTU C.T. CASA DE POSTAS v1.0</v>
          </cell>
          <cell r="H498" t="str">
            <v>IND</v>
          </cell>
          <cell r="I498"/>
          <cell r="J498">
            <v>7.5</v>
          </cell>
          <cell r="K498">
            <v>7.5</v>
          </cell>
          <cell r="L498">
            <v>0</v>
          </cell>
          <cell r="M498">
            <v>1</v>
          </cell>
          <cell r="N498" t="str">
            <v>-</v>
          </cell>
          <cell r="O498" t="str">
            <v>-</v>
          </cell>
          <cell r="P498" t="str">
            <v>-</v>
          </cell>
          <cell r="Q498" t="str">
            <v>-</v>
          </cell>
          <cell r="R498" t="str">
            <v>RVC</v>
          </cell>
          <cell r="S498" t="str">
            <v>-</v>
          </cell>
          <cell r="T498" t="str">
            <v>-</v>
          </cell>
          <cell r="U498">
            <v>42389</v>
          </cell>
          <cell r="V498">
            <v>42398</v>
          </cell>
          <cell r="W498">
            <v>42398</v>
          </cell>
          <cell r="X498">
            <v>9</v>
          </cell>
          <cell r="Y498">
            <v>42391</v>
          </cell>
          <cell r="Z498">
            <v>-7</v>
          </cell>
        </row>
        <row r="499">
          <cell r="C499">
            <v>3534</v>
          </cell>
          <cell r="D499" t="str">
            <v>GASELE</v>
          </cell>
          <cell r="E499">
            <v>2015</v>
          </cell>
          <cell r="F499" t="str">
            <v>TA</v>
          </cell>
          <cell r="G499" t="str">
            <v>CC SCADA GASELEC v2.0</v>
          </cell>
          <cell r="H499" t="str">
            <v>IND</v>
          </cell>
          <cell r="I499"/>
          <cell r="J499">
            <v>4</v>
          </cell>
          <cell r="K499">
            <v>4</v>
          </cell>
          <cell r="L499">
            <v>0</v>
          </cell>
          <cell r="M499">
            <v>1</v>
          </cell>
          <cell r="N499" t="str">
            <v>-</v>
          </cell>
          <cell r="O499" t="str">
            <v>-</v>
          </cell>
          <cell r="P499" t="str">
            <v>-</v>
          </cell>
          <cell r="Q499" t="str">
            <v>JMG</v>
          </cell>
          <cell r="R499" t="str">
            <v>-</v>
          </cell>
          <cell r="S499" t="str">
            <v>-</v>
          </cell>
          <cell r="T499" t="str">
            <v>-</v>
          </cell>
          <cell r="U499">
            <v>42383</v>
          </cell>
          <cell r="V499">
            <v>42398</v>
          </cell>
          <cell r="W499">
            <v>42398</v>
          </cell>
          <cell r="X499">
            <v>15</v>
          </cell>
          <cell r="Y499">
            <v>42398</v>
          </cell>
          <cell r="Z499">
            <v>0</v>
          </cell>
        </row>
        <row r="500">
          <cell r="C500">
            <v>3535</v>
          </cell>
          <cell r="D500" t="str">
            <v>INPPOZ</v>
          </cell>
          <cell r="E500">
            <v>2015</v>
          </cell>
          <cell r="F500" t="str">
            <v>TA</v>
          </cell>
          <cell r="G500" t="str">
            <v>RTU IAT MARA v2.0</v>
          </cell>
          <cell r="H500" t="str">
            <v>IND</v>
          </cell>
          <cell r="I500"/>
          <cell r="J500">
            <v>4</v>
          </cell>
          <cell r="K500">
            <v>4</v>
          </cell>
          <cell r="L500">
            <v>0</v>
          </cell>
          <cell r="M500">
            <v>1</v>
          </cell>
          <cell r="N500" t="str">
            <v>-</v>
          </cell>
          <cell r="O500" t="str">
            <v>-</v>
          </cell>
          <cell r="P500" t="str">
            <v>-</v>
          </cell>
          <cell r="Q500" t="str">
            <v>-</v>
          </cell>
          <cell r="R500" t="str">
            <v>RVC</v>
          </cell>
          <cell r="S500" t="str">
            <v>-</v>
          </cell>
          <cell r="T500" t="str">
            <v>-</v>
          </cell>
          <cell r="U500">
            <v>42389</v>
          </cell>
          <cell r="V500">
            <v>42398</v>
          </cell>
          <cell r="W500">
            <v>42422</v>
          </cell>
          <cell r="X500">
            <v>9</v>
          </cell>
          <cell r="Y500">
            <v>42422</v>
          </cell>
          <cell r="Z500">
            <v>0</v>
          </cell>
        </row>
        <row r="501">
          <cell r="C501">
            <v>3536</v>
          </cell>
          <cell r="D501" t="str">
            <v>ELEMOS</v>
          </cell>
          <cell r="E501">
            <v>2015</v>
          </cell>
          <cell r="F501" t="str">
            <v>TA</v>
          </cell>
          <cell r="G501" t="str">
            <v>REPARACIO RTU CAP32 C.T. SILVOSO</v>
          </cell>
          <cell r="H501" t="str">
            <v>IND</v>
          </cell>
          <cell r="I501"/>
          <cell r="J501">
            <v>2</v>
          </cell>
          <cell r="K501">
            <v>2</v>
          </cell>
          <cell r="L501">
            <v>0</v>
          </cell>
          <cell r="M501">
            <v>1</v>
          </cell>
          <cell r="N501" t="str">
            <v>-</v>
          </cell>
          <cell r="O501" t="str">
            <v>-</v>
          </cell>
          <cell r="P501" t="str">
            <v>EMM</v>
          </cell>
          <cell r="Q501" t="str">
            <v>-</v>
          </cell>
          <cell r="R501" t="str">
            <v>-</v>
          </cell>
          <cell r="S501" t="str">
            <v>-</v>
          </cell>
          <cell r="T501" t="str">
            <v>-</v>
          </cell>
          <cell r="U501">
            <v>42390</v>
          </cell>
          <cell r="V501">
            <v>42391</v>
          </cell>
          <cell r="W501">
            <v>42391</v>
          </cell>
          <cell r="X501">
            <v>1</v>
          </cell>
          <cell r="Y501">
            <v>42391</v>
          </cell>
          <cell r="Z501">
            <v>0</v>
          </cell>
        </row>
        <row r="502">
          <cell r="C502">
            <v>3537</v>
          </cell>
          <cell r="D502" t="str">
            <v>ELECON</v>
          </cell>
          <cell r="E502">
            <v>2015</v>
          </cell>
          <cell r="F502" t="str">
            <v>TA</v>
          </cell>
          <cell r="G502" t="str">
            <v>Inst.y PEM RTU C.T. COSTA FONTANILLA v1.0</v>
          </cell>
          <cell r="H502" t="str">
            <v>OF3538</v>
          </cell>
          <cell r="I502"/>
          <cell r="J502">
            <v>11.5</v>
          </cell>
          <cell r="K502">
            <v>11.5</v>
          </cell>
          <cell r="L502">
            <v>0</v>
          </cell>
          <cell r="M502">
            <v>1</v>
          </cell>
          <cell r="N502" t="str">
            <v>-</v>
          </cell>
          <cell r="O502" t="str">
            <v>-</v>
          </cell>
          <cell r="P502" t="str">
            <v>-</v>
          </cell>
          <cell r="Q502" t="str">
            <v>-</v>
          </cell>
          <cell r="R502" t="str">
            <v>RVC</v>
          </cell>
          <cell r="S502" t="str">
            <v>-</v>
          </cell>
          <cell r="T502" t="str">
            <v>-</v>
          </cell>
          <cell r="U502">
            <v>42391</v>
          </cell>
          <cell r="V502">
            <v>42412</v>
          </cell>
          <cell r="W502">
            <v>42419</v>
          </cell>
          <cell r="X502">
            <v>20</v>
          </cell>
          <cell r="Y502">
            <v>42419</v>
          </cell>
          <cell r="Z502">
            <v>0</v>
          </cell>
        </row>
        <row r="503">
          <cell r="C503">
            <v>3538</v>
          </cell>
          <cell r="D503" t="str">
            <v>ELECON</v>
          </cell>
          <cell r="E503">
            <v>2015</v>
          </cell>
          <cell r="F503" t="str">
            <v>TA</v>
          </cell>
          <cell r="G503" t="str">
            <v>CC SCADA CONILENSE v3.0</v>
          </cell>
          <cell r="H503" t="str">
            <v>PPAL</v>
          </cell>
          <cell r="I503"/>
          <cell r="J503">
            <v>2.5</v>
          </cell>
          <cell r="K503">
            <v>2.5</v>
          </cell>
          <cell r="L503">
            <v>0</v>
          </cell>
          <cell r="M503">
            <v>1</v>
          </cell>
          <cell r="N503" t="str">
            <v>-</v>
          </cell>
          <cell r="O503" t="str">
            <v>-</v>
          </cell>
          <cell r="P503" t="str">
            <v>EMM</v>
          </cell>
          <cell r="Q503" t="str">
            <v>-</v>
          </cell>
          <cell r="R503" t="str">
            <v>-</v>
          </cell>
          <cell r="S503" t="str">
            <v>-</v>
          </cell>
          <cell r="T503" t="str">
            <v>-</v>
          </cell>
          <cell r="U503">
            <v>42391</v>
          </cell>
          <cell r="V503">
            <v>42412</v>
          </cell>
          <cell r="W503">
            <v>42412</v>
          </cell>
          <cell r="X503">
            <v>20</v>
          </cell>
          <cell r="Y503">
            <v>42419</v>
          </cell>
          <cell r="Z503">
            <v>7</v>
          </cell>
        </row>
        <row r="504">
          <cell r="C504">
            <v>3539</v>
          </cell>
          <cell r="D504" t="str">
            <v>PEUSA</v>
          </cell>
          <cell r="E504">
            <v>2015</v>
          </cell>
          <cell r="F504" t="str">
            <v>TA</v>
          </cell>
          <cell r="G504" t="str">
            <v>ARMARI COMUNICACIONS C.H. ANSERALL v1.0</v>
          </cell>
          <cell r="H504" t="str">
            <v>IND</v>
          </cell>
          <cell r="I504"/>
          <cell r="J504">
            <v>17</v>
          </cell>
          <cell r="K504">
            <v>17</v>
          </cell>
          <cell r="L504">
            <v>0</v>
          </cell>
          <cell r="M504">
            <v>1</v>
          </cell>
          <cell r="N504" t="str">
            <v>-</v>
          </cell>
          <cell r="O504" t="str">
            <v>-</v>
          </cell>
          <cell r="P504" t="str">
            <v>EMM</v>
          </cell>
          <cell r="Q504" t="str">
            <v>-</v>
          </cell>
          <cell r="R504" t="str">
            <v>-</v>
          </cell>
          <cell r="S504" t="str">
            <v>-</v>
          </cell>
          <cell r="T504" t="str">
            <v>-</v>
          </cell>
          <cell r="U504">
            <v>42387</v>
          </cell>
          <cell r="V504">
            <v>42419</v>
          </cell>
          <cell r="W504">
            <v>42419</v>
          </cell>
          <cell r="X504">
            <v>31</v>
          </cell>
          <cell r="Y504">
            <v>42415</v>
          </cell>
          <cell r="Z504">
            <v>-4</v>
          </cell>
        </row>
        <row r="505">
          <cell r="C505">
            <v>3540</v>
          </cell>
          <cell r="D505" t="str">
            <v>EYPESA</v>
          </cell>
          <cell r="E505">
            <v>2015</v>
          </cell>
          <cell r="F505" t="str">
            <v>TA</v>
          </cell>
          <cell r="G505" t="str">
            <v>REPARACIO 2 x M2EA EYPESA</v>
          </cell>
          <cell r="H505" t="str">
            <v>IND</v>
          </cell>
          <cell r="I505"/>
          <cell r="J505">
            <v>2</v>
          </cell>
          <cell r="K505">
            <v>2</v>
          </cell>
          <cell r="L505">
            <v>0</v>
          </cell>
          <cell r="M505">
            <v>1</v>
          </cell>
          <cell r="N505" t="str">
            <v>-</v>
          </cell>
          <cell r="O505" t="str">
            <v>-</v>
          </cell>
          <cell r="P505" t="str">
            <v>EMM</v>
          </cell>
          <cell r="Q505" t="str">
            <v>-</v>
          </cell>
          <cell r="R505" t="str">
            <v>-</v>
          </cell>
          <cell r="S505" t="str">
            <v>-</v>
          </cell>
          <cell r="T505" t="str">
            <v>-</v>
          </cell>
          <cell r="U505">
            <v>42389</v>
          </cell>
          <cell r="V505">
            <v>42395</v>
          </cell>
          <cell r="W505">
            <v>42395</v>
          </cell>
          <cell r="X505">
            <v>6</v>
          </cell>
          <cell r="Y505">
            <v>42395</v>
          </cell>
          <cell r="Z505">
            <v>0</v>
          </cell>
        </row>
        <row r="506">
          <cell r="C506">
            <v>3541</v>
          </cell>
          <cell r="D506" t="str">
            <v>ELMUAL</v>
          </cell>
          <cell r="E506">
            <v>2015</v>
          </cell>
          <cell r="F506" t="str">
            <v>TA</v>
          </cell>
          <cell r="G506" t="str">
            <v>Intal.I PEM CSSat ALMENAR v9.0</v>
          </cell>
          <cell r="H506" t="str">
            <v>IND</v>
          </cell>
          <cell r="I506"/>
          <cell r="J506">
            <v>8</v>
          </cell>
          <cell r="K506">
            <v>8</v>
          </cell>
          <cell r="L506">
            <v>0</v>
          </cell>
          <cell r="M506">
            <v>1</v>
          </cell>
          <cell r="N506" t="str">
            <v>-</v>
          </cell>
          <cell r="O506" t="str">
            <v>-</v>
          </cell>
          <cell r="P506" t="str">
            <v>-</v>
          </cell>
          <cell r="Q506" t="str">
            <v>-</v>
          </cell>
          <cell r="R506" t="str">
            <v>TRS</v>
          </cell>
          <cell r="S506" t="str">
            <v>-</v>
          </cell>
          <cell r="T506" t="str">
            <v>-</v>
          </cell>
          <cell r="U506">
            <v>42394</v>
          </cell>
          <cell r="V506">
            <v>42398</v>
          </cell>
          <cell r="W506">
            <v>42576</v>
          </cell>
          <cell r="X506">
            <v>4</v>
          </cell>
          <cell r="Y506">
            <v>42576</v>
          </cell>
          <cell r="Z506">
            <v>0</v>
          </cell>
        </row>
        <row r="507">
          <cell r="C507">
            <v>3542</v>
          </cell>
          <cell r="D507" t="str">
            <v>AGRENE</v>
          </cell>
          <cell r="E507">
            <v>2015</v>
          </cell>
          <cell r="F507" t="str">
            <v>TA</v>
          </cell>
          <cell r="G507" t="str">
            <v>6 x RTU TALUS AGRI v1.0</v>
          </cell>
          <cell r="H507" t="str">
            <v>IND</v>
          </cell>
          <cell r="I507"/>
          <cell r="J507">
            <v>27</v>
          </cell>
          <cell r="K507">
            <v>49.83</v>
          </cell>
          <cell r="L507">
            <v>-22.83</v>
          </cell>
          <cell r="M507">
            <v>1.8455555555555554</v>
          </cell>
          <cell r="N507" t="str">
            <v>-</v>
          </cell>
          <cell r="O507" t="str">
            <v>-</v>
          </cell>
          <cell r="P507" t="str">
            <v>EMM</v>
          </cell>
          <cell r="Q507" t="str">
            <v>-</v>
          </cell>
          <cell r="R507" t="str">
            <v>-</v>
          </cell>
          <cell r="S507" t="str">
            <v>-</v>
          </cell>
          <cell r="T507" t="str">
            <v>-</v>
          </cell>
          <cell r="U507">
            <v>42396</v>
          </cell>
          <cell r="V507">
            <v>42674</v>
          </cell>
          <cell r="W507">
            <v>42674</v>
          </cell>
          <cell r="X507">
            <v>274</v>
          </cell>
          <cell r="Y507">
            <v>42711</v>
          </cell>
          <cell r="Z507">
            <v>37</v>
          </cell>
        </row>
        <row r="508">
          <cell r="C508">
            <v>3543</v>
          </cell>
          <cell r="D508" t="str">
            <v>DIELSC</v>
          </cell>
          <cell r="E508">
            <v>2015</v>
          </cell>
          <cell r="F508" t="str">
            <v>TA</v>
          </cell>
          <cell r="G508" t="str">
            <v>Re-Inst. i PEM CSSat STA.COLOMA v10.0</v>
          </cell>
          <cell r="H508" t="str">
            <v>OF3369</v>
          </cell>
          <cell r="I508"/>
          <cell r="J508">
            <v>4</v>
          </cell>
          <cell r="K508">
            <v>4</v>
          </cell>
          <cell r="L508">
            <v>0</v>
          </cell>
          <cell r="M508">
            <v>1</v>
          </cell>
          <cell r="N508" t="str">
            <v>-</v>
          </cell>
          <cell r="O508" t="str">
            <v>-</v>
          </cell>
          <cell r="P508" t="str">
            <v>-</v>
          </cell>
          <cell r="Q508" t="str">
            <v>JMG</v>
          </cell>
          <cell r="R508" t="str">
            <v>-</v>
          </cell>
          <cell r="S508" t="str">
            <v>-</v>
          </cell>
          <cell r="T508" t="str">
            <v>-</v>
          </cell>
          <cell r="U508">
            <v>42397</v>
          </cell>
          <cell r="V508">
            <v>42419</v>
          </cell>
          <cell r="W508">
            <v>42419</v>
          </cell>
          <cell r="X508">
            <v>21</v>
          </cell>
          <cell r="Y508">
            <v>42402</v>
          </cell>
          <cell r="Z508">
            <v>-17</v>
          </cell>
        </row>
        <row r="509">
          <cell r="C509">
            <v>3544</v>
          </cell>
          <cell r="D509" t="str">
            <v>EMSA</v>
          </cell>
          <cell r="E509">
            <v>2015</v>
          </cell>
          <cell r="F509" t="str">
            <v>TA</v>
          </cell>
          <cell r="G509" t="str">
            <v>REPARACIO PLACA ACOM-T</v>
          </cell>
          <cell r="H509" t="str">
            <v>IND</v>
          </cell>
          <cell r="I509"/>
          <cell r="J509">
            <v>1.25</v>
          </cell>
          <cell r="K509">
            <v>1.25</v>
          </cell>
          <cell r="L509">
            <v>0</v>
          </cell>
          <cell r="M509">
            <v>1</v>
          </cell>
          <cell r="N509" t="str">
            <v>-</v>
          </cell>
          <cell r="O509" t="str">
            <v>-</v>
          </cell>
          <cell r="P509" t="str">
            <v>EMM</v>
          </cell>
          <cell r="Q509" t="str">
            <v>-</v>
          </cell>
          <cell r="R509" t="str">
            <v>-</v>
          </cell>
          <cell r="S509" t="str">
            <v>-</v>
          </cell>
          <cell r="T509" t="str">
            <v>-</v>
          </cell>
          <cell r="U509">
            <v>42397</v>
          </cell>
          <cell r="V509">
            <v>42397</v>
          </cell>
          <cell r="W509">
            <v>42397</v>
          </cell>
          <cell r="X509">
            <v>0</v>
          </cell>
          <cell r="Y509">
            <v>42397</v>
          </cell>
          <cell r="Z509">
            <v>0</v>
          </cell>
        </row>
        <row r="510">
          <cell r="C510">
            <v>3545</v>
          </cell>
          <cell r="D510" t="str">
            <v>SITEL</v>
          </cell>
          <cell r="E510">
            <v>2015</v>
          </cell>
          <cell r="F510" t="str">
            <v>TA</v>
          </cell>
          <cell r="G510" t="str">
            <v>4 x PL. INTERFACE MIPS-300N v1.0</v>
          </cell>
          <cell r="H510" t="str">
            <v>OF3523</v>
          </cell>
          <cell r="I510"/>
          <cell r="J510">
            <v>5</v>
          </cell>
          <cell r="K510">
            <v>5</v>
          </cell>
          <cell r="L510">
            <v>0</v>
          </cell>
          <cell r="M510">
            <v>1</v>
          </cell>
          <cell r="N510" t="str">
            <v>-</v>
          </cell>
          <cell r="O510" t="str">
            <v>-</v>
          </cell>
          <cell r="P510" t="str">
            <v>EMM</v>
          </cell>
          <cell r="Q510" t="str">
            <v>-</v>
          </cell>
          <cell r="R510" t="str">
            <v>-</v>
          </cell>
          <cell r="S510" t="str">
            <v>-</v>
          </cell>
          <cell r="T510" t="str">
            <v>-</v>
          </cell>
          <cell r="U510">
            <v>42397</v>
          </cell>
          <cell r="V510">
            <v>42457</v>
          </cell>
          <cell r="W510">
            <v>42460</v>
          </cell>
          <cell r="X510">
            <v>60</v>
          </cell>
          <cell r="Y510">
            <v>42459</v>
          </cell>
          <cell r="Z510">
            <v>0</v>
          </cell>
        </row>
        <row r="511">
          <cell r="C511">
            <v>3546</v>
          </cell>
          <cell r="D511" t="str">
            <v>ELDICE</v>
          </cell>
          <cell r="E511">
            <v>2015</v>
          </cell>
          <cell r="F511" t="str">
            <v>TA</v>
          </cell>
          <cell r="G511" t="str">
            <v>Inst. i PEM RTU ET-28 v1.0</v>
          </cell>
          <cell r="H511" t="str">
            <v>IND</v>
          </cell>
          <cell r="I511"/>
          <cell r="J511">
            <v>12</v>
          </cell>
          <cell r="K511">
            <v>4</v>
          </cell>
          <cell r="L511">
            <v>8</v>
          </cell>
          <cell r="M511">
            <v>0.33333333333333331</v>
          </cell>
          <cell r="N511" t="str">
            <v>-</v>
          </cell>
          <cell r="O511" t="str">
            <v>-</v>
          </cell>
          <cell r="P511" t="str">
            <v>-</v>
          </cell>
          <cell r="Q511" t="str">
            <v>JMG</v>
          </cell>
          <cell r="R511" t="str">
            <v>-</v>
          </cell>
          <cell r="S511" t="str">
            <v>-</v>
          </cell>
          <cell r="T511" t="str">
            <v>-</v>
          </cell>
          <cell r="U511">
            <v>42397</v>
          </cell>
          <cell r="V511">
            <v>42429</v>
          </cell>
          <cell r="W511">
            <v>43111</v>
          </cell>
          <cell r="X511">
            <v>31</v>
          </cell>
          <cell r="Y511">
            <v>43111</v>
          </cell>
          <cell r="Z511">
            <v>0</v>
          </cell>
        </row>
        <row r="512">
          <cell r="C512">
            <v>3547</v>
          </cell>
          <cell r="D512" t="str">
            <v>ASESER</v>
          </cell>
          <cell r="E512">
            <v>2015</v>
          </cell>
          <cell r="F512" t="str">
            <v>TA</v>
          </cell>
          <cell r="G512" t="str">
            <v>CS ASEME v10.1</v>
          </cell>
          <cell r="H512" t="str">
            <v>OF3069</v>
          </cell>
          <cell r="I512"/>
          <cell r="J512">
            <v>24</v>
          </cell>
          <cell r="K512">
            <v>24</v>
          </cell>
          <cell r="L512">
            <v>0</v>
          </cell>
          <cell r="M512">
            <v>1</v>
          </cell>
          <cell r="N512" t="str">
            <v>-</v>
          </cell>
          <cell r="O512" t="str">
            <v>-</v>
          </cell>
          <cell r="P512" t="str">
            <v>-</v>
          </cell>
          <cell r="Q512" t="str">
            <v>-</v>
          </cell>
          <cell r="R512" t="str">
            <v>TRS</v>
          </cell>
          <cell r="S512" t="str">
            <v>-</v>
          </cell>
          <cell r="T512" t="str">
            <v>-</v>
          </cell>
          <cell r="U512">
            <v>42397</v>
          </cell>
          <cell r="V512">
            <v>42429</v>
          </cell>
          <cell r="W512">
            <v>42517</v>
          </cell>
          <cell r="X512">
            <v>31</v>
          </cell>
          <cell r="Y512">
            <v>42517</v>
          </cell>
          <cell r="Z512">
            <v>0</v>
          </cell>
        </row>
        <row r="513">
          <cell r="C513">
            <v>3548</v>
          </cell>
          <cell r="D513" t="str">
            <v>INPPOZ</v>
          </cell>
          <cell r="E513">
            <v>2015</v>
          </cell>
          <cell r="F513" t="str">
            <v>TA</v>
          </cell>
          <cell r="G513" t="str">
            <v>RTU I.A.T. LOMA LA COPADA v1.0</v>
          </cell>
          <cell r="H513" t="str">
            <v>PPAL</v>
          </cell>
          <cell r="I513"/>
          <cell r="J513">
            <v>5</v>
          </cell>
          <cell r="K513">
            <v>5</v>
          </cell>
          <cell r="L513">
            <v>0</v>
          </cell>
          <cell r="M513">
            <v>1</v>
          </cell>
          <cell r="N513" t="str">
            <v>-</v>
          </cell>
          <cell r="O513" t="str">
            <v>-</v>
          </cell>
          <cell r="P513" t="str">
            <v>EMM</v>
          </cell>
          <cell r="Q513" t="str">
            <v>-</v>
          </cell>
          <cell r="R513" t="str">
            <v>-</v>
          </cell>
          <cell r="S513" t="str">
            <v>-</v>
          </cell>
          <cell r="T513" t="str">
            <v>-</v>
          </cell>
          <cell r="U513">
            <v>42391</v>
          </cell>
          <cell r="V513">
            <v>42429</v>
          </cell>
          <cell r="W513">
            <v>42440</v>
          </cell>
          <cell r="X513">
            <v>37</v>
          </cell>
          <cell r="Y513">
            <v>42440</v>
          </cell>
          <cell r="Z513">
            <v>0</v>
          </cell>
        </row>
        <row r="514">
          <cell r="C514">
            <v>3549</v>
          </cell>
          <cell r="D514" t="str">
            <v>INPPOZ</v>
          </cell>
          <cell r="E514">
            <v>2015</v>
          </cell>
          <cell r="F514" t="str">
            <v>TA</v>
          </cell>
          <cell r="G514" t="str">
            <v>RTU I.A.T. EL ALGARROBILLO v1.0</v>
          </cell>
          <cell r="H514" t="str">
            <v>PPAL</v>
          </cell>
          <cell r="I514"/>
          <cell r="J514">
            <v>5</v>
          </cell>
          <cell r="K514">
            <v>5</v>
          </cell>
          <cell r="L514">
            <v>0</v>
          </cell>
          <cell r="M514">
            <v>1</v>
          </cell>
          <cell r="N514" t="str">
            <v>-</v>
          </cell>
          <cell r="O514" t="str">
            <v>-</v>
          </cell>
          <cell r="P514" t="str">
            <v>EMM</v>
          </cell>
          <cell r="Q514" t="str">
            <v>-</v>
          </cell>
          <cell r="R514" t="str">
            <v>-</v>
          </cell>
          <cell r="S514" t="str">
            <v>-</v>
          </cell>
          <cell r="T514" t="str">
            <v>-</v>
          </cell>
          <cell r="U514">
            <v>42391</v>
          </cell>
          <cell r="V514">
            <v>42429</v>
          </cell>
          <cell r="W514">
            <v>42440</v>
          </cell>
          <cell r="X514">
            <v>37</v>
          </cell>
          <cell r="Y514">
            <v>42440</v>
          </cell>
          <cell r="Z514">
            <v>0</v>
          </cell>
        </row>
        <row r="515">
          <cell r="C515">
            <v>3550</v>
          </cell>
          <cell r="D515" t="str">
            <v>INPPOZ</v>
          </cell>
          <cell r="E515">
            <v>2015</v>
          </cell>
          <cell r="F515" t="str">
            <v>TA</v>
          </cell>
          <cell r="G515" t="str">
            <v>RTU I.A.T. CAÑADA DE BUENA LEÑA v1.0</v>
          </cell>
          <cell r="H515" t="str">
            <v>PPAL</v>
          </cell>
          <cell r="I515"/>
          <cell r="J515">
            <v>5</v>
          </cell>
          <cell r="K515">
            <v>5</v>
          </cell>
          <cell r="L515">
            <v>0</v>
          </cell>
          <cell r="M515">
            <v>1</v>
          </cell>
          <cell r="N515" t="str">
            <v>-</v>
          </cell>
          <cell r="O515" t="str">
            <v>-</v>
          </cell>
          <cell r="P515" t="str">
            <v>EMM</v>
          </cell>
          <cell r="Q515" t="str">
            <v>-</v>
          </cell>
          <cell r="R515" t="str">
            <v>-</v>
          </cell>
          <cell r="S515" t="str">
            <v>-</v>
          </cell>
          <cell r="T515" t="str">
            <v>-</v>
          </cell>
          <cell r="U515">
            <v>42391</v>
          </cell>
          <cell r="V515">
            <v>42429</v>
          </cell>
          <cell r="W515">
            <v>42440</v>
          </cell>
          <cell r="X515">
            <v>37</v>
          </cell>
          <cell r="Y515">
            <v>42440</v>
          </cell>
          <cell r="Z515">
            <v>0</v>
          </cell>
        </row>
        <row r="516">
          <cell r="C516">
            <v>3551</v>
          </cell>
          <cell r="D516" t="str">
            <v>INPPOZ</v>
          </cell>
          <cell r="E516">
            <v>2015</v>
          </cell>
          <cell r="F516" t="str">
            <v>TA</v>
          </cell>
          <cell r="G516" t="str">
            <v>RTU I.A.T. UNION v1.0</v>
          </cell>
          <cell r="H516" t="str">
            <v>PPAL</v>
          </cell>
          <cell r="I516"/>
          <cell r="J516">
            <v>5</v>
          </cell>
          <cell r="K516">
            <v>7.75</v>
          </cell>
          <cell r="L516">
            <v>-2.75</v>
          </cell>
          <cell r="M516">
            <v>1.55</v>
          </cell>
          <cell r="N516" t="str">
            <v>-</v>
          </cell>
          <cell r="O516" t="str">
            <v>-</v>
          </cell>
          <cell r="P516" t="str">
            <v>EMM</v>
          </cell>
          <cell r="Q516" t="str">
            <v>-</v>
          </cell>
          <cell r="R516" t="str">
            <v>-</v>
          </cell>
          <cell r="S516" t="str">
            <v>-</v>
          </cell>
          <cell r="T516" t="str">
            <v>-</v>
          </cell>
          <cell r="U516">
            <v>42391</v>
          </cell>
          <cell r="V516">
            <v>42429</v>
          </cell>
          <cell r="W516">
            <v>42440</v>
          </cell>
          <cell r="X516">
            <v>37</v>
          </cell>
          <cell r="Y516">
            <v>42440</v>
          </cell>
          <cell r="Z516">
            <v>0</v>
          </cell>
        </row>
        <row r="517">
          <cell r="C517">
            <v>3552</v>
          </cell>
          <cell r="D517" t="str">
            <v>INPPOZ</v>
          </cell>
          <cell r="E517">
            <v>2015</v>
          </cell>
          <cell r="F517" t="str">
            <v>TA</v>
          </cell>
          <cell r="G517" t="str">
            <v>Inst. y PEM RTU I.A.T. LOMA LA COPADA v1.0</v>
          </cell>
          <cell r="H517" t="str">
            <v>OF3548</v>
          </cell>
          <cell r="I517"/>
          <cell r="J517">
            <v>12</v>
          </cell>
          <cell r="K517">
            <v>12</v>
          </cell>
          <cell r="L517">
            <v>0</v>
          </cell>
          <cell r="M517">
            <v>1</v>
          </cell>
          <cell r="N517" t="str">
            <v>-</v>
          </cell>
          <cell r="O517" t="str">
            <v>-</v>
          </cell>
          <cell r="P517" t="str">
            <v>-</v>
          </cell>
          <cell r="Q517" t="str">
            <v>-</v>
          </cell>
          <cell r="R517" t="str">
            <v>RVC</v>
          </cell>
          <cell r="S517" t="str">
            <v>-</v>
          </cell>
          <cell r="T517" t="str">
            <v>-</v>
          </cell>
          <cell r="U517">
            <v>42391</v>
          </cell>
          <cell r="V517">
            <v>42429</v>
          </cell>
          <cell r="W517">
            <v>42537</v>
          </cell>
          <cell r="X517">
            <v>37</v>
          </cell>
          <cell r="Y517">
            <v>42537</v>
          </cell>
          <cell r="Z517">
            <v>0</v>
          </cell>
        </row>
        <row r="518">
          <cell r="C518">
            <v>3553</v>
          </cell>
          <cell r="D518" t="str">
            <v>INPPOZ</v>
          </cell>
          <cell r="E518">
            <v>2015</v>
          </cell>
          <cell r="F518" t="str">
            <v>TA</v>
          </cell>
          <cell r="G518" t="str">
            <v>Inst. y PEM RTU I.A.T. EL ALGARROBILLO v1.0</v>
          </cell>
          <cell r="H518" t="str">
            <v>OF3549</v>
          </cell>
          <cell r="I518"/>
          <cell r="J518">
            <v>12</v>
          </cell>
          <cell r="K518">
            <v>12</v>
          </cell>
          <cell r="L518">
            <v>0</v>
          </cell>
          <cell r="M518">
            <v>1</v>
          </cell>
          <cell r="N518" t="str">
            <v>-</v>
          </cell>
          <cell r="O518" t="str">
            <v>-</v>
          </cell>
          <cell r="P518" t="str">
            <v>-</v>
          </cell>
          <cell r="Q518" t="str">
            <v>-</v>
          </cell>
          <cell r="R518" t="str">
            <v>RVC</v>
          </cell>
          <cell r="S518" t="str">
            <v>-</v>
          </cell>
          <cell r="T518" t="str">
            <v>-</v>
          </cell>
          <cell r="U518">
            <v>42391</v>
          </cell>
          <cell r="V518">
            <v>42429</v>
          </cell>
          <cell r="W518">
            <v>42537</v>
          </cell>
          <cell r="X518">
            <v>37</v>
          </cell>
          <cell r="Y518">
            <v>42537</v>
          </cell>
          <cell r="Z518">
            <v>0</v>
          </cell>
        </row>
        <row r="519">
          <cell r="C519">
            <v>3554</v>
          </cell>
          <cell r="D519" t="str">
            <v>INPPOZ</v>
          </cell>
          <cell r="E519">
            <v>2015</v>
          </cell>
          <cell r="F519" t="str">
            <v>TA</v>
          </cell>
          <cell r="G519" t="str">
            <v>Inst. y PEM RTU I.A.T. CAÑADA DE BUENA LEÑA v1.0</v>
          </cell>
          <cell r="H519" t="str">
            <v>OF3550</v>
          </cell>
          <cell r="I519"/>
          <cell r="J519">
            <v>12</v>
          </cell>
          <cell r="K519">
            <v>12</v>
          </cell>
          <cell r="L519">
            <v>0</v>
          </cell>
          <cell r="M519">
            <v>1</v>
          </cell>
          <cell r="N519" t="str">
            <v>-</v>
          </cell>
          <cell r="O519" t="str">
            <v>-</v>
          </cell>
          <cell r="P519" t="str">
            <v>-</v>
          </cell>
          <cell r="Q519" t="str">
            <v>-</v>
          </cell>
          <cell r="R519" t="str">
            <v>RVC</v>
          </cell>
          <cell r="S519" t="str">
            <v>-</v>
          </cell>
          <cell r="T519" t="str">
            <v>-</v>
          </cell>
          <cell r="U519">
            <v>42391</v>
          </cell>
          <cell r="V519">
            <v>42429</v>
          </cell>
          <cell r="W519">
            <v>42537</v>
          </cell>
          <cell r="X519">
            <v>37</v>
          </cell>
          <cell r="Y519">
            <v>42537</v>
          </cell>
          <cell r="Z519">
            <v>0</v>
          </cell>
        </row>
        <row r="520">
          <cell r="C520">
            <v>3555</v>
          </cell>
          <cell r="D520" t="str">
            <v>INPPOZ</v>
          </cell>
          <cell r="E520">
            <v>2015</v>
          </cell>
          <cell r="F520" t="str">
            <v>TA</v>
          </cell>
          <cell r="G520" t="str">
            <v>Inst. y PEM RTU I.A.T. UNION v1.0</v>
          </cell>
          <cell r="H520" t="str">
            <v>OF3551</v>
          </cell>
          <cell r="I520"/>
          <cell r="J520">
            <v>12</v>
          </cell>
          <cell r="K520">
            <v>5.84</v>
          </cell>
          <cell r="L520">
            <v>6.16</v>
          </cell>
          <cell r="M520">
            <v>0.48666666666666664</v>
          </cell>
          <cell r="N520" t="str">
            <v>-</v>
          </cell>
          <cell r="O520" t="str">
            <v>-</v>
          </cell>
          <cell r="P520" t="str">
            <v>-</v>
          </cell>
          <cell r="Q520" t="str">
            <v>-</v>
          </cell>
          <cell r="R520" t="str">
            <v>RVC</v>
          </cell>
          <cell r="S520" t="str">
            <v>-</v>
          </cell>
          <cell r="T520" t="str">
            <v>-</v>
          </cell>
          <cell r="U520">
            <v>42391</v>
          </cell>
          <cell r="V520">
            <v>42429</v>
          </cell>
          <cell r="W520">
            <v>43341</v>
          </cell>
          <cell r="X520">
            <v>37</v>
          </cell>
          <cell r="Y520">
            <v>43341</v>
          </cell>
          <cell r="Z520">
            <v>0</v>
          </cell>
        </row>
        <row r="521">
          <cell r="C521">
            <v>3556</v>
          </cell>
          <cell r="D521" t="str">
            <v>ORMAZA</v>
          </cell>
          <cell r="E521">
            <v>2015</v>
          </cell>
          <cell r="F521" t="str">
            <v>TA</v>
          </cell>
          <cell r="G521" t="str">
            <v>CC SCADA STA.MARTA v3.1</v>
          </cell>
          <cell r="H521" t="str">
            <v>IND</v>
          </cell>
          <cell r="I521"/>
          <cell r="J521">
            <v>7</v>
          </cell>
          <cell r="K521">
            <v>6.42</v>
          </cell>
          <cell r="L521">
            <v>0.58000000000000007</v>
          </cell>
          <cell r="M521">
            <v>0.91714285714285715</v>
          </cell>
          <cell r="N521" t="str">
            <v>-</v>
          </cell>
          <cell r="O521" t="str">
            <v>-</v>
          </cell>
          <cell r="P521" t="str">
            <v>-</v>
          </cell>
          <cell r="Q521" t="str">
            <v>JMG</v>
          </cell>
          <cell r="R521" t="str">
            <v>-</v>
          </cell>
          <cell r="S521" t="str">
            <v>-</v>
          </cell>
          <cell r="T521" t="str">
            <v>-</v>
          </cell>
          <cell r="U521">
            <v>42405</v>
          </cell>
          <cell r="V521">
            <v>42429</v>
          </cell>
          <cell r="W521">
            <v>42737</v>
          </cell>
          <cell r="X521">
            <v>24</v>
          </cell>
          <cell r="Y521">
            <v>42737</v>
          </cell>
          <cell r="Z521">
            <v>0</v>
          </cell>
        </row>
        <row r="522">
          <cell r="C522">
            <v>3557</v>
          </cell>
          <cell r="D522" t="str">
            <v>AGIENE</v>
          </cell>
          <cell r="E522">
            <v>2015</v>
          </cell>
          <cell r="F522" t="str">
            <v>TA</v>
          </cell>
          <cell r="G522" t="str">
            <v>CC SCADA AGRIENERGIA v3,0</v>
          </cell>
          <cell r="H522" t="str">
            <v>IND</v>
          </cell>
          <cell r="I522"/>
          <cell r="J522">
            <v>3</v>
          </cell>
          <cell r="K522">
            <v>3</v>
          </cell>
          <cell r="L522">
            <v>0</v>
          </cell>
          <cell r="M522">
            <v>1</v>
          </cell>
          <cell r="N522" t="str">
            <v>-</v>
          </cell>
          <cell r="O522" t="str">
            <v>-</v>
          </cell>
          <cell r="P522" t="str">
            <v>-</v>
          </cell>
          <cell r="Q522" t="str">
            <v>JMG</v>
          </cell>
          <cell r="R522" t="str">
            <v>-</v>
          </cell>
          <cell r="S522" t="str">
            <v>-</v>
          </cell>
          <cell r="T522" t="str">
            <v>-</v>
          </cell>
          <cell r="U522">
            <v>42405</v>
          </cell>
          <cell r="V522">
            <v>42405</v>
          </cell>
          <cell r="W522">
            <v>42405</v>
          </cell>
          <cell r="X522">
            <v>0</v>
          </cell>
          <cell r="Y522">
            <v>42405</v>
          </cell>
          <cell r="Z522">
            <v>0</v>
          </cell>
        </row>
        <row r="523">
          <cell r="C523">
            <v>3558</v>
          </cell>
          <cell r="D523" t="str">
            <v>BASENE</v>
          </cell>
          <cell r="E523">
            <v>2015</v>
          </cell>
          <cell r="F523" t="str">
            <v>TA</v>
          </cell>
          <cell r="G523" t="str">
            <v>Intal. i PEM CSSat BASSOLS v9.0</v>
          </cell>
          <cell r="H523" t="str">
            <v>IND</v>
          </cell>
          <cell r="I523"/>
          <cell r="J523">
            <v>8</v>
          </cell>
          <cell r="K523">
            <v>8</v>
          </cell>
          <cell r="L523">
            <v>0</v>
          </cell>
          <cell r="M523">
            <v>1</v>
          </cell>
          <cell r="N523" t="str">
            <v>-</v>
          </cell>
          <cell r="O523" t="str">
            <v>-</v>
          </cell>
          <cell r="P523" t="str">
            <v>-</v>
          </cell>
          <cell r="Q523" t="str">
            <v>-</v>
          </cell>
          <cell r="R523" t="str">
            <v>TRS</v>
          </cell>
          <cell r="S523" t="str">
            <v>-</v>
          </cell>
          <cell r="T523" t="str">
            <v>-</v>
          </cell>
          <cell r="U523">
            <v>42408</v>
          </cell>
          <cell r="V523">
            <v>42429</v>
          </cell>
          <cell r="W523">
            <v>42516</v>
          </cell>
          <cell r="X523">
            <v>21</v>
          </cell>
          <cell r="Y523">
            <v>42516</v>
          </cell>
          <cell r="Z523">
            <v>0</v>
          </cell>
        </row>
        <row r="524">
          <cell r="C524">
            <v>3559</v>
          </cell>
          <cell r="D524" t="str">
            <v>EYPESA</v>
          </cell>
          <cell r="E524">
            <v>2015</v>
          </cell>
          <cell r="F524" t="str">
            <v>TA</v>
          </cell>
          <cell r="G524" t="str">
            <v>COM GPRS RTU's CAP32</v>
          </cell>
          <cell r="H524" t="str">
            <v>IND</v>
          </cell>
          <cell r="I524"/>
          <cell r="J524">
            <v>27</v>
          </cell>
          <cell r="K524">
            <v>27</v>
          </cell>
          <cell r="L524">
            <v>0</v>
          </cell>
          <cell r="M524">
            <v>1</v>
          </cell>
          <cell r="N524" t="str">
            <v>-</v>
          </cell>
          <cell r="O524" t="str">
            <v>-</v>
          </cell>
          <cell r="P524" t="str">
            <v>-</v>
          </cell>
          <cell r="Q524" t="str">
            <v>JMG</v>
          </cell>
          <cell r="R524" t="str">
            <v>-</v>
          </cell>
          <cell r="S524" t="str">
            <v>-</v>
          </cell>
          <cell r="T524" t="str">
            <v>-</v>
          </cell>
          <cell r="U524">
            <v>42409</v>
          </cell>
          <cell r="V524">
            <v>42429</v>
          </cell>
          <cell r="W524">
            <v>42429</v>
          </cell>
          <cell r="X524">
            <v>20</v>
          </cell>
          <cell r="Y524">
            <v>42450</v>
          </cell>
          <cell r="Z524">
            <v>21</v>
          </cell>
        </row>
        <row r="525">
          <cell r="C525">
            <v>3560</v>
          </cell>
          <cell r="D525" t="str">
            <v>ELEEBR</v>
          </cell>
          <cell r="E525">
            <v>2015</v>
          </cell>
          <cell r="F525" t="str">
            <v>TA</v>
          </cell>
          <cell r="G525" t="str">
            <v>CC SCADA EEBRO v3.2</v>
          </cell>
          <cell r="H525" t="str">
            <v>IND</v>
          </cell>
          <cell r="I525"/>
          <cell r="J525">
            <v>6</v>
          </cell>
          <cell r="K525">
            <v>6</v>
          </cell>
          <cell r="L525">
            <v>0</v>
          </cell>
          <cell r="M525">
            <v>1</v>
          </cell>
          <cell r="N525" t="str">
            <v>-</v>
          </cell>
          <cell r="O525" t="str">
            <v>-</v>
          </cell>
          <cell r="P525" t="str">
            <v>-</v>
          </cell>
          <cell r="Q525" t="str">
            <v>JMG</v>
          </cell>
          <cell r="R525" t="str">
            <v>-</v>
          </cell>
          <cell r="S525" t="str">
            <v>-</v>
          </cell>
          <cell r="T525" t="str">
            <v>-</v>
          </cell>
          <cell r="U525">
            <v>42416</v>
          </cell>
          <cell r="V525">
            <v>42429</v>
          </cell>
          <cell r="W525">
            <v>42429</v>
          </cell>
          <cell r="X525">
            <v>13</v>
          </cell>
          <cell r="Y525">
            <v>42418</v>
          </cell>
          <cell r="Z525">
            <v>-12</v>
          </cell>
        </row>
        <row r="526">
          <cell r="C526">
            <v>3561</v>
          </cell>
          <cell r="D526" t="str">
            <v>ORMAZA</v>
          </cell>
          <cell r="E526">
            <v>2016</v>
          </cell>
          <cell r="F526" t="str">
            <v>TA</v>
          </cell>
          <cell r="G526" t="str">
            <v>2 x Manguera COM CAP32 - nPort 5115</v>
          </cell>
          <cell r="H526" t="str">
            <v>IND</v>
          </cell>
          <cell r="I526"/>
          <cell r="J526">
            <v>1</v>
          </cell>
          <cell r="K526">
            <v>1</v>
          </cell>
          <cell r="L526">
            <v>0</v>
          </cell>
          <cell r="M526">
            <v>1</v>
          </cell>
          <cell r="N526" t="str">
            <v>-</v>
          </cell>
          <cell r="O526" t="str">
            <v>-</v>
          </cell>
          <cell r="P526" t="str">
            <v>EMM</v>
          </cell>
          <cell r="Q526" t="str">
            <v>-</v>
          </cell>
          <cell r="R526" t="str">
            <v>-</v>
          </cell>
          <cell r="S526" t="str">
            <v>-</v>
          </cell>
          <cell r="T526" t="str">
            <v>-</v>
          </cell>
          <cell r="U526">
            <v>42396</v>
          </cell>
          <cell r="V526">
            <v>42416</v>
          </cell>
          <cell r="W526">
            <v>42416</v>
          </cell>
          <cell r="X526">
            <v>19</v>
          </cell>
          <cell r="Y526">
            <v>42416</v>
          </cell>
          <cell r="Z526">
            <v>0</v>
          </cell>
        </row>
        <row r="527">
          <cell r="C527">
            <v>3562</v>
          </cell>
          <cell r="D527" t="str">
            <v>ELESER</v>
          </cell>
          <cell r="E527">
            <v>2016</v>
          </cell>
          <cell r="F527" t="str">
            <v>TA</v>
          </cell>
          <cell r="G527" t="str">
            <v>REPARACIO RTU CAP32-48 CT TOMA POL</v>
          </cell>
          <cell r="H527" t="str">
            <v>IND</v>
          </cell>
          <cell r="I527"/>
          <cell r="J527">
            <v>2</v>
          </cell>
          <cell r="K527">
            <v>2</v>
          </cell>
          <cell r="L527">
            <v>0</v>
          </cell>
          <cell r="M527">
            <v>1</v>
          </cell>
          <cell r="N527" t="str">
            <v>-</v>
          </cell>
          <cell r="O527" t="str">
            <v>-</v>
          </cell>
          <cell r="P527" t="str">
            <v>EMM</v>
          </cell>
          <cell r="Q527" t="str">
            <v>-</v>
          </cell>
          <cell r="R527" t="str">
            <v>-</v>
          </cell>
          <cell r="S527" t="str">
            <v>-</v>
          </cell>
          <cell r="T527" t="str">
            <v>-</v>
          </cell>
          <cell r="U527">
            <v>42416</v>
          </cell>
          <cell r="V527">
            <v>42429</v>
          </cell>
          <cell r="W527">
            <v>42429</v>
          </cell>
          <cell r="X527">
            <v>13</v>
          </cell>
          <cell r="Y527">
            <v>42417</v>
          </cell>
          <cell r="Z527">
            <v>-13</v>
          </cell>
        </row>
        <row r="528">
          <cell r="C528"/>
          <cell r="D528"/>
          <cell r="E528"/>
          <cell r="F528"/>
          <cell r="G528"/>
          <cell r="H528"/>
          <cell r="I528"/>
          <cell r="J528">
            <v>253.75</v>
          </cell>
          <cell r="K528">
            <v>264.58999999999997</v>
          </cell>
          <cell r="L528">
            <v>-10.839999999999975</v>
          </cell>
          <cell r="M528"/>
          <cell r="N528"/>
          <cell r="O528"/>
          <cell r="P528"/>
          <cell r="Q528"/>
          <cell r="R528"/>
          <cell r="S528"/>
          <cell r="T528"/>
          <cell r="U528"/>
          <cell r="V528"/>
          <cell r="W528"/>
          <cell r="X528"/>
          <cell r="Y528"/>
          <cell r="Z528">
            <v>19</v>
          </cell>
        </row>
        <row r="529">
          <cell r="C529"/>
          <cell r="D529"/>
          <cell r="E529"/>
          <cell r="F529"/>
          <cell r="G529"/>
          <cell r="H529"/>
          <cell r="I529"/>
          <cell r="J529"/>
          <cell r="K529"/>
          <cell r="L529"/>
          <cell r="M529"/>
          <cell r="N529"/>
          <cell r="O529"/>
          <cell r="P529"/>
          <cell r="Q529"/>
          <cell r="R529"/>
          <cell r="S529"/>
          <cell r="T529"/>
          <cell r="U529"/>
          <cell r="V529"/>
          <cell r="W529"/>
          <cell r="X529"/>
          <cell r="Y529"/>
          <cell r="Z529"/>
        </row>
        <row r="530">
          <cell r="C530"/>
          <cell r="D530"/>
          <cell r="E530"/>
          <cell r="F530"/>
          <cell r="G530"/>
          <cell r="H530"/>
          <cell r="I530"/>
          <cell r="J530"/>
          <cell r="K530"/>
          <cell r="L530"/>
          <cell r="M530"/>
          <cell r="N530"/>
          <cell r="O530"/>
          <cell r="P530"/>
          <cell r="Q530"/>
          <cell r="R530"/>
          <cell r="S530"/>
          <cell r="T530"/>
          <cell r="U530"/>
          <cell r="V530"/>
          <cell r="W530"/>
          <cell r="X530"/>
          <cell r="Y530"/>
          <cell r="Z530"/>
        </row>
        <row r="531">
          <cell r="C531"/>
          <cell r="D531"/>
          <cell r="E531"/>
          <cell r="F531"/>
          <cell r="G531"/>
          <cell r="H531"/>
          <cell r="I531"/>
          <cell r="J531"/>
          <cell r="K531"/>
          <cell r="N531" t="str">
            <v>APROVISIONAMENTS</v>
          </cell>
          <cell r="O531" t="str">
            <v>ADMINISTRACIO</v>
          </cell>
          <cell r="P531" t="str">
            <v>OPERACIONS</v>
          </cell>
          <cell r="Q531" t="str">
            <v>IMPLEMENTACIO</v>
          </cell>
          <cell r="R531" t="str">
            <v>DESENVOLUPAMENT</v>
          </cell>
          <cell r="S531" t="str">
            <v>COMERCIAL</v>
          </cell>
          <cell r="T531" t="str">
            <v>CONSUL.TELCOMUNIC.</v>
          </cell>
          <cell r="U531"/>
          <cell r="Z531"/>
        </row>
        <row r="532">
          <cell r="C532"/>
          <cell r="N532"/>
          <cell r="O532"/>
          <cell r="P532"/>
          <cell r="Q532"/>
          <cell r="R532"/>
          <cell r="S532"/>
          <cell r="T532"/>
          <cell r="U532"/>
          <cell r="Z532"/>
        </row>
        <row r="533">
          <cell r="C533"/>
          <cell r="N533"/>
          <cell r="O533"/>
          <cell r="P533"/>
          <cell r="Q533"/>
          <cell r="R533"/>
          <cell r="S533"/>
          <cell r="T533"/>
          <cell r="U533"/>
          <cell r="Z533"/>
        </row>
        <row r="534">
          <cell r="C534"/>
          <cell r="N534"/>
          <cell r="O534"/>
          <cell r="P534"/>
          <cell r="Q534"/>
          <cell r="R534"/>
          <cell r="S534"/>
          <cell r="T534"/>
          <cell r="U534"/>
          <cell r="Z534"/>
        </row>
        <row r="535">
          <cell r="C535"/>
          <cell r="E535"/>
          <cell r="F535"/>
          <cell r="G535"/>
          <cell r="H535"/>
          <cell r="I535"/>
          <cell r="J535"/>
          <cell r="K535"/>
          <cell r="L535"/>
          <cell r="M535"/>
          <cell r="N535"/>
          <cell r="O535"/>
          <cell r="P535"/>
          <cell r="Q535"/>
          <cell r="R535"/>
          <cell r="S535"/>
          <cell r="T535"/>
          <cell r="U535"/>
          <cell r="Z535"/>
        </row>
        <row r="536">
          <cell r="C536"/>
          <cell r="E536" t="str">
            <v>Projectes (EXTERNS) en curs 2.016</v>
          </cell>
          <cell r="F536"/>
          <cell r="G536"/>
          <cell r="H536"/>
          <cell r="I536"/>
          <cell r="J536"/>
          <cell r="K536"/>
          <cell r="L536"/>
          <cell r="M536"/>
          <cell r="N536"/>
          <cell r="O536"/>
          <cell r="P536"/>
          <cell r="Q536"/>
          <cell r="R536"/>
          <cell r="S536"/>
          <cell r="T536"/>
          <cell r="U536"/>
          <cell r="Z536"/>
        </row>
        <row r="537">
          <cell r="N537"/>
          <cell r="O537"/>
          <cell r="P537"/>
          <cell r="Q537"/>
          <cell r="R537"/>
          <cell r="S537"/>
          <cell r="T537"/>
          <cell r="U537"/>
          <cell r="Z537"/>
        </row>
        <row r="538">
          <cell r="C538"/>
          <cell r="D538"/>
          <cell r="E538"/>
          <cell r="F538"/>
          <cell r="G538"/>
          <cell r="H538"/>
          <cell r="I538"/>
          <cell r="J538"/>
          <cell r="K538"/>
          <cell r="L538"/>
          <cell r="M538"/>
          <cell r="N538"/>
          <cell r="O538"/>
          <cell r="P538"/>
          <cell r="Q538"/>
          <cell r="R538"/>
          <cell r="S538"/>
          <cell r="T538"/>
          <cell r="U538"/>
          <cell r="V538"/>
          <cell r="W538"/>
          <cell r="X538"/>
          <cell r="Y538"/>
          <cell r="Z538"/>
        </row>
        <row r="539">
          <cell r="C539" t="str">
            <v>OF</v>
          </cell>
          <cell r="D539" t="str">
            <v>CLIENT</v>
          </cell>
          <cell r="E539" t="str">
            <v>ANY</v>
          </cell>
          <cell r="F539" t="str">
            <v>STATUS</v>
          </cell>
          <cell r="G539" t="str">
            <v>PROJECTE</v>
          </cell>
          <cell r="H539" t="str">
            <v>TIPUS OF o DEPENDENCIA</v>
          </cell>
          <cell r="I539"/>
          <cell r="J539" t="str">
            <v>PREV</v>
          </cell>
          <cell r="K539" t="str">
            <v>TOTAL</v>
          </cell>
          <cell r="L539" t="str">
            <v>DESV</v>
          </cell>
          <cell r="M539" t="str">
            <v>AVANÇ</v>
          </cell>
          <cell r="N539" t="str">
            <v>DPT. IMPLICATS</v>
          </cell>
          <cell r="O539"/>
          <cell r="P539"/>
          <cell r="Q539"/>
          <cell r="R539"/>
          <cell r="S539"/>
          <cell r="T539"/>
          <cell r="U539" t="str">
            <v>DATA</v>
          </cell>
          <cell r="V539" t="str">
            <v>DATA</v>
          </cell>
          <cell r="W539" t="str">
            <v>DATA</v>
          </cell>
          <cell r="X539" t="str">
            <v>DURADA</v>
          </cell>
          <cell r="Y539" t="str">
            <v>DATA</v>
          </cell>
          <cell r="Z539" t="str">
            <v>DESVIAC.</v>
          </cell>
        </row>
        <row r="540">
          <cell r="C540"/>
          <cell r="D540"/>
          <cell r="E540"/>
          <cell r="F540"/>
          <cell r="G540"/>
          <cell r="H540"/>
          <cell r="I540"/>
          <cell r="J540"/>
          <cell r="K540" t="str">
            <v>REAL</v>
          </cell>
          <cell r="L540"/>
          <cell r="M540"/>
          <cell r="N540"/>
          <cell r="O540"/>
          <cell r="P540"/>
          <cell r="Q540"/>
          <cell r="R540"/>
          <cell r="S540"/>
          <cell r="T540"/>
          <cell r="U540" t="str">
            <v>INICI</v>
          </cell>
          <cell r="V540" t="str">
            <v>ENTREGA</v>
          </cell>
          <cell r="W540" t="str">
            <v>REVISADA</v>
          </cell>
          <cell r="X540"/>
          <cell r="Y540" t="str">
            <v>ACCEP.</v>
          </cell>
          <cell r="Z540"/>
        </row>
        <row r="541">
          <cell r="C541"/>
          <cell r="D541"/>
          <cell r="E541"/>
          <cell r="F541"/>
          <cell r="G541"/>
          <cell r="H541"/>
          <cell r="I541"/>
          <cell r="J541"/>
          <cell r="K541"/>
          <cell r="L541"/>
          <cell r="M541"/>
          <cell r="N541"/>
          <cell r="O541"/>
          <cell r="P541"/>
          <cell r="Q541"/>
          <cell r="R541"/>
          <cell r="S541"/>
          <cell r="T541"/>
          <cell r="U541"/>
          <cell r="V541"/>
          <cell r="W541"/>
          <cell r="X541"/>
          <cell r="Y541"/>
          <cell r="Z541"/>
        </row>
        <row r="542">
          <cell r="C542">
            <v>3563</v>
          </cell>
          <cell r="D542" t="str">
            <v>PEUSA</v>
          </cell>
          <cell r="E542">
            <v>2016</v>
          </cell>
          <cell r="F542" t="str">
            <v>OB</v>
          </cell>
          <cell r="G542" t="str">
            <v>PROVA GRAL.SIST.SCADA PEUSA v8.3</v>
          </cell>
          <cell r="H542" t="str">
            <v>IND</v>
          </cell>
          <cell r="I542"/>
          <cell r="J542">
            <v>30</v>
          </cell>
          <cell r="K542">
            <v>0</v>
          </cell>
          <cell r="L542">
            <v>30</v>
          </cell>
          <cell r="M542">
            <v>0</v>
          </cell>
          <cell r="N542" t="str">
            <v>-</v>
          </cell>
          <cell r="O542" t="str">
            <v>-</v>
          </cell>
          <cell r="P542" t="str">
            <v>-</v>
          </cell>
          <cell r="Q542" t="str">
            <v>-</v>
          </cell>
          <cell r="R542" t="str">
            <v>RVC</v>
          </cell>
          <cell r="S542" t="str">
            <v>-</v>
          </cell>
          <cell r="T542" t="str">
            <v>-</v>
          </cell>
          <cell r="U542">
            <v>42387</v>
          </cell>
          <cell r="V542">
            <v>42429</v>
          </cell>
          <cell r="W542">
            <v>42429</v>
          </cell>
          <cell r="X542">
            <v>41</v>
          </cell>
          <cell r="Y542"/>
          <cell r="Z542" t="str">
            <v/>
          </cell>
        </row>
        <row r="543">
          <cell r="C543">
            <v>3564</v>
          </cell>
          <cell r="D543" t="str">
            <v>EOSPIT</v>
          </cell>
          <cell r="E543">
            <v>2016</v>
          </cell>
          <cell r="F543" t="str">
            <v>TA</v>
          </cell>
          <cell r="G543" t="str">
            <v>REPARACIO CAP32 S.E.CACERES</v>
          </cell>
          <cell r="H543" t="str">
            <v>IND</v>
          </cell>
          <cell r="I543"/>
          <cell r="J543">
            <v>2.5</v>
          </cell>
          <cell r="K543">
            <v>2.5</v>
          </cell>
          <cell r="L543">
            <v>0</v>
          </cell>
          <cell r="M543">
            <v>1</v>
          </cell>
          <cell r="N543" t="str">
            <v>-</v>
          </cell>
          <cell r="O543" t="str">
            <v>-</v>
          </cell>
          <cell r="P543" t="str">
            <v>EMM</v>
          </cell>
          <cell r="Q543" t="str">
            <v>-</v>
          </cell>
          <cell r="R543" t="str">
            <v>-</v>
          </cell>
          <cell r="S543" t="str">
            <v>-</v>
          </cell>
          <cell r="T543" t="str">
            <v>-</v>
          </cell>
          <cell r="U543">
            <v>42416</v>
          </cell>
          <cell r="V543">
            <v>42419</v>
          </cell>
          <cell r="W543">
            <v>42419</v>
          </cell>
          <cell r="X543">
            <v>3</v>
          </cell>
          <cell r="Y543">
            <v>42419</v>
          </cell>
          <cell r="Z543">
            <v>0</v>
          </cell>
        </row>
        <row r="544">
          <cell r="C544">
            <v>3565</v>
          </cell>
          <cell r="D544" t="str">
            <v>EYPESA</v>
          </cell>
          <cell r="E544">
            <v>2016</v>
          </cell>
          <cell r="F544" t="str">
            <v>TA</v>
          </cell>
          <cell r="G544" t="str">
            <v>RTU S.E. CENTELLES EYPESA v1.0</v>
          </cell>
          <cell r="H544" t="str">
            <v>PPAL</v>
          </cell>
          <cell r="I544"/>
          <cell r="J544">
            <v>13.5</v>
          </cell>
          <cell r="K544">
            <v>23.92</v>
          </cell>
          <cell r="L544">
            <v>-10.420000000000002</v>
          </cell>
          <cell r="M544">
            <v>1.771851851851852</v>
          </cell>
          <cell r="N544" t="str">
            <v>-</v>
          </cell>
          <cell r="O544" t="str">
            <v>-</v>
          </cell>
          <cell r="P544" t="str">
            <v>-</v>
          </cell>
          <cell r="Q544" t="str">
            <v>-</v>
          </cell>
          <cell r="R544" t="str">
            <v>RVC</v>
          </cell>
          <cell r="S544" t="str">
            <v>-</v>
          </cell>
          <cell r="T544" t="str">
            <v>-</v>
          </cell>
          <cell r="U544">
            <v>42404</v>
          </cell>
          <cell r="V544">
            <v>42447</v>
          </cell>
          <cell r="W544">
            <v>42517</v>
          </cell>
          <cell r="X544">
            <v>44</v>
          </cell>
          <cell r="Y544">
            <v>42517</v>
          </cell>
          <cell r="Z544">
            <v>0</v>
          </cell>
        </row>
        <row r="545">
          <cell r="C545">
            <v>3566</v>
          </cell>
          <cell r="D545" t="str">
            <v>SITEL</v>
          </cell>
          <cell r="E545">
            <v>2016</v>
          </cell>
          <cell r="F545" t="str">
            <v>TA</v>
          </cell>
          <cell r="G545" t="str">
            <v>Inst. i PEM RTU S.E. CENTELLES EYPESA v1.0</v>
          </cell>
          <cell r="H545" t="str">
            <v>OF3565</v>
          </cell>
          <cell r="I545"/>
          <cell r="J545">
            <v>16</v>
          </cell>
          <cell r="K545">
            <v>14.75</v>
          </cell>
          <cell r="L545">
            <v>1.25</v>
          </cell>
          <cell r="M545">
            <v>0.921875</v>
          </cell>
          <cell r="N545" t="str">
            <v>-</v>
          </cell>
          <cell r="O545" t="str">
            <v>-</v>
          </cell>
          <cell r="P545" t="str">
            <v>-</v>
          </cell>
          <cell r="Q545" t="str">
            <v>-</v>
          </cell>
          <cell r="R545" t="str">
            <v>RVC</v>
          </cell>
          <cell r="S545" t="str">
            <v>-</v>
          </cell>
          <cell r="T545" t="str">
            <v>-</v>
          </cell>
          <cell r="U545">
            <v>42404</v>
          </cell>
          <cell r="V545">
            <v>42447</v>
          </cell>
          <cell r="W545">
            <v>42517</v>
          </cell>
          <cell r="X545">
            <v>44</v>
          </cell>
          <cell r="Y545">
            <v>42517</v>
          </cell>
          <cell r="Z545">
            <v>0</v>
          </cell>
        </row>
        <row r="546">
          <cell r="C546">
            <v>3567</v>
          </cell>
          <cell r="D546" t="str">
            <v>SITEL</v>
          </cell>
          <cell r="E546">
            <v>2016</v>
          </cell>
          <cell r="F546" t="str">
            <v>TA</v>
          </cell>
          <cell r="G546" t="str">
            <v>4 x PL.CPU MIPS-300N SMD v1.0</v>
          </cell>
          <cell r="H546" t="str">
            <v>OF3523</v>
          </cell>
          <cell r="I546"/>
          <cell r="J546">
            <v>3</v>
          </cell>
          <cell r="K546">
            <v>17.579999999999998</v>
          </cell>
          <cell r="L546">
            <v>-14.579999999999998</v>
          </cell>
          <cell r="M546">
            <v>5.8599999999999994</v>
          </cell>
          <cell r="N546" t="str">
            <v>-</v>
          </cell>
          <cell r="O546" t="str">
            <v>-</v>
          </cell>
          <cell r="P546" t="str">
            <v>EMM</v>
          </cell>
          <cell r="Q546" t="str">
            <v>-</v>
          </cell>
          <cell r="R546" t="str">
            <v>-</v>
          </cell>
          <cell r="S546" t="str">
            <v>-</v>
          </cell>
          <cell r="T546" t="str">
            <v>-</v>
          </cell>
          <cell r="U546">
            <v>42422</v>
          </cell>
          <cell r="V546">
            <v>42459</v>
          </cell>
          <cell r="W546">
            <v>42459</v>
          </cell>
          <cell r="X546">
            <v>38</v>
          </cell>
          <cell r="Y546">
            <v>42459</v>
          </cell>
          <cell r="Z546">
            <v>0</v>
          </cell>
        </row>
        <row r="547">
          <cell r="C547">
            <v>3568</v>
          </cell>
          <cell r="D547" t="str">
            <v>INPPOZ</v>
          </cell>
          <cell r="E547">
            <v>2016</v>
          </cell>
          <cell r="F547" t="str">
            <v>TA</v>
          </cell>
          <cell r="G547" t="str">
            <v>ARMARIO TELECONTROL C.T. MURALLON v1.0</v>
          </cell>
          <cell r="H547" t="str">
            <v>IND</v>
          </cell>
          <cell r="I547"/>
          <cell r="J547">
            <v>27</v>
          </cell>
          <cell r="K547">
            <v>27.83</v>
          </cell>
          <cell r="L547">
            <v>-0.82999999999999829</v>
          </cell>
          <cell r="M547">
            <v>1.0307407407407407</v>
          </cell>
          <cell r="N547" t="str">
            <v>-</v>
          </cell>
          <cell r="O547" t="str">
            <v>-</v>
          </cell>
          <cell r="P547" t="str">
            <v>EMM</v>
          </cell>
          <cell r="Q547" t="str">
            <v>-</v>
          </cell>
          <cell r="R547" t="str">
            <v>-</v>
          </cell>
          <cell r="S547" t="str">
            <v>-</v>
          </cell>
          <cell r="T547" t="str">
            <v>-</v>
          </cell>
          <cell r="U547">
            <v>42422</v>
          </cell>
          <cell r="V547">
            <v>42429</v>
          </cell>
          <cell r="W547">
            <v>42429</v>
          </cell>
          <cell r="X547">
            <v>7</v>
          </cell>
          <cell r="Y547">
            <v>42426</v>
          </cell>
          <cell r="Z547">
            <v>-4</v>
          </cell>
        </row>
        <row r="548">
          <cell r="C548">
            <v>3569</v>
          </cell>
          <cell r="D548" t="str">
            <v>CIAELE</v>
          </cell>
          <cell r="E548">
            <v>2016</v>
          </cell>
          <cell r="F548" t="str">
            <v>TA</v>
          </cell>
          <cell r="G548" t="str">
            <v>CC SCADA TEDIS.Net CIA.ELECTRIFICACION v1.0</v>
          </cell>
          <cell r="H548" t="str">
            <v>IND</v>
          </cell>
          <cell r="I548"/>
          <cell r="J548">
            <v>76</v>
          </cell>
          <cell r="K548">
            <v>58.25</v>
          </cell>
          <cell r="L548">
            <v>17.75</v>
          </cell>
          <cell r="M548">
            <v>0.76644736842105265</v>
          </cell>
          <cell r="N548" t="str">
            <v>-</v>
          </cell>
          <cell r="O548" t="str">
            <v>-</v>
          </cell>
          <cell r="P548" t="str">
            <v>-</v>
          </cell>
          <cell r="Q548" t="str">
            <v>-</v>
          </cell>
          <cell r="R548" t="str">
            <v>EDC</v>
          </cell>
          <cell r="S548" t="str">
            <v>-</v>
          </cell>
          <cell r="T548" t="str">
            <v>-</v>
          </cell>
          <cell r="U548">
            <v>42403</v>
          </cell>
          <cell r="V548">
            <v>42459</v>
          </cell>
          <cell r="W548">
            <v>42544</v>
          </cell>
          <cell r="X548">
            <v>57</v>
          </cell>
          <cell r="Y548">
            <v>42544</v>
          </cell>
          <cell r="Z548">
            <v>0</v>
          </cell>
        </row>
        <row r="549">
          <cell r="C549">
            <v>3570</v>
          </cell>
          <cell r="D549" t="str">
            <v>ELEALS</v>
          </cell>
          <cell r="E549">
            <v>2016</v>
          </cell>
          <cell r="F549" t="str">
            <v>TA</v>
          </cell>
          <cell r="G549" t="str">
            <v>RTU C.T. URB. NARANJO v1.0</v>
          </cell>
          <cell r="H549" t="str">
            <v>IND</v>
          </cell>
          <cell r="I549"/>
          <cell r="J549">
            <v>14</v>
          </cell>
          <cell r="K549">
            <v>6.75</v>
          </cell>
          <cell r="L549">
            <v>7.25</v>
          </cell>
          <cell r="M549">
            <v>0.48214285714285715</v>
          </cell>
          <cell r="N549" t="str">
            <v>-</v>
          </cell>
          <cell r="O549" t="str">
            <v>-</v>
          </cell>
          <cell r="P549" t="str">
            <v>EMM</v>
          </cell>
          <cell r="Q549" t="str">
            <v>-</v>
          </cell>
          <cell r="R549" t="str">
            <v>-</v>
          </cell>
          <cell r="S549" t="str">
            <v>-</v>
          </cell>
          <cell r="T549" t="str">
            <v>-</v>
          </cell>
          <cell r="U549">
            <v>42404</v>
          </cell>
          <cell r="V549">
            <v>42537</v>
          </cell>
          <cell r="W549">
            <v>42718</v>
          </cell>
          <cell r="X549">
            <v>132</v>
          </cell>
          <cell r="Y549">
            <v>42718</v>
          </cell>
          <cell r="Z549">
            <v>0</v>
          </cell>
        </row>
        <row r="550">
          <cell r="C550">
            <v>3571</v>
          </cell>
          <cell r="D550" t="str">
            <v>SITEL</v>
          </cell>
          <cell r="E550">
            <v>2016</v>
          </cell>
          <cell r="F550" t="str">
            <v>TA</v>
          </cell>
          <cell r="G550" t="str">
            <v>Inst. y PEM RTU C.T. URB. NARANJO v1.0</v>
          </cell>
          <cell r="H550" t="str">
            <v>OF3570</v>
          </cell>
          <cell r="I550"/>
          <cell r="J550">
            <v>16</v>
          </cell>
          <cell r="K550">
            <v>18.329999999999998</v>
          </cell>
          <cell r="L550">
            <v>-2.3299999999999983</v>
          </cell>
          <cell r="M550">
            <v>1.1456249999999999</v>
          </cell>
          <cell r="N550" t="str">
            <v>-</v>
          </cell>
          <cell r="O550" t="str">
            <v>-</v>
          </cell>
          <cell r="P550" t="str">
            <v>EMM</v>
          </cell>
          <cell r="Q550" t="str">
            <v>-</v>
          </cell>
          <cell r="R550" t="str">
            <v>-</v>
          </cell>
          <cell r="S550" t="str">
            <v>-</v>
          </cell>
          <cell r="T550" t="str">
            <v>-</v>
          </cell>
          <cell r="U550">
            <v>42404</v>
          </cell>
          <cell r="V550">
            <v>42629</v>
          </cell>
          <cell r="W550">
            <v>42718</v>
          </cell>
          <cell r="X550">
            <v>222</v>
          </cell>
          <cell r="Y550">
            <v>42718</v>
          </cell>
          <cell r="Z550">
            <v>0</v>
          </cell>
        </row>
        <row r="551">
          <cell r="C551">
            <v>3572</v>
          </cell>
          <cell r="D551" t="str">
            <v>INPPOZ</v>
          </cell>
          <cell r="E551">
            <v>2016</v>
          </cell>
          <cell r="F551" t="str">
            <v>TA</v>
          </cell>
          <cell r="G551" t="str">
            <v>SOPORTE SW SCADA INPECUARIAS 2,016</v>
          </cell>
          <cell r="H551" t="str">
            <v>IND</v>
          </cell>
          <cell r="I551"/>
          <cell r="J551">
            <v>8</v>
          </cell>
          <cell r="K551">
            <v>8</v>
          </cell>
          <cell r="L551">
            <v>0</v>
          </cell>
          <cell r="M551">
            <v>1</v>
          </cell>
          <cell r="N551" t="str">
            <v>-</v>
          </cell>
          <cell r="O551" t="str">
            <v>-</v>
          </cell>
          <cell r="P551" t="str">
            <v>-</v>
          </cell>
          <cell r="Q551" t="str">
            <v>-</v>
          </cell>
          <cell r="R551" t="str">
            <v>RVC</v>
          </cell>
          <cell r="S551" t="str">
            <v>-</v>
          </cell>
          <cell r="T551" t="str">
            <v>-</v>
          </cell>
          <cell r="U551">
            <v>42418</v>
          </cell>
          <cell r="V551">
            <v>42422</v>
          </cell>
          <cell r="W551">
            <v>42422</v>
          </cell>
          <cell r="X551">
            <v>4</v>
          </cell>
          <cell r="Y551">
            <v>42423</v>
          </cell>
          <cell r="Z551">
            <v>1</v>
          </cell>
        </row>
        <row r="552">
          <cell r="C552">
            <v>3573</v>
          </cell>
          <cell r="D552" t="str">
            <v>DIELBE</v>
          </cell>
          <cell r="E552">
            <v>2016</v>
          </cell>
          <cell r="F552" t="str">
            <v>TA</v>
          </cell>
          <cell r="G552" t="str">
            <v>SOPORTE SW CALSER BERMEJATES 2016 (Cto.Mnto.)</v>
          </cell>
          <cell r="H552" t="str">
            <v>IND</v>
          </cell>
          <cell r="I552"/>
          <cell r="J552">
            <v>6</v>
          </cell>
          <cell r="K552">
            <v>3</v>
          </cell>
          <cell r="L552">
            <v>3</v>
          </cell>
          <cell r="M552">
            <v>0.5</v>
          </cell>
          <cell r="N552" t="str">
            <v>-</v>
          </cell>
          <cell r="O552" t="str">
            <v>-</v>
          </cell>
          <cell r="P552" t="str">
            <v>-</v>
          </cell>
          <cell r="Q552" t="str">
            <v>JMG</v>
          </cell>
          <cell r="R552" t="str">
            <v>-</v>
          </cell>
          <cell r="S552" t="str">
            <v>-</v>
          </cell>
          <cell r="T552" t="str">
            <v>-</v>
          </cell>
          <cell r="U552">
            <v>42425</v>
          </cell>
          <cell r="V552">
            <v>42791</v>
          </cell>
          <cell r="W552">
            <v>42791</v>
          </cell>
          <cell r="X552">
            <v>360</v>
          </cell>
          <cell r="Y552">
            <v>42791</v>
          </cell>
          <cell r="Z552">
            <v>0</v>
          </cell>
        </row>
        <row r="553">
          <cell r="C553">
            <v>3574</v>
          </cell>
          <cell r="D553" t="str">
            <v>DIELBE</v>
          </cell>
          <cell r="E553">
            <v>2016</v>
          </cell>
          <cell r="F553" t="str">
            <v>TA</v>
          </cell>
          <cell r="G553" t="str">
            <v>CC SCADA BERMEJALES v3.0</v>
          </cell>
          <cell r="H553" t="str">
            <v>IND</v>
          </cell>
          <cell r="I553"/>
          <cell r="J553">
            <v>7</v>
          </cell>
          <cell r="K553">
            <v>6.5</v>
          </cell>
          <cell r="L553">
            <v>0.5</v>
          </cell>
          <cell r="M553">
            <v>0.9285714285714286</v>
          </cell>
          <cell r="N553" t="str">
            <v>-</v>
          </cell>
          <cell r="O553" t="str">
            <v>-</v>
          </cell>
          <cell r="P553" t="str">
            <v>-</v>
          </cell>
          <cell r="Q553" t="str">
            <v>JMG</v>
          </cell>
          <cell r="R553" t="str">
            <v>-</v>
          </cell>
          <cell r="S553" t="str">
            <v>-</v>
          </cell>
          <cell r="T553" t="str">
            <v>-</v>
          </cell>
          <cell r="U553">
            <v>42425</v>
          </cell>
          <cell r="V553">
            <v>42459</v>
          </cell>
          <cell r="W553">
            <v>42459</v>
          </cell>
          <cell r="X553">
            <v>35</v>
          </cell>
          <cell r="Y553">
            <v>42433</v>
          </cell>
          <cell r="Z553">
            <v>-26</v>
          </cell>
        </row>
        <row r="554">
          <cell r="C554">
            <v>3575</v>
          </cell>
          <cell r="D554" t="str">
            <v>ELEEBR</v>
          </cell>
          <cell r="E554">
            <v>2016</v>
          </cell>
          <cell r="F554" t="str">
            <v>TA</v>
          </cell>
          <cell r="G554" t="str">
            <v>Ins. I PEM RTU C.T. Avgda. EBRO v1.0</v>
          </cell>
          <cell r="H554" t="str">
            <v>IND</v>
          </cell>
          <cell r="I554"/>
          <cell r="J554">
            <v>16.5</v>
          </cell>
          <cell r="K554">
            <v>16</v>
          </cell>
          <cell r="L554">
            <v>0.5</v>
          </cell>
          <cell r="M554">
            <v>0.96969696969696972</v>
          </cell>
          <cell r="N554" t="str">
            <v>-</v>
          </cell>
          <cell r="O554" t="str">
            <v>-</v>
          </cell>
          <cell r="P554" t="str">
            <v>EMM</v>
          </cell>
          <cell r="Q554" t="str">
            <v>-</v>
          </cell>
          <cell r="R554" t="str">
            <v>-</v>
          </cell>
          <cell r="S554" t="str">
            <v>-</v>
          </cell>
          <cell r="T554" t="str">
            <v>-</v>
          </cell>
          <cell r="U554">
            <v>42431</v>
          </cell>
          <cell r="V554">
            <v>42459</v>
          </cell>
          <cell r="W554">
            <v>42475</v>
          </cell>
          <cell r="X554">
            <v>28</v>
          </cell>
          <cell r="Y554">
            <v>42475</v>
          </cell>
          <cell r="Z554">
            <v>0</v>
          </cell>
        </row>
        <row r="555">
          <cell r="C555">
            <v>3576</v>
          </cell>
          <cell r="D555" t="str">
            <v>ELEEBR</v>
          </cell>
          <cell r="E555">
            <v>2016</v>
          </cell>
          <cell r="F555" t="str">
            <v>TA</v>
          </cell>
          <cell r="G555" t="str">
            <v>Ins. I PEM RTU C.T. SAN JOSE v1.1</v>
          </cell>
          <cell r="H555" t="str">
            <v>IND</v>
          </cell>
          <cell r="I555"/>
          <cell r="J555">
            <v>12.5</v>
          </cell>
          <cell r="K555">
            <v>12.17</v>
          </cell>
          <cell r="L555">
            <v>0.33000000000000007</v>
          </cell>
          <cell r="M555">
            <v>0.97360000000000002</v>
          </cell>
          <cell r="N555" t="str">
            <v>-</v>
          </cell>
          <cell r="O555" t="str">
            <v>-</v>
          </cell>
          <cell r="P555" t="str">
            <v>EMM</v>
          </cell>
          <cell r="Q555" t="str">
            <v>-</v>
          </cell>
          <cell r="R555" t="str">
            <v>-</v>
          </cell>
          <cell r="S555" t="str">
            <v>-</v>
          </cell>
          <cell r="T555" t="str">
            <v>-</v>
          </cell>
          <cell r="U555">
            <v>42431</v>
          </cell>
          <cell r="V555">
            <v>42459</v>
          </cell>
          <cell r="W555">
            <v>42475</v>
          </cell>
          <cell r="X555">
            <v>28</v>
          </cell>
          <cell r="Y555">
            <v>42475</v>
          </cell>
          <cell r="Z555">
            <v>0</v>
          </cell>
        </row>
        <row r="556">
          <cell r="C556">
            <v>3577</v>
          </cell>
          <cell r="D556" t="str">
            <v>ELEEBR</v>
          </cell>
          <cell r="E556">
            <v>2016</v>
          </cell>
          <cell r="F556" t="str">
            <v>TA</v>
          </cell>
          <cell r="G556" t="str">
            <v>RTU S.E. CONSORCIO v1.0</v>
          </cell>
          <cell r="H556" t="str">
            <v>IND</v>
          </cell>
          <cell r="I556"/>
          <cell r="J556">
            <v>21</v>
          </cell>
          <cell r="K556">
            <v>23.659999999999997</v>
          </cell>
          <cell r="L556">
            <v>-2.6599999999999966</v>
          </cell>
          <cell r="M556">
            <v>1.1266666666666665</v>
          </cell>
          <cell r="N556" t="str">
            <v>-</v>
          </cell>
          <cell r="O556" t="str">
            <v>-</v>
          </cell>
          <cell r="P556" t="str">
            <v>AMX</v>
          </cell>
          <cell r="Q556" t="str">
            <v>-</v>
          </cell>
          <cell r="R556" t="str">
            <v>-</v>
          </cell>
          <cell r="S556" t="str">
            <v>-</v>
          </cell>
          <cell r="T556" t="str">
            <v>-</v>
          </cell>
          <cell r="U556">
            <v>42431</v>
          </cell>
          <cell r="V556">
            <v>42459</v>
          </cell>
          <cell r="W556">
            <v>42475</v>
          </cell>
          <cell r="X556">
            <v>28</v>
          </cell>
          <cell r="Y556">
            <v>42475</v>
          </cell>
          <cell r="Z556">
            <v>0</v>
          </cell>
        </row>
        <row r="557">
          <cell r="C557">
            <v>3578</v>
          </cell>
          <cell r="D557" t="str">
            <v>ELEEBR</v>
          </cell>
          <cell r="E557">
            <v>2016</v>
          </cell>
          <cell r="F557" t="str">
            <v>TA</v>
          </cell>
          <cell r="G557" t="str">
            <v>RTU S.E. VANDELLOS v1.0</v>
          </cell>
          <cell r="H557" t="str">
            <v>IND</v>
          </cell>
          <cell r="I557"/>
          <cell r="J557">
            <v>21</v>
          </cell>
          <cell r="K557">
            <v>33.83</v>
          </cell>
          <cell r="L557">
            <v>-12.829999999999998</v>
          </cell>
          <cell r="M557">
            <v>1.6109523809523809</v>
          </cell>
          <cell r="N557" t="str">
            <v>-</v>
          </cell>
          <cell r="O557" t="str">
            <v>-</v>
          </cell>
          <cell r="P557" t="str">
            <v>AMX</v>
          </cell>
          <cell r="Q557" t="str">
            <v>-</v>
          </cell>
          <cell r="R557" t="str">
            <v>-</v>
          </cell>
          <cell r="S557" t="str">
            <v>-</v>
          </cell>
          <cell r="T557" t="str">
            <v>-</v>
          </cell>
          <cell r="U557">
            <v>42431</v>
          </cell>
          <cell r="V557">
            <v>42459</v>
          </cell>
          <cell r="W557">
            <v>42475</v>
          </cell>
          <cell r="X557">
            <v>28</v>
          </cell>
          <cell r="Y557">
            <v>42475</v>
          </cell>
          <cell r="Z557">
            <v>0</v>
          </cell>
        </row>
        <row r="558">
          <cell r="C558">
            <v>3579</v>
          </cell>
          <cell r="D558" t="str">
            <v>BASENE</v>
          </cell>
          <cell r="E558">
            <v>2016</v>
          </cell>
          <cell r="F558" t="str">
            <v>TA</v>
          </cell>
          <cell r="G558" t="str">
            <v>RTU S.E. BANYOLES v2.0</v>
          </cell>
          <cell r="H558" t="str">
            <v>IND</v>
          </cell>
          <cell r="I558"/>
          <cell r="J558">
            <v>14</v>
          </cell>
          <cell r="K558">
            <v>12.42</v>
          </cell>
          <cell r="L558">
            <v>1.58</v>
          </cell>
          <cell r="M558">
            <v>0.88714285714285712</v>
          </cell>
          <cell r="N558" t="str">
            <v>-</v>
          </cell>
          <cell r="O558" t="str">
            <v>-</v>
          </cell>
          <cell r="P558" t="str">
            <v>-</v>
          </cell>
          <cell r="Q558" t="str">
            <v>-</v>
          </cell>
          <cell r="R558" t="str">
            <v>RVC</v>
          </cell>
          <cell r="S558" t="str">
            <v>-</v>
          </cell>
          <cell r="T558" t="str">
            <v>-</v>
          </cell>
          <cell r="U558">
            <v>42432</v>
          </cell>
          <cell r="V558">
            <v>42468</v>
          </cell>
          <cell r="W558">
            <v>42468</v>
          </cell>
          <cell r="X558">
            <v>35</v>
          </cell>
          <cell r="Y558">
            <v>42460</v>
          </cell>
          <cell r="Z558">
            <v>-7</v>
          </cell>
        </row>
        <row r="559">
          <cell r="C559">
            <v>3580</v>
          </cell>
          <cell r="D559" t="str">
            <v>ICASA</v>
          </cell>
          <cell r="E559">
            <v>2016</v>
          </cell>
          <cell r="F559" t="str">
            <v>TA</v>
          </cell>
          <cell r="G559" t="str">
            <v>SUPORT CSSat ICASA 2,016 (Cte.Mant.)</v>
          </cell>
          <cell r="H559" t="str">
            <v>IND</v>
          </cell>
          <cell r="I559"/>
          <cell r="J559">
            <v>96</v>
          </cell>
          <cell r="K559">
            <v>31</v>
          </cell>
          <cell r="L559">
            <v>65</v>
          </cell>
          <cell r="M559">
            <v>0.32291666666666669</v>
          </cell>
          <cell r="N559" t="str">
            <v>-</v>
          </cell>
          <cell r="O559" t="str">
            <v>-</v>
          </cell>
          <cell r="P559" t="str">
            <v>-</v>
          </cell>
          <cell r="Q559" t="str">
            <v>-</v>
          </cell>
          <cell r="R559" t="str">
            <v>TRS</v>
          </cell>
          <cell r="S559" t="str">
            <v>-</v>
          </cell>
          <cell r="T559" t="str">
            <v>-</v>
          </cell>
          <cell r="U559">
            <v>42371</v>
          </cell>
          <cell r="V559">
            <v>42735</v>
          </cell>
          <cell r="W559">
            <v>42674</v>
          </cell>
          <cell r="X559">
            <v>359</v>
          </cell>
          <cell r="Y559">
            <v>42674</v>
          </cell>
          <cell r="Z559">
            <v>0</v>
          </cell>
        </row>
        <row r="560">
          <cell r="C560">
            <v>3581</v>
          </cell>
          <cell r="D560" t="str">
            <v>TORSEG</v>
          </cell>
          <cell r="E560">
            <v>2016</v>
          </cell>
          <cell r="F560" t="str">
            <v>TA</v>
          </cell>
          <cell r="G560" t="str">
            <v>SUPORT CSSat T.SEGRE 2.016 (Cte.Mant.)</v>
          </cell>
          <cell r="H560" t="str">
            <v>IND</v>
          </cell>
          <cell r="I560"/>
          <cell r="J560">
            <v>12</v>
          </cell>
          <cell r="K560">
            <v>11</v>
          </cell>
          <cell r="L560">
            <v>1</v>
          </cell>
          <cell r="M560">
            <v>0.91666666666666663</v>
          </cell>
          <cell r="N560" t="str">
            <v>-</v>
          </cell>
          <cell r="O560" t="str">
            <v>-</v>
          </cell>
          <cell r="P560" t="str">
            <v>-</v>
          </cell>
          <cell r="Q560" t="str">
            <v>-</v>
          </cell>
          <cell r="R560" t="str">
            <v>TRS</v>
          </cell>
          <cell r="S560" t="str">
            <v>-</v>
          </cell>
          <cell r="T560" t="str">
            <v>-</v>
          </cell>
          <cell r="U560">
            <v>42371</v>
          </cell>
          <cell r="V560">
            <v>42735</v>
          </cell>
          <cell r="W560">
            <v>42735</v>
          </cell>
          <cell r="X560">
            <v>359</v>
          </cell>
          <cell r="Y560">
            <v>42735</v>
          </cell>
          <cell r="Z560">
            <v>0</v>
          </cell>
        </row>
        <row r="561">
          <cell r="C561">
            <v>3582</v>
          </cell>
          <cell r="D561" t="str">
            <v>ELLALB</v>
          </cell>
          <cell r="E561">
            <v>2016</v>
          </cell>
          <cell r="F561" t="str">
            <v>TA</v>
          </cell>
          <cell r="G561" t="str">
            <v>SUPORT CSSat ALBATARREC 2.016 (Cte.Mant.)</v>
          </cell>
          <cell r="H561" t="str">
            <v>IND</v>
          </cell>
          <cell r="I561"/>
          <cell r="J561">
            <v>15</v>
          </cell>
          <cell r="K561">
            <v>8.75</v>
          </cell>
          <cell r="L561">
            <v>6.25</v>
          </cell>
          <cell r="M561">
            <v>0.58333333333333337</v>
          </cell>
          <cell r="N561" t="str">
            <v>-</v>
          </cell>
          <cell r="O561" t="str">
            <v>-</v>
          </cell>
          <cell r="P561" t="str">
            <v>-</v>
          </cell>
          <cell r="Q561" t="str">
            <v>-</v>
          </cell>
          <cell r="R561" t="str">
            <v>TRS</v>
          </cell>
          <cell r="S561" t="str">
            <v>-</v>
          </cell>
          <cell r="T561" t="str">
            <v>-</v>
          </cell>
          <cell r="U561">
            <v>42401</v>
          </cell>
          <cell r="V561">
            <v>42766</v>
          </cell>
          <cell r="W561">
            <v>42766</v>
          </cell>
          <cell r="X561">
            <v>360</v>
          </cell>
          <cell r="Y561">
            <v>42735</v>
          </cell>
          <cell r="Z561">
            <v>-30</v>
          </cell>
        </row>
        <row r="562">
          <cell r="C562">
            <v>3583</v>
          </cell>
          <cell r="D562" t="str">
            <v>ELELLA</v>
          </cell>
          <cell r="E562">
            <v>2016</v>
          </cell>
          <cell r="F562" t="str">
            <v>TA</v>
          </cell>
          <cell r="G562" t="str">
            <v>SUPORT CCSat LLAVORSI 2.016 (Cte.Mant.)</v>
          </cell>
          <cell r="H562" t="str">
            <v>IND</v>
          </cell>
          <cell r="I562"/>
          <cell r="J562">
            <v>15</v>
          </cell>
          <cell r="K562">
            <v>11.75</v>
          </cell>
          <cell r="L562">
            <v>3.25</v>
          </cell>
          <cell r="M562">
            <v>0.78333333333333333</v>
          </cell>
          <cell r="N562" t="str">
            <v>-</v>
          </cell>
          <cell r="O562" t="str">
            <v>-</v>
          </cell>
          <cell r="P562" t="str">
            <v>-</v>
          </cell>
          <cell r="Q562" t="str">
            <v>-</v>
          </cell>
          <cell r="R562" t="str">
            <v>TRS</v>
          </cell>
          <cell r="S562" t="str">
            <v>-</v>
          </cell>
          <cell r="T562" t="str">
            <v>-</v>
          </cell>
          <cell r="U562">
            <v>42371</v>
          </cell>
          <cell r="V562">
            <v>42735</v>
          </cell>
          <cell r="W562">
            <v>42735</v>
          </cell>
          <cell r="X562">
            <v>359</v>
          </cell>
          <cell r="Y562">
            <v>42735</v>
          </cell>
          <cell r="Z562">
            <v>0</v>
          </cell>
        </row>
        <row r="563">
          <cell r="C563">
            <v>3584</v>
          </cell>
          <cell r="D563" t="str">
            <v>ELECAD</v>
          </cell>
          <cell r="E563">
            <v>2016</v>
          </cell>
          <cell r="F563" t="str">
            <v>TA</v>
          </cell>
          <cell r="G563" t="str">
            <v>SOPORTE CALSER CADIZ 2.016 (Cto.Mant.)</v>
          </cell>
          <cell r="H563" t="str">
            <v>IND</v>
          </cell>
          <cell r="I563"/>
          <cell r="J563">
            <v>6</v>
          </cell>
          <cell r="K563">
            <v>4</v>
          </cell>
          <cell r="L563">
            <v>2</v>
          </cell>
          <cell r="M563">
            <v>0.66666666666666663</v>
          </cell>
          <cell r="N563" t="str">
            <v>-</v>
          </cell>
          <cell r="O563" t="str">
            <v>-</v>
          </cell>
          <cell r="P563" t="str">
            <v>-</v>
          </cell>
          <cell r="Q563" t="str">
            <v>-</v>
          </cell>
          <cell r="R563" t="str">
            <v>JM</v>
          </cell>
          <cell r="S563" t="str">
            <v>-</v>
          </cell>
          <cell r="T563" t="str">
            <v>-</v>
          </cell>
          <cell r="U563">
            <v>42371</v>
          </cell>
          <cell r="V563">
            <v>42735</v>
          </cell>
          <cell r="W563">
            <v>42735</v>
          </cell>
          <cell r="X563">
            <v>359</v>
          </cell>
          <cell r="Y563">
            <v>42735</v>
          </cell>
          <cell r="Z563">
            <v>0</v>
          </cell>
        </row>
        <row r="564">
          <cell r="C564">
            <v>3585</v>
          </cell>
          <cell r="D564" t="str">
            <v>ELECAD</v>
          </cell>
          <cell r="E564">
            <v>2016</v>
          </cell>
          <cell r="F564" t="str">
            <v>TA</v>
          </cell>
          <cell r="G564" t="str">
            <v>SOPORTE CSSat CADIZ 2.016 (Cto.Mant.)</v>
          </cell>
          <cell r="H564" t="str">
            <v>IND</v>
          </cell>
          <cell r="I564"/>
          <cell r="J564">
            <v>6</v>
          </cell>
          <cell r="K564">
            <v>27.83</v>
          </cell>
          <cell r="L564">
            <v>-21.83</v>
          </cell>
          <cell r="M564">
            <v>4.6383333333333328</v>
          </cell>
          <cell r="N564" t="str">
            <v>-</v>
          </cell>
          <cell r="O564" t="str">
            <v>-</v>
          </cell>
          <cell r="P564" t="str">
            <v>-</v>
          </cell>
          <cell r="Q564" t="str">
            <v>-</v>
          </cell>
          <cell r="R564" t="str">
            <v>TRS</v>
          </cell>
          <cell r="S564" t="str">
            <v>-</v>
          </cell>
          <cell r="T564" t="str">
            <v>-</v>
          </cell>
          <cell r="U564">
            <v>42371</v>
          </cell>
          <cell r="V564">
            <v>42735</v>
          </cell>
          <cell r="W564">
            <v>42735</v>
          </cell>
          <cell r="X564">
            <v>359</v>
          </cell>
          <cell r="Y564">
            <v>42735</v>
          </cell>
          <cell r="Z564">
            <v>0</v>
          </cell>
        </row>
        <row r="565">
          <cell r="C565">
            <v>3586</v>
          </cell>
          <cell r="D565" t="str">
            <v>CIELCO</v>
          </cell>
          <cell r="E565">
            <v>2016</v>
          </cell>
          <cell r="F565" t="str">
            <v>TA</v>
          </cell>
          <cell r="G565" t="str">
            <v>SOPORTE CALSER CONDADO 2.016 (Cto.Mant.)</v>
          </cell>
          <cell r="H565" t="str">
            <v>IND</v>
          </cell>
          <cell r="I565"/>
          <cell r="J565">
            <v>6</v>
          </cell>
          <cell r="K565">
            <v>11</v>
          </cell>
          <cell r="L565">
            <v>-5</v>
          </cell>
          <cell r="M565">
            <v>1.8333333333333333</v>
          </cell>
          <cell r="N565" t="str">
            <v>-</v>
          </cell>
          <cell r="O565" t="str">
            <v>-</v>
          </cell>
          <cell r="P565" t="str">
            <v>-</v>
          </cell>
          <cell r="Q565" t="str">
            <v>JMG</v>
          </cell>
          <cell r="R565" t="str">
            <v>-</v>
          </cell>
          <cell r="S565" t="str">
            <v>-</v>
          </cell>
          <cell r="T565" t="str">
            <v>-</v>
          </cell>
          <cell r="U565">
            <v>42371</v>
          </cell>
          <cell r="V565">
            <v>42735</v>
          </cell>
          <cell r="W565">
            <v>42735</v>
          </cell>
          <cell r="X565">
            <v>359</v>
          </cell>
          <cell r="Y565">
            <v>42735</v>
          </cell>
          <cell r="Z565">
            <v>0</v>
          </cell>
        </row>
        <row r="566">
          <cell r="C566">
            <v>3587</v>
          </cell>
          <cell r="D566" t="str">
            <v>HIJAGU</v>
          </cell>
          <cell r="E566">
            <v>2016</v>
          </cell>
          <cell r="F566" t="str">
            <v>TA</v>
          </cell>
          <cell r="G566" t="str">
            <v>SOPORTE SCADA HIJOS J.GUILLEN 2.016 (Cto.Mant.)</v>
          </cell>
          <cell r="H566" t="str">
            <v>IND</v>
          </cell>
          <cell r="I566"/>
          <cell r="J566">
            <v>12</v>
          </cell>
          <cell r="K566">
            <v>7.5</v>
          </cell>
          <cell r="L566">
            <v>4.5</v>
          </cell>
          <cell r="M566">
            <v>0.625</v>
          </cell>
          <cell r="N566" t="str">
            <v>-</v>
          </cell>
          <cell r="O566" t="str">
            <v>-</v>
          </cell>
          <cell r="P566" t="str">
            <v>-</v>
          </cell>
          <cell r="Q566" t="str">
            <v>-</v>
          </cell>
          <cell r="R566" t="str">
            <v>RVC</v>
          </cell>
          <cell r="S566" t="str">
            <v>-</v>
          </cell>
          <cell r="T566" t="str">
            <v>-</v>
          </cell>
          <cell r="U566">
            <v>42371</v>
          </cell>
          <cell r="V566">
            <v>42735</v>
          </cell>
          <cell r="W566">
            <v>42735</v>
          </cell>
          <cell r="X566">
            <v>359</v>
          </cell>
          <cell r="Y566">
            <v>42735</v>
          </cell>
          <cell r="Z566">
            <v>0</v>
          </cell>
        </row>
        <row r="567">
          <cell r="C567">
            <v>3588</v>
          </cell>
          <cell r="D567" t="str">
            <v>EPRESA</v>
          </cell>
          <cell r="E567">
            <v>2016</v>
          </cell>
          <cell r="F567" t="str">
            <v>TA</v>
          </cell>
          <cell r="G567" t="str">
            <v>SOPORTE SCADA EPRESA 2,016 (Cto.Mant.)</v>
          </cell>
          <cell r="H567" t="str">
            <v>IND</v>
          </cell>
          <cell r="I567"/>
          <cell r="J567">
            <v>14</v>
          </cell>
          <cell r="K567">
            <v>9.25</v>
          </cell>
          <cell r="L567">
            <v>4.75</v>
          </cell>
          <cell r="M567">
            <v>0.6607142857142857</v>
          </cell>
          <cell r="N567" t="str">
            <v>-</v>
          </cell>
          <cell r="O567" t="str">
            <v>-</v>
          </cell>
          <cell r="P567" t="str">
            <v>-</v>
          </cell>
          <cell r="Q567" t="str">
            <v>JMG</v>
          </cell>
          <cell r="R567" t="str">
            <v>-</v>
          </cell>
          <cell r="S567" t="str">
            <v>-</v>
          </cell>
          <cell r="T567" t="str">
            <v>-</v>
          </cell>
          <cell r="U567">
            <v>42371</v>
          </cell>
          <cell r="V567">
            <v>42735</v>
          </cell>
          <cell r="W567">
            <v>42735</v>
          </cell>
          <cell r="X567">
            <v>359</v>
          </cell>
          <cell r="Y567">
            <v>42735</v>
          </cell>
          <cell r="Z567">
            <v>0</v>
          </cell>
        </row>
        <row r="568">
          <cell r="C568">
            <v>3589</v>
          </cell>
          <cell r="D568" t="str">
            <v>ELEMOS</v>
          </cell>
          <cell r="E568">
            <v>2016</v>
          </cell>
          <cell r="F568" t="str">
            <v>TA</v>
          </cell>
          <cell r="G568" t="str">
            <v>SOPORTE SCADA MOSCOSO 2016 (Cto.Mant)</v>
          </cell>
          <cell r="H568" t="str">
            <v>IND</v>
          </cell>
          <cell r="I568"/>
          <cell r="J568">
            <v>16</v>
          </cell>
          <cell r="K568">
            <v>1</v>
          </cell>
          <cell r="L568">
            <v>15</v>
          </cell>
          <cell r="M568">
            <v>6.25E-2</v>
          </cell>
          <cell r="N568" t="str">
            <v>-</v>
          </cell>
          <cell r="O568" t="str">
            <v>-</v>
          </cell>
          <cell r="P568" t="str">
            <v>-</v>
          </cell>
          <cell r="Q568" t="str">
            <v>JMG</v>
          </cell>
          <cell r="R568" t="str">
            <v>-</v>
          </cell>
          <cell r="S568" t="str">
            <v>-</v>
          </cell>
          <cell r="T568" t="str">
            <v>-</v>
          </cell>
          <cell r="U568">
            <v>42371</v>
          </cell>
          <cell r="V568">
            <v>42735</v>
          </cell>
          <cell r="W568">
            <v>42735</v>
          </cell>
          <cell r="X568">
            <v>359</v>
          </cell>
          <cell r="Y568">
            <v>42735</v>
          </cell>
          <cell r="Z568">
            <v>0</v>
          </cell>
        </row>
        <row r="569">
          <cell r="C569">
            <v>3590</v>
          </cell>
          <cell r="D569" t="str">
            <v>ELDICE</v>
          </cell>
          <cell r="E569">
            <v>2016</v>
          </cell>
          <cell r="F569" t="str">
            <v>TA</v>
          </cell>
          <cell r="G569" t="str">
            <v>SUPORT SCADA TEDIS.Net CENTELLES 2.016 (Cte.Mant.)</v>
          </cell>
          <cell r="H569" t="str">
            <v>IND</v>
          </cell>
          <cell r="I569"/>
          <cell r="J569">
            <v>15</v>
          </cell>
          <cell r="K569">
            <v>14.1</v>
          </cell>
          <cell r="L569">
            <v>0.90000000000000036</v>
          </cell>
          <cell r="M569">
            <v>0.94</v>
          </cell>
          <cell r="N569" t="str">
            <v>-</v>
          </cell>
          <cell r="O569" t="str">
            <v>-</v>
          </cell>
          <cell r="P569" t="str">
            <v>-</v>
          </cell>
          <cell r="Q569" t="str">
            <v>-</v>
          </cell>
          <cell r="R569" t="str">
            <v>EDC</v>
          </cell>
          <cell r="S569" t="str">
            <v>-</v>
          </cell>
          <cell r="T569" t="str">
            <v>-</v>
          </cell>
          <cell r="U569">
            <v>42430</v>
          </cell>
          <cell r="V569">
            <v>42794</v>
          </cell>
          <cell r="W569">
            <v>42794</v>
          </cell>
          <cell r="X569">
            <v>357</v>
          </cell>
          <cell r="Y569">
            <v>42794</v>
          </cell>
          <cell r="Z569">
            <v>-2</v>
          </cell>
        </row>
        <row r="570">
          <cell r="C570">
            <v>3591</v>
          </cell>
          <cell r="D570" t="str">
            <v>ELDICE</v>
          </cell>
          <cell r="E570">
            <v>2016</v>
          </cell>
          <cell r="F570" t="str">
            <v>TA</v>
          </cell>
          <cell r="G570" t="str">
            <v>SUPORT CSSat CENTELLES 2.016 (Cte.Mant.)</v>
          </cell>
          <cell r="H570" t="str">
            <v>IND</v>
          </cell>
          <cell r="I570"/>
          <cell r="J570">
            <v>45</v>
          </cell>
          <cell r="K570">
            <v>37</v>
          </cell>
          <cell r="L570">
            <v>8</v>
          </cell>
          <cell r="M570">
            <v>0.82222222222222219</v>
          </cell>
          <cell r="N570" t="str">
            <v>-</v>
          </cell>
          <cell r="O570" t="str">
            <v>-</v>
          </cell>
          <cell r="P570" t="str">
            <v>-</v>
          </cell>
          <cell r="Q570" t="str">
            <v>-</v>
          </cell>
          <cell r="R570" t="str">
            <v>TRS</v>
          </cell>
          <cell r="S570" t="str">
            <v>-</v>
          </cell>
          <cell r="T570" t="str">
            <v>-</v>
          </cell>
          <cell r="U570">
            <v>42430</v>
          </cell>
          <cell r="V570">
            <v>42794</v>
          </cell>
          <cell r="W570">
            <v>42794</v>
          </cell>
          <cell r="X570">
            <v>357</v>
          </cell>
          <cell r="Y570">
            <v>42735</v>
          </cell>
          <cell r="Z570">
            <v>-60</v>
          </cell>
        </row>
        <row r="571">
          <cell r="C571"/>
          <cell r="D571"/>
          <cell r="E571"/>
          <cell r="F571"/>
          <cell r="G571"/>
          <cell r="H571"/>
          <cell r="I571"/>
          <cell r="J571">
            <v>562</v>
          </cell>
          <cell r="K571">
            <v>459.66999999999996</v>
          </cell>
          <cell r="L571">
            <v>102.33000000000004</v>
          </cell>
          <cell r="M571"/>
          <cell r="N571"/>
          <cell r="O571"/>
          <cell r="P571"/>
          <cell r="Q571"/>
          <cell r="R571"/>
          <cell r="S571"/>
          <cell r="T571"/>
          <cell r="U571"/>
          <cell r="V571"/>
          <cell r="W571"/>
          <cell r="X571"/>
          <cell r="Y571"/>
          <cell r="Z571">
            <v>-128</v>
          </cell>
        </row>
        <row r="572">
          <cell r="C572"/>
          <cell r="D572"/>
          <cell r="E572"/>
          <cell r="F572"/>
          <cell r="G572"/>
          <cell r="H572"/>
          <cell r="I572"/>
          <cell r="J572"/>
          <cell r="K572"/>
          <cell r="L572"/>
          <cell r="M572"/>
          <cell r="N572"/>
          <cell r="O572"/>
          <cell r="P572"/>
          <cell r="Q572"/>
          <cell r="R572"/>
          <cell r="S572"/>
          <cell r="T572"/>
          <cell r="U572"/>
          <cell r="V572"/>
          <cell r="W572"/>
          <cell r="X572"/>
          <cell r="Y572"/>
          <cell r="Z572"/>
        </row>
        <row r="573">
          <cell r="C573"/>
          <cell r="D573"/>
          <cell r="E573"/>
          <cell r="F573"/>
          <cell r="G573"/>
          <cell r="H573"/>
          <cell r="I573"/>
          <cell r="J573"/>
          <cell r="K573"/>
          <cell r="L573"/>
          <cell r="M573"/>
          <cell r="N573"/>
          <cell r="O573"/>
          <cell r="P573"/>
          <cell r="Q573"/>
          <cell r="R573"/>
          <cell r="S573"/>
          <cell r="T573"/>
          <cell r="U573"/>
          <cell r="V573"/>
          <cell r="W573"/>
          <cell r="X573"/>
          <cell r="Y573"/>
          <cell r="Z573"/>
        </row>
        <row r="574">
          <cell r="C574"/>
          <cell r="D574"/>
          <cell r="E574"/>
          <cell r="F574"/>
          <cell r="G574"/>
          <cell r="H574"/>
          <cell r="I574"/>
          <cell r="J574"/>
          <cell r="K574"/>
          <cell r="N574" t="str">
            <v>APROVISIONAMENTS</v>
          </cell>
          <cell r="O574" t="str">
            <v>ADMINISTRACIO</v>
          </cell>
          <cell r="P574" t="str">
            <v>OPERACIONS</v>
          </cell>
          <cell r="Q574" t="str">
            <v>IMPLEMENTACIO</v>
          </cell>
          <cell r="R574" t="str">
            <v>DESENVOLUPAMENT</v>
          </cell>
          <cell r="S574" t="str">
            <v>COMERCIAL</v>
          </cell>
          <cell r="T574" t="str">
            <v>CONSUL.TELCOMUNIC.</v>
          </cell>
          <cell r="U574"/>
          <cell r="Z574"/>
        </row>
        <row r="575">
          <cell r="C575"/>
          <cell r="N575"/>
          <cell r="O575"/>
          <cell r="P575"/>
          <cell r="Q575"/>
          <cell r="R575"/>
          <cell r="S575"/>
          <cell r="T575"/>
          <cell r="U575"/>
          <cell r="Z575"/>
        </row>
        <row r="576">
          <cell r="C576"/>
          <cell r="N576"/>
          <cell r="O576"/>
          <cell r="P576"/>
          <cell r="Q576"/>
          <cell r="R576"/>
          <cell r="S576"/>
          <cell r="T576"/>
          <cell r="U576"/>
          <cell r="Z576"/>
        </row>
        <row r="577">
          <cell r="C577"/>
          <cell r="N577"/>
          <cell r="O577"/>
          <cell r="P577"/>
          <cell r="Q577"/>
          <cell r="R577"/>
          <cell r="S577"/>
          <cell r="T577"/>
          <cell r="U577"/>
          <cell r="Z577"/>
        </row>
        <row r="578">
          <cell r="C578"/>
          <cell r="E578"/>
          <cell r="F578"/>
          <cell r="G578"/>
          <cell r="H578"/>
          <cell r="I578"/>
          <cell r="J578"/>
          <cell r="K578"/>
          <cell r="L578"/>
          <cell r="M578"/>
          <cell r="N578"/>
          <cell r="O578"/>
          <cell r="P578"/>
          <cell r="Q578"/>
          <cell r="R578"/>
          <cell r="S578"/>
          <cell r="T578"/>
          <cell r="U578"/>
          <cell r="Z578"/>
        </row>
        <row r="579">
          <cell r="C579"/>
          <cell r="E579" t="str">
            <v>Projectes (EXTERNS) en curs 2.016</v>
          </cell>
          <cell r="F579"/>
          <cell r="G579"/>
          <cell r="H579"/>
          <cell r="I579"/>
          <cell r="J579"/>
          <cell r="K579"/>
          <cell r="L579"/>
          <cell r="M579"/>
          <cell r="N579"/>
          <cell r="O579"/>
          <cell r="P579"/>
          <cell r="Q579"/>
          <cell r="R579"/>
          <cell r="S579"/>
          <cell r="T579"/>
          <cell r="U579"/>
          <cell r="Z579"/>
        </row>
        <row r="580">
          <cell r="N580"/>
          <cell r="O580"/>
          <cell r="P580"/>
          <cell r="Q580"/>
          <cell r="R580"/>
          <cell r="S580"/>
          <cell r="T580"/>
          <cell r="U580"/>
          <cell r="Z580"/>
        </row>
        <row r="581">
          <cell r="C581"/>
          <cell r="D581"/>
          <cell r="E581"/>
          <cell r="F581"/>
          <cell r="G581"/>
          <cell r="H581"/>
          <cell r="I581"/>
          <cell r="J581"/>
          <cell r="K581"/>
          <cell r="L581"/>
          <cell r="M581"/>
          <cell r="N581"/>
          <cell r="O581"/>
          <cell r="P581"/>
          <cell r="Q581"/>
          <cell r="R581"/>
          <cell r="S581"/>
          <cell r="T581"/>
          <cell r="U581"/>
          <cell r="V581"/>
          <cell r="W581"/>
          <cell r="X581"/>
          <cell r="Y581"/>
          <cell r="Z581"/>
        </row>
        <row r="582">
          <cell r="C582" t="str">
            <v>OF</v>
          </cell>
          <cell r="D582" t="str">
            <v>CLIENT</v>
          </cell>
          <cell r="E582" t="str">
            <v>ANY</v>
          </cell>
          <cell r="F582" t="str">
            <v>STATUS</v>
          </cell>
          <cell r="G582" t="str">
            <v>PROJECTE</v>
          </cell>
          <cell r="H582" t="str">
            <v>TIPUS OF o DEPENDENCIA</v>
          </cell>
          <cell r="I582"/>
          <cell r="J582" t="str">
            <v>PREV</v>
          </cell>
          <cell r="K582" t="str">
            <v>TOTAL</v>
          </cell>
          <cell r="L582" t="str">
            <v>DESV</v>
          </cell>
          <cell r="M582" t="str">
            <v>AVANÇ</v>
          </cell>
          <cell r="N582" t="str">
            <v>DPT. IMPLICATS</v>
          </cell>
          <cell r="O582"/>
          <cell r="P582"/>
          <cell r="Q582"/>
          <cell r="R582"/>
          <cell r="S582"/>
          <cell r="T582"/>
          <cell r="U582" t="str">
            <v>DATA</v>
          </cell>
          <cell r="V582" t="str">
            <v>DATA</v>
          </cell>
          <cell r="W582" t="str">
            <v>DATA</v>
          </cell>
          <cell r="X582" t="str">
            <v>DURADA</v>
          </cell>
          <cell r="Y582" t="str">
            <v>DATA</v>
          </cell>
          <cell r="Z582" t="str">
            <v>DESVIAC.</v>
          </cell>
        </row>
        <row r="583">
          <cell r="C583"/>
          <cell r="D583"/>
          <cell r="E583"/>
          <cell r="F583"/>
          <cell r="G583"/>
          <cell r="H583"/>
          <cell r="I583"/>
          <cell r="J583"/>
          <cell r="K583" t="str">
            <v>REAL</v>
          </cell>
          <cell r="L583"/>
          <cell r="M583"/>
          <cell r="N583"/>
          <cell r="O583"/>
          <cell r="P583"/>
          <cell r="Q583"/>
          <cell r="R583"/>
          <cell r="S583"/>
          <cell r="T583"/>
          <cell r="U583" t="str">
            <v>INICI</v>
          </cell>
          <cell r="V583" t="str">
            <v>ENTREGA</v>
          </cell>
          <cell r="W583" t="str">
            <v>REVISADA</v>
          </cell>
          <cell r="X583"/>
          <cell r="Y583" t="str">
            <v>ACCEP.</v>
          </cell>
          <cell r="Z583"/>
        </row>
        <row r="584">
          <cell r="C584"/>
          <cell r="D584"/>
          <cell r="E584"/>
          <cell r="F584"/>
          <cell r="G584"/>
          <cell r="H584"/>
          <cell r="I584"/>
          <cell r="J584"/>
          <cell r="K584"/>
          <cell r="L584"/>
          <cell r="M584"/>
          <cell r="N584"/>
          <cell r="O584"/>
          <cell r="P584"/>
          <cell r="Q584"/>
          <cell r="R584"/>
          <cell r="S584"/>
          <cell r="T584"/>
          <cell r="U584"/>
          <cell r="V584"/>
          <cell r="W584"/>
          <cell r="X584"/>
          <cell r="Y584"/>
          <cell r="Z584"/>
        </row>
        <row r="585">
          <cell r="C585">
            <v>3592</v>
          </cell>
          <cell r="D585" t="str">
            <v>EMSA</v>
          </cell>
          <cell r="E585">
            <v>2016</v>
          </cell>
          <cell r="F585" t="str">
            <v>TA</v>
          </cell>
          <cell r="G585" t="str">
            <v>SUPORT SCADA EMSA 2.016 (Cte.Mant.)</v>
          </cell>
          <cell r="H585" t="str">
            <v>IND</v>
          </cell>
          <cell r="I585"/>
          <cell r="J585">
            <v>16</v>
          </cell>
          <cell r="K585">
            <v>29.5</v>
          </cell>
          <cell r="L585">
            <v>-13.5</v>
          </cell>
          <cell r="M585">
            <v>1.84375</v>
          </cell>
          <cell r="N585" t="str">
            <v>-</v>
          </cell>
          <cell r="O585" t="str">
            <v>-</v>
          </cell>
          <cell r="P585" t="str">
            <v>-</v>
          </cell>
          <cell r="Q585" t="str">
            <v>JMG</v>
          </cell>
          <cell r="R585" t="str">
            <v>-</v>
          </cell>
          <cell r="S585" t="str">
            <v>-</v>
          </cell>
          <cell r="T585" t="str">
            <v>-</v>
          </cell>
          <cell r="U585">
            <v>42430</v>
          </cell>
          <cell r="V585">
            <v>42794</v>
          </cell>
          <cell r="W585">
            <v>42794</v>
          </cell>
          <cell r="X585">
            <v>357</v>
          </cell>
          <cell r="Y585">
            <v>42794</v>
          </cell>
          <cell r="Z585">
            <v>-2</v>
          </cell>
        </row>
        <row r="586">
          <cell r="C586">
            <v>3593</v>
          </cell>
          <cell r="D586" t="str">
            <v>EMSA</v>
          </cell>
          <cell r="E586">
            <v>2016</v>
          </cell>
          <cell r="F586" t="str">
            <v>TA</v>
          </cell>
          <cell r="G586" t="str">
            <v>SUPORT SGT EMSA-2.016 (Cte.Mant.)</v>
          </cell>
          <cell r="H586" t="str">
            <v>IND</v>
          </cell>
          <cell r="I586"/>
          <cell r="J586">
            <v>16</v>
          </cell>
          <cell r="K586">
            <v>22.75</v>
          </cell>
          <cell r="L586">
            <v>-6.75</v>
          </cell>
          <cell r="M586">
            <v>1.421875</v>
          </cell>
          <cell r="N586" t="str">
            <v>-</v>
          </cell>
          <cell r="O586" t="str">
            <v>-</v>
          </cell>
          <cell r="P586" t="str">
            <v>-</v>
          </cell>
          <cell r="Q586" t="str">
            <v>-</v>
          </cell>
          <cell r="R586" t="str">
            <v>TRS</v>
          </cell>
          <cell r="S586" t="str">
            <v>-</v>
          </cell>
          <cell r="T586" t="str">
            <v>-</v>
          </cell>
          <cell r="U586">
            <v>42430</v>
          </cell>
          <cell r="V586">
            <v>42794</v>
          </cell>
          <cell r="W586">
            <v>42794</v>
          </cell>
          <cell r="X586">
            <v>357</v>
          </cell>
          <cell r="Y586">
            <v>42794</v>
          </cell>
          <cell r="Z586">
            <v>-2</v>
          </cell>
        </row>
        <row r="587">
          <cell r="C587">
            <v>3594</v>
          </cell>
          <cell r="D587" t="str">
            <v>EAECEU</v>
          </cell>
          <cell r="E587">
            <v>2016</v>
          </cell>
          <cell r="F587" t="str">
            <v>TA</v>
          </cell>
          <cell r="G587" t="str">
            <v>SOPORTE SCADA CEUTA 2.016 (Ctor.Mant.)</v>
          </cell>
          <cell r="H587" t="str">
            <v>IND</v>
          </cell>
          <cell r="I587"/>
          <cell r="J587">
            <v>16</v>
          </cell>
          <cell r="K587">
            <v>13</v>
          </cell>
          <cell r="L587">
            <v>3</v>
          </cell>
          <cell r="M587">
            <v>0.8125</v>
          </cell>
          <cell r="N587" t="str">
            <v>-</v>
          </cell>
          <cell r="O587" t="str">
            <v>-</v>
          </cell>
          <cell r="P587" t="str">
            <v>-</v>
          </cell>
          <cell r="Q587" t="str">
            <v>-</v>
          </cell>
          <cell r="R587" t="str">
            <v>RVC</v>
          </cell>
          <cell r="S587" t="str">
            <v>-</v>
          </cell>
          <cell r="T587" t="str">
            <v>-</v>
          </cell>
          <cell r="U587">
            <v>42371</v>
          </cell>
          <cell r="V587">
            <v>42735</v>
          </cell>
          <cell r="W587">
            <v>42735</v>
          </cell>
          <cell r="X587">
            <v>359</v>
          </cell>
          <cell r="Y587">
            <v>42735</v>
          </cell>
          <cell r="Z587">
            <v>0</v>
          </cell>
        </row>
        <row r="588">
          <cell r="C588">
            <v>3595</v>
          </cell>
          <cell r="D588" t="str">
            <v>INPPOZ</v>
          </cell>
          <cell r="E588">
            <v>2016</v>
          </cell>
          <cell r="F588" t="str">
            <v>TA</v>
          </cell>
          <cell r="G588" t="str">
            <v>SOPORTE CALSER PECUARIAS 2.016 (Cto.Mant.)</v>
          </cell>
          <cell r="H588" t="str">
            <v>IND</v>
          </cell>
          <cell r="I588"/>
          <cell r="J588">
            <v>6</v>
          </cell>
          <cell r="K588">
            <v>9.5</v>
          </cell>
          <cell r="L588">
            <v>-3.5</v>
          </cell>
          <cell r="M588">
            <v>1.5833333333333333</v>
          </cell>
          <cell r="N588" t="str">
            <v>-</v>
          </cell>
          <cell r="O588" t="str">
            <v>-</v>
          </cell>
          <cell r="P588" t="str">
            <v>-</v>
          </cell>
          <cell r="Q588" t="str">
            <v>JMG</v>
          </cell>
          <cell r="R588" t="str">
            <v>-</v>
          </cell>
          <cell r="S588" t="str">
            <v>-</v>
          </cell>
          <cell r="T588" t="str">
            <v>-</v>
          </cell>
          <cell r="U588">
            <v>42371</v>
          </cell>
          <cell r="V588">
            <v>42735</v>
          </cell>
          <cell r="W588">
            <v>42735</v>
          </cell>
          <cell r="X588">
            <v>359</v>
          </cell>
          <cell r="Y588">
            <v>42735</v>
          </cell>
          <cell r="Z588">
            <v>0</v>
          </cell>
        </row>
        <row r="589">
          <cell r="C589">
            <v>3596</v>
          </cell>
          <cell r="D589" t="str">
            <v>LERSA</v>
          </cell>
          <cell r="E589">
            <v>2016</v>
          </cell>
          <cell r="F589" t="str">
            <v>TA</v>
          </cell>
          <cell r="G589" t="str">
            <v>RTU S.E. CAMPDEVANOLS v2.0</v>
          </cell>
          <cell r="H589" t="str">
            <v>IND</v>
          </cell>
          <cell r="I589"/>
          <cell r="J589">
            <v>2</v>
          </cell>
          <cell r="K589">
            <v>2</v>
          </cell>
          <cell r="L589">
            <v>0</v>
          </cell>
          <cell r="M589">
            <v>1</v>
          </cell>
          <cell r="N589" t="str">
            <v>-</v>
          </cell>
          <cell r="O589" t="str">
            <v>-</v>
          </cell>
          <cell r="P589" t="str">
            <v>-</v>
          </cell>
          <cell r="Q589" t="str">
            <v>-</v>
          </cell>
          <cell r="R589" t="str">
            <v>RVC</v>
          </cell>
          <cell r="S589" t="str">
            <v>-</v>
          </cell>
          <cell r="T589" t="str">
            <v>-</v>
          </cell>
          <cell r="U589">
            <v>42439</v>
          </cell>
          <cell r="V589">
            <v>42459</v>
          </cell>
          <cell r="W589">
            <v>42459</v>
          </cell>
          <cell r="X589">
            <v>20</v>
          </cell>
          <cell r="Y589">
            <v>42466</v>
          </cell>
          <cell r="Z589">
            <v>6</v>
          </cell>
        </row>
        <row r="590">
          <cell r="C590">
            <v>3597</v>
          </cell>
          <cell r="D590" t="str">
            <v>SITEL</v>
          </cell>
          <cell r="E590">
            <v>2016</v>
          </cell>
          <cell r="F590" t="str">
            <v>TA</v>
          </cell>
          <cell r="G590" t="str">
            <v>4 x CES CAP32-48 v2.4</v>
          </cell>
          <cell r="H590" t="str">
            <v>OF3598</v>
          </cell>
          <cell r="I590"/>
          <cell r="J590">
            <v>3.75</v>
          </cell>
          <cell r="K590">
            <v>3.75</v>
          </cell>
          <cell r="L590">
            <v>0</v>
          </cell>
          <cell r="M590">
            <v>1</v>
          </cell>
          <cell r="N590" t="str">
            <v>-</v>
          </cell>
          <cell r="O590" t="str">
            <v>-</v>
          </cell>
          <cell r="P590" t="str">
            <v>EMM</v>
          </cell>
          <cell r="Q590" t="str">
            <v>-</v>
          </cell>
          <cell r="R590" t="str">
            <v>-</v>
          </cell>
          <cell r="S590" t="str">
            <v>-</v>
          </cell>
          <cell r="T590" t="str">
            <v>-</v>
          </cell>
          <cell r="U590">
            <v>42443</v>
          </cell>
          <cell r="V590">
            <v>42444</v>
          </cell>
          <cell r="W590">
            <v>42444</v>
          </cell>
          <cell r="X590">
            <v>1</v>
          </cell>
          <cell r="Y590">
            <v>42444</v>
          </cell>
          <cell r="Z590">
            <v>0</v>
          </cell>
        </row>
        <row r="591">
          <cell r="C591">
            <v>3598</v>
          </cell>
          <cell r="D591" t="str">
            <v>SITEL</v>
          </cell>
          <cell r="E591">
            <v>2016</v>
          </cell>
          <cell r="F591" t="str">
            <v>TA</v>
          </cell>
          <cell r="G591" t="str">
            <v>4 x RTU CAP32-48 v2.5</v>
          </cell>
          <cell r="H591" t="str">
            <v>OF3577</v>
          </cell>
          <cell r="I591"/>
          <cell r="J591">
            <v>3</v>
          </cell>
          <cell r="K591">
            <v>3</v>
          </cell>
          <cell r="L591">
            <v>0</v>
          </cell>
          <cell r="M591">
            <v>1</v>
          </cell>
          <cell r="N591" t="str">
            <v>-</v>
          </cell>
          <cell r="O591" t="str">
            <v>-</v>
          </cell>
          <cell r="P591" t="str">
            <v>EMM</v>
          </cell>
          <cell r="Q591" t="str">
            <v>-</v>
          </cell>
          <cell r="R591" t="str">
            <v>-</v>
          </cell>
          <cell r="S591" t="str">
            <v>-</v>
          </cell>
          <cell r="T591" t="str">
            <v>-</v>
          </cell>
          <cell r="U591">
            <v>42443</v>
          </cell>
          <cell r="V591">
            <v>42444</v>
          </cell>
          <cell r="W591">
            <v>42444</v>
          </cell>
          <cell r="X591">
            <v>1</v>
          </cell>
          <cell r="Y591">
            <v>42444</v>
          </cell>
          <cell r="Z591">
            <v>0</v>
          </cell>
        </row>
        <row r="592">
          <cell r="C592">
            <v>3599</v>
          </cell>
          <cell r="D592" t="str">
            <v>EAECEU</v>
          </cell>
          <cell r="E592">
            <v>2016</v>
          </cell>
          <cell r="F592" t="str">
            <v>TA</v>
          </cell>
          <cell r="G592" t="str">
            <v>CC SCADA EAE CEUTA v1.3</v>
          </cell>
          <cell r="H592" t="str">
            <v>IND</v>
          </cell>
          <cell r="I592"/>
          <cell r="J592">
            <v>5</v>
          </cell>
          <cell r="K592">
            <v>3</v>
          </cell>
          <cell r="L592">
            <v>2</v>
          </cell>
          <cell r="M592">
            <v>0.6</v>
          </cell>
          <cell r="N592" t="str">
            <v>-</v>
          </cell>
          <cell r="O592" t="str">
            <v>-</v>
          </cell>
          <cell r="P592" t="str">
            <v>-</v>
          </cell>
          <cell r="Q592" t="str">
            <v>-</v>
          </cell>
          <cell r="R592" t="str">
            <v>RVC</v>
          </cell>
          <cell r="S592" t="str">
            <v>-</v>
          </cell>
          <cell r="T592" t="str">
            <v>-</v>
          </cell>
          <cell r="U592">
            <v>42444</v>
          </cell>
          <cell r="V592">
            <v>42460</v>
          </cell>
          <cell r="W592">
            <v>42471</v>
          </cell>
          <cell r="X592">
            <v>16</v>
          </cell>
          <cell r="Y592">
            <v>42471</v>
          </cell>
          <cell r="Z592">
            <v>0</v>
          </cell>
        </row>
        <row r="593">
          <cell r="C593">
            <v>3600</v>
          </cell>
          <cell r="D593" t="str">
            <v>ORMAZA</v>
          </cell>
          <cell r="E593">
            <v>2016</v>
          </cell>
          <cell r="F593" t="str">
            <v>TA</v>
          </cell>
          <cell r="G593" t="str">
            <v>CC SCADA CALLOSA v2.8</v>
          </cell>
          <cell r="H593" t="str">
            <v>IND</v>
          </cell>
          <cell r="I593"/>
          <cell r="J593">
            <v>10</v>
          </cell>
          <cell r="K593">
            <v>9.5</v>
          </cell>
          <cell r="L593">
            <v>0.5</v>
          </cell>
          <cell r="M593">
            <v>0.95</v>
          </cell>
          <cell r="N593" t="str">
            <v>-</v>
          </cell>
          <cell r="O593" t="str">
            <v>-</v>
          </cell>
          <cell r="P593" t="str">
            <v>-</v>
          </cell>
          <cell r="Q593" t="str">
            <v>-</v>
          </cell>
          <cell r="R593" t="str">
            <v>JM</v>
          </cell>
          <cell r="S593" t="str">
            <v>-</v>
          </cell>
          <cell r="T593" t="str">
            <v>-</v>
          </cell>
          <cell r="U593">
            <v>42444</v>
          </cell>
          <cell r="V593">
            <v>42460</v>
          </cell>
          <cell r="W593">
            <v>42521</v>
          </cell>
          <cell r="X593">
            <v>16</v>
          </cell>
          <cell r="Y593">
            <v>42521</v>
          </cell>
          <cell r="Z593">
            <v>0</v>
          </cell>
        </row>
        <row r="594">
          <cell r="C594">
            <v>3601</v>
          </cell>
          <cell r="D594" t="str">
            <v>ORMAZA</v>
          </cell>
          <cell r="E594">
            <v>2016</v>
          </cell>
          <cell r="F594" t="str">
            <v>TA</v>
          </cell>
          <cell r="G594" t="str">
            <v>CC SCADA CREVILLENTE v6,2</v>
          </cell>
          <cell r="H594" t="str">
            <v>IND</v>
          </cell>
          <cell r="I594"/>
          <cell r="J594">
            <v>16</v>
          </cell>
          <cell r="K594">
            <v>21.75</v>
          </cell>
          <cell r="L594">
            <v>-5.75</v>
          </cell>
          <cell r="M594">
            <v>1.359375</v>
          </cell>
          <cell r="N594" t="str">
            <v>-</v>
          </cell>
          <cell r="O594" t="str">
            <v>-</v>
          </cell>
          <cell r="P594" t="str">
            <v>-</v>
          </cell>
          <cell r="Q594" t="str">
            <v>-</v>
          </cell>
          <cell r="R594" t="str">
            <v>JM</v>
          </cell>
          <cell r="S594" t="str">
            <v>-</v>
          </cell>
          <cell r="T594" t="str">
            <v>-</v>
          </cell>
          <cell r="U594">
            <v>42444</v>
          </cell>
          <cell r="V594">
            <v>42460</v>
          </cell>
          <cell r="W594">
            <v>42522</v>
          </cell>
          <cell r="X594">
            <v>16</v>
          </cell>
          <cell r="Y594">
            <v>42522</v>
          </cell>
          <cell r="Z594">
            <v>0</v>
          </cell>
        </row>
        <row r="595">
          <cell r="C595">
            <v>3602</v>
          </cell>
          <cell r="D595" t="str">
            <v>ORMAZA</v>
          </cell>
          <cell r="E595">
            <v>2016</v>
          </cell>
          <cell r="F595" t="str">
            <v>TA</v>
          </cell>
          <cell r="G595" t="str">
            <v>CC SCADA TEDIS.Net S.SERVAN v1.0</v>
          </cell>
          <cell r="H595" t="str">
            <v>IND</v>
          </cell>
          <cell r="I595"/>
          <cell r="J595">
            <v>55</v>
          </cell>
          <cell r="K595">
            <v>138.25</v>
          </cell>
          <cell r="L595">
            <v>-83.25</v>
          </cell>
          <cell r="M595">
            <v>2.5136363636363637</v>
          </cell>
          <cell r="N595" t="str">
            <v>-</v>
          </cell>
          <cell r="O595" t="str">
            <v>-</v>
          </cell>
          <cell r="P595" t="str">
            <v>-</v>
          </cell>
          <cell r="Q595" t="str">
            <v>-</v>
          </cell>
          <cell r="R595" t="str">
            <v>EDC</v>
          </cell>
          <cell r="S595" t="str">
            <v>-</v>
          </cell>
          <cell r="T595" t="str">
            <v>-</v>
          </cell>
          <cell r="U595">
            <v>42444</v>
          </cell>
          <cell r="V595">
            <v>42521</v>
          </cell>
          <cell r="W595">
            <v>42647</v>
          </cell>
          <cell r="X595">
            <v>76</v>
          </cell>
          <cell r="Y595">
            <v>42647</v>
          </cell>
          <cell r="Z595">
            <v>0</v>
          </cell>
        </row>
        <row r="596">
          <cell r="C596">
            <v>3603</v>
          </cell>
          <cell r="D596" t="str">
            <v>ORMAZA</v>
          </cell>
          <cell r="E596">
            <v>2016</v>
          </cell>
          <cell r="F596" t="str">
            <v>TA</v>
          </cell>
          <cell r="G596" t="str">
            <v>CC SCADA TEDIS.Net CAMPOFRIO v1.0</v>
          </cell>
          <cell r="H596" t="str">
            <v>PPAL.</v>
          </cell>
          <cell r="I596"/>
          <cell r="J596">
            <v>70</v>
          </cell>
          <cell r="K596">
            <v>47.5</v>
          </cell>
          <cell r="L596">
            <v>22.5</v>
          </cell>
          <cell r="M596">
            <v>0.6785714285714286</v>
          </cell>
          <cell r="N596" t="str">
            <v>-</v>
          </cell>
          <cell r="O596" t="str">
            <v>-</v>
          </cell>
          <cell r="P596" t="str">
            <v>-</v>
          </cell>
          <cell r="Q596" t="str">
            <v>-</v>
          </cell>
          <cell r="R596" t="str">
            <v>EDC</v>
          </cell>
          <cell r="S596" t="str">
            <v>-</v>
          </cell>
          <cell r="T596" t="str">
            <v>-</v>
          </cell>
          <cell r="U596">
            <v>42445</v>
          </cell>
          <cell r="V596">
            <v>42521</v>
          </cell>
          <cell r="W596">
            <v>42649</v>
          </cell>
          <cell r="X596">
            <v>75</v>
          </cell>
          <cell r="Y596">
            <v>42649</v>
          </cell>
          <cell r="Z596">
            <v>0</v>
          </cell>
        </row>
        <row r="597">
          <cell r="C597">
            <v>3604</v>
          </cell>
          <cell r="D597" t="str">
            <v>ORMAZA</v>
          </cell>
          <cell r="E597">
            <v>2016</v>
          </cell>
          <cell r="F597" t="str">
            <v>OB</v>
          </cell>
          <cell r="G597" t="str">
            <v>CC SCADA UNIVERSITAT ALACANT v1.1</v>
          </cell>
          <cell r="H597" t="str">
            <v>IND</v>
          </cell>
          <cell r="I597"/>
          <cell r="J597">
            <v>6</v>
          </cell>
          <cell r="K597">
            <v>0</v>
          </cell>
          <cell r="L597">
            <v>6</v>
          </cell>
          <cell r="M597">
            <v>0</v>
          </cell>
          <cell r="N597" t="str">
            <v>-</v>
          </cell>
          <cell r="O597" t="str">
            <v>-</v>
          </cell>
          <cell r="P597" t="str">
            <v>-</v>
          </cell>
          <cell r="Q597" t="str">
            <v>JMG</v>
          </cell>
          <cell r="R597" t="str">
            <v>-</v>
          </cell>
          <cell r="S597" t="str">
            <v>-</v>
          </cell>
          <cell r="T597" t="str">
            <v>-</v>
          </cell>
          <cell r="U597">
            <v>42445</v>
          </cell>
          <cell r="V597">
            <v>42475</v>
          </cell>
          <cell r="W597">
            <v>42475</v>
          </cell>
          <cell r="X597">
            <v>29</v>
          </cell>
          <cell r="Y597"/>
          <cell r="Z597" t="str">
            <v/>
          </cell>
        </row>
        <row r="598">
          <cell r="C598">
            <v>3605</v>
          </cell>
          <cell r="D598" t="str">
            <v>ORMAZA</v>
          </cell>
          <cell r="E598">
            <v>2016</v>
          </cell>
          <cell r="F598" t="str">
            <v>TA</v>
          </cell>
          <cell r="G598" t="str">
            <v>Inst. y PEM CC SCADA TEDIS.Net S.SERVAN v1.0</v>
          </cell>
          <cell r="H598" t="str">
            <v>OF3602</v>
          </cell>
          <cell r="I598"/>
          <cell r="J598">
            <v>40</v>
          </cell>
          <cell r="K598">
            <v>32.5</v>
          </cell>
          <cell r="L598">
            <v>7.5</v>
          </cell>
          <cell r="M598">
            <v>0.8125</v>
          </cell>
          <cell r="N598" t="str">
            <v>-</v>
          </cell>
          <cell r="O598" t="str">
            <v>-</v>
          </cell>
          <cell r="P598" t="str">
            <v>-</v>
          </cell>
          <cell r="Q598" t="str">
            <v>-</v>
          </cell>
          <cell r="R598" t="str">
            <v>EDC</v>
          </cell>
          <cell r="S598" t="str">
            <v>-</v>
          </cell>
          <cell r="T598" t="str">
            <v>-</v>
          </cell>
          <cell r="U598">
            <v>42446</v>
          </cell>
          <cell r="V598">
            <v>42521</v>
          </cell>
          <cell r="W598">
            <v>42647</v>
          </cell>
          <cell r="X598">
            <v>74</v>
          </cell>
          <cell r="Y598">
            <v>42647</v>
          </cell>
          <cell r="Z598">
            <v>0</v>
          </cell>
        </row>
        <row r="599">
          <cell r="C599">
            <v>3606</v>
          </cell>
          <cell r="D599" t="str">
            <v>INPPOZ</v>
          </cell>
          <cell r="E599">
            <v>2016</v>
          </cell>
          <cell r="F599" t="str">
            <v>TA</v>
          </cell>
          <cell r="G599" t="str">
            <v>ARMARIO TELECONTROL C.T. MURALLON v1.1</v>
          </cell>
          <cell r="H599" t="str">
            <v>OF3568</v>
          </cell>
          <cell r="I599"/>
          <cell r="J599">
            <v>1.25</v>
          </cell>
          <cell r="K599">
            <v>1.25</v>
          </cell>
          <cell r="L599">
            <v>0</v>
          </cell>
          <cell r="M599">
            <v>1</v>
          </cell>
          <cell r="N599" t="str">
            <v>-</v>
          </cell>
          <cell r="O599" t="str">
            <v>-</v>
          </cell>
          <cell r="P599" t="str">
            <v>EMM</v>
          </cell>
          <cell r="Q599" t="str">
            <v>-</v>
          </cell>
          <cell r="R599" t="str">
            <v>-</v>
          </cell>
          <cell r="S599" t="str">
            <v>-</v>
          </cell>
          <cell r="T599" t="str">
            <v>-</v>
          </cell>
          <cell r="U599">
            <v>42446</v>
          </cell>
          <cell r="V599">
            <v>42447</v>
          </cell>
          <cell r="W599">
            <v>42447</v>
          </cell>
          <cell r="X599">
            <v>1</v>
          </cell>
          <cell r="Y599">
            <v>42447</v>
          </cell>
          <cell r="Z599">
            <v>0</v>
          </cell>
        </row>
        <row r="600">
          <cell r="C600">
            <v>3607</v>
          </cell>
          <cell r="D600" t="str">
            <v>ELDICE</v>
          </cell>
          <cell r="E600">
            <v>2016</v>
          </cell>
          <cell r="F600" t="str">
            <v>TA</v>
          </cell>
          <cell r="G600" t="str">
            <v>Inst. i PEM RTU CT-067 SUBIRATS v1.0</v>
          </cell>
          <cell r="H600" t="str">
            <v>IND</v>
          </cell>
          <cell r="I600"/>
          <cell r="J600">
            <v>14</v>
          </cell>
          <cell r="K600">
            <v>8.75</v>
          </cell>
          <cell r="L600">
            <v>5.25</v>
          </cell>
          <cell r="M600">
            <v>0.625</v>
          </cell>
          <cell r="N600" t="str">
            <v>-</v>
          </cell>
          <cell r="O600" t="str">
            <v>-</v>
          </cell>
          <cell r="P600" t="str">
            <v>-</v>
          </cell>
          <cell r="Q600" t="str">
            <v>-</v>
          </cell>
          <cell r="R600" t="str">
            <v>EDC</v>
          </cell>
          <cell r="S600" t="str">
            <v>-</v>
          </cell>
          <cell r="T600" t="str">
            <v>-</v>
          </cell>
          <cell r="U600">
            <v>42446</v>
          </cell>
          <cell r="V600">
            <v>42475</v>
          </cell>
          <cell r="W600">
            <v>42475</v>
          </cell>
          <cell r="X600">
            <v>28</v>
          </cell>
          <cell r="Y600">
            <v>42459</v>
          </cell>
          <cell r="Z600">
            <v>-15</v>
          </cell>
        </row>
        <row r="601">
          <cell r="C601">
            <v>3608</v>
          </cell>
          <cell r="D601" t="str">
            <v>ELDICE</v>
          </cell>
          <cell r="E601">
            <v>2016</v>
          </cell>
          <cell r="F601" t="str">
            <v>TA</v>
          </cell>
          <cell r="G601" t="str">
            <v>Inst. i PEM RTU CT-017 TOSSOL v1.0</v>
          </cell>
          <cell r="H601" t="str">
            <v>IND</v>
          </cell>
          <cell r="I601"/>
          <cell r="J601">
            <v>14</v>
          </cell>
          <cell r="K601">
            <v>8.75</v>
          </cell>
          <cell r="L601">
            <v>5.25</v>
          </cell>
          <cell r="M601">
            <v>0.625</v>
          </cell>
          <cell r="N601" t="str">
            <v>-</v>
          </cell>
          <cell r="O601" t="str">
            <v>-</v>
          </cell>
          <cell r="P601" t="str">
            <v>-</v>
          </cell>
          <cell r="Q601" t="str">
            <v>-</v>
          </cell>
          <cell r="R601" t="str">
            <v>EDC</v>
          </cell>
          <cell r="S601" t="str">
            <v>-</v>
          </cell>
          <cell r="T601" t="str">
            <v>-</v>
          </cell>
          <cell r="U601">
            <v>42446</v>
          </cell>
          <cell r="V601">
            <v>42475</v>
          </cell>
          <cell r="W601">
            <v>42475</v>
          </cell>
          <cell r="X601">
            <v>28</v>
          </cell>
          <cell r="Y601">
            <v>42459</v>
          </cell>
          <cell r="Z601">
            <v>-15</v>
          </cell>
        </row>
        <row r="602">
          <cell r="C602">
            <v>3609</v>
          </cell>
          <cell r="D602" t="str">
            <v>ELDICE</v>
          </cell>
          <cell r="E602">
            <v>2016</v>
          </cell>
          <cell r="F602" t="str">
            <v>TA</v>
          </cell>
          <cell r="G602" t="str">
            <v>Inst. i PEM RTU CT-632 JAMONES v1.0</v>
          </cell>
          <cell r="H602" t="str">
            <v>IND</v>
          </cell>
          <cell r="I602"/>
          <cell r="J602">
            <v>13</v>
          </cell>
          <cell r="K602">
            <v>10.5</v>
          </cell>
          <cell r="L602">
            <v>2.5</v>
          </cell>
          <cell r="M602">
            <v>0.80769230769230771</v>
          </cell>
          <cell r="N602" t="str">
            <v>-</v>
          </cell>
          <cell r="O602" t="str">
            <v>-</v>
          </cell>
          <cell r="P602" t="str">
            <v>-</v>
          </cell>
          <cell r="Q602" t="str">
            <v>-</v>
          </cell>
          <cell r="R602" t="str">
            <v>EDC</v>
          </cell>
          <cell r="S602" t="str">
            <v>-</v>
          </cell>
          <cell r="T602" t="str">
            <v>-</v>
          </cell>
          <cell r="U602">
            <v>42447</v>
          </cell>
          <cell r="V602">
            <v>42475</v>
          </cell>
          <cell r="W602">
            <v>42475</v>
          </cell>
          <cell r="X602">
            <v>27</v>
          </cell>
          <cell r="Y602">
            <v>42460</v>
          </cell>
          <cell r="Z602">
            <v>-14</v>
          </cell>
        </row>
        <row r="603">
          <cell r="C603">
            <v>3610</v>
          </cell>
          <cell r="D603" t="str">
            <v>ORMAZA</v>
          </cell>
          <cell r="E603">
            <v>2016</v>
          </cell>
          <cell r="F603" t="str">
            <v>TA</v>
          </cell>
          <cell r="G603" t="str">
            <v>CC SCADA JAFRE v3.2</v>
          </cell>
          <cell r="H603" t="str">
            <v>IND</v>
          </cell>
          <cell r="I603"/>
          <cell r="J603">
            <v>6</v>
          </cell>
          <cell r="K603">
            <v>2.92</v>
          </cell>
          <cell r="L603">
            <v>3.08</v>
          </cell>
          <cell r="M603">
            <v>0.48666666666666664</v>
          </cell>
          <cell r="N603" t="str">
            <v>-</v>
          </cell>
          <cell r="O603" t="str">
            <v>-</v>
          </cell>
          <cell r="P603" t="str">
            <v>-</v>
          </cell>
          <cell r="Q603" t="str">
            <v>-</v>
          </cell>
          <cell r="R603" t="str">
            <v>JM</v>
          </cell>
          <cell r="S603" t="str">
            <v>-</v>
          </cell>
          <cell r="T603" t="str">
            <v>-</v>
          </cell>
          <cell r="U603">
            <v>42451</v>
          </cell>
          <cell r="V603">
            <v>42475</v>
          </cell>
          <cell r="W603">
            <v>42499</v>
          </cell>
          <cell r="X603">
            <v>23</v>
          </cell>
          <cell r="Y603">
            <v>42499</v>
          </cell>
          <cell r="Z603">
            <v>0</v>
          </cell>
        </row>
        <row r="604">
          <cell r="C604">
            <v>3611</v>
          </cell>
          <cell r="D604" t="str">
            <v>ORMAZA</v>
          </cell>
          <cell r="E604">
            <v>2016</v>
          </cell>
          <cell r="F604" t="str">
            <v>TA</v>
          </cell>
          <cell r="G604" t="str">
            <v>CC SCADA ABUSEJO v1.3</v>
          </cell>
          <cell r="H604" t="str">
            <v>IND</v>
          </cell>
          <cell r="I604"/>
          <cell r="J604">
            <v>7</v>
          </cell>
          <cell r="K604">
            <v>2.25</v>
          </cell>
          <cell r="L604">
            <v>4.75</v>
          </cell>
          <cell r="M604">
            <v>0.32142857142857145</v>
          </cell>
          <cell r="N604" t="str">
            <v>-</v>
          </cell>
          <cell r="O604" t="str">
            <v>-</v>
          </cell>
          <cell r="P604" t="str">
            <v>-</v>
          </cell>
          <cell r="Q604" t="str">
            <v>-</v>
          </cell>
          <cell r="R604" t="str">
            <v>JM</v>
          </cell>
          <cell r="S604" t="str">
            <v>-</v>
          </cell>
          <cell r="T604" t="str">
            <v>-</v>
          </cell>
          <cell r="U604">
            <v>42452</v>
          </cell>
          <cell r="V604">
            <v>42475</v>
          </cell>
          <cell r="W604">
            <v>42475</v>
          </cell>
          <cell r="X604">
            <v>22</v>
          </cell>
          <cell r="Y604">
            <v>42452</v>
          </cell>
          <cell r="Z604">
            <v>-22</v>
          </cell>
        </row>
        <row r="605">
          <cell r="C605">
            <v>3612</v>
          </cell>
          <cell r="D605" t="str">
            <v>ELEEBR</v>
          </cell>
          <cell r="E605">
            <v>2016</v>
          </cell>
          <cell r="F605" t="str">
            <v>TA</v>
          </cell>
          <cell r="G605" t="str">
            <v>SUPORT CSSat EBRO 2,016</v>
          </cell>
          <cell r="H605" t="str">
            <v>IND</v>
          </cell>
          <cell r="I605"/>
          <cell r="J605">
            <v>4</v>
          </cell>
          <cell r="K605">
            <v>4</v>
          </cell>
          <cell r="L605">
            <v>0</v>
          </cell>
          <cell r="M605">
            <v>1</v>
          </cell>
          <cell r="N605" t="str">
            <v>-</v>
          </cell>
          <cell r="O605" t="str">
            <v>-</v>
          </cell>
          <cell r="P605" t="str">
            <v>-</v>
          </cell>
          <cell r="Q605" t="str">
            <v>-</v>
          </cell>
          <cell r="R605" t="str">
            <v>TRS</v>
          </cell>
          <cell r="S605" t="str">
            <v>-</v>
          </cell>
          <cell r="T605" t="str">
            <v>-</v>
          </cell>
          <cell r="U605">
            <v>42445</v>
          </cell>
          <cell r="V605">
            <v>42447</v>
          </cell>
          <cell r="W605">
            <v>42447</v>
          </cell>
          <cell r="X605">
            <v>2</v>
          </cell>
          <cell r="Y605">
            <v>42447</v>
          </cell>
          <cell r="Z605">
            <v>0</v>
          </cell>
        </row>
        <row r="606">
          <cell r="C606">
            <v>3613</v>
          </cell>
          <cell r="D606" t="str">
            <v>SITEL</v>
          </cell>
          <cell r="E606">
            <v>2016</v>
          </cell>
          <cell r="F606" t="str">
            <v>TA</v>
          </cell>
          <cell r="G606" t="str">
            <v>21 x CPU CAP32 v2.0</v>
          </cell>
          <cell r="H606" t="str">
            <v>OF3620</v>
          </cell>
          <cell r="I606"/>
          <cell r="J606">
            <v>10</v>
          </cell>
          <cell r="K606">
            <v>9.6300000000000008</v>
          </cell>
          <cell r="L606">
            <v>0.36999999999999922</v>
          </cell>
          <cell r="M606">
            <v>0.96300000000000008</v>
          </cell>
          <cell r="N606" t="str">
            <v>-</v>
          </cell>
          <cell r="O606" t="str">
            <v>-</v>
          </cell>
          <cell r="P606" t="str">
            <v>EMM</v>
          </cell>
          <cell r="Q606" t="str">
            <v>-</v>
          </cell>
          <cell r="R606" t="str">
            <v>-</v>
          </cell>
          <cell r="S606" t="str">
            <v>-</v>
          </cell>
          <cell r="T606" t="str">
            <v>-</v>
          </cell>
          <cell r="U606">
            <v>42459</v>
          </cell>
          <cell r="V606">
            <v>42490</v>
          </cell>
          <cell r="W606">
            <v>42566</v>
          </cell>
          <cell r="X606">
            <v>30</v>
          </cell>
          <cell r="Y606">
            <v>42566</v>
          </cell>
          <cell r="Z606">
            <v>0</v>
          </cell>
        </row>
        <row r="607">
          <cell r="C607">
            <v>3614</v>
          </cell>
          <cell r="D607" t="str">
            <v>EYPESA</v>
          </cell>
          <cell r="E607">
            <v>2016</v>
          </cell>
          <cell r="F607" t="str">
            <v>TA</v>
          </cell>
          <cell r="G607" t="str">
            <v>SW EXPORTACIO DADES SCADA EYPESA (2T-2016)</v>
          </cell>
          <cell r="H607" t="str">
            <v>OF3527</v>
          </cell>
          <cell r="I607"/>
          <cell r="J607">
            <v>5</v>
          </cell>
          <cell r="K607">
            <v>5</v>
          </cell>
          <cell r="L607">
            <v>0</v>
          </cell>
          <cell r="M607">
            <v>1</v>
          </cell>
          <cell r="N607" t="str">
            <v>-</v>
          </cell>
          <cell r="O607" t="str">
            <v>-</v>
          </cell>
          <cell r="P607" t="str">
            <v>-</v>
          </cell>
          <cell r="Q607" t="str">
            <v>-</v>
          </cell>
          <cell r="R607" t="str">
            <v>RVC</v>
          </cell>
          <cell r="S607" t="str">
            <v>-</v>
          </cell>
          <cell r="T607" t="str">
            <v>-</v>
          </cell>
          <cell r="U607">
            <v>42461</v>
          </cell>
          <cell r="V607">
            <v>42551</v>
          </cell>
          <cell r="W607">
            <v>42643</v>
          </cell>
          <cell r="X607">
            <v>89</v>
          </cell>
          <cell r="Y607">
            <v>42643</v>
          </cell>
          <cell r="Z607">
            <v>0</v>
          </cell>
        </row>
        <row r="608">
          <cell r="C608">
            <v>3615</v>
          </cell>
          <cell r="D608" t="str">
            <v>MANGRA</v>
          </cell>
          <cell r="E608">
            <v>2016</v>
          </cell>
          <cell r="F608" t="str">
            <v>TA</v>
          </cell>
          <cell r="G608" t="str">
            <v>26 x PL.CPU MIPS-300N SMD v1.1</v>
          </cell>
          <cell r="H608" t="str">
            <v>OF3522</v>
          </cell>
          <cell r="I608"/>
          <cell r="J608">
            <v>16</v>
          </cell>
          <cell r="K608">
            <v>53.18</v>
          </cell>
          <cell r="L608">
            <v>-37.18</v>
          </cell>
          <cell r="M608">
            <v>3.32375</v>
          </cell>
          <cell r="N608" t="str">
            <v>-</v>
          </cell>
          <cell r="O608" t="str">
            <v>-</v>
          </cell>
          <cell r="P608" t="str">
            <v>EMM</v>
          </cell>
          <cell r="Q608" t="str">
            <v>-</v>
          </cell>
          <cell r="R608" t="str">
            <v>-</v>
          </cell>
          <cell r="S608" t="str">
            <v>-</v>
          </cell>
          <cell r="T608" t="str">
            <v>-</v>
          </cell>
          <cell r="U608">
            <v>42459</v>
          </cell>
          <cell r="V608">
            <v>42490</v>
          </cell>
          <cell r="W608">
            <v>42490</v>
          </cell>
          <cell r="X608">
            <v>30</v>
          </cell>
          <cell r="Y608">
            <v>42499</v>
          </cell>
          <cell r="Z608">
            <v>9</v>
          </cell>
        </row>
        <row r="609">
          <cell r="C609">
            <v>3616</v>
          </cell>
          <cell r="D609" t="str">
            <v>MANGRA</v>
          </cell>
          <cell r="E609">
            <v>2016</v>
          </cell>
          <cell r="F609" t="str">
            <v>TA</v>
          </cell>
          <cell r="G609" t="str">
            <v>26 x PL.INTERFACE MIPS-300N SMD v1.1</v>
          </cell>
          <cell r="H609" t="str">
            <v>OF3522</v>
          </cell>
          <cell r="I609"/>
          <cell r="J609">
            <v>16</v>
          </cell>
          <cell r="K609">
            <v>43.18</v>
          </cell>
          <cell r="L609">
            <v>-27.18</v>
          </cell>
          <cell r="M609">
            <v>2.69875</v>
          </cell>
          <cell r="N609" t="str">
            <v>-</v>
          </cell>
          <cell r="O609" t="str">
            <v>-</v>
          </cell>
          <cell r="P609" t="str">
            <v>EMM</v>
          </cell>
          <cell r="Q609" t="str">
            <v>-</v>
          </cell>
          <cell r="R609" t="str">
            <v>-</v>
          </cell>
          <cell r="S609" t="str">
            <v>-</v>
          </cell>
          <cell r="T609" t="str">
            <v>-</v>
          </cell>
          <cell r="U609">
            <v>42459</v>
          </cell>
          <cell r="V609">
            <v>42490</v>
          </cell>
          <cell r="W609">
            <v>42490</v>
          </cell>
          <cell r="X609">
            <v>30</v>
          </cell>
          <cell r="Y609">
            <v>42499</v>
          </cell>
          <cell r="Z609">
            <v>9</v>
          </cell>
        </row>
        <row r="610">
          <cell r="C610">
            <v>3617</v>
          </cell>
          <cell r="D610" t="str">
            <v>ELEARD</v>
          </cell>
          <cell r="E610">
            <v>2016</v>
          </cell>
          <cell r="F610" t="str">
            <v>TA</v>
          </cell>
          <cell r="G610" t="str">
            <v>SOPORT SCADA TEDIS.Net ARDALES 2.016 (Cont.Mnto.)</v>
          </cell>
          <cell r="H610" t="str">
            <v>IND</v>
          </cell>
          <cell r="I610"/>
          <cell r="J610">
            <v>16</v>
          </cell>
          <cell r="K610">
            <v>18.829999999999998</v>
          </cell>
          <cell r="L610">
            <v>-2.8299999999999983</v>
          </cell>
          <cell r="M610">
            <v>1.1768749999999999</v>
          </cell>
          <cell r="N610" t="str">
            <v>-</v>
          </cell>
          <cell r="O610" t="str">
            <v>-</v>
          </cell>
          <cell r="P610" t="str">
            <v>-</v>
          </cell>
          <cell r="Q610" t="str">
            <v>-</v>
          </cell>
          <cell r="R610" t="str">
            <v>JMG</v>
          </cell>
          <cell r="S610" t="str">
            <v>-</v>
          </cell>
          <cell r="T610" t="str">
            <v>-</v>
          </cell>
          <cell r="U610">
            <v>42461</v>
          </cell>
          <cell r="V610">
            <v>42825</v>
          </cell>
          <cell r="W610">
            <v>42825</v>
          </cell>
          <cell r="X610">
            <v>360</v>
          </cell>
          <cell r="Y610">
            <v>42825</v>
          </cell>
          <cell r="Z610">
            <v>0</v>
          </cell>
        </row>
        <row r="611">
          <cell r="C611">
            <v>3618</v>
          </cell>
          <cell r="D611" t="str">
            <v>EOSPIT</v>
          </cell>
          <cell r="E611">
            <v>2016</v>
          </cell>
          <cell r="F611" t="str">
            <v>TA</v>
          </cell>
          <cell r="G611" t="str">
            <v>SOPORTE SCADA EOSA-PITARCH 2.016 (Cont.Mnto.)</v>
          </cell>
          <cell r="H611" t="str">
            <v>IND</v>
          </cell>
          <cell r="I611"/>
          <cell r="J611">
            <v>16</v>
          </cell>
          <cell r="K611">
            <v>7</v>
          </cell>
          <cell r="L611">
            <v>9</v>
          </cell>
          <cell r="M611">
            <v>0.4375</v>
          </cell>
          <cell r="N611" t="str">
            <v>-</v>
          </cell>
          <cell r="O611" t="str">
            <v>-</v>
          </cell>
          <cell r="P611" t="str">
            <v>-</v>
          </cell>
          <cell r="Q611" t="str">
            <v>-</v>
          </cell>
          <cell r="R611" t="str">
            <v>JMG</v>
          </cell>
          <cell r="S611" t="str">
            <v>-</v>
          </cell>
          <cell r="T611" t="str">
            <v>-</v>
          </cell>
          <cell r="U611">
            <v>42461</v>
          </cell>
          <cell r="V611">
            <v>42825</v>
          </cell>
          <cell r="W611">
            <v>42825</v>
          </cell>
          <cell r="X611">
            <v>360</v>
          </cell>
          <cell r="Y611">
            <v>42825</v>
          </cell>
          <cell r="Z611">
            <v>0</v>
          </cell>
        </row>
        <row r="612">
          <cell r="C612">
            <v>3619</v>
          </cell>
          <cell r="D612" t="str">
            <v>SERGAR</v>
          </cell>
          <cell r="E612">
            <v>2016</v>
          </cell>
          <cell r="F612" t="str">
            <v>TA</v>
          </cell>
          <cell r="G612" t="str">
            <v>SOPORTE SCADA SERVILIANO 2,016 (Contr.Mnto)</v>
          </cell>
          <cell r="H612" t="str">
            <v>IND</v>
          </cell>
          <cell r="I612"/>
          <cell r="J612">
            <v>16</v>
          </cell>
          <cell r="K612">
            <v>4.25</v>
          </cell>
          <cell r="L612">
            <v>11.75</v>
          </cell>
          <cell r="M612">
            <v>0.265625</v>
          </cell>
          <cell r="N612" t="str">
            <v>-</v>
          </cell>
          <cell r="O612" t="str">
            <v>-</v>
          </cell>
          <cell r="P612" t="str">
            <v>-</v>
          </cell>
          <cell r="Q612" t="str">
            <v>-</v>
          </cell>
          <cell r="R612" t="str">
            <v>JMG</v>
          </cell>
          <cell r="S612" t="str">
            <v>-</v>
          </cell>
          <cell r="T612" t="str">
            <v>-</v>
          </cell>
          <cell r="U612">
            <v>42461</v>
          </cell>
          <cell r="V612">
            <v>42825</v>
          </cell>
          <cell r="W612">
            <v>42825</v>
          </cell>
          <cell r="X612">
            <v>360</v>
          </cell>
          <cell r="Y612">
            <v>42825</v>
          </cell>
          <cell r="Z612">
            <v>0</v>
          </cell>
        </row>
        <row r="613">
          <cell r="C613">
            <v>3620</v>
          </cell>
          <cell r="D613" t="str">
            <v>EOSENE</v>
          </cell>
          <cell r="E613">
            <v>2016</v>
          </cell>
          <cell r="F613" t="str">
            <v>TA</v>
          </cell>
          <cell r="G613" t="str">
            <v>10 x MATERIAL RTU's I.A.T. EOSA V1.0</v>
          </cell>
          <cell r="H613" t="str">
            <v>PPAL</v>
          </cell>
          <cell r="I613"/>
          <cell r="J613">
            <v>23</v>
          </cell>
          <cell r="K613">
            <v>45.68</v>
          </cell>
          <cell r="L613">
            <v>-22.68</v>
          </cell>
          <cell r="M613">
            <v>1.9860869565217392</v>
          </cell>
          <cell r="N613" t="str">
            <v>-</v>
          </cell>
          <cell r="O613" t="str">
            <v>-</v>
          </cell>
          <cell r="P613" t="str">
            <v>EMM</v>
          </cell>
          <cell r="Q613" t="str">
            <v>-</v>
          </cell>
          <cell r="R613" t="str">
            <v>-</v>
          </cell>
          <cell r="S613" t="str">
            <v>-</v>
          </cell>
          <cell r="T613" t="str">
            <v>-</v>
          </cell>
          <cell r="U613">
            <v>42464</v>
          </cell>
          <cell r="V613">
            <v>42521</v>
          </cell>
          <cell r="W613">
            <v>42576</v>
          </cell>
          <cell r="X613">
            <v>57</v>
          </cell>
          <cell r="Y613">
            <v>42576</v>
          </cell>
          <cell r="Z613">
            <v>0</v>
          </cell>
        </row>
        <row r="614">
          <cell r="C614"/>
          <cell r="D614"/>
          <cell r="E614"/>
          <cell r="F614"/>
          <cell r="G614"/>
          <cell r="H614"/>
          <cell r="I614"/>
          <cell r="J614">
            <v>442</v>
          </cell>
          <cell r="K614">
            <v>561.16999999999996</v>
          </cell>
          <cell r="L614">
            <v>-119.16999999999996</v>
          </cell>
          <cell r="M614"/>
          <cell r="N614"/>
          <cell r="O614"/>
          <cell r="P614"/>
          <cell r="Q614"/>
          <cell r="R614"/>
          <cell r="S614"/>
          <cell r="T614"/>
          <cell r="U614"/>
          <cell r="V614"/>
          <cell r="W614"/>
          <cell r="X614"/>
          <cell r="Y614"/>
          <cell r="Z614">
            <v>-46</v>
          </cell>
        </row>
        <row r="615">
          <cell r="C615"/>
          <cell r="D615"/>
          <cell r="E615"/>
          <cell r="F615"/>
          <cell r="G615"/>
          <cell r="H615"/>
          <cell r="I615"/>
          <cell r="J615"/>
          <cell r="K615"/>
          <cell r="L615"/>
          <cell r="M615"/>
          <cell r="N615"/>
          <cell r="O615"/>
          <cell r="P615"/>
          <cell r="Q615"/>
          <cell r="R615"/>
          <cell r="S615"/>
          <cell r="T615"/>
          <cell r="U615"/>
          <cell r="V615"/>
          <cell r="W615"/>
          <cell r="X615"/>
          <cell r="Y615"/>
          <cell r="Z615"/>
        </row>
        <row r="616">
          <cell r="C616"/>
          <cell r="D616"/>
          <cell r="E616"/>
          <cell r="F616"/>
          <cell r="G616"/>
          <cell r="H616"/>
          <cell r="I616"/>
          <cell r="J616"/>
          <cell r="K616"/>
          <cell r="L616"/>
          <cell r="M616"/>
          <cell r="N616"/>
          <cell r="O616"/>
          <cell r="P616"/>
          <cell r="Q616"/>
          <cell r="R616"/>
          <cell r="S616"/>
          <cell r="T616"/>
          <cell r="U616"/>
          <cell r="V616"/>
          <cell r="W616"/>
          <cell r="X616"/>
          <cell r="Y616"/>
          <cell r="Z616"/>
        </row>
        <row r="617">
          <cell r="C617"/>
          <cell r="D617"/>
          <cell r="E617"/>
          <cell r="F617"/>
          <cell r="G617"/>
          <cell r="H617"/>
          <cell r="I617"/>
          <cell r="J617"/>
          <cell r="K617"/>
          <cell r="N617" t="str">
            <v>APROVISIONAMENTS</v>
          </cell>
          <cell r="O617" t="str">
            <v>ADMINISTRACIO</v>
          </cell>
          <cell r="P617" t="str">
            <v>OPERACIONS</v>
          </cell>
          <cell r="Q617" t="str">
            <v>IMPLEMENTACIO</v>
          </cell>
          <cell r="R617" t="str">
            <v>DESENVOLUPAMENT</v>
          </cell>
          <cell r="S617" t="str">
            <v>COMERCIAL</v>
          </cell>
          <cell r="T617" t="str">
            <v>CONSUL.TELCOMUNIC.</v>
          </cell>
          <cell r="U617"/>
          <cell r="Z617"/>
        </row>
        <row r="618">
          <cell r="C618"/>
          <cell r="N618"/>
          <cell r="O618"/>
          <cell r="P618"/>
          <cell r="Q618"/>
          <cell r="R618"/>
          <cell r="S618"/>
          <cell r="T618"/>
          <cell r="U618"/>
          <cell r="Z618"/>
        </row>
        <row r="619">
          <cell r="C619"/>
          <cell r="N619"/>
          <cell r="O619"/>
          <cell r="P619"/>
          <cell r="Q619"/>
          <cell r="R619"/>
          <cell r="S619"/>
          <cell r="T619"/>
          <cell r="U619"/>
          <cell r="Z619"/>
        </row>
        <row r="620">
          <cell r="C620"/>
          <cell r="N620"/>
          <cell r="O620"/>
          <cell r="P620"/>
          <cell r="Q620"/>
          <cell r="R620"/>
          <cell r="S620"/>
          <cell r="T620"/>
          <cell r="U620"/>
          <cell r="Z620"/>
        </row>
        <row r="621">
          <cell r="C621"/>
          <cell r="E621"/>
          <cell r="F621"/>
          <cell r="G621"/>
          <cell r="H621"/>
          <cell r="I621"/>
          <cell r="J621"/>
          <cell r="K621"/>
          <cell r="L621"/>
          <cell r="M621"/>
          <cell r="N621"/>
          <cell r="O621"/>
          <cell r="P621"/>
          <cell r="Q621"/>
          <cell r="R621"/>
          <cell r="S621"/>
          <cell r="T621"/>
          <cell r="U621"/>
          <cell r="Z621"/>
        </row>
        <row r="622">
          <cell r="C622"/>
          <cell r="E622" t="str">
            <v>Projectes (EXTERNS) en curs 2.016</v>
          </cell>
          <cell r="F622"/>
          <cell r="G622"/>
          <cell r="H622"/>
          <cell r="I622"/>
          <cell r="J622"/>
          <cell r="K622"/>
          <cell r="L622"/>
          <cell r="M622"/>
          <cell r="N622"/>
          <cell r="O622"/>
          <cell r="P622"/>
          <cell r="Q622"/>
          <cell r="R622"/>
          <cell r="S622"/>
          <cell r="T622"/>
          <cell r="U622"/>
          <cell r="Z622"/>
        </row>
        <row r="623">
          <cell r="N623"/>
          <cell r="O623"/>
          <cell r="P623"/>
          <cell r="Q623"/>
          <cell r="R623"/>
          <cell r="S623"/>
          <cell r="T623"/>
          <cell r="U623"/>
          <cell r="Z623"/>
        </row>
        <row r="624">
          <cell r="C624"/>
          <cell r="D624"/>
          <cell r="E624"/>
          <cell r="F624"/>
          <cell r="G624"/>
          <cell r="H624"/>
          <cell r="I624"/>
          <cell r="J624"/>
          <cell r="K624"/>
          <cell r="L624"/>
          <cell r="M624"/>
          <cell r="N624"/>
          <cell r="O624"/>
          <cell r="P624"/>
          <cell r="Q624"/>
          <cell r="R624"/>
          <cell r="S624"/>
          <cell r="T624"/>
          <cell r="U624"/>
          <cell r="V624"/>
          <cell r="W624"/>
          <cell r="X624"/>
          <cell r="Y624"/>
          <cell r="Z624"/>
        </row>
        <row r="625">
          <cell r="C625" t="str">
            <v>OF</v>
          </cell>
          <cell r="D625" t="str">
            <v>CLIENT</v>
          </cell>
          <cell r="E625" t="str">
            <v>ANY</v>
          </cell>
          <cell r="F625" t="str">
            <v>STATUS</v>
          </cell>
          <cell r="G625" t="str">
            <v>PROJECTE</v>
          </cell>
          <cell r="H625" t="str">
            <v>TIPUS OF o DEPENDENCIA</v>
          </cell>
          <cell r="I625"/>
          <cell r="J625" t="str">
            <v>PREV</v>
          </cell>
          <cell r="K625" t="str">
            <v>TOTAL</v>
          </cell>
          <cell r="L625" t="str">
            <v>DESV</v>
          </cell>
          <cell r="M625" t="str">
            <v>AVANÇ</v>
          </cell>
          <cell r="N625" t="str">
            <v>DPT. IMPLICATS</v>
          </cell>
          <cell r="O625"/>
          <cell r="P625"/>
          <cell r="Q625"/>
          <cell r="R625"/>
          <cell r="S625"/>
          <cell r="T625"/>
          <cell r="U625" t="str">
            <v>DATA</v>
          </cell>
          <cell r="V625" t="str">
            <v>DATA</v>
          </cell>
          <cell r="W625" t="str">
            <v>DATA</v>
          </cell>
          <cell r="X625" t="str">
            <v>DURADA</v>
          </cell>
          <cell r="Y625" t="str">
            <v>DATA</v>
          </cell>
          <cell r="Z625" t="str">
            <v>DESVIAC.</v>
          </cell>
        </row>
        <row r="626">
          <cell r="C626"/>
          <cell r="D626"/>
          <cell r="E626"/>
          <cell r="F626"/>
          <cell r="G626"/>
          <cell r="H626"/>
          <cell r="I626"/>
          <cell r="J626"/>
          <cell r="K626" t="str">
            <v>REAL</v>
          </cell>
          <cell r="L626"/>
          <cell r="M626"/>
          <cell r="N626"/>
          <cell r="O626"/>
          <cell r="P626"/>
          <cell r="Q626"/>
          <cell r="R626"/>
          <cell r="S626"/>
          <cell r="T626"/>
          <cell r="U626" t="str">
            <v>INICI</v>
          </cell>
          <cell r="V626" t="str">
            <v>ENTREGA</v>
          </cell>
          <cell r="W626" t="str">
            <v>REVISADA</v>
          </cell>
          <cell r="X626"/>
          <cell r="Y626" t="str">
            <v>ACCEP.</v>
          </cell>
          <cell r="Z626"/>
        </row>
        <row r="627">
          <cell r="C627"/>
          <cell r="D627"/>
          <cell r="E627"/>
          <cell r="F627"/>
          <cell r="G627"/>
          <cell r="H627"/>
          <cell r="I627"/>
          <cell r="J627"/>
          <cell r="K627"/>
          <cell r="L627"/>
          <cell r="M627"/>
          <cell r="N627"/>
          <cell r="O627"/>
          <cell r="P627"/>
          <cell r="Q627"/>
          <cell r="R627"/>
          <cell r="S627"/>
          <cell r="T627"/>
          <cell r="U627"/>
          <cell r="V627"/>
          <cell r="W627"/>
          <cell r="X627"/>
          <cell r="Y627"/>
          <cell r="Z627"/>
        </row>
        <row r="628">
          <cell r="C628">
            <v>3621</v>
          </cell>
          <cell r="D628" t="str">
            <v>SITEL</v>
          </cell>
          <cell r="E628">
            <v>2016</v>
          </cell>
          <cell r="F628" t="str">
            <v>TA</v>
          </cell>
          <cell r="G628" t="str">
            <v>5 x MODE.RADIO C/DIN v2.2</v>
          </cell>
          <cell r="H628" t="str">
            <v>OF3620</v>
          </cell>
          <cell r="I628"/>
          <cell r="J628">
            <v>8</v>
          </cell>
          <cell r="K628">
            <v>9.42</v>
          </cell>
          <cell r="L628">
            <v>-1.42</v>
          </cell>
          <cell r="M628">
            <v>1.1775</v>
          </cell>
          <cell r="N628" t="str">
            <v>-</v>
          </cell>
          <cell r="O628" t="str">
            <v>-</v>
          </cell>
          <cell r="P628" t="str">
            <v>EMM</v>
          </cell>
          <cell r="Q628" t="str">
            <v>-</v>
          </cell>
          <cell r="R628" t="str">
            <v>-</v>
          </cell>
          <cell r="S628" t="str">
            <v>-</v>
          </cell>
          <cell r="T628" t="str">
            <v>-</v>
          </cell>
          <cell r="U628">
            <v>42464</v>
          </cell>
          <cell r="V628">
            <v>42521</v>
          </cell>
          <cell r="W628">
            <v>42521</v>
          </cell>
          <cell r="X628">
            <v>57</v>
          </cell>
          <cell r="Y628">
            <v>42523</v>
          </cell>
          <cell r="Z628">
            <v>2</v>
          </cell>
        </row>
        <row r="629">
          <cell r="C629">
            <v>3622</v>
          </cell>
          <cell r="D629" t="str">
            <v>SITEL</v>
          </cell>
          <cell r="E629">
            <v>2016</v>
          </cell>
          <cell r="F629" t="str">
            <v>TA</v>
          </cell>
          <cell r="G629" t="str">
            <v>21 x RTU CAP32-48</v>
          </cell>
          <cell r="H629" t="str">
            <v>OF3620</v>
          </cell>
          <cell r="I629"/>
          <cell r="J629">
            <v>12</v>
          </cell>
          <cell r="K629">
            <v>12</v>
          </cell>
          <cell r="L629">
            <v>0</v>
          </cell>
          <cell r="M629">
            <v>1</v>
          </cell>
          <cell r="N629" t="str">
            <v>-</v>
          </cell>
          <cell r="O629" t="str">
            <v>-</v>
          </cell>
          <cell r="P629" t="str">
            <v>EMM</v>
          </cell>
          <cell r="Q629" t="str">
            <v>-</v>
          </cell>
          <cell r="R629" t="str">
            <v>-</v>
          </cell>
          <cell r="S629" t="str">
            <v>-</v>
          </cell>
          <cell r="T629" t="str">
            <v>-</v>
          </cell>
          <cell r="U629">
            <v>42464</v>
          </cell>
          <cell r="V629">
            <v>42521</v>
          </cell>
          <cell r="W629">
            <v>42576</v>
          </cell>
          <cell r="X629">
            <v>57</v>
          </cell>
          <cell r="Y629">
            <v>42576</v>
          </cell>
          <cell r="Z629">
            <v>0</v>
          </cell>
        </row>
        <row r="630">
          <cell r="C630">
            <v>3623</v>
          </cell>
          <cell r="D630" t="str">
            <v>SITEL</v>
          </cell>
          <cell r="E630">
            <v>2016</v>
          </cell>
          <cell r="F630" t="str">
            <v>TA</v>
          </cell>
          <cell r="G630" t="str">
            <v>40 x CES CAP32 Generica V2.4</v>
          </cell>
          <cell r="H630" t="str">
            <v>OF3620</v>
          </cell>
          <cell r="I630"/>
          <cell r="J630">
            <v>8</v>
          </cell>
          <cell r="K630">
            <v>8.02</v>
          </cell>
          <cell r="L630">
            <v>-1.9999999999999574E-2</v>
          </cell>
          <cell r="M630">
            <v>1.0024999999999999</v>
          </cell>
          <cell r="N630" t="str">
            <v>-</v>
          </cell>
          <cell r="O630" t="str">
            <v>-</v>
          </cell>
          <cell r="P630" t="str">
            <v>EMM</v>
          </cell>
          <cell r="Q630" t="str">
            <v>-</v>
          </cell>
          <cell r="R630" t="str">
            <v>-</v>
          </cell>
          <cell r="S630" t="str">
            <v>-</v>
          </cell>
          <cell r="T630" t="str">
            <v>-</v>
          </cell>
          <cell r="U630">
            <v>42464</v>
          </cell>
          <cell r="V630">
            <v>42521</v>
          </cell>
          <cell r="W630">
            <v>42566</v>
          </cell>
          <cell r="X630">
            <v>57</v>
          </cell>
          <cell r="Y630">
            <v>42566</v>
          </cell>
          <cell r="Z630">
            <v>0</v>
          </cell>
        </row>
        <row r="631">
          <cell r="C631">
            <v>3624</v>
          </cell>
          <cell r="D631" t="str">
            <v>SITEL</v>
          </cell>
          <cell r="E631">
            <v>2016</v>
          </cell>
          <cell r="F631" t="str">
            <v>TA</v>
          </cell>
          <cell r="G631" t="str">
            <v>20 x CES-48 CAP32 v2.4</v>
          </cell>
          <cell r="H631" t="str">
            <v>OF3620</v>
          </cell>
          <cell r="I631"/>
          <cell r="J631">
            <v>8</v>
          </cell>
          <cell r="K631">
            <v>8.1</v>
          </cell>
          <cell r="L631">
            <v>-9.9999999999999645E-2</v>
          </cell>
          <cell r="M631">
            <v>1.0125</v>
          </cell>
          <cell r="N631" t="str">
            <v>-</v>
          </cell>
          <cell r="O631" t="str">
            <v>-</v>
          </cell>
          <cell r="P631" t="str">
            <v>EMM</v>
          </cell>
          <cell r="Q631" t="str">
            <v>-</v>
          </cell>
          <cell r="R631" t="str">
            <v>-</v>
          </cell>
          <cell r="S631" t="str">
            <v>-</v>
          </cell>
          <cell r="T631" t="str">
            <v>-</v>
          </cell>
          <cell r="U631">
            <v>42464</v>
          </cell>
          <cell r="V631">
            <v>42521</v>
          </cell>
          <cell r="W631">
            <v>42566</v>
          </cell>
          <cell r="X631">
            <v>57</v>
          </cell>
          <cell r="Y631">
            <v>42566</v>
          </cell>
          <cell r="Z631">
            <v>0</v>
          </cell>
        </row>
        <row r="632">
          <cell r="C632">
            <v>3625</v>
          </cell>
          <cell r="D632" t="str">
            <v>SITEL</v>
          </cell>
          <cell r="E632">
            <v>2016</v>
          </cell>
          <cell r="F632" t="str">
            <v>TA</v>
          </cell>
          <cell r="G632" t="str">
            <v>36 x EE CAP32 v2,1</v>
          </cell>
          <cell r="H632" t="str">
            <v>OF3620</v>
          </cell>
          <cell r="I632"/>
          <cell r="J632">
            <v>6</v>
          </cell>
          <cell r="K632">
            <v>7.08</v>
          </cell>
          <cell r="L632">
            <v>-1.08</v>
          </cell>
          <cell r="M632">
            <v>1.18</v>
          </cell>
          <cell r="N632" t="str">
            <v>-</v>
          </cell>
          <cell r="O632" t="str">
            <v>-</v>
          </cell>
          <cell r="P632" t="str">
            <v>EMM</v>
          </cell>
          <cell r="Q632" t="str">
            <v>-</v>
          </cell>
          <cell r="R632" t="str">
            <v>-</v>
          </cell>
          <cell r="S632" t="str">
            <v>-</v>
          </cell>
          <cell r="T632" t="str">
            <v>-</v>
          </cell>
          <cell r="U632">
            <v>42464</v>
          </cell>
          <cell r="V632">
            <v>42521</v>
          </cell>
          <cell r="W632">
            <v>42576</v>
          </cell>
          <cell r="X632">
            <v>57</v>
          </cell>
          <cell r="Y632">
            <v>42576</v>
          </cell>
          <cell r="Z632">
            <v>0</v>
          </cell>
        </row>
        <row r="633">
          <cell r="C633">
            <v>3626</v>
          </cell>
          <cell r="D633" t="str">
            <v>SITEL</v>
          </cell>
          <cell r="E633">
            <v>2016</v>
          </cell>
          <cell r="F633" t="str">
            <v>TA</v>
          </cell>
          <cell r="G633" t="str">
            <v>30 x FRONT END EE CAP32 v2.1</v>
          </cell>
          <cell r="H633" t="str">
            <v>OF3620</v>
          </cell>
          <cell r="I633"/>
          <cell r="J633">
            <v>2</v>
          </cell>
          <cell r="K633">
            <v>3.1</v>
          </cell>
          <cell r="L633">
            <v>-1.1000000000000001</v>
          </cell>
          <cell r="M633">
            <v>1.55</v>
          </cell>
          <cell r="N633" t="str">
            <v>-</v>
          </cell>
          <cell r="O633" t="str">
            <v>-</v>
          </cell>
          <cell r="P633" t="str">
            <v>EMM</v>
          </cell>
          <cell r="Q633" t="str">
            <v>-</v>
          </cell>
          <cell r="R633" t="str">
            <v>-</v>
          </cell>
          <cell r="S633" t="str">
            <v>-</v>
          </cell>
          <cell r="T633" t="str">
            <v>-</v>
          </cell>
          <cell r="U633">
            <v>42464</v>
          </cell>
          <cell r="V633">
            <v>42521</v>
          </cell>
          <cell r="W633">
            <v>42566</v>
          </cell>
          <cell r="X633">
            <v>57</v>
          </cell>
          <cell r="Y633">
            <v>42566</v>
          </cell>
          <cell r="Z633">
            <v>0</v>
          </cell>
        </row>
        <row r="634">
          <cell r="C634">
            <v>3627</v>
          </cell>
          <cell r="D634" t="str">
            <v>SITEL</v>
          </cell>
          <cell r="E634">
            <v>2016</v>
          </cell>
          <cell r="F634" t="str">
            <v>TA</v>
          </cell>
          <cell r="G634" t="str">
            <v>36 x FRONT ENT CES CAP32 v1,2</v>
          </cell>
          <cell r="H634" t="str">
            <v>OF3620</v>
          </cell>
          <cell r="I634"/>
          <cell r="J634">
            <v>3</v>
          </cell>
          <cell r="K634">
            <v>3.17</v>
          </cell>
          <cell r="L634">
            <v>-0.16999999999999993</v>
          </cell>
          <cell r="M634">
            <v>1.0566666666666666</v>
          </cell>
          <cell r="N634" t="str">
            <v>-</v>
          </cell>
          <cell r="O634" t="str">
            <v>-</v>
          </cell>
          <cell r="P634" t="str">
            <v>EMM</v>
          </cell>
          <cell r="Q634" t="str">
            <v>-</v>
          </cell>
          <cell r="R634" t="str">
            <v>-</v>
          </cell>
          <cell r="S634" t="str">
            <v>-</v>
          </cell>
          <cell r="T634" t="str">
            <v>-</v>
          </cell>
          <cell r="U634">
            <v>42464</v>
          </cell>
          <cell r="V634">
            <v>42521</v>
          </cell>
          <cell r="W634">
            <v>42566</v>
          </cell>
          <cell r="X634">
            <v>57</v>
          </cell>
          <cell r="Y634">
            <v>42566</v>
          </cell>
          <cell r="Z634">
            <v>0</v>
          </cell>
        </row>
        <row r="635">
          <cell r="C635">
            <v>3628</v>
          </cell>
          <cell r="D635" t="str">
            <v>SITEL</v>
          </cell>
          <cell r="E635">
            <v>2016</v>
          </cell>
          <cell r="F635" t="str">
            <v>TA</v>
          </cell>
          <cell r="G635" t="str">
            <v>5 x MODEM RADIO C/DIN v2.2</v>
          </cell>
          <cell r="H635" t="str">
            <v>OF3620</v>
          </cell>
          <cell r="I635"/>
          <cell r="J635">
            <v>3.75</v>
          </cell>
          <cell r="K635">
            <v>9.58</v>
          </cell>
          <cell r="L635">
            <v>-5.83</v>
          </cell>
          <cell r="M635">
            <v>2.5546666666666669</v>
          </cell>
          <cell r="N635" t="str">
            <v>-</v>
          </cell>
          <cell r="O635" t="str">
            <v>-</v>
          </cell>
          <cell r="P635" t="str">
            <v>EMM</v>
          </cell>
          <cell r="Q635" t="str">
            <v>-</v>
          </cell>
          <cell r="R635" t="str">
            <v>-</v>
          </cell>
          <cell r="S635" t="str">
            <v>-</v>
          </cell>
          <cell r="T635" t="str">
            <v>-</v>
          </cell>
          <cell r="U635">
            <v>42464</v>
          </cell>
          <cell r="V635">
            <v>42521</v>
          </cell>
          <cell r="W635">
            <v>42521</v>
          </cell>
          <cell r="X635">
            <v>57</v>
          </cell>
          <cell r="Y635">
            <v>42523</v>
          </cell>
          <cell r="Z635">
            <v>2</v>
          </cell>
        </row>
        <row r="636">
          <cell r="C636">
            <v>3629</v>
          </cell>
          <cell r="D636" t="str">
            <v>EMSA</v>
          </cell>
          <cell r="E636">
            <v>2016</v>
          </cell>
          <cell r="F636" t="str">
            <v>TA</v>
          </cell>
          <cell r="G636" t="str">
            <v>CC SCADA TEDIS.Net EMSA v1.0</v>
          </cell>
          <cell r="H636" t="str">
            <v>IND</v>
          </cell>
          <cell r="I636"/>
          <cell r="J636">
            <v>116</v>
          </cell>
          <cell r="K636">
            <v>127.5</v>
          </cell>
          <cell r="L636">
            <v>-11.5</v>
          </cell>
          <cell r="M636">
            <v>1.0991379310344827</v>
          </cell>
          <cell r="N636" t="str">
            <v>-</v>
          </cell>
          <cell r="O636" t="str">
            <v>-</v>
          </cell>
          <cell r="P636" t="str">
            <v>-</v>
          </cell>
          <cell r="Q636" t="str">
            <v>-</v>
          </cell>
          <cell r="R636" t="str">
            <v>EDC</v>
          </cell>
          <cell r="S636" t="str">
            <v>-</v>
          </cell>
          <cell r="T636" t="str">
            <v>-</v>
          </cell>
          <cell r="U636">
            <v>42465</v>
          </cell>
          <cell r="V636">
            <v>42643</v>
          </cell>
          <cell r="W636">
            <v>42927</v>
          </cell>
          <cell r="X636">
            <v>175</v>
          </cell>
          <cell r="Y636">
            <v>42927</v>
          </cell>
          <cell r="Z636">
            <v>0</v>
          </cell>
        </row>
        <row r="637">
          <cell r="C637">
            <v>3630</v>
          </cell>
          <cell r="D637" t="str">
            <v>ORMAZA</v>
          </cell>
          <cell r="E637">
            <v>2016</v>
          </cell>
          <cell r="F637" t="str">
            <v>TA</v>
          </cell>
          <cell r="G637" t="str">
            <v>CC SCADA TEDIS.Net OPA v1.0 (DEMO)</v>
          </cell>
          <cell r="H637" t="str">
            <v>IND</v>
          </cell>
          <cell r="I637"/>
          <cell r="J637">
            <v>8</v>
          </cell>
          <cell r="K637">
            <v>37.25</v>
          </cell>
          <cell r="L637">
            <v>-29.25</v>
          </cell>
          <cell r="M637">
            <v>4.65625</v>
          </cell>
          <cell r="N637" t="str">
            <v>-</v>
          </cell>
          <cell r="O637" t="str">
            <v>-</v>
          </cell>
          <cell r="P637" t="str">
            <v>-</v>
          </cell>
          <cell r="Q637" t="str">
            <v>-</v>
          </cell>
          <cell r="R637" t="str">
            <v>EDC</v>
          </cell>
          <cell r="S637" t="str">
            <v>-</v>
          </cell>
          <cell r="T637" t="str">
            <v>-</v>
          </cell>
          <cell r="U637">
            <v>42466</v>
          </cell>
          <cell r="V637">
            <v>42475</v>
          </cell>
          <cell r="W637">
            <v>42508</v>
          </cell>
          <cell r="X637">
            <v>9</v>
          </cell>
          <cell r="Y637">
            <v>42508</v>
          </cell>
          <cell r="Z637">
            <v>0</v>
          </cell>
        </row>
        <row r="638">
          <cell r="C638">
            <v>3631</v>
          </cell>
          <cell r="D638" t="str">
            <v>EYPESA</v>
          </cell>
          <cell r="E638">
            <v>2016</v>
          </cell>
          <cell r="F638" t="str">
            <v>TA</v>
          </cell>
          <cell r="G638" t="str">
            <v>RTU C.H. ROCASSES v4.0</v>
          </cell>
          <cell r="H638" t="str">
            <v>PPAL</v>
          </cell>
          <cell r="I638"/>
          <cell r="J638">
            <v>4</v>
          </cell>
          <cell r="K638">
            <v>5.25</v>
          </cell>
          <cell r="L638">
            <v>-1.25</v>
          </cell>
          <cell r="M638">
            <v>1.3125</v>
          </cell>
          <cell r="N638" t="str">
            <v>-</v>
          </cell>
          <cell r="O638" t="str">
            <v>-</v>
          </cell>
          <cell r="P638" t="str">
            <v>-</v>
          </cell>
          <cell r="Q638" t="str">
            <v>-</v>
          </cell>
          <cell r="R638" t="str">
            <v>RVC</v>
          </cell>
          <cell r="S638" t="str">
            <v>-</v>
          </cell>
          <cell r="T638" t="str">
            <v>-</v>
          </cell>
          <cell r="U638">
            <v>42467</v>
          </cell>
          <cell r="V638">
            <v>42551</v>
          </cell>
          <cell r="W638">
            <v>42718</v>
          </cell>
          <cell r="X638">
            <v>83</v>
          </cell>
          <cell r="Y638">
            <v>42718</v>
          </cell>
          <cell r="Z638">
            <v>0</v>
          </cell>
        </row>
        <row r="639">
          <cell r="C639">
            <v>3632</v>
          </cell>
          <cell r="D639" t="str">
            <v>SITEL</v>
          </cell>
          <cell r="E639">
            <v>2016</v>
          </cell>
          <cell r="F639" t="str">
            <v>TA</v>
          </cell>
          <cell r="G639" t="str">
            <v>FW CAP16 CH EYPESA (3F22) v3.0)</v>
          </cell>
          <cell r="H639" t="str">
            <v>OF3631</v>
          </cell>
          <cell r="I639"/>
          <cell r="J639">
            <v>152</v>
          </cell>
          <cell r="K639">
            <v>123.34</v>
          </cell>
          <cell r="L639">
            <v>28.659999999999997</v>
          </cell>
          <cell r="M639">
            <v>0.81144736842105269</v>
          </cell>
          <cell r="N639" t="str">
            <v>-</v>
          </cell>
          <cell r="O639" t="str">
            <v>-</v>
          </cell>
          <cell r="P639" t="str">
            <v>-</v>
          </cell>
          <cell r="Q639" t="str">
            <v>-</v>
          </cell>
          <cell r="R639" t="str">
            <v>RVC</v>
          </cell>
          <cell r="S639" t="str">
            <v>-</v>
          </cell>
          <cell r="T639" t="str">
            <v>-</v>
          </cell>
          <cell r="U639">
            <v>42467</v>
          </cell>
          <cell r="V639">
            <v>42551</v>
          </cell>
          <cell r="W639">
            <v>42653</v>
          </cell>
          <cell r="X639">
            <v>83</v>
          </cell>
          <cell r="Y639">
            <v>42653</v>
          </cell>
          <cell r="Z639">
            <v>0</v>
          </cell>
        </row>
        <row r="640">
          <cell r="C640">
            <v>3633</v>
          </cell>
          <cell r="D640" t="str">
            <v>PEUSA</v>
          </cell>
          <cell r="E640">
            <v>2016</v>
          </cell>
          <cell r="F640" t="str">
            <v>TA</v>
          </cell>
          <cell r="G640" t="str">
            <v>Re-Instal·lacio SW CSSat PEUSA v10.0</v>
          </cell>
          <cell r="H640" t="str">
            <v>IND</v>
          </cell>
          <cell r="I640"/>
          <cell r="J640">
            <v>8</v>
          </cell>
          <cell r="K640">
            <v>7.5</v>
          </cell>
          <cell r="L640">
            <v>0.5</v>
          </cell>
          <cell r="M640">
            <v>0.9375</v>
          </cell>
          <cell r="N640" t="str">
            <v>-</v>
          </cell>
          <cell r="O640" t="str">
            <v>-</v>
          </cell>
          <cell r="P640" t="str">
            <v>-</v>
          </cell>
          <cell r="Q640" t="str">
            <v>-</v>
          </cell>
          <cell r="R640" t="str">
            <v>TRS</v>
          </cell>
          <cell r="S640" t="str">
            <v>-</v>
          </cell>
          <cell r="T640" t="str">
            <v>-</v>
          </cell>
          <cell r="U640">
            <v>42465</v>
          </cell>
          <cell r="V640">
            <v>42496</v>
          </cell>
          <cell r="W640">
            <v>42544</v>
          </cell>
          <cell r="X640">
            <v>31</v>
          </cell>
          <cell r="Y640">
            <v>42544</v>
          </cell>
          <cell r="Z640">
            <v>0</v>
          </cell>
        </row>
        <row r="641">
          <cell r="C641">
            <v>3634</v>
          </cell>
          <cell r="D641" t="str">
            <v>DEFIBER</v>
          </cell>
          <cell r="E641">
            <v>2016</v>
          </cell>
          <cell r="F641" t="str">
            <v>TA</v>
          </cell>
          <cell r="G641" t="str">
            <v>Rep/verif. TD S.E.CASTELLET-COG.DEFIBER</v>
          </cell>
          <cell r="H641" t="str">
            <v>IND</v>
          </cell>
          <cell r="I641"/>
          <cell r="J641">
            <v>8</v>
          </cell>
          <cell r="K641">
            <v>14.1</v>
          </cell>
          <cell r="L641">
            <v>-6.1</v>
          </cell>
          <cell r="M641">
            <v>1.7625</v>
          </cell>
          <cell r="N641" t="str">
            <v>-</v>
          </cell>
          <cell r="O641" t="str">
            <v>-</v>
          </cell>
          <cell r="P641" t="str">
            <v>EMM</v>
          </cell>
          <cell r="Q641" t="str">
            <v>-</v>
          </cell>
          <cell r="R641" t="str">
            <v>-</v>
          </cell>
          <cell r="S641" t="str">
            <v>-</v>
          </cell>
          <cell r="T641" t="str">
            <v>-</v>
          </cell>
          <cell r="U641">
            <v>42425</v>
          </cell>
          <cell r="V641">
            <v>42489</v>
          </cell>
          <cell r="W641">
            <v>42489</v>
          </cell>
          <cell r="X641">
            <v>64</v>
          </cell>
          <cell r="Y641">
            <v>42493</v>
          </cell>
          <cell r="Z641">
            <v>4</v>
          </cell>
        </row>
        <row r="642">
          <cell r="C642">
            <v>3635</v>
          </cell>
          <cell r="D642" t="str">
            <v>PEUSA</v>
          </cell>
          <cell r="E642">
            <v>2016</v>
          </cell>
          <cell r="F642" t="str">
            <v>TA</v>
          </cell>
          <cell r="G642" t="str">
            <v>SUPORT SW SCADA PEUSA</v>
          </cell>
          <cell r="H642" t="str">
            <v>IND</v>
          </cell>
          <cell r="I642"/>
          <cell r="J642">
            <v>8</v>
          </cell>
          <cell r="K642">
            <v>8</v>
          </cell>
          <cell r="L642">
            <v>0</v>
          </cell>
          <cell r="M642">
            <v>1</v>
          </cell>
          <cell r="N642" t="str">
            <v>-</v>
          </cell>
          <cell r="O642" t="str">
            <v>-</v>
          </cell>
          <cell r="P642" t="str">
            <v>-</v>
          </cell>
          <cell r="Q642" t="str">
            <v>-</v>
          </cell>
          <cell r="R642" t="str">
            <v>RVC</v>
          </cell>
          <cell r="S642" t="str">
            <v>-</v>
          </cell>
          <cell r="T642" t="str">
            <v>-</v>
          </cell>
          <cell r="U642">
            <v>42472</v>
          </cell>
          <cell r="V642">
            <v>42475</v>
          </cell>
          <cell r="W642">
            <v>42475</v>
          </cell>
          <cell r="X642">
            <v>3</v>
          </cell>
          <cell r="Y642">
            <v>42466</v>
          </cell>
          <cell r="Z642">
            <v>-9</v>
          </cell>
        </row>
        <row r="643">
          <cell r="C643">
            <v>3636</v>
          </cell>
          <cell r="D643" t="str">
            <v>ORMAZA</v>
          </cell>
          <cell r="E643">
            <v>2016</v>
          </cell>
          <cell r="F643" t="str">
            <v>TA</v>
          </cell>
          <cell r="G643" t="str">
            <v>CC SCADA TEDIS.Net H.VALL D'HEBRON v1.1</v>
          </cell>
          <cell r="H643" t="str">
            <v>OF2984</v>
          </cell>
          <cell r="I643"/>
          <cell r="J643">
            <v>46</v>
          </cell>
          <cell r="K643">
            <v>59.25</v>
          </cell>
          <cell r="L643">
            <v>-13.25</v>
          </cell>
          <cell r="M643">
            <v>1.2880434782608696</v>
          </cell>
          <cell r="N643" t="str">
            <v>-</v>
          </cell>
          <cell r="O643" t="str">
            <v>-</v>
          </cell>
          <cell r="P643" t="str">
            <v>-</v>
          </cell>
          <cell r="Q643" t="str">
            <v>-</v>
          </cell>
          <cell r="R643" t="str">
            <v>EDC</v>
          </cell>
          <cell r="S643" t="str">
            <v>-</v>
          </cell>
          <cell r="T643" t="str">
            <v>-</v>
          </cell>
          <cell r="U643">
            <v>42486</v>
          </cell>
          <cell r="V643">
            <v>42521</v>
          </cell>
          <cell r="W643">
            <v>43269</v>
          </cell>
          <cell r="X643">
            <v>35</v>
          </cell>
          <cell r="Y643">
            <v>43269</v>
          </cell>
          <cell r="Z643">
            <v>0</v>
          </cell>
        </row>
        <row r="644">
          <cell r="C644">
            <v>3637</v>
          </cell>
          <cell r="D644" t="str">
            <v>AGRELE</v>
          </cell>
          <cell r="E644">
            <v>2016</v>
          </cell>
          <cell r="F644" t="str">
            <v>TA</v>
          </cell>
          <cell r="G644" t="str">
            <v>REPARACIO CAP16-48 AGRI</v>
          </cell>
          <cell r="H644" t="str">
            <v>IND</v>
          </cell>
          <cell r="I644"/>
          <cell r="J644">
            <v>2</v>
          </cell>
          <cell r="K644">
            <v>2</v>
          </cell>
          <cell r="L644">
            <v>0</v>
          </cell>
          <cell r="M644">
            <v>1</v>
          </cell>
          <cell r="N644" t="str">
            <v>-</v>
          </cell>
          <cell r="O644" t="str">
            <v>-</v>
          </cell>
          <cell r="P644" t="str">
            <v>EMM</v>
          </cell>
          <cell r="Q644" t="str">
            <v>-</v>
          </cell>
          <cell r="R644" t="str">
            <v>-</v>
          </cell>
          <cell r="S644" t="str">
            <v>-</v>
          </cell>
          <cell r="T644" t="str">
            <v>-</v>
          </cell>
          <cell r="U644">
            <v>42478</v>
          </cell>
          <cell r="V644">
            <v>42486</v>
          </cell>
          <cell r="W644">
            <v>42486</v>
          </cell>
          <cell r="X644">
            <v>8</v>
          </cell>
          <cell r="Y644">
            <v>42486</v>
          </cell>
          <cell r="Z644">
            <v>0</v>
          </cell>
        </row>
        <row r="645">
          <cell r="C645">
            <v>3638</v>
          </cell>
          <cell r="D645" t="str">
            <v>ENDENE</v>
          </cell>
          <cell r="E645">
            <v>2016</v>
          </cell>
          <cell r="F645" t="str">
            <v>TA</v>
          </cell>
          <cell r="G645" t="str">
            <v>REPARACIO 3xRTU's PRE BALEARS</v>
          </cell>
          <cell r="H645" t="str">
            <v>IND</v>
          </cell>
          <cell r="I645"/>
          <cell r="J645">
            <v>8</v>
          </cell>
          <cell r="K645">
            <v>5.75</v>
          </cell>
          <cell r="L645">
            <v>2.25</v>
          </cell>
          <cell r="M645">
            <v>0.71875</v>
          </cell>
          <cell r="N645" t="str">
            <v>-</v>
          </cell>
          <cell r="O645" t="str">
            <v>-</v>
          </cell>
          <cell r="P645" t="str">
            <v>EMM</v>
          </cell>
          <cell r="Q645" t="str">
            <v>-</v>
          </cell>
          <cell r="R645" t="str">
            <v>-</v>
          </cell>
          <cell r="S645" t="str">
            <v>-</v>
          </cell>
          <cell r="T645" t="str">
            <v>-</v>
          </cell>
          <cell r="U645">
            <v>42464</v>
          </cell>
          <cell r="V645">
            <v>42489</v>
          </cell>
          <cell r="W645">
            <v>42717</v>
          </cell>
          <cell r="X645">
            <v>25</v>
          </cell>
          <cell r="Y645">
            <v>42717</v>
          </cell>
          <cell r="Z645">
            <v>0</v>
          </cell>
        </row>
        <row r="646">
          <cell r="C646">
            <v>3639</v>
          </cell>
          <cell r="D646" t="str">
            <v>BASENE</v>
          </cell>
          <cell r="E646">
            <v>2016</v>
          </cell>
          <cell r="F646" t="str">
            <v>TA</v>
          </cell>
          <cell r="G646" t="str">
            <v>Inst.i PEM RTU C.T. BEGUDA v1.0</v>
          </cell>
          <cell r="H646" t="str">
            <v>IND</v>
          </cell>
          <cell r="I646"/>
          <cell r="J646">
            <v>16</v>
          </cell>
          <cell r="K646">
            <v>16</v>
          </cell>
          <cell r="L646">
            <v>0</v>
          </cell>
          <cell r="M646">
            <v>1</v>
          </cell>
          <cell r="N646" t="str">
            <v>-</v>
          </cell>
          <cell r="O646" t="str">
            <v>-</v>
          </cell>
          <cell r="P646" t="str">
            <v>-</v>
          </cell>
          <cell r="Q646" t="str">
            <v>JMG</v>
          </cell>
          <cell r="R646" t="str">
            <v>-</v>
          </cell>
          <cell r="S646" t="str">
            <v>-</v>
          </cell>
          <cell r="T646" t="str">
            <v>-</v>
          </cell>
          <cell r="U646">
            <v>42486</v>
          </cell>
          <cell r="V646">
            <v>42521</v>
          </cell>
          <cell r="W646">
            <v>42572</v>
          </cell>
          <cell r="X646">
            <v>35</v>
          </cell>
          <cell r="Y646">
            <v>42572</v>
          </cell>
          <cell r="Z646">
            <v>0</v>
          </cell>
        </row>
        <row r="647">
          <cell r="C647">
            <v>3640</v>
          </cell>
          <cell r="D647" t="str">
            <v>AGRELE</v>
          </cell>
          <cell r="E647">
            <v>2016</v>
          </cell>
          <cell r="F647" t="str">
            <v>TA</v>
          </cell>
          <cell r="G647" t="str">
            <v>REPARACIO CAP16-48 AGRI</v>
          </cell>
          <cell r="H647" t="str">
            <v>IND</v>
          </cell>
          <cell r="I647"/>
          <cell r="J647">
            <v>1</v>
          </cell>
          <cell r="K647">
            <v>0.5</v>
          </cell>
          <cell r="L647">
            <v>0.5</v>
          </cell>
          <cell r="M647">
            <v>0.5</v>
          </cell>
          <cell r="N647" t="str">
            <v>-</v>
          </cell>
          <cell r="O647" t="str">
            <v>-</v>
          </cell>
          <cell r="P647" t="str">
            <v>EMM</v>
          </cell>
          <cell r="Q647" t="str">
            <v>-</v>
          </cell>
          <cell r="R647" t="str">
            <v>-</v>
          </cell>
          <cell r="S647" t="str">
            <v>-</v>
          </cell>
          <cell r="T647" t="str">
            <v>-</v>
          </cell>
          <cell r="U647">
            <v>42486</v>
          </cell>
          <cell r="V647">
            <v>42486</v>
          </cell>
          <cell r="W647">
            <v>42486</v>
          </cell>
          <cell r="X647">
            <v>0</v>
          </cell>
          <cell r="Y647">
            <v>42486</v>
          </cell>
          <cell r="Z647">
            <v>0</v>
          </cell>
        </row>
        <row r="648">
          <cell r="C648">
            <v>3641</v>
          </cell>
          <cell r="D648" t="str">
            <v>ELEAUR</v>
          </cell>
          <cell r="E648">
            <v>2016</v>
          </cell>
          <cell r="F648" t="str">
            <v>TA</v>
          </cell>
          <cell r="G648" t="str">
            <v>RTU C.T. PALOMAR v2.1</v>
          </cell>
          <cell r="H648" t="str">
            <v>IND</v>
          </cell>
          <cell r="I648"/>
          <cell r="J648">
            <v>5</v>
          </cell>
          <cell r="K648">
            <v>9.5</v>
          </cell>
          <cell r="L648">
            <v>-4.5</v>
          </cell>
          <cell r="M648">
            <v>1.9</v>
          </cell>
          <cell r="N648" t="str">
            <v>-</v>
          </cell>
          <cell r="O648" t="str">
            <v>-</v>
          </cell>
          <cell r="P648" t="str">
            <v>-</v>
          </cell>
          <cell r="Q648" t="str">
            <v>JMG</v>
          </cell>
          <cell r="R648" t="str">
            <v>-</v>
          </cell>
          <cell r="S648" t="str">
            <v>-</v>
          </cell>
          <cell r="T648" t="str">
            <v>-</v>
          </cell>
          <cell r="U648">
            <v>42487</v>
          </cell>
          <cell r="V648">
            <v>42521</v>
          </cell>
          <cell r="W648">
            <v>42577</v>
          </cell>
          <cell r="X648">
            <v>34</v>
          </cell>
          <cell r="Y648">
            <v>42577</v>
          </cell>
          <cell r="Z648">
            <v>0</v>
          </cell>
        </row>
        <row r="649">
          <cell r="C649">
            <v>3642</v>
          </cell>
          <cell r="D649" t="str">
            <v>ELEAUR</v>
          </cell>
          <cell r="E649">
            <v>2016</v>
          </cell>
          <cell r="F649" t="str">
            <v>TA</v>
          </cell>
          <cell r="G649" t="str">
            <v>CC SCADA TEDIS.Net ELASA v1.0</v>
          </cell>
          <cell r="H649" t="str">
            <v>IND</v>
          </cell>
          <cell r="I649"/>
          <cell r="J649">
            <v>65</v>
          </cell>
          <cell r="K649">
            <v>85.34</v>
          </cell>
          <cell r="L649">
            <v>-20.340000000000003</v>
          </cell>
          <cell r="M649">
            <v>1.3129230769230771</v>
          </cell>
          <cell r="N649" t="str">
            <v>-</v>
          </cell>
          <cell r="O649" t="str">
            <v>-</v>
          </cell>
          <cell r="P649" t="str">
            <v>-</v>
          </cell>
          <cell r="Q649" t="str">
            <v>-</v>
          </cell>
          <cell r="R649" t="str">
            <v>EDC</v>
          </cell>
          <cell r="S649" t="str">
            <v>-</v>
          </cell>
          <cell r="T649" t="str">
            <v>-</v>
          </cell>
          <cell r="U649">
            <v>42487</v>
          </cell>
          <cell r="V649">
            <v>42704</v>
          </cell>
          <cell r="W649">
            <v>43363</v>
          </cell>
          <cell r="X649">
            <v>213</v>
          </cell>
          <cell r="Y649">
            <v>43363</v>
          </cell>
          <cell r="Z649">
            <v>0</v>
          </cell>
        </row>
        <row r="650">
          <cell r="C650">
            <v>3643</v>
          </cell>
          <cell r="D650" t="str">
            <v>ELEAUR</v>
          </cell>
          <cell r="E650">
            <v>2016</v>
          </cell>
          <cell r="F650" t="str">
            <v>TA</v>
          </cell>
          <cell r="G650" t="str">
            <v>MANTENIMENT SW SCADA TEDIS.Net ELASA 2.019</v>
          </cell>
          <cell r="H650" t="str">
            <v>IND</v>
          </cell>
          <cell r="I650"/>
          <cell r="J650">
            <v>16</v>
          </cell>
          <cell r="K650">
            <v>41.83</v>
          </cell>
          <cell r="L650">
            <v>-25.83</v>
          </cell>
          <cell r="M650">
            <v>2.6143749999999999</v>
          </cell>
          <cell r="N650" t="str">
            <v>-</v>
          </cell>
          <cell r="O650" t="str">
            <v>-</v>
          </cell>
          <cell r="P650" t="str">
            <v>-</v>
          </cell>
          <cell r="Q650" t="str">
            <v>JMG</v>
          </cell>
          <cell r="R650" t="str">
            <v>-</v>
          </cell>
          <cell r="S650" t="str">
            <v>-</v>
          </cell>
          <cell r="T650" t="str">
            <v>-</v>
          </cell>
          <cell r="U650">
            <v>43466</v>
          </cell>
          <cell r="V650">
            <v>43830</v>
          </cell>
          <cell r="W650">
            <v>43830</v>
          </cell>
          <cell r="X650">
            <v>360</v>
          </cell>
          <cell r="Y650">
            <v>43830</v>
          </cell>
          <cell r="Z650">
            <v>0</v>
          </cell>
        </row>
        <row r="651">
          <cell r="C651">
            <v>3644</v>
          </cell>
          <cell r="D651" t="str">
            <v>AGRELE</v>
          </cell>
          <cell r="E651">
            <v>2016</v>
          </cell>
          <cell r="F651" t="str">
            <v>TA</v>
          </cell>
          <cell r="G651" t="str">
            <v>4 x ACCOMD C/Caratula</v>
          </cell>
          <cell r="H651" t="str">
            <v>IND</v>
          </cell>
          <cell r="I651"/>
          <cell r="J651">
            <v>3.5</v>
          </cell>
          <cell r="K651">
            <v>2.67</v>
          </cell>
          <cell r="L651">
            <v>0.83000000000000007</v>
          </cell>
          <cell r="M651">
            <v>0.76285714285714279</v>
          </cell>
          <cell r="N651" t="str">
            <v>-</v>
          </cell>
          <cell r="O651" t="str">
            <v>-</v>
          </cell>
          <cell r="P651" t="str">
            <v>EMM</v>
          </cell>
          <cell r="Q651" t="str">
            <v>-</v>
          </cell>
          <cell r="R651" t="str">
            <v>-</v>
          </cell>
          <cell r="S651" t="str">
            <v>-</v>
          </cell>
          <cell r="T651" t="str">
            <v>-</v>
          </cell>
          <cell r="U651">
            <v>42487</v>
          </cell>
          <cell r="V651">
            <v>42496</v>
          </cell>
          <cell r="W651">
            <v>42496</v>
          </cell>
          <cell r="X651">
            <v>9</v>
          </cell>
          <cell r="Y651">
            <v>42488</v>
          </cell>
          <cell r="Z651">
            <v>-8</v>
          </cell>
        </row>
        <row r="652">
          <cell r="C652">
            <v>3645</v>
          </cell>
          <cell r="D652" t="str">
            <v>ENDDIS</v>
          </cell>
          <cell r="E652">
            <v>2016</v>
          </cell>
          <cell r="F652" t="str">
            <v>TA</v>
          </cell>
          <cell r="G652" t="str">
            <v>REPARACIO IMG-48 TD COG. CERAMICAS FUSTE</v>
          </cell>
          <cell r="H652" t="str">
            <v>IND</v>
          </cell>
          <cell r="I652"/>
          <cell r="J652">
            <v>1</v>
          </cell>
          <cell r="K652">
            <v>1</v>
          </cell>
          <cell r="L652">
            <v>0</v>
          </cell>
          <cell r="M652">
            <v>1</v>
          </cell>
          <cell r="N652" t="str">
            <v>-</v>
          </cell>
          <cell r="O652" t="str">
            <v>-</v>
          </cell>
          <cell r="P652" t="str">
            <v>EMM</v>
          </cell>
          <cell r="Q652" t="str">
            <v>-</v>
          </cell>
          <cell r="R652" t="str">
            <v>-</v>
          </cell>
          <cell r="S652" t="str">
            <v>-</v>
          </cell>
          <cell r="T652" t="str">
            <v>-</v>
          </cell>
          <cell r="U652">
            <v>42488</v>
          </cell>
          <cell r="V652">
            <v>42489</v>
          </cell>
          <cell r="W652">
            <v>42489</v>
          </cell>
          <cell r="X652">
            <v>1</v>
          </cell>
          <cell r="Y652">
            <v>42489</v>
          </cell>
          <cell r="Z652">
            <v>0</v>
          </cell>
        </row>
        <row r="653">
          <cell r="C653">
            <v>3646</v>
          </cell>
          <cell r="D653" t="str">
            <v>INPPOZ</v>
          </cell>
          <cell r="E653">
            <v>2016</v>
          </cell>
          <cell r="F653" t="str">
            <v>TA</v>
          </cell>
          <cell r="G653" t="str">
            <v>RTU C.T. TEATRO v1.0</v>
          </cell>
          <cell r="H653" t="str">
            <v>PPAL</v>
          </cell>
          <cell r="I653"/>
          <cell r="J653">
            <v>28</v>
          </cell>
          <cell r="K653">
            <v>33.75</v>
          </cell>
          <cell r="L653">
            <v>-5.75</v>
          </cell>
          <cell r="M653">
            <v>1.2053571428571428</v>
          </cell>
          <cell r="N653" t="str">
            <v>-</v>
          </cell>
          <cell r="O653" t="str">
            <v>-</v>
          </cell>
          <cell r="P653" t="str">
            <v>EMM</v>
          </cell>
          <cell r="Q653" t="str">
            <v>-</v>
          </cell>
          <cell r="R653" t="str">
            <v>-</v>
          </cell>
          <cell r="S653" t="str">
            <v>-</v>
          </cell>
          <cell r="T653" t="str">
            <v>-</v>
          </cell>
          <cell r="U653">
            <v>42489</v>
          </cell>
          <cell r="V653">
            <v>42510</v>
          </cell>
          <cell r="W653">
            <v>42510</v>
          </cell>
          <cell r="X653">
            <v>21</v>
          </cell>
          <cell r="Y653">
            <v>42528</v>
          </cell>
          <cell r="Z653">
            <v>17</v>
          </cell>
        </row>
        <row r="654">
          <cell r="C654">
            <v>3647</v>
          </cell>
          <cell r="D654" t="str">
            <v>SITEL</v>
          </cell>
          <cell r="E654">
            <v>2016</v>
          </cell>
          <cell r="F654" t="str">
            <v>TA</v>
          </cell>
          <cell r="G654" t="str">
            <v>Inst. y PEM RTU C.T. TEATRO v1.0</v>
          </cell>
          <cell r="H654" t="str">
            <v>OF3646</v>
          </cell>
          <cell r="I654"/>
          <cell r="J654">
            <v>28</v>
          </cell>
          <cell r="K654">
            <v>10.5</v>
          </cell>
          <cell r="L654">
            <v>17.5</v>
          </cell>
          <cell r="M654">
            <v>0.375</v>
          </cell>
          <cell r="N654" t="str">
            <v>-</v>
          </cell>
          <cell r="O654" t="str">
            <v>-</v>
          </cell>
          <cell r="P654" t="str">
            <v>-</v>
          </cell>
          <cell r="Q654" t="str">
            <v>-</v>
          </cell>
          <cell r="R654" t="str">
            <v>RVC</v>
          </cell>
          <cell r="S654" t="str">
            <v>-</v>
          </cell>
          <cell r="T654" t="str">
            <v>-</v>
          </cell>
          <cell r="U654">
            <v>42489</v>
          </cell>
          <cell r="V654">
            <v>42510</v>
          </cell>
          <cell r="W654">
            <v>42510</v>
          </cell>
          <cell r="X654">
            <v>21</v>
          </cell>
          <cell r="Y654">
            <v>42537</v>
          </cell>
          <cell r="Z654">
            <v>26</v>
          </cell>
        </row>
        <row r="655">
          <cell r="C655">
            <v>3648</v>
          </cell>
          <cell r="D655" t="str">
            <v>GASELE</v>
          </cell>
          <cell r="E655">
            <v>2016</v>
          </cell>
          <cell r="F655" t="str">
            <v>TA</v>
          </cell>
          <cell r="G655" t="str">
            <v>MANTENIMIENTO SCADA TEDIS.Net GASELEC-2.016 (Contr.Mnto.)</v>
          </cell>
          <cell r="H655" t="str">
            <v>IND</v>
          </cell>
          <cell r="I655"/>
          <cell r="J655">
            <v>16</v>
          </cell>
          <cell r="K655">
            <v>19.5</v>
          </cell>
          <cell r="L655">
            <v>-3.5</v>
          </cell>
          <cell r="M655">
            <v>1.21875</v>
          </cell>
          <cell r="N655" t="str">
            <v>-</v>
          </cell>
          <cell r="O655" t="str">
            <v>-</v>
          </cell>
          <cell r="P655" t="str">
            <v>-</v>
          </cell>
          <cell r="Q655" t="str">
            <v>-</v>
          </cell>
          <cell r="R655" t="str">
            <v>JMT</v>
          </cell>
          <cell r="S655" t="str">
            <v>-</v>
          </cell>
          <cell r="T655" t="str">
            <v>-</v>
          </cell>
          <cell r="U655">
            <v>42605</v>
          </cell>
          <cell r="V655">
            <v>42969</v>
          </cell>
          <cell r="W655">
            <v>42855</v>
          </cell>
          <cell r="X655">
            <v>359</v>
          </cell>
          <cell r="Y655">
            <v>42855</v>
          </cell>
          <cell r="Z655">
            <v>0</v>
          </cell>
        </row>
        <row r="656">
          <cell r="C656">
            <v>3649</v>
          </cell>
          <cell r="D656" t="str">
            <v>PRDIEL</v>
          </cell>
          <cell r="E656">
            <v>2016</v>
          </cell>
          <cell r="F656" t="str">
            <v>OB</v>
          </cell>
          <cell r="G656" t="str">
            <v>CC SCADA TEDIS.net LA PROHIDA v1.0</v>
          </cell>
          <cell r="H656" t="str">
            <v>PPAL</v>
          </cell>
          <cell r="I656"/>
          <cell r="J656">
            <v>33</v>
          </cell>
          <cell r="K656">
            <v>0</v>
          </cell>
          <cell r="L656">
            <v>33</v>
          </cell>
          <cell r="M656">
            <v>0</v>
          </cell>
          <cell r="N656" t="str">
            <v>-</v>
          </cell>
          <cell r="O656" t="str">
            <v>-</v>
          </cell>
          <cell r="P656" t="str">
            <v>-</v>
          </cell>
          <cell r="Q656" t="str">
            <v>-</v>
          </cell>
          <cell r="R656" t="str">
            <v>EDC</v>
          </cell>
          <cell r="S656" t="str">
            <v>-</v>
          </cell>
          <cell r="T656" t="str">
            <v>-</v>
          </cell>
          <cell r="U656">
            <v>42495</v>
          </cell>
          <cell r="V656">
            <v>42581</v>
          </cell>
          <cell r="W656">
            <v>42581</v>
          </cell>
          <cell r="X656">
            <v>85</v>
          </cell>
          <cell r="Y656"/>
          <cell r="Z656" t="str">
            <v/>
          </cell>
        </row>
        <row r="657">
          <cell r="C657"/>
          <cell r="D657"/>
          <cell r="E657"/>
          <cell r="F657"/>
          <cell r="G657"/>
          <cell r="H657"/>
          <cell r="I657"/>
          <cell r="J657">
            <v>623.25</v>
          </cell>
          <cell r="K657">
            <v>671</v>
          </cell>
          <cell r="L657">
            <v>-47.75</v>
          </cell>
          <cell r="M657"/>
          <cell r="N657"/>
          <cell r="O657"/>
          <cell r="P657"/>
          <cell r="Q657"/>
          <cell r="R657"/>
          <cell r="S657"/>
          <cell r="T657"/>
          <cell r="U657"/>
          <cell r="V657"/>
          <cell r="W657"/>
          <cell r="X657"/>
          <cell r="Y657"/>
          <cell r="Z657">
            <v>34</v>
          </cell>
        </row>
        <row r="658">
          <cell r="C658"/>
          <cell r="D658"/>
          <cell r="E658"/>
          <cell r="F658"/>
          <cell r="G658"/>
          <cell r="H658"/>
          <cell r="I658"/>
          <cell r="J658"/>
          <cell r="K658"/>
          <cell r="L658"/>
          <cell r="M658"/>
          <cell r="N658"/>
          <cell r="O658"/>
          <cell r="P658"/>
          <cell r="Q658"/>
          <cell r="R658"/>
          <cell r="S658"/>
          <cell r="T658"/>
          <cell r="U658"/>
          <cell r="V658"/>
          <cell r="W658"/>
          <cell r="X658"/>
          <cell r="Y658"/>
          <cell r="Z658"/>
        </row>
        <row r="659">
          <cell r="C659"/>
          <cell r="D659"/>
          <cell r="E659"/>
          <cell r="F659"/>
          <cell r="G659"/>
          <cell r="H659"/>
          <cell r="I659"/>
          <cell r="J659"/>
          <cell r="K659"/>
          <cell r="L659"/>
          <cell r="M659"/>
          <cell r="N659"/>
          <cell r="O659"/>
          <cell r="P659"/>
          <cell r="Q659"/>
          <cell r="R659"/>
          <cell r="S659"/>
          <cell r="T659"/>
          <cell r="U659"/>
          <cell r="V659"/>
          <cell r="W659"/>
          <cell r="X659"/>
          <cell r="Y659"/>
          <cell r="Z659"/>
        </row>
        <row r="660">
          <cell r="C660"/>
          <cell r="D660"/>
          <cell r="E660"/>
          <cell r="F660"/>
          <cell r="G660"/>
          <cell r="H660"/>
          <cell r="I660"/>
          <cell r="J660"/>
          <cell r="K660"/>
          <cell r="N660" t="str">
            <v>APROVISIONAMENTS</v>
          </cell>
          <cell r="O660" t="str">
            <v>ADMINISTRACIO</v>
          </cell>
          <cell r="P660" t="str">
            <v>OPERACIONS</v>
          </cell>
          <cell r="Q660" t="str">
            <v>IMPLEMENTACIO</v>
          </cell>
          <cell r="R660" t="str">
            <v>DESENVOLUPAMENT</v>
          </cell>
          <cell r="S660" t="str">
            <v>COMERCIAL</v>
          </cell>
          <cell r="T660" t="str">
            <v>CONSUL.TELCOMUNIC.</v>
          </cell>
          <cell r="U660"/>
          <cell r="Z660"/>
        </row>
        <row r="661">
          <cell r="C661"/>
          <cell r="N661"/>
          <cell r="O661"/>
          <cell r="P661"/>
          <cell r="Q661"/>
          <cell r="R661"/>
          <cell r="S661"/>
          <cell r="T661"/>
          <cell r="U661"/>
          <cell r="Z661"/>
        </row>
        <row r="662">
          <cell r="C662"/>
          <cell r="N662"/>
          <cell r="O662"/>
          <cell r="P662"/>
          <cell r="Q662"/>
          <cell r="R662"/>
          <cell r="S662"/>
          <cell r="T662"/>
          <cell r="U662"/>
          <cell r="Z662"/>
        </row>
        <row r="663">
          <cell r="C663"/>
          <cell r="N663"/>
          <cell r="O663"/>
          <cell r="P663"/>
          <cell r="Q663"/>
          <cell r="R663"/>
          <cell r="S663"/>
          <cell r="T663"/>
          <cell r="U663"/>
          <cell r="Z663"/>
        </row>
        <row r="664">
          <cell r="C664"/>
          <cell r="E664"/>
          <cell r="F664"/>
          <cell r="G664"/>
          <cell r="H664"/>
          <cell r="I664"/>
          <cell r="J664"/>
          <cell r="K664"/>
          <cell r="L664"/>
          <cell r="M664"/>
          <cell r="N664"/>
          <cell r="O664"/>
          <cell r="P664"/>
          <cell r="Q664"/>
          <cell r="R664"/>
          <cell r="S664"/>
          <cell r="T664"/>
          <cell r="U664"/>
          <cell r="Z664"/>
        </row>
        <row r="665">
          <cell r="C665"/>
          <cell r="E665" t="str">
            <v>Projectes (EXTERNS) en curs 2.016</v>
          </cell>
          <cell r="F665"/>
          <cell r="G665"/>
          <cell r="H665"/>
          <cell r="I665"/>
          <cell r="J665"/>
          <cell r="K665"/>
          <cell r="L665"/>
          <cell r="M665"/>
          <cell r="N665"/>
          <cell r="O665"/>
          <cell r="P665"/>
          <cell r="Q665"/>
          <cell r="R665"/>
          <cell r="S665"/>
          <cell r="T665"/>
          <cell r="U665"/>
          <cell r="Z665"/>
        </row>
        <row r="666">
          <cell r="N666"/>
          <cell r="O666"/>
          <cell r="P666"/>
          <cell r="Q666"/>
          <cell r="R666"/>
          <cell r="S666"/>
          <cell r="T666"/>
          <cell r="U666"/>
          <cell r="Z666"/>
        </row>
        <row r="667">
          <cell r="C667"/>
          <cell r="D667"/>
          <cell r="E667"/>
          <cell r="F667"/>
          <cell r="G667"/>
          <cell r="H667"/>
          <cell r="I667"/>
          <cell r="J667"/>
          <cell r="K667"/>
          <cell r="L667"/>
          <cell r="M667"/>
          <cell r="N667"/>
          <cell r="O667"/>
          <cell r="P667"/>
          <cell r="Q667"/>
          <cell r="R667"/>
          <cell r="S667"/>
          <cell r="T667"/>
          <cell r="U667"/>
          <cell r="V667"/>
          <cell r="W667"/>
          <cell r="X667"/>
          <cell r="Y667"/>
          <cell r="Z667"/>
        </row>
        <row r="668">
          <cell r="C668" t="str">
            <v>OF</v>
          </cell>
          <cell r="D668" t="str">
            <v>CLIENT</v>
          </cell>
          <cell r="E668" t="str">
            <v>ANY</v>
          </cell>
          <cell r="F668" t="str">
            <v>STATUS</v>
          </cell>
          <cell r="G668" t="str">
            <v>PROJECTE</v>
          </cell>
          <cell r="H668" t="str">
            <v>TIPUS OF o DEPENDENCIA</v>
          </cell>
          <cell r="I668"/>
          <cell r="J668" t="str">
            <v>PREV</v>
          </cell>
          <cell r="K668" t="str">
            <v>TOTAL</v>
          </cell>
          <cell r="L668" t="str">
            <v>DESV</v>
          </cell>
          <cell r="M668" t="str">
            <v>AVANÇ</v>
          </cell>
          <cell r="N668" t="str">
            <v>DPT. IMPLICATS</v>
          </cell>
          <cell r="O668"/>
          <cell r="P668"/>
          <cell r="Q668"/>
          <cell r="R668"/>
          <cell r="S668"/>
          <cell r="T668"/>
          <cell r="U668" t="str">
            <v>DATA</v>
          </cell>
          <cell r="V668" t="str">
            <v>DATA</v>
          </cell>
          <cell r="W668" t="str">
            <v>DATA</v>
          </cell>
          <cell r="X668" t="str">
            <v>DURADA</v>
          </cell>
          <cell r="Y668" t="str">
            <v>DATA</v>
          </cell>
          <cell r="Z668" t="str">
            <v>DESVIAC.</v>
          </cell>
        </row>
        <row r="669">
          <cell r="C669"/>
          <cell r="D669"/>
          <cell r="E669"/>
          <cell r="F669"/>
          <cell r="G669"/>
          <cell r="H669"/>
          <cell r="I669"/>
          <cell r="J669"/>
          <cell r="K669" t="str">
            <v>REAL</v>
          </cell>
          <cell r="L669"/>
          <cell r="M669"/>
          <cell r="N669"/>
          <cell r="O669"/>
          <cell r="P669"/>
          <cell r="Q669"/>
          <cell r="R669"/>
          <cell r="S669"/>
          <cell r="T669"/>
          <cell r="U669" t="str">
            <v>INICI</v>
          </cell>
          <cell r="V669" t="str">
            <v>ENTREGA</v>
          </cell>
          <cell r="W669" t="str">
            <v>REVISADA</v>
          </cell>
          <cell r="X669"/>
          <cell r="Y669" t="str">
            <v>ACCEP.</v>
          </cell>
          <cell r="Z669"/>
        </row>
        <row r="670">
          <cell r="C670"/>
          <cell r="D670"/>
          <cell r="E670"/>
          <cell r="F670"/>
          <cell r="G670"/>
          <cell r="H670"/>
          <cell r="I670"/>
          <cell r="J670"/>
          <cell r="K670"/>
          <cell r="L670"/>
          <cell r="M670"/>
          <cell r="N670"/>
          <cell r="O670"/>
          <cell r="P670"/>
          <cell r="Q670"/>
          <cell r="R670"/>
          <cell r="S670"/>
          <cell r="T670"/>
          <cell r="U670"/>
          <cell r="V670"/>
          <cell r="W670"/>
          <cell r="X670"/>
          <cell r="Y670"/>
          <cell r="Z670"/>
        </row>
        <row r="671">
          <cell r="C671">
            <v>3650</v>
          </cell>
          <cell r="D671" t="str">
            <v>PRDIEL</v>
          </cell>
          <cell r="E671">
            <v>2016</v>
          </cell>
          <cell r="F671" t="str">
            <v>TA</v>
          </cell>
          <cell r="G671" t="str">
            <v>RTU C.T. CARBACHON v1.0</v>
          </cell>
          <cell r="H671" t="str">
            <v>IND</v>
          </cell>
          <cell r="I671"/>
          <cell r="J671">
            <v>17</v>
          </cell>
          <cell r="K671">
            <v>16.09</v>
          </cell>
          <cell r="L671">
            <v>0.91000000000000014</v>
          </cell>
          <cell r="M671">
            <v>0.94647058823529406</v>
          </cell>
          <cell r="N671" t="str">
            <v>-</v>
          </cell>
          <cell r="O671" t="str">
            <v>-</v>
          </cell>
          <cell r="P671" t="str">
            <v>EMM</v>
          </cell>
          <cell r="Q671" t="str">
            <v>-</v>
          </cell>
          <cell r="R671" t="str">
            <v>-</v>
          </cell>
          <cell r="S671" t="str">
            <v>-</v>
          </cell>
          <cell r="T671" t="str">
            <v>-</v>
          </cell>
          <cell r="U671">
            <v>42495</v>
          </cell>
          <cell r="V671">
            <v>42581</v>
          </cell>
          <cell r="W671">
            <v>42581</v>
          </cell>
          <cell r="X671">
            <v>85</v>
          </cell>
          <cell r="Y671">
            <v>42528</v>
          </cell>
          <cell r="Z671">
            <v>-53</v>
          </cell>
        </row>
        <row r="672">
          <cell r="C672">
            <v>3651</v>
          </cell>
          <cell r="D672" t="str">
            <v>PRDIEL</v>
          </cell>
          <cell r="E672">
            <v>2016</v>
          </cell>
          <cell r="F672" t="str">
            <v>TA</v>
          </cell>
          <cell r="G672" t="str">
            <v>RTU C.T. PLAZA v1.0</v>
          </cell>
          <cell r="H672" t="str">
            <v>IND</v>
          </cell>
          <cell r="I672"/>
          <cell r="J672">
            <v>17</v>
          </cell>
          <cell r="K672">
            <v>16.170000000000002</v>
          </cell>
          <cell r="L672">
            <v>0.82999999999999829</v>
          </cell>
          <cell r="M672">
            <v>0.9511764705882354</v>
          </cell>
          <cell r="N672" t="str">
            <v>-</v>
          </cell>
          <cell r="O672" t="str">
            <v>-</v>
          </cell>
          <cell r="P672" t="str">
            <v>EMM</v>
          </cell>
          <cell r="Q672" t="str">
            <v>-</v>
          </cell>
          <cell r="R672" t="str">
            <v>-</v>
          </cell>
          <cell r="S672" t="str">
            <v>-</v>
          </cell>
          <cell r="T672" t="str">
            <v>-</v>
          </cell>
          <cell r="U672">
            <v>42495</v>
          </cell>
          <cell r="V672">
            <v>42581</v>
          </cell>
          <cell r="W672">
            <v>42581</v>
          </cell>
          <cell r="X672">
            <v>85</v>
          </cell>
          <cell r="Y672">
            <v>42528</v>
          </cell>
          <cell r="Z672">
            <v>-53</v>
          </cell>
        </row>
        <row r="673">
          <cell r="C673">
            <v>3652</v>
          </cell>
          <cell r="D673" t="str">
            <v>PRDIEL</v>
          </cell>
          <cell r="E673">
            <v>2016</v>
          </cell>
          <cell r="F673" t="str">
            <v>TA</v>
          </cell>
          <cell r="G673" t="str">
            <v>RTU C.T. FABRICA v1.0</v>
          </cell>
          <cell r="H673" t="str">
            <v>IND</v>
          </cell>
          <cell r="I673"/>
          <cell r="J673">
            <v>17</v>
          </cell>
          <cell r="K673">
            <v>16.25</v>
          </cell>
          <cell r="L673">
            <v>0.75</v>
          </cell>
          <cell r="M673">
            <v>0.95588235294117652</v>
          </cell>
          <cell r="N673" t="str">
            <v>-</v>
          </cell>
          <cell r="O673" t="str">
            <v>-</v>
          </cell>
          <cell r="P673" t="str">
            <v>EMM</v>
          </cell>
          <cell r="Q673" t="str">
            <v>-</v>
          </cell>
          <cell r="R673" t="str">
            <v>-</v>
          </cell>
          <cell r="S673" t="str">
            <v>-</v>
          </cell>
          <cell r="T673" t="str">
            <v>-</v>
          </cell>
          <cell r="U673">
            <v>42495</v>
          </cell>
          <cell r="V673">
            <v>42581</v>
          </cell>
          <cell r="W673">
            <v>42581</v>
          </cell>
          <cell r="X673">
            <v>85</v>
          </cell>
          <cell r="Y673">
            <v>42528</v>
          </cell>
          <cell r="Z673">
            <v>-53</v>
          </cell>
        </row>
        <row r="674">
          <cell r="C674">
            <v>3653</v>
          </cell>
          <cell r="D674" t="str">
            <v>PRDIEL</v>
          </cell>
          <cell r="E674">
            <v>2016</v>
          </cell>
          <cell r="F674" t="str">
            <v>TA</v>
          </cell>
          <cell r="G674" t="str">
            <v>RTU P.F. FENOSA v1.0</v>
          </cell>
          <cell r="H674" t="str">
            <v>IND</v>
          </cell>
          <cell r="I674"/>
          <cell r="J674">
            <v>17</v>
          </cell>
          <cell r="K674">
            <v>14.92</v>
          </cell>
          <cell r="L674">
            <v>2.08</v>
          </cell>
          <cell r="M674">
            <v>0.87764705882352945</v>
          </cell>
          <cell r="N674" t="str">
            <v>-</v>
          </cell>
          <cell r="O674" t="str">
            <v>-</v>
          </cell>
          <cell r="P674" t="str">
            <v>EMM</v>
          </cell>
          <cell r="Q674" t="str">
            <v>-</v>
          </cell>
          <cell r="R674" t="str">
            <v>-</v>
          </cell>
          <cell r="S674" t="str">
            <v>-</v>
          </cell>
          <cell r="T674" t="str">
            <v>-</v>
          </cell>
          <cell r="U674">
            <v>42495</v>
          </cell>
          <cell r="V674">
            <v>42581</v>
          </cell>
          <cell r="W674">
            <v>42581</v>
          </cell>
          <cell r="X674">
            <v>85</v>
          </cell>
          <cell r="Y674">
            <v>42528</v>
          </cell>
          <cell r="Z674">
            <v>-53</v>
          </cell>
        </row>
        <row r="675">
          <cell r="C675">
            <v>3654</v>
          </cell>
          <cell r="D675" t="str">
            <v>PRDIEL</v>
          </cell>
          <cell r="E675">
            <v>2016</v>
          </cell>
          <cell r="F675" t="str">
            <v>OB</v>
          </cell>
          <cell r="G675" t="str">
            <v>Inst.y PEM CC SCADA TEDIS.net LA PROHIDA v1.0</v>
          </cell>
          <cell r="H675" t="str">
            <v>OF3679</v>
          </cell>
          <cell r="I675"/>
          <cell r="J675">
            <v>40</v>
          </cell>
          <cell r="K675">
            <v>0</v>
          </cell>
          <cell r="L675">
            <v>40</v>
          </cell>
          <cell r="M675">
            <v>0</v>
          </cell>
          <cell r="N675" t="str">
            <v>-</v>
          </cell>
          <cell r="O675" t="str">
            <v>-</v>
          </cell>
          <cell r="P675" t="str">
            <v>-</v>
          </cell>
          <cell r="Q675" t="str">
            <v>-</v>
          </cell>
          <cell r="R675" t="str">
            <v>EDC</v>
          </cell>
          <cell r="S675" t="str">
            <v>-</v>
          </cell>
          <cell r="T675" t="str">
            <v>-</v>
          </cell>
          <cell r="U675">
            <v>42495</v>
          </cell>
          <cell r="V675">
            <v>42581</v>
          </cell>
          <cell r="W675">
            <v>42581</v>
          </cell>
          <cell r="X675">
            <v>85</v>
          </cell>
          <cell r="Y675"/>
          <cell r="Z675" t="str">
            <v/>
          </cell>
        </row>
        <row r="676">
          <cell r="C676">
            <v>3655</v>
          </cell>
          <cell r="D676" t="str">
            <v>EYPESA</v>
          </cell>
          <cell r="E676">
            <v>2016</v>
          </cell>
          <cell r="F676" t="str">
            <v>TA</v>
          </cell>
          <cell r="G676" t="str">
            <v>RTU S.E. L'AMETLLA v4.0</v>
          </cell>
          <cell r="H676" t="str">
            <v>PPAL</v>
          </cell>
          <cell r="I676"/>
          <cell r="J676">
            <v>5</v>
          </cell>
          <cell r="K676">
            <v>5.5</v>
          </cell>
          <cell r="L676">
            <v>-0.5</v>
          </cell>
          <cell r="M676">
            <v>1.1000000000000001</v>
          </cell>
          <cell r="N676" t="str">
            <v>-</v>
          </cell>
          <cell r="O676" t="str">
            <v>-</v>
          </cell>
          <cell r="P676" t="str">
            <v>-</v>
          </cell>
          <cell r="Q676" t="str">
            <v>-</v>
          </cell>
          <cell r="R676" t="str">
            <v>RVC</v>
          </cell>
          <cell r="S676" t="str">
            <v>-</v>
          </cell>
          <cell r="T676" t="str">
            <v>-</v>
          </cell>
          <cell r="U676">
            <v>42499</v>
          </cell>
          <cell r="V676">
            <v>42531</v>
          </cell>
          <cell r="W676">
            <v>42531</v>
          </cell>
          <cell r="X676">
            <v>31</v>
          </cell>
          <cell r="Y676">
            <v>42529</v>
          </cell>
          <cell r="Z676">
            <v>-2</v>
          </cell>
        </row>
        <row r="677">
          <cell r="C677">
            <v>3656</v>
          </cell>
          <cell r="D677" t="str">
            <v>EYPESA</v>
          </cell>
          <cell r="E677">
            <v>2016</v>
          </cell>
          <cell r="F677" t="str">
            <v>TA</v>
          </cell>
          <cell r="G677" t="str">
            <v>RTU S.E. PONENT v2.1</v>
          </cell>
          <cell r="H677" t="str">
            <v>IND</v>
          </cell>
          <cell r="I677"/>
          <cell r="J677">
            <v>5</v>
          </cell>
          <cell r="K677">
            <v>5.5</v>
          </cell>
          <cell r="L677">
            <v>-0.5</v>
          </cell>
          <cell r="M677">
            <v>1.1000000000000001</v>
          </cell>
          <cell r="N677" t="str">
            <v>-</v>
          </cell>
          <cell r="O677" t="str">
            <v>-</v>
          </cell>
          <cell r="P677" t="str">
            <v>-</v>
          </cell>
          <cell r="Q677" t="str">
            <v>-</v>
          </cell>
          <cell r="R677" t="str">
            <v>RVC</v>
          </cell>
          <cell r="S677" t="str">
            <v>-</v>
          </cell>
          <cell r="T677" t="str">
            <v>-</v>
          </cell>
          <cell r="U677">
            <v>42499</v>
          </cell>
          <cell r="V677">
            <v>42531</v>
          </cell>
          <cell r="W677">
            <v>42531</v>
          </cell>
          <cell r="X677">
            <v>31</v>
          </cell>
          <cell r="Y677">
            <v>42529</v>
          </cell>
          <cell r="Z677">
            <v>-2</v>
          </cell>
        </row>
        <row r="678">
          <cell r="C678">
            <v>3657</v>
          </cell>
          <cell r="D678" t="str">
            <v>EYPESA</v>
          </cell>
          <cell r="E678">
            <v>2016</v>
          </cell>
          <cell r="F678" t="str">
            <v>TA</v>
          </cell>
          <cell r="G678" t="str">
            <v>RTU S.E. MOTOR v1.0</v>
          </cell>
          <cell r="H678" t="str">
            <v>IND</v>
          </cell>
          <cell r="I678"/>
          <cell r="J678">
            <v>9</v>
          </cell>
          <cell r="K678">
            <v>5.75</v>
          </cell>
          <cell r="L678">
            <v>3.25</v>
          </cell>
          <cell r="M678">
            <v>0.63888888888888884</v>
          </cell>
          <cell r="N678" t="str">
            <v>-</v>
          </cell>
          <cell r="O678" t="str">
            <v>-</v>
          </cell>
          <cell r="P678" t="str">
            <v>-</v>
          </cell>
          <cell r="Q678" t="str">
            <v>-</v>
          </cell>
          <cell r="R678" t="str">
            <v>RVC</v>
          </cell>
          <cell r="S678" t="str">
            <v>-</v>
          </cell>
          <cell r="T678" t="str">
            <v>-</v>
          </cell>
          <cell r="U678">
            <v>42499</v>
          </cell>
          <cell r="V678">
            <v>42531</v>
          </cell>
          <cell r="W678">
            <v>42531</v>
          </cell>
          <cell r="X678">
            <v>31</v>
          </cell>
          <cell r="Y678">
            <v>42529</v>
          </cell>
          <cell r="Z678">
            <v>-2</v>
          </cell>
        </row>
        <row r="679">
          <cell r="C679">
            <v>3658</v>
          </cell>
          <cell r="D679" t="str">
            <v>INPPOZ</v>
          </cell>
          <cell r="E679">
            <v>2016</v>
          </cell>
          <cell r="F679" t="str">
            <v>TA</v>
          </cell>
          <cell r="G679" t="str">
            <v>RTU C.T. VILLAFATIGAS v1.0</v>
          </cell>
          <cell r="H679" t="str">
            <v>PPAL</v>
          </cell>
          <cell r="I679"/>
          <cell r="J679">
            <v>28</v>
          </cell>
          <cell r="K679">
            <v>26.45</v>
          </cell>
          <cell r="L679">
            <v>1.5500000000000007</v>
          </cell>
          <cell r="M679">
            <v>0.94464285714285712</v>
          </cell>
          <cell r="N679" t="str">
            <v>-</v>
          </cell>
          <cell r="O679" t="str">
            <v>-</v>
          </cell>
          <cell r="P679" t="str">
            <v>EMM</v>
          </cell>
          <cell r="Q679" t="str">
            <v>-</v>
          </cell>
          <cell r="R679" t="str">
            <v>-</v>
          </cell>
          <cell r="S679" t="str">
            <v>-</v>
          </cell>
          <cell r="T679" t="str">
            <v>-</v>
          </cell>
          <cell r="U679">
            <v>42502</v>
          </cell>
          <cell r="V679">
            <v>42551</v>
          </cell>
          <cell r="W679">
            <v>42551</v>
          </cell>
          <cell r="X679">
            <v>48</v>
          </cell>
          <cell r="Y679">
            <v>42549</v>
          </cell>
          <cell r="Z679">
            <v>-2</v>
          </cell>
        </row>
        <row r="680">
          <cell r="C680">
            <v>3659</v>
          </cell>
          <cell r="D680" t="str">
            <v>INPPOZ</v>
          </cell>
          <cell r="E680">
            <v>2016</v>
          </cell>
          <cell r="F680" t="str">
            <v>TA</v>
          </cell>
          <cell r="G680" t="str">
            <v>RTU C.T. STA. CATALINA-I v1.0</v>
          </cell>
          <cell r="H680" t="str">
            <v>PPAL</v>
          </cell>
          <cell r="I680"/>
          <cell r="J680">
            <v>28</v>
          </cell>
          <cell r="K680">
            <v>26.45</v>
          </cell>
          <cell r="L680">
            <v>1.5500000000000007</v>
          </cell>
          <cell r="M680">
            <v>0.94464285714285712</v>
          </cell>
          <cell r="N680" t="str">
            <v>-</v>
          </cell>
          <cell r="O680" t="str">
            <v>-</v>
          </cell>
          <cell r="P680" t="str">
            <v>EMM</v>
          </cell>
          <cell r="Q680" t="str">
            <v>-</v>
          </cell>
          <cell r="R680" t="str">
            <v>-</v>
          </cell>
          <cell r="S680" t="str">
            <v>-</v>
          </cell>
          <cell r="T680" t="str">
            <v>-</v>
          </cell>
          <cell r="U680">
            <v>42502</v>
          </cell>
          <cell r="V680">
            <v>42551</v>
          </cell>
          <cell r="W680">
            <v>42551</v>
          </cell>
          <cell r="X680">
            <v>48</v>
          </cell>
          <cell r="Y680">
            <v>42549</v>
          </cell>
          <cell r="Z680">
            <v>-2</v>
          </cell>
        </row>
        <row r="681">
          <cell r="C681">
            <v>3660</v>
          </cell>
          <cell r="D681" t="str">
            <v>INPPOZ</v>
          </cell>
          <cell r="E681">
            <v>2016</v>
          </cell>
          <cell r="F681" t="str">
            <v>TA</v>
          </cell>
          <cell r="G681" t="str">
            <v>RTU C.T. JUZGADOS v1.0</v>
          </cell>
          <cell r="H681" t="str">
            <v>PPAL</v>
          </cell>
          <cell r="I681"/>
          <cell r="J681">
            <v>28</v>
          </cell>
          <cell r="K681">
            <v>25.95</v>
          </cell>
          <cell r="L681">
            <v>2.0500000000000007</v>
          </cell>
          <cell r="M681">
            <v>0.92678571428571421</v>
          </cell>
          <cell r="N681" t="str">
            <v>-</v>
          </cell>
          <cell r="O681" t="str">
            <v>-</v>
          </cell>
          <cell r="P681" t="str">
            <v>EMM</v>
          </cell>
          <cell r="Q681" t="str">
            <v>-</v>
          </cell>
          <cell r="R681" t="str">
            <v>-</v>
          </cell>
          <cell r="S681" t="str">
            <v>-</v>
          </cell>
          <cell r="T681" t="str">
            <v>-</v>
          </cell>
          <cell r="U681">
            <v>42502</v>
          </cell>
          <cell r="V681">
            <v>42551</v>
          </cell>
          <cell r="W681">
            <v>42551</v>
          </cell>
          <cell r="X681">
            <v>48</v>
          </cell>
          <cell r="Y681">
            <v>42549</v>
          </cell>
          <cell r="Z681">
            <v>-2</v>
          </cell>
        </row>
        <row r="682">
          <cell r="C682">
            <v>3661</v>
          </cell>
          <cell r="D682" t="str">
            <v>INPPOZ</v>
          </cell>
          <cell r="E682">
            <v>2016</v>
          </cell>
          <cell r="F682" t="str">
            <v>TA</v>
          </cell>
          <cell r="G682" t="str">
            <v>Inst. y PEM RTU C.T. VILLAFATIGAS v1.0</v>
          </cell>
          <cell r="H682" t="str">
            <v>OF3658</v>
          </cell>
          <cell r="I682"/>
          <cell r="J682">
            <v>28</v>
          </cell>
          <cell r="K682">
            <v>14.5</v>
          </cell>
          <cell r="L682">
            <v>13.5</v>
          </cell>
          <cell r="M682">
            <v>0.5178571428571429</v>
          </cell>
          <cell r="N682" t="str">
            <v>-</v>
          </cell>
          <cell r="O682" t="str">
            <v>-</v>
          </cell>
          <cell r="P682" t="str">
            <v>-</v>
          </cell>
          <cell r="Q682" t="str">
            <v>-</v>
          </cell>
          <cell r="R682" t="str">
            <v>RVC</v>
          </cell>
          <cell r="S682" t="str">
            <v>-</v>
          </cell>
          <cell r="T682" t="str">
            <v>-</v>
          </cell>
          <cell r="U682">
            <v>42502</v>
          </cell>
          <cell r="V682">
            <v>42551</v>
          </cell>
          <cell r="W682">
            <v>42663</v>
          </cell>
          <cell r="X682">
            <v>48</v>
          </cell>
          <cell r="Y682">
            <v>42663</v>
          </cell>
          <cell r="Z682">
            <v>0</v>
          </cell>
        </row>
        <row r="683">
          <cell r="C683">
            <v>3662</v>
          </cell>
          <cell r="D683" t="str">
            <v>INPPOZ</v>
          </cell>
          <cell r="E683">
            <v>2016</v>
          </cell>
          <cell r="F683" t="str">
            <v>TA</v>
          </cell>
          <cell r="G683" t="str">
            <v>Inst. y PEM RTU C.T. STA. CATALINA-I v1.0</v>
          </cell>
          <cell r="H683" t="str">
            <v>OF3659</v>
          </cell>
          <cell r="I683"/>
          <cell r="J683">
            <v>28</v>
          </cell>
          <cell r="K683">
            <v>15.5</v>
          </cell>
          <cell r="L683">
            <v>12.5</v>
          </cell>
          <cell r="M683">
            <v>0.5535714285714286</v>
          </cell>
          <cell r="N683" t="str">
            <v>-</v>
          </cell>
          <cell r="O683" t="str">
            <v>-</v>
          </cell>
          <cell r="P683" t="str">
            <v>-</v>
          </cell>
          <cell r="Q683" t="str">
            <v>-</v>
          </cell>
          <cell r="R683" t="str">
            <v>RVC</v>
          </cell>
          <cell r="S683" t="str">
            <v>-</v>
          </cell>
          <cell r="T683" t="str">
            <v>-</v>
          </cell>
          <cell r="U683">
            <v>42502</v>
          </cell>
          <cell r="V683">
            <v>42551</v>
          </cell>
          <cell r="W683">
            <v>42663</v>
          </cell>
          <cell r="X683">
            <v>48</v>
          </cell>
          <cell r="Y683">
            <v>42663</v>
          </cell>
          <cell r="Z683">
            <v>0</v>
          </cell>
        </row>
        <row r="684">
          <cell r="C684">
            <v>3663</v>
          </cell>
          <cell r="D684" t="str">
            <v>INPPOZ</v>
          </cell>
          <cell r="E684">
            <v>2016</v>
          </cell>
          <cell r="F684" t="str">
            <v>TA</v>
          </cell>
          <cell r="G684" t="str">
            <v>Inst. y PEM RTU C.T. JUZGADOS v1.0</v>
          </cell>
          <cell r="H684" t="str">
            <v>OF3660</v>
          </cell>
          <cell r="I684"/>
          <cell r="J684">
            <v>28</v>
          </cell>
          <cell r="K684">
            <v>5</v>
          </cell>
          <cell r="L684">
            <v>23</v>
          </cell>
          <cell r="M684">
            <v>0.17857142857142858</v>
          </cell>
          <cell r="N684" t="str">
            <v>-</v>
          </cell>
          <cell r="O684" t="str">
            <v>-</v>
          </cell>
          <cell r="P684" t="str">
            <v>-</v>
          </cell>
          <cell r="Q684" t="str">
            <v>-</v>
          </cell>
          <cell r="R684" t="str">
            <v>RVC</v>
          </cell>
          <cell r="S684" t="str">
            <v>-</v>
          </cell>
          <cell r="T684" t="str">
            <v>-</v>
          </cell>
          <cell r="U684">
            <v>42502</v>
          </cell>
          <cell r="V684">
            <v>42551</v>
          </cell>
          <cell r="W684">
            <v>42794</v>
          </cell>
          <cell r="X684">
            <v>48</v>
          </cell>
          <cell r="Y684">
            <v>42794</v>
          </cell>
          <cell r="Z684">
            <v>-2</v>
          </cell>
        </row>
        <row r="685">
          <cell r="C685">
            <v>3664</v>
          </cell>
          <cell r="D685" t="str">
            <v>SITEL</v>
          </cell>
          <cell r="E685">
            <v>2016</v>
          </cell>
          <cell r="F685" t="str">
            <v>TA</v>
          </cell>
          <cell r="G685" t="str">
            <v>2 x MANGUERA COM CAP16 - nPort 5110</v>
          </cell>
          <cell r="H685" t="str">
            <v>OF3655</v>
          </cell>
          <cell r="I685"/>
          <cell r="J685">
            <v>1</v>
          </cell>
          <cell r="K685">
            <v>1</v>
          </cell>
          <cell r="L685">
            <v>0</v>
          </cell>
          <cell r="M685">
            <v>1</v>
          </cell>
          <cell r="N685" t="str">
            <v>-</v>
          </cell>
          <cell r="O685" t="str">
            <v>-</v>
          </cell>
          <cell r="P685" t="str">
            <v>EMM</v>
          </cell>
          <cell r="Q685" t="str">
            <v>-</v>
          </cell>
          <cell r="R685" t="str">
            <v>-</v>
          </cell>
          <cell r="S685" t="str">
            <v>-</v>
          </cell>
          <cell r="T685" t="str">
            <v>-</v>
          </cell>
          <cell r="U685">
            <v>42499</v>
          </cell>
          <cell r="V685">
            <v>42531</v>
          </cell>
          <cell r="W685">
            <v>42531</v>
          </cell>
          <cell r="X685">
            <v>31</v>
          </cell>
          <cell r="Y685">
            <v>42529</v>
          </cell>
          <cell r="Z685">
            <v>-2</v>
          </cell>
        </row>
        <row r="686">
          <cell r="C686">
            <v>3665</v>
          </cell>
          <cell r="D686" t="str">
            <v>VERTRE</v>
          </cell>
          <cell r="E686">
            <v>2016</v>
          </cell>
          <cell r="F686" t="str">
            <v>TA</v>
          </cell>
          <cell r="G686" t="str">
            <v>PRUEBAS RTU P.R.E. CC ENERGYA (2.016)</v>
          </cell>
          <cell r="H686" t="str">
            <v>IND</v>
          </cell>
          <cell r="I686"/>
          <cell r="J686">
            <v>8</v>
          </cell>
          <cell r="K686">
            <v>8.42</v>
          </cell>
          <cell r="L686">
            <v>-0.41999999999999993</v>
          </cell>
          <cell r="M686">
            <v>1.0525</v>
          </cell>
          <cell r="N686" t="str">
            <v>-</v>
          </cell>
          <cell r="O686" t="str">
            <v>-</v>
          </cell>
          <cell r="P686" t="str">
            <v>-</v>
          </cell>
          <cell r="Q686" t="str">
            <v>-</v>
          </cell>
          <cell r="R686" t="str">
            <v>RVC</v>
          </cell>
          <cell r="S686" t="str">
            <v>-</v>
          </cell>
          <cell r="T686" t="str">
            <v>-</v>
          </cell>
          <cell r="U686">
            <v>42500</v>
          </cell>
          <cell r="V686">
            <v>42521</v>
          </cell>
          <cell r="W686">
            <v>42618</v>
          </cell>
          <cell r="X686">
            <v>21</v>
          </cell>
          <cell r="Y686">
            <v>42618</v>
          </cell>
          <cell r="Z686">
            <v>0</v>
          </cell>
        </row>
        <row r="687">
          <cell r="C687">
            <v>3666</v>
          </cell>
          <cell r="D687" t="str">
            <v>SITEL</v>
          </cell>
          <cell r="E687">
            <v>2016</v>
          </cell>
          <cell r="F687" t="str">
            <v>TA</v>
          </cell>
          <cell r="G687" t="str">
            <v>1 x MANGUERA COM RTU TEAM - nPort 5110</v>
          </cell>
          <cell r="H687" t="str">
            <v>OF3657</v>
          </cell>
          <cell r="I687"/>
          <cell r="J687">
            <v>0.5</v>
          </cell>
          <cell r="K687">
            <v>0.5</v>
          </cell>
          <cell r="L687">
            <v>0</v>
          </cell>
          <cell r="M687">
            <v>1</v>
          </cell>
          <cell r="N687" t="str">
            <v>-</v>
          </cell>
          <cell r="O687" t="str">
            <v>-</v>
          </cell>
          <cell r="P687" t="str">
            <v>EMM</v>
          </cell>
          <cell r="Q687" t="str">
            <v>-</v>
          </cell>
          <cell r="R687" t="str">
            <v>-</v>
          </cell>
          <cell r="S687" t="str">
            <v>-</v>
          </cell>
          <cell r="T687" t="str">
            <v>-</v>
          </cell>
          <cell r="U687">
            <v>42499</v>
          </cell>
          <cell r="V687">
            <v>42531</v>
          </cell>
          <cell r="W687">
            <v>42531</v>
          </cell>
          <cell r="X687">
            <v>31</v>
          </cell>
          <cell r="Y687">
            <v>42529</v>
          </cell>
          <cell r="Z687">
            <v>-2</v>
          </cell>
        </row>
        <row r="688">
          <cell r="C688">
            <v>3667</v>
          </cell>
          <cell r="D688" t="str">
            <v>AGRENE</v>
          </cell>
          <cell r="E688">
            <v>2016</v>
          </cell>
          <cell r="F688" t="str">
            <v>TA</v>
          </cell>
          <cell r="G688" t="str">
            <v>1 x RTU TALUS AGRI v1.0</v>
          </cell>
          <cell r="H688" t="str">
            <v>OF3542</v>
          </cell>
          <cell r="I688"/>
          <cell r="J688">
            <v>7</v>
          </cell>
          <cell r="K688">
            <v>10</v>
          </cell>
          <cell r="L688">
            <v>-3</v>
          </cell>
          <cell r="M688">
            <v>1.4285714285714286</v>
          </cell>
          <cell r="N688" t="str">
            <v>-</v>
          </cell>
          <cell r="O688" t="str">
            <v>-</v>
          </cell>
          <cell r="P688" t="str">
            <v>EMM</v>
          </cell>
          <cell r="Q688" t="str">
            <v>-</v>
          </cell>
          <cell r="R688" t="str">
            <v>-</v>
          </cell>
          <cell r="S688" t="str">
            <v>-</v>
          </cell>
          <cell r="T688" t="str">
            <v>-</v>
          </cell>
          <cell r="U688">
            <v>42508</v>
          </cell>
          <cell r="V688">
            <v>42674</v>
          </cell>
          <cell r="W688">
            <v>42674</v>
          </cell>
          <cell r="X688">
            <v>163</v>
          </cell>
          <cell r="Y688">
            <v>42669</v>
          </cell>
          <cell r="Z688">
            <v>-4</v>
          </cell>
        </row>
        <row r="689">
          <cell r="C689">
            <v>3668</v>
          </cell>
          <cell r="D689" t="str">
            <v>ELECON</v>
          </cell>
          <cell r="E689">
            <v>2016</v>
          </cell>
          <cell r="F689" t="str">
            <v>TA</v>
          </cell>
          <cell r="G689" t="str">
            <v>10 x RTC.T. CONIL v1.0</v>
          </cell>
          <cell r="H689" t="str">
            <v>PPAL</v>
          </cell>
          <cell r="I689"/>
          <cell r="J689">
            <v>6</v>
          </cell>
          <cell r="K689">
            <v>8.17</v>
          </cell>
          <cell r="L689">
            <v>-2.17</v>
          </cell>
          <cell r="M689">
            <v>1.3616666666666666</v>
          </cell>
          <cell r="N689" t="str">
            <v>-</v>
          </cell>
          <cell r="O689" t="str">
            <v>-</v>
          </cell>
          <cell r="P689" t="str">
            <v>EMM</v>
          </cell>
          <cell r="Q689" t="str">
            <v>-</v>
          </cell>
          <cell r="R689" t="str">
            <v>-</v>
          </cell>
          <cell r="S689" t="str">
            <v>-</v>
          </cell>
          <cell r="T689" t="str">
            <v>-</v>
          </cell>
          <cell r="U689">
            <v>42508</v>
          </cell>
          <cell r="V689">
            <v>42551</v>
          </cell>
          <cell r="W689">
            <v>42576</v>
          </cell>
          <cell r="X689">
            <v>42</v>
          </cell>
          <cell r="Y689">
            <v>42576</v>
          </cell>
          <cell r="Z689">
            <v>0</v>
          </cell>
        </row>
        <row r="690">
          <cell r="C690">
            <v>3669</v>
          </cell>
          <cell r="D690" t="str">
            <v>SITEL</v>
          </cell>
          <cell r="E690">
            <v>2016</v>
          </cell>
          <cell r="F690" t="str">
            <v>TA</v>
          </cell>
          <cell r="G690" t="str">
            <v>10 x Manguera COM CAP32 - nPort 5110</v>
          </cell>
          <cell r="H690" t="str">
            <v>OF3668</v>
          </cell>
          <cell r="I690"/>
          <cell r="J690">
            <v>6</v>
          </cell>
          <cell r="K690">
            <v>3</v>
          </cell>
          <cell r="L690">
            <v>3</v>
          </cell>
          <cell r="M690">
            <v>0.5</v>
          </cell>
          <cell r="N690" t="str">
            <v>-</v>
          </cell>
          <cell r="O690" t="str">
            <v>-</v>
          </cell>
          <cell r="P690" t="str">
            <v>EMM</v>
          </cell>
          <cell r="Q690" t="str">
            <v>-</v>
          </cell>
          <cell r="R690" t="str">
            <v>-</v>
          </cell>
          <cell r="S690" t="str">
            <v>-</v>
          </cell>
          <cell r="T690" t="str">
            <v>-</v>
          </cell>
          <cell r="U690">
            <v>42508</v>
          </cell>
          <cell r="V690">
            <v>42551</v>
          </cell>
          <cell r="W690">
            <v>42551</v>
          </cell>
          <cell r="X690">
            <v>42</v>
          </cell>
          <cell r="Y690">
            <v>42572</v>
          </cell>
          <cell r="Z690">
            <v>21</v>
          </cell>
        </row>
        <row r="691">
          <cell r="C691">
            <v>3670</v>
          </cell>
          <cell r="D691" t="str">
            <v>SITEL</v>
          </cell>
          <cell r="E691">
            <v>2016</v>
          </cell>
          <cell r="F691" t="str">
            <v>TA</v>
          </cell>
          <cell r="G691" t="str">
            <v>4 x RTU CAP-PRX-125 v3.1</v>
          </cell>
          <cell r="H691" t="str">
            <v>OF3650</v>
          </cell>
          <cell r="I691"/>
          <cell r="J691">
            <v>2</v>
          </cell>
          <cell r="K691">
            <v>2.17</v>
          </cell>
          <cell r="L691">
            <v>-0.16999999999999993</v>
          </cell>
          <cell r="M691">
            <v>1.085</v>
          </cell>
          <cell r="N691" t="str">
            <v>-</v>
          </cell>
          <cell r="O691" t="str">
            <v>-</v>
          </cell>
          <cell r="P691" t="str">
            <v>EMM</v>
          </cell>
          <cell r="Q691" t="str">
            <v>-</v>
          </cell>
          <cell r="R691" t="str">
            <v>-</v>
          </cell>
          <cell r="S691" t="str">
            <v>-</v>
          </cell>
          <cell r="T691" t="str">
            <v>-</v>
          </cell>
          <cell r="U691">
            <v>42495</v>
          </cell>
          <cell r="V691">
            <v>42551</v>
          </cell>
          <cell r="W691">
            <v>42551</v>
          </cell>
          <cell r="X691">
            <v>55</v>
          </cell>
          <cell r="Y691">
            <v>42521</v>
          </cell>
          <cell r="Z691">
            <v>-30</v>
          </cell>
        </row>
        <row r="692">
          <cell r="C692">
            <v>3671</v>
          </cell>
          <cell r="D692" t="str">
            <v>ELEEBR</v>
          </cell>
          <cell r="E692">
            <v>2016</v>
          </cell>
          <cell r="F692" t="str">
            <v>TA</v>
          </cell>
          <cell r="G692" t="str">
            <v>SUPORT SCADA EEBRO 2016-1</v>
          </cell>
          <cell r="H692" t="str">
            <v>IND</v>
          </cell>
          <cell r="I692"/>
          <cell r="J692">
            <v>4</v>
          </cell>
          <cell r="K692">
            <v>4</v>
          </cell>
          <cell r="L692">
            <v>0</v>
          </cell>
          <cell r="M692">
            <v>1</v>
          </cell>
          <cell r="N692" t="str">
            <v>-</v>
          </cell>
          <cell r="O692" t="str">
            <v>-</v>
          </cell>
          <cell r="P692" t="str">
            <v>-</v>
          </cell>
          <cell r="Q692" t="str">
            <v>JMG</v>
          </cell>
          <cell r="R692" t="str">
            <v>-</v>
          </cell>
          <cell r="S692" t="str">
            <v>-</v>
          </cell>
          <cell r="T692" t="str">
            <v>-</v>
          </cell>
          <cell r="U692">
            <v>42499</v>
          </cell>
          <cell r="V692">
            <v>42503</v>
          </cell>
          <cell r="W692">
            <v>42503</v>
          </cell>
          <cell r="X692">
            <v>4</v>
          </cell>
          <cell r="Y692">
            <v>42503</v>
          </cell>
          <cell r="Z692">
            <v>0</v>
          </cell>
        </row>
        <row r="693">
          <cell r="C693">
            <v>3672</v>
          </cell>
          <cell r="D693" t="str">
            <v>ORMAZA</v>
          </cell>
          <cell r="E693">
            <v>2016</v>
          </cell>
          <cell r="F693" t="str">
            <v>TA</v>
          </cell>
          <cell r="G693" t="str">
            <v>CC SCADA TEDIS.Net CAMPUS BESOS-I+II v1.0</v>
          </cell>
          <cell r="H693" t="str">
            <v>IND</v>
          </cell>
          <cell r="I693"/>
          <cell r="J693">
            <v>31</v>
          </cell>
          <cell r="K693">
            <v>35</v>
          </cell>
          <cell r="L693">
            <v>-4</v>
          </cell>
          <cell r="M693">
            <v>1.1290322580645162</v>
          </cell>
          <cell r="N693" t="str">
            <v>-</v>
          </cell>
          <cell r="O693" t="str">
            <v>-</v>
          </cell>
          <cell r="P693" t="str">
            <v>-</v>
          </cell>
          <cell r="Q693" t="str">
            <v>-</v>
          </cell>
          <cell r="R693" t="str">
            <v>EDC</v>
          </cell>
          <cell r="S693" t="str">
            <v>-</v>
          </cell>
          <cell r="T693" t="str">
            <v>-</v>
          </cell>
          <cell r="U693">
            <v>42514</v>
          </cell>
          <cell r="V693">
            <v>42551</v>
          </cell>
          <cell r="W693">
            <v>42551</v>
          </cell>
          <cell r="X693">
            <v>36</v>
          </cell>
          <cell r="Y693">
            <v>42531</v>
          </cell>
          <cell r="Z693">
            <v>-20</v>
          </cell>
        </row>
        <row r="694">
          <cell r="C694">
            <v>3673</v>
          </cell>
          <cell r="D694" t="str">
            <v>SITEL</v>
          </cell>
          <cell r="E694">
            <v>2016</v>
          </cell>
          <cell r="F694" t="str">
            <v>TA</v>
          </cell>
          <cell r="G694" t="str">
            <v>4 x RTU CAP32-125 v2.5</v>
          </cell>
          <cell r="H694" t="str">
            <v>OF3650</v>
          </cell>
          <cell r="I694"/>
          <cell r="J694">
            <v>1.75</v>
          </cell>
          <cell r="K694">
            <v>1.5</v>
          </cell>
          <cell r="L694">
            <v>0.25</v>
          </cell>
          <cell r="M694">
            <v>0.8571428571428571</v>
          </cell>
          <cell r="N694" t="str">
            <v>-</v>
          </cell>
          <cell r="O694" t="str">
            <v>-</v>
          </cell>
          <cell r="P694" t="str">
            <v>EMM</v>
          </cell>
          <cell r="Q694" t="str">
            <v>-</v>
          </cell>
          <cell r="R694" t="str">
            <v>-</v>
          </cell>
          <cell r="S694" t="str">
            <v>-</v>
          </cell>
          <cell r="T694" t="str">
            <v>-</v>
          </cell>
          <cell r="U694">
            <v>42513</v>
          </cell>
          <cell r="V694">
            <v>42551</v>
          </cell>
          <cell r="W694">
            <v>42576</v>
          </cell>
          <cell r="X694">
            <v>37</v>
          </cell>
          <cell r="Y694">
            <v>42576</v>
          </cell>
          <cell r="Z694">
            <v>0</v>
          </cell>
        </row>
        <row r="695">
          <cell r="C695">
            <v>3674</v>
          </cell>
          <cell r="D695" t="str">
            <v>SITEL</v>
          </cell>
          <cell r="E695">
            <v>2016</v>
          </cell>
          <cell r="F695" t="str">
            <v>TA</v>
          </cell>
          <cell r="G695" t="str">
            <v>4 x CES-125 CAP32 v2.4</v>
          </cell>
          <cell r="H695" t="str">
            <v>OF3650</v>
          </cell>
          <cell r="I695"/>
          <cell r="J695">
            <v>1</v>
          </cell>
          <cell r="K695">
            <v>3.58</v>
          </cell>
          <cell r="L695">
            <v>-2.58</v>
          </cell>
          <cell r="M695">
            <v>3.58</v>
          </cell>
          <cell r="N695" t="str">
            <v>-</v>
          </cell>
          <cell r="O695" t="str">
            <v>-</v>
          </cell>
          <cell r="P695" t="str">
            <v>EMM</v>
          </cell>
          <cell r="Q695" t="str">
            <v>-</v>
          </cell>
          <cell r="R695" t="str">
            <v>-</v>
          </cell>
          <cell r="S695" t="str">
            <v>-</v>
          </cell>
          <cell r="T695" t="str">
            <v>-</v>
          </cell>
          <cell r="U695">
            <v>42513</v>
          </cell>
          <cell r="V695">
            <v>42551</v>
          </cell>
          <cell r="W695">
            <v>42569</v>
          </cell>
          <cell r="X695">
            <v>37</v>
          </cell>
          <cell r="Y695">
            <v>42569</v>
          </cell>
          <cell r="Z695">
            <v>0</v>
          </cell>
        </row>
        <row r="696">
          <cell r="C696">
            <v>3675</v>
          </cell>
          <cell r="D696" t="str">
            <v>EVASA</v>
          </cell>
          <cell r="E696">
            <v>2016</v>
          </cell>
          <cell r="F696" t="str">
            <v>TA</v>
          </cell>
          <cell r="G696" t="str">
            <v>SW SUPORT CSSat VAQUER 2,016 (Re-Inst. SW CSSat)</v>
          </cell>
          <cell r="H696" t="str">
            <v>IND</v>
          </cell>
          <cell r="I696"/>
          <cell r="J696">
            <v>3</v>
          </cell>
          <cell r="K696">
            <v>2</v>
          </cell>
          <cell r="L696">
            <v>1</v>
          </cell>
          <cell r="M696">
            <v>0.66666666666666663</v>
          </cell>
          <cell r="N696" t="str">
            <v>-</v>
          </cell>
          <cell r="O696" t="str">
            <v>-</v>
          </cell>
          <cell r="P696" t="str">
            <v>-</v>
          </cell>
          <cell r="Q696" t="str">
            <v>-</v>
          </cell>
          <cell r="R696" t="str">
            <v>TRS</v>
          </cell>
          <cell r="S696" t="str">
            <v>-</v>
          </cell>
          <cell r="T696" t="str">
            <v>-</v>
          </cell>
          <cell r="U696">
            <v>42513</v>
          </cell>
          <cell r="V696">
            <v>42517</v>
          </cell>
          <cell r="W696">
            <v>42517</v>
          </cell>
          <cell r="X696">
            <v>4</v>
          </cell>
          <cell r="Y696">
            <v>42513</v>
          </cell>
          <cell r="Z696">
            <v>-4</v>
          </cell>
        </row>
        <row r="697">
          <cell r="C697">
            <v>3676</v>
          </cell>
          <cell r="D697" t="str">
            <v>ORMAZA</v>
          </cell>
          <cell r="E697">
            <v>2016</v>
          </cell>
          <cell r="F697" t="str">
            <v>TA</v>
          </cell>
          <cell r="G697" t="str">
            <v>CC SCADA TEDIS.Net OCEX v1.0 (Show Room Getafe)</v>
          </cell>
          <cell r="H697" t="str">
            <v>PPAL</v>
          </cell>
          <cell r="I697"/>
          <cell r="J697">
            <v>12</v>
          </cell>
          <cell r="K697">
            <v>7.75</v>
          </cell>
          <cell r="L697">
            <v>4.25</v>
          </cell>
          <cell r="M697">
            <v>0.64583333333333337</v>
          </cell>
          <cell r="N697" t="str">
            <v>-</v>
          </cell>
          <cell r="O697" t="str">
            <v>-</v>
          </cell>
          <cell r="P697" t="str">
            <v>-</v>
          </cell>
          <cell r="Q697" t="str">
            <v>-</v>
          </cell>
          <cell r="R697" t="str">
            <v>EDC</v>
          </cell>
          <cell r="S697" t="str">
            <v>-</v>
          </cell>
          <cell r="T697" t="str">
            <v>-</v>
          </cell>
          <cell r="U697">
            <v>42514</v>
          </cell>
          <cell r="V697">
            <v>42551</v>
          </cell>
          <cell r="W697">
            <v>42565</v>
          </cell>
          <cell r="X697">
            <v>36</v>
          </cell>
          <cell r="Y697">
            <v>42565</v>
          </cell>
          <cell r="Z697">
            <v>0</v>
          </cell>
        </row>
        <row r="698">
          <cell r="C698">
            <v>3677</v>
          </cell>
          <cell r="D698" t="str">
            <v>ORMAZA</v>
          </cell>
          <cell r="E698">
            <v>2016</v>
          </cell>
          <cell r="F698" t="str">
            <v>TA</v>
          </cell>
          <cell r="G698" t="str">
            <v>CC SCADA TEDIS OCEX v1.1 (Show Room Getafe)</v>
          </cell>
          <cell r="H698" t="str">
            <v>OF3676</v>
          </cell>
          <cell r="I698"/>
          <cell r="J698">
            <v>4</v>
          </cell>
          <cell r="K698">
            <v>3.75</v>
          </cell>
          <cell r="L698">
            <v>0.25</v>
          </cell>
          <cell r="M698">
            <v>0.9375</v>
          </cell>
          <cell r="N698" t="str">
            <v>-</v>
          </cell>
          <cell r="O698" t="str">
            <v>-</v>
          </cell>
          <cell r="P698" t="str">
            <v>-</v>
          </cell>
          <cell r="Q698" t="str">
            <v>JMG</v>
          </cell>
          <cell r="R698" t="str">
            <v>-</v>
          </cell>
          <cell r="S698" t="str">
            <v>-</v>
          </cell>
          <cell r="T698" t="str">
            <v>-</v>
          </cell>
          <cell r="U698">
            <v>42514</v>
          </cell>
          <cell r="V698">
            <v>42551</v>
          </cell>
          <cell r="W698">
            <v>42563</v>
          </cell>
          <cell r="X698">
            <v>36</v>
          </cell>
          <cell r="Y698">
            <v>42563</v>
          </cell>
          <cell r="Z698">
            <v>0</v>
          </cell>
        </row>
        <row r="699">
          <cell r="C699">
            <v>3678</v>
          </cell>
          <cell r="D699" t="str">
            <v>ORMAZA</v>
          </cell>
          <cell r="E699">
            <v>2016</v>
          </cell>
          <cell r="F699" t="str">
            <v>TA</v>
          </cell>
          <cell r="G699" t="str">
            <v>Inst. y PEM CC SCADA TEDIS.Net CAMPUS BESOS-I+II v1.0</v>
          </cell>
          <cell r="H699" t="str">
            <v>OF3672</v>
          </cell>
          <cell r="I699"/>
          <cell r="J699">
            <v>28</v>
          </cell>
          <cell r="K699">
            <v>18.5</v>
          </cell>
          <cell r="L699">
            <v>9.5</v>
          </cell>
          <cell r="M699">
            <v>0.6607142857142857</v>
          </cell>
          <cell r="N699" t="str">
            <v>-</v>
          </cell>
          <cell r="O699" t="str">
            <v>-</v>
          </cell>
          <cell r="P699" t="str">
            <v>-</v>
          </cell>
          <cell r="Q699" t="str">
            <v>-</v>
          </cell>
          <cell r="R699" t="str">
            <v>EDC</v>
          </cell>
          <cell r="S699" t="str">
            <v>-</v>
          </cell>
          <cell r="T699" t="str">
            <v>-</v>
          </cell>
          <cell r="U699">
            <v>42514</v>
          </cell>
          <cell r="V699">
            <v>42551</v>
          </cell>
          <cell r="W699">
            <v>42551</v>
          </cell>
          <cell r="X699">
            <v>36</v>
          </cell>
          <cell r="Y699">
            <v>42535</v>
          </cell>
          <cell r="Z699">
            <v>-16</v>
          </cell>
        </row>
        <row r="700">
          <cell r="J700">
            <v>410.25</v>
          </cell>
          <cell r="K700">
            <v>303.36999999999995</v>
          </cell>
          <cell r="L700">
            <v>106.88000000000005</v>
          </cell>
          <cell r="Z700">
            <v>-283</v>
          </cell>
        </row>
        <row r="701">
          <cell r="C701"/>
          <cell r="D701"/>
          <cell r="E701"/>
          <cell r="F701"/>
          <cell r="G701"/>
          <cell r="H701"/>
          <cell r="I701"/>
          <cell r="J701"/>
          <cell r="K701"/>
          <cell r="L701"/>
          <cell r="M701"/>
          <cell r="N701"/>
          <cell r="O701"/>
          <cell r="P701"/>
          <cell r="Q701"/>
          <cell r="R701"/>
          <cell r="S701"/>
          <cell r="T701"/>
          <cell r="U701"/>
          <cell r="V701"/>
          <cell r="W701"/>
          <cell r="X701"/>
          <cell r="Y701"/>
          <cell r="Z701"/>
        </row>
        <row r="702">
          <cell r="C702"/>
          <cell r="D702"/>
          <cell r="E702"/>
          <cell r="F702"/>
          <cell r="G702"/>
          <cell r="H702"/>
          <cell r="I702"/>
          <cell r="J702"/>
          <cell r="K702"/>
          <cell r="L702"/>
          <cell r="M702"/>
          <cell r="N702"/>
          <cell r="O702"/>
          <cell r="P702"/>
          <cell r="Q702"/>
          <cell r="R702"/>
          <cell r="S702"/>
          <cell r="T702"/>
          <cell r="U702"/>
          <cell r="V702"/>
          <cell r="W702"/>
          <cell r="X702"/>
          <cell r="Y702"/>
          <cell r="Z702"/>
        </row>
        <row r="703">
          <cell r="C703"/>
          <cell r="D703"/>
          <cell r="E703"/>
          <cell r="F703"/>
          <cell r="G703"/>
          <cell r="H703"/>
          <cell r="I703"/>
          <cell r="J703"/>
          <cell r="K703"/>
          <cell r="N703" t="str">
            <v>APROVISIONAMENTS</v>
          </cell>
          <cell r="O703" t="str">
            <v>ADMINISTRACIO</v>
          </cell>
          <cell r="P703" t="str">
            <v>OPERACIONS</v>
          </cell>
          <cell r="Q703" t="str">
            <v>IMPLEMENTACIO</v>
          </cell>
          <cell r="R703" t="str">
            <v>DESENVOLUPAMENT</v>
          </cell>
          <cell r="S703" t="str">
            <v>COMERCIAL</v>
          </cell>
          <cell r="T703" t="str">
            <v>CONSUL.TELCOMUNIC.</v>
          </cell>
          <cell r="U703"/>
          <cell r="Z703"/>
        </row>
        <row r="704">
          <cell r="C704"/>
          <cell r="N704"/>
          <cell r="O704"/>
          <cell r="P704"/>
          <cell r="Q704"/>
          <cell r="R704"/>
          <cell r="S704"/>
          <cell r="T704"/>
          <cell r="U704"/>
          <cell r="Z704"/>
        </row>
        <row r="705">
          <cell r="C705"/>
          <cell r="N705"/>
          <cell r="O705"/>
          <cell r="P705"/>
          <cell r="Q705"/>
          <cell r="R705"/>
          <cell r="S705"/>
          <cell r="T705"/>
          <cell r="U705"/>
          <cell r="Z705"/>
        </row>
        <row r="706">
          <cell r="C706"/>
          <cell r="N706"/>
          <cell r="O706"/>
          <cell r="P706"/>
          <cell r="Q706"/>
          <cell r="R706"/>
          <cell r="S706"/>
          <cell r="T706"/>
          <cell r="U706"/>
          <cell r="Z706"/>
        </row>
        <row r="707">
          <cell r="C707"/>
          <cell r="E707"/>
          <cell r="F707"/>
          <cell r="G707"/>
          <cell r="H707"/>
          <cell r="I707"/>
          <cell r="J707"/>
          <cell r="K707"/>
          <cell r="L707"/>
          <cell r="M707"/>
          <cell r="N707"/>
          <cell r="O707"/>
          <cell r="P707"/>
          <cell r="Q707"/>
          <cell r="R707"/>
          <cell r="S707"/>
          <cell r="T707"/>
          <cell r="U707"/>
          <cell r="Z707"/>
        </row>
        <row r="708">
          <cell r="C708"/>
          <cell r="E708" t="str">
            <v>Projectes (EXTERNS) en curs 2.016</v>
          </cell>
          <cell r="F708"/>
          <cell r="G708"/>
          <cell r="H708"/>
          <cell r="I708"/>
          <cell r="J708"/>
          <cell r="K708"/>
          <cell r="L708"/>
          <cell r="M708"/>
          <cell r="N708"/>
          <cell r="O708"/>
          <cell r="P708"/>
          <cell r="Q708"/>
          <cell r="R708"/>
          <cell r="S708"/>
          <cell r="T708"/>
          <cell r="U708"/>
          <cell r="Z708"/>
        </row>
        <row r="709">
          <cell r="N709"/>
          <cell r="O709"/>
          <cell r="P709"/>
          <cell r="Q709"/>
          <cell r="R709"/>
          <cell r="S709"/>
          <cell r="T709"/>
          <cell r="U709"/>
          <cell r="Z709"/>
        </row>
        <row r="710">
          <cell r="C710"/>
          <cell r="D710"/>
          <cell r="E710"/>
          <cell r="F710"/>
          <cell r="G710"/>
          <cell r="H710"/>
          <cell r="I710"/>
          <cell r="J710"/>
          <cell r="K710"/>
          <cell r="L710"/>
          <cell r="M710"/>
          <cell r="N710"/>
          <cell r="O710"/>
          <cell r="P710"/>
          <cell r="Q710"/>
          <cell r="R710"/>
          <cell r="S710"/>
          <cell r="T710"/>
          <cell r="U710"/>
          <cell r="V710"/>
          <cell r="W710"/>
          <cell r="X710"/>
          <cell r="Y710"/>
          <cell r="Z710"/>
        </row>
        <row r="711">
          <cell r="C711" t="str">
            <v>OF</v>
          </cell>
          <cell r="D711" t="str">
            <v>CLIENT</v>
          </cell>
          <cell r="E711" t="str">
            <v>ANY</v>
          </cell>
          <cell r="F711" t="str">
            <v>STATUS</v>
          </cell>
          <cell r="G711" t="str">
            <v>PROJECTE</v>
          </cell>
          <cell r="H711" t="str">
            <v>TIPUS OF o DEPENDENCIA</v>
          </cell>
          <cell r="I711"/>
          <cell r="J711" t="str">
            <v>PREV</v>
          </cell>
          <cell r="K711" t="str">
            <v>TOTAL</v>
          </cell>
          <cell r="L711" t="str">
            <v>DESV</v>
          </cell>
          <cell r="M711" t="str">
            <v>AVANÇ</v>
          </cell>
          <cell r="N711" t="str">
            <v>DPT. IMPLICATS</v>
          </cell>
          <cell r="O711"/>
          <cell r="P711"/>
          <cell r="Q711"/>
          <cell r="R711"/>
          <cell r="S711"/>
          <cell r="T711"/>
          <cell r="U711" t="str">
            <v>DATA</v>
          </cell>
          <cell r="V711" t="str">
            <v>DATA</v>
          </cell>
          <cell r="W711" t="str">
            <v>DATA</v>
          </cell>
          <cell r="X711" t="str">
            <v>DURADA</v>
          </cell>
          <cell r="Y711" t="str">
            <v>DATA</v>
          </cell>
          <cell r="Z711" t="str">
            <v>DESVIAC.</v>
          </cell>
        </row>
        <row r="712">
          <cell r="C712"/>
          <cell r="D712"/>
          <cell r="E712"/>
          <cell r="F712"/>
          <cell r="G712"/>
          <cell r="H712"/>
          <cell r="I712"/>
          <cell r="J712"/>
          <cell r="K712" t="str">
            <v>REAL</v>
          </cell>
          <cell r="L712"/>
          <cell r="M712"/>
          <cell r="N712"/>
          <cell r="O712"/>
          <cell r="P712"/>
          <cell r="Q712"/>
          <cell r="R712"/>
          <cell r="S712"/>
          <cell r="T712"/>
          <cell r="U712" t="str">
            <v>INICI</v>
          </cell>
          <cell r="V712" t="str">
            <v>ENTREGA</v>
          </cell>
          <cell r="W712" t="str">
            <v>REVISADA</v>
          </cell>
          <cell r="X712"/>
          <cell r="Y712" t="str">
            <v>ACCEP.</v>
          </cell>
          <cell r="Z712"/>
        </row>
        <row r="713">
          <cell r="C713"/>
          <cell r="D713"/>
          <cell r="E713"/>
          <cell r="F713"/>
          <cell r="G713"/>
          <cell r="H713"/>
          <cell r="I713"/>
          <cell r="J713"/>
          <cell r="K713"/>
          <cell r="L713"/>
          <cell r="M713"/>
          <cell r="N713"/>
          <cell r="O713"/>
          <cell r="P713"/>
          <cell r="Q713"/>
          <cell r="R713"/>
          <cell r="S713"/>
          <cell r="T713"/>
          <cell r="U713"/>
          <cell r="V713"/>
          <cell r="W713"/>
          <cell r="X713"/>
          <cell r="Y713"/>
          <cell r="Z713"/>
        </row>
        <row r="714">
          <cell r="C714">
            <v>3679</v>
          </cell>
          <cell r="D714" t="str">
            <v>ORMAZA</v>
          </cell>
          <cell r="E714">
            <v>2016</v>
          </cell>
          <cell r="F714" t="str">
            <v>TA</v>
          </cell>
          <cell r="G714" t="str">
            <v>Inst. y PEM CC SCADA TEDIS.Net OCEX v1.0 (Show Room Getafe)</v>
          </cell>
          <cell r="H714" t="str">
            <v>OF3676</v>
          </cell>
          <cell r="I714"/>
          <cell r="J714">
            <v>24</v>
          </cell>
          <cell r="K714">
            <v>29.5</v>
          </cell>
          <cell r="L714">
            <v>-5.5</v>
          </cell>
          <cell r="M714">
            <v>1.2291666666666667</v>
          </cell>
          <cell r="N714" t="str">
            <v>-</v>
          </cell>
          <cell r="O714" t="str">
            <v>-</v>
          </cell>
          <cell r="P714" t="str">
            <v>-</v>
          </cell>
          <cell r="Q714" t="str">
            <v>-</v>
          </cell>
          <cell r="R714" t="str">
            <v>EDC</v>
          </cell>
          <cell r="S714" t="str">
            <v>-</v>
          </cell>
          <cell r="T714" t="str">
            <v>-</v>
          </cell>
          <cell r="U714">
            <v>42514</v>
          </cell>
          <cell r="V714">
            <v>42551</v>
          </cell>
          <cell r="W714">
            <v>42689</v>
          </cell>
          <cell r="X714">
            <v>36</v>
          </cell>
          <cell r="Y714">
            <v>42689</v>
          </cell>
          <cell r="Z714">
            <v>0</v>
          </cell>
        </row>
        <row r="715">
          <cell r="C715">
            <v>3680</v>
          </cell>
          <cell r="D715" t="str">
            <v>INPPOZ</v>
          </cell>
          <cell r="E715">
            <v>2016</v>
          </cell>
          <cell r="F715" t="str">
            <v>TA</v>
          </cell>
          <cell r="G715" t="str">
            <v>CC SCADA TEDIS.Net PECUARIAS v1.0</v>
          </cell>
          <cell r="H715" t="str">
            <v>IND</v>
          </cell>
          <cell r="I715"/>
          <cell r="J715">
            <v>115</v>
          </cell>
          <cell r="K715">
            <v>106.83</v>
          </cell>
          <cell r="L715">
            <v>8.1700000000000017</v>
          </cell>
          <cell r="M715">
            <v>0.92895652173913046</v>
          </cell>
          <cell r="N715" t="str">
            <v>-</v>
          </cell>
          <cell r="O715" t="str">
            <v>-</v>
          </cell>
          <cell r="P715" t="str">
            <v>-</v>
          </cell>
          <cell r="Q715" t="str">
            <v>-</v>
          </cell>
          <cell r="R715" t="str">
            <v>RVC</v>
          </cell>
          <cell r="S715" t="str">
            <v>-</v>
          </cell>
          <cell r="T715" t="str">
            <v>-</v>
          </cell>
          <cell r="U715">
            <v>42515</v>
          </cell>
          <cell r="V715">
            <v>42824</v>
          </cell>
          <cell r="W715">
            <v>43014</v>
          </cell>
          <cell r="X715">
            <v>305</v>
          </cell>
          <cell r="Y715">
            <v>43014</v>
          </cell>
          <cell r="Z715">
            <v>0</v>
          </cell>
        </row>
        <row r="716">
          <cell r="C716">
            <v>3681</v>
          </cell>
          <cell r="D716" t="str">
            <v>ELESER</v>
          </cell>
          <cell r="E716">
            <v>2016</v>
          </cell>
          <cell r="F716" t="str">
            <v>TA</v>
          </cell>
          <cell r="G716" t="str">
            <v>MANTENIMENT SCADA SEROSENSE 2.016-2.017 (Contr.Mnto.)</v>
          </cell>
          <cell r="H716" t="str">
            <v>IND</v>
          </cell>
          <cell r="I716"/>
          <cell r="J716">
            <v>16</v>
          </cell>
          <cell r="K716">
            <v>13.33</v>
          </cell>
          <cell r="L716">
            <v>2.67</v>
          </cell>
          <cell r="M716">
            <v>0.833125</v>
          </cell>
          <cell r="N716" t="str">
            <v>-</v>
          </cell>
          <cell r="O716" t="str">
            <v>-</v>
          </cell>
          <cell r="P716" t="str">
            <v>-</v>
          </cell>
          <cell r="Q716" t="str">
            <v>JMG</v>
          </cell>
          <cell r="R716" t="str">
            <v>-</v>
          </cell>
          <cell r="S716" t="str">
            <v>-</v>
          </cell>
          <cell r="T716" t="str">
            <v>-</v>
          </cell>
          <cell r="U716">
            <v>42522</v>
          </cell>
          <cell r="V716">
            <v>42886</v>
          </cell>
          <cell r="W716">
            <v>42886</v>
          </cell>
          <cell r="X716">
            <v>360</v>
          </cell>
          <cell r="Y716">
            <v>42886</v>
          </cell>
          <cell r="Z716">
            <v>0</v>
          </cell>
        </row>
        <row r="717">
          <cell r="C717">
            <v>3682</v>
          </cell>
          <cell r="D717" t="str">
            <v>CARBAY</v>
          </cell>
          <cell r="E717">
            <v>2016</v>
          </cell>
          <cell r="F717" t="str">
            <v>TA</v>
          </cell>
          <cell r="G717" t="str">
            <v>MANTENIMIENTO SCADA CARBAYIN 2.016-2.017 (Contr.Mnto.)</v>
          </cell>
          <cell r="H717" t="str">
            <v>IND</v>
          </cell>
          <cell r="I717"/>
          <cell r="J717">
            <v>16</v>
          </cell>
          <cell r="K717">
            <v>11.25</v>
          </cell>
          <cell r="L717">
            <v>4.75</v>
          </cell>
          <cell r="M717">
            <v>0.703125</v>
          </cell>
          <cell r="N717" t="str">
            <v>-</v>
          </cell>
          <cell r="O717" t="str">
            <v>-</v>
          </cell>
          <cell r="P717" t="str">
            <v>-</v>
          </cell>
          <cell r="Q717" t="str">
            <v>JMG</v>
          </cell>
          <cell r="R717" t="str">
            <v>-</v>
          </cell>
          <cell r="S717" t="str">
            <v>-</v>
          </cell>
          <cell r="T717" t="str">
            <v>-</v>
          </cell>
          <cell r="U717">
            <v>42522</v>
          </cell>
          <cell r="V717">
            <v>42886</v>
          </cell>
          <cell r="W717">
            <v>42886</v>
          </cell>
          <cell r="X717">
            <v>360</v>
          </cell>
          <cell r="Y717">
            <v>42886</v>
          </cell>
          <cell r="Z717">
            <v>0</v>
          </cell>
        </row>
        <row r="718">
          <cell r="C718">
            <v>3683</v>
          </cell>
          <cell r="D718" t="str">
            <v>CIAELE</v>
          </cell>
          <cell r="E718">
            <v>2016</v>
          </cell>
          <cell r="F718" t="str">
            <v>TA</v>
          </cell>
          <cell r="G718" t="str">
            <v>MANTENIMIENTO SCADA TEDIS.Net CIA ELECTRIFICACION 2.016-2.017 (Contr.Mnto.)</v>
          </cell>
          <cell r="H718" t="str">
            <v>IND</v>
          </cell>
          <cell r="I718"/>
          <cell r="J718">
            <v>16</v>
          </cell>
          <cell r="K718">
            <v>43</v>
          </cell>
          <cell r="L718">
            <v>-27</v>
          </cell>
          <cell r="M718">
            <v>2.6875</v>
          </cell>
          <cell r="N718" t="str">
            <v>-</v>
          </cell>
          <cell r="O718" t="str">
            <v>-</v>
          </cell>
          <cell r="P718" t="str">
            <v>-</v>
          </cell>
          <cell r="Q718" t="str">
            <v>JMG</v>
          </cell>
          <cell r="R718" t="str">
            <v>-</v>
          </cell>
          <cell r="S718" t="str">
            <v>-</v>
          </cell>
          <cell r="T718" t="str">
            <v>-</v>
          </cell>
          <cell r="U718">
            <v>42522</v>
          </cell>
          <cell r="V718">
            <v>42886</v>
          </cell>
          <cell r="W718">
            <v>42886</v>
          </cell>
          <cell r="X718">
            <v>360</v>
          </cell>
          <cell r="Y718">
            <v>42886</v>
          </cell>
          <cell r="Z718">
            <v>0</v>
          </cell>
        </row>
        <row r="719">
          <cell r="C719">
            <v>3684</v>
          </cell>
          <cell r="D719" t="str">
            <v>ENDENE</v>
          </cell>
          <cell r="E719">
            <v>2016</v>
          </cell>
          <cell r="F719" t="str">
            <v>TA</v>
          </cell>
          <cell r="G719" t="str">
            <v>REPARACIO RTU P.R.E. P.F.ES PUJOLS v4.0</v>
          </cell>
          <cell r="H719" t="str">
            <v>IND</v>
          </cell>
          <cell r="I719"/>
          <cell r="J719">
            <v>6</v>
          </cell>
          <cell r="K719">
            <v>5.6</v>
          </cell>
          <cell r="L719">
            <v>0.40000000000000036</v>
          </cell>
          <cell r="M719">
            <v>0.93333333333333324</v>
          </cell>
          <cell r="N719" t="str">
            <v>-</v>
          </cell>
          <cell r="O719" t="str">
            <v>-</v>
          </cell>
          <cell r="P719" t="str">
            <v>EMM</v>
          </cell>
          <cell r="Q719" t="str">
            <v>-</v>
          </cell>
          <cell r="R719" t="str">
            <v>-</v>
          </cell>
          <cell r="S719" t="str">
            <v>-</v>
          </cell>
          <cell r="T719" t="str">
            <v>-</v>
          </cell>
          <cell r="U719">
            <v>42507</v>
          </cell>
          <cell r="V719">
            <v>42517</v>
          </cell>
          <cell r="W719">
            <v>42521</v>
          </cell>
          <cell r="X719">
            <v>10</v>
          </cell>
          <cell r="Y719">
            <v>42521</v>
          </cell>
          <cell r="Z719">
            <v>0</v>
          </cell>
        </row>
        <row r="720">
          <cell r="C720">
            <v>3685</v>
          </cell>
          <cell r="D720" t="str">
            <v>SERGAR</v>
          </cell>
          <cell r="E720">
            <v>2016</v>
          </cell>
          <cell r="F720" t="str">
            <v>TA</v>
          </cell>
          <cell r="G720" t="str">
            <v>3 x RTU IAT MASTRAFO v1.0</v>
          </cell>
          <cell r="H720" t="str">
            <v>IND</v>
          </cell>
          <cell r="I720"/>
          <cell r="J720">
            <v>12.25</v>
          </cell>
          <cell r="K720">
            <v>21.58</v>
          </cell>
          <cell r="L720">
            <v>-9.3299999999999983</v>
          </cell>
          <cell r="M720">
            <v>1.7616326530612243</v>
          </cell>
          <cell r="N720" t="str">
            <v>-</v>
          </cell>
          <cell r="O720" t="str">
            <v>-</v>
          </cell>
          <cell r="P720" t="str">
            <v>EMM</v>
          </cell>
          <cell r="Q720" t="str">
            <v>-</v>
          </cell>
          <cell r="R720" t="str">
            <v>-</v>
          </cell>
          <cell r="S720" t="str">
            <v>-</v>
          </cell>
          <cell r="T720" t="str">
            <v>-</v>
          </cell>
          <cell r="U720">
            <v>42520</v>
          </cell>
          <cell r="V720">
            <v>42551</v>
          </cell>
          <cell r="W720">
            <v>42713</v>
          </cell>
          <cell r="X720">
            <v>30</v>
          </cell>
          <cell r="Y720">
            <v>42713</v>
          </cell>
          <cell r="Z720">
            <v>0</v>
          </cell>
        </row>
        <row r="721">
          <cell r="C721">
            <v>3686</v>
          </cell>
          <cell r="D721" t="str">
            <v>ELEEBR</v>
          </cell>
          <cell r="E721">
            <v>2016</v>
          </cell>
          <cell r="F721" t="str">
            <v>TA</v>
          </cell>
          <cell r="G721" t="str">
            <v>REPARACIO RTU CAP32 C.T. Avda.EBRO</v>
          </cell>
          <cell r="H721" t="str">
            <v>IND</v>
          </cell>
          <cell r="I721"/>
          <cell r="J721">
            <v>1.75</v>
          </cell>
          <cell r="K721">
            <v>1.75</v>
          </cell>
          <cell r="L721">
            <v>0</v>
          </cell>
          <cell r="M721">
            <v>1</v>
          </cell>
          <cell r="N721" t="str">
            <v>-</v>
          </cell>
          <cell r="O721" t="str">
            <v>-</v>
          </cell>
          <cell r="P721" t="str">
            <v>EMM</v>
          </cell>
          <cell r="Q721" t="str">
            <v>-</v>
          </cell>
          <cell r="R721" t="str">
            <v>-</v>
          </cell>
          <cell r="S721" t="str">
            <v>-</v>
          </cell>
          <cell r="T721" t="str">
            <v>-</v>
          </cell>
          <cell r="U721">
            <v>42520</v>
          </cell>
          <cell r="V721">
            <v>42520</v>
          </cell>
          <cell r="W721">
            <v>42520</v>
          </cell>
          <cell r="X721">
            <v>0</v>
          </cell>
          <cell r="Y721">
            <v>42520</v>
          </cell>
          <cell r="Z721">
            <v>0</v>
          </cell>
        </row>
        <row r="722">
          <cell r="C722">
            <v>3687</v>
          </cell>
          <cell r="D722" t="str">
            <v>MANGRA</v>
          </cell>
          <cell r="E722">
            <v>2016</v>
          </cell>
          <cell r="F722" t="str">
            <v>TA</v>
          </cell>
          <cell r="G722" t="str">
            <v>26 x CPU MIPS-300N SMD v1.2</v>
          </cell>
          <cell r="H722" t="str">
            <v>PPAL</v>
          </cell>
          <cell r="I722"/>
          <cell r="J722">
            <v>13</v>
          </cell>
          <cell r="K722">
            <v>19.93</v>
          </cell>
          <cell r="L722">
            <v>-6.93</v>
          </cell>
          <cell r="M722">
            <v>1.533076923076923</v>
          </cell>
          <cell r="N722" t="str">
            <v>-</v>
          </cell>
          <cell r="O722" t="str">
            <v>-</v>
          </cell>
          <cell r="P722" t="str">
            <v>AMX</v>
          </cell>
          <cell r="Q722" t="str">
            <v>-</v>
          </cell>
          <cell r="R722" t="str">
            <v>-</v>
          </cell>
          <cell r="S722" t="str">
            <v>-</v>
          </cell>
          <cell r="T722" t="str">
            <v>-</v>
          </cell>
          <cell r="U722">
            <v>42527</v>
          </cell>
          <cell r="V722">
            <v>42566</v>
          </cell>
          <cell r="W722">
            <v>42643</v>
          </cell>
          <cell r="X722">
            <v>39</v>
          </cell>
          <cell r="Y722">
            <v>42643</v>
          </cell>
          <cell r="Z722">
            <v>0</v>
          </cell>
        </row>
        <row r="723">
          <cell r="C723">
            <v>3688</v>
          </cell>
          <cell r="D723" t="str">
            <v>MANGRA</v>
          </cell>
          <cell r="E723">
            <v>2016</v>
          </cell>
          <cell r="F723" t="str">
            <v>TA</v>
          </cell>
          <cell r="G723" t="str">
            <v>26 x INTERFACE MIPS-300N SMD v1.2</v>
          </cell>
          <cell r="H723" t="str">
            <v>OF3687</v>
          </cell>
          <cell r="I723"/>
          <cell r="J723">
            <v>12</v>
          </cell>
          <cell r="K723">
            <v>27.1</v>
          </cell>
          <cell r="L723">
            <v>-15.100000000000001</v>
          </cell>
          <cell r="M723">
            <v>2.2583333333333333</v>
          </cell>
          <cell r="N723" t="str">
            <v>-</v>
          </cell>
          <cell r="O723" t="str">
            <v>-</v>
          </cell>
          <cell r="P723" t="str">
            <v>AMX</v>
          </cell>
          <cell r="Q723" t="str">
            <v>-</v>
          </cell>
          <cell r="R723" t="str">
            <v>-</v>
          </cell>
          <cell r="S723" t="str">
            <v>-</v>
          </cell>
          <cell r="T723" t="str">
            <v>-</v>
          </cell>
          <cell r="U723">
            <v>42527</v>
          </cell>
          <cell r="V723">
            <v>42566</v>
          </cell>
          <cell r="W723">
            <v>42643</v>
          </cell>
          <cell r="X723">
            <v>39</v>
          </cell>
          <cell r="Y723">
            <v>42643</v>
          </cell>
          <cell r="Z723">
            <v>0</v>
          </cell>
        </row>
        <row r="724">
          <cell r="C724">
            <v>3689</v>
          </cell>
          <cell r="D724" t="str">
            <v>SERGAR</v>
          </cell>
          <cell r="E724">
            <v>2016</v>
          </cell>
          <cell r="F724" t="str">
            <v>TA</v>
          </cell>
          <cell r="G724" t="str">
            <v>CC SCADA TEDIS.Net SERVILIANO v1.0</v>
          </cell>
          <cell r="H724" t="str">
            <v>IND</v>
          </cell>
          <cell r="I724"/>
          <cell r="J724">
            <v>94</v>
          </cell>
          <cell r="K724">
            <v>96.83</v>
          </cell>
          <cell r="L724">
            <v>-2.8299999999999983</v>
          </cell>
          <cell r="M724">
            <v>1.0301063829787234</v>
          </cell>
          <cell r="N724" t="str">
            <v>-</v>
          </cell>
          <cell r="O724" t="str">
            <v>-</v>
          </cell>
          <cell r="P724" t="str">
            <v>-</v>
          </cell>
          <cell r="Q724" t="str">
            <v>-</v>
          </cell>
          <cell r="R724" t="str">
            <v>AP</v>
          </cell>
          <cell r="S724" t="str">
            <v>-</v>
          </cell>
          <cell r="T724" t="str">
            <v>-</v>
          </cell>
          <cell r="U724">
            <v>42527</v>
          </cell>
          <cell r="V724">
            <v>42673</v>
          </cell>
          <cell r="W724">
            <v>42867</v>
          </cell>
          <cell r="X724">
            <v>144</v>
          </cell>
          <cell r="Y724">
            <v>42867</v>
          </cell>
          <cell r="Z724">
            <v>0</v>
          </cell>
        </row>
        <row r="725">
          <cell r="C725">
            <v>3690</v>
          </cell>
          <cell r="D725" t="str">
            <v>ELEEBR</v>
          </cell>
          <cell r="E725">
            <v>2016</v>
          </cell>
          <cell r="F725" t="str">
            <v>TA</v>
          </cell>
          <cell r="G725" t="str">
            <v>CC SCADA EEBRO v3.3</v>
          </cell>
          <cell r="H725" t="str">
            <v>IND</v>
          </cell>
          <cell r="I725"/>
          <cell r="J725">
            <v>8</v>
          </cell>
          <cell r="K725">
            <v>2.67</v>
          </cell>
          <cell r="L725">
            <v>5.33</v>
          </cell>
          <cell r="M725">
            <v>0.33374999999999999</v>
          </cell>
          <cell r="N725" t="str">
            <v>-</v>
          </cell>
          <cell r="O725" t="str">
            <v>-</v>
          </cell>
          <cell r="P725" t="str">
            <v>-</v>
          </cell>
          <cell r="Q725" t="str">
            <v>JMG</v>
          </cell>
          <cell r="R725" t="str">
            <v>-</v>
          </cell>
          <cell r="S725" t="str">
            <v>-</v>
          </cell>
          <cell r="T725" t="str">
            <v>-</v>
          </cell>
          <cell r="U725">
            <v>42528</v>
          </cell>
          <cell r="V725">
            <v>42538</v>
          </cell>
          <cell r="W725">
            <v>42538</v>
          </cell>
          <cell r="X725">
            <v>10</v>
          </cell>
          <cell r="Y725">
            <v>42536</v>
          </cell>
          <cell r="Z725">
            <v>-2</v>
          </cell>
        </row>
        <row r="726">
          <cell r="C726">
            <v>3691</v>
          </cell>
          <cell r="D726" t="str">
            <v>JNDGAL</v>
          </cell>
          <cell r="E726">
            <v>2016</v>
          </cell>
          <cell r="F726" t="str">
            <v>OB</v>
          </cell>
          <cell r="G726" t="str">
            <v>CC SCADA TEDIS.Net JND GALVEZ v1.0</v>
          </cell>
          <cell r="H726" t="str">
            <v>IND</v>
          </cell>
          <cell r="I726"/>
          <cell r="J726">
            <v>116</v>
          </cell>
          <cell r="K726">
            <v>0</v>
          </cell>
          <cell r="L726">
            <v>116</v>
          </cell>
          <cell r="M726">
            <v>0</v>
          </cell>
          <cell r="N726" t="str">
            <v>-</v>
          </cell>
          <cell r="O726" t="str">
            <v>-</v>
          </cell>
          <cell r="P726" t="str">
            <v>-</v>
          </cell>
          <cell r="Q726" t="str">
            <v>-</v>
          </cell>
          <cell r="R726" t="str">
            <v>EDC</v>
          </cell>
          <cell r="S726" t="str">
            <v>-</v>
          </cell>
          <cell r="T726" t="str">
            <v>-</v>
          </cell>
          <cell r="U726">
            <v>42529</v>
          </cell>
          <cell r="V726">
            <v>42735</v>
          </cell>
          <cell r="W726">
            <v>42735</v>
          </cell>
          <cell r="X726">
            <v>203</v>
          </cell>
          <cell r="Y726"/>
          <cell r="Z726" t="str">
            <v/>
          </cell>
        </row>
        <row r="727">
          <cell r="C727">
            <v>3692</v>
          </cell>
          <cell r="D727" t="str">
            <v>JNDGAL</v>
          </cell>
          <cell r="E727">
            <v>2016</v>
          </cell>
          <cell r="F727" t="str">
            <v>TA</v>
          </cell>
          <cell r="G727" t="str">
            <v>RTU PTO. FRONTERA-I v1.0</v>
          </cell>
          <cell r="H727" t="str">
            <v>IND</v>
          </cell>
          <cell r="I727"/>
          <cell r="J727">
            <v>12</v>
          </cell>
          <cell r="K727">
            <v>12.53</v>
          </cell>
          <cell r="L727">
            <v>-0.52999999999999936</v>
          </cell>
          <cell r="M727">
            <v>1.0441666666666667</v>
          </cell>
          <cell r="N727" t="str">
            <v>-</v>
          </cell>
          <cell r="O727" t="str">
            <v>-</v>
          </cell>
          <cell r="P727" t="str">
            <v>-</v>
          </cell>
          <cell r="Q727" t="str">
            <v>EUL</v>
          </cell>
          <cell r="R727" t="str">
            <v>-</v>
          </cell>
          <cell r="S727" t="str">
            <v>-</v>
          </cell>
          <cell r="T727" t="str">
            <v>-</v>
          </cell>
          <cell r="U727">
            <v>42529</v>
          </cell>
          <cell r="V727">
            <v>42735</v>
          </cell>
          <cell r="W727">
            <v>42735</v>
          </cell>
          <cell r="X727">
            <v>203</v>
          </cell>
          <cell r="Y727">
            <v>42717</v>
          </cell>
          <cell r="Z727">
            <v>-17</v>
          </cell>
        </row>
        <row r="728">
          <cell r="C728">
            <v>3693</v>
          </cell>
          <cell r="D728" t="str">
            <v>JNDGAL</v>
          </cell>
          <cell r="E728">
            <v>2016</v>
          </cell>
          <cell r="F728" t="str">
            <v>TA</v>
          </cell>
          <cell r="G728" t="str">
            <v>RTU PTO. FRONTERA-II v1.0</v>
          </cell>
          <cell r="H728" t="str">
            <v>IND</v>
          </cell>
          <cell r="I728"/>
          <cell r="J728">
            <v>12</v>
          </cell>
          <cell r="K728">
            <v>12.54</v>
          </cell>
          <cell r="L728">
            <v>-0.53999999999999915</v>
          </cell>
          <cell r="M728">
            <v>1.0449999999999999</v>
          </cell>
          <cell r="N728" t="str">
            <v>-</v>
          </cell>
          <cell r="O728" t="str">
            <v>-</v>
          </cell>
          <cell r="P728" t="str">
            <v>-</v>
          </cell>
          <cell r="Q728" t="str">
            <v>EUL</v>
          </cell>
          <cell r="R728" t="str">
            <v>-</v>
          </cell>
          <cell r="S728" t="str">
            <v>-</v>
          </cell>
          <cell r="T728" t="str">
            <v>-</v>
          </cell>
          <cell r="U728">
            <v>42529</v>
          </cell>
          <cell r="V728">
            <v>42735</v>
          </cell>
          <cell r="W728">
            <v>42735</v>
          </cell>
          <cell r="X728">
            <v>203</v>
          </cell>
          <cell r="Y728">
            <v>42717</v>
          </cell>
          <cell r="Z728">
            <v>-17</v>
          </cell>
        </row>
        <row r="729">
          <cell r="C729">
            <v>3694</v>
          </cell>
          <cell r="D729" t="str">
            <v>SITEL</v>
          </cell>
          <cell r="E729">
            <v>2016</v>
          </cell>
          <cell r="F729" t="str">
            <v>TA</v>
          </cell>
          <cell r="G729" t="str">
            <v>30 x RTU CAP-PRX-48 v3.1</v>
          </cell>
          <cell r="H729" t="str">
            <v>OF3692</v>
          </cell>
          <cell r="I729"/>
          <cell r="J729">
            <v>21</v>
          </cell>
          <cell r="K729">
            <v>61.59</v>
          </cell>
          <cell r="L729">
            <v>-40.590000000000003</v>
          </cell>
          <cell r="M729">
            <v>2.9328571428571428</v>
          </cell>
          <cell r="N729" t="str">
            <v>-</v>
          </cell>
          <cell r="O729" t="str">
            <v>-</v>
          </cell>
          <cell r="P729" t="str">
            <v>EMM</v>
          </cell>
          <cell r="Q729" t="str">
            <v>-</v>
          </cell>
          <cell r="R729" t="str">
            <v>-</v>
          </cell>
          <cell r="S729" t="str">
            <v>-</v>
          </cell>
          <cell r="T729" t="str">
            <v>-</v>
          </cell>
          <cell r="U729">
            <v>42529</v>
          </cell>
          <cell r="V729">
            <v>42643</v>
          </cell>
          <cell r="W729">
            <v>42717</v>
          </cell>
          <cell r="X729">
            <v>112</v>
          </cell>
          <cell r="Y729">
            <v>42717</v>
          </cell>
          <cell r="Z729">
            <v>0</v>
          </cell>
        </row>
        <row r="730">
          <cell r="C730">
            <v>3695</v>
          </cell>
          <cell r="D730" t="str">
            <v>SITEL</v>
          </cell>
          <cell r="E730">
            <v>2016</v>
          </cell>
          <cell r="F730" t="str">
            <v>TA</v>
          </cell>
          <cell r="G730" t="str">
            <v>30 x PLACA CAP-PRX-48 v3.1</v>
          </cell>
          <cell r="H730" t="str">
            <v>OF3692</v>
          </cell>
          <cell r="I730"/>
          <cell r="J730">
            <v>4</v>
          </cell>
          <cell r="K730">
            <v>73.5</v>
          </cell>
          <cell r="L730">
            <v>-69.5</v>
          </cell>
          <cell r="M730">
            <v>18.375</v>
          </cell>
          <cell r="N730" t="str">
            <v>-</v>
          </cell>
          <cell r="O730" t="str">
            <v>-</v>
          </cell>
          <cell r="P730" t="str">
            <v>EMM</v>
          </cell>
          <cell r="Q730" t="str">
            <v>-</v>
          </cell>
          <cell r="R730" t="str">
            <v>-</v>
          </cell>
          <cell r="S730" t="str">
            <v>-</v>
          </cell>
          <cell r="T730" t="str">
            <v>-</v>
          </cell>
          <cell r="U730">
            <v>42529</v>
          </cell>
          <cell r="V730">
            <v>42643</v>
          </cell>
          <cell r="W730">
            <v>42717</v>
          </cell>
          <cell r="X730">
            <v>112</v>
          </cell>
          <cell r="Y730">
            <v>42717</v>
          </cell>
          <cell r="Z730">
            <v>0</v>
          </cell>
        </row>
        <row r="731">
          <cell r="C731">
            <v>3696</v>
          </cell>
          <cell r="D731" t="str">
            <v>ORMAZA</v>
          </cell>
          <cell r="E731">
            <v>2016</v>
          </cell>
          <cell r="F731" t="str">
            <v>TA</v>
          </cell>
          <cell r="G731" t="str">
            <v>Inst. y PEM CC SCADA ABUSEJO v1.3</v>
          </cell>
          <cell r="H731" t="str">
            <v>OF3661</v>
          </cell>
          <cell r="I731"/>
          <cell r="J731">
            <v>4</v>
          </cell>
          <cell r="K731">
            <v>5.25</v>
          </cell>
          <cell r="L731">
            <v>-1.25</v>
          </cell>
          <cell r="M731">
            <v>1.3125</v>
          </cell>
          <cell r="N731" t="str">
            <v>-</v>
          </cell>
          <cell r="O731" t="str">
            <v>-</v>
          </cell>
          <cell r="P731" t="str">
            <v>-</v>
          </cell>
          <cell r="Q731" t="str">
            <v>JMG</v>
          </cell>
          <cell r="R731" t="str">
            <v>-</v>
          </cell>
          <cell r="S731" t="str">
            <v>-</v>
          </cell>
          <cell r="T731" t="str">
            <v>-</v>
          </cell>
          <cell r="U731">
            <v>42529</v>
          </cell>
          <cell r="V731">
            <v>42551</v>
          </cell>
          <cell r="W731">
            <v>42551</v>
          </cell>
          <cell r="X731">
            <v>22</v>
          </cell>
          <cell r="Y731">
            <v>42538</v>
          </cell>
          <cell r="Z731">
            <v>-13</v>
          </cell>
        </row>
        <row r="732">
          <cell r="C732">
            <v>3697</v>
          </cell>
          <cell r="D732" t="str">
            <v>ELEALS</v>
          </cell>
          <cell r="E732">
            <v>2016</v>
          </cell>
          <cell r="F732" t="str">
            <v>TA</v>
          </cell>
          <cell r="G732" t="str">
            <v>MANTENIMIENTO CC SCADA ALSET-2.016-2.017 (Contr.Mnto.)</v>
          </cell>
          <cell r="H732" t="str">
            <v>IND</v>
          </cell>
          <cell r="I732"/>
          <cell r="J732">
            <v>8</v>
          </cell>
          <cell r="K732">
            <v>7.5</v>
          </cell>
          <cell r="L732">
            <v>0.5</v>
          </cell>
          <cell r="M732">
            <v>0.9375</v>
          </cell>
          <cell r="N732" t="str">
            <v>-</v>
          </cell>
          <cell r="O732" t="str">
            <v>-</v>
          </cell>
          <cell r="P732" t="str">
            <v>-</v>
          </cell>
          <cell r="Q732" t="str">
            <v>JMG</v>
          </cell>
          <cell r="R732" t="str">
            <v>-</v>
          </cell>
          <cell r="S732" t="str">
            <v>-</v>
          </cell>
          <cell r="T732" t="str">
            <v>-</v>
          </cell>
          <cell r="U732">
            <v>42522</v>
          </cell>
          <cell r="V732">
            <v>42886</v>
          </cell>
          <cell r="W732">
            <v>42886</v>
          </cell>
          <cell r="X732">
            <v>360</v>
          </cell>
          <cell r="Y732">
            <v>42886</v>
          </cell>
          <cell r="Z732">
            <v>0</v>
          </cell>
        </row>
        <row r="733">
          <cell r="C733">
            <v>3698</v>
          </cell>
          <cell r="D733" t="str">
            <v>SUMALG</v>
          </cell>
          <cell r="E733">
            <v>2016</v>
          </cell>
          <cell r="F733" t="str">
            <v>TA</v>
          </cell>
          <cell r="G733" t="str">
            <v>MANTENIMIENTO CC SCADA ALGINETENSE-2.016-2.017 (Contr.Mnto.)</v>
          </cell>
          <cell r="H733" t="str">
            <v>IND</v>
          </cell>
          <cell r="I733"/>
          <cell r="J733">
            <v>16</v>
          </cell>
          <cell r="K733">
            <v>7.25</v>
          </cell>
          <cell r="L733">
            <v>8.75</v>
          </cell>
          <cell r="M733">
            <v>0.453125</v>
          </cell>
          <cell r="N733" t="str">
            <v>-</v>
          </cell>
          <cell r="O733" t="str">
            <v>-</v>
          </cell>
          <cell r="P733" t="str">
            <v>-</v>
          </cell>
          <cell r="Q733" t="str">
            <v>JMG</v>
          </cell>
          <cell r="R733" t="str">
            <v>-</v>
          </cell>
          <cell r="S733" t="str">
            <v>-</v>
          </cell>
          <cell r="T733" t="str">
            <v>-</v>
          </cell>
          <cell r="U733">
            <v>42522</v>
          </cell>
          <cell r="V733">
            <v>42886</v>
          </cell>
          <cell r="W733">
            <v>42886</v>
          </cell>
          <cell r="X733">
            <v>360</v>
          </cell>
          <cell r="Y733">
            <v>42886</v>
          </cell>
          <cell r="Z733">
            <v>0</v>
          </cell>
        </row>
        <row r="734">
          <cell r="C734">
            <v>3699</v>
          </cell>
          <cell r="D734" t="str">
            <v>ELEMOL</v>
          </cell>
          <cell r="E734">
            <v>2016</v>
          </cell>
          <cell r="F734" t="str">
            <v>TA</v>
          </cell>
          <cell r="G734" t="str">
            <v>MANTENIMIENTO CC SCADA MOLINOS-2.016-2.017 (Contr.Mnto.)</v>
          </cell>
          <cell r="H734" t="str">
            <v>IND</v>
          </cell>
          <cell r="I734"/>
          <cell r="J734">
            <v>16</v>
          </cell>
          <cell r="K734">
            <v>1</v>
          </cell>
          <cell r="L734">
            <v>15</v>
          </cell>
          <cell r="M734">
            <v>6.25E-2</v>
          </cell>
          <cell r="N734" t="str">
            <v>-</v>
          </cell>
          <cell r="O734" t="str">
            <v>-</v>
          </cell>
          <cell r="P734" t="str">
            <v>-</v>
          </cell>
          <cell r="Q734" t="str">
            <v>JMG</v>
          </cell>
          <cell r="R734" t="str">
            <v>-</v>
          </cell>
          <cell r="S734" t="str">
            <v>-</v>
          </cell>
          <cell r="T734" t="str">
            <v>-</v>
          </cell>
          <cell r="U734">
            <v>42522</v>
          </cell>
          <cell r="V734">
            <v>42886</v>
          </cell>
          <cell r="W734">
            <v>42886</v>
          </cell>
          <cell r="X734">
            <v>360</v>
          </cell>
          <cell r="Y734">
            <v>42886</v>
          </cell>
          <cell r="Z734">
            <v>0</v>
          </cell>
        </row>
        <row r="735">
          <cell r="C735">
            <v>3700</v>
          </cell>
          <cell r="D735" t="str">
            <v>ELEALS</v>
          </cell>
          <cell r="E735">
            <v>2016</v>
          </cell>
          <cell r="F735" t="str">
            <v>TA</v>
          </cell>
          <cell r="G735" t="str">
            <v>MANTENIMIENTO SGT ALSET-2.016-2.017 (Contr.Mnto.)</v>
          </cell>
          <cell r="H735" t="str">
            <v>IND</v>
          </cell>
          <cell r="I735"/>
          <cell r="J735">
            <v>8</v>
          </cell>
          <cell r="K735">
            <v>1</v>
          </cell>
          <cell r="L735">
            <v>7</v>
          </cell>
          <cell r="M735">
            <v>0.125</v>
          </cell>
          <cell r="N735" t="str">
            <v>-</v>
          </cell>
          <cell r="O735" t="str">
            <v>-</v>
          </cell>
          <cell r="P735" t="str">
            <v>-</v>
          </cell>
          <cell r="Q735" t="str">
            <v>-</v>
          </cell>
          <cell r="R735" t="str">
            <v>TRS</v>
          </cell>
          <cell r="S735" t="str">
            <v>-</v>
          </cell>
          <cell r="T735" t="str">
            <v>-</v>
          </cell>
          <cell r="U735">
            <v>42522</v>
          </cell>
          <cell r="V735">
            <v>42886</v>
          </cell>
          <cell r="W735">
            <v>42886</v>
          </cell>
          <cell r="X735">
            <v>360</v>
          </cell>
          <cell r="Y735">
            <v>42886</v>
          </cell>
          <cell r="Z735">
            <v>0</v>
          </cell>
        </row>
        <row r="736">
          <cell r="C736">
            <v>3701</v>
          </cell>
          <cell r="D736" t="str">
            <v>PEUSA</v>
          </cell>
          <cell r="E736">
            <v>2016</v>
          </cell>
          <cell r="F736" t="str">
            <v>TA</v>
          </cell>
          <cell r="G736" t="str">
            <v>CC SCADA PEUSA v8.4</v>
          </cell>
          <cell r="H736" t="str">
            <v>PPAL</v>
          </cell>
          <cell r="I736"/>
          <cell r="J736">
            <v>4.5</v>
          </cell>
          <cell r="K736">
            <v>1</v>
          </cell>
          <cell r="L736">
            <v>3.5</v>
          </cell>
          <cell r="M736">
            <v>0.22222222222222221</v>
          </cell>
          <cell r="N736" t="str">
            <v>-</v>
          </cell>
          <cell r="O736" t="str">
            <v>-</v>
          </cell>
          <cell r="P736" t="str">
            <v>-</v>
          </cell>
          <cell r="Q736" t="str">
            <v>-</v>
          </cell>
          <cell r="R736" t="str">
            <v>RVC</v>
          </cell>
          <cell r="S736" t="str">
            <v>-</v>
          </cell>
          <cell r="T736" t="str">
            <v>-</v>
          </cell>
          <cell r="U736">
            <v>42543</v>
          </cell>
          <cell r="V736">
            <v>42573</v>
          </cell>
          <cell r="W736">
            <v>42578</v>
          </cell>
          <cell r="X736">
            <v>30</v>
          </cell>
          <cell r="Y736">
            <v>42578</v>
          </cell>
          <cell r="Z736">
            <v>0</v>
          </cell>
        </row>
        <row r="737">
          <cell r="C737">
            <v>3702</v>
          </cell>
          <cell r="D737" t="str">
            <v>PEUSA</v>
          </cell>
          <cell r="E737">
            <v>2016</v>
          </cell>
          <cell r="F737" t="str">
            <v>TA</v>
          </cell>
          <cell r="G737" t="str">
            <v>ARM.COM CC SCADA PEUSA v2.1</v>
          </cell>
          <cell r="H737" t="str">
            <v>OF3701</v>
          </cell>
          <cell r="I737"/>
          <cell r="J737">
            <v>1.25</v>
          </cell>
          <cell r="K737">
            <v>1.33</v>
          </cell>
          <cell r="L737">
            <v>-8.0000000000000071E-2</v>
          </cell>
          <cell r="M737">
            <v>1.0640000000000001</v>
          </cell>
          <cell r="N737" t="str">
            <v>-</v>
          </cell>
          <cell r="O737" t="str">
            <v>-</v>
          </cell>
          <cell r="P737" t="str">
            <v>-</v>
          </cell>
          <cell r="Q737" t="str">
            <v>-</v>
          </cell>
          <cell r="R737" t="str">
            <v>RVC</v>
          </cell>
          <cell r="S737" t="str">
            <v>-</v>
          </cell>
          <cell r="T737" t="str">
            <v>-</v>
          </cell>
          <cell r="U737">
            <v>42543</v>
          </cell>
          <cell r="V737">
            <v>42573</v>
          </cell>
          <cell r="W737">
            <v>42578</v>
          </cell>
          <cell r="X737">
            <v>30</v>
          </cell>
          <cell r="Y737">
            <v>42578</v>
          </cell>
          <cell r="Z737">
            <v>0</v>
          </cell>
        </row>
        <row r="738">
          <cell r="C738">
            <v>3703</v>
          </cell>
          <cell r="D738" t="str">
            <v>PEUSA</v>
          </cell>
          <cell r="E738">
            <v>2016</v>
          </cell>
          <cell r="F738" t="str">
            <v>TA</v>
          </cell>
          <cell r="G738" t="str">
            <v>RTU C.H. ANSERALL v1.5</v>
          </cell>
          <cell r="H738" t="str">
            <v>OF3701</v>
          </cell>
          <cell r="I738"/>
          <cell r="J738">
            <v>8.5</v>
          </cell>
          <cell r="K738">
            <v>10.75</v>
          </cell>
          <cell r="L738">
            <v>-2.25</v>
          </cell>
          <cell r="M738">
            <v>1.2647058823529411</v>
          </cell>
          <cell r="N738" t="str">
            <v>-</v>
          </cell>
          <cell r="O738" t="str">
            <v>-</v>
          </cell>
          <cell r="P738" t="str">
            <v>-</v>
          </cell>
          <cell r="Q738" t="str">
            <v>-</v>
          </cell>
          <cell r="R738" t="str">
            <v>RVC</v>
          </cell>
          <cell r="S738" t="str">
            <v>-</v>
          </cell>
          <cell r="T738" t="str">
            <v>-</v>
          </cell>
          <cell r="U738">
            <v>42543</v>
          </cell>
          <cell r="V738">
            <v>42573</v>
          </cell>
          <cell r="W738">
            <v>42578</v>
          </cell>
          <cell r="X738">
            <v>30</v>
          </cell>
          <cell r="Y738">
            <v>42578</v>
          </cell>
          <cell r="Z738">
            <v>0</v>
          </cell>
        </row>
        <row r="739">
          <cell r="C739">
            <v>3704</v>
          </cell>
          <cell r="D739" t="str">
            <v>ORMAZA</v>
          </cell>
          <cell r="E739">
            <v>2016</v>
          </cell>
          <cell r="F739" t="str">
            <v>TA</v>
          </cell>
          <cell r="G739" t="str">
            <v>SUPORT CC SCADA JAFRE 2S-2016 (Contr.Mnto)</v>
          </cell>
          <cell r="H739" t="str">
            <v>PPAL</v>
          </cell>
          <cell r="I739"/>
          <cell r="J739">
            <v>8</v>
          </cell>
          <cell r="K739">
            <v>7.58</v>
          </cell>
          <cell r="L739">
            <v>0.41999999999999993</v>
          </cell>
          <cell r="M739">
            <v>0.94750000000000001</v>
          </cell>
          <cell r="N739" t="str">
            <v>-</v>
          </cell>
          <cell r="O739" t="str">
            <v>-</v>
          </cell>
          <cell r="P739" t="str">
            <v>-</v>
          </cell>
          <cell r="Q739" t="str">
            <v>JMG</v>
          </cell>
          <cell r="R739" t="str">
            <v>-</v>
          </cell>
          <cell r="S739" t="str">
            <v>-</v>
          </cell>
          <cell r="T739" t="str">
            <v>-</v>
          </cell>
          <cell r="U739">
            <v>42522</v>
          </cell>
          <cell r="V739">
            <v>42704</v>
          </cell>
          <cell r="W739">
            <v>42704</v>
          </cell>
          <cell r="X739">
            <v>179</v>
          </cell>
          <cell r="Y739">
            <v>42704</v>
          </cell>
          <cell r="Z739">
            <v>0</v>
          </cell>
        </row>
        <row r="740">
          <cell r="C740">
            <v>3705</v>
          </cell>
          <cell r="D740" t="str">
            <v>ORMAZA</v>
          </cell>
          <cell r="E740">
            <v>2016</v>
          </cell>
          <cell r="F740" t="str">
            <v>TA</v>
          </cell>
          <cell r="G740" t="str">
            <v>MANTENIMIENTO CC SCADA JAFRE 1S-2017 (Contr.Mnto)</v>
          </cell>
          <cell r="H740" t="str">
            <v>OF3704</v>
          </cell>
          <cell r="I740"/>
          <cell r="J740">
            <v>8</v>
          </cell>
          <cell r="K740">
            <v>5</v>
          </cell>
          <cell r="L740">
            <v>3</v>
          </cell>
          <cell r="M740">
            <v>0.625</v>
          </cell>
          <cell r="N740" t="str">
            <v>-</v>
          </cell>
          <cell r="O740" t="str">
            <v>-</v>
          </cell>
          <cell r="P740" t="str">
            <v>-</v>
          </cell>
          <cell r="Q740" t="str">
            <v>JMG</v>
          </cell>
          <cell r="R740" t="str">
            <v>-</v>
          </cell>
          <cell r="S740" t="str">
            <v>-</v>
          </cell>
          <cell r="T740" t="str">
            <v>-</v>
          </cell>
          <cell r="U740">
            <v>42705</v>
          </cell>
          <cell r="V740">
            <v>42886</v>
          </cell>
          <cell r="W740">
            <v>42886</v>
          </cell>
          <cell r="X740">
            <v>180</v>
          </cell>
          <cell r="Y740">
            <v>42886</v>
          </cell>
          <cell r="Z740">
            <v>0</v>
          </cell>
        </row>
        <row r="741">
          <cell r="C741">
            <v>3706</v>
          </cell>
          <cell r="D741" t="str">
            <v>DEGTHE</v>
          </cell>
          <cell r="E741">
            <v>2016</v>
          </cell>
          <cell r="F741" t="str">
            <v>TA</v>
          </cell>
          <cell r="G741" t="str">
            <v>RTU C.T. PTO. FRONTERA v2.0</v>
          </cell>
          <cell r="H741" t="str">
            <v>PPAL</v>
          </cell>
          <cell r="I741"/>
          <cell r="J741">
            <v>8.25</v>
          </cell>
          <cell r="K741">
            <v>1.5</v>
          </cell>
          <cell r="L741">
            <v>6.75</v>
          </cell>
          <cell r="M741">
            <v>0.18181818181818182</v>
          </cell>
          <cell r="N741" t="str">
            <v>-</v>
          </cell>
          <cell r="O741" t="str">
            <v>-</v>
          </cell>
          <cell r="P741" t="str">
            <v>-</v>
          </cell>
          <cell r="Q741" t="str">
            <v>JMG</v>
          </cell>
          <cell r="R741" t="str">
            <v>-</v>
          </cell>
          <cell r="S741" t="str">
            <v>-</v>
          </cell>
          <cell r="T741" t="str">
            <v>-</v>
          </cell>
          <cell r="U741">
            <v>42548</v>
          </cell>
          <cell r="V741">
            <v>42580</v>
          </cell>
          <cell r="W741">
            <v>43117</v>
          </cell>
          <cell r="X741">
            <v>32</v>
          </cell>
          <cell r="Y741">
            <v>43117</v>
          </cell>
          <cell r="Z741">
            <v>0</v>
          </cell>
        </row>
        <row r="742">
          <cell r="C742">
            <v>3707</v>
          </cell>
          <cell r="D742" t="str">
            <v>SITEL</v>
          </cell>
          <cell r="E742">
            <v>2016</v>
          </cell>
          <cell r="F742" t="str">
            <v>TA</v>
          </cell>
          <cell r="G742" t="str">
            <v>1 x Manguera COM CAP32 - Nport 5110</v>
          </cell>
          <cell r="H742" t="str">
            <v>OF3706</v>
          </cell>
          <cell r="I742"/>
          <cell r="J742">
            <v>0.75</v>
          </cell>
          <cell r="K742">
            <v>0.67</v>
          </cell>
          <cell r="L742">
            <v>7.999999999999996E-2</v>
          </cell>
          <cell r="M742">
            <v>0.89333333333333342</v>
          </cell>
          <cell r="N742" t="str">
            <v>-</v>
          </cell>
          <cell r="O742" t="str">
            <v>-</v>
          </cell>
          <cell r="P742" t="str">
            <v>EMM</v>
          </cell>
          <cell r="Q742" t="str">
            <v>-</v>
          </cell>
          <cell r="R742" t="str">
            <v>-</v>
          </cell>
          <cell r="S742" t="str">
            <v>-</v>
          </cell>
          <cell r="T742" t="str">
            <v>-</v>
          </cell>
          <cell r="U742">
            <v>42548</v>
          </cell>
          <cell r="V742">
            <v>42580</v>
          </cell>
          <cell r="W742">
            <v>42619</v>
          </cell>
          <cell r="X742">
            <v>32</v>
          </cell>
          <cell r="Y742">
            <v>42619</v>
          </cell>
          <cell r="Z742">
            <v>0</v>
          </cell>
        </row>
        <row r="743">
          <cell r="J743">
            <v>590.25</v>
          </cell>
          <cell r="K743">
            <v>589.36</v>
          </cell>
          <cell r="L743">
            <v>0.88999999999998636</v>
          </cell>
          <cell r="Z743">
            <v>-49</v>
          </cell>
        </row>
        <row r="744">
          <cell r="C744"/>
          <cell r="D744"/>
          <cell r="E744"/>
          <cell r="F744"/>
          <cell r="G744"/>
          <cell r="H744"/>
          <cell r="I744"/>
          <cell r="J744"/>
          <cell r="K744"/>
          <cell r="L744"/>
          <cell r="M744"/>
          <cell r="N744"/>
          <cell r="O744"/>
          <cell r="P744"/>
          <cell r="Q744"/>
          <cell r="R744"/>
          <cell r="S744"/>
          <cell r="T744"/>
          <cell r="U744"/>
          <cell r="V744"/>
          <cell r="W744"/>
          <cell r="X744"/>
          <cell r="Y744"/>
          <cell r="Z744"/>
        </row>
        <row r="745">
          <cell r="C745"/>
          <cell r="D745"/>
          <cell r="E745"/>
          <cell r="F745"/>
          <cell r="G745"/>
          <cell r="H745"/>
          <cell r="I745"/>
          <cell r="J745"/>
          <cell r="K745"/>
          <cell r="L745"/>
          <cell r="M745"/>
          <cell r="N745"/>
          <cell r="O745"/>
          <cell r="P745"/>
          <cell r="Q745"/>
          <cell r="R745"/>
          <cell r="S745"/>
          <cell r="T745"/>
          <cell r="U745"/>
          <cell r="V745"/>
          <cell r="W745"/>
          <cell r="X745"/>
          <cell r="Y745"/>
          <cell r="Z745"/>
        </row>
        <row r="746">
          <cell r="C746"/>
          <cell r="D746"/>
          <cell r="E746"/>
          <cell r="F746"/>
          <cell r="G746"/>
          <cell r="H746"/>
          <cell r="I746"/>
          <cell r="J746"/>
          <cell r="K746"/>
          <cell r="N746" t="str">
            <v>APROVISIONAMENTS</v>
          </cell>
          <cell r="O746" t="str">
            <v>ADMINISTRACIO</v>
          </cell>
          <cell r="P746" t="str">
            <v>OPERACIONS</v>
          </cell>
          <cell r="Q746" t="str">
            <v>IMPLEMENTACIO</v>
          </cell>
          <cell r="R746" t="str">
            <v>DESENVOLUPAMENT</v>
          </cell>
          <cell r="S746" t="str">
            <v>COMERCIAL</v>
          </cell>
          <cell r="T746" t="str">
            <v>CONSUL.TELCOMUNIC.</v>
          </cell>
          <cell r="U746"/>
          <cell r="Z746"/>
        </row>
        <row r="747">
          <cell r="C747"/>
          <cell r="N747"/>
          <cell r="O747"/>
          <cell r="P747"/>
          <cell r="Q747"/>
          <cell r="R747"/>
          <cell r="S747"/>
          <cell r="T747"/>
          <cell r="U747"/>
          <cell r="Z747"/>
        </row>
        <row r="748">
          <cell r="C748"/>
          <cell r="N748"/>
          <cell r="O748"/>
          <cell r="P748"/>
          <cell r="Q748"/>
          <cell r="R748"/>
          <cell r="S748"/>
          <cell r="T748"/>
          <cell r="U748"/>
          <cell r="Z748"/>
        </row>
        <row r="749">
          <cell r="C749"/>
          <cell r="N749"/>
          <cell r="O749"/>
          <cell r="P749"/>
          <cell r="Q749"/>
          <cell r="R749"/>
          <cell r="S749"/>
          <cell r="T749"/>
          <cell r="U749"/>
          <cell r="Z749"/>
        </row>
        <row r="750">
          <cell r="C750"/>
          <cell r="E750"/>
          <cell r="F750"/>
          <cell r="G750"/>
          <cell r="H750"/>
          <cell r="I750"/>
          <cell r="J750"/>
          <cell r="K750"/>
          <cell r="L750"/>
          <cell r="M750"/>
          <cell r="N750"/>
          <cell r="O750"/>
          <cell r="P750"/>
          <cell r="Q750"/>
          <cell r="R750"/>
          <cell r="S750"/>
          <cell r="T750"/>
          <cell r="U750"/>
          <cell r="Z750"/>
        </row>
        <row r="751">
          <cell r="C751"/>
          <cell r="E751" t="str">
            <v>Projectes (EXTERNS) en curs 2.016</v>
          </cell>
          <cell r="F751"/>
          <cell r="G751"/>
          <cell r="H751"/>
          <cell r="I751"/>
          <cell r="J751"/>
          <cell r="K751"/>
          <cell r="L751"/>
          <cell r="M751"/>
          <cell r="N751"/>
          <cell r="O751"/>
          <cell r="P751"/>
          <cell r="Q751"/>
          <cell r="R751"/>
          <cell r="S751"/>
          <cell r="T751"/>
          <cell r="U751"/>
          <cell r="Z751"/>
        </row>
        <row r="752">
          <cell r="N752"/>
          <cell r="O752"/>
          <cell r="P752"/>
          <cell r="Q752"/>
          <cell r="R752"/>
          <cell r="S752"/>
          <cell r="T752"/>
          <cell r="U752"/>
          <cell r="Z752"/>
        </row>
        <row r="753">
          <cell r="C753"/>
          <cell r="D753"/>
          <cell r="E753"/>
          <cell r="F753"/>
          <cell r="G753"/>
          <cell r="H753"/>
          <cell r="I753"/>
          <cell r="J753"/>
          <cell r="K753"/>
          <cell r="L753"/>
          <cell r="M753"/>
          <cell r="N753"/>
          <cell r="O753"/>
          <cell r="P753"/>
          <cell r="Q753"/>
          <cell r="R753"/>
          <cell r="S753"/>
          <cell r="T753"/>
          <cell r="U753"/>
          <cell r="V753"/>
          <cell r="W753"/>
          <cell r="X753"/>
          <cell r="Y753"/>
          <cell r="Z753"/>
        </row>
        <row r="754">
          <cell r="C754" t="str">
            <v>OF</v>
          </cell>
          <cell r="D754" t="str">
            <v>CLIENT</v>
          </cell>
          <cell r="E754" t="str">
            <v>ANY</v>
          </cell>
          <cell r="F754" t="str">
            <v>STATUS</v>
          </cell>
          <cell r="G754" t="str">
            <v>PROJECTE</v>
          </cell>
          <cell r="H754" t="str">
            <v>TIPUS OF o DEPENDENCIA</v>
          </cell>
          <cell r="I754"/>
          <cell r="J754" t="str">
            <v>PREV</v>
          </cell>
          <cell r="K754" t="str">
            <v>TOTAL</v>
          </cell>
          <cell r="L754" t="str">
            <v>DESV</v>
          </cell>
          <cell r="M754" t="str">
            <v>AVANÇ</v>
          </cell>
          <cell r="N754" t="str">
            <v>DPT. IMPLICATS</v>
          </cell>
          <cell r="O754"/>
          <cell r="P754"/>
          <cell r="Q754"/>
          <cell r="R754"/>
          <cell r="S754"/>
          <cell r="T754"/>
          <cell r="U754" t="str">
            <v>DATA</v>
          </cell>
          <cell r="V754" t="str">
            <v>DATA</v>
          </cell>
          <cell r="W754" t="str">
            <v>DATA</v>
          </cell>
          <cell r="X754" t="str">
            <v>DURADA</v>
          </cell>
          <cell r="Y754" t="str">
            <v>DATA</v>
          </cell>
          <cell r="Z754" t="str">
            <v>DESVIAC.</v>
          </cell>
        </row>
        <row r="755">
          <cell r="C755"/>
          <cell r="D755"/>
          <cell r="E755"/>
          <cell r="F755"/>
          <cell r="G755"/>
          <cell r="H755"/>
          <cell r="I755"/>
          <cell r="J755"/>
          <cell r="K755" t="str">
            <v>REAL</v>
          </cell>
          <cell r="L755"/>
          <cell r="M755"/>
          <cell r="N755"/>
          <cell r="O755"/>
          <cell r="P755"/>
          <cell r="Q755"/>
          <cell r="R755"/>
          <cell r="S755"/>
          <cell r="T755"/>
          <cell r="U755" t="str">
            <v>INICI</v>
          </cell>
          <cell r="V755" t="str">
            <v>ENTREGA</v>
          </cell>
          <cell r="W755" t="str">
            <v>REVISADA</v>
          </cell>
          <cell r="X755"/>
          <cell r="Y755" t="str">
            <v>ACCEP.</v>
          </cell>
          <cell r="Z755"/>
        </row>
        <row r="756">
          <cell r="C756"/>
          <cell r="D756"/>
          <cell r="E756"/>
          <cell r="F756"/>
          <cell r="G756"/>
          <cell r="H756"/>
          <cell r="I756"/>
          <cell r="J756"/>
          <cell r="K756"/>
          <cell r="L756"/>
          <cell r="M756"/>
          <cell r="N756"/>
          <cell r="O756"/>
          <cell r="P756"/>
          <cell r="Q756"/>
          <cell r="R756"/>
          <cell r="S756"/>
          <cell r="T756"/>
          <cell r="U756"/>
          <cell r="V756"/>
          <cell r="W756"/>
          <cell r="X756"/>
          <cell r="Y756"/>
          <cell r="Z756"/>
        </row>
        <row r="757">
          <cell r="C757">
            <v>3708</v>
          </cell>
          <cell r="D757" t="str">
            <v>ORMAZA</v>
          </cell>
          <cell r="E757">
            <v>2016</v>
          </cell>
          <cell r="F757" t="str">
            <v>TA</v>
          </cell>
          <cell r="G757" t="str">
            <v>Inst. y PEM (2) CC SCADA TUNEL DE FOLGOSO v1.1</v>
          </cell>
          <cell r="H757" t="str">
            <v>PPAL</v>
          </cell>
          <cell r="I757"/>
          <cell r="J757">
            <v>41</v>
          </cell>
          <cell r="K757">
            <v>41</v>
          </cell>
          <cell r="L757">
            <v>0</v>
          </cell>
          <cell r="M757">
            <v>1</v>
          </cell>
          <cell r="N757" t="str">
            <v>-</v>
          </cell>
          <cell r="O757" t="str">
            <v>-</v>
          </cell>
          <cell r="P757" t="str">
            <v>-</v>
          </cell>
          <cell r="Q757" t="str">
            <v>-</v>
          </cell>
          <cell r="R757" t="str">
            <v>RVC</v>
          </cell>
          <cell r="S757" t="str">
            <v>-</v>
          </cell>
          <cell r="T757" t="str">
            <v>-</v>
          </cell>
          <cell r="U757">
            <v>42543</v>
          </cell>
          <cell r="V757">
            <v>42545</v>
          </cell>
          <cell r="W757">
            <v>42562</v>
          </cell>
          <cell r="X757">
            <v>2</v>
          </cell>
          <cell r="Y757">
            <v>42562</v>
          </cell>
          <cell r="Z757">
            <v>0</v>
          </cell>
        </row>
        <row r="758">
          <cell r="C758">
            <v>3709</v>
          </cell>
          <cell r="D758" t="str">
            <v>ELESER</v>
          </cell>
          <cell r="E758">
            <v>2016</v>
          </cell>
          <cell r="F758" t="str">
            <v>TA</v>
          </cell>
          <cell r="G758" t="str">
            <v>REPARACIO RTU C.T. TOMA POL</v>
          </cell>
          <cell r="H758" t="str">
            <v>IND</v>
          </cell>
          <cell r="I758"/>
          <cell r="J758">
            <v>2</v>
          </cell>
          <cell r="K758">
            <v>2</v>
          </cell>
          <cell r="L758">
            <v>0</v>
          </cell>
          <cell r="M758">
            <v>1</v>
          </cell>
          <cell r="N758" t="str">
            <v>-</v>
          </cell>
          <cell r="O758" t="str">
            <v>-</v>
          </cell>
          <cell r="P758" t="str">
            <v>EMM</v>
          </cell>
          <cell r="Q758" t="str">
            <v>-</v>
          </cell>
          <cell r="R758" t="str">
            <v>-</v>
          </cell>
          <cell r="S758" t="str">
            <v>-</v>
          </cell>
          <cell r="T758" t="str">
            <v>-</v>
          </cell>
          <cell r="U758">
            <v>42549</v>
          </cell>
          <cell r="V758">
            <v>42550</v>
          </cell>
          <cell r="W758">
            <v>42550</v>
          </cell>
          <cell r="X758">
            <v>1</v>
          </cell>
          <cell r="Y758">
            <v>42550</v>
          </cell>
          <cell r="Z758">
            <v>0</v>
          </cell>
        </row>
        <row r="759">
          <cell r="C759">
            <v>3710</v>
          </cell>
          <cell r="D759" t="str">
            <v>MOELCU</v>
          </cell>
          <cell r="E759">
            <v>2016</v>
          </cell>
          <cell r="F759" t="str">
            <v>TA</v>
          </cell>
          <cell r="G759" t="str">
            <v>MANTENIMIENTO SCADA BERMEJALES 2.016-2.017 (Contr.Mnto.)</v>
          </cell>
          <cell r="H759" t="str">
            <v>IND</v>
          </cell>
          <cell r="I759"/>
          <cell r="J759">
            <v>16</v>
          </cell>
          <cell r="K759">
            <v>9.25</v>
          </cell>
          <cell r="L759">
            <v>6.75</v>
          </cell>
          <cell r="M759">
            <v>0.578125</v>
          </cell>
          <cell r="N759" t="str">
            <v>-</v>
          </cell>
          <cell r="O759" t="str">
            <v>-</v>
          </cell>
          <cell r="P759" t="str">
            <v>-</v>
          </cell>
          <cell r="Q759" t="str">
            <v>-</v>
          </cell>
          <cell r="R759" t="str">
            <v>RVC</v>
          </cell>
          <cell r="S759" t="str">
            <v>-</v>
          </cell>
          <cell r="T759" t="str">
            <v>-</v>
          </cell>
          <cell r="U759">
            <v>42552</v>
          </cell>
          <cell r="V759">
            <v>42916</v>
          </cell>
          <cell r="W759">
            <v>42916</v>
          </cell>
          <cell r="X759">
            <v>359</v>
          </cell>
          <cell r="Y759">
            <v>42916</v>
          </cell>
          <cell r="Z759">
            <v>0</v>
          </cell>
        </row>
        <row r="760">
          <cell r="C760">
            <v>3711</v>
          </cell>
          <cell r="D760" t="str">
            <v>ELESER</v>
          </cell>
          <cell r="E760">
            <v>2016</v>
          </cell>
          <cell r="F760" t="str">
            <v>TA</v>
          </cell>
          <cell r="G760" t="str">
            <v>RTU C.T. MOLI ROCA v2.0</v>
          </cell>
          <cell r="H760" t="str">
            <v>PPAL</v>
          </cell>
          <cell r="I760"/>
          <cell r="J760">
            <v>3</v>
          </cell>
          <cell r="K760">
            <v>1.42</v>
          </cell>
          <cell r="L760">
            <v>1.58</v>
          </cell>
          <cell r="M760">
            <v>0.47333333333333333</v>
          </cell>
          <cell r="N760" t="str">
            <v>-</v>
          </cell>
          <cell r="O760" t="str">
            <v>-</v>
          </cell>
          <cell r="P760" t="str">
            <v>EMM</v>
          </cell>
          <cell r="Q760" t="str">
            <v>-</v>
          </cell>
          <cell r="R760" t="str">
            <v>-</v>
          </cell>
          <cell r="S760" t="str">
            <v>-</v>
          </cell>
          <cell r="T760" t="str">
            <v>-</v>
          </cell>
          <cell r="U760">
            <v>42555</v>
          </cell>
          <cell r="V760">
            <v>42612</v>
          </cell>
          <cell r="W760">
            <v>42649</v>
          </cell>
          <cell r="X760">
            <v>56</v>
          </cell>
          <cell r="Y760">
            <v>42649</v>
          </cell>
          <cell r="Z760">
            <v>0</v>
          </cell>
        </row>
        <row r="761">
          <cell r="C761">
            <v>3712</v>
          </cell>
          <cell r="D761" t="str">
            <v>SITEL</v>
          </cell>
          <cell r="E761">
            <v>2016</v>
          </cell>
          <cell r="F761" t="str">
            <v>TA</v>
          </cell>
          <cell r="G761" t="str">
            <v>Mang. COM CAP16 - nPort 5110</v>
          </cell>
          <cell r="H761" t="str">
            <v>OF3711</v>
          </cell>
          <cell r="I761"/>
          <cell r="J761">
            <v>0.5</v>
          </cell>
          <cell r="K761">
            <v>0.17</v>
          </cell>
          <cell r="L761">
            <v>0.32999999999999996</v>
          </cell>
          <cell r="M761">
            <v>0.34</v>
          </cell>
          <cell r="N761" t="str">
            <v>-</v>
          </cell>
          <cell r="O761" t="str">
            <v>-</v>
          </cell>
          <cell r="P761" t="str">
            <v>EMM</v>
          </cell>
          <cell r="Q761" t="str">
            <v>-</v>
          </cell>
          <cell r="R761" t="str">
            <v>-</v>
          </cell>
          <cell r="S761" t="str">
            <v>-</v>
          </cell>
          <cell r="T761" t="str">
            <v>-</v>
          </cell>
          <cell r="U761">
            <v>42555</v>
          </cell>
          <cell r="V761">
            <v>42612</v>
          </cell>
          <cell r="W761">
            <v>42649</v>
          </cell>
          <cell r="X761">
            <v>56</v>
          </cell>
          <cell r="Y761">
            <v>42649</v>
          </cell>
          <cell r="Z761">
            <v>0</v>
          </cell>
        </row>
        <row r="762">
          <cell r="C762">
            <v>3713</v>
          </cell>
          <cell r="D762" t="str">
            <v>GRTOHE</v>
          </cell>
          <cell r="E762">
            <v>2016</v>
          </cell>
          <cell r="F762" t="str">
            <v>TA</v>
          </cell>
          <cell r="G762" t="str">
            <v>CC SCADA TEDIS.Net TORREHERMOSA v1.0</v>
          </cell>
          <cell r="H762" t="str">
            <v>IND</v>
          </cell>
          <cell r="I762"/>
          <cell r="J762">
            <v>66</v>
          </cell>
          <cell r="K762">
            <v>33.25</v>
          </cell>
          <cell r="L762">
            <v>32.75</v>
          </cell>
          <cell r="M762">
            <v>0.50378787878787878</v>
          </cell>
          <cell r="N762" t="str">
            <v>-</v>
          </cell>
          <cell r="O762" t="str">
            <v>-</v>
          </cell>
          <cell r="P762" t="str">
            <v>-</v>
          </cell>
          <cell r="Q762" t="str">
            <v>JMG</v>
          </cell>
          <cell r="R762" t="str">
            <v>-</v>
          </cell>
          <cell r="S762" t="str">
            <v>-</v>
          </cell>
          <cell r="T762" t="str">
            <v>-</v>
          </cell>
          <cell r="U762">
            <v>42555</v>
          </cell>
          <cell r="V762">
            <v>42673</v>
          </cell>
          <cell r="W762">
            <v>43553</v>
          </cell>
          <cell r="X762">
            <v>116</v>
          </cell>
          <cell r="Y762">
            <v>43553</v>
          </cell>
          <cell r="Z762">
            <v>0</v>
          </cell>
        </row>
        <row r="763">
          <cell r="C763">
            <v>3714</v>
          </cell>
          <cell r="D763" t="str">
            <v>ORMAZA</v>
          </cell>
          <cell r="E763">
            <v>2016</v>
          </cell>
          <cell r="F763" t="str">
            <v>TA</v>
          </cell>
          <cell r="G763" t="str">
            <v>CC SCADA TEDIS.Net HOSPITAL DEL MAR v1.0</v>
          </cell>
          <cell r="H763" t="str">
            <v>PPAL</v>
          </cell>
          <cell r="I763"/>
          <cell r="J763">
            <v>44</v>
          </cell>
          <cell r="K763">
            <v>46.67</v>
          </cell>
          <cell r="L763">
            <v>-2.6700000000000017</v>
          </cell>
          <cell r="M763">
            <v>1.0606818181818183</v>
          </cell>
          <cell r="N763" t="str">
            <v>-</v>
          </cell>
          <cell r="O763" t="str">
            <v>-</v>
          </cell>
          <cell r="P763" t="str">
            <v>-</v>
          </cell>
          <cell r="Q763" t="str">
            <v>-</v>
          </cell>
          <cell r="R763" t="str">
            <v>EDC</v>
          </cell>
          <cell r="S763" t="str">
            <v>-</v>
          </cell>
          <cell r="T763" t="str">
            <v>-</v>
          </cell>
          <cell r="U763">
            <v>42556</v>
          </cell>
          <cell r="V763">
            <v>42643</v>
          </cell>
          <cell r="W763">
            <v>42662</v>
          </cell>
          <cell r="X763">
            <v>85</v>
          </cell>
          <cell r="Y763">
            <v>42662</v>
          </cell>
          <cell r="Z763">
            <v>0</v>
          </cell>
        </row>
        <row r="764">
          <cell r="C764">
            <v>3715</v>
          </cell>
          <cell r="D764" t="str">
            <v>ORMAZA</v>
          </cell>
          <cell r="E764">
            <v>2016</v>
          </cell>
          <cell r="F764" t="str">
            <v>TA</v>
          </cell>
          <cell r="G764" t="str">
            <v>Inst.y PEM CC SCADA TEDIS.Net HOSPITAL DEL MAR v1.0</v>
          </cell>
          <cell r="H764" t="str">
            <v>OF3714</v>
          </cell>
          <cell r="I764"/>
          <cell r="J764">
            <v>32</v>
          </cell>
          <cell r="K764">
            <v>29</v>
          </cell>
          <cell r="L764">
            <v>3</v>
          </cell>
          <cell r="M764">
            <v>0.90625</v>
          </cell>
          <cell r="N764" t="str">
            <v>-</v>
          </cell>
          <cell r="O764" t="str">
            <v>-</v>
          </cell>
          <cell r="P764" t="str">
            <v>-</v>
          </cell>
          <cell r="Q764" t="str">
            <v>-</v>
          </cell>
          <cell r="R764" t="str">
            <v>EDC</v>
          </cell>
          <cell r="S764" t="str">
            <v>-</v>
          </cell>
          <cell r="T764" t="str">
            <v>-</v>
          </cell>
          <cell r="U764">
            <v>42556</v>
          </cell>
          <cell r="V764">
            <v>42643</v>
          </cell>
          <cell r="W764">
            <v>42934</v>
          </cell>
          <cell r="X764">
            <v>85</v>
          </cell>
          <cell r="Y764">
            <v>42934</v>
          </cell>
          <cell r="Z764">
            <v>0</v>
          </cell>
        </row>
        <row r="765">
          <cell r="C765">
            <v>3716</v>
          </cell>
          <cell r="D765" t="str">
            <v>SITEL</v>
          </cell>
          <cell r="E765">
            <v>2016</v>
          </cell>
          <cell r="F765" t="str">
            <v>TA</v>
          </cell>
          <cell r="G765" t="str">
            <v>8 x RTU CAP32-48 v2.5</v>
          </cell>
          <cell r="H765" t="str">
            <v>OF3668</v>
          </cell>
          <cell r="I765"/>
          <cell r="J765">
            <v>6</v>
          </cell>
          <cell r="K765">
            <v>2.75</v>
          </cell>
          <cell r="L765">
            <v>3.25</v>
          </cell>
          <cell r="M765">
            <v>0.45833333333333331</v>
          </cell>
          <cell r="N765" t="str">
            <v>-</v>
          </cell>
          <cell r="O765" t="str">
            <v>-</v>
          </cell>
          <cell r="P765" t="str">
            <v>EMM</v>
          </cell>
          <cell r="Q765" t="str">
            <v>-</v>
          </cell>
          <cell r="R765" t="str">
            <v>-</v>
          </cell>
          <cell r="S765" t="str">
            <v>-</v>
          </cell>
          <cell r="T765" t="str">
            <v>-</v>
          </cell>
          <cell r="U765">
            <v>42559</v>
          </cell>
          <cell r="V765">
            <v>42580</v>
          </cell>
          <cell r="W765">
            <v>42580</v>
          </cell>
          <cell r="X765">
            <v>21</v>
          </cell>
          <cell r="Y765">
            <v>42576</v>
          </cell>
          <cell r="Z765">
            <v>-4</v>
          </cell>
        </row>
        <row r="766">
          <cell r="C766">
            <v>3717</v>
          </cell>
          <cell r="D766" t="str">
            <v>SITEL</v>
          </cell>
          <cell r="E766">
            <v>2016</v>
          </cell>
          <cell r="F766" t="str">
            <v>TA</v>
          </cell>
          <cell r="G766" t="str">
            <v>8 x CES-48 CAP32 v2.4</v>
          </cell>
          <cell r="H766" t="str">
            <v>OF3716</v>
          </cell>
          <cell r="I766"/>
          <cell r="J766">
            <v>4</v>
          </cell>
          <cell r="K766">
            <v>7.83</v>
          </cell>
          <cell r="L766">
            <v>-3.83</v>
          </cell>
          <cell r="M766">
            <v>1.9575</v>
          </cell>
          <cell r="N766" t="str">
            <v>-</v>
          </cell>
          <cell r="O766" t="str">
            <v>-</v>
          </cell>
          <cell r="P766" t="str">
            <v>EMM</v>
          </cell>
          <cell r="Q766" t="str">
            <v>-</v>
          </cell>
          <cell r="R766" t="str">
            <v>-</v>
          </cell>
          <cell r="S766" t="str">
            <v>-</v>
          </cell>
          <cell r="T766" t="str">
            <v>-</v>
          </cell>
          <cell r="U766">
            <v>42559</v>
          </cell>
          <cell r="V766">
            <v>42580</v>
          </cell>
          <cell r="W766">
            <v>42580</v>
          </cell>
          <cell r="X766">
            <v>21</v>
          </cell>
          <cell r="Y766">
            <v>42571</v>
          </cell>
          <cell r="Z766">
            <v>-9</v>
          </cell>
        </row>
        <row r="767">
          <cell r="C767">
            <v>3718</v>
          </cell>
          <cell r="D767" t="str">
            <v>ELEEBR</v>
          </cell>
          <cell r="E767">
            <v>2016</v>
          </cell>
          <cell r="F767" t="str">
            <v>TA</v>
          </cell>
          <cell r="G767" t="str">
            <v>CC SCADA EEBRO v3.4</v>
          </cell>
          <cell r="H767" t="str">
            <v>IND</v>
          </cell>
          <cell r="I767"/>
          <cell r="J767">
            <v>1.75</v>
          </cell>
          <cell r="K767">
            <v>1.75</v>
          </cell>
          <cell r="L767">
            <v>0</v>
          </cell>
          <cell r="M767">
            <v>1</v>
          </cell>
          <cell r="N767" t="str">
            <v>-</v>
          </cell>
          <cell r="O767" t="str">
            <v>-</v>
          </cell>
          <cell r="P767" t="str">
            <v>-</v>
          </cell>
          <cell r="Q767" t="str">
            <v>JMG</v>
          </cell>
          <cell r="R767" t="str">
            <v>-</v>
          </cell>
          <cell r="S767" t="str">
            <v>-</v>
          </cell>
          <cell r="T767" t="str">
            <v>-</v>
          </cell>
          <cell r="U767">
            <v>42566</v>
          </cell>
          <cell r="V767">
            <v>42569</v>
          </cell>
          <cell r="W767">
            <v>42569</v>
          </cell>
          <cell r="X767">
            <v>3</v>
          </cell>
          <cell r="Y767">
            <v>42569</v>
          </cell>
          <cell r="Z767">
            <v>0</v>
          </cell>
        </row>
        <row r="768">
          <cell r="C768">
            <v>3719</v>
          </cell>
          <cell r="D768" t="str">
            <v>PEUSA</v>
          </cell>
          <cell r="E768">
            <v>2016</v>
          </cell>
          <cell r="F768" t="str">
            <v>TA</v>
          </cell>
          <cell r="G768" t="str">
            <v>REPARACIO M8SD RTU C.H. ANSERALL (N/S 94-2011)</v>
          </cell>
          <cell r="H768" t="str">
            <v>IND</v>
          </cell>
          <cell r="I768"/>
          <cell r="J768">
            <v>2</v>
          </cell>
          <cell r="K768">
            <v>1</v>
          </cell>
          <cell r="L768">
            <v>1</v>
          </cell>
          <cell r="M768">
            <v>0.5</v>
          </cell>
          <cell r="N768" t="str">
            <v>-</v>
          </cell>
          <cell r="O768" t="str">
            <v>-</v>
          </cell>
          <cell r="P768" t="str">
            <v>EMM</v>
          </cell>
          <cell r="Q768" t="str">
            <v>-</v>
          </cell>
          <cell r="R768" t="str">
            <v>-</v>
          </cell>
          <cell r="S768" t="str">
            <v>-</v>
          </cell>
          <cell r="T768" t="str">
            <v>-</v>
          </cell>
          <cell r="U768">
            <v>42566</v>
          </cell>
          <cell r="V768">
            <v>42569</v>
          </cell>
          <cell r="W768">
            <v>42569</v>
          </cell>
          <cell r="X768">
            <v>3</v>
          </cell>
          <cell r="Y768">
            <v>42579</v>
          </cell>
          <cell r="Z768">
            <v>10</v>
          </cell>
        </row>
        <row r="769">
          <cell r="C769">
            <v>3720</v>
          </cell>
          <cell r="D769" t="str">
            <v>AGRENE</v>
          </cell>
          <cell r="E769">
            <v>2016</v>
          </cell>
          <cell r="F769" t="str">
            <v>TA</v>
          </cell>
          <cell r="G769" t="str">
            <v>REPARACIO CAP32-48 ED MARTIS (N(S 767-2012)</v>
          </cell>
          <cell r="H769" t="str">
            <v>IND</v>
          </cell>
          <cell r="I769"/>
          <cell r="J769">
            <v>2.5</v>
          </cell>
          <cell r="K769">
            <v>2</v>
          </cell>
          <cell r="L769">
            <v>0.5</v>
          </cell>
          <cell r="M769">
            <v>0.8</v>
          </cell>
          <cell r="N769" t="str">
            <v>-</v>
          </cell>
          <cell r="O769" t="str">
            <v>-</v>
          </cell>
          <cell r="P769" t="str">
            <v>EMM</v>
          </cell>
          <cell r="Q769" t="str">
            <v>-</v>
          </cell>
          <cell r="R769" t="str">
            <v>-</v>
          </cell>
          <cell r="S769" t="str">
            <v>-</v>
          </cell>
          <cell r="T769" t="str">
            <v>-</v>
          </cell>
          <cell r="U769">
            <v>42577</v>
          </cell>
          <cell r="V769">
            <v>42580</v>
          </cell>
          <cell r="W769">
            <v>42580</v>
          </cell>
          <cell r="X769">
            <v>3</v>
          </cell>
          <cell r="Y769">
            <v>42579</v>
          </cell>
          <cell r="Z769">
            <v>-1</v>
          </cell>
        </row>
        <row r="770">
          <cell r="C770">
            <v>3721</v>
          </cell>
          <cell r="D770" t="str">
            <v>ORMAZA</v>
          </cell>
          <cell r="E770">
            <v>2016</v>
          </cell>
          <cell r="F770" t="str">
            <v>TA</v>
          </cell>
          <cell r="G770" t="str">
            <v>CC SCADA TEDIS.Net HOSPITAL DEL MAR v1.1</v>
          </cell>
          <cell r="H770" t="str">
            <v>OF3714</v>
          </cell>
          <cell r="I770"/>
          <cell r="J770">
            <v>5</v>
          </cell>
          <cell r="K770">
            <v>3.92</v>
          </cell>
          <cell r="L770">
            <v>1.08</v>
          </cell>
          <cell r="M770">
            <v>0.78400000000000003</v>
          </cell>
          <cell r="N770" t="str">
            <v>-</v>
          </cell>
          <cell r="O770" t="str">
            <v>-</v>
          </cell>
          <cell r="P770" t="str">
            <v>-</v>
          </cell>
          <cell r="Q770" t="str">
            <v>-</v>
          </cell>
          <cell r="R770" t="str">
            <v>EDC</v>
          </cell>
          <cell r="S770" t="str">
            <v>-</v>
          </cell>
          <cell r="T770" t="str">
            <v>-</v>
          </cell>
          <cell r="U770">
            <v>42563</v>
          </cell>
          <cell r="V770">
            <v>42625</v>
          </cell>
          <cell r="W770">
            <v>42625</v>
          </cell>
          <cell r="X770">
            <v>60</v>
          </cell>
          <cell r="Y770">
            <v>42625</v>
          </cell>
          <cell r="Z770">
            <v>0</v>
          </cell>
        </row>
        <row r="771">
          <cell r="C771">
            <v>3722</v>
          </cell>
          <cell r="D771" t="str">
            <v>ELEEBR</v>
          </cell>
          <cell r="E771">
            <v>2016</v>
          </cell>
          <cell r="F771" t="str">
            <v>TA</v>
          </cell>
          <cell r="G771" t="str">
            <v>REPARACIO  RTU C.T. L'ALDEA v1.0</v>
          </cell>
          <cell r="H771" t="str">
            <v>IND</v>
          </cell>
          <cell r="I771"/>
          <cell r="J771">
            <v>6</v>
          </cell>
          <cell r="K771">
            <v>6</v>
          </cell>
          <cell r="L771">
            <v>0</v>
          </cell>
          <cell r="M771">
            <v>1</v>
          </cell>
          <cell r="N771" t="str">
            <v>-</v>
          </cell>
          <cell r="O771" t="str">
            <v>-</v>
          </cell>
          <cell r="P771" t="str">
            <v>EMM</v>
          </cell>
          <cell r="Q771" t="str">
            <v>-</v>
          </cell>
          <cell r="R771" t="str">
            <v>-</v>
          </cell>
          <cell r="S771" t="str">
            <v>-</v>
          </cell>
          <cell r="T771" t="str">
            <v>-</v>
          </cell>
          <cell r="U771">
            <v>42564</v>
          </cell>
          <cell r="V771">
            <v>42578</v>
          </cell>
          <cell r="W771">
            <v>42578</v>
          </cell>
          <cell r="X771">
            <v>14</v>
          </cell>
          <cell r="Y771">
            <v>42578</v>
          </cell>
          <cell r="Z771">
            <v>0</v>
          </cell>
        </row>
        <row r="772">
          <cell r="C772">
            <v>3723</v>
          </cell>
          <cell r="D772" t="str">
            <v>EAECEU</v>
          </cell>
          <cell r="E772">
            <v>2016</v>
          </cell>
          <cell r="F772" t="str">
            <v>TA</v>
          </cell>
          <cell r="G772" t="str">
            <v>RTU C.T. LOMA LARGA v1.1</v>
          </cell>
          <cell r="H772" t="str">
            <v>IND</v>
          </cell>
          <cell r="I772"/>
          <cell r="J772">
            <v>6</v>
          </cell>
          <cell r="K772">
            <v>6</v>
          </cell>
          <cell r="L772">
            <v>0</v>
          </cell>
          <cell r="M772">
            <v>1</v>
          </cell>
          <cell r="N772" t="str">
            <v>-</v>
          </cell>
          <cell r="O772" t="str">
            <v>-</v>
          </cell>
          <cell r="P772" t="str">
            <v>-</v>
          </cell>
          <cell r="Q772" t="str">
            <v>-</v>
          </cell>
          <cell r="R772" t="str">
            <v>RVC</v>
          </cell>
          <cell r="S772" t="str">
            <v>-</v>
          </cell>
          <cell r="T772" t="str">
            <v>-</v>
          </cell>
          <cell r="U772">
            <v>42559</v>
          </cell>
          <cell r="V772">
            <v>42625</v>
          </cell>
          <cell r="W772">
            <v>42656</v>
          </cell>
          <cell r="X772">
            <v>64</v>
          </cell>
          <cell r="Y772">
            <v>42656</v>
          </cell>
          <cell r="Z772">
            <v>0</v>
          </cell>
        </row>
        <row r="773">
          <cell r="C773">
            <v>3724</v>
          </cell>
          <cell r="D773" t="str">
            <v>EAECEU</v>
          </cell>
          <cell r="E773">
            <v>2016</v>
          </cell>
          <cell r="F773" t="str">
            <v>TA</v>
          </cell>
          <cell r="G773" t="str">
            <v>RTU C.T. MIRAMAR v1.1</v>
          </cell>
          <cell r="H773" t="str">
            <v>IND</v>
          </cell>
          <cell r="I773"/>
          <cell r="J773">
            <v>6</v>
          </cell>
          <cell r="K773">
            <v>5</v>
          </cell>
          <cell r="L773">
            <v>1</v>
          </cell>
          <cell r="M773">
            <v>0.83333333333333337</v>
          </cell>
          <cell r="N773" t="str">
            <v>-</v>
          </cell>
          <cell r="O773" t="str">
            <v>-</v>
          </cell>
          <cell r="P773" t="str">
            <v>-</v>
          </cell>
          <cell r="Q773" t="str">
            <v>-</v>
          </cell>
          <cell r="R773" t="str">
            <v>RVC</v>
          </cell>
          <cell r="S773" t="str">
            <v>-</v>
          </cell>
          <cell r="T773" t="str">
            <v>-</v>
          </cell>
          <cell r="U773">
            <v>42559</v>
          </cell>
          <cell r="V773">
            <v>42625</v>
          </cell>
          <cell r="W773">
            <v>42656</v>
          </cell>
          <cell r="X773">
            <v>64</v>
          </cell>
          <cell r="Y773">
            <v>42656</v>
          </cell>
          <cell r="Z773">
            <v>0</v>
          </cell>
        </row>
        <row r="774">
          <cell r="C774">
            <v>3725</v>
          </cell>
          <cell r="D774" t="str">
            <v>EOSPIT</v>
          </cell>
          <cell r="E774">
            <v>2016</v>
          </cell>
          <cell r="F774" t="str">
            <v>TA</v>
          </cell>
          <cell r="G774" t="str">
            <v>UNIO CC TEDIS.Net - COI IBERDROLA v2.0</v>
          </cell>
          <cell r="H774" t="str">
            <v>IND</v>
          </cell>
          <cell r="I774"/>
          <cell r="J774">
            <v>25</v>
          </cell>
          <cell r="K774">
            <v>63</v>
          </cell>
          <cell r="L774">
            <v>-38</v>
          </cell>
          <cell r="M774">
            <v>2.52</v>
          </cell>
          <cell r="N774" t="str">
            <v>-</v>
          </cell>
          <cell r="O774" t="str">
            <v>-</v>
          </cell>
          <cell r="P774" t="str">
            <v>-</v>
          </cell>
          <cell r="Q774" t="str">
            <v>-</v>
          </cell>
          <cell r="R774" t="str">
            <v>EDC</v>
          </cell>
          <cell r="S774" t="str">
            <v>-</v>
          </cell>
          <cell r="T774" t="str">
            <v>-</v>
          </cell>
          <cell r="U774">
            <v>42563</v>
          </cell>
          <cell r="V774">
            <v>42658</v>
          </cell>
          <cell r="W774">
            <v>42745</v>
          </cell>
          <cell r="X774">
            <v>93</v>
          </cell>
          <cell r="Y774">
            <v>42745</v>
          </cell>
          <cell r="Z774">
            <v>0</v>
          </cell>
        </row>
        <row r="775">
          <cell r="C775">
            <v>3726</v>
          </cell>
          <cell r="D775" t="str">
            <v>SITEL</v>
          </cell>
          <cell r="E775">
            <v>2016</v>
          </cell>
          <cell r="F775" t="str">
            <v>TA</v>
          </cell>
          <cell r="G775" t="str">
            <v>30 x RTU CAP32-48 v2.5</v>
          </cell>
          <cell r="H775" t="str">
            <v>OF3685</v>
          </cell>
          <cell r="I775"/>
          <cell r="J775">
            <v>13.5</v>
          </cell>
          <cell r="K775">
            <v>8.25</v>
          </cell>
          <cell r="L775">
            <v>5.25</v>
          </cell>
          <cell r="M775">
            <v>0.61111111111111116</v>
          </cell>
          <cell r="N775" t="str">
            <v>-</v>
          </cell>
          <cell r="O775" t="str">
            <v>-</v>
          </cell>
          <cell r="P775" t="str">
            <v>EMM</v>
          </cell>
          <cell r="Q775" t="str">
            <v>-</v>
          </cell>
          <cell r="R775" t="str">
            <v>-</v>
          </cell>
          <cell r="S775" t="str">
            <v>-</v>
          </cell>
          <cell r="T775" t="str">
            <v>-</v>
          </cell>
          <cell r="U775">
            <v>42583</v>
          </cell>
          <cell r="V775">
            <v>42673</v>
          </cell>
          <cell r="W775">
            <v>42673</v>
          </cell>
          <cell r="X775">
            <v>89</v>
          </cell>
          <cell r="Y775">
            <v>42711</v>
          </cell>
          <cell r="Z775">
            <v>37</v>
          </cell>
        </row>
        <row r="776">
          <cell r="C776">
            <v>3727</v>
          </cell>
          <cell r="D776" t="str">
            <v>SITEL</v>
          </cell>
          <cell r="E776">
            <v>2016</v>
          </cell>
          <cell r="F776" t="str">
            <v>TA</v>
          </cell>
          <cell r="G776" t="str">
            <v>10 x RTU CAP32-125 v2.5</v>
          </cell>
          <cell r="H776" t="str">
            <v>OF3685</v>
          </cell>
          <cell r="I776"/>
          <cell r="J776">
            <v>5.5</v>
          </cell>
          <cell r="K776">
            <v>6.34</v>
          </cell>
          <cell r="L776">
            <v>-0.83999999999999986</v>
          </cell>
          <cell r="M776">
            <v>1.1527272727272726</v>
          </cell>
          <cell r="N776" t="str">
            <v>-</v>
          </cell>
          <cell r="O776" t="str">
            <v>-</v>
          </cell>
          <cell r="P776" t="str">
            <v>EMM</v>
          </cell>
          <cell r="Q776" t="str">
            <v>-</v>
          </cell>
          <cell r="R776" t="str">
            <v>-</v>
          </cell>
          <cell r="S776" t="str">
            <v>-</v>
          </cell>
          <cell r="T776" t="str">
            <v>-</v>
          </cell>
          <cell r="U776">
            <v>42583</v>
          </cell>
          <cell r="V776">
            <v>42673</v>
          </cell>
          <cell r="W776">
            <v>42864</v>
          </cell>
          <cell r="X776">
            <v>89</v>
          </cell>
          <cell r="Y776">
            <v>42864</v>
          </cell>
          <cell r="Z776">
            <v>0</v>
          </cell>
        </row>
        <row r="777">
          <cell r="C777">
            <v>3728</v>
          </cell>
          <cell r="D777" t="str">
            <v>SITEL</v>
          </cell>
          <cell r="E777">
            <v>2016</v>
          </cell>
          <cell r="F777" t="str">
            <v>TA</v>
          </cell>
          <cell r="G777" t="str">
            <v>42 x CPU CAP32 v2.0</v>
          </cell>
          <cell r="H777" t="str">
            <v>OF3685</v>
          </cell>
          <cell r="I777"/>
          <cell r="J777">
            <v>10</v>
          </cell>
          <cell r="K777">
            <v>25.5</v>
          </cell>
          <cell r="L777">
            <v>-15.5</v>
          </cell>
          <cell r="M777">
            <v>2.5499999999999998</v>
          </cell>
          <cell r="N777" t="str">
            <v>-</v>
          </cell>
          <cell r="O777" t="str">
            <v>-</v>
          </cell>
          <cell r="P777" t="str">
            <v>EMM</v>
          </cell>
          <cell r="Q777" t="str">
            <v>-</v>
          </cell>
          <cell r="R777" t="str">
            <v>-</v>
          </cell>
          <cell r="S777" t="str">
            <v>-</v>
          </cell>
          <cell r="T777" t="str">
            <v>-</v>
          </cell>
          <cell r="U777">
            <v>42583</v>
          </cell>
          <cell r="V777">
            <v>42673</v>
          </cell>
          <cell r="W777">
            <v>42673</v>
          </cell>
          <cell r="X777">
            <v>89</v>
          </cell>
          <cell r="Y777">
            <v>42711</v>
          </cell>
          <cell r="Z777">
            <v>37</v>
          </cell>
        </row>
        <row r="778">
          <cell r="C778">
            <v>3729</v>
          </cell>
          <cell r="D778" t="str">
            <v>SITEL</v>
          </cell>
          <cell r="E778">
            <v>2016</v>
          </cell>
          <cell r="F778" t="str">
            <v>TA</v>
          </cell>
          <cell r="G778" t="str">
            <v>26 x CES CAP32 Generica v2.4</v>
          </cell>
          <cell r="H778" t="str">
            <v>OF3685</v>
          </cell>
          <cell r="I778"/>
          <cell r="J778">
            <v>2</v>
          </cell>
          <cell r="K778">
            <v>3.03</v>
          </cell>
          <cell r="L778">
            <v>-1.0299999999999998</v>
          </cell>
          <cell r="M778">
            <v>1.5149999999999999</v>
          </cell>
          <cell r="N778" t="str">
            <v>-</v>
          </cell>
          <cell r="O778" t="str">
            <v>-</v>
          </cell>
          <cell r="P778" t="str">
            <v>EMM</v>
          </cell>
          <cell r="Q778" t="str">
            <v>-</v>
          </cell>
          <cell r="R778" t="str">
            <v>-</v>
          </cell>
          <cell r="S778" t="str">
            <v>-</v>
          </cell>
          <cell r="T778" t="str">
            <v>-</v>
          </cell>
          <cell r="U778">
            <v>42583</v>
          </cell>
          <cell r="V778">
            <v>42673</v>
          </cell>
          <cell r="W778">
            <v>42673</v>
          </cell>
          <cell r="X778">
            <v>89</v>
          </cell>
          <cell r="Y778">
            <v>42692</v>
          </cell>
          <cell r="Z778">
            <v>18</v>
          </cell>
        </row>
        <row r="779">
          <cell r="C779">
            <v>3730</v>
          </cell>
          <cell r="D779" t="str">
            <v>SITEL</v>
          </cell>
          <cell r="E779">
            <v>2016</v>
          </cell>
          <cell r="F779" t="str">
            <v>TA</v>
          </cell>
          <cell r="G779" t="str">
            <v>30 x CES-48 CAP32 v2.4</v>
          </cell>
          <cell r="H779" t="str">
            <v>OF3685</v>
          </cell>
          <cell r="I779"/>
          <cell r="J779">
            <v>12</v>
          </cell>
          <cell r="K779">
            <v>23.42</v>
          </cell>
          <cell r="L779">
            <v>-11.420000000000002</v>
          </cell>
          <cell r="M779">
            <v>1.9516666666666669</v>
          </cell>
          <cell r="N779" t="str">
            <v>-</v>
          </cell>
          <cell r="O779" t="str">
            <v>-</v>
          </cell>
          <cell r="P779" t="str">
            <v>EMM</v>
          </cell>
          <cell r="Q779" t="str">
            <v>-</v>
          </cell>
          <cell r="R779" t="str">
            <v>-</v>
          </cell>
          <cell r="S779" t="str">
            <v>-</v>
          </cell>
          <cell r="T779" t="str">
            <v>-</v>
          </cell>
          <cell r="U779">
            <v>42583</v>
          </cell>
          <cell r="V779">
            <v>42673</v>
          </cell>
          <cell r="W779">
            <v>42673</v>
          </cell>
          <cell r="X779">
            <v>89</v>
          </cell>
          <cell r="Y779">
            <v>42692</v>
          </cell>
          <cell r="Z779">
            <v>18</v>
          </cell>
        </row>
        <row r="780">
          <cell r="C780">
            <v>3731</v>
          </cell>
          <cell r="D780" t="str">
            <v>SITEL</v>
          </cell>
          <cell r="E780">
            <v>2016</v>
          </cell>
          <cell r="F780" t="str">
            <v>TA</v>
          </cell>
          <cell r="G780" t="str">
            <v>10 x CES-125 CAP32 v2.4</v>
          </cell>
          <cell r="H780" t="str">
            <v>OF3685</v>
          </cell>
          <cell r="I780"/>
          <cell r="J780">
            <v>4</v>
          </cell>
          <cell r="K780">
            <v>13.34</v>
          </cell>
          <cell r="L780">
            <v>-9.34</v>
          </cell>
          <cell r="M780">
            <v>3.335</v>
          </cell>
          <cell r="N780" t="str">
            <v>-</v>
          </cell>
          <cell r="O780" t="str">
            <v>-</v>
          </cell>
          <cell r="P780" t="str">
            <v>EMM</v>
          </cell>
          <cell r="Q780" t="str">
            <v>-</v>
          </cell>
          <cell r="R780" t="str">
            <v>-</v>
          </cell>
          <cell r="S780" t="str">
            <v>-</v>
          </cell>
          <cell r="T780" t="str">
            <v>-</v>
          </cell>
          <cell r="U780">
            <v>42583</v>
          </cell>
          <cell r="V780">
            <v>42673</v>
          </cell>
          <cell r="W780">
            <v>42673</v>
          </cell>
          <cell r="X780">
            <v>89</v>
          </cell>
          <cell r="Y780">
            <v>42716</v>
          </cell>
          <cell r="Z780">
            <v>42</v>
          </cell>
        </row>
        <row r="781">
          <cell r="C781">
            <v>3732</v>
          </cell>
          <cell r="D781" t="str">
            <v>SITEL</v>
          </cell>
          <cell r="E781">
            <v>2016</v>
          </cell>
          <cell r="F781" t="str">
            <v>TA</v>
          </cell>
          <cell r="G781" t="str">
            <v>36 x EE CAP32 v2.1</v>
          </cell>
          <cell r="H781" t="str">
            <v>OF3685</v>
          </cell>
          <cell r="I781"/>
          <cell r="J781">
            <v>3</v>
          </cell>
          <cell r="K781">
            <v>4.37</v>
          </cell>
          <cell r="L781">
            <v>-1.37</v>
          </cell>
          <cell r="M781">
            <v>1.4566666666666668</v>
          </cell>
          <cell r="N781" t="str">
            <v>-</v>
          </cell>
          <cell r="O781" t="str">
            <v>-</v>
          </cell>
          <cell r="P781" t="str">
            <v>EMM</v>
          </cell>
          <cell r="Q781" t="str">
            <v>-</v>
          </cell>
          <cell r="R781" t="str">
            <v>-</v>
          </cell>
          <cell r="S781" t="str">
            <v>-</v>
          </cell>
          <cell r="T781" t="str">
            <v>-</v>
          </cell>
          <cell r="U781">
            <v>42583</v>
          </cell>
          <cell r="V781">
            <v>42673</v>
          </cell>
          <cell r="W781">
            <v>42673</v>
          </cell>
          <cell r="X781">
            <v>89</v>
          </cell>
          <cell r="Y781">
            <v>42692</v>
          </cell>
          <cell r="Z781">
            <v>18</v>
          </cell>
        </row>
        <row r="782">
          <cell r="C782">
            <v>3733</v>
          </cell>
          <cell r="D782" t="str">
            <v>SITEL</v>
          </cell>
          <cell r="E782">
            <v>2016</v>
          </cell>
          <cell r="F782" t="str">
            <v>TA</v>
          </cell>
          <cell r="G782" t="str">
            <v>32 x FRONT END EE CAP32 v2.1</v>
          </cell>
          <cell r="H782" t="str">
            <v>OF3685</v>
          </cell>
          <cell r="I782"/>
          <cell r="J782">
            <v>2</v>
          </cell>
          <cell r="K782">
            <v>4.5199999999999996</v>
          </cell>
          <cell r="L782">
            <v>-2.5199999999999996</v>
          </cell>
          <cell r="M782">
            <v>2.2599999999999998</v>
          </cell>
          <cell r="N782" t="str">
            <v>-</v>
          </cell>
          <cell r="O782" t="str">
            <v>-</v>
          </cell>
          <cell r="P782" t="str">
            <v>EMM</v>
          </cell>
          <cell r="Q782" t="str">
            <v>-</v>
          </cell>
          <cell r="R782" t="str">
            <v>-</v>
          </cell>
          <cell r="S782" t="str">
            <v>-</v>
          </cell>
          <cell r="T782" t="str">
            <v>-</v>
          </cell>
          <cell r="U782">
            <v>42583</v>
          </cell>
          <cell r="V782">
            <v>42673</v>
          </cell>
          <cell r="W782">
            <v>42673</v>
          </cell>
          <cell r="X782">
            <v>89</v>
          </cell>
          <cell r="Y782">
            <v>42692</v>
          </cell>
          <cell r="Z782">
            <v>18</v>
          </cell>
        </row>
        <row r="783">
          <cell r="C783">
            <v>3734</v>
          </cell>
          <cell r="D783" t="str">
            <v>SITEL</v>
          </cell>
          <cell r="E783">
            <v>2016</v>
          </cell>
          <cell r="F783" t="str">
            <v>TA</v>
          </cell>
          <cell r="G783" t="str">
            <v>36 x FRONT END CES CAP32 v1.2</v>
          </cell>
          <cell r="H783" t="str">
            <v>OF3685</v>
          </cell>
          <cell r="I783"/>
          <cell r="J783">
            <v>3</v>
          </cell>
          <cell r="K783">
            <v>5.03</v>
          </cell>
          <cell r="L783">
            <v>-2.0300000000000002</v>
          </cell>
          <cell r="M783">
            <v>1.6766666666666667</v>
          </cell>
          <cell r="N783" t="str">
            <v>-</v>
          </cell>
          <cell r="O783" t="str">
            <v>-</v>
          </cell>
          <cell r="P783" t="str">
            <v>EMM</v>
          </cell>
          <cell r="Q783" t="str">
            <v>-</v>
          </cell>
          <cell r="R783" t="str">
            <v>-</v>
          </cell>
          <cell r="S783" t="str">
            <v>-</v>
          </cell>
          <cell r="T783" t="str">
            <v>-</v>
          </cell>
          <cell r="U783">
            <v>42583</v>
          </cell>
          <cell r="V783">
            <v>42673</v>
          </cell>
          <cell r="W783">
            <v>42673</v>
          </cell>
          <cell r="X783">
            <v>89</v>
          </cell>
          <cell r="Y783">
            <v>42692</v>
          </cell>
          <cell r="Z783">
            <v>18</v>
          </cell>
        </row>
        <row r="784">
          <cell r="C784">
            <v>3735</v>
          </cell>
          <cell r="D784" t="str">
            <v>FELGON</v>
          </cell>
          <cell r="E784">
            <v>2016</v>
          </cell>
          <cell r="F784" t="str">
            <v>TA</v>
          </cell>
          <cell r="G784" t="str">
            <v>CC SCADA TEDIS.Net F.GONZALEZ v1.0</v>
          </cell>
          <cell r="H784" t="str">
            <v>IND</v>
          </cell>
          <cell r="I784"/>
          <cell r="J784">
            <v>80</v>
          </cell>
          <cell r="K784">
            <v>88.83</v>
          </cell>
          <cell r="L784">
            <v>-8.8299999999999983</v>
          </cell>
          <cell r="M784">
            <v>1.1103749999999999</v>
          </cell>
          <cell r="N784" t="str">
            <v>-</v>
          </cell>
          <cell r="O784" t="str">
            <v>-</v>
          </cell>
          <cell r="P784" t="str">
            <v>-</v>
          </cell>
          <cell r="Q784" t="str">
            <v>-</v>
          </cell>
          <cell r="R784" t="str">
            <v>EDC</v>
          </cell>
          <cell r="S784" t="str">
            <v>-</v>
          </cell>
          <cell r="T784" t="str">
            <v>-</v>
          </cell>
          <cell r="U784">
            <v>42598</v>
          </cell>
          <cell r="V784">
            <v>42765</v>
          </cell>
          <cell r="W784">
            <v>42765</v>
          </cell>
          <cell r="X784">
            <v>164</v>
          </cell>
          <cell r="Y784">
            <v>42878</v>
          </cell>
          <cell r="Z784">
            <v>113</v>
          </cell>
        </row>
        <row r="785">
          <cell r="C785">
            <v>3736</v>
          </cell>
          <cell r="D785" t="str">
            <v>COBRA</v>
          </cell>
          <cell r="E785">
            <v>2016</v>
          </cell>
          <cell r="F785" t="str">
            <v>TA</v>
          </cell>
          <cell r="G785" t="str">
            <v>SIST.TD SE LLATZER-COG.HOSPITAL SON LLATZER v1.0</v>
          </cell>
          <cell r="H785" t="str">
            <v>IND</v>
          </cell>
          <cell r="I785"/>
          <cell r="J785">
            <v>18</v>
          </cell>
          <cell r="K785">
            <v>20.58</v>
          </cell>
          <cell r="L785">
            <v>-2.5799999999999983</v>
          </cell>
          <cell r="M785">
            <v>1.1433333333333333</v>
          </cell>
          <cell r="N785" t="str">
            <v>-</v>
          </cell>
          <cell r="O785" t="str">
            <v>-</v>
          </cell>
          <cell r="P785" t="str">
            <v>EMM</v>
          </cell>
          <cell r="Q785" t="str">
            <v>-</v>
          </cell>
          <cell r="R785" t="str">
            <v>-</v>
          </cell>
          <cell r="S785" t="str">
            <v>-</v>
          </cell>
          <cell r="T785" t="str">
            <v>-</v>
          </cell>
          <cell r="U785">
            <v>42600</v>
          </cell>
          <cell r="V785">
            <v>42606</v>
          </cell>
          <cell r="W785">
            <v>42606</v>
          </cell>
          <cell r="X785">
            <v>6</v>
          </cell>
          <cell r="Y785">
            <v>42606</v>
          </cell>
          <cell r="Z785">
            <v>0</v>
          </cell>
        </row>
        <row r="786">
          <cell r="J786">
            <v>421.75</v>
          </cell>
          <cell r="K786">
            <v>465.21999999999986</v>
          </cell>
          <cell r="L786">
            <v>-43.469999999999857</v>
          </cell>
          <cell r="M786"/>
          <cell r="Z786">
            <v>315</v>
          </cell>
        </row>
        <row r="787">
          <cell r="C787"/>
          <cell r="D787"/>
          <cell r="E787"/>
          <cell r="F787"/>
          <cell r="G787"/>
          <cell r="H787"/>
          <cell r="I787"/>
          <cell r="J787"/>
          <cell r="K787"/>
          <cell r="L787"/>
          <cell r="M787"/>
          <cell r="N787"/>
          <cell r="O787"/>
          <cell r="P787"/>
          <cell r="Q787"/>
          <cell r="R787"/>
          <cell r="S787"/>
          <cell r="T787"/>
          <cell r="U787"/>
          <cell r="V787"/>
          <cell r="W787"/>
          <cell r="X787"/>
          <cell r="Y787"/>
          <cell r="Z787"/>
        </row>
        <row r="788">
          <cell r="C788"/>
          <cell r="D788"/>
          <cell r="E788"/>
          <cell r="F788"/>
          <cell r="G788"/>
          <cell r="H788"/>
          <cell r="I788"/>
          <cell r="J788"/>
          <cell r="K788"/>
          <cell r="L788"/>
          <cell r="M788"/>
          <cell r="N788"/>
          <cell r="O788"/>
          <cell r="P788"/>
          <cell r="Q788"/>
          <cell r="R788"/>
          <cell r="S788"/>
          <cell r="T788"/>
          <cell r="U788"/>
          <cell r="V788"/>
          <cell r="W788"/>
          <cell r="X788"/>
          <cell r="Y788"/>
          <cell r="Z788"/>
        </row>
        <row r="789">
          <cell r="C789"/>
          <cell r="D789"/>
          <cell r="E789"/>
          <cell r="F789"/>
          <cell r="G789"/>
          <cell r="H789"/>
          <cell r="I789"/>
          <cell r="J789"/>
          <cell r="K789"/>
          <cell r="N789" t="str">
            <v>APROVISIONAMENTS</v>
          </cell>
          <cell r="O789" t="str">
            <v>ADMINISTRACIO</v>
          </cell>
          <cell r="P789" t="str">
            <v>OPERACIONS</v>
          </cell>
          <cell r="Q789" t="str">
            <v>IMPLEMENTACIO</v>
          </cell>
          <cell r="R789" t="str">
            <v>DESENVOLUPAMENT</v>
          </cell>
          <cell r="S789" t="str">
            <v>COMERCIAL</v>
          </cell>
          <cell r="T789" t="str">
            <v>CONSUL.TELCOMUNIC.</v>
          </cell>
          <cell r="U789"/>
          <cell r="Z789"/>
        </row>
        <row r="790">
          <cell r="C790"/>
          <cell r="N790"/>
          <cell r="O790"/>
          <cell r="P790"/>
          <cell r="Q790"/>
          <cell r="R790"/>
          <cell r="S790"/>
          <cell r="T790"/>
          <cell r="U790"/>
          <cell r="Z790"/>
        </row>
        <row r="791">
          <cell r="C791"/>
          <cell r="N791"/>
          <cell r="O791"/>
          <cell r="P791"/>
          <cell r="Q791"/>
          <cell r="R791"/>
          <cell r="S791"/>
          <cell r="T791"/>
          <cell r="U791"/>
          <cell r="Z791"/>
        </row>
        <row r="792">
          <cell r="C792"/>
          <cell r="N792"/>
          <cell r="O792"/>
          <cell r="P792"/>
          <cell r="Q792"/>
          <cell r="R792"/>
          <cell r="S792"/>
          <cell r="T792"/>
          <cell r="U792"/>
          <cell r="Z792"/>
        </row>
        <row r="793">
          <cell r="C793"/>
          <cell r="E793"/>
          <cell r="F793"/>
          <cell r="G793"/>
          <cell r="H793"/>
          <cell r="I793"/>
          <cell r="J793"/>
          <cell r="K793"/>
          <cell r="L793"/>
          <cell r="M793"/>
          <cell r="N793"/>
          <cell r="O793"/>
          <cell r="P793"/>
          <cell r="Q793"/>
          <cell r="R793"/>
          <cell r="S793"/>
          <cell r="T793"/>
          <cell r="U793"/>
          <cell r="Z793"/>
        </row>
        <row r="794">
          <cell r="C794"/>
          <cell r="E794" t="str">
            <v>Projectes (EXTERNS) en curs 2.016</v>
          </cell>
          <cell r="F794"/>
          <cell r="G794"/>
          <cell r="H794"/>
          <cell r="I794"/>
          <cell r="J794"/>
          <cell r="K794"/>
          <cell r="L794"/>
          <cell r="M794"/>
          <cell r="N794"/>
          <cell r="O794"/>
          <cell r="P794"/>
          <cell r="Q794"/>
          <cell r="R794"/>
          <cell r="S794"/>
          <cell r="T794"/>
          <cell r="U794"/>
          <cell r="Z794"/>
        </row>
        <row r="795">
          <cell r="N795"/>
          <cell r="O795"/>
          <cell r="P795"/>
          <cell r="Q795"/>
          <cell r="R795"/>
          <cell r="S795"/>
          <cell r="T795"/>
          <cell r="U795"/>
          <cell r="Z795"/>
        </row>
        <row r="796">
          <cell r="C796"/>
          <cell r="D796"/>
          <cell r="E796"/>
          <cell r="F796"/>
          <cell r="G796"/>
          <cell r="H796"/>
          <cell r="I796"/>
          <cell r="J796"/>
          <cell r="K796"/>
          <cell r="L796"/>
          <cell r="M796"/>
          <cell r="N796"/>
          <cell r="O796"/>
          <cell r="P796"/>
          <cell r="Q796"/>
          <cell r="R796"/>
          <cell r="S796"/>
          <cell r="T796"/>
          <cell r="U796"/>
          <cell r="V796"/>
          <cell r="W796"/>
          <cell r="X796"/>
          <cell r="Y796"/>
          <cell r="Z796"/>
        </row>
        <row r="797">
          <cell r="C797" t="str">
            <v>OF</v>
          </cell>
          <cell r="D797" t="str">
            <v>CLIENT</v>
          </cell>
          <cell r="E797" t="str">
            <v>ANY</v>
          </cell>
          <cell r="F797" t="str">
            <v>STATUS</v>
          </cell>
          <cell r="G797" t="str">
            <v>PROJECTE</v>
          </cell>
          <cell r="H797" t="str">
            <v>TIPUS OF o DEPENDENCIA</v>
          </cell>
          <cell r="I797"/>
          <cell r="J797" t="str">
            <v>PREV</v>
          </cell>
          <cell r="K797" t="str">
            <v>TOTAL</v>
          </cell>
          <cell r="L797" t="str">
            <v>DESV</v>
          </cell>
          <cell r="M797" t="str">
            <v>AVANÇ</v>
          </cell>
          <cell r="N797" t="str">
            <v>DPT. IMPLICATS</v>
          </cell>
          <cell r="O797"/>
          <cell r="P797"/>
          <cell r="Q797"/>
          <cell r="R797"/>
          <cell r="S797"/>
          <cell r="T797"/>
          <cell r="U797" t="str">
            <v>DATA</v>
          </cell>
          <cell r="V797" t="str">
            <v>DATA</v>
          </cell>
          <cell r="W797" t="str">
            <v>DATA</v>
          </cell>
          <cell r="X797" t="str">
            <v>DURADA</v>
          </cell>
          <cell r="Y797" t="str">
            <v>DATA</v>
          </cell>
          <cell r="Z797" t="str">
            <v>DESVIAC.</v>
          </cell>
        </row>
        <row r="798">
          <cell r="C798"/>
          <cell r="D798"/>
          <cell r="E798"/>
          <cell r="F798"/>
          <cell r="G798"/>
          <cell r="H798"/>
          <cell r="I798"/>
          <cell r="J798"/>
          <cell r="K798" t="str">
            <v>REAL</v>
          </cell>
          <cell r="L798"/>
          <cell r="M798"/>
          <cell r="N798"/>
          <cell r="O798"/>
          <cell r="P798"/>
          <cell r="Q798"/>
          <cell r="R798"/>
          <cell r="S798"/>
          <cell r="T798"/>
          <cell r="U798" t="str">
            <v>INICI</v>
          </cell>
          <cell r="V798" t="str">
            <v>ENTREGA</v>
          </cell>
          <cell r="W798" t="str">
            <v>REVISADA</v>
          </cell>
          <cell r="X798"/>
          <cell r="Y798" t="str">
            <v>ACCEP.</v>
          </cell>
          <cell r="Z798"/>
        </row>
        <row r="799">
          <cell r="C799"/>
          <cell r="D799"/>
          <cell r="E799"/>
          <cell r="F799"/>
          <cell r="G799"/>
          <cell r="H799"/>
          <cell r="I799"/>
          <cell r="J799"/>
          <cell r="K799"/>
          <cell r="L799"/>
          <cell r="M799"/>
          <cell r="N799"/>
          <cell r="O799"/>
          <cell r="P799"/>
          <cell r="Q799"/>
          <cell r="R799"/>
          <cell r="S799"/>
          <cell r="T799"/>
          <cell r="U799"/>
          <cell r="V799"/>
          <cell r="W799"/>
          <cell r="X799"/>
          <cell r="Y799"/>
          <cell r="Z799"/>
        </row>
        <row r="800">
          <cell r="C800">
            <v>3737</v>
          </cell>
          <cell r="D800" t="str">
            <v>ORMAZA</v>
          </cell>
          <cell r="E800">
            <v>2016</v>
          </cell>
          <cell r="F800" t="str">
            <v>TA</v>
          </cell>
          <cell r="G800" t="str">
            <v>ARM.COM CC HOSPITAL DEL MAR v1.0</v>
          </cell>
          <cell r="H800" t="str">
            <v>OF3714</v>
          </cell>
          <cell r="I800"/>
          <cell r="J800">
            <v>10</v>
          </cell>
          <cell r="K800">
            <v>12.12</v>
          </cell>
          <cell r="L800">
            <v>-2.1199999999999992</v>
          </cell>
          <cell r="M800">
            <v>1.212</v>
          </cell>
          <cell r="N800" t="str">
            <v>-</v>
          </cell>
          <cell r="O800" t="str">
            <v>-</v>
          </cell>
          <cell r="P800" t="str">
            <v>EMM</v>
          </cell>
          <cell r="Q800" t="str">
            <v>-</v>
          </cell>
          <cell r="R800" t="str">
            <v>-</v>
          </cell>
          <cell r="S800" t="str">
            <v>-</v>
          </cell>
          <cell r="T800" t="str">
            <v>-</v>
          </cell>
          <cell r="U800">
            <v>42604</v>
          </cell>
          <cell r="V800">
            <v>42629</v>
          </cell>
          <cell r="W800">
            <v>42629</v>
          </cell>
          <cell r="X800">
            <v>24</v>
          </cell>
          <cell r="Y800">
            <v>42627</v>
          </cell>
          <cell r="Z800">
            <v>-2</v>
          </cell>
        </row>
        <row r="801">
          <cell r="C801">
            <v>3738</v>
          </cell>
          <cell r="D801" t="str">
            <v>GASELE</v>
          </cell>
          <cell r="E801">
            <v>2016</v>
          </cell>
          <cell r="F801" t="str">
            <v>TA</v>
          </cell>
          <cell r="G801" t="str">
            <v>RTU CAP32-24 C.T. TRIANA v2.0</v>
          </cell>
          <cell r="H801" t="str">
            <v>PPAL</v>
          </cell>
          <cell r="I801"/>
          <cell r="J801">
            <v>5.5</v>
          </cell>
          <cell r="K801">
            <v>8.75</v>
          </cell>
          <cell r="L801">
            <v>-3.25</v>
          </cell>
          <cell r="M801">
            <v>1.5909090909090908</v>
          </cell>
          <cell r="N801" t="str">
            <v>-</v>
          </cell>
          <cell r="O801" t="str">
            <v>-</v>
          </cell>
          <cell r="P801" t="str">
            <v>-</v>
          </cell>
          <cell r="Q801" t="str">
            <v>-</v>
          </cell>
          <cell r="R801" t="str">
            <v>RVC</v>
          </cell>
          <cell r="S801" t="str">
            <v>-</v>
          </cell>
          <cell r="T801" t="str">
            <v>-</v>
          </cell>
          <cell r="U801">
            <v>42602</v>
          </cell>
          <cell r="V801">
            <v>42618</v>
          </cell>
          <cell r="W801">
            <v>42737</v>
          </cell>
          <cell r="X801">
            <v>15</v>
          </cell>
          <cell r="Y801">
            <v>42737</v>
          </cell>
          <cell r="Z801">
            <v>0</v>
          </cell>
        </row>
        <row r="802">
          <cell r="C802">
            <v>3739</v>
          </cell>
          <cell r="D802" t="str">
            <v>SITEL</v>
          </cell>
          <cell r="E802">
            <v>2016</v>
          </cell>
          <cell r="F802" t="str">
            <v>TA</v>
          </cell>
          <cell r="G802" t="str">
            <v>1 x CAP32-24 v2.5</v>
          </cell>
          <cell r="H802" t="str">
            <v>OF3738</v>
          </cell>
          <cell r="I802"/>
          <cell r="J802">
            <v>0.75</v>
          </cell>
          <cell r="K802">
            <v>1</v>
          </cell>
          <cell r="L802">
            <v>-0.25</v>
          </cell>
          <cell r="M802">
            <v>1.3333333333333333</v>
          </cell>
          <cell r="N802" t="str">
            <v>-</v>
          </cell>
          <cell r="O802" t="str">
            <v>-</v>
          </cell>
          <cell r="P802" t="str">
            <v>EMM</v>
          </cell>
          <cell r="Q802" t="str">
            <v>-</v>
          </cell>
          <cell r="R802" t="str">
            <v>-</v>
          </cell>
          <cell r="S802" t="str">
            <v>-</v>
          </cell>
          <cell r="T802" t="str">
            <v>-</v>
          </cell>
          <cell r="U802">
            <v>42602</v>
          </cell>
          <cell r="V802">
            <v>42618</v>
          </cell>
          <cell r="W802">
            <v>42629</v>
          </cell>
          <cell r="X802">
            <v>15</v>
          </cell>
          <cell r="Y802">
            <v>42629</v>
          </cell>
          <cell r="Z802">
            <v>0</v>
          </cell>
        </row>
        <row r="803">
          <cell r="C803">
            <v>3740</v>
          </cell>
          <cell r="D803" t="str">
            <v>SITEL</v>
          </cell>
          <cell r="E803">
            <v>2016</v>
          </cell>
          <cell r="F803" t="str">
            <v>TA</v>
          </cell>
          <cell r="G803" t="str">
            <v>1 x M16ED-24</v>
          </cell>
          <cell r="H803" t="str">
            <v>OF3738</v>
          </cell>
          <cell r="I803"/>
          <cell r="J803">
            <v>0.35</v>
          </cell>
          <cell r="K803">
            <v>0.5</v>
          </cell>
          <cell r="L803">
            <v>-0.15000000000000002</v>
          </cell>
          <cell r="M803">
            <v>1.4285714285714286</v>
          </cell>
          <cell r="N803" t="str">
            <v>-</v>
          </cell>
          <cell r="O803" t="str">
            <v>-</v>
          </cell>
          <cell r="P803" t="str">
            <v>EMM</v>
          </cell>
          <cell r="Q803" t="str">
            <v>-</v>
          </cell>
          <cell r="R803" t="str">
            <v>-</v>
          </cell>
          <cell r="S803" t="str">
            <v>-</v>
          </cell>
          <cell r="T803" t="str">
            <v>-</v>
          </cell>
          <cell r="U803">
            <v>42602</v>
          </cell>
          <cell r="V803">
            <v>42618</v>
          </cell>
          <cell r="W803">
            <v>42629</v>
          </cell>
          <cell r="X803">
            <v>15</v>
          </cell>
          <cell r="Y803">
            <v>42629</v>
          </cell>
          <cell r="Z803">
            <v>0</v>
          </cell>
        </row>
        <row r="804">
          <cell r="C804">
            <v>3741</v>
          </cell>
          <cell r="D804" t="str">
            <v>EOSPIT</v>
          </cell>
          <cell r="E804">
            <v>2016</v>
          </cell>
          <cell r="F804" t="str">
            <v>TA</v>
          </cell>
          <cell r="G804" t="str">
            <v>REPARACIO RTU CAP32 N/S 496-2015</v>
          </cell>
          <cell r="H804" t="str">
            <v>IND</v>
          </cell>
          <cell r="I804"/>
          <cell r="J804">
            <v>3.25</v>
          </cell>
          <cell r="K804">
            <v>3.25</v>
          </cell>
          <cell r="L804">
            <v>0</v>
          </cell>
          <cell r="M804">
            <v>1</v>
          </cell>
          <cell r="N804" t="str">
            <v>-</v>
          </cell>
          <cell r="O804" t="str">
            <v>-</v>
          </cell>
          <cell r="P804" t="str">
            <v>EMM</v>
          </cell>
          <cell r="Q804" t="str">
            <v>-</v>
          </cell>
          <cell r="R804" t="str">
            <v>-</v>
          </cell>
          <cell r="S804" t="str">
            <v>-</v>
          </cell>
          <cell r="T804" t="str">
            <v>-</v>
          </cell>
          <cell r="U804">
            <v>42605</v>
          </cell>
          <cell r="V804">
            <v>42605</v>
          </cell>
          <cell r="W804">
            <v>42605</v>
          </cell>
          <cell r="X804">
            <v>0</v>
          </cell>
          <cell r="Y804">
            <v>42605</v>
          </cell>
          <cell r="Z804">
            <v>0</v>
          </cell>
        </row>
        <row r="805">
          <cell r="C805">
            <v>3742</v>
          </cell>
          <cell r="D805" t="str">
            <v>ELESER</v>
          </cell>
          <cell r="E805">
            <v>2016</v>
          </cell>
          <cell r="F805" t="str">
            <v>TA</v>
          </cell>
          <cell r="G805" t="str">
            <v>CABLE COM CAP16-nPort 5110</v>
          </cell>
          <cell r="H805" t="str">
            <v>IND</v>
          </cell>
          <cell r="I805"/>
          <cell r="J805">
            <v>1</v>
          </cell>
          <cell r="K805">
            <v>0.38</v>
          </cell>
          <cell r="L805">
            <v>0.62</v>
          </cell>
          <cell r="M805">
            <v>0.38</v>
          </cell>
          <cell r="N805" t="str">
            <v>-</v>
          </cell>
          <cell r="O805" t="str">
            <v>-</v>
          </cell>
          <cell r="P805" t="str">
            <v>EMM</v>
          </cell>
          <cell r="Q805" t="str">
            <v>-</v>
          </cell>
          <cell r="R805" t="str">
            <v>-</v>
          </cell>
          <cell r="S805" t="str">
            <v>-</v>
          </cell>
          <cell r="T805" t="str">
            <v>-</v>
          </cell>
          <cell r="U805">
            <v>42607</v>
          </cell>
          <cell r="V805">
            <v>42607</v>
          </cell>
          <cell r="W805">
            <v>42607</v>
          </cell>
          <cell r="X805">
            <v>0</v>
          </cell>
          <cell r="Y805">
            <v>42607</v>
          </cell>
          <cell r="Z805">
            <v>0</v>
          </cell>
        </row>
        <row r="806">
          <cell r="C806">
            <v>3743</v>
          </cell>
          <cell r="D806" t="str">
            <v>ELESER</v>
          </cell>
          <cell r="E806">
            <v>2016</v>
          </cell>
          <cell r="F806" t="str">
            <v>TA</v>
          </cell>
          <cell r="G806" t="str">
            <v>REPARACIO RTU CAP32 N/S 308-2010</v>
          </cell>
          <cell r="H806" t="str">
            <v>IND</v>
          </cell>
          <cell r="I806"/>
          <cell r="J806">
            <v>2</v>
          </cell>
          <cell r="K806">
            <v>2</v>
          </cell>
          <cell r="L806">
            <v>0</v>
          </cell>
          <cell r="M806">
            <v>1</v>
          </cell>
          <cell r="N806" t="str">
            <v>-</v>
          </cell>
          <cell r="O806" t="str">
            <v>-</v>
          </cell>
          <cell r="P806" t="str">
            <v>EMM</v>
          </cell>
          <cell r="Q806" t="str">
            <v>-</v>
          </cell>
          <cell r="R806" t="str">
            <v>-</v>
          </cell>
          <cell r="S806" t="str">
            <v>-</v>
          </cell>
          <cell r="T806" t="str">
            <v>-</v>
          </cell>
          <cell r="U806">
            <v>42607</v>
          </cell>
          <cell r="V806">
            <v>42607</v>
          </cell>
          <cell r="W806">
            <v>42607</v>
          </cell>
          <cell r="X806">
            <v>0</v>
          </cell>
          <cell r="Y806">
            <v>42607</v>
          </cell>
          <cell r="Z806">
            <v>0</v>
          </cell>
        </row>
        <row r="807">
          <cell r="C807">
            <v>3744</v>
          </cell>
          <cell r="D807" t="str">
            <v>EOSPIT</v>
          </cell>
          <cell r="E807">
            <v>2016</v>
          </cell>
          <cell r="F807" t="str">
            <v>TA</v>
          </cell>
          <cell r="G807" t="str">
            <v>REPARACIO RTU CAP32 N/S 230-2016</v>
          </cell>
          <cell r="H807" t="str">
            <v>IND</v>
          </cell>
          <cell r="I807"/>
          <cell r="J807">
            <v>5.5</v>
          </cell>
          <cell r="K807">
            <v>5.5</v>
          </cell>
          <cell r="L807">
            <v>0</v>
          </cell>
          <cell r="M807">
            <v>1</v>
          </cell>
          <cell r="N807" t="str">
            <v>-</v>
          </cell>
          <cell r="O807" t="str">
            <v>-</v>
          </cell>
          <cell r="P807" t="str">
            <v>EMM</v>
          </cell>
          <cell r="Q807" t="str">
            <v>-</v>
          </cell>
          <cell r="R807" t="str">
            <v>-</v>
          </cell>
          <cell r="S807" t="str">
            <v>-</v>
          </cell>
          <cell r="T807" t="str">
            <v>-</v>
          </cell>
          <cell r="U807">
            <v>42612</v>
          </cell>
          <cell r="V807">
            <v>42612</v>
          </cell>
          <cell r="W807">
            <v>42612</v>
          </cell>
          <cell r="X807">
            <v>0</v>
          </cell>
          <cell r="Y807">
            <v>42612</v>
          </cell>
          <cell r="Z807">
            <v>0</v>
          </cell>
        </row>
        <row r="808">
          <cell r="C808">
            <v>3745</v>
          </cell>
          <cell r="D808" t="str">
            <v>EOSPIT</v>
          </cell>
          <cell r="E808">
            <v>2016</v>
          </cell>
          <cell r="F808" t="str">
            <v>TA</v>
          </cell>
          <cell r="G808" t="str">
            <v>REPARACIO RTU CAP32 N/S 225-2016</v>
          </cell>
          <cell r="H808" t="str">
            <v>IND</v>
          </cell>
          <cell r="I808"/>
          <cell r="J808">
            <v>6.75</v>
          </cell>
          <cell r="K808">
            <v>6.75</v>
          </cell>
          <cell r="L808">
            <v>0</v>
          </cell>
          <cell r="M808">
            <v>1</v>
          </cell>
          <cell r="N808" t="str">
            <v>-</v>
          </cell>
          <cell r="O808" t="str">
            <v>-</v>
          </cell>
          <cell r="P808" t="str">
            <v>EMM</v>
          </cell>
          <cell r="Q808" t="str">
            <v>-</v>
          </cell>
          <cell r="R808" t="str">
            <v>-</v>
          </cell>
          <cell r="S808" t="str">
            <v>-</v>
          </cell>
          <cell r="T808" t="str">
            <v>-</v>
          </cell>
          <cell r="U808">
            <v>42612</v>
          </cell>
          <cell r="V808">
            <v>42612</v>
          </cell>
          <cell r="W808">
            <v>42612</v>
          </cell>
          <cell r="X808">
            <v>0</v>
          </cell>
          <cell r="Y808">
            <v>42612</v>
          </cell>
          <cell r="Z808">
            <v>0</v>
          </cell>
        </row>
        <row r="809">
          <cell r="C809">
            <v>3746</v>
          </cell>
          <cell r="D809" t="str">
            <v>EOSPIT</v>
          </cell>
          <cell r="E809">
            <v>2016</v>
          </cell>
          <cell r="F809" t="str">
            <v>TA</v>
          </cell>
          <cell r="G809" t="str">
            <v>REPARACIO M16ED-48 N/S 2001-1058</v>
          </cell>
          <cell r="H809" t="str">
            <v>IND</v>
          </cell>
          <cell r="I809"/>
          <cell r="J809">
            <v>1</v>
          </cell>
          <cell r="K809">
            <v>1</v>
          </cell>
          <cell r="L809">
            <v>0</v>
          </cell>
          <cell r="M809">
            <v>1</v>
          </cell>
          <cell r="N809" t="str">
            <v>-</v>
          </cell>
          <cell r="O809" t="str">
            <v>-</v>
          </cell>
          <cell r="P809" t="str">
            <v>EMM</v>
          </cell>
          <cell r="Q809" t="str">
            <v>-</v>
          </cell>
          <cell r="R809" t="str">
            <v>-</v>
          </cell>
          <cell r="S809" t="str">
            <v>-</v>
          </cell>
          <cell r="T809" t="str">
            <v>-</v>
          </cell>
          <cell r="U809">
            <v>42614</v>
          </cell>
          <cell r="V809">
            <v>42614</v>
          </cell>
          <cell r="W809">
            <v>42614</v>
          </cell>
          <cell r="X809">
            <v>0</v>
          </cell>
          <cell r="Y809">
            <v>42614</v>
          </cell>
          <cell r="Z809">
            <v>0</v>
          </cell>
        </row>
        <row r="810">
          <cell r="C810">
            <v>3747</v>
          </cell>
          <cell r="D810" t="str">
            <v>SITEL</v>
          </cell>
          <cell r="E810">
            <v>2016</v>
          </cell>
          <cell r="F810" t="str">
            <v>OB</v>
          </cell>
          <cell r="G810" t="str">
            <v>CC SCADA TEDIS.Net EMSA v2.0</v>
          </cell>
          <cell r="H810" t="str">
            <v>OF3629</v>
          </cell>
          <cell r="I810"/>
          <cell r="J810">
            <v>2</v>
          </cell>
          <cell r="K810">
            <v>0</v>
          </cell>
          <cell r="L810">
            <v>2</v>
          </cell>
          <cell r="M810">
            <v>0</v>
          </cell>
          <cell r="N810" t="str">
            <v>-</v>
          </cell>
          <cell r="O810" t="str">
            <v>-</v>
          </cell>
          <cell r="P810" t="str">
            <v>-</v>
          </cell>
          <cell r="Q810" t="str">
            <v>-</v>
          </cell>
          <cell r="R810" t="str">
            <v>EDC</v>
          </cell>
          <cell r="S810" t="str">
            <v>-</v>
          </cell>
          <cell r="T810" t="str">
            <v>-</v>
          </cell>
          <cell r="U810">
            <v>42613</v>
          </cell>
          <cell r="V810">
            <v>42643</v>
          </cell>
          <cell r="W810">
            <v>42643</v>
          </cell>
          <cell r="X810">
            <v>30</v>
          </cell>
          <cell r="Y810"/>
          <cell r="Z810" t="str">
            <v/>
          </cell>
        </row>
        <row r="811">
          <cell r="C811">
            <v>3748</v>
          </cell>
          <cell r="D811" t="str">
            <v>ELEMOS</v>
          </cell>
          <cell r="E811">
            <v>2016</v>
          </cell>
          <cell r="F811" t="str">
            <v>TA</v>
          </cell>
          <cell r="G811" t="str">
            <v>CC SCADA MOSCOSO v2.1</v>
          </cell>
          <cell r="H811" t="str">
            <v>IND</v>
          </cell>
          <cell r="I811"/>
          <cell r="J811">
            <v>1</v>
          </cell>
          <cell r="K811">
            <v>1</v>
          </cell>
          <cell r="L811">
            <v>0</v>
          </cell>
          <cell r="M811">
            <v>1</v>
          </cell>
          <cell r="N811" t="str">
            <v>-</v>
          </cell>
          <cell r="O811" t="str">
            <v>-</v>
          </cell>
          <cell r="P811" t="str">
            <v>-</v>
          </cell>
          <cell r="Q811" t="str">
            <v>JMG</v>
          </cell>
          <cell r="R811" t="str">
            <v>-</v>
          </cell>
          <cell r="S811" t="str">
            <v>-</v>
          </cell>
          <cell r="T811" t="str">
            <v>-</v>
          </cell>
          <cell r="U811">
            <v>42612</v>
          </cell>
          <cell r="V811">
            <v>42612</v>
          </cell>
          <cell r="W811">
            <v>42612</v>
          </cell>
          <cell r="X811">
            <v>0</v>
          </cell>
          <cell r="Y811">
            <v>42612</v>
          </cell>
          <cell r="Z811">
            <v>0</v>
          </cell>
        </row>
        <row r="812">
          <cell r="C812">
            <v>3749</v>
          </cell>
          <cell r="D812" t="str">
            <v>GERBIN</v>
          </cell>
          <cell r="E812">
            <v>2016</v>
          </cell>
          <cell r="F812" t="str">
            <v>TA</v>
          </cell>
          <cell r="G812" t="str">
            <v>Inst. y PEM CSSat BINEFAR v9.0</v>
          </cell>
          <cell r="H812" t="str">
            <v>IND</v>
          </cell>
          <cell r="I812"/>
          <cell r="J812">
            <v>4</v>
          </cell>
          <cell r="K812">
            <v>3.5</v>
          </cell>
          <cell r="L812">
            <v>0.5</v>
          </cell>
          <cell r="M812">
            <v>0.875</v>
          </cell>
          <cell r="N812" t="str">
            <v>-</v>
          </cell>
          <cell r="O812" t="str">
            <v>-</v>
          </cell>
          <cell r="P812" t="str">
            <v>-</v>
          </cell>
          <cell r="Q812" t="str">
            <v>-</v>
          </cell>
          <cell r="R812" t="str">
            <v>TRS</v>
          </cell>
          <cell r="S812" t="str">
            <v>-</v>
          </cell>
          <cell r="T812" t="str">
            <v>-</v>
          </cell>
          <cell r="U812">
            <v>42619</v>
          </cell>
          <cell r="V812">
            <v>42643</v>
          </cell>
          <cell r="W812">
            <v>42643</v>
          </cell>
          <cell r="X812">
            <v>24</v>
          </cell>
          <cell r="Y812">
            <v>42622</v>
          </cell>
          <cell r="Z812">
            <v>-21</v>
          </cell>
        </row>
        <row r="813">
          <cell r="C813">
            <v>3750</v>
          </cell>
          <cell r="D813" t="str">
            <v>ELANMA</v>
          </cell>
          <cell r="E813">
            <v>2016</v>
          </cell>
          <cell r="F813" t="str">
            <v>TA</v>
          </cell>
          <cell r="G813" t="str">
            <v>MANTENIMIENTO CSSat A.MADRID 2.016-2.017 (Cto.Mant.)</v>
          </cell>
          <cell r="H813" t="str">
            <v>IND</v>
          </cell>
          <cell r="I813"/>
          <cell r="J813">
            <v>15</v>
          </cell>
          <cell r="K813">
            <v>0.75</v>
          </cell>
          <cell r="L813">
            <v>14.25</v>
          </cell>
          <cell r="M813">
            <v>0.05</v>
          </cell>
          <cell r="N813" t="str">
            <v>-</v>
          </cell>
          <cell r="O813" t="str">
            <v>-</v>
          </cell>
          <cell r="P813" t="str">
            <v>-</v>
          </cell>
          <cell r="Q813" t="str">
            <v>-</v>
          </cell>
          <cell r="R813" t="str">
            <v>TRS</v>
          </cell>
          <cell r="S813" t="str">
            <v>-</v>
          </cell>
          <cell r="T813" t="str">
            <v>-</v>
          </cell>
          <cell r="U813">
            <v>42552</v>
          </cell>
          <cell r="V813">
            <v>42916</v>
          </cell>
          <cell r="W813">
            <v>42916</v>
          </cell>
          <cell r="X813">
            <v>359</v>
          </cell>
          <cell r="Y813">
            <v>42916</v>
          </cell>
          <cell r="Z813">
            <v>0</v>
          </cell>
        </row>
        <row r="814">
          <cell r="C814">
            <v>3751</v>
          </cell>
          <cell r="D814" t="str">
            <v>ELESER</v>
          </cell>
          <cell r="E814">
            <v>2016</v>
          </cell>
          <cell r="F814" t="str">
            <v>TA</v>
          </cell>
          <cell r="G814" t="str">
            <v>CABLE COM CAP32-MODEM GSM</v>
          </cell>
          <cell r="H814" t="str">
            <v>IND</v>
          </cell>
          <cell r="I814"/>
          <cell r="J814">
            <v>0.5</v>
          </cell>
          <cell r="K814">
            <v>0.5</v>
          </cell>
          <cell r="L814">
            <v>0</v>
          </cell>
          <cell r="M814">
            <v>1</v>
          </cell>
          <cell r="N814" t="str">
            <v>-</v>
          </cell>
          <cell r="O814" t="str">
            <v>-</v>
          </cell>
          <cell r="P814" t="str">
            <v>EMM</v>
          </cell>
          <cell r="Q814" t="str">
            <v>-</v>
          </cell>
          <cell r="R814" t="str">
            <v>-</v>
          </cell>
          <cell r="S814" t="str">
            <v>-</v>
          </cell>
          <cell r="T814" t="str">
            <v>-</v>
          </cell>
          <cell r="U814">
            <v>42619</v>
          </cell>
          <cell r="V814">
            <v>42626</v>
          </cell>
          <cell r="W814">
            <v>42626</v>
          </cell>
          <cell r="X814">
            <v>7</v>
          </cell>
          <cell r="Y814">
            <v>42621</v>
          </cell>
          <cell r="Z814">
            <v>-5</v>
          </cell>
        </row>
        <row r="815">
          <cell r="C815">
            <v>3752</v>
          </cell>
          <cell r="D815" t="str">
            <v>ELSACA</v>
          </cell>
          <cell r="E815">
            <v>2016</v>
          </cell>
          <cell r="F815" t="str">
            <v>TA</v>
          </cell>
          <cell r="G815" t="str">
            <v>COM CSSat SALTOS</v>
          </cell>
          <cell r="H815" t="str">
            <v>IND</v>
          </cell>
          <cell r="I815"/>
          <cell r="J815">
            <v>2.25</v>
          </cell>
          <cell r="K815">
            <v>1.25</v>
          </cell>
          <cell r="L815">
            <v>1</v>
          </cell>
          <cell r="M815">
            <v>0.55555555555555558</v>
          </cell>
          <cell r="N815" t="str">
            <v>-</v>
          </cell>
          <cell r="O815" t="str">
            <v>-</v>
          </cell>
          <cell r="P815" t="str">
            <v>-</v>
          </cell>
          <cell r="Q815" t="str">
            <v>-</v>
          </cell>
          <cell r="R815" t="str">
            <v>TRS</v>
          </cell>
          <cell r="S815" t="str">
            <v>-</v>
          </cell>
          <cell r="T815" t="str">
            <v>-</v>
          </cell>
          <cell r="U815">
            <v>42625</v>
          </cell>
          <cell r="V815">
            <v>42636</v>
          </cell>
          <cell r="W815">
            <v>42636</v>
          </cell>
          <cell r="X815">
            <v>11</v>
          </cell>
          <cell r="Y815">
            <v>42627</v>
          </cell>
          <cell r="Z815">
            <v>-9</v>
          </cell>
        </row>
        <row r="816">
          <cell r="C816">
            <v>3753</v>
          </cell>
          <cell r="D816" t="str">
            <v>ELESER</v>
          </cell>
          <cell r="E816">
            <v>2016</v>
          </cell>
          <cell r="F816" t="str">
            <v>TA</v>
          </cell>
          <cell r="G816" t="str">
            <v>REPARACIO RTU C.T. MOLI ROCA v2.0</v>
          </cell>
          <cell r="H816" t="str">
            <v>IND</v>
          </cell>
          <cell r="I816"/>
          <cell r="J816">
            <v>17.25</v>
          </cell>
          <cell r="K816">
            <v>17.25</v>
          </cell>
          <cell r="L816">
            <v>0</v>
          </cell>
          <cell r="M816">
            <v>1</v>
          </cell>
          <cell r="N816" t="str">
            <v>-</v>
          </cell>
          <cell r="O816" t="str">
            <v>-</v>
          </cell>
          <cell r="P816" t="str">
            <v>EMM</v>
          </cell>
          <cell r="Q816" t="str">
            <v>-</v>
          </cell>
          <cell r="R816" t="str">
            <v>-</v>
          </cell>
          <cell r="S816" t="str">
            <v>-</v>
          </cell>
          <cell r="T816" t="str">
            <v>-</v>
          </cell>
          <cell r="U816">
            <v>42620</v>
          </cell>
          <cell r="V816">
            <v>42626</v>
          </cell>
          <cell r="W816">
            <v>42626</v>
          </cell>
          <cell r="X816">
            <v>6</v>
          </cell>
          <cell r="Y816">
            <v>42626</v>
          </cell>
          <cell r="Z816">
            <v>0</v>
          </cell>
        </row>
        <row r="817">
          <cell r="C817">
            <v>3754</v>
          </cell>
          <cell r="D817" t="str">
            <v>AGRENE</v>
          </cell>
          <cell r="E817">
            <v>2016</v>
          </cell>
          <cell r="F817" t="str">
            <v>TA</v>
          </cell>
          <cell r="G817" t="str">
            <v>REPARACIO MCE MASTER C.H. MARTIS N/S 9400-337</v>
          </cell>
          <cell r="H817" t="str">
            <v>IND</v>
          </cell>
          <cell r="I817"/>
          <cell r="J817">
            <v>1.5</v>
          </cell>
          <cell r="K817">
            <v>1.5</v>
          </cell>
          <cell r="L817">
            <v>0</v>
          </cell>
          <cell r="M817">
            <v>1</v>
          </cell>
          <cell r="N817" t="str">
            <v>-</v>
          </cell>
          <cell r="O817" t="str">
            <v>-</v>
          </cell>
          <cell r="P817" t="str">
            <v>EMM</v>
          </cell>
          <cell r="Q817" t="str">
            <v>-</v>
          </cell>
          <cell r="R817" t="str">
            <v>-</v>
          </cell>
          <cell r="S817" t="str">
            <v>-</v>
          </cell>
          <cell r="T817" t="str">
            <v>-</v>
          </cell>
          <cell r="U817">
            <v>42615</v>
          </cell>
          <cell r="V817">
            <v>42628</v>
          </cell>
          <cell r="W817">
            <v>42628</v>
          </cell>
          <cell r="X817">
            <v>13</v>
          </cell>
          <cell r="Y817">
            <v>42628</v>
          </cell>
          <cell r="Z817">
            <v>0</v>
          </cell>
        </row>
        <row r="818">
          <cell r="C818">
            <v>3755</v>
          </cell>
          <cell r="D818" t="str">
            <v>EOSPIT</v>
          </cell>
          <cell r="E818">
            <v>2016</v>
          </cell>
          <cell r="F818" t="str">
            <v>TA</v>
          </cell>
          <cell r="G818" t="str">
            <v>REPARACIO RTU CAP32 N/S 1128-2011</v>
          </cell>
          <cell r="H818" t="str">
            <v>IND</v>
          </cell>
          <cell r="I818"/>
          <cell r="J818">
            <v>1.5</v>
          </cell>
          <cell r="K818">
            <v>1.5</v>
          </cell>
          <cell r="L818">
            <v>0</v>
          </cell>
          <cell r="M818">
            <v>1</v>
          </cell>
          <cell r="N818" t="str">
            <v>-</v>
          </cell>
          <cell r="O818" t="str">
            <v>-</v>
          </cell>
          <cell r="P818" t="str">
            <v>EMM</v>
          </cell>
          <cell r="Q818" t="str">
            <v>-</v>
          </cell>
          <cell r="R818" t="str">
            <v>-</v>
          </cell>
          <cell r="S818" t="str">
            <v>-</v>
          </cell>
          <cell r="T818" t="str">
            <v>-</v>
          </cell>
          <cell r="U818">
            <v>42628</v>
          </cell>
          <cell r="V818">
            <v>42628</v>
          </cell>
          <cell r="W818">
            <v>42628</v>
          </cell>
          <cell r="X818">
            <v>0</v>
          </cell>
          <cell r="Y818">
            <v>42628</v>
          </cell>
          <cell r="Z818">
            <v>0</v>
          </cell>
        </row>
        <row r="819">
          <cell r="C819">
            <v>3756</v>
          </cell>
          <cell r="D819" t="str">
            <v>EOSPIT</v>
          </cell>
          <cell r="E819">
            <v>2016</v>
          </cell>
          <cell r="F819" t="str">
            <v>TA</v>
          </cell>
          <cell r="G819" t="str">
            <v>REPARACIO RTU CAP32 N/S 411-2011</v>
          </cell>
          <cell r="H819" t="str">
            <v>IND</v>
          </cell>
          <cell r="I819"/>
          <cell r="J819">
            <v>1</v>
          </cell>
          <cell r="K819">
            <v>1</v>
          </cell>
          <cell r="L819">
            <v>0</v>
          </cell>
          <cell r="M819">
            <v>1</v>
          </cell>
          <cell r="N819" t="str">
            <v>-</v>
          </cell>
          <cell r="O819" t="str">
            <v>-</v>
          </cell>
          <cell r="P819" t="str">
            <v>EMM</v>
          </cell>
          <cell r="Q819" t="str">
            <v>-</v>
          </cell>
          <cell r="R819" t="str">
            <v>-</v>
          </cell>
          <cell r="S819" t="str">
            <v>-</v>
          </cell>
          <cell r="T819" t="str">
            <v>-</v>
          </cell>
          <cell r="U819">
            <v>42628</v>
          </cell>
          <cell r="V819">
            <v>42628</v>
          </cell>
          <cell r="W819">
            <v>42628</v>
          </cell>
          <cell r="X819">
            <v>0</v>
          </cell>
          <cell r="Y819">
            <v>42628</v>
          </cell>
          <cell r="Z819">
            <v>0</v>
          </cell>
        </row>
        <row r="820">
          <cell r="C820">
            <v>3757</v>
          </cell>
          <cell r="D820" t="str">
            <v>ELDICE</v>
          </cell>
          <cell r="E820">
            <v>2016</v>
          </cell>
          <cell r="F820" t="str">
            <v>TA</v>
          </cell>
          <cell r="G820" t="str">
            <v>Inst. y PEM CSSat CENTELLES v10.0 (Re-Instal.lacio)</v>
          </cell>
          <cell r="H820" t="str">
            <v>IND</v>
          </cell>
          <cell r="I820"/>
          <cell r="J820">
            <v>2</v>
          </cell>
          <cell r="K820">
            <v>2</v>
          </cell>
          <cell r="L820">
            <v>0</v>
          </cell>
          <cell r="M820">
            <v>1</v>
          </cell>
          <cell r="N820" t="str">
            <v>-</v>
          </cell>
          <cell r="O820" t="str">
            <v>-</v>
          </cell>
          <cell r="P820" t="str">
            <v>-</v>
          </cell>
          <cell r="Q820" t="str">
            <v>-</v>
          </cell>
          <cell r="R820" t="str">
            <v>TRS</v>
          </cell>
          <cell r="S820" t="str">
            <v>-</v>
          </cell>
          <cell r="T820" t="str">
            <v>-</v>
          </cell>
          <cell r="U820">
            <v>42635</v>
          </cell>
          <cell r="V820">
            <v>42643</v>
          </cell>
          <cell r="W820">
            <v>42643</v>
          </cell>
          <cell r="X820">
            <v>8</v>
          </cell>
          <cell r="Y820">
            <v>42640</v>
          </cell>
          <cell r="Z820">
            <v>-3</v>
          </cell>
        </row>
        <row r="821">
          <cell r="C821">
            <v>3758</v>
          </cell>
          <cell r="D821" t="str">
            <v>EMULL</v>
          </cell>
          <cell r="E821">
            <v>2016</v>
          </cell>
          <cell r="F821" t="str">
            <v>TA</v>
          </cell>
          <cell r="G821" t="str">
            <v>Inst. y PEM CSSat LLAVORSI v9.0 (Re-Instal.lacio)</v>
          </cell>
          <cell r="H821" t="str">
            <v>IND</v>
          </cell>
          <cell r="I821"/>
          <cell r="J821">
            <v>4</v>
          </cell>
          <cell r="K821">
            <v>3</v>
          </cell>
          <cell r="L821">
            <v>1</v>
          </cell>
          <cell r="M821">
            <v>0.75</v>
          </cell>
          <cell r="N821" t="str">
            <v>-</v>
          </cell>
          <cell r="O821" t="str">
            <v>-</v>
          </cell>
          <cell r="P821" t="str">
            <v>-</v>
          </cell>
          <cell r="Q821" t="str">
            <v>-</v>
          </cell>
          <cell r="R821" t="str">
            <v>TRS</v>
          </cell>
          <cell r="S821" t="str">
            <v>-</v>
          </cell>
          <cell r="T821" t="str">
            <v>-</v>
          </cell>
          <cell r="U821">
            <v>42634</v>
          </cell>
          <cell r="V821">
            <v>42643</v>
          </cell>
          <cell r="W821">
            <v>42643</v>
          </cell>
          <cell r="X821">
            <v>9</v>
          </cell>
          <cell r="Y821">
            <v>42635</v>
          </cell>
          <cell r="Z821">
            <v>-8</v>
          </cell>
        </row>
        <row r="822">
          <cell r="C822">
            <v>3759</v>
          </cell>
          <cell r="D822" t="str">
            <v>SUMTAR</v>
          </cell>
          <cell r="E822">
            <v>2016</v>
          </cell>
          <cell r="F822" t="str">
            <v>TA</v>
          </cell>
          <cell r="G822" t="str">
            <v>Inst. y PEM CSSat TARRASENSES v10.0 (Re-Instal.lacio)</v>
          </cell>
          <cell r="H822" t="str">
            <v>IND</v>
          </cell>
          <cell r="I822"/>
          <cell r="J822">
            <v>2</v>
          </cell>
          <cell r="K822">
            <v>1.75</v>
          </cell>
          <cell r="L822">
            <v>0.25</v>
          </cell>
          <cell r="M822">
            <v>0.875</v>
          </cell>
          <cell r="N822" t="str">
            <v>-</v>
          </cell>
          <cell r="O822" t="str">
            <v>-</v>
          </cell>
          <cell r="P822" t="str">
            <v>-</v>
          </cell>
          <cell r="Q822" t="str">
            <v>-</v>
          </cell>
          <cell r="R822" t="str">
            <v>TRS</v>
          </cell>
          <cell r="S822" t="str">
            <v>-</v>
          </cell>
          <cell r="T822" t="str">
            <v>-</v>
          </cell>
          <cell r="U822">
            <v>42635</v>
          </cell>
          <cell r="V822">
            <v>42643</v>
          </cell>
          <cell r="W822">
            <v>42643</v>
          </cell>
          <cell r="X822">
            <v>8</v>
          </cell>
          <cell r="Y822">
            <v>42636</v>
          </cell>
          <cell r="Z822">
            <v>-7</v>
          </cell>
        </row>
        <row r="823">
          <cell r="C823">
            <v>3760</v>
          </cell>
          <cell r="D823" t="str">
            <v>SAMPOL</v>
          </cell>
          <cell r="E823">
            <v>2016</v>
          </cell>
          <cell r="F823" t="str">
            <v>TA</v>
          </cell>
          <cell r="G823" t="str">
            <v>Inst. i PEM CSSat SAMPOL v10.0</v>
          </cell>
          <cell r="H823" t="str">
            <v>IND</v>
          </cell>
          <cell r="I823"/>
          <cell r="J823">
            <v>8</v>
          </cell>
          <cell r="K823">
            <v>6</v>
          </cell>
          <cell r="L823">
            <v>2</v>
          </cell>
          <cell r="M823">
            <v>0.75</v>
          </cell>
          <cell r="N823" t="str">
            <v>-</v>
          </cell>
          <cell r="O823" t="str">
            <v>-</v>
          </cell>
          <cell r="P823" t="str">
            <v>-</v>
          </cell>
          <cell r="Q823" t="str">
            <v>-</v>
          </cell>
          <cell r="R823" t="str">
            <v>TRS</v>
          </cell>
          <cell r="S823" t="str">
            <v>-</v>
          </cell>
          <cell r="T823" t="str">
            <v>-</v>
          </cell>
          <cell r="U823">
            <v>42639</v>
          </cell>
          <cell r="V823">
            <v>42643</v>
          </cell>
          <cell r="W823">
            <v>42692</v>
          </cell>
          <cell r="X823">
            <v>4</v>
          </cell>
          <cell r="Y823">
            <v>42692</v>
          </cell>
          <cell r="Z823">
            <v>0</v>
          </cell>
        </row>
        <row r="824">
          <cell r="C824">
            <v>3761</v>
          </cell>
          <cell r="D824" t="str">
            <v>CASTAR</v>
          </cell>
          <cell r="E824">
            <v>2016</v>
          </cell>
          <cell r="F824" t="str">
            <v>TA</v>
          </cell>
          <cell r="G824" t="str">
            <v>REPARACIO CAP32-48 NS- 202-2014</v>
          </cell>
          <cell r="H824" t="str">
            <v>IND</v>
          </cell>
          <cell r="I824"/>
          <cell r="J824">
            <v>1</v>
          </cell>
          <cell r="K824">
            <v>1</v>
          </cell>
          <cell r="L824">
            <v>0</v>
          </cell>
          <cell r="M824">
            <v>1</v>
          </cell>
          <cell r="N824" t="str">
            <v>-</v>
          </cell>
          <cell r="O824" t="str">
            <v>-</v>
          </cell>
          <cell r="P824" t="str">
            <v>EMM</v>
          </cell>
          <cell r="Q824" t="str">
            <v>-</v>
          </cell>
          <cell r="R824" t="str">
            <v>-</v>
          </cell>
          <cell r="S824" t="str">
            <v>-</v>
          </cell>
          <cell r="T824" t="str">
            <v>-</v>
          </cell>
          <cell r="U824">
            <v>42641</v>
          </cell>
          <cell r="V824">
            <v>42641</v>
          </cell>
          <cell r="W824">
            <v>42641</v>
          </cell>
          <cell r="X824">
            <v>0</v>
          </cell>
          <cell r="Y824">
            <v>42641</v>
          </cell>
          <cell r="Z824">
            <v>0</v>
          </cell>
        </row>
        <row r="825">
          <cell r="C825">
            <v>3762</v>
          </cell>
          <cell r="D825" t="str">
            <v>CASTAR</v>
          </cell>
          <cell r="E825">
            <v>2016</v>
          </cell>
          <cell r="F825" t="str">
            <v>TA</v>
          </cell>
          <cell r="G825" t="str">
            <v>ASSISTENCIA TECNICA TELECONTROL CASA TARRADELLAS</v>
          </cell>
          <cell r="H825" t="str">
            <v>IND</v>
          </cell>
          <cell r="I825"/>
          <cell r="J825">
            <v>5</v>
          </cell>
          <cell r="K825">
            <v>5</v>
          </cell>
          <cell r="L825">
            <v>0</v>
          </cell>
          <cell r="M825">
            <v>1</v>
          </cell>
          <cell r="N825" t="str">
            <v>-</v>
          </cell>
          <cell r="O825" t="str">
            <v>-</v>
          </cell>
          <cell r="P825" t="str">
            <v>-</v>
          </cell>
          <cell r="Q825" t="str">
            <v>-</v>
          </cell>
          <cell r="R825" t="str">
            <v>TRS</v>
          </cell>
          <cell r="S825" t="str">
            <v>-</v>
          </cell>
          <cell r="T825" t="str">
            <v>-</v>
          </cell>
          <cell r="U825">
            <v>42635</v>
          </cell>
          <cell r="V825">
            <v>42641</v>
          </cell>
          <cell r="W825">
            <v>42641</v>
          </cell>
          <cell r="X825">
            <v>6</v>
          </cell>
          <cell r="Y825">
            <v>42641</v>
          </cell>
          <cell r="Z825">
            <v>0</v>
          </cell>
        </row>
        <row r="826">
          <cell r="C826">
            <v>3763</v>
          </cell>
          <cell r="D826" t="str">
            <v>EYPESA</v>
          </cell>
          <cell r="E826">
            <v>2016</v>
          </cell>
          <cell r="F826" t="str">
            <v>TA</v>
          </cell>
          <cell r="G826" t="str">
            <v>RTU I.A.T SOUS v2.0</v>
          </cell>
          <cell r="H826" t="str">
            <v>IND</v>
          </cell>
          <cell r="I826"/>
          <cell r="J826">
            <v>3</v>
          </cell>
          <cell r="K826">
            <v>12</v>
          </cell>
          <cell r="L826">
            <v>-9</v>
          </cell>
          <cell r="M826">
            <v>4</v>
          </cell>
          <cell r="N826" t="str">
            <v>-</v>
          </cell>
          <cell r="O826" t="str">
            <v>-</v>
          </cell>
          <cell r="P826" t="str">
            <v>-</v>
          </cell>
          <cell r="Q826" t="str">
            <v>-</v>
          </cell>
          <cell r="R826" t="str">
            <v>RVC</v>
          </cell>
          <cell r="S826" t="str">
            <v>-</v>
          </cell>
          <cell r="T826" t="str">
            <v>-</v>
          </cell>
          <cell r="U826">
            <v>42643</v>
          </cell>
          <cell r="V826">
            <v>42671</v>
          </cell>
          <cell r="W826">
            <v>42691</v>
          </cell>
          <cell r="X826">
            <v>28</v>
          </cell>
          <cell r="Y826">
            <v>42691</v>
          </cell>
          <cell r="Z826">
            <v>0</v>
          </cell>
        </row>
        <row r="827">
          <cell r="C827">
            <v>3764</v>
          </cell>
          <cell r="D827" t="str">
            <v>DIELBE</v>
          </cell>
          <cell r="E827">
            <v>2016</v>
          </cell>
          <cell r="F827" t="str">
            <v>TA</v>
          </cell>
          <cell r="G827" t="str">
            <v>RTU C.T. ROMACHO v1.0</v>
          </cell>
          <cell r="H827" t="str">
            <v>IND</v>
          </cell>
          <cell r="I827"/>
          <cell r="J827">
            <v>11</v>
          </cell>
          <cell r="K827">
            <v>13.75</v>
          </cell>
          <cell r="L827">
            <v>-2.75</v>
          </cell>
          <cell r="M827">
            <v>1.25</v>
          </cell>
          <cell r="N827" t="str">
            <v>-</v>
          </cell>
          <cell r="O827" t="str">
            <v>-</v>
          </cell>
          <cell r="P827" t="str">
            <v>EMM</v>
          </cell>
          <cell r="Q827" t="str">
            <v>-</v>
          </cell>
          <cell r="R827" t="str">
            <v>-</v>
          </cell>
          <cell r="S827" t="str">
            <v>-</v>
          </cell>
          <cell r="T827" t="str">
            <v>-</v>
          </cell>
          <cell r="U827">
            <v>42642</v>
          </cell>
          <cell r="V827">
            <v>42673</v>
          </cell>
          <cell r="W827">
            <v>42673</v>
          </cell>
          <cell r="X827">
            <v>31</v>
          </cell>
          <cell r="Y827">
            <v>42702</v>
          </cell>
          <cell r="Z827">
            <v>28</v>
          </cell>
        </row>
        <row r="828">
          <cell r="C828">
            <v>3765</v>
          </cell>
          <cell r="D828" t="str">
            <v>DIELBE</v>
          </cell>
          <cell r="E828">
            <v>2016</v>
          </cell>
          <cell r="F828" t="str">
            <v>TA</v>
          </cell>
          <cell r="G828" t="str">
            <v>RTU C.T. YATOR v1.0</v>
          </cell>
          <cell r="H828" t="str">
            <v>IND</v>
          </cell>
          <cell r="I828"/>
          <cell r="J828">
            <v>11</v>
          </cell>
          <cell r="K828">
            <v>13.42</v>
          </cell>
          <cell r="L828">
            <v>-2.42</v>
          </cell>
          <cell r="M828">
            <v>1.22</v>
          </cell>
          <cell r="N828" t="str">
            <v>-</v>
          </cell>
          <cell r="O828" t="str">
            <v>-</v>
          </cell>
          <cell r="P828" t="str">
            <v>EMM</v>
          </cell>
          <cell r="Q828" t="str">
            <v>-</v>
          </cell>
          <cell r="R828" t="str">
            <v>-</v>
          </cell>
          <cell r="S828" t="str">
            <v>-</v>
          </cell>
          <cell r="T828" t="str">
            <v>-</v>
          </cell>
          <cell r="U828">
            <v>42642</v>
          </cell>
          <cell r="V828">
            <v>42673</v>
          </cell>
          <cell r="W828">
            <v>42673</v>
          </cell>
          <cell r="X828">
            <v>31</v>
          </cell>
          <cell r="Y828">
            <v>42702</v>
          </cell>
          <cell r="Z828">
            <v>28</v>
          </cell>
        </row>
        <row r="829">
          <cell r="C829"/>
          <cell r="D829"/>
          <cell r="E829"/>
          <cell r="F829"/>
          <cell r="G829"/>
          <cell r="H829"/>
          <cell r="I829"/>
          <cell r="J829">
            <v>129.1</v>
          </cell>
          <cell r="K829">
            <v>127.42</v>
          </cell>
          <cell r="L829">
            <v>1.6799999999999926</v>
          </cell>
          <cell r="M829"/>
          <cell r="N829"/>
          <cell r="O829"/>
          <cell r="P829"/>
          <cell r="Q829"/>
          <cell r="R829"/>
          <cell r="S829"/>
          <cell r="T829"/>
          <cell r="U829"/>
          <cell r="V829"/>
          <cell r="W829"/>
          <cell r="X829"/>
          <cell r="Y829"/>
          <cell r="Z829">
            <v>1</v>
          </cell>
        </row>
        <row r="830">
          <cell r="C830"/>
          <cell r="D830"/>
          <cell r="E830"/>
          <cell r="F830"/>
          <cell r="G830"/>
          <cell r="H830"/>
          <cell r="I830"/>
          <cell r="J830"/>
          <cell r="K830"/>
          <cell r="L830"/>
          <cell r="M830"/>
          <cell r="N830"/>
          <cell r="O830"/>
          <cell r="P830"/>
          <cell r="Q830"/>
          <cell r="R830"/>
          <cell r="S830"/>
          <cell r="T830"/>
          <cell r="U830"/>
          <cell r="V830"/>
          <cell r="W830"/>
          <cell r="X830"/>
          <cell r="Y830"/>
          <cell r="Z830"/>
        </row>
        <row r="831">
          <cell r="C831"/>
          <cell r="D831"/>
          <cell r="E831"/>
          <cell r="F831"/>
          <cell r="G831"/>
          <cell r="H831"/>
          <cell r="I831"/>
          <cell r="J831"/>
          <cell r="K831"/>
          <cell r="L831"/>
          <cell r="M831"/>
          <cell r="N831"/>
          <cell r="O831"/>
          <cell r="P831"/>
          <cell r="Q831"/>
          <cell r="R831"/>
          <cell r="S831"/>
          <cell r="T831"/>
          <cell r="U831"/>
          <cell r="V831"/>
          <cell r="W831"/>
          <cell r="X831"/>
          <cell r="Y831"/>
          <cell r="Z831"/>
        </row>
        <row r="832">
          <cell r="C832"/>
          <cell r="D832"/>
          <cell r="E832"/>
          <cell r="F832"/>
          <cell r="G832"/>
          <cell r="H832"/>
          <cell r="I832"/>
          <cell r="J832"/>
          <cell r="K832"/>
          <cell r="N832" t="str">
            <v>APROVISIONAMENTS</v>
          </cell>
          <cell r="O832" t="str">
            <v>ADMINISTRACIO</v>
          </cell>
          <cell r="P832" t="str">
            <v>OPERACIONS</v>
          </cell>
          <cell r="Q832" t="str">
            <v>IMPLEMENTACIO</v>
          </cell>
          <cell r="R832" t="str">
            <v>DESENVOLUPAMENT</v>
          </cell>
          <cell r="S832" t="str">
            <v>COMERCIAL</v>
          </cell>
          <cell r="T832" t="str">
            <v>CONSUL.TELCOMUNIC.</v>
          </cell>
          <cell r="U832"/>
          <cell r="Z832"/>
        </row>
        <row r="833">
          <cell r="C833"/>
          <cell r="N833"/>
          <cell r="O833"/>
          <cell r="P833"/>
          <cell r="Q833"/>
          <cell r="R833"/>
          <cell r="S833"/>
          <cell r="T833"/>
          <cell r="U833"/>
          <cell r="Z833"/>
        </row>
        <row r="834">
          <cell r="C834"/>
          <cell r="N834"/>
          <cell r="O834"/>
          <cell r="P834"/>
          <cell r="Q834"/>
          <cell r="R834"/>
          <cell r="S834"/>
          <cell r="T834"/>
          <cell r="U834"/>
          <cell r="Z834"/>
        </row>
        <row r="835">
          <cell r="C835"/>
          <cell r="N835"/>
          <cell r="O835"/>
          <cell r="P835"/>
          <cell r="Q835"/>
          <cell r="R835"/>
          <cell r="S835"/>
          <cell r="T835"/>
          <cell r="U835"/>
          <cell r="Z835"/>
        </row>
        <row r="836">
          <cell r="C836"/>
          <cell r="E836"/>
          <cell r="F836"/>
          <cell r="G836"/>
          <cell r="H836"/>
          <cell r="I836"/>
          <cell r="J836"/>
          <cell r="K836"/>
          <cell r="L836"/>
          <cell r="M836"/>
          <cell r="N836"/>
          <cell r="O836"/>
          <cell r="P836"/>
          <cell r="Q836"/>
          <cell r="R836"/>
          <cell r="S836"/>
          <cell r="T836"/>
          <cell r="U836"/>
          <cell r="Z836"/>
        </row>
        <row r="837">
          <cell r="C837"/>
          <cell r="E837" t="str">
            <v>Projectes (EXTERNS) en curs 2.016</v>
          </cell>
          <cell r="F837"/>
          <cell r="G837"/>
          <cell r="H837"/>
          <cell r="I837"/>
          <cell r="J837"/>
          <cell r="K837"/>
          <cell r="L837"/>
          <cell r="M837"/>
          <cell r="N837"/>
          <cell r="O837"/>
          <cell r="P837"/>
          <cell r="Q837"/>
          <cell r="R837"/>
          <cell r="S837"/>
          <cell r="T837"/>
          <cell r="U837"/>
          <cell r="Z837"/>
        </row>
        <row r="838">
          <cell r="N838"/>
          <cell r="O838"/>
          <cell r="P838"/>
          <cell r="Q838"/>
          <cell r="R838"/>
          <cell r="S838"/>
          <cell r="T838"/>
          <cell r="U838"/>
          <cell r="Z838"/>
        </row>
        <row r="839">
          <cell r="C839"/>
          <cell r="D839"/>
          <cell r="E839"/>
          <cell r="F839"/>
          <cell r="G839"/>
          <cell r="H839"/>
          <cell r="I839"/>
          <cell r="J839"/>
          <cell r="K839"/>
          <cell r="L839"/>
          <cell r="M839"/>
          <cell r="N839"/>
          <cell r="O839"/>
          <cell r="P839"/>
          <cell r="Q839"/>
          <cell r="R839"/>
          <cell r="S839"/>
          <cell r="T839"/>
          <cell r="U839"/>
          <cell r="V839"/>
          <cell r="W839"/>
          <cell r="X839"/>
          <cell r="Y839"/>
          <cell r="Z839"/>
        </row>
        <row r="840">
          <cell r="C840" t="str">
            <v>OF</v>
          </cell>
          <cell r="D840" t="str">
            <v>CLIENT</v>
          </cell>
          <cell r="E840" t="str">
            <v>ANY</v>
          </cell>
          <cell r="F840" t="str">
            <v>STATUS</v>
          </cell>
          <cell r="G840" t="str">
            <v>PROJECTE</v>
          </cell>
          <cell r="H840" t="str">
            <v>TIPUS OF o DEPENDENCIA</v>
          </cell>
          <cell r="I840"/>
          <cell r="J840" t="str">
            <v>PREV</v>
          </cell>
          <cell r="K840" t="str">
            <v>TOTAL</v>
          </cell>
          <cell r="L840" t="str">
            <v>DESV</v>
          </cell>
          <cell r="M840" t="str">
            <v>AVANÇ</v>
          </cell>
          <cell r="N840" t="str">
            <v>DPT. IMPLICATS</v>
          </cell>
          <cell r="O840"/>
          <cell r="P840"/>
          <cell r="Q840"/>
          <cell r="R840"/>
          <cell r="S840"/>
          <cell r="T840"/>
          <cell r="U840" t="str">
            <v>DATA</v>
          </cell>
          <cell r="V840" t="str">
            <v>DATA</v>
          </cell>
          <cell r="W840" t="str">
            <v>DATA</v>
          </cell>
          <cell r="X840" t="str">
            <v>DURADA</v>
          </cell>
          <cell r="Y840" t="str">
            <v>DATA</v>
          </cell>
          <cell r="Z840" t="str">
            <v>DESVIAC.</v>
          </cell>
        </row>
        <row r="841">
          <cell r="C841"/>
          <cell r="D841"/>
          <cell r="E841"/>
          <cell r="F841"/>
          <cell r="G841"/>
          <cell r="H841"/>
          <cell r="I841"/>
          <cell r="J841"/>
          <cell r="K841" t="str">
            <v>REAL</v>
          </cell>
          <cell r="L841"/>
          <cell r="M841"/>
          <cell r="N841"/>
          <cell r="O841"/>
          <cell r="P841"/>
          <cell r="Q841"/>
          <cell r="R841"/>
          <cell r="S841"/>
          <cell r="T841"/>
          <cell r="U841" t="str">
            <v>INICI</v>
          </cell>
          <cell r="V841" t="str">
            <v>ENTREGA</v>
          </cell>
          <cell r="W841" t="str">
            <v>REVISADA</v>
          </cell>
          <cell r="X841"/>
          <cell r="Y841" t="str">
            <v>ACCEP.</v>
          </cell>
          <cell r="Z841"/>
        </row>
        <row r="842">
          <cell r="C842"/>
          <cell r="D842"/>
          <cell r="E842"/>
          <cell r="F842"/>
          <cell r="G842"/>
          <cell r="H842"/>
          <cell r="I842"/>
          <cell r="J842"/>
          <cell r="K842"/>
          <cell r="L842"/>
          <cell r="M842"/>
          <cell r="N842"/>
          <cell r="O842"/>
          <cell r="P842"/>
          <cell r="Q842"/>
          <cell r="R842"/>
          <cell r="S842"/>
          <cell r="T842"/>
          <cell r="U842"/>
          <cell r="V842"/>
          <cell r="W842"/>
          <cell r="X842"/>
          <cell r="Y842"/>
          <cell r="Z842"/>
        </row>
        <row r="843">
          <cell r="C843">
            <v>3766</v>
          </cell>
          <cell r="D843" t="str">
            <v>ELEPOP</v>
          </cell>
          <cell r="E843">
            <v>2016</v>
          </cell>
          <cell r="F843" t="str">
            <v>TA</v>
          </cell>
          <cell r="G843" t="str">
            <v>MANTENIMIENTO CSSat POPULAR 2.016-2.017 (Cto.Mant.)</v>
          </cell>
          <cell r="H843" t="str">
            <v>IND</v>
          </cell>
          <cell r="I843"/>
          <cell r="J843">
            <v>15</v>
          </cell>
          <cell r="K843">
            <v>1</v>
          </cell>
          <cell r="L843">
            <v>14</v>
          </cell>
          <cell r="M843">
            <v>6.6666666666666666E-2</v>
          </cell>
          <cell r="N843" t="str">
            <v>-</v>
          </cell>
          <cell r="O843" t="str">
            <v>-</v>
          </cell>
          <cell r="P843" t="str">
            <v>-</v>
          </cell>
          <cell r="Q843" t="str">
            <v>-</v>
          </cell>
          <cell r="R843" t="str">
            <v>TRS</v>
          </cell>
          <cell r="S843" t="str">
            <v>-</v>
          </cell>
          <cell r="T843" t="str">
            <v>-</v>
          </cell>
          <cell r="U843">
            <v>42644</v>
          </cell>
          <cell r="V843">
            <v>43008</v>
          </cell>
          <cell r="W843">
            <v>43008</v>
          </cell>
          <cell r="X843">
            <v>359</v>
          </cell>
          <cell r="Y843">
            <v>43008</v>
          </cell>
          <cell r="Z843">
            <v>0</v>
          </cell>
        </row>
        <row r="844">
          <cell r="C844">
            <v>3767</v>
          </cell>
          <cell r="D844" t="str">
            <v>EYPESA</v>
          </cell>
          <cell r="E844">
            <v>2016</v>
          </cell>
          <cell r="F844" t="str">
            <v>TA</v>
          </cell>
          <cell r="G844" t="str">
            <v>Inst. i PEM CSSat EYPESA v9.0</v>
          </cell>
          <cell r="H844" t="str">
            <v>IND</v>
          </cell>
          <cell r="I844"/>
          <cell r="J844">
            <v>16</v>
          </cell>
          <cell r="K844">
            <v>15</v>
          </cell>
          <cell r="L844">
            <v>1</v>
          </cell>
          <cell r="M844">
            <v>0.9375</v>
          </cell>
          <cell r="N844" t="str">
            <v>-</v>
          </cell>
          <cell r="O844" t="str">
            <v>-</v>
          </cell>
          <cell r="P844" t="str">
            <v>-</v>
          </cell>
          <cell r="Q844" t="str">
            <v>-</v>
          </cell>
          <cell r="R844" t="str">
            <v>TRS</v>
          </cell>
          <cell r="S844" t="str">
            <v>-</v>
          </cell>
          <cell r="T844" t="str">
            <v>-</v>
          </cell>
          <cell r="U844">
            <v>42641</v>
          </cell>
          <cell r="V844">
            <v>42674</v>
          </cell>
          <cell r="W844">
            <v>42724</v>
          </cell>
          <cell r="X844">
            <v>33</v>
          </cell>
          <cell r="Y844">
            <v>42724</v>
          </cell>
          <cell r="Z844">
            <v>0</v>
          </cell>
        </row>
        <row r="845">
          <cell r="C845">
            <v>3768</v>
          </cell>
          <cell r="D845" t="str">
            <v>DIELBE</v>
          </cell>
          <cell r="E845">
            <v>2016</v>
          </cell>
          <cell r="F845" t="str">
            <v>TA</v>
          </cell>
          <cell r="G845" t="str">
            <v>Inst. y PEM RTU C.T. YATOR v1.0</v>
          </cell>
          <cell r="H845" t="str">
            <v>OF3764</v>
          </cell>
          <cell r="I845"/>
          <cell r="J845">
            <v>8</v>
          </cell>
          <cell r="K845">
            <v>8</v>
          </cell>
          <cell r="L845">
            <v>0</v>
          </cell>
          <cell r="M845">
            <v>1</v>
          </cell>
          <cell r="N845" t="str">
            <v>-</v>
          </cell>
          <cell r="O845" t="str">
            <v>-</v>
          </cell>
          <cell r="P845" t="str">
            <v>-</v>
          </cell>
          <cell r="Q845" t="str">
            <v>-</v>
          </cell>
          <cell r="R845" t="str">
            <v>RVC</v>
          </cell>
          <cell r="S845" t="str">
            <v>-</v>
          </cell>
          <cell r="T845" t="str">
            <v>-</v>
          </cell>
          <cell r="U845">
            <v>42647</v>
          </cell>
          <cell r="V845">
            <v>42674</v>
          </cell>
          <cell r="W845">
            <v>42674</v>
          </cell>
          <cell r="X845">
            <v>27</v>
          </cell>
          <cell r="Y845">
            <v>42703</v>
          </cell>
          <cell r="Z845">
            <v>29</v>
          </cell>
        </row>
        <row r="846">
          <cell r="C846">
            <v>3769</v>
          </cell>
          <cell r="D846" t="str">
            <v>ORMAZA</v>
          </cell>
          <cell r="E846">
            <v>2016</v>
          </cell>
          <cell r="F846" t="str">
            <v>TA</v>
          </cell>
          <cell r="G846" t="str">
            <v>PRUEBA SCADA CPD-I BBVA TRES CANTOS (FASE-I)</v>
          </cell>
          <cell r="H846" t="str">
            <v>IND</v>
          </cell>
          <cell r="I846"/>
          <cell r="J846">
            <v>8</v>
          </cell>
          <cell r="K846">
            <v>9.15</v>
          </cell>
          <cell r="L846">
            <v>-1.1500000000000004</v>
          </cell>
          <cell r="M846">
            <v>1.14375</v>
          </cell>
          <cell r="N846" t="str">
            <v>-</v>
          </cell>
          <cell r="O846" t="str">
            <v>-</v>
          </cell>
          <cell r="P846" t="str">
            <v>-</v>
          </cell>
          <cell r="Q846" t="str">
            <v>JMG</v>
          </cell>
          <cell r="R846" t="str">
            <v>-</v>
          </cell>
          <cell r="S846" t="str">
            <v>-</v>
          </cell>
          <cell r="T846" t="str">
            <v>-</v>
          </cell>
          <cell r="U846">
            <v>42647</v>
          </cell>
          <cell r="V846">
            <v>42647</v>
          </cell>
          <cell r="W846">
            <v>42647</v>
          </cell>
          <cell r="X846">
            <v>0</v>
          </cell>
          <cell r="Y846">
            <v>42647</v>
          </cell>
          <cell r="Z846">
            <v>0</v>
          </cell>
        </row>
        <row r="847">
          <cell r="C847">
            <v>3770</v>
          </cell>
          <cell r="D847" t="str">
            <v>ORMAZA</v>
          </cell>
          <cell r="E847">
            <v>2016</v>
          </cell>
          <cell r="F847" t="str">
            <v>TA</v>
          </cell>
          <cell r="G847" t="str">
            <v>CC SCADA TEDIS.Net A.O.JJ. TARRAGONA v1.0</v>
          </cell>
          <cell r="H847" t="str">
            <v>PPAL</v>
          </cell>
          <cell r="I847"/>
          <cell r="J847">
            <v>36</v>
          </cell>
          <cell r="K847">
            <v>33.25</v>
          </cell>
          <cell r="L847">
            <v>2.75</v>
          </cell>
          <cell r="M847">
            <v>0.92361111111111116</v>
          </cell>
          <cell r="N847" t="str">
            <v>-</v>
          </cell>
          <cell r="O847" t="str">
            <v>-</v>
          </cell>
          <cell r="P847" t="str">
            <v>-</v>
          </cell>
          <cell r="Q847" t="str">
            <v>-</v>
          </cell>
          <cell r="R847" t="str">
            <v>EDC</v>
          </cell>
          <cell r="S847" t="str">
            <v>-</v>
          </cell>
          <cell r="T847" t="str">
            <v>-</v>
          </cell>
          <cell r="U847">
            <v>42648</v>
          </cell>
          <cell r="V847">
            <v>42704</v>
          </cell>
          <cell r="W847">
            <v>43273</v>
          </cell>
          <cell r="X847">
            <v>55</v>
          </cell>
          <cell r="Y847">
            <v>43273</v>
          </cell>
          <cell r="Z847">
            <v>0</v>
          </cell>
        </row>
        <row r="848">
          <cell r="C848">
            <v>3771</v>
          </cell>
          <cell r="D848" t="str">
            <v>SITEL</v>
          </cell>
          <cell r="E848">
            <v>2016</v>
          </cell>
          <cell r="F848" t="str">
            <v>TA</v>
          </cell>
          <cell r="G848" t="str">
            <v>Inst. i PEM CC SCADA TEDIS.Net A.O.JJ. TARRAGONA v1.0</v>
          </cell>
          <cell r="H848" t="str">
            <v>OF3770</v>
          </cell>
          <cell r="I848"/>
          <cell r="J848">
            <v>24</v>
          </cell>
          <cell r="K848">
            <v>11.25</v>
          </cell>
          <cell r="L848">
            <v>12.75</v>
          </cell>
          <cell r="M848">
            <v>0.46875</v>
          </cell>
          <cell r="N848" t="str">
            <v>-</v>
          </cell>
          <cell r="O848" t="str">
            <v>-</v>
          </cell>
          <cell r="P848" t="str">
            <v>-</v>
          </cell>
          <cell r="Q848" t="str">
            <v>-</v>
          </cell>
          <cell r="R848" t="str">
            <v>EDC</v>
          </cell>
          <cell r="S848" t="str">
            <v>-</v>
          </cell>
          <cell r="T848" t="str">
            <v>-</v>
          </cell>
          <cell r="U848">
            <v>42648</v>
          </cell>
          <cell r="V848">
            <v>42704</v>
          </cell>
          <cell r="W848">
            <v>42704</v>
          </cell>
          <cell r="X848">
            <v>55</v>
          </cell>
          <cell r="Y848">
            <v>43278</v>
          </cell>
          <cell r="Z848">
            <v>567</v>
          </cell>
        </row>
        <row r="849">
          <cell r="C849">
            <v>3772</v>
          </cell>
          <cell r="D849" t="str">
            <v>PEUSA</v>
          </cell>
          <cell r="E849">
            <v>2016</v>
          </cell>
          <cell r="F849" t="str">
            <v>TA</v>
          </cell>
          <cell r="G849" t="str">
            <v>REPARACIO MODEM RADIO PEUSA N/S 1313-2009</v>
          </cell>
          <cell r="H849" t="str">
            <v>IND</v>
          </cell>
          <cell r="I849"/>
          <cell r="J849">
            <v>3</v>
          </cell>
          <cell r="K849">
            <v>1.5</v>
          </cell>
          <cell r="L849">
            <v>1.5</v>
          </cell>
          <cell r="M849">
            <v>0.5</v>
          </cell>
          <cell r="N849" t="str">
            <v>-</v>
          </cell>
          <cell r="O849" t="str">
            <v>-</v>
          </cell>
          <cell r="P849" t="str">
            <v>EMM</v>
          </cell>
          <cell r="Q849" t="str">
            <v>-</v>
          </cell>
          <cell r="R849" t="str">
            <v>-</v>
          </cell>
          <cell r="S849" t="str">
            <v>-</v>
          </cell>
          <cell r="T849" t="str">
            <v>-</v>
          </cell>
          <cell r="U849">
            <v>42648</v>
          </cell>
          <cell r="V849">
            <v>42650</v>
          </cell>
          <cell r="W849">
            <v>42650</v>
          </cell>
          <cell r="X849">
            <v>2</v>
          </cell>
          <cell r="Y849">
            <v>42649</v>
          </cell>
          <cell r="Z849">
            <v>-1</v>
          </cell>
        </row>
        <row r="850">
          <cell r="C850">
            <v>3773</v>
          </cell>
          <cell r="D850" t="str">
            <v>MANGRA</v>
          </cell>
          <cell r="E850">
            <v>2016</v>
          </cell>
          <cell r="F850" t="str">
            <v>TA</v>
          </cell>
          <cell r="G850" t="str">
            <v>2 x INTERF MIPS-300N v1.2</v>
          </cell>
          <cell r="H850" t="str">
            <v>OF3688</v>
          </cell>
          <cell r="I850"/>
          <cell r="J850">
            <v>1.4</v>
          </cell>
          <cell r="K850">
            <v>2.5</v>
          </cell>
          <cell r="L850">
            <v>-1.1000000000000001</v>
          </cell>
          <cell r="M850">
            <v>1.7857142857142858</v>
          </cell>
          <cell r="N850" t="str">
            <v>-</v>
          </cell>
          <cell r="O850" t="str">
            <v>-</v>
          </cell>
          <cell r="P850" t="str">
            <v>EMM</v>
          </cell>
          <cell r="Q850" t="str">
            <v>-</v>
          </cell>
          <cell r="R850" t="str">
            <v>-</v>
          </cell>
          <cell r="S850" t="str">
            <v>-</v>
          </cell>
          <cell r="T850" t="str">
            <v>-</v>
          </cell>
          <cell r="U850">
            <v>42653</v>
          </cell>
          <cell r="V850">
            <v>42673</v>
          </cell>
          <cell r="W850">
            <v>42673</v>
          </cell>
          <cell r="X850">
            <v>20</v>
          </cell>
          <cell r="Y850">
            <v>42681</v>
          </cell>
          <cell r="Z850">
            <v>7</v>
          </cell>
        </row>
        <row r="851">
          <cell r="C851">
            <v>3774</v>
          </cell>
          <cell r="D851" t="str">
            <v>ORMAZA</v>
          </cell>
          <cell r="E851">
            <v>2016</v>
          </cell>
          <cell r="F851" t="str">
            <v>TA</v>
          </cell>
          <cell r="G851" t="str">
            <v>Inst. i PEM CC SCADA TEDIS.Net CAMPOFRIO v1.0</v>
          </cell>
          <cell r="H851" t="str">
            <v>OF3602</v>
          </cell>
          <cell r="I851"/>
          <cell r="J851">
            <v>40</v>
          </cell>
          <cell r="K851">
            <v>58.5</v>
          </cell>
          <cell r="L851">
            <v>-18.5</v>
          </cell>
          <cell r="M851">
            <v>1.4624999999999999</v>
          </cell>
          <cell r="N851" t="str">
            <v>-</v>
          </cell>
          <cell r="O851" t="str">
            <v>-</v>
          </cell>
          <cell r="P851" t="str">
            <v>-</v>
          </cell>
          <cell r="Q851" t="str">
            <v>-</v>
          </cell>
          <cell r="R851" t="str">
            <v>JMT</v>
          </cell>
          <cell r="S851" t="str">
            <v>-</v>
          </cell>
          <cell r="T851" t="str">
            <v>-</v>
          </cell>
          <cell r="U851">
            <v>42653</v>
          </cell>
          <cell r="V851">
            <v>42673</v>
          </cell>
          <cell r="W851">
            <v>43035</v>
          </cell>
          <cell r="X851">
            <v>20</v>
          </cell>
          <cell r="Y851">
            <v>43035</v>
          </cell>
          <cell r="Z851">
            <v>0</v>
          </cell>
        </row>
        <row r="852">
          <cell r="C852">
            <v>3775</v>
          </cell>
          <cell r="D852" t="str">
            <v>ELEEBR</v>
          </cell>
          <cell r="E852">
            <v>2016</v>
          </cell>
          <cell r="F852" t="str">
            <v>TA</v>
          </cell>
          <cell r="G852" t="str">
            <v>CC SCADA EEBRO v4.0</v>
          </cell>
          <cell r="H852" t="str">
            <v>IND</v>
          </cell>
          <cell r="I852"/>
          <cell r="J852">
            <v>3</v>
          </cell>
          <cell r="K852">
            <v>3.5</v>
          </cell>
          <cell r="L852">
            <v>-0.5</v>
          </cell>
          <cell r="M852">
            <v>1.1666666666666667</v>
          </cell>
          <cell r="N852" t="str">
            <v>-</v>
          </cell>
          <cell r="O852" t="str">
            <v>-</v>
          </cell>
          <cell r="P852" t="str">
            <v>-</v>
          </cell>
          <cell r="Q852" t="str">
            <v>JMG</v>
          </cell>
          <cell r="R852" t="str">
            <v>-</v>
          </cell>
          <cell r="S852" t="str">
            <v>-</v>
          </cell>
          <cell r="T852" t="str">
            <v>-</v>
          </cell>
          <cell r="U852">
            <v>42656</v>
          </cell>
          <cell r="V852">
            <v>42664</v>
          </cell>
          <cell r="W852">
            <v>42664</v>
          </cell>
          <cell r="X852">
            <v>8</v>
          </cell>
          <cell r="Y852">
            <v>42656</v>
          </cell>
          <cell r="Z852">
            <v>-8</v>
          </cell>
        </row>
        <row r="853">
          <cell r="C853">
            <v>3776</v>
          </cell>
          <cell r="D853" t="str">
            <v>EMSA</v>
          </cell>
          <cell r="E853">
            <v>2016</v>
          </cell>
          <cell r="F853" t="str">
            <v>TA</v>
          </cell>
          <cell r="G853" t="str">
            <v>Inst.i PEM RTU P.SOLAR MORELLA v1.0</v>
          </cell>
          <cell r="H853" t="str">
            <v>IND</v>
          </cell>
          <cell r="I853"/>
          <cell r="J853">
            <v>13</v>
          </cell>
          <cell r="K853">
            <v>17.75</v>
          </cell>
          <cell r="L853">
            <v>-4.75</v>
          </cell>
          <cell r="M853">
            <v>1.3653846153846154</v>
          </cell>
          <cell r="N853" t="str">
            <v>-</v>
          </cell>
          <cell r="O853" t="str">
            <v>-</v>
          </cell>
          <cell r="P853" t="str">
            <v>-</v>
          </cell>
          <cell r="Q853" t="str">
            <v>JMG</v>
          </cell>
          <cell r="R853" t="str">
            <v>-</v>
          </cell>
          <cell r="S853" t="str">
            <v>-</v>
          </cell>
          <cell r="T853" t="str">
            <v>-</v>
          </cell>
          <cell r="U853">
            <v>42656</v>
          </cell>
          <cell r="V853">
            <v>42664</v>
          </cell>
          <cell r="W853">
            <v>42664</v>
          </cell>
          <cell r="X853">
            <v>8</v>
          </cell>
          <cell r="Y853">
            <v>42663</v>
          </cell>
          <cell r="Z853">
            <v>-1</v>
          </cell>
        </row>
        <row r="854">
          <cell r="C854">
            <v>3777</v>
          </cell>
          <cell r="D854" t="str">
            <v>EMSA</v>
          </cell>
          <cell r="E854">
            <v>2016</v>
          </cell>
          <cell r="F854" t="str">
            <v>TA</v>
          </cell>
          <cell r="G854" t="str">
            <v>Inst. i PEM RTU REGULADORS CATI v1.0</v>
          </cell>
          <cell r="H854" t="str">
            <v>IND</v>
          </cell>
          <cell r="I854"/>
          <cell r="J854">
            <v>13</v>
          </cell>
          <cell r="K854">
            <v>20.25</v>
          </cell>
          <cell r="L854">
            <v>-7.25</v>
          </cell>
          <cell r="M854">
            <v>1.5576923076923077</v>
          </cell>
          <cell r="N854" t="str">
            <v>-</v>
          </cell>
          <cell r="O854" t="str">
            <v>-</v>
          </cell>
          <cell r="P854" t="str">
            <v>-</v>
          </cell>
          <cell r="Q854" t="str">
            <v>JMG</v>
          </cell>
          <cell r="R854" t="str">
            <v>-</v>
          </cell>
          <cell r="S854" t="str">
            <v>-</v>
          </cell>
          <cell r="T854" t="str">
            <v>-</v>
          </cell>
          <cell r="U854">
            <v>42656</v>
          </cell>
          <cell r="V854">
            <v>42664</v>
          </cell>
          <cell r="W854">
            <v>42664</v>
          </cell>
          <cell r="X854">
            <v>8</v>
          </cell>
          <cell r="Y854">
            <v>42660</v>
          </cell>
          <cell r="Z854">
            <v>-4</v>
          </cell>
        </row>
        <row r="855">
          <cell r="C855">
            <v>3778</v>
          </cell>
          <cell r="D855" t="str">
            <v>TRARGI</v>
          </cell>
          <cell r="E855">
            <v>2016</v>
          </cell>
          <cell r="F855" t="str">
            <v>TA</v>
          </cell>
          <cell r="G855" t="str">
            <v>1 x MODEM-FSK 24Vdc C/DIN</v>
          </cell>
          <cell r="H855" t="str">
            <v>OF3781</v>
          </cell>
          <cell r="I855"/>
          <cell r="J855">
            <v>1</v>
          </cell>
          <cell r="K855">
            <v>0.92</v>
          </cell>
          <cell r="L855">
            <v>7.999999999999996E-2</v>
          </cell>
          <cell r="M855">
            <v>0.92</v>
          </cell>
          <cell r="N855" t="str">
            <v>-</v>
          </cell>
          <cell r="O855" t="str">
            <v>-</v>
          </cell>
          <cell r="P855" t="str">
            <v>EMM</v>
          </cell>
          <cell r="Q855" t="str">
            <v>-</v>
          </cell>
          <cell r="R855" t="str">
            <v>-</v>
          </cell>
          <cell r="S855" t="str">
            <v>-</v>
          </cell>
          <cell r="T855" t="str">
            <v>-</v>
          </cell>
          <cell r="U855">
            <v>42660</v>
          </cell>
          <cell r="V855">
            <v>42664</v>
          </cell>
          <cell r="W855">
            <v>42667</v>
          </cell>
          <cell r="X855">
            <v>4</v>
          </cell>
          <cell r="Y855">
            <v>42667</v>
          </cell>
          <cell r="Z855">
            <v>0</v>
          </cell>
        </row>
        <row r="856">
          <cell r="C856">
            <v>3779</v>
          </cell>
          <cell r="D856" t="str">
            <v>BASENE</v>
          </cell>
          <cell r="E856">
            <v>2016</v>
          </cell>
          <cell r="F856" t="str">
            <v>TA</v>
          </cell>
          <cell r="G856" t="str">
            <v>1 x MODEM RADIO C/CARATULA</v>
          </cell>
          <cell r="H856" t="str">
            <v>IND</v>
          </cell>
          <cell r="I856"/>
          <cell r="J856">
            <v>1.5</v>
          </cell>
          <cell r="K856">
            <v>1.42</v>
          </cell>
          <cell r="L856">
            <v>8.0000000000000071E-2</v>
          </cell>
          <cell r="M856">
            <v>0.94666666666666666</v>
          </cell>
          <cell r="N856" t="str">
            <v>-</v>
          </cell>
          <cell r="O856" t="str">
            <v>-</v>
          </cell>
          <cell r="P856" t="str">
            <v>EMM</v>
          </cell>
          <cell r="Q856" t="str">
            <v>-</v>
          </cell>
          <cell r="R856" t="str">
            <v>-</v>
          </cell>
          <cell r="S856" t="str">
            <v>-</v>
          </cell>
          <cell r="T856" t="str">
            <v>-</v>
          </cell>
          <cell r="U856">
            <v>42660</v>
          </cell>
          <cell r="V856">
            <v>42661</v>
          </cell>
          <cell r="W856">
            <v>42661</v>
          </cell>
          <cell r="X856">
            <v>1</v>
          </cell>
          <cell r="Y856">
            <v>42661</v>
          </cell>
          <cell r="Z856">
            <v>0</v>
          </cell>
        </row>
        <row r="857">
          <cell r="C857">
            <v>3780</v>
          </cell>
          <cell r="D857" t="str">
            <v>MOELCU</v>
          </cell>
          <cell r="E857">
            <v>2016</v>
          </cell>
          <cell r="F857" t="str">
            <v>TA</v>
          </cell>
          <cell r="G857" t="str">
            <v>RTU S.E. ESCUZAR v2.0</v>
          </cell>
          <cell r="H857" t="str">
            <v>IND</v>
          </cell>
          <cell r="I857"/>
          <cell r="J857">
            <v>16</v>
          </cell>
          <cell r="K857">
            <v>13</v>
          </cell>
          <cell r="L857">
            <v>3</v>
          </cell>
          <cell r="M857">
            <v>0.8125</v>
          </cell>
          <cell r="N857" t="str">
            <v>-</v>
          </cell>
          <cell r="O857" t="str">
            <v>-</v>
          </cell>
          <cell r="P857" t="str">
            <v>-</v>
          </cell>
          <cell r="Q857" t="str">
            <v>-</v>
          </cell>
          <cell r="R857" t="str">
            <v>RVC</v>
          </cell>
          <cell r="S857" t="str">
            <v>-</v>
          </cell>
          <cell r="T857" t="str">
            <v>-</v>
          </cell>
          <cell r="U857">
            <v>42656</v>
          </cell>
          <cell r="V857">
            <v>42685</v>
          </cell>
          <cell r="W857">
            <v>42781</v>
          </cell>
          <cell r="X857">
            <v>28</v>
          </cell>
          <cell r="Y857">
            <v>42781</v>
          </cell>
          <cell r="Z857">
            <v>0</v>
          </cell>
        </row>
        <row r="858">
          <cell r="C858">
            <v>3781</v>
          </cell>
          <cell r="D858" t="str">
            <v>TRARGI</v>
          </cell>
          <cell r="E858">
            <v>2016</v>
          </cell>
          <cell r="F858" t="str">
            <v>TA</v>
          </cell>
          <cell r="G858" t="str">
            <v>REPARACIO SIST. TD SE JUIA-COG TRARGISA</v>
          </cell>
          <cell r="H858" t="str">
            <v>PPAL</v>
          </cell>
          <cell r="I858"/>
          <cell r="J858">
            <v>9.25</v>
          </cell>
          <cell r="K858">
            <v>6.67</v>
          </cell>
          <cell r="L858">
            <v>2.58</v>
          </cell>
          <cell r="M858">
            <v>0.72108108108108104</v>
          </cell>
          <cell r="N858" t="str">
            <v>-</v>
          </cell>
          <cell r="O858" t="str">
            <v>-</v>
          </cell>
          <cell r="P858" t="str">
            <v>EMM</v>
          </cell>
          <cell r="Q858" t="str">
            <v>-</v>
          </cell>
          <cell r="R858" t="str">
            <v>-</v>
          </cell>
          <cell r="S858" t="str">
            <v>-</v>
          </cell>
          <cell r="T858" t="str">
            <v>-</v>
          </cell>
          <cell r="U858">
            <v>42660</v>
          </cell>
          <cell r="V858">
            <v>42671</v>
          </cell>
          <cell r="W858">
            <v>42671</v>
          </cell>
          <cell r="X858">
            <v>11</v>
          </cell>
          <cell r="Y858">
            <v>42660</v>
          </cell>
          <cell r="Z858">
            <v>-11</v>
          </cell>
        </row>
        <row r="859">
          <cell r="C859">
            <v>3782</v>
          </cell>
          <cell r="D859" t="str">
            <v>ELALMI</v>
          </cell>
          <cell r="E859">
            <v>2016</v>
          </cell>
          <cell r="F859" t="str">
            <v>TA</v>
          </cell>
          <cell r="G859" t="str">
            <v>Re-Instal.lacio CSSat MIÑO v10.1</v>
          </cell>
          <cell r="H859" t="str">
            <v>IND</v>
          </cell>
          <cell r="I859"/>
          <cell r="J859">
            <v>2</v>
          </cell>
          <cell r="K859">
            <v>2</v>
          </cell>
          <cell r="L859">
            <v>0</v>
          </cell>
          <cell r="M859">
            <v>1</v>
          </cell>
          <cell r="N859" t="str">
            <v>-</v>
          </cell>
          <cell r="O859" t="str">
            <v>-</v>
          </cell>
          <cell r="P859" t="str">
            <v>-</v>
          </cell>
          <cell r="Q859" t="str">
            <v>-</v>
          </cell>
          <cell r="R859" t="str">
            <v>TRS</v>
          </cell>
          <cell r="S859" t="str">
            <v>-</v>
          </cell>
          <cell r="T859" t="str">
            <v>-</v>
          </cell>
          <cell r="U859">
            <v>42661</v>
          </cell>
          <cell r="V859">
            <v>42662</v>
          </cell>
          <cell r="W859">
            <v>42662</v>
          </cell>
          <cell r="X859">
            <v>1</v>
          </cell>
          <cell r="Y859">
            <v>42661</v>
          </cell>
          <cell r="Z859">
            <v>-1</v>
          </cell>
        </row>
        <row r="860">
          <cell r="C860">
            <v>3783</v>
          </cell>
          <cell r="D860" t="str">
            <v>EOSA</v>
          </cell>
          <cell r="E860">
            <v>2016</v>
          </cell>
          <cell r="F860" t="str">
            <v>TA</v>
          </cell>
          <cell r="G860" t="str">
            <v>REPARACION CAP32-48 N/S 377-2013</v>
          </cell>
          <cell r="H860" t="str">
            <v>IND</v>
          </cell>
          <cell r="I860"/>
          <cell r="J860">
            <v>2</v>
          </cell>
          <cell r="K860">
            <v>1.67</v>
          </cell>
          <cell r="L860">
            <v>0.33000000000000007</v>
          </cell>
          <cell r="M860">
            <v>0.83499999999999996</v>
          </cell>
          <cell r="N860" t="str">
            <v>-</v>
          </cell>
          <cell r="O860" t="str">
            <v>-</v>
          </cell>
          <cell r="P860" t="str">
            <v>EMM</v>
          </cell>
          <cell r="Q860" t="str">
            <v>-</v>
          </cell>
          <cell r="R860" t="str">
            <v>-</v>
          </cell>
          <cell r="S860" t="str">
            <v>-</v>
          </cell>
          <cell r="T860" t="str">
            <v>-</v>
          </cell>
          <cell r="U860">
            <v>42661</v>
          </cell>
          <cell r="V860">
            <v>42662</v>
          </cell>
          <cell r="W860">
            <v>42662</v>
          </cell>
          <cell r="X860">
            <v>1</v>
          </cell>
          <cell r="Y860">
            <v>42662</v>
          </cell>
          <cell r="Z860">
            <v>0</v>
          </cell>
        </row>
        <row r="861">
          <cell r="C861">
            <v>3784</v>
          </cell>
          <cell r="D861" t="str">
            <v>EOSA</v>
          </cell>
          <cell r="E861">
            <v>2016</v>
          </cell>
          <cell r="F861" t="str">
            <v>TA</v>
          </cell>
          <cell r="G861" t="str">
            <v>REPARACION CAP32-48 N/S 277-2016</v>
          </cell>
          <cell r="H861" t="str">
            <v>IND</v>
          </cell>
          <cell r="I861"/>
          <cell r="J861">
            <v>2</v>
          </cell>
          <cell r="K861">
            <v>1.67</v>
          </cell>
          <cell r="L861">
            <v>1.67</v>
          </cell>
          <cell r="M861">
            <v>0.83499999999999996</v>
          </cell>
          <cell r="N861" t="str">
            <v>-</v>
          </cell>
          <cell r="O861" t="str">
            <v>-</v>
          </cell>
          <cell r="P861" t="str">
            <v>EMM</v>
          </cell>
          <cell r="Q861" t="str">
            <v>-</v>
          </cell>
          <cell r="R861" t="str">
            <v>-</v>
          </cell>
          <cell r="S861" t="str">
            <v>-</v>
          </cell>
          <cell r="T861" t="str">
            <v>-</v>
          </cell>
          <cell r="U861">
            <v>42661</v>
          </cell>
          <cell r="V861">
            <v>42662</v>
          </cell>
          <cell r="W861">
            <v>42662</v>
          </cell>
          <cell r="X861">
            <v>1</v>
          </cell>
          <cell r="Y861">
            <v>42662</v>
          </cell>
          <cell r="Z861">
            <v>0</v>
          </cell>
        </row>
        <row r="862">
          <cell r="C862">
            <v>3785</v>
          </cell>
          <cell r="D862" t="str">
            <v>EOSA</v>
          </cell>
          <cell r="E862">
            <v>2016</v>
          </cell>
          <cell r="F862" t="str">
            <v>TA</v>
          </cell>
          <cell r="G862" t="str">
            <v>REPARACION CAP32-48 N/S 411-2011</v>
          </cell>
          <cell r="H862" t="str">
            <v>IND</v>
          </cell>
          <cell r="I862"/>
          <cell r="J862">
            <v>2</v>
          </cell>
          <cell r="K862">
            <v>2</v>
          </cell>
          <cell r="L862">
            <v>0</v>
          </cell>
          <cell r="M862">
            <v>1</v>
          </cell>
          <cell r="N862" t="str">
            <v>-</v>
          </cell>
          <cell r="O862" t="str">
            <v>-</v>
          </cell>
          <cell r="P862" t="str">
            <v>EMM</v>
          </cell>
          <cell r="Q862" t="str">
            <v>-</v>
          </cell>
          <cell r="R862" t="str">
            <v>-</v>
          </cell>
          <cell r="S862" t="str">
            <v>-</v>
          </cell>
          <cell r="T862" t="str">
            <v>-</v>
          </cell>
          <cell r="U862">
            <v>42661</v>
          </cell>
          <cell r="V862">
            <v>42662</v>
          </cell>
          <cell r="W862">
            <v>42662</v>
          </cell>
          <cell r="X862">
            <v>1</v>
          </cell>
          <cell r="Y862">
            <v>42662</v>
          </cell>
          <cell r="Z862">
            <v>0</v>
          </cell>
        </row>
        <row r="863">
          <cell r="C863">
            <v>3786</v>
          </cell>
          <cell r="D863" t="str">
            <v>HIDVEG</v>
          </cell>
          <cell r="E863">
            <v>2016</v>
          </cell>
          <cell r="F863" t="str">
            <v>TA</v>
          </cell>
          <cell r="G863" t="str">
            <v>CC SCADA H.VEGA v2.0</v>
          </cell>
          <cell r="H863" t="str">
            <v>PPAL</v>
          </cell>
          <cell r="I863"/>
          <cell r="J863">
            <v>31</v>
          </cell>
          <cell r="K863">
            <v>21.5</v>
          </cell>
          <cell r="L863">
            <v>9.5</v>
          </cell>
          <cell r="M863">
            <v>0.69354838709677424</v>
          </cell>
          <cell r="N863" t="str">
            <v>-</v>
          </cell>
          <cell r="O863" t="str">
            <v>-</v>
          </cell>
          <cell r="P863" t="str">
            <v>-</v>
          </cell>
          <cell r="Q863" t="str">
            <v>JMG</v>
          </cell>
          <cell r="R863" t="str">
            <v>-</v>
          </cell>
          <cell r="S863" t="str">
            <v>-</v>
          </cell>
          <cell r="T863" t="str">
            <v>-</v>
          </cell>
          <cell r="U863">
            <v>42663</v>
          </cell>
          <cell r="V863">
            <v>42704</v>
          </cell>
          <cell r="W863">
            <v>42704</v>
          </cell>
          <cell r="X863">
            <v>40</v>
          </cell>
          <cell r="Y863">
            <v>42696</v>
          </cell>
          <cell r="Z863">
            <v>-8</v>
          </cell>
        </row>
        <row r="864">
          <cell r="C864">
            <v>3787</v>
          </cell>
          <cell r="D864" t="str">
            <v>HIDVEG</v>
          </cell>
          <cell r="E864">
            <v>2016</v>
          </cell>
          <cell r="F864" t="str">
            <v>TA</v>
          </cell>
          <cell r="G864" t="str">
            <v>Inst. y PEM CC SCADA H.VEGA v2.0</v>
          </cell>
          <cell r="H864" t="str">
            <v>OF3786</v>
          </cell>
          <cell r="I864"/>
          <cell r="J864">
            <v>20</v>
          </cell>
          <cell r="K864">
            <v>17</v>
          </cell>
          <cell r="L864">
            <v>3</v>
          </cell>
          <cell r="M864">
            <v>0.85</v>
          </cell>
          <cell r="N864" t="str">
            <v>-</v>
          </cell>
          <cell r="O864" t="str">
            <v>-</v>
          </cell>
          <cell r="P864" t="str">
            <v>-</v>
          </cell>
          <cell r="Q864" t="str">
            <v>JMG</v>
          </cell>
          <cell r="R864" t="str">
            <v>-</v>
          </cell>
          <cell r="S864" t="str">
            <v>-</v>
          </cell>
          <cell r="T864" t="str">
            <v>-</v>
          </cell>
          <cell r="U864">
            <v>42663</v>
          </cell>
          <cell r="V864">
            <v>42704</v>
          </cell>
          <cell r="W864">
            <v>42720</v>
          </cell>
          <cell r="X864">
            <v>40</v>
          </cell>
          <cell r="Y864">
            <v>42720</v>
          </cell>
          <cell r="Z864">
            <v>0</v>
          </cell>
        </row>
        <row r="865">
          <cell r="C865">
            <v>3788</v>
          </cell>
          <cell r="D865" t="str">
            <v>ELEEBR</v>
          </cell>
          <cell r="E865">
            <v>2016</v>
          </cell>
          <cell r="F865" t="str">
            <v>TA</v>
          </cell>
          <cell r="G865" t="str">
            <v>CC SCADA EEBRO v4.1</v>
          </cell>
          <cell r="H865" t="str">
            <v>IND</v>
          </cell>
          <cell r="I865"/>
          <cell r="J865">
            <v>4</v>
          </cell>
          <cell r="K865">
            <v>0.75</v>
          </cell>
          <cell r="L865">
            <v>3.25</v>
          </cell>
          <cell r="M865">
            <v>0.1875</v>
          </cell>
          <cell r="N865" t="str">
            <v>-</v>
          </cell>
          <cell r="O865" t="str">
            <v>-</v>
          </cell>
          <cell r="P865" t="str">
            <v>-</v>
          </cell>
          <cell r="Q865" t="str">
            <v>JMG</v>
          </cell>
          <cell r="R865" t="str">
            <v>-</v>
          </cell>
          <cell r="S865" t="str">
            <v>-</v>
          </cell>
          <cell r="T865" t="str">
            <v>-</v>
          </cell>
          <cell r="U865">
            <v>42669</v>
          </cell>
          <cell r="V865">
            <v>42674</v>
          </cell>
          <cell r="W865">
            <v>42674</v>
          </cell>
          <cell r="X865">
            <v>5</v>
          </cell>
          <cell r="Y865">
            <v>42670</v>
          </cell>
          <cell r="Z865">
            <v>-3</v>
          </cell>
        </row>
        <row r="866">
          <cell r="C866">
            <v>3789</v>
          </cell>
          <cell r="D866" t="str">
            <v>ORMAZA</v>
          </cell>
          <cell r="E866">
            <v>2016</v>
          </cell>
          <cell r="F866" t="str">
            <v>TA</v>
          </cell>
          <cell r="G866" t="str">
            <v>CC SCADA TEDIS.Net EDIFICIO EIMA v1.0</v>
          </cell>
          <cell r="H866" t="str">
            <v>PPAL</v>
          </cell>
          <cell r="I866"/>
          <cell r="J866">
            <v>25</v>
          </cell>
          <cell r="K866">
            <v>21.67</v>
          </cell>
          <cell r="L866">
            <v>3.3299999999999983</v>
          </cell>
          <cell r="M866">
            <v>0.86680000000000001</v>
          </cell>
          <cell r="N866" t="str">
            <v>-</v>
          </cell>
          <cell r="O866" t="str">
            <v>-</v>
          </cell>
          <cell r="P866" t="str">
            <v>-</v>
          </cell>
          <cell r="Q866" t="str">
            <v>-</v>
          </cell>
          <cell r="R866" t="str">
            <v>EDC</v>
          </cell>
          <cell r="S866" t="str">
            <v>-</v>
          </cell>
          <cell r="T866" t="str">
            <v>-</v>
          </cell>
          <cell r="U866">
            <v>42677</v>
          </cell>
          <cell r="V866">
            <v>42735</v>
          </cell>
          <cell r="W866">
            <v>42804</v>
          </cell>
          <cell r="X866">
            <v>58</v>
          </cell>
          <cell r="Y866">
            <v>42804</v>
          </cell>
          <cell r="Z866">
            <v>0</v>
          </cell>
        </row>
        <row r="867">
          <cell r="C867">
            <v>3790</v>
          </cell>
          <cell r="D867" t="str">
            <v>REPSOL</v>
          </cell>
          <cell r="E867">
            <v>2016</v>
          </cell>
          <cell r="F867" t="str">
            <v>TA</v>
          </cell>
          <cell r="G867" t="str">
            <v>MANTENIMIENTO CALSER REPSOL 2.016-2.017</v>
          </cell>
          <cell r="H867" t="str">
            <v>IND</v>
          </cell>
          <cell r="I867"/>
          <cell r="J867">
            <v>25</v>
          </cell>
          <cell r="K867">
            <v>8.5</v>
          </cell>
          <cell r="L867">
            <v>16.5</v>
          </cell>
          <cell r="M867">
            <v>0.34</v>
          </cell>
          <cell r="N867" t="str">
            <v>-</v>
          </cell>
          <cell r="O867" t="str">
            <v>-</v>
          </cell>
          <cell r="P867" t="str">
            <v>-</v>
          </cell>
          <cell r="Q867" t="str">
            <v>JMG</v>
          </cell>
          <cell r="R867" t="str">
            <v>-</v>
          </cell>
          <cell r="S867" t="str">
            <v>-</v>
          </cell>
          <cell r="T867" t="str">
            <v>-</v>
          </cell>
          <cell r="U867">
            <v>42675</v>
          </cell>
          <cell r="V867">
            <v>43039</v>
          </cell>
          <cell r="W867">
            <v>43039</v>
          </cell>
          <cell r="X867">
            <v>360</v>
          </cell>
          <cell r="Y867">
            <v>43039</v>
          </cell>
          <cell r="Z867">
            <v>0</v>
          </cell>
        </row>
        <row r="868">
          <cell r="C868">
            <v>3791</v>
          </cell>
          <cell r="D868" t="str">
            <v>REPSOL</v>
          </cell>
          <cell r="E868">
            <v>2016</v>
          </cell>
          <cell r="F868" t="str">
            <v>TA</v>
          </cell>
          <cell r="G868" t="str">
            <v>MANTENIMIENTO CALSER REPSOL 2.017-2.018</v>
          </cell>
          <cell r="H868" t="str">
            <v>IND</v>
          </cell>
          <cell r="I868"/>
          <cell r="J868">
            <v>25</v>
          </cell>
          <cell r="K868">
            <v>5</v>
          </cell>
          <cell r="L868">
            <v>20</v>
          </cell>
          <cell r="M868">
            <v>0.2</v>
          </cell>
          <cell r="N868" t="str">
            <v>-</v>
          </cell>
          <cell r="O868" t="str">
            <v>-</v>
          </cell>
          <cell r="P868" t="str">
            <v>-</v>
          </cell>
          <cell r="Q868" t="str">
            <v>JMG</v>
          </cell>
          <cell r="R868" t="str">
            <v>-</v>
          </cell>
          <cell r="S868" t="str">
            <v>-</v>
          </cell>
          <cell r="T868" t="str">
            <v>-</v>
          </cell>
          <cell r="U868">
            <v>43040</v>
          </cell>
          <cell r="V868">
            <v>43404</v>
          </cell>
          <cell r="W868">
            <v>43404</v>
          </cell>
          <cell r="X868">
            <v>360</v>
          </cell>
          <cell r="Y868">
            <v>43404</v>
          </cell>
          <cell r="Z868">
            <v>0</v>
          </cell>
        </row>
        <row r="869">
          <cell r="C869">
            <v>3792</v>
          </cell>
          <cell r="D869" t="str">
            <v>ELLALO</v>
          </cell>
          <cell r="E869">
            <v>2016</v>
          </cell>
          <cell r="F869" t="str">
            <v>TA</v>
          </cell>
          <cell r="G869" t="str">
            <v>CC SCADA LA LOMA v2.1</v>
          </cell>
          <cell r="H869" t="str">
            <v>IND</v>
          </cell>
          <cell r="I869"/>
          <cell r="J869">
            <v>14</v>
          </cell>
          <cell r="K869">
            <v>4.5</v>
          </cell>
          <cell r="L869">
            <v>9.5</v>
          </cell>
          <cell r="M869">
            <v>0.32142857142857145</v>
          </cell>
          <cell r="N869" t="str">
            <v>-</v>
          </cell>
          <cell r="O869" t="str">
            <v>-</v>
          </cell>
          <cell r="P869" t="str">
            <v>-</v>
          </cell>
          <cell r="Q869" t="str">
            <v>JMG</v>
          </cell>
          <cell r="R869" t="str">
            <v>-</v>
          </cell>
          <cell r="S869" t="str">
            <v>-</v>
          </cell>
          <cell r="T869" t="str">
            <v>-</v>
          </cell>
          <cell r="U869">
            <v>42671</v>
          </cell>
          <cell r="V869">
            <v>42735</v>
          </cell>
          <cell r="W869">
            <v>42808</v>
          </cell>
          <cell r="X869">
            <v>63</v>
          </cell>
          <cell r="Y869">
            <v>42808</v>
          </cell>
          <cell r="Z869">
            <v>0</v>
          </cell>
        </row>
        <row r="870">
          <cell r="C870">
            <v>3793</v>
          </cell>
          <cell r="D870" t="str">
            <v>ELLALO</v>
          </cell>
          <cell r="E870">
            <v>2016</v>
          </cell>
          <cell r="F870" t="str">
            <v>TA</v>
          </cell>
          <cell r="G870" t="str">
            <v>CC SCADA TEDIS.Net LA LOMA v1.0</v>
          </cell>
          <cell r="H870" t="str">
            <v>IND</v>
          </cell>
          <cell r="I870"/>
          <cell r="J870">
            <v>50</v>
          </cell>
          <cell r="K870">
            <v>43.08</v>
          </cell>
          <cell r="L870">
            <v>6.9200000000000017</v>
          </cell>
          <cell r="M870">
            <v>0.86159999999999992</v>
          </cell>
          <cell r="N870" t="str">
            <v>-</v>
          </cell>
          <cell r="O870" t="str">
            <v>-</v>
          </cell>
          <cell r="P870" t="str">
            <v>-</v>
          </cell>
          <cell r="Q870" t="str">
            <v>-</v>
          </cell>
          <cell r="R870" t="str">
            <v>RVC</v>
          </cell>
          <cell r="S870" t="str">
            <v>-</v>
          </cell>
          <cell r="T870" t="str">
            <v>-</v>
          </cell>
          <cell r="U870">
            <v>42671</v>
          </cell>
          <cell r="V870">
            <v>42735</v>
          </cell>
          <cell r="W870">
            <v>42825</v>
          </cell>
          <cell r="X870">
            <v>63</v>
          </cell>
          <cell r="Y870">
            <v>42825</v>
          </cell>
          <cell r="Z870">
            <v>0</v>
          </cell>
        </row>
        <row r="871">
          <cell r="C871">
            <v>3794</v>
          </cell>
          <cell r="D871" t="str">
            <v>ELESER</v>
          </cell>
          <cell r="E871">
            <v>2016</v>
          </cell>
          <cell r="F871" t="str">
            <v>TA</v>
          </cell>
          <cell r="G871" t="str">
            <v>REP.CAP16 N/S 920-2006 (RTU CT ANGLESOLA)</v>
          </cell>
          <cell r="H871" t="str">
            <v>IND</v>
          </cell>
          <cell r="I871"/>
          <cell r="J871">
            <v>2</v>
          </cell>
          <cell r="K871">
            <v>2</v>
          </cell>
          <cell r="L871">
            <v>0</v>
          </cell>
          <cell r="M871">
            <v>1</v>
          </cell>
          <cell r="N871" t="str">
            <v>-</v>
          </cell>
          <cell r="O871" t="str">
            <v>-</v>
          </cell>
          <cell r="P871" t="str">
            <v>EMM</v>
          </cell>
          <cell r="Q871" t="str">
            <v>-</v>
          </cell>
          <cell r="R871" t="str">
            <v>-</v>
          </cell>
          <cell r="S871" t="str">
            <v>-</v>
          </cell>
          <cell r="T871" t="str">
            <v>-</v>
          </cell>
          <cell r="U871">
            <v>42674</v>
          </cell>
          <cell r="V871">
            <v>42674</v>
          </cell>
          <cell r="W871">
            <v>42674</v>
          </cell>
          <cell r="X871">
            <v>0</v>
          </cell>
          <cell r="Y871">
            <v>42674</v>
          </cell>
          <cell r="Z871">
            <v>0</v>
          </cell>
        </row>
        <row r="872">
          <cell r="C872"/>
          <cell r="D872"/>
          <cell r="E872"/>
          <cell r="F872"/>
          <cell r="G872"/>
          <cell r="H872"/>
          <cell r="I872"/>
          <cell r="J872">
            <v>412.15</v>
          </cell>
          <cell r="K872">
            <v>334.99999999999994</v>
          </cell>
          <cell r="L872">
            <v>77.150000000000034</v>
          </cell>
          <cell r="M872"/>
          <cell r="N872"/>
          <cell r="O872"/>
          <cell r="P872"/>
          <cell r="Q872"/>
          <cell r="R872"/>
          <cell r="S872"/>
          <cell r="T872"/>
          <cell r="U872"/>
          <cell r="V872"/>
          <cell r="W872"/>
          <cell r="X872"/>
          <cell r="Y872"/>
          <cell r="Z872">
            <v>566</v>
          </cell>
        </row>
        <row r="873">
          <cell r="C873"/>
          <cell r="D873"/>
          <cell r="E873"/>
          <cell r="F873"/>
          <cell r="G873"/>
          <cell r="H873"/>
          <cell r="I873"/>
          <cell r="J873"/>
          <cell r="K873"/>
          <cell r="L873"/>
          <cell r="M873"/>
          <cell r="N873"/>
          <cell r="O873"/>
          <cell r="P873"/>
          <cell r="Q873"/>
          <cell r="R873"/>
          <cell r="S873"/>
          <cell r="T873"/>
          <cell r="U873"/>
          <cell r="V873"/>
          <cell r="W873"/>
          <cell r="X873"/>
          <cell r="Y873"/>
          <cell r="Z873"/>
        </row>
        <row r="874">
          <cell r="C874"/>
          <cell r="D874"/>
          <cell r="E874"/>
          <cell r="F874"/>
          <cell r="G874"/>
          <cell r="H874"/>
          <cell r="I874"/>
          <cell r="J874"/>
          <cell r="K874"/>
          <cell r="L874"/>
          <cell r="M874"/>
          <cell r="N874"/>
          <cell r="O874"/>
          <cell r="P874"/>
          <cell r="Q874"/>
          <cell r="R874"/>
          <cell r="S874"/>
          <cell r="T874"/>
          <cell r="U874"/>
          <cell r="V874"/>
          <cell r="W874"/>
          <cell r="X874"/>
          <cell r="Y874"/>
          <cell r="Z874"/>
        </row>
        <row r="875">
          <cell r="C875"/>
          <cell r="D875"/>
          <cell r="E875"/>
          <cell r="F875"/>
          <cell r="G875"/>
          <cell r="H875"/>
          <cell r="I875"/>
          <cell r="J875"/>
          <cell r="K875"/>
          <cell r="N875" t="str">
            <v>APROVISIONAMENTS</v>
          </cell>
          <cell r="O875" t="str">
            <v>ADMINISTRACIO</v>
          </cell>
          <cell r="P875" t="str">
            <v>OPERACIONS</v>
          </cell>
          <cell r="Q875" t="str">
            <v>IMPLEMENTACIO</v>
          </cell>
          <cell r="R875" t="str">
            <v>DESENVOLUPAMENT</v>
          </cell>
          <cell r="S875" t="str">
            <v>COMERCIAL</v>
          </cell>
          <cell r="T875" t="str">
            <v>CONSUL.TELCOMUNIC.</v>
          </cell>
          <cell r="U875"/>
          <cell r="Z875"/>
        </row>
        <row r="876">
          <cell r="C876"/>
          <cell r="N876"/>
          <cell r="O876"/>
          <cell r="P876"/>
          <cell r="Q876"/>
          <cell r="R876"/>
          <cell r="S876"/>
          <cell r="T876"/>
          <cell r="U876"/>
          <cell r="Z876"/>
        </row>
        <row r="877">
          <cell r="C877"/>
          <cell r="N877"/>
          <cell r="O877"/>
          <cell r="P877"/>
          <cell r="Q877"/>
          <cell r="R877"/>
          <cell r="S877"/>
          <cell r="T877"/>
          <cell r="U877"/>
          <cell r="Z877"/>
        </row>
        <row r="878">
          <cell r="C878"/>
          <cell r="N878"/>
          <cell r="O878"/>
          <cell r="P878"/>
          <cell r="Q878"/>
          <cell r="R878"/>
          <cell r="S878"/>
          <cell r="T878"/>
          <cell r="U878"/>
          <cell r="Z878"/>
        </row>
        <row r="879">
          <cell r="C879"/>
          <cell r="E879"/>
          <cell r="F879"/>
          <cell r="G879"/>
          <cell r="H879"/>
          <cell r="I879"/>
          <cell r="J879"/>
          <cell r="K879"/>
          <cell r="L879"/>
          <cell r="M879"/>
          <cell r="N879"/>
          <cell r="O879"/>
          <cell r="P879"/>
          <cell r="Q879"/>
          <cell r="R879"/>
          <cell r="S879"/>
          <cell r="T879"/>
          <cell r="U879"/>
          <cell r="Z879"/>
        </row>
        <row r="880">
          <cell r="C880"/>
          <cell r="E880" t="str">
            <v>Projectes (EXTERNS) en curs 2.016</v>
          </cell>
          <cell r="F880"/>
          <cell r="G880"/>
          <cell r="H880"/>
          <cell r="I880"/>
          <cell r="J880"/>
          <cell r="K880"/>
          <cell r="L880"/>
          <cell r="M880"/>
          <cell r="N880"/>
          <cell r="O880"/>
          <cell r="P880"/>
          <cell r="Q880"/>
          <cell r="R880"/>
          <cell r="S880"/>
          <cell r="T880"/>
          <cell r="U880"/>
          <cell r="Z880"/>
        </row>
        <row r="881">
          <cell r="N881"/>
          <cell r="O881"/>
          <cell r="P881"/>
          <cell r="Q881"/>
          <cell r="R881"/>
          <cell r="S881"/>
          <cell r="T881"/>
          <cell r="U881"/>
          <cell r="Z881"/>
        </row>
        <row r="882">
          <cell r="C882"/>
          <cell r="D882"/>
          <cell r="E882"/>
          <cell r="F882"/>
          <cell r="G882"/>
          <cell r="H882"/>
          <cell r="I882"/>
          <cell r="J882"/>
          <cell r="K882"/>
          <cell r="L882"/>
          <cell r="M882"/>
          <cell r="N882"/>
          <cell r="O882"/>
          <cell r="P882"/>
          <cell r="Q882"/>
          <cell r="R882"/>
          <cell r="S882"/>
          <cell r="T882"/>
          <cell r="U882"/>
          <cell r="V882"/>
          <cell r="W882"/>
          <cell r="X882"/>
          <cell r="Y882"/>
          <cell r="Z882"/>
        </row>
        <row r="883">
          <cell r="C883" t="str">
            <v>OF</v>
          </cell>
          <cell r="D883" t="str">
            <v>CLIENT</v>
          </cell>
          <cell r="E883" t="str">
            <v>ANY</v>
          </cell>
          <cell r="F883" t="str">
            <v>STATUS</v>
          </cell>
          <cell r="G883" t="str">
            <v>PROJECTE</v>
          </cell>
          <cell r="H883" t="str">
            <v>TIPUS OF o DEPENDENCIA</v>
          </cell>
          <cell r="I883"/>
          <cell r="J883" t="str">
            <v>PREV</v>
          </cell>
          <cell r="K883" t="str">
            <v>TOTAL</v>
          </cell>
          <cell r="L883" t="str">
            <v>DESV</v>
          </cell>
          <cell r="M883" t="str">
            <v>AVANÇ</v>
          </cell>
          <cell r="N883" t="str">
            <v>DPT. IMPLICATS</v>
          </cell>
          <cell r="O883"/>
          <cell r="P883"/>
          <cell r="Q883"/>
          <cell r="R883"/>
          <cell r="S883"/>
          <cell r="T883"/>
          <cell r="U883" t="str">
            <v>DATA</v>
          </cell>
          <cell r="V883" t="str">
            <v>DATA</v>
          </cell>
          <cell r="W883" t="str">
            <v>DATA</v>
          </cell>
          <cell r="X883" t="str">
            <v>DURADA</v>
          </cell>
          <cell r="Y883" t="str">
            <v>DATA</v>
          </cell>
          <cell r="Z883" t="str">
            <v>DESVIAC.</v>
          </cell>
        </row>
        <row r="884">
          <cell r="C884"/>
          <cell r="D884"/>
          <cell r="E884"/>
          <cell r="F884"/>
          <cell r="G884"/>
          <cell r="H884"/>
          <cell r="I884"/>
          <cell r="J884"/>
          <cell r="K884" t="str">
            <v>REAL</v>
          </cell>
          <cell r="L884"/>
          <cell r="M884"/>
          <cell r="N884"/>
          <cell r="O884"/>
          <cell r="P884"/>
          <cell r="Q884"/>
          <cell r="R884"/>
          <cell r="S884"/>
          <cell r="T884"/>
          <cell r="U884" t="str">
            <v>INICI</v>
          </cell>
          <cell r="V884" t="str">
            <v>ENTREGA</v>
          </cell>
          <cell r="W884" t="str">
            <v>REVISADA</v>
          </cell>
          <cell r="X884"/>
          <cell r="Y884" t="str">
            <v>ACCEP.</v>
          </cell>
          <cell r="Z884"/>
        </row>
        <row r="885">
          <cell r="C885"/>
          <cell r="D885"/>
          <cell r="E885"/>
          <cell r="F885"/>
          <cell r="G885"/>
          <cell r="H885"/>
          <cell r="I885"/>
          <cell r="J885"/>
          <cell r="K885"/>
          <cell r="L885"/>
          <cell r="M885"/>
          <cell r="N885"/>
          <cell r="O885"/>
          <cell r="P885"/>
          <cell r="Q885"/>
          <cell r="R885"/>
          <cell r="S885"/>
          <cell r="T885"/>
          <cell r="U885"/>
          <cell r="V885"/>
          <cell r="W885"/>
          <cell r="X885"/>
          <cell r="Y885"/>
          <cell r="Z885"/>
        </row>
        <row r="886">
          <cell r="C886">
            <v>3795</v>
          </cell>
          <cell r="D886" t="str">
            <v>ELEAUR</v>
          </cell>
          <cell r="E886">
            <v>2016</v>
          </cell>
          <cell r="F886" t="str">
            <v>TA</v>
          </cell>
          <cell r="G886" t="str">
            <v>MODEM RTC V32bis 18-62vDC C/CARATULA</v>
          </cell>
          <cell r="H886" t="str">
            <v>IND</v>
          </cell>
          <cell r="I886"/>
          <cell r="J886">
            <v>1</v>
          </cell>
          <cell r="K886">
            <v>1.83</v>
          </cell>
          <cell r="L886">
            <v>-0.83000000000000007</v>
          </cell>
          <cell r="M886">
            <v>1.83</v>
          </cell>
          <cell r="N886" t="str">
            <v>-</v>
          </cell>
          <cell r="O886" t="str">
            <v>-</v>
          </cell>
          <cell r="P886" t="str">
            <v>EMM</v>
          </cell>
          <cell r="Q886" t="str">
            <v>-</v>
          </cell>
          <cell r="R886" t="str">
            <v>-</v>
          </cell>
          <cell r="S886" t="str">
            <v>-</v>
          </cell>
          <cell r="T886" t="str">
            <v>-</v>
          </cell>
          <cell r="U886">
            <v>42674</v>
          </cell>
          <cell r="V886">
            <v>42678</v>
          </cell>
          <cell r="W886">
            <v>42678</v>
          </cell>
          <cell r="X886">
            <v>4</v>
          </cell>
          <cell r="Y886">
            <v>42717</v>
          </cell>
          <cell r="Z886">
            <v>39</v>
          </cell>
        </row>
        <row r="887">
          <cell r="C887">
            <v>3796</v>
          </cell>
          <cell r="D887" t="str">
            <v>PEUSA</v>
          </cell>
          <cell r="E887">
            <v>2016</v>
          </cell>
          <cell r="F887" t="str">
            <v>TA</v>
          </cell>
          <cell r="G887" t="str">
            <v>REP MODEM RADIO N/S 617-2005 CT PIRENAICA</v>
          </cell>
          <cell r="H887" t="str">
            <v>IND</v>
          </cell>
          <cell r="I887"/>
          <cell r="J887">
            <v>1.25</v>
          </cell>
          <cell r="K887">
            <v>1.08</v>
          </cell>
          <cell r="L887">
            <v>0.16999999999999993</v>
          </cell>
          <cell r="M887">
            <v>0.8640000000000001</v>
          </cell>
          <cell r="N887" t="str">
            <v>-</v>
          </cell>
          <cell r="O887" t="str">
            <v>-</v>
          </cell>
          <cell r="P887" t="str">
            <v>EMM</v>
          </cell>
          <cell r="Q887" t="str">
            <v>-</v>
          </cell>
          <cell r="R887" t="str">
            <v>-</v>
          </cell>
          <cell r="S887" t="str">
            <v>-</v>
          </cell>
          <cell r="T887" t="str">
            <v>-</v>
          </cell>
          <cell r="U887">
            <v>42677</v>
          </cell>
          <cell r="V887">
            <v>42685</v>
          </cell>
          <cell r="W887">
            <v>42685</v>
          </cell>
          <cell r="X887">
            <v>8</v>
          </cell>
          <cell r="Y887">
            <v>42682</v>
          </cell>
          <cell r="Z887">
            <v>-3</v>
          </cell>
        </row>
        <row r="888">
          <cell r="C888">
            <v>3797</v>
          </cell>
          <cell r="D888" t="str">
            <v>EOSPIT</v>
          </cell>
          <cell r="E888">
            <v>2016</v>
          </cell>
          <cell r="F888" t="str">
            <v>TA</v>
          </cell>
          <cell r="G888" t="str">
            <v>REP.M16EA 2001-1235 (S.E.VILLAR)</v>
          </cell>
          <cell r="H888" t="str">
            <v>IND</v>
          </cell>
          <cell r="I888"/>
          <cell r="J888">
            <v>2</v>
          </cell>
          <cell r="K888">
            <v>1.92</v>
          </cell>
          <cell r="L888">
            <v>8.0000000000000071E-2</v>
          </cell>
          <cell r="M888">
            <v>0.96</v>
          </cell>
          <cell r="N888" t="str">
            <v>-</v>
          </cell>
          <cell r="O888" t="str">
            <v>-</v>
          </cell>
          <cell r="P888" t="str">
            <v>EMM</v>
          </cell>
          <cell r="Q888" t="str">
            <v>-</v>
          </cell>
          <cell r="R888" t="str">
            <v>-</v>
          </cell>
          <cell r="S888" t="str">
            <v>-</v>
          </cell>
          <cell r="T888" t="str">
            <v>-</v>
          </cell>
          <cell r="U888">
            <v>42677</v>
          </cell>
          <cell r="V888">
            <v>42678</v>
          </cell>
          <cell r="W888">
            <v>42678</v>
          </cell>
          <cell r="X888">
            <v>1</v>
          </cell>
          <cell r="Y888">
            <v>42678</v>
          </cell>
          <cell r="Z888">
            <v>0</v>
          </cell>
        </row>
        <row r="889">
          <cell r="C889">
            <v>3798</v>
          </cell>
          <cell r="D889" t="str">
            <v>EOSPIT</v>
          </cell>
          <cell r="E889">
            <v>2016</v>
          </cell>
          <cell r="F889" t="str">
            <v>TA</v>
          </cell>
          <cell r="G889" t="str">
            <v>REP. M16ED-48 N/S 2001-1044 (S.E.VILLAR)</v>
          </cell>
          <cell r="H889" t="str">
            <v>IND</v>
          </cell>
          <cell r="I889"/>
          <cell r="J889">
            <v>1</v>
          </cell>
          <cell r="K889">
            <v>0.75</v>
          </cell>
          <cell r="L889">
            <v>0.25</v>
          </cell>
          <cell r="M889">
            <v>0.75</v>
          </cell>
          <cell r="N889" t="str">
            <v>-</v>
          </cell>
          <cell r="O889" t="str">
            <v>-</v>
          </cell>
          <cell r="P889" t="str">
            <v>EMM</v>
          </cell>
          <cell r="Q889" t="str">
            <v>-</v>
          </cell>
          <cell r="R889" t="str">
            <v>-</v>
          </cell>
          <cell r="S889" t="str">
            <v>-</v>
          </cell>
          <cell r="T889" t="str">
            <v>-</v>
          </cell>
          <cell r="U889">
            <v>42677</v>
          </cell>
          <cell r="V889">
            <v>42678</v>
          </cell>
          <cell r="W889">
            <v>42678</v>
          </cell>
          <cell r="X889">
            <v>1</v>
          </cell>
          <cell r="Y889">
            <v>42678</v>
          </cell>
          <cell r="Z889">
            <v>0</v>
          </cell>
        </row>
        <row r="890">
          <cell r="C890">
            <v>3799</v>
          </cell>
          <cell r="D890" t="str">
            <v>EOSPIT</v>
          </cell>
          <cell r="E890">
            <v>2016</v>
          </cell>
          <cell r="F890" t="str">
            <v>TA</v>
          </cell>
          <cell r="G890" t="str">
            <v>REP.M16EA 2001-1035 (S.E. CASA DEL MONTE)</v>
          </cell>
          <cell r="H890" t="str">
            <v>IND</v>
          </cell>
          <cell r="I890"/>
          <cell r="J890">
            <v>1</v>
          </cell>
          <cell r="K890">
            <v>0.83</v>
          </cell>
          <cell r="L890">
            <v>0.17000000000000004</v>
          </cell>
          <cell r="M890">
            <v>0.83</v>
          </cell>
          <cell r="N890" t="str">
            <v>-</v>
          </cell>
          <cell r="O890" t="str">
            <v>-</v>
          </cell>
          <cell r="P890" t="str">
            <v>EMM</v>
          </cell>
          <cell r="Q890" t="str">
            <v>-</v>
          </cell>
          <cell r="R890" t="str">
            <v>-</v>
          </cell>
          <cell r="S890" t="str">
            <v>-</v>
          </cell>
          <cell r="T890" t="str">
            <v>-</v>
          </cell>
          <cell r="U890">
            <v>42677</v>
          </cell>
          <cell r="V890">
            <v>42678</v>
          </cell>
          <cell r="W890">
            <v>42678</v>
          </cell>
          <cell r="X890">
            <v>1</v>
          </cell>
          <cell r="Y890">
            <v>42678</v>
          </cell>
          <cell r="Z890">
            <v>0</v>
          </cell>
        </row>
        <row r="891">
          <cell r="C891">
            <v>3800</v>
          </cell>
          <cell r="D891" t="str">
            <v>ORMAZA</v>
          </cell>
          <cell r="E891">
            <v>2016</v>
          </cell>
          <cell r="F891" t="str">
            <v>TA</v>
          </cell>
          <cell r="G891" t="str">
            <v>Inst.y PEM CC SCADA TEDIS.Net EDIFICIO EIMA v1.0</v>
          </cell>
          <cell r="H891" t="str">
            <v>OF3789</v>
          </cell>
          <cell r="I891"/>
          <cell r="J891">
            <v>8</v>
          </cell>
          <cell r="K891">
            <v>29.5</v>
          </cell>
          <cell r="L891">
            <v>-21.5</v>
          </cell>
          <cell r="M891">
            <v>3.6875</v>
          </cell>
          <cell r="N891" t="str">
            <v>-</v>
          </cell>
          <cell r="O891" t="str">
            <v>-</v>
          </cell>
          <cell r="P891" t="str">
            <v>-</v>
          </cell>
          <cell r="Q891" t="str">
            <v>-</v>
          </cell>
          <cell r="R891" t="str">
            <v xml:space="preserve">EDC </v>
          </cell>
          <cell r="S891" t="str">
            <v>-</v>
          </cell>
          <cell r="T891" t="str">
            <v>-</v>
          </cell>
          <cell r="U891">
            <v>42677</v>
          </cell>
          <cell r="V891">
            <v>42735</v>
          </cell>
          <cell r="W891">
            <v>42803</v>
          </cell>
          <cell r="X891">
            <v>58</v>
          </cell>
          <cell r="Y891">
            <v>42803</v>
          </cell>
          <cell r="Z891">
            <v>0</v>
          </cell>
        </row>
        <row r="892">
          <cell r="C892">
            <v>3801</v>
          </cell>
          <cell r="D892" t="str">
            <v>PEUSA</v>
          </cell>
          <cell r="E892">
            <v>2016</v>
          </cell>
          <cell r="F892" t="str">
            <v>TA</v>
          </cell>
          <cell r="G892" t="str">
            <v>REP./VERIF./CONFIG. MOXA nPort 51216</v>
          </cell>
          <cell r="H892" t="str">
            <v>IND</v>
          </cell>
          <cell r="I892"/>
          <cell r="J892">
            <v>3</v>
          </cell>
          <cell r="K892">
            <v>3</v>
          </cell>
          <cell r="L892">
            <v>0</v>
          </cell>
          <cell r="M892">
            <v>1</v>
          </cell>
          <cell r="N892" t="str">
            <v>-</v>
          </cell>
          <cell r="O892" t="str">
            <v>-</v>
          </cell>
          <cell r="P892" t="str">
            <v>-</v>
          </cell>
          <cell r="Q892" t="str">
            <v>-</v>
          </cell>
          <cell r="R892" t="str">
            <v>TRS</v>
          </cell>
          <cell r="S892" t="str">
            <v>-</v>
          </cell>
          <cell r="T892" t="str">
            <v>-</v>
          </cell>
          <cell r="U892">
            <v>42663</v>
          </cell>
          <cell r="V892">
            <v>42681</v>
          </cell>
          <cell r="W892">
            <v>42681</v>
          </cell>
          <cell r="X892">
            <v>17</v>
          </cell>
          <cell r="Y892">
            <v>42681</v>
          </cell>
          <cell r="Z892">
            <v>0</v>
          </cell>
        </row>
        <row r="893">
          <cell r="C893">
            <v>3802</v>
          </cell>
          <cell r="D893" t="str">
            <v>EYPESA</v>
          </cell>
          <cell r="E893">
            <v>2016</v>
          </cell>
          <cell r="F893" t="str">
            <v>TA</v>
          </cell>
          <cell r="G893" t="str">
            <v>SW EXPORTACIO DADES SCADA EYPESA (3T-2016)</v>
          </cell>
          <cell r="H893" t="str">
            <v>OF3527</v>
          </cell>
          <cell r="I893"/>
          <cell r="J893">
            <v>24</v>
          </cell>
          <cell r="K893">
            <v>24</v>
          </cell>
          <cell r="L893">
            <v>0</v>
          </cell>
          <cell r="M893">
            <v>1</v>
          </cell>
          <cell r="N893" t="str">
            <v>-</v>
          </cell>
          <cell r="O893" t="str">
            <v>-</v>
          </cell>
          <cell r="P893" t="str">
            <v>-</v>
          </cell>
          <cell r="Q893" t="str">
            <v>-</v>
          </cell>
          <cell r="R893" t="str">
            <v>RVC</v>
          </cell>
          <cell r="S893" t="str">
            <v>-</v>
          </cell>
          <cell r="T893" t="str">
            <v>-</v>
          </cell>
          <cell r="U893">
            <v>42644</v>
          </cell>
          <cell r="V893">
            <v>42735</v>
          </cell>
          <cell r="W893">
            <v>42735</v>
          </cell>
          <cell r="X893">
            <v>90</v>
          </cell>
          <cell r="Y893">
            <v>42735</v>
          </cell>
          <cell r="Z893">
            <v>0</v>
          </cell>
        </row>
        <row r="894">
          <cell r="C894">
            <v>3803</v>
          </cell>
          <cell r="D894" t="str">
            <v>ELEEBR</v>
          </cell>
          <cell r="E894">
            <v>2016</v>
          </cell>
          <cell r="F894" t="str">
            <v>TA</v>
          </cell>
          <cell r="G894" t="str">
            <v>REPARACIO MCI CM ENTRONQUE CALAS</v>
          </cell>
          <cell r="H894" t="str">
            <v>IND</v>
          </cell>
          <cell r="I894"/>
          <cell r="J894">
            <v>1.58</v>
          </cell>
          <cell r="K894">
            <v>2</v>
          </cell>
          <cell r="L894">
            <v>-0.41999999999999993</v>
          </cell>
          <cell r="M894">
            <v>1.2658227848101264</v>
          </cell>
          <cell r="N894" t="str">
            <v>-</v>
          </cell>
          <cell r="O894" t="str">
            <v>-</v>
          </cell>
          <cell r="P894" t="str">
            <v>EMM</v>
          </cell>
          <cell r="Q894" t="str">
            <v>-</v>
          </cell>
          <cell r="R894" t="str">
            <v>-</v>
          </cell>
          <cell r="S894" t="str">
            <v>-</v>
          </cell>
          <cell r="T894" t="str">
            <v>-</v>
          </cell>
          <cell r="U894">
            <v>42682</v>
          </cell>
          <cell r="V894">
            <v>42685</v>
          </cell>
          <cell r="W894">
            <v>42695</v>
          </cell>
          <cell r="X894">
            <v>3</v>
          </cell>
          <cell r="Y894">
            <v>42695</v>
          </cell>
          <cell r="Z894">
            <v>0</v>
          </cell>
        </row>
        <row r="895">
          <cell r="C895">
            <v>3804</v>
          </cell>
          <cell r="D895" t="str">
            <v>ELEEBR</v>
          </cell>
          <cell r="E895">
            <v>2016</v>
          </cell>
          <cell r="F895" t="str">
            <v>TA</v>
          </cell>
          <cell r="G895" t="str">
            <v>REPARACIO MCE SIN NUMERO DE SERIE</v>
          </cell>
          <cell r="H895" t="str">
            <v>IND</v>
          </cell>
          <cell r="I895"/>
          <cell r="J895">
            <v>0.6</v>
          </cell>
          <cell r="K895">
            <v>1.32</v>
          </cell>
          <cell r="L895">
            <v>-0.72000000000000008</v>
          </cell>
          <cell r="M895">
            <v>2.2000000000000002</v>
          </cell>
          <cell r="N895" t="str">
            <v>-</v>
          </cell>
          <cell r="O895" t="str">
            <v>-</v>
          </cell>
          <cell r="P895" t="str">
            <v>EMM</v>
          </cell>
          <cell r="Q895" t="str">
            <v>-</v>
          </cell>
          <cell r="R895" t="str">
            <v>-</v>
          </cell>
          <cell r="S895" t="str">
            <v>-</v>
          </cell>
          <cell r="T895" t="str">
            <v>-</v>
          </cell>
          <cell r="U895">
            <v>42682</v>
          </cell>
          <cell r="V895">
            <v>42685</v>
          </cell>
          <cell r="W895">
            <v>42695</v>
          </cell>
          <cell r="X895">
            <v>3</v>
          </cell>
          <cell r="Y895">
            <v>42695</v>
          </cell>
          <cell r="Z895">
            <v>0</v>
          </cell>
        </row>
        <row r="896">
          <cell r="C896">
            <v>3805</v>
          </cell>
          <cell r="D896" t="str">
            <v>ELEEBR</v>
          </cell>
          <cell r="E896">
            <v>2016</v>
          </cell>
          <cell r="F896" t="str">
            <v>TA</v>
          </cell>
          <cell r="G896" t="str">
            <v>Rep. MCE RTU INSTITUTO con M8SD, interf-2, INTERF-1 y FW F8A9</v>
          </cell>
          <cell r="H896" t="str">
            <v>IND</v>
          </cell>
          <cell r="I896"/>
          <cell r="J896">
            <v>0.6</v>
          </cell>
          <cell r="K896">
            <v>1</v>
          </cell>
          <cell r="L896">
            <v>-0.4</v>
          </cell>
          <cell r="M896">
            <v>1.6666666666666667</v>
          </cell>
          <cell r="N896" t="str">
            <v>-</v>
          </cell>
          <cell r="O896" t="str">
            <v>-</v>
          </cell>
          <cell r="P896" t="str">
            <v>EMM</v>
          </cell>
          <cell r="Q896" t="str">
            <v>-</v>
          </cell>
          <cell r="R896" t="str">
            <v>-</v>
          </cell>
          <cell r="S896" t="str">
            <v>-</v>
          </cell>
          <cell r="T896" t="str">
            <v>-</v>
          </cell>
          <cell r="U896">
            <v>42682</v>
          </cell>
          <cell r="V896">
            <v>42685</v>
          </cell>
          <cell r="W896">
            <v>42695</v>
          </cell>
          <cell r="X896">
            <v>3</v>
          </cell>
          <cell r="Y896">
            <v>42695</v>
          </cell>
          <cell r="Z896">
            <v>0</v>
          </cell>
        </row>
        <row r="897">
          <cell r="C897">
            <v>3806</v>
          </cell>
          <cell r="D897" t="str">
            <v>ELEEBR</v>
          </cell>
          <cell r="E897">
            <v>2016</v>
          </cell>
          <cell r="F897" t="str">
            <v>TA</v>
          </cell>
          <cell r="G897" t="str">
            <v xml:space="preserve">REPARACIO MCE RTU SEQUEROS N/S 2001-438 </v>
          </cell>
          <cell r="H897" t="str">
            <v>IND</v>
          </cell>
          <cell r="I897"/>
          <cell r="J897">
            <v>0.6</v>
          </cell>
          <cell r="K897">
            <v>1</v>
          </cell>
          <cell r="L897">
            <v>-0.4</v>
          </cell>
          <cell r="M897">
            <v>1.6666666666666667</v>
          </cell>
          <cell r="N897" t="str">
            <v>-</v>
          </cell>
          <cell r="O897" t="str">
            <v>-</v>
          </cell>
          <cell r="P897" t="str">
            <v>EMM</v>
          </cell>
          <cell r="Q897" t="str">
            <v>-</v>
          </cell>
          <cell r="R897" t="str">
            <v>-</v>
          </cell>
          <cell r="S897" t="str">
            <v>-</v>
          </cell>
          <cell r="T897" t="str">
            <v>-</v>
          </cell>
          <cell r="U897">
            <v>42682</v>
          </cell>
          <cell r="V897">
            <v>42685</v>
          </cell>
          <cell r="W897">
            <v>42695</v>
          </cell>
          <cell r="X897">
            <v>3</v>
          </cell>
          <cell r="Y897">
            <v>42695</v>
          </cell>
          <cell r="Z897">
            <v>0</v>
          </cell>
        </row>
        <row r="898">
          <cell r="C898">
            <v>3807</v>
          </cell>
          <cell r="D898" t="str">
            <v>ELEEBR</v>
          </cell>
          <cell r="E898">
            <v>2016</v>
          </cell>
          <cell r="F898" t="str">
            <v>TA</v>
          </cell>
          <cell r="G898" t="str">
            <v>REPARACIO IMG 48 N/S 2001-118</v>
          </cell>
          <cell r="H898" t="str">
            <v>IND</v>
          </cell>
          <cell r="I898"/>
          <cell r="J898">
            <v>0.6</v>
          </cell>
          <cell r="K898">
            <v>1.07</v>
          </cell>
          <cell r="L898">
            <v>-0.47000000000000008</v>
          </cell>
          <cell r="M898">
            <v>1.7833333333333334</v>
          </cell>
          <cell r="N898" t="str">
            <v>-</v>
          </cell>
          <cell r="O898" t="str">
            <v>-</v>
          </cell>
          <cell r="P898" t="str">
            <v>EMM</v>
          </cell>
          <cell r="Q898" t="str">
            <v>-</v>
          </cell>
          <cell r="R898" t="str">
            <v>-</v>
          </cell>
          <cell r="S898" t="str">
            <v>-</v>
          </cell>
          <cell r="T898" t="str">
            <v>-</v>
          </cell>
          <cell r="U898">
            <v>42682</v>
          </cell>
          <cell r="V898">
            <v>42685</v>
          </cell>
          <cell r="W898">
            <v>42695</v>
          </cell>
          <cell r="X898">
            <v>3</v>
          </cell>
          <cell r="Y898">
            <v>42695</v>
          </cell>
          <cell r="Z898">
            <v>0</v>
          </cell>
        </row>
        <row r="899">
          <cell r="C899">
            <v>3808</v>
          </cell>
          <cell r="D899" t="str">
            <v>ELEEBR</v>
          </cell>
          <cell r="E899">
            <v>2016</v>
          </cell>
          <cell r="F899" t="str">
            <v>TA</v>
          </cell>
          <cell r="G899" t="str">
            <v>REPARACIO MCE-48 con M8ED+ INTERF1+ FW F8A3</v>
          </cell>
          <cell r="H899" t="str">
            <v>IND</v>
          </cell>
          <cell r="I899"/>
          <cell r="J899">
            <v>0.75</v>
          </cell>
          <cell r="K899">
            <v>1.1499999999999999</v>
          </cell>
          <cell r="L899">
            <v>-0.39999999999999991</v>
          </cell>
          <cell r="M899">
            <v>1.5333333333333332</v>
          </cell>
          <cell r="N899" t="str">
            <v>-</v>
          </cell>
          <cell r="O899" t="str">
            <v>-</v>
          </cell>
          <cell r="P899" t="str">
            <v>EMM</v>
          </cell>
          <cell r="Q899" t="str">
            <v>-</v>
          </cell>
          <cell r="R899" t="str">
            <v>-</v>
          </cell>
          <cell r="S899" t="str">
            <v>-</v>
          </cell>
          <cell r="T899" t="str">
            <v>-</v>
          </cell>
          <cell r="U899">
            <v>42682</v>
          </cell>
          <cell r="V899">
            <v>42685</v>
          </cell>
          <cell r="W899">
            <v>42695</v>
          </cell>
          <cell r="X899">
            <v>3</v>
          </cell>
          <cell r="Y899">
            <v>42695</v>
          </cell>
          <cell r="Z899">
            <v>0</v>
          </cell>
        </row>
        <row r="900">
          <cell r="C900">
            <v>3809</v>
          </cell>
          <cell r="D900" t="str">
            <v>ELEEBR</v>
          </cell>
          <cell r="E900">
            <v>2016</v>
          </cell>
          <cell r="F900" t="str">
            <v>TA</v>
          </cell>
          <cell r="G900" t="str">
            <v>REPACIO ACCOM FC N/S 9600-18</v>
          </cell>
          <cell r="H900" t="str">
            <v>IND</v>
          </cell>
          <cell r="I900"/>
          <cell r="J900">
            <v>0.45</v>
          </cell>
          <cell r="K900">
            <v>0.82</v>
          </cell>
          <cell r="L900">
            <v>-0.36999999999999994</v>
          </cell>
          <cell r="M900">
            <v>1.822222222222222</v>
          </cell>
          <cell r="N900" t="str">
            <v>-</v>
          </cell>
          <cell r="O900" t="str">
            <v>-</v>
          </cell>
          <cell r="P900" t="str">
            <v>EMM</v>
          </cell>
          <cell r="Q900" t="str">
            <v>-</v>
          </cell>
          <cell r="R900" t="str">
            <v>-</v>
          </cell>
          <cell r="S900" t="str">
            <v>-</v>
          </cell>
          <cell r="T900" t="str">
            <v>-</v>
          </cell>
          <cell r="U900">
            <v>42682</v>
          </cell>
          <cell r="V900">
            <v>42685</v>
          </cell>
          <cell r="W900">
            <v>42695</v>
          </cell>
          <cell r="X900">
            <v>3</v>
          </cell>
          <cell r="Y900">
            <v>42695</v>
          </cell>
          <cell r="Z900">
            <v>0</v>
          </cell>
        </row>
        <row r="901">
          <cell r="C901">
            <v>3810</v>
          </cell>
          <cell r="D901" t="str">
            <v>ELEEBR</v>
          </cell>
          <cell r="E901">
            <v>2016</v>
          </cell>
          <cell r="F901" t="str">
            <v>TA</v>
          </cell>
          <cell r="G901" t="str">
            <v>REPARACIO SC2-48C MCI N/S 2001-168</v>
          </cell>
          <cell r="H901" t="str">
            <v>IND</v>
          </cell>
          <cell r="I901"/>
          <cell r="J901">
            <v>0.83</v>
          </cell>
          <cell r="K901">
            <v>1.24</v>
          </cell>
          <cell r="L901">
            <v>-0.41000000000000003</v>
          </cell>
          <cell r="M901">
            <v>1.493975903614458</v>
          </cell>
          <cell r="N901" t="str">
            <v>-</v>
          </cell>
          <cell r="O901" t="str">
            <v>-</v>
          </cell>
          <cell r="P901" t="str">
            <v>EMM</v>
          </cell>
          <cell r="Q901" t="str">
            <v>-</v>
          </cell>
          <cell r="R901" t="str">
            <v>-</v>
          </cell>
          <cell r="S901" t="str">
            <v>-</v>
          </cell>
          <cell r="T901" t="str">
            <v>-</v>
          </cell>
          <cell r="U901">
            <v>42682</v>
          </cell>
          <cell r="V901">
            <v>42685</v>
          </cell>
          <cell r="W901">
            <v>42695</v>
          </cell>
          <cell r="X901">
            <v>3</v>
          </cell>
          <cell r="Y901">
            <v>42695</v>
          </cell>
          <cell r="Z901">
            <v>0</v>
          </cell>
        </row>
        <row r="902">
          <cell r="C902">
            <v>3811</v>
          </cell>
          <cell r="D902" t="str">
            <v>ELEEBR</v>
          </cell>
          <cell r="E902">
            <v>2016</v>
          </cell>
          <cell r="F902" t="str">
            <v>TA</v>
          </cell>
          <cell r="G902" t="str">
            <v>REPARACIO ACCOM-D N/S 2K10-1740</v>
          </cell>
          <cell r="H902" t="str">
            <v>IND</v>
          </cell>
          <cell r="I902"/>
          <cell r="J902">
            <v>0.5</v>
          </cell>
          <cell r="K902">
            <v>0.62</v>
          </cell>
          <cell r="L902">
            <v>-0.12</v>
          </cell>
          <cell r="M902">
            <v>1.24</v>
          </cell>
          <cell r="N902" t="str">
            <v>-</v>
          </cell>
          <cell r="O902" t="str">
            <v>-</v>
          </cell>
          <cell r="P902" t="str">
            <v>EMM</v>
          </cell>
          <cell r="Q902" t="str">
            <v>-</v>
          </cell>
          <cell r="R902" t="str">
            <v>-</v>
          </cell>
          <cell r="S902" t="str">
            <v>-</v>
          </cell>
          <cell r="T902" t="str">
            <v>-</v>
          </cell>
          <cell r="U902">
            <v>42682</v>
          </cell>
          <cell r="V902">
            <v>42685</v>
          </cell>
          <cell r="W902">
            <v>42695</v>
          </cell>
          <cell r="X902">
            <v>3</v>
          </cell>
          <cell r="Y902">
            <v>42695</v>
          </cell>
          <cell r="Z902">
            <v>0</v>
          </cell>
        </row>
        <row r="903">
          <cell r="C903">
            <v>3812</v>
          </cell>
          <cell r="D903" t="str">
            <v>ELEEBR</v>
          </cell>
          <cell r="E903">
            <v>2016</v>
          </cell>
          <cell r="F903" t="str">
            <v>TA</v>
          </cell>
          <cell r="G903" t="str">
            <v>REPARACIO ACCOM-D N/S 2001-1319</v>
          </cell>
          <cell r="H903" t="str">
            <v>IND</v>
          </cell>
          <cell r="I903"/>
          <cell r="J903">
            <v>0.5</v>
          </cell>
          <cell r="K903">
            <v>0.65</v>
          </cell>
          <cell r="L903">
            <v>-0.15000000000000002</v>
          </cell>
          <cell r="M903">
            <v>1.3</v>
          </cell>
          <cell r="N903" t="str">
            <v>-</v>
          </cell>
          <cell r="O903" t="str">
            <v>-</v>
          </cell>
          <cell r="P903" t="str">
            <v>EMM</v>
          </cell>
          <cell r="Q903" t="str">
            <v>-</v>
          </cell>
          <cell r="R903" t="str">
            <v>-</v>
          </cell>
          <cell r="S903" t="str">
            <v>-</v>
          </cell>
          <cell r="T903" t="str">
            <v>-</v>
          </cell>
          <cell r="U903">
            <v>42682</v>
          </cell>
          <cell r="V903">
            <v>42685</v>
          </cell>
          <cell r="W903">
            <v>42695</v>
          </cell>
          <cell r="X903">
            <v>3</v>
          </cell>
          <cell r="Y903">
            <v>42695</v>
          </cell>
          <cell r="Z903">
            <v>0</v>
          </cell>
        </row>
        <row r="904">
          <cell r="C904">
            <v>3813</v>
          </cell>
          <cell r="D904" t="str">
            <v>ELEEBR</v>
          </cell>
          <cell r="E904">
            <v>2016</v>
          </cell>
          <cell r="F904" t="str">
            <v>TA</v>
          </cell>
          <cell r="G904" t="str">
            <v>REPARACIO ACCOM-T N/S 9908-1191</v>
          </cell>
          <cell r="H904" t="str">
            <v>IND</v>
          </cell>
          <cell r="I904"/>
          <cell r="J904">
            <v>0.5</v>
          </cell>
          <cell r="K904">
            <v>0.89</v>
          </cell>
          <cell r="L904">
            <v>-0.39</v>
          </cell>
          <cell r="M904">
            <v>1.78</v>
          </cell>
          <cell r="N904" t="str">
            <v>-</v>
          </cell>
          <cell r="O904" t="str">
            <v>-</v>
          </cell>
          <cell r="P904" t="str">
            <v>EMM</v>
          </cell>
          <cell r="Q904" t="str">
            <v>-</v>
          </cell>
          <cell r="R904" t="str">
            <v>-</v>
          </cell>
          <cell r="S904" t="str">
            <v>-</v>
          </cell>
          <cell r="T904" t="str">
            <v>-</v>
          </cell>
          <cell r="U904">
            <v>42682</v>
          </cell>
          <cell r="V904">
            <v>42685</v>
          </cell>
          <cell r="W904">
            <v>42695</v>
          </cell>
          <cell r="X904">
            <v>3</v>
          </cell>
          <cell r="Y904">
            <v>42695</v>
          </cell>
          <cell r="Z904">
            <v>0</v>
          </cell>
        </row>
        <row r="905">
          <cell r="C905">
            <v>3814</v>
          </cell>
          <cell r="D905" t="str">
            <v>ELEEBR</v>
          </cell>
          <cell r="E905">
            <v>2016</v>
          </cell>
          <cell r="F905" t="str">
            <v>TA</v>
          </cell>
          <cell r="G905" t="str">
            <v>REPARACIO ACCOM-T N/S 2K10-276</v>
          </cell>
          <cell r="H905" t="str">
            <v>IND</v>
          </cell>
          <cell r="I905"/>
          <cell r="J905">
            <v>0.5</v>
          </cell>
          <cell r="K905">
            <v>0.89</v>
          </cell>
          <cell r="L905">
            <v>-0.39</v>
          </cell>
          <cell r="M905">
            <v>1.78</v>
          </cell>
          <cell r="N905" t="str">
            <v>-</v>
          </cell>
          <cell r="O905" t="str">
            <v>-</v>
          </cell>
          <cell r="P905" t="str">
            <v>EMM</v>
          </cell>
          <cell r="Q905" t="str">
            <v>-</v>
          </cell>
          <cell r="R905" t="str">
            <v>-</v>
          </cell>
          <cell r="S905" t="str">
            <v>-</v>
          </cell>
          <cell r="T905" t="str">
            <v>-</v>
          </cell>
          <cell r="U905">
            <v>42682</v>
          </cell>
          <cell r="V905">
            <v>42685</v>
          </cell>
          <cell r="W905">
            <v>42695</v>
          </cell>
          <cell r="X905">
            <v>3</v>
          </cell>
          <cell r="Y905">
            <v>42695</v>
          </cell>
          <cell r="Z905">
            <v>0</v>
          </cell>
        </row>
        <row r="906">
          <cell r="C906">
            <v>3815</v>
          </cell>
          <cell r="D906" t="str">
            <v>ELEEBR</v>
          </cell>
          <cell r="E906">
            <v>2016</v>
          </cell>
          <cell r="F906" t="str">
            <v>TA</v>
          </cell>
          <cell r="G906" t="str">
            <v>REPARACIO ACCOM-T N/S 9908-1190</v>
          </cell>
          <cell r="H906" t="str">
            <v>IND</v>
          </cell>
          <cell r="I906"/>
          <cell r="J906">
            <v>0.5</v>
          </cell>
          <cell r="K906">
            <v>0.89</v>
          </cell>
          <cell r="L906">
            <v>-0.39</v>
          </cell>
          <cell r="M906">
            <v>1.78</v>
          </cell>
          <cell r="N906" t="str">
            <v>-</v>
          </cell>
          <cell r="O906" t="str">
            <v>-</v>
          </cell>
          <cell r="P906" t="str">
            <v>EMM</v>
          </cell>
          <cell r="Q906" t="str">
            <v>-</v>
          </cell>
          <cell r="R906" t="str">
            <v>-</v>
          </cell>
          <cell r="S906" t="str">
            <v>-</v>
          </cell>
          <cell r="T906" t="str">
            <v>-</v>
          </cell>
          <cell r="U906">
            <v>42682</v>
          </cell>
          <cell r="V906">
            <v>42685</v>
          </cell>
          <cell r="W906">
            <v>42695</v>
          </cell>
          <cell r="X906">
            <v>3</v>
          </cell>
          <cell r="Y906">
            <v>42695</v>
          </cell>
          <cell r="Z906">
            <v>0</v>
          </cell>
        </row>
        <row r="907">
          <cell r="C907">
            <v>3816</v>
          </cell>
          <cell r="D907" t="str">
            <v>ELEEBR</v>
          </cell>
          <cell r="E907">
            <v>2016</v>
          </cell>
          <cell r="F907" t="str">
            <v>TA</v>
          </cell>
          <cell r="G907" t="str">
            <v>REPARACIO ACCOM-T N/S 2K10-270</v>
          </cell>
          <cell r="H907" t="str">
            <v>IND</v>
          </cell>
          <cell r="I907"/>
          <cell r="J907">
            <v>0.5</v>
          </cell>
          <cell r="K907">
            <v>0.89</v>
          </cell>
          <cell r="L907">
            <v>-0.39</v>
          </cell>
          <cell r="M907">
            <v>1.78</v>
          </cell>
          <cell r="N907" t="str">
            <v>-</v>
          </cell>
          <cell r="O907" t="str">
            <v>-</v>
          </cell>
          <cell r="P907" t="str">
            <v>EMM</v>
          </cell>
          <cell r="Q907" t="str">
            <v>-</v>
          </cell>
          <cell r="R907" t="str">
            <v>-</v>
          </cell>
          <cell r="S907" t="str">
            <v>-</v>
          </cell>
          <cell r="T907" t="str">
            <v>-</v>
          </cell>
          <cell r="U907">
            <v>42682</v>
          </cell>
          <cell r="V907">
            <v>42685</v>
          </cell>
          <cell r="W907">
            <v>42695</v>
          </cell>
          <cell r="X907">
            <v>3</v>
          </cell>
          <cell r="Y907">
            <v>42695</v>
          </cell>
          <cell r="Z907">
            <v>0</v>
          </cell>
        </row>
        <row r="908">
          <cell r="C908">
            <v>3817</v>
          </cell>
          <cell r="D908" t="str">
            <v>ELEEBR</v>
          </cell>
          <cell r="E908">
            <v>2016</v>
          </cell>
          <cell r="F908" t="str">
            <v>TA</v>
          </cell>
          <cell r="G908" t="str">
            <v>REPARACIO ACCOM-T N/S 2K10-275</v>
          </cell>
          <cell r="H908" t="str">
            <v>IND</v>
          </cell>
          <cell r="I908"/>
          <cell r="J908">
            <v>0.5</v>
          </cell>
          <cell r="K908">
            <v>0.89</v>
          </cell>
          <cell r="L908">
            <v>-0.39</v>
          </cell>
          <cell r="M908">
            <v>1.78</v>
          </cell>
          <cell r="N908" t="str">
            <v>-</v>
          </cell>
          <cell r="O908" t="str">
            <v>-</v>
          </cell>
          <cell r="P908" t="str">
            <v>EMM</v>
          </cell>
          <cell r="Q908" t="str">
            <v>-</v>
          </cell>
          <cell r="R908" t="str">
            <v>-</v>
          </cell>
          <cell r="S908" t="str">
            <v>-</v>
          </cell>
          <cell r="T908" t="str">
            <v>-</v>
          </cell>
          <cell r="U908">
            <v>42682</v>
          </cell>
          <cell r="V908">
            <v>42685</v>
          </cell>
          <cell r="W908">
            <v>42695</v>
          </cell>
          <cell r="X908">
            <v>3</v>
          </cell>
          <cell r="Y908">
            <v>42695</v>
          </cell>
          <cell r="Z908">
            <v>0</v>
          </cell>
        </row>
        <row r="909">
          <cell r="C909">
            <v>3818</v>
          </cell>
          <cell r="D909" t="str">
            <v>ELEEBR</v>
          </cell>
          <cell r="E909">
            <v>2016</v>
          </cell>
          <cell r="F909" t="str">
            <v>TA</v>
          </cell>
          <cell r="G909" t="str">
            <v>REPARACIO ACCOM-FC N/S 9400-565</v>
          </cell>
          <cell r="H909" t="str">
            <v>IND</v>
          </cell>
          <cell r="I909"/>
          <cell r="J909">
            <v>0.5</v>
          </cell>
          <cell r="K909">
            <v>0.8</v>
          </cell>
          <cell r="L909">
            <v>-0.30000000000000004</v>
          </cell>
          <cell r="M909">
            <v>1.6</v>
          </cell>
          <cell r="N909" t="str">
            <v>-</v>
          </cell>
          <cell r="O909" t="str">
            <v>-</v>
          </cell>
          <cell r="P909" t="str">
            <v>EMM</v>
          </cell>
          <cell r="Q909" t="str">
            <v>-</v>
          </cell>
          <cell r="R909" t="str">
            <v>-</v>
          </cell>
          <cell r="S909" t="str">
            <v>-</v>
          </cell>
          <cell r="T909" t="str">
            <v>-</v>
          </cell>
          <cell r="U909">
            <v>42682</v>
          </cell>
          <cell r="V909">
            <v>42685</v>
          </cell>
          <cell r="W909">
            <v>42695</v>
          </cell>
          <cell r="X909">
            <v>3</v>
          </cell>
          <cell r="Y909">
            <v>42695</v>
          </cell>
          <cell r="Z909">
            <v>0</v>
          </cell>
        </row>
        <row r="910">
          <cell r="C910">
            <v>3819</v>
          </cell>
          <cell r="D910" t="str">
            <v>ELEEBR</v>
          </cell>
          <cell r="E910">
            <v>2016</v>
          </cell>
          <cell r="F910" t="str">
            <v>TA</v>
          </cell>
          <cell r="G910" t="str">
            <v>REPARACIO IMG-48 N/S 2K10-737</v>
          </cell>
          <cell r="H910" t="str">
            <v>IND</v>
          </cell>
          <cell r="I910"/>
          <cell r="J910">
            <v>0.25</v>
          </cell>
          <cell r="K910">
            <v>0.55000000000000004</v>
          </cell>
          <cell r="L910">
            <v>-0.30000000000000004</v>
          </cell>
          <cell r="M910">
            <v>2.2000000000000002</v>
          </cell>
          <cell r="N910" t="str">
            <v>-</v>
          </cell>
          <cell r="O910" t="str">
            <v>-</v>
          </cell>
          <cell r="P910" t="str">
            <v>EMM</v>
          </cell>
          <cell r="Q910" t="str">
            <v>-</v>
          </cell>
          <cell r="R910" t="str">
            <v>-</v>
          </cell>
          <cell r="S910" t="str">
            <v>-</v>
          </cell>
          <cell r="T910" t="str">
            <v>-</v>
          </cell>
          <cell r="U910">
            <v>42682</v>
          </cell>
          <cell r="V910">
            <v>42685</v>
          </cell>
          <cell r="W910">
            <v>42695</v>
          </cell>
          <cell r="X910">
            <v>3</v>
          </cell>
          <cell r="Y910">
            <v>42695</v>
          </cell>
          <cell r="Z910">
            <v>0</v>
          </cell>
        </row>
        <row r="911">
          <cell r="C911">
            <v>3820</v>
          </cell>
          <cell r="D911" t="str">
            <v>ELEEBR</v>
          </cell>
          <cell r="E911">
            <v>2016</v>
          </cell>
          <cell r="F911" t="str">
            <v>TA</v>
          </cell>
          <cell r="G911" t="str">
            <v>REPARACIO 2 x INTERF1 N/S 2982-2008 y N/S 2001-312</v>
          </cell>
          <cell r="H911" t="str">
            <v>IND</v>
          </cell>
          <cell r="I911"/>
          <cell r="J911">
            <v>0.5</v>
          </cell>
          <cell r="K911">
            <v>0.72</v>
          </cell>
          <cell r="L911">
            <v>-0.21999999999999997</v>
          </cell>
          <cell r="M911">
            <v>1.44</v>
          </cell>
          <cell r="N911" t="str">
            <v>-</v>
          </cell>
          <cell r="O911" t="str">
            <v>-</v>
          </cell>
          <cell r="P911" t="str">
            <v>EMM</v>
          </cell>
          <cell r="Q911" t="str">
            <v>-</v>
          </cell>
          <cell r="R911" t="str">
            <v>-</v>
          </cell>
          <cell r="S911" t="str">
            <v>-</v>
          </cell>
          <cell r="T911" t="str">
            <v>-</v>
          </cell>
          <cell r="U911">
            <v>42682</v>
          </cell>
          <cell r="V911">
            <v>42685</v>
          </cell>
          <cell r="W911">
            <v>42695</v>
          </cell>
          <cell r="X911">
            <v>3</v>
          </cell>
          <cell r="Y911">
            <v>42695</v>
          </cell>
          <cell r="Z911">
            <v>0</v>
          </cell>
        </row>
        <row r="912">
          <cell r="C912">
            <v>3821</v>
          </cell>
          <cell r="D912" t="str">
            <v>ELEEBR</v>
          </cell>
          <cell r="E912">
            <v>2016</v>
          </cell>
          <cell r="F912" t="str">
            <v>TA</v>
          </cell>
          <cell r="G912" t="str">
            <v>REPARACIO 2 x M4SD N/S 2001-845 y N/S 2K10-113</v>
          </cell>
          <cell r="H912" t="str">
            <v>IND</v>
          </cell>
          <cell r="I912"/>
          <cell r="J912">
            <v>0.25</v>
          </cell>
          <cell r="K912">
            <v>0.64</v>
          </cell>
          <cell r="L912">
            <v>-0.39</v>
          </cell>
          <cell r="M912">
            <v>2.56</v>
          </cell>
          <cell r="N912" t="str">
            <v>-</v>
          </cell>
          <cell r="O912" t="str">
            <v>-</v>
          </cell>
          <cell r="P912" t="str">
            <v>EMM</v>
          </cell>
          <cell r="Q912" t="str">
            <v>-</v>
          </cell>
          <cell r="R912" t="str">
            <v>-</v>
          </cell>
          <cell r="S912" t="str">
            <v>-</v>
          </cell>
          <cell r="T912" t="str">
            <v>-</v>
          </cell>
          <cell r="U912">
            <v>42682</v>
          </cell>
          <cell r="V912">
            <v>42685</v>
          </cell>
          <cell r="W912">
            <v>42695</v>
          </cell>
          <cell r="X912">
            <v>3</v>
          </cell>
          <cell r="Y912">
            <v>42695</v>
          </cell>
          <cell r="Z912">
            <v>0</v>
          </cell>
        </row>
        <row r="913">
          <cell r="C913">
            <v>3822</v>
          </cell>
          <cell r="D913" t="str">
            <v>ELEEBR</v>
          </cell>
          <cell r="E913">
            <v>2016</v>
          </cell>
          <cell r="F913" t="str">
            <v>TA</v>
          </cell>
          <cell r="G913" t="str">
            <v>REPARACIO 2 x FA-48Vdc-24Vdc-30w C/CARATULA</v>
          </cell>
          <cell r="H913" t="str">
            <v>IND</v>
          </cell>
          <cell r="I913"/>
          <cell r="J913">
            <v>0.25</v>
          </cell>
          <cell r="K913">
            <v>0.64</v>
          </cell>
          <cell r="L913">
            <v>-0.39</v>
          </cell>
          <cell r="M913">
            <v>2.56</v>
          </cell>
          <cell r="N913" t="str">
            <v>-</v>
          </cell>
          <cell r="O913" t="str">
            <v>-</v>
          </cell>
          <cell r="P913" t="str">
            <v>EMM</v>
          </cell>
          <cell r="Q913" t="str">
            <v>-</v>
          </cell>
          <cell r="R913" t="str">
            <v>-</v>
          </cell>
          <cell r="S913" t="str">
            <v>-</v>
          </cell>
          <cell r="T913" t="str">
            <v>-</v>
          </cell>
          <cell r="U913">
            <v>42682</v>
          </cell>
          <cell r="V913">
            <v>42685</v>
          </cell>
          <cell r="W913">
            <v>42695</v>
          </cell>
          <cell r="X913">
            <v>3</v>
          </cell>
          <cell r="Y913">
            <v>42695</v>
          </cell>
          <cell r="Z913">
            <v>0</v>
          </cell>
        </row>
        <row r="914">
          <cell r="C914">
            <v>3823</v>
          </cell>
          <cell r="D914" t="str">
            <v>ORMAZA</v>
          </cell>
          <cell r="E914">
            <v>2016</v>
          </cell>
          <cell r="F914" t="str">
            <v>TA</v>
          </cell>
          <cell r="G914" t="str">
            <v>Inst.y PEM CC SCADA TEDIS.Net V.HEBRON v1.1</v>
          </cell>
          <cell r="H914" t="str">
            <v>OF2984</v>
          </cell>
          <cell r="I914"/>
          <cell r="J914">
            <v>40</v>
          </cell>
          <cell r="K914">
            <v>75</v>
          </cell>
          <cell r="L914">
            <v>-35</v>
          </cell>
          <cell r="M914">
            <v>1.875</v>
          </cell>
          <cell r="N914" t="str">
            <v>-</v>
          </cell>
          <cell r="O914" t="str">
            <v>-</v>
          </cell>
          <cell r="P914" t="str">
            <v>-</v>
          </cell>
          <cell r="Q914" t="str">
            <v>JMG</v>
          </cell>
          <cell r="R914" t="str">
            <v>-</v>
          </cell>
          <cell r="S914" t="str">
            <v>-</v>
          </cell>
          <cell r="T914" t="str">
            <v>-</v>
          </cell>
          <cell r="U914">
            <v>42683</v>
          </cell>
          <cell r="V914">
            <v>42716</v>
          </cell>
          <cell r="W914">
            <v>42817</v>
          </cell>
          <cell r="X914">
            <v>33</v>
          </cell>
          <cell r="Y914">
            <v>42817</v>
          </cell>
          <cell r="Z914">
            <v>0</v>
          </cell>
        </row>
        <row r="915">
          <cell r="C915"/>
          <cell r="D915"/>
          <cell r="E915"/>
          <cell r="F915"/>
          <cell r="G915"/>
          <cell r="H915"/>
          <cell r="I915"/>
          <cell r="J915">
            <v>92.51</v>
          </cell>
          <cell r="K915">
            <v>156.57999999999998</v>
          </cell>
          <cell r="L915">
            <v>-64.069999999999979</v>
          </cell>
          <cell r="M915"/>
          <cell r="N915"/>
          <cell r="O915"/>
          <cell r="P915"/>
          <cell r="Q915"/>
          <cell r="R915"/>
          <cell r="S915"/>
          <cell r="T915"/>
          <cell r="U915"/>
          <cell r="V915"/>
          <cell r="W915"/>
          <cell r="X915"/>
          <cell r="Y915"/>
          <cell r="Z915">
            <v>36</v>
          </cell>
        </row>
        <row r="916">
          <cell r="C916"/>
          <cell r="D916"/>
          <cell r="E916"/>
          <cell r="F916"/>
          <cell r="G916"/>
          <cell r="H916"/>
          <cell r="I916"/>
          <cell r="J916"/>
          <cell r="K916"/>
          <cell r="L916"/>
          <cell r="M916"/>
          <cell r="N916"/>
          <cell r="O916"/>
          <cell r="P916"/>
          <cell r="Q916"/>
          <cell r="R916"/>
          <cell r="S916"/>
          <cell r="T916"/>
          <cell r="U916"/>
          <cell r="V916"/>
          <cell r="W916"/>
          <cell r="X916"/>
          <cell r="Y916"/>
          <cell r="Z916"/>
        </row>
        <row r="917">
          <cell r="C917"/>
          <cell r="D917"/>
          <cell r="E917"/>
          <cell r="F917"/>
          <cell r="G917"/>
          <cell r="H917"/>
          <cell r="I917"/>
          <cell r="J917"/>
          <cell r="K917"/>
          <cell r="L917"/>
          <cell r="M917"/>
          <cell r="N917"/>
          <cell r="O917"/>
          <cell r="P917"/>
          <cell r="Q917"/>
          <cell r="R917"/>
          <cell r="S917"/>
          <cell r="T917"/>
          <cell r="U917"/>
          <cell r="V917"/>
          <cell r="W917"/>
          <cell r="X917"/>
          <cell r="Y917"/>
          <cell r="Z917"/>
        </row>
        <row r="918">
          <cell r="C918"/>
          <cell r="D918"/>
          <cell r="E918"/>
          <cell r="F918"/>
          <cell r="G918"/>
          <cell r="H918"/>
          <cell r="I918"/>
          <cell r="J918"/>
          <cell r="K918"/>
          <cell r="N918" t="str">
            <v>APROVISIONAMENTS</v>
          </cell>
          <cell r="O918" t="str">
            <v>ADMINISTRACIO</v>
          </cell>
          <cell r="P918" t="str">
            <v>OPERACIONS</v>
          </cell>
          <cell r="Q918" t="str">
            <v>IMPLEMENTACIO</v>
          </cell>
          <cell r="R918" t="str">
            <v>DESENVOLUPAMENT</v>
          </cell>
          <cell r="S918" t="str">
            <v>COMERCIAL</v>
          </cell>
          <cell r="T918" t="str">
            <v>CONSUL.TELCOMUNIC.</v>
          </cell>
          <cell r="U918"/>
          <cell r="Z918"/>
        </row>
        <row r="919">
          <cell r="C919"/>
          <cell r="N919"/>
          <cell r="O919"/>
          <cell r="P919"/>
          <cell r="Q919"/>
          <cell r="R919"/>
          <cell r="S919"/>
          <cell r="T919"/>
          <cell r="U919"/>
          <cell r="Z919"/>
        </row>
        <row r="920">
          <cell r="C920"/>
          <cell r="N920"/>
          <cell r="O920"/>
          <cell r="P920"/>
          <cell r="Q920"/>
          <cell r="R920"/>
          <cell r="S920"/>
          <cell r="T920"/>
          <cell r="U920"/>
          <cell r="Z920"/>
        </row>
        <row r="921">
          <cell r="C921"/>
          <cell r="N921"/>
          <cell r="O921"/>
          <cell r="P921"/>
          <cell r="Q921"/>
          <cell r="R921"/>
          <cell r="S921"/>
          <cell r="T921"/>
          <cell r="U921"/>
          <cell r="Z921"/>
        </row>
        <row r="922">
          <cell r="C922"/>
          <cell r="E922"/>
          <cell r="F922"/>
          <cell r="G922"/>
          <cell r="H922"/>
          <cell r="I922"/>
          <cell r="J922"/>
          <cell r="K922"/>
          <cell r="L922"/>
          <cell r="M922"/>
          <cell r="N922"/>
          <cell r="O922"/>
          <cell r="P922"/>
          <cell r="Q922"/>
          <cell r="R922"/>
          <cell r="S922"/>
          <cell r="T922"/>
          <cell r="U922"/>
          <cell r="Z922"/>
        </row>
        <row r="923">
          <cell r="C923"/>
          <cell r="E923" t="str">
            <v>Projectes (EXTERNS) en curs 2.016</v>
          </cell>
          <cell r="F923"/>
          <cell r="G923"/>
          <cell r="H923"/>
          <cell r="I923"/>
          <cell r="J923"/>
          <cell r="K923"/>
          <cell r="L923"/>
          <cell r="M923"/>
          <cell r="N923"/>
          <cell r="O923"/>
          <cell r="P923"/>
          <cell r="Q923"/>
          <cell r="R923"/>
          <cell r="S923"/>
          <cell r="T923"/>
          <cell r="U923"/>
          <cell r="Z923"/>
        </row>
        <row r="924">
          <cell r="N924"/>
          <cell r="O924"/>
          <cell r="P924"/>
          <cell r="Q924"/>
          <cell r="R924"/>
          <cell r="S924"/>
          <cell r="T924"/>
          <cell r="U924"/>
          <cell r="Z924"/>
        </row>
        <row r="925">
          <cell r="C925"/>
          <cell r="D925"/>
          <cell r="E925"/>
          <cell r="F925"/>
          <cell r="G925"/>
          <cell r="H925"/>
          <cell r="I925"/>
          <cell r="J925"/>
          <cell r="K925"/>
          <cell r="L925"/>
          <cell r="M925"/>
          <cell r="N925"/>
          <cell r="O925"/>
          <cell r="P925"/>
          <cell r="Q925"/>
          <cell r="R925"/>
          <cell r="S925"/>
          <cell r="T925"/>
          <cell r="U925"/>
          <cell r="V925"/>
          <cell r="W925"/>
          <cell r="X925"/>
          <cell r="Y925"/>
          <cell r="Z925"/>
        </row>
        <row r="926">
          <cell r="C926" t="str">
            <v>OF</v>
          </cell>
          <cell r="D926" t="str">
            <v>CLIENT</v>
          </cell>
          <cell r="E926" t="str">
            <v>ANY</v>
          </cell>
          <cell r="F926" t="str">
            <v>STATUS</v>
          </cell>
          <cell r="G926" t="str">
            <v>PROJECTE</v>
          </cell>
          <cell r="H926" t="str">
            <v>TIPUS OF o DEPENDENCIA</v>
          </cell>
          <cell r="I926"/>
          <cell r="J926" t="str">
            <v>PREV</v>
          </cell>
          <cell r="K926" t="str">
            <v>TOTAL</v>
          </cell>
          <cell r="L926" t="str">
            <v>DESV</v>
          </cell>
          <cell r="M926" t="str">
            <v>AVANÇ</v>
          </cell>
          <cell r="N926" t="str">
            <v>DPT. IMPLICATS</v>
          </cell>
          <cell r="O926"/>
          <cell r="P926"/>
          <cell r="Q926"/>
          <cell r="R926"/>
          <cell r="S926"/>
          <cell r="T926"/>
          <cell r="U926" t="str">
            <v>DATA</v>
          </cell>
          <cell r="V926" t="str">
            <v>DATA</v>
          </cell>
          <cell r="W926" t="str">
            <v>DATA</v>
          </cell>
          <cell r="X926" t="str">
            <v>DURADA</v>
          </cell>
          <cell r="Y926" t="str">
            <v>DATA</v>
          </cell>
          <cell r="Z926" t="str">
            <v>DESVIAC.</v>
          </cell>
        </row>
        <row r="927">
          <cell r="C927"/>
          <cell r="D927"/>
          <cell r="E927"/>
          <cell r="F927"/>
          <cell r="G927"/>
          <cell r="H927"/>
          <cell r="I927"/>
          <cell r="J927"/>
          <cell r="K927" t="str">
            <v>REAL</v>
          </cell>
          <cell r="L927"/>
          <cell r="M927"/>
          <cell r="N927"/>
          <cell r="O927"/>
          <cell r="P927"/>
          <cell r="Q927"/>
          <cell r="R927"/>
          <cell r="S927"/>
          <cell r="T927"/>
          <cell r="U927" t="str">
            <v>INICI</v>
          </cell>
          <cell r="V927" t="str">
            <v>ENTREGA</v>
          </cell>
          <cell r="W927" t="str">
            <v>REVISADA</v>
          </cell>
          <cell r="X927"/>
          <cell r="Y927" t="str">
            <v>ACCEP.</v>
          </cell>
          <cell r="Z927"/>
        </row>
        <row r="928">
          <cell r="C928"/>
          <cell r="D928"/>
          <cell r="E928"/>
          <cell r="F928"/>
          <cell r="G928"/>
          <cell r="H928"/>
          <cell r="I928"/>
          <cell r="J928"/>
          <cell r="K928"/>
          <cell r="L928"/>
          <cell r="M928"/>
          <cell r="N928"/>
          <cell r="O928"/>
          <cell r="P928"/>
          <cell r="Q928"/>
          <cell r="R928"/>
          <cell r="S928"/>
          <cell r="T928"/>
          <cell r="U928"/>
          <cell r="V928"/>
          <cell r="W928"/>
          <cell r="X928"/>
          <cell r="Y928"/>
          <cell r="Z928"/>
        </row>
        <row r="929">
          <cell r="C929">
            <v>3824</v>
          </cell>
          <cell r="D929" t="str">
            <v>ELSAGA</v>
          </cell>
          <cell r="E929">
            <v>2016</v>
          </cell>
          <cell r="F929" t="str">
            <v>TA</v>
          </cell>
          <cell r="G929" t="str">
            <v>Inst. y PEM CSSat SALLENT v9.0</v>
          </cell>
          <cell r="H929" t="str">
            <v>IND</v>
          </cell>
          <cell r="I929"/>
          <cell r="J929">
            <v>4</v>
          </cell>
          <cell r="K929">
            <v>4</v>
          </cell>
          <cell r="L929">
            <v>0</v>
          </cell>
          <cell r="M929">
            <v>1</v>
          </cell>
          <cell r="N929" t="str">
            <v>-</v>
          </cell>
          <cell r="O929" t="str">
            <v>-</v>
          </cell>
          <cell r="P929" t="str">
            <v>-</v>
          </cell>
          <cell r="Q929" t="str">
            <v>-</v>
          </cell>
          <cell r="R929" t="str">
            <v>TRS</v>
          </cell>
          <cell r="S929" t="str">
            <v>-</v>
          </cell>
          <cell r="T929" t="str">
            <v>-</v>
          </cell>
          <cell r="U929">
            <v>42676</v>
          </cell>
          <cell r="V929">
            <v>42685</v>
          </cell>
          <cell r="W929">
            <v>42685</v>
          </cell>
          <cell r="X929">
            <v>9</v>
          </cell>
          <cell r="Y929">
            <v>42683</v>
          </cell>
          <cell r="Z929">
            <v>-2</v>
          </cell>
        </row>
        <row r="930">
          <cell r="C930">
            <v>3825</v>
          </cell>
          <cell r="D930" t="str">
            <v>ELEEBR</v>
          </cell>
          <cell r="E930">
            <v>2016</v>
          </cell>
          <cell r="F930" t="str">
            <v>TA</v>
          </cell>
          <cell r="G930" t="str">
            <v>REPARACIOCAP32-48 NS-799-2012</v>
          </cell>
          <cell r="H930" t="str">
            <v>IND</v>
          </cell>
          <cell r="I930"/>
          <cell r="J930">
            <v>1.5</v>
          </cell>
          <cell r="K930">
            <v>1.67</v>
          </cell>
          <cell r="L930">
            <v>-0.16999999999999993</v>
          </cell>
          <cell r="M930">
            <v>1.1133333333333333</v>
          </cell>
          <cell r="N930" t="str">
            <v>-</v>
          </cell>
          <cell r="O930" t="str">
            <v>-</v>
          </cell>
          <cell r="P930" t="str">
            <v>EMM</v>
          </cell>
          <cell r="Q930" t="str">
            <v>-</v>
          </cell>
          <cell r="R930" t="str">
            <v>-</v>
          </cell>
          <cell r="S930" t="str">
            <v>-</v>
          </cell>
          <cell r="T930" t="str">
            <v>-</v>
          </cell>
          <cell r="U930">
            <v>42684</v>
          </cell>
          <cell r="V930">
            <v>42689</v>
          </cell>
          <cell r="W930">
            <v>42695</v>
          </cell>
          <cell r="X930">
            <v>5</v>
          </cell>
          <cell r="Y930">
            <v>42695</v>
          </cell>
          <cell r="Z930">
            <v>0</v>
          </cell>
        </row>
        <row r="931">
          <cell r="C931">
            <v>3826</v>
          </cell>
          <cell r="D931" t="str">
            <v>ELEEBR</v>
          </cell>
          <cell r="E931">
            <v>2016</v>
          </cell>
          <cell r="F931" t="str">
            <v>TA</v>
          </cell>
          <cell r="G931" t="str">
            <v>REPARACIO M16EA NS-1987-2008</v>
          </cell>
          <cell r="H931" t="str">
            <v>IND</v>
          </cell>
          <cell r="I931"/>
          <cell r="J931">
            <v>1</v>
          </cell>
          <cell r="K931">
            <v>1.17</v>
          </cell>
          <cell r="L931">
            <v>-0.16999999999999993</v>
          </cell>
          <cell r="M931">
            <v>1.17</v>
          </cell>
          <cell r="N931" t="str">
            <v>-</v>
          </cell>
          <cell r="O931" t="str">
            <v>-</v>
          </cell>
          <cell r="P931" t="str">
            <v>EMM</v>
          </cell>
          <cell r="Q931" t="str">
            <v>-</v>
          </cell>
          <cell r="R931" t="str">
            <v>-</v>
          </cell>
          <cell r="S931" t="str">
            <v>-</v>
          </cell>
          <cell r="T931" t="str">
            <v>-</v>
          </cell>
          <cell r="U931">
            <v>42684</v>
          </cell>
          <cell r="V931">
            <v>42689</v>
          </cell>
          <cell r="W931">
            <v>42695</v>
          </cell>
          <cell r="X931">
            <v>5</v>
          </cell>
          <cell r="Y931">
            <v>42695</v>
          </cell>
          <cell r="Z931">
            <v>0</v>
          </cell>
        </row>
        <row r="932">
          <cell r="C932">
            <v>3827</v>
          </cell>
          <cell r="D932" t="str">
            <v>ELEEBR</v>
          </cell>
          <cell r="E932">
            <v>2016</v>
          </cell>
          <cell r="F932" t="str">
            <v>TA</v>
          </cell>
          <cell r="G932" t="str">
            <v>REPARACIO TEDISBP-3 2K10-1248</v>
          </cell>
          <cell r="H932" t="str">
            <v>IND</v>
          </cell>
          <cell r="I932"/>
          <cell r="J932">
            <v>1</v>
          </cell>
          <cell r="K932">
            <v>0.84</v>
          </cell>
          <cell r="L932">
            <v>0.16000000000000003</v>
          </cell>
          <cell r="M932">
            <v>0.84</v>
          </cell>
          <cell r="N932" t="str">
            <v>-</v>
          </cell>
          <cell r="O932" t="str">
            <v>-</v>
          </cell>
          <cell r="P932" t="str">
            <v>EMM</v>
          </cell>
          <cell r="Q932" t="str">
            <v>-</v>
          </cell>
          <cell r="R932" t="str">
            <v>-</v>
          </cell>
          <cell r="S932" t="str">
            <v>-</v>
          </cell>
          <cell r="T932" t="str">
            <v>-</v>
          </cell>
          <cell r="U932">
            <v>42684</v>
          </cell>
          <cell r="V932">
            <v>42689</v>
          </cell>
          <cell r="W932">
            <v>42695</v>
          </cell>
          <cell r="X932">
            <v>5</v>
          </cell>
          <cell r="Y932">
            <v>42695</v>
          </cell>
          <cell r="Z932">
            <v>0</v>
          </cell>
        </row>
        <row r="933">
          <cell r="C933">
            <v>3828</v>
          </cell>
          <cell r="D933" t="str">
            <v>ELEEBR</v>
          </cell>
          <cell r="E933">
            <v>2016</v>
          </cell>
          <cell r="F933" t="str">
            <v>TA</v>
          </cell>
          <cell r="G933" t="str">
            <v>REPARACIO TEDISBP-3 2K10-1252</v>
          </cell>
          <cell r="H933" t="str">
            <v>IND</v>
          </cell>
          <cell r="I933"/>
          <cell r="J933">
            <v>1</v>
          </cell>
          <cell r="K933">
            <v>0.84</v>
          </cell>
          <cell r="L933">
            <v>0.16000000000000003</v>
          </cell>
          <cell r="M933">
            <v>0.84</v>
          </cell>
          <cell r="N933" t="str">
            <v>-</v>
          </cell>
          <cell r="O933" t="str">
            <v>-</v>
          </cell>
          <cell r="P933" t="str">
            <v>EMM</v>
          </cell>
          <cell r="Q933" t="str">
            <v>-</v>
          </cell>
          <cell r="R933" t="str">
            <v>-</v>
          </cell>
          <cell r="S933" t="str">
            <v>-</v>
          </cell>
          <cell r="T933" t="str">
            <v>-</v>
          </cell>
          <cell r="U933">
            <v>42684</v>
          </cell>
          <cell r="V933">
            <v>42689</v>
          </cell>
          <cell r="W933">
            <v>42695</v>
          </cell>
          <cell r="X933">
            <v>5</v>
          </cell>
          <cell r="Y933">
            <v>42695</v>
          </cell>
          <cell r="Z933">
            <v>0</v>
          </cell>
        </row>
        <row r="934">
          <cell r="C934">
            <v>3829</v>
          </cell>
          <cell r="D934" t="str">
            <v>ELEEBR</v>
          </cell>
          <cell r="E934">
            <v>2016</v>
          </cell>
          <cell r="F934" t="str">
            <v>TA</v>
          </cell>
          <cell r="G934" t="str">
            <v>REPARACIO MODEM RTC RACK SN VIEJO</v>
          </cell>
          <cell r="H934" t="str">
            <v>IND</v>
          </cell>
          <cell r="I934"/>
          <cell r="J934">
            <v>1</v>
          </cell>
          <cell r="K934">
            <v>0.33</v>
          </cell>
          <cell r="L934">
            <v>0.66999999999999993</v>
          </cell>
          <cell r="M934">
            <v>0.33</v>
          </cell>
          <cell r="N934" t="str">
            <v>-</v>
          </cell>
          <cell r="O934" t="str">
            <v>-</v>
          </cell>
          <cell r="P934" t="str">
            <v>EMM</v>
          </cell>
          <cell r="Q934" t="str">
            <v>-</v>
          </cell>
          <cell r="R934" t="str">
            <v>-</v>
          </cell>
          <cell r="S934" t="str">
            <v>-</v>
          </cell>
          <cell r="T934" t="str">
            <v>-</v>
          </cell>
          <cell r="U934">
            <v>42685</v>
          </cell>
          <cell r="V934">
            <v>42689</v>
          </cell>
          <cell r="W934">
            <v>42695</v>
          </cell>
          <cell r="X934">
            <v>4</v>
          </cell>
          <cell r="Y934">
            <v>42695</v>
          </cell>
          <cell r="Z934">
            <v>0</v>
          </cell>
        </row>
        <row r="935">
          <cell r="C935">
            <v>3830</v>
          </cell>
          <cell r="D935" t="str">
            <v>ELEEBR</v>
          </cell>
          <cell r="E935">
            <v>2016</v>
          </cell>
          <cell r="F935" t="str">
            <v>TA</v>
          </cell>
          <cell r="G935" t="str">
            <v>REPARACIO MODEM RTC RACK 9500-466</v>
          </cell>
          <cell r="H935" t="str">
            <v>IND</v>
          </cell>
          <cell r="I935"/>
          <cell r="J935">
            <v>1</v>
          </cell>
          <cell r="K935">
            <v>0.5</v>
          </cell>
          <cell r="L935">
            <v>0.5</v>
          </cell>
          <cell r="M935">
            <v>0.5</v>
          </cell>
          <cell r="N935" t="str">
            <v>-</v>
          </cell>
          <cell r="O935" t="str">
            <v>-</v>
          </cell>
          <cell r="P935" t="str">
            <v>EMM</v>
          </cell>
          <cell r="Q935" t="str">
            <v>-</v>
          </cell>
          <cell r="R935" t="str">
            <v>-</v>
          </cell>
          <cell r="S935" t="str">
            <v>-</v>
          </cell>
          <cell r="T935" t="str">
            <v>-</v>
          </cell>
          <cell r="U935">
            <v>42685</v>
          </cell>
          <cell r="V935">
            <v>42689</v>
          </cell>
          <cell r="W935">
            <v>42695</v>
          </cell>
          <cell r="X935">
            <v>4</v>
          </cell>
          <cell r="Y935">
            <v>42695</v>
          </cell>
          <cell r="Z935">
            <v>0</v>
          </cell>
        </row>
        <row r="936">
          <cell r="C936">
            <v>3831</v>
          </cell>
          <cell r="D936" t="str">
            <v>ELEEBR</v>
          </cell>
          <cell r="E936">
            <v>2016</v>
          </cell>
          <cell r="F936" t="str">
            <v>TA</v>
          </cell>
          <cell r="G936" t="str">
            <v>REPARACIO MODEM RTC RACK SN NUEVO</v>
          </cell>
          <cell r="H936" t="str">
            <v>IND</v>
          </cell>
          <cell r="I936"/>
          <cell r="J936">
            <v>1</v>
          </cell>
          <cell r="K936">
            <v>0.5</v>
          </cell>
          <cell r="L936">
            <v>0.5</v>
          </cell>
          <cell r="M936">
            <v>0.5</v>
          </cell>
          <cell r="N936" t="str">
            <v>-</v>
          </cell>
          <cell r="O936" t="str">
            <v>-</v>
          </cell>
          <cell r="P936" t="str">
            <v>EMM</v>
          </cell>
          <cell r="Q936" t="str">
            <v>-</v>
          </cell>
          <cell r="R936" t="str">
            <v>-</v>
          </cell>
          <cell r="S936" t="str">
            <v>-</v>
          </cell>
          <cell r="T936" t="str">
            <v>-</v>
          </cell>
          <cell r="U936">
            <v>42685</v>
          </cell>
          <cell r="V936">
            <v>42689</v>
          </cell>
          <cell r="W936">
            <v>42695</v>
          </cell>
          <cell r="X936">
            <v>4</v>
          </cell>
          <cell r="Y936">
            <v>42695</v>
          </cell>
          <cell r="Z936">
            <v>0</v>
          </cell>
        </row>
        <row r="937">
          <cell r="C937">
            <v>3832</v>
          </cell>
          <cell r="D937" t="str">
            <v>ELEEBR</v>
          </cell>
          <cell r="E937">
            <v>2016</v>
          </cell>
          <cell r="F937" t="str">
            <v>TA</v>
          </cell>
          <cell r="G937" t="str">
            <v>REPARACIO MODEM RTC RACK 2001-291</v>
          </cell>
          <cell r="H937" t="str">
            <v>IND</v>
          </cell>
          <cell r="I937"/>
          <cell r="J937">
            <v>1</v>
          </cell>
          <cell r="K937">
            <v>0.67</v>
          </cell>
          <cell r="L937">
            <v>0.32999999999999996</v>
          </cell>
          <cell r="M937">
            <v>0.67</v>
          </cell>
          <cell r="N937" t="str">
            <v>-</v>
          </cell>
          <cell r="O937" t="str">
            <v>-</v>
          </cell>
          <cell r="P937" t="str">
            <v>EMM</v>
          </cell>
          <cell r="Q937" t="str">
            <v>-</v>
          </cell>
          <cell r="R937" t="str">
            <v>-</v>
          </cell>
          <cell r="S937" t="str">
            <v>-</v>
          </cell>
          <cell r="T937" t="str">
            <v>-</v>
          </cell>
          <cell r="U937">
            <v>42685</v>
          </cell>
          <cell r="V937">
            <v>42689</v>
          </cell>
          <cell r="W937">
            <v>42695</v>
          </cell>
          <cell r="X937">
            <v>4</v>
          </cell>
          <cell r="Y937">
            <v>42695</v>
          </cell>
          <cell r="Z937">
            <v>0</v>
          </cell>
        </row>
        <row r="938">
          <cell r="C938">
            <v>3833</v>
          </cell>
          <cell r="D938" t="str">
            <v>ELEEBR</v>
          </cell>
          <cell r="E938">
            <v>2016</v>
          </cell>
          <cell r="F938" t="str">
            <v>TA</v>
          </cell>
          <cell r="G938" t="str">
            <v>REPARACIO MODEM RTC RACK 2001-294</v>
          </cell>
          <cell r="H938" t="str">
            <v>IND</v>
          </cell>
          <cell r="I938"/>
          <cell r="J938">
            <v>1</v>
          </cell>
          <cell r="K938">
            <v>0.72</v>
          </cell>
          <cell r="L938">
            <v>0.28000000000000003</v>
          </cell>
          <cell r="M938">
            <v>0.72</v>
          </cell>
          <cell r="N938" t="str">
            <v>-</v>
          </cell>
          <cell r="O938" t="str">
            <v>-</v>
          </cell>
          <cell r="P938" t="str">
            <v>EMM</v>
          </cell>
          <cell r="Q938" t="str">
            <v>-</v>
          </cell>
          <cell r="R938" t="str">
            <v>-</v>
          </cell>
          <cell r="S938" t="str">
            <v>-</v>
          </cell>
          <cell r="T938" t="str">
            <v>-</v>
          </cell>
          <cell r="U938">
            <v>42685</v>
          </cell>
          <cell r="V938">
            <v>42689</v>
          </cell>
          <cell r="W938">
            <v>42695</v>
          </cell>
          <cell r="X938">
            <v>4</v>
          </cell>
          <cell r="Y938">
            <v>42695</v>
          </cell>
          <cell r="Z938">
            <v>0</v>
          </cell>
        </row>
        <row r="939">
          <cell r="C939">
            <v>3834</v>
          </cell>
          <cell r="D939" t="str">
            <v>ELEEBR</v>
          </cell>
          <cell r="E939">
            <v>2016</v>
          </cell>
          <cell r="F939" t="str">
            <v>TA</v>
          </cell>
          <cell r="G939" t="str">
            <v>REPARACIO MODEM RTC RACK 836-2010</v>
          </cell>
          <cell r="H939" t="str">
            <v>IND</v>
          </cell>
          <cell r="I939"/>
          <cell r="J939">
            <v>1</v>
          </cell>
          <cell r="K939">
            <v>0.67</v>
          </cell>
          <cell r="L939">
            <v>0.32999999999999996</v>
          </cell>
          <cell r="M939">
            <v>0.67</v>
          </cell>
          <cell r="N939" t="str">
            <v>-</v>
          </cell>
          <cell r="O939" t="str">
            <v>-</v>
          </cell>
          <cell r="P939" t="str">
            <v>EMM</v>
          </cell>
          <cell r="Q939" t="str">
            <v>-</v>
          </cell>
          <cell r="R939" t="str">
            <v>-</v>
          </cell>
          <cell r="S939" t="str">
            <v>-</v>
          </cell>
          <cell r="T939" t="str">
            <v>-</v>
          </cell>
          <cell r="U939">
            <v>42685</v>
          </cell>
          <cell r="V939">
            <v>42689</v>
          </cell>
          <cell r="W939">
            <v>42695</v>
          </cell>
          <cell r="X939">
            <v>4</v>
          </cell>
          <cell r="Y939">
            <v>42695</v>
          </cell>
          <cell r="Z939">
            <v>0</v>
          </cell>
        </row>
        <row r="940">
          <cell r="C940">
            <v>3835</v>
          </cell>
          <cell r="D940" t="str">
            <v>ELEEBR</v>
          </cell>
          <cell r="E940">
            <v>2016</v>
          </cell>
          <cell r="F940" t="str">
            <v>TA</v>
          </cell>
          <cell r="G940" t="str">
            <v>REPARACIO MODEM RTC TEDIS SN</v>
          </cell>
          <cell r="H940" t="str">
            <v>IND</v>
          </cell>
          <cell r="I940"/>
          <cell r="J940">
            <v>1</v>
          </cell>
          <cell r="K940">
            <v>0.5</v>
          </cell>
          <cell r="L940">
            <v>0.5</v>
          </cell>
          <cell r="M940">
            <v>0.5</v>
          </cell>
          <cell r="N940" t="str">
            <v>-</v>
          </cell>
          <cell r="O940" t="str">
            <v>-</v>
          </cell>
          <cell r="P940" t="str">
            <v>EMM</v>
          </cell>
          <cell r="Q940" t="str">
            <v>-</v>
          </cell>
          <cell r="R940" t="str">
            <v>-</v>
          </cell>
          <cell r="S940" t="str">
            <v>-</v>
          </cell>
          <cell r="T940" t="str">
            <v>-</v>
          </cell>
          <cell r="U940">
            <v>42685</v>
          </cell>
          <cell r="V940">
            <v>42689</v>
          </cell>
          <cell r="W940">
            <v>42695</v>
          </cell>
          <cell r="X940">
            <v>4</v>
          </cell>
          <cell r="Y940">
            <v>42695</v>
          </cell>
          <cell r="Z940">
            <v>0</v>
          </cell>
        </row>
        <row r="941">
          <cell r="C941">
            <v>3836</v>
          </cell>
          <cell r="D941" t="str">
            <v>ELEARD</v>
          </cell>
          <cell r="E941">
            <v>2016</v>
          </cell>
          <cell r="F941" t="str">
            <v>TA</v>
          </cell>
          <cell r="G941" t="str">
            <v>Re-Instal.lacio SW TEDIS.Net ARDALES</v>
          </cell>
          <cell r="H941" t="str">
            <v>IND</v>
          </cell>
          <cell r="I941"/>
          <cell r="J941">
            <v>9</v>
          </cell>
          <cell r="K941">
            <v>9</v>
          </cell>
          <cell r="L941">
            <v>0</v>
          </cell>
          <cell r="M941">
            <v>1</v>
          </cell>
          <cell r="N941" t="str">
            <v>-</v>
          </cell>
          <cell r="O941" t="str">
            <v>-</v>
          </cell>
          <cell r="P941" t="str">
            <v>-</v>
          </cell>
          <cell r="Q941" t="str">
            <v>-</v>
          </cell>
          <cell r="R941" t="str">
            <v>EDC</v>
          </cell>
          <cell r="S941" t="str">
            <v>-</v>
          </cell>
          <cell r="T941" t="str">
            <v>-</v>
          </cell>
          <cell r="U941">
            <v>42681</v>
          </cell>
          <cell r="V941">
            <v>42685</v>
          </cell>
          <cell r="W941">
            <v>42685</v>
          </cell>
          <cell r="X941">
            <v>4</v>
          </cell>
          <cell r="Y941">
            <v>42685</v>
          </cell>
          <cell r="Z941">
            <v>0</v>
          </cell>
        </row>
        <row r="942">
          <cell r="C942">
            <v>3837</v>
          </cell>
          <cell r="D942" t="str">
            <v>ELEBER</v>
          </cell>
          <cell r="E942">
            <v>2016</v>
          </cell>
          <cell r="F942" t="str">
            <v>TA</v>
          </cell>
          <cell r="G942" t="str">
            <v>Inst. i PEM RTU C.T. BERCHULES v1.0</v>
          </cell>
          <cell r="H942" t="str">
            <v>IND</v>
          </cell>
          <cell r="I942"/>
          <cell r="J942">
            <v>11</v>
          </cell>
          <cell r="K942">
            <v>13.54</v>
          </cell>
          <cell r="L942">
            <v>-2.5399999999999991</v>
          </cell>
          <cell r="M942">
            <v>1.2309090909090907</v>
          </cell>
          <cell r="N942" t="str">
            <v>-</v>
          </cell>
          <cell r="O942" t="str">
            <v>-</v>
          </cell>
          <cell r="P942" t="str">
            <v>-</v>
          </cell>
          <cell r="Q942" t="str">
            <v>-</v>
          </cell>
          <cell r="R942" t="str">
            <v>RVC</v>
          </cell>
          <cell r="S942" t="str">
            <v>-</v>
          </cell>
          <cell r="T942" t="str">
            <v>-</v>
          </cell>
          <cell r="U942">
            <v>42688</v>
          </cell>
          <cell r="V942">
            <v>42720</v>
          </cell>
          <cell r="W942">
            <v>42720</v>
          </cell>
          <cell r="X942">
            <v>32</v>
          </cell>
          <cell r="Y942">
            <v>42704</v>
          </cell>
          <cell r="Z942">
            <v>-16</v>
          </cell>
        </row>
        <row r="943">
          <cell r="C943">
            <v>3838</v>
          </cell>
          <cell r="D943" t="str">
            <v>ELECAR</v>
          </cell>
          <cell r="E943">
            <v>2016</v>
          </cell>
          <cell r="F943" t="str">
            <v>TA</v>
          </cell>
          <cell r="G943" t="str">
            <v>REPARACIO MODEM-FSK RTU TRULLAS</v>
          </cell>
          <cell r="H943" t="str">
            <v>IND</v>
          </cell>
          <cell r="I943"/>
          <cell r="J943">
            <v>1.5</v>
          </cell>
          <cell r="K943">
            <v>1.25</v>
          </cell>
          <cell r="L943">
            <v>0.25</v>
          </cell>
          <cell r="M943">
            <v>0.83333333333333337</v>
          </cell>
          <cell r="N943" t="str">
            <v>-</v>
          </cell>
          <cell r="O943" t="str">
            <v>-</v>
          </cell>
          <cell r="P943" t="str">
            <v>EMM</v>
          </cell>
          <cell r="Q943" t="str">
            <v>-</v>
          </cell>
          <cell r="R943" t="str">
            <v>-</v>
          </cell>
          <cell r="S943" t="str">
            <v>-</v>
          </cell>
          <cell r="T943" t="str">
            <v>-</v>
          </cell>
          <cell r="U943">
            <v>42688</v>
          </cell>
          <cell r="V943">
            <v>42689</v>
          </cell>
          <cell r="W943">
            <v>42689</v>
          </cell>
          <cell r="X943">
            <v>1</v>
          </cell>
          <cell r="Y943">
            <v>42689</v>
          </cell>
          <cell r="Z943">
            <v>0</v>
          </cell>
        </row>
        <row r="944">
          <cell r="C944">
            <v>3839</v>
          </cell>
          <cell r="D944" t="str">
            <v>ELEBER</v>
          </cell>
          <cell r="E944">
            <v>2016</v>
          </cell>
          <cell r="F944" t="str">
            <v>TA</v>
          </cell>
          <cell r="G944" t="str">
            <v>1 x MODEM RTC 9-36V (BERMEJALES)</v>
          </cell>
          <cell r="H944" t="str">
            <v>IND</v>
          </cell>
          <cell r="I944"/>
          <cell r="J944">
            <v>1</v>
          </cell>
          <cell r="K944">
            <v>0.92</v>
          </cell>
          <cell r="L944">
            <v>7.999999999999996E-2</v>
          </cell>
          <cell r="M944">
            <v>0.92</v>
          </cell>
          <cell r="N944" t="str">
            <v>-</v>
          </cell>
          <cell r="O944" t="str">
            <v>-</v>
          </cell>
          <cell r="P944" t="str">
            <v>EMM</v>
          </cell>
          <cell r="Q944" t="str">
            <v>-</v>
          </cell>
          <cell r="R944" t="str">
            <v>-</v>
          </cell>
          <cell r="S944" t="str">
            <v>-</v>
          </cell>
          <cell r="T944" t="str">
            <v>-</v>
          </cell>
          <cell r="U944">
            <v>42689</v>
          </cell>
          <cell r="V944">
            <v>42704</v>
          </cell>
          <cell r="W944">
            <v>42704</v>
          </cell>
          <cell r="X944">
            <v>15</v>
          </cell>
          <cell r="Y944">
            <v>42689</v>
          </cell>
          <cell r="Z944">
            <v>-15</v>
          </cell>
        </row>
        <row r="945">
          <cell r="C945">
            <v>3840</v>
          </cell>
          <cell r="D945" t="str">
            <v>EYPESA</v>
          </cell>
          <cell r="E945">
            <v>2016</v>
          </cell>
          <cell r="F945" t="str">
            <v>TA</v>
          </cell>
          <cell r="G945" t="str">
            <v>RTU+SAI ARMARI TELEGESTIO E.T. LLEBRE-II v1.0 (Proto)</v>
          </cell>
          <cell r="H945" t="str">
            <v>IND</v>
          </cell>
          <cell r="I945"/>
          <cell r="J945">
            <v>19.5</v>
          </cell>
          <cell r="K945">
            <v>31.33</v>
          </cell>
          <cell r="L945">
            <v>-11.829999999999998</v>
          </cell>
          <cell r="M945">
            <v>1.6066666666666667</v>
          </cell>
          <cell r="N945" t="str">
            <v>-</v>
          </cell>
          <cell r="O945" t="str">
            <v>-</v>
          </cell>
          <cell r="P945" t="str">
            <v>-</v>
          </cell>
          <cell r="Q945" t="str">
            <v>JMG</v>
          </cell>
          <cell r="R945" t="str">
            <v>-</v>
          </cell>
          <cell r="S945" t="str">
            <v>-</v>
          </cell>
          <cell r="T945" t="str">
            <v>-</v>
          </cell>
          <cell r="U945">
            <v>42689</v>
          </cell>
          <cell r="V945">
            <v>42704</v>
          </cell>
          <cell r="W945">
            <v>42720</v>
          </cell>
          <cell r="X945">
            <v>15</v>
          </cell>
          <cell r="Y945">
            <v>42720</v>
          </cell>
          <cell r="Z945">
            <v>0</v>
          </cell>
        </row>
        <row r="946">
          <cell r="C946">
            <v>3841</v>
          </cell>
          <cell r="D946" t="str">
            <v>EYPESA</v>
          </cell>
          <cell r="E946">
            <v>2016</v>
          </cell>
          <cell r="F946" t="str">
            <v>TA</v>
          </cell>
          <cell r="G946" t="str">
            <v>RTU ARMARI TELEGESTIO v1.0 (Proto)</v>
          </cell>
          <cell r="H946" t="str">
            <v>IND</v>
          </cell>
          <cell r="I946"/>
          <cell r="J946">
            <v>18.5</v>
          </cell>
          <cell r="K946">
            <v>11.84</v>
          </cell>
          <cell r="L946">
            <v>6.66</v>
          </cell>
          <cell r="M946">
            <v>0.64</v>
          </cell>
          <cell r="N946" t="str">
            <v>-</v>
          </cell>
          <cell r="O946" t="str">
            <v>-</v>
          </cell>
          <cell r="P946" t="str">
            <v>-</v>
          </cell>
          <cell r="Q946" t="str">
            <v>JMG</v>
          </cell>
          <cell r="R946" t="str">
            <v>-</v>
          </cell>
          <cell r="S946" t="str">
            <v>-</v>
          </cell>
          <cell r="T946" t="str">
            <v>-</v>
          </cell>
          <cell r="U946">
            <v>42689</v>
          </cell>
          <cell r="V946">
            <v>42704</v>
          </cell>
          <cell r="W946">
            <v>43088</v>
          </cell>
          <cell r="X946">
            <v>15</v>
          </cell>
          <cell r="Y946">
            <v>43088</v>
          </cell>
          <cell r="Z946">
            <v>0</v>
          </cell>
        </row>
        <row r="947">
          <cell r="C947">
            <v>3842</v>
          </cell>
          <cell r="D947" t="str">
            <v>DIELCA</v>
          </cell>
          <cell r="E947">
            <v>2016</v>
          </cell>
          <cell r="F947" t="str">
            <v>TA</v>
          </cell>
          <cell r="G947" t="str">
            <v>SOPORTE CSSat CALLOSA 2,016</v>
          </cell>
          <cell r="H947" t="str">
            <v>IND</v>
          </cell>
          <cell r="I947"/>
          <cell r="J947">
            <v>1.5</v>
          </cell>
          <cell r="K947">
            <v>1.5</v>
          </cell>
          <cell r="L947">
            <v>0</v>
          </cell>
          <cell r="M947">
            <v>1</v>
          </cell>
          <cell r="N947" t="str">
            <v>-</v>
          </cell>
          <cell r="O947" t="str">
            <v>-</v>
          </cell>
          <cell r="P947" t="str">
            <v>-</v>
          </cell>
          <cell r="Q947" t="str">
            <v>-</v>
          </cell>
          <cell r="R947" t="str">
            <v>TRS</v>
          </cell>
          <cell r="S947" t="str">
            <v>-</v>
          </cell>
          <cell r="T947" t="str">
            <v>-</v>
          </cell>
          <cell r="U947">
            <v>42682</v>
          </cell>
          <cell r="V947">
            <v>42682</v>
          </cell>
          <cell r="W947">
            <v>42682</v>
          </cell>
          <cell r="X947">
            <v>0</v>
          </cell>
          <cell r="Y947">
            <v>42682</v>
          </cell>
          <cell r="Z947">
            <v>0</v>
          </cell>
        </row>
        <row r="948">
          <cell r="C948">
            <v>3843</v>
          </cell>
          <cell r="D948" t="str">
            <v>BASENE</v>
          </cell>
          <cell r="E948">
            <v>2016</v>
          </cell>
          <cell r="F948" t="str">
            <v>TA</v>
          </cell>
          <cell r="G948" t="str">
            <v>SCADA BASSOLS ENERGIA v4.3</v>
          </cell>
          <cell r="H948" t="str">
            <v>PPAL</v>
          </cell>
          <cell r="I948"/>
          <cell r="J948">
            <v>3.25</v>
          </cell>
          <cell r="K948">
            <v>2.58</v>
          </cell>
          <cell r="L948">
            <v>0.66999999999999993</v>
          </cell>
          <cell r="M948">
            <v>0.79384615384615387</v>
          </cell>
          <cell r="N948" t="str">
            <v>-</v>
          </cell>
          <cell r="O948" t="str">
            <v>-</v>
          </cell>
          <cell r="P948" t="str">
            <v>-</v>
          </cell>
          <cell r="Q948" t="str">
            <v>-</v>
          </cell>
          <cell r="R948" t="str">
            <v>RVC</v>
          </cell>
          <cell r="S948" t="str">
            <v>-</v>
          </cell>
          <cell r="T948" t="str">
            <v>-</v>
          </cell>
          <cell r="U948">
            <v>42689</v>
          </cell>
          <cell r="V948">
            <v>42704</v>
          </cell>
          <cell r="W948">
            <v>42723</v>
          </cell>
          <cell r="X948">
            <v>15</v>
          </cell>
          <cell r="Y948">
            <v>42723</v>
          </cell>
          <cell r="Z948">
            <v>0</v>
          </cell>
        </row>
        <row r="949">
          <cell r="C949">
            <v>3844</v>
          </cell>
          <cell r="D949" t="str">
            <v>SITEL</v>
          </cell>
          <cell r="E949">
            <v>2016</v>
          </cell>
          <cell r="F949" t="str">
            <v>TA</v>
          </cell>
          <cell r="G949" t="str">
            <v xml:space="preserve">RTU C.T. GUSSINYER v2.0 </v>
          </cell>
          <cell r="H949" t="str">
            <v>OF3843</v>
          </cell>
          <cell r="I949"/>
          <cell r="J949">
            <v>0.75</v>
          </cell>
          <cell r="K949">
            <v>0.83</v>
          </cell>
          <cell r="L949">
            <v>-7.999999999999996E-2</v>
          </cell>
          <cell r="M949">
            <v>1.1066666666666667</v>
          </cell>
          <cell r="N949" t="str">
            <v>-</v>
          </cell>
          <cell r="O949" t="str">
            <v>-</v>
          </cell>
          <cell r="P949" t="str">
            <v>-</v>
          </cell>
          <cell r="Q949" t="str">
            <v>JMG</v>
          </cell>
          <cell r="R949" t="str">
            <v>-</v>
          </cell>
          <cell r="S949" t="str">
            <v>-</v>
          </cell>
          <cell r="T949" t="str">
            <v>-</v>
          </cell>
          <cell r="U949">
            <v>42689</v>
          </cell>
          <cell r="V949">
            <v>42704</v>
          </cell>
          <cell r="W949">
            <v>42723</v>
          </cell>
          <cell r="X949">
            <v>15</v>
          </cell>
          <cell r="Y949">
            <v>42723</v>
          </cell>
          <cell r="Z949">
            <v>0</v>
          </cell>
        </row>
        <row r="950">
          <cell r="C950">
            <v>3845</v>
          </cell>
          <cell r="D950" t="str">
            <v>SITEL</v>
          </cell>
          <cell r="E950">
            <v>2016</v>
          </cell>
          <cell r="F950" t="str">
            <v>TA</v>
          </cell>
          <cell r="G950" t="str">
            <v>RTU C.T. LA PUNTIA v2.0</v>
          </cell>
          <cell r="H950" t="str">
            <v>OF3843</v>
          </cell>
          <cell r="I950"/>
          <cell r="J950">
            <v>0.75</v>
          </cell>
          <cell r="K950">
            <v>0.83</v>
          </cell>
          <cell r="L950">
            <v>-7.999999999999996E-2</v>
          </cell>
          <cell r="M950">
            <v>1.1066666666666667</v>
          </cell>
          <cell r="N950" t="str">
            <v>-</v>
          </cell>
          <cell r="O950" t="str">
            <v>-</v>
          </cell>
          <cell r="P950" t="str">
            <v>-</v>
          </cell>
          <cell r="Q950" t="str">
            <v>JMG</v>
          </cell>
          <cell r="R950" t="str">
            <v>-</v>
          </cell>
          <cell r="S950" t="str">
            <v>-</v>
          </cell>
          <cell r="T950" t="str">
            <v>-</v>
          </cell>
          <cell r="U950">
            <v>42689</v>
          </cell>
          <cell r="V950">
            <v>42704</v>
          </cell>
          <cell r="W950">
            <v>42723</v>
          </cell>
          <cell r="X950">
            <v>15</v>
          </cell>
          <cell r="Y950">
            <v>42723</v>
          </cell>
          <cell r="Z950">
            <v>0</v>
          </cell>
        </row>
        <row r="951">
          <cell r="C951">
            <v>3846</v>
          </cell>
          <cell r="D951" t="str">
            <v>SITEL</v>
          </cell>
          <cell r="E951">
            <v>2016</v>
          </cell>
          <cell r="F951" t="str">
            <v>TA</v>
          </cell>
          <cell r="G951" t="str">
            <v>RTU C.T. LES FUNOSES v2.0</v>
          </cell>
          <cell r="H951" t="str">
            <v>OF3843</v>
          </cell>
          <cell r="I951"/>
          <cell r="J951">
            <v>0.75</v>
          </cell>
          <cell r="K951">
            <v>0.83</v>
          </cell>
          <cell r="L951">
            <v>-7.999999999999996E-2</v>
          </cell>
          <cell r="M951">
            <v>1.1066666666666667</v>
          </cell>
          <cell r="N951" t="str">
            <v>-</v>
          </cell>
          <cell r="O951" t="str">
            <v>-</v>
          </cell>
          <cell r="P951" t="str">
            <v>-</v>
          </cell>
          <cell r="Q951" t="str">
            <v>JMG</v>
          </cell>
          <cell r="R951" t="str">
            <v>-</v>
          </cell>
          <cell r="S951" t="str">
            <v>-</v>
          </cell>
          <cell r="T951" t="str">
            <v>-</v>
          </cell>
          <cell r="U951">
            <v>42689</v>
          </cell>
          <cell r="V951">
            <v>42704</v>
          </cell>
          <cell r="W951">
            <v>42723</v>
          </cell>
          <cell r="X951">
            <v>15</v>
          </cell>
          <cell r="Y951">
            <v>42723</v>
          </cell>
          <cell r="Z951">
            <v>0</v>
          </cell>
        </row>
        <row r="952">
          <cell r="C952">
            <v>3847</v>
          </cell>
          <cell r="D952" t="str">
            <v>SITEL</v>
          </cell>
          <cell r="E952">
            <v>2016</v>
          </cell>
          <cell r="F952" t="str">
            <v>TA</v>
          </cell>
          <cell r="G952" t="str">
            <v>RTU C.S. SANT JOAN v1.0</v>
          </cell>
          <cell r="H952" t="str">
            <v>OF3843</v>
          </cell>
          <cell r="I952"/>
          <cell r="J952">
            <v>0.75</v>
          </cell>
          <cell r="K952">
            <v>0.83</v>
          </cell>
          <cell r="L952">
            <v>-7.999999999999996E-2</v>
          </cell>
          <cell r="M952">
            <v>1.1066666666666667</v>
          </cell>
          <cell r="N952" t="str">
            <v>-</v>
          </cell>
          <cell r="O952" t="str">
            <v>-</v>
          </cell>
          <cell r="P952" t="str">
            <v>-</v>
          </cell>
          <cell r="Q952" t="str">
            <v>JMG</v>
          </cell>
          <cell r="R952" t="str">
            <v>-</v>
          </cell>
          <cell r="S952" t="str">
            <v>-</v>
          </cell>
          <cell r="T952" t="str">
            <v>-</v>
          </cell>
          <cell r="U952">
            <v>42689</v>
          </cell>
          <cell r="V952">
            <v>42704</v>
          </cell>
          <cell r="W952">
            <v>42723</v>
          </cell>
          <cell r="X952">
            <v>15</v>
          </cell>
          <cell r="Y952">
            <v>42723</v>
          </cell>
          <cell r="Z952">
            <v>0</v>
          </cell>
        </row>
        <row r="953">
          <cell r="C953">
            <v>3848</v>
          </cell>
          <cell r="D953" t="str">
            <v>SITEL</v>
          </cell>
          <cell r="E953">
            <v>2016</v>
          </cell>
          <cell r="F953" t="str">
            <v>TA</v>
          </cell>
          <cell r="G953" t="str">
            <v>RTU C.T. BEGUDA v2.0</v>
          </cell>
          <cell r="H953" t="str">
            <v>OF3843</v>
          </cell>
          <cell r="I953"/>
          <cell r="J953">
            <v>0.75</v>
          </cell>
          <cell r="K953">
            <v>0.59</v>
          </cell>
          <cell r="L953">
            <v>0.16000000000000003</v>
          </cell>
          <cell r="M953">
            <v>0.78666666666666663</v>
          </cell>
          <cell r="N953" t="str">
            <v>-</v>
          </cell>
          <cell r="O953" t="str">
            <v>-</v>
          </cell>
          <cell r="P953" t="str">
            <v>-</v>
          </cell>
          <cell r="Q953" t="str">
            <v>JMG</v>
          </cell>
          <cell r="R953" t="str">
            <v>-</v>
          </cell>
          <cell r="S953" t="str">
            <v>-</v>
          </cell>
          <cell r="T953" t="str">
            <v>-</v>
          </cell>
          <cell r="U953">
            <v>42689</v>
          </cell>
          <cell r="V953">
            <v>42704</v>
          </cell>
          <cell r="W953">
            <v>42706</v>
          </cell>
          <cell r="X953">
            <v>15</v>
          </cell>
          <cell r="Y953">
            <v>42706</v>
          </cell>
          <cell r="Z953">
            <v>0</v>
          </cell>
        </row>
        <row r="954">
          <cell r="C954">
            <v>3849</v>
          </cell>
          <cell r="D954" t="str">
            <v>ELECAR</v>
          </cell>
          <cell r="E954">
            <v>2016</v>
          </cell>
          <cell r="F954" t="str">
            <v>TA</v>
          </cell>
          <cell r="G954" t="str">
            <v>SUPORT SCADA CARDENER 2,016</v>
          </cell>
          <cell r="H954" t="str">
            <v>IND</v>
          </cell>
          <cell r="I954"/>
          <cell r="J954">
            <v>1</v>
          </cell>
          <cell r="K954">
            <v>1</v>
          </cell>
          <cell r="L954">
            <v>0</v>
          </cell>
          <cell r="M954">
            <v>1</v>
          </cell>
          <cell r="N954" t="str">
            <v>-</v>
          </cell>
          <cell r="O954" t="str">
            <v>-</v>
          </cell>
          <cell r="P954" t="str">
            <v>-</v>
          </cell>
          <cell r="Q954" t="str">
            <v>-</v>
          </cell>
          <cell r="R954" t="str">
            <v>RVC</v>
          </cell>
          <cell r="S954" t="str">
            <v>-</v>
          </cell>
          <cell r="T954" t="str">
            <v>-</v>
          </cell>
          <cell r="U954">
            <v>42690</v>
          </cell>
          <cell r="V954">
            <v>42699</v>
          </cell>
          <cell r="W954">
            <v>42699</v>
          </cell>
          <cell r="X954">
            <v>9</v>
          </cell>
          <cell r="Y954">
            <v>42695</v>
          </cell>
          <cell r="Z954">
            <v>-4</v>
          </cell>
        </row>
        <row r="955">
          <cell r="C955">
            <v>3850</v>
          </cell>
          <cell r="D955" t="str">
            <v>SAMPOL</v>
          </cell>
          <cell r="E955">
            <v>2016</v>
          </cell>
          <cell r="F955" t="str">
            <v>TA</v>
          </cell>
          <cell r="G955" t="str">
            <v>STG-TEDIS SAMPOL v1.0</v>
          </cell>
          <cell r="H955" t="str">
            <v>IND</v>
          </cell>
          <cell r="I955"/>
          <cell r="J955">
            <v>39</v>
          </cell>
          <cell r="K955">
            <v>28.5</v>
          </cell>
          <cell r="L955">
            <v>10.5</v>
          </cell>
          <cell r="M955">
            <v>0.73076923076923073</v>
          </cell>
          <cell r="N955" t="str">
            <v>-</v>
          </cell>
          <cell r="O955" t="str">
            <v>-</v>
          </cell>
          <cell r="P955" t="str">
            <v>-</v>
          </cell>
          <cell r="Q955" t="str">
            <v>-</v>
          </cell>
          <cell r="R955" t="str">
            <v>TRS</v>
          </cell>
          <cell r="S955" t="str">
            <v>-</v>
          </cell>
          <cell r="T955" t="str">
            <v>-</v>
          </cell>
          <cell r="U955">
            <v>42696</v>
          </cell>
          <cell r="V955">
            <v>42720</v>
          </cell>
          <cell r="W955">
            <v>42782</v>
          </cell>
          <cell r="X955">
            <v>24</v>
          </cell>
          <cell r="Y955">
            <v>42782</v>
          </cell>
          <cell r="Z955">
            <v>0</v>
          </cell>
        </row>
        <row r="956">
          <cell r="C956">
            <v>3851</v>
          </cell>
          <cell r="D956" t="str">
            <v>EYPESA</v>
          </cell>
          <cell r="E956">
            <v>2016</v>
          </cell>
          <cell r="F956" t="str">
            <v>TA</v>
          </cell>
          <cell r="G956" t="str">
            <v>RTU+SAI ARMARI TELEGESTIO E.T. SANATORI SEVA v1.0 (Proto)</v>
          </cell>
          <cell r="H956" t="str">
            <v>IND</v>
          </cell>
          <cell r="I956"/>
          <cell r="J956">
            <v>19.5</v>
          </cell>
          <cell r="K956">
            <v>35.33</v>
          </cell>
          <cell r="L956">
            <v>-15.829999999999998</v>
          </cell>
          <cell r="M956">
            <v>1.8117948717948718</v>
          </cell>
          <cell r="N956" t="str">
            <v>-</v>
          </cell>
          <cell r="O956" t="str">
            <v>-</v>
          </cell>
          <cell r="P956" t="str">
            <v>-</v>
          </cell>
          <cell r="Q956" t="str">
            <v>JMG</v>
          </cell>
          <cell r="R956" t="str">
            <v>-</v>
          </cell>
          <cell r="S956" t="str">
            <v>-</v>
          </cell>
          <cell r="T956" t="str">
            <v>-</v>
          </cell>
          <cell r="U956">
            <v>42689</v>
          </cell>
          <cell r="V956">
            <v>42704</v>
          </cell>
          <cell r="W956">
            <v>42724</v>
          </cell>
          <cell r="X956">
            <v>15</v>
          </cell>
          <cell r="Y956">
            <v>42724</v>
          </cell>
          <cell r="Z956">
            <v>0</v>
          </cell>
        </row>
        <row r="957">
          <cell r="C957">
            <v>3852</v>
          </cell>
          <cell r="D957" t="str">
            <v>ORMAZA</v>
          </cell>
          <cell r="E957">
            <v>2016</v>
          </cell>
          <cell r="F957" t="str">
            <v>OB</v>
          </cell>
          <cell r="G957" t="str">
            <v>CC SCADA UNIVERSITAT ALACANT v1.2</v>
          </cell>
          <cell r="H957" t="str">
            <v>OF3604</v>
          </cell>
          <cell r="I957"/>
          <cell r="J957">
            <v>6</v>
          </cell>
          <cell r="K957">
            <v>0</v>
          </cell>
          <cell r="L957">
            <v>6</v>
          </cell>
          <cell r="M957">
            <v>0</v>
          </cell>
          <cell r="N957" t="str">
            <v>-</v>
          </cell>
          <cell r="O957" t="str">
            <v>-</v>
          </cell>
          <cell r="P957" t="str">
            <v>-</v>
          </cell>
          <cell r="Q957" t="str">
            <v>JMG</v>
          </cell>
          <cell r="R957" t="str">
            <v>-</v>
          </cell>
          <cell r="S957" t="str">
            <v>-</v>
          </cell>
          <cell r="T957" t="str">
            <v>-</v>
          </cell>
          <cell r="U957">
            <v>42698</v>
          </cell>
          <cell r="V957">
            <v>42735</v>
          </cell>
          <cell r="W957">
            <v>42735</v>
          </cell>
          <cell r="X957">
            <v>37</v>
          </cell>
          <cell r="Y957"/>
          <cell r="Z957" t="str">
            <v/>
          </cell>
        </row>
        <row r="958">
          <cell r="C958"/>
          <cell r="D958"/>
          <cell r="E958"/>
          <cell r="F958"/>
          <cell r="G958"/>
          <cell r="H958"/>
          <cell r="I958"/>
          <cell r="J958">
            <v>150</v>
          </cell>
          <cell r="K958">
            <v>153.11000000000001</v>
          </cell>
          <cell r="L958">
            <v>-3.1100000000000136</v>
          </cell>
          <cell r="M958"/>
          <cell r="N958"/>
          <cell r="O958"/>
          <cell r="P958"/>
          <cell r="Q958"/>
          <cell r="R958"/>
          <cell r="S958"/>
          <cell r="T958"/>
          <cell r="U958"/>
          <cell r="V958"/>
          <cell r="W958"/>
          <cell r="X958"/>
          <cell r="Y958"/>
          <cell r="Z958">
            <v>-37</v>
          </cell>
        </row>
        <row r="959">
          <cell r="C959"/>
          <cell r="D959"/>
          <cell r="E959"/>
          <cell r="F959"/>
          <cell r="G959"/>
          <cell r="H959"/>
          <cell r="I959"/>
          <cell r="J959"/>
          <cell r="K959"/>
          <cell r="L959"/>
          <cell r="M959"/>
          <cell r="N959"/>
          <cell r="O959"/>
          <cell r="P959"/>
          <cell r="Q959"/>
          <cell r="R959"/>
          <cell r="S959"/>
          <cell r="T959"/>
          <cell r="U959"/>
          <cell r="V959"/>
          <cell r="W959"/>
          <cell r="X959"/>
          <cell r="Y959"/>
          <cell r="Z959"/>
        </row>
        <row r="960">
          <cell r="C960"/>
          <cell r="D960"/>
          <cell r="E960"/>
          <cell r="F960"/>
          <cell r="G960"/>
          <cell r="H960"/>
          <cell r="I960"/>
          <cell r="J960"/>
          <cell r="K960"/>
          <cell r="L960"/>
          <cell r="M960"/>
          <cell r="N960"/>
          <cell r="O960"/>
          <cell r="P960"/>
          <cell r="Q960"/>
          <cell r="R960"/>
          <cell r="S960"/>
          <cell r="T960"/>
          <cell r="U960"/>
          <cell r="V960"/>
          <cell r="W960"/>
          <cell r="X960"/>
          <cell r="Y960"/>
          <cell r="Z960"/>
        </row>
        <row r="961">
          <cell r="C961"/>
          <cell r="D961"/>
          <cell r="E961"/>
          <cell r="F961"/>
          <cell r="G961"/>
          <cell r="H961"/>
          <cell r="I961"/>
          <cell r="J961"/>
          <cell r="K961"/>
          <cell r="N961" t="str">
            <v>APROVISIONAMENTS</v>
          </cell>
          <cell r="O961" t="str">
            <v>ADMINISTRACIO</v>
          </cell>
          <cell r="P961" t="str">
            <v>OPERACIONS</v>
          </cell>
          <cell r="Q961" t="str">
            <v>IMPLEMENTACIO</v>
          </cell>
          <cell r="R961" t="str">
            <v>DESENVOLUPAMENT</v>
          </cell>
          <cell r="S961" t="str">
            <v>COMERCIAL</v>
          </cell>
          <cell r="T961" t="str">
            <v>CONSUL.TELCOMUNIC.</v>
          </cell>
          <cell r="U961"/>
          <cell r="Z961"/>
        </row>
        <row r="962">
          <cell r="C962"/>
          <cell r="N962"/>
          <cell r="O962"/>
          <cell r="P962"/>
          <cell r="Q962"/>
          <cell r="R962"/>
          <cell r="S962"/>
          <cell r="T962"/>
          <cell r="U962"/>
          <cell r="Z962"/>
        </row>
        <row r="963">
          <cell r="C963"/>
          <cell r="N963"/>
          <cell r="O963"/>
          <cell r="P963"/>
          <cell r="Q963"/>
          <cell r="R963"/>
          <cell r="S963"/>
          <cell r="T963"/>
          <cell r="U963"/>
          <cell r="Z963"/>
        </row>
        <row r="964">
          <cell r="C964"/>
          <cell r="N964"/>
          <cell r="O964"/>
          <cell r="P964"/>
          <cell r="Q964"/>
          <cell r="R964"/>
          <cell r="S964"/>
          <cell r="T964"/>
          <cell r="U964"/>
          <cell r="Z964"/>
        </row>
        <row r="965">
          <cell r="C965"/>
          <cell r="E965"/>
          <cell r="F965"/>
          <cell r="G965"/>
          <cell r="H965"/>
          <cell r="I965"/>
          <cell r="J965"/>
          <cell r="K965"/>
          <cell r="L965"/>
          <cell r="M965"/>
          <cell r="N965"/>
          <cell r="O965"/>
          <cell r="P965"/>
          <cell r="Q965"/>
          <cell r="R965"/>
          <cell r="S965"/>
          <cell r="T965"/>
          <cell r="U965"/>
          <cell r="Z965"/>
        </row>
        <row r="966">
          <cell r="C966"/>
          <cell r="E966" t="str">
            <v>Projectes (EXTERNS) en curs 2.016</v>
          </cell>
          <cell r="F966"/>
          <cell r="G966"/>
          <cell r="H966"/>
          <cell r="I966"/>
          <cell r="J966"/>
          <cell r="K966"/>
          <cell r="L966"/>
          <cell r="M966"/>
          <cell r="N966"/>
          <cell r="O966"/>
          <cell r="P966"/>
          <cell r="Q966"/>
          <cell r="R966"/>
          <cell r="S966"/>
          <cell r="T966"/>
          <cell r="U966"/>
          <cell r="Z966"/>
        </row>
        <row r="967">
          <cell r="N967"/>
          <cell r="O967"/>
          <cell r="P967"/>
          <cell r="Q967"/>
          <cell r="R967"/>
          <cell r="S967"/>
          <cell r="T967"/>
          <cell r="U967"/>
          <cell r="Z967"/>
        </row>
        <row r="968">
          <cell r="C968"/>
          <cell r="D968"/>
          <cell r="E968"/>
          <cell r="F968"/>
          <cell r="G968"/>
          <cell r="H968"/>
          <cell r="I968"/>
          <cell r="J968"/>
          <cell r="K968"/>
          <cell r="L968"/>
          <cell r="M968"/>
          <cell r="N968"/>
          <cell r="O968"/>
          <cell r="P968"/>
          <cell r="Q968"/>
          <cell r="R968"/>
          <cell r="S968"/>
          <cell r="T968"/>
          <cell r="U968"/>
          <cell r="V968"/>
          <cell r="W968"/>
          <cell r="X968"/>
          <cell r="Y968"/>
          <cell r="Z968"/>
        </row>
        <row r="969">
          <cell r="C969" t="str">
            <v>OF</v>
          </cell>
          <cell r="D969" t="str">
            <v>CLIENT</v>
          </cell>
          <cell r="E969" t="str">
            <v>ANY</v>
          </cell>
          <cell r="F969" t="str">
            <v>STATUS</v>
          </cell>
          <cell r="G969" t="str">
            <v>PROJECTE</v>
          </cell>
          <cell r="H969" t="str">
            <v>TIPUS OF o DEPENDENCIA</v>
          </cell>
          <cell r="I969"/>
          <cell r="J969" t="str">
            <v>PREV</v>
          </cell>
          <cell r="K969" t="str">
            <v>TOTAL</v>
          </cell>
          <cell r="L969" t="str">
            <v>DESV</v>
          </cell>
          <cell r="M969" t="str">
            <v>AVANÇ</v>
          </cell>
          <cell r="N969" t="str">
            <v>DPT. IMPLICATS</v>
          </cell>
          <cell r="O969"/>
          <cell r="P969"/>
          <cell r="Q969"/>
          <cell r="R969"/>
          <cell r="S969"/>
          <cell r="T969"/>
          <cell r="U969" t="str">
            <v>DATA</v>
          </cell>
          <cell r="V969" t="str">
            <v>DATA</v>
          </cell>
          <cell r="W969" t="str">
            <v>DATA</v>
          </cell>
          <cell r="X969" t="str">
            <v>DURADA</v>
          </cell>
          <cell r="Y969" t="str">
            <v>DATA</v>
          </cell>
          <cell r="Z969" t="str">
            <v>DESVIAC.</v>
          </cell>
        </row>
        <row r="970">
          <cell r="C970"/>
          <cell r="D970"/>
          <cell r="E970"/>
          <cell r="F970"/>
          <cell r="G970"/>
          <cell r="H970"/>
          <cell r="I970"/>
          <cell r="J970"/>
          <cell r="K970" t="str">
            <v>REAL</v>
          </cell>
          <cell r="L970"/>
          <cell r="M970"/>
          <cell r="N970"/>
          <cell r="O970"/>
          <cell r="P970"/>
          <cell r="Q970"/>
          <cell r="R970"/>
          <cell r="S970"/>
          <cell r="T970"/>
          <cell r="U970" t="str">
            <v>INICI</v>
          </cell>
          <cell r="V970" t="str">
            <v>ENTREGA</v>
          </cell>
          <cell r="W970" t="str">
            <v>REVISADA</v>
          </cell>
          <cell r="X970"/>
          <cell r="Y970" t="str">
            <v>ACCEP.</v>
          </cell>
          <cell r="Z970"/>
        </row>
        <row r="971">
          <cell r="C971"/>
          <cell r="D971"/>
          <cell r="E971"/>
          <cell r="F971"/>
          <cell r="G971"/>
          <cell r="H971"/>
          <cell r="I971"/>
          <cell r="J971"/>
          <cell r="K971"/>
          <cell r="L971"/>
          <cell r="M971"/>
          <cell r="N971"/>
          <cell r="O971"/>
          <cell r="P971"/>
          <cell r="Q971"/>
          <cell r="R971"/>
          <cell r="S971"/>
          <cell r="T971"/>
          <cell r="U971"/>
          <cell r="V971"/>
          <cell r="W971"/>
          <cell r="X971"/>
          <cell r="Y971"/>
          <cell r="Z971"/>
        </row>
        <row r="972">
          <cell r="C972">
            <v>3853</v>
          </cell>
          <cell r="D972" t="str">
            <v>MENSOL</v>
          </cell>
          <cell r="E972">
            <v>2016</v>
          </cell>
          <cell r="F972" t="str">
            <v>TA</v>
          </cell>
          <cell r="G972" t="str">
            <v>Inst. i PEM RTU PRE P.F. BINISSAFULLER v4.0</v>
          </cell>
          <cell r="H972" t="str">
            <v>IND</v>
          </cell>
          <cell r="I972"/>
          <cell r="J972">
            <v>17.5</v>
          </cell>
          <cell r="K972">
            <v>28.42</v>
          </cell>
          <cell r="L972">
            <v>-10.920000000000002</v>
          </cell>
          <cell r="M972">
            <v>1.6240000000000001</v>
          </cell>
          <cell r="N972" t="str">
            <v>-</v>
          </cell>
          <cell r="O972" t="str">
            <v>-</v>
          </cell>
          <cell r="P972" t="str">
            <v>EMM</v>
          </cell>
          <cell r="Q972" t="str">
            <v>-</v>
          </cell>
          <cell r="R972" t="str">
            <v>-</v>
          </cell>
          <cell r="S972" t="str">
            <v>-</v>
          </cell>
          <cell r="T972" t="str">
            <v>-</v>
          </cell>
          <cell r="U972">
            <v>42699</v>
          </cell>
          <cell r="V972">
            <v>42735</v>
          </cell>
          <cell r="W972">
            <v>42735</v>
          </cell>
          <cell r="X972">
            <v>36</v>
          </cell>
          <cell r="Y972">
            <v>42725</v>
          </cell>
          <cell r="Z972">
            <v>-9</v>
          </cell>
        </row>
        <row r="973">
          <cell r="C973">
            <v>3854</v>
          </cell>
          <cell r="D973" t="str">
            <v>ENDENE</v>
          </cell>
          <cell r="E973">
            <v>2016</v>
          </cell>
          <cell r="F973" t="str">
            <v>TA</v>
          </cell>
          <cell r="G973" t="str">
            <v>Inst. i PEM RTU PRE P.F. SON PARERA v4.0</v>
          </cell>
          <cell r="H973" t="str">
            <v>PPAL</v>
          </cell>
          <cell r="I973"/>
          <cell r="J973">
            <v>14</v>
          </cell>
          <cell r="K973">
            <v>5.67</v>
          </cell>
          <cell r="L973">
            <v>8.33</v>
          </cell>
          <cell r="M973">
            <v>0.40499999999999997</v>
          </cell>
          <cell r="N973" t="str">
            <v>-</v>
          </cell>
          <cell r="O973" t="str">
            <v>-</v>
          </cell>
          <cell r="P973" t="str">
            <v>EMM</v>
          </cell>
          <cell r="Q973" t="str">
            <v>-</v>
          </cell>
          <cell r="R973" t="str">
            <v>-</v>
          </cell>
          <cell r="S973" t="str">
            <v>-</v>
          </cell>
          <cell r="T973" t="str">
            <v>-</v>
          </cell>
          <cell r="U973">
            <v>42699</v>
          </cell>
          <cell r="V973">
            <v>42735</v>
          </cell>
          <cell r="W973">
            <v>42735</v>
          </cell>
          <cell r="X973">
            <v>36</v>
          </cell>
          <cell r="Y973">
            <v>42704</v>
          </cell>
          <cell r="Z973">
            <v>-30</v>
          </cell>
        </row>
        <row r="974">
          <cell r="C974">
            <v>3855</v>
          </cell>
          <cell r="D974" t="str">
            <v>SITEL</v>
          </cell>
          <cell r="E974">
            <v>2016</v>
          </cell>
          <cell r="F974" t="str">
            <v>TA</v>
          </cell>
          <cell r="G974" t="str">
            <v>Inst. i PEM RTU PRE P.F. CORRAL SERRA v4.0</v>
          </cell>
          <cell r="H974" t="str">
            <v>OF3854</v>
          </cell>
          <cell r="I974"/>
          <cell r="J974">
            <v>9</v>
          </cell>
          <cell r="K974">
            <v>5.67</v>
          </cell>
          <cell r="L974">
            <v>3.33</v>
          </cell>
          <cell r="M974">
            <v>0.63</v>
          </cell>
          <cell r="N974" t="str">
            <v>-</v>
          </cell>
          <cell r="O974" t="str">
            <v>-</v>
          </cell>
          <cell r="P974" t="str">
            <v>EMM</v>
          </cell>
          <cell r="Q974" t="str">
            <v>-</v>
          </cell>
          <cell r="R974" t="str">
            <v>-</v>
          </cell>
          <cell r="S974" t="str">
            <v>-</v>
          </cell>
          <cell r="T974" t="str">
            <v>-</v>
          </cell>
          <cell r="U974">
            <v>42699</v>
          </cell>
          <cell r="V974">
            <v>42735</v>
          </cell>
          <cell r="W974">
            <v>42735</v>
          </cell>
          <cell r="X974">
            <v>36</v>
          </cell>
          <cell r="Y974">
            <v>42704</v>
          </cell>
          <cell r="Z974">
            <v>-30</v>
          </cell>
        </row>
        <row r="975">
          <cell r="C975">
            <v>3856</v>
          </cell>
          <cell r="D975" t="str">
            <v>SITEL</v>
          </cell>
          <cell r="E975">
            <v>2016</v>
          </cell>
          <cell r="F975" t="str">
            <v>TA</v>
          </cell>
          <cell r="G975" t="str">
            <v>Inst. i PEM RTU PRE P.F. PORTOCRISTO v4.0</v>
          </cell>
          <cell r="H975" t="str">
            <v>OF3854</v>
          </cell>
          <cell r="I975"/>
          <cell r="J975">
            <v>13</v>
          </cell>
          <cell r="K975">
            <v>5.67</v>
          </cell>
          <cell r="L975">
            <v>7.33</v>
          </cell>
          <cell r="M975">
            <v>0.43615384615384617</v>
          </cell>
          <cell r="N975" t="str">
            <v>-</v>
          </cell>
          <cell r="O975" t="str">
            <v>-</v>
          </cell>
          <cell r="P975" t="str">
            <v>EMM</v>
          </cell>
          <cell r="Q975" t="str">
            <v>-</v>
          </cell>
          <cell r="R975" t="str">
            <v>-</v>
          </cell>
          <cell r="S975" t="str">
            <v>-</v>
          </cell>
          <cell r="T975" t="str">
            <v>-</v>
          </cell>
          <cell r="U975">
            <v>42699</v>
          </cell>
          <cell r="V975">
            <v>42735</v>
          </cell>
          <cell r="W975">
            <v>42735</v>
          </cell>
          <cell r="X975">
            <v>36</v>
          </cell>
          <cell r="Y975">
            <v>42704</v>
          </cell>
          <cell r="Z975">
            <v>-30</v>
          </cell>
        </row>
        <row r="976">
          <cell r="C976">
            <v>3857</v>
          </cell>
          <cell r="D976" t="str">
            <v>ELECAR</v>
          </cell>
          <cell r="E976">
            <v>2016</v>
          </cell>
          <cell r="F976" t="str">
            <v>TA</v>
          </cell>
          <cell r="G976" t="str">
            <v>SUPORT CSSat CARDENER 2,016 (Inst.CSSat v10.2)</v>
          </cell>
          <cell r="H976" t="str">
            <v>IND</v>
          </cell>
          <cell r="I976"/>
          <cell r="J976">
            <v>22</v>
          </cell>
          <cell r="K976">
            <v>22</v>
          </cell>
          <cell r="L976">
            <v>0</v>
          </cell>
          <cell r="M976">
            <v>1</v>
          </cell>
          <cell r="N976" t="str">
            <v>-</v>
          </cell>
          <cell r="O976" t="str">
            <v>-</v>
          </cell>
          <cell r="P976" t="str">
            <v>-</v>
          </cell>
          <cell r="Q976" t="str">
            <v>-</v>
          </cell>
          <cell r="R976" t="str">
            <v>TRS</v>
          </cell>
          <cell r="S976" t="str">
            <v>-</v>
          </cell>
          <cell r="T976" t="str">
            <v>-</v>
          </cell>
          <cell r="U976">
            <v>42702</v>
          </cell>
          <cell r="V976">
            <v>42709</v>
          </cell>
          <cell r="W976">
            <v>42719</v>
          </cell>
          <cell r="X976">
            <v>7</v>
          </cell>
          <cell r="Y976">
            <v>42719</v>
          </cell>
          <cell r="Z976">
            <v>0</v>
          </cell>
        </row>
        <row r="977">
          <cell r="C977">
            <v>3858</v>
          </cell>
          <cell r="D977" t="str">
            <v>ELEMAE</v>
          </cell>
          <cell r="E977">
            <v>2016</v>
          </cell>
          <cell r="F977" t="str">
            <v>TA</v>
          </cell>
          <cell r="G977" t="str">
            <v>RTU.C.R. PANORAMICA-GOLF v4.1</v>
          </cell>
          <cell r="H977" t="str">
            <v>IND</v>
          </cell>
          <cell r="I977"/>
          <cell r="J977">
            <v>7</v>
          </cell>
          <cell r="K977">
            <v>21.5</v>
          </cell>
          <cell r="L977">
            <v>-14.5</v>
          </cell>
          <cell r="M977">
            <v>3.0714285714285716</v>
          </cell>
          <cell r="N977" t="str">
            <v>-</v>
          </cell>
          <cell r="O977" t="str">
            <v>-</v>
          </cell>
          <cell r="P977" t="str">
            <v>-</v>
          </cell>
          <cell r="Q977" t="str">
            <v>JMG</v>
          </cell>
          <cell r="R977" t="str">
            <v>-</v>
          </cell>
          <cell r="S977" t="str">
            <v>-</v>
          </cell>
          <cell r="T977" t="str">
            <v>-</v>
          </cell>
          <cell r="U977">
            <v>42702</v>
          </cell>
          <cell r="V977">
            <v>42713</v>
          </cell>
          <cell r="W977">
            <v>42747</v>
          </cell>
          <cell r="X977">
            <v>11</v>
          </cell>
          <cell r="Y977">
            <v>42747</v>
          </cell>
          <cell r="Z977">
            <v>0</v>
          </cell>
        </row>
        <row r="978">
          <cell r="C978">
            <v>3859</v>
          </cell>
          <cell r="D978" t="str">
            <v>BASENE</v>
          </cell>
          <cell r="E978">
            <v>2016</v>
          </cell>
          <cell r="F978" t="str">
            <v>TA</v>
          </cell>
          <cell r="G978" t="str">
            <v>ACCOM-D C/Caratula</v>
          </cell>
          <cell r="H978" t="str">
            <v>IND</v>
          </cell>
          <cell r="I978"/>
          <cell r="J978">
            <v>1</v>
          </cell>
          <cell r="K978">
            <v>1</v>
          </cell>
          <cell r="L978">
            <v>0</v>
          </cell>
          <cell r="M978">
            <v>1</v>
          </cell>
          <cell r="N978" t="str">
            <v>-</v>
          </cell>
          <cell r="O978" t="str">
            <v>-</v>
          </cell>
          <cell r="P978" t="str">
            <v>EMM</v>
          </cell>
          <cell r="Q978" t="str">
            <v>-</v>
          </cell>
          <cell r="R978" t="str">
            <v>-</v>
          </cell>
          <cell r="S978" t="str">
            <v>-</v>
          </cell>
          <cell r="T978" t="str">
            <v>-</v>
          </cell>
          <cell r="U978">
            <v>42703</v>
          </cell>
          <cell r="V978">
            <v>42703</v>
          </cell>
          <cell r="W978">
            <v>42703</v>
          </cell>
          <cell r="X978">
            <v>0</v>
          </cell>
          <cell r="Y978">
            <v>42703</v>
          </cell>
          <cell r="Z978">
            <v>0</v>
          </cell>
        </row>
        <row r="979">
          <cell r="C979">
            <v>3860</v>
          </cell>
          <cell r="D979" t="str">
            <v>DIELMO</v>
          </cell>
          <cell r="E979">
            <v>2016</v>
          </cell>
          <cell r="F979" t="str">
            <v>TA</v>
          </cell>
          <cell r="G979" t="str">
            <v>MANTENIMENT CSSat MONTOLIU 2.016-12</v>
          </cell>
          <cell r="H979" t="str">
            <v>IND</v>
          </cell>
          <cell r="I979"/>
          <cell r="J979">
            <v>4</v>
          </cell>
          <cell r="K979">
            <v>0.5</v>
          </cell>
          <cell r="L979">
            <v>3.5</v>
          </cell>
          <cell r="M979">
            <v>0.125</v>
          </cell>
          <cell r="N979" t="str">
            <v>-</v>
          </cell>
          <cell r="O979" t="str">
            <v>-</v>
          </cell>
          <cell r="P979" t="str">
            <v>-</v>
          </cell>
          <cell r="Q979" t="str">
            <v>-</v>
          </cell>
          <cell r="R979" t="str">
            <v>TRS</v>
          </cell>
          <cell r="S979" t="str">
            <v>-</v>
          </cell>
          <cell r="T979" t="str">
            <v>-</v>
          </cell>
          <cell r="U979">
            <v>42705</v>
          </cell>
          <cell r="V979">
            <v>42735</v>
          </cell>
          <cell r="W979">
            <v>42735</v>
          </cell>
          <cell r="X979">
            <v>30</v>
          </cell>
          <cell r="Y979">
            <v>42735</v>
          </cell>
          <cell r="Z979">
            <v>0</v>
          </cell>
        </row>
        <row r="980">
          <cell r="C980">
            <v>3861</v>
          </cell>
          <cell r="D980" t="str">
            <v>ELEEBR</v>
          </cell>
          <cell r="E980">
            <v>2016</v>
          </cell>
          <cell r="F980" t="str">
            <v>TA</v>
          </cell>
          <cell r="G980" t="str">
            <v>CC SCADA EEBRO v4.2</v>
          </cell>
          <cell r="H980" t="str">
            <v>IND</v>
          </cell>
          <cell r="I980"/>
          <cell r="J980">
            <v>4</v>
          </cell>
          <cell r="K980">
            <v>2.08</v>
          </cell>
          <cell r="L980">
            <v>1.92</v>
          </cell>
          <cell r="M980">
            <v>0.52</v>
          </cell>
          <cell r="N980" t="str">
            <v>-</v>
          </cell>
          <cell r="O980" t="str">
            <v>-</v>
          </cell>
          <cell r="P980" t="str">
            <v>-</v>
          </cell>
          <cell r="Q980" t="str">
            <v>JMG</v>
          </cell>
          <cell r="R980" t="str">
            <v>-</v>
          </cell>
          <cell r="S980" t="str">
            <v>-</v>
          </cell>
          <cell r="T980" t="str">
            <v>-</v>
          </cell>
          <cell r="U980">
            <v>42705</v>
          </cell>
          <cell r="V980">
            <v>42713</v>
          </cell>
          <cell r="W980">
            <v>42716</v>
          </cell>
          <cell r="X980">
            <v>8</v>
          </cell>
          <cell r="Y980">
            <v>42716</v>
          </cell>
          <cell r="Z980">
            <v>0</v>
          </cell>
        </row>
        <row r="981">
          <cell r="C981">
            <v>3862</v>
          </cell>
          <cell r="D981" t="str">
            <v>SUMTAR</v>
          </cell>
          <cell r="E981">
            <v>2016</v>
          </cell>
          <cell r="F981" t="str">
            <v>TA</v>
          </cell>
          <cell r="G981" t="str">
            <v>MANTENIMENT CSSat TARRASENSE 2,016-12</v>
          </cell>
          <cell r="H981" t="str">
            <v>IND</v>
          </cell>
          <cell r="I981"/>
          <cell r="J981">
            <v>4</v>
          </cell>
          <cell r="K981">
            <v>4.25</v>
          </cell>
          <cell r="L981">
            <v>-0.25</v>
          </cell>
          <cell r="M981">
            <v>1.0625</v>
          </cell>
          <cell r="N981" t="str">
            <v>-</v>
          </cell>
          <cell r="O981" t="str">
            <v>-</v>
          </cell>
          <cell r="P981" t="str">
            <v>-</v>
          </cell>
          <cell r="Q981" t="str">
            <v>-</v>
          </cell>
          <cell r="R981" t="str">
            <v>TRS</v>
          </cell>
          <cell r="S981" t="str">
            <v>-</v>
          </cell>
          <cell r="T981" t="str">
            <v>-</v>
          </cell>
          <cell r="U981">
            <v>42705</v>
          </cell>
          <cell r="V981">
            <v>42735</v>
          </cell>
          <cell r="W981">
            <v>42735</v>
          </cell>
          <cell r="X981">
            <v>30</v>
          </cell>
          <cell r="Y981">
            <v>42735</v>
          </cell>
          <cell r="Z981">
            <v>0</v>
          </cell>
        </row>
        <row r="982">
          <cell r="C982">
            <v>3863</v>
          </cell>
          <cell r="D982" t="str">
            <v>ELLATO</v>
          </cell>
          <cell r="E982">
            <v>2016</v>
          </cell>
          <cell r="F982" t="str">
            <v>OB</v>
          </cell>
          <cell r="G982" t="str">
            <v>CC SCADA TEDIS.Net LATORRE v1.0</v>
          </cell>
          <cell r="H982" t="str">
            <v>PPAL</v>
          </cell>
          <cell r="I982"/>
          <cell r="J982">
            <v>63</v>
          </cell>
          <cell r="K982">
            <v>0</v>
          </cell>
          <cell r="L982">
            <v>63</v>
          </cell>
          <cell r="M982">
            <v>0</v>
          </cell>
          <cell r="N982" t="str">
            <v>-</v>
          </cell>
          <cell r="O982" t="str">
            <v>-</v>
          </cell>
          <cell r="P982" t="str">
            <v>-</v>
          </cell>
          <cell r="Q982" t="str">
            <v>-</v>
          </cell>
          <cell r="R982" t="str">
            <v>RVC</v>
          </cell>
          <cell r="S982" t="str">
            <v>-</v>
          </cell>
          <cell r="T982" t="str">
            <v>-</v>
          </cell>
          <cell r="U982">
            <v>42704</v>
          </cell>
          <cell r="V982">
            <v>42766</v>
          </cell>
          <cell r="W982">
            <v>42766</v>
          </cell>
          <cell r="X982">
            <v>60</v>
          </cell>
          <cell r="Y982"/>
          <cell r="Z982" t="str">
            <v/>
          </cell>
        </row>
        <row r="983">
          <cell r="C983">
            <v>3864</v>
          </cell>
          <cell r="D983" t="str">
            <v>ELLATO</v>
          </cell>
          <cell r="E983">
            <v>2016</v>
          </cell>
          <cell r="F983" t="str">
            <v>TA</v>
          </cell>
          <cell r="G983" t="str">
            <v>RTU S.E. DOS TORRES v1.0</v>
          </cell>
          <cell r="H983" t="str">
            <v>OF3863</v>
          </cell>
          <cell r="I983"/>
          <cell r="J983">
            <v>29</v>
          </cell>
          <cell r="K983">
            <v>8.84</v>
          </cell>
          <cell r="L983">
            <v>20.16</v>
          </cell>
          <cell r="M983">
            <v>0.30482758620689654</v>
          </cell>
          <cell r="N983" t="str">
            <v>-</v>
          </cell>
          <cell r="O983" t="str">
            <v>-</v>
          </cell>
          <cell r="P983" t="str">
            <v>EMM</v>
          </cell>
          <cell r="Q983" t="str">
            <v>-</v>
          </cell>
          <cell r="R983" t="str">
            <v>-</v>
          </cell>
          <cell r="S983" t="str">
            <v>-</v>
          </cell>
          <cell r="T983" t="str">
            <v>-</v>
          </cell>
          <cell r="U983">
            <v>42704</v>
          </cell>
          <cell r="V983">
            <v>42766</v>
          </cell>
          <cell r="W983">
            <v>42766</v>
          </cell>
          <cell r="X983">
            <v>60</v>
          </cell>
          <cell r="Y983">
            <v>42755</v>
          </cell>
          <cell r="Z983">
            <v>-10</v>
          </cell>
        </row>
        <row r="984">
          <cell r="C984">
            <v>3865</v>
          </cell>
          <cell r="D984" t="str">
            <v>ELLATO</v>
          </cell>
          <cell r="E984">
            <v>2016</v>
          </cell>
          <cell r="F984" t="str">
            <v>TA</v>
          </cell>
          <cell r="G984" t="str">
            <v>RTU C.T. AAAAAAAA</v>
          </cell>
          <cell r="H984" t="str">
            <v>OF3863</v>
          </cell>
          <cell r="I984"/>
          <cell r="J984">
            <v>23</v>
          </cell>
          <cell r="K984">
            <v>8.83</v>
          </cell>
          <cell r="L984">
            <v>14.17</v>
          </cell>
          <cell r="M984">
            <v>0.38391304347826088</v>
          </cell>
          <cell r="N984" t="str">
            <v>-</v>
          </cell>
          <cell r="O984" t="str">
            <v>-</v>
          </cell>
          <cell r="P984" t="str">
            <v>EMM</v>
          </cell>
          <cell r="Q984" t="str">
            <v>-</v>
          </cell>
          <cell r="R984" t="str">
            <v>-</v>
          </cell>
          <cell r="S984" t="str">
            <v>-</v>
          </cell>
          <cell r="T984" t="str">
            <v>-</v>
          </cell>
          <cell r="U984">
            <v>42704</v>
          </cell>
          <cell r="V984">
            <v>42766</v>
          </cell>
          <cell r="W984">
            <v>42766</v>
          </cell>
          <cell r="X984">
            <v>60</v>
          </cell>
          <cell r="Y984">
            <v>42755</v>
          </cell>
          <cell r="Z984">
            <v>-10</v>
          </cell>
        </row>
        <row r="985">
          <cell r="C985">
            <v>3866</v>
          </cell>
          <cell r="D985" t="str">
            <v>ELLATO</v>
          </cell>
          <cell r="E985">
            <v>2016</v>
          </cell>
          <cell r="F985" t="str">
            <v>TA</v>
          </cell>
          <cell r="G985" t="str">
            <v>RTU C.T. BBBBBBBB</v>
          </cell>
          <cell r="H985" t="str">
            <v>OF3863</v>
          </cell>
          <cell r="I985"/>
          <cell r="J985">
            <v>23</v>
          </cell>
          <cell r="K985">
            <v>10.25</v>
          </cell>
          <cell r="L985">
            <v>12.75</v>
          </cell>
          <cell r="M985">
            <v>0.44565217391304346</v>
          </cell>
          <cell r="N985" t="str">
            <v>-</v>
          </cell>
          <cell r="O985" t="str">
            <v>-</v>
          </cell>
          <cell r="P985" t="str">
            <v>EMM</v>
          </cell>
          <cell r="Q985" t="str">
            <v>-</v>
          </cell>
          <cell r="R985" t="str">
            <v>-</v>
          </cell>
          <cell r="S985" t="str">
            <v>-</v>
          </cell>
          <cell r="T985" t="str">
            <v>-</v>
          </cell>
          <cell r="U985">
            <v>42704</v>
          </cell>
          <cell r="V985">
            <v>42766</v>
          </cell>
          <cell r="W985">
            <v>42766</v>
          </cell>
          <cell r="X985">
            <v>60</v>
          </cell>
          <cell r="Y985">
            <v>42755</v>
          </cell>
          <cell r="Z985">
            <v>-10</v>
          </cell>
        </row>
        <row r="986">
          <cell r="C986">
            <v>3867</v>
          </cell>
          <cell r="D986" t="str">
            <v>CARBAY</v>
          </cell>
          <cell r="E986">
            <v>2016</v>
          </cell>
          <cell r="F986" t="str">
            <v>AN</v>
          </cell>
          <cell r="G986" t="str">
            <v>CC SCADA TEDIS.Net CARBAYIN v1.0</v>
          </cell>
          <cell r="H986" t="str">
            <v>IND</v>
          </cell>
          <cell r="I986"/>
          <cell r="J986">
            <v>85</v>
          </cell>
          <cell r="K986">
            <v>0</v>
          </cell>
          <cell r="L986">
            <v>85</v>
          </cell>
          <cell r="M986">
            <v>0</v>
          </cell>
          <cell r="N986" t="str">
            <v>-</v>
          </cell>
          <cell r="O986" t="str">
            <v>-</v>
          </cell>
          <cell r="P986" t="str">
            <v>-</v>
          </cell>
          <cell r="Q986" t="str">
            <v>-</v>
          </cell>
          <cell r="R986" t="str">
            <v>EDC</v>
          </cell>
          <cell r="S986" t="str">
            <v>-</v>
          </cell>
          <cell r="T986" t="str">
            <v>-</v>
          </cell>
          <cell r="U986">
            <v>42713</v>
          </cell>
          <cell r="V986">
            <v>42825</v>
          </cell>
          <cell r="W986">
            <v>42825</v>
          </cell>
          <cell r="X986">
            <v>112</v>
          </cell>
          <cell r="Y986"/>
          <cell r="Z986" t="str">
            <v/>
          </cell>
        </row>
        <row r="987">
          <cell r="C987">
            <v>3868</v>
          </cell>
          <cell r="D987" t="str">
            <v>SERGAR</v>
          </cell>
          <cell r="E987">
            <v>2016</v>
          </cell>
          <cell r="F987" t="str">
            <v>TA</v>
          </cell>
          <cell r="G987" t="str">
            <v>Inst. y PEM CSSat SERVILIANO v10.2</v>
          </cell>
          <cell r="H987" t="str">
            <v>IND</v>
          </cell>
          <cell r="I987"/>
          <cell r="J987">
            <v>18</v>
          </cell>
          <cell r="K987">
            <v>11.25</v>
          </cell>
          <cell r="L987">
            <v>6.75</v>
          </cell>
          <cell r="M987">
            <v>0.625</v>
          </cell>
          <cell r="N987" t="str">
            <v>-</v>
          </cell>
          <cell r="O987" t="str">
            <v>-</v>
          </cell>
          <cell r="P987" t="str">
            <v>-</v>
          </cell>
          <cell r="Q987" t="str">
            <v>-</v>
          </cell>
          <cell r="R987" t="str">
            <v>TRS</v>
          </cell>
          <cell r="S987" t="str">
            <v>-</v>
          </cell>
          <cell r="T987" t="str">
            <v>-</v>
          </cell>
          <cell r="U987">
            <v>42716</v>
          </cell>
          <cell r="V987">
            <v>42735</v>
          </cell>
          <cell r="W987">
            <v>42811</v>
          </cell>
          <cell r="X987">
            <v>19</v>
          </cell>
          <cell r="Y987">
            <v>42811</v>
          </cell>
          <cell r="Z987">
            <v>0</v>
          </cell>
        </row>
        <row r="988">
          <cell r="C988">
            <v>3869</v>
          </cell>
          <cell r="D988" t="str">
            <v>SERGAR</v>
          </cell>
          <cell r="E988">
            <v>2016</v>
          </cell>
          <cell r="F988" t="str">
            <v>TA</v>
          </cell>
          <cell r="G988" t="str">
            <v>MANTENIMENT CSSat SERVILIANO 2.016-12</v>
          </cell>
          <cell r="H988" t="str">
            <v>IND</v>
          </cell>
          <cell r="I988"/>
          <cell r="J988">
            <v>5</v>
          </cell>
          <cell r="K988">
            <v>1</v>
          </cell>
          <cell r="L988">
            <v>4</v>
          </cell>
          <cell r="M988">
            <v>0.2</v>
          </cell>
          <cell r="N988" t="str">
            <v>-</v>
          </cell>
          <cell r="O988" t="str">
            <v>-</v>
          </cell>
          <cell r="P988" t="str">
            <v>-</v>
          </cell>
          <cell r="Q988" t="str">
            <v>-</v>
          </cell>
          <cell r="R988" t="str">
            <v>TRS</v>
          </cell>
          <cell r="S988" t="str">
            <v>-</v>
          </cell>
          <cell r="T988" t="str">
            <v>-</v>
          </cell>
          <cell r="U988">
            <v>42716</v>
          </cell>
          <cell r="V988">
            <v>42735</v>
          </cell>
          <cell r="W988">
            <v>42735</v>
          </cell>
          <cell r="X988">
            <v>19</v>
          </cell>
          <cell r="Y988">
            <v>42735</v>
          </cell>
          <cell r="Z988">
            <v>0</v>
          </cell>
        </row>
        <row r="989">
          <cell r="C989">
            <v>3870</v>
          </cell>
          <cell r="D989" t="str">
            <v>ASESER</v>
          </cell>
          <cell r="E989">
            <v>2016</v>
          </cell>
          <cell r="F989" t="str">
            <v>TA</v>
          </cell>
          <cell r="G989" t="str">
            <v>CS ASEME v10.2</v>
          </cell>
          <cell r="H989" t="str">
            <v>OF3069</v>
          </cell>
          <cell r="I989"/>
          <cell r="J989">
            <v>48</v>
          </cell>
          <cell r="K989">
            <v>48</v>
          </cell>
          <cell r="L989">
            <v>0</v>
          </cell>
          <cell r="M989">
            <v>1</v>
          </cell>
          <cell r="N989" t="str">
            <v>-</v>
          </cell>
          <cell r="O989" t="str">
            <v>-</v>
          </cell>
          <cell r="P989" t="str">
            <v>-</v>
          </cell>
          <cell r="Q989" t="str">
            <v>-</v>
          </cell>
          <cell r="R989" t="str">
            <v>TRS</v>
          </cell>
          <cell r="S989" t="str">
            <v>-</v>
          </cell>
          <cell r="T989" t="str">
            <v>-</v>
          </cell>
          <cell r="U989">
            <v>42552</v>
          </cell>
          <cell r="V989">
            <v>42704</v>
          </cell>
          <cell r="W989">
            <v>42704</v>
          </cell>
          <cell r="X989">
            <v>149</v>
          </cell>
          <cell r="Y989">
            <v>42704</v>
          </cell>
          <cell r="Z989">
            <v>0</v>
          </cell>
        </row>
        <row r="990">
          <cell r="C990">
            <v>3871</v>
          </cell>
          <cell r="D990" t="str">
            <v>ORMAZA</v>
          </cell>
          <cell r="E990">
            <v>2016</v>
          </cell>
          <cell r="F990" t="str">
            <v>TA</v>
          </cell>
          <cell r="G990" t="str">
            <v>CC SCADA TEDIS.Net FB MEXICO v1.0</v>
          </cell>
          <cell r="H990" t="str">
            <v>PPAL</v>
          </cell>
          <cell r="I990"/>
          <cell r="J990">
            <v>56</v>
          </cell>
          <cell r="K990">
            <v>53.5</v>
          </cell>
          <cell r="L990">
            <v>2.5</v>
          </cell>
          <cell r="M990">
            <v>0.9553571428571429</v>
          </cell>
          <cell r="N990" t="str">
            <v>-</v>
          </cell>
          <cell r="O990" t="str">
            <v>-</v>
          </cell>
          <cell r="P990" t="str">
            <v>-</v>
          </cell>
          <cell r="Q990" t="str">
            <v>-</v>
          </cell>
          <cell r="R990" t="str">
            <v>EDC</v>
          </cell>
          <cell r="S990" t="str">
            <v>-</v>
          </cell>
          <cell r="T990" t="str">
            <v>-</v>
          </cell>
          <cell r="U990">
            <v>42718</v>
          </cell>
          <cell r="V990">
            <v>42737</v>
          </cell>
          <cell r="W990">
            <v>42737</v>
          </cell>
          <cell r="X990">
            <v>18</v>
          </cell>
          <cell r="Y990">
            <v>42836</v>
          </cell>
          <cell r="Z990">
            <v>99</v>
          </cell>
        </row>
        <row r="991">
          <cell r="C991">
            <v>3872</v>
          </cell>
          <cell r="D991" t="str">
            <v>SITEL</v>
          </cell>
          <cell r="E991">
            <v>2016</v>
          </cell>
          <cell r="F991" t="str">
            <v>TA</v>
          </cell>
          <cell r="G991" t="str">
            <v>Inst. y PEM CC SCADA TEDIS.Net FB MEXICO v1.0</v>
          </cell>
          <cell r="H991" t="str">
            <v>OF3871</v>
          </cell>
          <cell r="I991"/>
          <cell r="J991">
            <v>32</v>
          </cell>
          <cell r="K991">
            <v>24</v>
          </cell>
          <cell r="L991">
            <v>8</v>
          </cell>
          <cell r="M991">
            <v>0.75</v>
          </cell>
          <cell r="N991" t="str">
            <v>-</v>
          </cell>
          <cell r="O991" t="str">
            <v>-</v>
          </cell>
          <cell r="P991" t="str">
            <v>-</v>
          </cell>
          <cell r="Q991" t="str">
            <v>-</v>
          </cell>
          <cell r="R991" t="str">
            <v>EDC</v>
          </cell>
          <cell r="S991" t="str">
            <v>-</v>
          </cell>
          <cell r="T991" t="str">
            <v>-</v>
          </cell>
          <cell r="U991">
            <v>42718</v>
          </cell>
          <cell r="V991">
            <v>42737</v>
          </cell>
          <cell r="W991">
            <v>43287</v>
          </cell>
          <cell r="X991">
            <v>18</v>
          </cell>
          <cell r="Y991">
            <v>43287</v>
          </cell>
          <cell r="Z991">
            <v>0</v>
          </cell>
        </row>
        <row r="992">
          <cell r="C992">
            <v>3873</v>
          </cell>
          <cell r="D992" t="str">
            <v>SITEL</v>
          </cell>
          <cell r="E992">
            <v>2016</v>
          </cell>
          <cell r="F992" t="str">
            <v>TA</v>
          </cell>
          <cell r="G992" t="str">
            <v>1 X CAP8-48 TD</v>
          </cell>
          <cell r="H992" t="str">
            <v>IND</v>
          </cell>
          <cell r="I992"/>
          <cell r="J992">
            <v>1</v>
          </cell>
          <cell r="K992">
            <v>0.67</v>
          </cell>
          <cell r="L992">
            <v>0.32999999999999996</v>
          </cell>
          <cell r="M992">
            <v>0.67</v>
          </cell>
          <cell r="N992" t="str">
            <v>-</v>
          </cell>
          <cell r="O992" t="str">
            <v>-</v>
          </cell>
          <cell r="P992" t="str">
            <v>EMM</v>
          </cell>
          <cell r="Q992" t="str">
            <v>-</v>
          </cell>
          <cell r="R992" t="str">
            <v>-</v>
          </cell>
          <cell r="S992" t="str">
            <v>-</v>
          </cell>
          <cell r="T992" t="str">
            <v>-</v>
          </cell>
          <cell r="U992">
            <v>42723</v>
          </cell>
          <cell r="V992">
            <v>42723</v>
          </cell>
          <cell r="W992">
            <v>42723</v>
          </cell>
          <cell r="X992">
            <v>0</v>
          </cell>
          <cell r="Y992">
            <v>42723</v>
          </cell>
          <cell r="Z992">
            <v>0</v>
          </cell>
        </row>
        <row r="993">
          <cell r="C993">
            <v>3874</v>
          </cell>
          <cell r="D993" t="str">
            <v>EAECEU</v>
          </cell>
          <cell r="E993">
            <v>2016</v>
          </cell>
          <cell r="F993" t="str">
            <v>OB</v>
          </cell>
          <cell r="G993" t="str">
            <v>CSSat E.A.E. CEUTA v10.3</v>
          </cell>
          <cell r="H993" t="str">
            <v>PPAL</v>
          </cell>
          <cell r="I993"/>
          <cell r="J993">
            <v>8</v>
          </cell>
          <cell r="K993">
            <v>0</v>
          </cell>
          <cell r="L993">
            <v>8</v>
          </cell>
          <cell r="M993">
            <v>0</v>
          </cell>
          <cell r="N993" t="str">
            <v>-</v>
          </cell>
          <cell r="O993" t="str">
            <v>-</v>
          </cell>
          <cell r="P993" t="str">
            <v>-</v>
          </cell>
          <cell r="Q993" t="str">
            <v>-</v>
          </cell>
          <cell r="R993" t="str">
            <v>TRS</v>
          </cell>
          <cell r="S993" t="str">
            <v>-</v>
          </cell>
          <cell r="T993" t="str">
            <v>-</v>
          </cell>
          <cell r="U993">
            <v>42720</v>
          </cell>
          <cell r="V993">
            <v>42389</v>
          </cell>
          <cell r="W993">
            <v>42389</v>
          </cell>
          <cell r="X993">
            <v>-326</v>
          </cell>
          <cell r="Y993"/>
          <cell r="Z993" t="str">
            <v/>
          </cell>
        </row>
        <row r="994">
          <cell r="C994">
            <v>3875</v>
          </cell>
          <cell r="D994" t="str">
            <v>SITEL</v>
          </cell>
          <cell r="E994">
            <v>2016</v>
          </cell>
          <cell r="F994" t="str">
            <v>OB</v>
          </cell>
          <cell r="G994" t="str">
            <v>SW CS ASEME (EAE CEUTA) v10.3</v>
          </cell>
          <cell r="H994" t="str">
            <v>OF3874</v>
          </cell>
          <cell r="I994"/>
          <cell r="J994">
            <v>72</v>
          </cell>
          <cell r="K994">
            <v>0</v>
          </cell>
          <cell r="L994">
            <v>72</v>
          </cell>
          <cell r="M994">
            <v>0</v>
          </cell>
          <cell r="N994" t="str">
            <v>-</v>
          </cell>
          <cell r="O994" t="str">
            <v>-</v>
          </cell>
          <cell r="P994" t="str">
            <v>-</v>
          </cell>
          <cell r="Q994" t="str">
            <v>-</v>
          </cell>
          <cell r="R994" t="str">
            <v>TRS</v>
          </cell>
          <cell r="S994" t="str">
            <v>-</v>
          </cell>
          <cell r="T994" t="str">
            <v>-</v>
          </cell>
          <cell r="U994">
            <v>42720</v>
          </cell>
          <cell r="V994">
            <v>42389</v>
          </cell>
          <cell r="W994">
            <v>42389</v>
          </cell>
          <cell r="X994">
            <v>-326</v>
          </cell>
          <cell r="Y994"/>
          <cell r="Z994" t="str">
            <v/>
          </cell>
        </row>
        <row r="995">
          <cell r="C995">
            <v>3876</v>
          </cell>
          <cell r="D995" t="str">
            <v>DIELAL</v>
          </cell>
          <cell r="E995">
            <v>2016</v>
          </cell>
          <cell r="F995" t="str">
            <v>TA</v>
          </cell>
          <cell r="G995" t="str">
            <v>MANTENIMENT CSSat ALBATARREC 2.017-01</v>
          </cell>
          <cell r="H995" t="str">
            <v>IND</v>
          </cell>
          <cell r="I995"/>
          <cell r="J995">
            <v>4</v>
          </cell>
          <cell r="K995">
            <v>1</v>
          </cell>
          <cell r="L995">
            <v>3</v>
          </cell>
          <cell r="M995">
            <v>0.25</v>
          </cell>
          <cell r="N995" t="str">
            <v>-</v>
          </cell>
          <cell r="O995" t="str">
            <v>-</v>
          </cell>
          <cell r="P995" t="str">
            <v>-</v>
          </cell>
          <cell r="Q995" t="str">
            <v>-</v>
          </cell>
          <cell r="R995" t="str">
            <v>TRS</v>
          </cell>
          <cell r="S995" t="str">
            <v>-</v>
          </cell>
          <cell r="T995" t="str">
            <v>-</v>
          </cell>
          <cell r="U995">
            <v>42736</v>
          </cell>
          <cell r="V995">
            <v>42766</v>
          </cell>
          <cell r="W995">
            <v>42766</v>
          </cell>
          <cell r="X995">
            <v>30</v>
          </cell>
          <cell r="Y995">
            <v>42766</v>
          </cell>
          <cell r="Z995">
            <v>0</v>
          </cell>
        </row>
        <row r="996">
          <cell r="C996">
            <v>3877</v>
          </cell>
          <cell r="D996" t="str">
            <v>FELGON</v>
          </cell>
          <cell r="E996">
            <v>2016</v>
          </cell>
          <cell r="F996" t="str">
            <v>TA</v>
          </cell>
          <cell r="G996" t="str">
            <v>3 x CABLE COM CAP32-nPort 5110</v>
          </cell>
          <cell r="H996" t="str">
            <v>IND</v>
          </cell>
          <cell r="I996"/>
          <cell r="J996">
            <v>2</v>
          </cell>
          <cell r="K996">
            <v>0.83</v>
          </cell>
          <cell r="L996">
            <v>1.17</v>
          </cell>
          <cell r="M996">
            <v>0.41499999999999998</v>
          </cell>
          <cell r="N996" t="str">
            <v>-</v>
          </cell>
          <cell r="O996" t="str">
            <v>-</v>
          </cell>
          <cell r="P996" t="str">
            <v>EMM</v>
          </cell>
          <cell r="Q996" t="str">
            <v>-</v>
          </cell>
          <cell r="R996" t="str">
            <v>-</v>
          </cell>
          <cell r="S996" t="str">
            <v>-</v>
          </cell>
          <cell r="T996" t="str">
            <v>-</v>
          </cell>
          <cell r="U996">
            <v>42723</v>
          </cell>
          <cell r="V996">
            <v>42727</v>
          </cell>
          <cell r="W996">
            <v>42727</v>
          </cell>
          <cell r="X996">
            <v>4</v>
          </cell>
          <cell r="Y996">
            <v>42735</v>
          </cell>
          <cell r="Z996">
            <v>8</v>
          </cell>
        </row>
        <row r="997">
          <cell r="C997">
            <v>3878</v>
          </cell>
          <cell r="D997" t="str">
            <v>ESTPAH</v>
          </cell>
          <cell r="E997">
            <v>2016</v>
          </cell>
          <cell r="F997" t="str">
            <v>TA</v>
          </cell>
          <cell r="G997" t="str">
            <v>Inst. i PEM RTU C.H. ROCASSES v4.0</v>
          </cell>
          <cell r="H997" t="str">
            <v>OF3631</v>
          </cell>
          <cell r="I997"/>
          <cell r="J997">
            <v>24</v>
          </cell>
          <cell r="K997">
            <v>21.5</v>
          </cell>
          <cell r="L997">
            <v>2.5</v>
          </cell>
          <cell r="M997">
            <v>0.89583333333333337</v>
          </cell>
          <cell r="N997" t="str">
            <v>-</v>
          </cell>
          <cell r="O997" t="str">
            <v>-</v>
          </cell>
          <cell r="P997" t="str">
            <v>-</v>
          </cell>
          <cell r="Q997" t="str">
            <v>-</v>
          </cell>
          <cell r="R997" t="str">
            <v>RVC</v>
          </cell>
          <cell r="S997" t="str">
            <v>-</v>
          </cell>
          <cell r="T997" t="str">
            <v>-</v>
          </cell>
          <cell r="U997">
            <v>42617</v>
          </cell>
          <cell r="V997">
            <v>42735</v>
          </cell>
          <cell r="W997">
            <v>42735</v>
          </cell>
          <cell r="X997">
            <v>117</v>
          </cell>
          <cell r="Y997">
            <v>42718</v>
          </cell>
          <cell r="Z997">
            <v>-16</v>
          </cell>
        </row>
        <row r="998">
          <cell r="C998">
            <v>3879</v>
          </cell>
          <cell r="D998" t="str">
            <v>EAECEU</v>
          </cell>
          <cell r="E998">
            <v>2016</v>
          </cell>
          <cell r="F998" t="str">
            <v>TA</v>
          </cell>
          <cell r="G998" t="str">
            <v>MANTENIMENT CSSat EAE CEUTA 2.016-12</v>
          </cell>
          <cell r="H998" t="str">
            <v>IND</v>
          </cell>
          <cell r="I998"/>
          <cell r="J998">
            <v>10</v>
          </cell>
          <cell r="K998">
            <v>111.5</v>
          </cell>
          <cell r="L998">
            <v>-101.5</v>
          </cell>
          <cell r="M998">
            <v>11.15</v>
          </cell>
          <cell r="N998" t="str">
            <v>-</v>
          </cell>
          <cell r="O998" t="str">
            <v>-</v>
          </cell>
          <cell r="P998" t="str">
            <v>-</v>
          </cell>
          <cell r="Q998" t="str">
            <v>-</v>
          </cell>
          <cell r="R998" t="str">
            <v>TRS</v>
          </cell>
          <cell r="S998" t="str">
            <v>-</v>
          </cell>
          <cell r="T998" t="str">
            <v>-</v>
          </cell>
          <cell r="U998">
            <v>42705</v>
          </cell>
          <cell r="V998">
            <v>42735</v>
          </cell>
          <cell r="W998">
            <v>42735</v>
          </cell>
          <cell r="X998">
            <v>30</v>
          </cell>
          <cell r="Y998">
            <v>42735</v>
          </cell>
          <cell r="Z998">
            <v>0</v>
          </cell>
        </row>
        <row r="999">
          <cell r="C999">
            <v>3880</v>
          </cell>
          <cell r="D999" t="str">
            <v>EYPESA</v>
          </cell>
          <cell r="E999">
            <v>2016</v>
          </cell>
          <cell r="F999" t="str">
            <v>TA</v>
          </cell>
          <cell r="G999" t="str">
            <v>3 x Reparacio MOXA OnCell G3111</v>
          </cell>
          <cell r="H999" t="str">
            <v>IND</v>
          </cell>
          <cell r="I999"/>
          <cell r="J999">
            <v>5</v>
          </cell>
          <cell r="K999">
            <v>5</v>
          </cell>
          <cell r="L999">
            <v>0</v>
          </cell>
          <cell r="M999">
            <v>1</v>
          </cell>
          <cell r="N999" t="str">
            <v>-</v>
          </cell>
          <cell r="O999" t="str">
            <v>-</v>
          </cell>
          <cell r="P999" t="str">
            <v>EMM</v>
          </cell>
          <cell r="Q999" t="str">
            <v>-</v>
          </cell>
          <cell r="R999" t="str">
            <v>-</v>
          </cell>
          <cell r="S999" t="str">
            <v>-</v>
          </cell>
          <cell r="T999" t="str">
            <v>-</v>
          </cell>
          <cell r="U999">
            <v>42727</v>
          </cell>
          <cell r="V999">
            <v>42727</v>
          </cell>
          <cell r="W999">
            <v>42727</v>
          </cell>
          <cell r="X999">
            <v>0</v>
          </cell>
          <cell r="Y999">
            <v>42727</v>
          </cell>
          <cell r="Z999">
            <v>0</v>
          </cell>
        </row>
        <row r="1000">
          <cell r="C1000">
            <v>3881</v>
          </cell>
          <cell r="D1000" t="str">
            <v>ELEEBR</v>
          </cell>
          <cell r="E1000">
            <v>2016</v>
          </cell>
          <cell r="F1000" t="str">
            <v>TA</v>
          </cell>
          <cell r="G1000" t="str">
            <v>RTU C.T. TRES CALAS v2.0</v>
          </cell>
          <cell r="H1000" t="str">
            <v>PPAL</v>
          </cell>
          <cell r="I1000"/>
          <cell r="J1000">
            <v>54.11</v>
          </cell>
          <cell r="K1000">
            <v>63.9</v>
          </cell>
          <cell r="L1000">
            <v>-9.7899999999999991</v>
          </cell>
          <cell r="M1000">
            <v>1.1809277397893181</v>
          </cell>
          <cell r="N1000" t="str">
            <v>-</v>
          </cell>
          <cell r="O1000" t="str">
            <v>-</v>
          </cell>
          <cell r="P1000" t="str">
            <v>-</v>
          </cell>
          <cell r="Q1000" t="str">
            <v>-</v>
          </cell>
          <cell r="R1000" t="str">
            <v>RVC</v>
          </cell>
          <cell r="S1000" t="str">
            <v>-</v>
          </cell>
          <cell r="T1000" t="str">
            <v>-</v>
          </cell>
          <cell r="U1000">
            <v>42725</v>
          </cell>
          <cell r="V1000">
            <v>42916</v>
          </cell>
          <cell r="W1000">
            <v>43312</v>
          </cell>
          <cell r="X1000">
            <v>189</v>
          </cell>
          <cell r="Y1000">
            <v>43312</v>
          </cell>
          <cell r="Z1000">
            <v>0</v>
          </cell>
        </row>
        <row r="1001">
          <cell r="C1001"/>
          <cell r="D1001"/>
          <cell r="E1001"/>
          <cell r="F1001"/>
          <cell r="G1001"/>
          <cell r="H1001"/>
          <cell r="I1001"/>
          <cell r="J1001">
            <v>657.61</v>
          </cell>
          <cell r="K1001">
            <v>466.83</v>
          </cell>
          <cell r="L1001">
            <v>190.78000000000003</v>
          </cell>
          <cell r="M1001"/>
          <cell r="N1001"/>
          <cell r="O1001"/>
          <cell r="P1001"/>
          <cell r="Q1001"/>
          <cell r="R1001"/>
          <cell r="S1001"/>
          <cell r="T1001"/>
          <cell r="U1001"/>
          <cell r="V1001"/>
          <cell r="W1001"/>
          <cell r="X1001"/>
          <cell r="Y1001"/>
          <cell r="Z1001">
            <v>-38</v>
          </cell>
        </row>
        <row r="1002">
          <cell r="C1002"/>
          <cell r="D1002"/>
          <cell r="E1002"/>
          <cell r="F1002"/>
          <cell r="G1002"/>
          <cell r="H1002"/>
          <cell r="I1002"/>
          <cell r="J1002"/>
          <cell r="K1002"/>
          <cell r="L1002"/>
          <cell r="M1002"/>
          <cell r="N1002"/>
          <cell r="O1002"/>
          <cell r="P1002"/>
          <cell r="Q1002"/>
          <cell r="R1002"/>
          <cell r="S1002"/>
          <cell r="T1002"/>
          <cell r="U1002"/>
          <cell r="V1002"/>
          <cell r="W1002"/>
          <cell r="X1002"/>
          <cell r="Y1002"/>
          <cell r="Z1002"/>
        </row>
        <row r="1003">
          <cell r="C1003"/>
          <cell r="D1003"/>
          <cell r="E1003"/>
          <cell r="F1003"/>
          <cell r="G1003"/>
          <cell r="H1003"/>
          <cell r="I1003"/>
          <cell r="J1003"/>
          <cell r="K1003"/>
          <cell r="L1003"/>
          <cell r="M1003"/>
          <cell r="N1003"/>
          <cell r="O1003"/>
          <cell r="P1003"/>
          <cell r="Q1003"/>
          <cell r="R1003"/>
          <cell r="S1003"/>
          <cell r="T1003"/>
          <cell r="U1003"/>
          <cell r="V1003"/>
          <cell r="W1003"/>
          <cell r="X1003"/>
          <cell r="Y1003"/>
          <cell r="Z1003"/>
        </row>
        <row r="1004">
          <cell r="C1004"/>
          <cell r="D1004"/>
          <cell r="E1004"/>
          <cell r="F1004"/>
          <cell r="G1004"/>
          <cell r="H1004"/>
          <cell r="I1004"/>
          <cell r="J1004"/>
          <cell r="K1004"/>
          <cell r="N1004" t="str">
            <v>APROVISIONAMENTS</v>
          </cell>
          <cell r="O1004" t="str">
            <v>ADMINISTRACIO</v>
          </cell>
          <cell r="P1004" t="str">
            <v>OPERACIONS</v>
          </cell>
          <cell r="Q1004" t="str">
            <v>IMPLEMENTACIO</v>
          </cell>
          <cell r="R1004" t="str">
            <v>DESENVOLUPAMENT</v>
          </cell>
          <cell r="S1004" t="str">
            <v>COMERCIAL</v>
          </cell>
          <cell r="T1004" t="str">
            <v>CONSUL.TELCOMUNIC.</v>
          </cell>
          <cell r="U1004"/>
          <cell r="Z1004"/>
        </row>
        <row r="1005">
          <cell r="C1005"/>
          <cell r="N1005"/>
          <cell r="O1005"/>
          <cell r="P1005"/>
          <cell r="Q1005"/>
          <cell r="R1005"/>
          <cell r="S1005"/>
          <cell r="T1005"/>
          <cell r="U1005"/>
          <cell r="Z1005"/>
        </row>
        <row r="1006">
          <cell r="C1006"/>
          <cell r="N1006"/>
          <cell r="O1006"/>
          <cell r="P1006"/>
          <cell r="Q1006"/>
          <cell r="R1006"/>
          <cell r="S1006"/>
          <cell r="T1006"/>
          <cell r="U1006"/>
          <cell r="Z1006"/>
        </row>
        <row r="1007">
          <cell r="C1007"/>
          <cell r="N1007"/>
          <cell r="O1007"/>
          <cell r="P1007"/>
          <cell r="Q1007"/>
          <cell r="R1007"/>
          <cell r="S1007"/>
          <cell r="T1007"/>
          <cell r="U1007"/>
          <cell r="Z1007"/>
        </row>
        <row r="1008">
          <cell r="C1008"/>
          <cell r="E1008"/>
          <cell r="F1008"/>
          <cell r="G1008"/>
          <cell r="H1008"/>
          <cell r="I1008"/>
          <cell r="J1008"/>
          <cell r="K1008"/>
          <cell r="L1008"/>
          <cell r="M1008"/>
          <cell r="N1008"/>
          <cell r="O1008"/>
          <cell r="P1008"/>
          <cell r="Q1008"/>
          <cell r="R1008"/>
          <cell r="S1008"/>
          <cell r="T1008"/>
          <cell r="U1008"/>
          <cell r="Z1008"/>
        </row>
        <row r="1009">
          <cell r="C1009"/>
          <cell r="E1009" t="str">
            <v>Projectes (EXTERNS) en curs 2.016</v>
          </cell>
          <cell r="F1009"/>
          <cell r="G1009"/>
          <cell r="H1009"/>
          <cell r="I1009"/>
          <cell r="J1009"/>
          <cell r="K1009"/>
          <cell r="L1009"/>
          <cell r="M1009"/>
          <cell r="N1009"/>
          <cell r="O1009"/>
          <cell r="P1009"/>
          <cell r="Q1009"/>
          <cell r="R1009"/>
          <cell r="S1009"/>
          <cell r="T1009"/>
          <cell r="U1009"/>
          <cell r="Z1009"/>
        </row>
        <row r="1010">
          <cell r="N1010"/>
          <cell r="O1010"/>
          <cell r="P1010"/>
          <cell r="Q1010"/>
          <cell r="R1010"/>
          <cell r="S1010"/>
          <cell r="T1010"/>
          <cell r="U1010"/>
          <cell r="Z1010"/>
        </row>
        <row r="1011">
          <cell r="C1011"/>
          <cell r="D1011"/>
          <cell r="E1011"/>
          <cell r="F1011"/>
          <cell r="G1011"/>
          <cell r="H1011"/>
          <cell r="I1011"/>
          <cell r="J1011"/>
          <cell r="K1011"/>
          <cell r="L1011"/>
          <cell r="M1011"/>
          <cell r="N1011"/>
          <cell r="O1011"/>
          <cell r="P1011"/>
          <cell r="Q1011"/>
          <cell r="R1011"/>
          <cell r="S1011"/>
          <cell r="T1011"/>
          <cell r="U1011"/>
          <cell r="V1011"/>
          <cell r="W1011"/>
          <cell r="X1011"/>
          <cell r="Y1011"/>
          <cell r="Z1011"/>
        </row>
        <row r="1012">
          <cell r="C1012" t="str">
            <v>OF</v>
          </cell>
          <cell r="D1012" t="str">
            <v>CLIENT</v>
          </cell>
          <cell r="E1012" t="str">
            <v>ANY</v>
          </cell>
          <cell r="F1012" t="str">
            <v>STATUS</v>
          </cell>
          <cell r="G1012" t="str">
            <v>PROJECTE</v>
          </cell>
          <cell r="H1012" t="str">
            <v>TIPUS OF o DEPENDENCIA</v>
          </cell>
          <cell r="I1012"/>
          <cell r="J1012" t="str">
            <v>PREV</v>
          </cell>
          <cell r="K1012" t="str">
            <v>TOTAL</v>
          </cell>
          <cell r="L1012" t="str">
            <v>DESV</v>
          </cell>
          <cell r="M1012" t="str">
            <v>AVANÇ</v>
          </cell>
          <cell r="N1012" t="str">
            <v>DPT. IMPLICATS</v>
          </cell>
          <cell r="O1012"/>
          <cell r="P1012"/>
          <cell r="Q1012"/>
          <cell r="R1012"/>
          <cell r="S1012"/>
          <cell r="T1012"/>
          <cell r="U1012" t="str">
            <v>DATA</v>
          </cell>
          <cell r="V1012" t="str">
            <v>DATA</v>
          </cell>
          <cell r="W1012" t="str">
            <v>DATA</v>
          </cell>
          <cell r="X1012" t="str">
            <v>DURADA</v>
          </cell>
          <cell r="Y1012" t="str">
            <v>DATA</v>
          </cell>
          <cell r="Z1012" t="str">
            <v>DESVIAC.</v>
          </cell>
        </row>
        <row r="1013">
          <cell r="C1013"/>
          <cell r="D1013"/>
          <cell r="E1013"/>
          <cell r="F1013"/>
          <cell r="G1013"/>
          <cell r="H1013"/>
          <cell r="I1013"/>
          <cell r="J1013"/>
          <cell r="K1013" t="str">
            <v>REAL</v>
          </cell>
          <cell r="L1013"/>
          <cell r="M1013"/>
          <cell r="N1013"/>
          <cell r="O1013"/>
          <cell r="P1013"/>
          <cell r="Q1013"/>
          <cell r="R1013"/>
          <cell r="S1013"/>
          <cell r="T1013"/>
          <cell r="U1013" t="str">
            <v>INICI</v>
          </cell>
          <cell r="V1013" t="str">
            <v>ENTREGA</v>
          </cell>
          <cell r="W1013" t="str">
            <v>REVISADA</v>
          </cell>
          <cell r="X1013"/>
          <cell r="Y1013" t="str">
            <v>ACCEP.</v>
          </cell>
          <cell r="Z1013"/>
        </row>
        <row r="1014">
          <cell r="C1014"/>
          <cell r="D1014"/>
          <cell r="E1014"/>
          <cell r="F1014"/>
          <cell r="G1014"/>
          <cell r="H1014"/>
          <cell r="I1014"/>
          <cell r="J1014"/>
          <cell r="K1014"/>
          <cell r="L1014"/>
          <cell r="M1014"/>
          <cell r="N1014"/>
          <cell r="O1014"/>
          <cell r="P1014"/>
          <cell r="Q1014"/>
          <cell r="R1014"/>
          <cell r="S1014"/>
          <cell r="T1014"/>
          <cell r="U1014"/>
          <cell r="V1014"/>
          <cell r="W1014"/>
          <cell r="X1014"/>
          <cell r="Y1014"/>
          <cell r="Z1014"/>
        </row>
        <row r="1015">
          <cell r="C1015">
            <v>3882</v>
          </cell>
          <cell r="D1015" t="str">
            <v>INPPOZ</v>
          </cell>
          <cell r="E1015">
            <v>2016</v>
          </cell>
          <cell r="F1015" t="str">
            <v>TA</v>
          </cell>
          <cell r="G1015" t="str">
            <v>MANTENIMENT CALSER INPECUARIAS 01/01/2.017-31/12/2.,017</v>
          </cell>
          <cell r="H1015" t="str">
            <v>IND</v>
          </cell>
          <cell r="I1015"/>
          <cell r="J1015">
            <v>6</v>
          </cell>
          <cell r="K1015">
            <v>6</v>
          </cell>
          <cell r="L1015">
            <v>0</v>
          </cell>
          <cell r="M1015">
            <v>1</v>
          </cell>
          <cell r="N1015" t="str">
            <v>-</v>
          </cell>
          <cell r="O1015" t="str">
            <v>-</v>
          </cell>
          <cell r="P1015" t="str">
            <v>-</v>
          </cell>
          <cell r="Q1015" t="str">
            <v>-</v>
          </cell>
          <cell r="R1015" t="str">
            <v>AP</v>
          </cell>
          <cell r="S1015" t="str">
            <v>-</v>
          </cell>
          <cell r="T1015" t="str">
            <v>-</v>
          </cell>
          <cell r="U1015">
            <v>42736</v>
          </cell>
          <cell r="V1015">
            <v>43100</v>
          </cell>
          <cell r="W1015">
            <v>43100</v>
          </cell>
          <cell r="X1015">
            <v>360</v>
          </cell>
          <cell r="Y1015">
            <v>43100</v>
          </cell>
          <cell r="Z1015">
            <v>0</v>
          </cell>
        </row>
        <row r="1016">
          <cell r="C1016">
            <v>3883</v>
          </cell>
          <cell r="D1016" t="str">
            <v>ELECON</v>
          </cell>
          <cell r="E1016">
            <v>2016</v>
          </cell>
          <cell r="F1016" t="str">
            <v>TA</v>
          </cell>
          <cell r="G1016" t="str">
            <v>MANTENIMENT CALSER CONDADO 01/01/2.017-31/12/2.,017</v>
          </cell>
          <cell r="H1016" t="str">
            <v>IND</v>
          </cell>
          <cell r="I1016"/>
          <cell r="J1016">
            <v>6</v>
          </cell>
          <cell r="K1016">
            <v>1.33</v>
          </cell>
          <cell r="L1016">
            <v>4.67</v>
          </cell>
          <cell r="M1016">
            <v>0.22166666666666668</v>
          </cell>
          <cell r="N1016" t="str">
            <v>-</v>
          </cell>
          <cell r="O1016" t="str">
            <v>-</v>
          </cell>
          <cell r="P1016" t="str">
            <v>-</v>
          </cell>
          <cell r="Q1016" t="str">
            <v>-</v>
          </cell>
          <cell r="R1016" t="str">
            <v>AP</v>
          </cell>
          <cell r="S1016" t="str">
            <v>-</v>
          </cell>
          <cell r="T1016" t="str">
            <v>-</v>
          </cell>
          <cell r="U1016">
            <v>42736</v>
          </cell>
          <cell r="V1016">
            <v>43100</v>
          </cell>
          <cell r="W1016">
            <v>43100</v>
          </cell>
          <cell r="X1016">
            <v>360</v>
          </cell>
          <cell r="Y1016">
            <v>43100</v>
          </cell>
          <cell r="Z1016">
            <v>0</v>
          </cell>
        </row>
        <row r="1017">
          <cell r="C1017">
            <v>3884</v>
          </cell>
          <cell r="D1017" t="str">
            <v>ELECAD</v>
          </cell>
          <cell r="E1017">
            <v>2016</v>
          </cell>
          <cell r="F1017" t="str">
            <v>TA</v>
          </cell>
          <cell r="G1017" t="str">
            <v>MANTENIMENT CALSER CADIZ 01/01/2.017-31/12/2.,017</v>
          </cell>
          <cell r="H1017" t="str">
            <v>IND</v>
          </cell>
          <cell r="I1017"/>
          <cell r="J1017">
            <v>6</v>
          </cell>
          <cell r="K1017">
            <v>1</v>
          </cell>
          <cell r="L1017">
            <v>5</v>
          </cell>
          <cell r="M1017">
            <v>0.16666666666666666</v>
          </cell>
          <cell r="N1017" t="str">
            <v>-</v>
          </cell>
          <cell r="O1017" t="str">
            <v>-</v>
          </cell>
          <cell r="P1017" t="str">
            <v>-</v>
          </cell>
          <cell r="Q1017" t="str">
            <v>-</v>
          </cell>
          <cell r="R1017" t="str">
            <v>AP</v>
          </cell>
          <cell r="S1017" t="str">
            <v>-</v>
          </cell>
          <cell r="T1017" t="str">
            <v>-</v>
          </cell>
          <cell r="U1017">
            <v>42736</v>
          </cell>
          <cell r="V1017">
            <v>43100</v>
          </cell>
          <cell r="W1017">
            <v>43100</v>
          </cell>
          <cell r="X1017">
            <v>360</v>
          </cell>
          <cell r="Y1017">
            <v>43100</v>
          </cell>
          <cell r="Z1017">
            <v>0</v>
          </cell>
        </row>
        <row r="1018">
          <cell r="C1018">
            <v>3885</v>
          </cell>
          <cell r="D1018" t="str">
            <v>ELECON</v>
          </cell>
          <cell r="E1018">
            <v>2016</v>
          </cell>
          <cell r="F1018" t="str">
            <v>OB</v>
          </cell>
          <cell r="G1018" t="str">
            <v>MANTENIMENT SCADA CONDADO 01/01/2.019-31/12/2.020</v>
          </cell>
          <cell r="H1018" t="str">
            <v>IND</v>
          </cell>
          <cell r="I1018"/>
          <cell r="J1018">
            <v>16</v>
          </cell>
          <cell r="K1018">
            <v>0</v>
          </cell>
          <cell r="L1018">
            <v>16</v>
          </cell>
          <cell r="M1018">
            <v>0</v>
          </cell>
          <cell r="N1018" t="str">
            <v>-</v>
          </cell>
          <cell r="O1018" t="str">
            <v>-</v>
          </cell>
          <cell r="P1018" t="str">
            <v>-</v>
          </cell>
          <cell r="Q1018" t="str">
            <v>JMG</v>
          </cell>
          <cell r="R1018" t="str">
            <v>-</v>
          </cell>
          <cell r="S1018" t="str">
            <v>-</v>
          </cell>
          <cell r="T1018" t="str">
            <v>-</v>
          </cell>
          <cell r="U1018">
            <v>43466</v>
          </cell>
          <cell r="V1018">
            <v>44196</v>
          </cell>
          <cell r="W1018">
            <v>44196</v>
          </cell>
          <cell r="X1018">
            <v>720</v>
          </cell>
          <cell r="Y1018"/>
          <cell r="Z1018" t="str">
            <v/>
          </cell>
        </row>
        <row r="1019">
          <cell r="C1019">
            <v>3886</v>
          </cell>
          <cell r="D1019" t="str">
            <v>EPRESA</v>
          </cell>
          <cell r="E1019">
            <v>2016</v>
          </cell>
          <cell r="F1019" t="str">
            <v>TA</v>
          </cell>
          <cell r="G1019" t="str">
            <v>MANTENIMENT SCADA EPRESA 01/01/2.017-31/12/2.017</v>
          </cell>
          <cell r="H1019" t="str">
            <v>IND</v>
          </cell>
          <cell r="I1019"/>
          <cell r="J1019">
            <v>14</v>
          </cell>
          <cell r="K1019">
            <v>4</v>
          </cell>
          <cell r="L1019">
            <v>10</v>
          </cell>
          <cell r="M1019">
            <v>0.2857142857142857</v>
          </cell>
          <cell r="N1019" t="str">
            <v>-</v>
          </cell>
          <cell r="O1019" t="str">
            <v>-</v>
          </cell>
          <cell r="P1019" t="str">
            <v>-</v>
          </cell>
          <cell r="Q1019" t="str">
            <v>JMG</v>
          </cell>
          <cell r="R1019" t="str">
            <v>-</v>
          </cell>
          <cell r="S1019" t="str">
            <v>-</v>
          </cell>
          <cell r="T1019" t="str">
            <v>-</v>
          </cell>
          <cell r="U1019">
            <v>42736</v>
          </cell>
          <cell r="V1019">
            <v>43100</v>
          </cell>
          <cell r="W1019">
            <v>43100</v>
          </cell>
          <cell r="X1019">
            <v>360</v>
          </cell>
          <cell r="Y1019">
            <v>43100</v>
          </cell>
          <cell r="Z1019">
            <v>0</v>
          </cell>
        </row>
        <row r="1020">
          <cell r="C1020">
            <v>3887</v>
          </cell>
          <cell r="D1020" t="str">
            <v>HIJAGU</v>
          </cell>
          <cell r="E1020">
            <v>2016</v>
          </cell>
          <cell r="F1020" t="str">
            <v>TA</v>
          </cell>
          <cell r="G1020" t="str">
            <v>MANTENIMENT SCADA H.J.GUILLEN 01/01/2.017-31/12/2.017</v>
          </cell>
          <cell r="H1020" t="str">
            <v>IND</v>
          </cell>
          <cell r="I1020"/>
          <cell r="J1020">
            <v>16</v>
          </cell>
          <cell r="K1020">
            <v>8</v>
          </cell>
          <cell r="L1020">
            <v>8</v>
          </cell>
          <cell r="M1020">
            <v>0.5</v>
          </cell>
          <cell r="N1020" t="str">
            <v>-</v>
          </cell>
          <cell r="O1020" t="str">
            <v>-</v>
          </cell>
          <cell r="P1020" t="str">
            <v>-</v>
          </cell>
          <cell r="Q1020" t="str">
            <v>JMG</v>
          </cell>
          <cell r="R1020" t="str">
            <v>-</v>
          </cell>
          <cell r="S1020" t="str">
            <v>-</v>
          </cell>
          <cell r="T1020" t="str">
            <v>-</v>
          </cell>
          <cell r="U1020">
            <v>42736</v>
          </cell>
          <cell r="V1020">
            <v>43100</v>
          </cell>
          <cell r="W1020">
            <v>43100</v>
          </cell>
          <cell r="X1020">
            <v>360</v>
          </cell>
          <cell r="Y1020">
            <v>43100</v>
          </cell>
          <cell r="Z1020">
            <v>0</v>
          </cell>
        </row>
        <row r="1021">
          <cell r="C1021">
            <v>3888</v>
          </cell>
          <cell r="D1021" t="str">
            <v>ELEMOS</v>
          </cell>
          <cell r="E1021">
            <v>2016</v>
          </cell>
          <cell r="F1021" t="str">
            <v>TA</v>
          </cell>
          <cell r="G1021" t="str">
            <v>MANTENIMENT SCADA MOSCOSO 01/01/2.017-31/12/2.017</v>
          </cell>
          <cell r="H1021" t="str">
            <v>IND</v>
          </cell>
          <cell r="I1021"/>
          <cell r="J1021">
            <v>16</v>
          </cell>
          <cell r="K1021">
            <v>6.75</v>
          </cell>
          <cell r="L1021">
            <v>9.25</v>
          </cell>
          <cell r="M1021">
            <v>0.421875</v>
          </cell>
          <cell r="N1021" t="str">
            <v>-</v>
          </cell>
          <cell r="O1021" t="str">
            <v>-</v>
          </cell>
          <cell r="P1021" t="str">
            <v>-</v>
          </cell>
          <cell r="Q1021" t="str">
            <v>JMG</v>
          </cell>
          <cell r="R1021" t="str">
            <v>-</v>
          </cell>
          <cell r="S1021" t="str">
            <v>-</v>
          </cell>
          <cell r="T1021" t="str">
            <v>-</v>
          </cell>
          <cell r="U1021">
            <v>42736</v>
          </cell>
          <cell r="V1021">
            <v>43100</v>
          </cell>
          <cell r="W1021">
            <v>43100</v>
          </cell>
          <cell r="X1021">
            <v>360</v>
          </cell>
          <cell r="Y1021">
            <v>43100</v>
          </cell>
          <cell r="Z1021">
            <v>0</v>
          </cell>
        </row>
        <row r="1022">
          <cell r="C1022">
            <v>3889</v>
          </cell>
          <cell r="D1022" t="str">
            <v>EAECEU</v>
          </cell>
          <cell r="E1022">
            <v>2016</v>
          </cell>
          <cell r="F1022" t="str">
            <v>TA</v>
          </cell>
          <cell r="G1022" t="str">
            <v>MANTENIMENT SCADA CEUTA 01/01/2.017-31/12/2.017</v>
          </cell>
          <cell r="H1022" t="str">
            <v>IND</v>
          </cell>
          <cell r="I1022"/>
          <cell r="J1022">
            <v>16</v>
          </cell>
          <cell r="K1022">
            <v>29.08</v>
          </cell>
          <cell r="L1022">
            <v>-13.079999999999998</v>
          </cell>
          <cell r="M1022">
            <v>1.8174999999999999</v>
          </cell>
          <cell r="N1022" t="str">
            <v>-</v>
          </cell>
          <cell r="O1022" t="str">
            <v>-</v>
          </cell>
          <cell r="P1022" t="str">
            <v>-</v>
          </cell>
          <cell r="Q1022" t="str">
            <v>JMG</v>
          </cell>
          <cell r="R1022" t="str">
            <v>-</v>
          </cell>
          <cell r="S1022" t="str">
            <v>-</v>
          </cell>
          <cell r="T1022" t="str">
            <v>-</v>
          </cell>
          <cell r="U1022">
            <v>42736</v>
          </cell>
          <cell r="V1022">
            <v>43100</v>
          </cell>
          <cell r="W1022">
            <v>43100</v>
          </cell>
          <cell r="X1022">
            <v>360</v>
          </cell>
          <cell r="Y1022">
            <v>43100</v>
          </cell>
          <cell r="Z1022">
            <v>0</v>
          </cell>
        </row>
        <row r="1023">
          <cell r="C1023">
            <v>3890</v>
          </cell>
          <cell r="D1023" t="str">
            <v>SERGAR</v>
          </cell>
          <cell r="E1023">
            <v>2016</v>
          </cell>
          <cell r="F1023" t="str">
            <v>TA</v>
          </cell>
          <cell r="G1023" t="str">
            <v>MANTENIMENT CSSat SERVILIANO 01/01/2.017-31/01/2.017</v>
          </cell>
          <cell r="H1023" t="str">
            <v>IND</v>
          </cell>
          <cell r="I1023"/>
          <cell r="J1023">
            <v>4</v>
          </cell>
          <cell r="K1023">
            <v>6.5</v>
          </cell>
          <cell r="L1023">
            <v>-2.5</v>
          </cell>
          <cell r="M1023">
            <v>1.625</v>
          </cell>
          <cell r="N1023" t="str">
            <v>-</v>
          </cell>
          <cell r="O1023" t="str">
            <v>-</v>
          </cell>
          <cell r="P1023" t="str">
            <v>-</v>
          </cell>
          <cell r="Q1023" t="str">
            <v>-</v>
          </cell>
          <cell r="R1023" t="str">
            <v>TRS</v>
          </cell>
          <cell r="S1023" t="str">
            <v>-</v>
          </cell>
          <cell r="T1023" t="str">
            <v>-</v>
          </cell>
          <cell r="U1023">
            <v>42736</v>
          </cell>
          <cell r="V1023">
            <v>42766</v>
          </cell>
          <cell r="W1023">
            <v>42766</v>
          </cell>
          <cell r="X1023">
            <v>30</v>
          </cell>
          <cell r="Y1023">
            <v>42766</v>
          </cell>
          <cell r="Z1023">
            <v>0</v>
          </cell>
        </row>
        <row r="1024">
          <cell r="C1024">
            <v>3891</v>
          </cell>
          <cell r="D1024" t="str">
            <v>EAECEU</v>
          </cell>
          <cell r="E1024">
            <v>2016</v>
          </cell>
          <cell r="F1024" t="str">
            <v>TA</v>
          </cell>
          <cell r="G1024" t="str">
            <v>MANTENIMENT CSSat CEUTA 01/01/2.017-31/01/2.017</v>
          </cell>
          <cell r="H1024" t="str">
            <v>IND</v>
          </cell>
          <cell r="I1024"/>
          <cell r="J1024">
            <v>10</v>
          </cell>
          <cell r="K1024">
            <v>7</v>
          </cell>
          <cell r="L1024">
            <v>3</v>
          </cell>
          <cell r="M1024">
            <v>0.7</v>
          </cell>
          <cell r="N1024" t="str">
            <v>-</v>
          </cell>
          <cell r="O1024" t="str">
            <v>-</v>
          </cell>
          <cell r="P1024" t="str">
            <v>-</v>
          </cell>
          <cell r="Q1024" t="str">
            <v>-</v>
          </cell>
          <cell r="R1024" t="str">
            <v>TRS</v>
          </cell>
          <cell r="S1024" t="str">
            <v>-</v>
          </cell>
          <cell r="T1024" t="str">
            <v>-</v>
          </cell>
          <cell r="U1024">
            <v>42736</v>
          </cell>
          <cell r="V1024">
            <v>42766</v>
          </cell>
          <cell r="W1024">
            <v>42766</v>
          </cell>
          <cell r="X1024">
            <v>30</v>
          </cell>
          <cell r="Y1024">
            <v>42766</v>
          </cell>
          <cell r="Z1024">
            <v>0</v>
          </cell>
        </row>
        <row r="1025">
          <cell r="C1025">
            <v>3892</v>
          </cell>
          <cell r="D1025" t="str">
            <v>ELEMON</v>
          </cell>
          <cell r="E1025">
            <v>2016</v>
          </cell>
          <cell r="F1025" t="str">
            <v>TA</v>
          </cell>
          <cell r="G1025" t="str">
            <v>MANTENIMENT CSSat MONTOLIU 01/01/2.017-31/01/2.017</v>
          </cell>
          <cell r="H1025" t="str">
            <v>IND</v>
          </cell>
          <cell r="I1025"/>
          <cell r="J1025">
            <v>4</v>
          </cell>
          <cell r="K1025">
            <v>3</v>
          </cell>
          <cell r="L1025">
            <v>1</v>
          </cell>
          <cell r="M1025">
            <v>0.75</v>
          </cell>
          <cell r="N1025" t="str">
            <v>-</v>
          </cell>
          <cell r="O1025" t="str">
            <v>-</v>
          </cell>
          <cell r="P1025" t="str">
            <v>-</v>
          </cell>
          <cell r="Q1025" t="str">
            <v>-</v>
          </cell>
          <cell r="R1025" t="str">
            <v>TRS</v>
          </cell>
          <cell r="S1025" t="str">
            <v>-</v>
          </cell>
          <cell r="T1025" t="str">
            <v>-</v>
          </cell>
          <cell r="U1025">
            <v>42736</v>
          </cell>
          <cell r="V1025">
            <v>42766</v>
          </cell>
          <cell r="W1025">
            <v>42766</v>
          </cell>
          <cell r="X1025">
            <v>30</v>
          </cell>
          <cell r="Y1025">
            <v>42766</v>
          </cell>
          <cell r="Z1025">
            <v>0</v>
          </cell>
        </row>
        <row r="1026">
          <cell r="C1026">
            <v>3893</v>
          </cell>
          <cell r="D1026" t="str">
            <v>CATENE</v>
          </cell>
          <cell r="E1026">
            <v>2016</v>
          </cell>
          <cell r="F1026" t="str">
            <v>TA</v>
          </cell>
          <cell r="G1026" t="str">
            <v>MANTENIMENT CSSat TARRASENSES 01/01/2.017-31/01/2.017</v>
          </cell>
          <cell r="H1026" t="str">
            <v>IND</v>
          </cell>
          <cell r="I1026"/>
          <cell r="J1026">
            <v>4</v>
          </cell>
          <cell r="K1026">
            <v>3</v>
          </cell>
          <cell r="L1026">
            <v>1</v>
          </cell>
          <cell r="M1026">
            <v>0.75</v>
          </cell>
          <cell r="N1026" t="str">
            <v>-</v>
          </cell>
          <cell r="O1026" t="str">
            <v>-</v>
          </cell>
          <cell r="P1026" t="str">
            <v>-</v>
          </cell>
          <cell r="Q1026" t="str">
            <v>-</v>
          </cell>
          <cell r="R1026" t="str">
            <v>TRS</v>
          </cell>
          <cell r="S1026" t="str">
            <v>-</v>
          </cell>
          <cell r="T1026" t="str">
            <v>-</v>
          </cell>
          <cell r="U1026">
            <v>42736</v>
          </cell>
          <cell r="V1026">
            <v>42766</v>
          </cell>
          <cell r="W1026">
            <v>42766</v>
          </cell>
          <cell r="X1026">
            <v>30</v>
          </cell>
          <cell r="Y1026">
            <v>42766</v>
          </cell>
          <cell r="Z1026">
            <v>0</v>
          </cell>
        </row>
        <row r="1027">
          <cell r="C1027">
            <v>3894</v>
          </cell>
          <cell r="D1027" t="str">
            <v>ELECEN</v>
          </cell>
          <cell r="E1027">
            <v>2016</v>
          </cell>
          <cell r="F1027" t="str">
            <v>TA</v>
          </cell>
          <cell r="G1027" t="str">
            <v>MANTENIMENT CSSat CENTELLES 01/01/2.017-31/12/2.017</v>
          </cell>
          <cell r="H1027" t="str">
            <v>IND</v>
          </cell>
          <cell r="I1027"/>
          <cell r="J1027">
            <v>15</v>
          </cell>
          <cell r="K1027">
            <v>11.25</v>
          </cell>
          <cell r="L1027">
            <v>3.75</v>
          </cell>
          <cell r="M1027">
            <v>0.75</v>
          </cell>
          <cell r="N1027" t="str">
            <v>-</v>
          </cell>
          <cell r="O1027" t="str">
            <v>-</v>
          </cell>
          <cell r="P1027" t="str">
            <v>-</v>
          </cell>
          <cell r="Q1027" t="str">
            <v>-</v>
          </cell>
          <cell r="R1027" t="str">
            <v>TRS</v>
          </cell>
          <cell r="S1027" t="str">
            <v>-</v>
          </cell>
          <cell r="T1027" t="str">
            <v>-</v>
          </cell>
          <cell r="U1027">
            <v>42736</v>
          </cell>
          <cell r="V1027">
            <v>43100</v>
          </cell>
          <cell r="W1027">
            <v>43100</v>
          </cell>
          <cell r="X1027">
            <v>360</v>
          </cell>
          <cell r="Y1027">
            <v>43100</v>
          </cell>
          <cell r="Z1027">
            <v>0</v>
          </cell>
        </row>
        <row r="1028">
          <cell r="C1028">
            <v>3895</v>
          </cell>
          <cell r="D1028" t="str">
            <v>ASESER</v>
          </cell>
          <cell r="E1028">
            <v>2016</v>
          </cell>
          <cell r="F1028" t="str">
            <v>TA</v>
          </cell>
          <cell r="G1028" t="str">
            <v>SW CS ASEME SERVICIOS v11.0</v>
          </cell>
          <cell r="H1028" t="str">
            <v>PPAL</v>
          </cell>
          <cell r="I1028"/>
          <cell r="J1028">
            <v>291</v>
          </cell>
          <cell r="K1028">
            <v>284</v>
          </cell>
          <cell r="L1028">
            <v>7</v>
          </cell>
          <cell r="M1028">
            <v>0.97594501718213056</v>
          </cell>
          <cell r="N1028" t="str">
            <v>-</v>
          </cell>
          <cell r="O1028" t="str">
            <v>-</v>
          </cell>
          <cell r="P1028" t="str">
            <v>-</v>
          </cell>
          <cell r="Q1028" t="str">
            <v>-</v>
          </cell>
          <cell r="R1028" t="str">
            <v>TRS</v>
          </cell>
          <cell r="S1028" t="str">
            <v>-</v>
          </cell>
          <cell r="T1028" t="str">
            <v>-</v>
          </cell>
          <cell r="U1028">
            <v>42726</v>
          </cell>
          <cell r="V1028">
            <v>42790</v>
          </cell>
          <cell r="W1028">
            <v>43062</v>
          </cell>
          <cell r="X1028">
            <v>62</v>
          </cell>
          <cell r="Y1028">
            <v>43062</v>
          </cell>
          <cell r="Z1028">
            <v>0</v>
          </cell>
        </row>
        <row r="1029">
          <cell r="C1029">
            <v>3896</v>
          </cell>
          <cell r="D1029" t="str">
            <v>SITEL</v>
          </cell>
          <cell r="E1029">
            <v>2016</v>
          </cell>
          <cell r="F1029" t="str">
            <v>TA</v>
          </cell>
          <cell r="G1029" t="str">
            <v>Inst. y PEM SW CS ASEME SERVICIOS v11.0</v>
          </cell>
          <cell r="H1029" t="str">
            <v>OF3895</v>
          </cell>
          <cell r="I1029"/>
          <cell r="J1029">
            <v>96</v>
          </cell>
          <cell r="K1029">
            <v>98</v>
          </cell>
          <cell r="L1029">
            <v>-2</v>
          </cell>
          <cell r="M1029">
            <v>1.0208333333333333</v>
          </cell>
          <cell r="N1029" t="str">
            <v>-</v>
          </cell>
          <cell r="O1029" t="str">
            <v>-</v>
          </cell>
          <cell r="P1029" t="str">
            <v>-</v>
          </cell>
          <cell r="Q1029" t="str">
            <v>-</v>
          </cell>
          <cell r="R1029" t="str">
            <v>TRS</v>
          </cell>
          <cell r="S1029" t="str">
            <v>-</v>
          </cell>
          <cell r="T1029" t="str">
            <v>-</v>
          </cell>
          <cell r="U1029">
            <v>42726</v>
          </cell>
          <cell r="V1029">
            <v>42790</v>
          </cell>
          <cell r="W1029">
            <v>43068</v>
          </cell>
          <cell r="X1029">
            <v>62</v>
          </cell>
          <cell r="Y1029">
            <v>43068</v>
          </cell>
          <cell r="Z1029">
            <v>0</v>
          </cell>
        </row>
        <row r="1030">
          <cell r="C1030">
            <v>3897</v>
          </cell>
          <cell r="D1030" t="str">
            <v>SAMENE</v>
          </cell>
          <cell r="E1030">
            <v>2016</v>
          </cell>
          <cell r="F1030" t="str">
            <v>OB</v>
          </cell>
          <cell r="G1030" t="str">
            <v>CC SCADA TEDIS.Net SAMPOL v1.0</v>
          </cell>
          <cell r="H1030" t="str">
            <v>PPAL</v>
          </cell>
          <cell r="I1030"/>
          <cell r="J1030">
            <v>113</v>
          </cell>
          <cell r="K1030">
            <v>0</v>
          </cell>
          <cell r="L1030">
            <v>113</v>
          </cell>
          <cell r="M1030">
            <v>0</v>
          </cell>
          <cell r="N1030" t="str">
            <v>-</v>
          </cell>
          <cell r="O1030" t="str">
            <v>-</v>
          </cell>
          <cell r="P1030" t="str">
            <v>-</v>
          </cell>
          <cell r="Q1030" t="str">
            <v>-</v>
          </cell>
          <cell r="R1030" t="str">
            <v>AP</v>
          </cell>
          <cell r="S1030" t="str">
            <v>-</v>
          </cell>
          <cell r="T1030" t="str">
            <v>-</v>
          </cell>
          <cell r="U1030">
            <v>42732</v>
          </cell>
          <cell r="V1030">
            <v>42916</v>
          </cell>
          <cell r="W1030">
            <v>42916</v>
          </cell>
          <cell r="X1030">
            <v>182</v>
          </cell>
          <cell r="Y1030"/>
          <cell r="Z1030" t="str">
            <v/>
          </cell>
        </row>
        <row r="1031">
          <cell r="C1031">
            <v>3898</v>
          </cell>
          <cell r="D1031" t="str">
            <v>SITEL</v>
          </cell>
          <cell r="E1031">
            <v>2016</v>
          </cell>
          <cell r="F1031" t="str">
            <v>TA</v>
          </cell>
          <cell r="G1031" t="str">
            <v>RTU S.E. SAMPOL v1.0</v>
          </cell>
          <cell r="H1031" t="str">
            <v>OF3897</v>
          </cell>
          <cell r="I1031"/>
          <cell r="J1031">
            <v>8</v>
          </cell>
          <cell r="K1031">
            <v>11.59</v>
          </cell>
          <cell r="L1031">
            <v>-3.59</v>
          </cell>
          <cell r="M1031">
            <v>1.44875</v>
          </cell>
          <cell r="N1031" t="str">
            <v>-</v>
          </cell>
          <cell r="O1031" t="str">
            <v>-</v>
          </cell>
          <cell r="P1031" t="str">
            <v>EMM</v>
          </cell>
          <cell r="Q1031" t="str">
            <v>-</v>
          </cell>
          <cell r="R1031" t="str">
            <v>-</v>
          </cell>
          <cell r="S1031" t="str">
            <v>-</v>
          </cell>
          <cell r="T1031" t="str">
            <v>-</v>
          </cell>
          <cell r="U1031">
            <v>42732</v>
          </cell>
          <cell r="V1031">
            <v>42916</v>
          </cell>
          <cell r="W1031">
            <v>42916</v>
          </cell>
          <cell r="X1031">
            <v>182</v>
          </cell>
          <cell r="Y1031">
            <v>42944</v>
          </cell>
          <cell r="Z1031">
            <v>28</v>
          </cell>
        </row>
        <row r="1032">
          <cell r="C1032">
            <v>3899</v>
          </cell>
          <cell r="D1032" t="str">
            <v>CARBAY</v>
          </cell>
          <cell r="E1032">
            <v>2016</v>
          </cell>
          <cell r="F1032" t="str">
            <v>TA</v>
          </cell>
          <cell r="G1032" t="str">
            <v>RTU IAT TIROCO v2.0</v>
          </cell>
          <cell r="H1032" t="str">
            <v>IND</v>
          </cell>
          <cell r="I1032"/>
          <cell r="J1032">
            <v>7</v>
          </cell>
          <cell r="K1032">
            <v>1.58</v>
          </cell>
          <cell r="L1032">
            <v>5.42</v>
          </cell>
          <cell r="M1032">
            <v>0.22571428571428573</v>
          </cell>
          <cell r="N1032" t="str">
            <v>-</v>
          </cell>
          <cell r="O1032" t="str">
            <v>-</v>
          </cell>
          <cell r="P1032" t="str">
            <v>-</v>
          </cell>
          <cell r="Q1032" t="str">
            <v>-</v>
          </cell>
          <cell r="R1032" t="str">
            <v>RVC</v>
          </cell>
          <cell r="S1032" t="str">
            <v>-</v>
          </cell>
          <cell r="T1032" t="str">
            <v>-</v>
          </cell>
          <cell r="U1032">
            <v>42740</v>
          </cell>
          <cell r="V1032">
            <v>42766</v>
          </cell>
          <cell r="W1032">
            <v>42866</v>
          </cell>
          <cell r="X1032">
            <v>26</v>
          </cell>
          <cell r="Y1032">
            <v>42866</v>
          </cell>
          <cell r="Z1032">
            <v>0</v>
          </cell>
        </row>
        <row r="1033">
          <cell r="C1033">
            <v>3900</v>
          </cell>
          <cell r="D1033" t="str">
            <v>ELECAR</v>
          </cell>
          <cell r="E1033">
            <v>2016</v>
          </cell>
          <cell r="F1033" t="str">
            <v>TA</v>
          </cell>
          <cell r="G1033" t="str">
            <v>MANTENIMENT CSSat CARDENER 01/01/2.017-31/12/2.017</v>
          </cell>
          <cell r="H1033" t="str">
            <v>IND</v>
          </cell>
          <cell r="I1033"/>
          <cell r="J1033">
            <v>5</v>
          </cell>
          <cell r="K1033">
            <v>4.5</v>
          </cell>
          <cell r="L1033">
            <v>0.5</v>
          </cell>
          <cell r="M1033">
            <v>0.9</v>
          </cell>
          <cell r="N1033" t="str">
            <v>-</v>
          </cell>
          <cell r="O1033" t="str">
            <v>-</v>
          </cell>
          <cell r="P1033" t="str">
            <v>-</v>
          </cell>
          <cell r="Q1033" t="str">
            <v>-</v>
          </cell>
          <cell r="R1033" t="str">
            <v>TRS</v>
          </cell>
          <cell r="S1033" t="str">
            <v>-</v>
          </cell>
          <cell r="T1033" t="str">
            <v>-</v>
          </cell>
          <cell r="U1033">
            <v>42736</v>
          </cell>
          <cell r="V1033">
            <v>42766</v>
          </cell>
          <cell r="W1033">
            <v>42766</v>
          </cell>
          <cell r="X1033">
            <v>30</v>
          </cell>
          <cell r="Y1033">
            <v>42766</v>
          </cell>
          <cell r="Z1033">
            <v>0</v>
          </cell>
        </row>
        <row r="1034">
          <cell r="C1034">
            <v>3901</v>
          </cell>
          <cell r="D1034" t="str">
            <v>EYPESA</v>
          </cell>
          <cell r="E1034">
            <v>2016</v>
          </cell>
          <cell r="F1034" t="str">
            <v>TA</v>
          </cell>
          <cell r="G1034" t="str">
            <v>SW EXPORTACIO DADES SCADA EYPESA (1T-2017)</v>
          </cell>
          <cell r="H1034" t="str">
            <v>IND</v>
          </cell>
          <cell r="I1034"/>
          <cell r="J1034">
            <v>24</v>
          </cell>
          <cell r="K1034">
            <v>47</v>
          </cell>
          <cell r="L1034">
            <v>-23</v>
          </cell>
          <cell r="M1034">
            <v>1.9583333333333333</v>
          </cell>
          <cell r="N1034" t="str">
            <v>-</v>
          </cell>
          <cell r="O1034" t="str">
            <v>-</v>
          </cell>
          <cell r="P1034" t="str">
            <v>-</v>
          </cell>
          <cell r="Q1034" t="str">
            <v>-</v>
          </cell>
          <cell r="R1034" t="str">
            <v>RVC</v>
          </cell>
          <cell r="S1034" t="str">
            <v>-</v>
          </cell>
          <cell r="T1034" t="str">
            <v>-</v>
          </cell>
          <cell r="U1034">
            <v>42736</v>
          </cell>
          <cell r="V1034">
            <v>42825</v>
          </cell>
          <cell r="W1034">
            <v>42766</v>
          </cell>
          <cell r="X1034">
            <v>90</v>
          </cell>
          <cell r="Y1034">
            <v>42766</v>
          </cell>
          <cell r="Z1034">
            <v>0</v>
          </cell>
        </row>
        <row r="1035">
          <cell r="C1035">
            <v>3902</v>
          </cell>
          <cell r="D1035" t="str">
            <v>PEUSA</v>
          </cell>
          <cell r="E1035">
            <v>2017</v>
          </cell>
          <cell r="F1035" t="str">
            <v>TA</v>
          </cell>
          <cell r="G1035" t="str">
            <v>RTU CT-154 v2.0</v>
          </cell>
          <cell r="H1035" t="str">
            <v>PPAL</v>
          </cell>
          <cell r="I1035"/>
          <cell r="J1035">
            <v>1</v>
          </cell>
          <cell r="K1035">
            <v>1</v>
          </cell>
          <cell r="L1035">
            <v>0</v>
          </cell>
          <cell r="M1035">
            <v>1</v>
          </cell>
          <cell r="N1035" t="str">
            <v>-</v>
          </cell>
          <cell r="O1035" t="str">
            <v>-</v>
          </cell>
          <cell r="P1035" t="str">
            <v>EMM</v>
          </cell>
          <cell r="Q1035" t="str">
            <v>-</v>
          </cell>
          <cell r="R1035" t="str">
            <v>-</v>
          </cell>
          <cell r="S1035" t="str">
            <v>-</v>
          </cell>
          <cell r="T1035" t="str">
            <v>-</v>
          </cell>
          <cell r="U1035">
            <v>42733</v>
          </cell>
          <cell r="V1035">
            <v>42766</v>
          </cell>
          <cell r="W1035">
            <v>42787</v>
          </cell>
          <cell r="X1035">
            <v>32</v>
          </cell>
          <cell r="Y1035">
            <v>42787</v>
          </cell>
          <cell r="Z1035">
            <v>0</v>
          </cell>
        </row>
        <row r="1036">
          <cell r="C1036">
            <v>3903</v>
          </cell>
          <cell r="D1036" t="str">
            <v>PEUSA</v>
          </cell>
          <cell r="E1036">
            <v>2017</v>
          </cell>
          <cell r="F1036" t="str">
            <v>TA</v>
          </cell>
          <cell r="G1036" t="str">
            <v>RTU CT-139 v2.0</v>
          </cell>
          <cell r="H1036" t="str">
            <v>PPAL</v>
          </cell>
          <cell r="I1036"/>
          <cell r="J1036">
            <v>1</v>
          </cell>
          <cell r="K1036">
            <v>1</v>
          </cell>
          <cell r="L1036">
            <v>0</v>
          </cell>
          <cell r="M1036">
            <v>1</v>
          </cell>
          <cell r="N1036" t="str">
            <v>-</v>
          </cell>
          <cell r="O1036" t="str">
            <v>-</v>
          </cell>
          <cell r="P1036" t="str">
            <v>EMM</v>
          </cell>
          <cell r="Q1036" t="str">
            <v>-</v>
          </cell>
          <cell r="R1036" t="str">
            <v>-</v>
          </cell>
          <cell r="S1036" t="str">
            <v>-</v>
          </cell>
          <cell r="T1036" t="str">
            <v>-</v>
          </cell>
          <cell r="U1036">
            <v>42733</v>
          </cell>
          <cell r="V1036">
            <v>42766</v>
          </cell>
          <cell r="W1036">
            <v>42787</v>
          </cell>
          <cell r="X1036">
            <v>32</v>
          </cell>
          <cell r="Y1036">
            <v>42787</v>
          </cell>
          <cell r="Z1036">
            <v>0</v>
          </cell>
        </row>
        <row r="1037">
          <cell r="C1037">
            <v>3904</v>
          </cell>
          <cell r="D1037" t="str">
            <v>PEUSA</v>
          </cell>
          <cell r="E1037">
            <v>2017</v>
          </cell>
          <cell r="F1037" t="str">
            <v>TA</v>
          </cell>
          <cell r="G1037" t="str">
            <v>RTU CT-151 v1.0</v>
          </cell>
          <cell r="H1037" t="str">
            <v>PPAL</v>
          </cell>
          <cell r="I1037"/>
          <cell r="J1037">
            <v>1</v>
          </cell>
          <cell r="K1037">
            <v>1</v>
          </cell>
          <cell r="L1037">
            <v>0</v>
          </cell>
          <cell r="M1037">
            <v>1</v>
          </cell>
          <cell r="N1037" t="str">
            <v>-</v>
          </cell>
          <cell r="O1037" t="str">
            <v>-</v>
          </cell>
          <cell r="P1037" t="str">
            <v>EMM</v>
          </cell>
          <cell r="Q1037" t="str">
            <v>-</v>
          </cell>
          <cell r="R1037" t="str">
            <v>-</v>
          </cell>
          <cell r="S1037" t="str">
            <v>-</v>
          </cell>
          <cell r="T1037" t="str">
            <v>-</v>
          </cell>
          <cell r="U1037">
            <v>42733</v>
          </cell>
          <cell r="V1037">
            <v>42766</v>
          </cell>
          <cell r="W1037">
            <v>42787</v>
          </cell>
          <cell r="X1037">
            <v>32</v>
          </cell>
          <cell r="Y1037">
            <v>42787</v>
          </cell>
          <cell r="Z1037">
            <v>0</v>
          </cell>
        </row>
        <row r="1038">
          <cell r="C1038">
            <v>3905</v>
          </cell>
          <cell r="D1038" t="str">
            <v>PEUSA</v>
          </cell>
          <cell r="E1038">
            <v>2017</v>
          </cell>
          <cell r="F1038" t="str">
            <v>TA</v>
          </cell>
          <cell r="G1038" t="str">
            <v>Inst. i PEM RTU CT-154 v2.0</v>
          </cell>
          <cell r="H1038" t="str">
            <v>OF3902</v>
          </cell>
          <cell r="I1038"/>
          <cell r="J1038">
            <v>8</v>
          </cell>
          <cell r="K1038">
            <v>4.5</v>
          </cell>
          <cell r="L1038">
            <v>3.5</v>
          </cell>
          <cell r="M1038">
            <v>0.5625</v>
          </cell>
          <cell r="N1038" t="str">
            <v>-</v>
          </cell>
          <cell r="O1038" t="str">
            <v>-</v>
          </cell>
          <cell r="P1038" t="str">
            <v>-</v>
          </cell>
          <cell r="Q1038" t="str">
            <v>-</v>
          </cell>
          <cell r="R1038" t="str">
            <v>TRS</v>
          </cell>
          <cell r="S1038" t="str">
            <v>-</v>
          </cell>
          <cell r="T1038" t="str">
            <v>-</v>
          </cell>
          <cell r="U1038">
            <v>42733</v>
          </cell>
          <cell r="V1038">
            <v>42766</v>
          </cell>
          <cell r="W1038">
            <v>42788</v>
          </cell>
          <cell r="X1038">
            <v>32</v>
          </cell>
          <cell r="Y1038">
            <v>42788</v>
          </cell>
          <cell r="Z1038">
            <v>0</v>
          </cell>
        </row>
        <row r="1039">
          <cell r="C1039">
            <v>3906</v>
          </cell>
          <cell r="D1039" t="str">
            <v>PEUSA</v>
          </cell>
          <cell r="E1039">
            <v>2017</v>
          </cell>
          <cell r="F1039" t="str">
            <v>TA</v>
          </cell>
          <cell r="G1039" t="str">
            <v>Inst. i PEM RTU CT-139 v2.0</v>
          </cell>
          <cell r="H1039" t="str">
            <v>OF3903</v>
          </cell>
          <cell r="I1039"/>
          <cell r="J1039">
            <v>8</v>
          </cell>
          <cell r="K1039">
            <v>4.5</v>
          </cell>
          <cell r="L1039">
            <v>3.5</v>
          </cell>
          <cell r="M1039">
            <v>0.5625</v>
          </cell>
          <cell r="N1039" t="str">
            <v>-</v>
          </cell>
          <cell r="O1039" t="str">
            <v>-</v>
          </cell>
          <cell r="P1039" t="str">
            <v>-</v>
          </cell>
          <cell r="Q1039" t="str">
            <v>-</v>
          </cell>
          <cell r="R1039" t="str">
            <v>TRS</v>
          </cell>
          <cell r="S1039" t="str">
            <v>-</v>
          </cell>
          <cell r="T1039" t="str">
            <v>-</v>
          </cell>
          <cell r="U1039">
            <v>42733</v>
          </cell>
          <cell r="V1039">
            <v>42766</v>
          </cell>
          <cell r="W1039">
            <v>42788</v>
          </cell>
          <cell r="X1039">
            <v>32</v>
          </cell>
          <cell r="Y1039">
            <v>42788</v>
          </cell>
          <cell r="Z1039">
            <v>0</v>
          </cell>
        </row>
        <row r="1040">
          <cell r="C1040">
            <v>3907</v>
          </cell>
          <cell r="D1040" t="str">
            <v>PEUSA</v>
          </cell>
          <cell r="E1040">
            <v>2017</v>
          </cell>
          <cell r="F1040" t="str">
            <v>TA</v>
          </cell>
          <cell r="G1040" t="str">
            <v>Inst. i PEM RTU CT-151 v1.0</v>
          </cell>
          <cell r="H1040" t="str">
            <v>OF3904</v>
          </cell>
          <cell r="I1040"/>
          <cell r="J1040">
            <v>16</v>
          </cell>
          <cell r="K1040">
            <v>13.25</v>
          </cell>
          <cell r="L1040">
            <v>2.75</v>
          </cell>
          <cell r="M1040">
            <v>0.828125</v>
          </cell>
          <cell r="N1040" t="str">
            <v>-</v>
          </cell>
          <cell r="O1040" t="str">
            <v>-</v>
          </cell>
          <cell r="P1040" t="str">
            <v>-</v>
          </cell>
          <cell r="Q1040" t="str">
            <v>-</v>
          </cell>
          <cell r="R1040" t="str">
            <v>TRS</v>
          </cell>
          <cell r="S1040" t="str">
            <v>-</v>
          </cell>
          <cell r="T1040" t="str">
            <v>-</v>
          </cell>
          <cell r="U1040">
            <v>42733</v>
          </cell>
          <cell r="V1040">
            <v>42766</v>
          </cell>
          <cell r="W1040">
            <v>42825</v>
          </cell>
          <cell r="X1040">
            <v>32</v>
          </cell>
          <cell r="Y1040">
            <v>42825</v>
          </cell>
          <cell r="Z1040">
            <v>0</v>
          </cell>
        </row>
        <row r="1041">
          <cell r="C1041">
            <v>3908</v>
          </cell>
          <cell r="D1041" t="str">
            <v>PEUSA</v>
          </cell>
          <cell r="E1041">
            <v>2017</v>
          </cell>
          <cell r="F1041" t="str">
            <v>TA</v>
          </cell>
          <cell r="G1041" t="str">
            <v>Material FO Xarxa Telecomandament CC</v>
          </cell>
          <cell r="H1041" t="str">
            <v>OF3902</v>
          </cell>
          <cell r="I1041"/>
          <cell r="J1041">
            <v>0.5</v>
          </cell>
          <cell r="K1041">
            <v>0.5</v>
          </cell>
          <cell r="L1041">
            <v>0</v>
          </cell>
          <cell r="M1041">
            <v>1</v>
          </cell>
          <cell r="N1041" t="str">
            <v>-</v>
          </cell>
          <cell r="O1041" t="str">
            <v>-</v>
          </cell>
          <cell r="P1041" t="str">
            <v>EMM</v>
          </cell>
          <cell r="Q1041" t="str">
            <v>-</v>
          </cell>
          <cell r="R1041" t="str">
            <v>-</v>
          </cell>
          <cell r="S1041" t="str">
            <v>-</v>
          </cell>
          <cell r="T1041" t="str">
            <v>-</v>
          </cell>
          <cell r="U1041">
            <v>42733</v>
          </cell>
          <cell r="V1041">
            <v>42766</v>
          </cell>
          <cell r="W1041">
            <v>42787</v>
          </cell>
          <cell r="X1041">
            <v>32</v>
          </cell>
          <cell r="Y1041">
            <v>42787</v>
          </cell>
          <cell r="Z1041">
            <v>0</v>
          </cell>
        </row>
        <row r="1042">
          <cell r="C1042">
            <v>3909</v>
          </cell>
          <cell r="D1042" t="str">
            <v>PEUSA</v>
          </cell>
          <cell r="E1042">
            <v>2017</v>
          </cell>
          <cell r="F1042" t="str">
            <v>TA</v>
          </cell>
          <cell r="G1042" t="str">
            <v>3 X Cable CAP16MAX - nPort 5110</v>
          </cell>
          <cell r="H1042" t="str">
            <v>OF3902</v>
          </cell>
          <cell r="I1042"/>
          <cell r="J1042">
            <v>1.5</v>
          </cell>
          <cell r="K1042">
            <v>1.08</v>
          </cell>
          <cell r="L1042">
            <v>0.41999999999999993</v>
          </cell>
          <cell r="M1042">
            <v>0.72000000000000008</v>
          </cell>
          <cell r="N1042" t="str">
            <v>-</v>
          </cell>
          <cell r="O1042" t="str">
            <v>-</v>
          </cell>
          <cell r="P1042" t="str">
            <v>EMM</v>
          </cell>
          <cell r="Q1042" t="str">
            <v>-</v>
          </cell>
          <cell r="R1042" t="str">
            <v>-</v>
          </cell>
          <cell r="S1042" t="str">
            <v>-</v>
          </cell>
          <cell r="T1042" t="str">
            <v>-</v>
          </cell>
          <cell r="U1042">
            <v>42733</v>
          </cell>
          <cell r="V1042">
            <v>42766</v>
          </cell>
          <cell r="W1042">
            <v>42766</v>
          </cell>
          <cell r="X1042">
            <v>32</v>
          </cell>
          <cell r="Y1042">
            <v>42767</v>
          </cell>
          <cell r="Z1042">
            <v>1</v>
          </cell>
        </row>
        <row r="1043">
          <cell r="C1043">
            <v>3910</v>
          </cell>
          <cell r="D1043" t="str">
            <v>PEUSA</v>
          </cell>
          <cell r="E1043">
            <v>2017</v>
          </cell>
          <cell r="F1043" t="str">
            <v>TA</v>
          </cell>
          <cell r="G1043" t="str">
            <v>1 x Cable CAP32 - nPort</v>
          </cell>
          <cell r="H1043" t="str">
            <v>OF3902</v>
          </cell>
          <cell r="I1043"/>
          <cell r="J1043">
            <v>0.5</v>
          </cell>
          <cell r="K1043">
            <v>0.56000000000000005</v>
          </cell>
          <cell r="L1043">
            <v>-6.0000000000000053E-2</v>
          </cell>
          <cell r="M1043">
            <v>1.1200000000000001</v>
          </cell>
          <cell r="N1043" t="str">
            <v>-</v>
          </cell>
          <cell r="O1043" t="str">
            <v>-</v>
          </cell>
          <cell r="P1043" t="str">
            <v>EMM</v>
          </cell>
          <cell r="Q1043" t="str">
            <v>-</v>
          </cell>
          <cell r="R1043" t="str">
            <v>-</v>
          </cell>
          <cell r="S1043" t="str">
            <v>-</v>
          </cell>
          <cell r="T1043" t="str">
            <v>-</v>
          </cell>
          <cell r="U1043">
            <v>42733</v>
          </cell>
          <cell r="V1043">
            <v>42766</v>
          </cell>
          <cell r="W1043">
            <v>42766</v>
          </cell>
          <cell r="X1043">
            <v>32</v>
          </cell>
          <cell r="Y1043">
            <v>42767</v>
          </cell>
          <cell r="Z1043">
            <v>1</v>
          </cell>
        </row>
        <row r="1044">
          <cell r="C1044"/>
          <cell r="D1044"/>
          <cell r="E1044"/>
          <cell r="F1044"/>
          <cell r="G1044"/>
          <cell r="H1044"/>
          <cell r="I1044"/>
          <cell r="J1044">
            <v>714.5</v>
          </cell>
          <cell r="K1044">
            <v>560.96999999999991</v>
          </cell>
          <cell r="L1044">
            <v>153.53000000000009</v>
          </cell>
          <cell r="M1044"/>
          <cell r="N1044"/>
          <cell r="O1044"/>
          <cell r="P1044"/>
          <cell r="Q1044"/>
          <cell r="R1044"/>
          <cell r="S1044"/>
          <cell r="T1044"/>
          <cell r="U1044"/>
          <cell r="V1044"/>
          <cell r="W1044"/>
          <cell r="X1044"/>
          <cell r="Y1044"/>
          <cell r="Z1044">
            <v>30</v>
          </cell>
        </row>
        <row r="1045">
          <cell r="L1045"/>
          <cell r="M1045"/>
          <cell r="Z1045"/>
        </row>
        <row r="1046">
          <cell r="C1046"/>
          <cell r="D1046"/>
          <cell r="E1046"/>
          <cell r="F1046"/>
          <cell r="G1046"/>
          <cell r="H1046"/>
          <cell r="I1046"/>
          <cell r="J1046"/>
          <cell r="K1046"/>
          <cell r="L1046"/>
          <cell r="M1046"/>
          <cell r="N1046"/>
          <cell r="O1046"/>
          <cell r="P1046"/>
          <cell r="Q1046"/>
          <cell r="R1046"/>
          <cell r="S1046"/>
          <cell r="T1046"/>
          <cell r="U1046"/>
          <cell r="V1046"/>
          <cell r="W1046"/>
          <cell r="X1046"/>
          <cell r="Y1046"/>
          <cell r="Z1046"/>
        </row>
        <row r="1047">
          <cell r="C1047"/>
          <cell r="D1047"/>
          <cell r="E1047"/>
          <cell r="F1047"/>
          <cell r="G1047"/>
          <cell r="H1047"/>
          <cell r="I1047"/>
          <cell r="J1047"/>
          <cell r="K1047"/>
          <cell r="N1047" t="str">
            <v>APROVISIONAMENTS</v>
          </cell>
          <cell r="O1047" t="str">
            <v>ADMINISTRACIO</v>
          </cell>
          <cell r="P1047" t="str">
            <v>OPERACIONS</v>
          </cell>
          <cell r="Q1047" t="str">
            <v>IMPLEMENTACIO</v>
          </cell>
          <cell r="R1047" t="str">
            <v>DESENVOLUPAMENT</v>
          </cell>
          <cell r="S1047" t="str">
            <v>COMERCIAL</v>
          </cell>
          <cell r="T1047" t="str">
            <v>CONSUL.TELCOMUNIC.</v>
          </cell>
          <cell r="U1047"/>
          <cell r="Z1047"/>
        </row>
        <row r="1048">
          <cell r="C1048"/>
          <cell r="N1048"/>
          <cell r="O1048"/>
          <cell r="P1048"/>
          <cell r="Q1048"/>
          <cell r="R1048"/>
          <cell r="S1048"/>
          <cell r="T1048"/>
          <cell r="U1048"/>
          <cell r="Z1048"/>
        </row>
        <row r="1049">
          <cell r="C1049"/>
          <cell r="N1049"/>
          <cell r="O1049"/>
          <cell r="P1049"/>
          <cell r="Q1049"/>
          <cell r="R1049"/>
          <cell r="S1049"/>
          <cell r="T1049"/>
          <cell r="U1049"/>
          <cell r="Z1049"/>
        </row>
        <row r="1050">
          <cell r="C1050"/>
          <cell r="N1050"/>
          <cell r="O1050"/>
          <cell r="P1050"/>
          <cell r="Q1050"/>
          <cell r="R1050"/>
          <cell r="S1050"/>
          <cell r="T1050"/>
          <cell r="U1050"/>
          <cell r="Z1050"/>
        </row>
        <row r="1051">
          <cell r="C1051"/>
          <cell r="E1051"/>
          <cell r="F1051"/>
          <cell r="G1051"/>
          <cell r="H1051"/>
          <cell r="I1051"/>
          <cell r="J1051"/>
          <cell r="K1051"/>
          <cell r="L1051"/>
          <cell r="M1051"/>
          <cell r="N1051"/>
          <cell r="O1051"/>
          <cell r="P1051"/>
          <cell r="Q1051"/>
          <cell r="R1051"/>
          <cell r="S1051"/>
          <cell r="T1051"/>
          <cell r="U1051"/>
          <cell r="Z1051"/>
        </row>
        <row r="1052">
          <cell r="C1052"/>
          <cell r="E1052" t="str">
            <v>Projectes (EXTERNS) en curs 2.017</v>
          </cell>
          <cell r="F1052"/>
          <cell r="G1052"/>
          <cell r="H1052"/>
          <cell r="I1052"/>
          <cell r="J1052"/>
          <cell r="K1052"/>
          <cell r="L1052"/>
          <cell r="M1052"/>
          <cell r="N1052"/>
          <cell r="O1052"/>
          <cell r="P1052"/>
          <cell r="Q1052"/>
          <cell r="R1052"/>
          <cell r="S1052"/>
          <cell r="T1052"/>
          <cell r="U1052"/>
          <cell r="Z1052"/>
        </row>
        <row r="1053">
          <cell r="N1053"/>
          <cell r="O1053"/>
          <cell r="P1053"/>
          <cell r="Q1053"/>
          <cell r="R1053"/>
          <cell r="S1053"/>
          <cell r="T1053"/>
          <cell r="U1053"/>
          <cell r="Z1053"/>
        </row>
        <row r="1054">
          <cell r="C1054"/>
          <cell r="D1054"/>
          <cell r="E1054"/>
          <cell r="F1054"/>
          <cell r="G1054"/>
          <cell r="H1054"/>
          <cell r="I1054"/>
          <cell r="J1054"/>
          <cell r="K1054"/>
          <cell r="L1054"/>
          <cell r="M1054"/>
          <cell r="N1054"/>
          <cell r="O1054"/>
          <cell r="P1054"/>
          <cell r="Q1054"/>
          <cell r="R1054"/>
          <cell r="S1054"/>
          <cell r="T1054"/>
          <cell r="U1054"/>
          <cell r="V1054"/>
          <cell r="W1054"/>
          <cell r="X1054"/>
          <cell r="Y1054"/>
          <cell r="Z1054"/>
        </row>
        <row r="1055">
          <cell r="C1055" t="str">
            <v>OF</v>
          </cell>
          <cell r="D1055" t="str">
            <v>CLIENT</v>
          </cell>
          <cell r="E1055" t="str">
            <v>ANY</v>
          </cell>
          <cell r="F1055" t="str">
            <v>STATUS</v>
          </cell>
          <cell r="G1055" t="str">
            <v>PROJECTE</v>
          </cell>
          <cell r="H1055" t="str">
            <v>TIPUS OF o DEPENDENCIA</v>
          </cell>
          <cell r="I1055"/>
          <cell r="J1055" t="str">
            <v>PREV</v>
          </cell>
          <cell r="K1055" t="str">
            <v>TOTAL</v>
          </cell>
          <cell r="L1055" t="str">
            <v>DESV</v>
          </cell>
          <cell r="M1055" t="str">
            <v>AVANÇ</v>
          </cell>
          <cell r="N1055" t="str">
            <v>DPT. IMPLICATS</v>
          </cell>
          <cell r="O1055"/>
          <cell r="P1055"/>
          <cell r="Q1055"/>
          <cell r="R1055"/>
          <cell r="S1055"/>
          <cell r="T1055"/>
          <cell r="U1055" t="str">
            <v>DATA</v>
          </cell>
          <cell r="V1055" t="str">
            <v>DATA</v>
          </cell>
          <cell r="W1055" t="str">
            <v>DATA</v>
          </cell>
          <cell r="X1055" t="str">
            <v>DURADA</v>
          </cell>
          <cell r="Y1055" t="str">
            <v>DATA</v>
          </cell>
          <cell r="Z1055" t="str">
            <v>DESVIAC.</v>
          </cell>
        </row>
        <row r="1056">
          <cell r="C1056"/>
          <cell r="D1056"/>
          <cell r="E1056"/>
          <cell r="F1056"/>
          <cell r="G1056"/>
          <cell r="H1056"/>
          <cell r="I1056"/>
          <cell r="J1056"/>
          <cell r="K1056" t="str">
            <v>REAL</v>
          </cell>
          <cell r="L1056"/>
          <cell r="M1056"/>
          <cell r="N1056"/>
          <cell r="O1056"/>
          <cell r="P1056"/>
          <cell r="Q1056"/>
          <cell r="R1056"/>
          <cell r="S1056"/>
          <cell r="T1056"/>
          <cell r="U1056" t="str">
            <v>INICI</v>
          </cell>
          <cell r="V1056" t="str">
            <v>ENTREGA</v>
          </cell>
          <cell r="W1056" t="str">
            <v>REVISADA</v>
          </cell>
          <cell r="X1056"/>
          <cell r="Y1056" t="str">
            <v>ACCEP.</v>
          </cell>
          <cell r="Z1056"/>
        </row>
        <row r="1057">
          <cell r="C1057"/>
          <cell r="D1057"/>
          <cell r="E1057"/>
          <cell r="F1057"/>
          <cell r="G1057"/>
          <cell r="H1057"/>
          <cell r="I1057"/>
          <cell r="J1057"/>
          <cell r="K1057"/>
          <cell r="L1057"/>
          <cell r="M1057"/>
          <cell r="N1057"/>
          <cell r="O1057"/>
          <cell r="P1057"/>
          <cell r="Q1057"/>
          <cell r="R1057"/>
          <cell r="S1057"/>
          <cell r="T1057"/>
          <cell r="U1057"/>
          <cell r="V1057"/>
          <cell r="W1057"/>
          <cell r="X1057"/>
          <cell r="Y1057"/>
          <cell r="Z1057"/>
        </row>
        <row r="1058">
          <cell r="C1058">
            <v>3911</v>
          </cell>
          <cell r="D1058" t="str">
            <v>PEUSA</v>
          </cell>
          <cell r="E1058">
            <v>2017</v>
          </cell>
          <cell r="F1058" t="str">
            <v>TA</v>
          </cell>
          <cell r="G1058" t="str">
            <v>3 X Cable Ethernet</v>
          </cell>
          <cell r="H1058" t="str">
            <v>OF3902</v>
          </cell>
          <cell r="I1058"/>
          <cell r="J1058">
            <v>1.5</v>
          </cell>
          <cell r="K1058">
            <v>0.92</v>
          </cell>
          <cell r="L1058">
            <v>0.57999999999999996</v>
          </cell>
          <cell r="M1058">
            <v>0.6133333333333334</v>
          </cell>
          <cell r="N1058" t="str">
            <v>-</v>
          </cell>
          <cell r="O1058" t="str">
            <v>-</v>
          </cell>
          <cell r="P1058" t="str">
            <v>EMM</v>
          </cell>
          <cell r="Q1058" t="str">
            <v>-</v>
          </cell>
          <cell r="R1058" t="str">
            <v>-</v>
          </cell>
          <cell r="S1058" t="str">
            <v>-</v>
          </cell>
          <cell r="T1058" t="str">
            <v>-</v>
          </cell>
          <cell r="U1058">
            <v>42733</v>
          </cell>
          <cell r="V1058">
            <v>42766</v>
          </cell>
          <cell r="W1058">
            <v>42766</v>
          </cell>
          <cell r="X1058">
            <v>32</v>
          </cell>
          <cell r="Y1058">
            <v>42767</v>
          </cell>
          <cell r="Z1058">
            <v>1</v>
          </cell>
        </row>
        <row r="1059">
          <cell r="C1059">
            <v>3912</v>
          </cell>
          <cell r="D1059" t="str">
            <v>PEUSA</v>
          </cell>
          <cell r="E1059">
            <v>2017</v>
          </cell>
          <cell r="F1059" t="str">
            <v>TA</v>
          </cell>
          <cell r="G1059" t="str">
            <v>1 x Cable CAP32 - PC</v>
          </cell>
          <cell r="H1059" t="str">
            <v>OF3902</v>
          </cell>
          <cell r="I1059"/>
          <cell r="J1059">
            <v>0.5</v>
          </cell>
          <cell r="K1059">
            <v>0.33</v>
          </cell>
          <cell r="L1059">
            <v>0.16999999999999998</v>
          </cell>
          <cell r="M1059">
            <v>0.66</v>
          </cell>
          <cell r="N1059" t="str">
            <v>-</v>
          </cell>
          <cell r="O1059" t="str">
            <v>-</v>
          </cell>
          <cell r="P1059" t="str">
            <v>EMM</v>
          </cell>
          <cell r="Q1059" t="str">
            <v>-</v>
          </cell>
          <cell r="R1059" t="str">
            <v>-</v>
          </cell>
          <cell r="S1059" t="str">
            <v>-</v>
          </cell>
          <cell r="T1059" t="str">
            <v>-</v>
          </cell>
          <cell r="U1059">
            <v>42733</v>
          </cell>
          <cell r="V1059">
            <v>42766</v>
          </cell>
          <cell r="W1059">
            <v>42766</v>
          </cell>
          <cell r="X1059">
            <v>32</v>
          </cell>
          <cell r="Y1059">
            <v>42767</v>
          </cell>
          <cell r="Z1059">
            <v>1</v>
          </cell>
        </row>
        <row r="1060">
          <cell r="C1060">
            <v>3913</v>
          </cell>
          <cell r="D1060" t="str">
            <v>ELTOSE</v>
          </cell>
          <cell r="E1060">
            <v>2017</v>
          </cell>
          <cell r="F1060" t="str">
            <v>TA</v>
          </cell>
          <cell r="G1060" t="str">
            <v>MANTENIMENT CSSat T.SEGRE 2017-01</v>
          </cell>
          <cell r="H1060" t="str">
            <v>IND</v>
          </cell>
          <cell r="I1060"/>
          <cell r="J1060">
            <v>4</v>
          </cell>
          <cell r="K1060">
            <v>4.5</v>
          </cell>
          <cell r="L1060">
            <v>-0.5</v>
          </cell>
          <cell r="M1060">
            <v>1.125</v>
          </cell>
          <cell r="N1060" t="str">
            <v>-</v>
          </cell>
          <cell r="O1060" t="str">
            <v>-</v>
          </cell>
          <cell r="P1060" t="str">
            <v>-</v>
          </cell>
          <cell r="Q1060" t="str">
            <v>-</v>
          </cell>
          <cell r="R1060" t="str">
            <v>TRS</v>
          </cell>
          <cell r="S1060" t="str">
            <v>-</v>
          </cell>
          <cell r="T1060" t="str">
            <v>-</v>
          </cell>
          <cell r="U1060">
            <v>42736</v>
          </cell>
          <cell r="V1060">
            <v>43100</v>
          </cell>
          <cell r="W1060">
            <v>42766</v>
          </cell>
          <cell r="X1060">
            <v>360</v>
          </cell>
          <cell r="Y1060">
            <v>42766</v>
          </cell>
          <cell r="Z1060">
            <v>0</v>
          </cell>
        </row>
        <row r="1061">
          <cell r="C1061">
            <v>3914</v>
          </cell>
          <cell r="D1061" t="str">
            <v>ELELLA</v>
          </cell>
          <cell r="E1061">
            <v>2017</v>
          </cell>
          <cell r="F1061" t="str">
            <v>TA</v>
          </cell>
          <cell r="G1061" t="str">
            <v>MANTENIMENT CCSat LLAVORSI 01/01/2.017-31/12/2.017</v>
          </cell>
          <cell r="H1061" t="str">
            <v>IND</v>
          </cell>
          <cell r="I1061"/>
          <cell r="J1061">
            <v>15</v>
          </cell>
          <cell r="K1061">
            <v>16</v>
          </cell>
          <cell r="L1061">
            <v>-1</v>
          </cell>
          <cell r="M1061">
            <v>1.0666666666666667</v>
          </cell>
          <cell r="N1061" t="str">
            <v>-</v>
          </cell>
          <cell r="O1061" t="str">
            <v>-</v>
          </cell>
          <cell r="P1061" t="str">
            <v>-</v>
          </cell>
          <cell r="Q1061" t="str">
            <v>-</v>
          </cell>
          <cell r="R1061" t="str">
            <v>TRS</v>
          </cell>
          <cell r="S1061" t="str">
            <v>-</v>
          </cell>
          <cell r="T1061" t="str">
            <v>-</v>
          </cell>
          <cell r="U1061">
            <v>42736</v>
          </cell>
          <cell r="V1061">
            <v>43100</v>
          </cell>
          <cell r="W1061">
            <v>43100</v>
          </cell>
          <cell r="X1061">
            <v>360</v>
          </cell>
          <cell r="Y1061">
            <v>43100</v>
          </cell>
          <cell r="Z1061">
            <v>0</v>
          </cell>
        </row>
        <row r="1062">
          <cell r="C1062"/>
          <cell r="D1062"/>
          <cell r="E1062">
            <v>2017</v>
          </cell>
          <cell r="F1062"/>
          <cell r="G1062" t="str">
            <v>I + D</v>
          </cell>
          <cell r="H1062"/>
          <cell r="I1062"/>
          <cell r="J1062">
            <v>0</v>
          </cell>
          <cell r="K1062">
            <v>0</v>
          </cell>
          <cell r="L1062"/>
          <cell r="M1062"/>
          <cell r="N1062" t="str">
            <v>-</v>
          </cell>
          <cell r="O1062" t="str">
            <v>-</v>
          </cell>
          <cell r="P1062" t="str">
            <v>-</v>
          </cell>
          <cell r="Q1062" t="str">
            <v>-</v>
          </cell>
          <cell r="R1062" t="str">
            <v>-</v>
          </cell>
          <cell r="S1062" t="str">
            <v>-</v>
          </cell>
          <cell r="T1062" t="str">
            <v>-</v>
          </cell>
          <cell r="U1062"/>
          <cell r="V1062"/>
          <cell r="W1062">
            <v>0</v>
          </cell>
          <cell r="X1062" t="str">
            <v/>
          </cell>
          <cell r="Y1062"/>
          <cell r="Z1062" t="str">
            <v/>
          </cell>
        </row>
        <row r="1063">
          <cell r="C1063"/>
          <cell r="D1063"/>
          <cell r="E1063">
            <v>2017</v>
          </cell>
          <cell r="F1063"/>
          <cell r="G1063" t="str">
            <v>I + D</v>
          </cell>
          <cell r="H1063"/>
          <cell r="I1063"/>
          <cell r="J1063">
            <v>0</v>
          </cell>
          <cell r="K1063">
            <v>0</v>
          </cell>
          <cell r="L1063"/>
          <cell r="M1063"/>
          <cell r="N1063" t="str">
            <v>-</v>
          </cell>
          <cell r="O1063" t="str">
            <v>-</v>
          </cell>
          <cell r="P1063" t="str">
            <v>-</v>
          </cell>
          <cell r="Q1063" t="str">
            <v>-</v>
          </cell>
          <cell r="R1063" t="str">
            <v>-</v>
          </cell>
          <cell r="S1063" t="str">
            <v>-</v>
          </cell>
          <cell r="T1063" t="str">
            <v>-</v>
          </cell>
          <cell r="U1063"/>
          <cell r="V1063"/>
          <cell r="W1063">
            <v>0</v>
          </cell>
          <cell r="X1063" t="str">
            <v/>
          </cell>
          <cell r="Y1063"/>
          <cell r="Z1063" t="str">
            <v/>
          </cell>
        </row>
        <row r="1064">
          <cell r="C1064">
            <v>3917</v>
          </cell>
          <cell r="D1064" t="str">
            <v>ELEEBR</v>
          </cell>
          <cell r="E1064">
            <v>2017</v>
          </cell>
          <cell r="F1064" t="str">
            <v>TA</v>
          </cell>
          <cell r="G1064" t="str">
            <v>RTU SE AMPOSTA v2.0</v>
          </cell>
          <cell r="H1064" t="str">
            <v>OF3881</v>
          </cell>
          <cell r="I1064"/>
          <cell r="J1064">
            <v>14.11</v>
          </cell>
          <cell r="K1064">
            <v>22.97</v>
          </cell>
          <cell r="L1064">
            <v>-8.86</v>
          </cell>
          <cell r="M1064">
            <v>1.6279234585400426</v>
          </cell>
          <cell r="N1064" t="str">
            <v>-</v>
          </cell>
          <cell r="O1064" t="str">
            <v>-</v>
          </cell>
          <cell r="P1064" t="str">
            <v>-</v>
          </cell>
          <cell r="Q1064" t="str">
            <v>-</v>
          </cell>
          <cell r="R1064" t="str">
            <v>RVC</v>
          </cell>
          <cell r="S1064" t="str">
            <v>-</v>
          </cell>
          <cell r="T1064" t="str">
            <v>-</v>
          </cell>
          <cell r="U1064">
            <v>42736</v>
          </cell>
          <cell r="V1064">
            <v>42916</v>
          </cell>
          <cell r="W1064">
            <v>43312</v>
          </cell>
          <cell r="X1064">
            <v>179</v>
          </cell>
          <cell r="Y1064">
            <v>43312</v>
          </cell>
          <cell r="Z1064">
            <v>0</v>
          </cell>
        </row>
        <row r="1065">
          <cell r="C1065">
            <v>3918</v>
          </cell>
          <cell r="D1065" t="str">
            <v>ELEEBR</v>
          </cell>
          <cell r="E1065">
            <v>2017</v>
          </cell>
          <cell r="F1065" t="str">
            <v>TA</v>
          </cell>
          <cell r="G1065" t="str">
            <v>RTU SE VANDELLOS v3.0</v>
          </cell>
          <cell r="H1065" t="str">
            <v>OF3881</v>
          </cell>
          <cell r="I1065"/>
          <cell r="J1065">
            <v>14.11</v>
          </cell>
          <cell r="K1065">
            <v>18.87</v>
          </cell>
          <cell r="L1065">
            <v>-4.7600000000000016</v>
          </cell>
          <cell r="M1065">
            <v>1.3373493975903616</v>
          </cell>
          <cell r="N1065" t="str">
            <v>-</v>
          </cell>
          <cell r="O1065" t="str">
            <v>-</v>
          </cell>
          <cell r="P1065" t="str">
            <v>-</v>
          </cell>
          <cell r="Q1065" t="str">
            <v>-</v>
          </cell>
          <cell r="R1065" t="str">
            <v>RVC</v>
          </cell>
          <cell r="S1065" t="str">
            <v>-</v>
          </cell>
          <cell r="T1065" t="str">
            <v>-</v>
          </cell>
          <cell r="U1065">
            <v>42736</v>
          </cell>
          <cell r="V1065">
            <v>42916</v>
          </cell>
          <cell r="W1065">
            <v>43312</v>
          </cell>
          <cell r="X1065">
            <v>179</v>
          </cell>
          <cell r="Y1065">
            <v>43312</v>
          </cell>
          <cell r="Z1065">
            <v>0</v>
          </cell>
        </row>
        <row r="1066">
          <cell r="C1066">
            <v>3919</v>
          </cell>
          <cell r="D1066" t="str">
            <v>ELEEBR</v>
          </cell>
          <cell r="E1066">
            <v>2017</v>
          </cell>
          <cell r="F1066" t="str">
            <v>TA</v>
          </cell>
          <cell r="G1066" t="str">
            <v>RTU CD JESUS y MARIA v2,0</v>
          </cell>
          <cell r="H1066" t="str">
            <v>OF3881</v>
          </cell>
          <cell r="I1066"/>
          <cell r="J1066">
            <v>11.11</v>
          </cell>
          <cell r="K1066">
            <v>11.54</v>
          </cell>
          <cell r="L1066">
            <v>-0.42999999999999972</v>
          </cell>
          <cell r="M1066">
            <v>1.0387038703870386</v>
          </cell>
          <cell r="N1066" t="str">
            <v>-</v>
          </cell>
          <cell r="O1066" t="str">
            <v>-</v>
          </cell>
          <cell r="P1066" t="str">
            <v>-</v>
          </cell>
          <cell r="Q1066" t="str">
            <v>-</v>
          </cell>
          <cell r="R1066" t="str">
            <v>RVC</v>
          </cell>
          <cell r="S1066" t="str">
            <v>-</v>
          </cell>
          <cell r="T1066" t="str">
            <v>-</v>
          </cell>
          <cell r="U1066">
            <v>42736</v>
          </cell>
          <cell r="V1066">
            <v>42916</v>
          </cell>
          <cell r="W1066">
            <v>43312</v>
          </cell>
          <cell r="X1066">
            <v>179</v>
          </cell>
          <cell r="Y1066">
            <v>43312</v>
          </cell>
          <cell r="Z1066">
            <v>0</v>
          </cell>
        </row>
        <row r="1067">
          <cell r="C1067">
            <v>3920</v>
          </cell>
          <cell r="D1067" t="str">
            <v>ELEEBR</v>
          </cell>
          <cell r="E1067">
            <v>2017</v>
          </cell>
          <cell r="F1067" t="str">
            <v>TA</v>
          </cell>
          <cell r="G1067" t="str">
            <v>RTU CT FRUDELTA v2,0</v>
          </cell>
          <cell r="H1067" t="str">
            <v>OF3881</v>
          </cell>
          <cell r="I1067"/>
          <cell r="J1067">
            <v>11.11</v>
          </cell>
          <cell r="K1067">
            <v>43.37</v>
          </cell>
          <cell r="L1067">
            <v>-32.26</v>
          </cell>
          <cell r="M1067">
            <v>3.9036903690369038</v>
          </cell>
          <cell r="N1067" t="str">
            <v>-</v>
          </cell>
          <cell r="O1067" t="str">
            <v>-</v>
          </cell>
          <cell r="P1067" t="str">
            <v>-</v>
          </cell>
          <cell r="Q1067" t="str">
            <v>-</v>
          </cell>
          <cell r="R1067" t="str">
            <v>RVC</v>
          </cell>
          <cell r="S1067" t="str">
            <v>-</v>
          </cell>
          <cell r="T1067" t="str">
            <v>-</v>
          </cell>
          <cell r="U1067">
            <v>42736</v>
          </cell>
          <cell r="V1067">
            <v>42916</v>
          </cell>
          <cell r="W1067">
            <v>43312</v>
          </cell>
          <cell r="X1067">
            <v>179</v>
          </cell>
          <cell r="Y1067">
            <v>43312</v>
          </cell>
          <cell r="Z1067">
            <v>0</v>
          </cell>
        </row>
        <row r="1068">
          <cell r="C1068">
            <v>3921</v>
          </cell>
          <cell r="D1068" t="str">
            <v>ELEEBR</v>
          </cell>
          <cell r="E1068">
            <v>2017</v>
          </cell>
          <cell r="F1068" t="str">
            <v>TA</v>
          </cell>
          <cell r="G1068" t="str">
            <v>RTU CT INSTITUTO v2,0</v>
          </cell>
          <cell r="H1068" t="str">
            <v>OF3881</v>
          </cell>
          <cell r="I1068"/>
          <cell r="J1068">
            <v>11.11</v>
          </cell>
          <cell r="K1068">
            <v>13.43</v>
          </cell>
          <cell r="L1068">
            <v>-2.3200000000000003</v>
          </cell>
          <cell r="M1068">
            <v>1.2088208820882089</v>
          </cell>
          <cell r="N1068" t="str">
            <v>-</v>
          </cell>
          <cell r="O1068" t="str">
            <v>-</v>
          </cell>
          <cell r="P1068" t="str">
            <v>-</v>
          </cell>
          <cell r="Q1068" t="str">
            <v>-</v>
          </cell>
          <cell r="R1068" t="str">
            <v>RVC</v>
          </cell>
          <cell r="S1068" t="str">
            <v>-</v>
          </cell>
          <cell r="T1068" t="str">
            <v>-</v>
          </cell>
          <cell r="U1068">
            <v>42736</v>
          </cell>
          <cell r="V1068">
            <v>42916</v>
          </cell>
          <cell r="W1068">
            <v>43312</v>
          </cell>
          <cell r="X1068">
            <v>179</v>
          </cell>
          <cell r="Y1068">
            <v>43312</v>
          </cell>
          <cell r="Z1068">
            <v>0</v>
          </cell>
        </row>
        <row r="1069">
          <cell r="C1069">
            <v>3922</v>
          </cell>
          <cell r="D1069" t="str">
            <v>ELEEBR</v>
          </cell>
          <cell r="E1069">
            <v>2017</v>
          </cell>
          <cell r="F1069" t="str">
            <v>TA</v>
          </cell>
          <cell r="G1069" t="str">
            <v>RTU SE ENVEJA v2,0</v>
          </cell>
          <cell r="H1069" t="str">
            <v>OF3881</v>
          </cell>
          <cell r="I1069"/>
          <cell r="J1069">
            <v>11.11</v>
          </cell>
          <cell r="K1069">
            <v>8.09</v>
          </cell>
          <cell r="L1069">
            <v>3.0199999999999996</v>
          </cell>
          <cell r="M1069">
            <v>0.72817281728172822</v>
          </cell>
          <cell r="N1069" t="str">
            <v>-</v>
          </cell>
          <cell r="O1069" t="str">
            <v>-</v>
          </cell>
          <cell r="P1069" t="str">
            <v>-</v>
          </cell>
          <cell r="Q1069" t="str">
            <v>-</v>
          </cell>
          <cell r="R1069" t="str">
            <v>RVC</v>
          </cell>
          <cell r="S1069" t="str">
            <v>-</v>
          </cell>
          <cell r="T1069" t="str">
            <v>-</v>
          </cell>
          <cell r="U1069">
            <v>42736</v>
          </cell>
          <cell r="V1069">
            <v>42916</v>
          </cell>
          <cell r="W1069">
            <v>43312</v>
          </cell>
          <cell r="X1069">
            <v>179</v>
          </cell>
          <cell r="Y1069">
            <v>43312</v>
          </cell>
          <cell r="Z1069">
            <v>0</v>
          </cell>
        </row>
        <row r="1070">
          <cell r="C1070">
            <v>3923</v>
          </cell>
          <cell r="D1070" t="str">
            <v>ELEEBR</v>
          </cell>
          <cell r="E1070">
            <v>2017</v>
          </cell>
          <cell r="F1070" t="str">
            <v>TA</v>
          </cell>
          <cell r="G1070" t="str">
            <v>RTU CM ENVEJA v2,0</v>
          </cell>
          <cell r="H1070" t="str">
            <v>OF3881</v>
          </cell>
          <cell r="I1070"/>
          <cell r="J1070">
            <v>11.11</v>
          </cell>
          <cell r="K1070">
            <v>18.399999999999999</v>
          </cell>
          <cell r="L1070">
            <v>-7.2899999999999991</v>
          </cell>
          <cell r="M1070">
            <v>1.6561656165616561</v>
          </cell>
          <cell r="N1070" t="str">
            <v>-</v>
          </cell>
          <cell r="O1070" t="str">
            <v>-</v>
          </cell>
          <cell r="P1070" t="str">
            <v>-</v>
          </cell>
          <cell r="Q1070" t="str">
            <v>-</v>
          </cell>
          <cell r="R1070" t="str">
            <v>RVC</v>
          </cell>
          <cell r="S1070" t="str">
            <v>-</v>
          </cell>
          <cell r="T1070" t="str">
            <v>-</v>
          </cell>
          <cell r="U1070">
            <v>42736</v>
          </cell>
          <cell r="V1070">
            <v>42916</v>
          </cell>
          <cell r="W1070">
            <v>43312</v>
          </cell>
          <cell r="X1070">
            <v>179</v>
          </cell>
          <cell r="Y1070">
            <v>43312</v>
          </cell>
          <cell r="Z1070">
            <v>0</v>
          </cell>
        </row>
        <row r="1071">
          <cell r="C1071">
            <v>3924</v>
          </cell>
          <cell r="D1071" t="str">
            <v>ELEEBR</v>
          </cell>
          <cell r="E1071">
            <v>2017</v>
          </cell>
          <cell r="F1071" t="str">
            <v>TA</v>
          </cell>
          <cell r="G1071" t="str">
            <v>RTU CM ENTRONQUE CALAS v2.0</v>
          </cell>
          <cell r="H1071" t="str">
            <v>OF3881</v>
          </cell>
          <cell r="I1071"/>
          <cell r="J1071">
            <v>11.11</v>
          </cell>
          <cell r="K1071">
            <v>12.1</v>
          </cell>
          <cell r="L1071">
            <v>-0.99000000000000021</v>
          </cell>
          <cell r="M1071">
            <v>1.0891089108910892</v>
          </cell>
          <cell r="N1071" t="str">
            <v>-</v>
          </cell>
          <cell r="O1071" t="str">
            <v>-</v>
          </cell>
          <cell r="P1071" t="str">
            <v>-</v>
          </cell>
          <cell r="Q1071" t="str">
            <v>-</v>
          </cell>
          <cell r="R1071" t="str">
            <v>RVC</v>
          </cell>
          <cell r="S1071" t="str">
            <v>-</v>
          </cell>
          <cell r="T1071" t="str">
            <v>-</v>
          </cell>
          <cell r="U1071">
            <v>42736</v>
          </cell>
          <cell r="V1071">
            <v>42916</v>
          </cell>
          <cell r="W1071">
            <v>43312</v>
          </cell>
          <cell r="X1071">
            <v>179</v>
          </cell>
          <cell r="Y1071">
            <v>43312</v>
          </cell>
          <cell r="Z1071">
            <v>0</v>
          </cell>
        </row>
        <row r="1072">
          <cell r="C1072">
            <v>3925</v>
          </cell>
          <cell r="D1072" t="str">
            <v>ELEEBR</v>
          </cell>
          <cell r="E1072">
            <v>2017</v>
          </cell>
          <cell r="F1072" t="str">
            <v>TA</v>
          </cell>
          <cell r="G1072" t="str">
            <v>RTU SE LA CAVA 6kV v3,0</v>
          </cell>
          <cell r="H1072" t="str">
            <v>OF3881</v>
          </cell>
          <cell r="I1072"/>
          <cell r="J1072">
            <v>11.11</v>
          </cell>
          <cell r="K1072">
            <v>27.25</v>
          </cell>
          <cell r="L1072">
            <v>-16.14</v>
          </cell>
          <cell r="M1072">
            <v>2.4527452745274529</v>
          </cell>
          <cell r="N1072" t="str">
            <v>-</v>
          </cell>
          <cell r="O1072" t="str">
            <v>-</v>
          </cell>
          <cell r="P1072" t="str">
            <v>-</v>
          </cell>
          <cell r="Q1072" t="str">
            <v>-</v>
          </cell>
          <cell r="R1072" t="str">
            <v>RVC</v>
          </cell>
          <cell r="S1072" t="str">
            <v>-</v>
          </cell>
          <cell r="T1072" t="str">
            <v>-</v>
          </cell>
          <cell r="U1072">
            <v>42736</v>
          </cell>
          <cell r="V1072">
            <v>42916</v>
          </cell>
          <cell r="W1072">
            <v>43312</v>
          </cell>
          <cell r="X1072">
            <v>179</v>
          </cell>
          <cell r="Y1072">
            <v>43312</v>
          </cell>
          <cell r="Z1072">
            <v>0</v>
          </cell>
        </row>
        <row r="1073">
          <cell r="C1073">
            <v>3926</v>
          </cell>
          <cell r="D1073" t="str">
            <v>ELEEBR</v>
          </cell>
          <cell r="E1073">
            <v>2017</v>
          </cell>
          <cell r="F1073" t="str">
            <v>TA</v>
          </cell>
          <cell r="G1073" t="str">
            <v>RTU SE LA CAVA 25kV v3,0</v>
          </cell>
          <cell r="H1073" t="str">
            <v>OF3881</v>
          </cell>
          <cell r="I1073"/>
          <cell r="J1073">
            <v>11.11</v>
          </cell>
          <cell r="K1073">
            <v>16.52</v>
          </cell>
          <cell r="L1073">
            <v>-5.41</v>
          </cell>
          <cell r="M1073">
            <v>1.486948694869487</v>
          </cell>
          <cell r="N1073" t="str">
            <v>-</v>
          </cell>
          <cell r="O1073" t="str">
            <v>-</v>
          </cell>
          <cell r="P1073" t="str">
            <v>-</v>
          </cell>
          <cell r="Q1073" t="str">
            <v>-</v>
          </cell>
          <cell r="R1073" t="str">
            <v>RVC</v>
          </cell>
          <cell r="S1073" t="str">
            <v>-</v>
          </cell>
          <cell r="T1073" t="str">
            <v>-</v>
          </cell>
          <cell r="U1073">
            <v>42736</v>
          </cell>
          <cell r="V1073">
            <v>42916</v>
          </cell>
          <cell r="W1073">
            <v>43312</v>
          </cell>
          <cell r="X1073">
            <v>179</v>
          </cell>
          <cell r="Y1073">
            <v>43312</v>
          </cell>
          <cell r="Z1073">
            <v>0</v>
          </cell>
        </row>
        <row r="1074">
          <cell r="C1074">
            <v>3927</v>
          </cell>
          <cell r="D1074" t="str">
            <v>ELEEBR</v>
          </cell>
          <cell r="E1074">
            <v>2017</v>
          </cell>
          <cell r="F1074" t="str">
            <v>TA</v>
          </cell>
          <cell r="G1074" t="str">
            <v>RTU SE L'ALDEA v3.0</v>
          </cell>
          <cell r="H1074" t="str">
            <v>OF3881</v>
          </cell>
          <cell r="I1074"/>
          <cell r="J1074">
            <v>11.11</v>
          </cell>
          <cell r="K1074">
            <v>13.27</v>
          </cell>
          <cell r="L1074">
            <v>-2.16</v>
          </cell>
          <cell r="M1074">
            <v>1.1944194419441945</v>
          </cell>
          <cell r="N1074" t="str">
            <v>-</v>
          </cell>
          <cell r="O1074" t="str">
            <v>-</v>
          </cell>
          <cell r="P1074" t="str">
            <v>-</v>
          </cell>
          <cell r="Q1074" t="str">
            <v>-</v>
          </cell>
          <cell r="R1074" t="str">
            <v>RVC</v>
          </cell>
          <cell r="S1074" t="str">
            <v>-</v>
          </cell>
          <cell r="T1074" t="str">
            <v>-</v>
          </cell>
          <cell r="U1074">
            <v>42736</v>
          </cell>
          <cell r="V1074">
            <v>42916</v>
          </cell>
          <cell r="W1074">
            <v>43312</v>
          </cell>
          <cell r="X1074">
            <v>179</v>
          </cell>
          <cell r="Y1074">
            <v>43312</v>
          </cell>
          <cell r="Z1074">
            <v>0</v>
          </cell>
        </row>
        <row r="1075">
          <cell r="C1075">
            <v>3928</v>
          </cell>
          <cell r="D1075" t="str">
            <v>ELEEBR</v>
          </cell>
          <cell r="E1075">
            <v>2017</v>
          </cell>
          <cell r="F1075" t="str">
            <v>TA</v>
          </cell>
          <cell r="G1075" t="str">
            <v>RTU CT TOMAS v2.0</v>
          </cell>
          <cell r="H1075" t="str">
            <v>OF3881</v>
          </cell>
          <cell r="I1075"/>
          <cell r="J1075">
            <v>11.11</v>
          </cell>
          <cell r="K1075">
            <v>12.69</v>
          </cell>
          <cell r="L1075">
            <v>-1.58</v>
          </cell>
          <cell r="M1075">
            <v>1.1422142214221422</v>
          </cell>
          <cell r="N1075" t="str">
            <v>-</v>
          </cell>
          <cell r="O1075" t="str">
            <v>-</v>
          </cell>
          <cell r="P1075" t="str">
            <v>-</v>
          </cell>
          <cell r="Q1075" t="str">
            <v>-</v>
          </cell>
          <cell r="R1075" t="str">
            <v>RVC</v>
          </cell>
          <cell r="S1075" t="str">
            <v>-</v>
          </cell>
          <cell r="T1075" t="str">
            <v>-</v>
          </cell>
          <cell r="U1075">
            <v>42736</v>
          </cell>
          <cell r="V1075">
            <v>42916</v>
          </cell>
          <cell r="W1075">
            <v>43312</v>
          </cell>
          <cell r="X1075">
            <v>179</v>
          </cell>
          <cell r="Y1075">
            <v>43312</v>
          </cell>
          <cell r="Z1075">
            <v>0</v>
          </cell>
        </row>
        <row r="1076">
          <cell r="C1076">
            <v>3929</v>
          </cell>
          <cell r="D1076" t="str">
            <v>ELEEBR</v>
          </cell>
          <cell r="E1076">
            <v>2017</v>
          </cell>
          <cell r="F1076" t="str">
            <v>TA</v>
          </cell>
          <cell r="G1076" t="str">
            <v>RTU CT PIXAVAQUES v2.0</v>
          </cell>
          <cell r="H1076" t="str">
            <v>OF3881</v>
          </cell>
          <cell r="I1076"/>
          <cell r="J1076">
            <v>11.11</v>
          </cell>
          <cell r="K1076">
            <v>12.69</v>
          </cell>
          <cell r="L1076">
            <v>-1.58</v>
          </cell>
          <cell r="M1076">
            <v>1.1422142214221422</v>
          </cell>
          <cell r="N1076" t="str">
            <v>-</v>
          </cell>
          <cell r="O1076" t="str">
            <v>-</v>
          </cell>
          <cell r="P1076" t="str">
            <v>-</v>
          </cell>
          <cell r="Q1076" t="str">
            <v>-</v>
          </cell>
          <cell r="R1076" t="str">
            <v>RVC</v>
          </cell>
          <cell r="S1076" t="str">
            <v>-</v>
          </cell>
          <cell r="T1076" t="str">
            <v>-</v>
          </cell>
          <cell r="U1076">
            <v>42736</v>
          </cell>
          <cell r="V1076">
            <v>42916</v>
          </cell>
          <cell r="W1076">
            <v>43312</v>
          </cell>
          <cell r="X1076">
            <v>179</v>
          </cell>
          <cell r="Y1076">
            <v>43312</v>
          </cell>
          <cell r="Z1076">
            <v>0</v>
          </cell>
        </row>
        <row r="1077">
          <cell r="C1077">
            <v>3930</v>
          </cell>
          <cell r="D1077" t="str">
            <v>ELEEBR</v>
          </cell>
          <cell r="E1077">
            <v>2017</v>
          </cell>
          <cell r="F1077" t="str">
            <v>TA</v>
          </cell>
          <cell r="G1077" t="str">
            <v>RTU CT ERMITA v2.0</v>
          </cell>
          <cell r="H1077" t="str">
            <v>OF3881</v>
          </cell>
          <cell r="I1077"/>
          <cell r="J1077">
            <v>11.11</v>
          </cell>
          <cell r="K1077">
            <v>12.68</v>
          </cell>
          <cell r="L1077">
            <v>-1.5700000000000003</v>
          </cell>
          <cell r="M1077">
            <v>1.1413141314131414</v>
          </cell>
          <cell r="N1077" t="str">
            <v>-</v>
          </cell>
          <cell r="O1077" t="str">
            <v>-</v>
          </cell>
          <cell r="P1077" t="str">
            <v>-</v>
          </cell>
          <cell r="Q1077" t="str">
            <v>-</v>
          </cell>
          <cell r="R1077" t="str">
            <v>RVC</v>
          </cell>
          <cell r="S1077" t="str">
            <v>-</v>
          </cell>
          <cell r="T1077" t="str">
            <v>-</v>
          </cell>
          <cell r="U1077">
            <v>42736</v>
          </cell>
          <cell r="V1077">
            <v>42916</v>
          </cell>
          <cell r="W1077">
            <v>43312</v>
          </cell>
          <cell r="X1077">
            <v>179</v>
          </cell>
          <cell r="Y1077">
            <v>43312</v>
          </cell>
          <cell r="Z1077">
            <v>0</v>
          </cell>
        </row>
        <row r="1078">
          <cell r="C1078">
            <v>3931</v>
          </cell>
          <cell r="D1078" t="str">
            <v>ELEEBR</v>
          </cell>
          <cell r="E1078">
            <v>2017</v>
          </cell>
          <cell r="F1078" t="str">
            <v>TA</v>
          </cell>
          <cell r="G1078" t="str">
            <v>RTU CT LA CAVA ESTACION 1 v2.0</v>
          </cell>
          <cell r="H1078" t="str">
            <v>OF3881</v>
          </cell>
          <cell r="I1078"/>
          <cell r="J1078">
            <v>11.11</v>
          </cell>
          <cell r="K1078">
            <v>8.52</v>
          </cell>
          <cell r="L1078">
            <v>2.59</v>
          </cell>
          <cell r="M1078">
            <v>0.76687668766876693</v>
          </cell>
          <cell r="N1078" t="str">
            <v>-</v>
          </cell>
          <cell r="O1078" t="str">
            <v>-</v>
          </cell>
          <cell r="P1078" t="str">
            <v>-</v>
          </cell>
          <cell r="Q1078" t="str">
            <v>-</v>
          </cell>
          <cell r="R1078" t="str">
            <v>RVC</v>
          </cell>
          <cell r="S1078" t="str">
            <v>-</v>
          </cell>
          <cell r="T1078" t="str">
            <v>-</v>
          </cell>
          <cell r="U1078">
            <v>42736</v>
          </cell>
          <cell r="V1078">
            <v>42916</v>
          </cell>
          <cell r="W1078">
            <v>43312</v>
          </cell>
          <cell r="X1078">
            <v>179</v>
          </cell>
          <cell r="Y1078">
            <v>43312</v>
          </cell>
          <cell r="Z1078">
            <v>0</v>
          </cell>
        </row>
        <row r="1079">
          <cell r="C1079">
            <v>3932</v>
          </cell>
          <cell r="D1079" t="str">
            <v>ELEEBR</v>
          </cell>
          <cell r="E1079">
            <v>2017</v>
          </cell>
          <cell r="F1079" t="str">
            <v>TA</v>
          </cell>
          <cell r="G1079" t="str">
            <v>RTU CT LA CAVA ESTACION 2 v2.0</v>
          </cell>
          <cell r="H1079" t="str">
            <v>OF3881</v>
          </cell>
          <cell r="I1079"/>
          <cell r="J1079">
            <v>11.11</v>
          </cell>
          <cell r="K1079">
            <v>8.26</v>
          </cell>
          <cell r="L1079">
            <v>2.8499999999999996</v>
          </cell>
          <cell r="M1079">
            <v>0.7434743474347435</v>
          </cell>
          <cell r="N1079" t="str">
            <v>-</v>
          </cell>
          <cell r="O1079" t="str">
            <v>-</v>
          </cell>
          <cell r="P1079" t="str">
            <v>-</v>
          </cell>
          <cell r="Q1079" t="str">
            <v>-</v>
          </cell>
          <cell r="R1079" t="str">
            <v>RVC</v>
          </cell>
          <cell r="S1079" t="str">
            <v>-</v>
          </cell>
          <cell r="T1079" t="str">
            <v>-</v>
          </cell>
          <cell r="U1079">
            <v>42736</v>
          </cell>
          <cell r="V1079">
            <v>42916</v>
          </cell>
          <cell r="W1079">
            <v>43312</v>
          </cell>
          <cell r="X1079">
            <v>179</v>
          </cell>
          <cell r="Y1079">
            <v>43312</v>
          </cell>
          <cell r="Z1079">
            <v>0</v>
          </cell>
        </row>
        <row r="1080">
          <cell r="C1080">
            <v>3933</v>
          </cell>
          <cell r="D1080" t="str">
            <v>ELEEBR</v>
          </cell>
          <cell r="E1080">
            <v>2017</v>
          </cell>
          <cell r="F1080" t="str">
            <v>TA</v>
          </cell>
          <cell r="G1080" t="str">
            <v>RTU CM SEQUEROS 1 v2.0</v>
          </cell>
          <cell r="H1080" t="str">
            <v>OF3881</v>
          </cell>
          <cell r="I1080"/>
          <cell r="J1080">
            <v>11.11</v>
          </cell>
          <cell r="K1080">
            <v>13.44</v>
          </cell>
          <cell r="L1080">
            <v>-2.33</v>
          </cell>
          <cell r="M1080">
            <v>1.2097209720972097</v>
          </cell>
          <cell r="N1080" t="str">
            <v>-</v>
          </cell>
          <cell r="O1080" t="str">
            <v>-</v>
          </cell>
          <cell r="P1080" t="str">
            <v>-</v>
          </cell>
          <cell r="Q1080" t="str">
            <v>-</v>
          </cell>
          <cell r="R1080" t="str">
            <v>RVC</v>
          </cell>
          <cell r="S1080" t="str">
            <v>-</v>
          </cell>
          <cell r="T1080" t="str">
            <v>-</v>
          </cell>
          <cell r="U1080">
            <v>42736</v>
          </cell>
          <cell r="V1080">
            <v>42916</v>
          </cell>
          <cell r="W1080">
            <v>43312</v>
          </cell>
          <cell r="X1080">
            <v>179</v>
          </cell>
          <cell r="Y1080">
            <v>43312</v>
          </cell>
          <cell r="Z1080">
            <v>0</v>
          </cell>
        </row>
        <row r="1081">
          <cell r="C1081">
            <v>3934</v>
          </cell>
          <cell r="D1081" t="str">
            <v>ELEEBR</v>
          </cell>
          <cell r="E1081">
            <v>2017</v>
          </cell>
          <cell r="F1081" t="str">
            <v>TA</v>
          </cell>
          <cell r="G1081" t="str">
            <v>RTU CM SEQUEROS 2 v2.0</v>
          </cell>
          <cell r="H1081" t="str">
            <v>OF3881</v>
          </cell>
          <cell r="I1081"/>
          <cell r="J1081">
            <v>11.11</v>
          </cell>
          <cell r="K1081">
            <v>13</v>
          </cell>
          <cell r="L1081">
            <v>-1.8900000000000006</v>
          </cell>
          <cell r="M1081">
            <v>1.1701170117011701</v>
          </cell>
          <cell r="N1081" t="str">
            <v>-</v>
          </cell>
          <cell r="O1081" t="str">
            <v>-</v>
          </cell>
          <cell r="P1081" t="str">
            <v>-</v>
          </cell>
          <cell r="Q1081" t="str">
            <v>-</v>
          </cell>
          <cell r="R1081" t="str">
            <v>RVC</v>
          </cell>
          <cell r="S1081" t="str">
            <v>-</v>
          </cell>
          <cell r="T1081" t="str">
            <v>-</v>
          </cell>
          <cell r="U1081">
            <v>42736</v>
          </cell>
          <cell r="V1081">
            <v>42916</v>
          </cell>
          <cell r="W1081">
            <v>43312</v>
          </cell>
          <cell r="X1081">
            <v>179</v>
          </cell>
          <cell r="Y1081">
            <v>43312</v>
          </cell>
          <cell r="Z1081">
            <v>0</v>
          </cell>
        </row>
        <row r="1082">
          <cell r="C1082">
            <v>3935</v>
          </cell>
          <cell r="D1082" t="str">
            <v>ELEEBR</v>
          </cell>
          <cell r="E1082">
            <v>2017</v>
          </cell>
          <cell r="F1082" t="str">
            <v>TA</v>
          </cell>
          <cell r="G1082" t="str">
            <v>RTU CT AYTO. ALDEA v2,0</v>
          </cell>
          <cell r="H1082" t="str">
            <v>OF3881</v>
          </cell>
          <cell r="I1082"/>
          <cell r="J1082">
            <v>11.11</v>
          </cell>
          <cell r="K1082">
            <v>17.27</v>
          </cell>
          <cell r="L1082">
            <v>-6.16</v>
          </cell>
          <cell r="M1082">
            <v>1.5544554455445545</v>
          </cell>
          <cell r="N1082" t="str">
            <v>-</v>
          </cell>
          <cell r="O1082" t="str">
            <v>-</v>
          </cell>
          <cell r="P1082" t="str">
            <v>-</v>
          </cell>
          <cell r="Q1082" t="str">
            <v>-</v>
          </cell>
          <cell r="R1082" t="str">
            <v>RVC</v>
          </cell>
          <cell r="S1082" t="str">
            <v>-</v>
          </cell>
          <cell r="T1082" t="str">
            <v>-</v>
          </cell>
          <cell r="U1082">
            <v>42736</v>
          </cell>
          <cell r="V1082">
            <v>42916</v>
          </cell>
          <cell r="W1082">
            <v>43312</v>
          </cell>
          <cell r="X1082">
            <v>179</v>
          </cell>
          <cell r="Y1082">
            <v>43312</v>
          </cell>
          <cell r="Z1082">
            <v>0</v>
          </cell>
        </row>
        <row r="1083">
          <cell r="C1083">
            <v>3936</v>
          </cell>
          <cell r="D1083" t="str">
            <v>ELEEBR</v>
          </cell>
          <cell r="E1083">
            <v>2017</v>
          </cell>
          <cell r="F1083" t="str">
            <v>TA</v>
          </cell>
          <cell r="G1083" t="str">
            <v>RTU CT BARRENO HUERTA v2.0</v>
          </cell>
          <cell r="H1083" t="str">
            <v>OF3881</v>
          </cell>
          <cell r="I1083"/>
          <cell r="J1083">
            <v>11.11</v>
          </cell>
          <cell r="K1083">
            <v>12.5</v>
          </cell>
          <cell r="L1083">
            <v>-1.3900000000000006</v>
          </cell>
          <cell r="M1083">
            <v>1.1251125112511251</v>
          </cell>
          <cell r="N1083" t="str">
            <v>-</v>
          </cell>
          <cell r="O1083" t="str">
            <v>-</v>
          </cell>
          <cell r="P1083" t="str">
            <v>-</v>
          </cell>
          <cell r="Q1083" t="str">
            <v>-</v>
          </cell>
          <cell r="R1083" t="str">
            <v>RVC</v>
          </cell>
          <cell r="S1083" t="str">
            <v>-</v>
          </cell>
          <cell r="T1083" t="str">
            <v>-</v>
          </cell>
          <cell r="U1083">
            <v>42736</v>
          </cell>
          <cell r="V1083">
            <v>42916</v>
          </cell>
          <cell r="W1083">
            <v>43312</v>
          </cell>
          <cell r="X1083">
            <v>179</v>
          </cell>
          <cell r="Y1083">
            <v>43312</v>
          </cell>
          <cell r="Z1083">
            <v>0</v>
          </cell>
        </row>
        <row r="1084">
          <cell r="C1084">
            <v>3937</v>
          </cell>
          <cell r="D1084" t="str">
            <v>ELEEBR</v>
          </cell>
          <cell r="E1084">
            <v>2017</v>
          </cell>
          <cell r="F1084" t="str">
            <v>TA</v>
          </cell>
          <cell r="G1084" t="str">
            <v>RTU CT BARRANCO FONDO v2.0</v>
          </cell>
          <cell r="H1084" t="str">
            <v>OF3881</v>
          </cell>
          <cell r="I1084"/>
          <cell r="J1084">
            <v>11.11</v>
          </cell>
          <cell r="K1084">
            <v>13.24</v>
          </cell>
          <cell r="L1084">
            <v>-2.1300000000000008</v>
          </cell>
          <cell r="M1084">
            <v>1.1917191719171918</v>
          </cell>
          <cell r="N1084" t="str">
            <v>-</v>
          </cell>
          <cell r="O1084" t="str">
            <v>-</v>
          </cell>
          <cell r="P1084" t="str">
            <v>-</v>
          </cell>
          <cell r="Q1084" t="str">
            <v>-</v>
          </cell>
          <cell r="R1084" t="str">
            <v>RVC</v>
          </cell>
          <cell r="S1084" t="str">
            <v>-</v>
          </cell>
          <cell r="T1084" t="str">
            <v>-</v>
          </cell>
          <cell r="U1084">
            <v>42736</v>
          </cell>
          <cell r="V1084">
            <v>42916</v>
          </cell>
          <cell r="W1084">
            <v>43312</v>
          </cell>
          <cell r="X1084">
            <v>179</v>
          </cell>
          <cell r="Y1084">
            <v>43312</v>
          </cell>
          <cell r="Z1084">
            <v>0</v>
          </cell>
        </row>
        <row r="1085">
          <cell r="C1085">
            <v>3938</v>
          </cell>
          <cell r="D1085" t="str">
            <v>ELEEBR</v>
          </cell>
          <cell r="E1085">
            <v>2017</v>
          </cell>
          <cell r="F1085" t="str">
            <v>TA</v>
          </cell>
          <cell r="G1085" t="str">
            <v>RTU CT ACCESO AMETLLA v2.0</v>
          </cell>
          <cell r="H1085" t="str">
            <v>OF3881</v>
          </cell>
          <cell r="I1085"/>
          <cell r="J1085">
            <v>11.11</v>
          </cell>
          <cell r="K1085">
            <v>13.41</v>
          </cell>
          <cell r="L1085">
            <v>-2.3000000000000007</v>
          </cell>
          <cell r="M1085">
            <v>1.2070207020702071</v>
          </cell>
          <cell r="N1085" t="str">
            <v>-</v>
          </cell>
          <cell r="O1085" t="str">
            <v>-</v>
          </cell>
          <cell r="P1085" t="str">
            <v>-</v>
          </cell>
          <cell r="Q1085" t="str">
            <v>-</v>
          </cell>
          <cell r="R1085" t="str">
            <v>RVC</v>
          </cell>
          <cell r="S1085" t="str">
            <v>-</v>
          </cell>
          <cell r="T1085" t="str">
            <v>-</v>
          </cell>
          <cell r="U1085">
            <v>42736</v>
          </cell>
          <cell r="V1085">
            <v>42916</v>
          </cell>
          <cell r="W1085">
            <v>43312</v>
          </cell>
          <cell r="X1085">
            <v>179</v>
          </cell>
          <cell r="Y1085">
            <v>43312</v>
          </cell>
          <cell r="Z1085">
            <v>0</v>
          </cell>
        </row>
        <row r="1086">
          <cell r="C1086">
            <v>3939</v>
          </cell>
          <cell r="D1086" t="str">
            <v>ELEEBR</v>
          </cell>
          <cell r="E1086">
            <v>2017</v>
          </cell>
          <cell r="F1086" t="str">
            <v>TA</v>
          </cell>
          <cell r="G1086" t="str">
            <v>RTU CT LLIGALLO ROIG v2.0</v>
          </cell>
          <cell r="H1086" t="str">
            <v>OF3881</v>
          </cell>
          <cell r="I1086"/>
          <cell r="J1086">
            <v>11.11</v>
          </cell>
          <cell r="K1086">
            <v>8.17</v>
          </cell>
          <cell r="L1086">
            <v>2.9399999999999995</v>
          </cell>
          <cell r="M1086">
            <v>0.73537353735373545</v>
          </cell>
          <cell r="N1086" t="str">
            <v>-</v>
          </cell>
          <cell r="O1086" t="str">
            <v>-</v>
          </cell>
          <cell r="P1086" t="str">
            <v>-</v>
          </cell>
          <cell r="Q1086" t="str">
            <v>-</v>
          </cell>
          <cell r="R1086" t="str">
            <v>RVC</v>
          </cell>
          <cell r="S1086" t="str">
            <v>-</v>
          </cell>
          <cell r="T1086" t="str">
            <v>-</v>
          </cell>
          <cell r="U1086">
            <v>42736</v>
          </cell>
          <cell r="V1086">
            <v>42916</v>
          </cell>
          <cell r="W1086">
            <v>43312</v>
          </cell>
          <cell r="X1086">
            <v>179</v>
          </cell>
          <cell r="Y1086">
            <v>43312</v>
          </cell>
          <cell r="Z1086">
            <v>0</v>
          </cell>
        </row>
        <row r="1087">
          <cell r="C1087"/>
          <cell r="D1087"/>
          <cell r="E1087"/>
          <cell r="F1087"/>
          <cell r="G1087"/>
          <cell r="H1087"/>
          <cell r="I1087"/>
          <cell r="J1087">
            <v>282.53000000000014</v>
          </cell>
          <cell r="K1087">
            <v>373.43</v>
          </cell>
          <cell r="L1087">
            <v>-90.899999999999864</v>
          </cell>
          <cell r="M1087"/>
          <cell r="N1087"/>
          <cell r="O1087"/>
          <cell r="P1087"/>
          <cell r="Q1087"/>
          <cell r="R1087"/>
          <cell r="S1087"/>
          <cell r="T1087"/>
          <cell r="U1087"/>
          <cell r="V1087"/>
          <cell r="W1087"/>
          <cell r="X1087"/>
          <cell r="Y1087"/>
          <cell r="Z1087">
            <v>2</v>
          </cell>
        </row>
        <row r="1088">
          <cell r="L1088"/>
          <cell r="M1088"/>
          <cell r="Z1088"/>
        </row>
        <row r="1089">
          <cell r="D1089"/>
          <cell r="E1089"/>
          <cell r="F1089"/>
          <cell r="G1089"/>
          <cell r="H1089"/>
          <cell r="I1089"/>
          <cell r="J1089"/>
          <cell r="K1089"/>
          <cell r="L1089"/>
          <cell r="M1089"/>
          <cell r="N1089"/>
          <cell r="O1089"/>
          <cell r="P1089"/>
          <cell r="Q1089"/>
          <cell r="R1089"/>
          <cell r="S1089"/>
          <cell r="T1089"/>
          <cell r="U1089"/>
          <cell r="Z1089"/>
        </row>
        <row r="1090">
          <cell r="D1090"/>
          <cell r="E1090"/>
          <cell r="F1090"/>
          <cell r="G1090"/>
          <cell r="H1090"/>
          <cell r="I1090"/>
          <cell r="J1090"/>
          <cell r="K1090"/>
          <cell r="N1090" t="str">
            <v>APROVISIONAMENTS</v>
          </cell>
          <cell r="O1090" t="str">
            <v>ADMINISTRACIO</v>
          </cell>
          <cell r="P1090" t="str">
            <v>OPERACIONS</v>
          </cell>
          <cell r="Q1090" t="str">
            <v>IMPLEMENTACIO</v>
          </cell>
          <cell r="R1090" t="str">
            <v>DESENVOLUPAMENT</v>
          </cell>
          <cell r="S1090" t="str">
            <v>COMERCIAL</v>
          </cell>
          <cell r="T1090" t="str">
            <v>CONSUL.TELCOMUNIC.</v>
          </cell>
          <cell r="U1090"/>
          <cell r="Z1090"/>
        </row>
        <row r="1091">
          <cell r="N1091"/>
          <cell r="O1091"/>
          <cell r="P1091"/>
          <cell r="Q1091"/>
          <cell r="R1091"/>
          <cell r="S1091"/>
          <cell r="T1091"/>
          <cell r="U1091"/>
          <cell r="Z1091"/>
        </row>
        <row r="1092">
          <cell r="N1092"/>
          <cell r="O1092"/>
          <cell r="P1092"/>
          <cell r="Q1092"/>
          <cell r="R1092"/>
          <cell r="S1092"/>
          <cell r="T1092"/>
          <cell r="U1092"/>
          <cell r="Z1092"/>
        </row>
        <row r="1093">
          <cell r="N1093"/>
          <cell r="O1093"/>
          <cell r="P1093"/>
          <cell r="Q1093"/>
          <cell r="R1093"/>
          <cell r="S1093"/>
          <cell r="T1093"/>
          <cell r="U1093"/>
          <cell r="Z1093"/>
        </row>
        <row r="1094">
          <cell r="E1094"/>
          <cell r="F1094"/>
          <cell r="G1094"/>
          <cell r="H1094"/>
          <cell r="I1094"/>
          <cell r="J1094"/>
          <cell r="K1094"/>
          <cell r="L1094"/>
          <cell r="M1094"/>
          <cell r="N1094"/>
          <cell r="O1094"/>
          <cell r="P1094"/>
          <cell r="Q1094"/>
          <cell r="R1094"/>
          <cell r="S1094"/>
          <cell r="T1094"/>
          <cell r="U1094"/>
          <cell r="Z1094"/>
        </row>
        <row r="1095">
          <cell r="E1095" t="str">
            <v>Projectes (EXTERNS) en curs 2.017</v>
          </cell>
          <cell r="F1095"/>
          <cell r="G1095"/>
          <cell r="H1095"/>
          <cell r="I1095"/>
          <cell r="J1095"/>
          <cell r="K1095"/>
          <cell r="L1095"/>
          <cell r="M1095"/>
          <cell r="N1095"/>
          <cell r="O1095"/>
          <cell r="P1095"/>
          <cell r="Q1095"/>
          <cell r="R1095"/>
          <cell r="S1095"/>
          <cell r="T1095"/>
          <cell r="U1095"/>
          <cell r="Z1095"/>
        </row>
        <row r="1096">
          <cell r="N1096"/>
          <cell r="O1096"/>
          <cell r="P1096"/>
          <cell r="Q1096"/>
          <cell r="R1096"/>
          <cell r="S1096"/>
          <cell r="T1096"/>
          <cell r="U1096"/>
          <cell r="Z1096"/>
        </row>
        <row r="1097">
          <cell r="C1097"/>
          <cell r="D1097"/>
          <cell r="E1097"/>
          <cell r="F1097"/>
          <cell r="G1097"/>
          <cell r="H1097"/>
          <cell r="I1097"/>
          <cell r="J1097"/>
          <cell r="K1097"/>
          <cell r="L1097"/>
          <cell r="M1097"/>
          <cell r="N1097"/>
          <cell r="O1097"/>
          <cell r="P1097"/>
          <cell r="Q1097"/>
          <cell r="R1097"/>
          <cell r="S1097"/>
          <cell r="T1097"/>
          <cell r="U1097"/>
          <cell r="V1097"/>
          <cell r="W1097"/>
          <cell r="X1097"/>
          <cell r="Y1097"/>
          <cell r="Z1097"/>
        </row>
        <row r="1098">
          <cell r="C1098" t="str">
            <v>OF</v>
          </cell>
          <cell r="D1098" t="str">
            <v>CLIENT</v>
          </cell>
          <cell r="E1098" t="str">
            <v>ANY</v>
          </cell>
          <cell r="F1098" t="str">
            <v>STATUS</v>
          </cell>
          <cell r="G1098" t="str">
            <v>PROJECTE</v>
          </cell>
          <cell r="H1098" t="str">
            <v>TIPUS OF o DEPENDENCIA</v>
          </cell>
          <cell r="I1098"/>
          <cell r="J1098" t="str">
            <v>PREV</v>
          </cell>
          <cell r="K1098" t="str">
            <v>TOTAL</v>
          </cell>
          <cell r="L1098" t="str">
            <v>DESV</v>
          </cell>
          <cell r="M1098" t="str">
            <v>AVANÇ</v>
          </cell>
          <cell r="N1098" t="str">
            <v>DPT. IMPLICATS</v>
          </cell>
          <cell r="O1098"/>
          <cell r="P1098"/>
          <cell r="Q1098"/>
          <cell r="R1098"/>
          <cell r="S1098"/>
          <cell r="T1098"/>
          <cell r="U1098" t="str">
            <v>DATA</v>
          </cell>
          <cell r="V1098" t="str">
            <v>DATA</v>
          </cell>
          <cell r="W1098" t="str">
            <v>DATA</v>
          </cell>
          <cell r="X1098" t="str">
            <v>DURADA</v>
          </cell>
          <cell r="Y1098" t="str">
            <v>DATA</v>
          </cell>
          <cell r="Z1098" t="str">
            <v>DESVIAC.</v>
          </cell>
        </row>
        <row r="1099">
          <cell r="C1099"/>
          <cell r="D1099"/>
          <cell r="E1099"/>
          <cell r="F1099"/>
          <cell r="G1099"/>
          <cell r="H1099"/>
          <cell r="I1099"/>
          <cell r="J1099"/>
          <cell r="K1099" t="str">
            <v>REAL</v>
          </cell>
          <cell r="L1099"/>
          <cell r="M1099"/>
          <cell r="N1099"/>
          <cell r="O1099"/>
          <cell r="P1099"/>
          <cell r="Q1099"/>
          <cell r="R1099"/>
          <cell r="S1099"/>
          <cell r="T1099"/>
          <cell r="U1099" t="str">
            <v>INICI</v>
          </cell>
          <cell r="V1099" t="str">
            <v>ENTREGA</v>
          </cell>
          <cell r="W1099" t="str">
            <v>REVISADA</v>
          </cell>
          <cell r="X1099"/>
          <cell r="Y1099" t="str">
            <v>ACCEP.</v>
          </cell>
          <cell r="Z1099"/>
        </row>
        <row r="1100">
          <cell r="C1100"/>
          <cell r="D1100"/>
          <cell r="E1100"/>
          <cell r="F1100"/>
          <cell r="G1100"/>
          <cell r="H1100"/>
          <cell r="I1100"/>
          <cell r="J1100"/>
          <cell r="K1100"/>
          <cell r="L1100"/>
          <cell r="M1100"/>
          <cell r="N1100"/>
          <cell r="O1100"/>
          <cell r="P1100"/>
          <cell r="Q1100"/>
          <cell r="R1100"/>
          <cell r="S1100"/>
          <cell r="T1100"/>
          <cell r="U1100"/>
          <cell r="V1100"/>
          <cell r="W1100"/>
          <cell r="X1100"/>
          <cell r="Y1100"/>
          <cell r="Z1100"/>
        </row>
        <row r="1101">
          <cell r="C1101">
            <v>3940</v>
          </cell>
          <cell r="D1101" t="str">
            <v>ELEEBR</v>
          </cell>
          <cell r="E1101">
            <v>2017</v>
          </cell>
          <cell r="F1101" t="str">
            <v>TA</v>
          </cell>
          <cell r="G1101" t="str">
            <v>RTU CT FRANCESC BALAGUER v2.0</v>
          </cell>
          <cell r="H1101" t="str">
            <v>OF3881</v>
          </cell>
          <cell r="I1101"/>
          <cell r="J1101">
            <v>11.11</v>
          </cell>
          <cell r="K1101">
            <v>8.17</v>
          </cell>
          <cell r="L1101">
            <v>2.9399999999999995</v>
          </cell>
          <cell r="M1101">
            <v>0.73537353735373545</v>
          </cell>
          <cell r="N1101" t="str">
            <v>-</v>
          </cell>
          <cell r="O1101" t="str">
            <v>-</v>
          </cell>
          <cell r="P1101" t="str">
            <v>-</v>
          </cell>
          <cell r="Q1101" t="str">
            <v>-</v>
          </cell>
          <cell r="R1101" t="str">
            <v>RVC</v>
          </cell>
          <cell r="S1101" t="str">
            <v>-</v>
          </cell>
          <cell r="T1101" t="str">
            <v>-</v>
          </cell>
          <cell r="U1101">
            <v>42736</v>
          </cell>
          <cell r="V1101">
            <v>42916</v>
          </cell>
          <cell r="W1101">
            <v>43312</v>
          </cell>
          <cell r="X1101">
            <v>179</v>
          </cell>
          <cell r="Y1101">
            <v>43312</v>
          </cell>
          <cell r="Z1101">
            <v>0</v>
          </cell>
        </row>
        <row r="1102">
          <cell r="C1102">
            <v>3941</v>
          </cell>
          <cell r="D1102" t="str">
            <v>ELEEBR</v>
          </cell>
          <cell r="E1102">
            <v>2017</v>
          </cell>
          <cell r="F1102" t="str">
            <v>TA</v>
          </cell>
          <cell r="G1102" t="str">
            <v>RTU CT RIO EBRO v2.0</v>
          </cell>
          <cell r="H1102" t="str">
            <v>OF3881</v>
          </cell>
          <cell r="I1102"/>
          <cell r="J1102">
            <v>11.11</v>
          </cell>
          <cell r="K1102">
            <v>13.26</v>
          </cell>
          <cell r="L1102">
            <v>-2.1500000000000004</v>
          </cell>
          <cell r="M1102">
            <v>1.1935193519351937</v>
          </cell>
          <cell r="N1102" t="str">
            <v>-</v>
          </cell>
          <cell r="O1102" t="str">
            <v>-</v>
          </cell>
          <cell r="P1102" t="str">
            <v>-</v>
          </cell>
          <cell r="Q1102" t="str">
            <v>-</v>
          </cell>
          <cell r="R1102" t="str">
            <v>RVC</v>
          </cell>
          <cell r="S1102" t="str">
            <v>-</v>
          </cell>
          <cell r="T1102" t="str">
            <v>-</v>
          </cell>
          <cell r="U1102">
            <v>42736</v>
          </cell>
          <cell r="V1102">
            <v>42916</v>
          </cell>
          <cell r="W1102">
            <v>43312</v>
          </cell>
          <cell r="X1102">
            <v>179</v>
          </cell>
          <cell r="Y1102">
            <v>43312</v>
          </cell>
          <cell r="Z1102">
            <v>0</v>
          </cell>
        </row>
        <row r="1103">
          <cell r="C1103">
            <v>3942</v>
          </cell>
          <cell r="D1103" t="str">
            <v>ELEEBR</v>
          </cell>
          <cell r="E1103">
            <v>2017</v>
          </cell>
          <cell r="F1103" t="str">
            <v>TA</v>
          </cell>
          <cell r="G1103" t="str">
            <v>RTU CT SAN JORGE DEPOSITO v2.0</v>
          </cell>
          <cell r="H1103" t="str">
            <v>OF3881</v>
          </cell>
          <cell r="I1103"/>
          <cell r="J1103">
            <v>11.11</v>
          </cell>
          <cell r="K1103">
            <v>13.1</v>
          </cell>
          <cell r="L1103">
            <v>-1.9900000000000002</v>
          </cell>
          <cell r="M1103">
            <v>1.1791179117911792</v>
          </cell>
          <cell r="N1103" t="str">
            <v>-</v>
          </cell>
          <cell r="O1103" t="str">
            <v>-</v>
          </cell>
          <cell r="P1103" t="str">
            <v>-</v>
          </cell>
          <cell r="Q1103" t="str">
            <v>-</v>
          </cell>
          <cell r="R1103" t="str">
            <v>RVC</v>
          </cell>
          <cell r="S1103" t="str">
            <v>-</v>
          </cell>
          <cell r="T1103" t="str">
            <v>-</v>
          </cell>
          <cell r="U1103">
            <v>42736</v>
          </cell>
          <cell r="V1103">
            <v>42916</v>
          </cell>
          <cell r="W1103">
            <v>43312</v>
          </cell>
          <cell r="X1103">
            <v>179</v>
          </cell>
          <cell r="Y1103">
            <v>43312</v>
          </cell>
          <cell r="Z1103">
            <v>0</v>
          </cell>
        </row>
        <row r="1104">
          <cell r="C1104">
            <v>3943</v>
          </cell>
          <cell r="D1104" t="str">
            <v>ELEEBR</v>
          </cell>
          <cell r="E1104">
            <v>2017</v>
          </cell>
          <cell r="F1104" t="str">
            <v>TA</v>
          </cell>
          <cell r="G1104" t="str">
            <v>RTU CT MERCADO v2,0</v>
          </cell>
          <cell r="H1104" t="str">
            <v>OF3881</v>
          </cell>
          <cell r="I1104"/>
          <cell r="J1104">
            <v>11.11</v>
          </cell>
          <cell r="K1104">
            <v>8.26</v>
          </cell>
          <cell r="L1104">
            <v>2.8499999999999996</v>
          </cell>
          <cell r="M1104">
            <v>0.7434743474347435</v>
          </cell>
          <cell r="N1104" t="str">
            <v>-</v>
          </cell>
          <cell r="O1104" t="str">
            <v>-</v>
          </cell>
          <cell r="P1104" t="str">
            <v>-</v>
          </cell>
          <cell r="Q1104" t="str">
            <v>-</v>
          </cell>
          <cell r="R1104" t="str">
            <v>RVC</v>
          </cell>
          <cell r="S1104" t="str">
            <v>-</v>
          </cell>
          <cell r="T1104" t="str">
            <v>-</v>
          </cell>
          <cell r="U1104">
            <v>42736</v>
          </cell>
          <cell r="V1104">
            <v>42916</v>
          </cell>
          <cell r="W1104">
            <v>43312</v>
          </cell>
          <cell r="X1104">
            <v>179</v>
          </cell>
          <cell r="Y1104">
            <v>43312</v>
          </cell>
          <cell r="Z1104">
            <v>0</v>
          </cell>
        </row>
        <row r="1105">
          <cell r="C1105">
            <v>3944</v>
          </cell>
          <cell r="D1105" t="str">
            <v>ELEEBR</v>
          </cell>
          <cell r="E1105">
            <v>2017</v>
          </cell>
          <cell r="F1105" t="str">
            <v>TA</v>
          </cell>
          <cell r="G1105" t="str">
            <v>RTU CT BARCELONETA v2.0</v>
          </cell>
          <cell r="H1105" t="str">
            <v>OF3881</v>
          </cell>
          <cell r="I1105"/>
          <cell r="J1105">
            <v>11.11</v>
          </cell>
          <cell r="K1105">
            <v>13.18</v>
          </cell>
          <cell r="L1105">
            <v>-2.0700000000000003</v>
          </cell>
          <cell r="M1105">
            <v>1.1863186318631864</v>
          </cell>
          <cell r="N1105" t="str">
            <v>-</v>
          </cell>
          <cell r="O1105" t="str">
            <v>-</v>
          </cell>
          <cell r="P1105" t="str">
            <v>-</v>
          </cell>
          <cell r="Q1105" t="str">
            <v>-</v>
          </cell>
          <cell r="R1105" t="str">
            <v>RVC</v>
          </cell>
          <cell r="S1105" t="str">
            <v>-</v>
          </cell>
          <cell r="T1105" t="str">
            <v>-</v>
          </cell>
          <cell r="U1105">
            <v>42736</v>
          </cell>
          <cell r="V1105">
            <v>42916</v>
          </cell>
          <cell r="W1105">
            <v>43312</v>
          </cell>
          <cell r="X1105">
            <v>179</v>
          </cell>
          <cell r="Y1105">
            <v>43312</v>
          </cell>
          <cell r="Z1105">
            <v>0</v>
          </cell>
        </row>
        <row r="1106">
          <cell r="C1106">
            <v>3945</v>
          </cell>
          <cell r="D1106" t="str">
            <v>ELEEBR</v>
          </cell>
          <cell r="E1106">
            <v>2017</v>
          </cell>
          <cell r="F1106" t="str">
            <v>TA</v>
          </cell>
          <cell r="G1106" t="str">
            <v>RTU CT CUNILL v2.0</v>
          </cell>
          <cell r="H1106" t="str">
            <v>OF3881</v>
          </cell>
          <cell r="I1106"/>
          <cell r="J1106">
            <v>11.11</v>
          </cell>
          <cell r="K1106">
            <v>12.43</v>
          </cell>
          <cell r="L1106">
            <v>-1.3200000000000003</v>
          </cell>
          <cell r="M1106">
            <v>1.1188118811881189</v>
          </cell>
          <cell r="N1106" t="str">
            <v>-</v>
          </cell>
          <cell r="O1106" t="str">
            <v>-</v>
          </cell>
          <cell r="P1106" t="str">
            <v>-</v>
          </cell>
          <cell r="Q1106" t="str">
            <v>-</v>
          </cell>
          <cell r="R1106" t="str">
            <v>RVC</v>
          </cell>
          <cell r="S1106" t="str">
            <v>-</v>
          </cell>
          <cell r="T1106" t="str">
            <v>-</v>
          </cell>
          <cell r="U1106">
            <v>42736</v>
          </cell>
          <cell r="V1106">
            <v>42916</v>
          </cell>
          <cell r="W1106">
            <v>43312</v>
          </cell>
          <cell r="X1106">
            <v>179</v>
          </cell>
          <cell r="Y1106">
            <v>43312</v>
          </cell>
          <cell r="Z1106">
            <v>0</v>
          </cell>
        </row>
        <row r="1107">
          <cell r="C1107">
            <v>3946</v>
          </cell>
          <cell r="D1107" t="str">
            <v>ELEEBR</v>
          </cell>
          <cell r="E1107">
            <v>2017</v>
          </cell>
          <cell r="F1107" t="str">
            <v>TA</v>
          </cell>
          <cell r="G1107" t="str">
            <v>RTU CT-143 SANTA ANA v2.0</v>
          </cell>
          <cell r="H1107" t="str">
            <v>OF3881</v>
          </cell>
          <cell r="I1107"/>
          <cell r="J1107">
            <v>11.11</v>
          </cell>
          <cell r="K1107">
            <v>17.350000000000001</v>
          </cell>
          <cell r="L1107">
            <v>-6.240000000000002</v>
          </cell>
          <cell r="M1107">
            <v>1.561656165616562</v>
          </cell>
          <cell r="N1107" t="str">
            <v>-</v>
          </cell>
          <cell r="O1107" t="str">
            <v>-</v>
          </cell>
          <cell r="P1107" t="str">
            <v>-</v>
          </cell>
          <cell r="Q1107" t="str">
            <v>-</v>
          </cell>
          <cell r="R1107" t="str">
            <v>RVC</v>
          </cell>
          <cell r="S1107" t="str">
            <v>-</v>
          </cell>
          <cell r="T1107" t="str">
            <v>-</v>
          </cell>
          <cell r="U1107">
            <v>42736</v>
          </cell>
          <cell r="V1107">
            <v>42916</v>
          </cell>
          <cell r="W1107">
            <v>43312</v>
          </cell>
          <cell r="X1107">
            <v>179</v>
          </cell>
          <cell r="Y1107">
            <v>43312</v>
          </cell>
          <cell r="Z1107">
            <v>0</v>
          </cell>
        </row>
        <row r="1108">
          <cell r="C1108">
            <v>3947</v>
          </cell>
          <cell r="D1108" t="str">
            <v>ELEEBR</v>
          </cell>
          <cell r="E1108">
            <v>2017</v>
          </cell>
          <cell r="F1108" t="str">
            <v>TA</v>
          </cell>
          <cell r="G1108" t="str">
            <v>RTU CT-0618 TRES CALAS v2.0</v>
          </cell>
          <cell r="H1108" t="str">
            <v>OF3881</v>
          </cell>
          <cell r="I1108"/>
          <cell r="J1108">
            <v>11.11</v>
          </cell>
          <cell r="K1108">
            <v>8.26</v>
          </cell>
          <cell r="L1108">
            <v>2.8499999999999996</v>
          </cell>
          <cell r="M1108">
            <v>0.7434743474347435</v>
          </cell>
          <cell r="N1108" t="str">
            <v>-</v>
          </cell>
          <cell r="O1108" t="str">
            <v>-</v>
          </cell>
          <cell r="P1108" t="str">
            <v>-</v>
          </cell>
          <cell r="Q1108" t="str">
            <v>-</v>
          </cell>
          <cell r="R1108" t="str">
            <v>RVC</v>
          </cell>
          <cell r="S1108" t="str">
            <v>-</v>
          </cell>
          <cell r="T1108" t="str">
            <v>-</v>
          </cell>
          <cell r="U1108">
            <v>42736</v>
          </cell>
          <cell r="V1108">
            <v>42916</v>
          </cell>
          <cell r="W1108">
            <v>43312</v>
          </cell>
          <cell r="X1108">
            <v>179</v>
          </cell>
          <cell r="Y1108">
            <v>43312</v>
          </cell>
          <cell r="Z1108">
            <v>0</v>
          </cell>
        </row>
        <row r="1109">
          <cell r="C1109">
            <v>3948</v>
          </cell>
          <cell r="D1109" t="str">
            <v>ELEEBR</v>
          </cell>
          <cell r="E1109">
            <v>2017</v>
          </cell>
          <cell r="F1109" t="str">
            <v>TA</v>
          </cell>
          <cell r="G1109" t="str">
            <v>RTU CT Avda.EBRO v2.0</v>
          </cell>
          <cell r="H1109" t="str">
            <v>OF3881</v>
          </cell>
          <cell r="I1109"/>
          <cell r="J1109">
            <v>11.11</v>
          </cell>
          <cell r="K1109">
            <v>12.42</v>
          </cell>
          <cell r="L1109">
            <v>-1.3100000000000005</v>
          </cell>
          <cell r="M1109">
            <v>1.1179117911791179</v>
          </cell>
          <cell r="N1109" t="str">
            <v>-</v>
          </cell>
          <cell r="O1109" t="str">
            <v>-</v>
          </cell>
          <cell r="P1109" t="str">
            <v>-</v>
          </cell>
          <cell r="Q1109" t="str">
            <v>-</v>
          </cell>
          <cell r="R1109" t="str">
            <v>RVC</v>
          </cell>
          <cell r="S1109" t="str">
            <v>-</v>
          </cell>
          <cell r="T1109" t="str">
            <v>-</v>
          </cell>
          <cell r="U1109">
            <v>42736</v>
          </cell>
          <cell r="V1109">
            <v>42916</v>
          </cell>
          <cell r="W1109">
            <v>43312</v>
          </cell>
          <cell r="X1109">
            <v>179</v>
          </cell>
          <cell r="Y1109">
            <v>43312</v>
          </cell>
          <cell r="Z1109">
            <v>0</v>
          </cell>
        </row>
        <row r="1110">
          <cell r="C1110">
            <v>3949</v>
          </cell>
          <cell r="D1110" t="str">
            <v>ELEEBR</v>
          </cell>
          <cell r="E1110">
            <v>2017</v>
          </cell>
          <cell r="F1110" t="str">
            <v>TA</v>
          </cell>
          <cell r="G1110" t="str">
            <v>RTU CT SAN JOSE v2.0</v>
          </cell>
          <cell r="H1110" t="str">
            <v>OF3881</v>
          </cell>
          <cell r="I1110"/>
          <cell r="J1110">
            <v>11.11</v>
          </cell>
          <cell r="K1110">
            <v>12.34</v>
          </cell>
          <cell r="L1110">
            <v>-1.2300000000000004</v>
          </cell>
          <cell r="M1110">
            <v>1.1107110711071106</v>
          </cell>
          <cell r="N1110" t="str">
            <v>-</v>
          </cell>
          <cell r="O1110" t="str">
            <v>-</v>
          </cell>
          <cell r="P1110" t="str">
            <v>-</v>
          </cell>
          <cell r="Q1110" t="str">
            <v>-</v>
          </cell>
          <cell r="R1110" t="str">
            <v>RVC</v>
          </cell>
          <cell r="S1110" t="str">
            <v>-</v>
          </cell>
          <cell r="T1110" t="str">
            <v>-</v>
          </cell>
          <cell r="U1110">
            <v>42736</v>
          </cell>
          <cell r="V1110">
            <v>42916</v>
          </cell>
          <cell r="W1110">
            <v>43312</v>
          </cell>
          <cell r="X1110">
            <v>179</v>
          </cell>
          <cell r="Y1110">
            <v>43312</v>
          </cell>
          <cell r="Z1110">
            <v>0</v>
          </cell>
        </row>
        <row r="1111">
          <cell r="C1111">
            <v>3950</v>
          </cell>
          <cell r="D1111" t="str">
            <v>ELEEBR</v>
          </cell>
          <cell r="E1111">
            <v>2017</v>
          </cell>
          <cell r="F1111" t="str">
            <v>TA</v>
          </cell>
          <cell r="G1111" t="str">
            <v>RTU SE AMPOLLA v3.0</v>
          </cell>
          <cell r="H1111" t="str">
            <v>OF3881</v>
          </cell>
          <cell r="I1111"/>
          <cell r="J1111">
            <v>14.11</v>
          </cell>
          <cell r="K1111">
            <v>16.25</v>
          </cell>
          <cell r="L1111">
            <v>-2.1400000000000006</v>
          </cell>
          <cell r="M1111">
            <v>1.1516654854712971</v>
          </cell>
          <cell r="N1111" t="str">
            <v>-</v>
          </cell>
          <cell r="O1111" t="str">
            <v>-</v>
          </cell>
          <cell r="P1111" t="str">
            <v>-</v>
          </cell>
          <cell r="Q1111" t="str">
            <v>-</v>
          </cell>
          <cell r="R1111" t="str">
            <v>RVC</v>
          </cell>
          <cell r="S1111" t="str">
            <v>-</v>
          </cell>
          <cell r="T1111" t="str">
            <v>-</v>
          </cell>
          <cell r="U1111">
            <v>42736</v>
          </cell>
          <cell r="V1111">
            <v>42916</v>
          </cell>
          <cell r="W1111">
            <v>43312</v>
          </cell>
          <cell r="X1111">
            <v>179</v>
          </cell>
          <cell r="Y1111">
            <v>43312</v>
          </cell>
          <cell r="Z1111">
            <v>0</v>
          </cell>
        </row>
        <row r="1112">
          <cell r="C1112">
            <v>3951</v>
          </cell>
          <cell r="D1112" t="str">
            <v>SITEL</v>
          </cell>
          <cell r="E1112">
            <v>2017</v>
          </cell>
          <cell r="F1112" t="str">
            <v>TA</v>
          </cell>
          <cell r="G1112" t="str">
            <v>40 x RTU CAP32-48 v2.5</v>
          </cell>
          <cell r="H1112" t="str">
            <v>OF3881</v>
          </cell>
          <cell r="I1112"/>
          <cell r="J1112">
            <v>26</v>
          </cell>
          <cell r="K1112">
            <v>25.79</v>
          </cell>
          <cell r="L1112">
            <v>0.21000000000000085</v>
          </cell>
          <cell r="M1112">
            <v>0.99192307692307691</v>
          </cell>
          <cell r="N1112" t="str">
            <v>-</v>
          </cell>
          <cell r="O1112" t="str">
            <v>-</v>
          </cell>
          <cell r="P1112" t="str">
            <v>EMM</v>
          </cell>
          <cell r="Q1112" t="str">
            <v>-</v>
          </cell>
          <cell r="R1112" t="str">
            <v>-</v>
          </cell>
          <cell r="S1112" t="str">
            <v>-</v>
          </cell>
          <cell r="T1112" t="str">
            <v>-</v>
          </cell>
          <cell r="U1112">
            <v>42736</v>
          </cell>
          <cell r="V1112">
            <v>42825</v>
          </cell>
          <cell r="W1112">
            <v>42825</v>
          </cell>
          <cell r="X1112">
            <v>90</v>
          </cell>
          <cell r="Y1112">
            <v>42864</v>
          </cell>
          <cell r="Z1112">
            <v>39</v>
          </cell>
        </row>
        <row r="1113">
          <cell r="C1113">
            <v>3952</v>
          </cell>
          <cell r="D1113" t="str">
            <v>SITEL</v>
          </cell>
          <cell r="E1113">
            <v>2017</v>
          </cell>
          <cell r="F1113" t="str">
            <v>TA</v>
          </cell>
          <cell r="G1113" t="str">
            <v>40 x CES-48 CAP32 v2.4</v>
          </cell>
          <cell r="H1113" t="str">
            <v>OF3951</v>
          </cell>
          <cell r="I1113"/>
          <cell r="J1113">
            <v>8</v>
          </cell>
          <cell r="K1113">
            <v>13.74</v>
          </cell>
          <cell r="L1113">
            <v>-5.74</v>
          </cell>
          <cell r="M1113">
            <v>1.7175</v>
          </cell>
          <cell r="N1113" t="str">
            <v>-</v>
          </cell>
          <cell r="O1113" t="str">
            <v>-</v>
          </cell>
          <cell r="P1113" t="str">
            <v>EMM</v>
          </cell>
          <cell r="Q1113" t="str">
            <v>-</v>
          </cell>
          <cell r="R1113" t="str">
            <v>-</v>
          </cell>
          <cell r="S1113" t="str">
            <v>-</v>
          </cell>
          <cell r="T1113" t="str">
            <v>-</v>
          </cell>
          <cell r="U1113">
            <v>42736</v>
          </cell>
          <cell r="V1113">
            <v>42825</v>
          </cell>
          <cell r="W1113">
            <v>42825</v>
          </cell>
          <cell r="X1113">
            <v>90</v>
          </cell>
          <cell r="Y1113">
            <v>42864</v>
          </cell>
          <cell r="Z1113">
            <v>39</v>
          </cell>
        </row>
        <row r="1114">
          <cell r="C1114">
            <v>3953</v>
          </cell>
          <cell r="D1114" t="str">
            <v>SITEL</v>
          </cell>
          <cell r="E1114">
            <v>2017</v>
          </cell>
          <cell r="F1114" t="str">
            <v>TA</v>
          </cell>
          <cell r="G1114" t="str">
            <v>40 x EE CAP32 v2.1</v>
          </cell>
          <cell r="H1114" t="str">
            <v>OF3951</v>
          </cell>
          <cell r="I1114"/>
          <cell r="J1114">
            <v>6</v>
          </cell>
          <cell r="K1114">
            <v>6.03</v>
          </cell>
          <cell r="L1114">
            <v>-3.0000000000000249E-2</v>
          </cell>
          <cell r="M1114">
            <v>1.0050000000000001</v>
          </cell>
          <cell r="N1114" t="str">
            <v>-</v>
          </cell>
          <cell r="O1114" t="str">
            <v>-</v>
          </cell>
          <cell r="P1114" t="str">
            <v>EMM</v>
          </cell>
          <cell r="Q1114" t="str">
            <v>-</v>
          </cell>
          <cell r="R1114" t="str">
            <v>-</v>
          </cell>
          <cell r="S1114" t="str">
            <v>-</v>
          </cell>
          <cell r="T1114" t="str">
            <v>-</v>
          </cell>
          <cell r="U1114">
            <v>42736</v>
          </cell>
          <cell r="V1114">
            <v>42825</v>
          </cell>
          <cell r="W1114">
            <v>42825</v>
          </cell>
          <cell r="X1114">
            <v>90</v>
          </cell>
          <cell r="Y1114">
            <v>42864</v>
          </cell>
          <cell r="Z1114">
            <v>39</v>
          </cell>
        </row>
        <row r="1115">
          <cell r="C1115">
            <v>3954</v>
          </cell>
          <cell r="D1115" t="str">
            <v>SITEL</v>
          </cell>
          <cell r="E1115">
            <v>2017</v>
          </cell>
          <cell r="F1115" t="str">
            <v>TA</v>
          </cell>
          <cell r="G1115" t="str">
            <v>40 x FRONT END EE CAP32 v2.1</v>
          </cell>
          <cell r="H1115" t="str">
            <v>OF3951</v>
          </cell>
          <cell r="I1115"/>
          <cell r="J1115">
            <v>4</v>
          </cell>
          <cell r="K1115">
            <v>5.05</v>
          </cell>
          <cell r="L1115">
            <v>-1.0499999999999998</v>
          </cell>
          <cell r="M1115">
            <v>1.2625</v>
          </cell>
          <cell r="N1115" t="str">
            <v>-</v>
          </cell>
          <cell r="O1115" t="str">
            <v>-</v>
          </cell>
          <cell r="P1115" t="str">
            <v>EMM</v>
          </cell>
          <cell r="Q1115" t="str">
            <v>-</v>
          </cell>
          <cell r="R1115" t="str">
            <v>-</v>
          </cell>
          <cell r="S1115" t="str">
            <v>-</v>
          </cell>
          <cell r="T1115" t="str">
            <v>-</v>
          </cell>
          <cell r="U1115">
            <v>42736</v>
          </cell>
          <cell r="V1115">
            <v>42825</v>
          </cell>
          <cell r="W1115">
            <v>42825</v>
          </cell>
          <cell r="X1115">
            <v>90</v>
          </cell>
          <cell r="Y1115">
            <v>42864</v>
          </cell>
          <cell r="Z1115">
            <v>39</v>
          </cell>
        </row>
        <row r="1116">
          <cell r="C1116">
            <v>3955</v>
          </cell>
          <cell r="D1116" t="str">
            <v>SITEL</v>
          </cell>
          <cell r="E1116">
            <v>2017</v>
          </cell>
          <cell r="F1116" t="str">
            <v>TA</v>
          </cell>
          <cell r="G1116" t="str">
            <v>40 x FRONT END CES CAP32 v1.2</v>
          </cell>
          <cell r="H1116" t="str">
            <v>OF3951</v>
          </cell>
          <cell r="I1116"/>
          <cell r="J1116">
            <v>4</v>
          </cell>
          <cell r="K1116">
            <v>4</v>
          </cell>
          <cell r="L1116">
            <v>0</v>
          </cell>
          <cell r="M1116">
            <v>1</v>
          </cell>
          <cell r="N1116" t="str">
            <v>-</v>
          </cell>
          <cell r="O1116" t="str">
            <v>-</v>
          </cell>
          <cell r="P1116" t="str">
            <v>EMM</v>
          </cell>
          <cell r="Q1116" t="str">
            <v>-</v>
          </cell>
          <cell r="R1116" t="str">
            <v>-</v>
          </cell>
          <cell r="S1116" t="str">
            <v>-</v>
          </cell>
          <cell r="T1116" t="str">
            <v>-</v>
          </cell>
          <cell r="U1116">
            <v>42736</v>
          </cell>
          <cell r="V1116">
            <v>42825</v>
          </cell>
          <cell r="W1116">
            <v>42825</v>
          </cell>
          <cell r="X1116">
            <v>90</v>
          </cell>
          <cell r="Y1116">
            <v>42864</v>
          </cell>
          <cell r="Z1116">
            <v>39</v>
          </cell>
        </row>
        <row r="1117">
          <cell r="C1117">
            <v>3956</v>
          </cell>
          <cell r="D1117" t="str">
            <v>SITEL</v>
          </cell>
          <cell r="E1117">
            <v>2017</v>
          </cell>
          <cell r="F1117" t="str">
            <v>TA</v>
          </cell>
          <cell r="G1117" t="str">
            <v>50 x CPU CAP32 v2.0</v>
          </cell>
          <cell r="H1117" t="str">
            <v>OF3951</v>
          </cell>
          <cell r="I1117"/>
          <cell r="J1117">
            <v>16</v>
          </cell>
          <cell r="K1117">
            <v>4.97</v>
          </cell>
          <cell r="L1117">
            <v>11.030000000000001</v>
          </cell>
          <cell r="M1117">
            <v>0.31062499999999998</v>
          </cell>
          <cell r="N1117" t="str">
            <v>-</v>
          </cell>
          <cell r="O1117" t="str">
            <v>-</v>
          </cell>
          <cell r="P1117" t="str">
            <v>EMM</v>
          </cell>
          <cell r="Q1117" t="str">
            <v>-</v>
          </cell>
          <cell r="R1117" t="str">
            <v>-</v>
          </cell>
          <cell r="S1117" t="str">
            <v>-</v>
          </cell>
          <cell r="T1117" t="str">
            <v>-</v>
          </cell>
          <cell r="U1117">
            <v>42736</v>
          </cell>
          <cell r="V1117">
            <v>42825</v>
          </cell>
          <cell r="W1117">
            <v>42825</v>
          </cell>
          <cell r="X1117">
            <v>90</v>
          </cell>
          <cell r="Y1117">
            <v>42864</v>
          </cell>
          <cell r="Z1117">
            <v>39</v>
          </cell>
        </row>
        <row r="1118">
          <cell r="C1118">
            <v>3957</v>
          </cell>
          <cell r="D1118" t="str">
            <v>SITEL</v>
          </cell>
          <cell r="E1118">
            <v>2017</v>
          </cell>
          <cell r="F1118" t="str">
            <v>TA</v>
          </cell>
          <cell r="G1118" t="str">
            <v>40 x CES Generoca CP32 v2.4</v>
          </cell>
          <cell r="H1118" t="str">
            <v>OF3951</v>
          </cell>
          <cell r="I1118"/>
          <cell r="J1118">
            <v>6</v>
          </cell>
          <cell r="K1118">
            <v>15.68</v>
          </cell>
          <cell r="L1118">
            <v>-9.68</v>
          </cell>
          <cell r="M1118">
            <v>2.6133333333333333</v>
          </cell>
          <cell r="N1118" t="str">
            <v>-</v>
          </cell>
          <cell r="O1118" t="str">
            <v>-</v>
          </cell>
          <cell r="P1118" t="str">
            <v>EMM</v>
          </cell>
          <cell r="Q1118" t="str">
            <v>-</v>
          </cell>
          <cell r="R1118" t="str">
            <v>-</v>
          </cell>
          <cell r="S1118" t="str">
            <v>-</v>
          </cell>
          <cell r="T1118" t="str">
            <v>-</v>
          </cell>
          <cell r="U1118">
            <v>42736</v>
          </cell>
          <cell r="V1118">
            <v>42825</v>
          </cell>
          <cell r="W1118">
            <v>42825</v>
          </cell>
          <cell r="X1118">
            <v>90</v>
          </cell>
          <cell r="Y1118">
            <v>42864</v>
          </cell>
          <cell r="Z1118">
            <v>39</v>
          </cell>
        </row>
        <row r="1119">
          <cell r="C1119">
            <v>3958</v>
          </cell>
          <cell r="D1119" t="str">
            <v>SITEL</v>
          </cell>
          <cell r="E1119">
            <v>2017</v>
          </cell>
          <cell r="F1119" t="str">
            <v>TA</v>
          </cell>
          <cell r="G1119" t="str">
            <v>10 x ACCOM-D Caratula</v>
          </cell>
          <cell r="H1119" t="str">
            <v>OF3881</v>
          </cell>
          <cell r="I1119"/>
          <cell r="J1119">
            <v>8</v>
          </cell>
          <cell r="K1119">
            <v>6.66</v>
          </cell>
          <cell r="L1119">
            <v>1.3399999999999999</v>
          </cell>
          <cell r="M1119">
            <v>0.83250000000000002</v>
          </cell>
          <cell r="N1119" t="str">
            <v>-</v>
          </cell>
          <cell r="O1119" t="str">
            <v>-</v>
          </cell>
          <cell r="P1119" t="str">
            <v>EMM</v>
          </cell>
          <cell r="Q1119" t="str">
            <v>-</v>
          </cell>
          <cell r="R1119" t="str">
            <v>-</v>
          </cell>
          <cell r="S1119" t="str">
            <v>-</v>
          </cell>
          <cell r="T1119" t="str">
            <v>-</v>
          </cell>
          <cell r="U1119">
            <v>42736</v>
          </cell>
          <cell r="V1119">
            <v>42825</v>
          </cell>
          <cell r="W1119">
            <v>42825</v>
          </cell>
          <cell r="X1119">
            <v>90</v>
          </cell>
          <cell r="Y1119">
            <v>42907</v>
          </cell>
          <cell r="Z1119">
            <v>81</v>
          </cell>
        </row>
        <row r="1120">
          <cell r="C1120">
            <v>3959</v>
          </cell>
          <cell r="D1120" t="str">
            <v>ELECAD</v>
          </cell>
          <cell r="E1120">
            <v>2017</v>
          </cell>
          <cell r="F1120" t="str">
            <v>TA</v>
          </cell>
          <cell r="G1120" t="str">
            <v>MANTENIMENT CSSat CADIZ 01/01/2.017-31/01/2.017</v>
          </cell>
          <cell r="H1120" t="str">
            <v>IND</v>
          </cell>
          <cell r="I1120"/>
          <cell r="J1120">
            <v>6</v>
          </cell>
          <cell r="K1120">
            <v>1</v>
          </cell>
          <cell r="L1120">
            <v>5</v>
          </cell>
          <cell r="M1120">
            <v>0.16666666666666666</v>
          </cell>
          <cell r="N1120" t="str">
            <v>-</v>
          </cell>
          <cell r="O1120" t="str">
            <v>-</v>
          </cell>
          <cell r="P1120" t="str">
            <v>-</v>
          </cell>
          <cell r="Q1120" t="str">
            <v>-</v>
          </cell>
          <cell r="R1120" t="str">
            <v>TRS</v>
          </cell>
          <cell r="S1120" t="str">
            <v>-</v>
          </cell>
          <cell r="T1120" t="str">
            <v>-</v>
          </cell>
          <cell r="U1120">
            <v>42736</v>
          </cell>
          <cell r="V1120">
            <v>42766</v>
          </cell>
          <cell r="W1120">
            <v>42766</v>
          </cell>
          <cell r="X1120">
            <v>30</v>
          </cell>
          <cell r="Y1120">
            <v>42766</v>
          </cell>
          <cell r="Z1120">
            <v>0</v>
          </cell>
        </row>
        <row r="1121">
          <cell r="C1121">
            <v>3960</v>
          </cell>
          <cell r="D1121" t="str">
            <v>SITEL</v>
          </cell>
          <cell r="E1121">
            <v>2017</v>
          </cell>
          <cell r="F1121" t="str">
            <v>TA</v>
          </cell>
          <cell r="G1121" t="str">
            <v>5 x MODEM-FSK 24Vdc C/DIN</v>
          </cell>
          <cell r="H1121" t="str">
            <v>OF3899</v>
          </cell>
          <cell r="I1121"/>
          <cell r="J1121">
            <v>2</v>
          </cell>
          <cell r="K1121">
            <v>3.42</v>
          </cell>
          <cell r="L1121">
            <v>-1.42</v>
          </cell>
          <cell r="M1121">
            <v>1.71</v>
          </cell>
          <cell r="N1121" t="str">
            <v>-</v>
          </cell>
          <cell r="O1121" t="str">
            <v>-</v>
          </cell>
          <cell r="P1121" t="str">
            <v>EMM</v>
          </cell>
          <cell r="Q1121" t="str">
            <v>-</v>
          </cell>
          <cell r="R1121" t="str">
            <v>-</v>
          </cell>
          <cell r="S1121" t="str">
            <v>-</v>
          </cell>
          <cell r="T1121" t="str">
            <v>-</v>
          </cell>
          <cell r="U1121">
            <v>42751</v>
          </cell>
          <cell r="V1121">
            <v>42766</v>
          </cell>
          <cell r="W1121">
            <v>42766</v>
          </cell>
          <cell r="X1121">
            <v>15</v>
          </cell>
          <cell r="Y1121">
            <v>42849</v>
          </cell>
          <cell r="Z1121">
            <v>84</v>
          </cell>
        </row>
        <row r="1122">
          <cell r="C1122">
            <v>3961</v>
          </cell>
          <cell r="D1122" t="str">
            <v>ORMAZA</v>
          </cell>
          <cell r="E1122">
            <v>2017</v>
          </cell>
          <cell r="F1122" t="str">
            <v>TA</v>
          </cell>
          <cell r="G1122" t="str">
            <v>2 x EQUIP CONTROL TRAFO (2500/5) UNIV.PANAMA v1.0</v>
          </cell>
          <cell r="H1122" t="str">
            <v>PPAL</v>
          </cell>
          <cell r="I1122"/>
          <cell r="J1122">
            <v>10.32</v>
          </cell>
          <cell r="K1122">
            <v>10.571</v>
          </cell>
          <cell r="L1122">
            <v>-0.25099999999999945</v>
          </cell>
          <cell r="M1122">
            <v>1.0243217054263565</v>
          </cell>
          <cell r="N1122" t="str">
            <v>-</v>
          </cell>
          <cell r="O1122" t="str">
            <v>-</v>
          </cell>
          <cell r="P1122" t="str">
            <v>EMM</v>
          </cell>
          <cell r="Q1122" t="str">
            <v>-</v>
          </cell>
          <cell r="R1122" t="str">
            <v>-</v>
          </cell>
          <cell r="S1122" t="str">
            <v>-</v>
          </cell>
          <cell r="T1122" t="str">
            <v>-</v>
          </cell>
          <cell r="U1122">
            <v>42752</v>
          </cell>
          <cell r="V1122">
            <v>42825</v>
          </cell>
          <cell r="W1122">
            <v>42825</v>
          </cell>
          <cell r="X1122">
            <v>74</v>
          </cell>
          <cell r="Y1122">
            <v>42811</v>
          </cell>
          <cell r="Z1122">
            <v>-13</v>
          </cell>
        </row>
        <row r="1123">
          <cell r="C1123">
            <v>3962</v>
          </cell>
          <cell r="D1123" t="str">
            <v>SITEL</v>
          </cell>
          <cell r="E1123">
            <v>2017</v>
          </cell>
          <cell r="F1123" t="str">
            <v>TA</v>
          </cell>
          <cell r="G1123" t="str">
            <v>6 x EQUIP CONTROL TRAFO (2500/5) UNIV.PANAMA v1.0</v>
          </cell>
          <cell r="H1123" t="str">
            <v>OF3961</v>
          </cell>
          <cell r="I1123"/>
          <cell r="J1123">
            <v>30.96</v>
          </cell>
          <cell r="K1123">
            <v>31.713000000000001</v>
          </cell>
          <cell r="L1123">
            <v>-0.75300000000000011</v>
          </cell>
          <cell r="M1123">
            <v>1.0243217054263567</v>
          </cell>
          <cell r="N1123" t="str">
            <v>-</v>
          </cell>
          <cell r="O1123" t="str">
            <v>-</v>
          </cell>
          <cell r="P1123" t="str">
            <v>EMM</v>
          </cell>
          <cell r="Q1123" t="str">
            <v>-</v>
          </cell>
          <cell r="R1123" t="str">
            <v>-</v>
          </cell>
          <cell r="S1123" t="str">
            <v>-</v>
          </cell>
          <cell r="T1123" t="str">
            <v>-</v>
          </cell>
          <cell r="U1123">
            <v>42752</v>
          </cell>
          <cell r="V1123">
            <v>42825</v>
          </cell>
          <cell r="W1123">
            <v>42825</v>
          </cell>
          <cell r="X1123">
            <v>74</v>
          </cell>
          <cell r="Y1123">
            <v>42811</v>
          </cell>
          <cell r="Z1123">
            <v>-13</v>
          </cell>
        </row>
        <row r="1124">
          <cell r="C1124">
            <v>3963</v>
          </cell>
          <cell r="D1124" t="str">
            <v>SITEL</v>
          </cell>
          <cell r="E1124">
            <v>2017</v>
          </cell>
          <cell r="F1124" t="str">
            <v>TA</v>
          </cell>
          <cell r="G1124" t="str">
            <v>2 x EQUIP CONTROL TRAFO (2000/5) UNIV.PANAMA v1.0</v>
          </cell>
          <cell r="H1124" t="str">
            <v>OF3961</v>
          </cell>
          <cell r="I1124"/>
          <cell r="J1124">
            <v>10.32</v>
          </cell>
          <cell r="K1124">
            <v>10.571</v>
          </cell>
          <cell r="L1124">
            <v>-0.25099999999999945</v>
          </cell>
          <cell r="M1124">
            <v>1.0243217054263565</v>
          </cell>
          <cell r="N1124" t="str">
            <v>-</v>
          </cell>
          <cell r="O1124" t="str">
            <v>-</v>
          </cell>
          <cell r="P1124" t="str">
            <v>EMM</v>
          </cell>
          <cell r="Q1124" t="str">
            <v>-</v>
          </cell>
          <cell r="R1124" t="str">
            <v>-</v>
          </cell>
          <cell r="S1124" t="str">
            <v>-</v>
          </cell>
          <cell r="T1124" t="str">
            <v>-</v>
          </cell>
          <cell r="U1124">
            <v>42752</v>
          </cell>
          <cell r="V1124">
            <v>42825</v>
          </cell>
          <cell r="W1124">
            <v>42825</v>
          </cell>
          <cell r="X1124">
            <v>74</v>
          </cell>
          <cell r="Y1124">
            <v>42811</v>
          </cell>
          <cell r="Z1124">
            <v>-13</v>
          </cell>
        </row>
        <row r="1125">
          <cell r="C1125">
            <v>3964</v>
          </cell>
          <cell r="D1125" t="str">
            <v>SITEL</v>
          </cell>
          <cell r="E1125">
            <v>2017</v>
          </cell>
          <cell r="F1125" t="str">
            <v>TA</v>
          </cell>
          <cell r="G1125" t="str">
            <v>15 x EQUIP CONTROL TRAFO (1500/5) UNIV.PANAMA v1.0</v>
          </cell>
          <cell r="H1125" t="str">
            <v>OF3961</v>
          </cell>
          <cell r="I1125"/>
          <cell r="J1125">
            <v>77.400000000000006</v>
          </cell>
          <cell r="K1125">
            <v>79.282499999999999</v>
          </cell>
          <cell r="L1125">
            <v>-1.8824999999999932</v>
          </cell>
          <cell r="M1125">
            <v>1.0243217054263565</v>
          </cell>
          <cell r="N1125" t="str">
            <v>-</v>
          </cell>
          <cell r="O1125" t="str">
            <v>-</v>
          </cell>
          <cell r="P1125" t="str">
            <v>EMM</v>
          </cell>
          <cell r="Q1125" t="str">
            <v>-</v>
          </cell>
          <cell r="R1125" t="str">
            <v>-</v>
          </cell>
          <cell r="S1125" t="str">
            <v>-</v>
          </cell>
          <cell r="T1125" t="str">
            <v>-</v>
          </cell>
          <cell r="U1125">
            <v>42752</v>
          </cell>
          <cell r="V1125">
            <v>42825</v>
          </cell>
          <cell r="W1125">
            <v>42825</v>
          </cell>
          <cell r="X1125">
            <v>74</v>
          </cell>
          <cell r="Y1125">
            <v>42811</v>
          </cell>
          <cell r="Z1125">
            <v>-13</v>
          </cell>
        </row>
        <row r="1126">
          <cell r="C1126">
            <v>3965</v>
          </cell>
          <cell r="D1126" t="str">
            <v>SITEL</v>
          </cell>
          <cell r="E1126">
            <v>2017</v>
          </cell>
          <cell r="F1126" t="str">
            <v>TA</v>
          </cell>
          <cell r="G1126" t="str">
            <v>9 x EQUIP CONTROL TRAFO (1000/5) UNIV.PANAMA v1.0</v>
          </cell>
          <cell r="H1126" t="str">
            <v>OF3961</v>
          </cell>
          <cell r="I1126"/>
          <cell r="J1126">
            <v>46.440000000000005</v>
          </cell>
          <cell r="K1126">
            <v>47.569499999999998</v>
          </cell>
          <cell r="L1126">
            <v>-1.1294999999999931</v>
          </cell>
          <cell r="M1126">
            <v>1.0243217054263565</v>
          </cell>
          <cell r="N1126" t="str">
            <v>-</v>
          </cell>
          <cell r="O1126" t="str">
            <v>-</v>
          </cell>
          <cell r="P1126" t="str">
            <v>EMM</v>
          </cell>
          <cell r="Q1126" t="str">
            <v>-</v>
          </cell>
          <cell r="R1126" t="str">
            <v>-</v>
          </cell>
          <cell r="S1126" t="str">
            <v>-</v>
          </cell>
          <cell r="T1126" t="str">
            <v>-</v>
          </cell>
          <cell r="U1126">
            <v>42752</v>
          </cell>
          <cell r="V1126">
            <v>42825</v>
          </cell>
          <cell r="W1126">
            <v>42825</v>
          </cell>
          <cell r="X1126">
            <v>74</v>
          </cell>
          <cell r="Y1126">
            <v>42811</v>
          </cell>
          <cell r="Z1126">
            <v>-13</v>
          </cell>
        </row>
        <row r="1127">
          <cell r="C1127">
            <v>3966</v>
          </cell>
          <cell r="D1127" t="str">
            <v>SITEL</v>
          </cell>
          <cell r="E1127">
            <v>2017</v>
          </cell>
          <cell r="F1127" t="str">
            <v>TA</v>
          </cell>
          <cell r="G1127" t="str">
            <v>2 x EQUIP CONTROL TRAFO (800/5) UNIV.PANAMA v1.0</v>
          </cell>
          <cell r="H1127" t="str">
            <v>OF3961</v>
          </cell>
          <cell r="I1127"/>
          <cell r="J1127">
            <v>10.32</v>
          </cell>
          <cell r="K1127">
            <v>10.571</v>
          </cell>
          <cell r="L1127">
            <v>-0.25099999999999945</v>
          </cell>
          <cell r="M1127">
            <v>1.0243217054263565</v>
          </cell>
          <cell r="N1127" t="str">
            <v>-</v>
          </cell>
          <cell r="O1127" t="str">
            <v>-</v>
          </cell>
          <cell r="P1127" t="str">
            <v>EMM</v>
          </cell>
          <cell r="Q1127" t="str">
            <v>-</v>
          </cell>
          <cell r="R1127" t="str">
            <v>-</v>
          </cell>
          <cell r="S1127" t="str">
            <v>-</v>
          </cell>
          <cell r="T1127" t="str">
            <v>-</v>
          </cell>
          <cell r="U1127">
            <v>42752</v>
          </cell>
          <cell r="V1127">
            <v>42825</v>
          </cell>
          <cell r="W1127">
            <v>42825</v>
          </cell>
          <cell r="X1127">
            <v>74</v>
          </cell>
          <cell r="Y1127">
            <v>42811</v>
          </cell>
          <cell r="Z1127">
            <v>-13</v>
          </cell>
        </row>
        <row r="1128">
          <cell r="C1128">
            <v>3967</v>
          </cell>
          <cell r="D1128" t="str">
            <v>SITEL</v>
          </cell>
          <cell r="E1128">
            <v>2017</v>
          </cell>
          <cell r="F1128" t="str">
            <v>TA</v>
          </cell>
          <cell r="G1128" t="str">
            <v>1 x EQUIP CONTROL TRAFO (600/5) UNIV.PANAMA v1.0</v>
          </cell>
          <cell r="H1128" t="str">
            <v>OF3961</v>
          </cell>
          <cell r="I1128"/>
          <cell r="J1128">
            <v>5.16</v>
          </cell>
          <cell r="K1128">
            <v>5.2854999999999999</v>
          </cell>
          <cell r="L1128">
            <v>-0.12549999999999972</v>
          </cell>
          <cell r="M1128">
            <v>1.0243217054263565</v>
          </cell>
          <cell r="N1128" t="str">
            <v>-</v>
          </cell>
          <cell r="O1128" t="str">
            <v>-</v>
          </cell>
          <cell r="P1128" t="str">
            <v>EMM</v>
          </cell>
          <cell r="Q1128" t="str">
            <v>-</v>
          </cell>
          <cell r="R1128" t="str">
            <v>-</v>
          </cell>
          <cell r="S1128" t="str">
            <v>-</v>
          </cell>
          <cell r="T1128" t="str">
            <v>-</v>
          </cell>
          <cell r="U1128">
            <v>42752</v>
          </cell>
          <cell r="V1128">
            <v>42825</v>
          </cell>
          <cell r="W1128">
            <v>42825</v>
          </cell>
          <cell r="X1128">
            <v>74</v>
          </cell>
          <cell r="Y1128">
            <v>42811</v>
          </cell>
          <cell r="Z1128">
            <v>-13</v>
          </cell>
        </row>
        <row r="1129">
          <cell r="C1129">
            <v>3968</v>
          </cell>
          <cell r="D1129" t="str">
            <v>SITEL</v>
          </cell>
          <cell r="E1129">
            <v>2017</v>
          </cell>
          <cell r="F1129" t="str">
            <v>TA</v>
          </cell>
          <cell r="G1129" t="str">
            <v>1 x EQUIP CONTROL TRAFO (400/5) UNIV.PANAMA v1.0</v>
          </cell>
          <cell r="H1129" t="str">
            <v>OF3961</v>
          </cell>
          <cell r="I1129"/>
          <cell r="J1129">
            <v>5.16</v>
          </cell>
          <cell r="K1129">
            <v>5.2854999999999999</v>
          </cell>
          <cell r="L1129">
            <v>-0.12549999999999972</v>
          </cell>
          <cell r="M1129">
            <v>1.0243217054263565</v>
          </cell>
          <cell r="N1129" t="str">
            <v>-</v>
          </cell>
          <cell r="O1129" t="str">
            <v>-</v>
          </cell>
          <cell r="P1129" t="str">
            <v>EMM</v>
          </cell>
          <cell r="Q1129" t="str">
            <v>-</v>
          </cell>
          <cell r="R1129" t="str">
            <v>-</v>
          </cell>
          <cell r="S1129" t="str">
            <v>-</v>
          </cell>
          <cell r="T1129" t="str">
            <v>-</v>
          </cell>
          <cell r="U1129">
            <v>42752</v>
          </cell>
          <cell r="V1129">
            <v>42825</v>
          </cell>
          <cell r="W1129">
            <v>42825</v>
          </cell>
          <cell r="X1129">
            <v>74</v>
          </cell>
          <cell r="Y1129">
            <v>42811</v>
          </cell>
          <cell r="Z1129">
            <v>-13</v>
          </cell>
        </row>
        <row r="1130">
          <cell r="C1130"/>
          <cell r="D1130"/>
          <cell r="E1130"/>
          <cell r="F1130"/>
          <cell r="G1130"/>
          <cell r="H1130"/>
          <cell r="I1130"/>
          <cell r="J1130">
            <v>407.29000000000008</v>
          </cell>
          <cell r="K1130">
            <v>422.20900000000012</v>
          </cell>
          <cell r="L1130">
            <v>-14.91900000000004</v>
          </cell>
          <cell r="M1130"/>
          <cell r="N1130"/>
          <cell r="O1130"/>
          <cell r="P1130"/>
          <cell r="Q1130"/>
          <cell r="R1130"/>
          <cell r="S1130"/>
          <cell r="T1130"/>
          <cell r="U1130"/>
          <cell r="V1130"/>
          <cell r="W1130"/>
          <cell r="X1130"/>
          <cell r="Y1130"/>
          <cell r="Z1130">
            <v>334</v>
          </cell>
        </row>
        <row r="1131">
          <cell r="L1131"/>
          <cell r="M1131"/>
          <cell r="Z1131"/>
        </row>
        <row r="1132">
          <cell r="D1132"/>
          <cell r="E1132"/>
          <cell r="F1132"/>
          <cell r="G1132"/>
          <cell r="H1132"/>
          <cell r="I1132"/>
          <cell r="J1132"/>
          <cell r="K1132"/>
          <cell r="L1132"/>
          <cell r="M1132"/>
          <cell r="N1132"/>
          <cell r="O1132"/>
          <cell r="P1132"/>
          <cell r="Q1132"/>
          <cell r="R1132"/>
          <cell r="S1132"/>
          <cell r="T1132"/>
          <cell r="U1132"/>
          <cell r="Z1132"/>
        </row>
        <row r="1133">
          <cell r="D1133"/>
          <cell r="E1133"/>
          <cell r="F1133"/>
          <cell r="G1133"/>
          <cell r="H1133"/>
          <cell r="I1133"/>
          <cell r="J1133"/>
          <cell r="K1133"/>
          <cell r="N1133" t="str">
            <v>APROVISIONAMENTS</v>
          </cell>
          <cell r="O1133" t="str">
            <v>ADMINISTRACIO</v>
          </cell>
          <cell r="P1133" t="str">
            <v>OPERACIONS</v>
          </cell>
          <cell r="Q1133" t="str">
            <v>IMPLEMENTACIO</v>
          </cell>
          <cell r="R1133" t="str">
            <v>DESENVOLUPAMENT</v>
          </cell>
          <cell r="S1133" t="str">
            <v>COMERCIAL</v>
          </cell>
          <cell r="T1133" t="str">
            <v>CONSUL.TELCOMUNIC.</v>
          </cell>
          <cell r="U1133"/>
          <cell r="Z1133"/>
        </row>
        <row r="1134">
          <cell r="N1134"/>
          <cell r="O1134"/>
          <cell r="P1134"/>
          <cell r="Q1134"/>
          <cell r="R1134"/>
          <cell r="S1134"/>
          <cell r="T1134"/>
          <cell r="U1134"/>
          <cell r="Z1134"/>
        </row>
        <row r="1135">
          <cell r="N1135"/>
          <cell r="O1135"/>
          <cell r="P1135"/>
          <cell r="Q1135"/>
          <cell r="R1135"/>
          <cell r="S1135"/>
          <cell r="T1135"/>
          <cell r="U1135"/>
          <cell r="Z1135"/>
        </row>
        <row r="1136">
          <cell r="N1136"/>
          <cell r="O1136"/>
          <cell r="P1136"/>
          <cell r="Q1136"/>
          <cell r="R1136"/>
          <cell r="S1136"/>
          <cell r="T1136"/>
          <cell r="U1136"/>
          <cell r="Z1136"/>
        </row>
        <row r="1137">
          <cell r="E1137"/>
          <cell r="F1137"/>
          <cell r="G1137"/>
          <cell r="H1137"/>
          <cell r="I1137"/>
          <cell r="J1137"/>
          <cell r="K1137"/>
          <cell r="L1137"/>
          <cell r="M1137"/>
          <cell r="N1137"/>
          <cell r="O1137"/>
          <cell r="P1137"/>
          <cell r="Q1137"/>
          <cell r="R1137"/>
          <cell r="S1137"/>
          <cell r="T1137"/>
          <cell r="U1137"/>
          <cell r="Z1137"/>
        </row>
        <row r="1138">
          <cell r="E1138" t="str">
            <v>Projectes (EXTERNS) en curs 2.018</v>
          </cell>
          <cell r="F1138"/>
          <cell r="G1138"/>
          <cell r="H1138"/>
          <cell r="I1138"/>
          <cell r="J1138"/>
          <cell r="K1138"/>
          <cell r="L1138"/>
          <cell r="M1138"/>
          <cell r="N1138"/>
          <cell r="O1138"/>
          <cell r="P1138"/>
          <cell r="Q1138"/>
          <cell r="R1138"/>
          <cell r="S1138"/>
          <cell r="T1138"/>
          <cell r="U1138"/>
          <cell r="Z1138"/>
        </row>
        <row r="1139">
          <cell r="N1139"/>
          <cell r="O1139"/>
          <cell r="P1139"/>
          <cell r="Q1139"/>
          <cell r="R1139"/>
          <cell r="S1139"/>
          <cell r="T1139"/>
          <cell r="U1139"/>
          <cell r="Z1139"/>
        </row>
        <row r="1140">
          <cell r="C1140"/>
          <cell r="D1140"/>
          <cell r="E1140"/>
          <cell r="F1140"/>
          <cell r="G1140"/>
          <cell r="H1140"/>
          <cell r="I1140"/>
          <cell r="J1140"/>
          <cell r="K1140"/>
          <cell r="L1140"/>
          <cell r="M1140"/>
          <cell r="N1140"/>
          <cell r="O1140"/>
          <cell r="P1140"/>
          <cell r="Q1140"/>
          <cell r="R1140"/>
          <cell r="S1140"/>
          <cell r="T1140"/>
          <cell r="U1140"/>
          <cell r="V1140"/>
          <cell r="W1140"/>
          <cell r="X1140"/>
          <cell r="Y1140"/>
          <cell r="Z1140"/>
        </row>
        <row r="1141">
          <cell r="C1141" t="str">
            <v>OF</v>
          </cell>
          <cell r="D1141" t="str">
            <v>CLIENT</v>
          </cell>
          <cell r="E1141" t="str">
            <v>ANY</v>
          </cell>
          <cell r="F1141" t="str">
            <v>STATUS</v>
          </cell>
          <cell r="G1141" t="str">
            <v>PROJECTE</v>
          </cell>
          <cell r="H1141" t="str">
            <v>TIPUS OF o DEPENDENCIA</v>
          </cell>
          <cell r="I1141"/>
          <cell r="J1141" t="str">
            <v>PREV</v>
          </cell>
          <cell r="K1141" t="str">
            <v>TOTAL</v>
          </cell>
          <cell r="L1141" t="str">
            <v>DESV</v>
          </cell>
          <cell r="M1141" t="str">
            <v>AVANÇ</v>
          </cell>
          <cell r="N1141" t="str">
            <v>DPT. IMPLICATS</v>
          </cell>
          <cell r="O1141"/>
          <cell r="P1141"/>
          <cell r="Q1141"/>
          <cell r="R1141"/>
          <cell r="S1141"/>
          <cell r="T1141"/>
          <cell r="U1141" t="str">
            <v>DATA</v>
          </cell>
          <cell r="V1141" t="str">
            <v>DATA</v>
          </cell>
          <cell r="W1141" t="str">
            <v>DATA</v>
          </cell>
          <cell r="X1141" t="str">
            <v>DURADA</v>
          </cell>
          <cell r="Y1141" t="str">
            <v>DATA</v>
          </cell>
          <cell r="Z1141" t="str">
            <v>DESVIAC.</v>
          </cell>
        </row>
        <row r="1142">
          <cell r="C1142"/>
          <cell r="D1142"/>
          <cell r="E1142"/>
          <cell r="F1142"/>
          <cell r="G1142"/>
          <cell r="H1142"/>
          <cell r="I1142"/>
          <cell r="J1142"/>
          <cell r="K1142" t="str">
            <v>REAL</v>
          </cell>
          <cell r="L1142"/>
          <cell r="M1142"/>
          <cell r="N1142"/>
          <cell r="O1142"/>
          <cell r="P1142"/>
          <cell r="Q1142"/>
          <cell r="R1142"/>
          <cell r="S1142"/>
          <cell r="T1142"/>
          <cell r="U1142" t="str">
            <v>INICI</v>
          </cell>
          <cell r="V1142" t="str">
            <v>ENTREGA</v>
          </cell>
          <cell r="W1142" t="str">
            <v>REVISADA</v>
          </cell>
          <cell r="X1142"/>
          <cell r="Y1142" t="str">
            <v>ACCEP.</v>
          </cell>
          <cell r="Z1142"/>
        </row>
        <row r="1143">
          <cell r="C1143"/>
          <cell r="D1143"/>
          <cell r="E1143"/>
          <cell r="F1143"/>
          <cell r="G1143"/>
          <cell r="H1143"/>
          <cell r="I1143"/>
          <cell r="J1143"/>
          <cell r="K1143"/>
          <cell r="L1143"/>
          <cell r="M1143"/>
          <cell r="N1143"/>
          <cell r="O1143"/>
          <cell r="P1143"/>
          <cell r="Q1143"/>
          <cell r="R1143"/>
          <cell r="S1143"/>
          <cell r="T1143"/>
          <cell r="U1143"/>
          <cell r="V1143"/>
          <cell r="W1143"/>
          <cell r="X1143"/>
          <cell r="Y1143"/>
          <cell r="Z1143"/>
        </row>
        <row r="1144">
          <cell r="C1144">
            <v>3969</v>
          </cell>
          <cell r="D1144" t="str">
            <v>PEUSA</v>
          </cell>
          <cell r="E1144">
            <v>2017</v>
          </cell>
          <cell r="F1144" t="str">
            <v>TA</v>
          </cell>
          <cell r="G1144" t="str">
            <v>REPARACI MNODEM-RADIO N/S 1322-2009</v>
          </cell>
          <cell r="H1144" t="str">
            <v>IND</v>
          </cell>
          <cell r="I1144"/>
          <cell r="J1144">
            <v>1</v>
          </cell>
          <cell r="K1144">
            <v>1</v>
          </cell>
          <cell r="L1144">
            <v>0</v>
          </cell>
          <cell r="M1144">
            <v>1</v>
          </cell>
          <cell r="N1144" t="str">
            <v>-</v>
          </cell>
          <cell r="O1144" t="str">
            <v>-</v>
          </cell>
          <cell r="P1144" t="str">
            <v>EMM</v>
          </cell>
          <cell r="Q1144" t="str">
            <v>-</v>
          </cell>
          <cell r="R1144" t="str">
            <v>-</v>
          </cell>
          <cell r="S1144" t="str">
            <v>-</v>
          </cell>
          <cell r="T1144" t="str">
            <v>-</v>
          </cell>
          <cell r="U1144">
            <v>42747</v>
          </cell>
          <cell r="V1144">
            <v>42753</v>
          </cell>
          <cell r="W1144">
            <v>42753</v>
          </cell>
          <cell r="X1144">
            <v>6</v>
          </cell>
          <cell r="Y1144">
            <v>42753</v>
          </cell>
          <cell r="Z1144">
            <v>0</v>
          </cell>
        </row>
        <row r="1145">
          <cell r="C1145">
            <v>3970</v>
          </cell>
          <cell r="D1145" t="str">
            <v>ELEMOL</v>
          </cell>
          <cell r="E1145">
            <v>2017</v>
          </cell>
          <cell r="F1145" t="str">
            <v>TA</v>
          </cell>
          <cell r="G1145" t="str">
            <v>MANTENIMENT CSSat MOLINOS 01/01/2.017-31/01/2.017</v>
          </cell>
          <cell r="H1145" t="str">
            <v>IND</v>
          </cell>
          <cell r="I1145"/>
          <cell r="J1145">
            <v>4</v>
          </cell>
          <cell r="K1145">
            <v>0.5</v>
          </cell>
          <cell r="L1145">
            <v>3.5</v>
          </cell>
          <cell r="M1145">
            <v>0.125</v>
          </cell>
          <cell r="N1145" t="str">
            <v>-</v>
          </cell>
          <cell r="O1145" t="str">
            <v>-</v>
          </cell>
          <cell r="P1145" t="str">
            <v>-</v>
          </cell>
          <cell r="Q1145" t="str">
            <v>-</v>
          </cell>
          <cell r="R1145" t="str">
            <v>TRS</v>
          </cell>
          <cell r="S1145" t="str">
            <v>-</v>
          </cell>
          <cell r="T1145" t="str">
            <v>-</v>
          </cell>
          <cell r="U1145">
            <v>42736</v>
          </cell>
          <cell r="V1145">
            <v>42766</v>
          </cell>
          <cell r="W1145">
            <v>42766</v>
          </cell>
          <cell r="X1145">
            <v>30</v>
          </cell>
          <cell r="Y1145">
            <v>42766</v>
          </cell>
          <cell r="Z1145">
            <v>0</v>
          </cell>
        </row>
        <row r="1146">
          <cell r="C1146">
            <v>3971</v>
          </cell>
          <cell r="D1146" t="str">
            <v>ORMAZA</v>
          </cell>
          <cell r="E1146">
            <v>2017</v>
          </cell>
          <cell r="F1146" t="str">
            <v>TA</v>
          </cell>
          <cell r="G1146" t="str">
            <v>CC SCADA TEDIS.Net UNIV.DE PANAMA v1.0</v>
          </cell>
          <cell r="H1146" t="str">
            <v>PPAL</v>
          </cell>
          <cell r="I1146"/>
          <cell r="J1146">
            <v>147</v>
          </cell>
          <cell r="K1146">
            <v>108.25</v>
          </cell>
          <cell r="L1146">
            <v>38.75</v>
          </cell>
          <cell r="M1146">
            <v>0.73639455782312924</v>
          </cell>
          <cell r="N1146" t="str">
            <v>-</v>
          </cell>
          <cell r="O1146" t="str">
            <v>-</v>
          </cell>
          <cell r="P1146" t="str">
            <v>-</v>
          </cell>
          <cell r="Q1146" t="str">
            <v>-</v>
          </cell>
          <cell r="R1146" t="str">
            <v>-</v>
          </cell>
          <cell r="S1146" t="str">
            <v>-</v>
          </cell>
          <cell r="T1146" t="str">
            <v>-</v>
          </cell>
          <cell r="U1146">
            <v>42752</v>
          </cell>
          <cell r="V1146">
            <v>42916</v>
          </cell>
          <cell r="W1146">
            <v>42975</v>
          </cell>
          <cell r="X1146">
            <v>163</v>
          </cell>
          <cell r="Y1146">
            <v>42975</v>
          </cell>
          <cell r="Z1146">
            <v>0</v>
          </cell>
        </row>
        <row r="1147">
          <cell r="C1147">
            <v>3972</v>
          </cell>
          <cell r="D1147" t="str">
            <v>SITEL</v>
          </cell>
          <cell r="E1147">
            <v>2017</v>
          </cell>
          <cell r="F1147" t="str">
            <v>TA</v>
          </cell>
          <cell r="G1147" t="str">
            <v>ARMARI COM CC SCADA UNIV.DE PANAMA v1.0</v>
          </cell>
          <cell r="H1147" t="str">
            <v>OF3971</v>
          </cell>
          <cell r="I1147"/>
          <cell r="J1147">
            <v>12</v>
          </cell>
          <cell r="K1147">
            <v>8.82</v>
          </cell>
          <cell r="L1147">
            <v>3.1799999999999997</v>
          </cell>
          <cell r="M1147">
            <v>0.73499999999999999</v>
          </cell>
          <cell r="N1147" t="str">
            <v>-</v>
          </cell>
          <cell r="O1147" t="str">
            <v>-</v>
          </cell>
          <cell r="P1147" t="str">
            <v>EMM</v>
          </cell>
          <cell r="Q1147" t="str">
            <v>-</v>
          </cell>
          <cell r="R1147" t="str">
            <v>-</v>
          </cell>
          <cell r="S1147" t="str">
            <v>-</v>
          </cell>
          <cell r="T1147" t="str">
            <v>-</v>
          </cell>
          <cell r="U1147">
            <v>42752</v>
          </cell>
          <cell r="V1147">
            <v>42825</v>
          </cell>
          <cell r="W1147">
            <v>42825</v>
          </cell>
          <cell r="X1147">
            <v>74</v>
          </cell>
          <cell r="Y1147">
            <v>42811</v>
          </cell>
          <cell r="Z1147">
            <v>-13</v>
          </cell>
        </row>
        <row r="1148">
          <cell r="C1148">
            <v>3973</v>
          </cell>
          <cell r="D1148" t="str">
            <v>EOSPIT</v>
          </cell>
          <cell r="E1148">
            <v>2017</v>
          </cell>
          <cell r="F1148" t="str">
            <v>TA</v>
          </cell>
          <cell r="G1148" t="str">
            <v>REPARACIO MODEM-FSK N/S 500-2014</v>
          </cell>
          <cell r="H1148" t="str">
            <v>IND</v>
          </cell>
          <cell r="I1148"/>
          <cell r="J1148">
            <v>1</v>
          </cell>
          <cell r="K1148">
            <v>1</v>
          </cell>
          <cell r="L1148">
            <v>0</v>
          </cell>
          <cell r="M1148">
            <v>1</v>
          </cell>
          <cell r="N1148" t="str">
            <v>-</v>
          </cell>
          <cell r="O1148" t="str">
            <v>-</v>
          </cell>
          <cell r="P1148" t="str">
            <v>EMM</v>
          </cell>
          <cell r="Q1148" t="str">
            <v>-</v>
          </cell>
          <cell r="R1148" t="str">
            <v>-</v>
          </cell>
          <cell r="S1148" t="str">
            <v>-</v>
          </cell>
          <cell r="T1148" t="str">
            <v>-</v>
          </cell>
          <cell r="U1148">
            <v>42753</v>
          </cell>
          <cell r="V1148">
            <v>42755</v>
          </cell>
          <cell r="W1148">
            <v>42758</v>
          </cell>
          <cell r="X1148">
            <v>2</v>
          </cell>
          <cell r="Y1148">
            <v>42758</v>
          </cell>
          <cell r="Z1148">
            <v>0</v>
          </cell>
        </row>
        <row r="1149">
          <cell r="C1149">
            <v>3974</v>
          </cell>
          <cell r="D1149" t="str">
            <v>EOSPIT</v>
          </cell>
          <cell r="E1149">
            <v>2017</v>
          </cell>
          <cell r="F1149" t="str">
            <v>TA</v>
          </cell>
          <cell r="G1149" t="str">
            <v xml:space="preserve">REPARACIO MODEM RADIO SMD NS 449-2010 </v>
          </cell>
          <cell r="H1149" t="str">
            <v>IND</v>
          </cell>
          <cell r="I1149"/>
          <cell r="J1149">
            <v>1</v>
          </cell>
          <cell r="K1149">
            <v>0.75</v>
          </cell>
          <cell r="L1149">
            <v>0.25</v>
          </cell>
          <cell r="M1149">
            <v>0.75</v>
          </cell>
          <cell r="N1149" t="str">
            <v>-</v>
          </cell>
          <cell r="O1149" t="str">
            <v>-</v>
          </cell>
          <cell r="P1149" t="str">
            <v>EMM</v>
          </cell>
          <cell r="Q1149" t="str">
            <v>-</v>
          </cell>
          <cell r="R1149" t="str">
            <v>-</v>
          </cell>
          <cell r="S1149" t="str">
            <v>-</v>
          </cell>
          <cell r="T1149" t="str">
            <v>-</v>
          </cell>
          <cell r="U1149">
            <v>42753</v>
          </cell>
          <cell r="V1149">
            <v>42755</v>
          </cell>
          <cell r="W1149">
            <v>42758</v>
          </cell>
          <cell r="X1149">
            <v>2</v>
          </cell>
          <cell r="Y1149">
            <v>42758</v>
          </cell>
          <cell r="Z1149">
            <v>0</v>
          </cell>
        </row>
        <row r="1150">
          <cell r="C1150">
            <v>3975</v>
          </cell>
          <cell r="D1150" t="str">
            <v>EOSPIT</v>
          </cell>
          <cell r="E1150">
            <v>2017</v>
          </cell>
          <cell r="F1150" t="str">
            <v>TA</v>
          </cell>
          <cell r="G1150" t="str">
            <v>REPARACIO MODEM SMD 630-2005</v>
          </cell>
          <cell r="H1150" t="str">
            <v>IND</v>
          </cell>
          <cell r="I1150"/>
          <cell r="J1150">
            <v>1</v>
          </cell>
          <cell r="K1150">
            <v>0.83</v>
          </cell>
          <cell r="L1150">
            <v>0.17000000000000004</v>
          </cell>
          <cell r="M1150">
            <v>0.83</v>
          </cell>
          <cell r="N1150" t="str">
            <v>-</v>
          </cell>
          <cell r="O1150" t="str">
            <v>-</v>
          </cell>
          <cell r="P1150" t="str">
            <v>EMM</v>
          </cell>
          <cell r="Q1150" t="str">
            <v>-</v>
          </cell>
          <cell r="R1150" t="str">
            <v>-</v>
          </cell>
          <cell r="S1150" t="str">
            <v>-</v>
          </cell>
          <cell r="T1150" t="str">
            <v>-</v>
          </cell>
          <cell r="U1150">
            <v>42753</v>
          </cell>
          <cell r="V1150">
            <v>42755</v>
          </cell>
          <cell r="W1150">
            <v>42758</v>
          </cell>
          <cell r="X1150">
            <v>2</v>
          </cell>
          <cell r="Y1150">
            <v>42758</v>
          </cell>
          <cell r="Z1150">
            <v>0</v>
          </cell>
        </row>
        <row r="1151">
          <cell r="C1151">
            <v>3976</v>
          </cell>
          <cell r="D1151" t="str">
            <v>EOSPIT</v>
          </cell>
          <cell r="E1151">
            <v>2017</v>
          </cell>
          <cell r="F1151" t="str">
            <v>TA</v>
          </cell>
          <cell r="G1151" t="str">
            <v>REPARACIO CAP32-48 NS:411-2011</v>
          </cell>
          <cell r="H1151" t="str">
            <v>IND</v>
          </cell>
          <cell r="I1151"/>
          <cell r="J1151">
            <v>2</v>
          </cell>
          <cell r="K1151">
            <v>1.5</v>
          </cell>
          <cell r="L1151">
            <v>0.5</v>
          </cell>
          <cell r="M1151">
            <v>0.75</v>
          </cell>
          <cell r="N1151" t="str">
            <v>-</v>
          </cell>
          <cell r="O1151" t="str">
            <v>-</v>
          </cell>
          <cell r="P1151" t="str">
            <v>EMM</v>
          </cell>
          <cell r="Q1151" t="str">
            <v>-</v>
          </cell>
          <cell r="R1151" t="str">
            <v>-</v>
          </cell>
          <cell r="S1151" t="str">
            <v>-</v>
          </cell>
          <cell r="T1151" t="str">
            <v>-</v>
          </cell>
          <cell r="U1151">
            <v>42753</v>
          </cell>
          <cell r="V1151">
            <v>42755</v>
          </cell>
          <cell r="W1151">
            <v>42758</v>
          </cell>
          <cell r="X1151">
            <v>2</v>
          </cell>
          <cell r="Y1151">
            <v>42758</v>
          </cell>
          <cell r="Z1151">
            <v>0</v>
          </cell>
        </row>
        <row r="1152">
          <cell r="C1152">
            <v>3977</v>
          </cell>
          <cell r="D1152" t="str">
            <v>EOSPIT</v>
          </cell>
          <cell r="E1152">
            <v>2017</v>
          </cell>
          <cell r="F1152" t="str">
            <v>TA</v>
          </cell>
          <cell r="G1152" t="str">
            <v>REPARACIO CAP32-48 NS-1603-2009</v>
          </cell>
          <cell r="H1152" t="str">
            <v>IND</v>
          </cell>
          <cell r="I1152"/>
          <cell r="J1152">
            <v>8</v>
          </cell>
          <cell r="K1152">
            <v>4.75</v>
          </cell>
          <cell r="L1152">
            <v>3.25</v>
          </cell>
          <cell r="M1152">
            <v>0.59375</v>
          </cell>
          <cell r="N1152" t="str">
            <v>-</v>
          </cell>
          <cell r="O1152" t="str">
            <v>-</v>
          </cell>
          <cell r="P1152" t="str">
            <v>EMM</v>
          </cell>
          <cell r="Q1152" t="str">
            <v>-</v>
          </cell>
          <cell r="R1152" t="str">
            <v>-</v>
          </cell>
          <cell r="S1152" t="str">
            <v>-</v>
          </cell>
          <cell r="T1152" t="str">
            <v>-</v>
          </cell>
          <cell r="U1152">
            <v>42753</v>
          </cell>
          <cell r="V1152">
            <v>42759</v>
          </cell>
          <cell r="W1152">
            <v>43255</v>
          </cell>
          <cell r="X1152">
            <v>6</v>
          </cell>
          <cell r="Y1152">
            <v>43255</v>
          </cell>
          <cell r="Z1152">
            <v>0</v>
          </cell>
        </row>
        <row r="1153">
          <cell r="C1153">
            <v>3978</v>
          </cell>
          <cell r="D1153" t="str">
            <v>EOSPIT</v>
          </cell>
          <cell r="E1153">
            <v>2017</v>
          </cell>
          <cell r="F1153" t="str">
            <v>TA</v>
          </cell>
          <cell r="G1153" t="str">
            <v>REPARACIO CAP16-48 882-2005 EOSA</v>
          </cell>
          <cell r="H1153" t="str">
            <v>IND</v>
          </cell>
          <cell r="I1153"/>
          <cell r="J1153">
            <v>2</v>
          </cell>
          <cell r="K1153">
            <v>1.5</v>
          </cell>
          <cell r="L1153">
            <v>0.5</v>
          </cell>
          <cell r="M1153">
            <v>0.75</v>
          </cell>
          <cell r="N1153" t="str">
            <v>-</v>
          </cell>
          <cell r="O1153" t="str">
            <v>-</v>
          </cell>
          <cell r="P1153" t="str">
            <v>EMM</v>
          </cell>
          <cell r="Q1153" t="str">
            <v>-</v>
          </cell>
          <cell r="R1153" t="str">
            <v>-</v>
          </cell>
          <cell r="S1153" t="str">
            <v>-</v>
          </cell>
          <cell r="T1153" t="str">
            <v>-</v>
          </cell>
          <cell r="U1153">
            <v>42753</v>
          </cell>
          <cell r="V1153">
            <v>42755</v>
          </cell>
          <cell r="W1153">
            <v>42758</v>
          </cell>
          <cell r="X1153">
            <v>2</v>
          </cell>
          <cell r="Y1153">
            <v>42758</v>
          </cell>
          <cell r="Z1153">
            <v>0</v>
          </cell>
        </row>
        <row r="1154">
          <cell r="C1154">
            <v>3979</v>
          </cell>
          <cell r="D1154" t="str">
            <v>ORMAZA</v>
          </cell>
          <cell r="E1154">
            <v>2017</v>
          </cell>
          <cell r="F1154" t="str">
            <v>TA</v>
          </cell>
          <cell r="G1154" t="str">
            <v>Inst.y PEM CC SCADA TEDIS.Net UNIV.DE PANAMA v1.0</v>
          </cell>
          <cell r="H1154" t="str">
            <v>OF3971</v>
          </cell>
          <cell r="I1154"/>
          <cell r="J1154">
            <v>92</v>
          </cell>
          <cell r="K1154">
            <v>164.5</v>
          </cell>
          <cell r="L1154">
            <v>-72.5</v>
          </cell>
          <cell r="M1154">
            <v>1.7880434782608696</v>
          </cell>
          <cell r="N1154" t="str">
            <v>-</v>
          </cell>
          <cell r="O1154" t="str">
            <v>-</v>
          </cell>
          <cell r="P1154" t="str">
            <v>-</v>
          </cell>
          <cell r="Q1154" t="str">
            <v>-</v>
          </cell>
          <cell r="R1154" t="str">
            <v>JMT</v>
          </cell>
          <cell r="S1154" t="str">
            <v>-</v>
          </cell>
          <cell r="T1154" t="str">
            <v>-</v>
          </cell>
          <cell r="U1154">
            <v>42752</v>
          </cell>
          <cell r="V1154">
            <v>42916</v>
          </cell>
          <cell r="W1154">
            <v>43340</v>
          </cell>
          <cell r="X1154">
            <v>163</v>
          </cell>
          <cell r="Y1154">
            <v>43340</v>
          </cell>
          <cell r="Z1154">
            <v>0</v>
          </cell>
        </row>
        <row r="1155">
          <cell r="C1155">
            <v>3980</v>
          </cell>
          <cell r="D1155" t="str">
            <v>EOSPIT</v>
          </cell>
          <cell r="E1155">
            <v>2017</v>
          </cell>
          <cell r="F1155" t="str">
            <v>TA</v>
          </cell>
          <cell r="G1155" t="str">
            <v>Mang.COM. MOD.RADIO SMD-GM340</v>
          </cell>
          <cell r="H1155" t="str">
            <v>IND</v>
          </cell>
          <cell r="I1155"/>
          <cell r="J1155">
            <v>1</v>
          </cell>
          <cell r="K1155">
            <v>0.92</v>
          </cell>
          <cell r="L1155">
            <v>7.999999999999996E-2</v>
          </cell>
          <cell r="M1155">
            <v>0.92</v>
          </cell>
          <cell r="N1155" t="str">
            <v>-</v>
          </cell>
          <cell r="O1155" t="str">
            <v>-</v>
          </cell>
          <cell r="P1155" t="str">
            <v>EMM</v>
          </cell>
          <cell r="Q1155" t="str">
            <v>-</v>
          </cell>
          <cell r="R1155" t="str">
            <v>-</v>
          </cell>
          <cell r="S1155" t="str">
            <v>-</v>
          </cell>
          <cell r="T1155" t="str">
            <v>-</v>
          </cell>
          <cell r="U1155">
            <v>42758</v>
          </cell>
          <cell r="V1155">
            <v>42758</v>
          </cell>
          <cell r="W1155">
            <v>42758</v>
          </cell>
          <cell r="X1155">
            <v>0</v>
          </cell>
          <cell r="Y1155">
            <v>42758</v>
          </cell>
          <cell r="Z1155">
            <v>0</v>
          </cell>
        </row>
        <row r="1156">
          <cell r="C1156">
            <v>3981</v>
          </cell>
          <cell r="D1156" t="str">
            <v>EOSPIT</v>
          </cell>
          <cell r="E1156">
            <v>2017</v>
          </cell>
          <cell r="F1156" t="str">
            <v>TA</v>
          </cell>
          <cell r="G1156" t="str">
            <v xml:space="preserve">Mang.COM. MOD.RADIO FSK-GM340 </v>
          </cell>
          <cell r="H1156" t="str">
            <v>IND</v>
          </cell>
          <cell r="I1156"/>
          <cell r="J1156">
            <v>1</v>
          </cell>
          <cell r="K1156">
            <v>0.92</v>
          </cell>
          <cell r="L1156">
            <v>7.999999999999996E-2</v>
          </cell>
          <cell r="M1156">
            <v>0.92</v>
          </cell>
          <cell r="N1156" t="str">
            <v>-</v>
          </cell>
          <cell r="O1156" t="str">
            <v>-</v>
          </cell>
          <cell r="P1156" t="str">
            <v>EMM</v>
          </cell>
          <cell r="Q1156" t="str">
            <v>-</v>
          </cell>
          <cell r="R1156" t="str">
            <v>-</v>
          </cell>
          <cell r="S1156" t="str">
            <v>-</v>
          </cell>
          <cell r="T1156" t="str">
            <v>-</v>
          </cell>
          <cell r="U1156">
            <v>42758</v>
          </cell>
          <cell r="V1156">
            <v>42758</v>
          </cell>
          <cell r="W1156">
            <v>42758</v>
          </cell>
          <cell r="X1156">
            <v>0</v>
          </cell>
          <cell r="Y1156">
            <v>42758</v>
          </cell>
          <cell r="Z1156">
            <v>0</v>
          </cell>
        </row>
        <row r="1157">
          <cell r="C1157">
            <v>3982</v>
          </cell>
          <cell r="D1157" t="str">
            <v>SITEL</v>
          </cell>
          <cell r="E1157">
            <v>2017</v>
          </cell>
          <cell r="F1157" t="str">
            <v>TA</v>
          </cell>
          <cell r="G1157" t="str">
            <v>TEDIS.Net,  IEC104MasterService v1.0</v>
          </cell>
          <cell r="H1157" t="str">
            <v>OF3971</v>
          </cell>
          <cell r="I1157"/>
          <cell r="J1157">
            <v>360</v>
          </cell>
          <cell r="K1157">
            <v>247.75</v>
          </cell>
          <cell r="L1157">
            <v>112.25</v>
          </cell>
          <cell r="M1157">
            <v>0.68819444444444444</v>
          </cell>
          <cell r="N1157" t="str">
            <v>-</v>
          </cell>
          <cell r="O1157" t="str">
            <v>-</v>
          </cell>
          <cell r="P1157" t="str">
            <v>-</v>
          </cell>
          <cell r="Q1157" t="str">
            <v>-</v>
          </cell>
          <cell r="R1157" t="str">
            <v>JMT</v>
          </cell>
          <cell r="S1157" t="str">
            <v>-</v>
          </cell>
          <cell r="T1157" t="str">
            <v>-</v>
          </cell>
          <cell r="U1157">
            <v>42758</v>
          </cell>
          <cell r="V1157">
            <v>42824</v>
          </cell>
          <cell r="W1157">
            <v>43074</v>
          </cell>
          <cell r="X1157">
            <v>67</v>
          </cell>
          <cell r="Y1157">
            <v>43074</v>
          </cell>
          <cell r="Z1157">
            <v>0</v>
          </cell>
        </row>
        <row r="1158">
          <cell r="C1158">
            <v>3983</v>
          </cell>
          <cell r="D1158" t="str">
            <v>EYPESA</v>
          </cell>
          <cell r="E1158">
            <v>2017</v>
          </cell>
          <cell r="F1158" t="str">
            <v>OB</v>
          </cell>
          <cell r="G1158" t="str">
            <v>MIGRACIO RTU's A IEC-870-5-104 v1.0</v>
          </cell>
          <cell r="H1158" t="str">
            <v>PPAL</v>
          </cell>
          <cell r="I1158"/>
          <cell r="J1158">
            <v>84</v>
          </cell>
          <cell r="K1158">
            <v>0</v>
          </cell>
          <cell r="L1158">
            <v>84</v>
          </cell>
          <cell r="M1158">
            <v>0</v>
          </cell>
          <cell r="N1158" t="str">
            <v>-</v>
          </cell>
          <cell r="O1158" t="str">
            <v>-</v>
          </cell>
          <cell r="P1158" t="str">
            <v>-</v>
          </cell>
          <cell r="Q1158" t="str">
            <v>-</v>
          </cell>
          <cell r="R1158" t="str">
            <v>RVC</v>
          </cell>
          <cell r="S1158" t="str">
            <v>-</v>
          </cell>
          <cell r="T1158" t="str">
            <v>-</v>
          </cell>
          <cell r="U1158">
            <v>42754</v>
          </cell>
          <cell r="V1158">
            <v>42916</v>
          </cell>
          <cell r="W1158">
            <v>42916</v>
          </cell>
          <cell r="X1158">
            <v>161</v>
          </cell>
          <cell r="Y1158"/>
          <cell r="Z1158" t="str">
            <v/>
          </cell>
        </row>
        <row r="1159">
          <cell r="C1159">
            <v>3984</v>
          </cell>
          <cell r="D1159" t="str">
            <v>SITEL</v>
          </cell>
          <cell r="E1159">
            <v>2017</v>
          </cell>
          <cell r="F1159" t="str">
            <v>TA</v>
          </cell>
          <cell r="G1159" t="str">
            <v>39 x PLACA CAP-PRX v3.2</v>
          </cell>
          <cell r="H1159" t="str">
            <v>OF3983</v>
          </cell>
          <cell r="I1159"/>
          <cell r="J1159">
            <v>4</v>
          </cell>
          <cell r="K1159">
            <v>12.25</v>
          </cell>
          <cell r="L1159">
            <v>-8.25</v>
          </cell>
          <cell r="M1159">
            <v>3.0625</v>
          </cell>
          <cell r="N1159" t="str">
            <v>-</v>
          </cell>
          <cell r="O1159" t="str">
            <v>-</v>
          </cell>
          <cell r="P1159" t="str">
            <v>EMM</v>
          </cell>
          <cell r="Q1159" t="str">
            <v>-</v>
          </cell>
          <cell r="R1159" t="str">
            <v>-</v>
          </cell>
          <cell r="S1159" t="str">
            <v>-</v>
          </cell>
          <cell r="T1159" t="str">
            <v>-</v>
          </cell>
          <cell r="U1159">
            <v>42758</v>
          </cell>
          <cell r="V1159">
            <v>42824</v>
          </cell>
          <cell r="W1159">
            <v>42824</v>
          </cell>
          <cell r="X1159">
            <v>67</v>
          </cell>
          <cell r="Y1159">
            <v>42902</v>
          </cell>
          <cell r="Z1159">
            <v>76</v>
          </cell>
        </row>
        <row r="1160">
          <cell r="C1160">
            <v>3985</v>
          </cell>
          <cell r="D1160" t="str">
            <v>SITEL</v>
          </cell>
          <cell r="E1160">
            <v>2017</v>
          </cell>
          <cell r="F1160" t="str">
            <v>TA</v>
          </cell>
          <cell r="G1160" t="str">
            <v>39 x RTU CAP-PRX v3.2</v>
          </cell>
          <cell r="H1160" t="str">
            <v>OF3983</v>
          </cell>
          <cell r="I1160"/>
          <cell r="J1160">
            <v>44</v>
          </cell>
          <cell r="K1160">
            <v>120.91</v>
          </cell>
          <cell r="L1160">
            <v>-76.91</v>
          </cell>
          <cell r="M1160">
            <v>2.7479545454545455</v>
          </cell>
          <cell r="N1160" t="str">
            <v>-</v>
          </cell>
          <cell r="O1160" t="str">
            <v>-</v>
          </cell>
          <cell r="P1160" t="str">
            <v>EMM</v>
          </cell>
          <cell r="Q1160" t="str">
            <v>-</v>
          </cell>
          <cell r="R1160" t="str">
            <v>-</v>
          </cell>
          <cell r="S1160" t="str">
            <v>-</v>
          </cell>
          <cell r="T1160" t="str">
            <v>-</v>
          </cell>
          <cell r="U1160">
            <v>42758</v>
          </cell>
          <cell r="V1160">
            <v>42824</v>
          </cell>
          <cell r="W1160">
            <v>42824</v>
          </cell>
          <cell r="X1160">
            <v>67</v>
          </cell>
          <cell r="Y1160">
            <v>42902</v>
          </cell>
          <cell r="Z1160">
            <v>76</v>
          </cell>
        </row>
        <row r="1161">
          <cell r="C1161">
            <v>3986</v>
          </cell>
          <cell r="D1161" t="str">
            <v>ALSELE</v>
          </cell>
          <cell r="E1161">
            <v>2017</v>
          </cell>
          <cell r="F1161" t="str">
            <v>TA</v>
          </cell>
          <cell r="G1161" t="str">
            <v>Inst.y PEM RTU S.E ALCALA DEL VALLEv.2.0</v>
          </cell>
          <cell r="H1161" t="str">
            <v>IND</v>
          </cell>
          <cell r="I1161"/>
          <cell r="J1161">
            <v>4</v>
          </cell>
          <cell r="K1161">
            <v>1.28</v>
          </cell>
          <cell r="L1161">
            <v>2.7199999999999998</v>
          </cell>
          <cell r="M1161">
            <v>0.32</v>
          </cell>
          <cell r="N1161" t="str">
            <v>-</v>
          </cell>
          <cell r="O1161" t="str">
            <v>-</v>
          </cell>
          <cell r="P1161" t="str">
            <v>EMM</v>
          </cell>
          <cell r="Q1161" t="str">
            <v>-</v>
          </cell>
          <cell r="R1161" t="str">
            <v>-</v>
          </cell>
          <cell r="S1161" t="str">
            <v>-</v>
          </cell>
          <cell r="T1161" t="str">
            <v>-</v>
          </cell>
          <cell r="U1161">
            <v>42760</v>
          </cell>
          <cell r="V1161">
            <v>42795</v>
          </cell>
          <cell r="W1161">
            <v>42795</v>
          </cell>
          <cell r="X1161">
            <v>36</v>
          </cell>
          <cell r="Y1161">
            <v>42766</v>
          </cell>
          <cell r="Z1161">
            <v>-30</v>
          </cell>
        </row>
        <row r="1162">
          <cell r="C1162">
            <v>3987</v>
          </cell>
          <cell r="D1162" t="str">
            <v>SITEL</v>
          </cell>
          <cell r="E1162">
            <v>2017</v>
          </cell>
          <cell r="F1162" t="str">
            <v>TA</v>
          </cell>
          <cell r="G1162" t="str">
            <v>1 x Manguera COM CAP32 - nPort 5110</v>
          </cell>
          <cell r="H1162" t="str">
            <v>OF3986</v>
          </cell>
          <cell r="I1162"/>
          <cell r="J1162">
            <v>0.5</v>
          </cell>
          <cell r="K1162">
            <v>0.33</v>
          </cell>
          <cell r="L1162">
            <v>0.16999999999999998</v>
          </cell>
          <cell r="M1162">
            <v>0.66</v>
          </cell>
          <cell r="N1162" t="str">
            <v>-</v>
          </cell>
          <cell r="O1162" t="str">
            <v>-</v>
          </cell>
          <cell r="P1162" t="str">
            <v>EMM</v>
          </cell>
          <cell r="Q1162" t="str">
            <v>-</v>
          </cell>
          <cell r="R1162" t="str">
            <v>-</v>
          </cell>
          <cell r="S1162" t="str">
            <v>-</v>
          </cell>
          <cell r="T1162" t="str">
            <v>-</v>
          </cell>
          <cell r="U1162">
            <v>42763</v>
          </cell>
          <cell r="V1162">
            <v>42767</v>
          </cell>
          <cell r="W1162">
            <v>42767</v>
          </cell>
          <cell r="X1162">
            <v>3</v>
          </cell>
          <cell r="Y1162">
            <v>42760</v>
          </cell>
          <cell r="Z1162">
            <v>-6</v>
          </cell>
        </row>
        <row r="1163">
          <cell r="C1163">
            <v>3988</v>
          </cell>
          <cell r="D1163" t="str">
            <v>ELESER</v>
          </cell>
          <cell r="E1163">
            <v>2017</v>
          </cell>
          <cell r="F1163" t="str">
            <v>TA</v>
          </cell>
          <cell r="G1163" t="str">
            <v>Reparacio CAP16 RTU MOLI ROCA</v>
          </cell>
          <cell r="H1163" t="str">
            <v>IND</v>
          </cell>
          <cell r="I1163"/>
          <cell r="J1163">
            <v>2</v>
          </cell>
          <cell r="K1163">
            <v>1.25</v>
          </cell>
          <cell r="L1163">
            <v>0.75</v>
          </cell>
          <cell r="M1163">
            <v>0.625</v>
          </cell>
          <cell r="N1163" t="str">
            <v>-</v>
          </cell>
          <cell r="O1163" t="str">
            <v>-</v>
          </cell>
          <cell r="P1163" t="str">
            <v>EMM</v>
          </cell>
          <cell r="Q1163" t="str">
            <v>-</v>
          </cell>
          <cell r="R1163" t="str">
            <v>-</v>
          </cell>
          <cell r="S1163" t="str">
            <v>-</v>
          </cell>
          <cell r="T1163" t="str">
            <v>-</v>
          </cell>
          <cell r="U1163">
            <v>42760</v>
          </cell>
          <cell r="V1163">
            <v>42761</v>
          </cell>
          <cell r="W1163">
            <v>42761</v>
          </cell>
          <cell r="X1163">
            <v>1</v>
          </cell>
          <cell r="Y1163">
            <v>42761</v>
          </cell>
          <cell r="Z1163">
            <v>0</v>
          </cell>
        </row>
        <row r="1164">
          <cell r="C1164">
            <v>3989</v>
          </cell>
          <cell r="D1164" t="str">
            <v>SITEL</v>
          </cell>
          <cell r="E1164">
            <v>2017</v>
          </cell>
          <cell r="F1164" t="str">
            <v>TA</v>
          </cell>
          <cell r="G1164" t="str">
            <v>1 x Manguera COM CAP32 - nPort 5110</v>
          </cell>
          <cell r="H1164" t="str">
            <v>OF3988</v>
          </cell>
          <cell r="I1164"/>
          <cell r="J1164">
            <v>0.5</v>
          </cell>
          <cell r="K1164">
            <v>0.33</v>
          </cell>
          <cell r="L1164">
            <v>0.16999999999999998</v>
          </cell>
          <cell r="M1164">
            <v>0.66</v>
          </cell>
          <cell r="N1164" t="str">
            <v>-</v>
          </cell>
          <cell r="O1164" t="str">
            <v>-</v>
          </cell>
          <cell r="P1164" t="str">
            <v>EMM</v>
          </cell>
          <cell r="Q1164" t="str">
            <v>-</v>
          </cell>
          <cell r="R1164" t="str">
            <v>-</v>
          </cell>
          <cell r="S1164" t="str">
            <v>-</v>
          </cell>
          <cell r="T1164" t="str">
            <v>-</v>
          </cell>
          <cell r="U1164">
            <v>42760</v>
          </cell>
          <cell r="V1164">
            <v>42761</v>
          </cell>
          <cell r="W1164">
            <v>42761</v>
          </cell>
          <cell r="X1164">
            <v>1</v>
          </cell>
          <cell r="Y1164">
            <v>42761</v>
          </cell>
          <cell r="Z1164">
            <v>0</v>
          </cell>
        </row>
        <row r="1165">
          <cell r="C1165">
            <v>3990</v>
          </cell>
          <cell r="D1165" t="str">
            <v>ELEMAE</v>
          </cell>
          <cell r="E1165">
            <v>2017</v>
          </cell>
          <cell r="F1165" t="str">
            <v>TA</v>
          </cell>
          <cell r="G1165" t="str">
            <v>Reparacio CAP32-48 N/S 1175-2007</v>
          </cell>
          <cell r="H1165" t="str">
            <v>IND</v>
          </cell>
          <cell r="I1165"/>
          <cell r="J1165">
            <v>2</v>
          </cell>
          <cell r="K1165">
            <v>1.8</v>
          </cell>
          <cell r="L1165">
            <v>0.19999999999999996</v>
          </cell>
          <cell r="M1165">
            <v>0.9</v>
          </cell>
          <cell r="N1165" t="str">
            <v>-</v>
          </cell>
          <cell r="O1165" t="str">
            <v>-</v>
          </cell>
          <cell r="P1165" t="str">
            <v>EMM</v>
          </cell>
          <cell r="Q1165" t="str">
            <v>-</v>
          </cell>
          <cell r="R1165" t="str">
            <v>-</v>
          </cell>
          <cell r="S1165" t="str">
            <v>-</v>
          </cell>
          <cell r="T1165" t="str">
            <v>-</v>
          </cell>
          <cell r="U1165">
            <v>42761</v>
          </cell>
          <cell r="V1165">
            <v>42761</v>
          </cell>
          <cell r="W1165">
            <v>42761</v>
          </cell>
          <cell r="X1165">
            <v>0</v>
          </cell>
          <cell r="Y1165">
            <v>42761</v>
          </cell>
          <cell r="Z1165">
            <v>0</v>
          </cell>
        </row>
        <row r="1166">
          <cell r="C1166">
            <v>3991</v>
          </cell>
          <cell r="D1166" t="str">
            <v>AGRELE</v>
          </cell>
          <cell r="E1166">
            <v>2017</v>
          </cell>
          <cell r="F1166" t="str">
            <v>TA</v>
          </cell>
          <cell r="G1166" t="str">
            <v>Reparacio CAP16 N/S 387-2007 CT PAPER</v>
          </cell>
          <cell r="H1166" t="str">
            <v>IND</v>
          </cell>
          <cell r="I1166"/>
          <cell r="J1166">
            <v>2</v>
          </cell>
          <cell r="K1166">
            <v>2</v>
          </cell>
          <cell r="L1166">
            <v>0</v>
          </cell>
          <cell r="M1166">
            <v>1</v>
          </cell>
          <cell r="N1166" t="str">
            <v>-</v>
          </cell>
          <cell r="O1166" t="str">
            <v>-</v>
          </cell>
          <cell r="P1166" t="str">
            <v>EMM</v>
          </cell>
          <cell r="Q1166" t="str">
            <v>-</v>
          </cell>
          <cell r="R1166" t="str">
            <v>-</v>
          </cell>
          <cell r="S1166" t="str">
            <v>-</v>
          </cell>
          <cell r="T1166" t="str">
            <v>-</v>
          </cell>
          <cell r="U1166">
            <v>42761</v>
          </cell>
          <cell r="V1166">
            <v>42762</v>
          </cell>
          <cell r="W1166">
            <v>42762</v>
          </cell>
          <cell r="X1166">
            <v>1</v>
          </cell>
          <cell r="Y1166">
            <v>42761</v>
          </cell>
          <cell r="Z1166">
            <v>-1</v>
          </cell>
        </row>
        <row r="1167">
          <cell r="C1167">
            <v>3992</v>
          </cell>
          <cell r="D1167" t="str">
            <v>BAYWA</v>
          </cell>
          <cell r="E1167">
            <v>2017</v>
          </cell>
          <cell r="F1167" t="str">
            <v>TA</v>
          </cell>
          <cell r="G1167" t="str">
            <v>Reparacio CAP32 N/S 354-2014 PF SA BOLEDA</v>
          </cell>
          <cell r="H1167" t="str">
            <v>IND</v>
          </cell>
          <cell r="I1167"/>
          <cell r="J1167">
            <v>2.5</v>
          </cell>
          <cell r="K1167">
            <v>2.5</v>
          </cell>
          <cell r="L1167">
            <v>0</v>
          </cell>
          <cell r="M1167">
            <v>1</v>
          </cell>
          <cell r="N1167" t="str">
            <v>-</v>
          </cell>
          <cell r="O1167" t="str">
            <v>-</v>
          </cell>
          <cell r="P1167" t="str">
            <v>EMM</v>
          </cell>
          <cell r="Q1167" t="str">
            <v>-</v>
          </cell>
          <cell r="R1167" t="str">
            <v>-</v>
          </cell>
          <cell r="S1167" t="str">
            <v>-</v>
          </cell>
          <cell r="T1167" t="str">
            <v>-</v>
          </cell>
          <cell r="U1167">
            <v>42765</v>
          </cell>
          <cell r="V1167">
            <v>42765</v>
          </cell>
          <cell r="W1167">
            <v>42765</v>
          </cell>
          <cell r="X1167">
            <v>0</v>
          </cell>
          <cell r="Y1167">
            <v>42765</v>
          </cell>
          <cell r="Z1167">
            <v>0</v>
          </cell>
        </row>
        <row r="1168">
          <cell r="C1168">
            <v>3993</v>
          </cell>
          <cell r="D1168" t="str">
            <v>EYPESA</v>
          </cell>
          <cell r="E1168">
            <v>2017</v>
          </cell>
          <cell r="F1168" t="str">
            <v>TA</v>
          </cell>
          <cell r="G1168" t="str">
            <v>SW EXPORTACIO DADES SCADA EYPESA 01/02/2017 - 31/03/2017</v>
          </cell>
          <cell r="H1168" t="str">
            <v>IND</v>
          </cell>
          <cell r="I1168"/>
          <cell r="J1168">
            <v>12</v>
          </cell>
          <cell r="K1168">
            <v>12.5</v>
          </cell>
          <cell r="L1168">
            <v>-0.5</v>
          </cell>
          <cell r="M1168">
            <v>1.0416666666666667</v>
          </cell>
          <cell r="N1168" t="str">
            <v>-</v>
          </cell>
          <cell r="O1168" t="str">
            <v>-</v>
          </cell>
          <cell r="P1168" t="str">
            <v>-</v>
          </cell>
          <cell r="Q1168" t="str">
            <v>-</v>
          </cell>
          <cell r="R1168" t="str">
            <v>RVC</v>
          </cell>
          <cell r="S1168" t="str">
            <v>-</v>
          </cell>
          <cell r="T1168" t="str">
            <v>-</v>
          </cell>
          <cell r="U1168">
            <v>42767</v>
          </cell>
          <cell r="V1168">
            <v>42825</v>
          </cell>
          <cell r="W1168">
            <v>42825</v>
          </cell>
          <cell r="X1168">
            <v>60</v>
          </cell>
          <cell r="Y1168">
            <v>42825</v>
          </cell>
          <cell r="Z1168">
            <v>0</v>
          </cell>
        </row>
        <row r="1169">
          <cell r="C1169">
            <v>3994</v>
          </cell>
          <cell r="D1169" t="str">
            <v>INPPOZ</v>
          </cell>
          <cell r="E1169">
            <v>2017</v>
          </cell>
          <cell r="F1169" t="str">
            <v>TA</v>
          </cell>
          <cell r="G1169" t="str">
            <v>RTU C.T. MURALLON v2.0</v>
          </cell>
          <cell r="H1169" t="str">
            <v>PPAL</v>
          </cell>
          <cell r="I1169"/>
          <cell r="J1169">
            <v>4</v>
          </cell>
          <cell r="K1169">
            <v>4.01</v>
          </cell>
          <cell r="L1169">
            <v>-9.9999999999997868E-3</v>
          </cell>
          <cell r="M1169">
            <v>1.0024999999999999</v>
          </cell>
          <cell r="N1169" t="str">
            <v>-</v>
          </cell>
          <cell r="O1169" t="str">
            <v>-</v>
          </cell>
          <cell r="P1169" t="str">
            <v>EMM</v>
          </cell>
          <cell r="Q1169" t="str">
            <v>-</v>
          </cell>
          <cell r="R1169" t="str">
            <v>-</v>
          </cell>
          <cell r="S1169" t="str">
            <v>-</v>
          </cell>
          <cell r="T1169" t="str">
            <v>-</v>
          </cell>
          <cell r="U1169">
            <v>42766</v>
          </cell>
          <cell r="V1169">
            <v>42783</v>
          </cell>
          <cell r="W1169">
            <v>42817</v>
          </cell>
          <cell r="X1169">
            <v>17</v>
          </cell>
          <cell r="Y1169">
            <v>42817</v>
          </cell>
          <cell r="Z1169">
            <v>0</v>
          </cell>
        </row>
        <row r="1170">
          <cell r="C1170">
            <v>3995</v>
          </cell>
          <cell r="D1170" t="str">
            <v>SITEL</v>
          </cell>
          <cell r="E1170">
            <v>2017</v>
          </cell>
          <cell r="F1170" t="str">
            <v>TA</v>
          </cell>
          <cell r="G1170" t="str">
            <v>1 x Manguera COM CAP32 - nPort 5110</v>
          </cell>
          <cell r="H1170" t="str">
            <v>OF3994</v>
          </cell>
          <cell r="I1170"/>
          <cell r="J1170">
            <v>0.5</v>
          </cell>
          <cell r="K1170">
            <v>0.5</v>
          </cell>
          <cell r="L1170">
            <v>0</v>
          </cell>
          <cell r="M1170">
            <v>1</v>
          </cell>
          <cell r="N1170" t="str">
            <v>-</v>
          </cell>
          <cell r="O1170" t="str">
            <v>-</v>
          </cell>
          <cell r="P1170" t="str">
            <v>EMM</v>
          </cell>
          <cell r="Q1170" t="str">
            <v>-</v>
          </cell>
          <cell r="R1170" t="str">
            <v>-</v>
          </cell>
          <cell r="S1170" t="str">
            <v>-</v>
          </cell>
          <cell r="T1170" t="str">
            <v>-</v>
          </cell>
          <cell r="U1170">
            <v>42766</v>
          </cell>
          <cell r="V1170">
            <v>42767</v>
          </cell>
          <cell r="W1170">
            <v>42767</v>
          </cell>
          <cell r="X1170">
            <v>1</v>
          </cell>
          <cell r="Y1170">
            <v>42767</v>
          </cell>
          <cell r="Z1170">
            <v>0</v>
          </cell>
        </row>
        <row r="1171">
          <cell r="C1171">
            <v>3996</v>
          </cell>
          <cell r="D1171" t="str">
            <v>INPPOZ</v>
          </cell>
          <cell r="E1171">
            <v>2017</v>
          </cell>
          <cell r="F1171" t="str">
            <v>TA</v>
          </cell>
          <cell r="G1171" t="str">
            <v>RTU C.T. ALAMO v2.0</v>
          </cell>
          <cell r="H1171" t="str">
            <v>PPAL</v>
          </cell>
          <cell r="I1171"/>
          <cell r="J1171">
            <v>4</v>
          </cell>
          <cell r="K1171">
            <v>2.25</v>
          </cell>
          <cell r="L1171">
            <v>1.75</v>
          </cell>
          <cell r="M1171">
            <v>0.5625</v>
          </cell>
          <cell r="N1171" t="str">
            <v>-</v>
          </cell>
          <cell r="O1171" t="str">
            <v>-</v>
          </cell>
          <cell r="P1171" t="str">
            <v>EMM</v>
          </cell>
          <cell r="Q1171" t="str">
            <v>-</v>
          </cell>
          <cell r="R1171" t="str">
            <v>-</v>
          </cell>
          <cell r="S1171" t="str">
            <v>-</v>
          </cell>
          <cell r="T1171" t="str">
            <v>-</v>
          </cell>
          <cell r="U1171">
            <v>42766</v>
          </cell>
          <cell r="V1171">
            <v>42783</v>
          </cell>
          <cell r="W1171">
            <v>42786</v>
          </cell>
          <cell r="X1171">
            <v>17</v>
          </cell>
          <cell r="Y1171">
            <v>42786</v>
          </cell>
          <cell r="Z1171">
            <v>0</v>
          </cell>
        </row>
        <row r="1172">
          <cell r="C1172">
            <v>3997</v>
          </cell>
          <cell r="D1172" t="str">
            <v>ELESER</v>
          </cell>
          <cell r="E1172">
            <v>2017</v>
          </cell>
          <cell r="F1172" t="str">
            <v>TA</v>
          </cell>
          <cell r="G1172" t="str">
            <v>Reparacio RTYU CAP16 C.T. MOLI ROCA</v>
          </cell>
          <cell r="H1172" t="str">
            <v>IND</v>
          </cell>
          <cell r="I1172"/>
          <cell r="J1172">
            <v>1</v>
          </cell>
          <cell r="K1172">
            <v>0.57999999999999996</v>
          </cell>
          <cell r="L1172">
            <v>0.42000000000000004</v>
          </cell>
          <cell r="M1172">
            <v>0.57999999999999996</v>
          </cell>
          <cell r="N1172" t="str">
            <v>-</v>
          </cell>
          <cell r="O1172" t="str">
            <v>-</v>
          </cell>
          <cell r="P1172" t="str">
            <v>EMM</v>
          </cell>
          <cell r="Q1172" t="str">
            <v>-</v>
          </cell>
          <cell r="R1172" t="str">
            <v>-</v>
          </cell>
          <cell r="S1172" t="str">
            <v>-</v>
          </cell>
          <cell r="T1172" t="str">
            <v>-</v>
          </cell>
          <cell r="U1172">
            <v>42767</v>
          </cell>
          <cell r="V1172">
            <v>42768</v>
          </cell>
          <cell r="W1172">
            <v>42768</v>
          </cell>
          <cell r="X1172">
            <v>1</v>
          </cell>
          <cell r="Y1172">
            <v>42768</v>
          </cell>
          <cell r="Z1172">
            <v>0</v>
          </cell>
        </row>
        <row r="1173">
          <cell r="C1173"/>
          <cell r="D1173"/>
          <cell r="E1173"/>
          <cell r="F1173"/>
          <cell r="G1173"/>
          <cell r="H1173"/>
          <cell r="I1173"/>
          <cell r="J1173">
            <v>800</v>
          </cell>
          <cell r="K1173">
            <v>705.48</v>
          </cell>
          <cell r="L1173">
            <v>94.519999999999982</v>
          </cell>
          <cell r="M1173"/>
          <cell r="N1173"/>
          <cell r="O1173"/>
          <cell r="P1173"/>
          <cell r="Q1173"/>
          <cell r="R1173"/>
          <cell r="S1173"/>
          <cell r="T1173"/>
          <cell r="U1173"/>
          <cell r="V1173"/>
          <cell r="W1173"/>
          <cell r="X1173"/>
          <cell r="Y1173"/>
          <cell r="Z1173"/>
        </row>
        <row r="1174">
          <cell r="L1174"/>
          <cell r="M1174"/>
          <cell r="Z1174"/>
        </row>
        <row r="1175">
          <cell r="D1175"/>
          <cell r="E1175"/>
          <cell r="F1175"/>
          <cell r="G1175"/>
          <cell r="H1175"/>
          <cell r="I1175"/>
          <cell r="J1175"/>
          <cell r="K1175"/>
          <cell r="L1175"/>
          <cell r="M1175"/>
          <cell r="N1175"/>
          <cell r="O1175"/>
          <cell r="P1175"/>
          <cell r="Q1175"/>
          <cell r="R1175"/>
          <cell r="S1175"/>
          <cell r="T1175"/>
          <cell r="U1175"/>
          <cell r="Z1175"/>
        </row>
        <row r="1176">
          <cell r="D1176"/>
          <cell r="E1176"/>
          <cell r="F1176"/>
          <cell r="G1176"/>
          <cell r="H1176"/>
          <cell r="I1176"/>
          <cell r="J1176"/>
          <cell r="K1176"/>
          <cell r="N1176" t="str">
            <v>APROVISIONAMENTS</v>
          </cell>
          <cell r="O1176" t="str">
            <v>ADMINISTRACIO</v>
          </cell>
          <cell r="P1176" t="str">
            <v>OPERACIONS</v>
          </cell>
          <cell r="Q1176" t="str">
            <v>IMPLEMENTACIO</v>
          </cell>
          <cell r="R1176" t="str">
            <v>DESENVOLUPAMENT</v>
          </cell>
          <cell r="S1176" t="str">
            <v>COMERCIAL</v>
          </cell>
          <cell r="T1176" t="str">
            <v>CONSUL.TELCOMUNIC.</v>
          </cell>
          <cell r="U1176"/>
          <cell r="Z1176"/>
        </row>
        <row r="1177">
          <cell r="N1177"/>
          <cell r="O1177"/>
          <cell r="P1177"/>
          <cell r="Q1177"/>
          <cell r="R1177"/>
          <cell r="S1177"/>
          <cell r="T1177"/>
          <cell r="U1177"/>
          <cell r="Z1177"/>
        </row>
        <row r="1178">
          <cell r="N1178"/>
          <cell r="O1178"/>
          <cell r="P1178"/>
          <cell r="Q1178"/>
          <cell r="R1178"/>
          <cell r="S1178"/>
          <cell r="T1178"/>
          <cell r="U1178"/>
          <cell r="Z1178"/>
        </row>
        <row r="1179">
          <cell r="N1179"/>
          <cell r="O1179"/>
          <cell r="P1179"/>
          <cell r="Q1179"/>
          <cell r="R1179"/>
          <cell r="S1179"/>
          <cell r="T1179"/>
          <cell r="U1179"/>
          <cell r="Z1179"/>
        </row>
        <row r="1180">
          <cell r="E1180"/>
          <cell r="F1180"/>
          <cell r="G1180"/>
          <cell r="H1180"/>
          <cell r="I1180"/>
          <cell r="J1180"/>
          <cell r="K1180"/>
          <cell r="L1180"/>
          <cell r="M1180"/>
          <cell r="N1180"/>
          <cell r="O1180"/>
          <cell r="P1180"/>
          <cell r="Q1180"/>
          <cell r="R1180"/>
          <cell r="S1180"/>
          <cell r="T1180"/>
          <cell r="U1180"/>
          <cell r="Z1180"/>
        </row>
        <row r="1181">
          <cell r="E1181" t="str">
            <v>Projectes (EXTERNS) en curs 2.017</v>
          </cell>
          <cell r="F1181"/>
          <cell r="G1181"/>
          <cell r="H1181"/>
          <cell r="I1181"/>
          <cell r="J1181"/>
          <cell r="K1181"/>
          <cell r="L1181"/>
          <cell r="M1181"/>
          <cell r="N1181"/>
          <cell r="O1181"/>
          <cell r="P1181"/>
          <cell r="Q1181"/>
          <cell r="R1181"/>
          <cell r="S1181"/>
          <cell r="T1181"/>
          <cell r="U1181"/>
          <cell r="Z1181"/>
        </row>
        <row r="1182">
          <cell r="N1182"/>
          <cell r="O1182"/>
          <cell r="P1182"/>
          <cell r="Q1182"/>
          <cell r="R1182"/>
          <cell r="S1182"/>
          <cell r="T1182"/>
          <cell r="U1182"/>
          <cell r="Z1182"/>
        </row>
        <row r="1183">
          <cell r="C1183"/>
          <cell r="D1183"/>
          <cell r="E1183"/>
          <cell r="F1183"/>
          <cell r="G1183"/>
          <cell r="H1183"/>
          <cell r="I1183"/>
          <cell r="J1183"/>
          <cell r="K1183"/>
          <cell r="L1183"/>
          <cell r="M1183"/>
          <cell r="N1183"/>
          <cell r="O1183"/>
          <cell r="P1183"/>
          <cell r="Q1183"/>
          <cell r="R1183"/>
          <cell r="S1183"/>
          <cell r="T1183"/>
          <cell r="U1183"/>
          <cell r="V1183"/>
          <cell r="W1183"/>
          <cell r="X1183"/>
          <cell r="Y1183"/>
          <cell r="Z1183"/>
        </row>
        <row r="1184">
          <cell r="C1184" t="str">
            <v>OF</v>
          </cell>
          <cell r="D1184" t="str">
            <v>CLIENT</v>
          </cell>
          <cell r="E1184" t="str">
            <v>ANY</v>
          </cell>
          <cell r="F1184" t="str">
            <v>STATUS</v>
          </cell>
          <cell r="G1184" t="str">
            <v>PROJECTE</v>
          </cell>
          <cell r="H1184" t="str">
            <v>TIPUS OF o DEPENDENCIA</v>
          </cell>
          <cell r="I1184"/>
          <cell r="J1184" t="str">
            <v>PREV</v>
          </cell>
          <cell r="K1184" t="str">
            <v>TOTAL</v>
          </cell>
          <cell r="L1184" t="str">
            <v>DESV</v>
          </cell>
          <cell r="M1184" t="str">
            <v>AVANÇ</v>
          </cell>
          <cell r="N1184" t="str">
            <v>DPT. IMPLICATS</v>
          </cell>
          <cell r="O1184"/>
          <cell r="P1184"/>
          <cell r="Q1184"/>
          <cell r="R1184"/>
          <cell r="S1184"/>
          <cell r="T1184"/>
          <cell r="U1184" t="str">
            <v>DATA</v>
          </cell>
          <cell r="V1184" t="str">
            <v>DATA</v>
          </cell>
          <cell r="W1184" t="str">
            <v>DATA</v>
          </cell>
          <cell r="X1184" t="str">
            <v>DURADA</v>
          </cell>
          <cell r="Y1184" t="str">
            <v>DATA</v>
          </cell>
          <cell r="Z1184" t="str">
            <v>DESVIAC.</v>
          </cell>
        </row>
        <row r="1185">
          <cell r="C1185"/>
          <cell r="D1185"/>
          <cell r="E1185"/>
          <cell r="F1185"/>
          <cell r="G1185"/>
          <cell r="H1185"/>
          <cell r="I1185"/>
          <cell r="J1185"/>
          <cell r="K1185" t="str">
            <v>REAL</v>
          </cell>
          <cell r="L1185"/>
          <cell r="M1185"/>
          <cell r="N1185"/>
          <cell r="O1185"/>
          <cell r="P1185"/>
          <cell r="Q1185"/>
          <cell r="R1185"/>
          <cell r="S1185"/>
          <cell r="T1185"/>
          <cell r="U1185" t="str">
            <v>INICI</v>
          </cell>
          <cell r="V1185" t="str">
            <v>ENTREGA</v>
          </cell>
          <cell r="W1185" t="str">
            <v>REVISADA</v>
          </cell>
          <cell r="X1185"/>
          <cell r="Y1185" t="str">
            <v>ACCEP.</v>
          </cell>
          <cell r="Z1185"/>
        </row>
        <row r="1186">
          <cell r="C1186"/>
          <cell r="D1186"/>
          <cell r="E1186"/>
          <cell r="F1186"/>
          <cell r="G1186"/>
          <cell r="H1186"/>
          <cell r="I1186"/>
          <cell r="J1186"/>
          <cell r="K1186"/>
          <cell r="L1186"/>
          <cell r="M1186"/>
          <cell r="N1186"/>
          <cell r="O1186"/>
          <cell r="P1186"/>
          <cell r="Q1186"/>
          <cell r="R1186"/>
          <cell r="S1186"/>
          <cell r="T1186"/>
          <cell r="U1186"/>
          <cell r="V1186"/>
          <cell r="W1186"/>
          <cell r="X1186"/>
          <cell r="Y1186"/>
          <cell r="Z1186"/>
        </row>
        <row r="1187">
          <cell r="C1187">
            <v>3998</v>
          </cell>
          <cell r="D1187" t="str">
            <v>ENEBEN</v>
          </cell>
          <cell r="E1187">
            <v>2017</v>
          </cell>
          <cell r="F1187" t="str">
            <v>TA</v>
          </cell>
          <cell r="G1187" t="str">
            <v>MANTENIMENT CSSat BENASQUE 2017-01</v>
          </cell>
          <cell r="H1187" t="str">
            <v>IND</v>
          </cell>
          <cell r="I1187"/>
          <cell r="J1187">
            <v>4</v>
          </cell>
          <cell r="K1187">
            <v>0.5</v>
          </cell>
          <cell r="L1187">
            <v>3.5</v>
          </cell>
          <cell r="M1187">
            <v>0.125</v>
          </cell>
          <cell r="N1187" t="str">
            <v>-</v>
          </cell>
          <cell r="O1187" t="str">
            <v>-</v>
          </cell>
          <cell r="P1187" t="str">
            <v>-</v>
          </cell>
          <cell r="Q1187" t="str">
            <v>-</v>
          </cell>
          <cell r="R1187" t="str">
            <v>TRS</v>
          </cell>
          <cell r="S1187" t="str">
            <v>-</v>
          </cell>
          <cell r="T1187" t="str">
            <v>-</v>
          </cell>
          <cell r="U1187">
            <v>42737</v>
          </cell>
          <cell r="V1187">
            <v>42766</v>
          </cell>
          <cell r="W1187">
            <v>42766</v>
          </cell>
          <cell r="X1187">
            <v>29</v>
          </cell>
          <cell r="Y1187">
            <v>42766</v>
          </cell>
          <cell r="Z1187">
            <v>0</v>
          </cell>
        </row>
        <row r="1188">
          <cell r="C1188">
            <v>3999</v>
          </cell>
          <cell r="D1188" t="str">
            <v>ENEBEN</v>
          </cell>
          <cell r="E1188">
            <v>2017</v>
          </cell>
          <cell r="F1188" t="str">
            <v>TA</v>
          </cell>
          <cell r="G1188" t="str">
            <v>MANTENIMENT CSSat BENASQUE 2017-02</v>
          </cell>
          <cell r="H1188" t="str">
            <v>IND</v>
          </cell>
          <cell r="I1188"/>
          <cell r="J1188">
            <v>4</v>
          </cell>
          <cell r="K1188">
            <v>3</v>
          </cell>
          <cell r="L1188">
            <v>1</v>
          </cell>
          <cell r="M1188">
            <v>0.75</v>
          </cell>
          <cell r="N1188" t="str">
            <v>-</v>
          </cell>
          <cell r="O1188" t="str">
            <v>-</v>
          </cell>
          <cell r="P1188" t="str">
            <v>-</v>
          </cell>
          <cell r="Q1188" t="str">
            <v>-</v>
          </cell>
          <cell r="R1188" t="str">
            <v>TRS</v>
          </cell>
          <cell r="S1188" t="str">
            <v>-</v>
          </cell>
          <cell r="T1188" t="str">
            <v>-</v>
          </cell>
          <cell r="U1188">
            <v>42767</v>
          </cell>
          <cell r="V1188">
            <v>42794</v>
          </cell>
          <cell r="W1188">
            <v>42794</v>
          </cell>
          <cell r="X1188">
            <v>27</v>
          </cell>
          <cell r="Y1188">
            <v>42794</v>
          </cell>
          <cell r="Z1188">
            <v>-2</v>
          </cell>
        </row>
        <row r="1189">
          <cell r="C1189">
            <v>4000</v>
          </cell>
          <cell r="D1189" t="str">
            <v>ELECAD</v>
          </cell>
          <cell r="E1189">
            <v>2017</v>
          </cell>
          <cell r="F1189" t="str">
            <v>TA</v>
          </cell>
          <cell r="G1189" t="str">
            <v>MANTENIMENT CSSat CADIZ 2017-02</v>
          </cell>
          <cell r="H1189" t="str">
            <v>IND</v>
          </cell>
          <cell r="I1189"/>
          <cell r="J1189">
            <v>6</v>
          </cell>
          <cell r="K1189">
            <v>1</v>
          </cell>
          <cell r="L1189">
            <v>5</v>
          </cell>
          <cell r="M1189">
            <v>0.16666666666666666</v>
          </cell>
          <cell r="N1189" t="str">
            <v>-</v>
          </cell>
          <cell r="O1189" t="str">
            <v>-</v>
          </cell>
          <cell r="P1189" t="str">
            <v>-</v>
          </cell>
          <cell r="Q1189" t="str">
            <v>-</v>
          </cell>
          <cell r="R1189" t="str">
            <v>TRS</v>
          </cell>
          <cell r="S1189" t="str">
            <v>-</v>
          </cell>
          <cell r="T1189" t="str">
            <v>-</v>
          </cell>
          <cell r="U1189">
            <v>42767</v>
          </cell>
          <cell r="V1189">
            <v>42794</v>
          </cell>
          <cell r="W1189">
            <v>42794</v>
          </cell>
          <cell r="X1189">
            <v>27</v>
          </cell>
          <cell r="Y1189">
            <v>42794</v>
          </cell>
          <cell r="Z1189">
            <v>-2</v>
          </cell>
        </row>
        <row r="1190">
          <cell r="C1190">
            <v>4001</v>
          </cell>
          <cell r="D1190" t="str">
            <v>ELEALB</v>
          </cell>
          <cell r="E1190">
            <v>2017</v>
          </cell>
          <cell r="F1190" t="str">
            <v>TA</v>
          </cell>
          <cell r="G1190" t="str">
            <v>MANTENIMENT CSSat ALBATARREC 2.017-02</v>
          </cell>
          <cell r="H1190" t="str">
            <v>IND</v>
          </cell>
          <cell r="I1190"/>
          <cell r="J1190">
            <v>4</v>
          </cell>
          <cell r="K1190">
            <v>1</v>
          </cell>
          <cell r="L1190">
            <v>3</v>
          </cell>
          <cell r="M1190">
            <v>0.25</v>
          </cell>
          <cell r="N1190" t="str">
            <v>-</v>
          </cell>
          <cell r="O1190" t="str">
            <v>-</v>
          </cell>
          <cell r="P1190" t="str">
            <v>-</v>
          </cell>
          <cell r="Q1190" t="str">
            <v>-</v>
          </cell>
          <cell r="R1190" t="str">
            <v>TRS</v>
          </cell>
          <cell r="S1190" t="str">
            <v>-</v>
          </cell>
          <cell r="T1190" t="str">
            <v>-</v>
          </cell>
          <cell r="U1190">
            <v>42767</v>
          </cell>
          <cell r="V1190">
            <v>42794</v>
          </cell>
          <cell r="W1190">
            <v>42794</v>
          </cell>
          <cell r="X1190">
            <v>27</v>
          </cell>
          <cell r="Y1190">
            <v>42794</v>
          </cell>
          <cell r="Z1190">
            <v>-2</v>
          </cell>
        </row>
        <row r="1191">
          <cell r="C1191">
            <v>4002</v>
          </cell>
          <cell r="D1191" t="str">
            <v>CATENE</v>
          </cell>
          <cell r="E1191">
            <v>2017</v>
          </cell>
          <cell r="F1191" t="str">
            <v>TA</v>
          </cell>
          <cell r="G1191" t="str">
            <v>MANTENIMENT CSSat TARRASENSES 2017-02</v>
          </cell>
          <cell r="H1191" t="str">
            <v>IND</v>
          </cell>
          <cell r="I1191"/>
          <cell r="J1191">
            <v>4</v>
          </cell>
          <cell r="K1191">
            <v>5</v>
          </cell>
          <cell r="L1191">
            <v>-1</v>
          </cell>
          <cell r="M1191">
            <v>1.25</v>
          </cell>
          <cell r="N1191" t="str">
            <v>-</v>
          </cell>
          <cell r="O1191" t="str">
            <v>-</v>
          </cell>
          <cell r="P1191" t="str">
            <v>-</v>
          </cell>
          <cell r="Q1191" t="str">
            <v>-</v>
          </cell>
          <cell r="R1191" t="str">
            <v>TRS</v>
          </cell>
          <cell r="S1191" t="str">
            <v>-</v>
          </cell>
          <cell r="T1191" t="str">
            <v>-</v>
          </cell>
          <cell r="U1191">
            <v>42767</v>
          </cell>
          <cell r="V1191">
            <v>42794</v>
          </cell>
          <cell r="W1191">
            <v>42794</v>
          </cell>
          <cell r="X1191">
            <v>27</v>
          </cell>
          <cell r="Y1191">
            <v>42794</v>
          </cell>
          <cell r="Z1191">
            <v>-2</v>
          </cell>
        </row>
        <row r="1192">
          <cell r="C1192">
            <v>4003</v>
          </cell>
          <cell r="D1192" t="str">
            <v>ELECAR</v>
          </cell>
          <cell r="E1192">
            <v>2017</v>
          </cell>
          <cell r="F1192" t="str">
            <v>TA</v>
          </cell>
          <cell r="G1192" t="str">
            <v>MANTENIMENT CSSat CARDENER 2017-02</v>
          </cell>
          <cell r="H1192" t="str">
            <v>IND</v>
          </cell>
          <cell r="I1192"/>
          <cell r="J1192">
            <v>5</v>
          </cell>
          <cell r="K1192">
            <v>2.5</v>
          </cell>
          <cell r="L1192">
            <v>2.5</v>
          </cell>
          <cell r="M1192">
            <v>0.5</v>
          </cell>
          <cell r="N1192" t="str">
            <v>-</v>
          </cell>
          <cell r="O1192" t="str">
            <v>-</v>
          </cell>
          <cell r="P1192" t="str">
            <v>-</v>
          </cell>
          <cell r="Q1192" t="str">
            <v>-</v>
          </cell>
          <cell r="R1192" t="str">
            <v>TRS</v>
          </cell>
          <cell r="S1192" t="str">
            <v>-</v>
          </cell>
          <cell r="T1192" t="str">
            <v>-</v>
          </cell>
          <cell r="U1192">
            <v>42767</v>
          </cell>
          <cell r="V1192">
            <v>42794</v>
          </cell>
          <cell r="W1192">
            <v>42794</v>
          </cell>
          <cell r="X1192">
            <v>27</v>
          </cell>
          <cell r="Y1192">
            <v>42794</v>
          </cell>
          <cell r="Z1192">
            <v>-2</v>
          </cell>
        </row>
        <row r="1193">
          <cell r="C1193">
            <v>4004</v>
          </cell>
          <cell r="D1193" t="str">
            <v>ELEMON</v>
          </cell>
          <cell r="E1193">
            <v>2017</v>
          </cell>
          <cell r="F1193" t="str">
            <v>TA</v>
          </cell>
          <cell r="G1193" t="str">
            <v>MANTENIMENT CSSat MONTOLIU 2017-02</v>
          </cell>
          <cell r="H1193" t="str">
            <v>IND</v>
          </cell>
          <cell r="I1193"/>
          <cell r="J1193">
            <v>4</v>
          </cell>
          <cell r="K1193">
            <v>3.5</v>
          </cell>
          <cell r="L1193">
            <v>0.5</v>
          </cell>
          <cell r="M1193">
            <v>0.875</v>
          </cell>
          <cell r="N1193" t="str">
            <v>-</v>
          </cell>
          <cell r="O1193" t="str">
            <v>-</v>
          </cell>
          <cell r="P1193" t="str">
            <v>-</v>
          </cell>
          <cell r="Q1193" t="str">
            <v>-</v>
          </cell>
          <cell r="R1193" t="str">
            <v>TRS</v>
          </cell>
          <cell r="S1193" t="str">
            <v>-</v>
          </cell>
          <cell r="T1193" t="str">
            <v>-</v>
          </cell>
          <cell r="U1193">
            <v>42767</v>
          </cell>
          <cell r="V1193">
            <v>42794</v>
          </cell>
          <cell r="W1193">
            <v>42794</v>
          </cell>
          <cell r="X1193">
            <v>27</v>
          </cell>
          <cell r="Y1193">
            <v>42794</v>
          </cell>
          <cell r="Z1193">
            <v>-2</v>
          </cell>
        </row>
        <row r="1194">
          <cell r="C1194">
            <v>4005</v>
          </cell>
          <cell r="D1194" t="str">
            <v>ELEMOL</v>
          </cell>
          <cell r="E1194">
            <v>2017</v>
          </cell>
          <cell r="F1194" t="str">
            <v>TA</v>
          </cell>
          <cell r="G1194" t="str">
            <v>MANTENIMENT CSSat MOLINOS 2017-02</v>
          </cell>
          <cell r="H1194" t="str">
            <v>IND</v>
          </cell>
          <cell r="I1194"/>
          <cell r="J1194">
            <v>4</v>
          </cell>
          <cell r="K1194">
            <v>1</v>
          </cell>
          <cell r="L1194">
            <v>3</v>
          </cell>
          <cell r="M1194">
            <v>0.25</v>
          </cell>
          <cell r="N1194" t="str">
            <v>-</v>
          </cell>
          <cell r="O1194" t="str">
            <v>-</v>
          </cell>
          <cell r="P1194" t="str">
            <v>-</v>
          </cell>
          <cell r="Q1194" t="str">
            <v>-</v>
          </cell>
          <cell r="R1194" t="str">
            <v>TRS</v>
          </cell>
          <cell r="S1194" t="str">
            <v>-</v>
          </cell>
          <cell r="T1194" t="str">
            <v>-</v>
          </cell>
          <cell r="U1194">
            <v>42767</v>
          </cell>
          <cell r="V1194">
            <v>42794</v>
          </cell>
          <cell r="W1194">
            <v>42794</v>
          </cell>
          <cell r="X1194">
            <v>27</v>
          </cell>
          <cell r="Y1194">
            <v>42794</v>
          </cell>
          <cell r="Z1194">
            <v>-2</v>
          </cell>
        </row>
        <row r="1195">
          <cell r="C1195">
            <v>4006</v>
          </cell>
          <cell r="D1195" t="str">
            <v>EAECEU</v>
          </cell>
          <cell r="E1195">
            <v>2017</v>
          </cell>
          <cell r="F1195" t="str">
            <v>TA</v>
          </cell>
          <cell r="G1195" t="str">
            <v>MANTENIMENT CSSat CEUTA 2017-02</v>
          </cell>
          <cell r="H1195" t="str">
            <v>IND</v>
          </cell>
          <cell r="I1195"/>
          <cell r="J1195">
            <v>10</v>
          </cell>
          <cell r="K1195">
            <v>19</v>
          </cell>
          <cell r="L1195">
            <v>-9</v>
          </cell>
          <cell r="M1195">
            <v>1.9</v>
          </cell>
          <cell r="N1195" t="str">
            <v>-</v>
          </cell>
          <cell r="O1195" t="str">
            <v>-</v>
          </cell>
          <cell r="P1195" t="str">
            <v>-</v>
          </cell>
          <cell r="Q1195" t="str">
            <v>-</v>
          </cell>
          <cell r="R1195" t="str">
            <v>TRS</v>
          </cell>
          <cell r="S1195" t="str">
            <v>-</v>
          </cell>
          <cell r="T1195" t="str">
            <v>-</v>
          </cell>
          <cell r="U1195">
            <v>42767</v>
          </cell>
          <cell r="V1195">
            <v>42794</v>
          </cell>
          <cell r="W1195">
            <v>42794</v>
          </cell>
          <cell r="X1195">
            <v>27</v>
          </cell>
          <cell r="Y1195">
            <v>42794</v>
          </cell>
          <cell r="Z1195">
            <v>-2</v>
          </cell>
        </row>
        <row r="1196">
          <cell r="C1196">
            <v>4007</v>
          </cell>
          <cell r="D1196" t="str">
            <v>SERGAR</v>
          </cell>
          <cell r="E1196">
            <v>2017</v>
          </cell>
          <cell r="F1196" t="str">
            <v>TA</v>
          </cell>
          <cell r="G1196" t="str">
            <v>MANTENIMENT CSSat SERVILIANO 2017-02</v>
          </cell>
          <cell r="H1196" t="str">
            <v>IND</v>
          </cell>
          <cell r="I1196"/>
          <cell r="J1196">
            <v>4</v>
          </cell>
          <cell r="K1196">
            <v>2</v>
          </cell>
          <cell r="L1196">
            <v>2</v>
          </cell>
          <cell r="M1196">
            <v>0.5</v>
          </cell>
          <cell r="N1196" t="str">
            <v>-</v>
          </cell>
          <cell r="O1196" t="str">
            <v>-</v>
          </cell>
          <cell r="P1196" t="str">
            <v>-</v>
          </cell>
          <cell r="Q1196" t="str">
            <v>-</v>
          </cell>
          <cell r="R1196" t="str">
            <v>TRS</v>
          </cell>
          <cell r="S1196" t="str">
            <v>-</v>
          </cell>
          <cell r="T1196" t="str">
            <v>-</v>
          </cell>
          <cell r="U1196">
            <v>42767</v>
          </cell>
          <cell r="V1196">
            <v>42794</v>
          </cell>
          <cell r="W1196">
            <v>42794</v>
          </cell>
          <cell r="X1196">
            <v>27</v>
          </cell>
          <cell r="Y1196">
            <v>42794</v>
          </cell>
          <cell r="Z1196">
            <v>-2</v>
          </cell>
        </row>
        <row r="1197">
          <cell r="C1197">
            <v>4008</v>
          </cell>
          <cell r="D1197" t="str">
            <v>ELTOSE</v>
          </cell>
          <cell r="E1197">
            <v>2017</v>
          </cell>
          <cell r="F1197" t="str">
            <v>TA</v>
          </cell>
          <cell r="G1197" t="str">
            <v>MANTENIMENT CSSat T.SEGRE 2017-02</v>
          </cell>
          <cell r="H1197" t="str">
            <v>IND</v>
          </cell>
          <cell r="I1197"/>
          <cell r="J1197">
            <v>4</v>
          </cell>
          <cell r="K1197">
            <v>2</v>
          </cell>
          <cell r="L1197">
            <v>2</v>
          </cell>
          <cell r="M1197">
            <v>0.5</v>
          </cell>
          <cell r="N1197" t="str">
            <v>-</v>
          </cell>
          <cell r="O1197" t="str">
            <v>-</v>
          </cell>
          <cell r="P1197" t="str">
            <v>-</v>
          </cell>
          <cell r="Q1197" t="str">
            <v>-</v>
          </cell>
          <cell r="R1197" t="str">
            <v>TRS</v>
          </cell>
          <cell r="S1197" t="str">
            <v>-</v>
          </cell>
          <cell r="T1197" t="str">
            <v>-</v>
          </cell>
          <cell r="U1197">
            <v>42767</v>
          </cell>
          <cell r="V1197">
            <v>42794</v>
          </cell>
          <cell r="W1197">
            <v>42794</v>
          </cell>
          <cell r="X1197">
            <v>27</v>
          </cell>
          <cell r="Y1197">
            <v>42794</v>
          </cell>
          <cell r="Z1197">
            <v>-2</v>
          </cell>
        </row>
        <row r="1198">
          <cell r="C1198">
            <v>4009</v>
          </cell>
          <cell r="D1198" t="str">
            <v>INPPOZ</v>
          </cell>
          <cell r="E1198">
            <v>2017</v>
          </cell>
          <cell r="F1198" t="str">
            <v>TA</v>
          </cell>
          <cell r="G1198" t="str">
            <v>RTU C.T. PADRE TARIN v3.0</v>
          </cell>
          <cell r="H1198" t="str">
            <v>PPAL</v>
          </cell>
          <cell r="I1198"/>
          <cell r="J1198">
            <v>32.5</v>
          </cell>
          <cell r="K1198">
            <v>29.15</v>
          </cell>
          <cell r="L1198">
            <v>3.3500000000000014</v>
          </cell>
          <cell r="M1198">
            <v>0.89692307692307693</v>
          </cell>
          <cell r="N1198" t="str">
            <v>-</v>
          </cell>
          <cell r="O1198" t="str">
            <v>-</v>
          </cell>
          <cell r="P1198" t="str">
            <v>EMM</v>
          </cell>
          <cell r="Q1198" t="str">
            <v>-</v>
          </cell>
          <cell r="R1198" t="str">
            <v>-</v>
          </cell>
          <cell r="S1198" t="str">
            <v>-</v>
          </cell>
          <cell r="T1198" t="str">
            <v>-</v>
          </cell>
          <cell r="U1198">
            <v>42760</v>
          </cell>
          <cell r="V1198">
            <v>42804</v>
          </cell>
          <cell r="W1198">
            <v>42804</v>
          </cell>
          <cell r="X1198">
            <v>45</v>
          </cell>
          <cell r="Y1198">
            <v>42836</v>
          </cell>
          <cell r="Z1198">
            <v>31</v>
          </cell>
        </row>
        <row r="1199">
          <cell r="C1199">
            <v>4010</v>
          </cell>
          <cell r="D1199" t="str">
            <v>INPPOZ</v>
          </cell>
          <cell r="E1199">
            <v>2017</v>
          </cell>
          <cell r="F1199" t="str">
            <v>TA</v>
          </cell>
          <cell r="G1199" t="str">
            <v>Inst. y PEM RTU C.T. PADRE TARIN v3.0</v>
          </cell>
          <cell r="H1199" t="str">
            <v>OF4009</v>
          </cell>
          <cell r="I1199"/>
          <cell r="J1199">
            <v>8</v>
          </cell>
          <cell r="K1199">
            <v>8</v>
          </cell>
          <cell r="L1199">
            <v>0</v>
          </cell>
          <cell r="M1199">
            <v>1</v>
          </cell>
          <cell r="N1199" t="str">
            <v>-</v>
          </cell>
          <cell r="O1199" t="str">
            <v>-</v>
          </cell>
          <cell r="P1199" t="str">
            <v>-</v>
          </cell>
          <cell r="Q1199" t="str">
            <v>-</v>
          </cell>
          <cell r="R1199" t="str">
            <v>RVC</v>
          </cell>
          <cell r="S1199" t="str">
            <v>-</v>
          </cell>
          <cell r="T1199" t="str">
            <v>-</v>
          </cell>
          <cell r="U1199">
            <v>42760</v>
          </cell>
          <cell r="V1199">
            <v>42804</v>
          </cell>
          <cell r="W1199">
            <v>43011</v>
          </cell>
          <cell r="X1199">
            <v>45</v>
          </cell>
          <cell r="Y1199">
            <v>43011</v>
          </cell>
          <cell r="Z1199">
            <v>0</v>
          </cell>
        </row>
        <row r="1200">
          <cell r="C1200">
            <v>4011</v>
          </cell>
          <cell r="D1200" t="str">
            <v>EAECEU</v>
          </cell>
          <cell r="E1200">
            <v>2017</v>
          </cell>
          <cell r="F1200" t="str">
            <v>TA</v>
          </cell>
          <cell r="G1200" t="str">
            <v>CC SCADA EAE CEUTA v1.4</v>
          </cell>
          <cell r="H1200" t="str">
            <v>IND</v>
          </cell>
          <cell r="I1200"/>
          <cell r="J1200">
            <v>6</v>
          </cell>
          <cell r="K1200">
            <v>3</v>
          </cell>
          <cell r="L1200">
            <v>3</v>
          </cell>
          <cell r="M1200">
            <v>0.5</v>
          </cell>
          <cell r="N1200" t="str">
            <v>-</v>
          </cell>
          <cell r="O1200" t="str">
            <v>-</v>
          </cell>
          <cell r="P1200" t="str">
            <v>-</v>
          </cell>
          <cell r="Q1200" t="str">
            <v>-</v>
          </cell>
          <cell r="R1200" t="str">
            <v>RVC</v>
          </cell>
          <cell r="S1200" t="str">
            <v>-</v>
          </cell>
          <cell r="T1200" t="str">
            <v>-</v>
          </cell>
          <cell r="U1200">
            <v>42762</v>
          </cell>
          <cell r="V1200">
            <v>42825</v>
          </cell>
          <cell r="W1200">
            <v>42825</v>
          </cell>
          <cell r="X1200">
            <v>64</v>
          </cell>
          <cell r="Y1200">
            <v>42782</v>
          </cell>
          <cell r="Z1200">
            <v>-44</v>
          </cell>
        </row>
        <row r="1201">
          <cell r="C1201">
            <v>4012</v>
          </cell>
          <cell r="D1201" t="str">
            <v>SITEL</v>
          </cell>
          <cell r="E1201">
            <v>2017</v>
          </cell>
          <cell r="F1201" t="str">
            <v>TA</v>
          </cell>
          <cell r="G1201" t="str">
            <v>FW CAP-PRX v6.0 (IEC-870/101/104,PROSA CAP16 RTU)</v>
          </cell>
          <cell r="H1201" t="str">
            <v>OF3983</v>
          </cell>
          <cell r="I1201"/>
          <cell r="J1201">
            <v>140</v>
          </cell>
          <cell r="K1201">
            <v>207</v>
          </cell>
          <cell r="L1201">
            <v>-67</v>
          </cell>
          <cell r="M1201">
            <v>1.4785714285714286</v>
          </cell>
          <cell r="N1201" t="str">
            <v>-</v>
          </cell>
          <cell r="O1201" t="str">
            <v>-</v>
          </cell>
          <cell r="P1201" t="str">
            <v>-</v>
          </cell>
          <cell r="Q1201" t="str">
            <v>-</v>
          </cell>
          <cell r="R1201" t="str">
            <v>MTS</v>
          </cell>
          <cell r="S1201" t="str">
            <v>-</v>
          </cell>
          <cell r="T1201" t="str">
            <v>-</v>
          </cell>
          <cell r="U1201">
            <v>42754</v>
          </cell>
          <cell r="V1201">
            <v>42916</v>
          </cell>
          <cell r="W1201">
            <v>42916</v>
          </cell>
          <cell r="X1201">
            <v>161</v>
          </cell>
          <cell r="Y1201">
            <v>43634</v>
          </cell>
          <cell r="Z1201">
            <v>708</v>
          </cell>
        </row>
        <row r="1202">
          <cell r="C1202">
            <v>4013</v>
          </cell>
          <cell r="D1202" t="str">
            <v>SITEL</v>
          </cell>
          <cell r="E1202">
            <v>2017</v>
          </cell>
          <cell r="F1202" t="str">
            <v>TA</v>
          </cell>
          <cell r="G1202" t="str">
            <v>FW CAP-PRX v9.1 (IEC-870/101/104,PROSA CAP16 CH)</v>
          </cell>
          <cell r="H1202" t="str">
            <v>OF5382</v>
          </cell>
          <cell r="I1202"/>
          <cell r="J1202">
            <v>64</v>
          </cell>
          <cell r="K1202">
            <v>4.58</v>
          </cell>
          <cell r="L1202">
            <v>59.42</v>
          </cell>
          <cell r="M1202">
            <v>7.1562500000000001E-2</v>
          </cell>
          <cell r="N1202" t="str">
            <v>-</v>
          </cell>
          <cell r="O1202" t="str">
            <v>-</v>
          </cell>
          <cell r="P1202" t="str">
            <v>-</v>
          </cell>
          <cell r="Q1202" t="str">
            <v>-</v>
          </cell>
          <cell r="R1202" t="str">
            <v>EDC</v>
          </cell>
          <cell r="S1202" t="str">
            <v>-</v>
          </cell>
          <cell r="T1202" t="str">
            <v>-</v>
          </cell>
          <cell r="U1202">
            <v>43686</v>
          </cell>
          <cell r="V1202">
            <v>43769</v>
          </cell>
          <cell r="W1202">
            <v>43822</v>
          </cell>
          <cell r="X1202">
            <v>82</v>
          </cell>
          <cell r="Y1202">
            <v>43822</v>
          </cell>
          <cell r="Z1202">
            <v>0</v>
          </cell>
        </row>
        <row r="1203">
          <cell r="C1203">
            <v>4014</v>
          </cell>
          <cell r="D1203" t="str">
            <v>SITEL</v>
          </cell>
          <cell r="E1203">
            <v>2017</v>
          </cell>
          <cell r="F1203" t="str">
            <v>TA</v>
          </cell>
          <cell r="G1203" t="str">
            <v>FW CAP-PRX v6.2 (IEC-870/101/104,C8/C TEAM)</v>
          </cell>
          <cell r="H1203" t="str">
            <v>OF3983</v>
          </cell>
          <cell r="I1203"/>
          <cell r="J1203">
            <v>315</v>
          </cell>
          <cell r="K1203">
            <v>160.5</v>
          </cell>
          <cell r="L1203">
            <v>154.5</v>
          </cell>
          <cell r="M1203">
            <v>0.50952380952380949</v>
          </cell>
          <cell r="N1203" t="str">
            <v>-</v>
          </cell>
          <cell r="O1203" t="str">
            <v>-</v>
          </cell>
          <cell r="P1203" t="str">
            <v>-</v>
          </cell>
          <cell r="Q1203" t="str">
            <v>-</v>
          </cell>
          <cell r="R1203" t="str">
            <v>MTS</v>
          </cell>
          <cell r="S1203" t="str">
            <v>-</v>
          </cell>
          <cell r="T1203" t="str">
            <v>-</v>
          </cell>
          <cell r="U1203">
            <v>42754</v>
          </cell>
          <cell r="V1203">
            <v>42916</v>
          </cell>
          <cell r="W1203">
            <v>43164</v>
          </cell>
          <cell r="X1203">
            <v>161</v>
          </cell>
          <cell r="Y1203">
            <v>43164</v>
          </cell>
          <cell r="Z1203">
            <v>0</v>
          </cell>
        </row>
        <row r="1204">
          <cell r="C1204">
            <v>4015</v>
          </cell>
          <cell r="D1204" t="str">
            <v>SITEL</v>
          </cell>
          <cell r="E1204">
            <v>2017</v>
          </cell>
          <cell r="F1204" t="str">
            <v>OB</v>
          </cell>
          <cell r="G1204" t="str">
            <v>RTU S.E. GAFA v2.0</v>
          </cell>
          <cell r="H1204" t="str">
            <v>OF3983</v>
          </cell>
          <cell r="I1204"/>
          <cell r="J1204">
            <v>7</v>
          </cell>
          <cell r="K1204">
            <v>0</v>
          </cell>
          <cell r="L1204">
            <v>7</v>
          </cell>
          <cell r="M1204">
            <v>0</v>
          </cell>
          <cell r="N1204" t="str">
            <v>-</v>
          </cell>
          <cell r="O1204" t="str">
            <v>-</v>
          </cell>
          <cell r="P1204" t="str">
            <v>EMM</v>
          </cell>
          <cell r="Q1204" t="str">
            <v>-</v>
          </cell>
          <cell r="R1204" t="str">
            <v>-</v>
          </cell>
          <cell r="S1204" t="str">
            <v>-</v>
          </cell>
          <cell r="T1204" t="str">
            <v>-</v>
          </cell>
          <cell r="U1204">
            <v>42754</v>
          </cell>
          <cell r="V1204">
            <v>42916</v>
          </cell>
          <cell r="W1204">
            <v>42916</v>
          </cell>
          <cell r="X1204">
            <v>161</v>
          </cell>
          <cell r="Y1204"/>
          <cell r="Z1204" t="str">
            <v/>
          </cell>
        </row>
        <row r="1205">
          <cell r="C1205">
            <v>4016</v>
          </cell>
          <cell r="D1205" t="str">
            <v>SITEL</v>
          </cell>
          <cell r="E1205">
            <v>2017</v>
          </cell>
          <cell r="F1205" t="str">
            <v>OB</v>
          </cell>
          <cell r="G1205" t="str">
            <v>RTU S.E. TORRES i BAGES v3.0</v>
          </cell>
          <cell r="H1205" t="str">
            <v>OF3983</v>
          </cell>
          <cell r="I1205"/>
          <cell r="J1205">
            <v>7</v>
          </cell>
          <cell r="K1205">
            <v>0</v>
          </cell>
          <cell r="L1205">
            <v>7</v>
          </cell>
          <cell r="M1205">
            <v>0</v>
          </cell>
          <cell r="N1205" t="str">
            <v>-</v>
          </cell>
          <cell r="O1205" t="str">
            <v>-</v>
          </cell>
          <cell r="P1205" t="str">
            <v>EMM</v>
          </cell>
          <cell r="Q1205" t="str">
            <v>-</v>
          </cell>
          <cell r="R1205" t="str">
            <v>-</v>
          </cell>
          <cell r="S1205" t="str">
            <v>-</v>
          </cell>
          <cell r="T1205" t="str">
            <v>-</v>
          </cell>
          <cell r="U1205">
            <v>42754</v>
          </cell>
          <cell r="V1205">
            <v>42916</v>
          </cell>
          <cell r="W1205">
            <v>42916</v>
          </cell>
          <cell r="X1205">
            <v>161</v>
          </cell>
          <cell r="Y1205"/>
          <cell r="Z1205" t="str">
            <v/>
          </cell>
        </row>
        <row r="1206">
          <cell r="C1206">
            <v>4017</v>
          </cell>
          <cell r="D1206" t="str">
            <v>SITEL</v>
          </cell>
          <cell r="E1206">
            <v>2017</v>
          </cell>
          <cell r="F1206" t="str">
            <v>OB</v>
          </cell>
          <cell r="G1206" t="str">
            <v>RTU S.E. MARGENS v2.0</v>
          </cell>
          <cell r="H1206" t="str">
            <v>OF3983</v>
          </cell>
          <cell r="I1206"/>
          <cell r="J1206">
            <v>7</v>
          </cell>
          <cell r="K1206">
            <v>0</v>
          </cell>
          <cell r="L1206">
            <v>7</v>
          </cell>
          <cell r="M1206">
            <v>0</v>
          </cell>
          <cell r="N1206" t="str">
            <v>-</v>
          </cell>
          <cell r="O1206" t="str">
            <v>-</v>
          </cell>
          <cell r="P1206" t="str">
            <v>EMM</v>
          </cell>
          <cell r="Q1206" t="str">
            <v>-</v>
          </cell>
          <cell r="R1206" t="str">
            <v>-</v>
          </cell>
          <cell r="S1206" t="str">
            <v>-</v>
          </cell>
          <cell r="T1206" t="str">
            <v>-</v>
          </cell>
          <cell r="U1206">
            <v>42754</v>
          </cell>
          <cell r="V1206">
            <v>42916</v>
          </cell>
          <cell r="W1206">
            <v>42916</v>
          </cell>
          <cell r="X1206">
            <v>161</v>
          </cell>
          <cell r="Y1206"/>
          <cell r="Z1206" t="str">
            <v/>
          </cell>
        </row>
        <row r="1207">
          <cell r="C1207">
            <v>4018</v>
          </cell>
          <cell r="D1207" t="str">
            <v>SITEL</v>
          </cell>
          <cell r="E1207">
            <v>2017</v>
          </cell>
          <cell r="F1207" t="str">
            <v>OB</v>
          </cell>
          <cell r="G1207" t="str">
            <v>RTU S.E. SANT PERE v3.0</v>
          </cell>
          <cell r="H1207" t="str">
            <v>OF3983</v>
          </cell>
          <cell r="I1207"/>
          <cell r="J1207">
            <v>7</v>
          </cell>
          <cell r="K1207">
            <v>0</v>
          </cell>
          <cell r="L1207">
            <v>7</v>
          </cell>
          <cell r="M1207">
            <v>0</v>
          </cell>
          <cell r="N1207" t="str">
            <v>-</v>
          </cell>
          <cell r="O1207" t="str">
            <v>-</v>
          </cell>
          <cell r="P1207" t="str">
            <v>EMM</v>
          </cell>
          <cell r="Q1207" t="str">
            <v>-</v>
          </cell>
          <cell r="R1207" t="str">
            <v>-</v>
          </cell>
          <cell r="S1207" t="str">
            <v>-</v>
          </cell>
          <cell r="T1207" t="str">
            <v>-</v>
          </cell>
          <cell r="U1207">
            <v>42754</v>
          </cell>
          <cell r="V1207">
            <v>42916</v>
          </cell>
          <cell r="W1207">
            <v>42916</v>
          </cell>
          <cell r="X1207">
            <v>161</v>
          </cell>
          <cell r="Y1207"/>
          <cell r="Z1207" t="str">
            <v/>
          </cell>
        </row>
        <row r="1208">
          <cell r="C1208">
            <v>4019</v>
          </cell>
          <cell r="D1208" t="str">
            <v>SITEL</v>
          </cell>
          <cell r="E1208">
            <v>2017</v>
          </cell>
          <cell r="F1208" t="str">
            <v>OB</v>
          </cell>
          <cell r="G1208" t="str">
            <v>RTU S.E. BOVILA v3.0</v>
          </cell>
          <cell r="H1208" t="str">
            <v>OF3983</v>
          </cell>
          <cell r="I1208"/>
          <cell r="J1208">
            <v>7</v>
          </cell>
          <cell r="K1208">
            <v>0</v>
          </cell>
          <cell r="L1208">
            <v>7</v>
          </cell>
          <cell r="M1208">
            <v>0</v>
          </cell>
          <cell r="N1208" t="str">
            <v>-</v>
          </cell>
          <cell r="O1208" t="str">
            <v>-</v>
          </cell>
          <cell r="P1208" t="str">
            <v>EMM</v>
          </cell>
          <cell r="Q1208" t="str">
            <v>-</v>
          </cell>
          <cell r="R1208" t="str">
            <v>-</v>
          </cell>
          <cell r="S1208" t="str">
            <v>-</v>
          </cell>
          <cell r="T1208" t="str">
            <v>-</v>
          </cell>
          <cell r="U1208">
            <v>42754</v>
          </cell>
          <cell r="V1208">
            <v>42916</v>
          </cell>
          <cell r="W1208">
            <v>42916</v>
          </cell>
          <cell r="X1208">
            <v>161</v>
          </cell>
          <cell r="Y1208"/>
          <cell r="Z1208" t="str">
            <v/>
          </cell>
        </row>
        <row r="1209">
          <cell r="C1209">
            <v>4020</v>
          </cell>
          <cell r="D1209" t="str">
            <v>SITEL</v>
          </cell>
          <cell r="E1209">
            <v>2017</v>
          </cell>
          <cell r="F1209" t="str">
            <v>OB</v>
          </cell>
          <cell r="G1209" t="str">
            <v>RTU S.E. FEU v2.0</v>
          </cell>
          <cell r="H1209" t="str">
            <v>OF3983</v>
          </cell>
          <cell r="I1209"/>
          <cell r="J1209">
            <v>7</v>
          </cell>
          <cell r="K1209">
            <v>0</v>
          </cell>
          <cell r="L1209">
            <v>7</v>
          </cell>
          <cell r="M1209">
            <v>0</v>
          </cell>
          <cell r="N1209" t="str">
            <v>-</v>
          </cell>
          <cell r="O1209" t="str">
            <v>-</v>
          </cell>
          <cell r="P1209" t="str">
            <v>EMM</v>
          </cell>
          <cell r="Q1209" t="str">
            <v>-</v>
          </cell>
          <cell r="R1209" t="str">
            <v>-</v>
          </cell>
          <cell r="S1209" t="str">
            <v>-</v>
          </cell>
          <cell r="T1209" t="str">
            <v>-</v>
          </cell>
          <cell r="U1209">
            <v>42754</v>
          </cell>
          <cell r="V1209">
            <v>42916</v>
          </cell>
          <cell r="W1209">
            <v>42916</v>
          </cell>
          <cell r="X1209">
            <v>161</v>
          </cell>
          <cell r="Y1209"/>
          <cell r="Z1209" t="str">
            <v/>
          </cell>
        </row>
        <row r="1210">
          <cell r="C1210">
            <v>4021</v>
          </cell>
          <cell r="D1210" t="str">
            <v>SITEL</v>
          </cell>
          <cell r="E1210">
            <v>2017</v>
          </cell>
          <cell r="F1210" t="str">
            <v>OB</v>
          </cell>
          <cell r="G1210" t="str">
            <v>RTU I.A.T. BELLMUNT v3,0</v>
          </cell>
          <cell r="H1210" t="str">
            <v>OF3983</v>
          </cell>
          <cell r="I1210"/>
          <cell r="J1210">
            <v>7</v>
          </cell>
          <cell r="K1210">
            <v>0</v>
          </cell>
          <cell r="L1210">
            <v>7</v>
          </cell>
          <cell r="M1210">
            <v>0</v>
          </cell>
          <cell r="N1210" t="str">
            <v>-</v>
          </cell>
          <cell r="O1210" t="str">
            <v>-</v>
          </cell>
          <cell r="P1210" t="str">
            <v>EMM</v>
          </cell>
          <cell r="Q1210" t="str">
            <v>-</v>
          </cell>
          <cell r="R1210" t="str">
            <v>-</v>
          </cell>
          <cell r="S1210" t="str">
            <v>-</v>
          </cell>
          <cell r="T1210" t="str">
            <v>-</v>
          </cell>
          <cell r="U1210">
            <v>42754</v>
          </cell>
          <cell r="V1210">
            <v>42916</v>
          </cell>
          <cell r="W1210">
            <v>42916</v>
          </cell>
          <cell r="X1210">
            <v>161</v>
          </cell>
          <cell r="Y1210"/>
          <cell r="Z1210" t="str">
            <v/>
          </cell>
        </row>
        <row r="1211">
          <cell r="C1211">
            <v>4022</v>
          </cell>
          <cell r="D1211" t="str">
            <v>SITEL</v>
          </cell>
          <cell r="E1211">
            <v>2017</v>
          </cell>
          <cell r="F1211" t="str">
            <v>OB</v>
          </cell>
          <cell r="G1211" t="str">
            <v>RTU I.A.T. LA SALA v3,0</v>
          </cell>
          <cell r="H1211" t="str">
            <v>OF3983</v>
          </cell>
          <cell r="I1211"/>
          <cell r="J1211">
            <v>7</v>
          </cell>
          <cell r="K1211">
            <v>0</v>
          </cell>
          <cell r="L1211">
            <v>7</v>
          </cell>
          <cell r="M1211">
            <v>0</v>
          </cell>
          <cell r="N1211" t="str">
            <v>-</v>
          </cell>
          <cell r="O1211" t="str">
            <v>-</v>
          </cell>
          <cell r="P1211" t="str">
            <v>EMM</v>
          </cell>
          <cell r="Q1211" t="str">
            <v>-</v>
          </cell>
          <cell r="R1211" t="str">
            <v>-</v>
          </cell>
          <cell r="S1211" t="str">
            <v>-</v>
          </cell>
          <cell r="T1211" t="str">
            <v>-</v>
          </cell>
          <cell r="U1211">
            <v>42754</v>
          </cell>
          <cell r="V1211">
            <v>42916</v>
          </cell>
          <cell r="W1211">
            <v>42916</v>
          </cell>
          <cell r="X1211">
            <v>161</v>
          </cell>
          <cell r="Y1211"/>
          <cell r="Z1211" t="str">
            <v/>
          </cell>
        </row>
        <row r="1212">
          <cell r="C1212">
            <v>4023</v>
          </cell>
          <cell r="D1212" t="str">
            <v>SITEL</v>
          </cell>
          <cell r="E1212">
            <v>2017</v>
          </cell>
          <cell r="F1212" t="str">
            <v>OB</v>
          </cell>
          <cell r="G1212" t="str">
            <v>RTU S.E. MATABOSCH v2,0</v>
          </cell>
          <cell r="H1212" t="str">
            <v>OF3983</v>
          </cell>
          <cell r="I1212"/>
          <cell r="J1212">
            <v>7</v>
          </cell>
          <cell r="K1212">
            <v>0</v>
          </cell>
          <cell r="L1212">
            <v>7</v>
          </cell>
          <cell r="M1212">
            <v>0</v>
          </cell>
          <cell r="N1212" t="str">
            <v>-</v>
          </cell>
          <cell r="O1212" t="str">
            <v>-</v>
          </cell>
          <cell r="P1212" t="str">
            <v>EMM</v>
          </cell>
          <cell r="Q1212" t="str">
            <v>-</v>
          </cell>
          <cell r="R1212" t="str">
            <v>-</v>
          </cell>
          <cell r="S1212" t="str">
            <v>-</v>
          </cell>
          <cell r="T1212" t="str">
            <v>-</v>
          </cell>
          <cell r="U1212">
            <v>42754</v>
          </cell>
          <cell r="V1212">
            <v>42916</v>
          </cell>
          <cell r="W1212">
            <v>42916</v>
          </cell>
          <cell r="X1212">
            <v>161</v>
          </cell>
          <cell r="Y1212"/>
          <cell r="Z1212" t="str">
            <v/>
          </cell>
        </row>
        <row r="1213">
          <cell r="C1213">
            <v>4024</v>
          </cell>
          <cell r="D1213" t="str">
            <v>SITEL</v>
          </cell>
          <cell r="E1213">
            <v>2017</v>
          </cell>
          <cell r="F1213" t="str">
            <v>OB</v>
          </cell>
          <cell r="G1213" t="str">
            <v>RTU INTERCONNEXIO BASSOLS-EYPESA v3,0</v>
          </cell>
          <cell r="H1213" t="str">
            <v>OF3983</v>
          </cell>
          <cell r="I1213"/>
          <cell r="J1213">
            <v>7</v>
          </cell>
          <cell r="K1213">
            <v>0</v>
          </cell>
          <cell r="L1213">
            <v>7</v>
          </cell>
          <cell r="M1213">
            <v>0</v>
          </cell>
          <cell r="N1213" t="str">
            <v>-</v>
          </cell>
          <cell r="O1213" t="str">
            <v>-</v>
          </cell>
          <cell r="P1213" t="str">
            <v>EMM</v>
          </cell>
          <cell r="Q1213" t="str">
            <v>-</v>
          </cell>
          <cell r="R1213" t="str">
            <v>-</v>
          </cell>
          <cell r="S1213" t="str">
            <v>-</v>
          </cell>
          <cell r="T1213" t="str">
            <v>-</v>
          </cell>
          <cell r="U1213">
            <v>42754</v>
          </cell>
          <cell r="V1213">
            <v>42916</v>
          </cell>
          <cell r="W1213">
            <v>42916</v>
          </cell>
          <cell r="X1213">
            <v>161</v>
          </cell>
          <cell r="Y1213"/>
          <cell r="Z1213" t="str">
            <v/>
          </cell>
        </row>
        <row r="1214">
          <cell r="C1214">
            <v>4025</v>
          </cell>
          <cell r="D1214" t="str">
            <v>SITEL</v>
          </cell>
          <cell r="E1214">
            <v>2017</v>
          </cell>
          <cell r="F1214" t="str">
            <v>OB</v>
          </cell>
          <cell r="G1214" t="str">
            <v>RTU S.E. AMETLLA v5,0</v>
          </cell>
          <cell r="H1214" t="str">
            <v>OF3983</v>
          </cell>
          <cell r="I1214"/>
          <cell r="J1214">
            <v>7</v>
          </cell>
          <cell r="K1214">
            <v>0</v>
          </cell>
          <cell r="L1214">
            <v>7</v>
          </cell>
          <cell r="M1214">
            <v>0</v>
          </cell>
          <cell r="N1214" t="str">
            <v>-</v>
          </cell>
          <cell r="O1214" t="str">
            <v>-</v>
          </cell>
          <cell r="P1214" t="str">
            <v>EMM</v>
          </cell>
          <cell r="Q1214" t="str">
            <v>-</v>
          </cell>
          <cell r="R1214" t="str">
            <v>-</v>
          </cell>
          <cell r="S1214" t="str">
            <v>-</v>
          </cell>
          <cell r="T1214" t="str">
            <v>-</v>
          </cell>
          <cell r="U1214">
            <v>42754</v>
          </cell>
          <cell r="V1214">
            <v>42916</v>
          </cell>
          <cell r="W1214">
            <v>42916</v>
          </cell>
          <cell r="X1214">
            <v>161</v>
          </cell>
          <cell r="Y1214"/>
          <cell r="Z1214" t="str">
            <v/>
          </cell>
        </row>
        <row r="1215">
          <cell r="C1215">
            <v>4026</v>
          </cell>
          <cell r="D1215" t="str">
            <v>SITEL</v>
          </cell>
          <cell r="E1215">
            <v>2017</v>
          </cell>
          <cell r="F1215" t="str">
            <v>OB</v>
          </cell>
          <cell r="G1215" t="str">
            <v>RTU S.E. PONENT v3.0</v>
          </cell>
          <cell r="H1215" t="str">
            <v>OF3983</v>
          </cell>
          <cell r="I1215"/>
          <cell r="J1215">
            <v>7</v>
          </cell>
          <cell r="K1215">
            <v>0</v>
          </cell>
          <cell r="L1215">
            <v>7</v>
          </cell>
          <cell r="M1215">
            <v>0</v>
          </cell>
          <cell r="N1215" t="str">
            <v>-</v>
          </cell>
          <cell r="O1215" t="str">
            <v>-</v>
          </cell>
          <cell r="P1215" t="str">
            <v>EMM</v>
          </cell>
          <cell r="Q1215" t="str">
            <v>-</v>
          </cell>
          <cell r="R1215" t="str">
            <v>-</v>
          </cell>
          <cell r="S1215" t="str">
            <v>-</v>
          </cell>
          <cell r="T1215" t="str">
            <v>-</v>
          </cell>
          <cell r="U1215">
            <v>42754</v>
          </cell>
          <cell r="V1215">
            <v>42916</v>
          </cell>
          <cell r="W1215">
            <v>42916</v>
          </cell>
          <cell r="X1215">
            <v>161</v>
          </cell>
          <cell r="Y1215"/>
          <cell r="Z1215" t="str">
            <v/>
          </cell>
        </row>
        <row r="1216">
          <cell r="C1216"/>
          <cell r="D1216"/>
          <cell r="E1216"/>
          <cell r="F1216"/>
          <cell r="G1216"/>
          <cell r="H1216"/>
          <cell r="I1216"/>
          <cell r="J1216">
            <v>702.5</v>
          </cell>
          <cell r="K1216">
            <v>452.72999999999996</v>
          </cell>
          <cell r="L1216">
            <v>249.77000000000004</v>
          </cell>
          <cell r="M1216"/>
          <cell r="N1216"/>
          <cell r="O1216"/>
          <cell r="P1216"/>
          <cell r="Q1216"/>
          <cell r="R1216"/>
          <cell r="S1216"/>
          <cell r="T1216"/>
          <cell r="U1216"/>
          <cell r="V1216"/>
          <cell r="W1216"/>
          <cell r="X1216"/>
          <cell r="Y1216"/>
          <cell r="Z1216">
            <v>675</v>
          </cell>
        </row>
        <row r="1217">
          <cell r="J1217"/>
          <cell r="K1217"/>
          <cell r="L1217"/>
          <cell r="M1217"/>
          <cell r="Z1217"/>
        </row>
        <row r="1218">
          <cell r="D1218"/>
          <cell r="E1218"/>
          <cell r="F1218"/>
          <cell r="G1218"/>
          <cell r="H1218"/>
          <cell r="I1218"/>
          <cell r="J1218"/>
          <cell r="K1218"/>
          <cell r="L1218"/>
          <cell r="M1218"/>
          <cell r="N1218"/>
          <cell r="O1218"/>
          <cell r="P1218"/>
          <cell r="Q1218"/>
          <cell r="R1218"/>
          <cell r="S1218"/>
          <cell r="T1218"/>
          <cell r="U1218"/>
          <cell r="Z1218"/>
        </row>
        <row r="1219">
          <cell r="D1219"/>
          <cell r="E1219"/>
          <cell r="F1219"/>
          <cell r="G1219"/>
          <cell r="H1219"/>
          <cell r="I1219"/>
          <cell r="J1219"/>
          <cell r="K1219"/>
          <cell r="N1219" t="str">
            <v>APROVISIONAMENTS</v>
          </cell>
          <cell r="O1219" t="str">
            <v>ADMINISTRACIO</v>
          </cell>
          <cell r="P1219" t="str">
            <v>OPERACIONS</v>
          </cell>
          <cell r="Q1219" t="str">
            <v>IMPLEMENTACIO</v>
          </cell>
          <cell r="R1219" t="str">
            <v>DESENVOLUPAMENT</v>
          </cell>
          <cell r="S1219" t="str">
            <v>COMERCIAL</v>
          </cell>
          <cell r="T1219" t="str">
            <v>CONSUL.TELCOMUNIC.</v>
          </cell>
          <cell r="U1219"/>
          <cell r="Z1219"/>
        </row>
        <row r="1220">
          <cell r="N1220"/>
          <cell r="O1220"/>
          <cell r="P1220"/>
          <cell r="Q1220"/>
          <cell r="R1220"/>
          <cell r="S1220"/>
          <cell r="T1220"/>
          <cell r="U1220"/>
          <cell r="Z1220"/>
        </row>
        <row r="1221">
          <cell r="N1221"/>
          <cell r="O1221"/>
          <cell r="P1221"/>
          <cell r="Q1221"/>
          <cell r="R1221"/>
          <cell r="S1221"/>
          <cell r="T1221"/>
          <cell r="U1221"/>
          <cell r="Z1221"/>
        </row>
        <row r="1222">
          <cell r="N1222"/>
          <cell r="O1222"/>
          <cell r="P1222"/>
          <cell r="Q1222"/>
          <cell r="R1222"/>
          <cell r="S1222"/>
          <cell r="T1222"/>
          <cell r="U1222"/>
          <cell r="Z1222"/>
        </row>
        <row r="1223">
          <cell r="E1223"/>
          <cell r="F1223"/>
          <cell r="G1223"/>
          <cell r="H1223"/>
          <cell r="I1223"/>
          <cell r="J1223"/>
          <cell r="K1223"/>
          <cell r="L1223"/>
          <cell r="M1223"/>
          <cell r="N1223"/>
          <cell r="O1223"/>
          <cell r="P1223"/>
          <cell r="Q1223"/>
          <cell r="R1223"/>
          <cell r="S1223"/>
          <cell r="T1223"/>
          <cell r="U1223"/>
          <cell r="Z1223"/>
        </row>
        <row r="1224">
          <cell r="E1224" t="str">
            <v>Projectes (EXTERNS) en curs 2.017</v>
          </cell>
          <cell r="F1224"/>
          <cell r="G1224"/>
          <cell r="H1224"/>
          <cell r="I1224"/>
          <cell r="J1224"/>
          <cell r="K1224"/>
          <cell r="L1224"/>
          <cell r="M1224"/>
          <cell r="N1224"/>
          <cell r="O1224"/>
          <cell r="P1224"/>
          <cell r="Q1224"/>
          <cell r="R1224"/>
          <cell r="S1224"/>
          <cell r="T1224"/>
          <cell r="U1224"/>
          <cell r="Z1224"/>
        </row>
        <row r="1225">
          <cell r="N1225"/>
          <cell r="O1225"/>
          <cell r="P1225"/>
          <cell r="Q1225"/>
          <cell r="R1225"/>
          <cell r="S1225"/>
          <cell r="T1225"/>
          <cell r="U1225"/>
          <cell r="Z1225"/>
        </row>
        <row r="1226">
          <cell r="C1226"/>
          <cell r="D1226"/>
          <cell r="E1226"/>
          <cell r="F1226"/>
          <cell r="G1226"/>
          <cell r="H1226"/>
          <cell r="I1226"/>
          <cell r="J1226"/>
          <cell r="K1226"/>
          <cell r="L1226"/>
          <cell r="M1226"/>
          <cell r="N1226"/>
          <cell r="O1226"/>
          <cell r="P1226"/>
          <cell r="Q1226"/>
          <cell r="R1226"/>
          <cell r="S1226"/>
          <cell r="T1226"/>
          <cell r="U1226"/>
          <cell r="V1226"/>
          <cell r="W1226"/>
          <cell r="X1226"/>
          <cell r="Y1226"/>
          <cell r="Z1226"/>
        </row>
        <row r="1227">
          <cell r="C1227" t="str">
            <v>OF</v>
          </cell>
          <cell r="D1227" t="str">
            <v>CLIENT</v>
          </cell>
          <cell r="E1227" t="str">
            <v>ANY</v>
          </cell>
          <cell r="F1227" t="str">
            <v>STATUS</v>
          </cell>
          <cell r="G1227" t="str">
            <v>PROJECTE</v>
          </cell>
          <cell r="H1227" t="str">
            <v>TIPUS OF o DEPENDENCIA</v>
          </cell>
          <cell r="I1227"/>
          <cell r="J1227" t="str">
            <v>PREV</v>
          </cell>
          <cell r="K1227" t="str">
            <v>TOTAL</v>
          </cell>
          <cell r="L1227" t="str">
            <v>DESV</v>
          </cell>
          <cell r="M1227" t="str">
            <v>AVANÇ</v>
          </cell>
          <cell r="N1227" t="str">
            <v>DPT. IMPLICATS</v>
          </cell>
          <cell r="O1227"/>
          <cell r="P1227"/>
          <cell r="Q1227"/>
          <cell r="R1227"/>
          <cell r="S1227"/>
          <cell r="T1227"/>
          <cell r="U1227" t="str">
            <v>DATA</v>
          </cell>
          <cell r="V1227" t="str">
            <v>DATA</v>
          </cell>
          <cell r="W1227" t="str">
            <v>DATA</v>
          </cell>
          <cell r="X1227" t="str">
            <v>DURADA</v>
          </cell>
          <cell r="Y1227" t="str">
            <v>DATA</v>
          </cell>
          <cell r="Z1227" t="str">
            <v>DESVIAC.</v>
          </cell>
        </row>
        <row r="1228">
          <cell r="C1228"/>
          <cell r="D1228"/>
          <cell r="E1228"/>
          <cell r="F1228"/>
          <cell r="G1228"/>
          <cell r="H1228"/>
          <cell r="I1228"/>
          <cell r="J1228"/>
          <cell r="K1228" t="str">
            <v>REAL</v>
          </cell>
          <cell r="L1228"/>
          <cell r="M1228"/>
          <cell r="N1228"/>
          <cell r="O1228"/>
          <cell r="P1228"/>
          <cell r="Q1228"/>
          <cell r="R1228"/>
          <cell r="S1228"/>
          <cell r="T1228"/>
          <cell r="U1228" t="str">
            <v>INICI</v>
          </cell>
          <cell r="V1228" t="str">
            <v>ENTREGA</v>
          </cell>
          <cell r="W1228" t="str">
            <v>REVISADA</v>
          </cell>
          <cell r="X1228"/>
          <cell r="Y1228" t="str">
            <v>ACCEP.</v>
          </cell>
          <cell r="Z1228"/>
        </row>
        <row r="1229">
          <cell r="C1229"/>
          <cell r="D1229"/>
          <cell r="E1229"/>
          <cell r="F1229"/>
          <cell r="G1229"/>
          <cell r="H1229"/>
          <cell r="I1229"/>
          <cell r="J1229"/>
          <cell r="K1229"/>
          <cell r="L1229"/>
          <cell r="M1229"/>
          <cell r="N1229"/>
          <cell r="O1229"/>
          <cell r="P1229"/>
          <cell r="Q1229"/>
          <cell r="R1229"/>
          <cell r="S1229"/>
          <cell r="T1229"/>
          <cell r="U1229"/>
          <cell r="V1229"/>
          <cell r="W1229"/>
          <cell r="X1229"/>
          <cell r="Y1229"/>
          <cell r="Z1229"/>
        </row>
        <row r="1230">
          <cell r="C1230">
            <v>4027</v>
          </cell>
          <cell r="D1230" t="str">
            <v>SITEL</v>
          </cell>
          <cell r="E1230">
            <v>2017</v>
          </cell>
          <cell r="F1230" t="str">
            <v>OB</v>
          </cell>
          <cell r="G1230" t="str">
            <v>RTU RPT RADIO v2,0</v>
          </cell>
          <cell r="H1230" t="str">
            <v>OF3983</v>
          </cell>
          <cell r="I1230"/>
          <cell r="J1230">
            <v>7</v>
          </cell>
          <cell r="K1230">
            <v>0</v>
          </cell>
          <cell r="L1230">
            <v>7</v>
          </cell>
          <cell r="M1230">
            <v>0</v>
          </cell>
          <cell r="N1230" t="str">
            <v>-</v>
          </cell>
          <cell r="O1230" t="str">
            <v>-</v>
          </cell>
          <cell r="P1230" t="str">
            <v>EMM</v>
          </cell>
          <cell r="Q1230" t="str">
            <v>-</v>
          </cell>
          <cell r="R1230" t="str">
            <v>-</v>
          </cell>
          <cell r="S1230" t="str">
            <v>-</v>
          </cell>
          <cell r="T1230" t="str">
            <v>-</v>
          </cell>
          <cell r="U1230">
            <v>42754</v>
          </cell>
          <cell r="V1230">
            <v>42916</v>
          </cell>
          <cell r="W1230">
            <v>42916</v>
          </cell>
          <cell r="X1230">
            <v>161</v>
          </cell>
          <cell r="Y1230"/>
          <cell r="Z1230" t="str">
            <v/>
          </cell>
        </row>
        <row r="1231">
          <cell r="C1231">
            <v>4028</v>
          </cell>
          <cell r="D1231" t="str">
            <v>SITEL</v>
          </cell>
          <cell r="E1231">
            <v>2017</v>
          </cell>
          <cell r="F1231" t="str">
            <v>OB</v>
          </cell>
          <cell r="G1231" t="str">
            <v>RTU C.H. PORTABELLA v2,0</v>
          </cell>
          <cell r="H1231" t="str">
            <v>OF3983</v>
          </cell>
          <cell r="I1231"/>
          <cell r="J1231">
            <v>7</v>
          </cell>
          <cell r="K1231">
            <v>0</v>
          </cell>
          <cell r="L1231">
            <v>7</v>
          </cell>
          <cell r="M1231">
            <v>0</v>
          </cell>
          <cell r="N1231" t="str">
            <v>-</v>
          </cell>
          <cell r="O1231" t="str">
            <v>-</v>
          </cell>
          <cell r="P1231" t="str">
            <v>EMM</v>
          </cell>
          <cell r="Q1231" t="str">
            <v>-</v>
          </cell>
          <cell r="R1231" t="str">
            <v>-</v>
          </cell>
          <cell r="S1231" t="str">
            <v>-</v>
          </cell>
          <cell r="T1231" t="str">
            <v>-</v>
          </cell>
          <cell r="U1231">
            <v>42754</v>
          </cell>
          <cell r="V1231">
            <v>42916</v>
          </cell>
          <cell r="W1231">
            <v>42916</v>
          </cell>
          <cell r="X1231">
            <v>161</v>
          </cell>
          <cell r="Y1231"/>
          <cell r="Z1231" t="str">
            <v/>
          </cell>
        </row>
        <row r="1232">
          <cell r="C1232">
            <v>4029</v>
          </cell>
          <cell r="D1232" t="str">
            <v>SITEL</v>
          </cell>
          <cell r="E1232">
            <v>2017</v>
          </cell>
          <cell r="F1232" t="str">
            <v>OB</v>
          </cell>
          <cell r="G1232" t="str">
            <v>RTU S.E. SANT JAUME v2,0</v>
          </cell>
          <cell r="H1232" t="str">
            <v>OF3983</v>
          </cell>
          <cell r="I1232"/>
          <cell r="J1232">
            <v>7</v>
          </cell>
          <cell r="K1232">
            <v>0</v>
          </cell>
          <cell r="L1232">
            <v>7</v>
          </cell>
          <cell r="M1232">
            <v>0</v>
          </cell>
          <cell r="N1232" t="str">
            <v>-</v>
          </cell>
          <cell r="O1232" t="str">
            <v>-</v>
          </cell>
          <cell r="P1232" t="str">
            <v>EMM</v>
          </cell>
          <cell r="Q1232" t="str">
            <v>-</v>
          </cell>
          <cell r="R1232" t="str">
            <v>-</v>
          </cell>
          <cell r="S1232" t="str">
            <v>-</v>
          </cell>
          <cell r="T1232" t="str">
            <v>-</v>
          </cell>
          <cell r="U1232">
            <v>42754</v>
          </cell>
          <cell r="V1232">
            <v>42916</v>
          </cell>
          <cell r="W1232">
            <v>42916</v>
          </cell>
          <cell r="X1232">
            <v>161</v>
          </cell>
          <cell r="Y1232"/>
          <cell r="Z1232" t="str">
            <v/>
          </cell>
        </row>
        <row r="1233">
          <cell r="C1233">
            <v>4030</v>
          </cell>
          <cell r="D1233" t="str">
            <v>SITEL</v>
          </cell>
          <cell r="E1233">
            <v>2017</v>
          </cell>
          <cell r="F1233" t="str">
            <v>OB</v>
          </cell>
          <cell r="G1233" t="str">
            <v>RTU S.E. DOLCET v3,0</v>
          </cell>
          <cell r="H1233" t="str">
            <v>OF3983</v>
          </cell>
          <cell r="I1233"/>
          <cell r="J1233">
            <v>7</v>
          </cell>
          <cell r="K1233">
            <v>0</v>
          </cell>
          <cell r="L1233">
            <v>7</v>
          </cell>
          <cell r="M1233">
            <v>0</v>
          </cell>
          <cell r="N1233" t="str">
            <v>-</v>
          </cell>
          <cell r="O1233" t="str">
            <v>-</v>
          </cell>
          <cell r="P1233" t="str">
            <v>EMM</v>
          </cell>
          <cell r="Q1233" t="str">
            <v>-</v>
          </cell>
          <cell r="R1233" t="str">
            <v>-</v>
          </cell>
          <cell r="S1233" t="str">
            <v>-</v>
          </cell>
          <cell r="T1233" t="str">
            <v>-</v>
          </cell>
          <cell r="U1233">
            <v>42754</v>
          </cell>
          <cell r="V1233">
            <v>42916</v>
          </cell>
          <cell r="W1233">
            <v>42916</v>
          </cell>
          <cell r="X1233">
            <v>161</v>
          </cell>
          <cell r="Y1233"/>
          <cell r="Z1233" t="str">
            <v/>
          </cell>
        </row>
        <row r="1234">
          <cell r="C1234">
            <v>4031</v>
          </cell>
          <cell r="D1234" t="str">
            <v>SITEL</v>
          </cell>
          <cell r="E1234">
            <v>2017</v>
          </cell>
          <cell r="F1234" t="str">
            <v>OB</v>
          </cell>
          <cell r="G1234" t="str">
            <v>RTU C.T. PARROQUIA v3.0</v>
          </cell>
          <cell r="H1234" t="str">
            <v>OF3983</v>
          </cell>
          <cell r="I1234"/>
          <cell r="J1234">
            <v>7</v>
          </cell>
          <cell r="K1234">
            <v>0</v>
          </cell>
          <cell r="L1234">
            <v>7</v>
          </cell>
          <cell r="M1234">
            <v>0</v>
          </cell>
          <cell r="N1234" t="str">
            <v>-</v>
          </cell>
          <cell r="O1234" t="str">
            <v>-</v>
          </cell>
          <cell r="P1234" t="str">
            <v>EMM</v>
          </cell>
          <cell r="Q1234" t="str">
            <v>-</v>
          </cell>
          <cell r="R1234" t="str">
            <v>-</v>
          </cell>
          <cell r="S1234" t="str">
            <v>-</v>
          </cell>
          <cell r="T1234" t="str">
            <v>-</v>
          </cell>
          <cell r="U1234">
            <v>42754</v>
          </cell>
          <cell r="V1234">
            <v>42916</v>
          </cell>
          <cell r="W1234">
            <v>42916</v>
          </cell>
          <cell r="X1234">
            <v>161</v>
          </cell>
          <cell r="Y1234"/>
          <cell r="Z1234" t="str">
            <v/>
          </cell>
        </row>
        <row r="1235">
          <cell r="C1235">
            <v>4032</v>
          </cell>
          <cell r="D1235" t="str">
            <v>SITEL</v>
          </cell>
          <cell r="E1235">
            <v>2017</v>
          </cell>
          <cell r="F1235" t="str">
            <v>OB</v>
          </cell>
          <cell r="G1235" t="str">
            <v>RTU SALA UPS A/A v2,0</v>
          </cell>
          <cell r="H1235" t="str">
            <v>OF3983</v>
          </cell>
          <cell r="I1235"/>
          <cell r="J1235">
            <v>7</v>
          </cell>
          <cell r="K1235">
            <v>0</v>
          </cell>
          <cell r="L1235">
            <v>7</v>
          </cell>
          <cell r="M1235">
            <v>0</v>
          </cell>
          <cell r="N1235" t="str">
            <v>-</v>
          </cell>
          <cell r="O1235" t="str">
            <v>-</v>
          </cell>
          <cell r="P1235" t="str">
            <v>EMM</v>
          </cell>
          <cell r="Q1235" t="str">
            <v>-</v>
          </cell>
          <cell r="R1235" t="str">
            <v>-</v>
          </cell>
          <cell r="S1235" t="str">
            <v>-</v>
          </cell>
          <cell r="T1235" t="str">
            <v>-</v>
          </cell>
          <cell r="U1235">
            <v>42754</v>
          </cell>
          <cell r="V1235">
            <v>42916</v>
          </cell>
          <cell r="W1235">
            <v>42916</v>
          </cell>
          <cell r="X1235">
            <v>161</v>
          </cell>
          <cell r="Y1235"/>
          <cell r="Z1235" t="str">
            <v/>
          </cell>
        </row>
        <row r="1236">
          <cell r="C1236">
            <v>4033</v>
          </cell>
          <cell r="D1236" t="str">
            <v>SITEL</v>
          </cell>
          <cell r="E1236">
            <v>2017</v>
          </cell>
          <cell r="F1236" t="str">
            <v>OB</v>
          </cell>
          <cell r="G1236" t="str">
            <v>RTU C.T. CORRÓ v2,0</v>
          </cell>
          <cell r="H1236" t="str">
            <v>OF3983</v>
          </cell>
          <cell r="I1236"/>
          <cell r="J1236">
            <v>7</v>
          </cell>
          <cell r="K1236">
            <v>0</v>
          </cell>
          <cell r="L1236">
            <v>7</v>
          </cell>
          <cell r="M1236">
            <v>0</v>
          </cell>
          <cell r="N1236" t="str">
            <v>-</v>
          </cell>
          <cell r="O1236" t="str">
            <v>-</v>
          </cell>
          <cell r="P1236" t="str">
            <v>EMM</v>
          </cell>
          <cell r="Q1236" t="str">
            <v>-</v>
          </cell>
          <cell r="R1236" t="str">
            <v>-</v>
          </cell>
          <cell r="S1236" t="str">
            <v>-</v>
          </cell>
          <cell r="T1236" t="str">
            <v>-</v>
          </cell>
          <cell r="U1236">
            <v>42754</v>
          </cell>
          <cell r="V1236">
            <v>42916</v>
          </cell>
          <cell r="W1236">
            <v>42916</v>
          </cell>
          <cell r="X1236">
            <v>161</v>
          </cell>
          <cell r="Y1236"/>
          <cell r="Z1236" t="str">
            <v/>
          </cell>
        </row>
        <row r="1237">
          <cell r="C1237">
            <v>4034</v>
          </cell>
          <cell r="D1237" t="str">
            <v>SITEL</v>
          </cell>
          <cell r="E1237">
            <v>2017</v>
          </cell>
          <cell r="F1237" t="str">
            <v>OB</v>
          </cell>
          <cell r="G1237" t="str">
            <v>RTU C.T. PALAU DE JUSTICIA v2.0</v>
          </cell>
          <cell r="H1237" t="str">
            <v>OF3983</v>
          </cell>
          <cell r="I1237"/>
          <cell r="J1237">
            <v>7</v>
          </cell>
          <cell r="K1237">
            <v>0</v>
          </cell>
          <cell r="L1237">
            <v>7</v>
          </cell>
          <cell r="M1237">
            <v>0</v>
          </cell>
          <cell r="N1237" t="str">
            <v>-</v>
          </cell>
          <cell r="O1237" t="str">
            <v>-</v>
          </cell>
          <cell r="P1237" t="str">
            <v>EMM</v>
          </cell>
          <cell r="Q1237" t="str">
            <v>-</v>
          </cell>
          <cell r="R1237" t="str">
            <v>-</v>
          </cell>
          <cell r="S1237" t="str">
            <v>-</v>
          </cell>
          <cell r="T1237" t="str">
            <v>-</v>
          </cell>
          <cell r="U1237">
            <v>42754</v>
          </cell>
          <cell r="V1237">
            <v>42916</v>
          </cell>
          <cell r="W1237">
            <v>42916</v>
          </cell>
          <cell r="X1237">
            <v>161</v>
          </cell>
          <cell r="Y1237"/>
          <cell r="Z1237" t="str">
            <v/>
          </cell>
        </row>
        <row r="1238">
          <cell r="C1238">
            <v>4035</v>
          </cell>
          <cell r="D1238" t="str">
            <v>SITEL</v>
          </cell>
          <cell r="E1238">
            <v>2017</v>
          </cell>
          <cell r="F1238" t="str">
            <v>OB</v>
          </cell>
          <cell r="G1238" t="str">
            <v>RTU I.A.T. PUNSIC v2.0</v>
          </cell>
          <cell r="H1238" t="str">
            <v>OF3983</v>
          </cell>
          <cell r="I1238"/>
          <cell r="J1238">
            <v>7</v>
          </cell>
          <cell r="K1238">
            <v>0</v>
          </cell>
          <cell r="L1238">
            <v>7</v>
          </cell>
          <cell r="M1238">
            <v>0</v>
          </cell>
          <cell r="N1238" t="str">
            <v>-</v>
          </cell>
          <cell r="O1238" t="str">
            <v>-</v>
          </cell>
          <cell r="P1238" t="str">
            <v>EMM</v>
          </cell>
          <cell r="Q1238" t="str">
            <v>-</v>
          </cell>
          <cell r="R1238" t="str">
            <v>-</v>
          </cell>
          <cell r="S1238" t="str">
            <v>-</v>
          </cell>
          <cell r="T1238" t="str">
            <v>-</v>
          </cell>
          <cell r="U1238">
            <v>42754</v>
          </cell>
          <cell r="V1238">
            <v>42916</v>
          </cell>
          <cell r="W1238">
            <v>42916</v>
          </cell>
          <cell r="X1238">
            <v>161</v>
          </cell>
          <cell r="Y1238"/>
          <cell r="Z1238" t="str">
            <v/>
          </cell>
        </row>
        <row r="1239">
          <cell r="C1239">
            <v>4036</v>
          </cell>
          <cell r="D1239" t="str">
            <v>SITEL</v>
          </cell>
          <cell r="E1239">
            <v>2017</v>
          </cell>
          <cell r="F1239" t="str">
            <v>OB</v>
          </cell>
          <cell r="G1239" t="str">
            <v>RTU S.E. REC v3,0</v>
          </cell>
          <cell r="H1239" t="str">
            <v>OF3983</v>
          </cell>
          <cell r="I1239"/>
          <cell r="J1239">
            <v>7</v>
          </cell>
          <cell r="K1239">
            <v>0</v>
          </cell>
          <cell r="L1239">
            <v>7</v>
          </cell>
          <cell r="M1239">
            <v>0</v>
          </cell>
          <cell r="N1239" t="str">
            <v>-</v>
          </cell>
          <cell r="O1239" t="str">
            <v>-</v>
          </cell>
          <cell r="P1239" t="str">
            <v>EMM</v>
          </cell>
          <cell r="Q1239" t="str">
            <v>-</v>
          </cell>
          <cell r="R1239" t="str">
            <v>-</v>
          </cell>
          <cell r="S1239" t="str">
            <v>-</v>
          </cell>
          <cell r="T1239" t="str">
            <v>-</v>
          </cell>
          <cell r="U1239">
            <v>42754</v>
          </cell>
          <cell r="V1239">
            <v>42916</v>
          </cell>
          <cell r="W1239">
            <v>42916</v>
          </cell>
          <cell r="X1239">
            <v>161</v>
          </cell>
          <cell r="Y1239"/>
          <cell r="Z1239" t="str">
            <v/>
          </cell>
        </row>
        <row r="1240">
          <cell r="C1240">
            <v>4037</v>
          </cell>
          <cell r="D1240" t="str">
            <v>SITEL</v>
          </cell>
          <cell r="E1240">
            <v>2017</v>
          </cell>
          <cell r="F1240" t="str">
            <v>OB</v>
          </cell>
          <cell r="G1240" t="str">
            <v>RTU I.A.T. L'AJUDA v2,0</v>
          </cell>
          <cell r="H1240" t="str">
            <v>OF3983</v>
          </cell>
          <cell r="I1240"/>
          <cell r="J1240">
            <v>7</v>
          </cell>
          <cell r="K1240">
            <v>0</v>
          </cell>
          <cell r="L1240">
            <v>7</v>
          </cell>
          <cell r="M1240">
            <v>0</v>
          </cell>
          <cell r="N1240" t="str">
            <v>-</v>
          </cell>
          <cell r="O1240" t="str">
            <v>-</v>
          </cell>
          <cell r="P1240" t="str">
            <v>EMM</v>
          </cell>
          <cell r="Q1240" t="str">
            <v>-</v>
          </cell>
          <cell r="R1240" t="str">
            <v>-</v>
          </cell>
          <cell r="S1240" t="str">
            <v>-</v>
          </cell>
          <cell r="T1240" t="str">
            <v>-</v>
          </cell>
          <cell r="U1240">
            <v>42754</v>
          </cell>
          <cell r="V1240">
            <v>42916</v>
          </cell>
          <cell r="W1240">
            <v>42916</v>
          </cell>
          <cell r="X1240">
            <v>161</v>
          </cell>
          <cell r="Y1240"/>
          <cell r="Z1240" t="str">
            <v/>
          </cell>
        </row>
        <row r="1241">
          <cell r="C1241">
            <v>4038</v>
          </cell>
          <cell r="D1241" t="str">
            <v>SITEL</v>
          </cell>
          <cell r="E1241">
            <v>2017</v>
          </cell>
          <cell r="F1241" t="str">
            <v>OB</v>
          </cell>
          <cell r="G1241" t="str">
            <v>RTU S.E. CALOT v2.0</v>
          </cell>
          <cell r="H1241" t="str">
            <v>OF3983</v>
          </cell>
          <cell r="I1241"/>
          <cell r="J1241">
            <v>7</v>
          </cell>
          <cell r="K1241">
            <v>0</v>
          </cell>
          <cell r="L1241">
            <v>7</v>
          </cell>
          <cell r="M1241">
            <v>0</v>
          </cell>
          <cell r="N1241" t="str">
            <v>-</v>
          </cell>
          <cell r="O1241" t="str">
            <v>-</v>
          </cell>
          <cell r="P1241" t="str">
            <v>EMM</v>
          </cell>
          <cell r="Q1241" t="str">
            <v>-</v>
          </cell>
          <cell r="R1241" t="str">
            <v>-</v>
          </cell>
          <cell r="S1241" t="str">
            <v>-</v>
          </cell>
          <cell r="T1241" t="str">
            <v>-</v>
          </cell>
          <cell r="U1241">
            <v>42754</v>
          </cell>
          <cell r="V1241">
            <v>42916</v>
          </cell>
          <cell r="W1241">
            <v>42916</v>
          </cell>
          <cell r="X1241">
            <v>161</v>
          </cell>
          <cell r="Y1241"/>
          <cell r="Z1241" t="str">
            <v/>
          </cell>
        </row>
        <row r="1242">
          <cell r="C1242">
            <v>4039</v>
          </cell>
          <cell r="D1242" t="str">
            <v>SITEL</v>
          </cell>
          <cell r="E1242">
            <v>2017</v>
          </cell>
          <cell r="F1242" t="str">
            <v>OB</v>
          </cell>
          <cell r="G1242" t="str">
            <v>RTU S.E. PERAFITA v2,0</v>
          </cell>
          <cell r="H1242" t="str">
            <v>OF3983</v>
          </cell>
          <cell r="I1242"/>
          <cell r="J1242">
            <v>7</v>
          </cell>
          <cell r="K1242">
            <v>0</v>
          </cell>
          <cell r="L1242">
            <v>7</v>
          </cell>
          <cell r="M1242">
            <v>0</v>
          </cell>
          <cell r="N1242" t="str">
            <v>-</v>
          </cell>
          <cell r="O1242" t="str">
            <v>-</v>
          </cell>
          <cell r="P1242" t="str">
            <v>EMM</v>
          </cell>
          <cell r="Q1242" t="str">
            <v>-</v>
          </cell>
          <cell r="R1242" t="str">
            <v>-</v>
          </cell>
          <cell r="S1242" t="str">
            <v>-</v>
          </cell>
          <cell r="T1242" t="str">
            <v>-</v>
          </cell>
          <cell r="U1242">
            <v>42754</v>
          </cell>
          <cell r="V1242">
            <v>42916</v>
          </cell>
          <cell r="W1242">
            <v>42916</v>
          </cell>
          <cell r="X1242">
            <v>161</v>
          </cell>
          <cell r="Y1242"/>
          <cell r="Z1242" t="str">
            <v/>
          </cell>
        </row>
        <row r="1243">
          <cell r="C1243">
            <v>4040</v>
          </cell>
          <cell r="D1243" t="str">
            <v>SITEL</v>
          </cell>
          <cell r="E1243">
            <v>2017</v>
          </cell>
          <cell r="F1243" t="str">
            <v>OB</v>
          </cell>
          <cell r="G1243" t="str">
            <v>RTU C.T. NOVA POBLACIO VALLFOGONA v2,0</v>
          </cell>
          <cell r="H1243" t="str">
            <v>OF3983</v>
          </cell>
          <cell r="I1243"/>
          <cell r="J1243">
            <v>7</v>
          </cell>
          <cell r="K1243">
            <v>0</v>
          </cell>
          <cell r="L1243">
            <v>7</v>
          </cell>
          <cell r="M1243">
            <v>0</v>
          </cell>
          <cell r="N1243" t="str">
            <v>-</v>
          </cell>
          <cell r="O1243" t="str">
            <v>-</v>
          </cell>
          <cell r="P1243" t="str">
            <v>EMM</v>
          </cell>
          <cell r="Q1243" t="str">
            <v>-</v>
          </cell>
          <cell r="R1243" t="str">
            <v>-</v>
          </cell>
          <cell r="S1243" t="str">
            <v>-</v>
          </cell>
          <cell r="T1243" t="str">
            <v>-</v>
          </cell>
          <cell r="U1243">
            <v>42754</v>
          </cell>
          <cell r="V1243">
            <v>42916</v>
          </cell>
          <cell r="W1243">
            <v>42916</v>
          </cell>
          <cell r="X1243">
            <v>161</v>
          </cell>
          <cell r="Y1243"/>
          <cell r="Z1243" t="str">
            <v/>
          </cell>
        </row>
        <row r="1244">
          <cell r="C1244">
            <v>4041</v>
          </cell>
          <cell r="D1244" t="str">
            <v>SITEL</v>
          </cell>
          <cell r="E1244">
            <v>2017</v>
          </cell>
          <cell r="F1244" t="str">
            <v>OB</v>
          </cell>
          <cell r="G1244" t="str">
            <v>RTU C.T. VALLFOGONA v2,0</v>
          </cell>
          <cell r="H1244" t="str">
            <v>OF3983</v>
          </cell>
          <cell r="I1244"/>
          <cell r="J1244">
            <v>7</v>
          </cell>
          <cell r="K1244">
            <v>0</v>
          </cell>
          <cell r="L1244">
            <v>7</v>
          </cell>
          <cell r="M1244">
            <v>0</v>
          </cell>
          <cell r="N1244" t="str">
            <v>-</v>
          </cell>
          <cell r="O1244" t="str">
            <v>-</v>
          </cell>
          <cell r="P1244" t="str">
            <v>EMM</v>
          </cell>
          <cell r="Q1244" t="str">
            <v>-</v>
          </cell>
          <cell r="R1244" t="str">
            <v>-</v>
          </cell>
          <cell r="S1244" t="str">
            <v>-</v>
          </cell>
          <cell r="T1244" t="str">
            <v>-</v>
          </cell>
          <cell r="U1244">
            <v>42754</v>
          </cell>
          <cell r="V1244">
            <v>42916</v>
          </cell>
          <cell r="W1244">
            <v>42916</v>
          </cell>
          <cell r="X1244">
            <v>161</v>
          </cell>
          <cell r="Y1244"/>
          <cell r="Z1244" t="str">
            <v/>
          </cell>
        </row>
        <row r="1245">
          <cell r="C1245">
            <v>4042</v>
          </cell>
          <cell r="D1245" t="str">
            <v>SITEL</v>
          </cell>
          <cell r="E1245">
            <v>2017</v>
          </cell>
          <cell r="F1245" t="str">
            <v>OB</v>
          </cell>
          <cell r="G1245" t="str">
            <v>RTU S.E. ROQUET v2,0</v>
          </cell>
          <cell r="H1245" t="str">
            <v>OF3983</v>
          </cell>
          <cell r="I1245"/>
          <cell r="J1245">
            <v>7</v>
          </cell>
          <cell r="K1245">
            <v>0</v>
          </cell>
          <cell r="L1245">
            <v>7</v>
          </cell>
          <cell r="M1245">
            <v>0</v>
          </cell>
          <cell r="N1245" t="str">
            <v>-</v>
          </cell>
          <cell r="O1245" t="str">
            <v>-</v>
          </cell>
          <cell r="P1245" t="str">
            <v>EMM</v>
          </cell>
          <cell r="Q1245" t="str">
            <v>-</v>
          </cell>
          <cell r="R1245" t="str">
            <v>-</v>
          </cell>
          <cell r="S1245" t="str">
            <v>-</v>
          </cell>
          <cell r="T1245" t="str">
            <v>-</v>
          </cell>
          <cell r="U1245">
            <v>42754</v>
          </cell>
          <cell r="V1245">
            <v>42916</v>
          </cell>
          <cell r="W1245">
            <v>42916</v>
          </cell>
          <cell r="X1245">
            <v>161</v>
          </cell>
          <cell r="Y1245"/>
          <cell r="Z1245" t="str">
            <v/>
          </cell>
        </row>
        <row r="1246">
          <cell r="C1246">
            <v>4043</v>
          </cell>
          <cell r="D1246" t="str">
            <v>SITEL</v>
          </cell>
          <cell r="E1246">
            <v>2017</v>
          </cell>
          <cell r="F1246" t="str">
            <v>OB</v>
          </cell>
          <cell r="G1246" t="str">
            <v>RTU C.T. PALAUDARIES v2,0</v>
          </cell>
          <cell r="H1246" t="str">
            <v>OF3983</v>
          </cell>
          <cell r="I1246"/>
          <cell r="J1246">
            <v>7</v>
          </cell>
          <cell r="K1246">
            <v>0</v>
          </cell>
          <cell r="L1246">
            <v>7</v>
          </cell>
          <cell r="M1246">
            <v>0</v>
          </cell>
          <cell r="N1246" t="str">
            <v>-</v>
          </cell>
          <cell r="O1246" t="str">
            <v>-</v>
          </cell>
          <cell r="P1246" t="str">
            <v>EMM</v>
          </cell>
          <cell r="Q1246" t="str">
            <v>-</v>
          </cell>
          <cell r="R1246" t="str">
            <v>-</v>
          </cell>
          <cell r="S1246" t="str">
            <v>-</v>
          </cell>
          <cell r="T1246" t="str">
            <v>-</v>
          </cell>
          <cell r="U1246">
            <v>42754</v>
          </cell>
          <cell r="V1246">
            <v>42916</v>
          </cell>
          <cell r="W1246">
            <v>42916</v>
          </cell>
          <cell r="X1246">
            <v>161</v>
          </cell>
          <cell r="Y1246"/>
          <cell r="Z1246" t="str">
            <v/>
          </cell>
        </row>
        <row r="1247">
          <cell r="C1247">
            <v>4044</v>
          </cell>
          <cell r="D1247" t="str">
            <v>SITEL</v>
          </cell>
          <cell r="E1247">
            <v>2017</v>
          </cell>
          <cell r="F1247" t="str">
            <v>OB</v>
          </cell>
          <cell r="G1247" t="str">
            <v>RTU S.E. SANT PAU v4.0</v>
          </cell>
          <cell r="H1247" t="str">
            <v>OF3983</v>
          </cell>
          <cell r="I1247"/>
          <cell r="J1247">
            <v>7</v>
          </cell>
          <cell r="K1247">
            <v>0</v>
          </cell>
          <cell r="L1247">
            <v>7</v>
          </cell>
          <cell r="M1247">
            <v>0</v>
          </cell>
          <cell r="N1247" t="str">
            <v>-</v>
          </cell>
          <cell r="O1247" t="str">
            <v>-</v>
          </cell>
          <cell r="P1247" t="str">
            <v>EMM</v>
          </cell>
          <cell r="Q1247" t="str">
            <v>-</v>
          </cell>
          <cell r="R1247" t="str">
            <v>-</v>
          </cell>
          <cell r="S1247" t="str">
            <v>-</v>
          </cell>
          <cell r="T1247" t="str">
            <v>-</v>
          </cell>
          <cell r="U1247">
            <v>42754</v>
          </cell>
          <cell r="V1247">
            <v>42916</v>
          </cell>
          <cell r="W1247">
            <v>42916</v>
          </cell>
          <cell r="X1247">
            <v>161</v>
          </cell>
          <cell r="Y1247"/>
          <cell r="Z1247" t="str">
            <v/>
          </cell>
        </row>
        <row r="1248">
          <cell r="C1248">
            <v>4045</v>
          </cell>
          <cell r="D1248" t="str">
            <v>SITEL</v>
          </cell>
          <cell r="E1248">
            <v>2017</v>
          </cell>
          <cell r="F1248" t="str">
            <v>OB</v>
          </cell>
          <cell r="G1248" t="str">
            <v>RTU S.E. TARADELL v3,0</v>
          </cell>
          <cell r="H1248" t="str">
            <v>OF3983</v>
          </cell>
          <cell r="I1248"/>
          <cell r="J1248">
            <v>7</v>
          </cell>
          <cell r="K1248">
            <v>0</v>
          </cell>
          <cell r="L1248">
            <v>7</v>
          </cell>
          <cell r="M1248">
            <v>0</v>
          </cell>
          <cell r="N1248" t="str">
            <v>-</v>
          </cell>
          <cell r="O1248" t="str">
            <v>-</v>
          </cell>
          <cell r="P1248" t="str">
            <v>EMM</v>
          </cell>
          <cell r="Q1248" t="str">
            <v>-</v>
          </cell>
          <cell r="R1248" t="str">
            <v>-</v>
          </cell>
          <cell r="S1248" t="str">
            <v>-</v>
          </cell>
          <cell r="T1248" t="str">
            <v>-</v>
          </cell>
          <cell r="U1248">
            <v>42754</v>
          </cell>
          <cell r="V1248">
            <v>42916</v>
          </cell>
          <cell r="W1248">
            <v>42916</v>
          </cell>
          <cell r="X1248">
            <v>161</v>
          </cell>
          <cell r="Y1248"/>
          <cell r="Z1248" t="str">
            <v/>
          </cell>
        </row>
        <row r="1249">
          <cell r="C1249">
            <v>4046</v>
          </cell>
          <cell r="D1249" t="str">
            <v>SITEL</v>
          </cell>
          <cell r="E1249">
            <v>2017</v>
          </cell>
          <cell r="F1249" t="str">
            <v>OB</v>
          </cell>
          <cell r="G1249" t="str">
            <v>RTU C.T. LES SALINES v2.0</v>
          </cell>
          <cell r="H1249" t="str">
            <v>OF3983</v>
          </cell>
          <cell r="I1249"/>
          <cell r="J1249">
            <v>7</v>
          </cell>
          <cell r="K1249">
            <v>0</v>
          </cell>
          <cell r="L1249">
            <v>7</v>
          </cell>
          <cell r="M1249">
            <v>0</v>
          </cell>
          <cell r="N1249" t="str">
            <v>-</v>
          </cell>
          <cell r="O1249" t="str">
            <v>-</v>
          </cell>
          <cell r="P1249" t="str">
            <v>EMM</v>
          </cell>
          <cell r="Q1249" t="str">
            <v>-</v>
          </cell>
          <cell r="R1249" t="str">
            <v>-</v>
          </cell>
          <cell r="S1249" t="str">
            <v>-</v>
          </cell>
          <cell r="T1249" t="str">
            <v>-</v>
          </cell>
          <cell r="U1249">
            <v>42754</v>
          </cell>
          <cell r="V1249">
            <v>42916</v>
          </cell>
          <cell r="W1249">
            <v>42916</v>
          </cell>
          <cell r="X1249">
            <v>161</v>
          </cell>
          <cell r="Y1249"/>
          <cell r="Z1249" t="str">
            <v/>
          </cell>
        </row>
        <row r="1250">
          <cell r="C1250">
            <v>4047</v>
          </cell>
          <cell r="D1250" t="str">
            <v>SITEL</v>
          </cell>
          <cell r="E1250">
            <v>2017</v>
          </cell>
          <cell r="F1250" t="str">
            <v>OB</v>
          </cell>
          <cell r="G1250" t="str">
            <v>RTU S.E. VIDRÀ v3.0</v>
          </cell>
          <cell r="H1250" t="str">
            <v>OF3983</v>
          </cell>
          <cell r="I1250"/>
          <cell r="J1250">
            <v>7</v>
          </cell>
          <cell r="K1250">
            <v>0</v>
          </cell>
          <cell r="L1250">
            <v>7</v>
          </cell>
          <cell r="M1250">
            <v>0</v>
          </cell>
          <cell r="N1250" t="str">
            <v>-</v>
          </cell>
          <cell r="O1250" t="str">
            <v>-</v>
          </cell>
          <cell r="P1250" t="str">
            <v>EMM</v>
          </cell>
          <cell r="Q1250" t="str">
            <v>-</v>
          </cell>
          <cell r="R1250" t="str">
            <v>-</v>
          </cell>
          <cell r="S1250" t="str">
            <v>-</v>
          </cell>
          <cell r="T1250" t="str">
            <v>-</v>
          </cell>
          <cell r="U1250">
            <v>42754</v>
          </cell>
          <cell r="V1250">
            <v>42916</v>
          </cell>
          <cell r="W1250">
            <v>42916</v>
          </cell>
          <cell r="X1250">
            <v>161</v>
          </cell>
          <cell r="Y1250"/>
          <cell r="Z1250" t="str">
            <v/>
          </cell>
        </row>
        <row r="1251">
          <cell r="C1251">
            <v>4048</v>
          </cell>
          <cell r="D1251" t="str">
            <v>SITEL</v>
          </cell>
          <cell r="E1251">
            <v>2017</v>
          </cell>
          <cell r="F1251" t="str">
            <v>OB</v>
          </cell>
          <cell r="G1251" t="str">
            <v>RTU S.E. L'ESQUIROL v4.0</v>
          </cell>
          <cell r="H1251" t="str">
            <v>OF3983</v>
          </cell>
          <cell r="I1251"/>
          <cell r="J1251">
            <v>7</v>
          </cell>
          <cell r="K1251">
            <v>0</v>
          </cell>
          <cell r="L1251">
            <v>7</v>
          </cell>
          <cell r="M1251">
            <v>0</v>
          </cell>
          <cell r="N1251" t="str">
            <v>-</v>
          </cell>
          <cell r="O1251" t="str">
            <v>-</v>
          </cell>
          <cell r="P1251" t="str">
            <v>EMM</v>
          </cell>
          <cell r="Q1251" t="str">
            <v>-</v>
          </cell>
          <cell r="R1251" t="str">
            <v>-</v>
          </cell>
          <cell r="S1251" t="str">
            <v>-</v>
          </cell>
          <cell r="T1251" t="str">
            <v>-</v>
          </cell>
          <cell r="U1251">
            <v>42754</v>
          </cell>
          <cell r="V1251">
            <v>42916</v>
          </cell>
          <cell r="W1251">
            <v>42916</v>
          </cell>
          <cell r="X1251">
            <v>161</v>
          </cell>
          <cell r="Y1251"/>
          <cell r="Z1251" t="str">
            <v/>
          </cell>
        </row>
        <row r="1252">
          <cell r="C1252">
            <v>4049</v>
          </cell>
          <cell r="D1252" t="str">
            <v>SITEL</v>
          </cell>
          <cell r="E1252">
            <v>2017</v>
          </cell>
          <cell r="F1252" t="str">
            <v>OB</v>
          </cell>
          <cell r="G1252" t="str">
            <v>RTU C.T. TEATRE v4,0</v>
          </cell>
          <cell r="H1252" t="str">
            <v>OF3983</v>
          </cell>
          <cell r="I1252"/>
          <cell r="J1252">
            <v>7</v>
          </cell>
          <cell r="K1252">
            <v>0</v>
          </cell>
          <cell r="L1252">
            <v>7</v>
          </cell>
          <cell r="M1252">
            <v>0</v>
          </cell>
          <cell r="N1252" t="str">
            <v>-</v>
          </cell>
          <cell r="O1252" t="str">
            <v>-</v>
          </cell>
          <cell r="P1252" t="str">
            <v>EMM</v>
          </cell>
          <cell r="Q1252" t="str">
            <v>-</v>
          </cell>
          <cell r="R1252" t="str">
            <v>-</v>
          </cell>
          <cell r="S1252" t="str">
            <v>-</v>
          </cell>
          <cell r="T1252" t="str">
            <v>-</v>
          </cell>
          <cell r="U1252">
            <v>42754</v>
          </cell>
          <cell r="V1252">
            <v>42916</v>
          </cell>
          <cell r="W1252">
            <v>42916</v>
          </cell>
          <cell r="X1252">
            <v>161</v>
          </cell>
          <cell r="Y1252"/>
          <cell r="Z1252" t="str">
            <v/>
          </cell>
        </row>
        <row r="1253">
          <cell r="C1253">
            <v>4050</v>
          </cell>
          <cell r="D1253" t="str">
            <v>SITEL</v>
          </cell>
          <cell r="E1253">
            <v>2017</v>
          </cell>
          <cell r="F1253" t="str">
            <v>OB</v>
          </cell>
          <cell r="G1253" t="str">
            <v>RTU I.A.T. SOUS v3,0</v>
          </cell>
          <cell r="H1253" t="str">
            <v>OF3983</v>
          </cell>
          <cell r="I1253"/>
          <cell r="J1253">
            <v>7</v>
          </cell>
          <cell r="K1253">
            <v>0</v>
          </cell>
          <cell r="L1253">
            <v>7</v>
          </cell>
          <cell r="M1253">
            <v>0</v>
          </cell>
          <cell r="N1253" t="str">
            <v>-</v>
          </cell>
          <cell r="O1253" t="str">
            <v>-</v>
          </cell>
          <cell r="P1253" t="str">
            <v>EMM</v>
          </cell>
          <cell r="Q1253" t="str">
            <v>-</v>
          </cell>
          <cell r="R1253" t="str">
            <v>-</v>
          </cell>
          <cell r="S1253" t="str">
            <v>-</v>
          </cell>
          <cell r="T1253" t="str">
            <v>-</v>
          </cell>
          <cell r="U1253">
            <v>42754</v>
          </cell>
          <cell r="V1253">
            <v>42916</v>
          </cell>
          <cell r="W1253">
            <v>42916</v>
          </cell>
          <cell r="X1253">
            <v>161</v>
          </cell>
          <cell r="Y1253"/>
          <cell r="Z1253" t="str">
            <v/>
          </cell>
        </row>
        <row r="1254">
          <cell r="C1254">
            <v>4051</v>
          </cell>
          <cell r="D1254" t="str">
            <v>SITEL</v>
          </cell>
          <cell r="E1254">
            <v>2017</v>
          </cell>
          <cell r="F1254" t="str">
            <v>OB</v>
          </cell>
          <cell r="G1254" t="str">
            <v>RTU C.H. GALLIFA v2.0</v>
          </cell>
          <cell r="H1254" t="str">
            <v>OF3983</v>
          </cell>
          <cell r="I1254"/>
          <cell r="J1254">
            <v>7</v>
          </cell>
          <cell r="K1254">
            <v>0</v>
          </cell>
          <cell r="L1254">
            <v>7</v>
          </cell>
          <cell r="M1254">
            <v>0</v>
          </cell>
          <cell r="N1254" t="str">
            <v>-</v>
          </cell>
          <cell r="O1254" t="str">
            <v>-</v>
          </cell>
          <cell r="P1254" t="str">
            <v>EMM</v>
          </cell>
          <cell r="Q1254" t="str">
            <v>-</v>
          </cell>
          <cell r="R1254" t="str">
            <v>-</v>
          </cell>
          <cell r="S1254" t="str">
            <v>-</v>
          </cell>
          <cell r="T1254" t="str">
            <v>-</v>
          </cell>
          <cell r="U1254">
            <v>42754</v>
          </cell>
          <cell r="V1254">
            <v>42916</v>
          </cell>
          <cell r="W1254">
            <v>42916</v>
          </cell>
          <cell r="X1254">
            <v>161</v>
          </cell>
          <cell r="Y1254"/>
          <cell r="Z1254" t="str">
            <v/>
          </cell>
        </row>
        <row r="1255">
          <cell r="C1255">
            <v>4052</v>
          </cell>
          <cell r="D1255" t="str">
            <v>SITEL</v>
          </cell>
          <cell r="E1255">
            <v>2017</v>
          </cell>
          <cell r="F1255" t="str">
            <v>OB</v>
          </cell>
          <cell r="G1255" t="str">
            <v>RTU C.H. MATABOSCH v2.0</v>
          </cell>
          <cell r="H1255" t="str">
            <v>OF3983</v>
          </cell>
          <cell r="I1255"/>
          <cell r="J1255">
            <v>7</v>
          </cell>
          <cell r="K1255">
            <v>0</v>
          </cell>
          <cell r="L1255">
            <v>7</v>
          </cell>
          <cell r="M1255">
            <v>0</v>
          </cell>
          <cell r="N1255" t="str">
            <v>-</v>
          </cell>
          <cell r="O1255" t="str">
            <v>-</v>
          </cell>
          <cell r="P1255" t="str">
            <v>EMM</v>
          </cell>
          <cell r="Q1255" t="str">
            <v>-</v>
          </cell>
          <cell r="R1255" t="str">
            <v>-</v>
          </cell>
          <cell r="S1255" t="str">
            <v>-</v>
          </cell>
          <cell r="T1255" t="str">
            <v>-</v>
          </cell>
          <cell r="U1255">
            <v>42754</v>
          </cell>
          <cell r="V1255">
            <v>42916</v>
          </cell>
          <cell r="W1255">
            <v>42916</v>
          </cell>
          <cell r="X1255">
            <v>161</v>
          </cell>
          <cell r="Y1255"/>
          <cell r="Z1255" t="str">
            <v/>
          </cell>
        </row>
        <row r="1256">
          <cell r="C1256">
            <v>4053</v>
          </cell>
          <cell r="D1256" t="str">
            <v>SITEL</v>
          </cell>
          <cell r="E1256">
            <v>2017</v>
          </cell>
          <cell r="F1256" t="str">
            <v>OB</v>
          </cell>
          <cell r="G1256" t="str">
            <v>RTU C.H. MARINER v2.0</v>
          </cell>
          <cell r="H1256" t="str">
            <v>OF3983</v>
          </cell>
          <cell r="I1256"/>
          <cell r="J1256">
            <v>7</v>
          </cell>
          <cell r="K1256">
            <v>0</v>
          </cell>
          <cell r="L1256">
            <v>7</v>
          </cell>
          <cell r="M1256">
            <v>0</v>
          </cell>
          <cell r="N1256" t="str">
            <v>-</v>
          </cell>
          <cell r="O1256" t="str">
            <v>-</v>
          </cell>
          <cell r="P1256" t="str">
            <v>EMM</v>
          </cell>
          <cell r="Q1256" t="str">
            <v>-</v>
          </cell>
          <cell r="R1256" t="str">
            <v>-</v>
          </cell>
          <cell r="S1256" t="str">
            <v>-</v>
          </cell>
          <cell r="T1256" t="str">
            <v>-</v>
          </cell>
          <cell r="U1256">
            <v>42754</v>
          </cell>
          <cell r="V1256">
            <v>42916</v>
          </cell>
          <cell r="W1256">
            <v>42916</v>
          </cell>
          <cell r="X1256">
            <v>161</v>
          </cell>
          <cell r="Y1256"/>
          <cell r="Z1256" t="str">
            <v/>
          </cell>
        </row>
        <row r="1257">
          <cell r="C1257">
            <v>4054</v>
          </cell>
          <cell r="D1257" t="str">
            <v>SITEL</v>
          </cell>
          <cell r="E1257">
            <v>2017</v>
          </cell>
          <cell r="F1257" t="str">
            <v>OB</v>
          </cell>
          <cell r="G1257" t="str">
            <v>RTU C.H. BRANDIA v2.0</v>
          </cell>
          <cell r="H1257" t="str">
            <v>OF3983</v>
          </cell>
          <cell r="I1257"/>
          <cell r="J1257">
            <v>7</v>
          </cell>
          <cell r="K1257">
            <v>0</v>
          </cell>
          <cell r="L1257">
            <v>7</v>
          </cell>
          <cell r="M1257">
            <v>0</v>
          </cell>
          <cell r="N1257" t="str">
            <v>-</v>
          </cell>
          <cell r="O1257" t="str">
            <v>-</v>
          </cell>
          <cell r="P1257" t="str">
            <v>EMM</v>
          </cell>
          <cell r="Q1257" t="str">
            <v>-</v>
          </cell>
          <cell r="R1257" t="str">
            <v>-</v>
          </cell>
          <cell r="S1257" t="str">
            <v>-</v>
          </cell>
          <cell r="T1257" t="str">
            <v>-</v>
          </cell>
          <cell r="U1257">
            <v>42754</v>
          </cell>
          <cell r="V1257">
            <v>42916</v>
          </cell>
          <cell r="W1257">
            <v>42916</v>
          </cell>
          <cell r="X1257">
            <v>161</v>
          </cell>
          <cell r="Y1257"/>
          <cell r="Z1257" t="str">
            <v/>
          </cell>
        </row>
        <row r="1258">
          <cell r="C1258">
            <v>4055</v>
          </cell>
          <cell r="D1258" t="str">
            <v>SITEL</v>
          </cell>
          <cell r="E1258">
            <v>2017</v>
          </cell>
          <cell r="F1258" t="str">
            <v>OB</v>
          </cell>
          <cell r="G1258" t="str">
            <v>RTU C.H. ROCASSES v5,0</v>
          </cell>
          <cell r="H1258" t="str">
            <v>OF3983</v>
          </cell>
          <cell r="I1258"/>
          <cell r="J1258">
            <v>7</v>
          </cell>
          <cell r="K1258">
            <v>0</v>
          </cell>
          <cell r="L1258">
            <v>7</v>
          </cell>
          <cell r="M1258">
            <v>0</v>
          </cell>
          <cell r="N1258" t="str">
            <v>-</v>
          </cell>
          <cell r="O1258" t="str">
            <v>-</v>
          </cell>
          <cell r="P1258" t="str">
            <v>EMM</v>
          </cell>
          <cell r="Q1258" t="str">
            <v>-</v>
          </cell>
          <cell r="R1258" t="str">
            <v>-</v>
          </cell>
          <cell r="S1258" t="str">
            <v>-</v>
          </cell>
          <cell r="T1258" t="str">
            <v>-</v>
          </cell>
          <cell r="U1258">
            <v>42754</v>
          </cell>
          <cell r="V1258">
            <v>42916</v>
          </cell>
          <cell r="W1258">
            <v>42916</v>
          </cell>
          <cell r="X1258">
            <v>161</v>
          </cell>
          <cell r="Y1258"/>
          <cell r="Z1258" t="str">
            <v/>
          </cell>
        </row>
        <row r="1259">
          <cell r="C1259"/>
          <cell r="D1259"/>
          <cell r="E1259"/>
          <cell r="F1259"/>
          <cell r="G1259"/>
          <cell r="H1259"/>
          <cell r="I1259"/>
          <cell r="J1259">
            <v>203</v>
          </cell>
          <cell r="K1259">
            <v>0</v>
          </cell>
          <cell r="L1259">
            <v>203</v>
          </cell>
          <cell r="M1259"/>
          <cell r="N1259"/>
          <cell r="O1259"/>
          <cell r="P1259"/>
          <cell r="Q1259"/>
          <cell r="R1259"/>
          <cell r="S1259"/>
          <cell r="T1259"/>
          <cell r="U1259"/>
          <cell r="V1259"/>
          <cell r="W1259"/>
          <cell r="X1259"/>
          <cell r="Y1259"/>
          <cell r="Z1259">
            <v>0</v>
          </cell>
        </row>
        <row r="1260">
          <cell r="C1260"/>
          <cell r="D1260"/>
          <cell r="E1260"/>
          <cell r="F1260"/>
          <cell r="G1260"/>
          <cell r="J1260"/>
          <cell r="K1260"/>
          <cell r="L1260"/>
          <cell r="M1260"/>
          <cell r="N1260"/>
          <cell r="O1260"/>
          <cell r="P1260"/>
          <cell r="Q1260"/>
          <cell r="R1260"/>
          <cell r="S1260"/>
          <cell r="T1260"/>
          <cell r="U1260"/>
          <cell r="V1260"/>
          <cell r="W1260"/>
          <cell r="X1260"/>
          <cell r="Y1260"/>
          <cell r="Z1260"/>
        </row>
        <row r="1261">
          <cell r="D1261"/>
          <cell r="E1261"/>
          <cell r="F1261"/>
          <cell r="G1261"/>
          <cell r="H1261"/>
          <cell r="I1261"/>
          <cell r="J1261"/>
          <cell r="K1261"/>
          <cell r="L1261"/>
          <cell r="M1261"/>
          <cell r="N1261"/>
          <cell r="O1261"/>
          <cell r="P1261"/>
          <cell r="Q1261"/>
          <cell r="R1261"/>
          <cell r="S1261"/>
          <cell r="T1261"/>
          <cell r="U1261"/>
          <cell r="Z1261"/>
        </row>
        <row r="1262">
          <cell r="D1262"/>
          <cell r="E1262"/>
          <cell r="F1262"/>
          <cell r="G1262"/>
          <cell r="H1262"/>
          <cell r="I1262"/>
          <cell r="J1262"/>
          <cell r="K1262"/>
          <cell r="N1262" t="str">
            <v>APROVISIONAMENTS</v>
          </cell>
          <cell r="O1262" t="str">
            <v>ADMINISTRACIO</v>
          </cell>
          <cell r="P1262" t="str">
            <v>OPERACIONS</v>
          </cell>
          <cell r="Q1262" t="str">
            <v>IMPLEMENTACIO</v>
          </cell>
          <cell r="R1262" t="str">
            <v>DESENVOLUPAMENT</v>
          </cell>
          <cell r="S1262" t="str">
            <v>COMERCIAL</v>
          </cell>
          <cell r="T1262" t="str">
            <v>CONSUL.TELCOMUNIC.</v>
          </cell>
          <cell r="U1262"/>
          <cell r="Z1262"/>
        </row>
        <row r="1263">
          <cell r="N1263"/>
          <cell r="O1263"/>
          <cell r="P1263"/>
          <cell r="Q1263"/>
          <cell r="R1263"/>
          <cell r="S1263"/>
          <cell r="T1263"/>
          <cell r="U1263"/>
          <cell r="Z1263"/>
        </row>
        <row r="1264">
          <cell r="N1264"/>
          <cell r="O1264"/>
          <cell r="P1264"/>
          <cell r="Q1264"/>
          <cell r="R1264"/>
          <cell r="S1264"/>
          <cell r="T1264"/>
          <cell r="U1264"/>
          <cell r="Z1264"/>
        </row>
        <row r="1265">
          <cell r="N1265"/>
          <cell r="O1265"/>
          <cell r="P1265"/>
          <cell r="Q1265"/>
          <cell r="R1265"/>
          <cell r="S1265"/>
          <cell r="T1265"/>
          <cell r="U1265"/>
          <cell r="Z1265"/>
        </row>
        <row r="1266">
          <cell r="E1266"/>
          <cell r="F1266"/>
          <cell r="G1266"/>
          <cell r="H1266"/>
          <cell r="I1266"/>
          <cell r="J1266"/>
          <cell r="K1266"/>
          <cell r="L1266"/>
          <cell r="M1266"/>
          <cell r="N1266"/>
          <cell r="O1266"/>
          <cell r="P1266"/>
          <cell r="Q1266"/>
          <cell r="R1266"/>
          <cell r="S1266"/>
          <cell r="T1266"/>
          <cell r="U1266"/>
          <cell r="Z1266"/>
        </row>
        <row r="1267">
          <cell r="E1267" t="str">
            <v>Projectes (EXTERNS) en curs 2.017</v>
          </cell>
          <cell r="F1267"/>
          <cell r="G1267"/>
          <cell r="H1267"/>
          <cell r="I1267"/>
          <cell r="J1267"/>
          <cell r="K1267"/>
          <cell r="L1267"/>
          <cell r="M1267"/>
          <cell r="N1267"/>
          <cell r="O1267"/>
          <cell r="P1267"/>
          <cell r="Q1267"/>
          <cell r="R1267"/>
          <cell r="S1267"/>
          <cell r="T1267"/>
          <cell r="U1267"/>
          <cell r="Z1267"/>
        </row>
        <row r="1268">
          <cell r="N1268"/>
          <cell r="O1268"/>
          <cell r="P1268"/>
          <cell r="Q1268"/>
          <cell r="R1268"/>
          <cell r="S1268"/>
          <cell r="T1268"/>
          <cell r="U1268"/>
          <cell r="Z1268"/>
        </row>
        <row r="1269">
          <cell r="C1269"/>
          <cell r="D1269"/>
          <cell r="E1269"/>
          <cell r="F1269"/>
          <cell r="G1269"/>
          <cell r="H1269"/>
          <cell r="I1269"/>
          <cell r="J1269"/>
          <cell r="K1269"/>
          <cell r="L1269"/>
          <cell r="M1269"/>
          <cell r="N1269"/>
          <cell r="O1269"/>
          <cell r="P1269"/>
          <cell r="Q1269"/>
          <cell r="R1269"/>
          <cell r="S1269"/>
          <cell r="T1269"/>
          <cell r="U1269"/>
          <cell r="V1269"/>
          <cell r="W1269"/>
          <cell r="X1269"/>
          <cell r="Y1269"/>
          <cell r="Z1269"/>
        </row>
        <row r="1270">
          <cell r="C1270" t="str">
            <v>OF</v>
          </cell>
          <cell r="D1270" t="str">
            <v>CLIENT</v>
          </cell>
          <cell r="E1270" t="str">
            <v>ANY</v>
          </cell>
          <cell r="F1270" t="str">
            <v>STATUS</v>
          </cell>
          <cell r="G1270" t="str">
            <v>PROJECTE</v>
          </cell>
          <cell r="H1270" t="str">
            <v>TIPUS OF o DEPENDENCIA</v>
          </cell>
          <cell r="I1270"/>
          <cell r="J1270" t="str">
            <v>PREV</v>
          </cell>
          <cell r="K1270" t="str">
            <v>TOTAL</v>
          </cell>
          <cell r="L1270" t="str">
            <v>DESV</v>
          </cell>
          <cell r="M1270" t="str">
            <v>AVANÇ</v>
          </cell>
          <cell r="N1270" t="str">
            <v>DPT. IMPLICATS</v>
          </cell>
          <cell r="O1270"/>
          <cell r="P1270"/>
          <cell r="Q1270"/>
          <cell r="R1270"/>
          <cell r="S1270"/>
          <cell r="T1270"/>
          <cell r="U1270" t="str">
            <v>DATA</v>
          </cell>
          <cell r="V1270" t="str">
            <v>DATA</v>
          </cell>
          <cell r="W1270" t="str">
            <v>DATA</v>
          </cell>
          <cell r="X1270" t="str">
            <v>DURADA</v>
          </cell>
          <cell r="Y1270" t="str">
            <v>DATA</v>
          </cell>
          <cell r="Z1270" t="str">
            <v>DESVIAC.</v>
          </cell>
        </row>
        <row r="1271">
          <cell r="C1271"/>
          <cell r="D1271"/>
          <cell r="E1271"/>
          <cell r="F1271"/>
          <cell r="G1271"/>
          <cell r="H1271"/>
          <cell r="I1271"/>
          <cell r="J1271"/>
          <cell r="K1271" t="str">
            <v>REAL</v>
          </cell>
          <cell r="L1271"/>
          <cell r="M1271"/>
          <cell r="N1271"/>
          <cell r="O1271"/>
          <cell r="P1271"/>
          <cell r="Q1271"/>
          <cell r="R1271"/>
          <cell r="S1271"/>
          <cell r="T1271"/>
          <cell r="U1271" t="str">
            <v>INICI</v>
          </cell>
          <cell r="V1271" t="str">
            <v>ENTREGA</v>
          </cell>
          <cell r="W1271" t="str">
            <v>REVISADA</v>
          </cell>
          <cell r="X1271"/>
          <cell r="Y1271" t="str">
            <v>ACCEP.</v>
          </cell>
          <cell r="Z1271"/>
        </row>
        <row r="1272">
          <cell r="C1272"/>
          <cell r="D1272"/>
          <cell r="E1272"/>
          <cell r="F1272"/>
          <cell r="G1272"/>
          <cell r="H1272"/>
          <cell r="I1272"/>
          <cell r="J1272"/>
          <cell r="K1272"/>
          <cell r="L1272"/>
          <cell r="M1272"/>
          <cell r="N1272"/>
          <cell r="O1272"/>
          <cell r="P1272"/>
          <cell r="Q1272"/>
          <cell r="R1272"/>
          <cell r="S1272"/>
          <cell r="T1272"/>
          <cell r="U1272"/>
          <cell r="V1272"/>
          <cell r="W1272"/>
          <cell r="X1272"/>
          <cell r="Y1272"/>
          <cell r="Z1272"/>
        </row>
        <row r="1273">
          <cell r="C1273">
            <v>4056</v>
          </cell>
          <cell r="D1273" t="str">
            <v>SITEL</v>
          </cell>
          <cell r="E1273">
            <v>2017</v>
          </cell>
          <cell r="F1273" t="str">
            <v>OB</v>
          </cell>
          <cell r="G1273" t="str">
            <v>RTU S.E. QUEROL v3,0</v>
          </cell>
          <cell r="H1273" t="str">
            <v>OF3983</v>
          </cell>
          <cell r="I1273"/>
          <cell r="J1273">
            <v>7</v>
          </cell>
          <cell r="K1273">
            <v>0</v>
          </cell>
          <cell r="L1273">
            <v>7</v>
          </cell>
          <cell r="M1273">
            <v>0</v>
          </cell>
          <cell r="N1273" t="str">
            <v>-</v>
          </cell>
          <cell r="O1273" t="str">
            <v>-</v>
          </cell>
          <cell r="P1273" t="str">
            <v>EMM</v>
          </cell>
          <cell r="Q1273" t="str">
            <v>-</v>
          </cell>
          <cell r="R1273" t="str">
            <v>-</v>
          </cell>
          <cell r="S1273" t="str">
            <v>-</v>
          </cell>
          <cell r="T1273" t="str">
            <v>-</v>
          </cell>
          <cell r="U1273">
            <v>42754</v>
          </cell>
          <cell r="V1273">
            <v>42916</v>
          </cell>
          <cell r="W1273">
            <v>42916</v>
          </cell>
          <cell r="X1273">
            <v>161</v>
          </cell>
          <cell r="Y1273"/>
          <cell r="Z1273" t="str">
            <v/>
          </cell>
        </row>
        <row r="1274">
          <cell r="C1274">
            <v>4057</v>
          </cell>
          <cell r="D1274" t="str">
            <v>SITEL</v>
          </cell>
          <cell r="E1274">
            <v>2017</v>
          </cell>
          <cell r="F1274" t="str">
            <v>OB</v>
          </cell>
          <cell r="G1274" t="str">
            <v>RTU S.E. CENTELLES (EYPESA) v2.0</v>
          </cell>
          <cell r="H1274" t="str">
            <v>OF3983</v>
          </cell>
          <cell r="I1274"/>
          <cell r="J1274">
            <v>7</v>
          </cell>
          <cell r="K1274">
            <v>0</v>
          </cell>
          <cell r="L1274">
            <v>7</v>
          </cell>
          <cell r="M1274">
            <v>0</v>
          </cell>
          <cell r="N1274" t="str">
            <v>-</v>
          </cell>
          <cell r="O1274" t="str">
            <v>-</v>
          </cell>
          <cell r="P1274" t="str">
            <v>EMM</v>
          </cell>
          <cell r="Q1274" t="str">
            <v>-</v>
          </cell>
          <cell r="R1274" t="str">
            <v>-</v>
          </cell>
          <cell r="S1274" t="str">
            <v>-</v>
          </cell>
          <cell r="T1274" t="str">
            <v>-</v>
          </cell>
          <cell r="U1274">
            <v>42754</v>
          </cell>
          <cell r="V1274">
            <v>42916</v>
          </cell>
          <cell r="W1274">
            <v>42916</v>
          </cell>
          <cell r="X1274">
            <v>161</v>
          </cell>
          <cell r="Y1274"/>
          <cell r="Z1274" t="str">
            <v/>
          </cell>
        </row>
        <row r="1275">
          <cell r="C1275">
            <v>4058</v>
          </cell>
          <cell r="D1275" t="str">
            <v>SITEL</v>
          </cell>
          <cell r="E1275">
            <v>2017</v>
          </cell>
          <cell r="F1275" t="str">
            <v>OB</v>
          </cell>
          <cell r="G1275" t="str">
            <v>RTU S.E. MOTOR v2,0</v>
          </cell>
          <cell r="H1275" t="str">
            <v>OF3983</v>
          </cell>
          <cell r="I1275"/>
          <cell r="J1275">
            <v>7</v>
          </cell>
          <cell r="K1275">
            <v>0</v>
          </cell>
          <cell r="L1275">
            <v>7</v>
          </cell>
          <cell r="M1275">
            <v>0</v>
          </cell>
          <cell r="N1275" t="str">
            <v>-</v>
          </cell>
          <cell r="O1275" t="str">
            <v>-</v>
          </cell>
          <cell r="P1275" t="str">
            <v>EMM</v>
          </cell>
          <cell r="Q1275" t="str">
            <v>-</v>
          </cell>
          <cell r="R1275" t="str">
            <v>-</v>
          </cell>
          <cell r="S1275" t="str">
            <v>-</v>
          </cell>
          <cell r="T1275" t="str">
            <v>-</v>
          </cell>
          <cell r="U1275">
            <v>42754</v>
          </cell>
          <cell r="V1275">
            <v>42916</v>
          </cell>
          <cell r="W1275">
            <v>42916</v>
          </cell>
          <cell r="X1275">
            <v>161</v>
          </cell>
          <cell r="Y1275"/>
          <cell r="Z1275" t="str">
            <v/>
          </cell>
        </row>
        <row r="1276">
          <cell r="C1276">
            <v>4059</v>
          </cell>
          <cell r="D1276" t="str">
            <v>SITEL</v>
          </cell>
          <cell r="E1276">
            <v>2017</v>
          </cell>
          <cell r="F1276" t="str">
            <v>OB</v>
          </cell>
          <cell r="G1276" t="str">
            <v>RTU S.E. BALENYÀ v2,0</v>
          </cell>
          <cell r="H1276" t="str">
            <v>OF3983</v>
          </cell>
          <cell r="I1276"/>
          <cell r="J1276">
            <v>7</v>
          </cell>
          <cell r="K1276">
            <v>0</v>
          </cell>
          <cell r="L1276">
            <v>7</v>
          </cell>
          <cell r="M1276">
            <v>0</v>
          </cell>
          <cell r="N1276" t="str">
            <v>-</v>
          </cell>
          <cell r="O1276" t="str">
            <v>-</v>
          </cell>
          <cell r="P1276" t="str">
            <v>EMM</v>
          </cell>
          <cell r="Q1276" t="str">
            <v>-</v>
          </cell>
          <cell r="R1276" t="str">
            <v>-</v>
          </cell>
          <cell r="S1276" t="str">
            <v>-</v>
          </cell>
          <cell r="T1276" t="str">
            <v>-</v>
          </cell>
          <cell r="U1276">
            <v>42754</v>
          </cell>
          <cell r="V1276">
            <v>42916</v>
          </cell>
          <cell r="W1276">
            <v>42916</v>
          </cell>
          <cell r="X1276">
            <v>161</v>
          </cell>
          <cell r="Y1276"/>
          <cell r="Z1276" t="str">
            <v/>
          </cell>
        </row>
        <row r="1277">
          <cell r="C1277">
            <v>4060</v>
          </cell>
          <cell r="D1277" t="str">
            <v>SITEL</v>
          </cell>
          <cell r="E1277">
            <v>2017</v>
          </cell>
          <cell r="F1277" t="str">
            <v>OB</v>
          </cell>
          <cell r="G1277" t="str">
            <v>RTU S.E. PUJOLÀ v2,0</v>
          </cell>
          <cell r="H1277" t="str">
            <v>OF3983</v>
          </cell>
          <cell r="I1277"/>
          <cell r="J1277">
            <v>7</v>
          </cell>
          <cell r="K1277">
            <v>0</v>
          </cell>
          <cell r="L1277">
            <v>7</v>
          </cell>
          <cell r="M1277">
            <v>0</v>
          </cell>
          <cell r="N1277" t="str">
            <v>-</v>
          </cell>
          <cell r="O1277" t="str">
            <v>-</v>
          </cell>
          <cell r="P1277" t="str">
            <v>EMM</v>
          </cell>
          <cell r="Q1277" t="str">
            <v>-</v>
          </cell>
          <cell r="R1277" t="str">
            <v>-</v>
          </cell>
          <cell r="S1277" t="str">
            <v>-</v>
          </cell>
          <cell r="T1277" t="str">
            <v>-</v>
          </cell>
          <cell r="U1277">
            <v>42754</v>
          </cell>
          <cell r="V1277">
            <v>42916</v>
          </cell>
          <cell r="W1277">
            <v>42916</v>
          </cell>
          <cell r="X1277">
            <v>161</v>
          </cell>
          <cell r="Y1277"/>
          <cell r="Z1277" t="str">
            <v/>
          </cell>
        </row>
        <row r="1278">
          <cell r="C1278">
            <v>4061</v>
          </cell>
          <cell r="D1278" t="str">
            <v>SITEL</v>
          </cell>
          <cell r="E1278">
            <v>2017</v>
          </cell>
          <cell r="F1278" t="str">
            <v>OB</v>
          </cell>
          <cell r="G1278" t="str">
            <v>RTU S.E. SANTA EULALIA v2.0</v>
          </cell>
          <cell r="H1278" t="str">
            <v>OF3983</v>
          </cell>
          <cell r="I1278"/>
          <cell r="J1278">
            <v>7</v>
          </cell>
          <cell r="K1278">
            <v>0</v>
          </cell>
          <cell r="L1278">
            <v>7</v>
          </cell>
          <cell r="M1278">
            <v>0</v>
          </cell>
          <cell r="N1278" t="str">
            <v>-</v>
          </cell>
          <cell r="O1278" t="str">
            <v>-</v>
          </cell>
          <cell r="P1278" t="str">
            <v>EMM</v>
          </cell>
          <cell r="Q1278" t="str">
            <v>-</v>
          </cell>
          <cell r="R1278" t="str">
            <v>-</v>
          </cell>
          <cell r="S1278" t="str">
            <v>-</v>
          </cell>
          <cell r="T1278" t="str">
            <v>-</v>
          </cell>
          <cell r="U1278">
            <v>42754</v>
          </cell>
          <cell r="V1278">
            <v>42916</v>
          </cell>
          <cell r="W1278">
            <v>42916</v>
          </cell>
          <cell r="X1278">
            <v>161</v>
          </cell>
          <cell r="Y1278"/>
          <cell r="Z1278" t="str">
            <v/>
          </cell>
        </row>
        <row r="1279">
          <cell r="C1279">
            <v>4062</v>
          </cell>
          <cell r="D1279" t="str">
            <v>SITEL</v>
          </cell>
          <cell r="E1279">
            <v>2017</v>
          </cell>
          <cell r="F1279" t="str">
            <v>OB</v>
          </cell>
          <cell r="G1279" t="str">
            <v>RTU S.E. BIGUES v2,0</v>
          </cell>
          <cell r="H1279" t="str">
            <v>OF3983</v>
          </cell>
          <cell r="I1279"/>
          <cell r="J1279">
            <v>7</v>
          </cell>
          <cell r="K1279">
            <v>0</v>
          </cell>
          <cell r="L1279">
            <v>7</v>
          </cell>
          <cell r="M1279">
            <v>0</v>
          </cell>
          <cell r="N1279" t="str">
            <v>-</v>
          </cell>
          <cell r="O1279" t="str">
            <v>-</v>
          </cell>
          <cell r="P1279" t="str">
            <v>EMM</v>
          </cell>
          <cell r="Q1279" t="str">
            <v>-</v>
          </cell>
          <cell r="R1279" t="str">
            <v>-</v>
          </cell>
          <cell r="S1279" t="str">
            <v>-</v>
          </cell>
          <cell r="T1279" t="str">
            <v>-</v>
          </cell>
          <cell r="U1279">
            <v>42754</v>
          </cell>
          <cell r="V1279">
            <v>42916</v>
          </cell>
          <cell r="W1279">
            <v>42916</v>
          </cell>
          <cell r="X1279">
            <v>161</v>
          </cell>
          <cell r="Y1279"/>
          <cell r="Z1279" t="str">
            <v/>
          </cell>
        </row>
        <row r="1280">
          <cell r="C1280">
            <v>4063</v>
          </cell>
          <cell r="D1280" t="str">
            <v>SITEL</v>
          </cell>
          <cell r="E1280">
            <v>2017</v>
          </cell>
          <cell r="F1280" t="str">
            <v>TA</v>
          </cell>
          <cell r="G1280" t="str">
            <v>50 x Manguera ETHERNET (1.5mts)</v>
          </cell>
          <cell r="H1280" t="str">
            <v>OF3983</v>
          </cell>
          <cell r="I1280"/>
          <cell r="J1280">
            <v>25</v>
          </cell>
          <cell r="K1280">
            <v>2.0300000000000002</v>
          </cell>
          <cell r="L1280">
            <v>22.97</v>
          </cell>
          <cell r="M1280">
            <v>8.1200000000000008E-2</v>
          </cell>
          <cell r="N1280" t="str">
            <v>-</v>
          </cell>
          <cell r="O1280" t="str">
            <v>-</v>
          </cell>
          <cell r="P1280" t="str">
            <v>EMM</v>
          </cell>
          <cell r="Q1280" t="str">
            <v>-</v>
          </cell>
          <cell r="R1280" t="str">
            <v>-</v>
          </cell>
          <cell r="S1280" t="str">
            <v>-</v>
          </cell>
          <cell r="T1280" t="str">
            <v>-</v>
          </cell>
          <cell r="U1280">
            <v>42754</v>
          </cell>
          <cell r="V1280">
            <v>42916</v>
          </cell>
          <cell r="W1280">
            <v>42916</v>
          </cell>
          <cell r="X1280">
            <v>161</v>
          </cell>
          <cell r="Y1280">
            <v>42901</v>
          </cell>
          <cell r="Z1280">
            <v>-15</v>
          </cell>
        </row>
        <row r="1281">
          <cell r="C1281">
            <v>4064</v>
          </cell>
          <cell r="D1281" t="str">
            <v>SITEL</v>
          </cell>
          <cell r="E1281">
            <v>2017</v>
          </cell>
          <cell r="F1281" t="str">
            <v>TA</v>
          </cell>
          <cell r="G1281" t="str">
            <v>5 x Manguera COM CAP-32/PRX - RACK MCI/MCE (3mts)</v>
          </cell>
          <cell r="H1281" t="str">
            <v>OF3983</v>
          </cell>
          <cell r="I1281"/>
          <cell r="J1281">
            <v>2.5</v>
          </cell>
          <cell r="K1281">
            <v>2.2799999999999998</v>
          </cell>
          <cell r="L1281">
            <v>0.2200000000000002</v>
          </cell>
          <cell r="M1281">
            <v>0.91199999999999992</v>
          </cell>
          <cell r="N1281" t="str">
            <v>-</v>
          </cell>
          <cell r="O1281" t="str">
            <v>-</v>
          </cell>
          <cell r="P1281" t="str">
            <v>EMM</v>
          </cell>
          <cell r="Q1281" t="str">
            <v>-</v>
          </cell>
          <cell r="R1281" t="str">
            <v>-</v>
          </cell>
          <cell r="S1281" t="str">
            <v>-</v>
          </cell>
          <cell r="T1281" t="str">
            <v>-</v>
          </cell>
          <cell r="U1281">
            <v>42754</v>
          </cell>
          <cell r="V1281">
            <v>42916</v>
          </cell>
          <cell r="W1281">
            <v>42916</v>
          </cell>
          <cell r="X1281">
            <v>161</v>
          </cell>
          <cell r="Y1281">
            <v>42908</v>
          </cell>
          <cell r="Z1281">
            <v>-8</v>
          </cell>
        </row>
        <row r="1282">
          <cell r="C1282">
            <v>4065</v>
          </cell>
          <cell r="D1282" t="str">
            <v>SITEL</v>
          </cell>
          <cell r="E1282">
            <v>2017</v>
          </cell>
          <cell r="F1282" t="str">
            <v>TA</v>
          </cell>
          <cell r="G1282" t="str">
            <v>15 x Manguera COM CAP16 - CAP-PRX (1.5mts)</v>
          </cell>
          <cell r="H1282" t="str">
            <v>OF3983</v>
          </cell>
          <cell r="I1282"/>
          <cell r="J1282">
            <v>7.5</v>
          </cell>
          <cell r="K1282">
            <v>2.5299999999999998</v>
          </cell>
          <cell r="L1282">
            <v>4.9700000000000006</v>
          </cell>
          <cell r="M1282">
            <v>0.33733333333333332</v>
          </cell>
          <cell r="N1282" t="str">
            <v>-</v>
          </cell>
          <cell r="O1282" t="str">
            <v>-</v>
          </cell>
          <cell r="P1282" t="str">
            <v>EMM</v>
          </cell>
          <cell r="Q1282" t="str">
            <v>-</v>
          </cell>
          <cell r="R1282" t="str">
            <v>-</v>
          </cell>
          <cell r="S1282" t="str">
            <v>-</v>
          </cell>
          <cell r="T1282" t="str">
            <v>-</v>
          </cell>
          <cell r="U1282">
            <v>42754</v>
          </cell>
          <cell r="V1282">
            <v>42916</v>
          </cell>
          <cell r="W1282">
            <v>43088</v>
          </cell>
          <cell r="X1282">
            <v>161</v>
          </cell>
          <cell r="Y1282">
            <v>43088</v>
          </cell>
          <cell r="Z1282">
            <v>0</v>
          </cell>
        </row>
        <row r="1283">
          <cell r="C1283">
            <v>4066</v>
          </cell>
          <cell r="D1283" t="str">
            <v>SITEL</v>
          </cell>
          <cell r="E1283">
            <v>2017</v>
          </cell>
          <cell r="F1283" t="str">
            <v>TA</v>
          </cell>
          <cell r="G1283" t="str">
            <v>15 x Manguera COM CAP32  - CAP-PRX (1.5mts)</v>
          </cell>
          <cell r="H1283" t="str">
            <v>OF3983</v>
          </cell>
          <cell r="I1283"/>
          <cell r="J1283">
            <v>7.5</v>
          </cell>
          <cell r="K1283">
            <v>3.2</v>
          </cell>
          <cell r="L1283">
            <v>4.3</v>
          </cell>
          <cell r="M1283">
            <v>0.42666666666666669</v>
          </cell>
          <cell r="N1283" t="str">
            <v>-</v>
          </cell>
          <cell r="O1283" t="str">
            <v>-</v>
          </cell>
          <cell r="P1283" t="str">
            <v>EMM</v>
          </cell>
          <cell r="Q1283" t="str">
            <v>-</v>
          </cell>
          <cell r="R1283" t="str">
            <v>-</v>
          </cell>
          <cell r="S1283" t="str">
            <v>-</v>
          </cell>
          <cell r="T1283" t="str">
            <v>-</v>
          </cell>
          <cell r="U1283">
            <v>42754</v>
          </cell>
          <cell r="V1283">
            <v>42916</v>
          </cell>
          <cell r="W1283">
            <v>42916</v>
          </cell>
          <cell r="X1283">
            <v>161</v>
          </cell>
          <cell r="Y1283">
            <v>42900</v>
          </cell>
          <cell r="Z1283">
            <v>-16</v>
          </cell>
        </row>
        <row r="1284">
          <cell r="C1284">
            <v>4067</v>
          </cell>
          <cell r="D1284" t="str">
            <v>SITEL</v>
          </cell>
          <cell r="E1284">
            <v>2017</v>
          </cell>
          <cell r="F1284" t="str">
            <v>TA</v>
          </cell>
          <cell r="G1284" t="str">
            <v>10 x Manguera COM RTU-TEAM - CAP-PRX (2mts)</v>
          </cell>
          <cell r="H1284" t="str">
            <v>OF3983</v>
          </cell>
          <cell r="I1284"/>
          <cell r="J1284">
            <v>5</v>
          </cell>
          <cell r="K1284">
            <v>3.7</v>
          </cell>
          <cell r="L1284">
            <v>1.2999999999999998</v>
          </cell>
          <cell r="M1284">
            <v>0.74</v>
          </cell>
          <cell r="N1284" t="str">
            <v>-</v>
          </cell>
          <cell r="O1284" t="str">
            <v>-</v>
          </cell>
          <cell r="P1284" t="str">
            <v>EMM</v>
          </cell>
          <cell r="Q1284" t="str">
            <v>-</v>
          </cell>
          <cell r="R1284" t="str">
            <v>-</v>
          </cell>
          <cell r="S1284" t="str">
            <v>-</v>
          </cell>
          <cell r="T1284" t="str">
            <v>-</v>
          </cell>
          <cell r="U1284">
            <v>42754</v>
          </cell>
          <cell r="V1284">
            <v>42916</v>
          </cell>
          <cell r="W1284">
            <v>43088</v>
          </cell>
          <cell r="X1284">
            <v>161</v>
          </cell>
          <cell r="Y1284">
            <v>43088</v>
          </cell>
          <cell r="Z1284">
            <v>0</v>
          </cell>
        </row>
        <row r="1285">
          <cell r="C1285">
            <v>4068</v>
          </cell>
          <cell r="D1285" t="str">
            <v>SITEL</v>
          </cell>
          <cell r="E1285">
            <v>2017</v>
          </cell>
          <cell r="F1285" t="str">
            <v>TA</v>
          </cell>
          <cell r="G1285" t="str">
            <v>2 x Manguera COM CAP-PRX - CAP16-MAX (1.5mts)</v>
          </cell>
          <cell r="H1285" t="str">
            <v>OF3983</v>
          </cell>
          <cell r="I1285"/>
          <cell r="J1285">
            <v>1</v>
          </cell>
          <cell r="K1285">
            <v>0.54</v>
          </cell>
          <cell r="L1285">
            <v>0.45999999999999996</v>
          </cell>
          <cell r="M1285">
            <v>0.54</v>
          </cell>
          <cell r="N1285" t="str">
            <v>-</v>
          </cell>
          <cell r="O1285" t="str">
            <v>-</v>
          </cell>
          <cell r="P1285" t="str">
            <v>EMM</v>
          </cell>
          <cell r="Q1285" t="str">
            <v>-</v>
          </cell>
          <cell r="R1285" t="str">
            <v>-</v>
          </cell>
          <cell r="S1285" t="str">
            <v>-</v>
          </cell>
          <cell r="T1285" t="str">
            <v>-</v>
          </cell>
          <cell r="U1285">
            <v>42754</v>
          </cell>
          <cell r="V1285">
            <v>42916</v>
          </cell>
          <cell r="W1285">
            <v>43088</v>
          </cell>
          <cell r="X1285">
            <v>161</v>
          </cell>
          <cell r="Y1285">
            <v>43088</v>
          </cell>
          <cell r="Z1285">
            <v>0</v>
          </cell>
        </row>
        <row r="1286">
          <cell r="C1286">
            <v>4069</v>
          </cell>
          <cell r="D1286" t="str">
            <v>ORMAZA</v>
          </cell>
          <cell r="E1286">
            <v>2017</v>
          </cell>
          <cell r="F1286" t="str">
            <v>TA</v>
          </cell>
          <cell r="G1286" t="str">
            <v>CC SCADA J.DE FRUTOS v2.4</v>
          </cell>
          <cell r="H1286" t="str">
            <v>IND</v>
          </cell>
          <cell r="I1286"/>
          <cell r="J1286">
            <v>4</v>
          </cell>
          <cell r="K1286">
            <v>3.75</v>
          </cell>
          <cell r="L1286">
            <v>0.25</v>
          </cell>
          <cell r="M1286">
            <v>0.9375</v>
          </cell>
          <cell r="N1286" t="str">
            <v>-</v>
          </cell>
          <cell r="O1286" t="str">
            <v>-</v>
          </cell>
          <cell r="P1286" t="str">
            <v>-</v>
          </cell>
          <cell r="Q1286" t="str">
            <v>JMG</v>
          </cell>
          <cell r="R1286" t="str">
            <v>-</v>
          </cell>
          <cell r="S1286" t="str">
            <v>-</v>
          </cell>
          <cell r="T1286" t="str">
            <v>-</v>
          </cell>
          <cell r="U1286">
            <v>42780</v>
          </cell>
          <cell r="V1286">
            <v>42814</v>
          </cell>
          <cell r="W1286">
            <v>43808</v>
          </cell>
          <cell r="X1286">
            <v>36</v>
          </cell>
          <cell r="Y1286">
            <v>43808</v>
          </cell>
          <cell r="Z1286">
            <v>0</v>
          </cell>
        </row>
        <row r="1287">
          <cell r="C1287">
            <v>4070</v>
          </cell>
          <cell r="D1287" t="str">
            <v>ORMAZA</v>
          </cell>
          <cell r="E1287">
            <v>2017</v>
          </cell>
          <cell r="F1287" t="str">
            <v>TA</v>
          </cell>
          <cell r="G1287" t="str">
            <v>CC SCADA JAFRE v3,3</v>
          </cell>
          <cell r="H1287" t="str">
            <v>IND</v>
          </cell>
          <cell r="I1287"/>
          <cell r="J1287">
            <v>5</v>
          </cell>
          <cell r="K1287">
            <v>1.5</v>
          </cell>
          <cell r="L1287">
            <v>3.5</v>
          </cell>
          <cell r="M1287">
            <v>0.3</v>
          </cell>
          <cell r="N1287" t="str">
            <v>-</v>
          </cell>
          <cell r="O1287" t="str">
            <v>-</v>
          </cell>
          <cell r="P1287" t="str">
            <v>-</v>
          </cell>
          <cell r="Q1287" t="str">
            <v>JMG</v>
          </cell>
          <cell r="R1287" t="str">
            <v>-</v>
          </cell>
          <cell r="S1287" t="str">
            <v>-</v>
          </cell>
          <cell r="T1287" t="str">
            <v>-</v>
          </cell>
          <cell r="U1287">
            <v>42760</v>
          </cell>
          <cell r="V1287">
            <v>42790</v>
          </cell>
          <cell r="W1287">
            <v>42815</v>
          </cell>
          <cell r="X1287">
            <v>29</v>
          </cell>
          <cell r="Y1287">
            <v>42815</v>
          </cell>
          <cell r="Z1287">
            <v>0</v>
          </cell>
        </row>
        <row r="1288">
          <cell r="C1288">
            <v>4071</v>
          </cell>
          <cell r="D1288" t="str">
            <v>ORMAZA</v>
          </cell>
          <cell r="E1288">
            <v>2017</v>
          </cell>
          <cell r="F1288" t="str">
            <v>TA</v>
          </cell>
          <cell r="G1288" t="str">
            <v>CC SCADA TEDIS.net ESTADIO LA PEINETA v1.0</v>
          </cell>
          <cell r="H1288" t="str">
            <v>PPAL</v>
          </cell>
          <cell r="I1288"/>
          <cell r="J1288">
            <v>64</v>
          </cell>
          <cell r="K1288">
            <v>28.42</v>
          </cell>
          <cell r="L1288">
            <v>35.58</v>
          </cell>
          <cell r="M1288">
            <v>0.44406250000000003</v>
          </cell>
          <cell r="N1288" t="str">
            <v>-</v>
          </cell>
          <cell r="O1288" t="str">
            <v>-</v>
          </cell>
          <cell r="P1288" t="str">
            <v>-</v>
          </cell>
          <cell r="Q1288" t="str">
            <v>JMG</v>
          </cell>
          <cell r="R1288" t="str">
            <v>-</v>
          </cell>
          <cell r="S1288" t="str">
            <v>-</v>
          </cell>
          <cell r="T1288" t="str">
            <v>-</v>
          </cell>
          <cell r="U1288">
            <v>42766</v>
          </cell>
          <cell r="V1288">
            <v>42867</v>
          </cell>
          <cell r="W1288">
            <v>42916</v>
          </cell>
          <cell r="X1288">
            <v>102</v>
          </cell>
          <cell r="Y1288">
            <v>42916</v>
          </cell>
          <cell r="Z1288">
            <v>0</v>
          </cell>
        </row>
        <row r="1289">
          <cell r="C1289">
            <v>4072</v>
          </cell>
          <cell r="D1289" t="str">
            <v>ORMAZA</v>
          </cell>
          <cell r="E1289">
            <v>2017</v>
          </cell>
          <cell r="F1289" t="str">
            <v>TA</v>
          </cell>
          <cell r="G1289" t="str">
            <v>Inst. y PEM CC SCADA TEDIS.net ESTADIO LA PEINETA v1.0</v>
          </cell>
          <cell r="H1289" t="str">
            <v>OF4071</v>
          </cell>
          <cell r="I1289"/>
          <cell r="J1289">
            <v>40</v>
          </cell>
          <cell r="K1289">
            <v>30.33</v>
          </cell>
          <cell r="L1289">
            <v>9.6700000000000017</v>
          </cell>
          <cell r="M1289">
            <v>0.75824999999999998</v>
          </cell>
          <cell r="N1289" t="str">
            <v>-</v>
          </cell>
          <cell r="O1289" t="str">
            <v>-</v>
          </cell>
          <cell r="P1289" t="str">
            <v>-</v>
          </cell>
          <cell r="Q1289" t="str">
            <v>JMG</v>
          </cell>
          <cell r="R1289" t="str">
            <v>-</v>
          </cell>
          <cell r="S1289" t="str">
            <v>-</v>
          </cell>
          <cell r="T1289" t="str">
            <v>-</v>
          </cell>
          <cell r="U1289">
            <v>42766</v>
          </cell>
          <cell r="V1289">
            <v>42867</v>
          </cell>
          <cell r="W1289">
            <v>43145</v>
          </cell>
          <cell r="X1289">
            <v>102</v>
          </cell>
          <cell r="Y1289">
            <v>43145</v>
          </cell>
          <cell r="Z1289">
            <v>0</v>
          </cell>
        </row>
        <row r="1290">
          <cell r="C1290">
            <v>4073</v>
          </cell>
          <cell r="D1290" t="str">
            <v>INPPOZ</v>
          </cell>
          <cell r="E1290">
            <v>2017</v>
          </cell>
          <cell r="F1290" t="str">
            <v>TA</v>
          </cell>
          <cell r="G1290" t="str">
            <v>RTU S.E. PEDROCHES v2.0</v>
          </cell>
          <cell r="H1290" t="str">
            <v>IND</v>
          </cell>
          <cell r="I1290"/>
          <cell r="J1290">
            <v>3</v>
          </cell>
          <cell r="K1290">
            <v>2.5</v>
          </cell>
          <cell r="L1290">
            <v>0.5</v>
          </cell>
          <cell r="M1290">
            <v>0.83333333333333337</v>
          </cell>
          <cell r="N1290" t="str">
            <v>-</v>
          </cell>
          <cell r="O1290" t="str">
            <v>-</v>
          </cell>
          <cell r="P1290" t="str">
            <v>EMM</v>
          </cell>
          <cell r="Q1290" t="str">
            <v>-</v>
          </cell>
          <cell r="R1290" t="str">
            <v>-</v>
          </cell>
          <cell r="S1290" t="str">
            <v>-</v>
          </cell>
          <cell r="T1290" t="str">
            <v>-</v>
          </cell>
          <cell r="U1290">
            <v>42783</v>
          </cell>
          <cell r="V1290">
            <v>42786</v>
          </cell>
          <cell r="W1290">
            <v>42786</v>
          </cell>
          <cell r="X1290">
            <v>3</v>
          </cell>
          <cell r="Y1290">
            <v>42783</v>
          </cell>
          <cell r="Z1290">
            <v>-3</v>
          </cell>
        </row>
        <row r="1291">
          <cell r="C1291">
            <v>4074</v>
          </cell>
          <cell r="D1291" t="str">
            <v>INPTOR</v>
          </cell>
          <cell r="E1291">
            <v>2017</v>
          </cell>
          <cell r="F1291" t="str">
            <v>TA</v>
          </cell>
          <cell r="G1291" t="str">
            <v>RTU C.T. HUERTA DON JUAN v1.0</v>
          </cell>
          <cell r="H1291" t="str">
            <v>PPAL</v>
          </cell>
          <cell r="I1291"/>
          <cell r="J1291">
            <v>32.5</v>
          </cell>
          <cell r="K1291">
            <v>28.97</v>
          </cell>
          <cell r="L1291">
            <v>3.5300000000000011</v>
          </cell>
          <cell r="M1291">
            <v>0.89138461538461533</v>
          </cell>
          <cell r="N1291" t="str">
            <v>-</v>
          </cell>
          <cell r="O1291" t="str">
            <v>-</v>
          </cell>
          <cell r="P1291" t="str">
            <v>EMM</v>
          </cell>
          <cell r="Q1291" t="str">
            <v>-</v>
          </cell>
          <cell r="R1291" t="str">
            <v>-</v>
          </cell>
          <cell r="S1291" t="str">
            <v>-</v>
          </cell>
          <cell r="T1291" t="str">
            <v>-</v>
          </cell>
          <cell r="U1291">
            <v>42783</v>
          </cell>
          <cell r="V1291">
            <v>42825</v>
          </cell>
          <cell r="W1291">
            <v>42825</v>
          </cell>
          <cell r="X1291">
            <v>44</v>
          </cell>
          <cell r="Y1291">
            <v>42836</v>
          </cell>
          <cell r="Z1291">
            <v>11</v>
          </cell>
        </row>
        <row r="1292">
          <cell r="C1292">
            <v>4075</v>
          </cell>
          <cell r="D1292" t="str">
            <v>INPTOR</v>
          </cell>
          <cell r="E1292">
            <v>2017</v>
          </cell>
          <cell r="F1292" t="str">
            <v>TA</v>
          </cell>
          <cell r="G1292" t="str">
            <v>Inst. y PEM RTU C.T. HUERTA DON JUAN v1.0</v>
          </cell>
          <cell r="H1292" t="str">
            <v>OF4074</v>
          </cell>
          <cell r="I1292"/>
          <cell r="J1292">
            <v>8</v>
          </cell>
          <cell r="K1292">
            <v>10</v>
          </cell>
          <cell r="L1292">
            <v>-2</v>
          </cell>
          <cell r="M1292">
            <v>1.25</v>
          </cell>
          <cell r="N1292" t="str">
            <v>-</v>
          </cell>
          <cell r="O1292" t="str">
            <v>-</v>
          </cell>
          <cell r="P1292" t="str">
            <v>-</v>
          </cell>
          <cell r="Q1292" t="str">
            <v>-</v>
          </cell>
          <cell r="R1292" t="str">
            <v>RVC</v>
          </cell>
          <cell r="S1292" t="str">
            <v>-</v>
          </cell>
          <cell r="T1292" t="str">
            <v>-</v>
          </cell>
          <cell r="U1292">
            <v>42783</v>
          </cell>
          <cell r="V1292">
            <v>42825</v>
          </cell>
          <cell r="W1292">
            <v>42879</v>
          </cell>
          <cell r="X1292">
            <v>44</v>
          </cell>
          <cell r="Y1292">
            <v>42879</v>
          </cell>
          <cell r="Z1292">
            <v>0</v>
          </cell>
        </row>
        <row r="1293">
          <cell r="C1293">
            <v>4076</v>
          </cell>
          <cell r="D1293" t="str">
            <v>INPVIL</v>
          </cell>
          <cell r="E1293">
            <v>2017</v>
          </cell>
          <cell r="F1293" t="str">
            <v>TA</v>
          </cell>
          <cell r="G1293" t="str">
            <v>RTU C.T. ROSALES v1.0</v>
          </cell>
          <cell r="H1293" t="str">
            <v>PPAL</v>
          </cell>
          <cell r="I1293"/>
          <cell r="J1293">
            <v>32.5</v>
          </cell>
          <cell r="K1293">
            <v>29.8</v>
          </cell>
          <cell r="L1293">
            <v>2.6999999999999993</v>
          </cell>
          <cell r="M1293">
            <v>0.91692307692307695</v>
          </cell>
          <cell r="N1293" t="str">
            <v>-</v>
          </cell>
          <cell r="O1293" t="str">
            <v>-</v>
          </cell>
          <cell r="P1293" t="str">
            <v>EMM</v>
          </cell>
          <cell r="Q1293" t="str">
            <v>-</v>
          </cell>
          <cell r="R1293" t="str">
            <v>-</v>
          </cell>
          <cell r="S1293" t="str">
            <v>-</v>
          </cell>
          <cell r="T1293" t="str">
            <v>-</v>
          </cell>
          <cell r="U1293">
            <v>42783</v>
          </cell>
          <cell r="V1293">
            <v>42825</v>
          </cell>
          <cell r="W1293">
            <v>42825</v>
          </cell>
          <cell r="X1293">
            <v>44</v>
          </cell>
          <cell r="Y1293">
            <v>42836</v>
          </cell>
          <cell r="Z1293">
            <v>11</v>
          </cell>
        </row>
        <row r="1294">
          <cell r="C1294">
            <v>4077</v>
          </cell>
          <cell r="D1294" t="str">
            <v>INPVIL</v>
          </cell>
          <cell r="E1294">
            <v>2017</v>
          </cell>
          <cell r="F1294" t="str">
            <v>TA</v>
          </cell>
          <cell r="G1294" t="str">
            <v>Inst. y PEM RTU C.T. ROSALES v1.0</v>
          </cell>
          <cell r="H1294" t="str">
            <v>OF4076</v>
          </cell>
          <cell r="I1294"/>
          <cell r="J1294">
            <v>8</v>
          </cell>
          <cell r="K1294">
            <v>10</v>
          </cell>
          <cell r="L1294">
            <v>-2</v>
          </cell>
          <cell r="M1294">
            <v>1.25</v>
          </cell>
          <cell r="N1294" t="str">
            <v>-</v>
          </cell>
          <cell r="O1294" t="str">
            <v>-</v>
          </cell>
          <cell r="P1294" t="str">
            <v>-</v>
          </cell>
          <cell r="Q1294" t="str">
            <v>-</v>
          </cell>
          <cell r="R1294" t="str">
            <v>RVC</v>
          </cell>
          <cell r="S1294" t="str">
            <v>-</v>
          </cell>
          <cell r="T1294" t="str">
            <v>-</v>
          </cell>
          <cell r="U1294">
            <v>42783</v>
          </cell>
          <cell r="V1294">
            <v>42825</v>
          </cell>
          <cell r="W1294">
            <v>42880</v>
          </cell>
          <cell r="X1294">
            <v>44</v>
          </cell>
          <cell r="Y1294">
            <v>42880</v>
          </cell>
          <cell r="Z1294">
            <v>0</v>
          </cell>
        </row>
        <row r="1295">
          <cell r="C1295">
            <v>4078</v>
          </cell>
          <cell r="D1295" t="str">
            <v>INPPOZ</v>
          </cell>
          <cell r="E1295">
            <v>2017</v>
          </cell>
          <cell r="F1295" t="str">
            <v>TA</v>
          </cell>
          <cell r="G1295" t="str">
            <v>Inst. y PEM RTU C.T. MURALLON v2.0</v>
          </cell>
          <cell r="H1295" t="str">
            <v>OF3994</v>
          </cell>
          <cell r="I1295"/>
          <cell r="J1295">
            <v>10</v>
          </cell>
          <cell r="K1295">
            <v>10.5</v>
          </cell>
          <cell r="L1295">
            <v>-0.5</v>
          </cell>
          <cell r="M1295">
            <v>1.05</v>
          </cell>
          <cell r="N1295" t="str">
            <v>-</v>
          </cell>
          <cell r="O1295" t="str">
            <v>-</v>
          </cell>
          <cell r="P1295" t="str">
            <v>-</v>
          </cell>
          <cell r="Q1295" t="str">
            <v>-</v>
          </cell>
          <cell r="R1295" t="str">
            <v>RVC</v>
          </cell>
          <cell r="S1295" t="str">
            <v>-</v>
          </cell>
          <cell r="T1295" t="str">
            <v>-</v>
          </cell>
          <cell r="U1295">
            <v>42766</v>
          </cell>
          <cell r="V1295">
            <v>42794</v>
          </cell>
          <cell r="W1295">
            <v>42824</v>
          </cell>
          <cell r="X1295">
            <v>28</v>
          </cell>
          <cell r="Y1295">
            <v>42824</v>
          </cell>
          <cell r="Z1295">
            <v>0</v>
          </cell>
        </row>
        <row r="1296">
          <cell r="C1296">
            <v>4079</v>
          </cell>
          <cell r="D1296" t="str">
            <v>INPPOZ</v>
          </cell>
          <cell r="E1296">
            <v>2017</v>
          </cell>
          <cell r="F1296" t="str">
            <v>TA</v>
          </cell>
          <cell r="G1296" t="str">
            <v>Inst. y PEM RTU C.T. ALAMO v2.0</v>
          </cell>
          <cell r="H1296" t="str">
            <v>OF3996</v>
          </cell>
          <cell r="I1296"/>
          <cell r="J1296">
            <v>10</v>
          </cell>
          <cell r="K1296">
            <v>5</v>
          </cell>
          <cell r="L1296">
            <v>5</v>
          </cell>
          <cell r="M1296">
            <v>0.5</v>
          </cell>
          <cell r="N1296" t="str">
            <v>-</v>
          </cell>
          <cell r="O1296" t="str">
            <v>-</v>
          </cell>
          <cell r="P1296" t="str">
            <v>-</v>
          </cell>
          <cell r="Q1296" t="str">
            <v>-</v>
          </cell>
          <cell r="R1296" t="str">
            <v>RVC</v>
          </cell>
          <cell r="S1296" t="str">
            <v>-</v>
          </cell>
          <cell r="T1296" t="str">
            <v>-</v>
          </cell>
          <cell r="U1296">
            <v>42766</v>
          </cell>
          <cell r="V1296">
            <v>42794</v>
          </cell>
          <cell r="W1296">
            <v>42794</v>
          </cell>
          <cell r="X1296">
            <v>28</v>
          </cell>
          <cell r="Y1296">
            <v>42794</v>
          </cell>
          <cell r="Z1296">
            <v>-2</v>
          </cell>
        </row>
        <row r="1297">
          <cell r="C1297">
            <v>4080</v>
          </cell>
          <cell r="D1297" t="str">
            <v>MONTES</v>
          </cell>
          <cell r="E1297">
            <v>2017</v>
          </cell>
          <cell r="F1297" t="str">
            <v>TA</v>
          </cell>
          <cell r="G1297" t="str">
            <v>CC SCADA MONTESLUZ v2.1</v>
          </cell>
          <cell r="H1297" t="str">
            <v>IND</v>
          </cell>
          <cell r="I1297"/>
          <cell r="J1297">
            <v>5</v>
          </cell>
          <cell r="K1297">
            <v>4.5</v>
          </cell>
          <cell r="L1297">
            <v>0.5</v>
          </cell>
          <cell r="M1297">
            <v>0.9</v>
          </cell>
          <cell r="N1297" t="str">
            <v>-</v>
          </cell>
          <cell r="O1297" t="str">
            <v>-</v>
          </cell>
          <cell r="P1297" t="str">
            <v>-</v>
          </cell>
          <cell r="Q1297" t="str">
            <v>-</v>
          </cell>
          <cell r="R1297" t="str">
            <v>AP</v>
          </cell>
          <cell r="S1297" t="str">
            <v>-</v>
          </cell>
          <cell r="T1297" t="str">
            <v>-</v>
          </cell>
          <cell r="U1297">
            <v>42788</v>
          </cell>
          <cell r="V1297">
            <v>42794</v>
          </cell>
          <cell r="W1297">
            <v>42794</v>
          </cell>
          <cell r="X1297">
            <v>6</v>
          </cell>
          <cell r="Y1297">
            <v>42793</v>
          </cell>
          <cell r="Z1297">
            <v>-3</v>
          </cell>
        </row>
        <row r="1298">
          <cell r="C1298">
            <v>4081</v>
          </cell>
          <cell r="D1298" t="str">
            <v>INPPOZ</v>
          </cell>
          <cell r="E1298">
            <v>2017</v>
          </cell>
          <cell r="F1298" t="str">
            <v>TA</v>
          </cell>
          <cell r="G1298" t="str">
            <v>INCORPORACIO PM800 A RTU's v1.0</v>
          </cell>
          <cell r="H1298" t="str">
            <v>PPAL</v>
          </cell>
          <cell r="I1298"/>
          <cell r="J1298">
            <v>21</v>
          </cell>
          <cell r="K1298">
            <v>14.5</v>
          </cell>
          <cell r="L1298">
            <v>6.5</v>
          </cell>
          <cell r="M1298">
            <v>0.69047619047619047</v>
          </cell>
          <cell r="N1298" t="str">
            <v>-</v>
          </cell>
          <cell r="O1298" t="str">
            <v>-</v>
          </cell>
          <cell r="P1298" t="str">
            <v>-</v>
          </cell>
          <cell r="Q1298" t="str">
            <v>-</v>
          </cell>
          <cell r="R1298" t="str">
            <v>RVC</v>
          </cell>
          <cell r="S1298" t="str">
            <v>-</v>
          </cell>
          <cell r="T1298" t="str">
            <v>-</v>
          </cell>
          <cell r="U1298">
            <v>42766</v>
          </cell>
          <cell r="V1298">
            <v>42825</v>
          </cell>
          <cell r="W1298">
            <v>42825</v>
          </cell>
          <cell r="X1298">
            <v>60</v>
          </cell>
          <cell r="Y1298">
            <v>42793</v>
          </cell>
          <cell r="Z1298">
            <v>-33</v>
          </cell>
        </row>
        <row r="1299">
          <cell r="C1299">
            <v>4082</v>
          </cell>
          <cell r="D1299" t="str">
            <v>SITEL</v>
          </cell>
          <cell r="E1299">
            <v>2017</v>
          </cell>
          <cell r="F1299" t="str">
            <v>TA</v>
          </cell>
          <cell r="G1299" t="str">
            <v>Inst. y PEM INCORPORACIO PM800 A RTU's v1.0</v>
          </cell>
          <cell r="H1299" t="str">
            <v>OF4081</v>
          </cell>
          <cell r="I1299"/>
          <cell r="J1299">
            <v>16</v>
          </cell>
          <cell r="K1299">
            <v>16</v>
          </cell>
          <cell r="L1299">
            <v>0</v>
          </cell>
          <cell r="M1299">
            <v>1</v>
          </cell>
          <cell r="N1299" t="str">
            <v>-</v>
          </cell>
          <cell r="O1299" t="str">
            <v>-</v>
          </cell>
          <cell r="P1299" t="str">
            <v>-</v>
          </cell>
          <cell r="Q1299" t="str">
            <v>-</v>
          </cell>
          <cell r="R1299" t="str">
            <v>RVC</v>
          </cell>
          <cell r="S1299" t="str">
            <v>-</v>
          </cell>
          <cell r="T1299" t="str">
            <v>-</v>
          </cell>
          <cell r="U1299">
            <v>42766</v>
          </cell>
          <cell r="V1299">
            <v>42825</v>
          </cell>
          <cell r="W1299">
            <v>42825</v>
          </cell>
          <cell r="X1299">
            <v>60</v>
          </cell>
          <cell r="Y1299">
            <v>42789</v>
          </cell>
          <cell r="Z1299">
            <v>-37</v>
          </cell>
        </row>
        <row r="1300">
          <cell r="C1300">
            <v>4083</v>
          </cell>
          <cell r="D1300" t="str">
            <v>PEUSA</v>
          </cell>
          <cell r="E1300">
            <v>2017</v>
          </cell>
          <cell r="F1300" t="str">
            <v>TA</v>
          </cell>
          <cell r="G1300" t="str">
            <v>Reparacio RTU CAP16-MAX N/S 530-2004</v>
          </cell>
          <cell r="H1300" t="str">
            <v>IND</v>
          </cell>
          <cell r="I1300"/>
          <cell r="J1300">
            <v>2</v>
          </cell>
          <cell r="K1300">
            <v>1.17</v>
          </cell>
          <cell r="L1300">
            <v>0.83000000000000007</v>
          </cell>
          <cell r="M1300">
            <v>0.58499999999999996</v>
          </cell>
          <cell r="N1300" t="str">
            <v>-</v>
          </cell>
          <cell r="O1300" t="str">
            <v>-</v>
          </cell>
          <cell r="P1300" t="str">
            <v>EMM</v>
          </cell>
          <cell r="Q1300" t="str">
            <v>-</v>
          </cell>
          <cell r="R1300" t="str">
            <v>-</v>
          </cell>
          <cell r="S1300" t="str">
            <v>-</v>
          </cell>
          <cell r="T1300" t="str">
            <v>-</v>
          </cell>
          <cell r="U1300">
            <v>42761</v>
          </cell>
          <cell r="V1300">
            <v>42790</v>
          </cell>
          <cell r="W1300">
            <v>42790</v>
          </cell>
          <cell r="X1300">
            <v>28</v>
          </cell>
          <cell r="Y1300">
            <v>42790</v>
          </cell>
          <cell r="Z1300">
            <v>0</v>
          </cell>
        </row>
        <row r="1301">
          <cell r="C1301">
            <v>4084</v>
          </cell>
          <cell r="D1301" t="str">
            <v>UDESA</v>
          </cell>
          <cell r="E1301">
            <v>2017</v>
          </cell>
          <cell r="F1301" t="str">
            <v>TA</v>
          </cell>
          <cell r="G1301" t="str">
            <v>Inst. y PEM CSSat UDESA v9.0</v>
          </cell>
          <cell r="H1301" t="str">
            <v>IND</v>
          </cell>
          <cell r="I1301"/>
          <cell r="J1301">
            <v>5</v>
          </cell>
          <cell r="K1301">
            <v>5</v>
          </cell>
          <cell r="L1301">
            <v>0</v>
          </cell>
          <cell r="M1301">
            <v>1</v>
          </cell>
          <cell r="N1301" t="str">
            <v>-</v>
          </cell>
          <cell r="O1301" t="str">
            <v>-</v>
          </cell>
          <cell r="P1301" t="str">
            <v>-</v>
          </cell>
          <cell r="Q1301" t="str">
            <v>-</v>
          </cell>
          <cell r="R1301" t="str">
            <v>TRS</v>
          </cell>
          <cell r="S1301" t="str">
            <v>-</v>
          </cell>
          <cell r="T1301" t="str">
            <v>-</v>
          </cell>
          <cell r="U1301">
            <v>42790</v>
          </cell>
          <cell r="V1301">
            <v>42797</v>
          </cell>
          <cell r="W1301">
            <v>42797</v>
          </cell>
          <cell r="X1301">
            <v>9</v>
          </cell>
          <cell r="Y1301">
            <v>42801</v>
          </cell>
          <cell r="Z1301">
            <v>4</v>
          </cell>
        </row>
        <row r="1302">
          <cell r="C1302"/>
          <cell r="D1302"/>
          <cell r="E1302"/>
          <cell r="F1302"/>
          <cell r="G1302"/>
          <cell r="H1302"/>
          <cell r="I1302"/>
          <cell r="J1302">
            <v>363.5</v>
          </cell>
          <cell r="K1302">
            <v>216.22</v>
          </cell>
          <cell r="L1302">
            <v>147.28</v>
          </cell>
          <cell r="M1302"/>
          <cell r="N1302"/>
          <cell r="O1302"/>
          <cell r="P1302"/>
          <cell r="Q1302"/>
          <cell r="R1302"/>
          <cell r="S1302"/>
          <cell r="T1302"/>
          <cell r="U1302"/>
          <cell r="V1302"/>
          <cell r="W1302"/>
          <cell r="X1302"/>
          <cell r="Y1302"/>
          <cell r="Z1302">
            <v>-91</v>
          </cell>
        </row>
        <row r="1303">
          <cell r="L1303"/>
          <cell r="M1303"/>
          <cell r="Z1303"/>
        </row>
        <row r="1304">
          <cell r="D1304"/>
          <cell r="E1304"/>
          <cell r="F1304"/>
          <cell r="G1304"/>
          <cell r="H1304"/>
          <cell r="I1304"/>
          <cell r="J1304"/>
          <cell r="K1304"/>
          <cell r="L1304"/>
          <cell r="M1304"/>
          <cell r="N1304"/>
          <cell r="O1304"/>
          <cell r="P1304"/>
          <cell r="Q1304"/>
          <cell r="R1304"/>
          <cell r="S1304"/>
          <cell r="T1304"/>
          <cell r="U1304"/>
          <cell r="Z1304"/>
        </row>
        <row r="1305">
          <cell r="D1305"/>
          <cell r="E1305"/>
          <cell r="F1305"/>
          <cell r="G1305"/>
          <cell r="H1305"/>
          <cell r="I1305"/>
          <cell r="J1305"/>
          <cell r="K1305"/>
          <cell r="N1305" t="str">
            <v>APROVISIONAMENTS</v>
          </cell>
          <cell r="O1305" t="str">
            <v>ADMINISTRACIO</v>
          </cell>
          <cell r="P1305" t="str">
            <v>OPERACIONS</v>
          </cell>
          <cell r="Q1305" t="str">
            <v>IMPLEMENTACIO</v>
          </cell>
          <cell r="R1305" t="str">
            <v>DESENVOLUPAMENT</v>
          </cell>
          <cell r="S1305" t="str">
            <v>COMERCIAL</v>
          </cell>
          <cell r="T1305" t="str">
            <v>CONSUL.TELCOMUNIC.</v>
          </cell>
          <cell r="U1305"/>
          <cell r="Z1305"/>
        </row>
        <row r="1306">
          <cell r="N1306"/>
          <cell r="O1306"/>
          <cell r="P1306"/>
          <cell r="Q1306"/>
          <cell r="R1306"/>
          <cell r="S1306"/>
          <cell r="T1306"/>
          <cell r="U1306"/>
          <cell r="Z1306"/>
        </row>
        <row r="1307">
          <cell r="N1307"/>
          <cell r="O1307"/>
          <cell r="P1307"/>
          <cell r="Q1307"/>
          <cell r="R1307"/>
          <cell r="S1307"/>
          <cell r="T1307"/>
          <cell r="U1307"/>
          <cell r="Z1307"/>
        </row>
        <row r="1308">
          <cell r="N1308"/>
          <cell r="O1308"/>
          <cell r="P1308"/>
          <cell r="Q1308"/>
          <cell r="R1308"/>
          <cell r="S1308"/>
          <cell r="T1308"/>
          <cell r="U1308"/>
          <cell r="Z1308"/>
        </row>
        <row r="1309">
          <cell r="E1309"/>
          <cell r="F1309"/>
          <cell r="G1309"/>
          <cell r="H1309"/>
          <cell r="I1309"/>
          <cell r="J1309"/>
          <cell r="K1309"/>
          <cell r="L1309"/>
          <cell r="M1309"/>
          <cell r="N1309"/>
          <cell r="O1309"/>
          <cell r="P1309"/>
          <cell r="Q1309"/>
          <cell r="R1309"/>
          <cell r="S1309"/>
          <cell r="T1309"/>
          <cell r="U1309"/>
          <cell r="Z1309"/>
        </row>
        <row r="1310">
          <cell r="E1310" t="str">
            <v>Projectes (EXTERNS) en curs 2.017</v>
          </cell>
          <cell r="F1310"/>
          <cell r="G1310"/>
          <cell r="H1310"/>
          <cell r="I1310"/>
          <cell r="J1310"/>
          <cell r="K1310"/>
          <cell r="L1310"/>
          <cell r="M1310"/>
          <cell r="N1310"/>
          <cell r="O1310"/>
          <cell r="P1310"/>
          <cell r="Q1310"/>
          <cell r="R1310"/>
          <cell r="S1310"/>
          <cell r="T1310"/>
          <cell r="U1310"/>
          <cell r="Z1310"/>
        </row>
        <row r="1311">
          <cell r="N1311"/>
          <cell r="O1311"/>
          <cell r="P1311"/>
          <cell r="Q1311"/>
          <cell r="R1311"/>
          <cell r="S1311"/>
          <cell r="T1311"/>
          <cell r="U1311"/>
          <cell r="Z1311"/>
        </row>
        <row r="1312">
          <cell r="C1312"/>
          <cell r="D1312"/>
          <cell r="E1312"/>
          <cell r="F1312"/>
          <cell r="G1312"/>
          <cell r="H1312"/>
          <cell r="I1312"/>
          <cell r="J1312"/>
          <cell r="K1312"/>
          <cell r="L1312"/>
          <cell r="M1312"/>
          <cell r="N1312"/>
          <cell r="O1312"/>
          <cell r="P1312"/>
          <cell r="Q1312"/>
          <cell r="R1312"/>
          <cell r="S1312"/>
          <cell r="T1312"/>
          <cell r="U1312"/>
          <cell r="V1312"/>
          <cell r="W1312"/>
          <cell r="X1312"/>
          <cell r="Y1312"/>
          <cell r="Z1312"/>
        </row>
        <row r="1313">
          <cell r="C1313" t="str">
            <v>OF</v>
          </cell>
          <cell r="D1313" t="str">
            <v>CLIENT</v>
          </cell>
          <cell r="E1313" t="str">
            <v>ANY</v>
          </cell>
          <cell r="F1313" t="str">
            <v>STATUS</v>
          </cell>
          <cell r="G1313" t="str">
            <v>PROJECTE</v>
          </cell>
          <cell r="H1313" t="str">
            <v>TIPUS OF o DEPENDENCIA</v>
          </cell>
          <cell r="I1313"/>
          <cell r="J1313" t="str">
            <v>PREV</v>
          </cell>
          <cell r="K1313" t="str">
            <v>TOTAL</v>
          </cell>
          <cell r="L1313" t="str">
            <v>DESV</v>
          </cell>
          <cell r="M1313" t="str">
            <v>AVANÇ</v>
          </cell>
          <cell r="N1313" t="str">
            <v>DPT. IMPLICATS</v>
          </cell>
          <cell r="O1313"/>
          <cell r="P1313"/>
          <cell r="Q1313"/>
          <cell r="R1313"/>
          <cell r="S1313"/>
          <cell r="T1313"/>
          <cell r="U1313" t="str">
            <v>DATA</v>
          </cell>
          <cell r="V1313" t="str">
            <v>DATA</v>
          </cell>
          <cell r="W1313" t="str">
            <v>DATA</v>
          </cell>
          <cell r="X1313" t="str">
            <v>DURADA</v>
          </cell>
          <cell r="Y1313" t="str">
            <v>DATA</v>
          </cell>
          <cell r="Z1313" t="str">
            <v>DESVIAC.</v>
          </cell>
        </row>
        <row r="1314">
          <cell r="C1314"/>
          <cell r="D1314"/>
          <cell r="E1314"/>
          <cell r="F1314"/>
          <cell r="G1314"/>
          <cell r="H1314"/>
          <cell r="I1314"/>
          <cell r="J1314"/>
          <cell r="K1314" t="str">
            <v>REAL</v>
          </cell>
          <cell r="L1314"/>
          <cell r="M1314"/>
          <cell r="N1314"/>
          <cell r="O1314"/>
          <cell r="P1314"/>
          <cell r="Q1314"/>
          <cell r="R1314"/>
          <cell r="S1314"/>
          <cell r="T1314"/>
          <cell r="U1314" t="str">
            <v>INICI</v>
          </cell>
          <cell r="V1314" t="str">
            <v>ENTREGA</v>
          </cell>
          <cell r="W1314" t="str">
            <v>REVISADA</v>
          </cell>
          <cell r="X1314"/>
          <cell r="Y1314" t="str">
            <v>ACCEP.</v>
          </cell>
          <cell r="Z1314"/>
        </row>
        <row r="1315">
          <cell r="C1315"/>
          <cell r="D1315"/>
          <cell r="E1315"/>
          <cell r="F1315"/>
          <cell r="G1315"/>
          <cell r="H1315"/>
          <cell r="I1315"/>
          <cell r="J1315"/>
          <cell r="K1315"/>
          <cell r="L1315"/>
          <cell r="M1315"/>
          <cell r="N1315"/>
          <cell r="O1315"/>
          <cell r="P1315"/>
          <cell r="Q1315"/>
          <cell r="R1315"/>
          <cell r="S1315"/>
          <cell r="T1315"/>
          <cell r="U1315"/>
          <cell r="V1315"/>
          <cell r="W1315"/>
          <cell r="X1315"/>
          <cell r="Y1315"/>
          <cell r="Z1315"/>
        </row>
        <row r="1316">
          <cell r="C1316">
            <v>4085</v>
          </cell>
          <cell r="D1316" t="str">
            <v>SITEL</v>
          </cell>
          <cell r="E1316">
            <v>2017</v>
          </cell>
          <cell r="F1316" t="str">
            <v>TA</v>
          </cell>
          <cell r="G1316" t="str">
            <v>TEDIS.Net,AutomationService v1.45</v>
          </cell>
          <cell r="H1316" t="str">
            <v>OF3871</v>
          </cell>
          <cell r="I1316"/>
          <cell r="J1316">
            <v>268</v>
          </cell>
          <cell r="K1316">
            <v>161</v>
          </cell>
          <cell r="L1316">
            <v>107</v>
          </cell>
          <cell r="M1316">
            <v>0.60074626865671643</v>
          </cell>
          <cell r="N1316" t="str">
            <v>-</v>
          </cell>
          <cell r="O1316" t="str">
            <v>-</v>
          </cell>
          <cell r="P1316" t="str">
            <v>-</v>
          </cell>
          <cell r="Q1316" t="str">
            <v>-</v>
          </cell>
          <cell r="R1316" t="str">
            <v>EDC</v>
          </cell>
          <cell r="S1316" t="str">
            <v>-</v>
          </cell>
          <cell r="T1316" t="str">
            <v>-</v>
          </cell>
          <cell r="U1316">
            <v>42767</v>
          </cell>
          <cell r="V1316">
            <v>42824</v>
          </cell>
          <cell r="W1316">
            <v>43116</v>
          </cell>
          <cell r="X1316">
            <v>59</v>
          </cell>
          <cell r="Y1316">
            <v>43116</v>
          </cell>
          <cell r="Z1316">
            <v>0</v>
          </cell>
        </row>
        <row r="1317">
          <cell r="C1317">
            <v>4086</v>
          </cell>
          <cell r="D1317" t="str">
            <v>ELEEBR</v>
          </cell>
          <cell r="E1317">
            <v>2017</v>
          </cell>
          <cell r="F1317" t="str">
            <v>TA</v>
          </cell>
          <cell r="G1317" t="str">
            <v>CANVI UBICACIO ARMARI SERVIDORS + REP.SERVIDOR CC SCADA</v>
          </cell>
          <cell r="H1317" t="str">
            <v>IND</v>
          </cell>
          <cell r="I1317"/>
          <cell r="J1317">
            <v>24</v>
          </cell>
          <cell r="K1317">
            <v>22</v>
          </cell>
          <cell r="L1317">
            <v>2</v>
          </cell>
          <cell r="M1317">
            <v>0.91666666666666663</v>
          </cell>
          <cell r="N1317" t="str">
            <v>-</v>
          </cell>
          <cell r="O1317" t="str">
            <v>-</v>
          </cell>
          <cell r="P1317" t="str">
            <v>-</v>
          </cell>
          <cell r="Q1317" t="str">
            <v>-</v>
          </cell>
          <cell r="R1317" t="str">
            <v>TRS</v>
          </cell>
          <cell r="S1317" t="str">
            <v>-</v>
          </cell>
          <cell r="T1317" t="str">
            <v>-</v>
          </cell>
          <cell r="U1317">
            <v>42755</v>
          </cell>
          <cell r="V1317">
            <v>42794</v>
          </cell>
          <cell r="W1317">
            <v>42794</v>
          </cell>
          <cell r="X1317">
            <v>38</v>
          </cell>
          <cell r="Y1317">
            <v>42793</v>
          </cell>
          <cell r="Z1317">
            <v>-3</v>
          </cell>
        </row>
        <row r="1318">
          <cell r="C1318">
            <v>4087</v>
          </cell>
          <cell r="D1318" t="str">
            <v>GASELE</v>
          </cell>
          <cell r="E1318">
            <v>2017</v>
          </cell>
          <cell r="F1318" t="str">
            <v>TA</v>
          </cell>
          <cell r="G1318" t="str">
            <v>RTU CAP-PRX C.T. TRIANA-3 v2.1</v>
          </cell>
          <cell r="H1318" t="str">
            <v>IND</v>
          </cell>
          <cell r="I1318"/>
          <cell r="J1318">
            <v>5</v>
          </cell>
          <cell r="K1318">
            <v>3</v>
          </cell>
          <cell r="L1318">
            <v>2</v>
          </cell>
          <cell r="M1318">
            <v>0.6</v>
          </cell>
          <cell r="N1318" t="str">
            <v>-</v>
          </cell>
          <cell r="O1318" t="str">
            <v>-</v>
          </cell>
          <cell r="P1318" t="str">
            <v>-</v>
          </cell>
          <cell r="Q1318" t="str">
            <v>-</v>
          </cell>
          <cell r="R1318" t="str">
            <v>JMT</v>
          </cell>
          <cell r="S1318" t="str">
            <v>-</v>
          </cell>
          <cell r="T1318" t="str">
            <v>-</v>
          </cell>
          <cell r="U1318">
            <v>42796</v>
          </cell>
          <cell r="V1318">
            <v>42811</v>
          </cell>
          <cell r="W1318">
            <v>43178</v>
          </cell>
          <cell r="X1318">
            <v>15</v>
          </cell>
          <cell r="Y1318">
            <v>43178</v>
          </cell>
          <cell r="Z1318">
            <v>0</v>
          </cell>
        </row>
        <row r="1319">
          <cell r="C1319">
            <v>4088</v>
          </cell>
          <cell r="D1319" t="str">
            <v>INPPOZ</v>
          </cell>
          <cell r="E1319">
            <v>2017</v>
          </cell>
          <cell r="F1319" t="str">
            <v>TA</v>
          </cell>
          <cell r="G1319" t="str">
            <v>Inst. y PEM RTU S.E.PEDROCHES v2.0</v>
          </cell>
          <cell r="H1319" t="str">
            <v>OF4073</v>
          </cell>
          <cell r="I1319"/>
          <cell r="J1319">
            <v>16</v>
          </cell>
          <cell r="K1319">
            <v>15</v>
          </cell>
          <cell r="L1319">
            <v>1</v>
          </cell>
          <cell r="M1319">
            <v>0.9375</v>
          </cell>
          <cell r="N1319" t="str">
            <v>-</v>
          </cell>
          <cell r="O1319" t="str">
            <v>-</v>
          </cell>
          <cell r="P1319" t="str">
            <v>-</v>
          </cell>
          <cell r="Q1319" t="str">
            <v>-</v>
          </cell>
          <cell r="R1319" t="str">
            <v>RVC</v>
          </cell>
          <cell r="S1319" t="str">
            <v>-</v>
          </cell>
          <cell r="T1319" t="str">
            <v>-</v>
          </cell>
          <cell r="U1319">
            <v>42783</v>
          </cell>
          <cell r="V1319">
            <v>42794</v>
          </cell>
          <cell r="W1319">
            <v>42794</v>
          </cell>
          <cell r="X1319">
            <v>11</v>
          </cell>
          <cell r="Y1319">
            <v>42794</v>
          </cell>
          <cell r="Z1319">
            <v>-2</v>
          </cell>
        </row>
        <row r="1320">
          <cell r="C1320">
            <v>4089</v>
          </cell>
          <cell r="D1320" t="str">
            <v>EMSA</v>
          </cell>
          <cell r="E1320">
            <v>2017</v>
          </cell>
          <cell r="F1320" t="str">
            <v>TA</v>
          </cell>
          <cell r="G1320" t="str">
            <v>MANTENIMENT CSSat EMSA 2017-01</v>
          </cell>
          <cell r="H1320" t="str">
            <v>IND</v>
          </cell>
          <cell r="I1320"/>
          <cell r="J1320">
            <v>9.25</v>
          </cell>
          <cell r="K1320">
            <v>9.25</v>
          </cell>
          <cell r="L1320">
            <v>0</v>
          </cell>
          <cell r="M1320">
            <v>1</v>
          </cell>
          <cell r="N1320" t="str">
            <v>-</v>
          </cell>
          <cell r="O1320" t="str">
            <v>-</v>
          </cell>
          <cell r="P1320" t="str">
            <v>-</v>
          </cell>
          <cell r="Q1320" t="str">
            <v>-</v>
          </cell>
          <cell r="R1320" t="str">
            <v>TRS</v>
          </cell>
          <cell r="S1320" t="str">
            <v>-</v>
          </cell>
          <cell r="T1320" t="str">
            <v>-</v>
          </cell>
          <cell r="U1320">
            <v>42737</v>
          </cell>
          <cell r="V1320">
            <v>42766</v>
          </cell>
          <cell r="W1320">
            <v>42766</v>
          </cell>
          <cell r="X1320">
            <v>29</v>
          </cell>
          <cell r="Y1320">
            <v>42766</v>
          </cell>
          <cell r="Z1320">
            <v>0</v>
          </cell>
        </row>
        <row r="1321">
          <cell r="C1321">
            <v>4090</v>
          </cell>
          <cell r="D1321" t="str">
            <v>EMSA</v>
          </cell>
          <cell r="E1321">
            <v>2017</v>
          </cell>
          <cell r="F1321" t="str">
            <v>TA</v>
          </cell>
          <cell r="G1321" t="str">
            <v>MANTENIMENT CSSat EMSA 2017-02</v>
          </cell>
          <cell r="H1321" t="str">
            <v>IND</v>
          </cell>
          <cell r="I1321"/>
          <cell r="J1321">
            <v>3</v>
          </cell>
          <cell r="K1321">
            <v>3</v>
          </cell>
          <cell r="L1321">
            <v>0</v>
          </cell>
          <cell r="M1321">
            <v>1</v>
          </cell>
          <cell r="N1321" t="str">
            <v>-</v>
          </cell>
          <cell r="O1321" t="str">
            <v>-</v>
          </cell>
          <cell r="P1321" t="str">
            <v>-</v>
          </cell>
          <cell r="Q1321" t="str">
            <v>-</v>
          </cell>
          <cell r="R1321" t="str">
            <v>TRS</v>
          </cell>
          <cell r="S1321" t="str">
            <v>-</v>
          </cell>
          <cell r="T1321" t="str">
            <v>-</v>
          </cell>
          <cell r="U1321">
            <v>42767</v>
          </cell>
          <cell r="V1321">
            <v>42794</v>
          </cell>
          <cell r="W1321">
            <v>42794</v>
          </cell>
          <cell r="X1321">
            <v>27</v>
          </cell>
          <cell r="Y1321">
            <v>42794</v>
          </cell>
          <cell r="Z1321">
            <v>-2</v>
          </cell>
        </row>
        <row r="1322">
          <cell r="C1322">
            <v>4091</v>
          </cell>
          <cell r="D1322" t="str">
            <v>EMSA</v>
          </cell>
          <cell r="E1322">
            <v>2017</v>
          </cell>
          <cell r="F1322" t="str">
            <v>TA</v>
          </cell>
          <cell r="G1322" t="str">
            <v>MANTENIMENT CSSat EMSA 2017-03</v>
          </cell>
          <cell r="H1322" t="str">
            <v>IND</v>
          </cell>
          <cell r="I1322"/>
          <cell r="J1322">
            <v>6</v>
          </cell>
          <cell r="K1322">
            <v>18</v>
          </cell>
          <cell r="L1322">
            <v>-12</v>
          </cell>
          <cell r="M1322">
            <v>3</v>
          </cell>
          <cell r="N1322" t="str">
            <v>-</v>
          </cell>
          <cell r="O1322" t="str">
            <v>-</v>
          </cell>
          <cell r="P1322" t="str">
            <v>-</v>
          </cell>
          <cell r="Q1322" t="str">
            <v>-</v>
          </cell>
          <cell r="R1322" t="str">
            <v>TRS</v>
          </cell>
          <cell r="S1322" t="str">
            <v>-</v>
          </cell>
          <cell r="T1322" t="str">
            <v>-</v>
          </cell>
          <cell r="U1322">
            <v>42795</v>
          </cell>
          <cell r="V1322">
            <v>42825</v>
          </cell>
          <cell r="W1322">
            <v>42825</v>
          </cell>
          <cell r="X1322">
            <v>30</v>
          </cell>
          <cell r="Y1322">
            <v>42825</v>
          </cell>
          <cell r="Z1322">
            <v>0</v>
          </cell>
        </row>
        <row r="1323">
          <cell r="C1323">
            <v>4092</v>
          </cell>
          <cell r="D1323" t="str">
            <v>EYPESA</v>
          </cell>
          <cell r="E1323">
            <v>2017</v>
          </cell>
          <cell r="F1323" t="str">
            <v>TA</v>
          </cell>
          <cell r="G1323" t="str">
            <v>PROVES INTEGRACIO IAT NOJA-POWER a SCADA TEDIS</v>
          </cell>
          <cell r="H1323" t="str">
            <v>IND</v>
          </cell>
          <cell r="I1323"/>
          <cell r="J1323">
            <v>9</v>
          </cell>
          <cell r="K1323">
            <v>9.33</v>
          </cell>
          <cell r="L1323">
            <v>-0.33000000000000007</v>
          </cell>
          <cell r="M1323">
            <v>1.0366666666666666</v>
          </cell>
          <cell r="N1323" t="str">
            <v>-</v>
          </cell>
          <cell r="O1323" t="str">
            <v>-</v>
          </cell>
          <cell r="P1323" t="str">
            <v>-</v>
          </cell>
          <cell r="Q1323" t="str">
            <v>-</v>
          </cell>
          <cell r="R1323" t="str">
            <v>RVC</v>
          </cell>
          <cell r="S1323" t="str">
            <v>-</v>
          </cell>
          <cell r="T1323" t="str">
            <v>-</v>
          </cell>
          <cell r="U1323">
            <v>42774</v>
          </cell>
          <cell r="V1323">
            <v>42776</v>
          </cell>
          <cell r="W1323">
            <v>42776</v>
          </cell>
          <cell r="X1323">
            <v>2</v>
          </cell>
          <cell r="Y1323">
            <v>42776</v>
          </cell>
          <cell r="Z1323">
            <v>0</v>
          </cell>
        </row>
        <row r="1324">
          <cell r="C1324">
            <v>4093</v>
          </cell>
          <cell r="D1324" t="str">
            <v>ELECAD</v>
          </cell>
          <cell r="E1324">
            <v>2017</v>
          </cell>
          <cell r="F1324" t="str">
            <v>TA</v>
          </cell>
          <cell r="G1324" t="str">
            <v>MANTENIMENT CSSat CADIZ 2017-03</v>
          </cell>
          <cell r="H1324" t="str">
            <v>IND</v>
          </cell>
          <cell r="I1324"/>
          <cell r="J1324">
            <v>6</v>
          </cell>
          <cell r="K1324">
            <v>0.1</v>
          </cell>
          <cell r="L1324">
            <v>5.9</v>
          </cell>
          <cell r="M1324">
            <v>1.6666666666666666E-2</v>
          </cell>
          <cell r="N1324" t="str">
            <v>-</v>
          </cell>
          <cell r="O1324" t="str">
            <v>-</v>
          </cell>
          <cell r="P1324" t="str">
            <v>-</v>
          </cell>
          <cell r="Q1324" t="str">
            <v>-</v>
          </cell>
          <cell r="R1324" t="str">
            <v>TRS</v>
          </cell>
          <cell r="S1324" t="str">
            <v>-</v>
          </cell>
          <cell r="T1324" t="str">
            <v>-</v>
          </cell>
          <cell r="U1324">
            <v>42795</v>
          </cell>
          <cell r="V1324">
            <v>42825</v>
          </cell>
          <cell r="W1324">
            <v>42825</v>
          </cell>
          <cell r="X1324">
            <v>30</v>
          </cell>
          <cell r="Y1324">
            <v>42825</v>
          </cell>
          <cell r="Z1324">
            <v>0</v>
          </cell>
        </row>
        <row r="1325">
          <cell r="C1325">
            <v>4094</v>
          </cell>
          <cell r="D1325" t="str">
            <v>ELTOSE</v>
          </cell>
          <cell r="E1325">
            <v>2017</v>
          </cell>
          <cell r="F1325" t="str">
            <v>TA</v>
          </cell>
          <cell r="G1325" t="str">
            <v>MANTENIMENT CSSat T.SEGRE 2017-03</v>
          </cell>
          <cell r="H1325" t="str">
            <v>IND</v>
          </cell>
          <cell r="I1325"/>
          <cell r="J1325">
            <v>4</v>
          </cell>
          <cell r="K1325">
            <v>0.1</v>
          </cell>
          <cell r="L1325">
            <v>3.9</v>
          </cell>
          <cell r="M1325">
            <v>2.5000000000000001E-2</v>
          </cell>
          <cell r="N1325" t="str">
            <v>-</v>
          </cell>
          <cell r="O1325" t="str">
            <v>-</v>
          </cell>
          <cell r="P1325" t="str">
            <v>-</v>
          </cell>
          <cell r="Q1325" t="str">
            <v>-</v>
          </cell>
          <cell r="R1325" t="str">
            <v>TRS</v>
          </cell>
          <cell r="S1325" t="str">
            <v>-</v>
          </cell>
          <cell r="T1325" t="str">
            <v>-</v>
          </cell>
          <cell r="U1325">
            <v>42795</v>
          </cell>
          <cell r="V1325">
            <v>42825</v>
          </cell>
          <cell r="W1325">
            <v>42825</v>
          </cell>
          <cell r="X1325">
            <v>30</v>
          </cell>
          <cell r="Y1325">
            <v>42825</v>
          </cell>
          <cell r="Z1325">
            <v>0</v>
          </cell>
        </row>
        <row r="1326">
          <cell r="C1326">
            <v>4095</v>
          </cell>
          <cell r="D1326" t="str">
            <v>ELEALB</v>
          </cell>
          <cell r="E1326">
            <v>2017</v>
          </cell>
          <cell r="F1326" t="str">
            <v>TA</v>
          </cell>
          <cell r="G1326" t="str">
            <v>MANTENIMENT CSSat ALBATARREC 2.017-03</v>
          </cell>
          <cell r="H1326" t="str">
            <v>IND</v>
          </cell>
          <cell r="I1326"/>
          <cell r="J1326">
            <v>4</v>
          </cell>
          <cell r="K1326">
            <v>3.5</v>
          </cell>
          <cell r="L1326">
            <v>0.5</v>
          </cell>
          <cell r="M1326">
            <v>0.875</v>
          </cell>
          <cell r="N1326" t="str">
            <v>-</v>
          </cell>
          <cell r="O1326" t="str">
            <v>-</v>
          </cell>
          <cell r="P1326" t="str">
            <v>-</v>
          </cell>
          <cell r="Q1326" t="str">
            <v>-</v>
          </cell>
          <cell r="R1326" t="str">
            <v>TRS</v>
          </cell>
          <cell r="S1326" t="str">
            <v>-</v>
          </cell>
          <cell r="T1326" t="str">
            <v>-</v>
          </cell>
          <cell r="U1326">
            <v>42795</v>
          </cell>
          <cell r="V1326">
            <v>42825</v>
          </cell>
          <cell r="W1326">
            <v>42825</v>
          </cell>
          <cell r="X1326">
            <v>30</v>
          </cell>
          <cell r="Y1326">
            <v>42825</v>
          </cell>
          <cell r="Z1326">
            <v>0</v>
          </cell>
        </row>
        <row r="1327">
          <cell r="C1327">
            <v>4096</v>
          </cell>
          <cell r="D1327" t="str">
            <v>ENEBEN</v>
          </cell>
          <cell r="E1327">
            <v>2017</v>
          </cell>
          <cell r="F1327" t="str">
            <v>TA</v>
          </cell>
          <cell r="G1327" t="str">
            <v>MANTENIMENT CSSat BENASQUE 2017-03</v>
          </cell>
          <cell r="H1327" t="str">
            <v>IND</v>
          </cell>
          <cell r="I1327"/>
          <cell r="J1327">
            <v>4</v>
          </cell>
          <cell r="K1327">
            <v>4.5</v>
          </cell>
          <cell r="L1327">
            <v>-0.5</v>
          </cell>
          <cell r="M1327">
            <v>1.125</v>
          </cell>
          <cell r="N1327" t="str">
            <v>-</v>
          </cell>
          <cell r="O1327" t="str">
            <v>-</v>
          </cell>
          <cell r="P1327" t="str">
            <v>-</v>
          </cell>
          <cell r="Q1327" t="str">
            <v>-</v>
          </cell>
          <cell r="R1327" t="str">
            <v>TRS</v>
          </cell>
          <cell r="S1327" t="str">
            <v>-</v>
          </cell>
          <cell r="T1327" t="str">
            <v>-</v>
          </cell>
          <cell r="U1327">
            <v>42795</v>
          </cell>
          <cell r="V1327">
            <v>42825</v>
          </cell>
          <cell r="W1327">
            <v>42825</v>
          </cell>
          <cell r="X1327">
            <v>30</v>
          </cell>
          <cell r="Y1327">
            <v>42825</v>
          </cell>
          <cell r="Z1327">
            <v>0</v>
          </cell>
        </row>
        <row r="1328">
          <cell r="C1328">
            <v>4097</v>
          </cell>
          <cell r="D1328" t="str">
            <v>ELECAR</v>
          </cell>
          <cell r="E1328">
            <v>2017</v>
          </cell>
          <cell r="F1328" t="str">
            <v>TA</v>
          </cell>
          <cell r="G1328" t="str">
            <v>MANTENIMENT CSSat CARDENER 2017-03</v>
          </cell>
          <cell r="H1328" t="str">
            <v>IND</v>
          </cell>
          <cell r="I1328"/>
          <cell r="J1328">
            <v>5</v>
          </cell>
          <cell r="K1328">
            <v>6</v>
          </cell>
          <cell r="L1328">
            <v>-1</v>
          </cell>
          <cell r="M1328">
            <v>1.2</v>
          </cell>
          <cell r="N1328" t="str">
            <v>-</v>
          </cell>
          <cell r="O1328" t="str">
            <v>-</v>
          </cell>
          <cell r="P1328" t="str">
            <v>-</v>
          </cell>
          <cell r="Q1328" t="str">
            <v>-</v>
          </cell>
          <cell r="R1328" t="str">
            <v>TRS</v>
          </cell>
          <cell r="S1328" t="str">
            <v>-</v>
          </cell>
          <cell r="T1328" t="str">
            <v>-</v>
          </cell>
          <cell r="U1328">
            <v>42795</v>
          </cell>
          <cell r="V1328">
            <v>42825</v>
          </cell>
          <cell r="W1328">
            <v>42825</v>
          </cell>
          <cell r="X1328">
            <v>30</v>
          </cell>
          <cell r="Y1328">
            <v>42825</v>
          </cell>
          <cell r="Z1328">
            <v>0</v>
          </cell>
        </row>
        <row r="1329">
          <cell r="C1329">
            <v>4098</v>
          </cell>
          <cell r="D1329" t="str">
            <v>SUMTAR</v>
          </cell>
          <cell r="E1329">
            <v>2017</v>
          </cell>
          <cell r="F1329" t="str">
            <v>TA</v>
          </cell>
          <cell r="G1329" t="str">
            <v>MANTENIMENT CSSat TARRASENSES 2017-03</v>
          </cell>
          <cell r="H1329" t="str">
            <v>IND</v>
          </cell>
          <cell r="I1329"/>
          <cell r="J1329">
            <v>4</v>
          </cell>
          <cell r="K1329">
            <v>3.5</v>
          </cell>
          <cell r="L1329">
            <v>0.5</v>
          </cell>
          <cell r="M1329">
            <v>0.875</v>
          </cell>
          <cell r="N1329" t="str">
            <v>-</v>
          </cell>
          <cell r="O1329" t="str">
            <v>-</v>
          </cell>
          <cell r="P1329" t="str">
            <v>-</v>
          </cell>
          <cell r="Q1329" t="str">
            <v>-</v>
          </cell>
          <cell r="R1329" t="str">
            <v>TRS</v>
          </cell>
          <cell r="S1329" t="str">
            <v>-</v>
          </cell>
          <cell r="T1329" t="str">
            <v>-</v>
          </cell>
          <cell r="U1329">
            <v>42795</v>
          </cell>
          <cell r="V1329">
            <v>42825</v>
          </cell>
          <cell r="W1329">
            <v>42825</v>
          </cell>
          <cell r="X1329">
            <v>30</v>
          </cell>
          <cell r="Y1329">
            <v>42825</v>
          </cell>
          <cell r="Z1329">
            <v>0</v>
          </cell>
        </row>
        <row r="1330">
          <cell r="C1330">
            <v>4099</v>
          </cell>
          <cell r="D1330" t="str">
            <v>ELEMON</v>
          </cell>
          <cell r="E1330">
            <v>2017</v>
          </cell>
          <cell r="F1330" t="str">
            <v>TA</v>
          </cell>
          <cell r="G1330" t="str">
            <v>MANTENIMENT CSSat MONTOLIU 2017-03</v>
          </cell>
          <cell r="H1330" t="str">
            <v>IND</v>
          </cell>
          <cell r="I1330"/>
          <cell r="J1330">
            <v>4</v>
          </cell>
          <cell r="K1330">
            <v>4.5</v>
          </cell>
          <cell r="L1330">
            <v>-0.5</v>
          </cell>
          <cell r="M1330">
            <v>1.125</v>
          </cell>
          <cell r="N1330" t="str">
            <v>-</v>
          </cell>
          <cell r="O1330" t="str">
            <v>-</v>
          </cell>
          <cell r="P1330" t="str">
            <v>-</v>
          </cell>
          <cell r="Q1330" t="str">
            <v>-</v>
          </cell>
          <cell r="R1330" t="str">
            <v>TRS</v>
          </cell>
          <cell r="S1330" t="str">
            <v>-</v>
          </cell>
          <cell r="T1330" t="str">
            <v>-</v>
          </cell>
          <cell r="U1330">
            <v>42795</v>
          </cell>
          <cell r="V1330">
            <v>42825</v>
          </cell>
          <cell r="W1330">
            <v>42825</v>
          </cell>
          <cell r="X1330">
            <v>30</v>
          </cell>
          <cell r="Y1330">
            <v>42825</v>
          </cell>
          <cell r="Z1330">
            <v>0</v>
          </cell>
        </row>
        <row r="1331">
          <cell r="C1331">
            <v>4100</v>
          </cell>
          <cell r="D1331" t="str">
            <v>ELEMOL</v>
          </cell>
          <cell r="E1331">
            <v>2017</v>
          </cell>
          <cell r="F1331" t="str">
            <v>TA</v>
          </cell>
          <cell r="G1331" t="str">
            <v>MANTENIMENT CSSat MOLINOS 2017-03</v>
          </cell>
          <cell r="H1331" t="str">
            <v>IND</v>
          </cell>
          <cell r="I1331"/>
          <cell r="J1331">
            <v>4</v>
          </cell>
          <cell r="K1331">
            <v>0.1</v>
          </cell>
          <cell r="L1331">
            <v>3.9</v>
          </cell>
          <cell r="M1331">
            <v>2.5000000000000001E-2</v>
          </cell>
          <cell r="N1331" t="str">
            <v>-</v>
          </cell>
          <cell r="O1331" t="str">
            <v>-</v>
          </cell>
          <cell r="P1331" t="str">
            <v>-</v>
          </cell>
          <cell r="Q1331" t="str">
            <v>-</v>
          </cell>
          <cell r="R1331" t="str">
            <v>TRS</v>
          </cell>
          <cell r="S1331" t="str">
            <v>-</v>
          </cell>
          <cell r="T1331" t="str">
            <v>-</v>
          </cell>
          <cell r="U1331">
            <v>42795</v>
          </cell>
          <cell r="V1331">
            <v>42825</v>
          </cell>
          <cell r="W1331">
            <v>42825</v>
          </cell>
          <cell r="X1331">
            <v>30</v>
          </cell>
          <cell r="Y1331">
            <v>42825</v>
          </cell>
          <cell r="Z1331">
            <v>0</v>
          </cell>
        </row>
        <row r="1332">
          <cell r="C1332">
            <v>4101</v>
          </cell>
          <cell r="D1332" t="str">
            <v>EAECEU</v>
          </cell>
          <cell r="E1332">
            <v>2017</v>
          </cell>
          <cell r="F1332" t="str">
            <v>TA</v>
          </cell>
          <cell r="G1332" t="str">
            <v>MANTENIMENT CSSat CEUTA 2017-03</v>
          </cell>
          <cell r="H1332" t="str">
            <v>IND</v>
          </cell>
          <cell r="I1332"/>
          <cell r="J1332">
            <v>10</v>
          </cell>
          <cell r="K1332">
            <v>12.75</v>
          </cell>
          <cell r="L1332">
            <v>-2.75</v>
          </cell>
          <cell r="M1332">
            <v>1.2749999999999999</v>
          </cell>
          <cell r="N1332" t="str">
            <v>-</v>
          </cell>
          <cell r="O1332" t="str">
            <v>-</v>
          </cell>
          <cell r="P1332" t="str">
            <v>-</v>
          </cell>
          <cell r="Q1332" t="str">
            <v>-</v>
          </cell>
          <cell r="R1332" t="str">
            <v>TRS</v>
          </cell>
          <cell r="S1332" t="str">
            <v>-</v>
          </cell>
          <cell r="T1332" t="str">
            <v>-</v>
          </cell>
          <cell r="U1332">
            <v>42795</v>
          </cell>
          <cell r="V1332">
            <v>42825</v>
          </cell>
          <cell r="W1332">
            <v>42825</v>
          </cell>
          <cell r="X1332">
            <v>30</v>
          </cell>
          <cell r="Y1332">
            <v>42825</v>
          </cell>
          <cell r="Z1332">
            <v>0</v>
          </cell>
        </row>
        <row r="1333">
          <cell r="C1333">
            <v>4102</v>
          </cell>
          <cell r="D1333" t="str">
            <v>SERGAR</v>
          </cell>
          <cell r="E1333">
            <v>2017</v>
          </cell>
          <cell r="F1333" t="str">
            <v>TA</v>
          </cell>
          <cell r="G1333" t="str">
            <v>MANTENIMENT CSSat SERVILIANO 2017-03</v>
          </cell>
          <cell r="H1333" t="str">
            <v>IND</v>
          </cell>
          <cell r="I1333"/>
          <cell r="J1333">
            <v>4</v>
          </cell>
          <cell r="K1333">
            <v>0.1</v>
          </cell>
          <cell r="L1333">
            <v>3.9</v>
          </cell>
          <cell r="M1333">
            <v>2.5000000000000001E-2</v>
          </cell>
          <cell r="N1333" t="str">
            <v>-</v>
          </cell>
          <cell r="O1333" t="str">
            <v>-</v>
          </cell>
          <cell r="P1333" t="str">
            <v>-</v>
          </cell>
          <cell r="Q1333" t="str">
            <v>-</v>
          </cell>
          <cell r="R1333" t="str">
            <v>TRS</v>
          </cell>
          <cell r="S1333" t="str">
            <v>-</v>
          </cell>
          <cell r="T1333" t="str">
            <v>-</v>
          </cell>
          <cell r="U1333">
            <v>42795</v>
          </cell>
          <cell r="V1333">
            <v>42825</v>
          </cell>
          <cell r="W1333">
            <v>42825</v>
          </cell>
          <cell r="X1333">
            <v>30</v>
          </cell>
          <cell r="Y1333">
            <v>42825</v>
          </cell>
          <cell r="Z1333">
            <v>0</v>
          </cell>
        </row>
        <row r="1334">
          <cell r="C1334">
            <v>4103</v>
          </cell>
          <cell r="D1334" t="str">
            <v>MINECO</v>
          </cell>
          <cell r="E1334">
            <v>2016</v>
          </cell>
          <cell r="F1334" t="str">
            <v>TA</v>
          </cell>
          <cell r="G1334" t="str">
            <v>PROYECTO OPTIMUS  1T Ejercicio 2.017</v>
          </cell>
          <cell r="H1334" t="str">
            <v>PPAL</v>
          </cell>
          <cell r="I1334"/>
          <cell r="J1334">
            <v>1</v>
          </cell>
          <cell r="K1334">
            <v>1</v>
          </cell>
          <cell r="L1334">
            <v>0</v>
          </cell>
          <cell r="M1334">
            <v>1</v>
          </cell>
          <cell r="N1334" t="str">
            <v>-</v>
          </cell>
          <cell r="O1334" t="str">
            <v>-</v>
          </cell>
          <cell r="P1334" t="str">
            <v>-</v>
          </cell>
          <cell r="Q1334" t="str">
            <v>-</v>
          </cell>
          <cell r="R1334" t="str">
            <v>EDC</v>
          </cell>
          <cell r="S1334" t="str">
            <v>-</v>
          </cell>
          <cell r="T1334" t="str">
            <v>-</v>
          </cell>
          <cell r="U1334">
            <v>42737</v>
          </cell>
          <cell r="V1334">
            <v>42825</v>
          </cell>
          <cell r="W1334">
            <v>42825</v>
          </cell>
          <cell r="X1334">
            <v>89</v>
          </cell>
          <cell r="Y1334">
            <v>42825</v>
          </cell>
          <cell r="Z1334">
            <v>0</v>
          </cell>
        </row>
        <row r="1335">
          <cell r="C1335">
            <v>4104</v>
          </cell>
          <cell r="D1335" t="str">
            <v>SITEL</v>
          </cell>
          <cell r="E1335">
            <v>2016</v>
          </cell>
          <cell r="F1335" t="str">
            <v>TA</v>
          </cell>
          <cell r="G1335" t="str">
            <v>PT2.6, Ejercicio-2.017</v>
          </cell>
          <cell r="H1335" t="str">
            <v>OF3180</v>
          </cell>
          <cell r="I1335"/>
          <cell r="J1335">
            <v>640</v>
          </cell>
          <cell r="K1335">
            <v>640</v>
          </cell>
          <cell r="L1335">
            <v>0</v>
          </cell>
          <cell r="M1335">
            <v>1</v>
          </cell>
          <cell r="N1335" t="str">
            <v>-</v>
          </cell>
          <cell r="O1335" t="str">
            <v>-</v>
          </cell>
          <cell r="P1335" t="str">
            <v>-</v>
          </cell>
          <cell r="Q1335" t="str">
            <v>-</v>
          </cell>
          <cell r="R1335" t="str">
            <v>EDC</v>
          </cell>
          <cell r="S1335" t="str">
            <v>-</v>
          </cell>
          <cell r="T1335" t="str">
            <v>-</v>
          </cell>
          <cell r="U1335">
            <v>42737</v>
          </cell>
          <cell r="V1335">
            <v>42825</v>
          </cell>
          <cell r="W1335">
            <v>42825</v>
          </cell>
          <cell r="X1335">
            <v>89</v>
          </cell>
          <cell r="Y1335">
            <v>42825</v>
          </cell>
          <cell r="Z1335">
            <v>0</v>
          </cell>
        </row>
        <row r="1336">
          <cell r="C1336">
            <v>4105</v>
          </cell>
          <cell r="D1336" t="str">
            <v>SITEL</v>
          </cell>
          <cell r="E1336">
            <v>2016</v>
          </cell>
          <cell r="F1336" t="str">
            <v>TA</v>
          </cell>
          <cell r="G1336" t="str">
            <v>PT6.1, Ejercicio-2.017</v>
          </cell>
          <cell r="H1336" t="str">
            <v>OF3180</v>
          </cell>
          <cell r="I1336"/>
          <cell r="J1336">
            <v>136</v>
          </cell>
          <cell r="K1336">
            <v>136</v>
          </cell>
          <cell r="L1336">
            <v>0</v>
          </cell>
          <cell r="M1336">
            <v>1</v>
          </cell>
          <cell r="N1336" t="str">
            <v>-</v>
          </cell>
          <cell r="O1336" t="str">
            <v>-</v>
          </cell>
          <cell r="P1336" t="str">
            <v>-</v>
          </cell>
          <cell r="Q1336" t="str">
            <v>-</v>
          </cell>
          <cell r="R1336" t="str">
            <v>EDC</v>
          </cell>
          <cell r="S1336" t="str">
            <v>-</v>
          </cell>
          <cell r="T1336" t="str">
            <v>-</v>
          </cell>
          <cell r="U1336">
            <v>42737</v>
          </cell>
          <cell r="V1336">
            <v>42825</v>
          </cell>
          <cell r="W1336">
            <v>42825</v>
          </cell>
          <cell r="X1336">
            <v>89</v>
          </cell>
          <cell r="Y1336">
            <v>42825</v>
          </cell>
          <cell r="Z1336">
            <v>0</v>
          </cell>
        </row>
        <row r="1337">
          <cell r="C1337">
            <v>4106</v>
          </cell>
          <cell r="D1337" t="str">
            <v>SITEL</v>
          </cell>
          <cell r="E1337">
            <v>2016</v>
          </cell>
          <cell r="F1337" t="str">
            <v>TA</v>
          </cell>
          <cell r="G1337" t="str">
            <v>PT6,2, Ejercicio-2.017</v>
          </cell>
          <cell r="H1337" t="str">
            <v>OF3180</v>
          </cell>
          <cell r="I1337"/>
          <cell r="J1337">
            <v>162</v>
          </cell>
          <cell r="K1337">
            <v>162</v>
          </cell>
          <cell r="L1337">
            <v>0</v>
          </cell>
          <cell r="M1337">
            <v>1</v>
          </cell>
          <cell r="N1337" t="str">
            <v>-</v>
          </cell>
          <cell r="O1337" t="str">
            <v>-</v>
          </cell>
          <cell r="P1337" t="str">
            <v>-</v>
          </cell>
          <cell r="Q1337" t="str">
            <v>-</v>
          </cell>
          <cell r="R1337" t="str">
            <v>EDC</v>
          </cell>
          <cell r="S1337" t="str">
            <v>-</v>
          </cell>
          <cell r="T1337" t="str">
            <v>-</v>
          </cell>
          <cell r="U1337">
            <v>42737</v>
          </cell>
          <cell r="V1337">
            <v>42825</v>
          </cell>
          <cell r="W1337">
            <v>42825</v>
          </cell>
          <cell r="X1337">
            <v>89</v>
          </cell>
          <cell r="Y1337">
            <v>42825</v>
          </cell>
          <cell r="Z1337">
            <v>0</v>
          </cell>
        </row>
        <row r="1338">
          <cell r="C1338">
            <v>4107</v>
          </cell>
          <cell r="D1338" t="str">
            <v>SITEL</v>
          </cell>
          <cell r="E1338">
            <v>2016</v>
          </cell>
          <cell r="F1338" t="str">
            <v>TA</v>
          </cell>
          <cell r="G1338" t="str">
            <v>PT6,3, Ejercicio-2.017</v>
          </cell>
          <cell r="H1338" t="str">
            <v>OF3180</v>
          </cell>
          <cell r="I1338"/>
          <cell r="J1338">
            <v>194</v>
          </cell>
          <cell r="K1338">
            <v>194</v>
          </cell>
          <cell r="L1338">
            <v>0</v>
          </cell>
          <cell r="M1338">
            <v>1</v>
          </cell>
          <cell r="N1338" t="str">
            <v>-</v>
          </cell>
          <cell r="O1338" t="str">
            <v>-</v>
          </cell>
          <cell r="P1338" t="str">
            <v>-</v>
          </cell>
          <cell r="Q1338" t="str">
            <v>-</v>
          </cell>
          <cell r="R1338" t="str">
            <v>EDC</v>
          </cell>
          <cell r="S1338" t="str">
            <v>-</v>
          </cell>
          <cell r="T1338" t="str">
            <v>-</v>
          </cell>
          <cell r="U1338">
            <v>42737</v>
          </cell>
          <cell r="V1338">
            <v>42825</v>
          </cell>
          <cell r="W1338">
            <v>42825</v>
          </cell>
          <cell r="X1338">
            <v>89</v>
          </cell>
          <cell r="Y1338">
            <v>42825</v>
          </cell>
          <cell r="Z1338">
            <v>0</v>
          </cell>
        </row>
        <row r="1339">
          <cell r="C1339">
            <v>4108</v>
          </cell>
          <cell r="D1339" t="str">
            <v>SITEL</v>
          </cell>
          <cell r="E1339">
            <v>2016</v>
          </cell>
          <cell r="F1339" t="str">
            <v>TA</v>
          </cell>
          <cell r="G1339" t="str">
            <v>PT6.4, Ejercicio-2.017</v>
          </cell>
          <cell r="H1339" t="str">
            <v>OF3180</v>
          </cell>
          <cell r="I1339"/>
          <cell r="J1339">
            <v>168</v>
          </cell>
          <cell r="K1339">
            <v>168</v>
          </cell>
          <cell r="L1339">
            <v>0</v>
          </cell>
          <cell r="M1339">
            <v>1</v>
          </cell>
          <cell r="N1339" t="str">
            <v>-</v>
          </cell>
          <cell r="O1339" t="str">
            <v>-</v>
          </cell>
          <cell r="P1339" t="str">
            <v>-</v>
          </cell>
          <cell r="Q1339" t="str">
            <v>-</v>
          </cell>
          <cell r="R1339" t="str">
            <v>EDC</v>
          </cell>
          <cell r="S1339" t="str">
            <v>-</v>
          </cell>
          <cell r="T1339" t="str">
            <v>-</v>
          </cell>
          <cell r="U1339">
            <v>42737</v>
          </cell>
          <cell r="V1339">
            <v>42825</v>
          </cell>
          <cell r="W1339">
            <v>42825</v>
          </cell>
          <cell r="X1339">
            <v>89</v>
          </cell>
          <cell r="Y1339">
            <v>42825</v>
          </cell>
          <cell r="Z1339">
            <v>0</v>
          </cell>
        </row>
        <row r="1340">
          <cell r="C1340">
            <v>4109</v>
          </cell>
          <cell r="D1340" t="str">
            <v>SITEL</v>
          </cell>
          <cell r="E1340">
            <v>2016</v>
          </cell>
          <cell r="F1340" t="str">
            <v>TA</v>
          </cell>
          <cell r="G1340" t="str">
            <v>PT6.5, Ejercicio-2.017</v>
          </cell>
          <cell r="H1340" t="str">
            <v>OF3180</v>
          </cell>
          <cell r="I1340"/>
          <cell r="J1340">
            <v>144</v>
          </cell>
          <cell r="K1340">
            <v>144</v>
          </cell>
          <cell r="L1340">
            <v>0</v>
          </cell>
          <cell r="M1340">
            <v>1</v>
          </cell>
          <cell r="N1340" t="str">
            <v>-</v>
          </cell>
          <cell r="O1340" t="str">
            <v>-</v>
          </cell>
          <cell r="P1340" t="str">
            <v>-</v>
          </cell>
          <cell r="Q1340" t="str">
            <v>-</v>
          </cell>
          <cell r="R1340" t="str">
            <v>EDC</v>
          </cell>
          <cell r="S1340" t="str">
            <v>-</v>
          </cell>
          <cell r="T1340" t="str">
            <v>-</v>
          </cell>
          <cell r="U1340">
            <v>42737</v>
          </cell>
          <cell r="V1340">
            <v>42825</v>
          </cell>
          <cell r="W1340">
            <v>42825</v>
          </cell>
          <cell r="X1340">
            <v>89</v>
          </cell>
          <cell r="Y1340">
            <v>42825</v>
          </cell>
          <cell r="Z1340">
            <v>0</v>
          </cell>
        </row>
        <row r="1341">
          <cell r="C1341">
            <v>4110</v>
          </cell>
          <cell r="D1341" t="str">
            <v>SITEL</v>
          </cell>
          <cell r="E1341">
            <v>2016</v>
          </cell>
          <cell r="F1341" t="str">
            <v>TA</v>
          </cell>
          <cell r="G1341" t="str">
            <v>PT7.2, Ejercicio-2.017</v>
          </cell>
          <cell r="H1341" t="str">
            <v>OF3180</v>
          </cell>
          <cell r="I1341"/>
          <cell r="J1341">
            <v>48</v>
          </cell>
          <cell r="K1341">
            <v>48</v>
          </cell>
          <cell r="L1341">
            <v>0</v>
          </cell>
          <cell r="M1341">
            <v>1</v>
          </cell>
          <cell r="N1341" t="str">
            <v>-</v>
          </cell>
          <cell r="O1341" t="str">
            <v>-</v>
          </cell>
          <cell r="P1341" t="str">
            <v>-</v>
          </cell>
          <cell r="Q1341" t="str">
            <v>-</v>
          </cell>
          <cell r="R1341" t="str">
            <v>EDC</v>
          </cell>
          <cell r="S1341" t="str">
            <v>-</v>
          </cell>
          <cell r="T1341" t="str">
            <v>-</v>
          </cell>
          <cell r="U1341">
            <v>42737</v>
          </cell>
          <cell r="V1341">
            <v>42825</v>
          </cell>
          <cell r="W1341">
            <v>42825</v>
          </cell>
          <cell r="X1341">
            <v>89</v>
          </cell>
          <cell r="Y1341">
            <v>42825</v>
          </cell>
          <cell r="Z1341">
            <v>0</v>
          </cell>
        </row>
        <row r="1342">
          <cell r="C1342">
            <v>4111</v>
          </cell>
          <cell r="D1342" t="str">
            <v>SITEL</v>
          </cell>
          <cell r="E1342">
            <v>2016</v>
          </cell>
          <cell r="F1342" t="str">
            <v>TA</v>
          </cell>
          <cell r="G1342" t="str">
            <v>PT7.3, Ejercicio-2.017</v>
          </cell>
          <cell r="H1342" t="str">
            <v>OF3180</v>
          </cell>
          <cell r="I1342"/>
          <cell r="J1342">
            <v>18</v>
          </cell>
          <cell r="K1342">
            <v>18</v>
          </cell>
          <cell r="L1342">
            <v>0</v>
          </cell>
          <cell r="M1342">
            <v>1</v>
          </cell>
          <cell r="N1342" t="str">
            <v>-</v>
          </cell>
          <cell r="O1342" t="str">
            <v>-</v>
          </cell>
          <cell r="P1342" t="str">
            <v>-</v>
          </cell>
          <cell r="Q1342" t="str">
            <v>-</v>
          </cell>
          <cell r="R1342" t="str">
            <v>EDC</v>
          </cell>
          <cell r="S1342" t="str">
            <v>-</v>
          </cell>
          <cell r="T1342" t="str">
            <v>-</v>
          </cell>
          <cell r="U1342">
            <v>42737</v>
          </cell>
          <cell r="V1342">
            <v>42825</v>
          </cell>
          <cell r="W1342">
            <v>42825</v>
          </cell>
          <cell r="X1342">
            <v>89</v>
          </cell>
          <cell r="Y1342">
            <v>42825</v>
          </cell>
          <cell r="Z1342">
            <v>0</v>
          </cell>
        </row>
        <row r="1343">
          <cell r="C1343">
            <v>4112</v>
          </cell>
          <cell r="D1343" t="str">
            <v>ELDICE</v>
          </cell>
          <cell r="E1343">
            <v>2017</v>
          </cell>
          <cell r="F1343" t="str">
            <v>TA</v>
          </cell>
          <cell r="G1343" t="str">
            <v>MANTENIMENT SCADA TEDIS.Net CENTELLES 01/03/2017 - 28/02/2018</v>
          </cell>
          <cell r="H1343" t="str">
            <v>IND</v>
          </cell>
          <cell r="I1343"/>
          <cell r="J1343">
            <v>16</v>
          </cell>
          <cell r="K1343">
            <v>14.5</v>
          </cell>
          <cell r="L1343">
            <v>1.5</v>
          </cell>
          <cell r="M1343">
            <v>0.90625</v>
          </cell>
          <cell r="N1343" t="str">
            <v>-</v>
          </cell>
          <cell r="O1343" t="str">
            <v>-</v>
          </cell>
          <cell r="P1343" t="str">
            <v>-</v>
          </cell>
          <cell r="Q1343" t="str">
            <v>JMG</v>
          </cell>
          <cell r="R1343" t="str">
            <v>-</v>
          </cell>
          <cell r="S1343" t="str">
            <v>-</v>
          </cell>
          <cell r="T1343" t="str">
            <v>-</v>
          </cell>
          <cell r="U1343">
            <v>42795</v>
          </cell>
          <cell r="V1343">
            <v>43159</v>
          </cell>
          <cell r="W1343">
            <v>43159</v>
          </cell>
          <cell r="X1343">
            <v>357</v>
          </cell>
          <cell r="Y1343">
            <v>43159</v>
          </cell>
          <cell r="Z1343">
            <v>-2</v>
          </cell>
        </row>
        <row r="1344">
          <cell r="C1344">
            <v>4113</v>
          </cell>
          <cell r="D1344" t="str">
            <v>ELEBER</v>
          </cell>
          <cell r="E1344">
            <v>2017</v>
          </cell>
          <cell r="F1344" t="str">
            <v>TA</v>
          </cell>
          <cell r="G1344" t="str">
            <v>MANTENIMENT SW CALSER BERMEJALES 26/02/2017 - 25/02/2018</v>
          </cell>
          <cell r="H1344" t="str">
            <v>IND</v>
          </cell>
          <cell r="I1344"/>
          <cell r="J1344">
            <v>6</v>
          </cell>
          <cell r="K1344">
            <v>1</v>
          </cell>
          <cell r="L1344">
            <v>5</v>
          </cell>
          <cell r="M1344">
            <v>0.16666666666666666</v>
          </cell>
          <cell r="N1344" t="str">
            <v>-</v>
          </cell>
          <cell r="O1344" t="str">
            <v>-</v>
          </cell>
          <cell r="P1344" t="str">
            <v>-</v>
          </cell>
          <cell r="Q1344" t="str">
            <v>JMG</v>
          </cell>
          <cell r="R1344" t="str">
            <v>-</v>
          </cell>
          <cell r="S1344" t="str">
            <v>-</v>
          </cell>
          <cell r="T1344" t="str">
            <v>-</v>
          </cell>
          <cell r="U1344">
            <v>42792</v>
          </cell>
          <cell r="V1344">
            <v>43156</v>
          </cell>
          <cell r="W1344">
            <v>43156</v>
          </cell>
          <cell r="X1344">
            <v>359</v>
          </cell>
          <cell r="Y1344">
            <v>43159</v>
          </cell>
          <cell r="Z1344">
            <v>3</v>
          </cell>
        </row>
        <row r="1345">
          <cell r="C1345"/>
          <cell r="D1345"/>
          <cell r="E1345"/>
          <cell r="F1345"/>
          <cell r="G1345"/>
          <cell r="H1345"/>
          <cell r="I1345"/>
          <cell r="J1345">
            <v>1922.25</v>
          </cell>
          <cell r="K1345">
            <v>1802.23</v>
          </cell>
          <cell r="L1345">
            <v>120.01999999999998</v>
          </cell>
          <cell r="M1345"/>
          <cell r="N1345"/>
          <cell r="O1345"/>
          <cell r="P1345"/>
          <cell r="Q1345"/>
          <cell r="R1345"/>
          <cell r="S1345"/>
          <cell r="T1345"/>
          <cell r="U1345"/>
          <cell r="V1345"/>
          <cell r="W1345"/>
          <cell r="X1345"/>
          <cell r="Y1345"/>
          <cell r="Z1345">
            <v>-6</v>
          </cell>
        </row>
        <row r="1346">
          <cell r="L1346"/>
          <cell r="M1346"/>
          <cell r="Z1346"/>
        </row>
        <row r="1347">
          <cell r="D1347"/>
          <cell r="E1347"/>
          <cell r="F1347"/>
          <cell r="G1347"/>
          <cell r="H1347"/>
          <cell r="I1347"/>
          <cell r="J1347"/>
          <cell r="K1347"/>
          <cell r="L1347"/>
          <cell r="M1347"/>
          <cell r="N1347"/>
          <cell r="O1347"/>
          <cell r="P1347"/>
          <cell r="Q1347"/>
          <cell r="R1347"/>
          <cell r="S1347"/>
          <cell r="T1347"/>
          <cell r="U1347"/>
          <cell r="Z1347"/>
        </row>
        <row r="1348">
          <cell r="D1348"/>
          <cell r="E1348"/>
          <cell r="F1348"/>
          <cell r="G1348"/>
          <cell r="H1348"/>
          <cell r="I1348"/>
          <cell r="J1348"/>
          <cell r="K1348"/>
          <cell r="N1348" t="str">
            <v>APROVISIONAMENTS</v>
          </cell>
          <cell r="O1348" t="str">
            <v>ADMINISTRACIO</v>
          </cell>
          <cell r="P1348" t="str">
            <v>OPERACIONS</v>
          </cell>
          <cell r="Q1348" t="str">
            <v>IMPLEMENTACIO</v>
          </cell>
          <cell r="R1348" t="str">
            <v>DESENVOLUPAMENT</v>
          </cell>
          <cell r="S1348" t="str">
            <v>COMERCIAL</v>
          </cell>
          <cell r="T1348" t="str">
            <v>CONSUL.TELCOMUNIC.</v>
          </cell>
          <cell r="U1348"/>
          <cell r="Z1348"/>
        </row>
        <row r="1349">
          <cell r="N1349"/>
          <cell r="O1349"/>
          <cell r="P1349"/>
          <cell r="Q1349"/>
          <cell r="R1349"/>
          <cell r="S1349"/>
          <cell r="T1349"/>
          <cell r="U1349"/>
          <cell r="Z1349"/>
        </row>
        <row r="1350">
          <cell r="N1350"/>
          <cell r="O1350"/>
          <cell r="P1350"/>
          <cell r="Q1350"/>
          <cell r="R1350"/>
          <cell r="S1350"/>
          <cell r="T1350"/>
          <cell r="U1350"/>
          <cell r="Z1350"/>
        </row>
        <row r="1351">
          <cell r="N1351"/>
          <cell r="O1351"/>
          <cell r="P1351"/>
          <cell r="Q1351"/>
          <cell r="R1351"/>
          <cell r="S1351"/>
          <cell r="T1351"/>
          <cell r="U1351"/>
          <cell r="Z1351"/>
        </row>
        <row r="1352">
          <cell r="E1352"/>
          <cell r="F1352"/>
          <cell r="G1352"/>
          <cell r="H1352"/>
          <cell r="I1352"/>
          <cell r="J1352"/>
          <cell r="K1352"/>
          <cell r="L1352"/>
          <cell r="M1352"/>
          <cell r="N1352"/>
          <cell r="O1352"/>
          <cell r="P1352"/>
          <cell r="Q1352"/>
          <cell r="R1352"/>
          <cell r="S1352"/>
          <cell r="T1352"/>
          <cell r="U1352"/>
          <cell r="Z1352"/>
        </row>
        <row r="1353">
          <cell r="E1353" t="str">
            <v>Projectes (EXTERNS) en curs 2.017</v>
          </cell>
          <cell r="F1353"/>
          <cell r="G1353"/>
          <cell r="H1353"/>
          <cell r="I1353"/>
          <cell r="J1353"/>
          <cell r="K1353"/>
          <cell r="L1353"/>
          <cell r="M1353"/>
          <cell r="N1353"/>
          <cell r="O1353"/>
          <cell r="P1353"/>
          <cell r="Q1353"/>
          <cell r="R1353"/>
          <cell r="S1353"/>
          <cell r="T1353"/>
          <cell r="U1353"/>
          <cell r="Z1353"/>
        </row>
        <row r="1354">
          <cell r="N1354"/>
          <cell r="O1354"/>
          <cell r="P1354"/>
          <cell r="Q1354"/>
          <cell r="R1354"/>
          <cell r="S1354"/>
          <cell r="T1354"/>
          <cell r="U1354"/>
          <cell r="Z1354"/>
        </row>
        <row r="1355">
          <cell r="C1355"/>
          <cell r="D1355"/>
          <cell r="E1355"/>
          <cell r="F1355"/>
          <cell r="G1355"/>
          <cell r="H1355"/>
          <cell r="I1355"/>
          <cell r="J1355"/>
          <cell r="K1355"/>
          <cell r="L1355"/>
          <cell r="M1355"/>
          <cell r="N1355"/>
          <cell r="O1355"/>
          <cell r="P1355"/>
          <cell r="Q1355"/>
          <cell r="R1355"/>
          <cell r="S1355"/>
          <cell r="T1355"/>
          <cell r="U1355"/>
          <cell r="V1355"/>
          <cell r="W1355"/>
          <cell r="X1355"/>
          <cell r="Y1355"/>
          <cell r="Z1355"/>
        </row>
        <row r="1356">
          <cell r="C1356" t="str">
            <v>OF</v>
          </cell>
          <cell r="D1356" t="str">
            <v>CLIENT</v>
          </cell>
          <cell r="E1356" t="str">
            <v>ANY</v>
          </cell>
          <cell r="F1356" t="str">
            <v>STATUS</v>
          </cell>
          <cell r="G1356" t="str">
            <v>PROJECTE</v>
          </cell>
          <cell r="H1356" t="str">
            <v>TIPUS OF o DEPENDENCIA</v>
          </cell>
          <cell r="I1356"/>
          <cell r="J1356" t="str">
            <v>PREV</v>
          </cell>
          <cell r="K1356" t="str">
            <v>TOTAL</v>
          </cell>
          <cell r="L1356" t="str">
            <v>DESV</v>
          </cell>
          <cell r="M1356" t="str">
            <v>AVANÇ</v>
          </cell>
          <cell r="N1356" t="str">
            <v>DPT. IMPLICATS</v>
          </cell>
          <cell r="O1356"/>
          <cell r="P1356"/>
          <cell r="Q1356"/>
          <cell r="R1356"/>
          <cell r="S1356"/>
          <cell r="T1356"/>
          <cell r="U1356" t="str">
            <v>DATA</v>
          </cell>
          <cell r="V1356" t="str">
            <v>DATA</v>
          </cell>
          <cell r="W1356" t="str">
            <v>DATA</v>
          </cell>
          <cell r="X1356" t="str">
            <v>DURADA</v>
          </cell>
          <cell r="Y1356" t="str">
            <v>DATA</v>
          </cell>
          <cell r="Z1356" t="str">
            <v>DESVIAC.</v>
          </cell>
        </row>
        <row r="1357">
          <cell r="C1357"/>
          <cell r="D1357"/>
          <cell r="E1357"/>
          <cell r="F1357"/>
          <cell r="G1357"/>
          <cell r="H1357"/>
          <cell r="I1357"/>
          <cell r="J1357"/>
          <cell r="K1357" t="str">
            <v>REAL</v>
          </cell>
          <cell r="L1357"/>
          <cell r="M1357"/>
          <cell r="N1357"/>
          <cell r="O1357"/>
          <cell r="P1357"/>
          <cell r="Q1357"/>
          <cell r="R1357"/>
          <cell r="S1357"/>
          <cell r="T1357"/>
          <cell r="U1357" t="str">
            <v>INICI</v>
          </cell>
          <cell r="V1357" t="str">
            <v>ENTREGA</v>
          </cell>
          <cell r="W1357" t="str">
            <v>REVISADA</v>
          </cell>
          <cell r="X1357"/>
          <cell r="Y1357" t="str">
            <v>ACCEP.</v>
          </cell>
          <cell r="Z1357"/>
        </row>
        <row r="1358">
          <cell r="C1358"/>
          <cell r="D1358"/>
          <cell r="E1358"/>
          <cell r="F1358"/>
          <cell r="G1358"/>
          <cell r="H1358"/>
          <cell r="I1358"/>
          <cell r="J1358"/>
          <cell r="K1358"/>
          <cell r="L1358"/>
          <cell r="M1358"/>
          <cell r="N1358"/>
          <cell r="O1358"/>
          <cell r="P1358"/>
          <cell r="Q1358"/>
          <cell r="R1358"/>
          <cell r="S1358"/>
          <cell r="T1358"/>
          <cell r="U1358"/>
          <cell r="V1358"/>
          <cell r="W1358"/>
          <cell r="X1358"/>
          <cell r="Y1358"/>
          <cell r="Z1358"/>
        </row>
        <row r="1359">
          <cell r="C1359">
            <v>4114</v>
          </cell>
          <cell r="D1359" t="str">
            <v>EMSA</v>
          </cell>
          <cell r="E1359">
            <v>2017</v>
          </cell>
          <cell r="F1359" t="str">
            <v>TA</v>
          </cell>
          <cell r="G1359" t="str">
            <v>MANTENIMENT SCADA EMSA 01/03/2017 - 28/02/2018</v>
          </cell>
          <cell r="H1359" t="str">
            <v>IND</v>
          </cell>
          <cell r="I1359"/>
          <cell r="J1359">
            <v>16</v>
          </cell>
          <cell r="K1359">
            <v>186.08</v>
          </cell>
          <cell r="L1359">
            <v>-170.08</v>
          </cell>
          <cell r="M1359">
            <v>11.63</v>
          </cell>
          <cell r="N1359" t="str">
            <v>-</v>
          </cell>
          <cell r="O1359" t="str">
            <v>-</v>
          </cell>
          <cell r="P1359" t="str">
            <v>-</v>
          </cell>
          <cell r="Q1359" t="str">
            <v>JMG</v>
          </cell>
          <cell r="R1359" t="str">
            <v>-</v>
          </cell>
          <cell r="S1359" t="str">
            <v>-</v>
          </cell>
          <cell r="T1359" t="str">
            <v>-</v>
          </cell>
          <cell r="U1359">
            <v>42795</v>
          </cell>
          <cell r="V1359">
            <v>43159</v>
          </cell>
          <cell r="W1359">
            <v>43159</v>
          </cell>
          <cell r="X1359">
            <v>357</v>
          </cell>
          <cell r="Y1359">
            <v>43159</v>
          </cell>
          <cell r="Z1359">
            <v>-2</v>
          </cell>
        </row>
        <row r="1360">
          <cell r="C1360">
            <v>4115</v>
          </cell>
          <cell r="D1360" t="str">
            <v>EMSA</v>
          </cell>
          <cell r="E1360">
            <v>2017</v>
          </cell>
          <cell r="F1360" t="str">
            <v>TA</v>
          </cell>
          <cell r="G1360" t="str">
            <v>MANTENIMENT SGT EMSA 01/03/2017 - 28/02/2018</v>
          </cell>
          <cell r="H1360" t="str">
            <v>IND</v>
          </cell>
          <cell r="I1360"/>
          <cell r="J1360">
            <v>16</v>
          </cell>
          <cell r="K1360">
            <v>0.75</v>
          </cell>
          <cell r="L1360">
            <v>15.25</v>
          </cell>
          <cell r="M1360">
            <v>4.6875E-2</v>
          </cell>
          <cell r="N1360" t="str">
            <v>-</v>
          </cell>
          <cell r="O1360" t="str">
            <v>-</v>
          </cell>
          <cell r="P1360" t="str">
            <v>-</v>
          </cell>
          <cell r="Q1360" t="str">
            <v>JMG</v>
          </cell>
          <cell r="R1360" t="str">
            <v>-</v>
          </cell>
          <cell r="S1360" t="str">
            <v>-</v>
          </cell>
          <cell r="T1360" t="str">
            <v>-</v>
          </cell>
          <cell r="U1360">
            <v>42795</v>
          </cell>
          <cell r="V1360">
            <v>43159</v>
          </cell>
          <cell r="W1360">
            <v>43159</v>
          </cell>
          <cell r="X1360">
            <v>357</v>
          </cell>
          <cell r="Y1360">
            <v>43159</v>
          </cell>
          <cell r="Z1360">
            <v>-2</v>
          </cell>
        </row>
        <row r="1361">
          <cell r="C1361">
            <v>4116</v>
          </cell>
          <cell r="D1361" t="str">
            <v>SETA</v>
          </cell>
          <cell r="E1361">
            <v>2017</v>
          </cell>
          <cell r="F1361" t="str">
            <v>TA</v>
          </cell>
          <cell r="G1361" t="str">
            <v>Inst. y PEM CSSat SETA v1.0</v>
          </cell>
          <cell r="H1361" t="str">
            <v>IND</v>
          </cell>
          <cell r="I1361"/>
          <cell r="J1361">
            <v>11</v>
          </cell>
          <cell r="K1361">
            <v>9</v>
          </cell>
          <cell r="L1361">
            <v>2</v>
          </cell>
          <cell r="M1361">
            <v>0.81818181818181823</v>
          </cell>
          <cell r="N1361" t="str">
            <v>-</v>
          </cell>
          <cell r="O1361" t="str">
            <v>-</v>
          </cell>
          <cell r="P1361" t="str">
            <v>-</v>
          </cell>
          <cell r="Q1361" t="str">
            <v>-</v>
          </cell>
          <cell r="R1361" t="str">
            <v>TRS</v>
          </cell>
          <cell r="S1361" t="str">
            <v>-</v>
          </cell>
          <cell r="T1361" t="str">
            <v>-</v>
          </cell>
          <cell r="U1361">
            <v>42800</v>
          </cell>
          <cell r="V1361">
            <v>42825</v>
          </cell>
          <cell r="W1361">
            <v>42884</v>
          </cell>
          <cell r="X1361">
            <v>25</v>
          </cell>
          <cell r="Y1361">
            <v>42884</v>
          </cell>
          <cell r="Z1361">
            <v>0</v>
          </cell>
        </row>
        <row r="1362">
          <cell r="C1362">
            <v>4117</v>
          </cell>
          <cell r="D1362" t="str">
            <v>EMSA</v>
          </cell>
          <cell r="E1362">
            <v>2017</v>
          </cell>
          <cell r="F1362" t="str">
            <v>TA</v>
          </cell>
          <cell r="G1362" t="str">
            <v>Inst. y PEM RTU P.F. EL CAMPILLO v1.0</v>
          </cell>
          <cell r="H1362" t="str">
            <v>IND</v>
          </cell>
          <cell r="I1362"/>
          <cell r="J1362">
            <v>13</v>
          </cell>
          <cell r="K1362">
            <v>10</v>
          </cell>
          <cell r="L1362">
            <v>3</v>
          </cell>
          <cell r="M1362">
            <v>0.76923076923076927</v>
          </cell>
          <cell r="N1362" t="str">
            <v>-</v>
          </cell>
          <cell r="O1362" t="str">
            <v>-</v>
          </cell>
          <cell r="P1362" t="str">
            <v>-</v>
          </cell>
          <cell r="Q1362" t="str">
            <v>JMG</v>
          </cell>
          <cell r="R1362" t="str">
            <v>-</v>
          </cell>
          <cell r="S1362" t="str">
            <v>-</v>
          </cell>
          <cell r="T1362" t="str">
            <v>-</v>
          </cell>
          <cell r="U1362">
            <v>42800</v>
          </cell>
          <cell r="V1362">
            <v>42825</v>
          </cell>
          <cell r="W1362">
            <v>42947</v>
          </cell>
          <cell r="X1362">
            <v>25</v>
          </cell>
          <cell r="Y1362">
            <v>42940</v>
          </cell>
          <cell r="Z1362">
            <v>-6</v>
          </cell>
        </row>
        <row r="1363">
          <cell r="C1363">
            <v>4118</v>
          </cell>
          <cell r="D1363" t="str">
            <v>PEUSA</v>
          </cell>
          <cell r="E1363">
            <v>2017</v>
          </cell>
          <cell r="F1363" t="str">
            <v>TA</v>
          </cell>
          <cell r="G1363" t="str">
            <v>RTU CT-255 COSTA CARREUS v2.0</v>
          </cell>
          <cell r="H1363" t="str">
            <v>PPAL</v>
          </cell>
          <cell r="I1363"/>
          <cell r="J1363">
            <v>0.5</v>
          </cell>
          <cell r="K1363">
            <v>0.75</v>
          </cell>
          <cell r="L1363">
            <v>-0.25</v>
          </cell>
          <cell r="M1363">
            <v>1.5</v>
          </cell>
          <cell r="N1363" t="str">
            <v>-</v>
          </cell>
          <cell r="O1363" t="str">
            <v>-</v>
          </cell>
          <cell r="P1363" t="str">
            <v>EMM</v>
          </cell>
          <cell r="Q1363" t="str">
            <v>-</v>
          </cell>
          <cell r="R1363" t="str">
            <v>-</v>
          </cell>
          <cell r="S1363" t="str">
            <v>-</v>
          </cell>
          <cell r="T1363" t="str">
            <v>-</v>
          </cell>
          <cell r="U1363">
            <v>42808</v>
          </cell>
          <cell r="V1363">
            <v>42825</v>
          </cell>
          <cell r="W1363">
            <v>42825</v>
          </cell>
          <cell r="X1363">
            <v>17</v>
          </cell>
          <cell r="Y1363">
            <v>42825</v>
          </cell>
          <cell r="Z1363">
            <v>0</v>
          </cell>
        </row>
        <row r="1364">
          <cell r="C1364">
            <v>4119</v>
          </cell>
          <cell r="D1364" t="str">
            <v>SITEL</v>
          </cell>
          <cell r="E1364">
            <v>2017</v>
          </cell>
          <cell r="F1364" t="str">
            <v>TA</v>
          </cell>
          <cell r="G1364" t="str">
            <v>1 x Manguera COM CAP32-nPort 5110</v>
          </cell>
          <cell r="H1364" t="str">
            <v>OF4118</v>
          </cell>
          <cell r="I1364"/>
          <cell r="J1364">
            <v>0.5</v>
          </cell>
          <cell r="K1364">
            <v>0.5</v>
          </cell>
          <cell r="L1364">
            <v>0</v>
          </cell>
          <cell r="M1364">
            <v>1</v>
          </cell>
          <cell r="N1364" t="str">
            <v>-</v>
          </cell>
          <cell r="O1364" t="str">
            <v>-</v>
          </cell>
          <cell r="P1364" t="str">
            <v>EMM</v>
          </cell>
          <cell r="Q1364" t="str">
            <v>-</v>
          </cell>
          <cell r="R1364" t="str">
            <v>-</v>
          </cell>
          <cell r="S1364" t="str">
            <v>-</v>
          </cell>
          <cell r="T1364" t="str">
            <v>-</v>
          </cell>
          <cell r="U1364">
            <v>42808</v>
          </cell>
          <cell r="V1364">
            <v>42825</v>
          </cell>
          <cell r="W1364">
            <v>42825</v>
          </cell>
          <cell r="X1364">
            <v>17</v>
          </cell>
          <cell r="Y1364">
            <v>42877</v>
          </cell>
          <cell r="Z1364">
            <v>52</v>
          </cell>
        </row>
        <row r="1365">
          <cell r="C1365">
            <v>4120</v>
          </cell>
          <cell r="D1365" t="str">
            <v>SITEL</v>
          </cell>
          <cell r="E1365">
            <v>2017</v>
          </cell>
          <cell r="F1365" t="str">
            <v>TA</v>
          </cell>
          <cell r="G1365" t="str">
            <v>1 x Cable ETHERNET</v>
          </cell>
          <cell r="H1365" t="str">
            <v>OF4118</v>
          </cell>
          <cell r="I1365"/>
          <cell r="J1365">
            <v>0.5</v>
          </cell>
          <cell r="K1365">
            <v>0.08</v>
          </cell>
          <cell r="L1365">
            <v>0.42</v>
          </cell>
          <cell r="M1365">
            <v>0.16</v>
          </cell>
          <cell r="N1365" t="str">
            <v>-</v>
          </cell>
          <cell r="O1365" t="str">
            <v>-</v>
          </cell>
          <cell r="P1365" t="str">
            <v>EMM</v>
          </cell>
          <cell r="Q1365" t="str">
            <v>-</v>
          </cell>
          <cell r="R1365" t="str">
            <v>-</v>
          </cell>
          <cell r="S1365" t="str">
            <v>-</v>
          </cell>
          <cell r="T1365" t="str">
            <v>-</v>
          </cell>
          <cell r="U1365">
            <v>42808</v>
          </cell>
          <cell r="V1365">
            <v>42825</v>
          </cell>
          <cell r="W1365">
            <v>42825</v>
          </cell>
          <cell r="X1365">
            <v>17</v>
          </cell>
          <cell r="Y1365">
            <v>42871</v>
          </cell>
          <cell r="Z1365">
            <v>46</v>
          </cell>
        </row>
        <row r="1366">
          <cell r="C1366">
            <v>4121</v>
          </cell>
          <cell r="D1366" t="str">
            <v>PEUSA</v>
          </cell>
          <cell r="E1366">
            <v>2017</v>
          </cell>
          <cell r="F1366" t="str">
            <v>TA</v>
          </cell>
          <cell r="G1366" t="str">
            <v>Inst. i PEM RTU CT-255 COSTA CARREUS v2.0</v>
          </cell>
          <cell r="H1366" t="str">
            <v>OF4118</v>
          </cell>
          <cell r="I1366"/>
          <cell r="J1366">
            <v>9</v>
          </cell>
          <cell r="K1366">
            <v>7</v>
          </cell>
          <cell r="L1366">
            <v>2</v>
          </cell>
          <cell r="M1366">
            <v>0.77777777777777779</v>
          </cell>
          <cell r="N1366" t="str">
            <v>-</v>
          </cell>
          <cell r="O1366" t="str">
            <v>-</v>
          </cell>
          <cell r="P1366" t="str">
            <v>-</v>
          </cell>
          <cell r="Q1366" t="str">
            <v>-</v>
          </cell>
          <cell r="R1366" t="str">
            <v>TRS</v>
          </cell>
          <cell r="S1366" t="str">
            <v>-</v>
          </cell>
          <cell r="T1366" t="str">
            <v>-</v>
          </cell>
          <cell r="U1366">
            <v>42808</v>
          </cell>
          <cell r="V1366">
            <v>42825</v>
          </cell>
          <cell r="W1366">
            <v>42954</v>
          </cell>
          <cell r="X1366">
            <v>17</v>
          </cell>
          <cell r="Y1366">
            <v>42954</v>
          </cell>
          <cell r="Z1366">
            <v>0</v>
          </cell>
        </row>
        <row r="1367">
          <cell r="C1367">
            <v>4122</v>
          </cell>
          <cell r="D1367" t="str">
            <v>EOSPIT</v>
          </cell>
          <cell r="E1367">
            <v>2017</v>
          </cell>
          <cell r="F1367" t="str">
            <v>TA</v>
          </cell>
          <cell r="G1367" t="str">
            <v>10 x RTU IAT EOSA v1.0</v>
          </cell>
          <cell r="H1367" t="str">
            <v>PPAL</v>
          </cell>
          <cell r="I1367"/>
          <cell r="J1367">
            <v>22</v>
          </cell>
          <cell r="K1367">
            <v>22.71</v>
          </cell>
          <cell r="L1367">
            <v>-0.71000000000000085</v>
          </cell>
          <cell r="M1367">
            <v>1.0322727272727272</v>
          </cell>
          <cell r="N1367" t="str">
            <v>-</v>
          </cell>
          <cell r="O1367" t="str">
            <v>-</v>
          </cell>
          <cell r="P1367" t="str">
            <v>EMM</v>
          </cell>
          <cell r="Q1367" t="str">
            <v>-</v>
          </cell>
          <cell r="R1367" t="str">
            <v>-</v>
          </cell>
          <cell r="S1367" t="str">
            <v>-</v>
          </cell>
          <cell r="T1367" t="str">
            <v>-</v>
          </cell>
          <cell r="U1367">
            <v>42804</v>
          </cell>
          <cell r="V1367">
            <v>42886</v>
          </cell>
          <cell r="W1367">
            <v>42886</v>
          </cell>
          <cell r="X1367">
            <v>81</v>
          </cell>
          <cell r="Y1367">
            <v>42885</v>
          </cell>
          <cell r="Z1367">
            <v>0</v>
          </cell>
        </row>
        <row r="1368">
          <cell r="C1368">
            <v>4123</v>
          </cell>
          <cell r="D1368" t="str">
            <v>SITEL</v>
          </cell>
          <cell r="E1368">
            <v>2017</v>
          </cell>
          <cell r="F1368" t="str">
            <v>TA</v>
          </cell>
          <cell r="G1368" t="str">
            <v>10 x Manguera COM CAP32 - nPort 5110</v>
          </cell>
          <cell r="H1368" t="str">
            <v>OF4122</v>
          </cell>
          <cell r="I1368"/>
          <cell r="J1368">
            <v>4</v>
          </cell>
          <cell r="K1368">
            <v>2.34</v>
          </cell>
          <cell r="L1368">
            <v>1.6600000000000001</v>
          </cell>
          <cell r="M1368">
            <v>0.58499999999999996</v>
          </cell>
          <cell r="N1368" t="str">
            <v>-</v>
          </cell>
          <cell r="O1368" t="str">
            <v>-</v>
          </cell>
          <cell r="P1368" t="str">
            <v>EMM</v>
          </cell>
          <cell r="Q1368" t="str">
            <v>-</v>
          </cell>
          <cell r="R1368" t="str">
            <v>-</v>
          </cell>
          <cell r="S1368" t="str">
            <v>-</v>
          </cell>
          <cell r="T1368" t="str">
            <v>-</v>
          </cell>
          <cell r="U1368">
            <v>42804</v>
          </cell>
          <cell r="V1368">
            <v>42886</v>
          </cell>
          <cell r="W1368">
            <v>42886</v>
          </cell>
          <cell r="X1368">
            <v>81</v>
          </cell>
          <cell r="Y1368">
            <v>42878</v>
          </cell>
          <cell r="Z1368">
            <v>-7</v>
          </cell>
        </row>
        <row r="1369">
          <cell r="C1369">
            <v>4124</v>
          </cell>
          <cell r="D1369" t="str">
            <v>SITEL</v>
          </cell>
          <cell r="E1369">
            <v>2017</v>
          </cell>
          <cell r="F1369" t="str">
            <v>TA</v>
          </cell>
          <cell r="G1369" t="str">
            <v>11 x Manguera COM MODEM RADIO - GM340</v>
          </cell>
          <cell r="H1369" t="str">
            <v>OF4122</v>
          </cell>
          <cell r="I1369"/>
          <cell r="J1369">
            <v>4</v>
          </cell>
          <cell r="K1369">
            <v>3.67</v>
          </cell>
          <cell r="L1369">
            <v>0.33000000000000007</v>
          </cell>
          <cell r="M1369">
            <v>0.91749999999999998</v>
          </cell>
          <cell r="N1369" t="str">
            <v>-</v>
          </cell>
          <cell r="O1369" t="str">
            <v>-</v>
          </cell>
          <cell r="P1369" t="str">
            <v>EMM</v>
          </cell>
          <cell r="Q1369" t="str">
            <v>-</v>
          </cell>
          <cell r="R1369" t="str">
            <v>-</v>
          </cell>
          <cell r="S1369" t="str">
            <v>-</v>
          </cell>
          <cell r="T1369" t="str">
            <v>-</v>
          </cell>
          <cell r="U1369">
            <v>42804</v>
          </cell>
          <cell r="V1369">
            <v>42886</v>
          </cell>
          <cell r="W1369">
            <v>42886</v>
          </cell>
          <cell r="X1369">
            <v>81</v>
          </cell>
          <cell r="Y1369">
            <v>42880</v>
          </cell>
          <cell r="Z1369">
            <v>-5</v>
          </cell>
        </row>
        <row r="1370">
          <cell r="C1370">
            <v>4125</v>
          </cell>
          <cell r="D1370" t="str">
            <v>SITEL</v>
          </cell>
          <cell r="E1370">
            <v>2017</v>
          </cell>
          <cell r="F1370" t="str">
            <v>TA</v>
          </cell>
          <cell r="G1370" t="str">
            <v>11 x Manguera COM CAP32 - MODEM RADIO</v>
          </cell>
          <cell r="H1370" t="str">
            <v>OF4122</v>
          </cell>
          <cell r="I1370"/>
          <cell r="J1370">
            <v>3</v>
          </cell>
          <cell r="K1370">
            <v>2.5</v>
          </cell>
          <cell r="L1370">
            <v>0.5</v>
          </cell>
          <cell r="M1370">
            <v>0.83333333333333337</v>
          </cell>
          <cell r="N1370" t="str">
            <v>-</v>
          </cell>
          <cell r="O1370" t="str">
            <v>-</v>
          </cell>
          <cell r="P1370" t="str">
            <v>EMM</v>
          </cell>
          <cell r="Q1370" t="str">
            <v>-</v>
          </cell>
          <cell r="R1370" t="str">
            <v>-</v>
          </cell>
          <cell r="S1370" t="str">
            <v>-</v>
          </cell>
          <cell r="T1370" t="str">
            <v>-</v>
          </cell>
          <cell r="U1370">
            <v>42804</v>
          </cell>
          <cell r="V1370">
            <v>42886</v>
          </cell>
          <cell r="W1370">
            <v>42886</v>
          </cell>
          <cell r="X1370">
            <v>81</v>
          </cell>
          <cell r="Y1370">
            <v>42881</v>
          </cell>
          <cell r="Z1370">
            <v>-4</v>
          </cell>
        </row>
        <row r="1371">
          <cell r="C1371">
            <v>4126</v>
          </cell>
          <cell r="D1371" t="str">
            <v>SITEL</v>
          </cell>
          <cell r="E1371">
            <v>2017</v>
          </cell>
          <cell r="F1371" t="str">
            <v>TA</v>
          </cell>
          <cell r="G1371" t="str">
            <v>11 x Manguera CAP32 - PROTECCION ZiV</v>
          </cell>
          <cell r="H1371" t="str">
            <v>OF4122</v>
          </cell>
          <cell r="I1371"/>
          <cell r="J1371">
            <v>3</v>
          </cell>
          <cell r="K1371">
            <v>3.01</v>
          </cell>
          <cell r="L1371">
            <v>-9.9999999999997868E-3</v>
          </cell>
          <cell r="M1371">
            <v>1.0033333333333332</v>
          </cell>
          <cell r="N1371" t="str">
            <v>-</v>
          </cell>
          <cell r="O1371" t="str">
            <v>-</v>
          </cell>
          <cell r="P1371" t="str">
            <v>EMM</v>
          </cell>
          <cell r="Q1371" t="str">
            <v>-</v>
          </cell>
          <cell r="R1371" t="str">
            <v>-</v>
          </cell>
          <cell r="S1371" t="str">
            <v>-</v>
          </cell>
          <cell r="T1371" t="str">
            <v>-</v>
          </cell>
          <cell r="U1371">
            <v>42804</v>
          </cell>
          <cell r="V1371">
            <v>42886</v>
          </cell>
          <cell r="W1371">
            <v>42886</v>
          </cell>
          <cell r="X1371">
            <v>81</v>
          </cell>
          <cell r="Y1371">
            <v>42881</v>
          </cell>
          <cell r="Z1371">
            <v>-4</v>
          </cell>
        </row>
        <row r="1372">
          <cell r="C1372">
            <v>4127</v>
          </cell>
          <cell r="D1372" t="str">
            <v>SITEL</v>
          </cell>
          <cell r="E1372">
            <v>2017</v>
          </cell>
          <cell r="F1372" t="str">
            <v>TA</v>
          </cell>
          <cell r="G1372" t="str">
            <v>1 x MODEM RADIO v2.2, 24Vdc,C/DIN</v>
          </cell>
          <cell r="H1372" t="str">
            <v>OF4122</v>
          </cell>
          <cell r="I1372"/>
          <cell r="J1372">
            <v>0.75</v>
          </cell>
          <cell r="K1372">
            <v>1.1299999999999999</v>
          </cell>
          <cell r="L1372">
            <v>-0.37999999999999989</v>
          </cell>
          <cell r="M1372">
            <v>1.5066666666666666</v>
          </cell>
          <cell r="N1372" t="str">
            <v>-</v>
          </cell>
          <cell r="O1372" t="str">
            <v>-</v>
          </cell>
          <cell r="P1372" t="str">
            <v>EMM</v>
          </cell>
          <cell r="Q1372" t="str">
            <v>-</v>
          </cell>
          <cell r="R1372" t="str">
            <v>-</v>
          </cell>
          <cell r="S1372" t="str">
            <v>-</v>
          </cell>
          <cell r="T1372" t="str">
            <v>-</v>
          </cell>
          <cell r="U1372">
            <v>42804</v>
          </cell>
          <cell r="V1372">
            <v>42886</v>
          </cell>
          <cell r="W1372">
            <v>42886</v>
          </cell>
          <cell r="X1372">
            <v>81</v>
          </cell>
          <cell r="Y1372">
            <v>42884</v>
          </cell>
          <cell r="Z1372">
            <v>-1</v>
          </cell>
        </row>
        <row r="1373">
          <cell r="C1373">
            <v>4128</v>
          </cell>
          <cell r="D1373" t="str">
            <v>INPPOZ</v>
          </cell>
          <cell r="E1373">
            <v>2017</v>
          </cell>
          <cell r="F1373" t="str">
            <v>TA</v>
          </cell>
          <cell r="G1373" t="str">
            <v>RTU I.A.T. VIRGEN DE LUNA v2.0</v>
          </cell>
          <cell r="H1373" t="str">
            <v>PPAL</v>
          </cell>
          <cell r="I1373"/>
          <cell r="J1373">
            <v>4</v>
          </cell>
          <cell r="K1373">
            <v>6.77</v>
          </cell>
          <cell r="L1373">
            <v>-2.7699999999999996</v>
          </cell>
          <cell r="M1373">
            <v>1.6924999999999999</v>
          </cell>
          <cell r="N1373" t="str">
            <v>-</v>
          </cell>
          <cell r="O1373" t="str">
            <v>-</v>
          </cell>
          <cell r="P1373" t="str">
            <v>EMM</v>
          </cell>
          <cell r="Q1373" t="str">
            <v>-</v>
          </cell>
          <cell r="R1373" t="str">
            <v>-</v>
          </cell>
          <cell r="S1373" t="str">
            <v>-</v>
          </cell>
          <cell r="T1373" t="str">
            <v>-</v>
          </cell>
          <cell r="U1373">
            <v>42811</v>
          </cell>
          <cell r="V1373">
            <v>42886</v>
          </cell>
          <cell r="W1373">
            <v>42907</v>
          </cell>
          <cell r="X1373">
            <v>74</v>
          </cell>
          <cell r="Y1373">
            <v>42907</v>
          </cell>
          <cell r="Z1373">
            <v>0</v>
          </cell>
        </row>
        <row r="1374">
          <cell r="C1374">
            <v>4129</v>
          </cell>
          <cell r="D1374" t="str">
            <v>INPPOZ</v>
          </cell>
          <cell r="E1374">
            <v>2017</v>
          </cell>
          <cell r="F1374" t="str">
            <v>TA</v>
          </cell>
          <cell r="G1374" t="str">
            <v>Inst. y PEM RTU I.A.T. VIRGEN DE LUNA v2.0</v>
          </cell>
          <cell r="H1374" t="str">
            <v>OF4128</v>
          </cell>
          <cell r="I1374"/>
          <cell r="J1374">
            <v>10.5</v>
          </cell>
          <cell r="K1374">
            <v>10.5</v>
          </cell>
          <cell r="L1374">
            <v>0</v>
          </cell>
          <cell r="M1374">
            <v>1</v>
          </cell>
          <cell r="N1374" t="str">
            <v>-</v>
          </cell>
          <cell r="O1374" t="str">
            <v>-</v>
          </cell>
          <cell r="P1374" t="str">
            <v>-</v>
          </cell>
          <cell r="Q1374" t="str">
            <v>-</v>
          </cell>
          <cell r="R1374" t="str">
            <v>RVC</v>
          </cell>
          <cell r="S1374" t="str">
            <v>-</v>
          </cell>
          <cell r="T1374" t="str">
            <v>-</v>
          </cell>
          <cell r="U1374">
            <v>42811</v>
          </cell>
          <cell r="V1374">
            <v>42886</v>
          </cell>
          <cell r="W1374">
            <v>42886</v>
          </cell>
          <cell r="X1374">
            <v>74</v>
          </cell>
          <cell r="Y1374"/>
          <cell r="Z1374" t="str">
            <v/>
          </cell>
        </row>
        <row r="1375">
          <cell r="C1375">
            <v>4130</v>
          </cell>
          <cell r="D1375" t="str">
            <v>ELEEBR</v>
          </cell>
          <cell r="E1375">
            <v>2017</v>
          </cell>
          <cell r="F1375" t="str">
            <v>TA</v>
          </cell>
          <cell r="G1375" t="str">
            <v>CC SCADA E.EEBRO v4.3</v>
          </cell>
          <cell r="H1375" t="str">
            <v>IND</v>
          </cell>
          <cell r="I1375"/>
          <cell r="J1375">
            <v>8</v>
          </cell>
          <cell r="K1375">
            <v>3.5</v>
          </cell>
          <cell r="L1375">
            <v>4.5</v>
          </cell>
          <cell r="M1375">
            <v>0.4375</v>
          </cell>
          <cell r="N1375" t="str">
            <v>-</v>
          </cell>
          <cell r="O1375" t="str">
            <v>-</v>
          </cell>
          <cell r="P1375" t="str">
            <v>-</v>
          </cell>
          <cell r="Q1375" t="str">
            <v>JMG</v>
          </cell>
          <cell r="R1375" t="str">
            <v>-</v>
          </cell>
          <cell r="S1375" t="str">
            <v>-</v>
          </cell>
          <cell r="T1375" t="str">
            <v>-</v>
          </cell>
          <cell r="U1375">
            <v>42816</v>
          </cell>
          <cell r="V1375">
            <v>42817</v>
          </cell>
          <cell r="W1375">
            <v>42817</v>
          </cell>
          <cell r="X1375">
            <v>1</v>
          </cell>
          <cell r="Y1375">
            <v>42817</v>
          </cell>
          <cell r="Z1375">
            <v>0</v>
          </cell>
        </row>
        <row r="1376">
          <cell r="C1376">
            <v>4131</v>
          </cell>
          <cell r="D1376" t="str">
            <v>SITEL</v>
          </cell>
          <cell r="E1376">
            <v>2017</v>
          </cell>
          <cell r="F1376" t="str">
            <v>TA</v>
          </cell>
          <cell r="G1376" t="str">
            <v>20 x MODEM RADIO Generic</v>
          </cell>
          <cell r="H1376" t="str">
            <v>OF4122</v>
          </cell>
          <cell r="I1376"/>
          <cell r="J1376">
            <v>2</v>
          </cell>
          <cell r="K1376">
            <v>4.25</v>
          </cell>
          <cell r="L1376">
            <v>-2.25</v>
          </cell>
          <cell r="M1376">
            <v>2.125</v>
          </cell>
          <cell r="N1376" t="str">
            <v>-</v>
          </cell>
          <cell r="O1376" t="str">
            <v>-</v>
          </cell>
          <cell r="P1376" t="str">
            <v>EMM</v>
          </cell>
          <cell r="Q1376" t="str">
            <v>-</v>
          </cell>
          <cell r="R1376" t="str">
            <v>-</v>
          </cell>
          <cell r="S1376" t="str">
            <v>-</v>
          </cell>
          <cell r="T1376" t="str">
            <v>-</v>
          </cell>
          <cell r="U1376">
            <v>42804</v>
          </cell>
          <cell r="V1376">
            <v>42886</v>
          </cell>
          <cell r="W1376">
            <v>42886</v>
          </cell>
          <cell r="X1376">
            <v>81</v>
          </cell>
          <cell r="Y1376">
            <v>42884</v>
          </cell>
          <cell r="Z1376">
            <v>-1</v>
          </cell>
        </row>
        <row r="1377">
          <cell r="C1377">
            <v>4132</v>
          </cell>
          <cell r="D1377" t="str">
            <v>SITEL</v>
          </cell>
          <cell r="E1377">
            <v>2017</v>
          </cell>
          <cell r="F1377" t="str">
            <v>TA</v>
          </cell>
          <cell r="G1377" t="str">
            <v>60 x INTERF2 v1.0</v>
          </cell>
          <cell r="H1377" t="str">
            <v>OF4122</v>
          </cell>
          <cell r="I1377"/>
          <cell r="J1377">
            <v>6</v>
          </cell>
          <cell r="K1377">
            <v>3.5</v>
          </cell>
          <cell r="L1377">
            <v>2.5</v>
          </cell>
          <cell r="M1377">
            <v>0.58333333333333337</v>
          </cell>
          <cell r="N1377" t="str">
            <v>-</v>
          </cell>
          <cell r="O1377" t="str">
            <v>-</v>
          </cell>
          <cell r="P1377" t="str">
            <v>EMM</v>
          </cell>
          <cell r="Q1377" t="str">
            <v>-</v>
          </cell>
          <cell r="R1377" t="str">
            <v>-</v>
          </cell>
          <cell r="S1377" t="str">
            <v>-</v>
          </cell>
          <cell r="T1377" t="str">
            <v>-</v>
          </cell>
          <cell r="U1377">
            <v>42804</v>
          </cell>
          <cell r="V1377">
            <v>42886</v>
          </cell>
          <cell r="W1377">
            <v>42886</v>
          </cell>
          <cell r="X1377">
            <v>81</v>
          </cell>
          <cell r="Y1377">
            <v>42886</v>
          </cell>
          <cell r="Z1377">
            <v>0</v>
          </cell>
        </row>
        <row r="1378">
          <cell r="C1378">
            <v>4133</v>
          </cell>
          <cell r="D1378" t="str">
            <v>SITEL</v>
          </cell>
          <cell r="E1378">
            <v>2017</v>
          </cell>
          <cell r="F1378" t="str">
            <v>TA</v>
          </cell>
          <cell r="G1378" t="str">
            <v>10 x MODEM RADIO v2.2, 24Vdc,C/DIN</v>
          </cell>
          <cell r="H1378" t="str">
            <v>OF4122</v>
          </cell>
          <cell r="I1378"/>
          <cell r="J1378">
            <v>6</v>
          </cell>
          <cell r="K1378">
            <v>5.74</v>
          </cell>
          <cell r="L1378">
            <v>0.25999999999999979</v>
          </cell>
          <cell r="M1378">
            <v>0.95666666666666667</v>
          </cell>
          <cell r="N1378" t="str">
            <v>-</v>
          </cell>
          <cell r="O1378" t="str">
            <v>-</v>
          </cell>
          <cell r="P1378" t="str">
            <v>EMM</v>
          </cell>
          <cell r="Q1378" t="str">
            <v>-</v>
          </cell>
          <cell r="R1378" t="str">
            <v>-</v>
          </cell>
          <cell r="S1378" t="str">
            <v>-</v>
          </cell>
          <cell r="T1378" t="str">
            <v>-</v>
          </cell>
          <cell r="U1378">
            <v>42804</v>
          </cell>
          <cell r="V1378">
            <v>42886</v>
          </cell>
          <cell r="W1378">
            <v>42886</v>
          </cell>
          <cell r="X1378">
            <v>81</v>
          </cell>
          <cell r="Y1378">
            <v>42884</v>
          </cell>
          <cell r="Z1378">
            <v>-1</v>
          </cell>
        </row>
        <row r="1379">
          <cell r="C1379">
            <v>4134</v>
          </cell>
          <cell r="D1379" t="str">
            <v>ORMAZA</v>
          </cell>
          <cell r="E1379">
            <v>2017</v>
          </cell>
          <cell r="F1379" t="str">
            <v>TA</v>
          </cell>
          <cell r="G1379" t="str">
            <v>CC SCADA TEDIS.Net HOSPITAL DEL MAR v2.0</v>
          </cell>
          <cell r="H1379" t="str">
            <v>PPAL</v>
          </cell>
          <cell r="I1379"/>
          <cell r="J1379">
            <v>1</v>
          </cell>
          <cell r="K1379">
            <v>0.75</v>
          </cell>
          <cell r="L1379">
            <v>0.25</v>
          </cell>
          <cell r="M1379">
            <v>0.75</v>
          </cell>
          <cell r="N1379" t="str">
            <v>-</v>
          </cell>
          <cell r="O1379" t="str">
            <v>-</v>
          </cell>
          <cell r="P1379" t="str">
            <v>-</v>
          </cell>
          <cell r="Q1379" t="str">
            <v>-</v>
          </cell>
          <cell r="R1379" t="str">
            <v>EDC</v>
          </cell>
          <cell r="S1379" t="str">
            <v>-</v>
          </cell>
          <cell r="T1379" t="str">
            <v>-</v>
          </cell>
          <cell r="U1379">
            <v>42814</v>
          </cell>
          <cell r="V1379">
            <v>42825</v>
          </cell>
          <cell r="W1379">
            <v>42900</v>
          </cell>
          <cell r="X1379">
            <v>11</v>
          </cell>
          <cell r="Y1379">
            <v>42900</v>
          </cell>
          <cell r="Z1379">
            <v>0</v>
          </cell>
        </row>
        <row r="1380">
          <cell r="C1380">
            <v>4135</v>
          </cell>
          <cell r="D1380" t="str">
            <v>SITEL</v>
          </cell>
          <cell r="E1380">
            <v>2017</v>
          </cell>
          <cell r="F1380" t="str">
            <v>TA</v>
          </cell>
          <cell r="G1380" t="str">
            <v>TEDIS.Net,MODBUSSlaveService V1.0</v>
          </cell>
          <cell r="H1380" t="str">
            <v>OF4134</v>
          </cell>
          <cell r="I1380"/>
          <cell r="J1380">
            <v>40</v>
          </cell>
          <cell r="K1380">
            <v>41.5</v>
          </cell>
          <cell r="L1380">
            <v>-1.5</v>
          </cell>
          <cell r="M1380">
            <v>1.0375000000000001</v>
          </cell>
          <cell r="N1380" t="str">
            <v>-</v>
          </cell>
          <cell r="O1380" t="str">
            <v>-</v>
          </cell>
          <cell r="P1380" t="str">
            <v>-</v>
          </cell>
          <cell r="Q1380" t="str">
            <v>-</v>
          </cell>
          <cell r="R1380" t="str">
            <v>EDC</v>
          </cell>
          <cell r="S1380" t="str">
            <v>-</v>
          </cell>
          <cell r="T1380" t="str">
            <v>-</v>
          </cell>
          <cell r="U1380">
            <v>42814</v>
          </cell>
          <cell r="V1380">
            <v>42825</v>
          </cell>
          <cell r="W1380">
            <v>42894</v>
          </cell>
          <cell r="X1380">
            <v>11</v>
          </cell>
          <cell r="Y1380">
            <v>42894</v>
          </cell>
          <cell r="Z1380">
            <v>0</v>
          </cell>
        </row>
        <row r="1381">
          <cell r="C1381">
            <v>4136</v>
          </cell>
          <cell r="D1381" t="str">
            <v>ELSACO</v>
          </cell>
          <cell r="E1381">
            <v>2017</v>
          </cell>
          <cell r="F1381" t="str">
            <v>TA</v>
          </cell>
          <cell r="G1381" t="str">
            <v>MANTENIMENT CSSat STA.COLOMA 2017-03</v>
          </cell>
          <cell r="H1381" t="str">
            <v>IND</v>
          </cell>
          <cell r="I1381"/>
          <cell r="J1381">
            <v>5</v>
          </cell>
          <cell r="K1381">
            <v>0.1</v>
          </cell>
          <cell r="L1381">
            <v>4.9000000000000004</v>
          </cell>
          <cell r="M1381">
            <v>0.02</v>
          </cell>
          <cell r="N1381" t="str">
            <v>-</v>
          </cell>
          <cell r="O1381" t="str">
            <v>-</v>
          </cell>
          <cell r="P1381" t="str">
            <v>-</v>
          </cell>
          <cell r="Q1381" t="str">
            <v>-</v>
          </cell>
          <cell r="R1381" t="str">
            <v>TRS</v>
          </cell>
          <cell r="S1381" t="str">
            <v>-</v>
          </cell>
          <cell r="T1381" t="str">
            <v>-</v>
          </cell>
          <cell r="U1381">
            <v>42795</v>
          </cell>
          <cell r="V1381">
            <v>42825</v>
          </cell>
          <cell r="W1381">
            <v>42825</v>
          </cell>
          <cell r="X1381">
            <v>30</v>
          </cell>
          <cell r="Y1381">
            <v>42825</v>
          </cell>
          <cell r="Z1381">
            <v>0</v>
          </cell>
        </row>
        <row r="1382">
          <cell r="C1382">
            <v>4137</v>
          </cell>
          <cell r="D1382" t="str">
            <v>ORMAZA</v>
          </cell>
          <cell r="E1382">
            <v>2017</v>
          </cell>
          <cell r="F1382" t="str">
            <v>TA</v>
          </cell>
          <cell r="G1382" t="str">
            <v>CC SCADA TEDIS.Net HOSPITAL VALL HEBRON v2.0</v>
          </cell>
          <cell r="H1382" t="str">
            <v>OF2984</v>
          </cell>
          <cell r="I1382"/>
          <cell r="J1382">
            <v>6</v>
          </cell>
          <cell r="K1382">
            <v>8.25</v>
          </cell>
          <cell r="L1382">
            <v>-2.25</v>
          </cell>
          <cell r="M1382">
            <v>1.375</v>
          </cell>
          <cell r="N1382" t="str">
            <v>-</v>
          </cell>
          <cell r="O1382" t="str">
            <v>-</v>
          </cell>
          <cell r="P1382" t="str">
            <v>-</v>
          </cell>
          <cell r="Q1382" t="str">
            <v>-</v>
          </cell>
          <cell r="R1382" t="str">
            <v>EDC</v>
          </cell>
          <cell r="S1382" t="str">
            <v>-</v>
          </cell>
          <cell r="T1382" t="str">
            <v>-</v>
          </cell>
          <cell r="U1382">
            <v>42814</v>
          </cell>
          <cell r="V1382">
            <v>42825</v>
          </cell>
          <cell r="W1382">
            <v>42851</v>
          </cell>
          <cell r="X1382">
            <v>11</v>
          </cell>
          <cell r="Y1382">
            <v>42851</v>
          </cell>
          <cell r="Z1382">
            <v>0</v>
          </cell>
        </row>
        <row r="1383">
          <cell r="C1383">
            <v>4138</v>
          </cell>
          <cell r="D1383" t="str">
            <v>EOSENE</v>
          </cell>
          <cell r="E1383">
            <v>2017</v>
          </cell>
          <cell r="F1383" t="str">
            <v>TA</v>
          </cell>
          <cell r="G1383" t="str">
            <v>6 x Manguera COM CAP32-nPort 5110</v>
          </cell>
          <cell r="H1383" t="str">
            <v>IND</v>
          </cell>
          <cell r="I1383"/>
          <cell r="J1383">
            <v>2</v>
          </cell>
          <cell r="K1383">
            <v>1.76</v>
          </cell>
          <cell r="L1383">
            <v>0.24</v>
          </cell>
          <cell r="M1383">
            <v>0.88</v>
          </cell>
          <cell r="N1383" t="str">
            <v>-</v>
          </cell>
          <cell r="O1383" t="str">
            <v>-</v>
          </cell>
          <cell r="P1383" t="str">
            <v>EMM</v>
          </cell>
          <cell r="Q1383" t="str">
            <v>-</v>
          </cell>
          <cell r="R1383" t="str">
            <v>-</v>
          </cell>
          <cell r="S1383" t="str">
            <v>-</v>
          </cell>
          <cell r="T1383" t="str">
            <v>-</v>
          </cell>
          <cell r="U1383">
            <v>42818</v>
          </cell>
          <cell r="V1383">
            <v>42822</v>
          </cell>
          <cell r="W1383">
            <v>42822</v>
          </cell>
          <cell r="X1383">
            <v>4</v>
          </cell>
          <cell r="Y1383">
            <v>42822</v>
          </cell>
          <cell r="Z1383">
            <v>0</v>
          </cell>
        </row>
        <row r="1384">
          <cell r="C1384">
            <v>4139</v>
          </cell>
          <cell r="D1384" t="str">
            <v>SAMENE</v>
          </cell>
          <cell r="E1384">
            <v>2017</v>
          </cell>
          <cell r="F1384" t="str">
            <v>TA</v>
          </cell>
          <cell r="G1384" t="str">
            <v>MANTENIMENT SGT SAMPOL 01/04/2.017 - 31/12/2.017</v>
          </cell>
          <cell r="H1384" t="str">
            <v>IND</v>
          </cell>
          <cell r="I1384"/>
          <cell r="J1384">
            <v>45</v>
          </cell>
          <cell r="K1384">
            <v>57.75</v>
          </cell>
          <cell r="L1384">
            <v>-12.75</v>
          </cell>
          <cell r="M1384">
            <v>1.2833333333333334</v>
          </cell>
          <cell r="N1384" t="str">
            <v>-</v>
          </cell>
          <cell r="O1384" t="str">
            <v>-</v>
          </cell>
          <cell r="P1384" t="str">
            <v>-</v>
          </cell>
          <cell r="Q1384" t="str">
            <v>-</v>
          </cell>
          <cell r="R1384" t="str">
            <v>TRS</v>
          </cell>
          <cell r="S1384" t="str">
            <v>-</v>
          </cell>
          <cell r="T1384" t="str">
            <v>-</v>
          </cell>
          <cell r="U1384">
            <v>42826</v>
          </cell>
          <cell r="V1384">
            <v>43100</v>
          </cell>
          <cell r="W1384">
            <v>43100</v>
          </cell>
          <cell r="X1384">
            <v>270</v>
          </cell>
          <cell r="Y1384">
            <v>43100</v>
          </cell>
          <cell r="Z1384">
            <v>0</v>
          </cell>
        </row>
        <row r="1385">
          <cell r="C1385">
            <v>4140</v>
          </cell>
          <cell r="D1385" t="str">
            <v>PEUSA</v>
          </cell>
          <cell r="E1385">
            <v>2017</v>
          </cell>
          <cell r="F1385" t="str">
            <v>TA</v>
          </cell>
          <cell r="G1385" t="str">
            <v>REPARACIO MODEM RADIO N/S 441-2010</v>
          </cell>
          <cell r="H1385" t="str">
            <v>IND</v>
          </cell>
          <cell r="I1385"/>
          <cell r="J1385">
            <v>2.5</v>
          </cell>
          <cell r="K1385">
            <v>2.17</v>
          </cell>
          <cell r="L1385">
            <v>0.33000000000000007</v>
          </cell>
          <cell r="M1385">
            <v>0.86799999999999999</v>
          </cell>
          <cell r="N1385" t="str">
            <v>-</v>
          </cell>
          <cell r="O1385" t="str">
            <v>-</v>
          </cell>
          <cell r="P1385" t="str">
            <v>EMM</v>
          </cell>
          <cell r="Q1385" t="str">
            <v>-</v>
          </cell>
          <cell r="R1385" t="str">
            <v>-</v>
          </cell>
          <cell r="S1385" t="str">
            <v>-</v>
          </cell>
          <cell r="T1385" t="str">
            <v>-</v>
          </cell>
          <cell r="U1385">
            <v>42818</v>
          </cell>
          <cell r="V1385">
            <v>42821</v>
          </cell>
          <cell r="W1385">
            <v>42821</v>
          </cell>
          <cell r="X1385">
            <v>3</v>
          </cell>
          <cell r="Y1385">
            <v>42821</v>
          </cell>
          <cell r="Z1385">
            <v>0</v>
          </cell>
        </row>
        <row r="1386">
          <cell r="C1386">
            <v>4141</v>
          </cell>
          <cell r="D1386" t="str">
            <v>ELECON</v>
          </cell>
          <cell r="E1386">
            <v>2017</v>
          </cell>
          <cell r="F1386" t="str">
            <v>TA</v>
          </cell>
          <cell r="G1386" t="str">
            <v>CC SCADA TEDIS.Net CONILENSE v1.0</v>
          </cell>
          <cell r="H1386" t="str">
            <v>PPAL</v>
          </cell>
          <cell r="I1386"/>
          <cell r="J1386">
            <v>52</v>
          </cell>
          <cell r="K1386">
            <v>85.05</v>
          </cell>
          <cell r="L1386">
            <v>-33.049999999999997</v>
          </cell>
          <cell r="M1386">
            <v>1.635576923076923</v>
          </cell>
          <cell r="N1386" t="str">
            <v>-</v>
          </cell>
          <cell r="O1386" t="str">
            <v>-</v>
          </cell>
          <cell r="P1386" t="str">
            <v>-</v>
          </cell>
          <cell r="Q1386" t="str">
            <v>-</v>
          </cell>
          <cell r="R1386" t="str">
            <v>EDC</v>
          </cell>
          <cell r="S1386" t="str">
            <v>-</v>
          </cell>
          <cell r="T1386" t="str">
            <v>-</v>
          </cell>
          <cell r="U1386">
            <v>42822</v>
          </cell>
          <cell r="V1386">
            <v>42901</v>
          </cell>
          <cell r="W1386">
            <v>42901</v>
          </cell>
          <cell r="X1386">
            <v>77</v>
          </cell>
          <cell r="Y1386">
            <v>75885</v>
          </cell>
          <cell r="Z1386">
            <v>32511</v>
          </cell>
        </row>
        <row r="1387">
          <cell r="C1387">
            <v>4142</v>
          </cell>
          <cell r="D1387" t="str">
            <v>ELECON</v>
          </cell>
          <cell r="E1387">
            <v>2017</v>
          </cell>
          <cell r="F1387" t="str">
            <v>TA</v>
          </cell>
          <cell r="G1387" t="str">
            <v>Inst. y PEM CC SCADA TEDIS.Net CONILENSE v1.0</v>
          </cell>
          <cell r="H1387" t="str">
            <v>OF4141</v>
          </cell>
          <cell r="I1387"/>
          <cell r="J1387">
            <v>72</v>
          </cell>
          <cell r="K1387">
            <v>69.17</v>
          </cell>
          <cell r="L1387">
            <v>2.8299999999999983</v>
          </cell>
          <cell r="M1387">
            <v>0.96069444444444452</v>
          </cell>
          <cell r="N1387" t="str">
            <v>-</v>
          </cell>
          <cell r="O1387" t="str">
            <v>-</v>
          </cell>
          <cell r="P1387" t="str">
            <v>-</v>
          </cell>
          <cell r="Q1387" t="str">
            <v>-</v>
          </cell>
          <cell r="R1387" t="str">
            <v>EDC</v>
          </cell>
          <cell r="S1387" t="str">
            <v>-</v>
          </cell>
          <cell r="T1387" t="str">
            <v>-</v>
          </cell>
          <cell r="U1387">
            <v>42822</v>
          </cell>
          <cell r="V1387">
            <v>42901</v>
          </cell>
          <cell r="W1387">
            <v>42901</v>
          </cell>
          <cell r="X1387">
            <v>77</v>
          </cell>
          <cell r="Y1387">
            <v>43014</v>
          </cell>
          <cell r="Z1387">
            <v>111</v>
          </cell>
        </row>
        <row r="1388">
          <cell r="C1388"/>
          <cell r="D1388"/>
          <cell r="E1388"/>
          <cell r="F1388"/>
          <cell r="G1388"/>
          <cell r="H1388"/>
          <cell r="I1388"/>
          <cell r="J1388">
            <v>365.25</v>
          </cell>
          <cell r="K1388">
            <v>550.28000000000009</v>
          </cell>
          <cell r="L1388">
            <v>-185.03000000000009</v>
          </cell>
          <cell r="M1388"/>
          <cell r="N1388"/>
          <cell r="O1388"/>
          <cell r="P1388"/>
          <cell r="Q1388"/>
          <cell r="R1388"/>
          <cell r="S1388"/>
          <cell r="T1388"/>
          <cell r="U1388"/>
          <cell r="V1388"/>
          <cell r="W1388"/>
          <cell r="X1388"/>
          <cell r="Y1388"/>
          <cell r="Z1388">
            <v>32687</v>
          </cell>
        </row>
        <row r="1389">
          <cell r="L1389"/>
          <cell r="M1389"/>
          <cell r="Z1389"/>
        </row>
        <row r="1390">
          <cell r="D1390"/>
          <cell r="E1390"/>
          <cell r="F1390"/>
          <cell r="G1390"/>
          <cell r="H1390"/>
          <cell r="I1390"/>
          <cell r="J1390"/>
          <cell r="K1390"/>
          <cell r="L1390"/>
          <cell r="M1390"/>
          <cell r="N1390"/>
          <cell r="O1390"/>
          <cell r="P1390"/>
          <cell r="Q1390"/>
          <cell r="R1390"/>
          <cell r="S1390"/>
          <cell r="T1390"/>
          <cell r="U1390"/>
          <cell r="Z1390"/>
        </row>
        <row r="1391">
          <cell r="D1391"/>
          <cell r="E1391"/>
          <cell r="F1391"/>
          <cell r="G1391"/>
          <cell r="H1391"/>
          <cell r="I1391"/>
          <cell r="J1391"/>
          <cell r="K1391"/>
          <cell r="N1391" t="str">
            <v>APROVISIONAMENTS</v>
          </cell>
          <cell r="O1391" t="str">
            <v>ADMINISTRACIO</v>
          </cell>
          <cell r="P1391" t="str">
            <v>OPERACIONS</v>
          </cell>
          <cell r="Q1391" t="str">
            <v>IMPLEMENTACIO</v>
          </cell>
          <cell r="R1391" t="str">
            <v>DESENVOLUPAMENT</v>
          </cell>
          <cell r="S1391" t="str">
            <v>COMERCIAL</v>
          </cell>
          <cell r="T1391" t="str">
            <v>CONSUL.TELCOMUNIC.</v>
          </cell>
          <cell r="U1391"/>
          <cell r="Z1391"/>
        </row>
        <row r="1392">
          <cell r="N1392"/>
          <cell r="O1392"/>
          <cell r="P1392"/>
          <cell r="Q1392"/>
          <cell r="R1392"/>
          <cell r="S1392"/>
          <cell r="T1392"/>
          <cell r="U1392"/>
          <cell r="Z1392"/>
        </row>
        <row r="1393">
          <cell r="N1393"/>
          <cell r="O1393"/>
          <cell r="P1393"/>
          <cell r="Q1393"/>
          <cell r="R1393"/>
          <cell r="S1393"/>
          <cell r="T1393"/>
          <cell r="U1393"/>
          <cell r="Z1393"/>
        </row>
        <row r="1394">
          <cell r="N1394"/>
          <cell r="O1394"/>
          <cell r="P1394"/>
          <cell r="Q1394"/>
          <cell r="R1394"/>
          <cell r="S1394"/>
          <cell r="T1394"/>
          <cell r="U1394"/>
          <cell r="Z1394"/>
        </row>
        <row r="1395">
          <cell r="E1395"/>
          <cell r="F1395"/>
          <cell r="G1395"/>
          <cell r="H1395"/>
          <cell r="I1395"/>
          <cell r="J1395"/>
          <cell r="K1395"/>
          <cell r="L1395"/>
          <cell r="M1395"/>
          <cell r="N1395"/>
          <cell r="O1395"/>
          <cell r="P1395"/>
          <cell r="Q1395"/>
          <cell r="R1395"/>
          <cell r="S1395"/>
          <cell r="T1395"/>
          <cell r="U1395"/>
          <cell r="Z1395"/>
        </row>
        <row r="1396">
          <cell r="E1396" t="str">
            <v>Projectes (EXTERNS) en curs 2.017</v>
          </cell>
          <cell r="F1396"/>
          <cell r="G1396"/>
          <cell r="H1396"/>
          <cell r="I1396"/>
          <cell r="J1396"/>
          <cell r="K1396"/>
          <cell r="L1396"/>
          <cell r="M1396"/>
          <cell r="N1396"/>
          <cell r="O1396"/>
          <cell r="P1396"/>
          <cell r="Q1396"/>
          <cell r="R1396"/>
          <cell r="S1396"/>
          <cell r="T1396"/>
          <cell r="U1396"/>
          <cell r="Z1396"/>
        </row>
        <row r="1397">
          <cell r="N1397"/>
          <cell r="O1397"/>
          <cell r="P1397"/>
          <cell r="Q1397"/>
          <cell r="R1397"/>
          <cell r="S1397"/>
          <cell r="T1397"/>
          <cell r="U1397"/>
          <cell r="Z1397"/>
        </row>
        <row r="1398">
          <cell r="C1398"/>
          <cell r="D1398"/>
          <cell r="E1398"/>
          <cell r="F1398"/>
          <cell r="G1398"/>
          <cell r="H1398"/>
          <cell r="I1398"/>
          <cell r="J1398"/>
          <cell r="K1398"/>
          <cell r="L1398"/>
          <cell r="M1398"/>
          <cell r="N1398"/>
          <cell r="O1398"/>
          <cell r="P1398"/>
          <cell r="Q1398"/>
          <cell r="R1398"/>
          <cell r="S1398"/>
          <cell r="T1398"/>
          <cell r="U1398"/>
          <cell r="V1398"/>
          <cell r="W1398"/>
          <cell r="X1398"/>
          <cell r="Y1398"/>
          <cell r="Z1398"/>
        </row>
        <row r="1399">
          <cell r="C1399" t="str">
            <v>OF</v>
          </cell>
          <cell r="D1399" t="str">
            <v>CLIENT</v>
          </cell>
          <cell r="E1399" t="str">
            <v>ANY</v>
          </cell>
          <cell r="F1399" t="str">
            <v>STATUS</v>
          </cell>
          <cell r="G1399" t="str">
            <v>PROJECTE</v>
          </cell>
          <cell r="H1399" t="str">
            <v>TIPUS OF o DEPENDENCIA</v>
          </cell>
          <cell r="I1399"/>
          <cell r="J1399" t="str">
            <v>PREV</v>
          </cell>
          <cell r="K1399" t="str">
            <v>TOTAL</v>
          </cell>
          <cell r="L1399" t="str">
            <v>DESV</v>
          </cell>
          <cell r="M1399" t="str">
            <v>AVANÇ</v>
          </cell>
          <cell r="N1399" t="str">
            <v>DPT. IMPLICATS</v>
          </cell>
          <cell r="O1399"/>
          <cell r="P1399"/>
          <cell r="Q1399"/>
          <cell r="R1399"/>
          <cell r="S1399"/>
          <cell r="T1399"/>
          <cell r="U1399" t="str">
            <v>DATA</v>
          </cell>
          <cell r="V1399" t="str">
            <v>DATA</v>
          </cell>
          <cell r="W1399" t="str">
            <v>DATA</v>
          </cell>
          <cell r="X1399" t="str">
            <v>DURADA</v>
          </cell>
          <cell r="Y1399" t="str">
            <v>DATA</v>
          </cell>
          <cell r="Z1399" t="str">
            <v>DESVIAC.</v>
          </cell>
        </row>
        <row r="1400">
          <cell r="C1400"/>
          <cell r="D1400"/>
          <cell r="E1400"/>
          <cell r="F1400"/>
          <cell r="G1400"/>
          <cell r="H1400"/>
          <cell r="I1400"/>
          <cell r="J1400"/>
          <cell r="K1400" t="str">
            <v>REAL</v>
          </cell>
          <cell r="L1400"/>
          <cell r="M1400"/>
          <cell r="N1400"/>
          <cell r="O1400"/>
          <cell r="P1400"/>
          <cell r="Q1400"/>
          <cell r="R1400"/>
          <cell r="S1400"/>
          <cell r="T1400"/>
          <cell r="U1400" t="str">
            <v>INICI</v>
          </cell>
          <cell r="V1400" t="str">
            <v>ENTREGA</v>
          </cell>
          <cell r="W1400" t="str">
            <v>REVISADA</v>
          </cell>
          <cell r="X1400"/>
          <cell r="Y1400" t="str">
            <v>ACCEP.</v>
          </cell>
          <cell r="Z1400"/>
        </row>
        <row r="1401">
          <cell r="C1401"/>
          <cell r="D1401"/>
          <cell r="E1401"/>
          <cell r="F1401"/>
          <cell r="G1401"/>
          <cell r="H1401"/>
          <cell r="I1401"/>
          <cell r="J1401"/>
          <cell r="K1401"/>
          <cell r="L1401"/>
          <cell r="M1401"/>
          <cell r="N1401"/>
          <cell r="O1401"/>
          <cell r="P1401"/>
          <cell r="Q1401"/>
          <cell r="R1401"/>
          <cell r="S1401"/>
          <cell r="T1401"/>
          <cell r="U1401"/>
          <cell r="V1401"/>
          <cell r="W1401"/>
          <cell r="X1401"/>
          <cell r="Y1401"/>
          <cell r="Z1401"/>
        </row>
        <row r="1402">
          <cell r="C1402">
            <v>4143</v>
          </cell>
          <cell r="D1402" t="str">
            <v>EMSA</v>
          </cell>
          <cell r="E1402">
            <v>2017</v>
          </cell>
          <cell r="F1402" t="str">
            <v>TA</v>
          </cell>
          <cell r="G1402" t="str">
            <v>MANTENIMENT CSSat EMSA 2017-04</v>
          </cell>
          <cell r="H1402" t="str">
            <v>IND</v>
          </cell>
          <cell r="I1402"/>
          <cell r="J1402">
            <v>8</v>
          </cell>
          <cell r="K1402">
            <v>8</v>
          </cell>
          <cell r="L1402">
            <v>0</v>
          </cell>
          <cell r="M1402">
            <v>1</v>
          </cell>
          <cell r="N1402" t="str">
            <v>-</v>
          </cell>
          <cell r="O1402" t="str">
            <v>-</v>
          </cell>
          <cell r="P1402" t="str">
            <v>-</v>
          </cell>
          <cell r="Q1402" t="str">
            <v>-</v>
          </cell>
          <cell r="R1402" t="str">
            <v>TRS</v>
          </cell>
          <cell r="S1402" t="str">
            <v>-</v>
          </cell>
          <cell r="T1402" t="str">
            <v>-</v>
          </cell>
          <cell r="U1402">
            <v>42826</v>
          </cell>
          <cell r="V1402">
            <v>42855</v>
          </cell>
          <cell r="W1402">
            <v>42855</v>
          </cell>
          <cell r="X1402">
            <v>29</v>
          </cell>
          <cell r="Y1402">
            <v>42855</v>
          </cell>
          <cell r="Z1402">
            <v>0</v>
          </cell>
        </row>
        <row r="1403">
          <cell r="C1403">
            <v>4144</v>
          </cell>
          <cell r="D1403" t="str">
            <v>HIJAGU</v>
          </cell>
          <cell r="E1403">
            <v>2017</v>
          </cell>
          <cell r="F1403" t="str">
            <v>TA</v>
          </cell>
          <cell r="G1403" t="str">
            <v>1 x Mang. Modem FSK-RADIO GM340</v>
          </cell>
          <cell r="H1403" t="str">
            <v>IND</v>
          </cell>
          <cell r="I1403"/>
          <cell r="J1403">
            <v>1</v>
          </cell>
          <cell r="K1403">
            <v>0.75</v>
          </cell>
          <cell r="L1403">
            <v>0.25</v>
          </cell>
          <cell r="M1403">
            <v>0.75</v>
          </cell>
          <cell r="N1403" t="str">
            <v>-</v>
          </cell>
          <cell r="O1403" t="str">
            <v>-</v>
          </cell>
          <cell r="P1403" t="str">
            <v>EMM</v>
          </cell>
          <cell r="Q1403" t="str">
            <v>-</v>
          </cell>
          <cell r="R1403" t="str">
            <v>-</v>
          </cell>
          <cell r="S1403" t="str">
            <v>-</v>
          </cell>
          <cell r="T1403" t="str">
            <v>-</v>
          </cell>
          <cell r="U1403">
            <v>42828</v>
          </cell>
          <cell r="V1403">
            <v>42829</v>
          </cell>
          <cell r="W1403">
            <v>42829</v>
          </cell>
          <cell r="X1403">
            <v>1</v>
          </cell>
          <cell r="Y1403">
            <v>42828</v>
          </cell>
          <cell r="Z1403">
            <v>-1</v>
          </cell>
        </row>
        <row r="1404">
          <cell r="C1404">
            <v>4145</v>
          </cell>
          <cell r="D1404" t="str">
            <v>ELECAD</v>
          </cell>
          <cell r="E1404">
            <v>2017</v>
          </cell>
          <cell r="F1404" t="str">
            <v>TA</v>
          </cell>
          <cell r="G1404" t="str">
            <v>MANTENIMENT CSSat CADIZ 2017-04</v>
          </cell>
          <cell r="H1404" t="str">
            <v>IND</v>
          </cell>
          <cell r="I1404"/>
          <cell r="J1404">
            <v>6</v>
          </cell>
          <cell r="K1404">
            <v>1</v>
          </cell>
          <cell r="L1404">
            <v>5</v>
          </cell>
          <cell r="M1404">
            <v>0.16666666666666666</v>
          </cell>
          <cell r="N1404" t="str">
            <v>-</v>
          </cell>
          <cell r="O1404" t="str">
            <v>-</v>
          </cell>
          <cell r="P1404" t="str">
            <v>-</v>
          </cell>
          <cell r="Q1404" t="str">
            <v>-</v>
          </cell>
          <cell r="R1404" t="str">
            <v>TRS</v>
          </cell>
          <cell r="S1404" t="str">
            <v>-</v>
          </cell>
          <cell r="T1404" t="str">
            <v>-</v>
          </cell>
          <cell r="U1404">
            <v>42826</v>
          </cell>
          <cell r="V1404">
            <v>42855</v>
          </cell>
          <cell r="W1404">
            <v>42855</v>
          </cell>
          <cell r="X1404">
            <v>29</v>
          </cell>
          <cell r="Y1404">
            <v>42855</v>
          </cell>
          <cell r="Z1404">
            <v>0</v>
          </cell>
        </row>
        <row r="1405">
          <cell r="C1405">
            <v>4146</v>
          </cell>
          <cell r="D1405" t="str">
            <v>ELTOSE</v>
          </cell>
          <cell r="E1405">
            <v>2017</v>
          </cell>
          <cell r="F1405" t="str">
            <v>TA</v>
          </cell>
          <cell r="G1405" t="str">
            <v>MANTENIMENT CSSat T.SEGRE 2017-04</v>
          </cell>
          <cell r="H1405" t="str">
            <v>IND</v>
          </cell>
          <cell r="I1405"/>
          <cell r="J1405">
            <v>4</v>
          </cell>
          <cell r="K1405">
            <v>4.5</v>
          </cell>
          <cell r="L1405">
            <v>-0.5</v>
          </cell>
          <cell r="M1405">
            <v>1.125</v>
          </cell>
          <cell r="N1405" t="str">
            <v>-</v>
          </cell>
          <cell r="O1405" t="str">
            <v>-</v>
          </cell>
          <cell r="P1405" t="str">
            <v>-</v>
          </cell>
          <cell r="Q1405" t="str">
            <v>-</v>
          </cell>
          <cell r="R1405" t="str">
            <v>TRS</v>
          </cell>
          <cell r="S1405" t="str">
            <v>-</v>
          </cell>
          <cell r="T1405" t="str">
            <v>-</v>
          </cell>
          <cell r="U1405">
            <v>42826</v>
          </cell>
          <cell r="V1405">
            <v>42855</v>
          </cell>
          <cell r="W1405">
            <v>42855</v>
          </cell>
          <cell r="X1405">
            <v>29</v>
          </cell>
          <cell r="Y1405">
            <v>42855</v>
          </cell>
          <cell r="Z1405">
            <v>0</v>
          </cell>
        </row>
        <row r="1406">
          <cell r="C1406">
            <v>4147</v>
          </cell>
          <cell r="D1406" t="str">
            <v>ELEALB</v>
          </cell>
          <cell r="E1406">
            <v>2017</v>
          </cell>
          <cell r="F1406" t="str">
            <v>TA</v>
          </cell>
          <cell r="G1406" t="str">
            <v>MANTENIMENT CSSat ALBATARREC 2.017-04</v>
          </cell>
          <cell r="H1406" t="str">
            <v>IND</v>
          </cell>
          <cell r="I1406"/>
          <cell r="J1406">
            <v>4</v>
          </cell>
          <cell r="K1406">
            <v>1.5</v>
          </cell>
          <cell r="L1406">
            <v>2.5</v>
          </cell>
          <cell r="M1406">
            <v>0.375</v>
          </cell>
          <cell r="N1406" t="str">
            <v>-</v>
          </cell>
          <cell r="O1406" t="str">
            <v>-</v>
          </cell>
          <cell r="P1406" t="str">
            <v>-</v>
          </cell>
          <cell r="Q1406" t="str">
            <v>-</v>
          </cell>
          <cell r="R1406" t="str">
            <v>TRS</v>
          </cell>
          <cell r="S1406" t="str">
            <v>-</v>
          </cell>
          <cell r="T1406" t="str">
            <v>-</v>
          </cell>
          <cell r="U1406">
            <v>42826</v>
          </cell>
          <cell r="V1406">
            <v>42855</v>
          </cell>
          <cell r="W1406">
            <v>42855</v>
          </cell>
          <cell r="X1406">
            <v>29</v>
          </cell>
          <cell r="Y1406">
            <v>42855</v>
          </cell>
          <cell r="Z1406">
            <v>0</v>
          </cell>
        </row>
        <row r="1407">
          <cell r="C1407">
            <v>4148</v>
          </cell>
          <cell r="D1407" t="str">
            <v>ENEBEN</v>
          </cell>
          <cell r="E1407">
            <v>2017</v>
          </cell>
          <cell r="F1407" t="str">
            <v>TA</v>
          </cell>
          <cell r="G1407" t="str">
            <v>MANTENIMENT CSSat BENASQUE 2017-04</v>
          </cell>
          <cell r="H1407" t="str">
            <v>IND</v>
          </cell>
          <cell r="I1407"/>
          <cell r="J1407">
            <v>4</v>
          </cell>
          <cell r="K1407">
            <v>3.5</v>
          </cell>
          <cell r="L1407">
            <v>0.5</v>
          </cell>
          <cell r="M1407">
            <v>0.875</v>
          </cell>
          <cell r="N1407" t="str">
            <v>-</v>
          </cell>
          <cell r="O1407" t="str">
            <v>-</v>
          </cell>
          <cell r="P1407" t="str">
            <v>-</v>
          </cell>
          <cell r="Q1407" t="str">
            <v>-</v>
          </cell>
          <cell r="R1407" t="str">
            <v>TRS</v>
          </cell>
          <cell r="S1407" t="str">
            <v>-</v>
          </cell>
          <cell r="T1407" t="str">
            <v>-</v>
          </cell>
          <cell r="U1407">
            <v>42826</v>
          </cell>
          <cell r="V1407">
            <v>42855</v>
          </cell>
          <cell r="W1407">
            <v>42855</v>
          </cell>
          <cell r="X1407">
            <v>29</v>
          </cell>
          <cell r="Y1407">
            <v>42855</v>
          </cell>
          <cell r="Z1407">
            <v>0</v>
          </cell>
        </row>
        <row r="1408">
          <cell r="C1408">
            <v>4149</v>
          </cell>
          <cell r="D1408" t="str">
            <v>ELECAR</v>
          </cell>
          <cell r="E1408">
            <v>2017</v>
          </cell>
          <cell r="F1408" t="str">
            <v>TA</v>
          </cell>
          <cell r="G1408" t="str">
            <v>MANTENIMENT CSSat CARDENER 2017-04</v>
          </cell>
          <cell r="H1408" t="str">
            <v>IND</v>
          </cell>
          <cell r="I1408"/>
          <cell r="J1408">
            <v>5</v>
          </cell>
          <cell r="K1408">
            <v>4.5</v>
          </cell>
          <cell r="L1408">
            <v>0.5</v>
          </cell>
          <cell r="M1408">
            <v>0.9</v>
          </cell>
          <cell r="N1408" t="str">
            <v>-</v>
          </cell>
          <cell r="O1408" t="str">
            <v>-</v>
          </cell>
          <cell r="P1408" t="str">
            <v>-</v>
          </cell>
          <cell r="Q1408" t="str">
            <v>-</v>
          </cell>
          <cell r="R1408" t="str">
            <v>TRS</v>
          </cell>
          <cell r="S1408" t="str">
            <v>-</v>
          </cell>
          <cell r="T1408" t="str">
            <v>-</v>
          </cell>
          <cell r="U1408">
            <v>42826</v>
          </cell>
          <cell r="V1408">
            <v>42855</v>
          </cell>
          <cell r="W1408">
            <v>42855</v>
          </cell>
          <cell r="X1408">
            <v>29</v>
          </cell>
          <cell r="Y1408">
            <v>42855</v>
          </cell>
          <cell r="Z1408">
            <v>0</v>
          </cell>
        </row>
        <row r="1409">
          <cell r="C1409">
            <v>4150</v>
          </cell>
          <cell r="D1409" t="str">
            <v>SUMTAR</v>
          </cell>
          <cell r="E1409">
            <v>2017</v>
          </cell>
          <cell r="F1409" t="str">
            <v>TA</v>
          </cell>
          <cell r="G1409" t="str">
            <v>MANTENIMENT CSSat TARRASENSES 2017-04</v>
          </cell>
          <cell r="H1409" t="str">
            <v>IND</v>
          </cell>
          <cell r="I1409"/>
          <cell r="J1409">
            <v>4</v>
          </cell>
          <cell r="K1409">
            <v>8.25</v>
          </cell>
          <cell r="L1409">
            <v>-4.25</v>
          </cell>
          <cell r="M1409">
            <v>2.0625</v>
          </cell>
          <cell r="N1409" t="str">
            <v>-</v>
          </cell>
          <cell r="O1409" t="str">
            <v>-</v>
          </cell>
          <cell r="P1409" t="str">
            <v>-</v>
          </cell>
          <cell r="Q1409" t="str">
            <v>-</v>
          </cell>
          <cell r="R1409" t="str">
            <v>TRS</v>
          </cell>
          <cell r="S1409" t="str">
            <v>-</v>
          </cell>
          <cell r="T1409" t="str">
            <v>-</v>
          </cell>
          <cell r="U1409">
            <v>42826</v>
          </cell>
          <cell r="V1409">
            <v>42855</v>
          </cell>
          <cell r="W1409">
            <v>42855</v>
          </cell>
          <cell r="X1409">
            <v>29</v>
          </cell>
          <cell r="Y1409">
            <v>42855</v>
          </cell>
          <cell r="Z1409">
            <v>0</v>
          </cell>
        </row>
        <row r="1410">
          <cell r="C1410">
            <v>4151</v>
          </cell>
          <cell r="D1410" t="str">
            <v>ELEMON</v>
          </cell>
          <cell r="E1410">
            <v>2017</v>
          </cell>
          <cell r="F1410" t="str">
            <v>TA</v>
          </cell>
          <cell r="G1410" t="str">
            <v>MANTENIMENT CSSat MONTOLIU 2017-04</v>
          </cell>
          <cell r="H1410" t="str">
            <v>IND</v>
          </cell>
          <cell r="I1410"/>
          <cell r="J1410">
            <v>4</v>
          </cell>
          <cell r="K1410">
            <v>1</v>
          </cell>
          <cell r="L1410">
            <v>3</v>
          </cell>
          <cell r="M1410">
            <v>0.25</v>
          </cell>
          <cell r="N1410" t="str">
            <v>-</v>
          </cell>
          <cell r="O1410" t="str">
            <v>-</v>
          </cell>
          <cell r="P1410" t="str">
            <v>-</v>
          </cell>
          <cell r="Q1410" t="str">
            <v>-</v>
          </cell>
          <cell r="R1410" t="str">
            <v>TRS</v>
          </cell>
          <cell r="S1410" t="str">
            <v>-</v>
          </cell>
          <cell r="T1410" t="str">
            <v>-</v>
          </cell>
          <cell r="U1410">
            <v>42826</v>
          </cell>
          <cell r="V1410">
            <v>42855</v>
          </cell>
          <cell r="W1410">
            <v>42855</v>
          </cell>
          <cell r="X1410">
            <v>29</v>
          </cell>
          <cell r="Y1410">
            <v>42855</v>
          </cell>
          <cell r="Z1410">
            <v>0</v>
          </cell>
        </row>
        <row r="1411">
          <cell r="C1411">
            <v>4152</v>
          </cell>
          <cell r="D1411" t="str">
            <v>EAECEU</v>
          </cell>
          <cell r="E1411">
            <v>2017</v>
          </cell>
          <cell r="F1411" t="str">
            <v>TA</v>
          </cell>
          <cell r="G1411" t="str">
            <v>MANTENIMENT CSSat CEUTA 2017-04</v>
          </cell>
          <cell r="H1411" t="str">
            <v>IND</v>
          </cell>
          <cell r="I1411"/>
          <cell r="J1411">
            <v>10</v>
          </cell>
          <cell r="K1411">
            <v>10</v>
          </cell>
          <cell r="L1411">
            <v>0</v>
          </cell>
          <cell r="M1411">
            <v>1</v>
          </cell>
          <cell r="N1411" t="str">
            <v>-</v>
          </cell>
          <cell r="O1411" t="str">
            <v>-</v>
          </cell>
          <cell r="P1411" t="str">
            <v>-</v>
          </cell>
          <cell r="Q1411" t="str">
            <v>-</v>
          </cell>
          <cell r="R1411" t="str">
            <v>TRS</v>
          </cell>
          <cell r="S1411" t="str">
            <v>-</v>
          </cell>
          <cell r="T1411" t="str">
            <v>-</v>
          </cell>
          <cell r="U1411">
            <v>42826</v>
          </cell>
          <cell r="V1411">
            <v>42855</v>
          </cell>
          <cell r="W1411">
            <v>42855</v>
          </cell>
          <cell r="X1411">
            <v>29</v>
          </cell>
          <cell r="Y1411">
            <v>42855</v>
          </cell>
          <cell r="Z1411">
            <v>0</v>
          </cell>
        </row>
        <row r="1412">
          <cell r="C1412">
            <v>4153</v>
          </cell>
          <cell r="D1412" t="str">
            <v>SERGAR</v>
          </cell>
          <cell r="E1412">
            <v>2017</v>
          </cell>
          <cell r="F1412" t="str">
            <v>TA</v>
          </cell>
          <cell r="G1412" t="str">
            <v>MANTENIMENT CSSat SERVILIANO 2017-04</v>
          </cell>
          <cell r="H1412" t="str">
            <v>IND</v>
          </cell>
          <cell r="I1412"/>
          <cell r="J1412">
            <v>4</v>
          </cell>
          <cell r="K1412">
            <v>1</v>
          </cell>
          <cell r="L1412">
            <v>3</v>
          </cell>
          <cell r="M1412">
            <v>0.25</v>
          </cell>
          <cell r="N1412" t="str">
            <v>-</v>
          </cell>
          <cell r="O1412" t="str">
            <v>-</v>
          </cell>
          <cell r="P1412" t="str">
            <v>-</v>
          </cell>
          <cell r="Q1412" t="str">
            <v>-</v>
          </cell>
          <cell r="R1412" t="str">
            <v>TRS</v>
          </cell>
          <cell r="S1412" t="str">
            <v>-</v>
          </cell>
          <cell r="T1412" t="str">
            <v>-</v>
          </cell>
          <cell r="U1412">
            <v>42826</v>
          </cell>
          <cell r="V1412">
            <v>42855</v>
          </cell>
          <cell r="W1412">
            <v>42855</v>
          </cell>
          <cell r="X1412">
            <v>29</v>
          </cell>
          <cell r="Y1412">
            <v>42855</v>
          </cell>
          <cell r="Z1412">
            <v>0</v>
          </cell>
        </row>
        <row r="1413">
          <cell r="C1413">
            <v>4154</v>
          </cell>
          <cell r="D1413" t="str">
            <v>ELSACO</v>
          </cell>
          <cell r="E1413">
            <v>2017</v>
          </cell>
          <cell r="F1413" t="str">
            <v>TA</v>
          </cell>
          <cell r="G1413" t="str">
            <v>MANTENIMENT CSSat STA.COLOMA 2017-04</v>
          </cell>
          <cell r="H1413" t="str">
            <v>IND</v>
          </cell>
          <cell r="I1413"/>
          <cell r="J1413">
            <v>4</v>
          </cell>
          <cell r="K1413">
            <v>7</v>
          </cell>
          <cell r="L1413">
            <v>-3</v>
          </cell>
          <cell r="M1413">
            <v>1.75</v>
          </cell>
          <cell r="N1413" t="str">
            <v>-</v>
          </cell>
          <cell r="O1413" t="str">
            <v>-</v>
          </cell>
          <cell r="P1413" t="str">
            <v>-</v>
          </cell>
          <cell r="Q1413" t="str">
            <v>-</v>
          </cell>
          <cell r="R1413" t="str">
            <v>TRS</v>
          </cell>
          <cell r="S1413" t="str">
            <v>-</v>
          </cell>
          <cell r="T1413" t="str">
            <v>-</v>
          </cell>
          <cell r="U1413">
            <v>42826</v>
          </cell>
          <cell r="V1413">
            <v>42855</v>
          </cell>
          <cell r="W1413">
            <v>42855</v>
          </cell>
          <cell r="X1413">
            <v>29</v>
          </cell>
          <cell r="Y1413">
            <v>42855</v>
          </cell>
          <cell r="Z1413">
            <v>0</v>
          </cell>
        </row>
        <row r="1414">
          <cell r="C1414">
            <v>4155</v>
          </cell>
          <cell r="D1414" t="str">
            <v>SERGAR</v>
          </cell>
          <cell r="E1414">
            <v>2017</v>
          </cell>
          <cell r="F1414" t="str">
            <v>TA</v>
          </cell>
          <cell r="G1414" t="str">
            <v>MANTENIMENT SCADA TEDIS.Net SERVILIANO 01/04/2017 - 31/03/2018</v>
          </cell>
          <cell r="H1414" t="str">
            <v>IND</v>
          </cell>
          <cell r="I1414"/>
          <cell r="J1414">
            <v>16</v>
          </cell>
          <cell r="K1414">
            <v>63.5</v>
          </cell>
          <cell r="L1414">
            <v>-47.5</v>
          </cell>
          <cell r="M1414">
            <v>3.96875</v>
          </cell>
          <cell r="N1414" t="str">
            <v>-</v>
          </cell>
          <cell r="O1414" t="str">
            <v>-</v>
          </cell>
          <cell r="P1414" t="str">
            <v>-</v>
          </cell>
          <cell r="Q1414" t="str">
            <v>JMG</v>
          </cell>
          <cell r="R1414" t="str">
            <v>-</v>
          </cell>
          <cell r="S1414" t="str">
            <v>-</v>
          </cell>
          <cell r="T1414" t="str">
            <v>-</v>
          </cell>
          <cell r="U1414">
            <v>42826</v>
          </cell>
          <cell r="V1414">
            <v>43190</v>
          </cell>
          <cell r="W1414">
            <v>43190</v>
          </cell>
          <cell r="X1414">
            <v>360</v>
          </cell>
          <cell r="Y1414">
            <v>43190</v>
          </cell>
          <cell r="Z1414">
            <v>0</v>
          </cell>
        </row>
        <row r="1415">
          <cell r="C1415">
            <v>4156</v>
          </cell>
          <cell r="D1415" t="str">
            <v>EOSPIT</v>
          </cell>
          <cell r="E1415">
            <v>2017</v>
          </cell>
          <cell r="F1415" t="str">
            <v>TA</v>
          </cell>
          <cell r="G1415" t="str">
            <v>MANTENIMENT SCADA TEDIS.Net EOSA 01/04/2017 - 31/03/2018</v>
          </cell>
          <cell r="H1415" t="str">
            <v>IND</v>
          </cell>
          <cell r="I1415"/>
          <cell r="J1415">
            <v>22</v>
          </cell>
          <cell r="K1415">
            <v>212.25</v>
          </cell>
          <cell r="L1415">
            <v>-190.25</v>
          </cell>
          <cell r="M1415">
            <v>9.6477272727272734</v>
          </cell>
          <cell r="N1415" t="str">
            <v>-</v>
          </cell>
          <cell r="O1415" t="str">
            <v>-</v>
          </cell>
          <cell r="P1415" t="str">
            <v>-</v>
          </cell>
          <cell r="Q1415" t="str">
            <v>JMG</v>
          </cell>
          <cell r="R1415" t="str">
            <v>-</v>
          </cell>
          <cell r="S1415" t="str">
            <v>-</v>
          </cell>
          <cell r="T1415" t="str">
            <v>-</v>
          </cell>
          <cell r="U1415">
            <v>42826</v>
          </cell>
          <cell r="V1415">
            <v>43190</v>
          </cell>
          <cell r="W1415">
            <v>43190</v>
          </cell>
          <cell r="X1415">
            <v>360</v>
          </cell>
          <cell r="Y1415">
            <v>43190</v>
          </cell>
          <cell r="Z1415">
            <v>0</v>
          </cell>
        </row>
        <row r="1416">
          <cell r="C1416">
            <v>4157</v>
          </cell>
          <cell r="D1416" t="str">
            <v>ELEARD</v>
          </cell>
          <cell r="E1416">
            <v>2017</v>
          </cell>
          <cell r="F1416" t="str">
            <v>TA</v>
          </cell>
          <cell r="G1416" t="str">
            <v>MANTENIMENT SCADA TEDIS.Net ARDALES 01/04/2017 - 31/03/2018</v>
          </cell>
          <cell r="H1416" t="str">
            <v>IND</v>
          </cell>
          <cell r="I1416"/>
          <cell r="J1416">
            <v>16</v>
          </cell>
          <cell r="K1416">
            <v>55.75</v>
          </cell>
          <cell r="L1416">
            <v>-39.75</v>
          </cell>
          <cell r="M1416">
            <v>3.484375</v>
          </cell>
          <cell r="N1416" t="str">
            <v>-</v>
          </cell>
          <cell r="O1416" t="str">
            <v>-</v>
          </cell>
          <cell r="P1416" t="str">
            <v>-</v>
          </cell>
          <cell r="Q1416" t="str">
            <v>JMG</v>
          </cell>
          <cell r="R1416" t="str">
            <v>-</v>
          </cell>
          <cell r="S1416" t="str">
            <v>-</v>
          </cell>
          <cell r="T1416" t="str">
            <v>-</v>
          </cell>
          <cell r="U1416">
            <v>42826</v>
          </cell>
          <cell r="V1416">
            <v>43190</v>
          </cell>
          <cell r="W1416">
            <v>43190</v>
          </cell>
          <cell r="X1416">
            <v>360</v>
          </cell>
          <cell r="Y1416">
            <v>43190</v>
          </cell>
          <cell r="Z1416">
            <v>0</v>
          </cell>
        </row>
        <row r="1417">
          <cell r="C1417">
            <v>4158</v>
          </cell>
          <cell r="D1417" t="str">
            <v>INPPOZ</v>
          </cell>
          <cell r="E1417">
            <v>2017</v>
          </cell>
          <cell r="F1417" t="str">
            <v>TA</v>
          </cell>
          <cell r="G1417" t="str">
            <v>CC SCADA TEDIS.Net PECUARIAS v2.0</v>
          </cell>
          <cell r="H1417" t="str">
            <v>OF3680</v>
          </cell>
          <cell r="I1417"/>
          <cell r="J1417">
            <v>1</v>
          </cell>
          <cell r="K1417">
            <v>1</v>
          </cell>
          <cell r="L1417">
            <v>0</v>
          </cell>
          <cell r="M1417">
            <v>1</v>
          </cell>
          <cell r="N1417" t="str">
            <v>-</v>
          </cell>
          <cell r="O1417" t="str">
            <v>-</v>
          </cell>
          <cell r="P1417" t="str">
            <v>-</v>
          </cell>
          <cell r="Q1417" t="str">
            <v>-</v>
          </cell>
          <cell r="R1417" t="str">
            <v>EDC</v>
          </cell>
          <cell r="S1417" t="str">
            <v>-</v>
          </cell>
          <cell r="T1417" t="str">
            <v>-</v>
          </cell>
          <cell r="U1417">
            <v>42829</v>
          </cell>
          <cell r="V1417">
            <v>42880</v>
          </cell>
          <cell r="W1417">
            <v>43013</v>
          </cell>
          <cell r="X1417">
            <v>51</v>
          </cell>
          <cell r="Y1417">
            <v>43014</v>
          </cell>
          <cell r="Z1417">
            <v>1</v>
          </cell>
        </row>
        <row r="1418">
          <cell r="C1418">
            <v>4159</v>
          </cell>
          <cell r="D1418" t="str">
            <v>FELGON</v>
          </cell>
          <cell r="E1418">
            <v>2017</v>
          </cell>
          <cell r="F1418" t="str">
            <v>TA</v>
          </cell>
          <cell r="G1418" t="str">
            <v>CC SCADA TEDIS.Net F.GONZALEZ v1.1</v>
          </cell>
          <cell r="H1418" t="str">
            <v>OF3735</v>
          </cell>
          <cell r="I1418"/>
          <cell r="J1418">
            <v>16</v>
          </cell>
          <cell r="K1418">
            <v>31</v>
          </cell>
          <cell r="L1418">
            <v>-15</v>
          </cell>
          <cell r="M1418">
            <v>1.9375</v>
          </cell>
          <cell r="N1418" t="str">
            <v>-</v>
          </cell>
          <cell r="O1418" t="str">
            <v>-</v>
          </cell>
          <cell r="P1418" t="str">
            <v>-</v>
          </cell>
          <cell r="Q1418" t="str">
            <v>-</v>
          </cell>
          <cell r="R1418" t="str">
            <v>EDC</v>
          </cell>
          <cell r="S1418" t="str">
            <v>-</v>
          </cell>
          <cell r="T1418" t="str">
            <v>-</v>
          </cell>
          <cell r="U1418">
            <v>42828</v>
          </cell>
          <cell r="V1418">
            <v>42855</v>
          </cell>
          <cell r="W1418">
            <v>42855</v>
          </cell>
          <cell r="X1418">
            <v>27</v>
          </cell>
          <cell r="Y1418">
            <v>42837</v>
          </cell>
          <cell r="Z1418">
            <v>-18</v>
          </cell>
        </row>
        <row r="1419">
          <cell r="C1419">
            <v>4160</v>
          </cell>
          <cell r="D1419" t="str">
            <v>ELLALO</v>
          </cell>
          <cell r="E1419">
            <v>2017</v>
          </cell>
          <cell r="F1419" t="str">
            <v>TA</v>
          </cell>
          <cell r="G1419" t="str">
            <v>MANTENIMENT SCADA TEDIS.Net LA LOMA 01/08/2017 - 31/07/2018</v>
          </cell>
          <cell r="H1419" t="str">
            <v>IND</v>
          </cell>
          <cell r="I1419"/>
          <cell r="J1419">
            <v>16</v>
          </cell>
          <cell r="K1419">
            <v>9.25</v>
          </cell>
          <cell r="L1419">
            <v>6.75</v>
          </cell>
          <cell r="M1419">
            <v>0.578125</v>
          </cell>
          <cell r="N1419" t="str">
            <v>-</v>
          </cell>
          <cell r="O1419" t="str">
            <v>-</v>
          </cell>
          <cell r="P1419" t="str">
            <v>-</v>
          </cell>
          <cell r="Q1419" t="str">
            <v>JMG</v>
          </cell>
          <cell r="R1419" t="str">
            <v>-</v>
          </cell>
          <cell r="S1419" t="str">
            <v>-</v>
          </cell>
          <cell r="T1419" t="str">
            <v>-</v>
          </cell>
          <cell r="U1419">
            <v>42948</v>
          </cell>
          <cell r="V1419">
            <v>43312</v>
          </cell>
          <cell r="W1419">
            <v>43312</v>
          </cell>
          <cell r="X1419">
            <v>360</v>
          </cell>
          <cell r="Y1419">
            <v>43312</v>
          </cell>
          <cell r="Z1419">
            <v>0</v>
          </cell>
        </row>
        <row r="1420">
          <cell r="C1420">
            <v>4161</v>
          </cell>
          <cell r="D1420" t="str">
            <v>EYPESA</v>
          </cell>
          <cell r="E1420">
            <v>2017</v>
          </cell>
          <cell r="F1420" t="str">
            <v>TA</v>
          </cell>
          <cell r="G1420" t="str">
            <v>SW EXPORTACIO DADES SCADA EYPESA 01/04/2017 - 31/05/2017</v>
          </cell>
          <cell r="H1420" t="str">
            <v>IND</v>
          </cell>
          <cell r="I1420"/>
          <cell r="J1420">
            <v>12.35</v>
          </cell>
          <cell r="K1420">
            <v>10.67</v>
          </cell>
          <cell r="L1420">
            <v>1.6799999999999997</v>
          </cell>
          <cell r="M1420">
            <v>0.86396761133603239</v>
          </cell>
          <cell r="N1420" t="str">
            <v>-</v>
          </cell>
          <cell r="O1420" t="str">
            <v>-</v>
          </cell>
          <cell r="P1420" t="str">
            <v>-</v>
          </cell>
          <cell r="Q1420" t="str">
            <v>-</v>
          </cell>
          <cell r="R1420" t="str">
            <v>RVC</v>
          </cell>
          <cell r="S1420" t="str">
            <v>-</v>
          </cell>
          <cell r="T1420" t="str">
            <v>-</v>
          </cell>
          <cell r="U1420">
            <v>42826</v>
          </cell>
          <cell r="V1420">
            <v>42886</v>
          </cell>
          <cell r="W1420">
            <v>42886</v>
          </cell>
          <cell r="X1420">
            <v>60</v>
          </cell>
          <cell r="Y1420">
            <v>42886</v>
          </cell>
          <cell r="Z1420">
            <v>0</v>
          </cell>
        </row>
        <row r="1421">
          <cell r="C1421">
            <v>4162</v>
          </cell>
          <cell r="D1421" t="str">
            <v>ORMAZA</v>
          </cell>
          <cell r="E1421">
            <v>2017</v>
          </cell>
          <cell r="F1421" t="str">
            <v>TA</v>
          </cell>
          <cell r="G1421" t="str">
            <v>CC SCADA ALBATERENSE v1.1</v>
          </cell>
          <cell r="H1421" t="str">
            <v>IND</v>
          </cell>
          <cell r="I1421"/>
          <cell r="J1421">
            <v>6</v>
          </cell>
          <cell r="K1421">
            <v>6.67</v>
          </cell>
          <cell r="L1421">
            <v>-0.66999999999999993</v>
          </cell>
          <cell r="M1421">
            <v>1.1116666666666666</v>
          </cell>
          <cell r="N1421" t="str">
            <v>-</v>
          </cell>
          <cell r="O1421" t="str">
            <v>-</v>
          </cell>
          <cell r="P1421" t="str">
            <v>-</v>
          </cell>
          <cell r="Q1421" t="str">
            <v>JMG</v>
          </cell>
          <cell r="R1421" t="str">
            <v>-</v>
          </cell>
          <cell r="S1421" t="str">
            <v>-</v>
          </cell>
          <cell r="T1421" t="str">
            <v>-</v>
          </cell>
          <cell r="U1421">
            <v>42830</v>
          </cell>
          <cell r="V1421">
            <v>42905</v>
          </cell>
          <cell r="W1421">
            <v>43033</v>
          </cell>
          <cell r="X1421">
            <v>74</v>
          </cell>
          <cell r="Y1421">
            <v>43033</v>
          </cell>
          <cell r="Z1421">
            <v>0</v>
          </cell>
        </row>
        <row r="1422">
          <cell r="C1422">
            <v>4163</v>
          </cell>
          <cell r="D1422" t="str">
            <v>ELEMAE</v>
          </cell>
          <cell r="E1422">
            <v>2017</v>
          </cell>
          <cell r="F1422" t="str">
            <v>TA</v>
          </cell>
          <cell r="G1422" t="str">
            <v>RTU S.E. ALBAGUES v2.0</v>
          </cell>
          <cell r="H1422" t="str">
            <v>IND</v>
          </cell>
          <cell r="I1422"/>
          <cell r="J1422">
            <v>21.25</v>
          </cell>
          <cell r="K1422">
            <v>40.33</v>
          </cell>
          <cell r="L1422">
            <v>-19.079999999999998</v>
          </cell>
          <cell r="M1422">
            <v>1.8978823529411764</v>
          </cell>
          <cell r="N1422" t="str">
            <v>-</v>
          </cell>
          <cell r="O1422" t="str">
            <v>-</v>
          </cell>
          <cell r="P1422" t="str">
            <v>-</v>
          </cell>
          <cell r="Q1422" t="str">
            <v>JMG</v>
          </cell>
          <cell r="R1422" t="str">
            <v>-</v>
          </cell>
          <cell r="S1422" t="str">
            <v>-</v>
          </cell>
          <cell r="T1422" t="str">
            <v>-</v>
          </cell>
          <cell r="U1422">
            <v>42831</v>
          </cell>
          <cell r="V1422">
            <v>42874</v>
          </cell>
          <cell r="W1422">
            <v>43633</v>
          </cell>
          <cell r="X1422">
            <v>43</v>
          </cell>
          <cell r="Y1422">
            <v>43633</v>
          </cell>
          <cell r="Z1422">
            <v>0</v>
          </cell>
        </row>
        <row r="1423">
          <cell r="C1423">
            <v>4164</v>
          </cell>
          <cell r="D1423" t="str">
            <v>ELEMAE</v>
          </cell>
          <cell r="E1423">
            <v>2017</v>
          </cell>
          <cell r="F1423" t="str">
            <v>TA</v>
          </cell>
          <cell r="G1423" t="str">
            <v>RTU C.R. PANORAMICA-GOLF v4.2</v>
          </cell>
          <cell r="H1423" t="str">
            <v>IND</v>
          </cell>
          <cell r="I1423"/>
          <cell r="J1423">
            <v>12</v>
          </cell>
          <cell r="K1423">
            <v>27.1</v>
          </cell>
          <cell r="L1423">
            <v>-15.100000000000001</v>
          </cell>
          <cell r="M1423">
            <v>2.2583333333333333</v>
          </cell>
          <cell r="N1423" t="str">
            <v>-</v>
          </cell>
          <cell r="O1423" t="str">
            <v>-</v>
          </cell>
          <cell r="P1423" t="str">
            <v>-</v>
          </cell>
          <cell r="Q1423" t="str">
            <v>JMG</v>
          </cell>
          <cell r="R1423" t="str">
            <v>-</v>
          </cell>
          <cell r="S1423" t="str">
            <v>-</v>
          </cell>
          <cell r="T1423" t="str">
            <v>-</v>
          </cell>
          <cell r="U1423">
            <v>42831</v>
          </cell>
          <cell r="V1423">
            <v>42874</v>
          </cell>
          <cell r="W1423">
            <v>42951</v>
          </cell>
          <cell r="X1423">
            <v>43</v>
          </cell>
          <cell r="Y1423">
            <v>42951</v>
          </cell>
          <cell r="Z1423">
            <v>0</v>
          </cell>
        </row>
        <row r="1424">
          <cell r="C1424">
            <v>4165</v>
          </cell>
          <cell r="D1424" t="str">
            <v>INPPOZ</v>
          </cell>
          <cell r="E1424">
            <v>2017</v>
          </cell>
          <cell r="F1424" t="str">
            <v>TA</v>
          </cell>
          <cell r="G1424" t="str">
            <v>Reparacio CAP32-125 N/S 309-2010</v>
          </cell>
          <cell r="H1424" t="str">
            <v>IND</v>
          </cell>
          <cell r="I1424"/>
          <cell r="J1424">
            <v>1.5</v>
          </cell>
          <cell r="K1424">
            <v>1.5</v>
          </cell>
          <cell r="L1424">
            <v>0</v>
          </cell>
          <cell r="M1424">
            <v>1</v>
          </cell>
          <cell r="N1424" t="str">
            <v>-</v>
          </cell>
          <cell r="O1424" t="str">
            <v>-</v>
          </cell>
          <cell r="P1424" t="str">
            <v>EMM</v>
          </cell>
          <cell r="Q1424" t="str">
            <v>-</v>
          </cell>
          <cell r="R1424" t="str">
            <v>-</v>
          </cell>
          <cell r="S1424" t="str">
            <v>-</v>
          </cell>
          <cell r="T1424" t="str">
            <v>-</v>
          </cell>
          <cell r="U1424">
            <v>42814</v>
          </cell>
          <cell r="V1424">
            <v>42836</v>
          </cell>
          <cell r="W1424">
            <v>42836</v>
          </cell>
          <cell r="X1424">
            <v>21</v>
          </cell>
          <cell r="Y1424">
            <v>42836</v>
          </cell>
          <cell r="Z1424">
            <v>0</v>
          </cell>
        </row>
        <row r="1425">
          <cell r="C1425">
            <v>4166</v>
          </cell>
          <cell r="D1425" t="str">
            <v>INPOOZ</v>
          </cell>
          <cell r="E1425">
            <v>2017</v>
          </cell>
          <cell r="F1425" t="str">
            <v>TA</v>
          </cell>
          <cell r="G1425" t="str">
            <v>Reparacio CAP32-48 N/S 677-2009</v>
          </cell>
          <cell r="H1425" t="str">
            <v>IND</v>
          </cell>
          <cell r="I1425"/>
          <cell r="J1425">
            <v>1.5</v>
          </cell>
          <cell r="K1425">
            <v>1.17</v>
          </cell>
          <cell r="L1425">
            <v>0.33000000000000007</v>
          </cell>
          <cell r="M1425">
            <v>0.77999999999999992</v>
          </cell>
          <cell r="N1425" t="str">
            <v>-</v>
          </cell>
          <cell r="O1425" t="str">
            <v>-</v>
          </cell>
          <cell r="P1425" t="str">
            <v>EMM</v>
          </cell>
          <cell r="Q1425" t="str">
            <v>-</v>
          </cell>
          <cell r="R1425" t="str">
            <v>-</v>
          </cell>
          <cell r="S1425" t="str">
            <v>-</v>
          </cell>
          <cell r="T1425" t="str">
            <v>-</v>
          </cell>
          <cell r="U1425">
            <v>42814</v>
          </cell>
          <cell r="V1425">
            <v>42836</v>
          </cell>
          <cell r="W1425">
            <v>42836</v>
          </cell>
          <cell r="X1425">
            <v>21</v>
          </cell>
          <cell r="Y1425">
            <v>42836</v>
          </cell>
          <cell r="Z1425">
            <v>0</v>
          </cell>
        </row>
        <row r="1426">
          <cell r="C1426">
            <v>4167</v>
          </cell>
          <cell r="D1426" t="str">
            <v>INPPOZ</v>
          </cell>
          <cell r="E1426">
            <v>2017</v>
          </cell>
          <cell r="F1426" t="str">
            <v>TA</v>
          </cell>
          <cell r="G1426" t="str">
            <v>Reparacio CAP32-48 N/S 1604-2009</v>
          </cell>
          <cell r="H1426" t="str">
            <v>IND</v>
          </cell>
          <cell r="I1426"/>
          <cell r="J1426">
            <v>1.5</v>
          </cell>
          <cell r="K1426">
            <v>1.17</v>
          </cell>
          <cell r="L1426">
            <v>0.33000000000000007</v>
          </cell>
          <cell r="M1426">
            <v>0.77999999999999992</v>
          </cell>
          <cell r="N1426" t="str">
            <v>-</v>
          </cell>
          <cell r="O1426" t="str">
            <v>-</v>
          </cell>
          <cell r="P1426" t="str">
            <v>EMM</v>
          </cell>
          <cell r="Q1426" t="str">
            <v>-</v>
          </cell>
          <cell r="R1426" t="str">
            <v>-</v>
          </cell>
          <cell r="S1426" t="str">
            <v>-</v>
          </cell>
          <cell r="T1426" t="str">
            <v>-</v>
          </cell>
          <cell r="U1426">
            <v>42814</v>
          </cell>
          <cell r="V1426">
            <v>42836</v>
          </cell>
          <cell r="W1426">
            <v>42836</v>
          </cell>
          <cell r="X1426">
            <v>21</v>
          </cell>
          <cell r="Y1426">
            <v>42836</v>
          </cell>
          <cell r="Z1426">
            <v>0</v>
          </cell>
        </row>
        <row r="1427">
          <cell r="C1427">
            <v>4168</v>
          </cell>
          <cell r="D1427" t="str">
            <v>SITEL</v>
          </cell>
          <cell r="E1427">
            <v>2017</v>
          </cell>
          <cell r="F1427" t="str">
            <v>TA</v>
          </cell>
          <cell r="G1427" t="str">
            <v>1 x IMG-48</v>
          </cell>
          <cell r="H1427" t="str">
            <v>IND</v>
          </cell>
          <cell r="I1427"/>
          <cell r="J1427">
            <v>1.5</v>
          </cell>
          <cell r="K1427">
            <v>1.08</v>
          </cell>
          <cell r="L1427">
            <v>0.41999999999999993</v>
          </cell>
          <cell r="M1427">
            <v>0.72000000000000008</v>
          </cell>
          <cell r="N1427" t="str">
            <v>-</v>
          </cell>
          <cell r="O1427" t="str">
            <v>-</v>
          </cell>
          <cell r="P1427" t="str">
            <v>EMM</v>
          </cell>
          <cell r="Q1427" t="str">
            <v>-</v>
          </cell>
          <cell r="R1427" t="str">
            <v>-</v>
          </cell>
          <cell r="S1427" t="str">
            <v>-</v>
          </cell>
          <cell r="T1427" t="str">
            <v>-</v>
          </cell>
          <cell r="U1427">
            <v>42836</v>
          </cell>
          <cell r="V1427">
            <v>42836</v>
          </cell>
          <cell r="W1427">
            <v>42836</v>
          </cell>
          <cell r="X1427">
            <v>0</v>
          </cell>
          <cell r="Y1427">
            <v>42836</v>
          </cell>
          <cell r="Z1427">
            <v>0</v>
          </cell>
        </row>
        <row r="1428">
          <cell r="C1428">
            <v>4169</v>
          </cell>
          <cell r="D1428" t="str">
            <v>SITEL</v>
          </cell>
          <cell r="E1428">
            <v>2017</v>
          </cell>
          <cell r="F1428" t="str">
            <v>TA</v>
          </cell>
          <cell r="G1428" t="str">
            <v>1 x IMG-125</v>
          </cell>
          <cell r="H1428" t="str">
            <v>IND</v>
          </cell>
          <cell r="I1428"/>
          <cell r="J1428">
            <v>1</v>
          </cell>
          <cell r="K1428">
            <v>1</v>
          </cell>
          <cell r="L1428">
            <v>0</v>
          </cell>
          <cell r="M1428">
            <v>1</v>
          </cell>
          <cell r="N1428" t="str">
            <v>-</v>
          </cell>
          <cell r="O1428" t="str">
            <v>-</v>
          </cell>
          <cell r="P1428" t="str">
            <v>EMM</v>
          </cell>
          <cell r="Q1428" t="str">
            <v>-</v>
          </cell>
          <cell r="R1428" t="str">
            <v>-</v>
          </cell>
          <cell r="S1428" t="str">
            <v>-</v>
          </cell>
          <cell r="T1428" t="str">
            <v>-</v>
          </cell>
          <cell r="U1428">
            <v>42837</v>
          </cell>
          <cell r="V1428">
            <v>42837</v>
          </cell>
          <cell r="W1428">
            <v>42837</v>
          </cell>
          <cell r="X1428">
            <v>0</v>
          </cell>
          <cell r="Y1428">
            <v>42837</v>
          </cell>
          <cell r="Z1428">
            <v>0</v>
          </cell>
        </row>
        <row r="1429">
          <cell r="C1429">
            <v>4170</v>
          </cell>
          <cell r="D1429" t="str">
            <v>ENDENE</v>
          </cell>
          <cell r="E1429">
            <v>2017</v>
          </cell>
          <cell r="F1429" t="str">
            <v>TA</v>
          </cell>
          <cell r="G1429" t="str">
            <v>Reparacio TD P.F. SON SALOMO v4.0</v>
          </cell>
          <cell r="H1429" t="str">
            <v>IND</v>
          </cell>
          <cell r="I1429"/>
          <cell r="J1429">
            <v>12.75</v>
          </cell>
          <cell r="K1429">
            <v>12.75</v>
          </cell>
          <cell r="L1429">
            <v>0</v>
          </cell>
          <cell r="M1429">
            <v>1</v>
          </cell>
          <cell r="N1429" t="str">
            <v>-</v>
          </cell>
          <cell r="O1429" t="str">
            <v>-</v>
          </cell>
          <cell r="P1429" t="str">
            <v>EMM</v>
          </cell>
          <cell r="Q1429" t="str">
            <v>-</v>
          </cell>
          <cell r="R1429" t="str">
            <v>-</v>
          </cell>
          <cell r="S1429" t="str">
            <v>-</v>
          </cell>
          <cell r="T1429" t="str">
            <v>-</v>
          </cell>
          <cell r="U1429">
            <v>42821</v>
          </cell>
          <cell r="V1429">
            <v>42844</v>
          </cell>
          <cell r="W1429">
            <v>42844</v>
          </cell>
          <cell r="X1429">
            <v>22</v>
          </cell>
          <cell r="Y1429">
            <v>42844</v>
          </cell>
          <cell r="Z1429">
            <v>0</v>
          </cell>
        </row>
        <row r="1430">
          <cell r="C1430">
            <v>4171</v>
          </cell>
          <cell r="D1430" t="str">
            <v>ORMAZA</v>
          </cell>
          <cell r="E1430">
            <v>2017</v>
          </cell>
          <cell r="F1430" t="str">
            <v>TA</v>
          </cell>
          <cell r="G1430" t="str">
            <v>7xRTU CI  EOSA v1.0</v>
          </cell>
          <cell r="H1430" t="str">
            <v>IND</v>
          </cell>
          <cell r="I1430"/>
          <cell r="J1430">
            <v>7</v>
          </cell>
          <cell r="K1430">
            <v>2.58</v>
          </cell>
          <cell r="L1430">
            <v>4.42</v>
          </cell>
          <cell r="M1430">
            <v>0.36857142857142861</v>
          </cell>
          <cell r="N1430" t="str">
            <v>-</v>
          </cell>
          <cell r="O1430" t="str">
            <v>-</v>
          </cell>
          <cell r="P1430" t="str">
            <v>EMM</v>
          </cell>
          <cell r="Q1430" t="str">
            <v>-</v>
          </cell>
          <cell r="R1430" t="str">
            <v>-</v>
          </cell>
          <cell r="S1430" t="str">
            <v>-</v>
          </cell>
          <cell r="T1430" t="str">
            <v>-</v>
          </cell>
          <cell r="U1430">
            <v>42849</v>
          </cell>
          <cell r="V1430">
            <v>42872</v>
          </cell>
          <cell r="W1430">
            <v>42872</v>
          </cell>
          <cell r="X1430">
            <v>23</v>
          </cell>
          <cell r="Y1430">
            <v>42864</v>
          </cell>
          <cell r="Z1430">
            <v>-8</v>
          </cell>
        </row>
        <row r="1431">
          <cell r="C1431"/>
          <cell r="D1431"/>
          <cell r="E1431"/>
          <cell r="F1431"/>
          <cell r="G1431"/>
          <cell r="H1431"/>
          <cell r="I1431"/>
          <cell r="J1431">
            <v>223.35</v>
          </cell>
          <cell r="K1431">
            <v>529.7700000000001</v>
          </cell>
          <cell r="L1431">
            <v>-306.42000000000007</v>
          </cell>
          <cell r="M1431"/>
          <cell r="N1431"/>
          <cell r="O1431"/>
          <cell r="P1431"/>
          <cell r="Q1431"/>
          <cell r="R1431"/>
          <cell r="S1431"/>
          <cell r="T1431"/>
          <cell r="U1431"/>
          <cell r="V1431"/>
          <cell r="W1431"/>
          <cell r="X1431"/>
          <cell r="Y1431"/>
          <cell r="Z1431">
            <v>-26</v>
          </cell>
        </row>
        <row r="1432">
          <cell r="L1432"/>
          <cell r="M1432"/>
          <cell r="Z1432"/>
        </row>
        <row r="1433">
          <cell r="D1433"/>
          <cell r="E1433"/>
          <cell r="F1433"/>
          <cell r="G1433"/>
          <cell r="H1433"/>
          <cell r="I1433"/>
          <cell r="J1433"/>
          <cell r="K1433"/>
          <cell r="L1433"/>
          <cell r="M1433"/>
          <cell r="N1433"/>
          <cell r="O1433"/>
          <cell r="P1433"/>
          <cell r="Q1433"/>
          <cell r="R1433"/>
          <cell r="S1433"/>
          <cell r="T1433"/>
          <cell r="U1433"/>
          <cell r="Z1433"/>
        </row>
        <row r="1434">
          <cell r="D1434"/>
          <cell r="E1434"/>
          <cell r="F1434"/>
          <cell r="G1434"/>
          <cell r="H1434"/>
          <cell r="I1434"/>
          <cell r="J1434"/>
          <cell r="K1434"/>
          <cell r="N1434" t="str">
            <v>APROVISIONAMENTS</v>
          </cell>
          <cell r="O1434" t="str">
            <v>ADMINISTRACIO</v>
          </cell>
          <cell r="P1434" t="str">
            <v>OPERACIONS</v>
          </cell>
          <cell r="Q1434" t="str">
            <v>IMPLEMENTACIO</v>
          </cell>
          <cell r="R1434" t="str">
            <v>DESENVOLUPAMENT</v>
          </cell>
          <cell r="S1434" t="str">
            <v>COMERCIAL</v>
          </cell>
          <cell r="T1434" t="str">
            <v>CONSUL.TELCOMUNIC.</v>
          </cell>
          <cell r="U1434"/>
          <cell r="Z1434"/>
        </row>
        <row r="1435">
          <cell r="N1435"/>
          <cell r="O1435"/>
          <cell r="P1435"/>
          <cell r="Q1435"/>
          <cell r="R1435"/>
          <cell r="S1435"/>
          <cell r="T1435"/>
          <cell r="U1435"/>
          <cell r="Z1435"/>
        </row>
        <row r="1436">
          <cell r="N1436"/>
          <cell r="O1436"/>
          <cell r="P1436"/>
          <cell r="Q1436"/>
          <cell r="R1436"/>
          <cell r="S1436"/>
          <cell r="T1436"/>
          <cell r="U1436"/>
          <cell r="Z1436"/>
        </row>
        <row r="1437">
          <cell r="N1437"/>
          <cell r="O1437"/>
          <cell r="P1437"/>
          <cell r="Q1437"/>
          <cell r="R1437"/>
          <cell r="S1437"/>
          <cell r="T1437"/>
          <cell r="U1437"/>
          <cell r="Z1437"/>
        </row>
        <row r="1438">
          <cell r="E1438"/>
          <cell r="F1438"/>
          <cell r="G1438"/>
          <cell r="H1438"/>
          <cell r="I1438"/>
          <cell r="J1438"/>
          <cell r="K1438"/>
          <cell r="L1438"/>
          <cell r="M1438"/>
          <cell r="N1438"/>
          <cell r="O1438"/>
          <cell r="P1438"/>
          <cell r="Q1438"/>
          <cell r="R1438"/>
          <cell r="S1438"/>
          <cell r="T1438"/>
          <cell r="U1438"/>
          <cell r="Z1438"/>
        </row>
        <row r="1439">
          <cell r="E1439" t="str">
            <v>Projectes (EXTERNS) en curs 2.017</v>
          </cell>
          <cell r="F1439"/>
          <cell r="G1439"/>
          <cell r="H1439"/>
          <cell r="I1439"/>
          <cell r="J1439"/>
          <cell r="K1439"/>
          <cell r="L1439"/>
          <cell r="M1439"/>
          <cell r="N1439"/>
          <cell r="O1439"/>
          <cell r="P1439"/>
          <cell r="Q1439"/>
          <cell r="R1439"/>
          <cell r="S1439"/>
          <cell r="T1439"/>
          <cell r="U1439"/>
          <cell r="Z1439"/>
        </row>
        <row r="1440">
          <cell r="N1440"/>
          <cell r="O1440"/>
          <cell r="P1440"/>
          <cell r="Q1440"/>
          <cell r="R1440"/>
          <cell r="S1440"/>
          <cell r="T1440"/>
          <cell r="U1440"/>
          <cell r="Z1440"/>
        </row>
        <row r="1441">
          <cell r="C1441"/>
          <cell r="D1441"/>
          <cell r="E1441"/>
          <cell r="F1441"/>
          <cell r="G1441"/>
          <cell r="H1441"/>
          <cell r="I1441"/>
          <cell r="J1441"/>
          <cell r="K1441"/>
          <cell r="L1441"/>
          <cell r="M1441"/>
          <cell r="N1441"/>
          <cell r="O1441"/>
          <cell r="P1441"/>
          <cell r="Q1441"/>
          <cell r="R1441"/>
          <cell r="S1441"/>
          <cell r="T1441"/>
          <cell r="U1441"/>
          <cell r="V1441"/>
          <cell r="W1441"/>
          <cell r="X1441"/>
          <cell r="Y1441"/>
          <cell r="Z1441"/>
        </row>
        <row r="1442">
          <cell r="C1442" t="str">
            <v>OF</v>
          </cell>
          <cell r="D1442" t="str">
            <v>CLIENT</v>
          </cell>
          <cell r="E1442" t="str">
            <v>ANY</v>
          </cell>
          <cell r="F1442" t="str">
            <v>STATUS</v>
          </cell>
          <cell r="G1442" t="str">
            <v>PROJECTE</v>
          </cell>
          <cell r="H1442" t="str">
            <v>TIPUS OF o DEPENDENCIA</v>
          </cell>
          <cell r="I1442"/>
          <cell r="J1442" t="str">
            <v>PREV</v>
          </cell>
          <cell r="K1442" t="str">
            <v>TOTAL</v>
          </cell>
          <cell r="L1442" t="str">
            <v>DESV</v>
          </cell>
          <cell r="M1442" t="str">
            <v>AVANÇ</v>
          </cell>
          <cell r="N1442" t="str">
            <v>DPT. IMPLICATS</v>
          </cell>
          <cell r="O1442"/>
          <cell r="P1442"/>
          <cell r="Q1442"/>
          <cell r="R1442"/>
          <cell r="S1442"/>
          <cell r="T1442"/>
          <cell r="U1442" t="str">
            <v>DATA</v>
          </cell>
          <cell r="V1442" t="str">
            <v>DATA</v>
          </cell>
          <cell r="W1442" t="str">
            <v>DATA</v>
          </cell>
          <cell r="X1442" t="str">
            <v>DURADA</v>
          </cell>
          <cell r="Y1442" t="str">
            <v>DATA</v>
          </cell>
          <cell r="Z1442" t="str">
            <v>DESVIAC.</v>
          </cell>
        </row>
        <row r="1443">
          <cell r="C1443"/>
          <cell r="D1443"/>
          <cell r="E1443"/>
          <cell r="F1443"/>
          <cell r="G1443"/>
          <cell r="H1443"/>
          <cell r="I1443"/>
          <cell r="J1443"/>
          <cell r="K1443" t="str">
            <v>REAL</v>
          </cell>
          <cell r="L1443"/>
          <cell r="M1443"/>
          <cell r="N1443"/>
          <cell r="O1443"/>
          <cell r="P1443"/>
          <cell r="Q1443"/>
          <cell r="R1443"/>
          <cell r="S1443"/>
          <cell r="T1443"/>
          <cell r="U1443" t="str">
            <v>INICI</v>
          </cell>
          <cell r="V1443" t="str">
            <v>ENTREGA</v>
          </cell>
          <cell r="W1443" t="str">
            <v>REVISADA</v>
          </cell>
          <cell r="X1443"/>
          <cell r="Y1443" t="str">
            <v>ACCEP.</v>
          </cell>
          <cell r="Z1443"/>
        </row>
        <row r="1444">
          <cell r="C1444"/>
          <cell r="D1444"/>
          <cell r="E1444"/>
          <cell r="F1444"/>
          <cell r="G1444"/>
          <cell r="H1444"/>
          <cell r="I1444"/>
          <cell r="J1444"/>
          <cell r="K1444"/>
          <cell r="L1444"/>
          <cell r="M1444"/>
          <cell r="N1444"/>
          <cell r="O1444"/>
          <cell r="P1444"/>
          <cell r="Q1444"/>
          <cell r="R1444"/>
          <cell r="S1444"/>
          <cell r="T1444"/>
          <cell r="U1444"/>
          <cell r="V1444"/>
          <cell r="W1444"/>
          <cell r="X1444"/>
          <cell r="Y1444"/>
          <cell r="Z1444"/>
        </row>
        <row r="1445">
          <cell r="C1445">
            <v>4172</v>
          </cell>
          <cell r="D1445" t="str">
            <v>CASTAR</v>
          </cell>
          <cell r="E1445">
            <v>2017</v>
          </cell>
          <cell r="F1445" t="str">
            <v>TA</v>
          </cell>
          <cell r="G1445" t="str">
            <v>Inst. i PEM RTU C.T. MOLL DE CARREGA v1-.0</v>
          </cell>
          <cell r="H1445" t="str">
            <v>IND</v>
          </cell>
          <cell r="I1445"/>
          <cell r="J1445">
            <v>16</v>
          </cell>
          <cell r="K1445">
            <v>9</v>
          </cell>
          <cell r="L1445">
            <v>7</v>
          </cell>
          <cell r="M1445">
            <v>0.5625</v>
          </cell>
          <cell r="N1445" t="str">
            <v>-</v>
          </cell>
          <cell r="O1445" t="str">
            <v>-</v>
          </cell>
          <cell r="P1445" t="str">
            <v>-</v>
          </cell>
          <cell r="Q1445" t="str">
            <v>-</v>
          </cell>
          <cell r="R1445" t="str">
            <v>TRS</v>
          </cell>
          <cell r="S1445" t="str">
            <v>-</v>
          </cell>
          <cell r="T1445" t="str">
            <v>-</v>
          </cell>
          <cell r="U1445">
            <v>42846</v>
          </cell>
          <cell r="V1445">
            <v>42901</v>
          </cell>
          <cell r="W1445">
            <v>42908</v>
          </cell>
          <cell r="X1445">
            <v>54</v>
          </cell>
          <cell r="Y1445">
            <v>42908</v>
          </cell>
          <cell r="Z1445">
            <v>0</v>
          </cell>
        </row>
        <row r="1446">
          <cell r="C1446">
            <v>4173</v>
          </cell>
          <cell r="D1446" t="str">
            <v>CASTAR</v>
          </cell>
          <cell r="E1446">
            <v>2017</v>
          </cell>
          <cell r="F1446" t="str">
            <v>TA</v>
          </cell>
          <cell r="G1446" t="str">
            <v>RTU C.T. PIZZES-5 v1.0</v>
          </cell>
          <cell r="H1446" t="str">
            <v>IND</v>
          </cell>
          <cell r="I1446"/>
          <cell r="J1446">
            <v>43</v>
          </cell>
          <cell r="K1446">
            <v>39.97</v>
          </cell>
          <cell r="L1446">
            <v>3.0300000000000011</v>
          </cell>
          <cell r="M1446">
            <v>0.92953488372093018</v>
          </cell>
          <cell r="N1446" t="str">
            <v>-</v>
          </cell>
          <cell r="O1446" t="str">
            <v>-</v>
          </cell>
          <cell r="P1446" t="str">
            <v>-</v>
          </cell>
          <cell r="Q1446" t="str">
            <v>-</v>
          </cell>
          <cell r="R1446" t="str">
            <v>TRS</v>
          </cell>
          <cell r="S1446" t="str">
            <v>-</v>
          </cell>
          <cell r="T1446" t="str">
            <v>-</v>
          </cell>
          <cell r="U1446">
            <v>42846</v>
          </cell>
          <cell r="V1446">
            <v>42901</v>
          </cell>
          <cell r="W1446">
            <v>42905</v>
          </cell>
          <cell r="X1446">
            <v>54</v>
          </cell>
          <cell r="Y1446">
            <v>42905</v>
          </cell>
          <cell r="Z1446">
            <v>0</v>
          </cell>
        </row>
        <row r="1447">
          <cell r="C1447">
            <v>4174</v>
          </cell>
          <cell r="D1447" t="str">
            <v>CASTAR</v>
          </cell>
          <cell r="E1447">
            <v>2017</v>
          </cell>
          <cell r="F1447" t="str">
            <v>TA</v>
          </cell>
          <cell r="G1447" t="str">
            <v>Inst. i PEM RTU C.T. PIZZES-5 v1.0</v>
          </cell>
          <cell r="H1447" t="str">
            <v>OF4173</v>
          </cell>
          <cell r="I1447"/>
          <cell r="J1447">
            <v>16</v>
          </cell>
          <cell r="K1447">
            <v>20.58</v>
          </cell>
          <cell r="L1447">
            <v>-4.5799999999999983</v>
          </cell>
          <cell r="M1447">
            <v>1.2862499999999999</v>
          </cell>
          <cell r="N1447" t="str">
            <v>-</v>
          </cell>
          <cell r="O1447" t="str">
            <v>-</v>
          </cell>
          <cell r="P1447" t="str">
            <v>-</v>
          </cell>
          <cell r="Q1447" t="str">
            <v>-</v>
          </cell>
          <cell r="R1447" t="str">
            <v>TRS</v>
          </cell>
          <cell r="S1447" t="str">
            <v>-</v>
          </cell>
          <cell r="T1447" t="str">
            <v>-</v>
          </cell>
          <cell r="U1447">
            <v>42846</v>
          </cell>
          <cell r="V1447">
            <v>42901</v>
          </cell>
          <cell r="W1447">
            <v>42905</v>
          </cell>
          <cell r="X1447">
            <v>54</v>
          </cell>
          <cell r="Y1447">
            <v>42905</v>
          </cell>
          <cell r="Z1447">
            <v>0</v>
          </cell>
        </row>
        <row r="1448">
          <cell r="C1448">
            <v>4175</v>
          </cell>
          <cell r="D1448" t="str">
            <v>ORMAZA</v>
          </cell>
          <cell r="E1448">
            <v>2017</v>
          </cell>
          <cell r="F1448" t="str">
            <v>TA</v>
          </cell>
          <cell r="G1448" t="str">
            <v>CC SCADA TEDIS.Net FUENTE PALMERA v1.0</v>
          </cell>
          <cell r="H1448" t="str">
            <v>PPAL</v>
          </cell>
          <cell r="I1448"/>
          <cell r="J1448">
            <v>30</v>
          </cell>
          <cell r="K1448">
            <v>30.5</v>
          </cell>
          <cell r="L1448">
            <v>-0.5</v>
          </cell>
          <cell r="M1448">
            <v>1.0166666666666666</v>
          </cell>
          <cell r="N1448" t="str">
            <v>-</v>
          </cell>
          <cell r="O1448" t="str">
            <v>-</v>
          </cell>
          <cell r="P1448" t="str">
            <v>-</v>
          </cell>
          <cell r="Q1448" t="str">
            <v>JMG</v>
          </cell>
          <cell r="R1448" t="str">
            <v>-</v>
          </cell>
          <cell r="S1448" t="str">
            <v>-</v>
          </cell>
          <cell r="T1448" t="str">
            <v>-</v>
          </cell>
          <cell r="U1448">
            <v>42846</v>
          </cell>
          <cell r="V1448">
            <v>42905</v>
          </cell>
          <cell r="W1448">
            <v>42916</v>
          </cell>
          <cell r="X1448">
            <v>58</v>
          </cell>
          <cell r="Y1448">
            <v>42916</v>
          </cell>
          <cell r="Z1448">
            <v>0</v>
          </cell>
        </row>
        <row r="1449">
          <cell r="C1449">
            <v>4176</v>
          </cell>
          <cell r="D1449" t="str">
            <v>ORMAZA</v>
          </cell>
          <cell r="E1449">
            <v>2017</v>
          </cell>
          <cell r="F1449" t="str">
            <v>TA</v>
          </cell>
          <cell r="G1449" t="str">
            <v>PEM CC SCADA TEDIS.Net FUENTE PALMERA v1.0</v>
          </cell>
          <cell r="H1449" t="str">
            <v>OF4175</v>
          </cell>
          <cell r="I1449"/>
          <cell r="J1449">
            <v>20</v>
          </cell>
          <cell r="K1449">
            <v>26.5</v>
          </cell>
          <cell r="L1449">
            <v>-6.5</v>
          </cell>
          <cell r="M1449">
            <v>1.325</v>
          </cell>
          <cell r="N1449" t="str">
            <v>-</v>
          </cell>
          <cell r="O1449" t="str">
            <v>-</v>
          </cell>
          <cell r="P1449" t="str">
            <v>-</v>
          </cell>
          <cell r="Q1449" t="str">
            <v>JMG</v>
          </cell>
          <cell r="R1449" t="str">
            <v>-</v>
          </cell>
          <cell r="S1449" t="str">
            <v>-</v>
          </cell>
          <cell r="T1449" t="str">
            <v>-</v>
          </cell>
          <cell r="U1449">
            <v>42846</v>
          </cell>
          <cell r="V1449">
            <v>42905</v>
          </cell>
          <cell r="W1449">
            <v>43005</v>
          </cell>
          <cell r="X1449">
            <v>58</v>
          </cell>
          <cell r="Y1449">
            <v>43005</v>
          </cell>
          <cell r="Z1449">
            <v>0</v>
          </cell>
        </row>
        <row r="1450">
          <cell r="C1450">
            <v>4177</v>
          </cell>
          <cell r="D1450" t="str">
            <v>ELEEBR</v>
          </cell>
          <cell r="E1450">
            <v>2017</v>
          </cell>
          <cell r="F1450" t="str">
            <v>TA</v>
          </cell>
          <cell r="G1450" t="str">
            <v>Inst. i PEM CSSat EEBRO</v>
          </cell>
          <cell r="H1450" t="str">
            <v>IND</v>
          </cell>
          <cell r="I1450"/>
          <cell r="J1450">
            <v>21</v>
          </cell>
          <cell r="K1450">
            <v>20.75</v>
          </cell>
          <cell r="L1450">
            <v>0.25</v>
          </cell>
          <cell r="M1450">
            <v>0.98809523809523814</v>
          </cell>
          <cell r="N1450" t="str">
            <v>-</v>
          </cell>
          <cell r="O1450" t="str">
            <v>-</v>
          </cell>
          <cell r="P1450" t="str">
            <v>-</v>
          </cell>
          <cell r="Q1450" t="str">
            <v>-</v>
          </cell>
          <cell r="R1450" t="str">
            <v>TRS</v>
          </cell>
          <cell r="S1450" t="str">
            <v>-</v>
          </cell>
          <cell r="T1450" t="str">
            <v>-</v>
          </cell>
          <cell r="U1450">
            <v>42853</v>
          </cell>
          <cell r="V1450">
            <v>42867</v>
          </cell>
          <cell r="W1450">
            <v>42867</v>
          </cell>
          <cell r="X1450">
            <v>14</v>
          </cell>
          <cell r="Y1450">
            <v>42886</v>
          </cell>
          <cell r="Z1450">
            <v>19</v>
          </cell>
        </row>
        <row r="1451">
          <cell r="C1451">
            <v>4178</v>
          </cell>
          <cell r="D1451" t="str">
            <v>ELSACO</v>
          </cell>
          <cell r="E1451">
            <v>2017</v>
          </cell>
          <cell r="F1451" t="str">
            <v>TA</v>
          </cell>
          <cell r="G1451" t="str">
            <v>MANTENIMENT CSSat STA.COLOMA 2017-05</v>
          </cell>
          <cell r="H1451" t="str">
            <v>IND</v>
          </cell>
          <cell r="I1451"/>
          <cell r="J1451">
            <v>7</v>
          </cell>
          <cell r="K1451">
            <v>7</v>
          </cell>
          <cell r="L1451">
            <v>0</v>
          </cell>
          <cell r="M1451">
            <v>1</v>
          </cell>
          <cell r="N1451" t="str">
            <v>-</v>
          </cell>
          <cell r="O1451" t="str">
            <v>-</v>
          </cell>
          <cell r="P1451" t="str">
            <v>-</v>
          </cell>
          <cell r="Q1451" t="str">
            <v>-</v>
          </cell>
          <cell r="R1451" t="str">
            <v>TRS</v>
          </cell>
          <cell r="S1451" t="str">
            <v>-</v>
          </cell>
          <cell r="T1451" t="str">
            <v>-</v>
          </cell>
          <cell r="U1451">
            <v>42856</v>
          </cell>
          <cell r="V1451">
            <v>42886</v>
          </cell>
          <cell r="W1451">
            <v>42886</v>
          </cell>
          <cell r="X1451">
            <v>30</v>
          </cell>
          <cell r="Y1451">
            <v>42886</v>
          </cell>
          <cell r="Z1451">
            <v>0</v>
          </cell>
        </row>
        <row r="1452">
          <cell r="C1452">
            <v>4179</v>
          </cell>
          <cell r="D1452" t="str">
            <v>SERGAR</v>
          </cell>
          <cell r="E1452">
            <v>2017</v>
          </cell>
          <cell r="F1452" t="str">
            <v>TA</v>
          </cell>
          <cell r="G1452" t="str">
            <v>MANTENIMENT CSSat SERVILIANO 2017-05</v>
          </cell>
          <cell r="H1452" t="str">
            <v>IND</v>
          </cell>
          <cell r="I1452"/>
          <cell r="J1452">
            <v>6</v>
          </cell>
          <cell r="K1452">
            <v>0.5</v>
          </cell>
          <cell r="L1452">
            <v>5.5</v>
          </cell>
          <cell r="M1452">
            <v>8.3333333333333329E-2</v>
          </cell>
          <cell r="N1452" t="str">
            <v>-</v>
          </cell>
          <cell r="O1452" t="str">
            <v>-</v>
          </cell>
          <cell r="P1452" t="str">
            <v>-</v>
          </cell>
          <cell r="Q1452" t="str">
            <v>-</v>
          </cell>
          <cell r="R1452" t="str">
            <v>TRS</v>
          </cell>
          <cell r="S1452" t="str">
            <v>-</v>
          </cell>
          <cell r="T1452" t="str">
            <v>-</v>
          </cell>
          <cell r="U1452">
            <v>42856</v>
          </cell>
          <cell r="V1452">
            <v>42886</v>
          </cell>
          <cell r="W1452">
            <v>42886</v>
          </cell>
          <cell r="X1452">
            <v>30</v>
          </cell>
          <cell r="Y1452">
            <v>42886</v>
          </cell>
          <cell r="Z1452">
            <v>0</v>
          </cell>
        </row>
        <row r="1453">
          <cell r="C1453">
            <v>4180</v>
          </cell>
          <cell r="D1453" t="str">
            <v>EAECEU</v>
          </cell>
          <cell r="E1453">
            <v>2017</v>
          </cell>
          <cell r="F1453" t="str">
            <v>TA</v>
          </cell>
          <cell r="G1453" t="str">
            <v>MANTENIMENT CSSat CEUTA 2017-05</v>
          </cell>
          <cell r="H1453" t="str">
            <v>IND</v>
          </cell>
          <cell r="I1453"/>
          <cell r="J1453">
            <v>10</v>
          </cell>
          <cell r="K1453">
            <v>10</v>
          </cell>
          <cell r="L1453">
            <v>0</v>
          </cell>
          <cell r="M1453">
            <v>1</v>
          </cell>
          <cell r="N1453" t="str">
            <v>-</v>
          </cell>
          <cell r="O1453" t="str">
            <v>-</v>
          </cell>
          <cell r="P1453" t="str">
            <v>-</v>
          </cell>
          <cell r="Q1453" t="str">
            <v>-</v>
          </cell>
          <cell r="R1453" t="str">
            <v>TRS</v>
          </cell>
          <cell r="S1453" t="str">
            <v>-</v>
          </cell>
          <cell r="T1453" t="str">
            <v>-</v>
          </cell>
          <cell r="U1453">
            <v>42856</v>
          </cell>
          <cell r="V1453">
            <v>42886</v>
          </cell>
          <cell r="W1453">
            <v>42886</v>
          </cell>
          <cell r="X1453">
            <v>30</v>
          </cell>
          <cell r="Y1453">
            <v>42886</v>
          </cell>
          <cell r="Z1453">
            <v>0</v>
          </cell>
        </row>
        <row r="1454">
          <cell r="C1454">
            <v>4181</v>
          </cell>
          <cell r="D1454" t="str">
            <v>ELEMON</v>
          </cell>
          <cell r="E1454">
            <v>2017</v>
          </cell>
          <cell r="F1454" t="str">
            <v>TA</v>
          </cell>
          <cell r="G1454" t="str">
            <v>MANTENIMENT CSSat MONTOLIU 2017-05</v>
          </cell>
          <cell r="H1454" t="str">
            <v>IND</v>
          </cell>
          <cell r="I1454"/>
          <cell r="J1454">
            <v>4</v>
          </cell>
          <cell r="K1454">
            <v>4</v>
          </cell>
          <cell r="L1454">
            <v>0</v>
          </cell>
          <cell r="M1454">
            <v>1</v>
          </cell>
          <cell r="N1454" t="str">
            <v>-</v>
          </cell>
          <cell r="O1454" t="str">
            <v>-</v>
          </cell>
          <cell r="P1454" t="str">
            <v>-</v>
          </cell>
          <cell r="Q1454" t="str">
            <v>-</v>
          </cell>
          <cell r="R1454" t="str">
            <v>TRS</v>
          </cell>
          <cell r="S1454" t="str">
            <v>-</v>
          </cell>
          <cell r="T1454" t="str">
            <v>-</v>
          </cell>
          <cell r="U1454">
            <v>42856</v>
          </cell>
          <cell r="V1454">
            <v>42886</v>
          </cell>
          <cell r="W1454">
            <v>42886</v>
          </cell>
          <cell r="X1454">
            <v>30</v>
          </cell>
          <cell r="Y1454">
            <v>42886</v>
          </cell>
          <cell r="Z1454">
            <v>0</v>
          </cell>
        </row>
        <row r="1455">
          <cell r="C1455">
            <v>4182</v>
          </cell>
          <cell r="D1455" t="str">
            <v>SUMTAR</v>
          </cell>
          <cell r="E1455">
            <v>2017</v>
          </cell>
          <cell r="F1455" t="str">
            <v>TA</v>
          </cell>
          <cell r="G1455" t="str">
            <v>MANTENIMENT CSSat TARRASENSES 2017-05</v>
          </cell>
          <cell r="H1455" t="str">
            <v>IND</v>
          </cell>
          <cell r="I1455"/>
          <cell r="J1455">
            <v>4</v>
          </cell>
          <cell r="K1455">
            <v>4.75</v>
          </cell>
          <cell r="L1455">
            <v>-0.75</v>
          </cell>
          <cell r="M1455">
            <v>1.1875</v>
          </cell>
          <cell r="N1455" t="str">
            <v>-</v>
          </cell>
          <cell r="O1455" t="str">
            <v>-</v>
          </cell>
          <cell r="P1455" t="str">
            <v>-</v>
          </cell>
          <cell r="Q1455" t="str">
            <v>-</v>
          </cell>
          <cell r="R1455" t="str">
            <v>TRS</v>
          </cell>
          <cell r="S1455" t="str">
            <v>-</v>
          </cell>
          <cell r="T1455" t="str">
            <v>-</v>
          </cell>
          <cell r="U1455">
            <v>42856</v>
          </cell>
          <cell r="V1455">
            <v>42886</v>
          </cell>
          <cell r="W1455">
            <v>42886</v>
          </cell>
          <cell r="X1455">
            <v>30</v>
          </cell>
          <cell r="Y1455">
            <v>42886</v>
          </cell>
          <cell r="Z1455">
            <v>0</v>
          </cell>
        </row>
        <row r="1456">
          <cell r="C1456">
            <v>4183</v>
          </cell>
          <cell r="D1456" t="str">
            <v>ELECAR</v>
          </cell>
          <cell r="E1456">
            <v>2017</v>
          </cell>
          <cell r="F1456" t="str">
            <v>TA</v>
          </cell>
          <cell r="G1456" t="str">
            <v>MANTENIMENT CSSat CARDENER 2017-05</v>
          </cell>
          <cell r="H1456" t="str">
            <v>IND</v>
          </cell>
          <cell r="I1456"/>
          <cell r="J1456">
            <v>5</v>
          </cell>
          <cell r="K1456">
            <v>5</v>
          </cell>
          <cell r="L1456">
            <v>0</v>
          </cell>
          <cell r="M1456">
            <v>1</v>
          </cell>
          <cell r="N1456" t="str">
            <v>-</v>
          </cell>
          <cell r="O1456" t="str">
            <v>-</v>
          </cell>
          <cell r="P1456" t="str">
            <v>-</v>
          </cell>
          <cell r="Q1456" t="str">
            <v>-</v>
          </cell>
          <cell r="R1456" t="str">
            <v>TRS</v>
          </cell>
          <cell r="S1456" t="str">
            <v>-</v>
          </cell>
          <cell r="T1456" t="str">
            <v>-</v>
          </cell>
          <cell r="U1456">
            <v>42856</v>
          </cell>
          <cell r="V1456">
            <v>42886</v>
          </cell>
          <cell r="W1456">
            <v>42886</v>
          </cell>
          <cell r="X1456">
            <v>30</v>
          </cell>
          <cell r="Y1456">
            <v>42886</v>
          </cell>
          <cell r="Z1456">
            <v>0</v>
          </cell>
        </row>
        <row r="1457">
          <cell r="C1457">
            <v>4184</v>
          </cell>
          <cell r="D1457" t="str">
            <v>ENEBEN</v>
          </cell>
          <cell r="E1457">
            <v>2017</v>
          </cell>
          <cell r="F1457" t="str">
            <v>TA</v>
          </cell>
          <cell r="G1457" t="str">
            <v>MANTENIMENT CSSat BENASQUE 2017-05</v>
          </cell>
          <cell r="H1457" t="str">
            <v>IND</v>
          </cell>
          <cell r="I1457"/>
          <cell r="J1457">
            <v>4</v>
          </cell>
          <cell r="K1457">
            <v>4</v>
          </cell>
          <cell r="L1457">
            <v>0</v>
          </cell>
          <cell r="M1457">
            <v>1</v>
          </cell>
          <cell r="N1457" t="str">
            <v>-</v>
          </cell>
          <cell r="O1457" t="str">
            <v>-</v>
          </cell>
          <cell r="P1457" t="str">
            <v>-</v>
          </cell>
          <cell r="Q1457" t="str">
            <v>-</v>
          </cell>
          <cell r="R1457" t="str">
            <v>TRS</v>
          </cell>
          <cell r="S1457" t="str">
            <v>-</v>
          </cell>
          <cell r="T1457" t="str">
            <v>-</v>
          </cell>
          <cell r="U1457">
            <v>42856</v>
          </cell>
          <cell r="V1457">
            <v>42886</v>
          </cell>
          <cell r="W1457">
            <v>42886</v>
          </cell>
          <cell r="X1457">
            <v>30</v>
          </cell>
          <cell r="Y1457">
            <v>42886</v>
          </cell>
          <cell r="Z1457">
            <v>0</v>
          </cell>
        </row>
        <row r="1458">
          <cell r="C1458">
            <v>4185</v>
          </cell>
          <cell r="D1458" t="str">
            <v>ELEALB</v>
          </cell>
          <cell r="E1458">
            <v>2017</v>
          </cell>
          <cell r="F1458" t="str">
            <v>TA</v>
          </cell>
          <cell r="G1458" t="str">
            <v>MANTENIMENT CSSat ALBATARREC 2.017-05</v>
          </cell>
          <cell r="H1458" t="str">
            <v>IND</v>
          </cell>
          <cell r="I1458"/>
          <cell r="J1458">
            <v>4</v>
          </cell>
          <cell r="K1458">
            <v>3.75</v>
          </cell>
          <cell r="L1458">
            <v>0.25</v>
          </cell>
          <cell r="M1458">
            <v>0.9375</v>
          </cell>
          <cell r="N1458" t="str">
            <v>-</v>
          </cell>
          <cell r="O1458" t="str">
            <v>-</v>
          </cell>
          <cell r="P1458" t="str">
            <v>-</v>
          </cell>
          <cell r="Q1458" t="str">
            <v>-</v>
          </cell>
          <cell r="R1458" t="str">
            <v>TRS</v>
          </cell>
          <cell r="S1458" t="str">
            <v>-</v>
          </cell>
          <cell r="T1458" t="str">
            <v>-</v>
          </cell>
          <cell r="U1458">
            <v>42856</v>
          </cell>
          <cell r="V1458">
            <v>42886</v>
          </cell>
          <cell r="W1458">
            <v>42886</v>
          </cell>
          <cell r="X1458">
            <v>30</v>
          </cell>
          <cell r="Y1458">
            <v>42886</v>
          </cell>
          <cell r="Z1458">
            <v>0</v>
          </cell>
        </row>
        <row r="1459">
          <cell r="C1459">
            <v>4186</v>
          </cell>
          <cell r="D1459" t="str">
            <v>ELTOSE</v>
          </cell>
          <cell r="E1459">
            <v>2017</v>
          </cell>
          <cell r="F1459" t="str">
            <v>TA</v>
          </cell>
          <cell r="G1459" t="str">
            <v>MANTENIMENT CSSat T.SEGRE 2017-05</v>
          </cell>
          <cell r="H1459" t="str">
            <v>IND</v>
          </cell>
          <cell r="I1459"/>
          <cell r="J1459">
            <v>4</v>
          </cell>
          <cell r="K1459">
            <v>0.1</v>
          </cell>
          <cell r="L1459">
            <v>3.9</v>
          </cell>
          <cell r="M1459">
            <v>2.5000000000000001E-2</v>
          </cell>
          <cell r="N1459" t="str">
            <v>-</v>
          </cell>
          <cell r="O1459" t="str">
            <v>-</v>
          </cell>
          <cell r="P1459" t="str">
            <v>-</v>
          </cell>
          <cell r="Q1459" t="str">
            <v>-</v>
          </cell>
          <cell r="R1459" t="str">
            <v>TRS</v>
          </cell>
          <cell r="S1459" t="str">
            <v>-</v>
          </cell>
          <cell r="T1459" t="str">
            <v>-</v>
          </cell>
          <cell r="U1459">
            <v>42856</v>
          </cell>
          <cell r="V1459">
            <v>42886</v>
          </cell>
          <cell r="W1459">
            <v>42886</v>
          </cell>
          <cell r="X1459">
            <v>30</v>
          </cell>
          <cell r="Y1459">
            <v>42886</v>
          </cell>
          <cell r="Z1459">
            <v>0</v>
          </cell>
        </row>
        <row r="1460">
          <cell r="C1460">
            <v>4187</v>
          </cell>
          <cell r="D1460" t="str">
            <v>ELECAD</v>
          </cell>
          <cell r="E1460">
            <v>2017</v>
          </cell>
          <cell r="F1460" t="str">
            <v>TA</v>
          </cell>
          <cell r="G1460" t="str">
            <v>MANTENIMENT CSSat CADIZ 2017-05</v>
          </cell>
          <cell r="H1460" t="str">
            <v>IND</v>
          </cell>
          <cell r="I1460"/>
          <cell r="J1460">
            <v>6</v>
          </cell>
          <cell r="K1460">
            <v>0.5</v>
          </cell>
          <cell r="L1460">
            <v>5.5</v>
          </cell>
          <cell r="M1460">
            <v>8.3333333333333329E-2</v>
          </cell>
          <cell r="N1460" t="str">
            <v>-</v>
          </cell>
          <cell r="O1460" t="str">
            <v>-</v>
          </cell>
          <cell r="P1460" t="str">
            <v>-</v>
          </cell>
          <cell r="Q1460" t="str">
            <v>-</v>
          </cell>
          <cell r="R1460" t="str">
            <v>TRS</v>
          </cell>
          <cell r="S1460" t="str">
            <v>-</v>
          </cell>
          <cell r="T1460" t="str">
            <v>-</v>
          </cell>
          <cell r="U1460">
            <v>42856</v>
          </cell>
          <cell r="V1460">
            <v>42886</v>
          </cell>
          <cell r="W1460">
            <v>42886</v>
          </cell>
          <cell r="X1460">
            <v>30</v>
          </cell>
          <cell r="Y1460">
            <v>42886</v>
          </cell>
          <cell r="Z1460">
            <v>0</v>
          </cell>
        </row>
        <row r="1461">
          <cell r="C1461">
            <v>4188</v>
          </cell>
          <cell r="D1461" t="str">
            <v>EMSA</v>
          </cell>
          <cell r="E1461">
            <v>2017</v>
          </cell>
          <cell r="F1461" t="str">
            <v>TA</v>
          </cell>
          <cell r="G1461" t="str">
            <v>MANTENIMENT CSSat EMSA 2017-05</v>
          </cell>
          <cell r="H1461" t="str">
            <v>IND</v>
          </cell>
          <cell r="I1461"/>
          <cell r="J1461">
            <v>8</v>
          </cell>
          <cell r="K1461">
            <v>8</v>
          </cell>
          <cell r="L1461">
            <v>0</v>
          </cell>
          <cell r="M1461">
            <v>1</v>
          </cell>
          <cell r="N1461" t="str">
            <v>-</v>
          </cell>
          <cell r="O1461" t="str">
            <v>-</v>
          </cell>
          <cell r="P1461" t="str">
            <v>-</v>
          </cell>
          <cell r="Q1461" t="str">
            <v>-</v>
          </cell>
          <cell r="R1461" t="str">
            <v>TRS</v>
          </cell>
          <cell r="S1461" t="str">
            <v>-</v>
          </cell>
          <cell r="T1461" t="str">
            <v>-</v>
          </cell>
          <cell r="U1461">
            <v>42856</v>
          </cell>
          <cell r="V1461">
            <v>42886</v>
          </cell>
          <cell r="W1461">
            <v>42886</v>
          </cell>
          <cell r="X1461">
            <v>30</v>
          </cell>
          <cell r="Y1461">
            <v>42886</v>
          </cell>
          <cell r="Z1461">
            <v>0</v>
          </cell>
        </row>
        <row r="1462">
          <cell r="C1462">
            <v>4189</v>
          </cell>
          <cell r="D1462" t="str">
            <v>EAECEU</v>
          </cell>
          <cell r="E1462">
            <v>2017</v>
          </cell>
          <cell r="F1462" t="str">
            <v>TA</v>
          </cell>
          <cell r="G1462" t="str">
            <v>Reparacio CAP32 N/S 429/2011 (RTU CRC MUELLE DATO)</v>
          </cell>
          <cell r="H1462" t="str">
            <v>IND</v>
          </cell>
          <cell r="I1462"/>
          <cell r="J1462">
            <v>4.25</v>
          </cell>
          <cell r="K1462">
            <v>4.25</v>
          </cell>
          <cell r="L1462">
            <v>0</v>
          </cell>
          <cell r="M1462">
            <v>1</v>
          </cell>
          <cell r="N1462" t="str">
            <v>-</v>
          </cell>
          <cell r="O1462" t="str">
            <v>-</v>
          </cell>
          <cell r="P1462" t="str">
            <v>-</v>
          </cell>
          <cell r="Q1462" t="str">
            <v>-</v>
          </cell>
          <cell r="R1462" t="str">
            <v>RVC</v>
          </cell>
          <cell r="S1462" t="str">
            <v>-</v>
          </cell>
          <cell r="T1462" t="str">
            <v>-</v>
          </cell>
          <cell r="U1462">
            <v>42858</v>
          </cell>
          <cell r="V1462">
            <v>42860</v>
          </cell>
          <cell r="W1462">
            <v>42860</v>
          </cell>
          <cell r="X1462">
            <v>2</v>
          </cell>
          <cell r="Y1462">
            <v>42859</v>
          </cell>
          <cell r="Z1462">
            <v>-1</v>
          </cell>
        </row>
        <row r="1463">
          <cell r="C1463">
            <v>4190</v>
          </cell>
          <cell r="D1463" t="str">
            <v>FELGON</v>
          </cell>
          <cell r="E1463">
            <v>2017</v>
          </cell>
          <cell r="F1463" t="str">
            <v>TA</v>
          </cell>
          <cell r="G1463" t="str">
            <v>CC SCADA TEDIS.Net F.GONZALEZ v2.0</v>
          </cell>
          <cell r="H1463" t="str">
            <v>OF3735</v>
          </cell>
          <cell r="I1463"/>
          <cell r="J1463">
            <v>4</v>
          </cell>
          <cell r="K1463">
            <v>4</v>
          </cell>
          <cell r="L1463">
            <v>0</v>
          </cell>
          <cell r="M1463">
            <v>1</v>
          </cell>
          <cell r="N1463" t="str">
            <v>-</v>
          </cell>
          <cell r="O1463" t="str">
            <v>-</v>
          </cell>
          <cell r="P1463" t="str">
            <v>-</v>
          </cell>
          <cell r="Q1463" t="str">
            <v>-</v>
          </cell>
          <cell r="R1463" t="str">
            <v>EDC</v>
          </cell>
          <cell r="S1463" t="str">
            <v>-</v>
          </cell>
          <cell r="T1463" t="str">
            <v>-</v>
          </cell>
          <cell r="U1463">
            <v>42858</v>
          </cell>
          <cell r="V1463">
            <v>42886</v>
          </cell>
          <cell r="W1463">
            <v>42928</v>
          </cell>
          <cell r="X1463">
            <v>28</v>
          </cell>
          <cell r="Y1463">
            <v>42928</v>
          </cell>
          <cell r="Z1463">
            <v>0</v>
          </cell>
        </row>
        <row r="1464">
          <cell r="C1464">
            <v>4191</v>
          </cell>
          <cell r="D1464" t="str">
            <v>DOMINI</v>
          </cell>
          <cell r="E1464">
            <v>2017</v>
          </cell>
          <cell r="F1464" t="str">
            <v>TA</v>
          </cell>
          <cell r="G1464" t="str">
            <v>VERIFICACIO TELECONTROL CASA TARRADELLAS</v>
          </cell>
          <cell r="H1464" t="str">
            <v>IND</v>
          </cell>
          <cell r="I1464"/>
          <cell r="J1464">
            <v>9</v>
          </cell>
          <cell r="K1464">
            <v>12</v>
          </cell>
          <cell r="L1464">
            <v>-3</v>
          </cell>
          <cell r="M1464">
            <v>1.3333333333333333</v>
          </cell>
          <cell r="N1464" t="str">
            <v>-</v>
          </cell>
          <cell r="O1464" t="str">
            <v>-</v>
          </cell>
          <cell r="P1464" t="str">
            <v>-</v>
          </cell>
          <cell r="Q1464" t="str">
            <v>-</v>
          </cell>
          <cell r="R1464" t="str">
            <v>TRS</v>
          </cell>
          <cell r="S1464" t="str">
            <v>-</v>
          </cell>
          <cell r="T1464" t="str">
            <v>-</v>
          </cell>
          <cell r="U1464">
            <v>42859</v>
          </cell>
          <cell r="V1464">
            <v>42886</v>
          </cell>
          <cell r="W1464">
            <v>42886</v>
          </cell>
          <cell r="X1464">
            <v>27</v>
          </cell>
          <cell r="Y1464">
            <v>42866</v>
          </cell>
          <cell r="Z1464">
            <v>-19</v>
          </cell>
        </row>
        <row r="1465">
          <cell r="C1465">
            <v>4192</v>
          </cell>
          <cell r="D1465" t="str">
            <v>FELGON</v>
          </cell>
          <cell r="E1465">
            <v>2017</v>
          </cell>
          <cell r="F1465" t="str">
            <v>TA</v>
          </cell>
          <cell r="G1465" t="str">
            <v>Reparacio CAP32-125 N/S 1118/2011 (S.E. DON BENITO)</v>
          </cell>
          <cell r="H1465" t="str">
            <v>IND</v>
          </cell>
          <cell r="I1465"/>
          <cell r="J1465">
            <v>2</v>
          </cell>
          <cell r="K1465">
            <v>1.83</v>
          </cell>
          <cell r="L1465">
            <v>0.16999999999999993</v>
          </cell>
          <cell r="M1465">
            <v>0.91500000000000004</v>
          </cell>
          <cell r="N1465" t="str">
            <v>-</v>
          </cell>
          <cell r="O1465" t="str">
            <v>-</v>
          </cell>
          <cell r="P1465" t="str">
            <v>EMM</v>
          </cell>
          <cell r="Q1465" t="str">
            <v>-</v>
          </cell>
          <cell r="R1465" t="str">
            <v>-</v>
          </cell>
          <cell r="S1465" t="str">
            <v>-</v>
          </cell>
          <cell r="T1465" t="str">
            <v>-</v>
          </cell>
          <cell r="U1465">
            <v>42863</v>
          </cell>
          <cell r="V1465">
            <v>42863</v>
          </cell>
          <cell r="W1465">
            <v>42863</v>
          </cell>
          <cell r="X1465">
            <v>0</v>
          </cell>
          <cell r="Y1465">
            <v>42863</v>
          </cell>
          <cell r="Z1465">
            <v>0</v>
          </cell>
        </row>
        <row r="1466">
          <cell r="C1466">
            <v>4193</v>
          </cell>
          <cell r="D1466" t="str">
            <v>GASELE</v>
          </cell>
          <cell r="E1466">
            <v>2017</v>
          </cell>
          <cell r="F1466" t="str">
            <v>TA</v>
          </cell>
          <cell r="G1466" t="str">
            <v>MANTENIMENT SCADA TEDIS.Net GASELEC 01/05/2.017 - 30/04/2.018</v>
          </cell>
          <cell r="H1466" t="str">
            <v>IND</v>
          </cell>
          <cell r="I1466"/>
          <cell r="J1466">
            <v>26</v>
          </cell>
          <cell r="K1466">
            <v>49.58</v>
          </cell>
          <cell r="L1466">
            <v>-23.58</v>
          </cell>
          <cell r="M1466">
            <v>1.9069230769230769</v>
          </cell>
          <cell r="N1466" t="str">
            <v>-</v>
          </cell>
          <cell r="O1466" t="str">
            <v>-</v>
          </cell>
          <cell r="P1466" t="str">
            <v>-</v>
          </cell>
          <cell r="Q1466" t="str">
            <v>-</v>
          </cell>
          <cell r="R1466" t="str">
            <v>JMT</v>
          </cell>
          <cell r="S1466" t="str">
            <v>-</v>
          </cell>
          <cell r="T1466" t="str">
            <v>-</v>
          </cell>
          <cell r="U1466">
            <v>42856</v>
          </cell>
          <cell r="V1466">
            <v>43220</v>
          </cell>
          <cell r="W1466">
            <v>43220</v>
          </cell>
          <cell r="X1466">
            <v>359</v>
          </cell>
          <cell r="Y1466">
            <v>43220</v>
          </cell>
          <cell r="Z1466">
            <v>0</v>
          </cell>
        </row>
        <row r="1467">
          <cell r="C1467">
            <v>4194</v>
          </cell>
          <cell r="D1467" t="str">
            <v>MOELCU</v>
          </cell>
          <cell r="E1467">
            <v>2017</v>
          </cell>
          <cell r="F1467" t="str">
            <v>TA</v>
          </cell>
          <cell r="G1467" t="str">
            <v>RTU C.T. PEPE EL GORDO v1.1</v>
          </cell>
          <cell r="H1467" t="str">
            <v>IND</v>
          </cell>
          <cell r="I1467"/>
          <cell r="J1467">
            <v>11</v>
          </cell>
          <cell r="K1467">
            <v>11.5</v>
          </cell>
          <cell r="L1467">
            <v>-0.5</v>
          </cell>
          <cell r="M1467">
            <v>1.0454545454545454</v>
          </cell>
          <cell r="N1467" t="str">
            <v>-</v>
          </cell>
          <cell r="O1467" t="str">
            <v>-</v>
          </cell>
          <cell r="P1467" t="str">
            <v>-</v>
          </cell>
          <cell r="Q1467" t="str">
            <v>-</v>
          </cell>
          <cell r="R1467" t="str">
            <v>RVC</v>
          </cell>
          <cell r="S1467" t="str">
            <v>-</v>
          </cell>
          <cell r="T1467" t="str">
            <v>-</v>
          </cell>
          <cell r="U1467">
            <v>42865</v>
          </cell>
          <cell r="V1467">
            <v>42886</v>
          </cell>
          <cell r="W1467">
            <v>42886</v>
          </cell>
          <cell r="X1467">
            <v>21</v>
          </cell>
          <cell r="Y1467">
            <v>42877</v>
          </cell>
          <cell r="Z1467">
            <v>-8</v>
          </cell>
        </row>
        <row r="1468">
          <cell r="C1468">
            <v>4195</v>
          </cell>
          <cell r="D1468" t="str">
            <v>MOELCU</v>
          </cell>
          <cell r="E1468">
            <v>2017</v>
          </cell>
          <cell r="F1468" t="str">
            <v>TA</v>
          </cell>
          <cell r="G1468" t="str">
            <v>Inst.y PEM RTU C.T. PIJIROS v1.0</v>
          </cell>
          <cell r="H1468" t="str">
            <v>PPAL</v>
          </cell>
          <cell r="I1468"/>
          <cell r="J1468">
            <v>11</v>
          </cell>
          <cell r="K1468">
            <v>11.5</v>
          </cell>
          <cell r="L1468">
            <v>-0.5</v>
          </cell>
          <cell r="M1468">
            <v>1.0454545454545454</v>
          </cell>
          <cell r="N1468" t="str">
            <v>-</v>
          </cell>
          <cell r="O1468" t="str">
            <v>-</v>
          </cell>
          <cell r="P1468" t="str">
            <v>-</v>
          </cell>
          <cell r="Q1468" t="str">
            <v>-</v>
          </cell>
          <cell r="R1468" t="str">
            <v>RVC</v>
          </cell>
          <cell r="S1468" t="str">
            <v>-</v>
          </cell>
          <cell r="T1468" t="str">
            <v>-</v>
          </cell>
          <cell r="U1468">
            <v>42865</v>
          </cell>
          <cell r="V1468">
            <v>42886</v>
          </cell>
          <cell r="W1468">
            <v>42886</v>
          </cell>
          <cell r="X1468">
            <v>21</v>
          </cell>
          <cell r="Y1468">
            <v>42878</v>
          </cell>
          <cell r="Z1468">
            <v>-7</v>
          </cell>
        </row>
        <row r="1469">
          <cell r="C1469">
            <v>4196</v>
          </cell>
          <cell r="D1469" t="str">
            <v>MOELCU</v>
          </cell>
          <cell r="E1469">
            <v>2017</v>
          </cell>
          <cell r="F1469" t="str">
            <v>TA</v>
          </cell>
          <cell r="G1469" t="str">
            <v>Inst.y PEM RTU C.T. PUEBLO GOLCO v1.0</v>
          </cell>
          <cell r="H1469" t="str">
            <v>IND</v>
          </cell>
          <cell r="I1469"/>
          <cell r="J1469">
            <v>12</v>
          </cell>
          <cell r="K1469">
            <v>12</v>
          </cell>
          <cell r="L1469">
            <v>0</v>
          </cell>
          <cell r="M1469">
            <v>1</v>
          </cell>
          <cell r="N1469" t="str">
            <v>-</v>
          </cell>
          <cell r="O1469" t="str">
            <v>-</v>
          </cell>
          <cell r="P1469" t="str">
            <v>-</v>
          </cell>
          <cell r="Q1469" t="str">
            <v>-</v>
          </cell>
          <cell r="R1469" t="str">
            <v>RVC</v>
          </cell>
          <cell r="S1469" t="str">
            <v>-</v>
          </cell>
          <cell r="T1469" t="str">
            <v>-</v>
          </cell>
          <cell r="U1469">
            <v>42865</v>
          </cell>
          <cell r="V1469">
            <v>42947</v>
          </cell>
          <cell r="W1469">
            <v>43054</v>
          </cell>
          <cell r="X1469">
            <v>81</v>
          </cell>
          <cell r="Y1469">
            <v>43054</v>
          </cell>
          <cell r="Z1469">
            <v>0</v>
          </cell>
        </row>
        <row r="1470">
          <cell r="C1470">
            <v>4197</v>
          </cell>
          <cell r="D1470" t="str">
            <v>SITEL</v>
          </cell>
          <cell r="E1470">
            <v>2017</v>
          </cell>
          <cell r="F1470" t="str">
            <v>TA</v>
          </cell>
          <cell r="G1470" t="str">
            <v>3 x Mang. COM CAP32/PRX - GSM</v>
          </cell>
          <cell r="H1470" t="str">
            <v>OF4195</v>
          </cell>
          <cell r="I1470"/>
          <cell r="J1470">
            <v>2</v>
          </cell>
          <cell r="K1470">
            <v>1.25</v>
          </cell>
          <cell r="L1470">
            <v>0.75</v>
          </cell>
          <cell r="M1470">
            <v>0.625</v>
          </cell>
          <cell r="N1470" t="str">
            <v>-</v>
          </cell>
          <cell r="O1470" t="str">
            <v>-</v>
          </cell>
          <cell r="P1470" t="str">
            <v>EMM</v>
          </cell>
          <cell r="Q1470" t="str">
            <v>-</v>
          </cell>
          <cell r="R1470" t="str">
            <v>-</v>
          </cell>
          <cell r="S1470" t="str">
            <v>-</v>
          </cell>
          <cell r="T1470" t="str">
            <v>-</v>
          </cell>
          <cell r="U1470">
            <v>42865</v>
          </cell>
          <cell r="V1470">
            <v>42886</v>
          </cell>
          <cell r="W1470">
            <v>42886</v>
          </cell>
          <cell r="X1470">
            <v>21</v>
          </cell>
          <cell r="Y1470">
            <v>42870</v>
          </cell>
          <cell r="Z1470">
            <v>-15</v>
          </cell>
        </row>
        <row r="1471">
          <cell r="C1471">
            <v>4198</v>
          </cell>
          <cell r="D1471" t="str">
            <v>SITEL</v>
          </cell>
          <cell r="E1471">
            <v>2017</v>
          </cell>
          <cell r="F1471" t="str">
            <v>TA</v>
          </cell>
          <cell r="G1471" t="str">
            <v>2 x Mang. COM CAP32/PRX - GPRS</v>
          </cell>
          <cell r="H1471" t="str">
            <v>OF4195</v>
          </cell>
          <cell r="I1471"/>
          <cell r="J1471">
            <v>1</v>
          </cell>
          <cell r="K1471">
            <v>1.25</v>
          </cell>
          <cell r="L1471">
            <v>-0.25</v>
          </cell>
          <cell r="M1471">
            <v>1.25</v>
          </cell>
          <cell r="N1471" t="str">
            <v>-</v>
          </cell>
          <cell r="O1471" t="str">
            <v>-</v>
          </cell>
          <cell r="P1471" t="str">
            <v>EMM</v>
          </cell>
          <cell r="Q1471" t="str">
            <v>-</v>
          </cell>
          <cell r="R1471" t="str">
            <v>-</v>
          </cell>
          <cell r="S1471" t="str">
            <v>-</v>
          </cell>
          <cell r="T1471" t="str">
            <v>-</v>
          </cell>
          <cell r="U1471">
            <v>42866</v>
          </cell>
          <cell r="V1471">
            <v>42886</v>
          </cell>
          <cell r="W1471">
            <v>42886</v>
          </cell>
          <cell r="X1471">
            <v>20</v>
          </cell>
          <cell r="Y1471">
            <v>42870</v>
          </cell>
          <cell r="Z1471">
            <v>-15</v>
          </cell>
        </row>
        <row r="1472">
          <cell r="C1472">
            <v>4199</v>
          </cell>
          <cell r="D1472" t="str">
            <v>ORMAZA</v>
          </cell>
          <cell r="E1472">
            <v>2017</v>
          </cell>
          <cell r="F1472" t="str">
            <v>TA</v>
          </cell>
          <cell r="G1472" t="str">
            <v>CC SCADA CALLOSA v2.9</v>
          </cell>
          <cell r="H1472" t="str">
            <v>PPAL</v>
          </cell>
          <cell r="I1472"/>
          <cell r="J1472">
            <v>7</v>
          </cell>
          <cell r="K1472">
            <v>8.5</v>
          </cell>
          <cell r="L1472">
            <v>-1.5</v>
          </cell>
          <cell r="M1472">
            <v>1.2142857142857142</v>
          </cell>
          <cell r="N1472" t="str">
            <v>-</v>
          </cell>
          <cell r="O1472" t="str">
            <v>-</v>
          </cell>
          <cell r="P1472" t="str">
            <v>-</v>
          </cell>
          <cell r="Q1472" t="str">
            <v>JMG</v>
          </cell>
          <cell r="R1472" t="str">
            <v>-</v>
          </cell>
          <cell r="S1472" t="str">
            <v>-</v>
          </cell>
          <cell r="T1472" t="str">
            <v>-</v>
          </cell>
          <cell r="U1472">
            <v>42866</v>
          </cell>
          <cell r="V1472">
            <v>42905</v>
          </cell>
          <cell r="W1472">
            <v>42905</v>
          </cell>
          <cell r="X1472">
            <v>38</v>
          </cell>
          <cell r="Y1472">
            <v>43104</v>
          </cell>
          <cell r="Z1472">
            <v>195</v>
          </cell>
        </row>
        <row r="1473">
          <cell r="C1473">
            <v>4200</v>
          </cell>
          <cell r="D1473" t="str">
            <v>ORMAZA</v>
          </cell>
          <cell r="E1473">
            <v>2017</v>
          </cell>
          <cell r="F1473" t="str">
            <v>TA</v>
          </cell>
          <cell r="G1473" t="str">
            <v>CC SCADA CALLOSA v2.10</v>
          </cell>
          <cell r="H1473" t="str">
            <v>OF4199</v>
          </cell>
          <cell r="I1473"/>
          <cell r="J1473">
            <v>7</v>
          </cell>
          <cell r="K1473">
            <v>3.75</v>
          </cell>
          <cell r="L1473">
            <v>3.25</v>
          </cell>
          <cell r="M1473">
            <v>0.5357142857142857</v>
          </cell>
          <cell r="N1473" t="str">
            <v>-</v>
          </cell>
          <cell r="O1473" t="str">
            <v>-</v>
          </cell>
          <cell r="P1473" t="str">
            <v>-</v>
          </cell>
          <cell r="Q1473" t="str">
            <v>JMG</v>
          </cell>
          <cell r="R1473" t="str">
            <v>-</v>
          </cell>
          <cell r="S1473" t="str">
            <v>-</v>
          </cell>
          <cell r="T1473" t="str">
            <v>-</v>
          </cell>
          <cell r="U1473">
            <v>42866</v>
          </cell>
          <cell r="V1473">
            <v>42905</v>
          </cell>
          <cell r="W1473">
            <v>42905</v>
          </cell>
          <cell r="X1473">
            <v>38</v>
          </cell>
          <cell r="Y1473">
            <v>43104</v>
          </cell>
          <cell r="Z1473">
            <v>195</v>
          </cell>
        </row>
        <row r="1474">
          <cell r="C1474"/>
          <cell r="D1474"/>
          <cell r="E1474"/>
          <cell r="F1474"/>
          <cell r="G1474"/>
          <cell r="H1474"/>
          <cell r="I1474"/>
          <cell r="J1474">
            <v>304.25</v>
          </cell>
          <cell r="K1474">
            <v>316.31</v>
          </cell>
          <cell r="L1474">
            <v>-12.060000000000002</v>
          </cell>
          <cell r="M1474"/>
          <cell r="N1474"/>
          <cell r="O1474"/>
          <cell r="P1474"/>
          <cell r="Q1474"/>
          <cell r="R1474"/>
          <cell r="S1474"/>
          <cell r="T1474"/>
          <cell r="U1474"/>
          <cell r="V1474"/>
          <cell r="W1474"/>
          <cell r="X1474"/>
          <cell r="Y1474"/>
          <cell r="Z1474">
            <v>344</v>
          </cell>
        </row>
        <row r="1475">
          <cell r="L1475"/>
          <cell r="M1475"/>
          <cell r="Z1475"/>
        </row>
        <row r="1476">
          <cell r="D1476"/>
          <cell r="E1476"/>
          <cell r="F1476"/>
          <cell r="G1476"/>
          <cell r="H1476"/>
          <cell r="I1476"/>
          <cell r="J1476"/>
          <cell r="K1476"/>
          <cell r="L1476"/>
          <cell r="M1476"/>
          <cell r="N1476"/>
          <cell r="O1476"/>
          <cell r="P1476"/>
          <cell r="Q1476"/>
          <cell r="R1476"/>
          <cell r="S1476"/>
          <cell r="T1476"/>
          <cell r="U1476"/>
          <cell r="Z1476"/>
        </row>
        <row r="1477">
          <cell r="D1477"/>
          <cell r="E1477"/>
          <cell r="F1477"/>
          <cell r="G1477"/>
          <cell r="H1477"/>
          <cell r="I1477"/>
          <cell r="J1477"/>
          <cell r="K1477"/>
          <cell r="N1477" t="str">
            <v>APROVISIONAMENTS</v>
          </cell>
          <cell r="O1477" t="str">
            <v>ADMINISTRACIO</v>
          </cell>
          <cell r="P1477" t="str">
            <v>OPERACIONS</v>
          </cell>
          <cell r="Q1477" t="str">
            <v>IMPLEMENTACIO</v>
          </cell>
          <cell r="R1477" t="str">
            <v>DESENVOLUPAMENT</v>
          </cell>
          <cell r="S1477" t="str">
            <v>COMERCIAL</v>
          </cell>
          <cell r="T1477" t="str">
            <v>CONSUL.TELCOMUNIC.</v>
          </cell>
          <cell r="U1477"/>
          <cell r="Z1477"/>
        </row>
        <row r="1478">
          <cell r="N1478"/>
          <cell r="O1478"/>
          <cell r="P1478"/>
          <cell r="Q1478"/>
          <cell r="R1478"/>
          <cell r="S1478"/>
          <cell r="T1478"/>
          <cell r="U1478"/>
          <cell r="Z1478"/>
        </row>
        <row r="1479">
          <cell r="N1479"/>
          <cell r="O1479"/>
          <cell r="P1479"/>
          <cell r="Q1479"/>
          <cell r="R1479"/>
          <cell r="S1479"/>
          <cell r="T1479"/>
          <cell r="U1479"/>
          <cell r="Z1479"/>
        </row>
        <row r="1480">
          <cell r="N1480"/>
          <cell r="O1480"/>
          <cell r="P1480"/>
          <cell r="Q1480"/>
          <cell r="R1480"/>
          <cell r="S1480"/>
          <cell r="T1480"/>
          <cell r="U1480"/>
          <cell r="Z1480"/>
        </row>
        <row r="1481">
          <cell r="E1481"/>
          <cell r="F1481"/>
          <cell r="G1481"/>
          <cell r="H1481"/>
          <cell r="I1481"/>
          <cell r="J1481"/>
          <cell r="K1481"/>
          <cell r="L1481"/>
          <cell r="M1481"/>
          <cell r="N1481"/>
          <cell r="O1481"/>
          <cell r="P1481"/>
          <cell r="Q1481"/>
          <cell r="R1481"/>
          <cell r="S1481"/>
          <cell r="T1481"/>
          <cell r="U1481"/>
          <cell r="Z1481"/>
        </row>
        <row r="1482">
          <cell r="E1482" t="str">
            <v>Projectes (EXTERNS) en curs 2.017</v>
          </cell>
          <cell r="F1482"/>
          <cell r="G1482"/>
          <cell r="H1482"/>
          <cell r="I1482"/>
          <cell r="J1482"/>
          <cell r="K1482"/>
          <cell r="L1482"/>
          <cell r="M1482"/>
          <cell r="N1482"/>
          <cell r="O1482"/>
          <cell r="P1482"/>
          <cell r="Q1482"/>
          <cell r="R1482"/>
          <cell r="S1482"/>
          <cell r="T1482"/>
          <cell r="U1482"/>
          <cell r="Z1482"/>
        </row>
        <row r="1483">
          <cell r="N1483"/>
          <cell r="O1483"/>
          <cell r="P1483"/>
          <cell r="Q1483"/>
          <cell r="R1483"/>
          <cell r="S1483"/>
          <cell r="T1483"/>
          <cell r="U1483"/>
          <cell r="Z1483"/>
        </row>
        <row r="1484">
          <cell r="C1484"/>
          <cell r="D1484"/>
          <cell r="E1484"/>
          <cell r="F1484"/>
          <cell r="G1484"/>
          <cell r="H1484"/>
          <cell r="I1484"/>
          <cell r="J1484"/>
          <cell r="K1484"/>
          <cell r="L1484"/>
          <cell r="M1484"/>
          <cell r="N1484"/>
          <cell r="O1484"/>
          <cell r="P1484"/>
          <cell r="Q1484"/>
          <cell r="R1484"/>
          <cell r="S1484"/>
          <cell r="T1484"/>
          <cell r="U1484"/>
          <cell r="V1484"/>
          <cell r="W1484"/>
          <cell r="X1484"/>
          <cell r="Y1484"/>
          <cell r="Z1484"/>
        </row>
        <row r="1485">
          <cell r="C1485" t="str">
            <v>OF</v>
          </cell>
          <cell r="D1485" t="str">
            <v>CLIENT</v>
          </cell>
          <cell r="E1485" t="str">
            <v>ANY</v>
          </cell>
          <cell r="F1485" t="str">
            <v>STATUS</v>
          </cell>
          <cell r="G1485" t="str">
            <v>PROJECTE</v>
          </cell>
          <cell r="H1485" t="str">
            <v>TIPUS OF o DEPENDENCIA</v>
          </cell>
          <cell r="I1485"/>
          <cell r="J1485" t="str">
            <v>PREV</v>
          </cell>
          <cell r="K1485" t="str">
            <v>TOTAL</v>
          </cell>
          <cell r="L1485" t="str">
            <v>DESV</v>
          </cell>
          <cell r="M1485" t="str">
            <v>AVANÇ</v>
          </cell>
          <cell r="N1485" t="str">
            <v>DPT. IMPLICATS</v>
          </cell>
          <cell r="O1485"/>
          <cell r="P1485"/>
          <cell r="Q1485"/>
          <cell r="R1485"/>
          <cell r="S1485"/>
          <cell r="T1485"/>
          <cell r="U1485" t="str">
            <v>DATA</v>
          </cell>
          <cell r="V1485" t="str">
            <v>DATA</v>
          </cell>
          <cell r="W1485" t="str">
            <v>DATA</v>
          </cell>
          <cell r="X1485" t="str">
            <v>DURADA</v>
          </cell>
          <cell r="Y1485" t="str">
            <v>DATA</v>
          </cell>
          <cell r="Z1485" t="str">
            <v>DESVIAC.</v>
          </cell>
        </row>
        <row r="1486">
          <cell r="C1486"/>
          <cell r="D1486"/>
          <cell r="E1486"/>
          <cell r="F1486"/>
          <cell r="G1486"/>
          <cell r="H1486"/>
          <cell r="I1486"/>
          <cell r="J1486"/>
          <cell r="K1486" t="str">
            <v>REAL</v>
          </cell>
          <cell r="L1486"/>
          <cell r="M1486"/>
          <cell r="N1486"/>
          <cell r="O1486"/>
          <cell r="P1486"/>
          <cell r="Q1486"/>
          <cell r="R1486"/>
          <cell r="S1486"/>
          <cell r="T1486"/>
          <cell r="U1486" t="str">
            <v>INICI</v>
          </cell>
          <cell r="V1486" t="str">
            <v>ENTREGA</v>
          </cell>
          <cell r="W1486" t="str">
            <v>REVISADA</v>
          </cell>
          <cell r="X1486"/>
          <cell r="Y1486" t="str">
            <v>ACCEP.</v>
          </cell>
          <cell r="Z1486"/>
        </row>
        <row r="1487">
          <cell r="C1487"/>
          <cell r="D1487"/>
          <cell r="E1487"/>
          <cell r="F1487"/>
          <cell r="G1487"/>
          <cell r="H1487"/>
          <cell r="I1487"/>
          <cell r="J1487"/>
          <cell r="K1487"/>
          <cell r="L1487"/>
          <cell r="M1487"/>
          <cell r="N1487"/>
          <cell r="O1487"/>
          <cell r="P1487"/>
          <cell r="Q1487"/>
          <cell r="R1487"/>
          <cell r="S1487"/>
          <cell r="T1487"/>
          <cell r="U1487"/>
          <cell r="V1487"/>
          <cell r="W1487"/>
          <cell r="X1487"/>
          <cell r="Y1487"/>
          <cell r="Z1487"/>
        </row>
        <row r="1488">
          <cell r="C1488">
            <v>4201</v>
          </cell>
          <cell r="D1488" t="str">
            <v>ELEAUR</v>
          </cell>
          <cell r="E1488">
            <v>2017</v>
          </cell>
          <cell r="F1488" t="str">
            <v>TA</v>
          </cell>
          <cell r="G1488" t="str">
            <v>RTU CM CELRA v2.0</v>
          </cell>
          <cell r="H1488" t="str">
            <v>IND</v>
          </cell>
          <cell r="I1488"/>
          <cell r="J1488">
            <v>4</v>
          </cell>
          <cell r="K1488">
            <v>17.420000000000002</v>
          </cell>
          <cell r="L1488">
            <v>-13.420000000000002</v>
          </cell>
          <cell r="M1488">
            <v>4.3550000000000004</v>
          </cell>
          <cell r="N1488" t="str">
            <v>-</v>
          </cell>
          <cell r="O1488" t="str">
            <v>-</v>
          </cell>
          <cell r="P1488" t="str">
            <v>-</v>
          </cell>
          <cell r="Q1488" t="str">
            <v>JMG</v>
          </cell>
          <cell r="R1488" t="str">
            <v>-</v>
          </cell>
          <cell r="S1488" t="str">
            <v>-</v>
          </cell>
          <cell r="T1488" t="str">
            <v>-</v>
          </cell>
          <cell r="U1488">
            <v>42866</v>
          </cell>
          <cell r="V1488">
            <v>42886</v>
          </cell>
          <cell r="W1488">
            <v>43390</v>
          </cell>
          <cell r="X1488">
            <v>20</v>
          </cell>
          <cell r="Y1488">
            <v>43390</v>
          </cell>
          <cell r="Z1488">
            <v>0</v>
          </cell>
        </row>
        <row r="1489">
          <cell r="C1489">
            <v>4202</v>
          </cell>
          <cell r="D1489" t="str">
            <v>ELECEN</v>
          </cell>
          <cell r="E1489">
            <v>2017</v>
          </cell>
          <cell r="F1489" t="str">
            <v>TA</v>
          </cell>
          <cell r="G1489" t="str">
            <v>RTU S.E. BANYERES v5.0</v>
          </cell>
          <cell r="H1489" t="str">
            <v>IND</v>
          </cell>
          <cell r="I1489"/>
          <cell r="J1489">
            <v>31</v>
          </cell>
          <cell r="K1489">
            <v>32.75</v>
          </cell>
          <cell r="L1489">
            <v>-1.75</v>
          </cell>
          <cell r="M1489">
            <v>1.0564516129032258</v>
          </cell>
          <cell r="N1489" t="str">
            <v>-</v>
          </cell>
          <cell r="O1489" t="str">
            <v>-</v>
          </cell>
          <cell r="P1489" t="str">
            <v>-</v>
          </cell>
          <cell r="Q1489" t="str">
            <v>JMG</v>
          </cell>
          <cell r="R1489" t="str">
            <v>-</v>
          </cell>
          <cell r="S1489" t="str">
            <v>-</v>
          </cell>
          <cell r="T1489" t="str">
            <v>-</v>
          </cell>
          <cell r="U1489">
            <v>42872</v>
          </cell>
          <cell r="V1489">
            <v>42895</v>
          </cell>
          <cell r="W1489">
            <v>42895</v>
          </cell>
          <cell r="X1489">
            <v>22</v>
          </cell>
          <cell r="Y1489">
            <v>42886</v>
          </cell>
          <cell r="Z1489">
            <v>-8</v>
          </cell>
        </row>
        <row r="1490">
          <cell r="C1490">
            <v>4203</v>
          </cell>
          <cell r="D1490" t="str">
            <v>ELEMAE</v>
          </cell>
          <cell r="E1490">
            <v>2017</v>
          </cell>
          <cell r="F1490" t="str">
            <v>TA</v>
          </cell>
          <cell r="G1490" t="str">
            <v>Inst. i PEM RTU C.R. MAS DE LAS MATAS v1.0</v>
          </cell>
          <cell r="H1490" t="str">
            <v>IND</v>
          </cell>
          <cell r="I1490"/>
          <cell r="J1490">
            <v>17</v>
          </cell>
          <cell r="K1490">
            <v>24.75</v>
          </cell>
          <cell r="L1490">
            <v>-7.75</v>
          </cell>
          <cell r="M1490">
            <v>1.4558823529411764</v>
          </cell>
          <cell r="N1490" t="str">
            <v>-</v>
          </cell>
          <cell r="O1490" t="str">
            <v>-</v>
          </cell>
          <cell r="P1490" t="str">
            <v>-</v>
          </cell>
          <cell r="Q1490" t="str">
            <v>JMG</v>
          </cell>
          <cell r="R1490" t="str">
            <v>-</v>
          </cell>
          <cell r="S1490" t="str">
            <v>-</v>
          </cell>
          <cell r="T1490" t="str">
            <v>-</v>
          </cell>
          <cell r="U1490">
            <v>42872</v>
          </cell>
          <cell r="V1490">
            <v>42886</v>
          </cell>
          <cell r="W1490">
            <v>42892</v>
          </cell>
          <cell r="X1490">
            <v>14</v>
          </cell>
          <cell r="Y1490">
            <v>42892</v>
          </cell>
          <cell r="Z1490">
            <v>0</v>
          </cell>
        </row>
        <row r="1491">
          <cell r="C1491">
            <v>4204</v>
          </cell>
          <cell r="D1491" t="str">
            <v>SITEL</v>
          </cell>
          <cell r="E1491">
            <v>2017</v>
          </cell>
          <cell r="F1491" t="str">
            <v>TA</v>
          </cell>
          <cell r="G1491" t="str">
            <v>40 x CPU CAP32 v2.0</v>
          </cell>
          <cell r="H1491" t="str">
            <v>OF4173</v>
          </cell>
          <cell r="I1491"/>
          <cell r="J1491">
            <v>16</v>
          </cell>
          <cell r="K1491">
            <v>13.62</v>
          </cell>
          <cell r="L1491">
            <v>2.3800000000000008</v>
          </cell>
          <cell r="M1491">
            <v>0.85124999999999995</v>
          </cell>
          <cell r="N1491" t="str">
            <v>-</v>
          </cell>
          <cell r="O1491" t="str">
            <v>-</v>
          </cell>
          <cell r="P1491" t="str">
            <v>EMM</v>
          </cell>
          <cell r="Q1491" t="str">
            <v>-</v>
          </cell>
          <cell r="R1491" t="str">
            <v>-</v>
          </cell>
          <cell r="S1491" t="str">
            <v>-</v>
          </cell>
          <cell r="T1491" t="str">
            <v>-</v>
          </cell>
          <cell r="U1491">
            <v>42877</v>
          </cell>
          <cell r="V1491">
            <v>42947</v>
          </cell>
          <cell r="W1491">
            <v>43063</v>
          </cell>
          <cell r="X1491">
            <v>69</v>
          </cell>
          <cell r="Y1491">
            <v>43063</v>
          </cell>
          <cell r="Z1491">
            <v>0</v>
          </cell>
        </row>
        <row r="1492">
          <cell r="C1492">
            <v>4205</v>
          </cell>
          <cell r="D1492" t="str">
            <v>SITEL</v>
          </cell>
          <cell r="E1492">
            <v>2017</v>
          </cell>
          <cell r="F1492" t="str">
            <v>TA</v>
          </cell>
          <cell r="G1492" t="str">
            <v>40 x CES CAP32 Generica v2.4</v>
          </cell>
          <cell r="H1492" t="str">
            <v>OF4173</v>
          </cell>
          <cell r="I1492"/>
          <cell r="J1492">
            <v>6</v>
          </cell>
          <cell r="K1492">
            <v>6.3</v>
          </cell>
          <cell r="L1492">
            <v>-0.29999999999999982</v>
          </cell>
          <cell r="M1492">
            <v>1.05</v>
          </cell>
          <cell r="N1492" t="str">
            <v>-</v>
          </cell>
          <cell r="O1492" t="str">
            <v>-</v>
          </cell>
          <cell r="P1492" t="str">
            <v>EMM</v>
          </cell>
          <cell r="Q1492" t="str">
            <v>-</v>
          </cell>
          <cell r="R1492" t="str">
            <v>-</v>
          </cell>
          <cell r="S1492" t="str">
            <v>-</v>
          </cell>
          <cell r="T1492" t="str">
            <v>-</v>
          </cell>
          <cell r="U1492">
            <v>42877</v>
          </cell>
          <cell r="V1492">
            <v>42947</v>
          </cell>
          <cell r="W1492">
            <v>43063</v>
          </cell>
          <cell r="X1492">
            <v>69</v>
          </cell>
          <cell r="Y1492">
            <v>43063</v>
          </cell>
          <cell r="Z1492">
            <v>0</v>
          </cell>
        </row>
        <row r="1493">
          <cell r="C1493">
            <v>4206</v>
          </cell>
          <cell r="D1493" t="str">
            <v>SITEL</v>
          </cell>
          <cell r="E1493">
            <v>2017</v>
          </cell>
          <cell r="F1493" t="str">
            <v>TA</v>
          </cell>
          <cell r="G1493" t="str">
            <v>40 x CES-48 CAP32 v2.4</v>
          </cell>
          <cell r="H1493" t="str">
            <v>OF4173</v>
          </cell>
          <cell r="I1493"/>
          <cell r="J1493">
            <v>14</v>
          </cell>
          <cell r="K1493">
            <v>15.93</v>
          </cell>
          <cell r="L1493">
            <v>-1.9299999999999997</v>
          </cell>
          <cell r="M1493">
            <v>1.1378571428571429</v>
          </cell>
          <cell r="N1493" t="str">
            <v>-</v>
          </cell>
          <cell r="O1493" t="str">
            <v>-</v>
          </cell>
          <cell r="P1493" t="str">
            <v>EMM</v>
          </cell>
          <cell r="Q1493" t="str">
            <v>-</v>
          </cell>
          <cell r="R1493" t="str">
            <v>-</v>
          </cell>
          <cell r="S1493" t="str">
            <v>-</v>
          </cell>
          <cell r="T1493" t="str">
            <v>-</v>
          </cell>
          <cell r="U1493">
            <v>42877</v>
          </cell>
          <cell r="V1493">
            <v>42947</v>
          </cell>
          <cell r="W1493">
            <v>43063</v>
          </cell>
          <cell r="X1493">
            <v>69</v>
          </cell>
          <cell r="Y1493">
            <v>43063</v>
          </cell>
          <cell r="Z1493">
            <v>0</v>
          </cell>
        </row>
        <row r="1494">
          <cell r="C1494">
            <v>4207</v>
          </cell>
          <cell r="D1494" t="str">
            <v>SITEL</v>
          </cell>
          <cell r="E1494">
            <v>2017</v>
          </cell>
          <cell r="F1494" t="str">
            <v>TA</v>
          </cell>
          <cell r="G1494" t="str">
            <v>40 x EE CAP32 v2.1</v>
          </cell>
          <cell r="H1494" t="str">
            <v>OF4173</v>
          </cell>
          <cell r="I1494"/>
          <cell r="J1494">
            <v>6</v>
          </cell>
          <cell r="K1494">
            <v>7.65</v>
          </cell>
          <cell r="L1494">
            <v>-1.6500000000000004</v>
          </cell>
          <cell r="M1494">
            <v>1.2750000000000001</v>
          </cell>
          <cell r="N1494" t="str">
            <v>-</v>
          </cell>
          <cell r="O1494" t="str">
            <v>-</v>
          </cell>
          <cell r="P1494" t="str">
            <v>EMM</v>
          </cell>
          <cell r="Q1494" t="str">
            <v>-</v>
          </cell>
          <cell r="R1494" t="str">
            <v>-</v>
          </cell>
          <cell r="S1494" t="str">
            <v>-</v>
          </cell>
          <cell r="T1494" t="str">
            <v>-</v>
          </cell>
          <cell r="U1494">
            <v>42877</v>
          </cell>
          <cell r="V1494">
            <v>42947</v>
          </cell>
          <cell r="W1494">
            <v>43063</v>
          </cell>
          <cell r="X1494">
            <v>69</v>
          </cell>
          <cell r="Y1494">
            <v>43063</v>
          </cell>
          <cell r="Z1494">
            <v>0</v>
          </cell>
        </row>
        <row r="1495">
          <cell r="C1495">
            <v>4208</v>
          </cell>
          <cell r="D1495" t="str">
            <v>SITEL</v>
          </cell>
          <cell r="E1495">
            <v>2017</v>
          </cell>
          <cell r="F1495" t="str">
            <v>TA</v>
          </cell>
          <cell r="G1495" t="str">
            <v>40 x FRONT END CES CAP32 v1,2</v>
          </cell>
          <cell r="H1495" t="str">
            <v>OF4173</v>
          </cell>
          <cell r="I1495"/>
          <cell r="J1495">
            <v>4</v>
          </cell>
          <cell r="K1495">
            <v>3.08</v>
          </cell>
          <cell r="L1495">
            <v>0.91999999999999993</v>
          </cell>
          <cell r="M1495">
            <v>0.77</v>
          </cell>
          <cell r="N1495" t="str">
            <v>-</v>
          </cell>
          <cell r="O1495" t="str">
            <v>-</v>
          </cell>
          <cell r="P1495" t="str">
            <v>EMM</v>
          </cell>
          <cell r="Q1495" t="str">
            <v>-</v>
          </cell>
          <cell r="R1495" t="str">
            <v>-</v>
          </cell>
          <cell r="S1495" t="str">
            <v>-</v>
          </cell>
          <cell r="T1495" t="str">
            <v>-</v>
          </cell>
          <cell r="U1495">
            <v>42877</v>
          </cell>
          <cell r="V1495">
            <v>42947</v>
          </cell>
          <cell r="W1495">
            <v>43063</v>
          </cell>
          <cell r="X1495">
            <v>69</v>
          </cell>
          <cell r="Y1495">
            <v>43063</v>
          </cell>
          <cell r="Z1495">
            <v>0</v>
          </cell>
        </row>
        <row r="1496">
          <cell r="C1496">
            <v>4209</v>
          </cell>
          <cell r="D1496" t="str">
            <v>SITEL</v>
          </cell>
          <cell r="E1496">
            <v>2017</v>
          </cell>
          <cell r="F1496" t="str">
            <v>TA</v>
          </cell>
          <cell r="G1496" t="str">
            <v>40 x FRONT END EE CAP32 v</v>
          </cell>
          <cell r="H1496" t="str">
            <v>OF4173</v>
          </cell>
          <cell r="I1496"/>
          <cell r="J1496">
            <v>7</v>
          </cell>
          <cell r="K1496">
            <v>4.8</v>
          </cell>
          <cell r="L1496">
            <v>2.2000000000000002</v>
          </cell>
          <cell r="M1496">
            <v>0.68571428571428572</v>
          </cell>
          <cell r="N1496" t="str">
            <v>-</v>
          </cell>
          <cell r="O1496" t="str">
            <v>-</v>
          </cell>
          <cell r="P1496" t="str">
            <v>EMM</v>
          </cell>
          <cell r="Q1496" t="str">
            <v>-</v>
          </cell>
          <cell r="R1496" t="str">
            <v>-</v>
          </cell>
          <cell r="S1496" t="str">
            <v>-</v>
          </cell>
          <cell r="T1496" t="str">
            <v>-</v>
          </cell>
          <cell r="U1496">
            <v>42877</v>
          </cell>
          <cell r="V1496">
            <v>42947</v>
          </cell>
          <cell r="W1496">
            <v>43063</v>
          </cell>
          <cell r="X1496">
            <v>69</v>
          </cell>
          <cell r="Y1496">
            <v>43063</v>
          </cell>
          <cell r="Z1496">
            <v>0</v>
          </cell>
        </row>
        <row r="1497">
          <cell r="C1497">
            <v>4210</v>
          </cell>
          <cell r="D1497" t="str">
            <v>SITEL</v>
          </cell>
          <cell r="E1497">
            <v>2017</v>
          </cell>
          <cell r="F1497" t="str">
            <v>TA</v>
          </cell>
          <cell r="G1497" t="str">
            <v>40 x RTU CAP32-48 v2.5</v>
          </cell>
          <cell r="H1497" t="str">
            <v>OF4173</v>
          </cell>
          <cell r="I1497"/>
          <cell r="J1497">
            <v>16</v>
          </cell>
          <cell r="K1497">
            <v>15.67</v>
          </cell>
          <cell r="L1497">
            <v>0.33000000000000007</v>
          </cell>
          <cell r="M1497">
            <v>0.979375</v>
          </cell>
          <cell r="N1497" t="str">
            <v>-</v>
          </cell>
          <cell r="O1497" t="str">
            <v>-</v>
          </cell>
          <cell r="P1497" t="str">
            <v>EMM</v>
          </cell>
          <cell r="Q1497" t="str">
            <v>-</v>
          </cell>
          <cell r="R1497" t="str">
            <v>-</v>
          </cell>
          <cell r="S1497" t="str">
            <v>-</v>
          </cell>
          <cell r="T1497" t="str">
            <v>-</v>
          </cell>
          <cell r="U1497">
            <v>42877</v>
          </cell>
          <cell r="V1497">
            <v>42947</v>
          </cell>
          <cell r="W1497">
            <v>43063</v>
          </cell>
          <cell r="X1497">
            <v>69</v>
          </cell>
          <cell r="Y1497">
            <v>43063</v>
          </cell>
          <cell r="Z1497">
            <v>0</v>
          </cell>
        </row>
        <row r="1498">
          <cell r="C1498">
            <v>4211</v>
          </cell>
          <cell r="D1498" t="str">
            <v>CARBAY</v>
          </cell>
          <cell r="E1498">
            <v>2017</v>
          </cell>
          <cell r="F1498" t="str">
            <v>TA</v>
          </cell>
          <cell r="G1498" t="str">
            <v>MANTENIMIENTO SCADA CARBAYIN 2.017-2.018 (Contr.Mnto.)</v>
          </cell>
          <cell r="H1498" t="str">
            <v>IND</v>
          </cell>
          <cell r="I1498"/>
          <cell r="J1498">
            <v>16</v>
          </cell>
          <cell r="K1498">
            <v>0.75</v>
          </cell>
          <cell r="L1498">
            <v>15.25</v>
          </cell>
          <cell r="M1498">
            <v>4.6875E-2</v>
          </cell>
          <cell r="N1498" t="str">
            <v>-</v>
          </cell>
          <cell r="O1498" t="str">
            <v>-</v>
          </cell>
          <cell r="P1498" t="str">
            <v>-</v>
          </cell>
          <cell r="Q1498" t="str">
            <v>JMG</v>
          </cell>
          <cell r="R1498" t="str">
            <v>-</v>
          </cell>
          <cell r="S1498" t="str">
            <v>-</v>
          </cell>
          <cell r="T1498" t="str">
            <v>-</v>
          </cell>
          <cell r="U1498">
            <v>42887</v>
          </cell>
          <cell r="V1498">
            <v>43251</v>
          </cell>
          <cell r="W1498">
            <v>43251</v>
          </cell>
          <cell r="X1498">
            <v>360</v>
          </cell>
          <cell r="Y1498">
            <v>43250</v>
          </cell>
          <cell r="Z1498">
            <v>0</v>
          </cell>
        </row>
        <row r="1499">
          <cell r="C1499">
            <v>4212</v>
          </cell>
          <cell r="D1499" t="str">
            <v>SITEL</v>
          </cell>
          <cell r="E1499">
            <v>2017</v>
          </cell>
          <cell r="F1499" t="str">
            <v>TA</v>
          </cell>
          <cell r="G1499" t="str">
            <v>2 x MODEM RADIO v2.2</v>
          </cell>
          <cell r="H1499" t="str">
            <v>OF4128</v>
          </cell>
          <cell r="I1499"/>
          <cell r="J1499">
            <v>2</v>
          </cell>
          <cell r="K1499">
            <v>1.42</v>
          </cell>
          <cell r="L1499">
            <v>0.58000000000000007</v>
          </cell>
          <cell r="M1499">
            <v>0.71</v>
          </cell>
          <cell r="N1499" t="str">
            <v>-</v>
          </cell>
          <cell r="O1499" t="str">
            <v>-</v>
          </cell>
          <cell r="P1499" t="str">
            <v>EMM</v>
          </cell>
          <cell r="Q1499" t="str">
            <v>-</v>
          </cell>
          <cell r="R1499" t="str">
            <v>-</v>
          </cell>
          <cell r="S1499" t="str">
            <v>-</v>
          </cell>
          <cell r="T1499" t="str">
            <v>-</v>
          </cell>
          <cell r="U1499">
            <v>42885</v>
          </cell>
          <cell r="V1499">
            <v>42886</v>
          </cell>
          <cell r="W1499">
            <v>42886</v>
          </cell>
          <cell r="X1499">
            <v>0</v>
          </cell>
          <cell r="Y1499">
            <v>42886</v>
          </cell>
          <cell r="Z1499">
            <v>0</v>
          </cell>
        </row>
        <row r="1500">
          <cell r="C1500">
            <v>4213</v>
          </cell>
          <cell r="D1500" t="str">
            <v>ORMAZA</v>
          </cell>
          <cell r="E1500">
            <v>2017</v>
          </cell>
          <cell r="F1500" t="str">
            <v>TA</v>
          </cell>
          <cell r="G1500" t="str">
            <v>CC SCADA CREVILLENTE v6.3</v>
          </cell>
          <cell r="H1500" t="str">
            <v>IND</v>
          </cell>
          <cell r="I1500"/>
          <cell r="J1500">
            <v>6</v>
          </cell>
          <cell r="K1500">
            <v>2.25</v>
          </cell>
          <cell r="L1500">
            <v>3.75</v>
          </cell>
          <cell r="M1500">
            <v>0.375</v>
          </cell>
          <cell r="N1500" t="str">
            <v>-</v>
          </cell>
          <cell r="O1500" t="str">
            <v>-</v>
          </cell>
          <cell r="P1500" t="str">
            <v>-</v>
          </cell>
          <cell r="Q1500" t="str">
            <v>JMG</v>
          </cell>
          <cell r="R1500" t="str">
            <v>-</v>
          </cell>
          <cell r="S1500" t="str">
            <v>-</v>
          </cell>
          <cell r="T1500" t="str">
            <v>-</v>
          </cell>
          <cell r="U1500">
            <v>42885</v>
          </cell>
          <cell r="V1500">
            <v>42888</v>
          </cell>
          <cell r="W1500">
            <v>43479</v>
          </cell>
          <cell r="X1500">
            <v>2</v>
          </cell>
          <cell r="Y1500">
            <v>43479</v>
          </cell>
          <cell r="Z1500">
            <v>0</v>
          </cell>
        </row>
        <row r="1501">
          <cell r="C1501">
            <v>4214</v>
          </cell>
          <cell r="D1501" t="str">
            <v>ORMAZA</v>
          </cell>
          <cell r="E1501">
            <v>2017</v>
          </cell>
          <cell r="F1501" t="str">
            <v>TA</v>
          </cell>
          <cell r="G1501" t="str">
            <v>CC SCADA CREVILLENTE v6.4</v>
          </cell>
          <cell r="H1501" t="str">
            <v>OF4213</v>
          </cell>
          <cell r="I1501"/>
          <cell r="J1501">
            <v>6</v>
          </cell>
          <cell r="K1501">
            <v>1.5</v>
          </cell>
          <cell r="L1501">
            <v>4.5</v>
          </cell>
          <cell r="M1501">
            <v>0.25</v>
          </cell>
          <cell r="N1501" t="str">
            <v>-</v>
          </cell>
          <cell r="O1501" t="str">
            <v>-</v>
          </cell>
          <cell r="P1501" t="str">
            <v>-</v>
          </cell>
          <cell r="Q1501" t="str">
            <v>JMG</v>
          </cell>
          <cell r="R1501" t="str">
            <v>-</v>
          </cell>
          <cell r="S1501" t="str">
            <v>-</v>
          </cell>
          <cell r="T1501" t="str">
            <v>-</v>
          </cell>
          <cell r="U1501">
            <v>42885</v>
          </cell>
          <cell r="V1501">
            <v>42888</v>
          </cell>
          <cell r="W1501">
            <v>43479</v>
          </cell>
          <cell r="X1501">
            <v>2</v>
          </cell>
          <cell r="Y1501">
            <v>43479</v>
          </cell>
          <cell r="Z1501">
            <v>0</v>
          </cell>
        </row>
        <row r="1502">
          <cell r="C1502">
            <v>4215</v>
          </cell>
          <cell r="D1502" t="str">
            <v>CIAELE</v>
          </cell>
          <cell r="E1502">
            <v>2017</v>
          </cell>
          <cell r="F1502" t="str">
            <v>TA</v>
          </cell>
          <cell r="G1502" t="str">
            <v>MANTENIMIENTO SCADA TEDIS.Net CIA ELECTRIFICACION 01/06/2.017-31/05/2.018 (Contr.Mnto.)</v>
          </cell>
          <cell r="H1502" t="str">
            <v>IND</v>
          </cell>
          <cell r="I1502"/>
          <cell r="J1502">
            <v>16</v>
          </cell>
          <cell r="K1502">
            <v>5</v>
          </cell>
          <cell r="L1502">
            <v>11</v>
          </cell>
          <cell r="M1502">
            <v>0.3125</v>
          </cell>
          <cell r="N1502" t="str">
            <v>-</v>
          </cell>
          <cell r="O1502" t="str">
            <v>-</v>
          </cell>
          <cell r="P1502" t="str">
            <v>-</v>
          </cell>
          <cell r="Q1502" t="str">
            <v>JMG</v>
          </cell>
          <cell r="R1502" t="str">
            <v>-</v>
          </cell>
          <cell r="S1502" t="str">
            <v>-</v>
          </cell>
          <cell r="T1502" t="str">
            <v>-</v>
          </cell>
          <cell r="U1502">
            <v>42887</v>
          </cell>
          <cell r="V1502">
            <v>43251</v>
          </cell>
          <cell r="W1502">
            <v>43251</v>
          </cell>
          <cell r="X1502">
            <v>360</v>
          </cell>
          <cell r="Y1502">
            <v>43251</v>
          </cell>
          <cell r="Z1502">
            <v>0</v>
          </cell>
        </row>
        <row r="1503">
          <cell r="C1503">
            <v>4216</v>
          </cell>
          <cell r="D1503" t="str">
            <v>ASEELE</v>
          </cell>
          <cell r="E1503">
            <v>2017</v>
          </cell>
          <cell r="F1503" t="str">
            <v>TA</v>
          </cell>
          <cell r="G1503" t="str">
            <v>MANTENIMIENTO CC SCADA ALSET 01/06/2.017-31/05/2.018 (Contr.Mnto.)</v>
          </cell>
          <cell r="H1503" t="str">
            <v>IND</v>
          </cell>
          <cell r="I1503"/>
          <cell r="J1503">
            <v>8</v>
          </cell>
          <cell r="K1503">
            <v>8.25</v>
          </cell>
          <cell r="L1503">
            <v>-0.25</v>
          </cell>
          <cell r="M1503">
            <v>1.03125</v>
          </cell>
          <cell r="N1503" t="str">
            <v>-</v>
          </cell>
          <cell r="O1503" t="str">
            <v>-</v>
          </cell>
          <cell r="P1503" t="str">
            <v>-</v>
          </cell>
          <cell r="Q1503" t="str">
            <v>JMG</v>
          </cell>
          <cell r="R1503" t="str">
            <v>-</v>
          </cell>
          <cell r="S1503" t="str">
            <v>-</v>
          </cell>
          <cell r="T1503" t="str">
            <v>-</v>
          </cell>
          <cell r="U1503">
            <v>42887</v>
          </cell>
          <cell r="V1503">
            <v>43251</v>
          </cell>
          <cell r="W1503">
            <v>43251</v>
          </cell>
          <cell r="X1503">
            <v>360</v>
          </cell>
          <cell r="Y1503">
            <v>43251</v>
          </cell>
          <cell r="Z1503">
            <v>0</v>
          </cell>
        </row>
        <row r="1504">
          <cell r="C1504">
            <v>4217</v>
          </cell>
          <cell r="D1504" t="str">
            <v>ASEELE</v>
          </cell>
          <cell r="E1504">
            <v>2017</v>
          </cell>
          <cell r="F1504" t="str">
            <v>TA</v>
          </cell>
          <cell r="G1504" t="str">
            <v>MANTENIMIENTO SGT ALSET 01/06/2.017-31/05/2.018 (Contr.Mnto.)</v>
          </cell>
          <cell r="H1504" t="str">
            <v>IND</v>
          </cell>
          <cell r="I1504"/>
          <cell r="J1504">
            <v>8</v>
          </cell>
          <cell r="K1504">
            <v>1</v>
          </cell>
          <cell r="L1504">
            <v>7</v>
          </cell>
          <cell r="M1504">
            <v>0.125</v>
          </cell>
          <cell r="N1504" t="str">
            <v>-</v>
          </cell>
          <cell r="O1504" t="str">
            <v>-</v>
          </cell>
          <cell r="P1504" t="str">
            <v>-</v>
          </cell>
          <cell r="Q1504" t="str">
            <v>-</v>
          </cell>
          <cell r="R1504" t="str">
            <v>TRS</v>
          </cell>
          <cell r="S1504" t="str">
            <v>-</v>
          </cell>
          <cell r="T1504" t="str">
            <v>-</v>
          </cell>
          <cell r="U1504">
            <v>42887</v>
          </cell>
          <cell r="V1504">
            <v>43251</v>
          </cell>
          <cell r="W1504">
            <v>43251</v>
          </cell>
          <cell r="X1504">
            <v>360</v>
          </cell>
          <cell r="Y1504">
            <v>43251</v>
          </cell>
          <cell r="Z1504">
            <v>0</v>
          </cell>
        </row>
        <row r="1505">
          <cell r="C1505">
            <v>4218</v>
          </cell>
          <cell r="D1505" t="str">
            <v>ELSACO</v>
          </cell>
          <cell r="E1505">
            <v>2017</v>
          </cell>
          <cell r="F1505" t="str">
            <v>TA</v>
          </cell>
          <cell r="G1505" t="str">
            <v>MANTENIMENT CSSat STA.COLOMA 2017-06</v>
          </cell>
          <cell r="H1505" t="str">
            <v>IND</v>
          </cell>
          <cell r="I1505"/>
          <cell r="J1505">
            <v>7</v>
          </cell>
          <cell r="K1505">
            <v>7.5</v>
          </cell>
          <cell r="L1505">
            <v>-0.5</v>
          </cell>
          <cell r="M1505">
            <v>1.0714285714285714</v>
          </cell>
          <cell r="N1505" t="str">
            <v>-</v>
          </cell>
          <cell r="O1505" t="str">
            <v>-</v>
          </cell>
          <cell r="P1505" t="str">
            <v>-</v>
          </cell>
          <cell r="Q1505" t="str">
            <v>-</v>
          </cell>
          <cell r="R1505" t="str">
            <v>TRS</v>
          </cell>
          <cell r="S1505" t="str">
            <v>-</v>
          </cell>
          <cell r="T1505" t="str">
            <v>-</v>
          </cell>
          <cell r="U1505">
            <v>42887</v>
          </cell>
          <cell r="V1505">
            <v>42916</v>
          </cell>
          <cell r="W1505">
            <v>42916</v>
          </cell>
          <cell r="X1505">
            <v>29</v>
          </cell>
          <cell r="Y1505">
            <v>42916</v>
          </cell>
          <cell r="Z1505">
            <v>0</v>
          </cell>
        </row>
        <row r="1506">
          <cell r="C1506">
            <v>4219</v>
          </cell>
          <cell r="D1506" t="str">
            <v>SERGAR</v>
          </cell>
          <cell r="E1506">
            <v>2017</v>
          </cell>
          <cell r="F1506" t="str">
            <v>TA</v>
          </cell>
          <cell r="G1506" t="str">
            <v>MANTENIMENT CSSat SERVILIANO 2017-06</v>
          </cell>
          <cell r="H1506" t="str">
            <v>IND</v>
          </cell>
          <cell r="I1506"/>
          <cell r="J1506">
            <v>6</v>
          </cell>
          <cell r="K1506">
            <v>1</v>
          </cell>
          <cell r="L1506">
            <v>5</v>
          </cell>
          <cell r="M1506">
            <v>0.16666666666666666</v>
          </cell>
          <cell r="N1506" t="str">
            <v>-</v>
          </cell>
          <cell r="O1506" t="str">
            <v>-</v>
          </cell>
          <cell r="P1506" t="str">
            <v>-</v>
          </cell>
          <cell r="Q1506" t="str">
            <v>-</v>
          </cell>
          <cell r="R1506" t="str">
            <v>TRS</v>
          </cell>
          <cell r="S1506" t="str">
            <v>-</v>
          </cell>
          <cell r="T1506" t="str">
            <v>-</v>
          </cell>
          <cell r="U1506">
            <v>42887</v>
          </cell>
          <cell r="V1506">
            <v>42916</v>
          </cell>
          <cell r="W1506">
            <v>42916</v>
          </cell>
          <cell r="X1506">
            <v>29</v>
          </cell>
          <cell r="Y1506">
            <v>42916</v>
          </cell>
          <cell r="Z1506">
            <v>0</v>
          </cell>
        </row>
        <row r="1507">
          <cell r="C1507">
            <v>4220</v>
          </cell>
          <cell r="D1507" t="str">
            <v>EAECEU</v>
          </cell>
          <cell r="E1507">
            <v>2017</v>
          </cell>
          <cell r="F1507" t="str">
            <v>TA</v>
          </cell>
          <cell r="G1507" t="str">
            <v>MANTENIMENT CSSat CEUTA 2017-06</v>
          </cell>
          <cell r="H1507" t="str">
            <v>IND</v>
          </cell>
          <cell r="I1507"/>
          <cell r="J1507">
            <v>10</v>
          </cell>
          <cell r="K1507">
            <v>10.25</v>
          </cell>
          <cell r="L1507">
            <v>-0.25</v>
          </cell>
          <cell r="M1507">
            <v>1.0249999999999999</v>
          </cell>
          <cell r="N1507" t="str">
            <v>-</v>
          </cell>
          <cell r="O1507" t="str">
            <v>-</v>
          </cell>
          <cell r="P1507" t="str">
            <v>-</v>
          </cell>
          <cell r="Q1507" t="str">
            <v>-</v>
          </cell>
          <cell r="R1507" t="str">
            <v>TRS</v>
          </cell>
          <cell r="S1507" t="str">
            <v>-</v>
          </cell>
          <cell r="T1507" t="str">
            <v>-</v>
          </cell>
          <cell r="U1507">
            <v>42887</v>
          </cell>
          <cell r="V1507">
            <v>42916</v>
          </cell>
          <cell r="W1507">
            <v>42916</v>
          </cell>
          <cell r="X1507">
            <v>29</v>
          </cell>
          <cell r="Y1507">
            <v>42916</v>
          </cell>
          <cell r="Z1507">
            <v>0</v>
          </cell>
        </row>
        <row r="1508">
          <cell r="C1508">
            <v>4221</v>
          </cell>
          <cell r="D1508" t="str">
            <v>ELEMON</v>
          </cell>
          <cell r="E1508">
            <v>2017</v>
          </cell>
          <cell r="F1508" t="str">
            <v>TA</v>
          </cell>
          <cell r="G1508" t="str">
            <v>MANTENIMENT CSSat MONTOLIU 2017-06</v>
          </cell>
          <cell r="H1508" t="str">
            <v>IND</v>
          </cell>
          <cell r="I1508"/>
          <cell r="J1508">
            <v>4</v>
          </cell>
          <cell r="K1508">
            <v>1</v>
          </cell>
          <cell r="L1508">
            <v>3</v>
          </cell>
          <cell r="M1508">
            <v>0.25</v>
          </cell>
          <cell r="N1508" t="str">
            <v>-</v>
          </cell>
          <cell r="O1508" t="str">
            <v>-</v>
          </cell>
          <cell r="P1508" t="str">
            <v>-</v>
          </cell>
          <cell r="Q1508" t="str">
            <v>-</v>
          </cell>
          <cell r="R1508" t="str">
            <v>TRS</v>
          </cell>
          <cell r="S1508" t="str">
            <v>-</v>
          </cell>
          <cell r="T1508" t="str">
            <v>-</v>
          </cell>
          <cell r="U1508">
            <v>42887</v>
          </cell>
          <cell r="V1508">
            <v>42916</v>
          </cell>
          <cell r="W1508">
            <v>42916</v>
          </cell>
          <cell r="X1508">
            <v>29</v>
          </cell>
          <cell r="Y1508">
            <v>42916</v>
          </cell>
          <cell r="Z1508">
            <v>0</v>
          </cell>
        </row>
        <row r="1509">
          <cell r="C1509">
            <v>4222</v>
          </cell>
          <cell r="D1509" t="str">
            <v>SUMTAR</v>
          </cell>
          <cell r="E1509">
            <v>2017</v>
          </cell>
          <cell r="F1509" t="str">
            <v>TA</v>
          </cell>
          <cell r="G1509" t="str">
            <v>MANTENIMENT CSSat TARRASENSES 2017-06</v>
          </cell>
          <cell r="H1509" t="str">
            <v>IND</v>
          </cell>
          <cell r="I1509"/>
          <cell r="J1509">
            <v>4</v>
          </cell>
          <cell r="K1509">
            <v>4</v>
          </cell>
          <cell r="L1509">
            <v>0</v>
          </cell>
          <cell r="M1509">
            <v>1</v>
          </cell>
          <cell r="N1509" t="str">
            <v>-</v>
          </cell>
          <cell r="O1509" t="str">
            <v>-</v>
          </cell>
          <cell r="P1509" t="str">
            <v>-</v>
          </cell>
          <cell r="Q1509" t="str">
            <v>-</v>
          </cell>
          <cell r="R1509" t="str">
            <v>TRS</v>
          </cell>
          <cell r="S1509" t="str">
            <v>-</v>
          </cell>
          <cell r="T1509" t="str">
            <v>-</v>
          </cell>
          <cell r="U1509">
            <v>42887</v>
          </cell>
          <cell r="V1509">
            <v>42916</v>
          </cell>
          <cell r="W1509">
            <v>42916</v>
          </cell>
          <cell r="X1509">
            <v>29</v>
          </cell>
          <cell r="Y1509">
            <v>42916</v>
          </cell>
          <cell r="Z1509">
            <v>0</v>
          </cell>
        </row>
        <row r="1510">
          <cell r="C1510">
            <v>4223</v>
          </cell>
          <cell r="D1510" t="str">
            <v>ELECAR</v>
          </cell>
          <cell r="E1510">
            <v>2017</v>
          </cell>
          <cell r="F1510" t="str">
            <v>TA</v>
          </cell>
          <cell r="G1510" t="str">
            <v>MANTENIMENT CSSat CARDENER 2017-06</v>
          </cell>
          <cell r="H1510" t="str">
            <v>IND</v>
          </cell>
          <cell r="I1510"/>
          <cell r="J1510">
            <v>5</v>
          </cell>
          <cell r="K1510">
            <v>2</v>
          </cell>
          <cell r="L1510">
            <v>3</v>
          </cell>
          <cell r="M1510">
            <v>0.4</v>
          </cell>
          <cell r="N1510" t="str">
            <v>-</v>
          </cell>
          <cell r="O1510" t="str">
            <v>-</v>
          </cell>
          <cell r="P1510" t="str">
            <v>-</v>
          </cell>
          <cell r="Q1510" t="str">
            <v>-</v>
          </cell>
          <cell r="R1510" t="str">
            <v>TRS</v>
          </cell>
          <cell r="S1510" t="str">
            <v>-</v>
          </cell>
          <cell r="T1510" t="str">
            <v>-</v>
          </cell>
          <cell r="U1510">
            <v>42887</v>
          </cell>
          <cell r="V1510">
            <v>42916</v>
          </cell>
          <cell r="W1510">
            <v>42916</v>
          </cell>
          <cell r="X1510">
            <v>29</v>
          </cell>
          <cell r="Y1510">
            <v>42916</v>
          </cell>
          <cell r="Z1510">
            <v>0</v>
          </cell>
        </row>
        <row r="1511">
          <cell r="C1511">
            <v>4224</v>
          </cell>
          <cell r="D1511" t="str">
            <v>ENEBEN</v>
          </cell>
          <cell r="E1511">
            <v>2017</v>
          </cell>
          <cell r="F1511" t="str">
            <v>TA</v>
          </cell>
          <cell r="G1511" t="str">
            <v>MANTENIMENT CSSat BENASQUE 2017-06</v>
          </cell>
          <cell r="H1511" t="str">
            <v>IND</v>
          </cell>
          <cell r="I1511"/>
          <cell r="J1511">
            <v>4</v>
          </cell>
          <cell r="K1511">
            <v>4</v>
          </cell>
          <cell r="L1511">
            <v>0</v>
          </cell>
          <cell r="M1511">
            <v>1</v>
          </cell>
          <cell r="N1511" t="str">
            <v>-</v>
          </cell>
          <cell r="O1511" t="str">
            <v>-</v>
          </cell>
          <cell r="P1511" t="str">
            <v>-</v>
          </cell>
          <cell r="Q1511" t="str">
            <v>-</v>
          </cell>
          <cell r="R1511" t="str">
            <v>TRS</v>
          </cell>
          <cell r="S1511" t="str">
            <v>-</v>
          </cell>
          <cell r="T1511" t="str">
            <v>-</v>
          </cell>
          <cell r="U1511">
            <v>42887</v>
          </cell>
          <cell r="V1511">
            <v>42916</v>
          </cell>
          <cell r="W1511">
            <v>42916</v>
          </cell>
          <cell r="X1511">
            <v>29</v>
          </cell>
          <cell r="Y1511">
            <v>42916</v>
          </cell>
          <cell r="Z1511">
            <v>0</v>
          </cell>
        </row>
        <row r="1512">
          <cell r="C1512">
            <v>4225</v>
          </cell>
          <cell r="D1512" t="str">
            <v>ELEALB</v>
          </cell>
          <cell r="E1512">
            <v>2017</v>
          </cell>
          <cell r="F1512" t="str">
            <v>TA</v>
          </cell>
          <cell r="G1512" t="str">
            <v>MANTENIMENT CSSat ALBATARREC 2.017-06</v>
          </cell>
          <cell r="H1512" t="str">
            <v>IND</v>
          </cell>
          <cell r="I1512"/>
          <cell r="J1512">
            <v>4</v>
          </cell>
          <cell r="K1512">
            <v>6.25</v>
          </cell>
          <cell r="L1512">
            <v>-2.25</v>
          </cell>
          <cell r="M1512">
            <v>1.5625</v>
          </cell>
          <cell r="N1512" t="str">
            <v>-</v>
          </cell>
          <cell r="O1512" t="str">
            <v>-</v>
          </cell>
          <cell r="P1512" t="str">
            <v>-</v>
          </cell>
          <cell r="Q1512" t="str">
            <v>-</v>
          </cell>
          <cell r="R1512" t="str">
            <v>TRS</v>
          </cell>
          <cell r="S1512" t="str">
            <v>-</v>
          </cell>
          <cell r="T1512" t="str">
            <v>-</v>
          </cell>
          <cell r="U1512">
            <v>42887</v>
          </cell>
          <cell r="V1512">
            <v>42916</v>
          </cell>
          <cell r="W1512">
            <v>42916</v>
          </cell>
          <cell r="X1512">
            <v>29</v>
          </cell>
          <cell r="Y1512">
            <v>42916</v>
          </cell>
          <cell r="Z1512">
            <v>0</v>
          </cell>
        </row>
        <row r="1513">
          <cell r="C1513">
            <v>4226</v>
          </cell>
          <cell r="D1513" t="str">
            <v>ELTOSE</v>
          </cell>
          <cell r="E1513">
            <v>2017</v>
          </cell>
          <cell r="F1513" t="str">
            <v>TA</v>
          </cell>
          <cell r="G1513" t="str">
            <v>MANTENIMENT CSSat T.SEGRE 2017-06</v>
          </cell>
          <cell r="H1513" t="str">
            <v>IND</v>
          </cell>
          <cell r="I1513"/>
          <cell r="J1513">
            <v>4</v>
          </cell>
          <cell r="K1513">
            <v>5.5</v>
          </cell>
          <cell r="L1513">
            <v>-1.5</v>
          </cell>
          <cell r="M1513">
            <v>1.375</v>
          </cell>
          <cell r="N1513" t="str">
            <v>-</v>
          </cell>
          <cell r="O1513" t="str">
            <v>-</v>
          </cell>
          <cell r="P1513" t="str">
            <v>-</v>
          </cell>
          <cell r="Q1513" t="str">
            <v>-</v>
          </cell>
          <cell r="R1513" t="str">
            <v>TRS</v>
          </cell>
          <cell r="S1513" t="str">
            <v>-</v>
          </cell>
          <cell r="T1513" t="str">
            <v>-</v>
          </cell>
          <cell r="U1513">
            <v>42887</v>
          </cell>
          <cell r="V1513">
            <v>42916</v>
          </cell>
          <cell r="W1513">
            <v>42916</v>
          </cell>
          <cell r="X1513">
            <v>29</v>
          </cell>
          <cell r="Y1513">
            <v>42916</v>
          </cell>
          <cell r="Z1513">
            <v>0</v>
          </cell>
        </row>
        <row r="1514">
          <cell r="C1514">
            <v>4227</v>
          </cell>
          <cell r="D1514" t="str">
            <v>ELECAD</v>
          </cell>
          <cell r="E1514">
            <v>2017</v>
          </cell>
          <cell r="F1514" t="str">
            <v>TA</v>
          </cell>
          <cell r="G1514" t="str">
            <v>MANTENIMENT CSSat CADIZ 2017-06</v>
          </cell>
          <cell r="H1514" t="str">
            <v>IND</v>
          </cell>
          <cell r="I1514"/>
          <cell r="J1514">
            <v>6</v>
          </cell>
          <cell r="K1514">
            <v>6</v>
          </cell>
          <cell r="L1514">
            <v>0</v>
          </cell>
          <cell r="M1514">
            <v>1</v>
          </cell>
          <cell r="N1514" t="str">
            <v>-</v>
          </cell>
          <cell r="O1514" t="str">
            <v>-</v>
          </cell>
          <cell r="P1514" t="str">
            <v>-</v>
          </cell>
          <cell r="Q1514" t="str">
            <v>-</v>
          </cell>
          <cell r="R1514" t="str">
            <v>TRS</v>
          </cell>
          <cell r="S1514" t="str">
            <v>-</v>
          </cell>
          <cell r="T1514" t="str">
            <v>-</v>
          </cell>
          <cell r="U1514">
            <v>42887</v>
          </cell>
          <cell r="V1514">
            <v>42916</v>
          </cell>
          <cell r="W1514">
            <v>42916</v>
          </cell>
          <cell r="X1514">
            <v>29</v>
          </cell>
          <cell r="Y1514">
            <v>42916</v>
          </cell>
          <cell r="Z1514">
            <v>0</v>
          </cell>
        </row>
        <row r="1515">
          <cell r="C1515">
            <v>4228</v>
          </cell>
          <cell r="D1515" t="str">
            <v>EMSA</v>
          </cell>
          <cell r="E1515">
            <v>2017</v>
          </cell>
          <cell r="F1515" t="str">
            <v>TA</v>
          </cell>
          <cell r="G1515" t="str">
            <v>MANTENIMENT CSSat EMSA 2017-06</v>
          </cell>
          <cell r="H1515" t="str">
            <v>IND</v>
          </cell>
          <cell r="I1515"/>
          <cell r="J1515">
            <v>9</v>
          </cell>
          <cell r="K1515">
            <v>9</v>
          </cell>
          <cell r="L1515">
            <v>0</v>
          </cell>
          <cell r="M1515">
            <v>1</v>
          </cell>
          <cell r="N1515" t="str">
            <v>-</v>
          </cell>
          <cell r="O1515" t="str">
            <v>-</v>
          </cell>
          <cell r="P1515" t="str">
            <v>-</v>
          </cell>
          <cell r="Q1515" t="str">
            <v>-</v>
          </cell>
          <cell r="R1515" t="str">
            <v>TRS</v>
          </cell>
          <cell r="S1515" t="str">
            <v>-</v>
          </cell>
          <cell r="T1515" t="str">
            <v>-</v>
          </cell>
          <cell r="U1515">
            <v>42887</v>
          </cell>
          <cell r="V1515">
            <v>42916</v>
          </cell>
          <cell r="W1515">
            <v>42916</v>
          </cell>
          <cell r="X1515">
            <v>29</v>
          </cell>
          <cell r="Y1515">
            <v>42916</v>
          </cell>
          <cell r="Z1515">
            <v>0</v>
          </cell>
        </row>
        <row r="1516">
          <cell r="C1516">
            <v>4229</v>
          </cell>
          <cell r="D1516" t="str">
            <v>ENEBEN</v>
          </cell>
          <cell r="E1516">
            <v>2017</v>
          </cell>
          <cell r="F1516" t="str">
            <v>TA</v>
          </cell>
          <cell r="G1516" t="str">
            <v>Re-Instal.lacio Aplicatius SW BENASQUE</v>
          </cell>
          <cell r="H1516" t="str">
            <v>IND</v>
          </cell>
          <cell r="I1516"/>
          <cell r="J1516">
            <v>8</v>
          </cell>
          <cell r="K1516">
            <v>7.5</v>
          </cell>
          <cell r="L1516">
            <v>0.5</v>
          </cell>
          <cell r="M1516">
            <v>0.9375</v>
          </cell>
          <cell r="N1516" t="str">
            <v>-</v>
          </cell>
          <cell r="O1516" t="str">
            <v>-</v>
          </cell>
          <cell r="P1516" t="str">
            <v>-</v>
          </cell>
          <cell r="Q1516" t="str">
            <v>-</v>
          </cell>
          <cell r="R1516" t="str">
            <v>TRS</v>
          </cell>
          <cell r="S1516" t="str">
            <v>-</v>
          </cell>
          <cell r="T1516" t="str">
            <v>-</v>
          </cell>
          <cell r="U1516">
            <v>42888</v>
          </cell>
          <cell r="V1516">
            <v>42902</v>
          </cell>
          <cell r="W1516">
            <v>42942</v>
          </cell>
          <cell r="X1516">
            <v>14</v>
          </cell>
          <cell r="Y1516">
            <v>42942</v>
          </cell>
          <cell r="Z1516">
            <v>0</v>
          </cell>
        </row>
        <row r="1517">
          <cell r="C1517"/>
          <cell r="D1517"/>
          <cell r="E1517"/>
          <cell r="F1517"/>
          <cell r="G1517"/>
          <cell r="H1517"/>
          <cell r="I1517"/>
          <cell r="J1517">
            <v>254</v>
          </cell>
          <cell r="K1517">
            <v>226.14</v>
          </cell>
          <cell r="L1517">
            <v>27.860000000000014</v>
          </cell>
          <cell r="M1517"/>
          <cell r="N1517"/>
          <cell r="O1517"/>
          <cell r="P1517"/>
          <cell r="Q1517"/>
          <cell r="R1517"/>
          <cell r="S1517"/>
          <cell r="T1517"/>
          <cell r="U1517"/>
          <cell r="V1517"/>
          <cell r="W1517"/>
          <cell r="X1517"/>
          <cell r="Y1517"/>
          <cell r="Z1517">
            <v>-8</v>
          </cell>
        </row>
        <row r="1518">
          <cell r="L1518"/>
          <cell r="M1518"/>
          <cell r="Z1518"/>
        </row>
        <row r="1519">
          <cell r="D1519"/>
          <cell r="E1519"/>
          <cell r="F1519"/>
          <cell r="G1519"/>
          <cell r="H1519"/>
          <cell r="I1519"/>
          <cell r="J1519"/>
          <cell r="K1519"/>
          <cell r="L1519"/>
          <cell r="M1519"/>
          <cell r="N1519"/>
          <cell r="O1519"/>
          <cell r="P1519"/>
          <cell r="Q1519"/>
          <cell r="R1519"/>
          <cell r="S1519"/>
          <cell r="T1519"/>
          <cell r="U1519"/>
          <cell r="Z1519"/>
        </row>
        <row r="1520">
          <cell r="D1520"/>
          <cell r="E1520"/>
          <cell r="F1520"/>
          <cell r="G1520"/>
          <cell r="H1520"/>
          <cell r="I1520"/>
          <cell r="J1520"/>
          <cell r="K1520"/>
          <cell r="N1520" t="str">
            <v>APROVISIONAMENTS</v>
          </cell>
          <cell r="O1520" t="str">
            <v>ADMINISTRACIO</v>
          </cell>
          <cell r="P1520" t="str">
            <v>OPERACIONS</v>
          </cell>
          <cell r="Q1520" t="str">
            <v>IMPLEMENTACIO</v>
          </cell>
          <cell r="R1520" t="str">
            <v>DESENVOLUPAMENT</v>
          </cell>
          <cell r="S1520" t="str">
            <v>COMERCIAL</v>
          </cell>
          <cell r="T1520" t="str">
            <v>CONSUL.TELCOMUNIC.</v>
          </cell>
          <cell r="U1520"/>
          <cell r="Z1520"/>
        </row>
        <row r="1521">
          <cell r="N1521"/>
          <cell r="O1521"/>
          <cell r="P1521"/>
          <cell r="Q1521"/>
          <cell r="R1521"/>
          <cell r="S1521"/>
          <cell r="T1521"/>
          <cell r="U1521"/>
          <cell r="Z1521"/>
        </row>
        <row r="1522">
          <cell r="N1522"/>
          <cell r="O1522"/>
          <cell r="P1522"/>
          <cell r="Q1522"/>
          <cell r="R1522"/>
          <cell r="S1522"/>
          <cell r="T1522"/>
          <cell r="U1522"/>
          <cell r="Z1522"/>
        </row>
        <row r="1523">
          <cell r="N1523"/>
          <cell r="O1523"/>
          <cell r="P1523"/>
          <cell r="Q1523"/>
          <cell r="R1523"/>
          <cell r="S1523"/>
          <cell r="T1523"/>
          <cell r="U1523"/>
          <cell r="Z1523"/>
        </row>
        <row r="1524">
          <cell r="E1524"/>
          <cell r="F1524"/>
          <cell r="G1524"/>
          <cell r="H1524"/>
          <cell r="I1524"/>
          <cell r="J1524"/>
          <cell r="K1524"/>
          <cell r="L1524"/>
          <cell r="M1524"/>
          <cell r="N1524"/>
          <cell r="O1524"/>
          <cell r="P1524"/>
          <cell r="Q1524"/>
          <cell r="R1524"/>
          <cell r="S1524"/>
          <cell r="T1524"/>
          <cell r="U1524"/>
          <cell r="Z1524"/>
        </row>
        <row r="1525">
          <cell r="E1525" t="str">
            <v>Projectes (EXTERNS) en curs 2.017</v>
          </cell>
          <cell r="F1525"/>
          <cell r="G1525"/>
          <cell r="H1525"/>
          <cell r="I1525"/>
          <cell r="J1525"/>
          <cell r="K1525"/>
          <cell r="L1525"/>
          <cell r="M1525"/>
          <cell r="N1525"/>
          <cell r="O1525"/>
          <cell r="P1525"/>
          <cell r="Q1525"/>
          <cell r="R1525"/>
          <cell r="S1525"/>
          <cell r="T1525"/>
          <cell r="U1525"/>
          <cell r="Z1525"/>
        </row>
        <row r="1526">
          <cell r="N1526"/>
          <cell r="O1526"/>
          <cell r="P1526"/>
          <cell r="Q1526"/>
          <cell r="R1526"/>
          <cell r="S1526"/>
          <cell r="T1526"/>
          <cell r="U1526"/>
          <cell r="Z1526"/>
        </row>
        <row r="1527">
          <cell r="C1527"/>
          <cell r="D1527"/>
          <cell r="E1527"/>
          <cell r="F1527"/>
          <cell r="G1527"/>
          <cell r="H1527"/>
          <cell r="I1527"/>
          <cell r="J1527"/>
          <cell r="K1527"/>
          <cell r="L1527"/>
          <cell r="M1527"/>
          <cell r="N1527"/>
          <cell r="O1527"/>
          <cell r="P1527"/>
          <cell r="Q1527"/>
          <cell r="R1527"/>
          <cell r="S1527"/>
          <cell r="T1527"/>
          <cell r="U1527"/>
          <cell r="V1527"/>
          <cell r="W1527"/>
          <cell r="X1527"/>
          <cell r="Y1527"/>
          <cell r="Z1527"/>
        </row>
        <row r="1528">
          <cell r="C1528" t="str">
            <v>OF</v>
          </cell>
          <cell r="D1528" t="str">
            <v>CLIENT</v>
          </cell>
          <cell r="E1528" t="str">
            <v>ANY</v>
          </cell>
          <cell r="F1528" t="str">
            <v>STATUS</v>
          </cell>
          <cell r="G1528" t="str">
            <v>PROJECTE</v>
          </cell>
          <cell r="H1528" t="str">
            <v>TIPUS OF o DEPENDENCIA</v>
          </cell>
          <cell r="I1528"/>
          <cell r="J1528" t="str">
            <v>PREV</v>
          </cell>
          <cell r="K1528" t="str">
            <v>TOTAL</v>
          </cell>
          <cell r="L1528" t="str">
            <v>DESV</v>
          </cell>
          <cell r="M1528" t="str">
            <v>AVANÇ</v>
          </cell>
          <cell r="N1528" t="str">
            <v>DPT. IMPLICATS</v>
          </cell>
          <cell r="O1528"/>
          <cell r="P1528"/>
          <cell r="Q1528"/>
          <cell r="R1528"/>
          <cell r="S1528"/>
          <cell r="T1528"/>
          <cell r="U1528" t="str">
            <v>DATA</v>
          </cell>
          <cell r="V1528" t="str">
            <v>DATA</v>
          </cell>
          <cell r="W1528" t="str">
            <v>DATA</v>
          </cell>
          <cell r="X1528" t="str">
            <v>DURADA</v>
          </cell>
          <cell r="Y1528" t="str">
            <v>DATA</v>
          </cell>
          <cell r="Z1528" t="str">
            <v>DESVIAC.</v>
          </cell>
        </row>
        <row r="1529">
          <cell r="C1529"/>
          <cell r="D1529"/>
          <cell r="E1529"/>
          <cell r="F1529"/>
          <cell r="G1529"/>
          <cell r="H1529"/>
          <cell r="I1529"/>
          <cell r="J1529"/>
          <cell r="K1529" t="str">
            <v>REAL</v>
          </cell>
          <cell r="L1529"/>
          <cell r="M1529"/>
          <cell r="N1529"/>
          <cell r="O1529"/>
          <cell r="P1529"/>
          <cell r="Q1529"/>
          <cell r="R1529"/>
          <cell r="S1529"/>
          <cell r="T1529"/>
          <cell r="U1529" t="str">
            <v>INICI</v>
          </cell>
          <cell r="V1529" t="str">
            <v>ENTREGA</v>
          </cell>
          <cell r="W1529" t="str">
            <v>REVISADA</v>
          </cell>
          <cell r="X1529"/>
          <cell r="Y1529" t="str">
            <v>ACCEP.</v>
          </cell>
          <cell r="Z1529"/>
        </row>
        <row r="1530">
          <cell r="C1530"/>
          <cell r="D1530"/>
          <cell r="E1530"/>
          <cell r="F1530"/>
          <cell r="G1530"/>
          <cell r="H1530"/>
          <cell r="I1530"/>
          <cell r="J1530"/>
          <cell r="K1530"/>
          <cell r="L1530"/>
          <cell r="M1530"/>
          <cell r="N1530"/>
          <cell r="O1530"/>
          <cell r="P1530"/>
          <cell r="Q1530"/>
          <cell r="R1530"/>
          <cell r="S1530"/>
          <cell r="T1530"/>
          <cell r="U1530"/>
          <cell r="V1530"/>
          <cell r="W1530"/>
          <cell r="X1530"/>
          <cell r="Y1530"/>
          <cell r="Z1530"/>
        </row>
        <row r="1531">
          <cell r="C1531">
            <v>4230</v>
          </cell>
          <cell r="D1531" t="str">
            <v>ORMAZA</v>
          </cell>
          <cell r="E1531">
            <v>2017</v>
          </cell>
          <cell r="F1531" t="str">
            <v>TA</v>
          </cell>
          <cell r="G1531" t="str">
            <v>CC SCADA CREVILLENTE v6.5</v>
          </cell>
          <cell r="H1531" t="str">
            <v>OF4213</v>
          </cell>
          <cell r="I1531"/>
          <cell r="J1531">
            <v>6</v>
          </cell>
          <cell r="K1531">
            <v>3.5</v>
          </cell>
          <cell r="L1531">
            <v>2.5</v>
          </cell>
          <cell r="M1531">
            <v>0.58333333333333337</v>
          </cell>
          <cell r="N1531" t="str">
            <v>-</v>
          </cell>
          <cell r="O1531" t="str">
            <v>-</v>
          </cell>
          <cell r="P1531" t="str">
            <v>-</v>
          </cell>
          <cell r="Q1531" t="str">
            <v>JMG</v>
          </cell>
          <cell r="R1531" t="str">
            <v>-</v>
          </cell>
          <cell r="S1531" t="str">
            <v>-</v>
          </cell>
          <cell r="T1531" t="str">
            <v>-</v>
          </cell>
          <cell r="U1531">
            <v>42888</v>
          </cell>
          <cell r="V1531">
            <v>42902</v>
          </cell>
          <cell r="W1531">
            <v>43479</v>
          </cell>
          <cell r="X1531">
            <v>14</v>
          </cell>
          <cell r="Y1531">
            <v>43479</v>
          </cell>
          <cell r="Z1531">
            <v>0</v>
          </cell>
        </row>
        <row r="1532">
          <cell r="C1532">
            <v>4231</v>
          </cell>
          <cell r="D1532" t="str">
            <v>ORMAZA</v>
          </cell>
          <cell r="E1532">
            <v>2017</v>
          </cell>
          <cell r="F1532" t="str">
            <v>TA</v>
          </cell>
          <cell r="G1532" t="str">
            <v>1x Manguera COM CAP32 - nPort 5110</v>
          </cell>
          <cell r="H1532" t="str">
            <v>OF4238</v>
          </cell>
          <cell r="I1532"/>
          <cell r="J1532">
            <v>0.4</v>
          </cell>
          <cell r="K1532">
            <v>0.41</v>
          </cell>
          <cell r="L1532">
            <v>-9.9999999999999534E-3</v>
          </cell>
          <cell r="M1532">
            <v>1.0249999999999999</v>
          </cell>
          <cell r="N1532" t="str">
            <v>-</v>
          </cell>
          <cell r="O1532" t="str">
            <v>-</v>
          </cell>
          <cell r="P1532" t="str">
            <v>EMM</v>
          </cell>
          <cell r="Q1532" t="str">
            <v>-</v>
          </cell>
          <cell r="R1532" t="str">
            <v>-</v>
          </cell>
          <cell r="S1532" t="str">
            <v>-</v>
          </cell>
          <cell r="T1532" t="str">
            <v>-</v>
          </cell>
          <cell r="U1532">
            <v>42891</v>
          </cell>
          <cell r="V1532">
            <v>42895</v>
          </cell>
          <cell r="W1532">
            <v>42895</v>
          </cell>
          <cell r="X1532">
            <v>4</v>
          </cell>
          <cell r="Y1532">
            <v>42895</v>
          </cell>
          <cell r="Z1532">
            <v>0</v>
          </cell>
        </row>
        <row r="1533">
          <cell r="C1533">
            <v>4232</v>
          </cell>
          <cell r="D1533" t="str">
            <v>BASENE</v>
          </cell>
          <cell r="E1533">
            <v>2017</v>
          </cell>
          <cell r="F1533" t="str">
            <v>TA</v>
          </cell>
          <cell r="G1533" t="str">
            <v>Inst. i PEM RTU C.T. INELGIR v1.0</v>
          </cell>
          <cell r="H1533" t="str">
            <v>PPAL</v>
          </cell>
          <cell r="I1533"/>
          <cell r="J1533">
            <v>14</v>
          </cell>
          <cell r="K1533">
            <v>11.75</v>
          </cell>
          <cell r="L1533">
            <v>2.25</v>
          </cell>
          <cell r="M1533">
            <v>0.8392857142857143</v>
          </cell>
          <cell r="N1533" t="str">
            <v>-</v>
          </cell>
          <cell r="O1533" t="str">
            <v>-</v>
          </cell>
          <cell r="P1533" t="str">
            <v>-</v>
          </cell>
          <cell r="Q1533" t="str">
            <v>JMG</v>
          </cell>
          <cell r="R1533" t="str">
            <v>-</v>
          </cell>
          <cell r="S1533" t="str">
            <v>-</v>
          </cell>
          <cell r="T1533" t="str">
            <v>-</v>
          </cell>
          <cell r="U1533">
            <v>42892</v>
          </cell>
          <cell r="V1533">
            <v>42916</v>
          </cell>
          <cell r="W1533">
            <v>42916</v>
          </cell>
          <cell r="X1533">
            <v>24</v>
          </cell>
          <cell r="Y1533">
            <v>42912</v>
          </cell>
          <cell r="Z1533">
            <v>-4</v>
          </cell>
        </row>
        <row r="1534">
          <cell r="C1534">
            <v>4233</v>
          </cell>
          <cell r="D1534" t="str">
            <v>SITEL</v>
          </cell>
          <cell r="E1534">
            <v>2017</v>
          </cell>
          <cell r="F1534" t="str">
            <v>TA</v>
          </cell>
          <cell r="G1534" t="str">
            <v>1 x Manguera COM CAP32 - GPRS</v>
          </cell>
          <cell r="H1534" t="str">
            <v>OF4232</v>
          </cell>
          <cell r="I1534"/>
          <cell r="J1534">
            <v>0.30000000000000004</v>
          </cell>
          <cell r="K1534">
            <v>0.25</v>
          </cell>
          <cell r="L1534">
            <v>5.0000000000000044E-2</v>
          </cell>
          <cell r="M1534">
            <v>0.83333333333333326</v>
          </cell>
          <cell r="N1534" t="str">
            <v>-</v>
          </cell>
          <cell r="O1534" t="str">
            <v>-</v>
          </cell>
          <cell r="P1534" t="str">
            <v>-</v>
          </cell>
          <cell r="Q1534" t="str">
            <v>JMG</v>
          </cell>
          <cell r="R1534" t="str">
            <v>-</v>
          </cell>
          <cell r="S1534" t="str">
            <v>-</v>
          </cell>
          <cell r="T1534" t="str">
            <v>-</v>
          </cell>
          <cell r="U1534">
            <v>42892</v>
          </cell>
          <cell r="V1534">
            <v>42916</v>
          </cell>
          <cell r="W1534">
            <v>42916</v>
          </cell>
          <cell r="X1534">
            <v>24</v>
          </cell>
          <cell r="Y1534">
            <v>42895</v>
          </cell>
          <cell r="Z1534">
            <v>-21</v>
          </cell>
        </row>
        <row r="1535">
          <cell r="C1535">
            <v>4234</v>
          </cell>
          <cell r="D1535" t="str">
            <v>EYPESA</v>
          </cell>
          <cell r="E1535">
            <v>2017</v>
          </cell>
          <cell r="F1535" t="str">
            <v>TA</v>
          </cell>
          <cell r="G1535" t="str">
            <v>CC SCADA EYPESA v6.2</v>
          </cell>
          <cell r="H1535" t="str">
            <v>PPAL</v>
          </cell>
          <cell r="I1535"/>
          <cell r="J1535">
            <v>2</v>
          </cell>
          <cell r="K1535">
            <v>6</v>
          </cell>
          <cell r="L1535">
            <v>-4</v>
          </cell>
          <cell r="M1535">
            <v>3</v>
          </cell>
          <cell r="N1535" t="str">
            <v>-</v>
          </cell>
          <cell r="O1535" t="str">
            <v>-</v>
          </cell>
          <cell r="P1535" t="str">
            <v>-</v>
          </cell>
          <cell r="Q1535" t="str">
            <v>-</v>
          </cell>
          <cell r="R1535" t="str">
            <v>AP</v>
          </cell>
          <cell r="S1535" t="str">
            <v>-</v>
          </cell>
          <cell r="T1535" t="str">
            <v>-</v>
          </cell>
          <cell r="U1535">
            <v>42891</v>
          </cell>
          <cell r="V1535">
            <v>42916</v>
          </cell>
          <cell r="W1535">
            <v>42916</v>
          </cell>
          <cell r="X1535">
            <v>25</v>
          </cell>
          <cell r="Y1535">
            <v>42899</v>
          </cell>
          <cell r="Z1535">
            <v>-17</v>
          </cell>
        </row>
        <row r="1536">
          <cell r="C1536">
            <v>4235</v>
          </cell>
          <cell r="D1536" t="str">
            <v>SITEL</v>
          </cell>
          <cell r="E1536">
            <v>2017</v>
          </cell>
          <cell r="F1536" t="str">
            <v>TA</v>
          </cell>
          <cell r="G1536" t="str">
            <v>SW CALSER v4.7</v>
          </cell>
          <cell r="H1536" t="str">
            <v>OF4234</v>
          </cell>
          <cell r="I1536"/>
          <cell r="J1536">
            <v>15</v>
          </cell>
          <cell r="K1536">
            <v>8</v>
          </cell>
          <cell r="L1536">
            <v>7</v>
          </cell>
          <cell r="M1536">
            <v>0.53333333333333333</v>
          </cell>
          <cell r="N1536" t="str">
            <v>-</v>
          </cell>
          <cell r="O1536" t="str">
            <v>-</v>
          </cell>
          <cell r="P1536" t="str">
            <v>-</v>
          </cell>
          <cell r="Q1536" t="str">
            <v>-</v>
          </cell>
          <cell r="R1536" t="str">
            <v>AP</v>
          </cell>
          <cell r="S1536" t="str">
            <v>-</v>
          </cell>
          <cell r="T1536" t="str">
            <v>-</v>
          </cell>
          <cell r="U1536">
            <v>42891</v>
          </cell>
          <cell r="V1536">
            <v>42916</v>
          </cell>
          <cell r="W1536">
            <v>42916</v>
          </cell>
          <cell r="X1536">
            <v>25</v>
          </cell>
          <cell r="Y1536">
            <v>42899</v>
          </cell>
          <cell r="Z1536">
            <v>-17</v>
          </cell>
        </row>
        <row r="1537">
          <cell r="C1537">
            <v>4236</v>
          </cell>
          <cell r="D1537" t="str">
            <v>GASELE</v>
          </cell>
          <cell r="E1537">
            <v>2017</v>
          </cell>
          <cell r="F1537" t="str">
            <v>TA</v>
          </cell>
          <cell r="G1537" t="str">
            <v>CC SCADA TEDIS.Net GASELEC v1.1</v>
          </cell>
          <cell r="H1537" t="str">
            <v>IND</v>
          </cell>
          <cell r="I1537"/>
          <cell r="J1537">
            <v>2</v>
          </cell>
          <cell r="K1537">
            <v>2</v>
          </cell>
          <cell r="L1537">
            <v>0</v>
          </cell>
          <cell r="M1537">
            <v>1</v>
          </cell>
          <cell r="N1537" t="str">
            <v>-</v>
          </cell>
          <cell r="O1537" t="str">
            <v>-</v>
          </cell>
          <cell r="P1537" t="str">
            <v>-</v>
          </cell>
          <cell r="Q1537" t="str">
            <v>-</v>
          </cell>
          <cell r="R1537" t="str">
            <v>AP</v>
          </cell>
          <cell r="S1537" t="str">
            <v>-</v>
          </cell>
          <cell r="T1537" t="str">
            <v>-</v>
          </cell>
          <cell r="U1537">
            <v>42891</v>
          </cell>
          <cell r="V1537">
            <v>42916</v>
          </cell>
          <cell r="W1537">
            <v>42916</v>
          </cell>
          <cell r="X1537">
            <v>25</v>
          </cell>
          <cell r="Y1537">
            <v>42900</v>
          </cell>
          <cell r="Z1537">
            <v>-16</v>
          </cell>
        </row>
        <row r="1538">
          <cell r="C1538">
            <v>4237</v>
          </cell>
          <cell r="D1538" t="str">
            <v>CIAELE</v>
          </cell>
          <cell r="E1538">
            <v>2017</v>
          </cell>
          <cell r="F1538" t="str">
            <v>TA</v>
          </cell>
          <cell r="G1538" t="str">
            <v>2 x Manguera COM CAP32 - GPRS</v>
          </cell>
          <cell r="H1538" t="str">
            <v>IND</v>
          </cell>
          <cell r="I1538"/>
          <cell r="J1538">
            <v>1</v>
          </cell>
          <cell r="K1538">
            <v>0.5</v>
          </cell>
          <cell r="L1538">
            <v>0.5</v>
          </cell>
          <cell r="M1538">
            <v>0.5</v>
          </cell>
          <cell r="N1538" t="str">
            <v>-</v>
          </cell>
          <cell r="O1538" t="str">
            <v>-</v>
          </cell>
          <cell r="P1538" t="str">
            <v>EMM</v>
          </cell>
          <cell r="Q1538" t="str">
            <v>-</v>
          </cell>
          <cell r="R1538" t="str">
            <v>-</v>
          </cell>
          <cell r="S1538" t="str">
            <v>-</v>
          </cell>
          <cell r="T1538" t="str">
            <v>-</v>
          </cell>
          <cell r="U1538">
            <v>42895</v>
          </cell>
          <cell r="V1538">
            <v>42895</v>
          </cell>
          <cell r="W1538">
            <v>42895</v>
          </cell>
          <cell r="X1538">
            <v>0</v>
          </cell>
          <cell r="Y1538">
            <v>42895</v>
          </cell>
          <cell r="Z1538">
            <v>0</v>
          </cell>
        </row>
        <row r="1539">
          <cell r="C1539">
            <v>4238</v>
          </cell>
          <cell r="D1539" t="str">
            <v>ORMAZA</v>
          </cell>
          <cell r="E1539">
            <v>2017</v>
          </cell>
          <cell r="F1539" t="str">
            <v>TA</v>
          </cell>
          <cell r="G1539" t="str">
            <v>RTU CC.DD. CENTELLES v1.0</v>
          </cell>
          <cell r="H1539" t="str">
            <v>PPAL</v>
          </cell>
          <cell r="I1539"/>
          <cell r="J1539">
            <v>0.5</v>
          </cell>
          <cell r="K1539">
            <v>0.5</v>
          </cell>
          <cell r="L1539">
            <v>0</v>
          </cell>
          <cell r="M1539">
            <v>1</v>
          </cell>
          <cell r="N1539" t="str">
            <v>-</v>
          </cell>
          <cell r="O1539" t="str">
            <v>-</v>
          </cell>
          <cell r="P1539" t="str">
            <v>EMM</v>
          </cell>
          <cell r="Q1539" t="str">
            <v>-</v>
          </cell>
          <cell r="R1539" t="str">
            <v>-</v>
          </cell>
          <cell r="S1539" t="str">
            <v>-</v>
          </cell>
          <cell r="T1539" t="str">
            <v>-</v>
          </cell>
          <cell r="U1539">
            <v>42891</v>
          </cell>
          <cell r="V1539">
            <v>42895</v>
          </cell>
          <cell r="W1539">
            <v>42895</v>
          </cell>
          <cell r="X1539">
            <v>4</v>
          </cell>
          <cell r="Y1539">
            <v>42895</v>
          </cell>
          <cell r="Z1539">
            <v>0</v>
          </cell>
        </row>
        <row r="1540">
          <cell r="C1540">
            <v>4239</v>
          </cell>
          <cell r="D1540" t="str">
            <v>FELGON</v>
          </cell>
          <cell r="E1540">
            <v>2017</v>
          </cell>
          <cell r="F1540" t="str">
            <v>TA</v>
          </cell>
          <cell r="G1540" t="str">
            <v>CTE. MANTENIMENT SCADA TEDIS.Net F.GONZALEZ 01/06/2,017 - 31/05/2,018</v>
          </cell>
          <cell r="H1540" t="str">
            <v>IND</v>
          </cell>
          <cell r="I1540"/>
          <cell r="J1540">
            <v>16</v>
          </cell>
          <cell r="K1540">
            <v>9.25</v>
          </cell>
          <cell r="L1540">
            <v>6.75</v>
          </cell>
          <cell r="M1540">
            <v>0.578125</v>
          </cell>
          <cell r="N1540" t="str">
            <v>-</v>
          </cell>
          <cell r="O1540" t="str">
            <v>-</v>
          </cell>
          <cell r="P1540" t="str">
            <v>-</v>
          </cell>
          <cell r="Q1540" t="str">
            <v>JMG</v>
          </cell>
          <cell r="R1540" t="str">
            <v>-</v>
          </cell>
          <cell r="S1540" t="str">
            <v>-</v>
          </cell>
          <cell r="T1540" t="str">
            <v>-</v>
          </cell>
          <cell r="U1540">
            <v>42887</v>
          </cell>
          <cell r="V1540">
            <v>43251</v>
          </cell>
          <cell r="W1540">
            <v>43251</v>
          </cell>
          <cell r="X1540">
            <v>360</v>
          </cell>
          <cell r="Y1540">
            <v>360</v>
          </cell>
          <cell r="Z1540">
            <v>-42275</v>
          </cell>
        </row>
        <row r="1541">
          <cell r="C1541">
            <v>4240</v>
          </cell>
          <cell r="D1541" t="str">
            <v>SITEL</v>
          </cell>
          <cell r="E1541">
            <v>2017</v>
          </cell>
          <cell r="F1541" t="str">
            <v>TA</v>
          </cell>
          <cell r="G1541" t="str">
            <v>39 x RTU CAP-PRX-48 v3.3</v>
          </cell>
          <cell r="H1541" t="str">
            <v>OF3983</v>
          </cell>
          <cell r="I1541"/>
          <cell r="J1541">
            <v>32</v>
          </cell>
          <cell r="K1541">
            <v>27.08</v>
          </cell>
          <cell r="L1541">
            <v>4.9200000000000017</v>
          </cell>
          <cell r="M1541">
            <v>0.84624999999999995</v>
          </cell>
          <cell r="N1541" t="str">
            <v>-</v>
          </cell>
          <cell r="O1541" t="str">
            <v>-</v>
          </cell>
          <cell r="P1541" t="str">
            <v>EMM</v>
          </cell>
          <cell r="Q1541" t="str">
            <v>-</v>
          </cell>
          <cell r="R1541" t="str">
            <v>-</v>
          </cell>
          <cell r="S1541" t="str">
            <v>-</v>
          </cell>
          <cell r="T1541" t="str">
            <v>-</v>
          </cell>
          <cell r="U1541">
            <v>42898</v>
          </cell>
          <cell r="V1541">
            <v>42947</v>
          </cell>
          <cell r="W1541">
            <v>43088</v>
          </cell>
          <cell r="X1541">
            <v>49</v>
          </cell>
          <cell r="Y1541">
            <v>43088</v>
          </cell>
          <cell r="Z1541">
            <v>0</v>
          </cell>
        </row>
        <row r="1542">
          <cell r="C1542">
            <v>4241</v>
          </cell>
          <cell r="D1542" t="str">
            <v>SITEL</v>
          </cell>
          <cell r="E1542">
            <v>2017</v>
          </cell>
          <cell r="F1542" t="str">
            <v>TA</v>
          </cell>
          <cell r="G1542" t="str">
            <v>39 x PLACA CAP-PRX-48 v3.3</v>
          </cell>
          <cell r="H1542" t="str">
            <v>OF3983</v>
          </cell>
          <cell r="I1542"/>
          <cell r="J1542">
            <v>4</v>
          </cell>
          <cell r="K1542">
            <v>28.79</v>
          </cell>
          <cell r="L1542">
            <v>-24.79</v>
          </cell>
          <cell r="M1542">
            <v>7.1974999999999998</v>
          </cell>
          <cell r="N1542" t="str">
            <v>-</v>
          </cell>
          <cell r="O1542" t="str">
            <v>-</v>
          </cell>
          <cell r="P1542" t="str">
            <v>EMM</v>
          </cell>
          <cell r="Q1542" t="str">
            <v>-</v>
          </cell>
          <cell r="R1542" t="str">
            <v>-</v>
          </cell>
          <cell r="S1542" t="str">
            <v>-</v>
          </cell>
          <cell r="T1542" t="str">
            <v>-</v>
          </cell>
          <cell r="U1542">
            <v>42898</v>
          </cell>
          <cell r="V1542">
            <v>42947</v>
          </cell>
          <cell r="W1542">
            <v>43088</v>
          </cell>
          <cell r="X1542">
            <v>49</v>
          </cell>
          <cell r="Y1542">
            <v>43088</v>
          </cell>
          <cell r="Z1542">
            <v>0</v>
          </cell>
        </row>
        <row r="1543">
          <cell r="C1543">
            <v>4242</v>
          </cell>
          <cell r="D1543" t="str">
            <v>GASELE</v>
          </cell>
          <cell r="E1543">
            <v>2017</v>
          </cell>
          <cell r="F1543" t="str">
            <v>TA</v>
          </cell>
          <cell r="G1543" t="str">
            <v>CC SCADA TEDIS.Net GASELEC v1.2</v>
          </cell>
          <cell r="H1543" t="str">
            <v>OF4236</v>
          </cell>
          <cell r="I1543"/>
          <cell r="J1543">
            <v>10</v>
          </cell>
          <cell r="K1543">
            <v>4</v>
          </cell>
          <cell r="L1543">
            <v>6</v>
          </cell>
          <cell r="M1543">
            <v>0.4</v>
          </cell>
          <cell r="N1543" t="str">
            <v>-</v>
          </cell>
          <cell r="O1543" t="str">
            <v>-</v>
          </cell>
          <cell r="P1543" t="str">
            <v>-</v>
          </cell>
          <cell r="Q1543" t="str">
            <v>-</v>
          </cell>
          <cell r="R1543" t="str">
            <v>JMT</v>
          </cell>
          <cell r="S1543" t="str">
            <v>-</v>
          </cell>
          <cell r="T1543" t="str">
            <v>-</v>
          </cell>
          <cell r="U1543">
            <v>42898</v>
          </cell>
          <cell r="V1543">
            <v>42916</v>
          </cell>
          <cell r="W1543">
            <v>42920</v>
          </cell>
          <cell r="X1543">
            <v>18</v>
          </cell>
          <cell r="Y1543">
            <v>42920</v>
          </cell>
          <cell r="Z1543">
            <v>0</v>
          </cell>
        </row>
        <row r="1544">
          <cell r="C1544">
            <v>4243</v>
          </cell>
          <cell r="D1544" t="str">
            <v>SITEL</v>
          </cell>
          <cell r="E1544">
            <v>2017</v>
          </cell>
          <cell r="F1544" t="str">
            <v>TA</v>
          </cell>
          <cell r="G1544" t="str">
            <v>TEDIS.Net SystemCoreServices v2.0</v>
          </cell>
          <cell r="H1544" t="str">
            <v>OF3528</v>
          </cell>
          <cell r="I1544"/>
          <cell r="J1544">
            <v>174</v>
          </cell>
          <cell r="K1544">
            <v>93.25</v>
          </cell>
          <cell r="L1544">
            <v>80.75</v>
          </cell>
          <cell r="M1544">
            <v>0.53591954022988508</v>
          </cell>
          <cell r="N1544" t="str">
            <v>-</v>
          </cell>
          <cell r="O1544" t="str">
            <v>-</v>
          </cell>
          <cell r="P1544" t="str">
            <v>-</v>
          </cell>
          <cell r="Q1544" t="str">
            <v>-</v>
          </cell>
          <cell r="R1544" t="str">
            <v>EDC</v>
          </cell>
          <cell r="S1544" t="str">
            <v>-</v>
          </cell>
          <cell r="T1544" t="str">
            <v>-</v>
          </cell>
          <cell r="U1544">
            <v>42898</v>
          </cell>
          <cell r="V1544">
            <v>42947</v>
          </cell>
          <cell r="W1544">
            <v>43081</v>
          </cell>
          <cell r="X1544">
            <v>49</v>
          </cell>
          <cell r="Y1544">
            <v>43081</v>
          </cell>
          <cell r="Z1544">
            <v>0</v>
          </cell>
        </row>
        <row r="1545">
          <cell r="C1545">
            <v>4244</v>
          </cell>
          <cell r="D1545" t="str">
            <v>SITEL</v>
          </cell>
          <cell r="E1545">
            <v>2017</v>
          </cell>
          <cell r="F1545" t="str">
            <v>TA</v>
          </cell>
          <cell r="G1545" t="str">
            <v>TEDIS.Net PROSA MasterServices v1.45</v>
          </cell>
          <cell r="H1545" t="str">
            <v>OF3528</v>
          </cell>
          <cell r="I1545"/>
          <cell r="J1545">
            <v>54</v>
          </cell>
          <cell r="K1545">
            <v>96.5</v>
          </cell>
          <cell r="L1545">
            <v>-42.5</v>
          </cell>
          <cell r="M1545">
            <v>1.787037037037037</v>
          </cell>
          <cell r="N1545" t="str">
            <v>-</v>
          </cell>
          <cell r="O1545" t="str">
            <v>-</v>
          </cell>
          <cell r="P1545" t="str">
            <v>-</v>
          </cell>
          <cell r="Q1545" t="str">
            <v>-</v>
          </cell>
          <cell r="R1545" t="str">
            <v>EDC</v>
          </cell>
          <cell r="S1545" t="str">
            <v>-</v>
          </cell>
          <cell r="T1545" t="str">
            <v>-</v>
          </cell>
          <cell r="U1545">
            <v>42898</v>
          </cell>
          <cell r="V1545">
            <v>42947</v>
          </cell>
          <cell r="W1545">
            <v>43196</v>
          </cell>
          <cell r="X1545">
            <v>49</v>
          </cell>
          <cell r="Y1545">
            <v>43196</v>
          </cell>
          <cell r="Z1545">
            <v>0</v>
          </cell>
        </row>
        <row r="1546">
          <cell r="C1546">
            <v>4245</v>
          </cell>
          <cell r="D1546" t="str">
            <v>EYPESA</v>
          </cell>
          <cell r="E1546">
            <v>2017</v>
          </cell>
          <cell r="F1546" t="str">
            <v>OB</v>
          </cell>
          <cell r="G1546" t="str">
            <v>MIGRACIO RTU's A IEC-870-5-104 v2.0</v>
          </cell>
          <cell r="H1546" t="str">
            <v>OF3983</v>
          </cell>
          <cell r="I1546"/>
          <cell r="J1546">
            <v>125</v>
          </cell>
          <cell r="K1546">
            <v>0</v>
          </cell>
          <cell r="L1546">
            <v>125</v>
          </cell>
          <cell r="M1546">
            <v>0</v>
          </cell>
          <cell r="N1546" t="str">
            <v>-</v>
          </cell>
          <cell r="O1546" t="str">
            <v>-</v>
          </cell>
          <cell r="P1546" t="str">
            <v>-</v>
          </cell>
          <cell r="Q1546" t="str">
            <v>-</v>
          </cell>
          <cell r="R1546" t="str">
            <v>RVC</v>
          </cell>
          <cell r="S1546" t="str">
            <v>-</v>
          </cell>
          <cell r="T1546" t="str">
            <v>-</v>
          </cell>
          <cell r="U1546">
            <v>42899</v>
          </cell>
          <cell r="V1546">
            <v>43008</v>
          </cell>
          <cell r="W1546">
            <v>43008</v>
          </cell>
          <cell r="X1546">
            <v>107</v>
          </cell>
          <cell r="Y1546"/>
          <cell r="Z1546" t="str">
            <v/>
          </cell>
        </row>
        <row r="1547">
          <cell r="C1547">
            <v>4246</v>
          </cell>
          <cell r="D1547" t="str">
            <v>SITEL</v>
          </cell>
          <cell r="E1547">
            <v>2017</v>
          </cell>
          <cell r="F1547" t="str">
            <v>TA</v>
          </cell>
          <cell r="G1547" t="str">
            <v>PROYECTO OPTIMUS  2T y 3T Ejercicio 2.017</v>
          </cell>
          <cell r="H1547" t="str">
            <v>PPAL</v>
          </cell>
          <cell r="I1547"/>
          <cell r="J1547">
            <v>320</v>
          </cell>
          <cell r="K1547">
            <v>623.75</v>
          </cell>
          <cell r="L1547">
            <v>-303.75</v>
          </cell>
          <cell r="M1547">
            <v>1.94921875</v>
          </cell>
          <cell r="N1547" t="str">
            <v>-</v>
          </cell>
          <cell r="O1547" t="str">
            <v>-</v>
          </cell>
          <cell r="P1547" t="str">
            <v>-</v>
          </cell>
          <cell r="Q1547" t="str">
            <v>-</v>
          </cell>
          <cell r="R1547" t="str">
            <v>EDC</v>
          </cell>
          <cell r="S1547" t="str">
            <v>-</v>
          </cell>
          <cell r="T1547" t="str">
            <v>-</v>
          </cell>
          <cell r="U1547">
            <v>42826</v>
          </cell>
          <cell r="V1547">
            <v>43008</v>
          </cell>
          <cell r="W1547">
            <v>43008</v>
          </cell>
          <cell r="X1547">
            <v>179</v>
          </cell>
          <cell r="Y1547">
            <v>43066</v>
          </cell>
          <cell r="Z1547">
            <v>57</v>
          </cell>
        </row>
        <row r="1548">
          <cell r="C1548">
            <v>4247</v>
          </cell>
          <cell r="D1548" t="str">
            <v>SITEL</v>
          </cell>
          <cell r="E1548">
            <v>2017</v>
          </cell>
          <cell r="F1548" t="str">
            <v>TA</v>
          </cell>
          <cell r="G1548" t="str">
            <v>1 X Manguera COM CAP 16 - nPort-5110</v>
          </cell>
          <cell r="H1548" t="str">
            <v>OF4163</v>
          </cell>
          <cell r="I1548"/>
          <cell r="J1548">
            <v>1</v>
          </cell>
          <cell r="K1548">
            <v>0.42</v>
          </cell>
          <cell r="L1548">
            <v>0.58000000000000007</v>
          </cell>
          <cell r="M1548">
            <v>0.42</v>
          </cell>
          <cell r="N1548" t="str">
            <v>-</v>
          </cell>
          <cell r="O1548" t="str">
            <v>-</v>
          </cell>
          <cell r="P1548" t="str">
            <v>EMM</v>
          </cell>
          <cell r="Q1548" t="str">
            <v>-</v>
          </cell>
          <cell r="R1548" t="str">
            <v>-</v>
          </cell>
          <cell r="S1548" t="str">
            <v>-</v>
          </cell>
          <cell r="T1548" t="str">
            <v>-</v>
          </cell>
          <cell r="U1548">
            <v>42902</v>
          </cell>
          <cell r="V1548">
            <v>42902</v>
          </cell>
          <cell r="W1548">
            <v>42902</v>
          </cell>
          <cell r="X1548">
            <v>0</v>
          </cell>
          <cell r="Y1548">
            <v>42902</v>
          </cell>
          <cell r="Z1548">
            <v>0</v>
          </cell>
        </row>
        <row r="1549">
          <cell r="C1549">
            <v>4248</v>
          </cell>
          <cell r="D1549" t="str">
            <v>SITEL</v>
          </cell>
          <cell r="E1549">
            <v>2017</v>
          </cell>
          <cell r="F1549" t="str">
            <v>TA</v>
          </cell>
          <cell r="G1549" t="str">
            <v>3 x Manguera COM CAP32 - CAP-PRX</v>
          </cell>
          <cell r="H1549" t="str">
            <v>OF3983</v>
          </cell>
          <cell r="I1549"/>
          <cell r="J1549">
            <v>1.5</v>
          </cell>
          <cell r="K1549">
            <v>0.53</v>
          </cell>
          <cell r="L1549">
            <v>0.97</v>
          </cell>
          <cell r="M1549">
            <v>0.35333333333333333</v>
          </cell>
          <cell r="N1549" t="str">
            <v>-</v>
          </cell>
          <cell r="O1549" t="str">
            <v>-</v>
          </cell>
          <cell r="P1549" t="str">
            <v>EMM</v>
          </cell>
          <cell r="Q1549" t="str">
            <v>-</v>
          </cell>
          <cell r="R1549" t="str">
            <v>-</v>
          </cell>
          <cell r="S1549" t="str">
            <v>-</v>
          </cell>
          <cell r="T1549" t="str">
            <v>-</v>
          </cell>
          <cell r="U1549">
            <v>42909</v>
          </cell>
          <cell r="V1549">
            <v>42912</v>
          </cell>
          <cell r="W1549">
            <v>42912</v>
          </cell>
          <cell r="X1549">
            <v>3</v>
          </cell>
          <cell r="Y1549">
            <v>42909</v>
          </cell>
          <cell r="Z1549">
            <v>-3</v>
          </cell>
        </row>
        <row r="1550">
          <cell r="C1550">
            <v>4249</v>
          </cell>
          <cell r="D1550" t="str">
            <v>SITEL</v>
          </cell>
          <cell r="E1550">
            <v>2017</v>
          </cell>
          <cell r="F1550" t="str">
            <v>TA</v>
          </cell>
          <cell r="G1550" t="str">
            <v>1 x Manguera COM CAP32 - GPRS</v>
          </cell>
          <cell r="H1550" t="str">
            <v>OF4232</v>
          </cell>
          <cell r="I1550"/>
          <cell r="J1550">
            <v>0.5</v>
          </cell>
          <cell r="K1550">
            <v>0.41</v>
          </cell>
          <cell r="L1550">
            <v>9.0000000000000024E-2</v>
          </cell>
          <cell r="M1550">
            <v>0.82</v>
          </cell>
          <cell r="N1550" t="str">
            <v>-</v>
          </cell>
          <cell r="O1550" t="str">
            <v>-</v>
          </cell>
          <cell r="P1550" t="str">
            <v>EMM</v>
          </cell>
          <cell r="Q1550" t="str">
            <v>-</v>
          </cell>
          <cell r="R1550" t="str">
            <v>-</v>
          </cell>
          <cell r="S1550" t="str">
            <v>-</v>
          </cell>
          <cell r="T1550" t="str">
            <v>-</v>
          </cell>
          <cell r="U1550">
            <v>42909</v>
          </cell>
          <cell r="V1550">
            <v>42909</v>
          </cell>
          <cell r="W1550">
            <v>42909</v>
          </cell>
          <cell r="X1550">
            <v>0</v>
          </cell>
          <cell r="Y1550">
            <v>42909</v>
          </cell>
          <cell r="Z1550">
            <v>0</v>
          </cell>
        </row>
        <row r="1551">
          <cell r="C1551">
            <v>4250</v>
          </cell>
          <cell r="D1551" t="str">
            <v>INPPOZ</v>
          </cell>
          <cell r="E1551">
            <v>2017</v>
          </cell>
          <cell r="F1551" t="str">
            <v>TA</v>
          </cell>
          <cell r="G1551" t="str">
            <v>RTU C.T. CUARTEL v1.0</v>
          </cell>
          <cell r="H1551" t="str">
            <v>IND</v>
          </cell>
          <cell r="I1551"/>
          <cell r="J1551">
            <v>0.5</v>
          </cell>
          <cell r="K1551">
            <v>1</v>
          </cell>
          <cell r="L1551">
            <v>-0.5</v>
          </cell>
          <cell r="M1551">
            <v>2</v>
          </cell>
          <cell r="N1551" t="str">
            <v>-</v>
          </cell>
          <cell r="O1551" t="str">
            <v>-</v>
          </cell>
          <cell r="P1551" t="str">
            <v>-</v>
          </cell>
          <cell r="Q1551" t="str">
            <v>-</v>
          </cell>
          <cell r="R1551" t="str">
            <v>RVC</v>
          </cell>
          <cell r="S1551" t="str">
            <v>-</v>
          </cell>
          <cell r="T1551" t="str">
            <v>-</v>
          </cell>
          <cell r="U1551">
            <v>42912</v>
          </cell>
          <cell r="V1551">
            <v>42916</v>
          </cell>
          <cell r="W1551">
            <v>42916</v>
          </cell>
          <cell r="X1551">
            <v>4</v>
          </cell>
          <cell r="Y1551">
            <v>42914</v>
          </cell>
          <cell r="Z1551">
            <v>-2</v>
          </cell>
        </row>
        <row r="1552">
          <cell r="C1552">
            <v>4251</v>
          </cell>
          <cell r="D1552" t="str">
            <v>ORMAZA</v>
          </cell>
          <cell r="E1552">
            <v>2017</v>
          </cell>
          <cell r="F1552" t="str">
            <v>TA</v>
          </cell>
          <cell r="G1552" t="str">
            <v>CTE. MANTENIMENT SCADA JAFRE 01/06/2.017 - 30/11/2.017</v>
          </cell>
          <cell r="H1552" t="str">
            <v>PPAL</v>
          </cell>
          <cell r="I1552"/>
          <cell r="J1552">
            <v>8</v>
          </cell>
          <cell r="K1552">
            <v>2.33</v>
          </cell>
          <cell r="L1552">
            <v>5.67</v>
          </cell>
          <cell r="M1552">
            <v>0.29125000000000001</v>
          </cell>
          <cell r="N1552" t="str">
            <v>-</v>
          </cell>
          <cell r="O1552" t="str">
            <v>-</v>
          </cell>
          <cell r="P1552" t="str">
            <v>-</v>
          </cell>
          <cell r="Q1552" t="str">
            <v>JMG</v>
          </cell>
          <cell r="R1552" t="str">
            <v>-</v>
          </cell>
          <cell r="S1552" t="str">
            <v>-</v>
          </cell>
          <cell r="T1552" t="str">
            <v>-</v>
          </cell>
          <cell r="U1552">
            <v>42887</v>
          </cell>
          <cell r="V1552">
            <v>43069</v>
          </cell>
          <cell r="W1552">
            <v>43069</v>
          </cell>
          <cell r="X1552">
            <v>179</v>
          </cell>
          <cell r="Y1552">
            <v>43069</v>
          </cell>
          <cell r="Z1552">
            <v>0</v>
          </cell>
        </row>
        <row r="1553">
          <cell r="C1553">
            <v>4252</v>
          </cell>
          <cell r="D1553" t="str">
            <v>ORMAZA</v>
          </cell>
          <cell r="E1553">
            <v>2017</v>
          </cell>
          <cell r="F1553" t="str">
            <v>TA</v>
          </cell>
          <cell r="G1553" t="str">
            <v>CTE. MANTENIMENT SCADA JAFRE 01/12/2.017 - 31/05/2.018</v>
          </cell>
          <cell r="H1553" t="str">
            <v>OF4251</v>
          </cell>
          <cell r="I1553"/>
          <cell r="J1553">
            <v>8</v>
          </cell>
          <cell r="K1553">
            <v>7.92</v>
          </cell>
          <cell r="L1553">
            <v>8.0000000000000071E-2</v>
          </cell>
          <cell r="M1553">
            <v>0.99</v>
          </cell>
          <cell r="N1553" t="str">
            <v>-</v>
          </cell>
          <cell r="O1553" t="str">
            <v>-</v>
          </cell>
          <cell r="P1553" t="str">
            <v>-</v>
          </cell>
          <cell r="Q1553" t="str">
            <v>JMG</v>
          </cell>
          <cell r="R1553" t="str">
            <v>-</v>
          </cell>
          <cell r="S1553" t="str">
            <v>-</v>
          </cell>
          <cell r="T1553" t="str">
            <v>-</v>
          </cell>
          <cell r="U1553">
            <v>43070</v>
          </cell>
          <cell r="V1553">
            <v>43251</v>
          </cell>
          <cell r="W1553">
            <v>43251</v>
          </cell>
          <cell r="X1553">
            <v>180</v>
          </cell>
          <cell r="Y1553">
            <v>180</v>
          </cell>
          <cell r="Z1553">
            <v>-42452</v>
          </cell>
        </row>
        <row r="1554">
          <cell r="C1554">
            <v>4253</v>
          </cell>
          <cell r="D1554" t="str">
            <v>TRARGI</v>
          </cell>
          <cell r="E1554">
            <v>2017</v>
          </cell>
          <cell r="F1554" t="str">
            <v>TA</v>
          </cell>
          <cell r="G1554" t="str">
            <v>REPARACIO TD MASTER SE JUIA - COG TRARGISA</v>
          </cell>
          <cell r="H1554" t="str">
            <v>IND</v>
          </cell>
          <cell r="I1554"/>
          <cell r="J1554">
            <v>5.75</v>
          </cell>
          <cell r="K1554">
            <v>5.75</v>
          </cell>
          <cell r="L1554">
            <v>0</v>
          </cell>
          <cell r="M1554">
            <v>1</v>
          </cell>
          <cell r="N1554" t="str">
            <v>-</v>
          </cell>
          <cell r="O1554" t="str">
            <v>-</v>
          </cell>
          <cell r="P1554" t="str">
            <v>EMM</v>
          </cell>
          <cell r="Q1554" t="str">
            <v>-</v>
          </cell>
          <cell r="R1554" t="str">
            <v>-</v>
          </cell>
          <cell r="S1554" t="str">
            <v>-</v>
          </cell>
          <cell r="T1554" t="str">
            <v>-</v>
          </cell>
          <cell r="U1554">
            <v>42913</v>
          </cell>
          <cell r="V1554">
            <v>42943</v>
          </cell>
          <cell r="W1554">
            <v>42943</v>
          </cell>
          <cell r="X1554">
            <v>30</v>
          </cell>
          <cell r="Y1554">
            <v>42943</v>
          </cell>
          <cell r="Z1554">
            <v>0</v>
          </cell>
        </row>
        <row r="1555">
          <cell r="C1555">
            <v>4254</v>
          </cell>
          <cell r="D1555" t="str">
            <v>ROSAIE</v>
          </cell>
          <cell r="E1555">
            <v>2017</v>
          </cell>
          <cell r="F1555" t="str">
            <v>TA</v>
          </cell>
          <cell r="G1555" t="str">
            <v>REPARACIO RTU S.E.ROSELLO (Rack MCE-48)</v>
          </cell>
          <cell r="H1555" t="str">
            <v>IND</v>
          </cell>
          <cell r="I1555"/>
          <cell r="J1555">
            <v>9</v>
          </cell>
          <cell r="K1555">
            <v>5.67</v>
          </cell>
          <cell r="L1555">
            <v>3.33</v>
          </cell>
          <cell r="M1555">
            <v>0.63</v>
          </cell>
          <cell r="N1555" t="str">
            <v>-</v>
          </cell>
          <cell r="O1555" t="str">
            <v>-</v>
          </cell>
          <cell r="P1555" t="str">
            <v>-</v>
          </cell>
          <cell r="Q1555" t="str">
            <v>-</v>
          </cell>
          <cell r="R1555" t="str">
            <v>RVC</v>
          </cell>
          <cell r="S1555" t="str">
            <v>-</v>
          </cell>
          <cell r="T1555" t="str">
            <v>-</v>
          </cell>
          <cell r="U1555">
            <v>42912</v>
          </cell>
          <cell r="V1555">
            <v>42916</v>
          </cell>
          <cell r="W1555">
            <v>42921</v>
          </cell>
          <cell r="X1555">
            <v>4</v>
          </cell>
          <cell r="Y1555">
            <v>42921</v>
          </cell>
          <cell r="Z1555">
            <v>0</v>
          </cell>
        </row>
        <row r="1556">
          <cell r="C1556">
            <v>4255</v>
          </cell>
          <cell r="D1556" t="str">
            <v>GASELE</v>
          </cell>
          <cell r="E1556">
            <v>2017</v>
          </cell>
          <cell r="F1556" t="str">
            <v>TA</v>
          </cell>
          <cell r="G1556" t="str">
            <v>RTU S.E.JOSE CABANILLAS v1.1</v>
          </cell>
          <cell r="H1556" t="str">
            <v>IND</v>
          </cell>
          <cell r="I1556"/>
          <cell r="J1556">
            <v>8</v>
          </cell>
          <cell r="K1556">
            <v>22.5</v>
          </cell>
          <cell r="L1556">
            <v>-14.5</v>
          </cell>
          <cell r="M1556">
            <v>2.8125</v>
          </cell>
          <cell r="N1556" t="str">
            <v>-</v>
          </cell>
          <cell r="O1556" t="str">
            <v>-</v>
          </cell>
          <cell r="P1556" t="str">
            <v>-</v>
          </cell>
          <cell r="Q1556" t="str">
            <v>-</v>
          </cell>
          <cell r="R1556" t="str">
            <v>JMT</v>
          </cell>
          <cell r="S1556" t="str">
            <v>-</v>
          </cell>
          <cell r="T1556" t="str">
            <v>-</v>
          </cell>
          <cell r="U1556">
            <v>42912</v>
          </cell>
          <cell r="V1556">
            <v>42930</v>
          </cell>
          <cell r="W1556">
            <v>43028</v>
          </cell>
          <cell r="X1556">
            <v>18</v>
          </cell>
          <cell r="Y1556">
            <v>43028</v>
          </cell>
          <cell r="Z1556">
            <v>0</v>
          </cell>
        </row>
        <row r="1557">
          <cell r="C1557">
            <v>4256</v>
          </cell>
          <cell r="D1557" t="str">
            <v>ANTMAD</v>
          </cell>
          <cell r="E1557">
            <v>2017</v>
          </cell>
          <cell r="F1557" t="str">
            <v>TA</v>
          </cell>
          <cell r="G1557" t="str">
            <v>MANTENIMENT CSSat A.MADRID 01/07/2,017 - 30/06/2,018</v>
          </cell>
          <cell r="H1557" t="str">
            <v>IND</v>
          </cell>
          <cell r="I1557"/>
          <cell r="J1557">
            <v>15</v>
          </cell>
          <cell r="K1557">
            <v>2.5</v>
          </cell>
          <cell r="L1557">
            <v>12.5</v>
          </cell>
          <cell r="M1557">
            <v>0.16666666666666666</v>
          </cell>
          <cell r="N1557" t="str">
            <v>-</v>
          </cell>
          <cell r="O1557" t="str">
            <v>-</v>
          </cell>
          <cell r="P1557" t="str">
            <v>-</v>
          </cell>
          <cell r="Q1557" t="str">
            <v>-</v>
          </cell>
          <cell r="R1557" t="str">
            <v>TRS</v>
          </cell>
          <cell r="S1557" t="str">
            <v>-</v>
          </cell>
          <cell r="T1557" t="str">
            <v>-</v>
          </cell>
          <cell r="U1557">
            <v>42917</v>
          </cell>
          <cell r="V1557">
            <v>43281</v>
          </cell>
          <cell r="W1557">
            <v>43281</v>
          </cell>
          <cell r="X1557">
            <v>359</v>
          </cell>
          <cell r="Y1557">
            <v>43281</v>
          </cell>
          <cell r="Z1557">
            <v>0</v>
          </cell>
        </row>
        <row r="1558">
          <cell r="C1558">
            <v>4257</v>
          </cell>
          <cell r="D1558" t="str">
            <v>SUMALG</v>
          </cell>
          <cell r="E1558">
            <v>2017</v>
          </cell>
          <cell r="F1558" t="str">
            <v>TA</v>
          </cell>
          <cell r="G1558" t="str">
            <v>MANTENIMENT SCADA ALGINET 01/06/2,017 - 31/05/2,018</v>
          </cell>
          <cell r="H1558" t="str">
            <v>IND</v>
          </cell>
          <cell r="I1558"/>
          <cell r="J1558">
            <v>16</v>
          </cell>
          <cell r="K1558">
            <v>1</v>
          </cell>
          <cell r="L1558">
            <v>15</v>
          </cell>
          <cell r="M1558">
            <v>6.25E-2</v>
          </cell>
          <cell r="N1558" t="str">
            <v>-</v>
          </cell>
          <cell r="O1558" t="str">
            <v>-</v>
          </cell>
          <cell r="P1558" t="str">
            <v>-</v>
          </cell>
          <cell r="Q1558" t="str">
            <v>JMG</v>
          </cell>
          <cell r="R1558" t="str">
            <v>-</v>
          </cell>
          <cell r="S1558" t="str">
            <v>-</v>
          </cell>
          <cell r="T1558" t="str">
            <v>-</v>
          </cell>
          <cell r="U1558">
            <v>42887</v>
          </cell>
          <cell r="V1558">
            <v>43251</v>
          </cell>
          <cell r="W1558">
            <v>43251</v>
          </cell>
          <cell r="X1558">
            <v>360</v>
          </cell>
          <cell r="Y1558"/>
          <cell r="Z1558" t="str">
            <v/>
          </cell>
        </row>
        <row r="1559">
          <cell r="C1559">
            <v>4258</v>
          </cell>
          <cell r="D1559" t="str">
            <v>ELEBER</v>
          </cell>
          <cell r="E1559">
            <v>2017</v>
          </cell>
          <cell r="F1559" t="str">
            <v>TA</v>
          </cell>
          <cell r="G1559" t="str">
            <v>MANTENIMENT SCADA BERMEJALES 01/07/2,017 - 30/06/2018</v>
          </cell>
          <cell r="H1559" t="str">
            <v>IND</v>
          </cell>
          <cell r="I1559"/>
          <cell r="J1559">
            <v>16</v>
          </cell>
          <cell r="K1559">
            <v>10.5</v>
          </cell>
          <cell r="L1559">
            <v>5.5</v>
          </cell>
          <cell r="M1559">
            <v>0.65625</v>
          </cell>
          <cell r="N1559" t="str">
            <v>-</v>
          </cell>
          <cell r="O1559" t="str">
            <v>-</v>
          </cell>
          <cell r="P1559" t="str">
            <v>-</v>
          </cell>
          <cell r="Q1559" t="str">
            <v>-</v>
          </cell>
          <cell r="R1559" t="str">
            <v>RVC</v>
          </cell>
          <cell r="S1559" t="str">
            <v>-</v>
          </cell>
          <cell r="T1559" t="str">
            <v>-</v>
          </cell>
          <cell r="U1559">
            <v>42917</v>
          </cell>
          <cell r="V1559">
            <v>43281</v>
          </cell>
          <cell r="W1559">
            <v>43281</v>
          </cell>
          <cell r="X1559">
            <v>359</v>
          </cell>
          <cell r="Y1559">
            <v>43281</v>
          </cell>
          <cell r="Z1559">
            <v>0</v>
          </cell>
        </row>
        <row r="1560">
          <cell r="C1560"/>
          <cell r="D1560"/>
          <cell r="E1560"/>
          <cell r="F1560"/>
          <cell r="G1560"/>
          <cell r="H1560"/>
          <cell r="I1560"/>
          <cell r="J1560">
            <v>865.45</v>
          </cell>
          <cell r="K1560">
            <v>976.05999999999983</v>
          </cell>
          <cell r="L1560">
            <v>-110.60999999999979</v>
          </cell>
          <cell r="M1560"/>
          <cell r="N1560"/>
          <cell r="O1560"/>
          <cell r="P1560"/>
          <cell r="Q1560"/>
          <cell r="R1560"/>
          <cell r="S1560"/>
          <cell r="T1560"/>
          <cell r="U1560"/>
          <cell r="V1560"/>
          <cell r="W1560"/>
          <cell r="X1560"/>
          <cell r="Y1560"/>
          <cell r="Z1560">
            <v>-84750</v>
          </cell>
        </row>
        <row r="1561">
          <cell r="L1561"/>
          <cell r="M1561"/>
          <cell r="Z1561"/>
        </row>
        <row r="1562">
          <cell r="D1562"/>
          <cell r="E1562"/>
          <cell r="F1562"/>
          <cell r="G1562"/>
          <cell r="H1562"/>
          <cell r="I1562"/>
          <cell r="J1562"/>
          <cell r="K1562"/>
          <cell r="L1562"/>
          <cell r="M1562"/>
          <cell r="N1562"/>
          <cell r="O1562"/>
          <cell r="P1562"/>
          <cell r="Q1562"/>
          <cell r="R1562"/>
          <cell r="S1562"/>
          <cell r="T1562"/>
          <cell r="U1562"/>
          <cell r="Z1562"/>
        </row>
        <row r="1563">
          <cell r="D1563"/>
          <cell r="E1563"/>
          <cell r="F1563"/>
          <cell r="G1563"/>
          <cell r="H1563"/>
          <cell r="I1563"/>
          <cell r="J1563"/>
          <cell r="K1563"/>
          <cell r="N1563" t="str">
            <v>APROVISIONAMENTS</v>
          </cell>
          <cell r="O1563" t="str">
            <v>ADMINISTRACIO</v>
          </cell>
          <cell r="P1563" t="str">
            <v>OPERACIONS</v>
          </cell>
          <cell r="Q1563" t="str">
            <v>IMPLEMENTACIO</v>
          </cell>
          <cell r="R1563" t="str">
            <v>DESENVOLUPAMENT</v>
          </cell>
          <cell r="S1563" t="str">
            <v>COMERCIAL</v>
          </cell>
          <cell r="T1563" t="str">
            <v>CONSUL.TELCOMUNIC.</v>
          </cell>
          <cell r="U1563"/>
          <cell r="Z1563"/>
        </row>
        <row r="1564">
          <cell r="N1564"/>
          <cell r="O1564"/>
          <cell r="P1564"/>
          <cell r="Q1564"/>
          <cell r="R1564"/>
          <cell r="S1564"/>
          <cell r="T1564"/>
          <cell r="U1564"/>
          <cell r="Z1564"/>
        </row>
        <row r="1565">
          <cell r="N1565"/>
          <cell r="O1565"/>
          <cell r="P1565"/>
          <cell r="Q1565"/>
          <cell r="R1565"/>
          <cell r="S1565"/>
          <cell r="T1565"/>
          <cell r="U1565"/>
          <cell r="Z1565"/>
        </row>
        <row r="1566">
          <cell r="N1566"/>
          <cell r="O1566"/>
          <cell r="P1566"/>
          <cell r="Q1566"/>
          <cell r="R1566"/>
          <cell r="S1566"/>
          <cell r="T1566"/>
          <cell r="U1566"/>
          <cell r="Z1566"/>
        </row>
        <row r="1567">
          <cell r="E1567"/>
          <cell r="F1567"/>
          <cell r="G1567"/>
          <cell r="H1567"/>
          <cell r="I1567"/>
          <cell r="J1567"/>
          <cell r="K1567"/>
          <cell r="L1567"/>
          <cell r="M1567"/>
          <cell r="N1567"/>
          <cell r="O1567"/>
          <cell r="P1567"/>
          <cell r="Q1567"/>
          <cell r="R1567"/>
          <cell r="S1567"/>
          <cell r="T1567"/>
          <cell r="U1567"/>
          <cell r="Z1567"/>
        </row>
        <row r="1568">
          <cell r="E1568" t="str">
            <v>Projectes (EXTERNS) en curs 2.017</v>
          </cell>
          <cell r="F1568"/>
          <cell r="G1568"/>
          <cell r="H1568"/>
          <cell r="I1568"/>
          <cell r="J1568"/>
          <cell r="K1568"/>
          <cell r="L1568"/>
          <cell r="M1568"/>
          <cell r="N1568"/>
          <cell r="O1568"/>
          <cell r="P1568"/>
          <cell r="Q1568"/>
          <cell r="R1568"/>
          <cell r="S1568"/>
          <cell r="T1568"/>
          <cell r="U1568"/>
          <cell r="Z1568"/>
        </row>
        <row r="1569">
          <cell r="N1569"/>
          <cell r="O1569"/>
          <cell r="P1569"/>
          <cell r="Q1569"/>
          <cell r="R1569"/>
          <cell r="S1569"/>
          <cell r="T1569"/>
          <cell r="U1569"/>
          <cell r="Z1569"/>
        </row>
        <row r="1570">
          <cell r="C1570"/>
          <cell r="D1570"/>
          <cell r="E1570"/>
          <cell r="F1570"/>
          <cell r="G1570"/>
          <cell r="H1570"/>
          <cell r="I1570"/>
          <cell r="J1570"/>
          <cell r="K1570"/>
          <cell r="L1570"/>
          <cell r="M1570"/>
          <cell r="N1570"/>
          <cell r="O1570"/>
          <cell r="P1570"/>
          <cell r="Q1570"/>
          <cell r="R1570"/>
          <cell r="S1570"/>
          <cell r="T1570"/>
          <cell r="U1570"/>
          <cell r="V1570"/>
          <cell r="W1570"/>
          <cell r="X1570"/>
          <cell r="Y1570"/>
          <cell r="Z1570"/>
        </row>
        <row r="1571">
          <cell r="C1571" t="str">
            <v>OF</v>
          </cell>
          <cell r="D1571" t="str">
            <v>CLIENT</v>
          </cell>
          <cell r="E1571" t="str">
            <v>ANY</v>
          </cell>
          <cell r="F1571" t="str">
            <v>STATUS</v>
          </cell>
          <cell r="G1571" t="str">
            <v>PROJECTE</v>
          </cell>
          <cell r="H1571" t="str">
            <v>TIPUS OF o DEPENDENCIA</v>
          </cell>
          <cell r="I1571"/>
          <cell r="J1571" t="str">
            <v>PREV</v>
          </cell>
          <cell r="K1571" t="str">
            <v>TOTAL</v>
          </cell>
          <cell r="L1571" t="str">
            <v>DESV</v>
          </cell>
          <cell r="M1571" t="str">
            <v>AVANÇ</v>
          </cell>
          <cell r="N1571" t="str">
            <v>DPT. IMPLICATS</v>
          </cell>
          <cell r="O1571"/>
          <cell r="P1571"/>
          <cell r="Q1571"/>
          <cell r="R1571"/>
          <cell r="S1571"/>
          <cell r="T1571"/>
          <cell r="U1571" t="str">
            <v>DATA</v>
          </cell>
          <cell r="V1571" t="str">
            <v>DATA</v>
          </cell>
          <cell r="W1571" t="str">
            <v>DATA</v>
          </cell>
          <cell r="X1571" t="str">
            <v>DURADA</v>
          </cell>
          <cell r="Y1571" t="str">
            <v>DATA</v>
          </cell>
          <cell r="Z1571" t="str">
            <v>DESVIAC.</v>
          </cell>
        </row>
        <row r="1572">
          <cell r="C1572"/>
          <cell r="D1572"/>
          <cell r="E1572"/>
          <cell r="F1572"/>
          <cell r="G1572"/>
          <cell r="H1572"/>
          <cell r="I1572"/>
          <cell r="J1572"/>
          <cell r="K1572" t="str">
            <v>REAL</v>
          </cell>
          <cell r="L1572"/>
          <cell r="M1572"/>
          <cell r="N1572"/>
          <cell r="O1572"/>
          <cell r="P1572"/>
          <cell r="Q1572"/>
          <cell r="R1572"/>
          <cell r="S1572"/>
          <cell r="T1572"/>
          <cell r="U1572" t="str">
            <v>INICI</v>
          </cell>
          <cell r="V1572" t="str">
            <v>ENTREGA</v>
          </cell>
          <cell r="W1572" t="str">
            <v>REVISADA</v>
          </cell>
          <cell r="X1572"/>
          <cell r="Y1572" t="str">
            <v>ACCEP.</v>
          </cell>
          <cell r="Z1572"/>
        </row>
        <row r="1573">
          <cell r="C1573"/>
          <cell r="D1573"/>
          <cell r="E1573"/>
          <cell r="F1573"/>
          <cell r="G1573"/>
          <cell r="H1573"/>
          <cell r="I1573"/>
          <cell r="J1573"/>
          <cell r="K1573"/>
          <cell r="L1573"/>
          <cell r="M1573"/>
          <cell r="N1573"/>
          <cell r="O1573"/>
          <cell r="P1573"/>
          <cell r="Q1573"/>
          <cell r="R1573"/>
          <cell r="S1573"/>
          <cell r="T1573"/>
          <cell r="U1573"/>
          <cell r="V1573"/>
          <cell r="W1573"/>
          <cell r="X1573"/>
          <cell r="Y1573"/>
          <cell r="Z1573"/>
        </row>
        <row r="1574">
          <cell r="C1574">
            <v>4259</v>
          </cell>
          <cell r="D1574" t="str">
            <v>SITEL</v>
          </cell>
          <cell r="E1574">
            <v>2017</v>
          </cell>
          <cell r="F1574" t="str">
            <v>TA</v>
          </cell>
          <cell r="G1574" t="str">
            <v>2 x Manguera COM CAP32 - CAP-PRX</v>
          </cell>
          <cell r="H1574" t="str">
            <v>OF3983</v>
          </cell>
          <cell r="I1574"/>
          <cell r="J1574">
            <v>0.5</v>
          </cell>
          <cell r="K1574">
            <v>0.5</v>
          </cell>
          <cell r="L1574">
            <v>0</v>
          </cell>
          <cell r="M1574">
            <v>1</v>
          </cell>
          <cell r="N1574" t="str">
            <v>-</v>
          </cell>
          <cell r="O1574" t="str">
            <v>-</v>
          </cell>
          <cell r="P1574" t="str">
            <v>EMM</v>
          </cell>
          <cell r="Q1574" t="str">
            <v>-</v>
          </cell>
          <cell r="R1574" t="str">
            <v>-</v>
          </cell>
          <cell r="S1574" t="str">
            <v>-</v>
          </cell>
          <cell r="T1574" t="str">
            <v>-</v>
          </cell>
          <cell r="U1574">
            <v>42920</v>
          </cell>
          <cell r="V1574">
            <v>42920</v>
          </cell>
          <cell r="W1574">
            <v>42920</v>
          </cell>
          <cell r="X1574">
            <v>0</v>
          </cell>
          <cell r="Y1574">
            <v>42920</v>
          </cell>
          <cell r="Z1574">
            <v>0</v>
          </cell>
        </row>
        <row r="1575">
          <cell r="C1575">
            <v>4260</v>
          </cell>
          <cell r="D1575" t="str">
            <v>EMSA</v>
          </cell>
          <cell r="E1575">
            <v>2017</v>
          </cell>
          <cell r="F1575" t="str">
            <v>TA</v>
          </cell>
          <cell r="G1575" t="str">
            <v>MANTENIMENT CSSat EMSA 2017-07</v>
          </cell>
          <cell r="H1575" t="str">
            <v>IND</v>
          </cell>
          <cell r="I1575"/>
          <cell r="J1575">
            <v>6</v>
          </cell>
          <cell r="K1575">
            <v>6.5</v>
          </cell>
          <cell r="L1575">
            <v>-0.5</v>
          </cell>
          <cell r="M1575">
            <v>1.0833333333333333</v>
          </cell>
          <cell r="N1575" t="str">
            <v>-</v>
          </cell>
          <cell r="O1575" t="str">
            <v>-</v>
          </cell>
          <cell r="P1575" t="str">
            <v>-</v>
          </cell>
          <cell r="Q1575" t="str">
            <v>-</v>
          </cell>
          <cell r="R1575" t="str">
            <v>TRS</v>
          </cell>
          <cell r="S1575" t="str">
            <v>-</v>
          </cell>
          <cell r="T1575" t="str">
            <v>-</v>
          </cell>
          <cell r="U1575">
            <v>42917</v>
          </cell>
          <cell r="V1575">
            <v>42947</v>
          </cell>
          <cell r="W1575">
            <v>42947</v>
          </cell>
          <cell r="X1575">
            <v>30</v>
          </cell>
          <cell r="Y1575">
            <v>42947</v>
          </cell>
          <cell r="Z1575">
            <v>0</v>
          </cell>
        </row>
        <row r="1576">
          <cell r="C1576">
            <v>4261</v>
          </cell>
          <cell r="D1576" t="str">
            <v>ELSACO</v>
          </cell>
          <cell r="E1576">
            <v>2017</v>
          </cell>
          <cell r="F1576" t="str">
            <v>TA</v>
          </cell>
          <cell r="G1576" t="str">
            <v>MANTENIMENT CSSat STA.COLOMA 2017-07</v>
          </cell>
          <cell r="H1576" t="str">
            <v>IND</v>
          </cell>
          <cell r="I1576">
            <v>7</v>
          </cell>
          <cell r="J1576">
            <v>7</v>
          </cell>
          <cell r="K1576">
            <v>7.25</v>
          </cell>
          <cell r="L1576">
            <v>-0.25</v>
          </cell>
          <cell r="M1576">
            <v>1.0357142857142858</v>
          </cell>
          <cell r="N1576" t="str">
            <v>-</v>
          </cell>
          <cell r="O1576" t="str">
            <v>-</v>
          </cell>
          <cell r="P1576" t="str">
            <v>-</v>
          </cell>
          <cell r="Q1576" t="str">
            <v>-</v>
          </cell>
          <cell r="R1576" t="str">
            <v>TRS</v>
          </cell>
          <cell r="S1576" t="str">
            <v>-</v>
          </cell>
          <cell r="T1576" t="str">
            <v>-</v>
          </cell>
          <cell r="U1576">
            <v>42917</v>
          </cell>
          <cell r="V1576">
            <v>42947</v>
          </cell>
          <cell r="W1576">
            <v>42947</v>
          </cell>
          <cell r="X1576">
            <v>30</v>
          </cell>
          <cell r="Y1576">
            <v>42947</v>
          </cell>
          <cell r="Z1576">
            <v>0</v>
          </cell>
        </row>
        <row r="1577">
          <cell r="C1577">
            <v>4262</v>
          </cell>
          <cell r="D1577" t="str">
            <v>SERGAR</v>
          </cell>
          <cell r="E1577">
            <v>2017</v>
          </cell>
          <cell r="F1577" t="str">
            <v>TA</v>
          </cell>
          <cell r="G1577" t="str">
            <v>MANTENIMENT CSSat SERVILIANO 2017-07</v>
          </cell>
          <cell r="H1577" t="str">
            <v>IND</v>
          </cell>
          <cell r="I1577">
            <v>6</v>
          </cell>
          <cell r="J1577">
            <v>6</v>
          </cell>
          <cell r="K1577">
            <v>1</v>
          </cell>
          <cell r="L1577">
            <v>5</v>
          </cell>
          <cell r="M1577">
            <v>0.16666666666666666</v>
          </cell>
          <cell r="N1577" t="str">
            <v>-</v>
          </cell>
          <cell r="O1577" t="str">
            <v>-</v>
          </cell>
          <cell r="P1577" t="str">
            <v>-</v>
          </cell>
          <cell r="Q1577" t="str">
            <v>-</v>
          </cell>
          <cell r="R1577" t="str">
            <v>TRS</v>
          </cell>
          <cell r="S1577" t="str">
            <v>-</v>
          </cell>
          <cell r="T1577" t="str">
            <v>-</v>
          </cell>
          <cell r="U1577">
            <v>42917</v>
          </cell>
          <cell r="V1577">
            <v>42947</v>
          </cell>
          <cell r="W1577">
            <v>42947</v>
          </cell>
          <cell r="X1577">
            <v>30</v>
          </cell>
          <cell r="Y1577">
            <v>42947</v>
          </cell>
          <cell r="Z1577">
            <v>0</v>
          </cell>
        </row>
        <row r="1578">
          <cell r="C1578">
            <v>4263</v>
          </cell>
          <cell r="D1578" t="str">
            <v>EAECEU</v>
          </cell>
          <cell r="E1578">
            <v>2017</v>
          </cell>
          <cell r="F1578" t="str">
            <v>TA</v>
          </cell>
          <cell r="G1578" t="str">
            <v>MANTENIMENT CSSat CEUTA 2017-07</v>
          </cell>
          <cell r="H1578" t="str">
            <v>IND</v>
          </cell>
          <cell r="I1578">
            <v>10</v>
          </cell>
          <cell r="J1578">
            <v>10</v>
          </cell>
          <cell r="K1578">
            <v>10.75</v>
          </cell>
          <cell r="L1578">
            <v>-0.75</v>
          </cell>
          <cell r="M1578">
            <v>1.075</v>
          </cell>
          <cell r="N1578" t="str">
            <v>-</v>
          </cell>
          <cell r="O1578" t="str">
            <v>-</v>
          </cell>
          <cell r="P1578" t="str">
            <v>-</v>
          </cell>
          <cell r="Q1578" t="str">
            <v>-</v>
          </cell>
          <cell r="R1578" t="str">
            <v>TRS</v>
          </cell>
          <cell r="S1578" t="str">
            <v>-</v>
          </cell>
          <cell r="T1578" t="str">
            <v>-</v>
          </cell>
          <cell r="U1578">
            <v>42917</v>
          </cell>
          <cell r="V1578">
            <v>42947</v>
          </cell>
          <cell r="W1578">
            <v>42947</v>
          </cell>
          <cell r="X1578">
            <v>30</v>
          </cell>
          <cell r="Y1578">
            <v>42947</v>
          </cell>
          <cell r="Z1578">
            <v>0</v>
          </cell>
        </row>
        <row r="1579">
          <cell r="C1579">
            <v>4264</v>
          </cell>
          <cell r="D1579" t="str">
            <v>ELEMON</v>
          </cell>
          <cell r="E1579">
            <v>2017</v>
          </cell>
          <cell r="F1579" t="str">
            <v>TA</v>
          </cell>
          <cell r="G1579" t="str">
            <v>MANTENIMENT CSSat MONTOLIU 2017-07</v>
          </cell>
          <cell r="H1579" t="str">
            <v>IND</v>
          </cell>
          <cell r="I1579">
            <v>4</v>
          </cell>
          <cell r="J1579">
            <v>4</v>
          </cell>
          <cell r="K1579">
            <v>1.5</v>
          </cell>
          <cell r="L1579">
            <v>2.5</v>
          </cell>
          <cell r="M1579">
            <v>0.375</v>
          </cell>
          <cell r="N1579" t="str">
            <v>-</v>
          </cell>
          <cell r="O1579" t="str">
            <v>-</v>
          </cell>
          <cell r="P1579" t="str">
            <v>-</v>
          </cell>
          <cell r="Q1579" t="str">
            <v>-</v>
          </cell>
          <cell r="R1579" t="str">
            <v>TRS</v>
          </cell>
          <cell r="S1579" t="str">
            <v>-</v>
          </cell>
          <cell r="T1579" t="str">
            <v>-</v>
          </cell>
          <cell r="U1579">
            <v>42917</v>
          </cell>
          <cell r="V1579">
            <v>42947</v>
          </cell>
          <cell r="W1579">
            <v>42947</v>
          </cell>
          <cell r="X1579">
            <v>30</v>
          </cell>
          <cell r="Y1579">
            <v>42947</v>
          </cell>
          <cell r="Z1579">
            <v>0</v>
          </cell>
        </row>
        <row r="1580">
          <cell r="C1580">
            <v>4265</v>
          </cell>
          <cell r="D1580" t="str">
            <v>SUMTAR</v>
          </cell>
          <cell r="E1580">
            <v>2017</v>
          </cell>
          <cell r="F1580" t="str">
            <v>TA</v>
          </cell>
          <cell r="G1580" t="str">
            <v>MANTENIMENT CSSat TARRASENSES 2017-07</v>
          </cell>
          <cell r="H1580" t="str">
            <v>IND</v>
          </cell>
          <cell r="I1580">
            <v>4</v>
          </cell>
          <cell r="J1580">
            <v>4</v>
          </cell>
          <cell r="K1580">
            <v>2.5</v>
          </cell>
          <cell r="L1580">
            <v>1.5</v>
          </cell>
          <cell r="M1580">
            <v>0.625</v>
          </cell>
          <cell r="N1580" t="str">
            <v>-</v>
          </cell>
          <cell r="O1580" t="str">
            <v>-</v>
          </cell>
          <cell r="P1580" t="str">
            <v>-</v>
          </cell>
          <cell r="Q1580" t="str">
            <v>-</v>
          </cell>
          <cell r="R1580" t="str">
            <v>TRS</v>
          </cell>
          <cell r="S1580" t="str">
            <v>-</v>
          </cell>
          <cell r="T1580" t="str">
            <v>-</v>
          </cell>
          <cell r="U1580">
            <v>42917</v>
          </cell>
          <cell r="V1580">
            <v>42947</v>
          </cell>
          <cell r="W1580">
            <v>42947</v>
          </cell>
          <cell r="X1580">
            <v>30</v>
          </cell>
          <cell r="Y1580">
            <v>42947</v>
          </cell>
          <cell r="Z1580">
            <v>0</v>
          </cell>
        </row>
        <row r="1581">
          <cell r="C1581">
            <v>4266</v>
          </cell>
          <cell r="D1581" t="str">
            <v>ELECAR</v>
          </cell>
          <cell r="E1581">
            <v>2017</v>
          </cell>
          <cell r="F1581" t="str">
            <v>TA</v>
          </cell>
          <cell r="G1581" t="str">
            <v>MANTENIMENT CSSat CARDENER 2017-07</v>
          </cell>
          <cell r="H1581" t="str">
            <v>IND</v>
          </cell>
          <cell r="I1581">
            <v>5</v>
          </cell>
          <cell r="J1581">
            <v>5</v>
          </cell>
          <cell r="K1581">
            <v>1.5</v>
          </cell>
          <cell r="L1581">
            <v>3.5</v>
          </cell>
          <cell r="M1581">
            <v>0.3</v>
          </cell>
          <cell r="N1581" t="str">
            <v>-</v>
          </cell>
          <cell r="O1581" t="str">
            <v>-</v>
          </cell>
          <cell r="P1581" t="str">
            <v>-</v>
          </cell>
          <cell r="Q1581" t="str">
            <v>-</v>
          </cell>
          <cell r="R1581" t="str">
            <v>TRS</v>
          </cell>
          <cell r="S1581" t="str">
            <v>-</v>
          </cell>
          <cell r="T1581" t="str">
            <v>-</v>
          </cell>
          <cell r="U1581">
            <v>42917</v>
          </cell>
          <cell r="V1581">
            <v>42947</v>
          </cell>
          <cell r="W1581">
            <v>42947</v>
          </cell>
          <cell r="X1581">
            <v>30</v>
          </cell>
          <cell r="Y1581">
            <v>42947</v>
          </cell>
          <cell r="Z1581">
            <v>0</v>
          </cell>
        </row>
        <row r="1582">
          <cell r="C1582">
            <v>4267</v>
          </cell>
          <cell r="D1582" t="str">
            <v>ENEBEN</v>
          </cell>
          <cell r="E1582">
            <v>2017</v>
          </cell>
          <cell r="F1582" t="str">
            <v>TA</v>
          </cell>
          <cell r="G1582" t="str">
            <v>MANTENIMENT CSSat BENASQUE 2017-07</v>
          </cell>
          <cell r="H1582" t="str">
            <v>IND</v>
          </cell>
          <cell r="I1582">
            <v>4</v>
          </cell>
          <cell r="J1582">
            <v>4</v>
          </cell>
          <cell r="K1582">
            <v>3</v>
          </cell>
          <cell r="L1582">
            <v>1</v>
          </cell>
          <cell r="M1582">
            <v>0.75</v>
          </cell>
          <cell r="N1582" t="str">
            <v>-</v>
          </cell>
          <cell r="O1582" t="str">
            <v>-</v>
          </cell>
          <cell r="P1582" t="str">
            <v>-</v>
          </cell>
          <cell r="Q1582" t="str">
            <v>-</v>
          </cell>
          <cell r="R1582" t="str">
            <v>TRS</v>
          </cell>
          <cell r="S1582" t="str">
            <v>-</v>
          </cell>
          <cell r="T1582" t="str">
            <v>-</v>
          </cell>
          <cell r="U1582">
            <v>42917</v>
          </cell>
          <cell r="V1582">
            <v>42947</v>
          </cell>
          <cell r="W1582">
            <v>42947</v>
          </cell>
          <cell r="X1582">
            <v>30</v>
          </cell>
          <cell r="Y1582">
            <v>42947</v>
          </cell>
          <cell r="Z1582">
            <v>0</v>
          </cell>
        </row>
        <row r="1583">
          <cell r="C1583">
            <v>4268</v>
          </cell>
          <cell r="D1583" t="str">
            <v>ELEALB</v>
          </cell>
          <cell r="E1583">
            <v>2017</v>
          </cell>
          <cell r="F1583" t="str">
            <v>TA</v>
          </cell>
          <cell r="G1583" t="str">
            <v>MANTENIMENT CSSat ALBATARREC 2017-07</v>
          </cell>
          <cell r="H1583" t="str">
            <v>IND</v>
          </cell>
          <cell r="I1583">
            <v>4</v>
          </cell>
          <cell r="J1583">
            <v>4</v>
          </cell>
          <cell r="K1583">
            <v>1</v>
          </cell>
          <cell r="L1583">
            <v>3</v>
          </cell>
          <cell r="M1583">
            <v>0.25</v>
          </cell>
          <cell r="N1583" t="str">
            <v>-</v>
          </cell>
          <cell r="O1583" t="str">
            <v>-</v>
          </cell>
          <cell r="P1583" t="str">
            <v>-</v>
          </cell>
          <cell r="Q1583" t="str">
            <v>-</v>
          </cell>
          <cell r="R1583" t="str">
            <v>TRS</v>
          </cell>
          <cell r="S1583" t="str">
            <v>-</v>
          </cell>
          <cell r="T1583" t="str">
            <v>-</v>
          </cell>
          <cell r="U1583">
            <v>42917</v>
          </cell>
          <cell r="V1583">
            <v>42947</v>
          </cell>
          <cell r="W1583">
            <v>42947</v>
          </cell>
          <cell r="X1583">
            <v>30</v>
          </cell>
          <cell r="Y1583">
            <v>42947</v>
          </cell>
          <cell r="Z1583">
            <v>0</v>
          </cell>
        </row>
        <row r="1584">
          <cell r="C1584">
            <v>4269</v>
          </cell>
          <cell r="D1584" t="str">
            <v>ELTOSE</v>
          </cell>
          <cell r="E1584">
            <v>2017</v>
          </cell>
          <cell r="F1584" t="str">
            <v>TA</v>
          </cell>
          <cell r="G1584" t="str">
            <v>MANTENIMENT CSSat T.SEGRE 2017-07</v>
          </cell>
          <cell r="H1584" t="str">
            <v>IND</v>
          </cell>
          <cell r="I1584">
            <v>4</v>
          </cell>
          <cell r="J1584">
            <v>4</v>
          </cell>
          <cell r="K1584">
            <v>4.25</v>
          </cell>
          <cell r="L1584">
            <v>-0.25</v>
          </cell>
          <cell r="M1584">
            <v>1.0625</v>
          </cell>
          <cell r="N1584" t="str">
            <v>-</v>
          </cell>
          <cell r="O1584" t="str">
            <v>-</v>
          </cell>
          <cell r="P1584" t="str">
            <v>-</v>
          </cell>
          <cell r="Q1584" t="str">
            <v>-</v>
          </cell>
          <cell r="R1584" t="str">
            <v>TRS</v>
          </cell>
          <cell r="S1584" t="str">
            <v>-</v>
          </cell>
          <cell r="T1584" t="str">
            <v>-</v>
          </cell>
          <cell r="U1584">
            <v>42917</v>
          </cell>
          <cell r="V1584">
            <v>42947</v>
          </cell>
          <cell r="W1584">
            <v>42947</v>
          </cell>
          <cell r="X1584">
            <v>30</v>
          </cell>
          <cell r="Y1584">
            <v>42947</v>
          </cell>
          <cell r="Z1584">
            <v>0</v>
          </cell>
        </row>
        <row r="1585">
          <cell r="C1585">
            <v>4270</v>
          </cell>
          <cell r="D1585" t="str">
            <v>ELECAD</v>
          </cell>
          <cell r="E1585">
            <v>2017</v>
          </cell>
          <cell r="F1585" t="str">
            <v>TA</v>
          </cell>
          <cell r="G1585" t="str">
            <v>MANTENIMENT CSSat CADIZ 2017-07</v>
          </cell>
          <cell r="H1585" t="str">
            <v>IND</v>
          </cell>
          <cell r="I1585">
            <v>6</v>
          </cell>
          <cell r="J1585">
            <v>6</v>
          </cell>
          <cell r="K1585">
            <v>1</v>
          </cell>
          <cell r="L1585">
            <v>5</v>
          </cell>
          <cell r="M1585">
            <v>0.16666666666666666</v>
          </cell>
          <cell r="N1585" t="str">
            <v>-</v>
          </cell>
          <cell r="O1585" t="str">
            <v>-</v>
          </cell>
          <cell r="P1585" t="str">
            <v>-</v>
          </cell>
          <cell r="Q1585" t="str">
            <v>-</v>
          </cell>
          <cell r="R1585" t="str">
            <v>TRS</v>
          </cell>
          <cell r="S1585" t="str">
            <v>-</v>
          </cell>
          <cell r="T1585" t="str">
            <v>-</v>
          </cell>
          <cell r="U1585">
            <v>42917</v>
          </cell>
          <cell r="V1585">
            <v>42947</v>
          </cell>
          <cell r="W1585">
            <v>42947</v>
          </cell>
          <cell r="X1585">
            <v>30</v>
          </cell>
          <cell r="Y1585">
            <v>42947</v>
          </cell>
          <cell r="Z1585">
            <v>0</v>
          </cell>
        </row>
        <row r="1586">
          <cell r="C1586"/>
          <cell r="D1586"/>
          <cell r="E1586">
            <v>2017</v>
          </cell>
          <cell r="F1586"/>
          <cell r="G1586" t="str">
            <v>I + D</v>
          </cell>
          <cell r="H1586"/>
          <cell r="I1586"/>
          <cell r="J1586">
            <v>0</v>
          </cell>
          <cell r="K1586">
            <v>0</v>
          </cell>
          <cell r="L1586"/>
          <cell r="M1586"/>
          <cell r="N1586" t="str">
            <v>-</v>
          </cell>
          <cell r="O1586" t="str">
            <v>-</v>
          </cell>
          <cell r="P1586" t="str">
            <v>-</v>
          </cell>
          <cell r="Q1586" t="str">
            <v>-</v>
          </cell>
          <cell r="R1586" t="str">
            <v>-</v>
          </cell>
          <cell r="S1586" t="str">
            <v>-</v>
          </cell>
          <cell r="T1586" t="str">
            <v>-</v>
          </cell>
          <cell r="U1586"/>
          <cell r="V1586"/>
          <cell r="W1586">
            <v>0</v>
          </cell>
          <cell r="X1586" t="str">
            <v/>
          </cell>
          <cell r="Y1586"/>
          <cell r="Z1586" t="str">
            <v/>
          </cell>
        </row>
        <row r="1587">
          <cell r="C1587">
            <v>4272</v>
          </cell>
          <cell r="D1587" t="str">
            <v>EYPESA</v>
          </cell>
          <cell r="E1587">
            <v>2017</v>
          </cell>
          <cell r="F1587" t="str">
            <v>TA</v>
          </cell>
          <cell r="G1587" t="str">
            <v>Reparacio MCE-125 N/S 2002-939</v>
          </cell>
          <cell r="H1587" t="str">
            <v>IND</v>
          </cell>
          <cell r="I1587"/>
          <cell r="J1587">
            <v>2</v>
          </cell>
          <cell r="K1587">
            <v>1.17</v>
          </cell>
          <cell r="L1587">
            <v>0.83000000000000007</v>
          </cell>
          <cell r="M1587">
            <v>0.58499999999999996</v>
          </cell>
          <cell r="N1587" t="str">
            <v>-</v>
          </cell>
          <cell r="O1587" t="str">
            <v>-</v>
          </cell>
          <cell r="P1587" t="str">
            <v>EMM</v>
          </cell>
          <cell r="Q1587" t="str">
            <v>-</v>
          </cell>
          <cell r="R1587" t="str">
            <v>-</v>
          </cell>
          <cell r="S1587" t="str">
            <v>-</v>
          </cell>
          <cell r="T1587" t="str">
            <v>-</v>
          </cell>
          <cell r="U1587">
            <v>42923</v>
          </cell>
          <cell r="V1587">
            <v>42923</v>
          </cell>
          <cell r="W1587">
            <v>42923</v>
          </cell>
          <cell r="X1587">
            <v>0</v>
          </cell>
          <cell r="Y1587">
            <v>42923</v>
          </cell>
          <cell r="Z1587">
            <v>0</v>
          </cell>
        </row>
        <row r="1588">
          <cell r="C1588">
            <v>4273</v>
          </cell>
          <cell r="D1588" t="str">
            <v>EYPESA</v>
          </cell>
          <cell r="E1588">
            <v>2017</v>
          </cell>
          <cell r="F1588" t="str">
            <v>TA</v>
          </cell>
          <cell r="G1588" t="str">
            <v>Reparacio MCE-125 N/S 784-2003</v>
          </cell>
          <cell r="H1588" t="str">
            <v>IND</v>
          </cell>
          <cell r="I1588"/>
          <cell r="J1588">
            <v>2</v>
          </cell>
          <cell r="K1588">
            <v>2</v>
          </cell>
          <cell r="L1588">
            <v>0</v>
          </cell>
          <cell r="M1588">
            <v>1</v>
          </cell>
          <cell r="N1588" t="str">
            <v>-</v>
          </cell>
          <cell r="O1588" t="str">
            <v>-</v>
          </cell>
          <cell r="P1588" t="str">
            <v>EMM</v>
          </cell>
          <cell r="Q1588" t="str">
            <v>-</v>
          </cell>
          <cell r="R1588" t="str">
            <v>-</v>
          </cell>
          <cell r="S1588" t="str">
            <v>-</v>
          </cell>
          <cell r="T1588" t="str">
            <v>-</v>
          </cell>
          <cell r="U1588">
            <v>42923</v>
          </cell>
          <cell r="V1588">
            <v>42923</v>
          </cell>
          <cell r="W1588">
            <v>42923</v>
          </cell>
          <cell r="X1588">
            <v>0</v>
          </cell>
          <cell r="Y1588">
            <v>42923</v>
          </cell>
          <cell r="Z1588">
            <v>0</v>
          </cell>
        </row>
        <row r="1589">
          <cell r="C1589">
            <v>4274</v>
          </cell>
          <cell r="D1589" t="str">
            <v>EYPESA</v>
          </cell>
          <cell r="E1589">
            <v>2017</v>
          </cell>
          <cell r="F1589" t="str">
            <v>TA</v>
          </cell>
          <cell r="G1589" t="str">
            <v>RTU S.E. PUNSIC v1.0</v>
          </cell>
          <cell r="H1589" t="str">
            <v>PPAL</v>
          </cell>
          <cell r="I1589"/>
          <cell r="J1589">
            <v>92</v>
          </cell>
          <cell r="K1589">
            <v>121.59</v>
          </cell>
          <cell r="L1589">
            <v>-29.590000000000003</v>
          </cell>
          <cell r="M1589">
            <v>1.3216304347826087</v>
          </cell>
          <cell r="N1589" t="str">
            <v>-</v>
          </cell>
          <cell r="O1589" t="str">
            <v>-</v>
          </cell>
          <cell r="P1589" t="str">
            <v>-</v>
          </cell>
          <cell r="Q1589" t="str">
            <v>-</v>
          </cell>
          <cell r="R1589" t="str">
            <v>RVC</v>
          </cell>
          <cell r="S1589" t="str">
            <v>-</v>
          </cell>
          <cell r="T1589" t="str">
            <v>-</v>
          </cell>
          <cell r="U1589">
            <v>42928</v>
          </cell>
          <cell r="V1589">
            <v>43039</v>
          </cell>
          <cell r="W1589">
            <v>43068</v>
          </cell>
          <cell r="X1589">
            <v>109</v>
          </cell>
          <cell r="Y1589">
            <v>43068</v>
          </cell>
          <cell r="Z1589">
            <v>0</v>
          </cell>
        </row>
        <row r="1590">
          <cell r="C1590">
            <v>4275</v>
          </cell>
          <cell r="D1590" t="str">
            <v>EYPESA</v>
          </cell>
          <cell r="E1590">
            <v>2017</v>
          </cell>
          <cell r="F1590" t="str">
            <v>OB</v>
          </cell>
          <cell r="G1590" t="str">
            <v>Inst i PEM RTU S.E. PUNSIC v1.0</v>
          </cell>
          <cell r="H1590" t="str">
            <v>OF4274</v>
          </cell>
          <cell r="I1590"/>
          <cell r="J1590">
            <v>20</v>
          </cell>
          <cell r="K1590">
            <v>0</v>
          </cell>
          <cell r="L1590">
            <v>20</v>
          </cell>
          <cell r="M1590">
            <v>0</v>
          </cell>
          <cell r="N1590" t="str">
            <v>-</v>
          </cell>
          <cell r="O1590" t="str">
            <v>-</v>
          </cell>
          <cell r="P1590" t="str">
            <v>-</v>
          </cell>
          <cell r="Q1590" t="str">
            <v>-</v>
          </cell>
          <cell r="R1590" t="str">
            <v>RVC</v>
          </cell>
          <cell r="S1590" t="str">
            <v>-</v>
          </cell>
          <cell r="T1590" t="str">
            <v>-</v>
          </cell>
          <cell r="U1590">
            <v>42928</v>
          </cell>
          <cell r="V1590">
            <v>43039</v>
          </cell>
          <cell r="W1590">
            <v>43039</v>
          </cell>
          <cell r="X1590">
            <v>109</v>
          </cell>
          <cell r="Y1590"/>
          <cell r="Z1590" t="str">
            <v/>
          </cell>
        </row>
        <row r="1591">
          <cell r="C1591">
            <v>4276</v>
          </cell>
          <cell r="D1591" t="str">
            <v>SITEL</v>
          </cell>
          <cell r="E1591">
            <v>2017</v>
          </cell>
          <cell r="F1591" t="str">
            <v>TA</v>
          </cell>
          <cell r="G1591" t="str">
            <v>MRC-CAP32,Pant. LCD Color+PRT</v>
          </cell>
          <cell r="H1591" t="str">
            <v>OF4274</v>
          </cell>
          <cell r="I1591"/>
          <cell r="J1591">
            <v>5.5</v>
          </cell>
          <cell r="K1591">
            <v>5.45</v>
          </cell>
          <cell r="L1591">
            <v>4.9999999999999822E-2</v>
          </cell>
          <cell r="M1591">
            <v>0.99090909090909096</v>
          </cell>
          <cell r="N1591" t="str">
            <v>-</v>
          </cell>
          <cell r="O1591" t="str">
            <v>-</v>
          </cell>
          <cell r="P1591" t="str">
            <v>EMM</v>
          </cell>
          <cell r="Q1591" t="str">
            <v>-</v>
          </cell>
          <cell r="R1591" t="str">
            <v>-</v>
          </cell>
          <cell r="S1591" t="str">
            <v>-</v>
          </cell>
          <cell r="T1591" t="str">
            <v>-</v>
          </cell>
          <cell r="U1591">
            <v>42928</v>
          </cell>
          <cell r="V1591">
            <v>43039</v>
          </cell>
          <cell r="W1591">
            <v>43039</v>
          </cell>
          <cell r="X1591">
            <v>109</v>
          </cell>
          <cell r="Y1591">
            <v>42944</v>
          </cell>
          <cell r="Z1591">
            <v>-92</v>
          </cell>
        </row>
        <row r="1592">
          <cell r="C1592">
            <v>4277</v>
          </cell>
          <cell r="D1592" t="str">
            <v>SITEL</v>
          </cell>
          <cell r="E1592">
            <v>2017</v>
          </cell>
          <cell r="F1592" t="str">
            <v>TA</v>
          </cell>
          <cell r="G1592" t="str">
            <v>10 x Placa JMP</v>
          </cell>
          <cell r="H1592" t="str">
            <v>OF4274</v>
          </cell>
          <cell r="I1592"/>
          <cell r="J1592">
            <v>4</v>
          </cell>
          <cell r="K1592">
            <v>3.25</v>
          </cell>
          <cell r="L1592">
            <v>0.75</v>
          </cell>
          <cell r="M1592">
            <v>0.8125</v>
          </cell>
          <cell r="N1592" t="str">
            <v>-</v>
          </cell>
          <cell r="O1592" t="str">
            <v>-</v>
          </cell>
          <cell r="P1592" t="str">
            <v>EMM</v>
          </cell>
          <cell r="Q1592" t="str">
            <v>-</v>
          </cell>
          <cell r="R1592" t="str">
            <v>-</v>
          </cell>
          <cell r="S1592" t="str">
            <v>-</v>
          </cell>
          <cell r="T1592" t="str">
            <v>-</v>
          </cell>
          <cell r="U1592">
            <v>42928</v>
          </cell>
          <cell r="V1592">
            <v>43039</v>
          </cell>
          <cell r="W1592">
            <v>43039</v>
          </cell>
          <cell r="X1592">
            <v>109</v>
          </cell>
          <cell r="Y1592">
            <v>42936</v>
          </cell>
          <cell r="Z1592">
            <v>-100</v>
          </cell>
        </row>
        <row r="1593">
          <cell r="C1593">
            <v>4278</v>
          </cell>
          <cell r="D1593" t="str">
            <v>SITEL</v>
          </cell>
          <cell r="E1593">
            <v>2017</v>
          </cell>
          <cell r="F1593" t="str">
            <v>TA</v>
          </cell>
          <cell r="G1593" t="str">
            <v>4 x ACCOM-FC C/CARATULA</v>
          </cell>
          <cell r="H1593" t="str">
            <v>OF4274</v>
          </cell>
          <cell r="I1593"/>
          <cell r="J1593">
            <v>3.25</v>
          </cell>
          <cell r="K1593">
            <v>2.58</v>
          </cell>
          <cell r="L1593">
            <v>0.66999999999999993</v>
          </cell>
          <cell r="M1593">
            <v>0.79384615384615387</v>
          </cell>
          <cell r="N1593" t="str">
            <v>-</v>
          </cell>
          <cell r="O1593" t="str">
            <v>-</v>
          </cell>
          <cell r="P1593" t="str">
            <v>EMM</v>
          </cell>
          <cell r="Q1593" t="str">
            <v>-</v>
          </cell>
          <cell r="R1593" t="str">
            <v>-</v>
          </cell>
          <cell r="S1593" t="str">
            <v>-</v>
          </cell>
          <cell r="T1593" t="str">
            <v>-</v>
          </cell>
          <cell r="U1593">
            <v>42928</v>
          </cell>
          <cell r="V1593">
            <v>43039</v>
          </cell>
          <cell r="W1593">
            <v>43039</v>
          </cell>
          <cell r="X1593">
            <v>109</v>
          </cell>
          <cell r="Y1593">
            <v>42949</v>
          </cell>
          <cell r="Z1593">
            <v>-88</v>
          </cell>
        </row>
        <row r="1594">
          <cell r="C1594">
            <v>4279</v>
          </cell>
          <cell r="D1594" t="str">
            <v>SITEL</v>
          </cell>
          <cell r="E1594">
            <v>2017</v>
          </cell>
          <cell r="F1594" t="str">
            <v>TA</v>
          </cell>
          <cell r="G1594" t="str">
            <v>2 x FAC-48Vdc/24Vdc 60W C/CARATULA</v>
          </cell>
          <cell r="H1594" t="str">
            <v>OF4274</v>
          </cell>
          <cell r="I1594"/>
          <cell r="J1594">
            <v>1</v>
          </cell>
          <cell r="K1594">
            <v>0.62</v>
          </cell>
          <cell r="L1594">
            <v>0.38</v>
          </cell>
          <cell r="M1594">
            <v>0.62</v>
          </cell>
          <cell r="N1594" t="str">
            <v>-</v>
          </cell>
          <cell r="O1594" t="str">
            <v>-</v>
          </cell>
          <cell r="P1594" t="str">
            <v>EMM</v>
          </cell>
          <cell r="Q1594" t="str">
            <v>-</v>
          </cell>
          <cell r="R1594" t="str">
            <v>-</v>
          </cell>
          <cell r="S1594" t="str">
            <v>-</v>
          </cell>
          <cell r="T1594" t="str">
            <v>-</v>
          </cell>
          <cell r="U1594">
            <v>42928</v>
          </cell>
          <cell r="V1594">
            <v>43039</v>
          </cell>
          <cell r="W1594">
            <v>43039</v>
          </cell>
          <cell r="X1594">
            <v>109</v>
          </cell>
          <cell r="Y1594">
            <v>42948</v>
          </cell>
          <cell r="Z1594">
            <v>-89</v>
          </cell>
        </row>
        <row r="1595">
          <cell r="C1595">
            <v>4280</v>
          </cell>
          <cell r="D1595" t="str">
            <v>SITEL</v>
          </cell>
          <cell r="E1595">
            <v>2017</v>
          </cell>
          <cell r="F1595" t="str">
            <v>TA</v>
          </cell>
          <cell r="G1595" t="str">
            <v>3 x IMG-125 (Rotulados como IMG-48)</v>
          </cell>
          <cell r="H1595" t="str">
            <v>OF4274</v>
          </cell>
          <cell r="I1595"/>
          <cell r="J1595">
            <v>1.5</v>
          </cell>
          <cell r="K1595">
            <v>2.87</v>
          </cell>
          <cell r="L1595">
            <v>-1.37</v>
          </cell>
          <cell r="M1595">
            <v>1.9133333333333333</v>
          </cell>
          <cell r="N1595" t="str">
            <v>-</v>
          </cell>
          <cell r="O1595" t="str">
            <v>-</v>
          </cell>
          <cell r="P1595" t="str">
            <v>EMM</v>
          </cell>
          <cell r="Q1595" t="str">
            <v>-</v>
          </cell>
          <cell r="R1595" t="str">
            <v>-</v>
          </cell>
          <cell r="S1595" t="str">
            <v>-</v>
          </cell>
          <cell r="T1595" t="str">
            <v>-</v>
          </cell>
          <cell r="U1595">
            <v>42928</v>
          </cell>
          <cell r="V1595">
            <v>43039</v>
          </cell>
          <cell r="W1595">
            <v>43039</v>
          </cell>
          <cell r="X1595">
            <v>109</v>
          </cell>
          <cell r="Y1595">
            <v>42948</v>
          </cell>
          <cell r="Z1595">
            <v>-89</v>
          </cell>
        </row>
        <row r="1596">
          <cell r="C1596">
            <v>4281</v>
          </cell>
          <cell r="D1596" t="str">
            <v>SITEL</v>
          </cell>
          <cell r="E1596">
            <v>2017</v>
          </cell>
          <cell r="F1596" t="str">
            <v>TA</v>
          </cell>
          <cell r="G1596" t="str">
            <v>2 x TEDISBP-11</v>
          </cell>
          <cell r="H1596" t="str">
            <v>OF4274</v>
          </cell>
          <cell r="I1596"/>
          <cell r="J1596">
            <v>7</v>
          </cell>
          <cell r="K1596">
            <v>6.53</v>
          </cell>
          <cell r="L1596">
            <v>0.46999999999999975</v>
          </cell>
          <cell r="M1596">
            <v>0.93285714285714294</v>
          </cell>
          <cell r="N1596" t="str">
            <v>-</v>
          </cell>
          <cell r="O1596" t="str">
            <v>-</v>
          </cell>
          <cell r="P1596" t="str">
            <v>EMM</v>
          </cell>
          <cell r="Q1596" t="str">
            <v>-</v>
          </cell>
          <cell r="R1596" t="str">
            <v>-</v>
          </cell>
          <cell r="S1596" t="str">
            <v>-</v>
          </cell>
          <cell r="T1596" t="str">
            <v>-</v>
          </cell>
          <cell r="U1596">
            <v>42928</v>
          </cell>
          <cell r="V1596">
            <v>43039</v>
          </cell>
          <cell r="W1596">
            <v>43039</v>
          </cell>
          <cell r="X1596">
            <v>109</v>
          </cell>
          <cell r="Y1596">
            <v>42942</v>
          </cell>
          <cell r="Z1596">
            <v>-94</v>
          </cell>
        </row>
        <row r="1597">
          <cell r="C1597">
            <v>4282</v>
          </cell>
          <cell r="D1597" t="str">
            <v>SITEL</v>
          </cell>
          <cell r="E1597">
            <v>2017</v>
          </cell>
          <cell r="F1597" t="str">
            <v>TA</v>
          </cell>
          <cell r="G1597" t="str">
            <v>10 x M8ED-125</v>
          </cell>
          <cell r="H1597" t="str">
            <v>OF4274</v>
          </cell>
          <cell r="I1597"/>
          <cell r="J1597">
            <v>3.5</v>
          </cell>
          <cell r="K1597">
            <v>3.17</v>
          </cell>
          <cell r="L1597">
            <v>0.33000000000000007</v>
          </cell>
          <cell r="M1597">
            <v>0.90571428571428569</v>
          </cell>
          <cell r="N1597" t="str">
            <v>-</v>
          </cell>
          <cell r="O1597" t="str">
            <v>-</v>
          </cell>
          <cell r="P1597" t="str">
            <v>EMM</v>
          </cell>
          <cell r="Q1597" t="str">
            <v>-</v>
          </cell>
          <cell r="R1597" t="str">
            <v>-</v>
          </cell>
          <cell r="S1597" t="str">
            <v>-</v>
          </cell>
          <cell r="T1597" t="str">
            <v>-</v>
          </cell>
          <cell r="U1597">
            <v>42928</v>
          </cell>
          <cell r="V1597">
            <v>43039</v>
          </cell>
          <cell r="W1597">
            <v>43039</v>
          </cell>
          <cell r="X1597">
            <v>109</v>
          </cell>
          <cell r="Y1597">
            <v>42934</v>
          </cell>
          <cell r="Z1597">
            <v>-102</v>
          </cell>
        </row>
        <row r="1598">
          <cell r="C1598">
            <v>4283</v>
          </cell>
          <cell r="D1598" t="str">
            <v>SITEL</v>
          </cell>
          <cell r="E1598">
            <v>2017</v>
          </cell>
          <cell r="F1598" t="str">
            <v>TA</v>
          </cell>
          <cell r="G1598" t="str">
            <v>7 x CS2-48B, Terminal Block MCE</v>
          </cell>
          <cell r="H1598" t="str">
            <v>OF4274</v>
          </cell>
          <cell r="I1598"/>
          <cell r="J1598">
            <v>4</v>
          </cell>
          <cell r="K1598">
            <v>3.42</v>
          </cell>
          <cell r="L1598">
            <v>0.58000000000000007</v>
          </cell>
          <cell r="M1598">
            <v>0.85499999999999998</v>
          </cell>
          <cell r="N1598" t="str">
            <v>-</v>
          </cell>
          <cell r="O1598" t="str">
            <v>-</v>
          </cell>
          <cell r="P1598" t="str">
            <v>EMM</v>
          </cell>
          <cell r="Q1598" t="str">
            <v>-</v>
          </cell>
          <cell r="R1598" t="str">
            <v>-</v>
          </cell>
          <cell r="S1598" t="str">
            <v>-</v>
          </cell>
          <cell r="T1598" t="str">
            <v>-</v>
          </cell>
          <cell r="U1598">
            <v>42928</v>
          </cell>
          <cell r="V1598">
            <v>43039</v>
          </cell>
          <cell r="W1598">
            <v>43039</v>
          </cell>
          <cell r="X1598">
            <v>109</v>
          </cell>
          <cell r="Y1598">
            <v>42949</v>
          </cell>
          <cell r="Z1598">
            <v>-88</v>
          </cell>
        </row>
        <row r="1599">
          <cell r="C1599">
            <v>4284</v>
          </cell>
          <cell r="D1599" t="str">
            <v>SITEL</v>
          </cell>
          <cell r="E1599">
            <v>2017</v>
          </cell>
          <cell r="F1599" t="str">
            <v>TA</v>
          </cell>
          <cell r="G1599" t="str">
            <v>6 x CS2-48C, Terminal Block MCI</v>
          </cell>
          <cell r="H1599" t="str">
            <v>OF4274</v>
          </cell>
          <cell r="I1599"/>
          <cell r="J1599">
            <v>4</v>
          </cell>
          <cell r="K1599">
            <v>6.33</v>
          </cell>
          <cell r="L1599">
            <v>-2.33</v>
          </cell>
          <cell r="M1599">
            <v>1.5825</v>
          </cell>
          <cell r="N1599" t="str">
            <v>-</v>
          </cell>
          <cell r="O1599" t="str">
            <v>-</v>
          </cell>
          <cell r="P1599" t="str">
            <v>EMM</v>
          </cell>
          <cell r="Q1599" t="str">
            <v>-</v>
          </cell>
          <cell r="R1599" t="str">
            <v>-</v>
          </cell>
          <cell r="S1599" t="str">
            <v>-</v>
          </cell>
          <cell r="T1599" t="str">
            <v>-</v>
          </cell>
          <cell r="U1599">
            <v>42928</v>
          </cell>
          <cell r="V1599">
            <v>43039</v>
          </cell>
          <cell r="W1599">
            <v>43039</v>
          </cell>
          <cell r="X1599">
            <v>109</v>
          </cell>
          <cell r="Y1599">
            <v>42951</v>
          </cell>
          <cell r="Z1599">
            <v>-86</v>
          </cell>
        </row>
        <row r="1600">
          <cell r="C1600">
            <v>4285</v>
          </cell>
          <cell r="D1600" t="str">
            <v>SITEL</v>
          </cell>
          <cell r="E1600">
            <v>2017</v>
          </cell>
          <cell r="F1600" t="str">
            <v>TA</v>
          </cell>
          <cell r="G1600" t="str">
            <v>30 x Placa MCE-125</v>
          </cell>
          <cell r="H1600" t="str">
            <v>OF4274</v>
          </cell>
          <cell r="I1600"/>
          <cell r="J1600">
            <v>18</v>
          </cell>
          <cell r="K1600">
            <v>20.58</v>
          </cell>
          <cell r="L1600">
            <v>-2.5799999999999983</v>
          </cell>
          <cell r="M1600">
            <v>1.1433333333333333</v>
          </cell>
          <cell r="N1600" t="str">
            <v>-</v>
          </cell>
          <cell r="O1600" t="str">
            <v>-</v>
          </cell>
          <cell r="P1600" t="str">
            <v>EMM</v>
          </cell>
          <cell r="Q1600" t="str">
            <v>-</v>
          </cell>
          <cell r="R1600" t="str">
            <v>-</v>
          </cell>
          <cell r="S1600" t="str">
            <v>-</v>
          </cell>
          <cell r="T1600" t="str">
            <v>-</v>
          </cell>
          <cell r="U1600">
            <v>42928</v>
          </cell>
          <cell r="V1600">
            <v>43039</v>
          </cell>
          <cell r="W1600">
            <v>43069</v>
          </cell>
          <cell r="X1600">
            <v>109</v>
          </cell>
          <cell r="Y1600">
            <v>43069</v>
          </cell>
          <cell r="Z1600">
            <v>0</v>
          </cell>
        </row>
        <row r="1601">
          <cell r="C1601">
            <v>4286</v>
          </cell>
          <cell r="D1601" t="str">
            <v>INPVIL</v>
          </cell>
          <cell r="E1601">
            <v>2017</v>
          </cell>
          <cell r="F1601" t="str">
            <v>TA</v>
          </cell>
          <cell r="G1601" t="str">
            <v>RTU C.T. GENERAL VILLARALTO v2.0</v>
          </cell>
          <cell r="H1601" t="str">
            <v>IND</v>
          </cell>
          <cell r="I1601"/>
          <cell r="J1601">
            <v>2</v>
          </cell>
          <cell r="K1601">
            <v>1.58</v>
          </cell>
          <cell r="L1601">
            <v>0.41999999999999993</v>
          </cell>
          <cell r="M1601">
            <v>0.79</v>
          </cell>
          <cell r="N1601" t="str">
            <v>-</v>
          </cell>
          <cell r="O1601" t="str">
            <v>-</v>
          </cell>
          <cell r="P1601" t="str">
            <v>-</v>
          </cell>
          <cell r="Q1601" t="str">
            <v>-</v>
          </cell>
          <cell r="R1601" t="str">
            <v>RVC</v>
          </cell>
          <cell r="S1601" t="str">
            <v>-</v>
          </cell>
          <cell r="T1601" t="str">
            <v>-</v>
          </cell>
          <cell r="U1601">
            <v>42928</v>
          </cell>
          <cell r="V1601">
            <v>42947</v>
          </cell>
          <cell r="W1601">
            <v>42947</v>
          </cell>
          <cell r="X1601">
            <v>19</v>
          </cell>
          <cell r="Y1601">
            <v>42972</v>
          </cell>
          <cell r="Z1601">
            <v>25</v>
          </cell>
        </row>
        <row r="1602">
          <cell r="C1602">
            <v>4287</v>
          </cell>
          <cell r="D1602" t="str">
            <v>SITEL</v>
          </cell>
          <cell r="E1602">
            <v>2017</v>
          </cell>
          <cell r="F1602" t="str">
            <v>TA</v>
          </cell>
          <cell r="G1602" t="str">
            <v>10 x Placa CONFIGTED</v>
          </cell>
          <cell r="H1602" t="str">
            <v>OF4274</v>
          </cell>
          <cell r="I1602"/>
          <cell r="J1602">
            <v>1.5</v>
          </cell>
          <cell r="K1602">
            <v>1.5</v>
          </cell>
          <cell r="L1602">
            <v>0</v>
          </cell>
          <cell r="M1602">
            <v>1</v>
          </cell>
          <cell r="N1602" t="str">
            <v>-</v>
          </cell>
          <cell r="O1602" t="str">
            <v>-</v>
          </cell>
          <cell r="P1602" t="str">
            <v>EMM</v>
          </cell>
          <cell r="Q1602" t="str">
            <v>-</v>
          </cell>
          <cell r="R1602" t="str">
            <v>-</v>
          </cell>
          <cell r="S1602" t="str">
            <v>-</v>
          </cell>
          <cell r="T1602" t="str">
            <v>-</v>
          </cell>
          <cell r="U1602">
            <v>42929</v>
          </cell>
          <cell r="V1602">
            <v>43039</v>
          </cell>
          <cell r="W1602">
            <v>43039</v>
          </cell>
          <cell r="X1602">
            <v>108</v>
          </cell>
          <cell r="Y1602">
            <v>42944</v>
          </cell>
          <cell r="Z1602">
            <v>-92</v>
          </cell>
        </row>
        <row r="1603">
          <cell r="C1603"/>
          <cell r="D1603"/>
          <cell r="E1603"/>
          <cell r="F1603"/>
          <cell r="G1603"/>
          <cell r="H1603"/>
          <cell r="I1603"/>
          <cell r="J1603">
            <v>231.75</v>
          </cell>
          <cell r="K1603">
            <v>223.39000000000001</v>
          </cell>
          <cell r="L1603">
            <v>8.3599999999999852</v>
          </cell>
          <cell r="M1603"/>
          <cell r="N1603"/>
          <cell r="O1603"/>
          <cell r="P1603"/>
          <cell r="Q1603"/>
          <cell r="R1603"/>
          <cell r="S1603"/>
          <cell r="T1603"/>
          <cell r="U1603"/>
          <cell r="V1603"/>
          <cell r="W1603"/>
          <cell r="X1603"/>
          <cell r="Y1603"/>
          <cell r="Z1603">
            <v>-895</v>
          </cell>
        </row>
        <row r="1604">
          <cell r="L1604"/>
          <cell r="M1604"/>
          <cell r="Z1604"/>
        </row>
        <row r="1605">
          <cell r="D1605"/>
          <cell r="E1605"/>
          <cell r="F1605"/>
          <cell r="G1605"/>
          <cell r="H1605"/>
          <cell r="I1605"/>
          <cell r="J1605"/>
          <cell r="K1605"/>
          <cell r="L1605"/>
          <cell r="M1605"/>
          <cell r="N1605"/>
          <cell r="O1605"/>
          <cell r="P1605"/>
          <cell r="Q1605"/>
          <cell r="R1605"/>
          <cell r="S1605"/>
          <cell r="T1605"/>
          <cell r="U1605"/>
          <cell r="Z1605"/>
        </row>
        <row r="1606">
          <cell r="D1606"/>
          <cell r="E1606"/>
          <cell r="F1606"/>
          <cell r="G1606"/>
          <cell r="H1606"/>
          <cell r="I1606"/>
          <cell r="J1606"/>
          <cell r="K1606"/>
          <cell r="N1606" t="str">
            <v>APROVISIONAMENTS</v>
          </cell>
          <cell r="O1606" t="str">
            <v>ADMINISTRACIO</v>
          </cell>
          <cell r="P1606" t="str">
            <v>OPERACIONS</v>
          </cell>
          <cell r="Q1606" t="str">
            <v>IMPLEMENTACIO</v>
          </cell>
          <cell r="R1606" t="str">
            <v>DESENVOLUPAMENT</v>
          </cell>
          <cell r="S1606" t="str">
            <v>COMERCIAL</v>
          </cell>
          <cell r="T1606" t="str">
            <v>CONSUL.TELCOMUNIC.</v>
          </cell>
          <cell r="U1606"/>
          <cell r="Z1606"/>
        </row>
        <row r="1607">
          <cell r="N1607"/>
          <cell r="O1607"/>
          <cell r="P1607"/>
          <cell r="Q1607"/>
          <cell r="R1607"/>
          <cell r="S1607"/>
          <cell r="T1607"/>
          <cell r="U1607"/>
          <cell r="Z1607"/>
        </row>
        <row r="1608">
          <cell r="N1608"/>
          <cell r="O1608"/>
          <cell r="P1608"/>
          <cell r="Q1608"/>
          <cell r="R1608"/>
          <cell r="S1608"/>
          <cell r="T1608"/>
          <cell r="U1608"/>
          <cell r="Z1608"/>
        </row>
        <row r="1609">
          <cell r="N1609"/>
          <cell r="O1609"/>
          <cell r="P1609"/>
          <cell r="Q1609"/>
          <cell r="R1609"/>
          <cell r="S1609"/>
          <cell r="T1609"/>
          <cell r="U1609"/>
          <cell r="Z1609"/>
        </row>
        <row r="1610">
          <cell r="E1610"/>
          <cell r="F1610"/>
          <cell r="G1610"/>
          <cell r="H1610"/>
          <cell r="I1610"/>
          <cell r="J1610"/>
          <cell r="K1610"/>
          <cell r="L1610"/>
          <cell r="M1610"/>
          <cell r="N1610"/>
          <cell r="O1610"/>
          <cell r="P1610"/>
          <cell r="Q1610"/>
          <cell r="R1610"/>
          <cell r="S1610"/>
          <cell r="T1610"/>
          <cell r="U1610"/>
          <cell r="Z1610"/>
        </row>
        <row r="1611">
          <cell r="E1611" t="str">
            <v>Projectes (EXTERNS) en curs 2.017</v>
          </cell>
          <cell r="F1611"/>
          <cell r="G1611"/>
          <cell r="H1611"/>
          <cell r="I1611"/>
          <cell r="J1611"/>
          <cell r="K1611"/>
          <cell r="L1611"/>
          <cell r="M1611"/>
          <cell r="N1611"/>
          <cell r="O1611"/>
          <cell r="P1611"/>
          <cell r="Q1611"/>
          <cell r="R1611"/>
          <cell r="S1611"/>
          <cell r="T1611"/>
          <cell r="U1611"/>
          <cell r="Z1611"/>
        </row>
        <row r="1612">
          <cell r="N1612"/>
          <cell r="O1612"/>
          <cell r="P1612"/>
          <cell r="Q1612"/>
          <cell r="R1612"/>
          <cell r="S1612"/>
          <cell r="T1612"/>
          <cell r="U1612"/>
          <cell r="Z1612"/>
        </row>
        <row r="1613">
          <cell r="C1613"/>
          <cell r="D1613"/>
          <cell r="E1613"/>
          <cell r="F1613"/>
          <cell r="G1613"/>
          <cell r="H1613"/>
          <cell r="I1613"/>
          <cell r="J1613"/>
          <cell r="K1613"/>
          <cell r="L1613"/>
          <cell r="M1613"/>
          <cell r="N1613"/>
          <cell r="O1613"/>
          <cell r="P1613"/>
          <cell r="Q1613"/>
          <cell r="R1613"/>
          <cell r="S1613"/>
          <cell r="T1613"/>
          <cell r="U1613"/>
          <cell r="V1613"/>
          <cell r="W1613"/>
          <cell r="X1613"/>
          <cell r="Y1613"/>
          <cell r="Z1613"/>
        </row>
        <row r="1614">
          <cell r="C1614" t="str">
            <v>OF</v>
          </cell>
          <cell r="D1614" t="str">
            <v>CLIENT</v>
          </cell>
          <cell r="E1614" t="str">
            <v>ANY</v>
          </cell>
          <cell r="F1614" t="str">
            <v>STATUS</v>
          </cell>
          <cell r="G1614" t="str">
            <v>PROJECTE</v>
          </cell>
          <cell r="H1614" t="str">
            <v>TIPUS OF o DEPENDENCIA</v>
          </cell>
          <cell r="I1614"/>
          <cell r="J1614" t="str">
            <v>PREV</v>
          </cell>
          <cell r="K1614" t="str">
            <v>TOTAL</v>
          </cell>
          <cell r="L1614" t="str">
            <v>DESV</v>
          </cell>
          <cell r="M1614" t="str">
            <v>AVANÇ</v>
          </cell>
          <cell r="N1614" t="str">
            <v>DPT. IMPLICATS</v>
          </cell>
          <cell r="O1614"/>
          <cell r="P1614"/>
          <cell r="Q1614"/>
          <cell r="R1614"/>
          <cell r="S1614"/>
          <cell r="T1614"/>
          <cell r="U1614" t="str">
            <v>DATA</v>
          </cell>
          <cell r="V1614" t="str">
            <v>DATA</v>
          </cell>
          <cell r="W1614" t="str">
            <v>DATA</v>
          </cell>
          <cell r="X1614" t="str">
            <v>DURADA</v>
          </cell>
          <cell r="Y1614" t="str">
            <v>DATA</v>
          </cell>
          <cell r="Z1614" t="str">
            <v>DESVIAC.</v>
          </cell>
        </row>
        <row r="1615">
          <cell r="C1615"/>
          <cell r="D1615"/>
          <cell r="E1615"/>
          <cell r="F1615"/>
          <cell r="G1615"/>
          <cell r="H1615"/>
          <cell r="I1615"/>
          <cell r="J1615"/>
          <cell r="K1615" t="str">
            <v>REAL</v>
          </cell>
          <cell r="L1615"/>
          <cell r="M1615"/>
          <cell r="N1615"/>
          <cell r="O1615"/>
          <cell r="P1615"/>
          <cell r="Q1615"/>
          <cell r="R1615"/>
          <cell r="S1615"/>
          <cell r="T1615"/>
          <cell r="U1615" t="str">
            <v>INICI</v>
          </cell>
          <cell r="V1615" t="str">
            <v>ENTREGA</v>
          </cell>
          <cell r="W1615" t="str">
            <v>REVISADA</v>
          </cell>
          <cell r="X1615"/>
          <cell r="Y1615" t="str">
            <v>ACCEP.</v>
          </cell>
          <cell r="Z1615"/>
        </row>
        <row r="1616">
          <cell r="C1616"/>
          <cell r="D1616"/>
          <cell r="E1616"/>
          <cell r="F1616"/>
          <cell r="G1616"/>
          <cell r="H1616"/>
          <cell r="I1616"/>
          <cell r="J1616"/>
          <cell r="K1616"/>
          <cell r="L1616"/>
          <cell r="M1616"/>
          <cell r="N1616"/>
          <cell r="O1616"/>
          <cell r="P1616"/>
          <cell r="Q1616"/>
          <cell r="R1616"/>
          <cell r="S1616"/>
          <cell r="T1616"/>
          <cell r="U1616"/>
          <cell r="V1616"/>
          <cell r="W1616"/>
          <cell r="X1616"/>
          <cell r="Y1616"/>
          <cell r="Z1616"/>
        </row>
        <row r="1617">
          <cell r="C1617">
            <v>4288</v>
          </cell>
          <cell r="D1617" t="str">
            <v>EMDEPO</v>
          </cell>
          <cell r="E1617">
            <v>2017</v>
          </cell>
          <cell r="F1617" t="str">
            <v>TA</v>
          </cell>
          <cell r="G1617" t="str">
            <v>MANTENIMENT CSSat PONTS 2017-07</v>
          </cell>
          <cell r="H1617" t="str">
            <v>IND</v>
          </cell>
          <cell r="I1617"/>
          <cell r="J1617">
            <v>4</v>
          </cell>
          <cell r="K1617">
            <v>4</v>
          </cell>
          <cell r="L1617">
            <v>0</v>
          </cell>
          <cell r="M1617">
            <v>1</v>
          </cell>
          <cell r="N1617" t="str">
            <v>-</v>
          </cell>
          <cell r="O1617" t="str">
            <v>-</v>
          </cell>
          <cell r="P1617" t="str">
            <v>-</v>
          </cell>
          <cell r="Q1617" t="str">
            <v>-</v>
          </cell>
          <cell r="R1617" t="str">
            <v>TRS</v>
          </cell>
          <cell r="S1617" t="str">
            <v>-</v>
          </cell>
          <cell r="T1617" t="str">
            <v>-</v>
          </cell>
          <cell r="U1617">
            <v>42917</v>
          </cell>
          <cell r="V1617">
            <v>42947</v>
          </cell>
          <cell r="W1617">
            <v>42947</v>
          </cell>
          <cell r="X1617">
            <v>30</v>
          </cell>
          <cell r="Y1617">
            <v>42947</v>
          </cell>
          <cell r="Z1617">
            <v>0</v>
          </cell>
        </row>
        <row r="1618">
          <cell r="C1618">
            <v>4289</v>
          </cell>
          <cell r="D1618" t="str">
            <v>EMSA</v>
          </cell>
          <cell r="E1618">
            <v>2017</v>
          </cell>
          <cell r="F1618" t="str">
            <v>TA</v>
          </cell>
          <cell r="G1618" t="str">
            <v>RTU IAT MOLA DE XERT v1.0</v>
          </cell>
          <cell r="H1618" t="str">
            <v>PPAL</v>
          </cell>
          <cell r="I1618"/>
          <cell r="J1618">
            <v>10</v>
          </cell>
          <cell r="K1618">
            <v>7.5</v>
          </cell>
          <cell r="L1618">
            <v>2.5</v>
          </cell>
          <cell r="M1618">
            <v>0.75</v>
          </cell>
          <cell r="N1618" t="str">
            <v>-</v>
          </cell>
          <cell r="O1618" t="str">
            <v>-</v>
          </cell>
          <cell r="P1618" t="str">
            <v>EMM</v>
          </cell>
          <cell r="Q1618" t="str">
            <v>-</v>
          </cell>
          <cell r="R1618" t="str">
            <v>-</v>
          </cell>
          <cell r="S1618" t="str">
            <v>-</v>
          </cell>
          <cell r="T1618" t="str">
            <v>-</v>
          </cell>
          <cell r="U1618">
            <v>42935</v>
          </cell>
          <cell r="V1618">
            <v>42947</v>
          </cell>
          <cell r="W1618">
            <v>42941</v>
          </cell>
          <cell r="X1618">
            <v>12</v>
          </cell>
          <cell r="Y1618">
            <v>42941</v>
          </cell>
          <cell r="Z1618">
            <v>0</v>
          </cell>
        </row>
        <row r="1619">
          <cell r="C1619">
            <v>4290</v>
          </cell>
          <cell r="D1619" t="str">
            <v>EMSA</v>
          </cell>
          <cell r="E1619">
            <v>2017</v>
          </cell>
          <cell r="F1619" t="str">
            <v>TA</v>
          </cell>
          <cell r="G1619" t="str">
            <v>Inst. i PEM RTU IAT MOLA DE XERT v1.0</v>
          </cell>
          <cell r="H1619" t="str">
            <v>OF4289</v>
          </cell>
          <cell r="I1619">
            <v>7</v>
          </cell>
          <cell r="J1619">
            <v>8</v>
          </cell>
          <cell r="K1619">
            <v>11.92</v>
          </cell>
          <cell r="L1619">
            <v>-3.92</v>
          </cell>
          <cell r="M1619">
            <v>1.49</v>
          </cell>
          <cell r="N1619" t="str">
            <v>-</v>
          </cell>
          <cell r="O1619" t="str">
            <v>-</v>
          </cell>
          <cell r="P1619" t="str">
            <v>-</v>
          </cell>
          <cell r="Q1619" t="str">
            <v>JMG</v>
          </cell>
          <cell r="R1619" t="str">
            <v>-</v>
          </cell>
          <cell r="S1619" t="str">
            <v>-</v>
          </cell>
          <cell r="T1619" t="str">
            <v>-</v>
          </cell>
          <cell r="U1619">
            <v>42935</v>
          </cell>
          <cell r="V1619">
            <v>42947</v>
          </cell>
          <cell r="W1619">
            <v>43025</v>
          </cell>
          <cell r="X1619">
            <v>12</v>
          </cell>
          <cell r="Y1619">
            <v>43025</v>
          </cell>
          <cell r="Z1619">
            <v>0</v>
          </cell>
        </row>
        <row r="1620">
          <cell r="C1620">
            <v>4291</v>
          </cell>
          <cell r="D1620" t="str">
            <v>SITEL</v>
          </cell>
          <cell r="E1620">
            <v>2017</v>
          </cell>
          <cell r="F1620" t="str">
            <v>TA</v>
          </cell>
          <cell r="G1620" t="str">
            <v>Manguera COM CAP32 - nPort 5110</v>
          </cell>
          <cell r="H1620" t="str">
            <v>OF4289</v>
          </cell>
          <cell r="I1620">
            <v>6</v>
          </cell>
          <cell r="J1620">
            <v>0.5</v>
          </cell>
          <cell r="K1620">
            <v>0.49</v>
          </cell>
          <cell r="L1620">
            <v>1.0000000000000009E-2</v>
          </cell>
          <cell r="M1620">
            <v>0.98</v>
          </cell>
          <cell r="N1620" t="str">
            <v>-</v>
          </cell>
          <cell r="O1620" t="str">
            <v>-</v>
          </cell>
          <cell r="P1620" t="str">
            <v>EMM</v>
          </cell>
          <cell r="Q1620" t="str">
            <v>-</v>
          </cell>
          <cell r="R1620" t="str">
            <v>-</v>
          </cell>
          <cell r="S1620" t="str">
            <v>-</v>
          </cell>
          <cell r="T1620" t="str">
            <v>-</v>
          </cell>
          <cell r="U1620">
            <v>42935</v>
          </cell>
          <cell r="V1620">
            <v>42947</v>
          </cell>
          <cell r="W1620">
            <v>42947</v>
          </cell>
          <cell r="X1620">
            <v>12</v>
          </cell>
          <cell r="Y1620">
            <v>42955</v>
          </cell>
          <cell r="Z1620">
            <v>8</v>
          </cell>
        </row>
        <row r="1621">
          <cell r="C1621">
            <v>4292</v>
          </cell>
          <cell r="D1621" t="str">
            <v>SITEL</v>
          </cell>
          <cell r="E1621">
            <v>2017</v>
          </cell>
          <cell r="F1621" t="str">
            <v>TA</v>
          </cell>
          <cell r="G1621" t="str">
            <v>Manguera COM CAP32 - Proteccion ZiV</v>
          </cell>
          <cell r="H1621" t="str">
            <v>OF4289</v>
          </cell>
          <cell r="I1621">
            <v>10</v>
          </cell>
          <cell r="J1621">
            <v>0.5</v>
          </cell>
          <cell r="K1621">
            <v>0.49</v>
          </cell>
          <cell r="L1621">
            <v>1.0000000000000009E-2</v>
          </cell>
          <cell r="M1621">
            <v>0.98</v>
          </cell>
          <cell r="N1621" t="str">
            <v>-</v>
          </cell>
          <cell r="O1621" t="str">
            <v>-</v>
          </cell>
          <cell r="P1621" t="str">
            <v>EMM</v>
          </cell>
          <cell r="Q1621" t="str">
            <v>-</v>
          </cell>
          <cell r="R1621" t="str">
            <v>-</v>
          </cell>
          <cell r="S1621" t="str">
            <v>-</v>
          </cell>
          <cell r="T1621" t="str">
            <v>-</v>
          </cell>
          <cell r="U1621">
            <v>42935</v>
          </cell>
          <cell r="V1621">
            <v>42947</v>
          </cell>
          <cell r="W1621">
            <v>42947</v>
          </cell>
          <cell r="X1621">
            <v>12</v>
          </cell>
          <cell r="Y1621">
            <v>42936</v>
          </cell>
          <cell r="Z1621">
            <v>-10</v>
          </cell>
        </row>
        <row r="1622">
          <cell r="C1622">
            <v>4293</v>
          </cell>
          <cell r="D1622" t="str">
            <v>ENDENE</v>
          </cell>
          <cell r="E1622">
            <v>2017</v>
          </cell>
          <cell r="F1622" t="str">
            <v>TA</v>
          </cell>
          <cell r="G1622" t="str">
            <v>TD + RTU PRE P.F. AUBEDELLET v4.1</v>
          </cell>
          <cell r="H1622" t="str">
            <v>IND</v>
          </cell>
          <cell r="I1622">
            <v>4</v>
          </cell>
          <cell r="J1622">
            <v>7.5</v>
          </cell>
          <cell r="K1622">
            <v>7</v>
          </cell>
          <cell r="L1622">
            <v>0.5</v>
          </cell>
          <cell r="M1622">
            <v>0.93333333333333335</v>
          </cell>
          <cell r="N1622" t="str">
            <v>-</v>
          </cell>
          <cell r="O1622" t="str">
            <v>-</v>
          </cell>
          <cell r="P1622" t="str">
            <v>EMM</v>
          </cell>
          <cell r="Q1622" t="str">
            <v>-</v>
          </cell>
          <cell r="R1622" t="str">
            <v>-</v>
          </cell>
          <cell r="S1622" t="str">
            <v>-</v>
          </cell>
          <cell r="T1622" t="str">
            <v>-</v>
          </cell>
          <cell r="U1622">
            <v>42940</v>
          </cell>
          <cell r="V1622">
            <v>42958</v>
          </cell>
          <cell r="W1622">
            <v>42958</v>
          </cell>
          <cell r="X1622">
            <v>17</v>
          </cell>
          <cell r="Y1622">
            <v>42955</v>
          </cell>
          <cell r="Z1622">
            <v>-3</v>
          </cell>
        </row>
        <row r="1623">
          <cell r="C1623">
            <v>4294</v>
          </cell>
          <cell r="D1623" t="str">
            <v>ENDENE</v>
          </cell>
          <cell r="E1623">
            <v>2017</v>
          </cell>
          <cell r="F1623" t="str">
            <v>TA</v>
          </cell>
          <cell r="G1623" t="str">
            <v>TD + RTU PRE P.F. SON QUARTERA v4.1</v>
          </cell>
          <cell r="H1623" t="str">
            <v>IND</v>
          </cell>
          <cell r="I1623">
            <v>4</v>
          </cell>
          <cell r="J1623">
            <v>7.5</v>
          </cell>
          <cell r="K1623">
            <v>7</v>
          </cell>
          <cell r="L1623">
            <v>0.5</v>
          </cell>
          <cell r="M1623">
            <v>0.93333333333333335</v>
          </cell>
          <cell r="N1623" t="str">
            <v>-</v>
          </cell>
          <cell r="O1623" t="str">
            <v>-</v>
          </cell>
          <cell r="P1623" t="str">
            <v>EMM</v>
          </cell>
          <cell r="Q1623" t="str">
            <v>-</v>
          </cell>
          <cell r="R1623" t="str">
            <v>-</v>
          </cell>
          <cell r="S1623" t="str">
            <v>-</v>
          </cell>
          <cell r="T1623" t="str">
            <v>-</v>
          </cell>
          <cell r="U1623">
            <v>42940</v>
          </cell>
          <cell r="V1623">
            <v>42958</v>
          </cell>
          <cell r="W1623">
            <v>42958</v>
          </cell>
          <cell r="X1623">
            <v>17</v>
          </cell>
          <cell r="Y1623">
            <v>42955</v>
          </cell>
          <cell r="Z1623">
            <v>-3</v>
          </cell>
        </row>
        <row r="1624">
          <cell r="C1624">
            <v>4295</v>
          </cell>
          <cell r="D1624" t="str">
            <v>EMSA</v>
          </cell>
          <cell r="E1624">
            <v>2017</v>
          </cell>
          <cell r="F1624" t="str">
            <v>TA</v>
          </cell>
          <cell r="G1624" t="str">
            <v>Manguera COM CAP32 - nPort 5110</v>
          </cell>
          <cell r="H1624" t="str">
            <v>IND</v>
          </cell>
          <cell r="I1624">
            <v>5</v>
          </cell>
          <cell r="J1624">
            <v>0.5</v>
          </cell>
          <cell r="K1624">
            <v>0.42</v>
          </cell>
          <cell r="L1624">
            <v>8.0000000000000016E-2</v>
          </cell>
          <cell r="M1624">
            <v>0.84</v>
          </cell>
          <cell r="N1624" t="str">
            <v>-</v>
          </cell>
          <cell r="O1624" t="str">
            <v>-</v>
          </cell>
          <cell r="P1624" t="str">
            <v>EMM</v>
          </cell>
          <cell r="Q1624" t="str">
            <v>-</v>
          </cell>
          <cell r="R1624" t="str">
            <v>-</v>
          </cell>
          <cell r="S1624" t="str">
            <v>-</v>
          </cell>
          <cell r="T1624" t="str">
            <v>-</v>
          </cell>
          <cell r="U1624">
            <v>42942</v>
          </cell>
          <cell r="V1624">
            <v>42944</v>
          </cell>
          <cell r="W1624">
            <v>42944</v>
          </cell>
          <cell r="X1624">
            <v>2</v>
          </cell>
          <cell r="Y1624">
            <v>42944</v>
          </cell>
          <cell r="Z1624">
            <v>0</v>
          </cell>
        </row>
        <row r="1625">
          <cell r="C1625">
            <v>4296</v>
          </cell>
          <cell r="D1625" t="str">
            <v>EMSA</v>
          </cell>
          <cell r="E1625">
            <v>2017</v>
          </cell>
          <cell r="F1625" t="str">
            <v>TA</v>
          </cell>
          <cell r="G1625" t="str">
            <v>Manguera COM CAP16 - nPort 5110</v>
          </cell>
          <cell r="H1625" t="str">
            <v>IND</v>
          </cell>
          <cell r="I1625">
            <v>4</v>
          </cell>
          <cell r="J1625">
            <v>0.5</v>
          </cell>
          <cell r="K1625">
            <v>0.5</v>
          </cell>
          <cell r="L1625">
            <v>0</v>
          </cell>
          <cell r="M1625">
            <v>1</v>
          </cell>
          <cell r="N1625" t="str">
            <v>-</v>
          </cell>
          <cell r="O1625" t="str">
            <v>-</v>
          </cell>
          <cell r="P1625" t="str">
            <v>EMM</v>
          </cell>
          <cell r="Q1625" t="str">
            <v>-</v>
          </cell>
          <cell r="R1625" t="str">
            <v>-</v>
          </cell>
          <cell r="S1625" t="str">
            <v>-</v>
          </cell>
          <cell r="T1625" t="str">
            <v>-</v>
          </cell>
          <cell r="U1625">
            <v>42942</v>
          </cell>
          <cell r="V1625">
            <v>42944</v>
          </cell>
          <cell r="W1625">
            <v>42944</v>
          </cell>
          <cell r="X1625">
            <v>2</v>
          </cell>
          <cell r="Y1625">
            <v>42942</v>
          </cell>
          <cell r="Z1625">
            <v>-2</v>
          </cell>
        </row>
        <row r="1626">
          <cell r="C1626">
            <v>4297</v>
          </cell>
          <cell r="D1626" t="str">
            <v>PEUSA</v>
          </cell>
          <cell r="E1626">
            <v>2017</v>
          </cell>
          <cell r="F1626" t="str">
            <v>TA</v>
          </cell>
          <cell r="G1626" t="str">
            <v>Reparacio MODEM RADIO SMD N/S 663-2010</v>
          </cell>
          <cell r="H1626" t="str">
            <v>IND</v>
          </cell>
          <cell r="I1626">
            <v>4</v>
          </cell>
          <cell r="J1626">
            <v>1.5</v>
          </cell>
          <cell r="K1626">
            <v>1.25</v>
          </cell>
          <cell r="L1626">
            <v>0.25</v>
          </cell>
          <cell r="M1626">
            <v>0.83333333333333337</v>
          </cell>
          <cell r="N1626" t="str">
            <v>-</v>
          </cell>
          <cell r="O1626" t="str">
            <v>-</v>
          </cell>
          <cell r="P1626" t="str">
            <v>EMM</v>
          </cell>
          <cell r="Q1626" t="str">
            <v>-</v>
          </cell>
          <cell r="R1626" t="str">
            <v>-</v>
          </cell>
          <cell r="S1626" t="str">
            <v>-</v>
          </cell>
          <cell r="T1626" t="str">
            <v>-</v>
          </cell>
          <cell r="U1626">
            <v>42944</v>
          </cell>
          <cell r="V1626">
            <v>42944</v>
          </cell>
          <cell r="W1626">
            <v>42944</v>
          </cell>
          <cell r="X1626">
            <v>0</v>
          </cell>
          <cell r="Y1626">
            <v>42944</v>
          </cell>
          <cell r="Z1626">
            <v>0</v>
          </cell>
        </row>
        <row r="1627">
          <cell r="C1627">
            <v>4298</v>
          </cell>
          <cell r="D1627" t="str">
            <v>PEUSA</v>
          </cell>
          <cell r="E1627">
            <v>2017</v>
          </cell>
          <cell r="F1627" t="str">
            <v>TA</v>
          </cell>
          <cell r="G1627" t="str">
            <v>Manguera COM CAP32 - MODEM RADIO</v>
          </cell>
          <cell r="H1627" t="str">
            <v>IND</v>
          </cell>
          <cell r="I1627">
            <v>4</v>
          </cell>
          <cell r="J1627">
            <v>0.5</v>
          </cell>
          <cell r="K1627">
            <v>0.42</v>
          </cell>
          <cell r="L1627">
            <v>8.0000000000000016E-2</v>
          </cell>
          <cell r="M1627">
            <v>0.84</v>
          </cell>
          <cell r="N1627" t="str">
            <v>-</v>
          </cell>
          <cell r="O1627" t="str">
            <v>-</v>
          </cell>
          <cell r="P1627" t="str">
            <v>EMM</v>
          </cell>
          <cell r="Q1627" t="str">
            <v>-</v>
          </cell>
          <cell r="R1627" t="str">
            <v>-</v>
          </cell>
          <cell r="S1627" t="str">
            <v>-</v>
          </cell>
          <cell r="T1627" t="str">
            <v>-</v>
          </cell>
          <cell r="U1627">
            <v>42949</v>
          </cell>
          <cell r="V1627">
            <v>42949</v>
          </cell>
          <cell r="W1627">
            <v>42949</v>
          </cell>
          <cell r="X1627">
            <v>0</v>
          </cell>
          <cell r="Y1627">
            <v>42949</v>
          </cell>
          <cell r="Z1627">
            <v>0</v>
          </cell>
        </row>
        <row r="1628">
          <cell r="C1628">
            <v>4299</v>
          </cell>
          <cell r="D1628" t="str">
            <v>PEUSA</v>
          </cell>
          <cell r="E1628">
            <v>2017</v>
          </cell>
          <cell r="F1628" t="str">
            <v>TA</v>
          </cell>
          <cell r="G1628" t="str">
            <v>Manguera COM MODEM RADIO - GM340</v>
          </cell>
          <cell r="H1628" t="str">
            <v>OF2610</v>
          </cell>
          <cell r="I1628">
            <v>6</v>
          </cell>
          <cell r="J1628">
            <v>0.5</v>
          </cell>
          <cell r="K1628">
            <v>0.5</v>
          </cell>
          <cell r="L1628">
            <v>0</v>
          </cell>
          <cell r="M1628">
            <v>1</v>
          </cell>
          <cell r="N1628" t="str">
            <v>-</v>
          </cell>
          <cell r="O1628" t="str">
            <v>-</v>
          </cell>
          <cell r="P1628" t="str">
            <v>EMM</v>
          </cell>
          <cell r="Q1628" t="str">
            <v>-</v>
          </cell>
          <cell r="R1628" t="str">
            <v>-</v>
          </cell>
          <cell r="S1628" t="str">
            <v>-</v>
          </cell>
          <cell r="T1628" t="str">
            <v>-</v>
          </cell>
          <cell r="U1628">
            <v>42949</v>
          </cell>
          <cell r="V1628">
            <v>42949</v>
          </cell>
          <cell r="W1628">
            <v>42949</v>
          </cell>
          <cell r="X1628">
            <v>0</v>
          </cell>
          <cell r="Y1628">
            <v>42949</v>
          </cell>
          <cell r="Z1628">
            <v>0</v>
          </cell>
        </row>
        <row r="1629">
          <cell r="C1629">
            <v>4300</v>
          </cell>
          <cell r="D1629" t="str">
            <v>EMSA</v>
          </cell>
          <cell r="E1629">
            <v>2017</v>
          </cell>
          <cell r="F1629" t="str">
            <v>TA</v>
          </cell>
          <cell r="G1629" t="str">
            <v>Reparacio RTU CAP32 C.T. HOYA DE LUCO</v>
          </cell>
          <cell r="H1629" t="str">
            <v>IND</v>
          </cell>
          <cell r="I1629">
            <v>6</v>
          </cell>
          <cell r="J1629">
            <v>2</v>
          </cell>
          <cell r="K1629">
            <v>2.08</v>
          </cell>
          <cell r="L1629">
            <v>-8.0000000000000071E-2</v>
          </cell>
          <cell r="M1629">
            <v>1.04</v>
          </cell>
          <cell r="N1629" t="str">
            <v>-</v>
          </cell>
          <cell r="O1629" t="str">
            <v>-</v>
          </cell>
          <cell r="P1629" t="str">
            <v>EMM</v>
          </cell>
          <cell r="Q1629" t="str">
            <v>-</v>
          </cell>
          <cell r="R1629" t="str">
            <v>-</v>
          </cell>
          <cell r="S1629" t="str">
            <v>-</v>
          </cell>
          <cell r="T1629" t="str">
            <v>-</v>
          </cell>
          <cell r="U1629">
            <v>42951</v>
          </cell>
          <cell r="V1629">
            <v>42955</v>
          </cell>
          <cell r="W1629">
            <v>42955</v>
          </cell>
          <cell r="X1629">
            <v>4</v>
          </cell>
          <cell r="Y1629">
            <v>42956</v>
          </cell>
          <cell r="Z1629">
            <v>1</v>
          </cell>
        </row>
        <row r="1630">
          <cell r="C1630">
            <v>4301</v>
          </cell>
          <cell r="D1630" t="str">
            <v>ELESUD</v>
          </cell>
          <cell r="E1630">
            <v>2017</v>
          </cell>
          <cell r="F1630" t="str">
            <v>TA</v>
          </cell>
          <cell r="G1630" t="str">
            <v>MANTENIMENT CSSat SUDANELL 2017-08</v>
          </cell>
          <cell r="H1630" t="str">
            <v>IND</v>
          </cell>
          <cell r="I1630"/>
          <cell r="J1630">
            <v>4</v>
          </cell>
          <cell r="K1630">
            <v>1.5</v>
          </cell>
          <cell r="L1630">
            <v>2.5</v>
          </cell>
          <cell r="M1630">
            <v>0.375</v>
          </cell>
          <cell r="N1630" t="str">
            <v>-</v>
          </cell>
          <cell r="O1630" t="str">
            <v>-</v>
          </cell>
          <cell r="P1630" t="str">
            <v>-</v>
          </cell>
          <cell r="Q1630" t="str">
            <v>-</v>
          </cell>
          <cell r="R1630" t="str">
            <v>TRS</v>
          </cell>
          <cell r="S1630" t="str">
            <v>-</v>
          </cell>
          <cell r="T1630" t="str">
            <v>-</v>
          </cell>
          <cell r="U1630">
            <v>42948</v>
          </cell>
          <cell r="V1630">
            <v>42978</v>
          </cell>
          <cell r="W1630">
            <v>42978</v>
          </cell>
          <cell r="X1630">
            <v>30</v>
          </cell>
          <cell r="Y1630">
            <v>42978</v>
          </cell>
          <cell r="Z1630">
            <v>0</v>
          </cell>
        </row>
        <row r="1631">
          <cell r="C1631">
            <v>4302</v>
          </cell>
          <cell r="D1631" t="str">
            <v>ORMAZA</v>
          </cell>
          <cell r="E1631">
            <v>2017</v>
          </cell>
          <cell r="F1631" t="str">
            <v>TA</v>
          </cell>
          <cell r="G1631" t="str">
            <v>CC SCADA TEDIS.Net VALL D'HEBRON v2.1</v>
          </cell>
          <cell r="H1631" t="str">
            <v>OF2984</v>
          </cell>
          <cell r="I1631"/>
          <cell r="J1631">
            <v>24</v>
          </cell>
          <cell r="K1631">
            <v>30.67</v>
          </cell>
          <cell r="L1631">
            <v>-6.6700000000000017</v>
          </cell>
          <cell r="M1631">
            <v>1.2779166666666668</v>
          </cell>
          <cell r="N1631" t="str">
            <v>-</v>
          </cell>
          <cell r="O1631" t="str">
            <v>-</v>
          </cell>
          <cell r="P1631" t="str">
            <v>-</v>
          </cell>
          <cell r="Q1631" t="str">
            <v>JMG</v>
          </cell>
          <cell r="R1631" t="str">
            <v>-</v>
          </cell>
          <cell r="S1631" t="str">
            <v>-</v>
          </cell>
          <cell r="T1631" t="str">
            <v>-</v>
          </cell>
          <cell r="U1631">
            <v>42943</v>
          </cell>
          <cell r="V1631">
            <v>42979</v>
          </cell>
          <cell r="W1631">
            <v>43269</v>
          </cell>
          <cell r="X1631">
            <v>34</v>
          </cell>
          <cell r="Y1631">
            <v>43269</v>
          </cell>
          <cell r="Z1631">
            <v>0</v>
          </cell>
        </row>
        <row r="1632">
          <cell r="C1632">
            <v>4303</v>
          </cell>
          <cell r="D1632" t="str">
            <v>EMSA</v>
          </cell>
          <cell r="E1632">
            <v>2017</v>
          </cell>
          <cell r="F1632" t="str">
            <v>TA</v>
          </cell>
          <cell r="G1632" t="str">
            <v>MANTENIMENT CSSat EMSA 2017-08</v>
          </cell>
          <cell r="H1632" t="str">
            <v>IND</v>
          </cell>
          <cell r="I1632"/>
          <cell r="J1632">
            <v>6</v>
          </cell>
          <cell r="K1632">
            <v>2.5</v>
          </cell>
          <cell r="L1632">
            <v>3.5</v>
          </cell>
          <cell r="M1632">
            <v>0.41666666666666669</v>
          </cell>
          <cell r="N1632" t="str">
            <v>-</v>
          </cell>
          <cell r="O1632" t="str">
            <v>-</v>
          </cell>
          <cell r="P1632" t="str">
            <v>-</v>
          </cell>
          <cell r="Q1632" t="str">
            <v>-</v>
          </cell>
          <cell r="R1632" t="str">
            <v>TRS</v>
          </cell>
          <cell r="S1632" t="str">
            <v>-</v>
          </cell>
          <cell r="T1632" t="str">
            <v>-</v>
          </cell>
          <cell r="U1632">
            <v>42948</v>
          </cell>
          <cell r="V1632">
            <v>42978</v>
          </cell>
          <cell r="W1632">
            <v>42978</v>
          </cell>
          <cell r="X1632">
            <v>30</v>
          </cell>
          <cell r="Y1632">
            <v>42978</v>
          </cell>
          <cell r="Z1632">
            <v>0</v>
          </cell>
        </row>
        <row r="1633">
          <cell r="C1633">
            <v>4304</v>
          </cell>
          <cell r="D1633" t="str">
            <v>ELSACO</v>
          </cell>
          <cell r="E1633">
            <v>2017</v>
          </cell>
          <cell r="F1633" t="str">
            <v>TA</v>
          </cell>
          <cell r="G1633" t="str">
            <v>MANTENIMENT CSSat STA.COLOMA 2017-08</v>
          </cell>
          <cell r="H1633" t="str">
            <v>IND</v>
          </cell>
          <cell r="I1633"/>
          <cell r="J1633">
            <v>7</v>
          </cell>
          <cell r="K1633">
            <v>0.5</v>
          </cell>
          <cell r="L1633">
            <v>6.5</v>
          </cell>
          <cell r="M1633">
            <v>7.1428571428571425E-2</v>
          </cell>
          <cell r="N1633" t="str">
            <v>-</v>
          </cell>
          <cell r="O1633" t="str">
            <v>-</v>
          </cell>
          <cell r="P1633" t="str">
            <v>-</v>
          </cell>
          <cell r="Q1633" t="str">
            <v>-</v>
          </cell>
          <cell r="R1633" t="str">
            <v>TRS</v>
          </cell>
          <cell r="S1633" t="str">
            <v>-</v>
          </cell>
          <cell r="T1633" t="str">
            <v>-</v>
          </cell>
          <cell r="U1633">
            <v>42948</v>
          </cell>
          <cell r="V1633">
            <v>42978</v>
          </cell>
          <cell r="W1633">
            <v>42978</v>
          </cell>
          <cell r="X1633">
            <v>30</v>
          </cell>
          <cell r="Y1633">
            <v>42978</v>
          </cell>
          <cell r="Z1633">
            <v>0</v>
          </cell>
        </row>
        <row r="1634">
          <cell r="C1634">
            <v>4305</v>
          </cell>
          <cell r="D1634" t="str">
            <v>SERGAR</v>
          </cell>
          <cell r="E1634">
            <v>2017</v>
          </cell>
          <cell r="F1634" t="str">
            <v>TA</v>
          </cell>
          <cell r="G1634" t="str">
            <v>MANTENIMENT CSSat SERVILIANO 2017-08</v>
          </cell>
          <cell r="H1634" t="str">
            <v>IND</v>
          </cell>
          <cell r="I1634"/>
          <cell r="J1634">
            <v>6</v>
          </cell>
          <cell r="K1634">
            <v>1.5</v>
          </cell>
          <cell r="L1634">
            <v>4.5</v>
          </cell>
          <cell r="M1634">
            <v>0.25</v>
          </cell>
          <cell r="N1634" t="str">
            <v>-</v>
          </cell>
          <cell r="O1634" t="str">
            <v>-</v>
          </cell>
          <cell r="P1634" t="str">
            <v>-</v>
          </cell>
          <cell r="Q1634" t="str">
            <v>-</v>
          </cell>
          <cell r="R1634" t="str">
            <v>TRS</v>
          </cell>
          <cell r="S1634" t="str">
            <v>-</v>
          </cell>
          <cell r="T1634" t="str">
            <v>-</v>
          </cell>
          <cell r="U1634">
            <v>42948</v>
          </cell>
          <cell r="V1634">
            <v>42978</v>
          </cell>
          <cell r="W1634">
            <v>42978</v>
          </cell>
          <cell r="X1634">
            <v>30</v>
          </cell>
          <cell r="Y1634">
            <v>42978</v>
          </cell>
          <cell r="Z1634">
            <v>0</v>
          </cell>
        </row>
        <row r="1635">
          <cell r="C1635">
            <v>4306</v>
          </cell>
          <cell r="D1635" t="str">
            <v>EAECEU</v>
          </cell>
          <cell r="E1635">
            <v>2017</v>
          </cell>
          <cell r="F1635" t="str">
            <v>TA</v>
          </cell>
          <cell r="G1635" t="str">
            <v>MANTENIMENT CSSat CEUTA 2017-08</v>
          </cell>
          <cell r="H1635" t="str">
            <v>IND</v>
          </cell>
          <cell r="I1635"/>
          <cell r="J1635">
            <v>10</v>
          </cell>
          <cell r="K1635">
            <v>10.25</v>
          </cell>
          <cell r="L1635">
            <v>-0.25</v>
          </cell>
          <cell r="M1635">
            <v>1.0249999999999999</v>
          </cell>
          <cell r="N1635" t="str">
            <v>-</v>
          </cell>
          <cell r="O1635" t="str">
            <v>-</v>
          </cell>
          <cell r="P1635" t="str">
            <v>-</v>
          </cell>
          <cell r="Q1635" t="str">
            <v>-</v>
          </cell>
          <cell r="R1635" t="str">
            <v>TRS</v>
          </cell>
          <cell r="S1635" t="str">
            <v>-</v>
          </cell>
          <cell r="T1635" t="str">
            <v>-</v>
          </cell>
          <cell r="U1635">
            <v>42948</v>
          </cell>
          <cell r="V1635">
            <v>42978</v>
          </cell>
          <cell r="W1635">
            <v>42978</v>
          </cell>
          <cell r="X1635">
            <v>30</v>
          </cell>
          <cell r="Y1635">
            <v>42978</v>
          </cell>
          <cell r="Z1635">
            <v>0</v>
          </cell>
        </row>
        <row r="1636">
          <cell r="C1636">
            <v>4307</v>
          </cell>
          <cell r="D1636" t="str">
            <v>ELEMON</v>
          </cell>
          <cell r="E1636">
            <v>2017</v>
          </cell>
          <cell r="F1636" t="str">
            <v>TA</v>
          </cell>
          <cell r="G1636" t="str">
            <v>MANTENIMENT CSSat MONTOLIU 2017-08</v>
          </cell>
          <cell r="H1636" t="str">
            <v>IND</v>
          </cell>
          <cell r="I1636"/>
          <cell r="J1636">
            <v>4</v>
          </cell>
          <cell r="K1636">
            <v>0.5</v>
          </cell>
          <cell r="L1636">
            <v>3.5</v>
          </cell>
          <cell r="M1636">
            <v>0.125</v>
          </cell>
          <cell r="N1636" t="str">
            <v>-</v>
          </cell>
          <cell r="O1636" t="str">
            <v>-</v>
          </cell>
          <cell r="P1636" t="str">
            <v>-</v>
          </cell>
          <cell r="Q1636" t="str">
            <v>-</v>
          </cell>
          <cell r="R1636" t="str">
            <v>TRS</v>
          </cell>
          <cell r="S1636" t="str">
            <v>-</v>
          </cell>
          <cell r="T1636" t="str">
            <v>-</v>
          </cell>
          <cell r="U1636">
            <v>42948</v>
          </cell>
          <cell r="V1636">
            <v>42978</v>
          </cell>
          <cell r="W1636">
            <v>42978</v>
          </cell>
          <cell r="X1636">
            <v>30</v>
          </cell>
          <cell r="Y1636">
            <v>42978</v>
          </cell>
          <cell r="Z1636">
            <v>0</v>
          </cell>
        </row>
        <row r="1637">
          <cell r="C1637">
            <v>4308</v>
          </cell>
          <cell r="D1637" t="str">
            <v>SUMTAR</v>
          </cell>
          <cell r="E1637">
            <v>2017</v>
          </cell>
          <cell r="F1637" t="str">
            <v>TA</v>
          </cell>
          <cell r="G1637" t="str">
            <v>MANTENIMENT CSSat TARRASENSES 2017-08</v>
          </cell>
          <cell r="H1637" t="str">
            <v>IND</v>
          </cell>
          <cell r="I1637"/>
          <cell r="J1637">
            <v>4</v>
          </cell>
          <cell r="K1637">
            <v>0.5</v>
          </cell>
          <cell r="L1637">
            <v>3.5</v>
          </cell>
          <cell r="M1637">
            <v>0.125</v>
          </cell>
          <cell r="N1637" t="str">
            <v>-</v>
          </cell>
          <cell r="O1637" t="str">
            <v>-</v>
          </cell>
          <cell r="P1637" t="str">
            <v>-</v>
          </cell>
          <cell r="Q1637" t="str">
            <v>-</v>
          </cell>
          <cell r="R1637" t="str">
            <v>TRS</v>
          </cell>
          <cell r="S1637" t="str">
            <v>-</v>
          </cell>
          <cell r="T1637" t="str">
            <v>-</v>
          </cell>
          <cell r="U1637">
            <v>42948</v>
          </cell>
          <cell r="V1637">
            <v>42978</v>
          </cell>
          <cell r="W1637">
            <v>42978</v>
          </cell>
          <cell r="X1637">
            <v>30</v>
          </cell>
          <cell r="Y1637">
            <v>42978</v>
          </cell>
          <cell r="Z1637">
            <v>0</v>
          </cell>
        </row>
        <row r="1638">
          <cell r="C1638">
            <v>4309</v>
          </cell>
          <cell r="D1638" t="str">
            <v>ELECAR</v>
          </cell>
          <cell r="E1638">
            <v>2017</v>
          </cell>
          <cell r="F1638" t="str">
            <v>TA</v>
          </cell>
          <cell r="G1638" t="str">
            <v>MANTENIMENT CSSat CARDENER 2017-08</v>
          </cell>
          <cell r="H1638" t="str">
            <v>IND</v>
          </cell>
          <cell r="I1638"/>
          <cell r="J1638">
            <v>5</v>
          </cell>
          <cell r="K1638">
            <v>0.5</v>
          </cell>
          <cell r="L1638">
            <v>4.5</v>
          </cell>
          <cell r="M1638">
            <v>0.1</v>
          </cell>
          <cell r="N1638" t="str">
            <v>-</v>
          </cell>
          <cell r="O1638" t="str">
            <v>-</v>
          </cell>
          <cell r="P1638" t="str">
            <v>-</v>
          </cell>
          <cell r="Q1638" t="str">
            <v>-</v>
          </cell>
          <cell r="R1638" t="str">
            <v>TRS</v>
          </cell>
          <cell r="S1638" t="str">
            <v>-</v>
          </cell>
          <cell r="T1638" t="str">
            <v>-</v>
          </cell>
          <cell r="U1638">
            <v>42948</v>
          </cell>
          <cell r="V1638">
            <v>42978</v>
          </cell>
          <cell r="W1638">
            <v>42978</v>
          </cell>
          <cell r="X1638">
            <v>30</v>
          </cell>
          <cell r="Y1638">
            <v>42978</v>
          </cell>
          <cell r="Z1638">
            <v>0</v>
          </cell>
        </row>
        <row r="1639">
          <cell r="C1639">
            <v>4310</v>
          </cell>
          <cell r="D1639" t="str">
            <v>ENEBEN</v>
          </cell>
          <cell r="E1639">
            <v>2017</v>
          </cell>
          <cell r="F1639" t="str">
            <v>TA</v>
          </cell>
          <cell r="G1639" t="str">
            <v>MANTENIMENT CSSat BENASQUE 2017-08</v>
          </cell>
          <cell r="H1639" t="str">
            <v>IND</v>
          </cell>
          <cell r="I1639"/>
          <cell r="J1639">
            <v>4</v>
          </cell>
          <cell r="K1639">
            <v>3.75</v>
          </cell>
          <cell r="L1639">
            <v>0.25</v>
          </cell>
          <cell r="M1639">
            <v>0.9375</v>
          </cell>
          <cell r="N1639" t="str">
            <v>-</v>
          </cell>
          <cell r="O1639" t="str">
            <v>-</v>
          </cell>
          <cell r="P1639" t="str">
            <v>-</v>
          </cell>
          <cell r="Q1639" t="str">
            <v>-</v>
          </cell>
          <cell r="R1639" t="str">
            <v>TRS</v>
          </cell>
          <cell r="S1639" t="str">
            <v>-</v>
          </cell>
          <cell r="T1639" t="str">
            <v>-</v>
          </cell>
          <cell r="U1639">
            <v>42948</v>
          </cell>
          <cell r="V1639">
            <v>42978</v>
          </cell>
          <cell r="W1639">
            <v>42978</v>
          </cell>
          <cell r="X1639">
            <v>30</v>
          </cell>
          <cell r="Y1639">
            <v>42978</v>
          </cell>
          <cell r="Z1639">
            <v>0</v>
          </cell>
        </row>
        <row r="1640">
          <cell r="C1640">
            <v>4311</v>
          </cell>
          <cell r="D1640" t="str">
            <v>ELEALB</v>
          </cell>
          <cell r="E1640">
            <v>2017</v>
          </cell>
          <cell r="F1640" t="str">
            <v>TA</v>
          </cell>
          <cell r="G1640" t="str">
            <v>MANTENIMENT CSSat ALBATARREC 2017-08</v>
          </cell>
          <cell r="H1640" t="str">
            <v>IND</v>
          </cell>
          <cell r="I1640"/>
          <cell r="J1640">
            <v>4</v>
          </cell>
          <cell r="K1640">
            <v>4</v>
          </cell>
          <cell r="L1640">
            <v>0</v>
          </cell>
          <cell r="M1640">
            <v>1</v>
          </cell>
          <cell r="N1640" t="str">
            <v>-</v>
          </cell>
          <cell r="O1640" t="str">
            <v>-</v>
          </cell>
          <cell r="P1640" t="str">
            <v>-</v>
          </cell>
          <cell r="Q1640" t="str">
            <v>-</v>
          </cell>
          <cell r="R1640" t="str">
            <v>TRS</v>
          </cell>
          <cell r="S1640" t="str">
            <v>-</v>
          </cell>
          <cell r="T1640" t="str">
            <v>-</v>
          </cell>
          <cell r="U1640">
            <v>42948</v>
          </cell>
          <cell r="V1640">
            <v>42978</v>
          </cell>
          <cell r="W1640">
            <v>42978</v>
          </cell>
          <cell r="X1640">
            <v>30</v>
          </cell>
          <cell r="Y1640">
            <v>42978</v>
          </cell>
          <cell r="Z1640">
            <v>0</v>
          </cell>
        </row>
        <row r="1641">
          <cell r="C1641">
            <v>4312</v>
          </cell>
          <cell r="D1641" t="str">
            <v>ELTOSE</v>
          </cell>
          <cell r="E1641">
            <v>2017</v>
          </cell>
          <cell r="F1641" t="str">
            <v>TA</v>
          </cell>
          <cell r="G1641" t="str">
            <v>MANTENIMENT CSSat T.SEGRE 2017-08</v>
          </cell>
          <cell r="H1641" t="str">
            <v>IND</v>
          </cell>
          <cell r="I1641"/>
          <cell r="J1641">
            <v>4</v>
          </cell>
          <cell r="K1641">
            <v>1.75</v>
          </cell>
          <cell r="L1641">
            <v>2.25</v>
          </cell>
          <cell r="M1641">
            <v>0.4375</v>
          </cell>
          <cell r="N1641" t="str">
            <v>-</v>
          </cell>
          <cell r="O1641" t="str">
            <v>-</v>
          </cell>
          <cell r="P1641" t="str">
            <v>-</v>
          </cell>
          <cell r="Q1641" t="str">
            <v>-</v>
          </cell>
          <cell r="R1641" t="str">
            <v>TRS</v>
          </cell>
          <cell r="S1641" t="str">
            <v>-</v>
          </cell>
          <cell r="T1641" t="str">
            <v>-</v>
          </cell>
          <cell r="U1641">
            <v>42948</v>
          </cell>
          <cell r="V1641">
            <v>42978</v>
          </cell>
          <cell r="W1641">
            <v>42978</v>
          </cell>
          <cell r="X1641">
            <v>30</v>
          </cell>
          <cell r="Y1641">
            <v>42978</v>
          </cell>
          <cell r="Z1641">
            <v>0</v>
          </cell>
        </row>
        <row r="1642">
          <cell r="C1642">
            <v>4313</v>
          </cell>
          <cell r="D1642" t="str">
            <v>ELECAD</v>
          </cell>
          <cell r="E1642">
            <v>2017</v>
          </cell>
          <cell r="F1642" t="str">
            <v>TA</v>
          </cell>
          <cell r="G1642" t="str">
            <v>MANTENIMENT CSSat CADIZ 2017-08</v>
          </cell>
          <cell r="H1642" t="str">
            <v>IND</v>
          </cell>
          <cell r="I1642"/>
          <cell r="J1642">
            <v>6</v>
          </cell>
          <cell r="K1642">
            <v>0.5</v>
          </cell>
          <cell r="L1642">
            <v>5.5</v>
          </cell>
          <cell r="M1642">
            <v>8.3333333333333329E-2</v>
          </cell>
          <cell r="N1642" t="str">
            <v>-</v>
          </cell>
          <cell r="O1642" t="str">
            <v>-</v>
          </cell>
          <cell r="P1642" t="str">
            <v>-</v>
          </cell>
          <cell r="Q1642" t="str">
            <v>-</v>
          </cell>
          <cell r="R1642" t="str">
            <v>TRS</v>
          </cell>
          <cell r="S1642" t="str">
            <v>-</v>
          </cell>
          <cell r="T1642" t="str">
            <v>-</v>
          </cell>
          <cell r="U1642">
            <v>42948</v>
          </cell>
          <cell r="V1642">
            <v>42978</v>
          </cell>
          <cell r="W1642">
            <v>42978</v>
          </cell>
          <cell r="X1642">
            <v>30</v>
          </cell>
          <cell r="Y1642">
            <v>42978</v>
          </cell>
          <cell r="Z1642">
            <v>0</v>
          </cell>
        </row>
        <row r="1643">
          <cell r="C1643">
            <v>4314</v>
          </cell>
          <cell r="D1643" t="str">
            <v>EMDEPO</v>
          </cell>
          <cell r="E1643">
            <v>2017</v>
          </cell>
          <cell r="F1643" t="str">
            <v>TA</v>
          </cell>
          <cell r="G1643" t="str">
            <v>MANTENIMENT CSSat PONTS 2017-08</v>
          </cell>
          <cell r="H1643" t="str">
            <v>IND</v>
          </cell>
          <cell r="I1643"/>
          <cell r="J1643">
            <v>4</v>
          </cell>
          <cell r="K1643">
            <v>3.5</v>
          </cell>
          <cell r="L1643">
            <v>0.5</v>
          </cell>
          <cell r="M1643">
            <v>0.875</v>
          </cell>
          <cell r="N1643" t="str">
            <v>-</v>
          </cell>
          <cell r="O1643" t="str">
            <v>-</v>
          </cell>
          <cell r="P1643" t="str">
            <v>-</v>
          </cell>
          <cell r="Q1643" t="str">
            <v>-</v>
          </cell>
          <cell r="R1643" t="str">
            <v>TRS</v>
          </cell>
          <cell r="S1643" t="str">
            <v>-</v>
          </cell>
          <cell r="T1643" t="str">
            <v>-</v>
          </cell>
          <cell r="U1643">
            <v>42948</v>
          </cell>
          <cell r="V1643">
            <v>42978</v>
          </cell>
          <cell r="W1643">
            <v>42978</v>
          </cell>
          <cell r="X1643">
            <v>30</v>
          </cell>
          <cell r="Y1643">
            <v>42978</v>
          </cell>
          <cell r="Z1643">
            <v>0</v>
          </cell>
        </row>
        <row r="1644">
          <cell r="C1644">
            <v>4315</v>
          </cell>
          <cell r="D1644" t="str">
            <v>ENDENE</v>
          </cell>
          <cell r="E1644">
            <v>2017</v>
          </cell>
          <cell r="F1644" t="str">
            <v>TA</v>
          </cell>
          <cell r="G1644" t="str">
            <v>Reparacio TD+RTU PRE P.F. MARRATXI</v>
          </cell>
          <cell r="H1644" t="str">
            <v>IND</v>
          </cell>
          <cell r="I1644"/>
          <cell r="J1644">
            <v>6</v>
          </cell>
          <cell r="K1644">
            <v>2.5</v>
          </cell>
          <cell r="L1644">
            <v>3.5</v>
          </cell>
          <cell r="M1644">
            <v>0.41666666666666669</v>
          </cell>
          <cell r="N1644" t="str">
            <v>-</v>
          </cell>
          <cell r="O1644" t="str">
            <v>-</v>
          </cell>
          <cell r="P1644" t="str">
            <v>EMM</v>
          </cell>
          <cell r="Q1644" t="str">
            <v>-</v>
          </cell>
          <cell r="R1644" t="str">
            <v>-</v>
          </cell>
          <cell r="S1644" t="str">
            <v>-</v>
          </cell>
          <cell r="T1644" t="str">
            <v>-</v>
          </cell>
          <cell r="U1644">
            <v>42955</v>
          </cell>
          <cell r="V1644">
            <v>42957</v>
          </cell>
          <cell r="W1644">
            <v>42957</v>
          </cell>
          <cell r="X1644">
            <v>2</v>
          </cell>
          <cell r="Y1644">
            <v>42956</v>
          </cell>
          <cell r="Z1644">
            <v>-1</v>
          </cell>
        </row>
        <row r="1645">
          <cell r="C1645">
            <v>4316</v>
          </cell>
          <cell r="D1645" t="str">
            <v>AGRENE</v>
          </cell>
          <cell r="E1645">
            <v>2017</v>
          </cell>
          <cell r="F1645" t="str">
            <v>TA</v>
          </cell>
          <cell r="G1645" t="str">
            <v>Reparacio CAP-PRX NS 117-2015 CT CISNE</v>
          </cell>
          <cell r="H1645" t="str">
            <v>IND</v>
          </cell>
          <cell r="I1645"/>
          <cell r="J1645">
            <v>2</v>
          </cell>
          <cell r="K1645">
            <v>5.25</v>
          </cell>
          <cell r="L1645">
            <v>-3.25</v>
          </cell>
          <cell r="M1645">
            <v>2.625</v>
          </cell>
          <cell r="N1645" t="str">
            <v>-</v>
          </cell>
          <cell r="O1645" t="str">
            <v>-</v>
          </cell>
          <cell r="P1645" t="str">
            <v>EMM</v>
          </cell>
          <cell r="Q1645" t="str">
            <v>-</v>
          </cell>
          <cell r="R1645" t="str">
            <v>-</v>
          </cell>
          <cell r="S1645" t="str">
            <v>-</v>
          </cell>
          <cell r="T1645" t="str">
            <v>-</v>
          </cell>
          <cell r="U1645">
            <v>42951</v>
          </cell>
          <cell r="V1645">
            <v>42957</v>
          </cell>
          <cell r="W1645">
            <v>42957</v>
          </cell>
          <cell r="X1645">
            <v>6</v>
          </cell>
          <cell r="Y1645">
            <v>42957</v>
          </cell>
          <cell r="Z1645">
            <v>0</v>
          </cell>
        </row>
        <row r="1646">
          <cell r="C1646"/>
          <cell r="D1646"/>
          <cell r="E1646"/>
          <cell r="F1646"/>
          <cell r="G1646"/>
          <cell r="H1646"/>
          <cell r="I1646"/>
          <cell r="J1646">
            <v>143.5</v>
          </cell>
          <cell r="K1646">
            <v>113.24000000000001</v>
          </cell>
          <cell r="L1646">
            <v>30.259999999999991</v>
          </cell>
          <cell r="M1646"/>
          <cell r="N1646"/>
          <cell r="O1646"/>
          <cell r="P1646"/>
          <cell r="Q1646"/>
          <cell r="R1646"/>
          <cell r="S1646"/>
          <cell r="T1646"/>
          <cell r="U1646"/>
          <cell r="V1646"/>
          <cell r="W1646"/>
          <cell r="X1646"/>
          <cell r="Y1646"/>
          <cell r="Z1646">
            <v>-10</v>
          </cell>
        </row>
        <row r="1647">
          <cell r="L1647"/>
          <cell r="M1647"/>
          <cell r="Z1647"/>
        </row>
        <row r="1648">
          <cell r="D1648"/>
          <cell r="E1648"/>
          <cell r="F1648"/>
          <cell r="G1648"/>
          <cell r="H1648"/>
          <cell r="I1648"/>
          <cell r="J1648"/>
          <cell r="K1648"/>
          <cell r="L1648"/>
          <cell r="M1648"/>
          <cell r="N1648"/>
          <cell r="O1648"/>
          <cell r="P1648"/>
          <cell r="Q1648"/>
          <cell r="R1648"/>
          <cell r="S1648"/>
          <cell r="T1648"/>
          <cell r="U1648"/>
          <cell r="Z1648"/>
        </row>
        <row r="1649">
          <cell r="D1649"/>
          <cell r="E1649"/>
          <cell r="F1649"/>
          <cell r="G1649"/>
          <cell r="H1649"/>
          <cell r="I1649"/>
          <cell r="J1649"/>
          <cell r="K1649"/>
          <cell r="N1649" t="str">
            <v>APROVISIONAMENTS</v>
          </cell>
          <cell r="O1649" t="str">
            <v>ADMINISTRACIO</v>
          </cell>
          <cell r="P1649" t="str">
            <v>OPERACIONS</v>
          </cell>
          <cell r="Q1649" t="str">
            <v>IMPLEMENTACIO</v>
          </cell>
          <cell r="R1649" t="str">
            <v>DESENVOLUPAMENT</v>
          </cell>
          <cell r="S1649" t="str">
            <v>COMERCIAL</v>
          </cell>
          <cell r="T1649" t="str">
            <v>CONSUL.TELCOMUNIC.</v>
          </cell>
          <cell r="U1649"/>
          <cell r="Z1649"/>
        </row>
        <row r="1650">
          <cell r="N1650"/>
          <cell r="O1650"/>
          <cell r="P1650"/>
          <cell r="Q1650"/>
          <cell r="R1650"/>
          <cell r="S1650"/>
          <cell r="T1650"/>
          <cell r="U1650"/>
          <cell r="Z1650"/>
        </row>
        <row r="1651">
          <cell r="N1651"/>
          <cell r="O1651"/>
          <cell r="P1651"/>
          <cell r="Q1651"/>
          <cell r="R1651"/>
          <cell r="S1651"/>
          <cell r="T1651"/>
          <cell r="U1651"/>
          <cell r="Z1651"/>
        </row>
        <row r="1652">
          <cell r="N1652"/>
          <cell r="O1652"/>
          <cell r="P1652"/>
          <cell r="Q1652"/>
          <cell r="R1652"/>
          <cell r="S1652"/>
          <cell r="T1652"/>
          <cell r="U1652"/>
          <cell r="Z1652"/>
        </row>
        <row r="1653">
          <cell r="E1653"/>
          <cell r="F1653"/>
          <cell r="G1653"/>
          <cell r="H1653"/>
          <cell r="I1653"/>
          <cell r="J1653"/>
          <cell r="K1653"/>
          <cell r="L1653"/>
          <cell r="M1653"/>
          <cell r="N1653"/>
          <cell r="O1653"/>
          <cell r="P1653"/>
          <cell r="Q1653"/>
          <cell r="R1653"/>
          <cell r="S1653"/>
          <cell r="T1653"/>
          <cell r="U1653"/>
          <cell r="Z1653"/>
        </row>
        <row r="1654">
          <cell r="E1654" t="str">
            <v>Projectes (EXTERNS) en curs 2.017</v>
          </cell>
          <cell r="F1654"/>
          <cell r="G1654"/>
          <cell r="H1654"/>
          <cell r="I1654"/>
          <cell r="J1654"/>
          <cell r="K1654"/>
          <cell r="L1654"/>
          <cell r="M1654"/>
          <cell r="N1654"/>
          <cell r="O1654"/>
          <cell r="P1654"/>
          <cell r="Q1654"/>
          <cell r="R1654"/>
          <cell r="S1654"/>
          <cell r="T1654"/>
          <cell r="U1654"/>
          <cell r="Z1654"/>
        </row>
        <row r="1655">
          <cell r="N1655"/>
          <cell r="O1655"/>
          <cell r="P1655"/>
          <cell r="Q1655"/>
          <cell r="R1655"/>
          <cell r="S1655"/>
          <cell r="T1655"/>
          <cell r="U1655"/>
          <cell r="Z1655"/>
        </row>
        <row r="1656">
          <cell r="C1656"/>
          <cell r="D1656"/>
          <cell r="E1656"/>
          <cell r="F1656"/>
          <cell r="G1656"/>
          <cell r="H1656"/>
          <cell r="I1656"/>
          <cell r="J1656"/>
          <cell r="K1656"/>
          <cell r="L1656"/>
          <cell r="M1656"/>
          <cell r="N1656"/>
          <cell r="O1656"/>
          <cell r="P1656"/>
          <cell r="Q1656"/>
          <cell r="R1656"/>
          <cell r="S1656"/>
          <cell r="T1656"/>
          <cell r="U1656"/>
          <cell r="V1656"/>
          <cell r="W1656"/>
          <cell r="X1656"/>
          <cell r="Y1656"/>
          <cell r="Z1656"/>
        </row>
        <row r="1657">
          <cell r="C1657" t="str">
            <v>OF</v>
          </cell>
          <cell r="D1657" t="str">
            <v>CLIENT</v>
          </cell>
          <cell r="E1657" t="str">
            <v>ANY</v>
          </cell>
          <cell r="F1657" t="str">
            <v>STATUS</v>
          </cell>
          <cell r="G1657" t="str">
            <v>PROJECTE</v>
          </cell>
          <cell r="H1657" t="str">
            <v>TIPUS OF o DEPENDENCIA</v>
          </cell>
          <cell r="I1657"/>
          <cell r="J1657" t="str">
            <v>PREV</v>
          </cell>
          <cell r="K1657" t="str">
            <v>TOTAL</v>
          </cell>
          <cell r="L1657" t="str">
            <v>DESV</v>
          </cell>
          <cell r="M1657" t="str">
            <v>AVANÇ</v>
          </cell>
          <cell r="N1657" t="str">
            <v>DPT. IMPLICATS</v>
          </cell>
          <cell r="O1657"/>
          <cell r="P1657"/>
          <cell r="Q1657"/>
          <cell r="R1657"/>
          <cell r="S1657"/>
          <cell r="T1657"/>
          <cell r="U1657" t="str">
            <v>DATA</v>
          </cell>
          <cell r="V1657" t="str">
            <v>DATA</v>
          </cell>
          <cell r="W1657" t="str">
            <v>DATA</v>
          </cell>
          <cell r="X1657" t="str">
            <v>DURADA</v>
          </cell>
          <cell r="Y1657" t="str">
            <v>DATA</v>
          </cell>
          <cell r="Z1657" t="str">
            <v>DESVIAC.</v>
          </cell>
        </row>
        <row r="1658">
          <cell r="C1658"/>
          <cell r="D1658"/>
          <cell r="E1658"/>
          <cell r="F1658"/>
          <cell r="G1658"/>
          <cell r="H1658"/>
          <cell r="I1658"/>
          <cell r="J1658"/>
          <cell r="K1658" t="str">
            <v>REAL</v>
          </cell>
          <cell r="L1658"/>
          <cell r="M1658"/>
          <cell r="N1658"/>
          <cell r="O1658"/>
          <cell r="P1658"/>
          <cell r="Q1658"/>
          <cell r="R1658"/>
          <cell r="S1658"/>
          <cell r="T1658"/>
          <cell r="U1658" t="str">
            <v>INICI</v>
          </cell>
          <cell r="V1658" t="str">
            <v>ENTREGA</v>
          </cell>
          <cell r="W1658" t="str">
            <v>REVISADA</v>
          </cell>
          <cell r="X1658"/>
          <cell r="Y1658" t="str">
            <v>ACCEP.</v>
          </cell>
          <cell r="Z1658"/>
        </row>
        <row r="1659">
          <cell r="C1659"/>
          <cell r="D1659"/>
          <cell r="E1659"/>
          <cell r="F1659"/>
          <cell r="G1659"/>
          <cell r="H1659"/>
          <cell r="I1659"/>
          <cell r="J1659"/>
          <cell r="K1659"/>
          <cell r="L1659"/>
          <cell r="M1659"/>
          <cell r="N1659"/>
          <cell r="O1659"/>
          <cell r="P1659"/>
          <cell r="Q1659"/>
          <cell r="R1659"/>
          <cell r="S1659"/>
          <cell r="T1659"/>
          <cell r="U1659"/>
          <cell r="V1659"/>
          <cell r="W1659"/>
          <cell r="X1659"/>
          <cell r="Y1659"/>
          <cell r="Z1659"/>
        </row>
        <row r="1660">
          <cell r="C1660">
            <v>4317</v>
          </cell>
          <cell r="D1660" t="str">
            <v>PEUSA</v>
          </cell>
          <cell r="E1660">
            <v>2017</v>
          </cell>
          <cell r="F1660" t="str">
            <v>TA</v>
          </cell>
          <cell r="G1660" t="str">
            <v>Re-Configuracio VLAN's C.H. ANSERALL</v>
          </cell>
          <cell r="H1660" t="str">
            <v>IND</v>
          </cell>
          <cell r="I1660"/>
          <cell r="J1660">
            <v>13</v>
          </cell>
          <cell r="K1660">
            <v>7.5</v>
          </cell>
          <cell r="L1660">
            <v>5.5</v>
          </cell>
          <cell r="M1660">
            <v>0.57692307692307687</v>
          </cell>
          <cell r="N1660" t="str">
            <v>-</v>
          </cell>
          <cell r="O1660" t="str">
            <v>-</v>
          </cell>
          <cell r="P1660" t="str">
            <v>-</v>
          </cell>
          <cell r="Q1660" t="str">
            <v>-</v>
          </cell>
          <cell r="R1660" t="str">
            <v>TRS</v>
          </cell>
          <cell r="S1660" t="str">
            <v>-</v>
          </cell>
          <cell r="T1660" t="str">
            <v>-</v>
          </cell>
          <cell r="U1660">
            <v>42948</v>
          </cell>
          <cell r="V1660">
            <v>42924</v>
          </cell>
          <cell r="W1660">
            <v>42924</v>
          </cell>
          <cell r="X1660">
            <v>-23</v>
          </cell>
          <cell r="Y1660">
            <v>42955</v>
          </cell>
          <cell r="Z1660">
            <v>30</v>
          </cell>
        </row>
        <row r="1661">
          <cell r="C1661">
            <v>4318</v>
          </cell>
          <cell r="D1661" t="str">
            <v>EMSA</v>
          </cell>
          <cell r="E1661">
            <v>2017</v>
          </cell>
          <cell r="F1661" t="str">
            <v>TA</v>
          </cell>
          <cell r="G1661" t="str">
            <v>RTU C.T. EL MOLI v1.0</v>
          </cell>
          <cell r="H1661" t="str">
            <v>PPAL</v>
          </cell>
          <cell r="I1661"/>
          <cell r="J1661">
            <v>14</v>
          </cell>
          <cell r="K1661">
            <v>9.8000000000000007</v>
          </cell>
          <cell r="L1661">
            <v>4.1999999999999993</v>
          </cell>
          <cell r="M1661">
            <v>0.70000000000000007</v>
          </cell>
          <cell r="N1661" t="str">
            <v>-</v>
          </cell>
          <cell r="O1661" t="str">
            <v>-</v>
          </cell>
          <cell r="P1661" t="str">
            <v>EMM</v>
          </cell>
          <cell r="Q1661" t="str">
            <v>-</v>
          </cell>
          <cell r="R1661" t="str">
            <v>-</v>
          </cell>
          <cell r="S1661" t="str">
            <v>-</v>
          </cell>
          <cell r="T1661" t="str">
            <v>-</v>
          </cell>
          <cell r="U1661">
            <v>42968</v>
          </cell>
          <cell r="V1661">
            <v>43006</v>
          </cell>
          <cell r="W1661">
            <v>43006</v>
          </cell>
          <cell r="X1661">
            <v>37</v>
          </cell>
          <cell r="Y1661">
            <v>43004</v>
          </cell>
          <cell r="Z1661">
            <v>-2</v>
          </cell>
        </row>
        <row r="1662">
          <cell r="C1662">
            <v>4319</v>
          </cell>
          <cell r="D1662" t="str">
            <v>EMSA</v>
          </cell>
          <cell r="E1662">
            <v>2017</v>
          </cell>
          <cell r="F1662" t="str">
            <v>TA</v>
          </cell>
          <cell r="G1662" t="str">
            <v>Inst. y PEM RTU C.T. EL MOLI v1.0</v>
          </cell>
          <cell r="H1662" t="str">
            <v>OF4318</v>
          </cell>
          <cell r="I1662">
            <v>7</v>
          </cell>
          <cell r="J1662">
            <v>8</v>
          </cell>
          <cell r="K1662">
            <v>6.5</v>
          </cell>
          <cell r="L1662">
            <v>1.5</v>
          </cell>
          <cell r="M1662">
            <v>0.8125</v>
          </cell>
          <cell r="N1662" t="str">
            <v>-</v>
          </cell>
          <cell r="O1662" t="str">
            <v>-</v>
          </cell>
          <cell r="P1662" t="str">
            <v>-</v>
          </cell>
          <cell r="Q1662" t="str">
            <v>JMG</v>
          </cell>
          <cell r="R1662" t="str">
            <v>-</v>
          </cell>
          <cell r="S1662" t="str">
            <v>-</v>
          </cell>
          <cell r="T1662" t="str">
            <v>-</v>
          </cell>
          <cell r="U1662">
            <v>42968</v>
          </cell>
          <cell r="V1662">
            <v>43006</v>
          </cell>
          <cell r="W1662">
            <v>43012</v>
          </cell>
          <cell r="X1662">
            <v>37</v>
          </cell>
          <cell r="Y1662">
            <v>43012</v>
          </cell>
          <cell r="Z1662">
            <v>0</v>
          </cell>
        </row>
        <row r="1663">
          <cell r="C1663">
            <v>4320</v>
          </cell>
          <cell r="D1663" t="str">
            <v>EMSA</v>
          </cell>
          <cell r="E1663">
            <v>2017</v>
          </cell>
          <cell r="F1663" t="str">
            <v>TA</v>
          </cell>
          <cell r="G1663" t="str">
            <v>RTU C.T. LA MATA v1.0</v>
          </cell>
          <cell r="H1663" t="str">
            <v>PPAL</v>
          </cell>
          <cell r="I1663">
            <v>6</v>
          </cell>
          <cell r="J1663">
            <v>14</v>
          </cell>
          <cell r="K1663">
            <v>9.6300000000000008</v>
          </cell>
          <cell r="L1663">
            <v>4.3699999999999992</v>
          </cell>
          <cell r="M1663">
            <v>0.68785714285714294</v>
          </cell>
          <cell r="N1663" t="str">
            <v>-</v>
          </cell>
          <cell r="O1663" t="str">
            <v>-</v>
          </cell>
          <cell r="P1663" t="str">
            <v>EMM</v>
          </cell>
          <cell r="Q1663" t="str">
            <v>-</v>
          </cell>
          <cell r="R1663" t="str">
            <v>-</v>
          </cell>
          <cell r="S1663" t="str">
            <v>-</v>
          </cell>
          <cell r="T1663" t="str">
            <v>-</v>
          </cell>
          <cell r="U1663">
            <v>42968</v>
          </cell>
          <cell r="V1663">
            <v>43006</v>
          </cell>
          <cell r="W1663">
            <v>43006</v>
          </cell>
          <cell r="X1663">
            <v>37</v>
          </cell>
          <cell r="Y1663">
            <v>43004</v>
          </cell>
          <cell r="Z1663">
            <v>-2</v>
          </cell>
        </row>
        <row r="1664">
          <cell r="C1664">
            <v>4321</v>
          </cell>
          <cell r="D1664" t="str">
            <v>EMSA</v>
          </cell>
          <cell r="E1664">
            <v>2017</v>
          </cell>
          <cell r="F1664" t="str">
            <v>TA</v>
          </cell>
          <cell r="G1664" t="str">
            <v>Inst. y PEM RTU C.T. LA MATA v1.0</v>
          </cell>
          <cell r="H1664" t="str">
            <v>OF4320</v>
          </cell>
          <cell r="I1664">
            <v>10</v>
          </cell>
          <cell r="J1664">
            <v>8</v>
          </cell>
          <cell r="K1664">
            <v>6.25</v>
          </cell>
          <cell r="L1664">
            <v>1.75</v>
          </cell>
          <cell r="M1664">
            <v>0.78125</v>
          </cell>
          <cell r="N1664" t="str">
            <v>-</v>
          </cell>
          <cell r="O1664" t="str">
            <v>-</v>
          </cell>
          <cell r="P1664" t="str">
            <v>-</v>
          </cell>
          <cell r="Q1664" t="str">
            <v>JMG</v>
          </cell>
          <cell r="R1664" t="str">
            <v>-</v>
          </cell>
          <cell r="S1664" t="str">
            <v>-</v>
          </cell>
          <cell r="T1664" t="str">
            <v>-</v>
          </cell>
          <cell r="U1664">
            <v>42968</v>
          </cell>
          <cell r="V1664">
            <v>43006</v>
          </cell>
          <cell r="W1664">
            <v>43012</v>
          </cell>
          <cell r="X1664">
            <v>37</v>
          </cell>
          <cell r="Y1664">
            <v>43012</v>
          </cell>
          <cell r="Z1664">
            <v>0</v>
          </cell>
        </row>
        <row r="1665">
          <cell r="C1665">
            <v>4322</v>
          </cell>
          <cell r="D1665" t="str">
            <v>EMSA</v>
          </cell>
          <cell r="E1665">
            <v>2017</v>
          </cell>
          <cell r="F1665" t="str">
            <v>TA</v>
          </cell>
          <cell r="G1665" t="str">
            <v>RTU C.T. STA. AGUEDA v1.0</v>
          </cell>
          <cell r="H1665" t="str">
            <v>PPAL</v>
          </cell>
          <cell r="I1665">
            <v>4</v>
          </cell>
          <cell r="J1665">
            <v>14</v>
          </cell>
          <cell r="K1665">
            <v>9.6300000000000008</v>
          </cell>
          <cell r="L1665">
            <v>4.3699999999999992</v>
          </cell>
          <cell r="M1665">
            <v>0.68785714285714294</v>
          </cell>
          <cell r="N1665" t="str">
            <v>-</v>
          </cell>
          <cell r="O1665" t="str">
            <v>-</v>
          </cell>
          <cell r="P1665" t="str">
            <v>EMM</v>
          </cell>
          <cell r="Q1665" t="str">
            <v>-</v>
          </cell>
          <cell r="R1665" t="str">
            <v>-</v>
          </cell>
          <cell r="S1665" t="str">
            <v>-</v>
          </cell>
          <cell r="T1665" t="str">
            <v>-</v>
          </cell>
          <cell r="U1665">
            <v>42968</v>
          </cell>
          <cell r="V1665">
            <v>43006</v>
          </cell>
          <cell r="W1665">
            <v>43006</v>
          </cell>
          <cell r="X1665">
            <v>37</v>
          </cell>
          <cell r="Y1665">
            <v>43004</v>
          </cell>
          <cell r="Z1665">
            <v>-2</v>
          </cell>
        </row>
        <row r="1666">
          <cell r="C1666">
            <v>4323</v>
          </cell>
          <cell r="D1666" t="str">
            <v>EMSA</v>
          </cell>
          <cell r="E1666">
            <v>2017</v>
          </cell>
          <cell r="F1666" t="str">
            <v>TA</v>
          </cell>
          <cell r="G1666" t="str">
            <v>Inst. y PEM RTU C.T. STA. AGUEDA v1.0</v>
          </cell>
          <cell r="H1666" t="str">
            <v>OF4322</v>
          </cell>
          <cell r="I1666">
            <v>4</v>
          </cell>
          <cell r="J1666">
            <v>8</v>
          </cell>
          <cell r="K1666">
            <v>6.25</v>
          </cell>
          <cell r="L1666">
            <v>1.75</v>
          </cell>
          <cell r="M1666">
            <v>0.78125</v>
          </cell>
          <cell r="N1666" t="str">
            <v>-</v>
          </cell>
          <cell r="O1666" t="str">
            <v>-</v>
          </cell>
          <cell r="P1666" t="str">
            <v>-</v>
          </cell>
          <cell r="Q1666" t="str">
            <v>JMG</v>
          </cell>
          <cell r="R1666" t="str">
            <v>-</v>
          </cell>
          <cell r="S1666" t="str">
            <v>-</v>
          </cell>
          <cell r="T1666" t="str">
            <v>-</v>
          </cell>
          <cell r="U1666">
            <v>42968</v>
          </cell>
          <cell r="V1666">
            <v>43006</v>
          </cell>
          <cell r="W1666">
            <v>43012</v>
          </cell>
          <cell r="X1666">
            <v>37</v>
          </cell>
          <cell r="Y1666">
            <v>43012</v>
          </cell>
          <cell r="Z1666">
            <v>0</v>
          </cell>
        </row>
        <row r="1667">
          <cell r="C1667">
            <v>4324</v>
          </cell>
          <cell r="D1667" t="str">
            <v>ORMAZA</v>
          </cell>
          <cell r="E1667">
            <v>2017</v>
          </cell>
          <cell r="F1667" t="str">
            <v>TA</v>
          </cell>
          <cell r="G1667" t="str">
            <v>CC SCADA BBVA TRES CANTOS v3,0</v>
          </cell>
          <cell r="H1667" t="str">
            <v>IND</v>
          </cell>
          <cell r="I1667"/>
          <cell r="J1667">
            <v>113</v>
          </cell>
          <cell r="K1667">
            <v>112.67</v>
          </cell>
          <cell r="L1667">
            <v>0.32999999999999829</v>
          </cell>
          <cell r="M1667">
            <v>0.99707964601769916</v>
          </cell>
          <cell r="N1667" t="str">
            <v>-</v>
          </cell>
          <cell r="O1667" t="str">
            <v>-</v>
          </cell>
          <cell r="P1667" t="str">
            <v>-</v>
          </cell>
          <cell r="Q1667" t="str">
            <v>JMG</v>
          </cell>
          <cell r="R1667" t="str">
            <v>-</v>
          </cell>
          <cell r="S1667" t="str">
            <v>-</v>
          </cell>
          <cell r="T1667" t="str">
            <v>-</v>
          </cell>
          <cell r="U1667">
            <v>43004</v>
          </cell>
          <cell r="V1667">
            <v>43039</v>
          </cell>
          <cell r="W1667">
            <v>43121</v>
          </cell>
          <cell r="X1667">
            <v>35</v>
          </cell>
          <cell r="Y1667">
            <v>43121</v>
          </cell>
          <cell r="Z1667">
            <v>0</v>
          </cell>
        </row>
        <row r="1668">
          <cell r="C1668">
            <v>4325</v>
          </cell>
          <cell r="D1668" t="str">
            <v>BASENE</v>
          </cell>
          <cell r="E1668">
            <v>2017</v>
          </cell>
          <cell r="F1668" t="str">
            <v>TA</v>
          </cell>
          <cell r="G1668" t="str">
            <v>RTU C.T. ESCATLLAR v2.1</v>
          </cell>
          <cell r="H1668" t="str">
            <v>IND</v>
          </cell>
          <cell r="I1668">
            <v>4</v>
          </cell>
          <cell r="J1668">
            <v>0.59000000000000008</v>
          </cell>
          <cell r="K1668">
            <v>0.64</v>
          </cell>
          <cell r="L1668">
            <v>-4.9999999999999933E-2</v>
          </cell>
          <cell r="M1668">
            <v>1.0847457627118642</v>
          </cell>
          <cell r="N1668" t="str">
            <v>-</v>
          </cell>
          <cell r="O1668" t="str">
            <v>-</v>
          </cell>
          <cell r="P1668" t="str">
            <v>EMM</v>
          </cell>
          <cell r="Q1668" t="str">
            <v>-</v>
          </cell>
          <cell r="R1668" t="str">
            <v>-</v>
          </cell>
          <cell r="S1668" t="str">
            <v>-</v>
          </cell>
          <cell r="T1668" t="str">
            <v>-</v>
          </cell>
          <cell r="U1668">
            <v>42983</v>
          </cell>
          <cell r="V1668">
            <v>42993</v>
          </cell>
          <cell r="W1668">
            <v>43026</v>
          </cell>
          <cell r="X1668">
            <v>10</v>
          </cell>
          <cell r="Y1668">
            <v>43026</v>
          </cell>
          <cell r="Z1668">
            <v>0</v>
          </cell>
        </row>
        <row r="1669">
          <cell r="C1669">
            <v>4326</v>
          </cell>
          <cell r="D1669" t="str">
            <v>BASENE</v>
          </cell>
          <cell r="E1669">
            <v>2017</v>
          </cell>
          <cell r="F1669" t="str">
            <v>TA</v>
          </cell>
          <cell r="G1669" t="str">
            <v>RTU C.T. LES COLS v1.0</v>
          </cell>
          <cell r="H1669" t="str">
            <v>IND</v>
          </cell>
          <cell r="I1669">
            <v>4</v>
          </cell>
          <cell r="J1669">
            <v>0.59000000000000008</v>
          </cell>
          <cell r="K1669">
            <v>0.64</v>
          </cell>
          <cell r="L1669">
            <v>-4.9999999999999933E-2</v>
          </cell>
          <cell r="M1669">
            <v>1.0847457627118642</v>
          </cell>
          <cell r="N1669" t="str">
            <v>-</v>
          </cell>
          <cell r="O1669" t="str">
            <v>-</v>
          </cell>
          <cell r="P1669" t="str">
            <v>EMM</v>
          </cell>
          <cell r="Q1669" t="str">
            <v>-</v>
          </cell>
          <cell r="R1669" t="str">
            <v>-</v>
          </cell>
          <cell r="S1669" t="str">
            <v>-</v>
          </cell>
          <cell r="T1669" t="str">
            <v>-</v>
          </cell>
          <cell r="U1669">
            <v>42983</v>
          </cell>
          <cell r="V1669">
            <v>42993</v>
          </cell>
          <cell r="W1669">
            <v>43026</v>
          </cell>
          <cell r="X1669">
            <v>10</v>
          </cell>
          <cell r="Y1669">
            <v>43026</v>
          </cell>
          <cell r="Z1669">
            <v>0</v>
          </cell>
        </row>
        <row r="1670">
          <cell r="C1670">
            <v>4327</v>
          </cell>
          <cell r="D1670" t="str">
            <v>BASENE</v>
          </cell>
          <cell r="E1670">
            <v>2017</v>
          </cell>
          <cell r="F1670" t="str">
            <v>TA</v>
          </cell>
          <cell r="G1670" t="str">
            <v>RTU C.T. SANTA PAU v2.1</v>
          </cell>
          <cell r="H1670" t="str">
            <v>IND</v>
          </cell>
          <cell r="I1670">
            <v>4</v>
          </cell>
          <cell r="J1670">
            <v>0.59000000000000008</v>
          </cell>
          <cell r="K1670">
            <v>0.64</v>
          </cell>
          <cell r="L1670">
            <v>-4.9999999999999933E-2</v>
          </cell>
          <cell r="M1670">
            <v>1.0847457627118642</v>
          </cell>
          <cell r="N1670" t="str">
            <v>-</v>
          </cell>
          <cell r="O1670" t="str">
            <v>-</v>
          </cell>
          <cell r="P1670" t="str">
            <v>EMM</v>
          </cell>
          <cell r="Q1670" t="str">
            <v>-</v>
          </cell>
          <cell r="R1670" t="str">
            <v>-</v>
          </cell>
          <cell r="S1670" t="str">
            <v>-</v>
          </cell>
          <cell r="T1670" t="str">
            <v>-</v>
          </cell>
          <cell r="U1670">
            <v>42983</v>
          </cell>
          <cell r="V1670">
            <v>42993</v>
          </cell>
          <cell r="W1670">
            <v>43026</v>
          </cell>
          <cell r="X1670">
            <v>10</v>
          </cell>
          <cell r="Y1670">
            <v>43026</v>
          </cell>
          <cell r="Z1670">
            <v>0</v>
          </cell>
        </row>
        <row r="1671">
          <cell r="C1671">
            <v>4328</v>
          </cell>
          <cell r="D1671" t="str">
            <v>BASENE</v>
          </cell>
          <cell r="E1671">
            <v>2017</v>
          </cell>
          <cell r="F1671" t="str">
            <v>TA</v>
          </cell>
          <cell r="G1671" t="str">
            <v>RTU C.H. LLANARS v2.1</v>
          </cell>
          <cell r="H1671" t="str">
            <v>IND</v>
          </cell>
          <cell r="I1671">
            <v>6</v>
          </cell>
          <cell r="J1671">
            <v>0.59000000000000008</v>
          </cell>
          <cell r="K1671">
            <v>0.64</v>
          </cell>
          <cell r="L1671">
            <v>-4.9999999999999933E-2</v>
          </cell>
          <cell r="M1671">
            <v>1.0847457627118642</v>
          </cell>
          <cell r="N1671" t="str">
            <v>-</v>
          </cell>
          <cell r="O1671" t="str">
            <v>-</v>
          </cell>
          <cell r="P1671" t="str">
            <v>EMM</v>
          </cell>
          <cell r="Q1671" t="str">
            <v>-</v>
          </cell>
          <cell r="R1671" t="str">
            <v>-</v>
          </cell>
          <cell r="S1671" t="str">
            <v>-</v>
          </cell>
          <cell r="T1671" t="str">
            <v>-</v>
          </cell>
          <cell r="U1671">
            <v>42983</v>
          </cell>
          <cell r="V1671">
            <v>42993</v>
          </cell>
          <cell r="W1671">
            <v>43026</v>
          </cell>
          <cell r="X1671">
            <v>10</v>
          </cell>
          <cell r="Y1671">
            <v>43026</v>
          </cell>
          <cell r="Z1671">
            <v>0</v>
          </cell>
        </row>
        <row r="1672">
          <cell r="C1672">
            <v>4329</v>
          </cell>
          <cell r="D1672" t="str">
            <v>BASENE</v>
          </cell>
          <cell r="E1672">
            <v>2017</v>
          </cell>
          <cell r="F1672" t="str">
            <v>TA</v>
          </cell>
          <cell r="G1672" t="str">
            <v>RTU C.T. TERMICA BANYOLES v2.1</v>
          </cell>
          <cell r="H1672" t="str">
            <v>IND</v>
          </cell>
          <cell r="I1672">
            <v>6</v>
          </cell>
          <cell r="J1672">
            <v>0.59000000000000008</v>
          </cell>
          <cell r="K1672">
            <v>0.64</v>
          </cell>
          <cell r="L1672">
            <v>-4.9999999999999933E-2</v>
          </cell>
          <cell r="M1672">
            <v>1.0847457627118642</v>
          </cell>
          <cell r="N1672" t="str">
            <v>-</v>
          </cell>
          <cell r="O1672" t="str">
            <v>-</v>
          </cell>
          <cell r="P1672" t="str">
            <v>EMM</v>
          </cell>
          <cell r="Q1672" t="str">
            <v>-</v>
          </cell>
          <cell r="R1672" t="str">
            <v>-</v>
          </cell>
          <cell r="S1672" t="str">
            <v>-</v>
          </cell>
          <cell r="T1672" t="str">
            <v>-</v>
          </cell>
          <cell r="U1672">
            <v>42983</v>
          </cell>
          <cell r="V1672">
            <v>42993</v>
          </cell>
          <cell r="W1672">
            <v>43026</v>
          </cell>
          <cell r="X1672">
            <v>10</v>
          </cell>
          <cell r="Y1672">
            <v>43026</v>
          </cell>
          <cell r="Z1672">
            <v>0</v>
          </cell>
        </row>
        <row r="1673">
          <cell r="C1673">
            <v>4330</v>
          </cell>
          <cell r="D1673" t="str">
            <v>BASENE</v>
          </cell>
          <cell r="E1673">
            <v>2017</v>
          </cell>
          <cell r="F1673" t="str">
            <v>TA</v>
          </cell>
          <cell r="G1673" t="str">
            <v>RTU C.T. HOPITAL COMARCAL v1.1</v>
          </cell>
          <cell r="H1673" t="str">
            <v>IND</v>
          </cell>
          <cell r="I1673">
            <v>7</v>
          </cell>
          <cell r="J1673">
            <v>0.59000000000000008</v>
          </cell>
          <cell r="K1673">
            <v>0.64</v>
          </cell>
          <cell r="L1673">
            <v>-4.9999999999999933E-2</v>
          </cell>
          <cell r="M1673">
            <v>1.0847457627118642</v>
          </cell>
          <cell r="N1673" t="str">
            <v>-</v>
          </cell>
          <cell r="O1673" t="str">
            <v>-</v>
          </cell>
          <cell r="P1673" t="str">
            <v>EMM</v>
          </cell>
          <cell r="Q1673" t="str">
            <v>-</v>
          </cell>
          <cell r="R1673" t="str">
            <v>-</v>
          </cell>
          <cell r="S1673" t="str">
            <v>-</v>
          </cell>
          <cell r="T1673" t="str">
            <v>-</v>
          </cell>
          <cell r="U1673">
            <v>42983</v>
          </cell>
          <cell r="V1673">
            <v>42993</v>
          </cell>
          <cell r="W1673">
            <v>43026</v>
          </cell>
          <cell r="X1673">
            <v>10</v>
          </cell>
          <cell r="Y1673">
            <v>43026</v>
          </cell>
          <cell r="Z1673">
            <v>0</v>
          </cell>
        </row>
        <row r="1674">
          <cell r="C1674">
            <v>4331</v>
          </cell>
          <cell r="D1674" t="str">
            <v>BASENE</v>
          </cell>
          <cell r="E1674">
            <v>2017</v>
          </cell>
          <cell r="F1674" t="str">
            <v>TA</v>
          </cell>
          <cell r="G1674" t="str">
            <v>RTU C.T. CAN PRAT v1.1</v>
          </cell>
          <cell r="H1674" t="str">
            <v>IND</v>
          </cell>
          <cell r="I1674"/>
          <cell r="J1674">
            <v>0.59000000000000008</v>
          </cell>
          <cell r="K1674">
            <v>0.64</v>
          </cell>
          <cell r="L1674">
            <v>-4.9999999999999933E-2</v>
          </cell>
          <cell r="M1674">
            <v>1.0847457627118642</v>
          </cell>
          <cell r="N1674" t="str">
            <v>-</v>
          </cell>
          <cell r="O1674" t="str">
            <v>-</v>
          </cell>
          <cell r="P1674" t="str">
            <v>EMM</v>
          </cell>
          <cell r="Q1674" t="str">
            <v>-</v>
          </cell>
          <cell r="R1674" t="str">
            <v>-</v>
          </cell>
          <cell r="S1674" t="str">
            <v>-</v>
          </cell>
          <cell r="T1674" t="str">
            <v>-</v>
          </cell>
          <cell r="U1674">
            <v>42983</v>
          </cell>
          <cell r="V1674">
            <v>42993</v>
          </cell>
          <cell r="W1674">
            <v>43026</v>
          </cell>
          <cell r="X1674">
            <v>10</v>
          </cell>
          <cell r="Y1674">
            <v>43026</v>
          </cell>
          <cell r="Z1674">
            <v>0</v>
          </cell>
        </row>
        <row r="1675">
          <cell r="C1675">
            <v>4332</v>
          </cell>
          <cell r="D1675" t="str">
            <v>BASENE</v>
          </cell>
          <cell r="E1675">
            <v>2017</v>
          </cell>
          <cell r="F1675" t="str">
            <v>TA</v>
          </cell>
          <cell r="G1675" t="str">
            <v>RTU C.T. Av.BALEARS v1.1</v>
          </cell>
          <cell r="H1675" t="str">
            <v>IND</v>
          </cell>
          <cell r="I1675"/>
          <cell r="J1675">
            <v>0.59000000000000008</v>
          </cell>
          <cell r="K1675">
            <v>0.64</v>
          </cell>
          <cell r="L1675">
            <v>-4.9999999999999933E-2</v>
          </cell>
          <cell r="M1675">
            <v>1.0847457627118642</v>
          </cell>
          <cell r="N1675" t="str">
            <v>-</v>
          </cell>
          <cell r="O1675" t="str">
            <v>-</v>
          </cell>
          <cell r="P1675" t="str">
            <v>EMM</v>
          </cell>
          <cell r="Q1675" t="str">
            <v>-</v>
          </cell>
          <cell r="R1675" t="str">
            <v>-</v>
          </cell>
          <cell r="S1675" t="str">
            <v>-</v>
          </cell>
          <cell r="T1675" t="str">
            <v>-</v>
          </cell>
          <cell r="U1675">
            <v>42983</v>
          </cell>
          <cell r="V1675">
            <v>42993</v>
          </cell>
          <cell r="W1675">
            <v>43026</v>
          </cell>
          <cell r="X1675">
            <v>10</v>
          </cell>
          <cell r="Y1675">
            <v>43026</v>
          </cell>
          <cell r="Z1675">
            <v>0</v>
          </cell>
        </row>
        <row r="1676">
          <cell r="C1676">
            <v>4333</v>
          </cell>
          <cell r="D1676" t="str">
            <v>BASENE</v>
          </cell>
          <cell r="E1676">
            <v>2017</v>
          </cell>
          <cell r="F1676" t="str">
            <v>TA</v>
          </cell>
          <cell r="G1676" t="str">
            <v>RTU C.T. CAN NIC v1.1</v>
          </cell>
          <cell r="H1676" t="str">
            <v>IND</v>
          </cell>
          <cell r="I1676"/>
          <cell r="J1676">
            <v>0.59000000000000008</v>
          </cell>
          <cell r="K1676">
            <v>0.64</v>
          </cell>
          <cell r="L1676">
            <v>-4.9999999999999933E-2</v>
          </cell>
          <cell r="M1676">
            <v>1.0847457627118642</v>
          </cell>
          <cell r="N1676" t="str">
            <v>-</v>
          </cell>
          <cell r="O1676" t="str">
            <v>-</v>
          </cell>
          <cell r="P1676" t="str">
            <v>EMM</v>
          </cell>
          <cell r="Q1676" t="str">
            <v>-</v>
          </cell>
          <cell r="R1676" t="str">
            <v>-</v>
          </cell>
          <cell r="S1676" t="str">
            <v>-</v>
          </cell>
          <cell r="T1676" t="str">
            <v>-</v>
          </cell>
          <cell r="U1676">
            <v>42983</v>
          </cell>
          <cell r="V1676">
            <v>42993</v>
          </cell>
          <cell r="W1676">
            <v>43026</v>
          </cell>
          <cell r="X1676">
            <v>10</v>
          </cell>
          <cell r="Y1676">
            <v>43026</v>
          </cell>
          <cell r="Z1676">
            <v>0</v>
          </cell>
        </row>
        <row r="1677">
          <cell r="C1677">
            <v>4334</v>
          </cell>
          <cell r="D1677" t="str">
            <v>BASENE</v>
          </cell>
          <cell r="E1677">
            <v>2017</v>
          </cell>
          <cell r="F1677" t="str">
            <v>TA</v>
          </cell>
          <cell r="G1677" t="str">
            <v>RTU C.T. MARSAL v1.1</v>
          </cell>
          <cell r="H1677" t="str">
            <v>IND</v>
          </cell>
          <cell r="I1677"/>
          <cell r="J1677">
            <v>0.59000000000000008</v>
          </cell>
          <cell r="K1677">
            <v>0.64</v>
          </cell>
          <cell r="L1677">
            <v>-4.9999999999999933E-2</v>
          </cell>
          <cell r="M1677">
            <v>1.0847457627118642</v>
          </cell>
          <cell r="N1677" t="str">
            <v>-</v>
          </cell>
          <cell r="O1677" t="str">
            <v>-</v>
          </cell>
          <cell r="P1677" t="str">
            <v>EMM</v>
          </cell>
          <cell r="Q1677" t="str">
            <v>-</v>
          </cell>
          <cell r="R1677" t="str">
            <v>-</v>
          </cell>
          <cell r="S1677" t="str">
            <v>-</v>
          </cell>
          <cell r="T1677" t="str">
            <v>-</v>
          </cell>
          <cell r="U1677">
            <v>42983</v>
          </cell>
          <cell r="V1677">
            <v>42993</v>
          </cell>
          <cell r="W1677">
            <v>43026</v>
          </cell>
          <cell r="X1677">
            <v>10</v>
          </cell>
          <cell r="Y1677">
            <v>43026</v>
          </cell>
          <cell r="Z1677">
            <v>0</v>
          </cell>
        </row>
        <row r="1678">
          <cell r="C1678">
            <v>4335</v>
          </cell>
          <cell r="D1678" t="str">
            <v>BASENE</v>
          </cell>
          <cell r="E1678">
            <v>2017</v>
          </cell>
          <cell r="F1678" t="str">
            <v>TA</v>
          </cell>
          <cell r="G1678" t="str">
            <v>RTU C.T. ANTONI GAUDI v1.1</v>
          </cell>
          <cell r="H1678" t="str">
            <v>IND</v>
          </cell>
          <cell r="I1678"/>
          <cell r="J1678">
            <v>0.59000000000000008</v>
          </cell>
          <cell r="K1678">
            <v>0.64</v>
          </cell>
          <cell r="L1678">
            <v>-4.9999999999999933E-2</v>
          </cell>
          <cell r="M1678">
            <v>1.0847457627118642</v>
          </cell>
          <cell r="N1678" t="str">
            <v>-</v>
          </cell>
          <cell r="O1678" t="str">
            <v>-</v>
          </cell>
          <cell r="P1678" t="str">
            <v>EMM</v>
          </cell>
          <cell r="Q1678" t="str">
            <v>-</v>
          </cell>
          <cell r="R1678" t="str">
            <v>-</v>
          </cell>
          <cell r="S1678" t="str">
            <v>-</v>
          </cell>
          <cell r="T1678" t="str">
            <v>-</v>
          </cell>
          <cell r="U1678">
            <v>42983</v>
          </cell>
          <cell r="V1678">
            <v>42993</v>
          </cell>
          <cell r="W1678">
            <v>43026</v>
          </cell>
          <cell r="X1678">
            <v>10</v>
          </cell>
          <cell r="Y1678">
            <v>43026</v>
          </cell>
          <cell r="Z1678">
            <v>0</v>
          </cell>
        </row>
        <row r="1679">
          <cell r="C1679">
            <v>4336</v>
          </cell>
          <cell r="D1679" t="str">
            <v>BASENE</v>
          </cell>
          <cell r="E1679">
            <v>2017</v>
          </cell>
          <cell r="F1679" t="str">
            <v>TA</v>
          </cell>
          <cell r="G1679" t="str">
            <v>RTU C.T. POLITGER v1.1</v>
          </cell>
          <cell r="H1679" t="str">
            <v>IND</v>
          </cell>
          <cell r="I1679"/>
          <cell r="J1679">
            <v>0.59000000000000008</v>
          </cell>
          <cell r="K1679">
            <v>0.64</v>
          </cell>
          <cell r="L1679">
            <v>-4.9999999999999933E-2</v>
          </cell>
          <cell r="M1679">
            <v>1.0847457627118642</v>
          </cell>
          <cell r="N1679" t="str">
            <v>-</v>
          </cell>
          <cell r="O1679" t="str">
            <v>-</v>
          </cell>
          <cell r="P1679" t="str">
            <v>EMM</v>
          </cell>
          <cell r="Q1679" t="str">
            <v>-</v>
          </cell>
          <cell r="R1679" t="str">
            <v>-</v>
          </cell>
          <cell r="S1679" t="str">
            <v>-</v>
          </cell>
          <cell r="T1679" t="str">
            <v>-</v>
          </cell>
          <cell r="U1679">
            <v>42983</v>
          </cell>
          <cell r="V1679">
            <v>42993</v>
          </cell>
          <cell r="W1679">
            <v>43026</v>
          </cell>
          <cell r="X1679">
            <v>10</v>
          </cell>
          <cell r="Y1679">
            <v>43026</v>
          </cell>
          <cell r="Z1679">
            <v>0</v>
          </cell>
        </row>
        <row r="1680">
          <cell r="C1680">
            <v>4337</v>
          </cell>
          <cell r="D1680" t="str">
            <v>PEUSA</v>
          </cell>
          <cell r="E1680">
            <v>2017</v>
          </cell>
          <cell r="F1680" t="str">
            <v>TA</v>
          </cell>
          <cell r="G1680" t="str">
            <v>RTU I.A.T. JOAN FUMAT v1.0</v>
          </cell>
          <cell r="H1680" t="str">
            <v>IND</v>
          </cell>
          <cell r="I1680"/>
          <cell r="J1680">
            <v>15</v>
          </cell>
          <cell r="K1680">
            <v>15.63</v>
          </cell>
          <cell r="L1680">
            <v>-0.63000000000000078</v>
          </cell>
          <cell r="M1680">
            <v>1.042</v>
          </cell>
          <cell r="N1680" t="str">
            <v>-</v>
          </cell>
          <cell r="O1680" t="str">
            <v>-</v>
          </cell>
          <cell r="P1680" t="str">
            <v>EMM</v>
          </cell>
          <cell r="Q1680" t="str">
            <v>-</v>
          </cell>
          <cell r="R1680" t="str">
            <v>-</v>
          </cell>
          <cell r="S1680" t="str">
            <v>-</v>
          </cell>
          <cell r="T1680" t="str">
            <v>-</v>
          </cell>
          <cell r="U1680">
            <v>42984</v>
          </cell>
          <cell r="V1680">
            <v>43007</v>
          </cell>
          <cell r="W1680">
            <v>43084</v>
          </cell>
          <cell r="X1680">
            <v>23</v>
          </cell>
          <cell r="Y1680">
            <v>43084</v>
          </cell>
          <cell r="Z1680">
            <v>0</v>
          </cell>
        </row>
        <row r="1681">
          <cell r="C1681">
            <v>4338</v>
          </cell>
          <cell r="D1681" t="str">
            <v>PEUSA</v>
          </cell>
          <cell r="E1681">
            <v>2017</v>
          </cell>
          <cell r="F1681" t="str">
            <v>TA</v>
          </cell>
          <cell r="G1681" t="str">
            <v>Inst. i PEM RTU I.A.T. JOAN FUMAT v1.0</v>
          </cell>
          <cell r="H1681" t="str">
            <v>OF-4337</v>
          </cell>
          <cell r="I1681"/>
          <cell r="J1681">
            <v>15</v>
          </cell>
          <cell r="K1681">
            <v>12.67</v>
          </cell>
          <cell r="L1681">
            <v>2.33</v>
          </cell>
          <cell r="M1681">
            <v>0.84466666666666668</v>
          </cell>
          <cell r="N1681" t="str">
            <v>-</v>
          </cell>
          <cell r="O1681" t="str">
            <v>-</v>
          </cell>
          <cell r="P1681" t="str">
            <v>-</v>
          </cell>
          <cell r="Q1681" t="str">
            <v>JMG</v>
          </cell>
          <cell r="R1681" t="str">
            <v>-</v>
          </cell>
          <cell r="S1681" t="str">
            <v>-</v>
          </cell>
          <cell r="T1681" t="str">
            <v>-</v>
          </cell>
          <cell r="U1681">
            <v>42984</v>
          </cell>
          <cell r="V1681">
            <v>43007</v>
          </cell>
          <cell r="W1681">
            <v>43089</v>
          </cell>
          <cell r="X1681">
            <v>23</v>
          </cell>
          <cell r="Y1681">
            <v>43089</v>
          </cell>
          <cell r="Z1681">
            <v>0</v>
          </cell>
        </row>
        <row r="1682">
          <cell r="C1682">
            <v>4339</v>
          </cell>
          <cell r="D1682" t="str">
            <v>MANGRA</v>
          </cell>
          <cell r="E1682">
            <v>2017</v>
          </cell>
          <cell r="F1682" t="str">
            <v>TA</v>
          </cell>
          <cell r="G1682" t="str">
            <v>MANGRASA Ref. CPU MIPS-300N SMD v1.2</v>
          </cell>
          <cell r="H1682" t="str">
            <v>PPAL</v>
          </cell>
          <cell r="I1682"/>
          <cell r="J1682">
            <v>44.2</v>
          </cell>
          <cell r="K1682">
            <v>27.39</v>
          </cell>
          <cell r="L1682">
            <v>16.810000000000002</v>
          </cell>
          <cell r="M1682">
            <v>0.61968325791855206</v>
          </cell>
          <cell r="N1682" t="str">
            <v>-</v>
          </cell>
          <cell r="O1682" t="str">
            <v>-</v>
          </cell>
          <cell r="P1682" t="str">
            <v>EMM</v>
          </cell>
          <cell r="Q1682" t="str">
            <v>-</v>
          </cell>
          <cell r="R1682" t="str">
            <v>-</v>
          </cell>
          <cell r="S1682" t="str">
            <v>-</v>
          </cell>
          <cell r="T1682" t="str">
            <v>-</v>
          </cell>
          <cell r="U1682">
            <v>42994</v>
          </cell>
          <cell r="V1682">
            <v>43038</v>
          </cell>
          <cell r="W1682">
            <v>43038</v>
          </cell>
          <cell r="X1682">
            <v>44</v>
          </cell>
          <cell r="Y1682">
            <v>43090</v>
          </cell>
          <cell r="Z1682">
            <v>51</v>
          </cell>
        </row>
        <row r="1683">
          <cell r="C1683">
            <v>4340</v>
          </cell>
          <cell r="D1683" t="str">
            <v>MANGRA</v>
          </cell>
          <cell r="E1683">
            <v>2017</v>
          </cell>
          <cell r="F1683" t="str">
            <v>TA</v>
          </cell>
          <cell r="G1683" t="str">
            <v>MANGRASA Ref. INTERFACE MIPS-300N SMD v1.2</v>
          </cell>
          <cell r="H1683" t="str">
            <v>OF4339</v>
          </cell>
          <cell r="I1683"/>
          <cell r="J1683">
            <v>18.2</v>
          </cell>
          <cell r="K1683">
            <v>20.38</v>
          </cell>
          <cell r="L1683">
            <v>-2.1799999999999997</v>
          </cell>
          <cell r="M1683">
            <v>1.1197802197802198</v>
          </cell>
          <cell r="N1683" t="str">
            <v>-</v>
          </cell>
          <cell r="O1683" t="str">
            <v>-</v>
          </cell>
          <cell r="P1683" t="str">
            <v>EMM</v>
          </cell>
          <cell r="Q1683" t="str">
            <v>-</v>
          </cell>
          <cell r="R1683" t="str">
            <v>-</v>
          </cell>
          <cell r="S1683" t="str">
            <v>-</v>
          </cell>
          <cell r="T1683" t="str">
            <v>-</v>
          </cell>
          <cell r="U1683">
            <v>42994</v>
          </cell>
          <cell r="V1683">
            <v>43038</v>
          </cell>
          <cell r="W1683">
            <v>43038</v>
          </cell>
          <cell r="X1683">
            <v>44</v>
          </cell>
          <cell r="Y1683">
            <v>43455</v>
          </cell>
          <cell r="Z1683">
            <v>411</v>
          </cell>
        </row>
        <row r="1684">
          <cell r="C1684">
            <v>4341</v>
          </cell>
          <cell r="D1684" t="str">
            <v>SAMPOL</v>
          </cell>
          <cell r="E1684">
            <v>2017</v>
          </cell>
          <cell r="F1684" t="str">
            <v>TA</v>
          </cell>
          <cell r="G1684" t="str">
            <v>RTU C.T. SON ESPANYOL v1.0</v>
          </cell>
          <cell r="H1684" t="str">
            <v>IND</v>
          </cell>
          <cell r="I1684"/>
          <cell r="J1684">
            <v>34</v>
          </cell>
          <cell r="K1684">
            <v>36</v>
          </cell>
          <cell r="L1684">
            <v>-2</v>
          </cell>
          <cell r="M1684">
            <v>1.0588235294117647</v>
          </cell>
          <cell r="N1684" t="str">
            <v>-</v>
          </cell>
          <cell r="O1684" t="str">
            <v>-</v>
          </cell>
          <cell r="P1684" t="str">
            <v>EMM</v>
          </cell>
          <cell r="Q1684" t="str">
            <v>JMG</v>
          </cell>
          <cell r="R1684" t="str">
            <v>-</v>
          </cell>
          <cell r="S1684" t="str">
            <v>-</v>
          </cell>
          <cell r="T1684" t="str">
            <v>-</v>
          </cell>
          <cell r="U1684">
            <v>42989</v>
          </cell>
          <cell r="V1684">
            <v>43042</v>
          </cell>
          <cell r="W1684">
            <v>43042</v>
          </cell>
          <cell r="X1684">
            <v>52</v>
          </cell>
          <cell r="Y1684">
            <v>43133</v>
          </cell>
          <cell r="Z1684">
            <v>89</v>
          </cell>
        </row>
        <row r="1685">
          <cell r="C1685">
            <v>4342</v>
          </cell>
          <cell r="D1685" t="str">
            <v>ORMAZA</v>
          </cell>
          <cell r="E1685">
            <v>2017</v>
          </cell>
          <cell r="F1685" t="str">
            <v>TA</v>
          </cell>
          <cell r="G1685" t="str">
            <v>CC SCADA TEDIS.Net ERCROS v1.0</v>
          </cell>
          <cell r="H1685" t="str">
            <v>PPAL</v>
          </cell>
          <cell r="I1685"/>
          <cell r="J1685">
            <v>56</v>
          </cell>
          <cell r="K1685">
            <v>62.5</v>
          </cell>
          <cell r="L1685">
            <v>-6.5</v>
          </cell>
          <cell r="M1685">
            <v>1.1160714285714286</v>
          </cell>
          <cell r="N1685" t="str">
            <v>-</v>
          </cell>
          <cell r="O1685" t="str">
            <v>-</v>
          </cell>
          <cell r="P1685" t="str">
            <v>-</v>
          </cell>
          <cell r="Q1685" t="str">
            <v>-</v>
          </cell>
          <cell r="R1685" t="str">
            <v>EDC</v>
          </cell>
          <cell r="S1685" t="str">
            <v>-</v>
          </cell>
          <cell r="T1685" t="str">
            <v>-</v>
          </cell>
          <cell r="U1685">
            <v>42983</v>
          </cell>
          <cell r="V1685">
            <v>43024</v>
          </cell>
          <cell r="W1685">
            <v>43024</v>
          </cell>
          <cell r="X1685">
            <v>41</v>
          </cell>
          <cell r="Y1685">
            <v>43144</v>
          </cell>
          <cell r="Z1685">
            <v>117</v>
          </cell>
        </row>
        <row r="1686">
          <cell r="C1686">
            <v>4343</v>
          </cell>
          <cell r="D1686" t="str">
            <v>ORMAZA</v>
          </cell>
          <cell r="E1686">
            <v>2017</v>
          </cell>
          <cell r="F1686" t="str">
            <v>TA</v>
          </cell>
          <cell r="G1686" t="str">
            <v>Inst. y PEM CC SCADA TEDIS.Net ERCROS v1.0</v>
          </cell>
          <cell r="H1686" t="str">
            <v>OF4342</v>
          </cell>
          <cell r="I1686"/>
          <cell r="J1686">
            <v>24</v>
          </cell>
          <cell r="K1686">
            <v>41.08</v>
          </cell>
          <cell r="L1686">
            <v>-17.079999999999998</v>
          </cell>
          <cell r="M1686">
            <v>1.7116666666666667</v>
          </cell>
          <cell r="N1686" t="str">
            <v>-</v>
          </cell>
          <cell r="O1686" t="str">
            <v>-</v>
          </cell>
          <cell r="P1686" t="str">
            <v>-</v>
          </cell>
          <cell r="Q1686" t="str">
            <v>JMG</v>
          </cell>
          <cell r="R1686" t="str">
            <v>-</v>
          </cell>
          <cell r="S1686" t="str">
            <v>-</v>
          </cell>
          <cell r="T1686" t="str">
            <v>-</v>
          </cell>
          <cell r="U1686">
            <v>42983</v>
          </cell>
          <cell r="V1686">
            <v>43024</v>
          </cell>
          <cell r="W1686">
            <v>43024</v>
          </cell>
          <cell r="X1686">
            <v>41</v>
          </cell>
          <cell r="Y1686">
            <v>43089</v>
          </cell>
          <cell r="Z1686">
            <v>64</v>
          </cell>
        </row>
        <row r="1687">
          <cell r="C1687">
            <v>4344</v>
          </cell>
          <cell r="D1687" t="str">
            <v>ELLALO</v>
          </cell>
          <cell r="E1687">
            <v>2017</v>
          </cell>
          <cell r="F1687" t="str">
            <v>TA</v>
          </cell>
          <cell r="G1687" t="str">
            <v>Mang. COM PC - MODEM GSM</v>
          </cell>
          <cell r="H1687" t="str">
            <v>IND</v>
          </cell>
          <cell r="I1687"/>
          <cell r="J1687">
            <v>0.5</v>
          </cell>
          <cell r="K1687">
            <v>0.42</v>
          </cell>
          <cell r="L1687">
            <v>8.0000000000000016E-2</v>
          </cell>
          <cell r="M1687">
            <v>0.84</v>
          </cell>
          <cell r="N1687" t="str">
            <v>-</v>
          </cell>
          <cell r="O1687" t="str">
            <v>-</v>
          </cell>
          <cell r="P1687" t="str">
            <v>EMM</v>
          </cell>
          <cell r="Q1687" t="str">
            <v>-</v>
          </cell>
          <cell r="R1687" t="str">
            <v>-</v>
          </cell>
          <cell r="S1687" t="str">
            <v>-</v>
          </cell>
          <cell r="T1687" t="str">
            <v>-</v>
          </cell>
          <cell r="U1687">
            <v>42996</v>
          </cell>
          <cell r="V1687">
            <v>42996</v>
          </cell>
          <cell r="W1687">
            <v>42996</v>
          </cell>
          <cell r="X1687">
            <v>0</v>
          </cell>
          <cell r="Y1687">
            <v>42996</v>
          </cell>
          <cell r="Z1687">
            <v>0</v>
          </cell>
        </row>
        <row r="1688">
          <cell r="C1688">
            <v>4345</v>
          </cell>
          <cell r="D1688" t="str">
            <v>COENES</v>
          </cell>
          <cell r="E1688">
            <v>2017</v>
          </cell>
          <cell r="F1688" t="str">
            <v>TA</v>
          </cell>
          <cell r="G1688" t="str">
            <v>RTU Supervisio MT ALIER v1.1</v>
          </cell>
          <cell r="H1688" t="str">
            <v>IND</v>
          </cell>
          <cell r="I1688"/>
          <cell r="J1688">
            <v>10.5</v>
          </cell>
          <cell r="K1688">
            <v>10.5</v>
          </cell>
          <cell r="L1688">
            <v>0</v>
          </cell>
          <cell r="M1688">
            <v>1</v>
          </cell>
          <cell r="N1688" t="str">
            <v>-</v>
          </cell>
          <cell r="O1688" t="str">
            <v>-</v>
          </cell>
          <cell r="P1688" t="str">
            <v>-</v>
          </cell>
          <cell r="Q1688" t="str">
            <v>-</v>
          </cell>
          <cell r="R1688" t="str">
            <v>RVC</v>
          </cell>
          <cell r="S1688" t="str">
            <v>-</v>
          </cell>
          <cell r="T1688" t="str">
            <v>-</v>
          </cell>
          <cell r="U1688">
            <v>42948</v>
          </cell>
          <cell r="V1688">
            <v>42975</v>
          </cell>
          <cell r="W1688">
            <v>42975</v>
          </cell>
          <cell r="X1688">
            <v>27</v>
          </cell>
          <cell r="Y1688">
            <v>42975</v>
          </cell>
          <cell r="Z1688">
            <v>0</v>
          </cell>
        </row>
        <row r="1689">
          <cell r="C1689"/>
          <cell r="D1689"/>
          <cell r="E1689"/>
          <cell r="F1689"/>
          <cell r="G1689"/>
          <cell r="H1689"/>
          <cell r="I1689"/>
          <cell r="J1689">
            <v>416.48</v>
          </cell>
          <cell r="K1689">
            <v>402.47999999999985</v>
          </cell>
          <cell r="L1689">
            <v>14.000000000000171</v>
          </cell>
          <cell r="M1689"/>
          <cell r="N1689"/>
          <cell r="O1689"/>
          <cell r="P1689"/>
          <cell r="Q1689"/>
          <cell r="R1689"/>
          <cell r="S1689"/>
          <cell r="T1689"/>
          <cell r="U1689"/>
          <cell r="V1689"/>
          <cell r="W1689"/>
          <cell r="X1689"/>
          <cell r="Y1689"/>
          <cell r="Z1689">
            <v>756</v>
          </cell>
        </row>
        <row r="1690">
          <cell r="L1690"/>
          <cell r="M1690"/>
          <cell r="Z1690"/>
        </row>
        <row r="1691">
          <cell r="D1691"/>
          <cell r="E1691"/>
          <cell r="F1691"/>
          <cell r="G1691"/>
          <cell r="H1691"/>
          <cell r="I1691"/>
          <cell r="J1691"/>
          <cell r="K1691"/>
          <cell r="L1691"/>
          <cell r="M1691"/>
          <cell r="N1691"/>
          <cell r="O1691"/>
          <cell r="P1691"/>
          <cell r="Q1691"/>
          <cell r="R1691"/>
          <cell r="S1691"/>
          <cell r="T1691"/>
          <cell r="U1691"/>
          <cell r="Z1691"/>
        </row>
        <row r="1692">
          <cell r="D1692"/>
          <cell r="E1692"/>
          <cell r="F1692"/>
          <cell r="G1692"/>
          <cell r="H1692"/>
          <cell r="I1692"/>
          <cell r="J1692"/>
          <cell r="K1692"/>
          <cell r="N1692" t="str">
            <v>APROVISIONAMENTS</v>
          </cell>
          <cell r="O1692" t="str">
            <v>ADMINISTRACIO</v>
          </cell>
          <cell r="P1692" t="str">
            <v>OPERACIONS</v>
          </cell>
          <cell r="Q1692" t="str">
            <v>IMPLEMENTACIO</v>
          </cell>
          <cell r="R1692" t="str">
            <v>DESENVOLUPAMENT</v>
          </cell>
          <cell r="S1692" t="str">
            <v>COMERCIAL</v>
          </cell>
          <cell r="T1692" t="str">
            <v>CONSUL.TELCOMUNIC.</v>
          </cell>
          <cell r="U1692"/>
          <cell r="Z1692"/>
        </row>
        <row r="1693">
          <cell r="N1693"/>
          <cell r="O1693"/>
          <cell r="P1693"/>
          <cell r="Q1693"/>
          <cell r="R1693"/>
          <cell r="S1693"/>
          <cell r="T1693"/>
          <cell r="U1693"/>
          <cell r="Z1693"/>
        </row>
        <row r="1694">
          <cell r="N1694"/>
          <cell r="O1694"/>
          <cell r="P1694"/>
          <cell r="Q1694"/>
          <cell r="R1694"/>
          <cell r="S1694"/>
          <cell r="T1694"/>
          <cell r="U1694"/>
          <cell r="Z1694"/>
        </row>
        <row r="1695">
          <cell r="N1695"/>
          <cell r="O1695"/>
          <cell r="P1695"/>
          <cell r="Q1695"/>
          <cell r="R1695"/>
          <cell r="S1695"/>
          <cell r="T1695"/>
          <cell r="U1695"/>
          <cell r="Z1695"/>
        </row>
        <row r="1696">
          <cell r="E1696"/>
          <cell r="F1696"/>
          <cell r="G1696"/>
          <cell r="H1696"/>
          <cell r="I1696"/>
          <cell r="J1696"/>
          <cell r="K1696"/>
          <cell r="L1696"/>
          <cell r="M1696"/>
          <cell r="N1696"/>
          <cell r="O1696"/>
          <cell r="P1696"/>
          <cell r="Q1696"/>
          <cell r="R1696"/>
          <cell r="S1696"/>
          <cell r="T1696"/>
          <cell r="U1696"/>
          <cell r="Z1696"/>
        </row>
        <row r="1697">
          <cell r="E1697" t="str">
            <v>Projectes (EXTERNS) en curs 2.017</v>
          </cell>
          <cell r="F1697"/>
          <cell r="G1697"/>
          <cell r="H1697"/>
          <cell r="I1697"/>
          <cell r="J1697"/>
          <cell r="K1697"/>
          <cell r="L1697"/>
          <cell r="M1697"/>
          <cell r="N1697"/>
          <cell r="O1697"/>
          <cell r="P1697"/>
          <cell r="Q1697"/>
          <cell r="R1697"/>
          <cell r="S1697"/>
          <cell r="T1697"/>
          <cell r="U1697"/>
          <cell r="Z1697"/>
        </row>
        <row r="1698">
          <cell r="N1698"/>
          <cell r="O1698"/>
          <cell r="P1698"/>
          <cell r="Q1698"/>
          <cell r="R1698"/>
          <cell r="S1698"/>
          <cell r="T1698"/>
          <cell r="U1698"/>
          <cell r="Z1698"/>
        </row>
        <row r="1699">
          <cell r="C1699"/>
          <cell r="D1699"/>
          <cell r="E1699"/>
          <cell r="F1699"/>
          <cell r="G1699"/>
          <cell r="H1699"/>
          <cell r="I1699"/>
          <cell r="J1699"/>
          <cell r="K1699"/>
          <cell r="L1699"/>
          <cell r="M1699"/>
          <cell r="N1699"/>
          <cell r="O1699"/>
          <cell r="P1699"/>
          <cell r="Q1699"/>
          <cell r="R1699"/>
          <cell r="S1699"/>
          <cell r="T1699"/>
          <cell r="U1699"/>
          <cell r="V1699"/>
          <cell r="W1699"/>
          <cell r="X1699"/>
          <cell r="Y1699"/>
          <cell r="Z1699"/>
        </row>
        <row r="1700">
          <cell r="C1700" t="str">
            <v>OF</v>
          </cell>
          <cell r="D1700" t="str">
            <v>CLIENT</v>
          </cell>
          <cell r="E1700" t="str">
            <v>ANY</v>
          </cell>
          <cell r="F1700" t="str">
            <v>STATUS</v>
          </cell>
          <cell r="G1700" t="str">
            <v>PROJECTE</v>
          </cell>
          <cell r="H1700" t="str">
            <v>TIPUS OF o DEPENDENCIA</v>
          </cell>
          <cell r="I1700"/>
          <cell r="J1700" t="str">
            <v>PREV</v>
          </cell>
          <cell r="K1700" t="str">
            <v>TOTAL</v>
          </cell>
          <cell r="L1700" t="str">
            <v>DESV</v>
          </cell>
          <cell r="M1700" t="str">
            <v>AVANÇ</v>
          </cell>
          <cell r="N1700" t="str">
            <v>DPT. IMPLICATS</v>
          </cell>
          <cell r="O1700"/>
          <cell r="P1700"/>
          <cell r="Q1700"/>
          <cell r="R1700"/>
          <cell r="S1700"/>
          <cell r="T1700"/>
          <cell r="U1700" t="str">
            <v>DATA</v>
          </cell>
          <cell r="V1700" t="str">
            <v>DATA</v>
          </cell>
          <cell r="W1700" t="str">
            <v>DATA</v>
          </cell>
          <cell r="X1700" t="str">
            <v>DURADA</v>
          </cell>
          <cell r="Y1700" t="str">
            <v>DATA</v>
          </cell>
          <cell r="Z1700" t="str">
            <v>DESVIAC.</v>
          </cell>
        </row>
        <row r="1701">
          <cell r="C1701"/>
          <cell r="D1701"/>
          <cell r="E1701"/>
          <cell r="F1701"/>
          <cell r="G1701"/>
          <cell r="H1701"/>
          <cell r="I1701"/>
          <cell r="J1701"/>
          <cell r="K1701" t="str">
            <v>REAL</v>
          </cell>
          <cell r="L1701"/>
          <cell r="M1701"/>
          <cell r="N1701"/>
          <cell r="O1701"/>
          <cell r="P1701"/>
          <cell r="Q1701"/>
          <cell r="R1701"/>
          <cell r="S1701"/>
          <cell r="T1701"/>
          <cell r="U1701" t="str">
            <v>INICI</v>
          </cell>
          <cell r="V1701" t="str">
            <v>ENTREGA</v>
          </cell>
          <cell r="W1701" t="str">
            <v>REVISADA</v>
          </cell>
          <cell r="X1701"/>
          <cell r="Y1701" t="str">
            <v>ACCEP.</v>
          </cell>
          <cell r="Z1701"/>
        </row>
        <row r="1702">
          <cell r="C1702"/>
          <cell r="D1702"/>
          <cell r="E1702"/>
          <cell r="F1702"/>
          <cell r="G1702"/>
          <cell r="H1702"/>
          <cell r="I1702"/>
          <cell r="J1702"/>
          <cell r="K1702"/>
          <cell r="L1702"/>
          <cell r="M1702"/>
          <cell r="N1702"/>
          <cell r="O1702"/>
          <cell r="P1702"/>
          <cell r="Q1702"/>
          <cell r="R1702"/>
          <cell r="S1702"/>
          <cell r="T1702"/>
          <cell r="U1702"/>
          <cell r="V1702"/>
          <cell r="W1702"/>
          <cell r="X1702"/>
          <cell r="Y1702"/>
          <cell r="Z1702"/>
        </row>
        <row r="1703">
          <cell r="C1703">
            <v>4346</v>
          </cell>
          <cell r="D1703" t="str">
            <v>ORMAZA</v>
          </cell>
          <cell r="E1703">
            <v>2017</v>
          </cell>
          <cell r="F1703" t="str">
            <v>TA</v>
          </cell>
          <cell r="G1703" t="str">
            <v>CC SCADA CALLOSA v2.11</v>
          </cell>
          <cell r="H1703" t="str">
            <v>IND</v>
          </cell>
          <cell r="I1703"/>
          <cell r="J1703">
            <v>6</v>
          </cell>
          <cell r="K1703">
            <v>4.5</v>
          </cell>
          <cell r="L1703">
            <v>1.5</v>
          </cell>
          <cell r="M1703">
            <v>0.75</v>
          </cell>
          <cell r="N1703" t="str">
            <v>-</v>
          </cell>
          <cell r="O1703" t="str">
            <v>-</v>
          </cell>
          <cell r="P1703" t="str">
            <v>-</v>
          </cell>
          <cell r="Q1703" t="str">
            <v>JMG</v>
          </cell>
          <cell r="R1703" t="str">
            <v>-</v>
          </cell>
          <cell r="S1703" t="str">
            <v>-</v>
          </cell>
          <cell r="T1703" t="str">
            <v>-</v>
          </cell>
          <cell r="U1703">
            <v>42996</v>
          </cell>
          <cell r="V1703">
            <v>43024</v>
          </cell>
          <cell r="W1703">
            <v>43097</v>
          </cell>
          <cell r="X1703">
            <v>28</v>
          </cell>
          <cell r="Y1703">
            <v>43097</v>
          </cell>
          <cell r="Z1703">
            <v>0</v>
          </cell>
        </row>
        <row r="1704">
          <cell r="C1704">
            <v>4347</v>
          </cell>
          <cell r="D1704" t="str">
            <v>ELESUD</v>
          </cell>
          <cell r="E1704">
            <v>2017</v>
          </cell>
          <cell r="F1704" t="str">
            <v>TA</v>
          </cell>
          <cell r="G1704" t="str">
            <v>MANTENIMENT CSSat SUDANELL 2017-09</v>
          </cell>
          <cell r="H1704" t="str">
            <v>IND</v>
          </cell>
          <cell r="I1704"/>
          <cell r="J1704">
            <v>4</v>
          </cell>
          <cell r="K1704">
            <v>4</v>
          </cell>
          <cell r="L1704">
            <v>0</v>
          </cell>
          <cell r="M1704">
            <v>1</v>
          </cell>
          <cell r="N1704" t="str">
            <v>-</v>
          </cell>
          <cell r="O1704" t="str">
            <v>-</v>
          </cell>
          <cell r="P1704" t="str">
            <v>-</v>
          </cell>
          <cell r="Q1704" t="str">
            <v>-</v>
          </cell>
          <cell r="R1704" t="str">
            <v>TRS</v>
          </cell>
          <cell r="S1704" t="str">
            <v>-</v>
          </cell>
          <cell r="T1704" t="str">
            <v>-</v>
          </cell>
          <cell r="U1704">
            <v>42979</v>
          </cell>
          <cell r="V1704">
            <v>43008</v>
          </cell>
          <cell r="W1704">
            <v>43008</v>
          </cell>
          <cell r="X1704">
            <v>29</v>
          </cell>
          <cell r="Y1704">
            <v>43008</v>
          </cell>
          <cell r="Z1704">
            <v>0</v>
          </cell>
        </row>
        <row r="1705">
          <cell r="C1705">
            <v>4348</v>
          </cell>
          <cell r="D1705" t="str">
            <v>EMSA</v>
          </cell>
          <cell r="E1705">
            <v>2017</v>
          </cell>
          <cell r="F1705" t="str">
            <v>TA</v>
          </cell>
          <cell r="G1705" t="str">
            <v>MANTENIMENT CSSat EMSA 2017-09</v>
          </cell>
          <cell r="H1705" t="str">
            <v>IND</v>
          </cell>
          <cell r="I1705">
            <v>7</v>
          </cell>
          <cell r="J1705">
            <v>6</v>
          </cell>
          <cell r="K1705">
            <v>9.5</v>
          </cell>
          <cell r="L1705">
            <v>-3.5</v>
          </cell>
          <cell r="M1705">
            <v>1.5833333333333333</v>
          </cell>
          <cell r="N1705" t="str">
            <v>-</v>
          </cell>
          <cell r="O1705" t="str">
            <v>-</v>
          </cell>
          <cell r="P1705" t="str">
            <v>-</v>
          </cell>
          <cell r="Q1705" t="str">
            <v>-</v>
          </cell>
          <cell r="R1705" t="str">
            <v>TRS</v>
          </cell>
          <cell r="S1705" t="str">
            <v>-</v>
          </cell>
          <cell r="T1705" t="str">
            <v>-</v>
          </cell>
          <cell r="U1705">
            <v>42979</v>
          </cell>
          <cell r="V1705">
            <v>43008</v>
          </cell>
          <cell r="W1705">
            <v>43008</v>
          </cell>
          <cell r="X1705">
            <v>29</v>
          </cell>
          <cell r="Y1705">
            <v>43008</v>
          </cell>
          <cell r="Z1705">
            <v>0</v>
          </cell>
        </row>
        <row r="1706">
          <cell r="C1706">
            <v>4349</v>
          </cell>
          <cell r="D1706" t="str">
            <v>ELSACO</v>
          </cell>
          <cell r="E1706">
            <v>2017</v>
          </cell>
          <cell r="F1706" t="str">
            <v>TA</v>
          </cell>
          <cell r="G1706" t="str">
            <v>MANTENIMENT CSSat STA.COLOMA 2017-09</v>
          </cell>
          <cell r="H1706" t="str">
            <v>IND</v>
          </cell>
          <cell r="I1706">
            <v>6</v>
          </cell>
          <cell r="J1706">
            <v>7</v>
          </cell>
          <cell r="K1706">
            <v>6</v>
          </cell>
          <cell r="L1706">
            <v>1</v>
          </cell>
          <cell r="M1706">
            <v>0.8571428571428571</v>
          </cell>
          <cell r="N1706" t="str">
            <v>-</v>
          </cell>
          <cell r="O1706" t="str">
            <v>-</v>
          </cell>
          <cell r="P1706" t="str">
            <v>-</v>
          </cell>
          <cell r="Q1706" t="str">
            <v>-</v>
          </cell>
          <cell r="R1706" t="str">
            <v>TRS</v>
          </cell>
          <cell r="S1706" t="str">
            <v>-</v>
          </cell>
          <cell r="T1706" t="str">
            <v>-</v>
          </cell>
          <cell r="U1706">
            <v>42979</v>
          </cell>
          <cell r="V1706">
            <v>43008</v>
          </cell>
          <cell r="W1706">
            <v>43008</v>
          </cell>
          <cell r="X1706">
            <v>29</v>
          </cell>
          <cell r="Y1706">
            <v>43008</v>
          </cell>
          <cell r="Z1706">
            <v>0</v>
          </cell>
        </row>
        <row r="1707">
          <cell r="C1707">
            <v>4350</v>
          </cell>
          <cell r="D1707" t="str">
            <v>SERGAR</v>
          </cell>
          <cell r="E1707">
            <v>2017</v>
          </cell>
          <cell r="F1707" t="str">
            <v>TA</v>
          </cell>
          <cell r="G1707" t="str">
            <v>MANTENIMENT CSSat SERVILIANO 2017-09</v>
          </cell>
          <cell r="H1707" t="str">
            <v>IND</v>
          </cell>
          <cell r="I1707">
            <v>10</v>
          </cell>
          <cell r="J1707">
            <v>6</v>
          </cell>
          <cell r="K1707">
            <v>1</v>
          </cell>
          <cell r="L1707">
            <v>5</v>
          </cell>
          <cell r="M1707">
            <v>0.16666666666666666</v>
          </cell>
          <cell r="N1707" t="str">
            <v>-</v>
          </cell>
          <cell r="O1707" t="str">
            <v>-</v>
          </cell>
          <cell r="P1707" t="str">
            <v>-</v>
          </cell>
          <cell r="Q1707" t="str">
            <v>-</v>
          </cell>
          <cell r="R1707" t="str">
            <v>TRS</v>
          </cell>
          <cell r="S1707" t="str">
            <v>-</v>
          </cell>
          <cell r="T1707" t="str">
            <v>-</v>
          </cell>
          <cell r="U1707">
            <v>42979</v>
          </cell>
          <cell r="V1707">
            <v>43008</v>
          </cell>
          <cell r="W1707">
            <v>43008</v>
          </cell>
          <cell r="X1707">
            <v>29</v>
          </cell>
          <cell r="Y1707">
            <v>43008</v>
          </cell>
          <cell r="Z1707">
            <v>0</v>
          </cell>
        </row>
        <row r="1708">
          <cell r="C1708">
            <v>4351</v>
          </cell>
          <cell r="D1708" t="str">
            <v>ALELCE</v>
          </cell>
          <cell r="E1708">
            <v>2017</v>
          </cell>
          <cell r="F1708" t="str">
            <v>TA</v>
          </cell>
          <cell r="G1708" t="str">
            <v>MANTENIMENT CSSat CEUTA 2017-09</v>
          </cell>
          <cell r="H1708" t="str">
            <v>IND</v>
          </cell>
          <cell r="I1708">
            <v>4</v>
          </cell>
          <cell r="J1708">
            <v>10</v>
          </cell>
          <cell r="K1708">
            <v>11.5</v>
          </cell>
          <cell r="L1708">
            <v>-1.5</v>
          </cell>
          <cell r="M1708">
            <v>1.1499999999999999</v>
          </cell>
          <cell r="N1708" t="str">
            <v>-</v>
          </cell>
          <cell r="O1708" t="str">
            <v>-</v>
          </cell>
          <cell r="P1708" t="str">
            <v>-</v>
          </cell>
          <cell r="Q1708" t="str">
            <v>-</v>
          </cell>
          <cell r="R1708" t="str">
            <v>TRS</v>
          </cell>
          <cell r="S1708" t="str">
            <v>-</v>
          </cell>
          <cell r="T1708" t="str">
            <v>-</v>
          </cell>
          <cell r="U1708">
            <v>42979</v>
          </cell>
          <cell r="V1708">
            <v>43008</v>
          </cell>
          <cell r="W1708">
            <v>43008</v>
          </cell>
          <cell r="X1708">
            <v>29</v>
          </cell>
          <cell r="Y1708">
            <v>43008</v>
          </cell>
          <cell r="Z1708">
            <v>0</v>
          </cell>
        </row>
        <row r="1709">
          <cell r="C1709">
            <v>4352</v>
          </cell>
          <cell r="D1709" t="str">
            <v>ELEMON</v>
          </cell>
          <cell r="E1709">
            <v>2017</v>
          </cell>
          <cell r="F1709" t="str">
            <v>TA</v>
          </cell>
          <cell r="G1709" t="str">
            <v>MANTENIMENT CSSat MONTOLIU 2017-09</v>
          </cell>
          <cell r="H1709" t="str">
            <v>IND</v>
          </cell>
          <cell r="I1709">
            <v>4</v>
          </cell>
          <cell r="J1709">
            <v>4</v>
          </cell>
          <cell r="K1709">
            <v>1</v>
          </cell>
          <cell r="L1709">
            <v>3</v>
          </cell>
          <cell r="M1709">
            <v>0.25</v>
          </cell>
          <cell r="N1709" t="str">
            <v>-</v>
          </cell>
          <cell r="O1709" t="str">
            <v>-</v>
          </cell>
          <cell r="P1709" t="str">
            <v>-</v>
          </cell>
          <cell r="Q1709" t="str">
            <v>-</v>
          </cell>
          <cell r="R1709" t="str">
            <v>TRS</v>
          </cell>
          <cell r="S1709" t="str">
            <v>-</v>
          </cell>
          <cell r="T1709" t="str">
            <v>-</v>
          </cell>
          <cell r="U1709">
            <v>42979</v>
          </cell>
          <cell r="V1709">
            <v>43008</v>
          </cell>
          <cell r="W1709">
            <v>43008</v>
          </cell>
          <cell r="X1709">
            <v>29</v>
          </cell>
          <cell r="Y1709">
            <v>43008</v>
          </cell>
          <cell r="Z1709">
            <v>0</v>
          </cell>
        </row>
        <row r="1710">
          <cell r="C1710">
            <v>4353</v>
          </cell>
          <cell r="D1710" t="str">
            <v>SUMTAR</v>
          </cell>
          <cell r="E1710">
            <v>2017</v>
          </cell>
          <cell r="F1710" t="str">
            <v>TA</v>
          </cell>
          <cell r="G1710" t="str">
            <v>MANTENIMENT CSSat TARRASENSES 2017-09</v>
          </cell>
          <cell r="H1710" t="str">
            <v>IND</v>
          </cell>
          <cell r="I1710">
            <v>5</v>
          </cell>
          <cell r="J1710">
            <v>4</v>
          </cell>
          <cell r="K1710">
            <v>3.25</v>
          </cell>
          <cell r="L1710">
            <v>0.75</v>
          </cell>
          <cell r="M1710">
            <v>0.8125</v>
          </cell>
          <cell r="N1710" t="str">
            <v>-</v>
          </cell>
          <cell r="O1710" t="str">
            <v>-</v>
          </cell>
          <cell r="P1710" t="str">
            <v>-</v>
          </cell>
          <cell r="Q1710" t="str">
            <v>-</v>
          </cell>
          <cell r="R1710" t="str">
            <v>TRS</v>
          </cell>
          <cell r="S1710" t="str">
            <v>-</v>
          </cell>
          <cell r="T1710" t="str">
            <v>-</v>
          </cell>
          <cell r="U1710">
            <v>42979</v>
          </cell>
          <cell r="V1710">
            <v>43008</v>
          </cell>
          <cell r="W1710">
            <v>43008</v>
          </cell>
          <cell r="X1710">
            <v>29</v>
          </cell>
          <cell r="Y1710">
            <v>43008</v>
          </cell>
          <cell r="Z1710">
            <v>0</v>
          </cell>
        </row>
        <row r="1711">
          <cell r="C1711">
            <v>4354</v>
          </cell>
          <cell r="D1711" t="str">
            <v>ELECAR</v>
          </cell>
          <cell r="E1711">
            <v>2017</v>
          </cell>
          <cell r="F1711" t="str">
            <v>TA</v>
          </cell>
          <cell r="G1711" t="str">
            <v>MANTENIMENT CSSat CARDENER 2017-09</v>
          </cell>
          <cell r="H1711" t="str">
            <v>IND</v>
          </cell>
          <cell r="I1711">
            <v>4</v>
          </cell>
          <cell r="J1711">
            <v>5</v>
          </cell>
          <cell r="K1711">
            <v>3</v>
          </cell>
          <cell r="L1711">
            <v>2</v>
          </cell>
          <cell r="M1711">
            <v>0.6</v>
          </cell>
          <cell r="N1711" t="str">
            <v>-</v>
          </cell>
          <cell r="O1711" t="str">
            <v>-</v>
          </cell>
          <cell r="P1711" t="str">
            <v>-</v>
          </cell>
          <cell r="Q1711" t="str">
            <v>-</v>
          </cell>
          <cell r="R1711" t="str">
            <v>TRS</v>
          </cell>
          <cell r="S1711" t="str">
            <v>-</v>
          </cell>
          <cell r="T1711" t="str">
            <v>-</v>
          </cell>
          <cell r="U1711">
            <v>42979</v>
          </cell>
          <cell r="V1711">
            <v>43008</v>
          </cell>
          <cell r="W1711">
            <v>43008</v>
          </cell>
          <cell r="X1711">
            <v>29</v>
          </cell>
          <cell r="Y1711">
            <v>43008</v>
          </cell>
          <cell r="Z1711">
            <v>0</v>
          </cell>
        </row>
        <row r="1712">
          <cell r="C1712">
            <v>4355</v>
          </cell>
          <cell r="D1712" t="str">
            <v>ENEBEN</v>
          </cell>
          <cell r="E1712">
            <v>2017</v>
          </cell>
          <cell r="F1712" t="str">
            <v>TA</v>
          </cell>
          <cell r="G1712" t="str">
            <v>MANTENIMENT CSSat BENASQUE 2017-09</v>
          </cell>
          <cell r="H1712" t="str">
            <v>IND</v>
          </cell>
          <cell r="I1712">
            <v>4</v>
          </cell>
          <cell r="J1712">
            <v>4</v>
          </cell>
          <cell r="K1712">
            <v>3</v>
          </cell>
          <cell r="L1712">
            <v>1</v>
          </cell>
          <cell r="M1712">
            <v>0.75</v>
          </cell>
          <cell r="N1712" t="str">
            <v>-</v>
          </cell>
          <cell r="O1712" t="str">
            <v>-</v>
          </cell>
          <cell r="P1712" t="str">
            <v>-</v>
          </cell>
          <cell r="Q1712" t="str">
            <v>-</v>
          </cell>
          <cell r="R1712" t="str">
            <v>TRS</v>
          </cell>
          <cell r="S1712" t="str">
            <v>-</v>
          </cell>
          <cell r="T1712" t="str">
            <v>-</v>
          </cell>
          <cell r="U1712">
            <v>42979</v>
          </cell>
          <cell r="V1712">
            <v>43008</v>
          </cell>
          <cell r="W1712">
            <v>43008</v>
          </cell>
          <cell r="X1712">
            <v>29</v>
          </cell>
          <cell r="Y1712">
            <v>43008</v>
          </cell>
          <cell r="Z1712">
            <v>0</v>
          </cell>
        </row>
        <row r="1713">
          <cell r="C1713">
            <v>4356</v>
          </cell>
          <cell r="D1713" t="str">
            <v>ELEALB</v>
          </cell>
          <cell r="E1713">
            <v>2017</v>
          </cell>
          <cell r="F1713" t="str">
            <v>TA</v>
          </cell>
          <cell r="G1713" t="str">
            <v>MANTENIMENT CSSat ALBATARREC 2017-09</v>
          </cell>
          <cell r="H1713" t="str">
            <v>IND</v>
          </cell>
          <cell r="I1713">
            <v>4</v>
          </cell>
          <cell r="J1713">
            <v>4</v>
          </cell>
          <cell r="K1713">
            <v>6</v>
          </cell>
          <cell r="L1713">
            <v>-2</v>
          </cell>
          <cell r="M1713">
            <v>1.5</v>
          </cell>
          <cell r="N1713" t="str">
            <v>-</v>
          </cell>
          <cell r="O1713" t="str">
            <v>-</v>
          </cell>
          <cell r="P1713" t="str">
            <v>-</v>
          </cell>
          <cell r="Q1713" t="str">
            <v>-</v>
          </cell>
          <cell r="R1713" t="str">
            <v>TRS</v>
          </cell>
          <cell r="S1713" t="str">
            <v>-</v>
          </cell>
          <cell r="T1713" t="str">
            <v>-</v>
          </cell>
          <cell r="U1713">
            <v>42979</v>
          </cell>
          <cell r="V1713">
            <v>43008</v>
          </cell>
          <cell r="W1713">
            <v>43008</v>
          </cell>
          <cell r="X1713">
            <v>29</v>
          </cell>
          <cell r="Y1713">
            <v>43008</v>
          </cell>
          <cell r="Z1713">
            <v>0</v>
          </cell>
        </row>
        <row r="1714">
          <cell r="C1714">
            <v>4357</v>
          </cell>
          <cell r="D1714" t="str">
            <v>ELTOSE</v>
          </cell>
          <cell r="E1714">
            <v>2017</v>
          </cell>
          <cell r="F1714" t="str">
            <v>TA</v>
          </cell>
          <cell r="G1714" t="str">
            <v>MANTENIMENT CSSat T.SEGRE 2017-09</v>
          </cell>
          <cell r="H1714" t="str">
            <v>IND</v>
          </cell>
          <cell r="I1714">
            <v>6</v>
          </cell>
          <cell r="J1714">
            <v>4</v>
          </cell>
          <cell r="K1714">
            <v>3</v>
          </cell>
          <cell r="L1714">
            <v>1</v>
          </cell>
          <cell r="M1714">
            <v>0.75</v>
          </cell>
          <cell r="N1714" t="str">
            <v>-</v>
          </cell>
          <cell r="O1714" t="str">
            <v>-</v>
          </cell>
          <cell r="P1714" t="str">
            <v>-</v>
          </cell>
          <cell r="Q1714" t="str">
            <v>-</v>
          </cell>
          <cell r="R1714" t="str">
            <v>TRS</v>
          </cell>
          <cell r="S1714" t="str">
            <v>-</v>
          </cell>
          <cell r="T1714" t="str">
            <v>-</v>
          </cell>
          <cell r="U1714">
            <v>42979</v>
          </cell>
          <cell r="V1714">
            <v>43008</v>
          </cell>
          <cell r="W1714">
            <v>43008</v>
          </cell>
          <cell r="X1714">
            <v>29</v>
          </cell>
          <cell r="Y1714">
            <v>43008</v>
          </cell>
          <cell r="Z1714">
            <v>0</v>
          </cell>
        </row>
        <row r="1715">
          <cell r="C1715">
            <v>4358</v>
          </cell>
          <cell r="D1715" t="str">
            <v>ELECAD</v>
          </cell>
          <cell r="E1715">
            <v>2017</v>
          </cell>
          <cell r="F1715" t="str">
            <v>TA</v>
          </cell>
          <cell r="G1715" t="str">
            <v>MANTENIMENT CSSat CADIZ 2017-09</v>
          </cell>
          <cell r="H1715" t="str">
            <v>IND</v>
          </cell>
          <cell r="I1715">
            <v>6</v>
          </cell>
          <cell r="J1715">
            <v>6</v>
          </cell>
          <cell r="K1715">
            <v>1</v>
          </cell>
          <cell r="L1715">
            <v>5</v>
          </cell>
          <cell r="M1715">
            <v>0.16666666666666666</v>
          </cell>
          <cell r="N1715" t="str">
            <v>-</v>
          </cell>
          <cell r="O1715" t="str">
            <v>-</v>
          </cell>
          <cell r="P1715" t="str">
            <v>-</v>
          </cell>
          <cell r="Q1715" t="str">
            <v>-</v>
          </cell>
          <cell r="R1715" t="str">
            <v>TRS</v>
          </cell>
          <cell r="S1715" t="str">
            <v>-</v>
          </cell>
          <cell r="T1715" t="str">
            <v>-</v>
          </cell>
          <cell r="U1715">
            <v>42979</v>
          </cell>
          <cell r="V1715">
            <v>43008</v>
          </cell>
          <cell r="W1715">
            <v>43008</v>
          </cell>
          <cell r="X1715">
            <v>29</v>
          </cell>
          <cell r="Y1715">
            <v>43008</v>
          </cell>
          <cell r="Z1715">
            <v>0</v>
          </cell>
        </row>
        <row r="1716">
          <cell r="C1716">
            <v>4359</v>
          </cell>
          <cell r="D1716" t="str">
            <v>EMDEPO</v>
          </cell>
          <cell r="E1716">
            <v>2017</v>
          </cell>
          <cell r="F1716" t="str">
            <v>TA</v>
          </cell>
          <cell r="G1716" t="str">
            <v>MANTENIMENT CSSat PONTS 2017-09</v>
          </cell>
          <cell r="H1716" t="str">
            <v>IND</v>
          </cell>
          <cell r="I1716"/>
          <cell r="J1716">
            <v>4</v>
          </cell>
          <cell r="K1716">
            <v>1</v>
          </cell>
          <cell r="L1716">
            <v>3</v>
          </cell>
          <cell r="M1716">
            <v>0.25</v>
          </cell>
          <cell r="N1716" t="str">
            <v>-</v>
          </cell>
          <cell r="O1716" t="str">
            <v>-</v>
          </cell>
          <cell r="P1716" t="str">
            <v>-</v>
          </cell>
          <cell r="Q1716" t="str">
            <v>-</v>
          </cell>
          <cell r="R1716" t="str">
            <v>TRS</v>
          </cell>
          <cell r="S1716" t="str">
            <v>-</v>
          </cell>
          <cell r="T1716" t="str">
            <v>-</v>
          </cell>
          <cell r="U1716">
            <v>42979</v>
          </cell>
          <cell r="V1716">
            <v>43008</v>
          </cell>
          <cell r="W1716">
            <v>43008</v>
          </cell>
          <cell r="X1716">
            <v>29</v>
          </cell>
          <cell r="Y1716">
            <v>43008</v>
          </cell>
          <cell r="Z1716">
            <v>0</v>
          </cell>
        </row>
        <row r="1717">
          <cell r="C1717">
            <v>4360</v>
          </cell>
          <cell r="D1717" t="str">
            <v>ORMAZA</v>
          </cell>
          <cell r="E1717">
            <v>2017</v>
          </cell>
          <cell r="F1717" t="str">
            <v>TA</v>
          </cell>
          <cell r="G1717" t="str">
            <v>CC SCADA MAPFRE v1.2</v>
          </cell>
          <cell r="H1717" t="str">
            <v>IND</v>
          </cell>
          <cell r="I1717"/>
          <cell r="J1717">
            <v>4</v>
          </cell>
          <cell r="K1717">
            <v>3.75</v>
          </cell>
          <cell r="L1717">
            <v>0.25</v>
          </cell>
          <cell r="M1717">
            <v>0.9375</v>
          </cell>
          <cell r="N1717" t="str">
            <v>-</v>
          </cell>
          <cell r="O1717" t="str">
            <v>-</v>
          </cell>
          <cell r="P1717" t="str">
            <v>-</v>
          </cell>
          <cell r="Q1717" t="str">
            <v>JMG</v>
          </cell>
          <cell r="R1717" t="str">
            <v>-</v>
          </cell>
          <cell r="S1717" t="str">
            <v>-</v>
          </cell>
          <cell r="T1717" t="str">
            <v>-</v>
          </cell>
          <cell r="U1717">
            <v>42998</v>
          </cell>
          <cell r="V1717">
            <v>42998</v>
          </cell>
          <cell r="W1717">
            <v>42998</v>
          </cell>
          <cell r="X1717">
            <v>0</v>
          </cell>
          <cell r="Y1717">
            <v>42998</v>
          </cell>
          <cell r="Z1717">
            <v>0</v>
          </cell>
        </row>
        <row r="1718">
          <cell r="C1718">
            <v>4361</v>
          </cell>
          <cell r="D1718" t="str">
            <v>ELANMA</v>
          </cell>
          <cell r="E1718">
            <v>2017</v>
          </cell>
          <cell r="F1718" t="str">
            <v>AN</v>
          </cell>
          <cell r="G1718" t="str">
            <v>STG-TEDIS A.MADRID v1.0</v>
          </cell>
          <cell r="H1718" t="str">
            <v>IND</v>
          </cell>
          <cell r="I1718"/>
          <cell r="J1718">
            <v>25</v>
          </cell>
          <cell r="K1718">
            <v>0</v>
          </cell>
          <cell r="L1718">
            <v>25</v>
          </cell>
          <cell r="M1718">
            <v>0</v>
          </cell>
          <cell r="N1718" t="str">
            <v>-</v>
          </cell>
          <cell r="O1718" t="str">
            <v>-</v>
          </cell>
          <cell r="P1718" t="str">
            <v>-</v>
          </cell>
          <cell r="Q1718" t="str">
            <v>-</v>
          </cell>
          <cell r="R1718" t="str">
            <v>TRS</v>
          </cell>
          <cell r="S1718" t="str">
            <v>-</v>
          </cell>
          <cell r="T1718" t="str">
            <v>-</v>
          </cell>
          <cell r="U1718">
            <v>42986</v>
          </cell>
          <cell r="V1718">
            <v>43039</v>
          </cell>
          <cell r="W1718">
            <v>43039</v>
          </cell>
          <cell r="X1718">
            <v>53</v>
          </cell>
          <cell r="Y1718"/>
          <cell r="Z1718" t="str">
            <v/>
          </cell>
        </row>
        <row r="1719">
          <cell r="C1719">
            <v>4362</v>
          </cell>
          <cell r="D1719" t="str">
            <v>ORMAZA</v>
          </cell>
          <cell r="E1719">
            <v>2017</v>
          </cell>
          <cell r="F1719" t="str">
            <v>TA</v>
          </cell>
          <cell r="G1719" t="str">
            <v>CC SCADA TEDIS.Net JUAN D FRUTOS v1.0</v>
          </cell>
          <cell r="H1719" t="str">
            <v>PPÀL</v>
          </cell>
          <cell r="I1719"/>
          <cell r="J1719">
            <v>57</v>
          </cell>
          <cell r="K1719">
            <v>67</v>
          </cell>
          <cell r="L1719">
            <v>-10</v>
          </cell>
          <cell r="M1719">
            <v>1.1754385964912282</v>
          </cell>
          <cell r="N1719" t="str">
            <v>-</v>
          </cell>
          <cell r="O1719" t="str">
            <v>-</v>
          </cell>
          <cell r="P1719" t="str">
            <v>-</v>
          </cell>
          <cell r="Q1719" t="str">
            <v>-</v>
          </cell>
          <cell r="R1719" t="str">
            <v>EDC</v>
          </cell>
          <cell r="S1719" t="str">
            <v>-</v>
          </cell>
          <cell r="T1719" t="str">
            <v>-</v>
          </cell>
          <cell r="U1719">
            <v>42992</v>
          </cell>
          <cell r="V1719">
            <v>43039</v>
          </cell>
          <cell r="W1719">
            <v>43796</v>
          </cell>
          <cell r="X1719">
            <v>47</v>
          </cell>
          <cell r="Y1719">
            <v>43796</v>
          </cell>
          <cell r="Z1719">
            <v>0</v>
          </cell>
        </row>
        <row r="1720">
          <cell r="C1720">
            <v>4363</v>
          </cell>
          <cell r="D1720" t="str">
            <v>ORMAZA</v>
          </cell>
          <cell r="E1720">
            <v>2017</v>
          </cell>
          <cell r="F1720" t="str">
            <v>TA</v>
          </cell>
          <cell r="G1720" t="str">
            <v>PEM CC SCADA TEDIS.Net JUAN D FRUTOS v1.0</v>
          </cell>
          <cell r="H1720" t="str">
            <v>OF4362</v>
          </cell>
          <cell r="I1720"/>
          <cell r="J1720">
            <v>32</v>
          </cell>
          <cell r="K1720">
            <v>32.5</v>
          </cell>
          <cell r="L1720">
            <v>-0.5</v>
          </cell>
          <cell r="M1720">
            <v>1.015625</v>
          </cell>
          <cell r="N1720" t="str">
            <v>-</v>
          </cell>
          <cell r="O1720" t="str">
            <v>-</v>
          </cell>
          <cell r="P1720" t="str">
            <v>-</v>
          </cell>
          <cell r="Q1720" t="str">
            <v>JMG</v>
          </cell>
          <cell r="R1720" t="str">
            <v>-</v>
          </cell>
          <cell r="S1720" t="str">
            <v>-</v>
          </cell>
          <cell r="T1720" t="str">
            <v>-</v>
          </cell>
          <cell r="U1720">
            <v>42992</v>
          </cell>
          <cell r="V1720">
            <v>43039</v>
          </cell>
          <cell r="W1720">
            <v>43812</v>
          </cell>
          <cell r="X1720">
            <v>47</v>
          </cell>
          <cell r="Y1720">
            <v>43812</v>
          </cell>
          <cell r="Z1720">
            <v>0</v>
          </cell>
        </row>
        <row r="1721">
          <cell r="C1721">
            <v>4364</v>
          </cell>
          <cell r="D1721" t="str">
            <v>ELEARD</v>
          </cell>
          <cell r="E1721">
            <v>2017</v>
          </cell>
          <cell r="F1721" t="str">
            <v>TA</v>
          </cell>
          <cell r="G1721" t="str">
            <v>CC SCADA TEDIS.Net ARDALES v2.0</v>
          </cell>
          <cell r="H1721" t="str">
            <v>IND</v>
          </cell>
          <cell r="I1721"/>
          <cell r="J1721">
            <v>31</v>
          </cell>
          <cell r="K1721">
            <v>17.670000000000002</v>
          </cell>
          <cell r="L1721">
            <v>13.329999999999998</v>
          </cell>
          <cell r="M1721">
            <v>0.57000000000000006</v>
          </cell>
          <cell r="N1721" t="str">
            <v>-</v>
          </cell>
          <cell r="O1721" t="str">
            <v>-</v>
          </cell>
          <cell r="P1721" t="str">
            <v>-</v>
          </cell>
          <cell r="Q1721" t="str">
            <v>-</v>
          </cell>
          <cell r="R1721" t="str">
            <v>JMT</v>
          </cell>
          <cell r="S1721" t="str">
            <v>-</v>
          </cell>
          <cell r="T1721" t="str">
            <v>-</v>
          </cell>
          <cell r="U1721">
            <v>42977</v>
          </cell>
          <cell r="V1721">
            <v>43039</v>
          </cell>
          <cell r="W1721">
            <v>43242</v>
          </cell>
          <cell r="X1721">
            <v>60</v>
          </cell>
          <cell r="Y1721">
            <v>43242</v>
          </cell>
          <cell r="Z1721">
            <v>0</v>
          </cell>
        </row>
        <row r="1722">
          <cell r="C1722">
            <v>4365</v>
          </cell>
          <cell r="D1722" t="str">
            <v>FELGON</v>
          </cell>
          <cell r="E1722">
            <v>2017</v>
          </cell>
          <cell r="F1722" t="str">
            <v>TA</v>
          </cell>
          <cell r="G1722" t="str">
            <v>3 x Mang. COM CAP32 - MOXA TCC100I</v>
          </cell>
          <cell r="H1722" t="str">
            <v>IND</v>
          </cell>
          <cell r="I1722"/>
          <cell r="J1722">
            <v>1</v>
          </cell>
          <cell r="K1722">
            <v>0.66</v>
          </cell>
          <cell r="L1722">
            <v>0.33999999999999997</v>
          </cell>
          <cell r="M1722">
            <v>0.66</v>
          </cell>
          <cell r="N1722" t="str">
            <v>-</v>
          </cell>
          <cell r="O1722" t="str">
            <v>-</v>
          </cell>
          <cell r="P1722" t="str">
            <v>EMM</v>
          </cell>
          <cell r="Q1722" t="str">
            <v>-</v>
          </cell>
          <cell r="R1722" t="str">
            <v>-</v>
          </cell>
          <cell r="S1722" t="str">
            <v>-</v>
          </cell>
          <cell r="T1722" t="str">
            <v>-</v>
          </cell>
          <cell r="U1722">
            <v>43004</v>
          </cell>
          <cell r="V1722">
            <v>43004</v>
          </cell>
          <cell r="W1722">
            <v>43004</v>
          </cell>
          <cell r="X1722">
            <v>0</v>
          </cell>
          <cell r="Y1722">
            <v>43004</v>
          </cell>
          <cell r="Z1722">
            <v>0</v>
          </cell>
        </row>
        <row r="1723">
          <cell r="C1723">
            <v>4366</v>
          </cell>
          <cell r="D1723" t="str">
            <v>INPVIL</v>
          </cell>
          <cell r="E1723">
            <v>2017</v>
          </cell>
          <cell r="F1723" t="str">
            <v>TA</v>
          </cell>
          <cell r="G1723" t="str">
            <v>RTU C.T. SOLAR CRUZ DOCTOR v1.0</v>
          </cell>
          <cell r="H1723" t="str">
            <v>PPÀL</v>
          </cell>
          <cell r="I1723"/>
          <cell r="J1723">
            <v>30.5</v>
          </cell>
          <cell r="K1723">
            <v>33.979999999999997</v>
          </cell>
          <cell r="L1723">
            <v>-3.4799999999999969</v>
          </cell>
          <cell r="M1723">
            <v>1.1140983606557375</v>
          </cell>
          <cell r="N1723" t="str">
            <v>-</v>
          </cell>
          <cell r="O1723" t="str">
            <v>-</v>
          </cell>
          <cell r="P1723" t="str">
            <v>EMM</v>
          </cell>
          <cell r="Q1723" t="str">
            <v>-</v>
          </cell>
          <cell r="R1723" t="str">
            <v>-</v>
          </cell>
          <cell r="S1723" t="str">
            <v>-</v>
          </cell>
          <cell r="T1723" t="str">
            <v>-</v>
          </cell>
          <cell r="U1723">
            <v>42997</v>
          </cell>
          <cell r="V1723">
            <v>43039</v>
          </cell>
          <cell r="W1723">
            <v>43039</v>
          </cell>
          <cell r="X1723">
            <v>42</v>
          </cell>
          <cell r="Y1723">
            <v>43053</v>
          </cell>
          <cell r="Z1723">
            <v>14</v>
          </cell>
        </row>
        <row r="1724">
          <cell r="C1724">
            <v>4367</v>
          </cell>
          <cell r="D1724" t="str">
            <v>INPVIL</v>
          </cell>
          <cell r="E1724">
            <v>2017</v>
          </cell>
          <cell r="F1724" t="str">
            <v>TA</v>
          </cell>
          <cell r="G1724" t="str">
            <v>Int. Y PEM RTU C.T. SOLAR CRUZ DOCTOR v1.0</v>
          </cell>
          <cell r="H1724" t="str">
            <v>OF4366</v>
          </cell>
          <cell r="I1724"/>
          <cell r="J1724">
            <v>8</v>
          </cell>
          <cell r="K1724">
            <v>8</v>
          </cell>
          <cell r="L1724">
            <v>0</v>
          </cell>
          <cell r="M1724">
            <v>1</v>
          </cell>
          <cell r="N1724" t="str">
            <v>-</v>
          </cell>
          <cell r="O1724" t="str">
            <v>-</v>
          </cell>
          <cell r="P1724" t="str">
            <v>-</v>
          </cell>
          <cell r="Q1724" t="str">
            <v>-</v>
          </cell>
          <cell r="R1724" t="str">
            <v>RVC</v>
          </cell>
          <cell r="S1724" t="str">
            <v>-</v>
          </cell>
          <cell r="T1724" t="str">
            <v>-</v>
          </cell>
          <cell r="U1724">
            <v>42997</v>
          </cell>
          <cell r="V1724">
            <v>43039</v>
          </cell>
          <cell r="W1724">
            <v>43039</v>
          </cell>
          <cell r="X1724">
            <v>42</v>
          </cell>
          <cell r="Y1724">
            <v>43053</v>
          </cell>
          <cell r="Z1724">
            <v>14</v>
          </cell>
        </row>
        <row r="1725">
          <cell r="C1725">
            <v>4368</v>
          </cell>
          <cell r="D1725" t="str">
            <v>DIELTA</v>
          </cell>
          <cell r="E1725">
            <v>2017</v>
          </cell>
          <cell r="F1725" t="str">
            <v>TA</v>
          </cell>
          <cell r="G1725" t="str">
            <v>MANTENIMENT CSSat TAJUÑA 01/10/2017 - 30/09/2018</v>
          </cell>
          <cell r="H1725" t="str">
            <v>IND</v>
          </cell>
          <cell r="I1725"/>
          <cell r="J1725">
            <v>15</v>
          </cell>
          <cell r="K1725">
            <v>1</v>
          </cell>
          <cell r="L1725">
            <v>14</v>
          </cell>
          <cell r="M1725">
            <v>6.6666666666666666E-2</v>
          </cell>
          <cell r="N1725" t="str">
            <v>-</v>
          </cell>
          <cell r="O1725" t="str">
            <v>-</v>
          </cell>
          <cell r="P1725" t="str">
            <v>-</v>
          </cell>
          <cell r="Q1725" t="str">
            <v>-</v>
          </cell>
          <cell r="R1725" t="str">
            <v>TRS</v>
          </cell>
          <cell r="S1725" t="str">
            <v>-</v>
          </cell>
          <cell r="T1725" t="str">
            <v>-</v>
          </cell>
          <cell r="U1725">
            <v>43009</v>
          </cell>
          <cell r="V1725">
            <v>43373</v>
          </cell>
          <cell r="W1725">
            <v>43373</v>
          </cell>
          <cell r="X1725">
            <v>359</v>
          </cell>
          <cell r="Y1725">
            <v>43373</v>
          </cell>
          <cell r="Z1725">
            <v>0</v>
          </cell>
        </row>
        <row r="1726">
          <cell r="C1726">
            <v>4369</v>
          </cell>
          <cell r="D1726" t="str">
            <v>EOSPIT</v>
          </cell>
          <cell r="E1726">
            <v>2017</v>
          </cell>
          <cell r="F1726" t="str">
            <v>TA</v>
          </cell>
          <cell r="G1726" t="str">
            <v>10 x Mang. CAP32 - MODEM GSM</v>
          </cell>
          <cell r="H1726" t="str">
            <v>IND</v>
          </cell>
          <cell r="I1726"/>
          <cell r="J1726">
            <v>2.5</v>
          </cell>
          <cell r="K1726">
            <v>2.17</v>
          </cell>
          <cell r="L1726">
            <v>0.33000000000000007</v>
          </cell>
          <cell r="M1726">
            <v>0.86799999999999999</v>
          </cell>
          <cell r="N1726" t="str">
            <v>-</v>
          </cell>
          <cell r="O1726" t="str">
            <v>-</v>
          </cell>
          <cell r="P1726" t="str">
            <v>EMM</v>
          </cell>
          <cell r="Q1726" t="str">
            <v>-</v>
          </cell>
          <cell r="R1726" t="str">
            <v>-</v>
          </cell>
          <cell r="S1726" t="str">
            <v>-</v>
          </cell>
          <cell r="T1726" t="str">
            <v>-</v>
          </cell>
          <cell r="U1726">
            <v>43005</v>
          </cell>
          <cell r="V1726">
            <v>43006</v>
          </cell>
          <cell r="W1726">
            <v>43006</v>
          </cell>
          <cell r="X1726">
            <v>1</v>
          </cell>
          <cell r="Y1726">
            <v>43005</v>
          </cell>
          <cell r="Z1726">
            <v>-1</v>
          </cell>
        </row>
        <row r="1727">
          <cell r="C1727">
            <v>4370</v>
          </cell>
          <cell r="D1727" t="str">
            <v>ORMAZA</v>
          </cell>
          <cell r="E1727">
            <v>2017</v>
          </cell>
          <cell r="F1727" t="str">
            <v>TA</v>
          </cell>
          <cell r="G1727" t="str">
            <v>Inst. y PEM CC SCADA BBVA TRES CANTOS v3,0</v>
          </cell>
          <cell r="H1727" t="str">
            <v>OF4324</v>
          </cell>
          <cell r="I1727"/>
          <cell r="J1727">
            <v>80</v>
          </cell>
          <cell r="K1727">
            <v>33.979999999999997</v>
          </cell>
          <cell r="L1727">
            <v>46.02</v>
          </cell>
          <cell r="M1727">
            <v>0.42474999999999996</v>
          </cell>
          <cell r="N1727" t="str">
            <v>-</v>
          </cell>
          <cell r="O1727" t="str">
            <v>-</v>
          </cell>
          <cell r="P1727" t="str">
            <v>-</v>
          </cell>
          <cell r="Q1727" t="str">
            <v>JMG</v>
          </cell>
          <cell r="R1727" t="str">
            <v>-</v>
          </cell>
          <cell r="S1727" t="str">
            <v>-</v>
          </cell>
          <cell r="T1727" t="str">
            <v>-</v>
          </cell>
          <cell r="U1727">
            <v>43004</v>
          </cell>
          <cell r="V1727">
            <v>43039</v>
          </cell>
          <cell r="W1727">
            <v>43039</v>
          </cell>
          <cell r="X1727">
            <v>35</v>
          </cell>
          <cell r="Y1727">
            <v>43148</v>
          </cell>
          <cell r="Z1727">
            <v>107</v>
          </cell>
        </row>
        <row r="1728">
          <cell r="C1728">
            <v>4371</v>
          </cell>
          <cell r="D1728" t="str">
            <v>ORMAZA</v>
          </cell>
          <cell r="E1728">
            <v>2017</v>
          </cell>
          <cell r="F1728" t="str">
            <v>TA</v>
          </cell>
          <cell r="G1728" t="str">
            <v>CC SCADA STA.MARTA v3.2</v>
          </cell>
          <cell r="H1728" t="str">
            <v>IND</v>
          </cell>
          <cell r="I1728"/>
          <cell r="J1728">
            <v>7</v>
          </cell>
          <cell r="K1728">
            <v>5.25</v>
          </cell>
          <cell r="L1728">
            <v>1.75</v>
          </cell>
          <cell r="M1728">
            <v>0.75</v>
          </cell>
          <cell r="N1728" t="str">
            <v>-</v>
          </cell>
          <cell r="O1728" t="str">
            <v>-</v>
          </cell>
          <cell r="P1728" t="str">
            <v>-</v>
          </cell>
          <cell r="Q1728" t="str">
            <v>JMG</v>
          </cell>
          <cell r="R1728" t="str">
            <v>-</v>
          </cell>
          <cell r="S1728" t="str">
            <v>-</v>
          </cell>
          <cell r="T1728" t="str">
            <v>-</v>
          </cell>
          <cell r="U1728">
            <v>43005</v>
          </cell>
          <cell r="V1728">
            <v>43021</v>
          </cell>
          <cell r="W1728">
            <v>43097</v>
          </cell>
          <cell r="X1728">
            <v>16</v>
          </cell>
          <cell r="Y1728">
            <v>43097</v>
          </cell>
          <cell r="Z1728">
            <v>0</v>
          </cell>
        </row>
        <row r="1729">
          <cell r="C1729">
            <v>4372</v>
          </cell>
          <cell r="D1729" t="str">
            <v>SITEL</v>
          </cell>
          <cell r="E1729">
            <v>2017</v>
          </cell>
          <cell r="F1729" t="str">
            <v>TA</v>
          </cell>
          <cell r="G1729" t="str">
            <v>2 x Manguera COM CAP32 - nPort 5110</v>
          </cell>
          <cell r="H1729" t="str">
            <v>OF4374</v>
          </cell>
          <cell r="I1729"/>
          <cell r="J1729">
            <v>1</v>
          </cell>
          <cell r="K1729">
            <v>0.83</v>
          </cell>
          <cell r="L1729">
            <v>0.17000000000000004</v>
          </cell>
          <cell r="M1729">
            <v>0.83</v>
          </cell>
          <cell r="N1729" t="str">
            <v>-</v>
          </cell>
          <cell r="O1729" t="str">
            <v>-</v>
          </cell>
          <cell r="P1729" t="str">
            <v>EMM</v>
          </cell>
          <cell r="Q1729" t="str">
            <v>-</v>
          </cell>
          <cell r="R1729" t="str">
            <v>-</v>
          </cell>
          <cell r="S1729" t="str">
            <v>-</v>
          </cell>
          <cell r="T1729" t="str">
            <v>-</v>
          </cell>
          <cell r="U1729">
            <v>43012</v>
          </cell>
          <cell r="V1729">
            <v>43012</v>
          </cell>
          <cell r="W1729">
            <v>43012</v>
          </cell>
          <cell r="X1729">
            <v>0</v>
          </cell>
          <cell r="Y1729">
            <v>43012</v>
          </cell>
          <cell r="Z1729">
            <v>0</v>
          </cell>
        </row>
        <row r="1730">
          <cell r="C1730">
            <v>4373</v>
          </cell>
          <cell r="D1730" t="str">
            <v>MANGRA</v>
          </cell>
          <cell r="E1730">
            <v>2017</v>
          </cell>
          <cell r="F1730" t="str">
            <v>OB</v>
          </cell>
          <cell r="G1730" t="str">
            <v>Reparacio 4 x Equip MIPS-300N v1.2</v>
          </cell>
          <cell r="H1730" t="str">
            <v>IND</v>
          </cell>
          <cell r="I1730"/>
          <cell r="J1730">
            <v>6</v>
          </cell>
          <cell r="K1730">
            <v>0</v>
          </cell>
          <cell r="L1730">
            <v>6</v>
          </cell>
          <cell r="M1730">
            <v>0</v>
          </cell>
          <cell r="N1730" t="str">
            <v>-</v>
          </cell>
          <cell r="O1730" t="str">
            <v>-</v>
          </cell>
          <cell r="P1730" t="str">
            <v>EMM</v>
          </cell>
          <cell r="Q1730" t="str">
            <v>-</v>
          </cell>
          <cell r="R1730" t="str">
            <v>-</v>
          </cell>
          <cell r="S1730" t="str">
            <v>-</v>
          </cell>
          <cell r="T1730" t="str">
            <v>-</v>
          </cell>
          <cell r="U1730">
            <v>43012</v>
          </cell>
          <cell r="V1730">
            <v>43018</v>
          </cell>
          <cell r="W1730">
            <v>43018</v>
          </cell>
          <cell r="X1730">
            <v>6</v>
          </cell>
          <cell r="Y1730"/>
          <cell r="Z1730" t="str">
            <v/>
          </cell>
        </row>
        <row r="1731">
          <cell r="C1731">
            <v>4374</v>
          </cell>
          <cell r="D1731" t="str">
            <v>FELGON</v>
          </cell>
          <cell r="E1731">
            <v>2017</v>
          </cell>
          <cell r="F1731" t="str">
            <v>TA</v>
          </cell>
          <cell r="G1731" t="str">
            <v>RTU I.A.T. FELIX GON ZALEZ v2,0</v>
          </cell>
          <cell r="H1731" t="str">
            <v>IND</v>
          </cell>
          <cell r="I1731"/>
          <cell r="J1731">
            <v>0.5</v>
          </cell>
          <cell r="K1731">
            <v>0.5</v>
          </cell>
          <cell r="L1731">
            <v>0</v>
          </cell>
          <cell r="M1731">
            <v>1</v>
          </cell>
          <cell r="N1731" t="str">
            <v>-</v>
          </cell>
          <cell r="O1731" t="str">
            <v>-</v>
          </cell>
          <cell r="P1731" t="str">
            <v>EMM</v>
          </cell>
          <cell r="Q1731" t="str">
            <v>-</v>
          </cell>
          <cell r="R1731" t="str">
            <v>-</v>
          </cell>
          <cell r="S1731" t="str">
            <v>-</v>
          </cell>
          <cell r="T1731" t="str">
            <v>-</v>
          </cell>
          <cell r="U1731">
            <v>43012</v>
          </cell>
          <cell r="V1731">
            <v>43012</v>
          </cell>
          <cell r="W1731">
            <v>43012</v>
          </cell>
          <cell r="X1731">
            <v>0</v>
          </cell>
          <cell r="Y1731">
            <v>43012</v>
          </cell>
          <cell r="Z1731">
            <v>0</v>
          </cell>
        </row>
        <row r="1732">
          <cell r="C1732"/>
          <cell r="D1732"/>
          <cell r="E1732"/>
          <cell r="F1732"/>
          <cell r="G1732"/>
          <cell r="H1732"/>
          <cell r="I1732"/>
          <cell r="J1732">
            <v>374.5</v>
          </cell>
          <cell r="K1732">
            <v>265.03999999999996</v>
          </cell>
          <cell r="L1732">
            <v>109.46000000000004</v>
          </cell>
          <cell r="M1732"/>
          <cell r="N1732"/>
          <cell r="O1732"/>
          <cell r="P1732"/>
          <cell r="Q1732"/>
          <cell r="R1732"/>
          <cell r="S1732"/>
          <cell r="T1732"/>
          <cell r="U1732"/>
          <cell r="V1732"/>
          <cell r="W1732"/>
          <cell r="X1732"/>
          <cell r="Y1732"/>
          <cell r="Z1732">
            <v>134</v>
          </cell>
        </row>
        <row r="1733">
          <cell r="L1733"/>
          <cell r="M1733"/>
          <cell r="Z1733"/>
        </row>
        <row r="1734">
          <cell r="D1734"/>
          <cell r="E1734"/>
          <cell r="F1734"/>
          <cell r="G1734"/>
          <cell r="H1734"/>
          <cell r="I1734"/>
          <cell r="J1734"/>
          <cell r="K1734"/>
          <cell r="L1734"/>
          <cell r="M1734"/>
          <cell r="N1734"/>
          <cell r="O1734"/>
          <cell r="P1734"/>
          <cell r="Q1734"/>
          <cell r="R1734"/>
          <cell r="S1734"/>
          <cell r="T1734"/>
          <cell r="U1734"/>
          <cell r="Z1734"/>
        </row>
        <row r="1735">
          <cell r="D1735"/>
          <cell r="E1735"/>
          <cell r="F1735"/>
          <cell r="G1735"/>
          <cell r="H1735"/>
          <cell r="I1735"/>
          <cell r="J1735"/>
          <cell r="K1735"/>
          <cell r="N1735" t="str">
            <v>APROVISIONAMENTS</v>
          </cell>
          <cell r="O1735" t="str">
            <v>ADMINISTRACIO</v>
          </cell>
          <cell r="P1735" t="str">
            <v>OPERACIONS</v>
          </cell>
          <cell r="Q1735" t="str">
            <v>IMPLEMENTACIO</v>
          </cell>
          <cell r="R1735" t="str">
            <v>DESENVOLUPAMENT</v>
          </cell>
          <cell r="S1735" t="str">
            <v>COMERCIAL</v>
          </cell>
          <cell r="T1735" t="str">
            <v>CONSUL.TELCOMUNIC.</v>
          </cell>
          <cell r="U1735"/>
          <cell r="Z1735"/>
        </row>
        <row r="1736">
          <cell r="N1736"/>
          <cell r="O1736"/>
          <cell r="P1736"/>
          <cell r="Q1736"/>
          <cell r="R1736"/>
          <cell r="S1736"/>
          <cell r="T1736"/>
          <cell r="U1736"/>
          <cell r="Z1736"/>
        </row>
        <row r="1737">
          <cell r="N1737"/>
          <cell r="O1737"/>
          <cell r="P1737"/>
          <cell r="Q1737"/>
          <cell r="R1737"/>
          <cell r="S1737"/>
          <cell r="T1737"/>
          <cell r="U1737"/>
          <cell r="Z1737"/>
        </row>
        <row r="1738">
          <cell r="N1738"/>
          <cell r="O1738"/>
          <cell r="P1738"/>
          <cell r="Q1738"/>
          <cell r="R1738"/>
          <cell r="S1738"/>
          <cell r="T1738"/>
          <cell r="U1738"/>
          <cell r="Z1738"/>
        </row>
        <row r="1739">
          <cell r="E1739"/>
          <cell r="F1739"/>
          <cell r="G1739"/>
          <cell r="H1739"/>
          <cell r="I1739"/>
          <cell r="J1739"/>
          <cell r="K1739"/>
          <cell r="L1739"/>
          <cell r="M1739"/>
          <cell r="N1739"/>
          <cell r="O1739"/>
          <cell r="P1739"/>
          <cell r="Q1739"/>
          <cell r="R1739"/>
          <cell r="S1739"/>
          <cell r="T1739"/>
          <cell r="U1739"/>
          <cell r="Z1739"/>
        </row>
        <row r="1740">
          <cell r="E1740" t="str">
            <v>Projectes (EXTERNS) en curs 2.017</v>
          </cell>
          <cell r="F1740"/>
          <cell r="G1740"/>
          <cell r="H1740"/>
          <cell r="I1740"/>
          <cell r="J1740"/>
          <cell r="K1740"/>
          <cell r="L1740"/>
          <cell r="M1740"/>
          <cell r="N1740"/>
          <cell r="O1740"/>
          <cell r="P1740"/>
          <cell r="Q1740"/>
          <cell r="R1740"/>
          <cell r="S1740"/>
          <cell r="T1740"/>
          <cell r="U1740"/>
          <cell r="Z1740"/>
        </row>
        <row r="1741">
          <cell r="N1741"/>
          <cell r="O1741"/>
          <cell r="P1741"/>
          <cell r="Q1741"/>
          <cell r="R1741"/>
          <cell r="S1741"/>
          <cell r="T1741"/>
          <cell r="U1741"/>
          <cell r="Z1741"/>
        </row>
        <row r="1742">
          <cell r="C1742"/>
          <cell r="D1742"/>
          <cell r="E1742"/>
          <cell r="F1742"/>
          <cell r="G1742"/>
          <cell r="H1742"/>
          <cell r="I1742"/>
          <cell r="J1742"/>
          <cell r="K1742"/>
          <cell r="L1742"/>
          <cell r="M1742"/>
          <cell r="N1742"/>
          <cell r="O1742"/>
          <cell r="P1742"/>
          <cell r="Q1742"/>
          <cell r="R1742"/>
          <cell r="S1742"/>
          <cell r="T1742"/>
          <cell r="U1742"/>
          <cell r="V1742"/>
          <cell r="W1742"/>
          <cell r="X1742"/>
          <cell r="Y1742"/>
          <cell r="Z1742"/>
        </row>
        <row r="1743">
          <cell r="C1743" t="str">
            <v>OF</v>
          </cell>
          <cell r="D1743" t="str">
            <v>CLIENT</v>
          </cell>
          <cell r="E1743" t="str">
            <v>ANY</v>
          </cell>
          <cell r="F1743" t="str">
            <v>STATUS</v>
          </cell>
          <cell r="G1743" t="str">
            <v>PROJECTE</v>
          </cell>
          <cell r="H1743" t="str">
            <v>TIPUS OF o DEPENDENCIA</v>
          </cell>
          <cell r="I1743"/>
          <cell r="J1743" t="str">
            <v>PREV</v>
          </cell>
          <cell r="K1743" t="str">
            <v>TOTAL</v>
          </cell>
          <cell r="L1743" t="str">
            <v>DESV</v>
          </cell>
          <cell r="M1743" t="str">
            <v>AVANÇ</v>
          </cell>
          <cell r="N1743" t="str">
            <v>DPT. IMPLICATS</v>
          </cell>
          <cell r="O1743"/>
          <cell r="P1743"/>
          <cell r="Q1743"/>
          <cell r="R1743"/>
          <cell r="S1743"/>
          <cell r="T1743"/>
          <cell r="U1743" t="str">
            <v>DATA</v>
          </cell>
          <cell r="V1743" t="str">
            <v>DATA</v>
          </cell>
          <cell r="W1743" t="str">
            <v>DATA</v>
          </cell>
          <cell r="X1743" t="str">
            <v>DURADA</v>
          </cell>
          <cell r="Y1743" t="str">
            <v>DATA</v>
          </cell>
          <cell r="Z1743" t="str">
            <v>DESVIAC.</v>
          </cell>
        </row>
        <row r="1744">
          <cell r="C1744"/>
          <cell r="D1744"/>
          <cell r="E1744"/>
          <cell r="F1744"/>
          <cell r="G1744"/>
          <cell r="H1744"/>
          <cell r="I1744"/>
          <cell r="J1744"/>
          <cell r="K1744" t="str">
            <v>REAL</v>
          </cell>
          <cell r="L1744"/>
          <cell r="M1744"/>
          <cell r="N1744"/>
          <cell r="O1744"/>
          <cell r="P1744"/>
          <cell r="Q1744"/>
          <cell r="R1744"/>
          <cell r="S1744"/>
          <cell r="T1744"/>
          <cell r="U1744" t="str">
            <v>INICI</v>
          </cell>
          <cell r="V1744" t="str">
            <v>ENTREGA</v>
          </cell>
          <cell r="W1744" t="str">
            <v>REVISADA</v>
          </cell>
          <cell r="X1744"/>
          <cell r="Y1744" t="str">
            <v>ACCEP.</v>
          </cell>
          <cell r="Z1744"/>
        </row>
        <row r="1745">
          <cell r="C1745"/>
          <cell r="D1745"/>
          <cell r="E1745"/>
          <cell r="F1745"/>
          <cell r="G1745"/>
          <cell r="H1745"/>
          <cell r="I1745"/>
          <cell r="J1745"/>
          <cell r="K1745"/>
          <cell r="L1745"/>
          <cell r="M1745"/>
          <cell r="N1745"/>
          <cell r="O1745"/>
          <cell r="P1745"/>
          <cell r="Q1745"/>
          <cell r="R1745"/>
          <cell r="S1745"/>
          <cell r="T1745"/>
          <cell r="U1745"/>
          <cell r="V1745"/>
          <cell r="W1745"/>
          <cell r="X1745"/>
          <cell r="Y1745"/>
          <cell r="Z1745"/>
        </row>
        <row r="1746">
          <cell r="C1746">
            <v>4404</v>
          </cell>
          <cell r="D1746" t="str">
            <v>ELEALB</v>
          </cell>
          <cell r="E1746">
            <v>2017</v>
          </cell>
          <cell r="F1746" t="str">
            <v>TA</v>
          </cell>
          <cell r="G1746" t="str">
            <v>MANTENIMENT CSSat ALBATARREC 2017-10</v>
          </cell>
          <cell r="H1746" t="str">
            <v>IND</v>
          </cell>
          <cell r="I1746"/>
          <cell r="J1746">
            <v>4</v>
          </cell>
          <cell r="K1746">
            <v>3.5</v>
          </cell>
          <cell r="L1746">
            <v>0.5</v>
          </cell>
          <cell r="M1746">
            <v>0.875</v>
          </cell>
          <cell r="N1746" t="str">
            <v>-</v>
          </cell>
          <cell r="O1746" t="str">
            <v>-</v>
          </cell>
          <cell r="P1746" t="str">
            <v>-</v>
          </cell>
          <cell r="Q1746" t="str">
            <v>-</v>
          </cell>
          <cell r="R1746" t="str">
            <v>TRS</v>
          </cell>
          <cell r="S1746" t="str">
            <v>-</v>
          </cell>
          <cell r="T1746" t="str">
            <v>-</v>
          </cell>
          <cell r="U1746">
            <v>43009</v>
          </cell>
          <cell r="V1746">
            <v>43039</v>
          </cell>
          <cell r="W1746">
            <v>43039</v>
          </cell>
          <cell r="X1746">
            <v>30</v>
          </cell>
          <cell r="Y1746">
            <v>43039</v>
          </cell>
          <cell r="Z1746">
            <v>0</v>
          </cell>
        </row>
        <row r="1747">
          <cell r="C1747">
            <v>4405</v>
          </cell>
          <cell r="D1747" t="str">
            <v>ELTOSE</v>
          </cell>
          <cell r="E1747">
            <v>2017</v>
          </cell>
          <cell r="F1747" t="str">
            <v>TA</v>
          </cell>
          <cell r="G1747" t="str">
            <v>MANTENIMENT CSSat T.SEGRE 2017-10</v>
          </cell>
          <cell r="H1747" t="str">
            <v>IND</v>
          </cell>
          <cell r="I1747"/>
          <cell r="J1747">
            <v>4</v>
          </cell>
          <cell r="K1747">
            <v>3.5</v>
          </cell>
          <cell r="L1747">
            <v>0.5</v>
          </cell>
          <cell r="M1747">
            <v>0.875</v>
          </cell>
          <cell r="N1747" t="str">
            <v>-</v>
          </cell>
          <cell r="O1747" t="str">
            <v>-</v>
          </cell>
          <cell r="P1747" t="str">
            <v>-</v>
          </cell>
          <cell r="Q1747" t="str">
            <v>-</v>
          </cell>
          <cell r="R1747" t="str">
            <v>TRS</v>
          </cell>
          <cell r="S1747" t="str">
            <v>-</v>
          </cell>
          <cell r="T1747" t="str">
            <v>-</v>
          </cell>
          <cell r="U1747">
            <v>43009</v>
          </cell>
          <cell r="V1747">
            <v>43039</v>
          </cell>
          <cell r="W1747">
            <v>43039</v>
          </cell>
          <cell r="X1747">
            <v>30</v>
          </cell>
          <cell r="Y1747">
            <v>43039</v>
          </cell>
          <cell r="Z1747">
            <v>0</v>
          </cell>
        </row>
        <row r="1748">
          <cell r="C1748">
            <v>4406</v>
          </cell>
          <cell r="D1748" t="str">
            <v>ELEEBR</v>
          </cell>
          <cell r="E1748">
            <v>2017</v>
          </cell>
          <cell r="F1748" t="str">
            <v>TA</v>
          </cell>
          <cell r="G1748" t="str">
            <v>RTU S.E. L'ALDEA v2.0</v>
          </cell>
          <cell r="H1748" t="str">
            <v>IND</v>
          </cell>
          <cell r="I1748">
            <v>7</v>
          </cell>
          <cell r="J1748">
            <v>15.5</v>
          </cell>
          <cell r="K1748">
            <v>13.33</v>
          </cell>
          <cell r="L1748">
            <v>2.17</v>
          </cell>
          <cell r="M1748">
            <v>0.86</v>
          </cell>
          <cell r="N1748" t="str">
            <v>-</v>
          </cell>
          <cell r="O1748" t="str">
            <v>-</v>
          </cell>
          <cell r="P1748" t="str">
            <v>-</v>
          </cell>
          <cell r="Q1748" t="str">
            <v>JMG</v>
          </cell>
          <cell r="R1748" t="str">
            <v>-</v>
          </cell>
          <cell r="S1748" t="str">
            <v>-</v>
          </cell>
          <cell r="T1748" t="str">
            <v>-</v>
          </cell>
          <cell r="U1748">
            <v>43045</v>
          </cell>
          <cell r="V1748">
            <v>43069</v>
          </cell>
          <cell r="W1748">
            <v>43069</v>
          </cell>
          <cell r="X1748">
            <v>24</v>
          </cell>
          <cell r="Y1748">
            <v>43053</v>
          </cell>
          <cell r="Z1748">
            <v>-16</v>
          </cell>
        </row>
        <row r="1749">
          <cell r="C1749">
            <v>4407</v>
          </cell>
          <cell r="D1749" t="str">
            <v>EMDEPO</v>
          </cell>
          <cell r="E1749">
            <v>2017</v>
          </cell>
          <cell r="F1749" t="str">
            <v>TA</v>
          </cell>
          <cell r="G1749" t="str">
            <v>MANTENIMENT CSSat PONTS 2017-10</v>
          </cell>
          <cell r="H1749" t="str">
            <v>IND</v>
          </cell>
          <cell r="I1749">
            <v>6</v>
          </cell>
          <cell r="J1749">
            <v>4</v>
          </cell>
          <cell r="K1749">
            <v>1</v>
          </cell>
          <cell r="L1749">
            <v>3</v>
          </cell>
          <cell r="M1749">
            <v>0.25</v>
          </cell>
          <cell r="N1749" t="str">
            <v>-</v>
          </cell>
          <cell r="O1749" t="str">
            <v>-</v>
          </cell>
          <cell r="P1749" t="str">
            <v>-</v>
          </cell>
          <cell r="Q1749" t="str">
            <v>-</v>
          </cell>
          <cell r="R1749" t="str">
            <v>TRS</v>
          </cell>
          <cell r="S1749" t="str">
            <v>-</v>
          </cell>
          <cell r="T1749" t="str">
            <v>-</v>
          </cell>
          <cell r="U1749">
            <v>43009</v>
          </cell>
          <cell r="V1749">
            <v>43039</v>
          </cell>
          <cell r="W1749">
            <v>43039</v>
          </cell>
          <cell r="X1749">
            <v>30</v>
          </cell>
          <cell r="Y1749">
            <v>43039</v>
          </cell>
          <cell r="Z1749">
            <v>0</v>
          </cell>
        </row>
        <row r="1750">
          <cell r="C1750">
            <v>4408</v>
          </cell>
          <cell r="D1750" t="str">
            <v>SITEL</v>
          </cell>
          <cell r="E1750">
            <v>2017</v>
          </cell>
          <cell r="F1750" t="str">
            <v>TA</v>
          </cell>
          <cell r="G1750" t="str">
            <v>4 x Manguera COM CAP32 - nPort 5110</v>
          </cell>
          <cell r="H1750" t="str">
            <v>OF4375</v>
          </cell>
          <cell r="I1750">
            <v>10</v>
          </cell>
          <cell r="J1750">
            <v>2</v>
          </cell>
          <cell r="K1750">
            <v>1.17</v>
          </cell>
          <cell r="L1750">
            <v>0.83000000000000007</v>
          </cell>
          <cell r="M1750">
            <v>0.58499999999999996</v>
          </cell>
          <cell r="N1750" t="str">
            <v>-</v>
          </cell>
          <cell r="O1750" t="str">
            <v>-</v>
          </cell>
          <cell r="P1750" t="str">
            <v>EMM</v>
          </cell>
          <cell r="Q1750" t="str">
            <v>-</v>
          </cell>
          <cell r="R1750" t="str">
            <v>-</v>
          </cell>
          <cell r="S1750" t="str">
            <v>-</v>
          </cell>
          <cell r="T1750" t="str">
            <v>-</v>
          </cell>
          <cell r="U1750">
            <v>43010</v>
          </cell>
          <cell r="V1750">
            <v>43039</v>
          </cell>
          <cell r="W1750">
            <v>43039</v>
          </cell>
          <cell r="X1750">
            <v>29</v>
          </cell>
          <cell r="Y1750">
            <v>43027</v>
          </cell>
          <cell r="Z1750">
            <v>-11</v>
          </cell>
        </row>
        <row r="1751">
          <cell r="C1751">
            <v>4409</v>
          </cell>
          <cell r="D1751" t="str">
            <v>SITEL</v>
          </cell>
          <cell r="E1751">
            <v>2017</v>
          </cell>
          <cell r="F1751" t="str">
            <v>TA</v>
          </cell>
          <cell r="G1751" t="str">
            <v>4 x Manguera COM CRINOR - nPort 5110</v>
          </cell>
          <cell r="H1751" t="str">
            <v>OF4375</v>
          </cell>
          <cell r="I1751">
            <v>4</v>
          </cell>
          <cell r="J1751">
            <v>2</v>
          </cell>
          <cell r="K1751">
            <v>1.17</v>
          </cell>
          <cell r="L1751">
            <v>0.83000000000000007</v>
          </cell>
          <cell r="M1751">
            <v>0.58499999999999996</v>
          </cell>
          <cell r="N1751" t="str">
            <v>-</v>
          </cell>
          <cell r="O1751" t="str">
            <v>-</v>
          </cell>
          <cell r="P1751" t="str">
            <v>EMM</v>
          </cell>
          <cell r="Q1751" t="str">
            <v>-</v>
          </cell>
          <cell r="R1751" t="str">
            <v>-</v>
          </cell>
          <cell r="S1751" t="str">
            <v>-</v>
          </cell>
          <cell r="T1751" t="str">
            <v>-</v>
          </cell>
          <cell r="U1751">
            <v>43010</v>
          </cell>
          <cell r="V1751">
            <v>43039</v>
          </cell>
          <cell r="W1751">
            <v>43039</v>
          </cell>
          <cell r="X1751">
            <v>29</v>
          </cell>
          <cell r="Y1751">
            <v>43027</v>
          </cell>
          <cell r="Z1751">
            <v>-11</v>
          </cell>
        </row>
        <row r="1752">
          <cell r="C1752">
            <v>4410</v>
          </cell>
          <cell r="D1752" t="str">
            <v>EMSA</v>
          </cell>
          <cell r="E1752">
            <v>2017</v>
          </cell>
          <cell r="F1752" t="str">
            <v>TA</v>
          </cell>
          <cell r="G1752" t="str">
            <v>Rep.CAP32 N/S 763-2012 /(RTU C.T. XERT-2)</v>
          </cell>
          <cell r="H1752" t="str">
            <v>IND</v>
          </cell>
          <cell r="I1752">
            <v>4</v>
          </cell>
          <cell r="J1752">
            <v>2</v>
          </cell>
          <cell r="K1752">
            <v>1.75</v>
          </cell>
          <cell r="L1752">
            <v>0.25</v>
          </cell>
          <cell r="M1752">
            <v>0.875</v>
          </cell>
          <cell r="N1752" t="str">
            <v>-</v>
          </cell>
          <cell r="O1752" t="str">
            <v>-</v>
          </cell>
          <cell r="P1752" t="str">
            <v>EMM</v>
          </cell>
          <cell r="Q1752" t="str">
            <v>-</v>
          </cell>
          <cell r="R1752" t="str">
            <v>-</v>
          </cell>
          <cell r="S1752" t="str">
            <v>-</v>
          </cell>
          <cell r="T1752" t="str">
            <v>-</v>
          </cell>
          <cell r="U1752">
            <v>43017</v>
          </cell>
          <cell r="V1752">
            <v>43017</v>
          </cell>
          <cell r="W1752">
            <v>43017</v>
          </cell>
          <cell r="X1752">
            <v>0</v>
          </cell>
          <cell r="Y1752">
            <v>43017</v>
          </cell>
          <cell r="Z1752">
            <v>0</v>
          </cell>
        </row>
        <row r="1753">
          <cell r="C1753">
            <v>4411</v>
          </cell>
          <cell r="D1753" t="str">
            <v>EMSA</v>
          </cell>
          <cell r="E1753">
            <v>2017</v>
          </cell>
          <cell r="F1753" t="str">
            <v>TA</v>
          </cell>
          <cell r="G1753" t="str">
            <v>Rep.CAP32 N/S 1175-2007 (RESERVA)</v>
          </cell>
          <cell r="H1753" t="str">
            <v>IND</v>
          </cell>
          <cell r="I1753">
            <v>5</v>
          </cell>
          <cell r="J1753">
            <v>2</v>
          </cell>
          <cell r="K1753">
            <v>0.75</v>
          </cell>
          <cell r="L1753">
            <v>1.25</v>
          </cell>
          <cell r="M1753">
            <v>0.375</v>
          </cell>
          <cell r="N1753" t="str">
            <v>-</v>
          </cell>
          <cell r="O1753" t="str">
            <v>-</v>
          </cell>
          <cell r="P1753" t="str">
            <v>EMM</v>
          </cell>
          <cell r="Q1753" t="str">
            <v>-</v>
          </cell>
          <cell r="R1753" t="str">
            <v>-</v>
          </cell>
          <cell r="S1753" t="str">
            <v>-</v>
          </cell>
          <cell r="T1753" t="str">
            <v>-</v>
          </cell>
          <cell r="U1753">
            <v>43017</v>
          </cell>
          <cell r="V1753">
            <v>43017</v>
          </cell>
          <cell r="W1753">
            <v>43017</v>
          </cell>
          <cell r="X1753">
            <v>0</v>
          </cell>
          <cell r="Y1753">
            <v>43017</v>
          </cell>
          <cell r="Z1753">
            <v>0</v>
          </cell>
        </row>
        <row r="1754">
          <cell r="C1754">
            <v>4412</v>
          </cell>
          <cell r="D1754" t="str">
            <v>EMSA</v>
          </cell>
          <cell r="E1754">
            <v>2017</v>
          </cell>
          <cell r="F1754" t="str">
            <v>TA</v>
          </cell>
          <cell r="G1754" t="str">
            <v>Rep.CAP32 N/S 69-2017 /(RTU S.E. ALBAGUES)</v>
          </cell>
          <cell r="H1754" t="str">
            <v>IND</v>
          </cell>
          <cell r="I1754">
            <v>5</v>
          </cell>
          <cell r="J1754">
            <v>2</v>
          </cell>
          <cell r="K1754">
            <v>1.5</v>
          </cell>
          <cell r="L1754">
            <v>0.5</v>
          </cell>
          <cell r="M1754">
            <v>0.75</v>
          </cell>
          <cell r="N1754" t="str">
            <v>-</v>
          </cell>
          <cell r="O1754" t="str">
            <v>-</v>
          </cell>
          <cell r="P1754" t="str">
            <v>EMM</v>
          </cell>
          <cell r="Q1754" t="str">
            <v>-</v>
          </cell>
          <cell r="R1754" t="str">
            <v>-</v>
          </cell>
          <cell r="S1754" t="str">
            <v>-</v>
          </cell>
          <cell r="T1754" t="str">
            <v>-</v>
          </cell>
          <cell r="U1754">
            <v>43014</v>
          </cell>
          <cell r="V1754">
            <v>43017</v>
          </cell>
          <cell r="W1754">
            <v>43017</v>
          </cell>
          <cell r="X1754">
            <v>3</v>
          </cell>
          <cell r="Y1754">
            <v>43017</v>
          </cell>
          <cell r="Z1754">
            <v>0</v>
          </cell>
        </row>
        <row r="1755">
          <cell r="C1755">
            <v>4413</v>
          </cell>
          <cell r="D1755" t="str">
            <v>ELSASE</v>
          </cell>
          <cell r="E1755">
            <v>2017</v>
          </cell>
          <cell r="F1755" t="str">
            <v>TA</v>
          </cell>
          <cell r="G1755" t="str">
            <v>MANTENIMIENTO SCADA TEDIS.Net S.SERVAN 2,017</v>
          </cell>
          <cell r="H1755" t="str">
            <v>IND</v>
          </cell>
          <cell r="I1755">
            <v>4</v>
          </cell>
          <cell r="J1755">
            <v>4</v>
          </cell>
          <cell r="K1755">
            <v>1</v>
          </cell>
          <cell r="L1755">
            <v>3</v>
          </cell>
          <cell r="M1755">
            <v>0.25</v>
          </cell>
          <cell r="N1755" t="str">
            <v>-</v>
          </cell>
          <cell r="O1755" t="str">
            <v>-</v>
          </cell>
          <cell r="P1755" t="str">
            <v>-</v>
          </cell>
          <cell r="Q1755" t="str">
            <v>JMG</v>
          </cell>
          <cell r="R1755" t="str">
            <v>-</v>
          </cell>
          <cell r="S1755" t="str">
            <v>-</v>
          </cell>
          <cell r="T1755" t="str">
            <v>-</v>
          </cell>
          <cell r="U1755">
            <v>43009</v>
          </cell>
          <cell r="V1755">
            <v>43100</v>
          </cell>
          <cell r="W1755">
            <v>43100</v>
          </cell>
          <cell r="X1755">
            <v>90</v>
          </cell>
          <cell r="Y1755">
            <v>43100</v>
          </cell>
          <cell r="Z1755">
            <v>0</v>
          </cell>
        </row>
        <row r="1756">
          <cell r="C1756">
            <v>4414</v>
          </cell>
          <cell r="D1756" t="str">
            <v>ELSASE</v>
          </cell>
          <cell r="E1756">
            <v>2017</v>
          </cell>
          <cell r="F1756" t="str">
            <v>TA</v>
          </cell>
          <cell r="G1756" t="str">
            <v>MANTENIMIENTO SCADA TEDIS.Net S.SERVAN 2,018</v>
          </cell>
          <cell r="H1756" t="str">
            <v>IND</v>
          </cell>
          <cell r="I1756">
            <v>4</v>
          </cell>
          <cell r="J1756">
            <v>16</v>
          </cell>
          <cell r="K1756">
            <v>8.92</v>
          </cell>
          <cell r="L1756">
            <v>7.08</v>
          </cell>
          <cell r="M1756">
            <v>0.5575</v>
          </cell>
          <cell r="N1756" t="str">
            <v>-</v>
          </cell>
          <cell r="O1756" t="str">
            <v>-</v>
          </cell>
          <cell r="P1756" t="str">
            <v>-</v>
          </cell>
          <cell r="Q1756" t="str">
            <v>JMG</v>
          </cell>
          <cell r="R1756" t="str">
            <v>-</v>
          </cell>
          <cell r="S1756" t="str">
            <v>-</v>
          </cell>
          <cell r="T1756" t="str">
            <v>-</v>
          </cell>
          <cell r="U1756">
            <v>43101</v>
          </cell>
          <cell r="V1756">
            <v>43465</v>
          </cell>
          <cell r="W1756">
            <v>43465</v>
          </cell>
          <cell r="X1756">
            <v>360</v>
          </cell>
          <cell r="Y1756">
            <v>43465</v>
          </cell>
          <cell r="Z1756">
            <v>0</v>
          </cell>
        </row>
        <row r="1757">
          <cell r="C1757">
            <v>4415</v>
          </cell>
          <cell r="D1757" t="str">
            <v>EOSPIT</v>
          </cell>
          <cell r="E1757">
            <v>2017</v>
          </cell>
          <cell r="F1757" t="str">
            <v>TA</v>
          </cell>
          <cell r="G1757" t="str">
            <v>Rep.CAP32 N/S 55-2017 (RTU IAT EOSA)</v>
          </cell>
          <cell r="H1757" t="str">
            <v>IND</v>
          </cell>
          <cell r="I1757">
            <v>6</v>
          </cell>
          <cell r="J1757">
            <v>1</v>
          </cell>
          <cell r="K1757">
            <v>0.75</v>
          </cell>
          <cell r="L1757">
            <v>0.25</v>
          </cell>
          <cell r="M1757">
            <v>0.75</v>
          </cell>
          <cell r="N1757" t="str">
            <v>-</v>
          </cell>
          <cell r="O1757" t="str">
            <v>-</v>
          </cell>
          <cell r="P1757" t="str">
            <v>EMM</v>
          </cell>
          <cell r="Q1757" t="str">
            <v>-</v>
          </cell>
          <cell r="R1757" t="str">
            <v>-</v>
          </cell>
          <cell r="S1757" t="str">
            <v>-</v>
          </cell>
          <cell r="T1757" t="str">
            <v>-</v>
          </cell>
          <cell r="U1757">
            <v>43018</v>
          </cell>
          <cell r="V1757">
            <v>43018</v>
          </cell>
          <cell r="W1757">
            <v>43018</v>
          </cell>
          <cell r="X1757">
            <v>0</v>
          </cell>
          <cell r="Y1757">
            <v>43018</v>
          </cell>
          <cell r="Z1757">
            <v>0</v>
          </cell>
        </row>
        <row r="1758">
          <cell r="C1758">
            <v>4416</v>
          </cell>
          <cell r="D1758" t="str">
            <v>EOSPIT</v>
          </cell>
          <cell r="E1758">
            <v>2017</v>
          </cell>
          <cell r="F1758" t="str">
            <v>TA</v>
          </cell>
          <cell r="G1758" t="str">
            <v>Rep.CAP32 N/S 60-2017</v>
          </cell>
          <cell r="H1758" t="str">
            <v>IND</v>
          </cell>
          <cell r="I1758">
            <v>6</v>
          </cell>
          <cell r="J1758">
            <v>1</v>
          </cell>
          <cell r="K1758">
            <v>0.75</v>
          </cell>
          <cell r="L1758">
            <v>0.25</v>
          </cell>
          <cell r="M1758">
            <v>0.75</v>
          </cell>
          <cell r="N1758" t="str">
            <v>-</v>
          </cell>
          <cell r="O1758" t="str">
            <v>-</v>
          </cell>
          <cell r="P1758" t="str">
            <v>EMM</v>
          </cell>
          <cell r="Q1758" t="str">
            <v>-</v>
          </cell>
          <cell r="R1758" t="str">
            <v>-</v>
          </cell>
          <cell r="S1758" t="str">
            <v>-</v>
          </cell>
          <cell r="T1758" t="str">
            <v>-</v>
          </cell>
          <cell r="U1758">
            <v>43018</v>
          </cell>
          <cell r="V1758">
            <v>43018</v>
          </cell>
          <cell r="W1758">
            <v>43018</v>
          </cell>
          <cell r="X1758">
            <v>0</v>
          </cell>
          <cell r="Y1758">
            <v>43018</v>
          </cell>
          <cell r="Z1758">
            <v>0</v>
          </cell>
        </row>
        <row r="1759">
          <cell r="C1759">
            <v>4417</v>
          </cell>
          <cell r="D1759" t="str">
            <v>FELGON</v>
          </cell>
          <cell r="E1759">
            <v>2017</v>
          </cell>
          <cell r="F1759" t="str">
            <v>TA</v>
          </cell>
          <cell r="G1759" t="str">
            <v>RTU C.T. GUIJO v1.0</v>
          </cell>
          <cell r="H1759" t="str">
            <v>PPAL</v>
          </cell>
          <cell r="I1759"/>
          <cell r="J1759">
            <v>9</v>
          </cell>
          <cell r="K1759">
            <v>13.05</v>
          </cell>
          <cell r="L1759">
            <v>-4.0500000000000007</v>
          </cell>
          <cell r="M1759">
            <v>1.4500000000000002</v>
          </cell>
          <cell r="N1759" t="str">
            <v>-</v>
          </cell>
          <cell r="O1759" t="str">
            <v>-</v>
          </cell>
          <cell r="P1759" t="str">
            <v>EMM</v>
          </cell>
          <cell r="Q1759" t="str">
            <v>-</v>
          </cell>
          <cell r="R1759" t="str">
            <v>-</v>
          </cell>
          <cell r="S1759" t="str">
            <v>-</v>
          </cell>
          <cell r="T1759" t="str">
            <v>-</v>
          </cell>
          <cell r="U1759">
            <v>43017</v>
          </cell>
          <cell r="V1759">
            <v>43049</v>
          </cell>
          <cell r="W1759">
            <v>43049</v>
          </cell>
          <cell r="X1759">
            <v>31</v>
          </cell>
          <cell r="Y1759">
            <v>43062</v>
          </cell>
          <cell r="Z1759">
            <v>13</v>
          </cell>
        </row>
        <row r="1760">
          <cell r="C1760">
            <v>4418</v>
          </cell>
          <cell r="D1760" t="str">
            <v>FELGON</v>
          </cell>
          <cell r="E1760">
            <v>2017</v>
          </cell>
          <cell r="F1760" t="str">
            <v>TA</v>
          </cell>
          <cell r="G1760" t="str">
            <v>RTU C.T. TAJO v1.0</v>
          </cell>
          <cell r="H1760" t="str">
            <v>OF4417</v>
          </cell>
          <cell r="I1760"/>
          <cell r="J1760">
            <v>9</v>
          </cell>
          <cell r="K1760">
            <v>13.06</v>
          </cell>
          <cell r="L1760">
            <v>-4.0600000000000005</v>
          </cell>
          <cell r="M1760">
            <v>1.4511111111111112</v>
          </cell>
          <cell r="N1760" t="str">
            <v>-</v>
          </cell>
          <cell r="O1760" t="str">
            <v>-</v>
          </cell>
          <cell r="P1760" t="str">
            <v>EMM</v>
          </cell>
          <cell r="Q1760" t="str">
            <v>-</v>
          </cell>
          <cell r="R1760" t="str">
            <v>-</v>
          </cell>
          <cell r="S1760" t="str">
            <v>-</v>
          </cell>
          <cell r="T1760" t="str">
            <v>-</v>
          </cell>
          <cell r="U1760">
            <v>43017</v>
          </cell>
          <cell r="V1760">
            <v>43049</v>
          </cell>
          <cell r="W1760">
            <v>43049</v>
          </cell>
          <cell r="X1760">
            <v>31</v>
          </cell>
          <cell r="Y1760">
            <v>43062</v>
          </cell>
          <cell r="Z1760">
            <v>13</v>
          </cell>
        </row>
        <row r="1761">
          <cell r="C1761">
            <v>4419</v>
          </cell>
          <cell r="D1761" t="str">
            <v>FELGON</v>
          </cell>
          <cell r="E1761">
            <v>2017</v>
          </cell>
          <cell r="F1761" t="str">
            <v>TA</v>
          </cell>
          <cell r="G1761" t="str">
            <v>RTU C.T. AVE MARIA v1.0</v>
          </cell>
          <cell r="H1761" t="str">
            <v>OF4417</v>
          </cell>
          <cell r="I1761"/>
          <cell r="J1761">
            <v>9</v>
          </cell>
          <cell r="K1761">
            <v>13.09</v>
          </cell>
          <cell r="L1761">
            <v>-4.09</v>
          </cell>
          <cell r="M1761">
            <v>1.4544444444444444</v>
          </cell>
          <cell r="N1761" t="str">
            <v>-</v>
          </cell>
          <cell r="O1761" t="str">
            <v>-</v>
          </cell>
          <cell r="P1761" t="str">
            <v>EMM</v>
          </cell>
          <cell r="Q1761" t="str">
            <v>-</v>
          </cell>
          <cell r="R1761" t="str">
            <v>-</v>
          </cell>
          <cell r="S1761" t="str">
            <v>-</v>
          </cell>
          <cell r="T1761" t="str">
            <v>-</v>
          </cell>
          <cell r="U1761">
            <v>43017</v>
          </cell>
          <cell r="V1761">
            <v>43049</v>
          </cell>
          <cell r="W1761">
            <v>43049</v>
          </cell>
          <cell r="X1761">
            <v>31</v>
          </cell>
          <cell r="Y1761">
            <v>43062</v>
          </cell>
          <cell r="Z1761">
            <v>13</v>
          </cell>
        </row>
        <row r="1762">
          <cell r="C1762">
            <v>4420</v>
          </cell>
          <cell r="D1762" t="str">
            <v>FELGON</v>
          </cell>
          <cell r="E1762">
            <v>2017</v>
          </cell>
          <cell r="F1762" t="str">
            <v>TA</v>
          </cell>
          <cell r="G1762" t="str">
            <v>RTU C.T. ESQUERO-3 v1.0</v>
          </cell>
          <cell r="H1762" t="str">
            <v>OF4417</v>
          </cell>
          <cell r="I1762"/>
          <cell r="J1762">
            <v>9</v>
          </cell>
          <cell r="K1762">
            <v>13.08</v>
          </cell>
          <cell r="L1762">
            <v>-4.08</v>
          </cell>
          <cell r="M1762">
            <v>1.4533333333333334</v>
          </cell>
          <cell r="N1762" t="str">
            <v>-</v>
          </cell>
          <cell r="O1762" t="str">
            <v>-</v>
          </cell>
          <cell r="P1762" t="str">
            <v>EMM</v>
          </cell>
          <cell r="Q1762" t="str">
            <v>-</v>
          </cell>
          <cell r="R1762" t="str">
            <v>-</v>
          </cell>
          <cell r="S1762" t="str">
            <v>-</v>
          </cell>
          <cell r="T1762" t="str">
            <v>-</v>
          </cell>
          <cell r="U1762">
            <v>43017</v>
          </cell>
          <cell r="V1762">
            <v>43049</v>
          </cell>
          <cell r="W1762">
            <v>43049</v>
          </cell>
          <cell r="X1762">
            <v>31</v>
          </cell>
          <cell r="Y1762">
            <v>43062</v>
          </cell>
          <cell r="Z1762">
            <v>13</v>
          </cell>
        </row>
        <row r="1763">
          <cell r="C1763">
            <v>4421</v>
          </cell>
          <cell r="D1763" t="str">
            <v>FELGON</v>
          </cell>
          <cell r="E1763">
            <v>2017</v>
          </cell>
          <cell r="F1763" t="str">
            <v>TA</v>
          </cell>
          <cell r="G1763" t="str">
            <v>RTU C.T. ESQUERO-2 v1.0</v>
          </cell>
          <cell r="H1763" t="str">
            <v>OF4417</v>
          </cell>
          <cell r="I1763"/>
          <cell r="J1763">
            <v>9</v>
          </cell>
          <cell r="K1763">
            <v>13.12</v>
          </cell>
          <cell r="L1763">
            <v>-4.1199999999999992</v>
          </cell>
          <cell r="M1763">
            <v>1.4577777777777776</v>
          </cell>
          <cell r="N1763" t="str">
            <v>-</v>
          </cell>
          <cell r="O1763" t="str">
            <v>-</v>
          </cell>
          <cell r="P1763" t="str">
            <v>EMM</v>
          </cell>
          <cell r="Q1763" t="str">
            <v>-</v>
          </cell>
          <cell r="R1763" t="str">
            <v>-</v>
          </cell>
          <cell r="S1763" t="str">
            <v>-</v>
          </cell>
          <cell r="T1763" t="str">
            <v>-</v>
          </cell>
          <cell r="U1763">
            <v>43017</v>
          </cell>
          <cell r="V1763">
            <v>43049</v>
          </cell>
          <cell r="W1763">
            <v>43049</v>
          </cell>
          <cell r="X1763">
            <v>31</v>
          </cell>
          <cell r="Y1763">
            <v>43062</v>
          </cell>
          <cell r="Z1763">
            <v>13</v>
          </cell>
        </row>
        <row r="1764">
          <cell r="C1764">
            <v>4422</v>
          </cell>
          <cell r="D1764" t="str">
            <v>FELGON</v>
          </cell>
          <cell r="E1764">
            <v>2017</v>
          </cell>
          <cell r="F1764" t="str">
            <v>TA</v>
          </cell>
          <cell r="G1764" t="str">
            <v>RTU C.T. OLMO v1.0</v>
          </cell>
          <cell r="H1764" t="str">
            <v>OF4417</v>
          </cell>
          <cell r="I1764"/>
          <cell r="J1764">
            <v>9</v>
          </cell>
          <cell r="K1764">
            <v>13.05</v>
          </cell>
          <cell r="L1764">
            <v>-4.0500000000000007</v>
          </cell>
          <cell r="M1764">
            <v>1.4500000000000002</v>
          </cell>
          <cell r="N1764" t="str">
            <v>-</v>
          </cell>
          <cell r="O1764" t="str">
            <v>-</v>
          </cell>
          <cell r="P1764" t="str">
            <v>EMM</v>
          </cell>
          <cell r="Q1764" t="str">
            <v>-</v>
          </cell>
          <cell r="R1764" t="str">
            <v>-</v>
          </cell>
          <cell r="S1764" t="str">
            <v>-</v>
          </cell>
          <cell r="T1764" t="str">
            <v>-</v>
          </cell>
          <cell r="U1764">
            <v>43017</v>
          </cell>
          <cell r="V1764">
            <v>43049</v>
          </cell>
          <cell r="W1764">
            <v>43049</v>
          </cell>
          <cell r="X1764">
            <v>31</v>
          </cell>
          <cell r="Y1764">
            <v>43062</v>
          </cell>
          <cell r="Z1764">
            <v>13</v>
          </cell>
        </row>
        <row r="1765">
          <cell r="C1765">
            <v>4423</v>
          </cell>
          <cell r="D1765" t="str">
            <v>FELGON</v>
          </cell>
          <cell r="E1765">
            <v>2017</v>
          </cell>
          <cell r="F1765" t="str">
            <v>TA</v>
          </cell>
          <cell r="G1765" t="str">
            <v>RTU C.R. 1 DE MAYO v1.0</v>
          </cell>
          <cell r="H1765" t="str">
            <v>OF4417</v>
          </cell>
          <cell r="I1765"/>
          <cell r="J1765">
            <v>9</v>
          </cell>
          <cell r="K1765">
            <v>13.06</v>
          </cell>
          <cell r="L1765">
            <v>-4.0600000000000005</v>
          </cell>
          <cell r="M1765">
            <v>1.4511111111111112</v>
          </cell>
          <cell r="N1765" t="str">
            <v>-</v>
          </cell>
          <cell r="O1765" t="str">
            <v>-</v>
          </cell>
          <cell r="P1765" t="str">
            <v>EMM</v>
          </cell>
          <cell r="Q1765" t="str">
            <v>-</v>
          </cell>
          <cell r="R1765" t="str">
            <v>-</v>
          </cell>
          <cell r="S1765" t="str">
            <v>-</v>
          </cell>
          <cell r="T1765" t="str">
            <v>-</v>
          </cell>
          <cell r="U1765">
            <v>43017</v>
          </cell>
          <cell r="V1765">
            <v>43049</v>
          </cell>
          <cell r="W1765">
            <v>43049</v>
          </cell>
          <cell r="X1765">
            <v>31</v>
          </cell>
          <cell r="Y1765">
            <v>43062</v>
          </cell>
          <cell r="Z1765">
            <v>13</v>
          </cell>
        </row>
        <row r="1766">
          <cell r="C1766">
            <v>4424</v>
          </cell>
          <cell r="D1766" t="str">
            <v>SITEL</v>
          </cell>
          <cell r="E1766">
            <v>2017</v>
          </cell>
          <cell r="F1766" t="str">
            <v>TA</v>
          </cell>
          <cell r="G1766" t="str">
            <v>FW CAP-PRX v7.0 VULNERABILITATS</v>
          </cell>
          <cell r="H1766" t="str">
            <v>OF3983</v>
          </cell>
          <cell r="I1766"/>
          <cell r="J1766">
            <v>224</v>
          </cell>
          <cell r="K1766">
            <v>1065</v>
          </cell>
          <cell r="L1766">
            <v>-841</v>
          </cell>
          <cell r="M1766">
            <v>4.7544642857142856</v>
          </cell>
          <cell r="N1766" t="str">
            <v>-</v>
          </cell>
          <cell r="O1766" t="str">
            <v>-</v>
          </cell>
          <cell r="P1766" t="str">
            <v>-</v>
          </cell>
          <cell r="Q1766" t="str">
            <v>-</v>
          </cell>
          <cell r="R1766" t="str">
            <v>MTS</v>
          </cell>
          <cell r="S1766" t="str">
            <v>-</v>
          </cell>
          <cell r="T1766" t="str">
            <v>-</v>
          </cell>
          <cell r="U1766">
            <v>42978</v>
          </cell>
          <cell r="V1766">
            <v>43069</v>
          </cell>
          <cell r="W1766">
            <v>43069</v>
          </cell>
          <cell r="X1766">
            <v>90</v>
          </cell>
          <cell r="Y1766">
            <v>43679</v>
          </cell>
          <cell r="Z1766">
            <v>602</v>
          </cell>
        </row>
        <row r="1767">
          <cell r="C1767">
            <v>4425</v>
          </cell>
          <cell r="D1767" t="str">
            <v>INVAEX</v>
          </cell>
          <cell r="E1767">
            <v>2017</v>
          </cell>
          <cell r="F1767" t="str">
            <v>TA</v>
          </cell>
          <cell r="G1767" t="str">
            <v>2 x MODUL CAN-AÏLLAT (Master) v2.0</v>
          </cell>
          <cell r="H1767" t="str">
            <v>IND</v>
          </cell>
          <cell r="I1767"/>
          <cell r="J1767">
            <v>1</v>
          </cell>
          <cell r="K1767">
            <v>0.42</v>
          </cell>
          <cell r="L1767">
            <v>0.58000000000000007</v>
          </cell>
          <cell r="M1767">
            <v>0.42</v>
          </cell>
          <cell r="N1767" t="str">
            <v>-</v>
          </cell>
          <cell r="O1767" t="str">
            <v>-</v>
          </cell>
          <cell r="P1767" t="str">
            <v>EMM</v>
          </cell>
          <cell r="Q1767" t="str">
            <v>-</v>
          </cell>
          <cell r="R1767" t="str">
            <v>-</v>
          </cell>
          <cell r="S1767" t="str">
            <v>-</v>
          </cell>
          <cell r="T1767" t="str">
            <v>-</v>
          </cell>
          <cell r="U1767">
            <v>43017</v>
          </cell>
          <cell r="V1767">
            <v>43028</v>
          </cell>
          <cell r="W1767">
            <v>43028</v>
          </cell>
          <cell r="X1767">
            <v>11</v>
          </cell>
          <cell r="Y1767">
            <v>43025</v>
          </cell>
          <cell r="Z1767">
            <v>-3</v>
          </cell>
        </row>
        <row r="1768">
          <cell r="C1768">
            <v>4426</v>
          </cell>
          <cell r="D1768" t="str">
            <v>EYPESA</v>
          </cell>
          <cell r="E1768">
            <v>2017</v>
          </cell>
          <cell r="F1768" t="str">
            <v>AN</v>
          </cell>
          <cell r="G1768" t="str">
            <v>CC SCADA EYPESA v6.3</v>
          </cell>
          <cell r="H1768" t="str">
            <v>IND</v>
          </cell>
          <cell r="I1768"/>
          <cell r="J1768">
            <v>4</v>
          </cell>
          <cell r="K1768">
            <v>0</v>
          </cell>
          <cell r="L1768">
            <v>4</v>
          </cell>
          <cell r="M1768">
            <v>0</v>
          </cell>
          <cell r="N1768" t="str">
            <v>-</v>
          </cell>
          <cell r="O1768" t="str">
            <v>-</v>
          </cell>
          <cell r="P1768" t="str">
            <v>-</v>
          </cell>
          <cell r="Q1768" t="str">
            <v>-</v>
          </cell>
          <cell r="R1768" t="str">
            <v>RVC</v>
          </cell>
          <cell r="S1768" t="str">
            <v>-</v>
          </cell>
          <cell r="T1768" t="str">
            <v>-</v>
          </cell>
          <cell r="U1768">
            <v>43027</v>
          </cell>
          <cell r="V1768">
            <v>43049</v>
          </cell>
          <cell r="W1768">
            <v>43049</v>
          </cell>
          <cell r="X1768">
            <v>21</v>
          </cell>
          <cell r="Y1768">
            <v>43084</v>
          </cell>
          <cell r="Z1768">
            <v>35</v>
          </cell>
        </row>
        <row r="1769">
          <cell r="C1769">
            <v>4427</v>
          </cell>
          <cell r="D1769" t="str">
            <v>ELEEBR</v>
          </cell>
          <cell r="E1769">
            <v>2017</v>
          </cell>
          <cell r="F1769" t="str">
            <v>TA</v>
          </cell>
          <cell r="G1769" t="str">
            <v>CC SCADA E.EBRO v4.4</v>
          </cell>
          <cell r="H1769" t="str">
            <v>IND</v>
          </cell>
          <cell r="I1769"/>
          <cell r="J1769">
            <v>6</v>
          </cell>
          <cell r="K1769">
            <v>3</v>
          </cell>
          <cell r="L1769">
            <v>3</v>
          </cell>
          <cell r="M1769">
            <v>0.5</v>
          </cell>
          <cell r="N1769" t="str">
            <v>-</v>
          </cell>
          <cell r="O1769" t="str">
            <v>-</v>
          </cell>
          <cell r="P1769" t="str">
            <v>-</v>
          </cell>
          <cell r="Q1769" t="str">
            <v>JMG</v>
          </cell>
          <cell r="R1769" t="str">
            <v>-</v>
          </cell>
          <cell r="S1769" t="str">
            <v>-</v>
          </cell>
          <cell r="T1769" t="str">
            <v>-</v>
          </cell>
          <cell r="U1769">
            <v>43028</v>
          </cell>
          <cell r="V1769">
            <v>43035</v>
          </cell>
          <cell r="W1769">
            <v>43035</v>
          </cell>
          <cell r="X1769">
            <v>7</v>
          </cell>
          <cell r="Y1769">
            <v>43035</v>
          </cell>
          <cell r="Z1769">
            <v>0</v>
          </cell>
        </row>
        <row r="1770">
          <cell r="C1770">
            <v>4428</v>
          </cell>
          <cell r="D1770" t="str">
            <v>CASTAR</v>
          </cell>
          <cell r="E1770">
            <v>2017</v>
          </cell>
          <cell r="F1770" t="str">
            <v>TA</v>
          </cell>
          <cell r="G1770" t="str">
            <v>CC SCADA TARRADELLAS v3.0</v>
          </cell>
          <cell r="H1770" t="str">
            <v>IND</v>
          </cell>
          <cell r="I1770"/>
          <cell r="J1770">
            <v>29</v>
          </cell>
          <cell r="K1770">
            <v>39.25</v>
          </cell>
          <cell r="L1770">
            <v>-10.25</v>
          </cell>
          <cell r="M1770">
            <v>1.353448275862069</v>
          </cell>
          <cell r="N1770" t="str">
            <v>-</v>
          </cell>
          <cell r="O1770" t="str">
            <v>-</v>
          </cell>
          <cell r="P1770" t="str">
            <v>-</v>
          </cell>
          <cell r="Q1770" t="str">
            <v>-</v>
          </cell>
          <cell r="R1770" t="str">
            <v>TRS</v>
          </cell>
          <cell r="S1770" t="str">
            <v>-</v>
          </cell>
          <cell r="T1770" t="str">
            <v>-</v>
          </cell>
          <cell r="U1770">
            <v>43031</v>
          </cell>
          <cell r="V1770">
            <v>43072</v>
          </cell>
          <cell r="W1770">
            <v>43131</v>
          </cell>
          <cell r="X1770">
            <v>40</v>
          </cell>
          <cell r="Y1770">
            <v>43131</v>
          </cell>
          <cell r="Z1770">
            <v>0</v>
          </cell>
        </row>
        <row r="1771">
          <cell r="C1771">
            <v>4429</v>
          </cell>
          <cell r="D1771" t="str">
            <v>EYPESA</v>
          </cell>
          <cell r="E1771">
            <v>2017</v>
          </cell>
          <cell r="F1771" t="str">
            <v>TA</v>
          </cell>
          <cell r="G1771" t="str">
            <v>INFORMES ISO-9001/2000 EYPESA-2,017</v>
          </cell>
          <cell r="H1771" t="str">
            <v>IND</v>
          </cell>
          <cell r="I1771"/>
          <cell r="J1771">
            <v>9</v>
          </cell>
          <cell r="K1771">
            <v>8</v>
          </cell>
          <cell r="L1771">
            <v>1</v>
          </cell>
          <cell r="M1771">
            <v>0.88888888888888884</v>
          </cell>
          <cell r="N1771" t="str">
            <v>-</v>
          </cell>
          <cell r="O1771" t="str">
            <v>-</v>
          </cell>
          <cell r="P1771" t="str">
            <v>-</v>
          </cell>
          <cell r="Q1771" t="str">
            <v>-</v>
          </cell>
          <cell r="R1771" t="str">
            <v>RVC</v>
          </cell>
          <cell r="S1771" t="str">
            <v>-</v>
          </cell>
          <cell r="T1771" t="str">
            <v>-</v>
          </cell>
          <cell r="U1771">
            <v>43032</v>
          </cell>
          <cell r="V1771">
            <v>43069</v>
          </cell>
          <cell r="W1771">
            <v>43069</v>
          </cell>
          <cell r="X1771">
            <v>36</v>
          </cell>
          <cell r="Y1771">
            <v>43070</v>
          </cell>
          <cell r="Z1771">
            <v>1</v>
          </cell>
        </row>
        <row r="1772">
          <cell r="C1772">
            <v>4430</v>
          </cell>
          <cell r="D1772" t="str">
            <v>ENDENE</v>
          </cell>
          <cell r="E1772">
            <v>2017</v>
          </cell>
          <cell r="F1772" t="str">
            <v>TA</v>
          </cell>
          <cell r="G1772" t="str">
            <v>REPARACIO TD+RTU PRE PF SON QUARTERA</v>
          </cell>
          <cell r="H1772" t="str">
            <v>IND</v>
          </cell>
          <cell r="I1772"/>
          <cell r="J1772">
            <v>8</v>
          </cell>
          <cell r="K1772">
            <v>12.25</v>
          </cell>
          <cell r="L1772">
            <v>-4.25</v>
          </cell>
          <cell r="M1772">
            <v>1.53125</v>
          </cell>
          <cell r="N1772" t="str">
            <v>-</v>
          </cell>
          <cell r="O1772" t="str">
            <v>-</v>
          </cell>
          <cell r="P1772" t="str">
            <v>EMM</v>
          </cell>
          <cell r="Q1772" t="str">
            <v>-</v>
          </cell>
          <cell r="R1772" t="str">
            <v>-</v>
          </cell>
          <cell r="S1772" t="str">
            <v>-</v>
          </cell>
          <cell r="T1772" t="str">
            <v>-</v>
          </cell>
          <cell r="U1772">
            <v>43033</v>
          </cell>
          <cell r="V1772">
            <v>43033</v>
          </cell>
          <cell r="W1772">
            <v>43033</v>
          </cell>
          <cell r="X1772">
            <v>0</v>
          </cell>
          <cell r="Y1772">
            <v>43034</v>
          </cell>
          <cell r="Z1772">
            <v>1</v>
          </cell>
        </row>
        <row r="1773">
          <cell r="C1773">
            <v>4431</v>
          </cell>
          <cell r="D1773" t="str">
            <v>ELEEBR</v>
          </cell>
          <cell r="E1773">
            <v>2017</v>
          </cell>
          <cell r="F1773" t="str">
            <v>TA</v>
          </cell>
          <cell r="G1773" t="str">
            <v>Inst. y PEM RTU C.T. ENVEJA v1.0</v>
          </cell>
          <cell r="H1773" t="str">
            <v>PPAL</v>
          </cell>
          <cell r="I1773"/>
          <cell r="J1773">
            <v>8</v>
          </cell>
          <cell r="K1773">
            <v>9.5</v>
          </cell>
          <cell r="L1773">
            <v>-1.5</v>
          </cell>
          <cell r="M1773">
            <v>1.1875</v>
          </cell>
          <cell r="N1773" t="str">
            <v>-</v>
          </cell>
          <cell r="O1773" t="str">
            <v>-</v>
          </cell>
          <cell r="P1773" t="str">
            <v>-</v>
          </cell>
          <cell r="Q1773" t="str">
            <v>JMG</v>
          </cell>
          <cell r="R1773" t="str">
            <v>-</v>
          </cell>
          <cell r="S1773" t="str">
            <v>-</v>
          </cell>
          <cell r="T1773" t="str">
            <v>-</v>
          </cell>
          <cell r="U1773">
            <v>43039</v>
          </cell>
          <cell r="V1773">
            <v>43046</v>
          </cell>
          <cell r="W1773">
            <v>43046</v>
          </cell>
          <cell r="X1773">
            <v>7</v>
          </cell>
          <cell r="Y1773">
            <v>43045</v>
          </cell>
          <cell r="Z1773">
            <v>-1</v>
          </cell>
        </row>
        <row r="1774">
          <cell r="C1774">
            <v>4432</v>
          </cell>
          <cell r="D1774" t="str">
            <v>SITEL</v>
          </cell>
          <cell r="E1774">
            <v>2017</v>
          </cell>
          <cell r="F1774" t="str">
            <v>TA</v>
          </cell>
          <cell r="G1774" t="str">
            <v>Manguera COM CAP32/PRX - GSM</v>
          </cell>
          <cell r="H1774" t="str">
            <v>OF4431</v>
          </cell>
          <cell r="I1774"/>
          <cell r="J1774">
            <v>0.30000000000000004</v>
          </cell>
          <cell r="K1774">
            <v>0.33</v>
          </cell>
          <cell r="L1774">
            <v>-2.9999999999999971E-2</v>
          </cell>
          <cell r="M1774">
            <v>1.0999999999999999</v>
          </cell>
          <cell r="N1774" t="str">
            <v>-</v>
          </cell>
          <cell r="O1774" t="str">
            <v>-</v>
          </cell>
          <cell r="P1774" t="str">
            <v>EMM</v>
          </cell>
          <cell r="Q1774" t="str">
            <v>-</v>
          </cell>
          <cell r="R1774" t="str">
            <v>-</v>
          </cell>
          <cell r="S1774" t="str">
            <v>-</v>
          </cell>
          <cell r="T1774" t="str">
            <v>-</v>
          </cell>
          <cell r="U1774">
            <v>43039</v>
          </cell>
          <cell r="V1774">
            <v>43046</v>
          </cell>
          <cell r="W1774">
            <v>43046</v>
          </cell>
          <cell r="X1774">
            <v>7</v>
          </cell>
          <cell r="Y1774">
            <v>43045</v>
          </cell>
          <cell r="Z1774">
            <v>-1</v>
          </cell>
        </row>
        <row r="1775">
          <cell r="C1775"/>
          <cell r="D1775"/>
          <cell r="E1775"/>
          <cell r="F1775"/>
          <cell r="G1775"/>
          <cell r="H1775"/>
          <cell r="I1775"/>
          <cell r="J1775">
            <v>411.8</v>
          </cell>
          <cell r="K1775">
            <v>1268.3499999999999</v>
          </cell>
          <cell r="L1775">
            <v>-856.55</v>
          </cell>
          <cell r="M1775"/>
          <cell r="N1775"/>
          <cell r="O1775"/>
          <cell r="P1775"/>
          <cell r="Q1775"/>
          <cell r="R1775"/>
          <cell r="S1775"/>
          <cell r="T1775"/>
          <cell r="U1775"/>
          <cell r="V1775"/>
          <cell r="W1775"/>
          <cell r="X1775"/>
          <cell r="Y1775"/>
          <cell r="Z1775">
            <v>687</v>
          </cell>
        </row>
        <row r="1776">
          <cell r="L1776"/>
          <cell r="M1776"/>
          <cell r="Z1776"/>
        </row>
        <row r="1777">
          <cell r="D1777"/>
          <cell r="E1777"/>
          <cell r="F1777"/>
          <cell r="G1777"/>
          <cell r="H1777"/>
          <cell r="I1777"/>
          <cell r="J1777"/>
          <cell r="K1777"/>
          <cell r="L1777"/>
          <cell r="M1777"/>
          <cell r="N1777"/>
          <cell r="O1777"/>
          <cell r="P1777"/>
          <cell r="Q1777"/>
          <cell r="R1777"/>
          <cell r="S1777"/>
          <cell r="T1777"/>
          <cell r="U1777"/>
          <cell r="Z1777"/>
        </row>
        <row r="1778">
          <cell r="D1778"/>
          <cell r="E1778"/>
          <cell r="F1778"/>
          <cell r="G1778"/>
          <cell r="H1778"/>
          <cell r="I1778"/>
          <cell r="J1778"/>
          <cell r="K1778"/>
          <cell r="N1778" t="str">
            <v>APROVISIONAMENTS</v>
          </cell>
          <cell r="O1778" t="str">
            <v>ADMINISTRACIO</v>
          </cell>
          <cell r="P1778" t="str">
            <v>OPERACIONS</v>
          </cell>
          <cell r="Q1778" t="str">
            <v>IMPLEMENTACIO</v>
          </cell>
          <cell r="R1778" t="str">
            <v>DESENVOLUPAMENT</v>
          </cell>
          <cell r="S1778" t="str">
            <v>COMERCIAL</v>
          </cell>
          <cell r="T1778" t="str">
            <v>CONSUL.TELCOMUNIC.</v>
          </cell>
          <cell r="U1778"/>
          <cell r="Z1778"/>
        </row>
        <row r="1779">
          <cell r="N1779"/>
          <cell r="O1779"/>
          <cell r="P1779"/>
          <cell r="Q1779"/>
          <cell r="R1779"/>
          <cell r="S1779"/>
          <cell r="T1779"/>
          <cell r="U1779"/>
          <cell r="Z1779"/>
        </row>
        <row r="1780">
          <cell r="N1780"/>
          <cell r="O1780"/>
          <cell r="P1780"/>
          <cell r="Q1780"/>
          <cell r="R1780"/>
          <cell r="S1780"/>
          <cell r="T1780"/>
          <cell r="U1780"/>
          <cell r="Z1780"/>
        </row>
        <row r="1781">
          <cell r="N1781"/>
          <cell r="O1781"/>
          <cell r="P1781"/>
          <cell r="Q1781"/>
          <cell r="R1781"/>
          <cell r="S1781"/>
          <cell r="T1781"/>
          <cell r="U1781"/>
          <cell r="Z1781"/>
        </row>
        <row r="1782">
          <cell r="E1782"/>
          <cell r="F1782"/>
          <cell r="G1782"/>
          <cell r="H1782"/>
          <cell r="I1782"/>
          <cell r="J1782"/>
          <cell r="K1782"/>
          <cell r="L1782"/>
          <cell r="M1782"/>
          <cell r="N1782"/>
          <cell r="O1782"/>
          <cell r="P1782"/>
          <cell r="Q1782"/>
          <cell r="R1782"/>
          <cell r="S1782"/>
          <cell r="T1782"/>
          <cell r="U1782"/>
          <cell r="Z1782"/>
        </row>
        <row r="1783">
          <cell r="E1783" t="str">
            <v>Projectes (EXTERNS) en curs 2.017</v>
          </cell>
          <cell r="F1783"/>
          <cell r="G1783"/>
          <cell r="H1783"/>
          <cell r="I1783"/>
          <cell r="J1783"/>
          <cell r="K1783"/>
          <cell r="L1783"/>
          <cell r="M1783"/>
          <cell r="N1783"/>
          <cell r="O1783"/>
          <cell r="P1783"/>
          <cell r="Q1783"/>
          <cell r="R1783"/>
          <cell r="S1783"/>
          <cell r="T1783"/>
          <cell r="U1783"/>
          <cell r="Z1783"/>
        </row>
        <row r="1784">
          <cell r="N1784"/>
          <cell r="O1784"/>
          <cell r="P1784"/>
          <cell r="Q1784"/>
          <cell r="R1784"/>
          <cell r="S1784"/>
          <cell r="T1784"/>
          <cell r="U1784"/>
          <cell r="Z1784"/>
        </row>
        <row r="1785">
          <cell r="C1785"/>
          <cell r="D1785"/>
          <cell r="E1785"/>
          <cell r="F1785"/>
          <cell r="G1785"/>
          <cell r="H1785"/>
          <cell r="I1785"/>
          <cell r="J1785"/>
          <cell r="K1785"/>
          <cell r="L1785"/>
          <cell r="M1785"/>
          <cell r="N1785"/>
          <cell r="O1785"/>
          <cell r="P1785"/>
          <cell r="Q1785"/>
          <cell r="R1785"/>
          <cell r="S1785"/>
          <cell r="T1785"/>
          <cell r="U1785"/>
          <cell r="V1785"/>
          <cell r="W1785"/>
          <cell r="X1785"/>
          <cell r="Y1785"/>
          <cell r="Z1785"/>
        </row>
        <row r="1786">
          <cell r="C1786" t="str">
            <v>OF</v>
          </cell>
          <cell r="D1786" t="str">
            <v>CLIENT</v>
          </cell>
          <cell r="E1786" t="str">
            <v>ANY</v>
          </cell>
          <cell r="F1786" t="str">
            <v>STATUS</v>
          </cell>
          <cell r="G1786" t="str">
            <v>PROJECTE</v>
          </cell>
          <cell r="H1786" t="str">
            <v>TIPUS OF o DEPENDENCIA</v>
          </cell>
          <cell r="I1786"/>
          <cell r="J1786" t="str">
            <v>PREV</v>
          </cell>
          <cell r="K1786" t="str">
            <v>TOTAL</v>
          </cell>
          <cell r="L1786" t="str">
            <v>DESV</v>
          </cell>
          <cell r="M1786" t="str">
            <v>AVANÇ</v>
          </cell>
          <cell r="N1786" t="str">
            <v>DPT. IMPLICATS</v>
          </cell>
          <cell r="O1786"/>
          <cell r="P1786"/>
          <cell r="Q1786"/>
          <cell r="R1786"/>
          <cell r="S1786"/>
          <cell r="T1786"/>
          <cell r="U1786" t="str">
            <v>DATA</v>
          </cell>
          <cell r="V1786" t="str">
            <v>DATA</v>
          </cell>
          <cell r="W1786" t="str">
            <v>DATA</v>
          </cell>
          <cell r="X1786" t="str">
            <v>DURADA</v>
          </cell>
          <cell r="Y1786" t="str">
            <v>DATA</v>
          </cell>
          <cell r="Z1786" t="str">
            <v>DESVIAC.</v>
          </cell>
        </row>
        <row r="1787">
          <cell r="C1787"/>
          <cell r="D1787"/>
          <cell r="E1787"/>
          <cell r="F1787"/>
          <cell r="G1787"/>
          <cell r="H1787"/>
          <cell r="I1787"/>
          <cell r="J1787"/>
          <cell r="K1787" t="str">
            <v>REAL</v>
          </cell>
          <cell r="L1787"/>
          <cell r="M1787"/>
          <cell r="N1787"/>
          <cell r="O1787"/>
          <cell r="P1787"/>
          <cell r="Q1787"/>
          <cell r="R1787"/>
          <cell r="S1787"/>
          <cell r="T1787"/>
          <cell r="U1787" t="str">
            <v>INICI</v>
          </cell>
          <cell r="V1787" t="str">
            <v>ENTREGA</v>
          </cell>
          <cell r="W1787" t="str">
            <v>REVISADA</v>
          </cell>
          <cell r="X1787"/>
          <cell r="Y1787" t="str">
            <v>ACCEP.</v>
          </cell>
          <cell r="Z1787"/>
        </row>
        <row r="1788">
          <cell r="C1788"/>
          <cell r="D1788"/>
          <cell r="E1788"/>
          <cell r="F1788"/>
          <cell r="G1788"/>
          <cell r="H1788"/>
          <cell r="I1788"/>
          <cell r="J1788"/>
          <cell r="K1788"/>
          <cell r="L1788"/>
          <cell r="M1788"/>
          <cell r="N1788"/>
          <cell r="O1788"/>
          <cell r="P1788"/>
          <cell r="Q1788"/>
          <cell r="R1788"/>
          <cell r="S1788"/>
          <cell r="T1788"/>
          <cell r="U1788"/>
          <cell r="V1788"/>
          <cell r="W1788"/>
          <cell r="X1788"/>
          <cell r="Y1788"/>
          <cell r="Z1788"/>
        </row>
        <row r="1789">
          <cell r="C1789">
            <v>4433</v>
          </cell>
          <cell r="D1789" t="str">
            <v>INVAEX</v>
          </cell>
          <cell r="E1789">
            <v>2017</v>
          </cell>
          <cell r="F1789" t="str">
            <v>TA</v>
          </cell>
          <cell r="G1789" t="str">
            <v>2 x MODUL CAN-AÏLLAT (Eslave) v2.0</v>
          </cell>
          <cell r="H1789" t="str">
            <v>IND</v>
          </cell>
          <cell r="I1789"/>
          <cell r="J1789">
            <v>0.6</v>
          </cell>
          <cell r="K1789">
            <v>1.92</v>
          </cell>
          <cell r="L1789">
            <v>-1.3199999999999998</v>
          </cell>
          <cell r="M1789">
            <v>3.2</v>
          </cell>
          <cell r="N1789" t="str">
            <v>-</v>
          </cell>
          <cell r="O1789" t="str">
            <v>-</v>
          </cell>
          <cell r="P1789" t="str">
            <v>EMM</v>
          </cell>
          <cell r="Q1789" t="str">
            <v>-</v>
          </cell>
          <cell r="R1789" t="str">
            <v>-</v>
          </cell>
          <cell r="S1789" t="str">
            <v>-</v>
          </cell>
          <cell r="T1789" t="str">
            <v>-</v>
          </cell>
          <cell r="U1789">
            <v>43033</v>
          </cell>
          <cell r="V1789">
            <v>43056</v>
          </cell>
          <cell r="W1789">
            <v>43056</v>
          </cell>
          <cell r="X1789">
            <v>22</v>
          </cell>
          <cell r="Y1789">
            <v>43081</v>
          </cell>
          <cell r="Z1789">
            <v>25</v>
          </cell>
        </row>
        <row r="1790">
          <cell r="C1790">
            <v>4434</v>
          </cell>
          <cell r="D1790" t="str">
            <v>ELESUD</v>
          </cell>
          <cell r="E1790">
            <v>2017</v>
          </cell>
          <cell r="F1790" t="str">
            <v>TA</v>
          </cell>
          <cell r="G1790" t="str">
            <v>MANTENIMENT CSSat SUDANELL 2017-11</v>
          </cell>
          <cell r="H1790" t="str">
            <v>IND</v>
          </cell>
          <cell r="I1790"/>
          <cell r="J1790">
            <v>4</v>
          </cell>
          <cell r="K1790">
            <v>4</v>
          </cell>
          <cell r="L1790">
            <v>0</v>
          </cell>
          <cell r="M1790">
            <v>1</v>
          </cell>
          <cell r="N1790" t="str">
            <v>-</v>
          </cell>
          <cell r="O1790" t="str">
            <v>-</v>
          </cell>
          <cell r="P1790" t="str">
            <v>-</v>
          </cell>
          <cell r="Q1790" t="str">
            <v>-</v>
          </cell>
          <cell r="R1790" t="str">
            <v>TRS</v>
          </cell>
          <cell r="S1790" t="str">
            <v>-</v>
          </cell>
          <cell r="T1790" t="str">
            <v>-</v>
          </cell>
          <cell r="U1790">
            <v>43040</v>
          </cell>
          <cell r="V1790">
            <v>43069</v>
          </cell>
          <cell r="W1790">
            <v>43069</v>
          </cell>
          <cell r="X1790">
            <v>29</v>
          </cell>
          <cell r="Y1790">
            <v>43069</v>
          </cell>
          <cell r="Z1790">
            <v>0</v>
          </cell>
        </row>
        <row r="1791">
          <cell r="C1791">
            <v>4435</v>
          </cell>
          <cell r="D1791" t="str">
            <v>EMSA</v>
          </cell>
          <cell r="E1791">
            <v>2017</v>
          </cell>
          <cell r="F1791" t="str">
            <v>TA</v>
          </cell>
          <cell r="G1791" t="str">
            <v>MANTENIMENT CSSat EMSA 2017-11</v>
          </cell>
          <cell r="H1791" t="str">
            <v>IND</v>
          </cell>
          <cell r="I1791"/>
          <cell r="J1791">
            <v>6</v>
          </cell>
          <cell r="K1791">
            <v>6</v>
          </cell>
          <cell r="L1791">
            <v>0</v>
          </cell>
          <cell r="M1791">
            <v>1</v>
          </cell>
          <cell r="N1791" t="str">
            <v>-</v>
          </cell>
          <cell r="O1791" t="str">
            <v>-</v>
          </cell>
          <cell r="P1791" t="str">
            <v>-</v>
          </cell>
          <cell r="Q1791" t="str">
            <v>-</v>
          </cell>
          <cell r="R1791" t="str">
            <v>TRS</v>
          </cell>
          <cell r="S1791" t="str">
            <v>-</v>
          </cell>
          <cell r="T1791" t="str">
            <v>-</v>
          </cell>
          <cell r="U1791">
            <v>43040</v>
          </cell>
          <cell r="V1791">
            <v>43069</v>
          </cell>
          <cell r="W1791">
            <v>43069</v>
          </cell>
          <cell r="X1791">
            <v>29</v>
          </cell>
          <cell r="Y1791">
            <v>43069</v>
          </cell>
          <cell r="Z1791">
            <v>0</v>
          </cell>
        </row>
        <row r="1792">
          <cell r="C1792">
            <v>4436</v>
          </cell>
          <cell r="D1792" t="str">
            <v>ELSACO</v>
          </cell>
          <cell r="E1792">
            <v>2017</v>
          </cell>
          <cell r="F1792" t="str">
            <v>TA</v>
          </cell>
          <cell r="G1792" t="str">
            <v>MANTENIMENT CSSat STA.COLOMA 2017-11</v>
          </cell>
          <cell r="H1792" t="str">
            <v>IND</v>
          </cell>
          <cell r="I1792"/>
          <cell r="J1792">
            <v>7</v>
          </cell>
          <cell r="K1792">
            <v>2.5</v>
          </cell>
          <cell r="L1792">
            <v>4.5</v>
          </cell>
          <cell r="M1792">
            <v>0.35714285714285715</v>
          </cell>
          <cell r="N1792" t="str">
            <v>-</v>
          </cell>
          <cell r="O1792" t="str">
            <v>-</v>
          </cell>
          <cell r="P1792" t="str">
            <v>-</v>
          </cell>
          <cell r="Q1792" t="str">
            <v>-</v>
          </cell>
          <cell r="R1792" t="str">
            <v>TRS</v>
          </cell>
          <cell r="S1792" t="str">
            <v>-</v>
          </cell>
          <cell r="T1792" t="str">
            <v>-</v>
          </cell>
          <cell r="U1792">
            <v>43040</v>
          </cell>
          <cell r="V1792">
            <v>43069</v>
          </cell>
          <cell r="W1792">
            <v>43069</v>
          </cell>
          <cell r="X1792">
            <v>29</v>
          </cell>
          <cell r="Y1792">
            <v>43069</v>
          </cell>
          <cell r="Z1792">
            <v>0</v>
          </cell>
        </row>
        <row r="1793">
          <cell r="C1793">
            <v>4437</v>
          </cell>
          <cell r="D1793" t="str">
            <v>SERGAR</v>
          </cell>
          <cell r="E1793">
            <v>2017</v>
          </cell>
          <cell r="F1793" t="str">
            <v>TA</v>
          </cell>
          <cell r="G1793" t="str">
            <v>MANTENIMENT CSSat SERVILIANO 2017-11</v>
          </cell>
          <cell r="H1793" t="str">
            <v>IND</v>
          </cell>
          <cell r="I1793"/>
          <cell r="J1793">
            <v>6</v>
          </cell>
          <cell r="K1793">
            <v>1</v>
          </cell>
          <cell r="L1793">
            <v>5</v>
          </cell>
          <cell r="M1793">
            <v>0.16666666666666666</v>
          </cell>
          <cell r="N1793" t="str">
            <v>-</v>
          </cell>
          <cell r="O1793" t="str">
            <v>-</v>
          </cell>
          <cell r="P1793" t="str">
            <v>-</v>
          </cell>
          <cell r="Q1793" t="str">
            <v>-</v>
          </cell>
          <cell r="R1793" t="str">
            <v>TRS</v>
          </cell>
          <cell r="S1793" t="str">
            <v>-</v>
          </cell>
          <cell r="T1793" t="str">
            <v>-</v>
          </cell>
          <cell r="U1793">
            <v>43040</v>
          </cell>
          <cell r="V1793">
            <v>43069</v>
          </cell>
          <cell r="W1793">
            <v>43069</v>
          </cell>
          <cell r="X1793">
            <v>29</v>
          </cell>
          <cell r="Y1793">
            <v>43069</v>
          </cell>
          <cell r="Z1793">
            <v>0</v>
          </cell>
        </row>
        <row r="1794">
          <cell r="C1794">
            <v>4438</v>
          </cell>
          <cell r="D1794" t="str">
            <v>ALELCE</v>
          </cell>
          <cell r="E1794">
            <v>2017</v>
          </cell>
          <cell r="F1794" t="str">
            <v>TA</v>
          </cell>
          <cell r="G1794" t="str">
            <v>MANTENIMENT CSSat CEUTA 2017-11</v>
          </cell>
          <cell r="H1794" t="str">
            <v>IND</v>
          </cell>
          <cell r="I1794"/>
          <cell r="J1794">
            <v>10</v>
          </cell>
          <cell r="K1794">
            <v>10</v>
          </cell>
          <cell r="L1794">
            <v>0</v>
          </cell>
          <cell r="M1794">
            <v>1</v>
          </cell>
          <cell r="N1794" t="str">
            <v>-</v>
          </cell>
          <cell r="O1794" t="str">
            <v>-</v>
          </cell>
          <cell r="P1794" t="str">
            <v>-</v>
          </cell>
          <cell r="Q1794" t="str">
            <v>-</v>
          </cell>
          <cell r="R1794" t="str">
            <v>TRS</v>
          </cell>
          <cell r="S1794" t="str">
            <v>-</v>
          </cell>
          <cell r="T1794" t="str">
            <v>-</v>
          </cell>
          <cell r="U1794">
            <v>43040</v>
          </cell>
          <cell r="V1794">
            <v>43069</v>
          </cell>
          <cell r="W1794">
            <v>43069</v>
          </cell>
          <cell r="X1794">
            <v>29</v>
          </cell>
          <cell r="Y1794">
            <v>43069</v>
          </cell>
          <cell r="Z1794">
            <v>0</v>
          </cell>
        </row>
        <row r="1795">
          <cell r="C1795">
            <v>4439</v>
          </cell>
          <cell r="D1795" t="str">
            <v>ELEMON</v>
          </cell>
          <cell r="E1795">
            <v>2017</v>
          </cell>
          <cell r="F1795" t="str">
            <v>TA</v>
          </cell>
          <cell r="G1795" t="str">
            <v>MANTENIMENT CSSat MONTOLIU 2017-11</v>
          </cell>
          <cell r="H1795" t="str">
            <v>IND</v>
          </cell>
          <cell r="I1795"/>
          <cell r="J1795">
            <v>4</v>
          </cell>
          <cell r="K1795">
            <v>3.25</v>
          </cell>
          <cell r="L1795">
            <v>0.75</v>
          </cell>
          <cell r="M1795">
            <v>0.8125</v>
          </cell>
          <cell r="N1795" t="str">
            <v>-</v>
          </cell>
          <cell r="O1795" t="str">
            <v>-</v>
          </cell>
          <cell r="P1795" t="str">
            <v>-</v>
          </cell>
          <cell r="Q1795" t="str">
            <v>-</v>
          </cell>
          <cell r="R1795" t="str">
            <v>TRS</v>
          </cell>
          <cell r="S1795" t="str">
            <v>-</v>
          </cell>
          <cell r="T1795" t="str">
            <v>-</v>
          </cell>
          <cell r="U1795">
            <v>43040</v>
          </cell>
          <cell r="V1795">
            <v>43069</v>
          </cell>
          <cell r="W1795">
            <v>43069</v>
          </cell>
          <cell r="X1795">
            <v>29</v>
          </cell>
          <cell r="Y1795">
            <v>43069</v>
          </cell>
          <cell r="Z1795">
            <v>0</v>
          </cell>
        </row>
        <row r="1796">
          <cell r="C1796">
            <v>4440</v>
          </cell>
          <cell r="D1796" t="str">
            <v>SUMTAR</v>
          </cell>
          <cell r="E1796">
            <v>2017</v>
          </cell>
          <cell r="F1796" t="str">
            <v>TA</v>
          </cell>
          <cell r="G1796" t="str">
            <v>MANTENIMENT CSSat TARRASENSES 2017-11</v>
          </cell>
          <cell r="H1796" t="str">
            <v>IND</v>
          </cell>
          <cell r="I1796"/>
          <cell r="J1796">
            <v>4</v>
          </cell>
          <cell r="K1796">
            <v>2.75</v>
          </cell>
          <cell r="L1796">
            <v>1.25</v>
          </cell>
          <cell r="M1796">
            <v>0.6875</v>
          </cell>
          <cell r="N1796" t="str">
            <v>-</v>
          </cell>
          <cell r="O1796" t="str">
            <v>-</v>
          </cell>
          <cell r="P1796" t="str">
            <v>-</v>
          </cell>
          <cell r="Q1796" t="str">
            <v>-</v>
          </cell>
          <cell r="R1796" t="str">
            <v>TRS</v>
          </cell>
          <cell r="S1796" t="str">
            <v>-</v>
          </cell>
          <cell r="T1796" t="str">
            <v>-</v>
          </cell>
          <cell r="U1796">
            <v>43040</v>
          </cell>
          <cell r="V1796">
            <v>43069</v>
          </cell>
          <cell r="W1796">
            <v>43069</v>
          </cell>
          <cell r="X1796">
            <v>29</v>
          </cell>
          <cell r="Y1796">
            <v>43069</v>
          </cell>
          <cell r="Z1796">
            <v>0</v>
          </cell>
        </row>
        <row r="1797">
          <cell r="C1797">
            <v>4441</v>
          </cell>
          <cell r="D1797" t="str">
            <v>ELECAR</v>
          </cell>
          <cell r="E1797">
            <v>2017</v>
          </cell>
          <cell r="F1797" t="str">
            <v>TA</v>
          </cell>
          <cell r="G1797" t="str">
            <v>MANTENIMENT CSSat CARDENER 2017-11</v>
          </cell>
          <cell r="H1797" t="str">
            <v>IND</v>
          </cell>
          <cell r="I1797"/>
          <cell r="J1797">
            <v>5</v>
          </cell>
          <cell r="K1797">
            <v>5</v>
          </cell>
          <cell r="L1797">
            <v>0</v>
          </cell>
          <cell r="M1797">
            <v>1</v>
          </cell>
          <cell r="N1797" t="str">
            <v>-</v>
          </cell>
          <cell r="O1797" t="str">
            <v>-</v>
          </cell>
          <cell r="P1797" t="str">
            <v>-</v>
          </cell>
          <cell r="Q1797" t="str">
            <v>-</v>
          </cell>
          <cell r="R1797" t="str">
            <v>TRS</v>
          </cell>
          <cell r="S1797" t="str">
            <v>-</v>
          </cell>
          <cell r="T1797" t="str">
            <v>-</v>
          </cell>
          <cell r="U1797">
            <v>43040</v>
          </cell>
          <cell r="V1797">
            <v>43069</v>
          </cell>
          <cell r="W1797">
            <v>43069</v>
          </cell>
          <cell r="X1797">
            <v>29</v>
          </cell>
          <cell r="Y1797">
            <v>43069</v>
          </cell>
          <cell r="Z1797">
            <v>0</v>
          </cell>
        </row>
        <row r="1798">
          <cell r="C1798">
            <v>4442</v>
          </cell>
          <cell r="D1798" t="str">
            <v>ENEBEN</v>
          </cell>
          <cell r="E1798">
            <v>2017</v>
          </cell>
          <cell r="F1798" t="str">
            <v>TA</v>
          </cell>
          <cell r="G1798" t="str">
            <v>MANTENIMENT CSSat BENASQUE 2017-11</v>
          </cell>
          <cell r="H1798" t="str">
            <v>IND</v>
          </cell>
          <cell r="I1798"/>
          <cell r="J1798">
            <v>4</v>
          </cell>
          <cell r="K1798">
            <v>2.25</v>
          </cell>
          <cell r="L1798">
            <v>1.75</v>
          </cell>
          <cell r="M1798">
            <v>0.5625</v>
          </cell>
          <cell r="N1798" t="str">
            <v>-</v>
          </cell>
          <cell r="O1798" t="str">
            <v>-</v>
          </cell>
          <cell r="P1798" t="str">
            <v>-</v>
          </cell>
          <cell r="Q1798" t="str">
            <v>-</v>
          </cell>
          <cell r="R1798" t="str">
            <v>TRS</v>
          </cell>
          <cell r="S1798" t="str">
            <v>-</v>
          </cell>
          <cell r="T1798" t="str">
            <v>-</v>
          </cell>
          <cell r="U1798">
            <v>43040</v>
          </cell>
          <cell r="V1798">
            <v>43069</v>
          </cell>
          <cell r="W1798">
            <v>43069</v>
          </cell>
          <cell r="X1798">
            <v>29</v>
          </cell>
          <cell r="Y1798">
            <v>43069</v>
          </cell>
          <cell r="Z1798">
            <v>0</v>
          </cell>
        </row>
        <row r="1799">
          <cell r="C1799">
            <v>4443</v>
          </cell>
          <cell r="D1799" t="str">
            <v>ELEALB</v>
          </cell>
          <cell r="E1799">
            <v>2017</v>
          </cell>
          <cell r="F1799" t="str">
            <v>TA</v>
          </cell>
          <cell r="G1799" t="str">
            <v>MANTENIMENT CSSat ALBATARREC 2017-11</v>
          </cell>
          <cell r="H1799" t="str">
            <v>IND</v>
          </cell>
          <cell r="I1799"/>
          <cell r="J1799">
            <v>4</v>
          </cell>
          <cell r="K1799">
            <v>2.5</v>
          </cell>
          <cell r="L1799">
            <v>1.5</v>
          </cell>
          <cell r="M1799">
            <v>0.625</v>
          </cell>
          <cell r="N1799" t="str">
            <v>-</v>
          </cell>
          <cell r="O1799" t="str">
            <v>-</v>
          </cell>
          <cell r="P1799" t="str">
            <v>-</v>
          </cell>
          <cell r="Q1799" t="str">
            <v>-</v>
          </cell>
          <cell r="R1799" t="str">
            <v>TRS</v>
          </cell>
          <cell r="S1799" t="str">
            <v>-</v>
          </cell>
          <cell r="T1799" t="str">
            <v>-</v>
          </cell>
          <cell r="U1799">
            <v>43040</v>
          </cell>
          <cell r="V1799">
            <v>43069</v>
          </cell>
          <cell r="W1799">
            <v>43069</v>
          </cell>
          <cell r="X1799">
            <v>29</v>
          </cell>
          <cell r="Y1799">
            <v>43069</v>
          </cell>
          <cell r="Z1799">
            <v>0</v>
          </cell>
        </row>
        <row r="1800">
          <cell r="C1800">
            <v>4444</v>
          </cell>
          <cell r="D1800" t="str">
            <v>ELTOSE</v>
          </cell>
          <cell r="E1800">
            <v>2017</v>
          </cell>
          <cell r="F1800" t="str">
            <v>TA</v>
          </cell>
          <cell r="G1800" t="str">
            <v>MANTENIMENT CSSat T.SEGRE 2017-11</v>
          </cell>
          <cell r="H1800" t="str">
            <v>IND</v>
          </cell>
          <cell r="I1800"/>
          <cell r="J1800">
            <v>4</v>
          </cell>
          <cell r="K1800">
            <v>1</v>
          </cell>
          <cell r="L1800">
            <v>3</v>
          </cell>
          <cell r="M1800">
            <v>0.25</v>
          </cell>
          <cell r="N1800" t="str">
            <v>-</v>
          </cell>
          <cell r="O1800" t="str">
            <v>-</v>
          </cell>
          <cell r="P1800" t="str">
            <v>-</v>
          </cell>
          <cell r="Q1800" t="str">
            <v>-</v>
          </cell>
          <cell r="R1800" t="str">
            <v>TRS</v>
          </cell>
          <cell r="S1800" t="str">
            <v>-</v>
          </cell>
          <cell r="T1800" t="str">
            <v>-</v>
          </cell>
          <cell r="U1800">
            <v>43040</v>
          </cell>
          <cell r="V1800">
            <v>43069</v>
          </cell>
          <cell r="W1800">
            <v>43069</v>
          </cell>
          <cell r="X1800">
            <v>29</v>
          </cell>
          <cell r="Y1800">
            <v>43069</v>
          </cell>
          <cell r="Z1800">
            <v>0</v>
          </cell>
        </row>
        <row r="1801">
          <cell r="C1801">
            <v>4445</v>
          </cell>
          <cell r="D1801" t="str">
            <v>EMDEPO</v>
          </cell>
          <cell r="E1801">
            <v>2017</v>
          </cell>
          <cell r="F1801" t="str">
            <v>TA</v>
          </cell>
          <cell r="G1801" t="str">
            <v>MANTENIMENT CSSat PONTS 2017-11</v>
          </cell>
          <cell r="H1801" t="str">
            <v>IND</v>
          </cell>
          <cell r="I1801">
            <v>6</v>
          </cell>
          <cell r="J1801">
            <v>4</v>
          </cell>
          <cell r="K1801">
            <v>4</v>
          </cell>
          <cell r="L1801">
            <v>0</v>
          </cell>
          <cell r="M1801">
            <v>1</v>
          </cell>
          <cell r="N1801" t="str">
            <v>-</v>
          </cell>
          <cell r="O1801" t="str">
            <v>-</v>
          </cell>
          <cell r="P1801" t="str">
            <v>-</v>
          </cell>
          <cell r="Q1801" t="str">
            <v>-</v>
          </cell>
          <cell r="R1801" t="str">
            <v>TRS</v>
          </cell>
          <cell r="S1801" t="str">
            <v>-</v>
          </cell>
          <cell r="T1801" t="str">
            <v>-</v>
          </cell>
          <cell r="U1801">
            <v>43040</v>
          </cell>
          <cell r="V1801">
            <v>43069</v>
          </cell>
          <cell r="W1801">
            <v>43069</v>
          </cell>
          <cell r="X1801">
            <v>29</v>
          </cell>
          <cell r="Y1801">
            <v>43069</v>
          </cell>
          <cell r="Z1801">
            <v>0</v>
          </cell>
        </row>
        <row r="1802">
          <cell r="C1802">
            <v>4446</v>
          </cell>
          <cell r="D1802" t="str">
            <v>AGRENE</v>
          </cell>
          <cell r="E1802">
            <v>2017</v>
          </cell>
          <cell r="F1802" t="str">
            <v>TA</v>
          </cell>
          <cell r="G1802" t="str">
            <v>Reparacio RTU CAP-PRX N/S 139-2015 CT MURALLA</v>
          </cell>
          <cell r="H1802" t="str">
            <v>IND</v>
          </cell>
          <cell r="I1802"/>
          <cell r="J1802">
            <v>4</v>
          </cell>
          <cell r="K1802">
            <v>6</v>
          </cell>
          <cell r="L1802">
            <v>-2</v>
          </cell>
          <cell r="M1802">
            <v>1.5</v>
          </cell>
          <cell r="N1802" t="str">
            <v>-</v>
          </cell>
          <cell r="O1802" t="str">
            <v>-</v>
          </cell>
          <cell r="P1802" t="str">
            <v>-</v>
          </cell>
          <cell r="Q1802" t="str">
            <v>MTS</v>
          </cell>
          <cell r="R1802" t="str">
            <v>-</v>
          </cell>
          <cell r="S1802" t="str">
            <v>-</v>
          </cell>
          <cell r="T1802" t="str">
            <v>-</v>
          </cell>
          <cell r="U1802">
            <v>43042</v>
          </cell>
          <cell r="V1802">
            <v>43047</v>
          </cell>
          <cell r="W1802">
            <v>43047</v>
          </cell>
          <cell r="X1802">
            <v>5</v>
          </cell>
          <cell r="Y1802">
            <v>43047</v>
          </cell>
          <cell r="Z1802">
            <v>0</v>
          </cell>
        </row>
        <row r="1803">
          <cell r="C1803">
            <v>4447</v>
          </cell>
          <cell r="D1803" t="str">
            <v>EUROPAC</v>
          </cell>
          <cell r="E1803">
            <v>2017</v>
          </cell>
          <cell r="F1803" t="str">
            <v>TA</v>
          </cell>
          <cell r="G1803" t="str">
            <v>Reparacio SISTEMA TD S.E. FRAGA - COG.EUROPAC</v>
          </cell>
          <cell r="H1803" t="str">
            <v>IND</v>
          </cell>
          <cell r="I1803"/>
          <cell r="J1803">
            <v>10</v>
          </cell>
          <cell r="K1803">
            <v>9.08</v>
          </cell>
          <cell r="L1803">
            <v>0.91999999999999993</v>
          </cell>
          <cell r="M1803">
            <v>0.90800000000000003</v>
          </cell>
          <cell r="N1803" t="str">
            <v>-</v>
          </cell>
          <cell r="O1803" t="str">
            <v>-</v>
          </cell>
          <cell r="P1803" t="str">
            <v>EMM</v>
          </cell>
          <cell r="Q1803" t="str">
            <v>-</v>
          </cell>
          <cell r="R1803" t="str">
            <v>-</v>
          </cell>
          <cell r="S1803" t="str">
            <v>-</v>
          </cell>
          <cell r="T1803" t="str">
            <v>-</v>
          </cell>
          <cell r="U1803">
            <v>43032</v>
          </cell>
          <cell r="V1803">
            <v>43047</v>
          </cell>
          <cell r="W1803">
            <v>43047</v>
          </cell>
          <cell r="X1803">
            <v>14</v>
          </cell>
          <cell r="Y1803">
            <v>43046</v>
          </cell>
          <cell r="Z1803">
            <v>-1</v>
          </cell>
        </row>
        <row r="1804">
          <cell r="C1804">
            <v>4448</v>
          </cell>
          <cell r="D1804" t="str">
            <v>ORMAZA</v>
          </cell>
          <cell r="E1804">
            <v>2017</v>
          </cell>
          <cell r="F1804" t="str">
            <v>TA</v>
          </cell>
          <cell r="G1804" t="str">
            <v>CC SCADA S.DEL CABRERA v3,3</v>
          </cell>
          <cell r="H1804" t="str">
            <v>IND</v>
          </cell>
          <cell r="I1804"/>
          <cell r="J1804">
            <v>13</v>
          </cell>
          <cell r="K1804">
            <v>8.5</v>
          </cell>
          <cell r="L1804">
            <v>4.5</v>
          </cell>
          <cell r="M1804">
            <v>0.65384615384615385</v>
          </cell>
          <cell r="N1804" t="str">
            <v>-</v>
          </cell>
          <cell r="O1804" t="str">
            <v>-</v>
          </cell>
          <cell r="P1804" t="str">
            <v>-</v>
          </cell>
          <cell r="Q1804" t="str">
            <v>JMG</v>
          </cell>
          <cell r="R1804" t="str">
            <v>-</v>
          </cell>
          <cell r="S1804" t="str">
            <v>-</v>
          </cell>
          <cell r="T1804" t="str">
            <v>-</v>
          </cell>
          <cell r="U1804">
            <v>43046</v>
          </cell>
          <cell r="V1804">
            <v>43080</v>
          </cell>
          <cell r="W1804">
            <v>43080</v>
          </cell>
          <cell r="X1804">
            <v>34</v>
          </cell>
          <cell r="Y1804">
            <v>43083</v>
          </cell>
          <cell r="Z1804">
            <v>3</v>
          </cell>
        </row>
        <row r="1805">
          <cell r="C1805">
            <v>4449</v>
          </cell>
          <cell r="D1805" t="str">
            <v>ORMAZA</v>
          </cell>
          <cell r="E1805">
            <v>2017</v>
          </cell>
          <cell r="F1805" t="str">
            <v>TA</v>
          </cell>
          <cell r="G1805" t="str">
            <v>Inst. y PEM RTU S.E. QUEREÑO v2.0</v>
          </cell>
          <cell r="H1805" t="str">
            <v>IND</v>
          </cell>
          <cell r="I1805"/>
          <cell r="J1805">
            <v>10</v>
          </cell>
          <cell r="K1805">
            <v>2</v>
          </cell>
          <cell r="L1805">
            <v>8</v>
          </cell>
          <cell r="M1805">
            <v>0.2</v>
          </cell>
          <cell r="N1805" t="str">
            <v>-</v>
          </cell>
          <cell r="O1805" t="str">
            <v>-</v>
          </cell>
          <cell r="P1805" t="str">
            <v>-</v>
          </cell>
          <cell r="Q1805" t="str">
            <v>JMG</v>
          </cell>
          <cell r="R1805" t="str">
            <v>-</v>
          </cell>
          <cell r="S1805" t="str">
            <v>-</v>
          </cell>
          <cell r="T1805" t="str">
            <v>-</v>
          </cell>
          <cell r="U1805">
            <v>43046</v>
          </cell>
          <cell r="V1805">
            <v>43080</v>
          </cell>
          <cell r="W1805">
            <v>43080</v>
          </cell>
          <cell r="X1805">
            <v>34</v>
          </cell>
          <cell r="Y1805">
            <v>43083</v>
          </cell>
          <cell r="Z1805">
            <v>3</v>
          </cell>
        </row>
        <row r="1806">
          <cell r="C1806">
            <v>4450</v>
          </cell>
          <cell r="D1806" t="str">
            <v>SITEL</v>
          </cell>
          <cell r="E1806">
            <v>2017</v>
          </cell>
          <cell r="F1806" t="str">
            <v>TA</v>
          </cell>
          <cell r="G1806" t="str">
            <v>Manguera COM CAP32/PRX - GSM</v>
          </cell>
          <cell r="H1806" t="str">
            <v>OF4406</v>
          </cell>
          <cell r="I1806"/>
          <cell r="J1806">
            <v>0.5</v>
          </cell>
          <cell r="K1806">
            <v>0.33</v>
          </cell>
          <cell r="L1806">
            <v>0.16999999999999998</v>
          </cell>
          <cell r="M1806">
            <v>0.66</v>
          </cell>
          <cell r="N1806" t="str">
            <v>-</v>
          </cell>
          <cell r="O1806" t="str">
            <v>-</v>
          </cell>
          <cell r="P1806" t="str">
            <v>EMM</v>
          </cell>
          <cell r="Q1806" t="str">
            <v>-</v>
          </cell>
          <cell r="R1806" t="str">
            <v>-</v>
          </cell>
          <cell r="S1806" t="str">
            <v>-</v>
          </cell>
          <cell r="T1806" t="str">
            <v>-</v>
          </cell>
          <cell r="U1806">
            <v>43052</v>
          </cell>
          <cell r="V1806">
            <v>43052</v>
          </cell>
          <cell r="W1806">
            <v>43052</v>
          </cell>
          <cell r="X1806">
            <v>0</v>
          </cell>
          <cell r="Y1806">
            <v>43052</v>
          </cell>
          <cell r="Z1806">
            <v>0</v>
          </cell>
        </row>
        <row r="1807">
          <cell r="C1807">
            <v>4451</v>
          </cell>
          <cell r="D1807" t="str">
            <v>PEUSA</v>
          </cell>
          <cell r="E1807">
            <v>2017</v>
          </cell>
          <cell r="F1807" t="str">
            <v>TA</v>
          </cell>
          <cell r="G1807" t="str">
            <v>PROVES ENLLAÇ F.O. S.E. ADRALL v1.0</v>
          </cell>
          <cell r="H1807" t="str">
            <v>IND</v>
          </cell>
          <cell r="I1807"/>
          <cell r="J1807">
            <v>9</v>
          </cell>
          <cell r="K1807">
            <v>8</v>
          </cell>
          <cell r="L1807">
            <v>1</v>
          </cell>
          <cell r="M1807">
            <v>0.88888888888888884</v>
          </cell>
          <cell r="N1807" t="str">
            <v>-</v>
          </cell>
          <cell r="O1807" t="str">
            <v>-</v>
          </cell>
          <cell r="P1807" t="str">
            <v>-</v>
          </cell>
          <cell r="Q1807" t="str">
            <v>-</v>
          </cell>
          <cell r="R1807" t="str">
            <v>TRS</v>
          </cell>
          <cell r="S1807" t="str">
            <v>-</v>
          </cell>
          <cell r="T1807" t="str">
            <v>-</v>
          </cell>
          <cell r="U1807">
            <v>43047</v>
          </cell>
          <cell r="V1807">
            <v>43087</v>
          </cell>
          <cell r="W1807">
            <v>43087</v>
          </cell>
          <cell r="X1807">
            <v>40</v>
          </cell>
          <cell r="Y1807">
            <v>43089</v>
          </cell>
          <cell r="Z1807">
            <v>2</v>
          </cell>
        </row>
        <row r="1808">
          <cell r="C1808">
            <v>4452</v>
          </cell>
          <cell r="D1808" t="str">
            <v>ATAING</v>
          </cell>
          <cell r="E1808">
            <v>2017</v>
          </cell>
          <cell r="F1808" t="str">
            <v>TA</v>
          </cell>
          <cell r="G1808" t="str">
            <v>MODULO CS-MEDEL Export v1.0</v>
          </cell>
          <cell r="H1808" t="str">
            <v>IND</v>
          </cell>
          <cell r="I1808"/>
          <cell r="J1808">
            <v>18</v>
          </cell>
          <cell r="K1808">
            <v>15</v>
          </cell>
          <cell r="L1808">
            <v>3</v>
          </cell>
          <cell r="M1808">
            <v>0.83333333333333337</v>
          </cell>
          <cell r="N1808" t="str">
            <v>-</v>
          </cell>
          <cell r="O1808" t="str">
            <v>-</v>
          </cell>
          <cell r="P1808" t="str">
            <v>-</v>
          </cell>
          <cell r="Q1808" t="str">
            <v>-</v>
          </cell>
          <cell r="R1808" t="str">
            <v>TRS</v>
          </cell>
          <cell r="S1808" t="str">
            <v>-</v>
          </cell>
          <cell r="T1808" t="str">
            <v>-</v>
          </cell>
          <cell r="U1808">
            <v>41957</v>
          </cell>
          <cell r="V1808">
            <v>43056</v>
          </cell>
          <cell r="W1808">
            <v>43067</v>
          </cell>
          <cell r="X1808">
            <v>1083</v>
          </cell>
          <cell r="Y1808">
            <v>43067</v>
          </cell>
          <cell r="Z1808">
            <v>0</v>
          </cell>
        </row>
        <row r="1809">
          <cell r="C1809">
            <v>4453</v>
          </cell>
          <cell r="D1809" t="str">
            <v>SERRON</v>
          </cell>
          <cell r="E1809">
            <v>2017</v>
          </cell>
          <cell r="F1809" t="str">
            <v>TA</v>
          </cell>
          <cell r="G1809" t="str">
            <v>Re-Instal.lacio SW CSSat SERRANIA</v>
          </cell>
          <cell r="H1809" t="str">
            <v>IND</v>
          </cell>
          <cell r="I1809"/>
          <cell r="J1809">
            <v>10.25</v>
          </cell>
          <cell r="K1809">
            <v>6.34</v>
          </cell>
          <cell r="L1809">
            <v>3.91</v>
          </cell>
          <cell r="M1809">
            <v>0.61853658536585365</v>
          </cell>
          <cell r="N1809" t="str">
            <v>-</v>
          </cell>
          <cell r="O1809" t="str">
            <v>-</v>
          </cell>
          <cell r="P1809" t="str">
            <v>-</v>
          </cell>
          <cell r="Q1809" t="str">
            <v>-</v>
          </cell>
          <cell r="R1809" t="str">
            <v>TRS</v>
          </cell>
          <cell r="S1809" t="str">
            <v>-</v>
          </cell>
          <cell r="T1809" t="str">
            <v>-</v>
          </cell>
          <cell r="U1809">
            <v>43054</v>
          </cell>
          <cell r="V1809">
            <v>43063</v>
          </cell>
          <cell r="W1809">
            <v>43063</v>
          </cell>
          <cell r="X1809">
            <v>9</v>
          </cell>
          <cell r="Y1809">
            <v>43066</v>
          </cell>
          <cell r="Z1809">
            <v>3</v>
          </cell>
        </row>
        <row r="1810">
          <cell r="C1810">
            <v>4454</v>
          </cell>
          <cell r="D1810" t="str">
            <v>ORMAZA</v>
          </cell>
          <cell r="E1810">
            <v>2017</v>
          </cell>
          <cell r="F1810" t="str">
            <v>TA</v>
          </cell>
          <cell r="G1810" t="str">
            <v>CC SCADA TEDIS.Net S.SERVAN v1.1</v>
          </cell>
          <cell r="H1810" t="str">
            <v>IND</v>
          </cell>
          <cell r="I1810"/>
          <cell r="J1810">
            <v>6</v>
          </cell>
          <cell r="K1810">
            <v>8.67</v>
          </cell>
          <cell r="L1810">
            <v>-2.67</v>
          </cell>
          <cell r="M1810">
            <v>1.4450000000000001</v>
          </cell>
          <cell r="N1810" t="str">
            <v>-</v>
          </cell>
          <cell r="O1810" t="str">
            <v>-</v>
          </cell>
          <cell r="P1810" t="str">
            <v>-</v>
          </cell>
          <cell r="Q1810" t="str">
            <v>JMG</v>
          </cell>
          <cell r="R1810" t="str">
            <v>-</v>
          </cell>
          <cell r="S1810" t="str">
            <v>-</v>
          </cell>
          <cell r="T1810" t="str">
            <v>-</v>
          </cell>
          <cell r="U1810">
            <v>43056</v>
          </cell>
          <cell r="V1810">
            <v>43070</v>
          </cell>
          <cell r="W1810">
            <v>43143</v>
          </cell>
          <cell r="X1810">
            <v>14</v>
          </cell>
          <cell r="Y1810">
            <v>43143</v>
          </cell>
          <cell r="Z1810">
            <v>0</v>
          </cell>
        </row>
        <row r="1811">
          <cell r="C1811">
            <v>4455</v>
          </cell>
          <cell r="D1811" t="str">
            <v>ORMAZA</v>
          </cell>
          <cell r="E1811">
            <v>2017</v>
          </cell>
          <cell r="F1811" t="str">
            <v>TA</v>
          </cell>
          <cell r="G1811" t="str">
            <v>CC SCADA TEDIS.Net S.SERVAN v1.2</v>
          </cell>
          <cell r="H1811" t="str">
            <v>IND</v>
          </cell>
          <cell r="I1811"/>
          <cell r="J1811">
            <v>6</v>
          </cell>
          <cell r="K1811">
            <v>7.17</v>
          </cell>
          <cell r="L1811">
            <v>-1.17</v>
          </cell>
          <cell r="M1811">
            <v>1.1950000000000001</v>
          </cell>
          <cell r="N1811" t="str">
            <v>-</v>
          </cell>
          <cell r="O1811" t="str">
            <v>-</v>
          </cell>
          <cell r="P1811" t="str">
            <v>-</v>
          </cell>
          <cell r="Q1811" t="str">
            <v>JMG</v>
          </cell>
          <cell r="R1811" t="str">
            <v>-</v>
          </cell>
          <cell r="S1811" t="str">
            <v>-</v>
          </cell>
          <cell r="T1811" t="str">
            <v>-</v>
          </cell>
          <cell r="U1811">
            <v>43056</v>
          </cell>
          <cell r="V1811">
            <v>43070</v>
          </cell>
          <cell r="W1811">
            <v>43193</v>
          </cell>
          <cell r="X1811">
            <v>14</v>
          </cell>
          <cell r="Y1811">
            <v>43193</v>
          </cell>
          <cell r="Z1811">
            <v>0</v>
          </cell>
        </row>
        <row r="1812">
          <cell r="C1812">
            <v>4456</v>
          </cell>
          <cell r="D1812" t="str">
            <v>MOELCU</v>
          </cell>
          <cell r="E1812">
            <v>2017</v>
          </cell>
          <cell r="F1812" t="str">
            <v>TA</v>
          </cell>
          <cell r="G1812" t="str">
            <v>Manguera COM CAP32 - nPort 5110</v>
          </cell>
          <cell r="H1812" t="str">
            <v>OF4196</v>
          </cell>
          <cell r="I1812"/>
          <cell r="J1812">
            <v>0.5</v>
          </cell>
          <cell r="K1812">
            <v>0.33</v>
          </cell>
          <cell r="L1812">
            <v>0.16999999999999998</v>
          </cell>
          <cell r="M1812">
            <v>0.66</v>
          </cell>
          <cell r="N1812" t="str">
            <v>-</v>
          </cell>
          <cell r="O1812" t="str">
            <v>-</v>
          </cell>
          <cell r="P1812" t="str">
            <v>EMM</v>
          </cell>
          <cell r="Q1812" t="str">
            <v>-</v>
          </cell>
          <cell r="R1812" t="str">
            <v>-</v>
          </cell>
          <cell r="S1812" t="str">
            <v>-</v>
          </cell>
          <cell r="T1812" t="str">
            <v>-</v>
          </cell>
          <cell r="U1812">
            <v>43060</v>
          </cell>
          <cell r="V1812">
            <v>43060</v>
          </cell>
          <cell r="W1812">
            <v>43060</v>
          </cell>
          <cell r="X1812">
            <v>0</v>
          </cell>
          <cell r="Y1812">
            <v>43060</v>
          </cell>
          <cell r="Z1812">
            <v>0</v>
          </cell>
        </row>
        <row r="1813">
          <cell r="C1813">
            <v>4457</v>
          </cell>
          <cell r="D1813" t="str">
            <v>ELEEBR</v>
          </cell>
          <cell r="E1813">
            <v>2017</v>
          </cell>
          <cell r="F1813" t="str">
            <v>TA</v>
          </cell>
          <cell r="G1813" t="str">
            <v>SUPORT CSSat EEBRO 2,017</v>
          </cell>
          <cell r="H1813" t="str">
            <v>IND</v>
          </cell>
          <cell r="I1813"/>
          <cell r="J1813">
            <v>25</v>
          </cell>
          <cell r="K1813">
            <v>25</v>
          </cell>
          <cell r="L1813">
            <v>0</v>
          </cell>
          <cell r="M1813">
            <v>1</v>
          </cell>
          <cell r="N1813" t="str">
            <v>-</v>
          </cell>
          <cell r="O1813" t="str">
            <v>-</v>
          </cell>
          <cell r="P1813" t="str">
            <v>-</v>
          </cell>
          <cell r="Q1813" t="str">
            <v>-</v>
          </cell>
          <cell r="R1813" t="str">
            <v>TRS</v>
          </cell>
          <cell r="S1813" t="str">
            <v>-</v>
          </cell>
          <cell r="T1813" t="str">
            <v>-</v>
          </cell>
          <cell r="U1813">
            <v>42737</v>
          </cell>
          <cell r="V1813">
            <v>43061</v>
          </cell>
          <cell r="W1813">
            <v>43061</v>
          </cell>
          <cell r="X1813">
            <v>320</v>
          </cell>
          <cell r="Y1813">
            <v>43061</v>
          </cell>
          <cell r="Z1813">
            <v>0</v>
          </cell>
        </row>
        <row r="1814">
          <cell r="C1814">
            <v>4458</v>
          </cell>
          <cell r="D1814" t="str">
            <v>ELEEBR</v>
          </cell>
          <cell r="E1814">
            <v>2017</v>
          </cell>
          <cell r="F1814" t="str">
            <v>TA</v>
          </cell>
          <cell r="G1814" t="str">
            <v>1 x Mang. COM CONTADOR - GSM</v>
          </cell>
          <cell r="H1814" t="str">
            <v>IND</v>
          </cell>
          <cell r="I1814"/>
          <cell r="J1814">
            <v>0.5</v>
          </cell>
          <cell r="K1814">
            <v>0.41</v>
          </cell>
          <cell r="L1814">
            <v>9.0000000000000024E-2</v>
          </cell>
          <cell r="M1814">
            <v>0.82</v>
          </cell>
          <cell r="N1814" t="str">
            <v>-</v>
          </cell>
          <cell r="O1814" t="str">
            <v>-</v>
          </cell>
          <cell r="P1814" t="str">
            <v>EMM</v>
          </cell>
          <cell r="Q1814" t="str">
            <v>-</v>
          </cell>
          <cell r="R1814" t="str">
            <v>-</v>
          </cell>
          <cell r="S1814" t="str">
            <v>-</v>
          </cell>
          <cell r="T1814" t="str">
            <v>-</v>
          </cell>
          <cell r="U1814">
            <v>43063</v>
          </cell>
          <cell r="V1814">
            <v>43063</v>
          </cell>
          <cell r="W1814">
            <v>43063</v>
          </cell>
          <cell r="X1814">
            <v>0</v>
          </cell>
          <cell r="Y1814">
            <v>43063</v>
          </cell>
          <cell r="Z1814">
            <v>0</v>
          </cell>
        </row>
        <row r="1815">
          <cell r="C1815">
            <v>4459</v>
          </cell>
          <cell r="D1815" t="str">
            <v>ORMAZA</v>
          </cell>
          <cell r="E1815">
            <v>2017</v>
          </cell>
          <cell r="F1815" t="str">
            <v>TA</v>
          </cell>
          <cell r="G1815" t="str">
            <v>CC SCADA TEDIS.Net HAIZEA WIND v1.0</v>
          </cell>
          <cell r="H1815" t="str">
            <v>PPAL</v>
          </cell>
          <cell r="I1815"/>
          <cell r="J1815">
            <v>44</v>
          </cell>
          <cell r="K1815">
            <v>20.92</v>
          </cell>
          <cell r="L1815">
            <v>23.08</v>
          </cell>
          <cell r="M1815">
            <v>0.47545454545454552</v>
          </cell>
          <cell r="N1815" t="str">
            <v>-</v>
          </cell>
          <cell r="O1815" t="str">
            <v>-</v>
          </cell>
          <cell r="P1815" t="str">
            <v>-</v>
          </cell>
          <cell r="Q1815" t="str">
            <v>JMG</v>
          </cell>
          <cell r="R1815" t="str">
            <v>-</v>
          </cell>
          <cell r="S1815" t="str">
            <v>-</v>
          </cell>
          <cell r="T1815" t="str">
            <v>-</v>
          </cell>
          <cell r="U1815">
            <v>43067</v>
          </cell>
          <cell r="V1815">
            <v>43131</v>
          </cell>
          <cell r="W1815">
            <v>43153</v>
          </cell>
          <cell r="X1815">
            <v>63</v>
          </cell>
          <cell r="Y1815">
            <v>43153</v>
          </cell>
          <cell r="Z1815">
            <v>0</v>
          </cell>
        </row>
        <row r="1816">
          <cell r="C1816">
            <v>4460</v>
          </cell>
          <cell r="D1816" t="str">
            <v>ORMAZA</v>
          </cell>
          <cell r="E1816">
            <v>2017</v>
          </cell>
          <cell r="F1816" t="str">
            <v>TA</v>
          </cell>
          <cell r="G1816" t="str">
            <v>PEM CC SCADA TEDIS.Net HAIZEA WIND v1.0</v>
          </cell>
          <cell r="H1816" t="str">
            <v>OF4459</v>
          </cell>
          <cell r="I1816"/>
          <cell r="J1816">
            <v>40</v>
          </cell>
          <cell r="K1816">
            <v>40.75</v>
          </cell>
          <cell r="L1816">
            <v>-0.75</v>
          </cell>
          <cell r="M1816">
            <v>1.01875</v>
          </cell>
          <cell r="N1816" t="str">
            <v>-</v>
          </cell>
          <cell r="O1816" t="str">
            <v>-</v>
          </cell>
          <cell r="P1816" t="str">
            <v>-</v>
          </cell>
          <cell r="Q1816" t="str">
            <v>JMG</v>
          </cell>
          <cell r="R1816" t="str">
            <v>-</v>
          </cell>
          <cell r="S1816" t="str">
            <v>-</v>
          </cell>
          <cell r="T1816" t="str">
            <v>-</v>
          </cell>
          <cell r="U1816">
            <v>43067</v>
          </cell>
          <cell r="V1816">
            <v>43131</v>
          </cell>
          <cell r="W1816">
            <v>43364</v>
          </cell>
          <cell r="X1816">
            <v>63</v>
          </cell>
          <cell r="Y1816">
            <v>43364</v>
          </cell>
          <cell r="Z1816">
            <v>0</v>
          </cell>
        </row>
        <row r="1817">
          <cell r="C1817">
            <v>4461</v>
          </cell>
          <cell r="D1817" t="str">
            <v>ORMAZA</v>
          </cell>
          <cell r="E1817">
            <v>2017</v>
          </cell>
          <cell r="F1817" t="str">
            <v>TA</v>
          </cell>
          <cell r="G1817" t="str">
            <v>CC SCADA TEDIS.Net ERCROS v2.0</v>
          </cell>
          <cell r="H1817" t="str">
            <v>OF4342</v>
          </cell>
          <cell r="I1817"/>
          <cell r="J1817">
            <v>37</v>
          </cell>
          <cell r="K1817">
            <v>42.58</v>
          </cell>
          <cell r="L1817">
            <v>-5.5799999999999983</v>
          </cell>
          <cell r="M1817">
            <v>1.1508108108108108</v>
          </cell>
          <cell r="N1817" t="str">
            <v>-</v>
          </cell>
          <cell r="O1817" t="str">
            <v>-</v>
          </cell>
          <cell r="P1817" t="str">
            <v>-</v>
          </cell>
          <cell r="Q1817" t="str">
            <v>-</v>
          </cell>
          <cell r="R1817" t="str">
            <v>EDC</v>
          </cell>
          <cell r="S1817" t="str">
            <v>-</v>
          </cell>
          <cell r="T1817" t="str">
            <v>-</v>
          </cell>
          <cell r="U1817">
            <v>43068</v>
          </cell>
          <cell r="V1817">
            <v>43080</v>
          </cell>
          <cell r="W1817">
            <v>43144</v>
          </cell>
          <cell r="X1817">
            <v>12</v>
          </cell>
          <cell r="Y1817">
            <v>43144</v>
          </cell>
          <cell r="Z1817">
            <v>0</v>
          </cell>
        </row>
        <row r="1818">
          <cell r="C1818"/>
          <cell r="D1818"/>
          <cell r="E1818"/>
          <cell r="F1818"/>
          <cell r="G1818"/>
          <cell r="H1818"/>
          <cell r="I1818"/>
          <cell r="J1818">
            <v>296.35000000000002</v>
          </cell>
          <cell r="K1818">
            <v>247.25</v>
          </cell>
          <cell r="L1818">
            <v>49.100000000000023</v>
          </cell>
          <cell r="M1818"/>
          <cell r="N1818"/>
          <cell r="O1818"/>
          <cell r="P1818"/>
          <cell r="Q1818"/>
          <cell r="R1818"/>
          <cell r="S1818"/>
          <cell r="T1818"/>
          <cell r="U1818"/>
          <cell r="V1818"/>
          <cell r="W1818"/>
          <cell r="X1818"/>
          <cell r="Y1818"/>
          <cell r="Z1818">
            <v>35</v>
          </cell>
        </row>
        <row r="1819">
          <cell r="L1819"/>
          <cell r="M1819"/>
          <cell r="Z1819"/>
        </row>
        <row r="1820">
          <cell r="D1820"/>
          <cell r="E1820"/>
          <cell r="F1820"/>
          <cell r="G1820"/>
          <cell r="H1820"/>
          <cell r="I1820"/>
          <cell r="J1820"/>
          <cell r="K1820"/>
          <cell r="L1820"/>
          <cell r="M1820"/>
          <cell r="N1820"/>
          <cell r="O1820"/>
          <cell r="P1820"/>
          <cell r="Q1820"/>
          <cell r="R1820"/>
          <cell r="S1820"/>
          <cell r="T1820"/>
          <cell r="U1820"/>
          <cell r="Z1820"/>
        </row>
        <row r="1821">
          <cell r="D1821"/>
          <cell r="E1821"/>
          <cell r="F1821"/>
          <cell r="G1821"/>
          <cell r="H1821"/>
          <cell r="I1821"/>
          <cell r="J1821"/>
          <cell r="K1821"/>
          <cell r="N1821" t="str">
            <v>APROVISIONAMENTS</v>
          </cell>
          <cell r="O1821" t="str">
            <v>ADMINISTRACIO</v>
          </cell>
          <cell r="P1821" t="str">
            <v>OPERACIONS</v>
          </cell>
          <cell r="Q1821" t="str">
            <v>IMPLEMENTACIO</v>
          </cell>
          <cell r="R1821" t="str">
            <v>DESENVOLUPAMENT</v>
          </cell>
          <cell r="S1821" t="str">
            <v>COMERCIAL</v>
          </cell>
          <cell r="T1821" t="str">
            <v>CONSUL.TELCOMUNIC.</v>
          </cell>
          <cell r="U1821"/>
          <cell r="Z1821"/>
        </row>
        <row r="1822">
          <cell r="N1822"/>
          <cell r="O1822"/>
          <cell r="P1822"/>
          <cell r="Q1822"/>
          <cell r="R1822"/>
          <cell r="S1822"/>
          <cell r="T1822"/>
          <cell r="U1822"/>
          <cell r="Z1822"/>
        </row>
        <row r="1823">
          <cell r="N1823"/>
          <cell r="O1823"/>
          <cell r="P1823"/>
          <cell r="Q1823"/>
          <cell r="R1823"/>
          <cell r="S1823"/>
          <cell r="T1823"/>
          <cell r="U1823"/>
          <cell r="Z1823"/>
        </row>
        <row r="1824">
          <cell r="N1824"/>
          <cell r="O1824"/>
          <cell r="P1824"/>
          <cell r="Q1824"/>
          <cell r="R1824"/>
          <cell r="S1824"/>
          <cell r="T1824"/>
          <cell r="U1824"/>
          <cell r="Z1824"/>
        </row>
        <row r="1825">
          <cell r="E1825"/>
          <cell r="F1825"/>
          <cell r="G1825"/>
          <cell r="H1825"/>
          <cell r="I1825"/>
          <cell r="J1825"/>
          <cell r="K1825"/>
          <cell r="L1825"/>
          <cell r="M1825"/>
          <cell r="N1825"/>
          <cell r="O1825"/>
          <cell r="P1825"/>
          <cell r="Q1825"/>
          <cell r="R1825"/>
          <cell r="S1825"/>
          <cell r="T1825"/>
          <cell r="U1825"/>
          <cell r="Z1825"/>
        </row>
        <row r="1826">
          <cell r="E1826" t="str">
            <v>Projectes (EXTERNS) en curs 2.017</v>
          </cell>
          <cell r="F1826"/>
          <cell r="G1826"/>
          <cell r="H1826"/>
          <cell r="I1826"/>
          <cell r="J1826"/>
          <cell r="K1826"/>
          <cell r="L1826"/>
          <cell r="M1826"/>
          <cell r="N1826"/>
          <cell r="O1826"/>
          <cell r="P1826"/>
          <cell r="Q1826"/>
          <cell r="R1826"/>
          <cell r="S1826"/>
          <cell r="T1826"/>
          <cell r="U1826"/>
          <cell r="Z1826"/>
        </row>
        <row r="1827">
          <cell r="N1827"/>
          <cell r="O1827"/>
          <cell r="P1827"/>
          <cell r="Q1827"/>
          <cell r="R1827"/>
          <cell r="S1827"/>
          <cell r="T1827"/>
          <cell r="U1827"/>
          <cell r="Z1827"/>
        </row>
        <row r="1828">
          <cell r="C1828"/>
          <cell r="D1828"/>
          <cell r="E1828"/>
          <cell r="F1828"/>
          <cell r="G1828"/>
          <cell r="H1828"/>
          <cell r="I1828"/>
          <cell r="J1828"/>
          <cell r="K1828"/>
          <cell r="L1828"/>
          <cell r="M1828"/>
          <cell r="N1828"/>
          <cell r="O1828"/>
          <cell r="P1828"/>
          <cell r="Q1828"/>
          <cell r="R1828"/>
          <cell r="S1828"/>
          <cell r="T1828"/>
          <cell r="U1828"/>
          <cell r="V1828"/>
          <cell r="W1828"/>
          <cell r="X1828"/>
          <cell r="Y1828"/>
          <cell r="Z1828"/>
        </row>
        <row r="1829">
          <cell r="C1829" t="str">
            <v>OF</v>
          </cell>
          <cell r="D1829" t="str">
            <v>CLIENT</v>
          </cell>
          <cell r="E1829" t="str">
            <v>ANY</v>
          </cell>
          <cell r="F1829" t="str">
            <v>STATUS</v>
          </cell>
          <cell r="G1829" t="str">
            <v>PROJECTE</v>
          </cell>
          <cell r="H1829" t="str">
            <v>TIPUS OF o DEPENDENCIA</v>
          </cell>
          <cell r="I1829"/>
          <cell r="J1829" t="str">
            <v>PREV</v>
          </cell>
          <cell r="K1829" t="str">
            <v>TOTAL</v>
          </cell>
          <cell r="L1829" t="str">
            <v>DESV</v>
          </cell>
          <cell r="M1829" t="str">
            <v>AVANÇ</v>
          </cell>
          <cell r="N1829" t="str">
            <v>DPT. IMPLICATS</v>
          </cell>
          <cell r="O1829"/>
          <cell r="P1829"/>
          <cell r="Q1829"/>
          <cell r="R1829"/>
          <cell r="S1829"/>
          <cell r="T1829"/>
          <cell r="U1829" t="str">
            <v>DATA</v>
          </cell>
          <cell r="V1829" t="str">
            <v>DATA</v>
          </cell>
          <cell r="W1829" t="str">
            <v>DATA</v>
          </cell>
          <cell r="X1829" t="str">
            <v>DURADA</v>
          </cell>
          <cell r="Y1829" t="str">
            <v>DATA</v>
          </cell>
          <cell r="Z1829" t="str">
            <v>DESVIAC.</v>
          </cell>
        </row>
        <row r="1830">
          <cell r="C1830"/>
          <cell r="D1830"/>
          <cell r="E1830"/>
          <cell r="F1830"/>
          <cell r="G1830"/>
          <cell r="H1830"/>
          <cell r="I1830"/>
          <cell r="J1830"/>
          <cell r="K1830" t="str">
            <v>REAL</v>
          </cell>
          <cell r="L1830"/>
          <cell r="M1830"/>
          <cell r="N1830"/>
          <cell r="O1830"/>
          <cell r="P1830"/>
          <cell r="Q1830"/>
          <cell r="R1830"/>
          <cell r="S1830"/>
          <cell r="T1830"/>
          <cell r="U1830" t="str">
            <v>INICI</v>
          </cell>
          <cell r="V1830" t="str">
            <v>ENTREGA</v>
          </cell>
          <cell r="W1830" t="str">
            <v>REVISADA</v>
          </cell>
          <cell r="X1830"/>
          <cell r="Y1830" t="str">
            <v>ACCEP.</v>
          </cell>
          <cell r="Z1830"/>
        </row>
        <row r="1831">
          <cell r="C1831"/>
          <cell r="D1831"/>
          <cell r="E1831"/>
          <cell r="F1831"/>
          <cell r="G1831"/>
          <cell r="H1831"/>
          <cell r="I1831"/>
          <cell r="J1831"/>
          <cell r="K1831"/>
          <cell r="L1831"/>
          <cell r="M1831"/>
          <cell r="N1831"/>
          <cell r="O1831"/>
          <cell r="P1831"/>
          <cell r="Q1831"/>
          <cell r="R1831"/>
          <cell r="S1831"/>
          <cell r="T1831"/>
          <cell r="U1831"/>
          <cell r="V1831"/>
          <cell r="W1831"/>
          <cell r="X1831"/>
          <cell r="Y1831"/>
          <cell r="Z1831"/>
        </row>
        <row r="1832">
          <cell r="C1832">
            <v>4462</v>
          </cell>
          <cell r="D1832" t="str">
            <v>PEUDIS</v>
          </cell>
          <cell r="E1832">
            <v>2017</v>
          </cell>
          <cell r="F1832" t="str">
            <v>TA</v>
          </cell>
          <cell r="G1832" t="str">
            <v>RTU S.E. ADRALL-II v2.0</v>
          </cell>
          <cell r="H1832" t="str">
            <v>IND</v>
          </cell>
          <cell r="I1832"/>
          <cell r="J1832">
            <v>7</v>
          </cell>
          <cell r="K1832">
            <v>5</v>
          </cell>
          <cell r="L1832">
            <v>2</v>
          </cell>
          <cell r="M1832">
            <v>0.7142857142857143</v>
          </cell>
          <cell r="N1832" t="str">
            <v>-</v>
          </cell>
          <cell r="O1832" t="str">
            <v>-</v>
          </cell>
          <cell r="P1832" t="str">
            <v>-</v>
          </cell>
          <cell r="Q1832" t="str">
            <v>-</v>
          </cell>
          <cell r="R1832" t="str">
            <v>RVC</v>
          </cell>
          <cell r="S1832" t="str">
            <v>-</v>
          </cell>
          <cell r="T1832" t="str">
            <v>-</v>
          </cell>
          <cell r="U1832">
            <v>43061</v>
          </cell>
          <cell r="V1832">
            <v>43131</v>
          </cell>
          <cell r="W1832">
            <v>43131</v>
          </cell>
          <cell r="X1832">
            <v>69</v>
          </cell>
          <cell r="Y1832">
            <v>43150</v>
          </cell>
          <cell r="Z1832">
            <v>19</v>
          </cell>
        </row>
        <row r="1833">
          <cell r="C1833">
            <v>4463</v>
          </cell>
          <cell r="D1833" t="str">
            <v>ELESUD</v>
          </cell>
          <cell r="E1833">
            <v>2017</v>
          </cell>
          <cell r="F1833" t="str">
            <v>TA</v>
          </cell>
          <cell r="G1833" t="str">
            <v>MANTENIMENT CSSat SUDANELL 2017-12</v>
          </cell>
          <cell r="H1833" t="str">
            <v>IND</v>
          </cell>
          <cell r="I1833"/>
          <cell r="J1833">
            <v>4</v>
          </cell>
          <cell r="K1833">
            <v>3.5</v>
          </cell>
          <cell r="L1833">
            <v>0.5</v>
          </cell>
          <cell r="M1833">
            <v>0.875</v>
          </cell>
          <cell r="N1833" t="str">
            <v>-</v>
          </cell>
          <cell r="O1833" t="str">
            <v>-</v>
          </cell>
          <cell r="P1833" t="str">
            <v>-</v>
          </cell>
          <cell r="Q1833" t="str">
            <v>-</v>
          </cell>
          <cell r="R1833" t="str">
            <v>TRS</v>
          </cell>
          <cell r="S1833" t="str">
            <v>-</v>
          </cell>
          <cell r="T1833" t="str">
            <v>-</v>
          </cell>
          <cell r="U1833">
            <v>43070</v>
          </cell>
          <cell r="V1833">
            <v>43100</v>
          </cell>
          <cell r="W1833">
            <v>43100</v>
          </cell>
          <cell r="X1833">
            <v>30</v>
          </cell>
          <cell r="Y1833">
            <v>43100</v>
          </cell>
          <cell r="Z1833">
            <v>0</v>
          </cell>
        </row>
        <row r="1834">
          <cell r="C1834">
            <v>4464</v>
          </cell>
          <cell r="D1834" t="str">
            <v>EMSA</v>
          </cell>
          <cell r="E1834">
            <v>2017</v>
          </cell>
          <cell r="F1834" t="str">
            <v>TA</v>
          </cell>
          <cell r="G1834" t="str">
            <v>MANTENIMENT CSSat EMSA 2017-12</v>
          </cell>
          <cell r="H1834" t="str">
            <v>IND</v>
          </cell>
          <cell r="I1834"/>
          <cell r="J1834">
            <v>6</v>
          </cell>
          <cell r="K1834">
            <v>4</v>
          </cell>
          <cell r="L1834">
            <v>2</v>
          </cell>
          <cell r="M1834">
            <v>0.66666666666666663</v>
          </cell>
          <cell r="N1834" t="str">
            <v>-</v>
          </cell>
          <cell r="O1834" t="str">
            <v>-</v>
          </cell>
          <cell r="P1834" t="str">
            <v>-</v>
          </cell>
          <cell r="Q1834" t="str">
            <v>-</v>
          </cell>
          <cell r="R1834" t="str">
            <v>TRS</v>
          </cell>
          <cell r="S1834" t="str">
            <v>-</v>
          </cell>
          <cell r="T1834" t="str">
            <v>-</v>
          </cell>
          <cell r="U1834">
            <v>43070</v>
          </cell>
          <cell r="V1834">
            <v>43100</v>
          </cell>
          <cell r="W1834">
            <v>43100</v>
          </cell>
          <cell r="X1834">
            <v>30</v>
          </cell>
          <cell r="Y1834">
            <v>43100</v>
          </cell>
          <cell r="Z1834">
            <v>0</v>
          </cell>
        </row>
        <row r="1835">
          <cell r="C1835">
            <v>4465</v>
          </cell>
          <cell r="D1835" t="str">
            <v>ELSACO</v>
          </cell>
          <cell r="E1835">
            <v>2017</v>
          </cell>
          <cell r="F1835" t="str">
            <v>TA</v>
          </cell>
          <cell r="G1835" t="str">
            <v>MANTENIMENT CSSat STA.COLOMA 2017-12</v>
          </cell>
          <cell r="H1835" t="str">
            <v>IND</v>
          </cell>
          <cell r="I1835"/>
          <cell r="J1835">
            <v>7</v>
          </cell>
          <cell r="K1835">
            <v>2</v>
          </cell>
          <cell r="L1835">
            <v>5</v>
          </cell>
          <cell r="M1835">
            <v>0.2857142857142857</v>
          </cell>
          <cell r="N1835" t="str">
            <v>-</v>
          </cell>
          <cell r="O1835" t="str">
            <v>-</v>
          </cell>
          <cell r="P1835" t="str">
            <v>-</v>
          </cell>
          <cell r="Q1835" t="str">
            <v>-</v>
          </cell>
          <cell r="R1835" t="str">
            <v>TRS</v>
          </cell>
          <cell r="S1835" t="str">
            <v>-</v>
          </cell>
          <cell r="T1835" t="str">
            <v>-</v>
          </cell>
          <cell r="U1835">
            <v>43070</v>
          </cell>
          <cell r="V1835">
            <v>43100</v>
          </cell>
          <cell r="W1835">
            <v>43100</v>
          </cell>
          <cell r="X1835">
            <v>30</v>
          </cell>
          <cell r="Y1835">
            <v>43100</v>
          </cell>
          <cell r="Z1835">
            <v>0</v>
          </cell>
        </row>
        <row r="1836">
          <cell r="C1836">
            <v>4466</v>
          </cell>
          <cell r="D1836" t="str">
            <v>SERGAR</v>
          </cell>
          <cell r="E1836">
            <v>2017</v>
          </cell>
          <cell r="F1836" t="str">
            <v>TA</v>
          </cell>
          <cell r="G1836" t="str">
            <v>MANTENIMENT CSSat SERVILIANO 2017-12</v>
          </cell>
          <cell r="H1836" t="str">
            <v>IND</v>
          </cell>
          <cell r="I1836">
            <v>10</v>
          </cell>
          <cell r="J1836">
            <v>6</v>
          </cell>
          <cell r="K1836">
            <v>3</v>
          </cell>
          <cell r="L1836">
            <v>3</v>
          </cell>
          <cell r="M1836">
            <v>0.5</v>
          </cell>
          <cell r="N1836" t="str">
            <v>-</v>
          </cell>
          <cell r="O1836" t="str">
            <v>-</v>
          </cell>
          <cell r="P1836" t="str">
            <v>-</v>
          </cell>
          <cell r="Q1836" t="str">
            <v>-</v>
          </cell>
          <cell r="R1836" t="str">
            <v>TRS</v>
          </cell>
          <cell r="S1836" t="str">
            <v>-</v>
          </cell>
          <cell r="T1836" t="str">
            <v>-</v>
          </cell>
          <cell r="U1836">
            <v>43070</v>
          </cell>
          <cell r="V1836">
            <v>43100</v>
          </cell>
          <cell r="W1836">
            <v>43100</v>
          </cell>
          <cell r="X1836">
            <v>30</v>
          </cell>
          <cell r="Y1836">
            <v>43100</v>
          </cell>
          <cell r="Z1836">
            <v>0</v>
          </cell>
        </row>
        <row r="1837">
          <cell r="C1837">
            <v>4467</v>
          </cell>
          <cell r="D1837" t="str">
            <v>ALELCE</v>
          </cell>
          <cell r="E1837">
            <v>2017</v>
          </cell>
          <cell r="F1837" t="str">
            <v>TA</v>
          </cell>
          <cell r="G1837" t="str">
            <v>MANTENIMENT CSSat CEUTA 2017-12</v>
          </cell>
          <cell r="H1837" t="str">
            <v>IND</v>
          </cell>
          <cell r="I1837">
            <v>4</v>
          </cell>
          <cell r="J1837">
            <v>10</v>
          </cell>
          <cell r="K1837">
            <v>25.5</v>
          </cell>
          <cell r="L1837">
            <v>-15.5</v>
          </cell>
          <cell r="M1837">
            <v>2.5499999999999998</v>
          </cell>
          <cell r="N1837" t="str">
            <v>-</v>
          </cell>
          <cell r="O1837" t="str">
            <v>-</v>
          </cell>
          <cell r="P1837" t="str">
            <v>-</v>
          </cell>
          <cell r="Q1837" t="str">
            <v>-</v>
          </cell>
          <cell r="R1837" t="str">
            <v>TRS</v>
          </cell>
          <cell r="S1837" t="str">
            <v>-</v>
          </cell>
          <cell r="T1837" t="str">
            <v>-</v>
          </cell>
          <cell r="U1837">
            <v>43070</v>
          </cell>
          <cell r="V1837">
            <v>43100</v>
          </cell>
          <cell r="W1837">
            <v>43100</v>
          </cell>
          <cell r="X1837">
            <v>30</v>
          </cell>
          <cell r="Y1837">
            <v>43100</v>
          </cell>
          <cell r="Z1837">
            <v>0</v>
          </cell>
        </row>
        <row r="1838">
          <cell r="C1838">
            <v>4468</v>
          </cell>
          <cell r="D1838" t="str">
            <v>ELEMON</v>
          </cell>
          <cell r="E1838">
            <v>2017</v>
          </cell>
          <cell r="F1838" t="str">
            <v>TA</v>
          </cell>
          <cell r="G1838" t="str">
            <v>MANTENIMENT CSSat MONTOLIU 2017-12</v>
          </cell>
          <cell r="H1838" t="str">
            <v>IND</v>
          </cell>
          <cell r="I1838">
            <v>4</v>
          </cell>
          <cell r="J1838">
            <v>4</v>
          </cell>
          <cell r="K1838">
            <v>3.5</v>
          </cell>
          <cell r="L1838">
            <v>0.5</v>
          </cell>
          <cell r="M1838">
            <v>0.875</v>
          </cell>
          <cell r="N1838" t="str">
            <v>-</v>
          </cell>
          <cell r="O1838" t="str">
            <v>-</v>
          </cell>
          <cell r="P1838" t="str">
            <v>-</v>
          </cell>
          <cell r="Q1838" t="str">
            <v>-</v>
          </cell>
          <cell r="R1838" t="str">
            <v>TRS</v>
          </cell>
          <cell r="S1838" t="str">
            <v>-</v>
          </cell>
          <cell r="T1838" t="str">
            <v>-</v>
          </cell>
          <cell r="U1838">
            <v>43070</v>
          </cell>
          <cell r="V1838">
            <v>43100</v>
          </cell>
          <cell r="W1838">
            <v>43100</v>
          </cell>
          <cell r="X1838">
            <v>30</v>
          </cell>
          <cell r="Y1838">
            <v>43100</v>
          </cell>
          <cell r="Z1838">
            <v>0</v>
          </cell>
        </row>
        <row r="1839">
          <cell r="C1839">
            <v>4469</v>
          </cell>
          <cell r="D1839" t="str">
            <v>SUMTAR</v>
          </cell>
          <cell r="E1839">
            <v>2017</v>
          </cell>
          <cell r="F1839" t="str">
            <v>TA</v>
          </cell>
          <cell r="G1839" t="str">
            <v>MANTENIMENT CSSat TARRASENSES 2017-12</v>
          </cell>
          <cell r="H1839" t="str">
            <v>IND</v>
          </cell>
          <cell r="I1839">
            <v>5</v>
          </cell>
          <cell r="J1839">
            <v>4</v>
          </cell>
          <cell r="K1839">
            <v>4</v>
          </cell>
          <cell r="L1839">
            <v>0</v>
          </cell>
          <cell r="M1839">
            <v>1</v>
          </cell>
          <cell r="N1839" t="str">
            <v>-</v>
          </cell>
          <cell r="O1839" t="str">
            <v>-</v>
          </cell>
          <cell r="P1839" t="str">
            <v>-</v>
          </cell>
          <cell r="Q1839" t="str">
            <v>-</v>
          </cell>
          <cell r="R1839" t="str">
            <v>TRS</v>
          </cell>
          <cell r="S1839" t="str">
            <v>-</v>
          </cell>
          <cell r="T1839" t="str">
            <v>-</v>
          </cell>
          <cell r="U1839">
            <v>43070</v>
          </cell>
          <cell r="V1839">
            <v>43100</v>
          </cell>
          <cell r="W1839">
            <v>43100</v>
          </cell>
          <cell r="X1839">
            <v>30</v>
          </cell>
          <cell r="Y1839">
            <v>43100</v>
          </cell>
          <cell r="Z1839">
            <v>0</v>
          </cell>
        </row>
        <row r="1840">
          <cell r="C1840">
            <v>4470</v>
          </cell>
          <cell r="D1840" t="str">
            <v>ELECAR</v>
          </cell>
          <cell r="E1840">
            <v>2017</v>
          </cell>
          <cell r="F1840" t="str">
            <v>TA</v>
          </cell>
          <cell r="G1840" t="str">
            <v>MANTENIMENT CSSat CARDENER 2017-12</v>
          </cell>
          <cell r="H1840" t="str">
            <v>IND</v>
          </cell>
          <cell r="I1840">
            <v>4</v>
          </cell>
          <cell r="J1840">
            <v>5</v>
          </cell>
          <cell r="K1840">
            <v>2</v>
          </cell>
          <cell r="L1840">
            <v>3</v>
          </cell>
          <cell r="M1840">
            <v>0.4</v>
          </cell>
          <cell r="N1840" t="str">
            <v>-</v>
          </cell>
          <cell r="O1840" t="str">
            <v>-</v>
          </cell>
          <cell r="P1840" t="str">
            <v>-</v>
          </cell>
          <cell r="Q1840" t="str">
            <v>-</v>
          </cell>
          <cell r="R1840" t="str">
            <v>TRS</v>
          </cell>
          <cell r="S1840" t="str">
            <v>-</v>
          </cell>
          <cell r="T1840" t="str">
            <v>-</v>
          </cell>
          <cell r="U1840">
            <v>43070</v>
          </cell>
          <cell r="V1840">
            <v>43100</v>
          </cell>
          <cell r="W1840">
            <v>43100</v>
          </cell>
          <cell r="X1840">
            <v>30</v>
          </cell>
          <cell r="Y1840">
            <v>43100</v>
          </cell>
          <cell r="Z1840">
            <v>0</v>
          </cell>
        </row>
        <row r="1841">
          <cell r="C1841">
            <v>4471</v>
          </cell>
          <cell r="D1841" t="str">
            <v>ENEBEN</v>
          </cell>
          <cell r="E1841">
            <v>2017</v>
          </cell>
          <cell r="F1841" t="str">
            <v>TA</v>
          </cell>
          <cell r="G1841" t="str">
            <v>MANTENIMENT CSSat BENASQUE 2017-12</v>
          </cell>
          <cell r="H1841" t="str">
            <v>IND</v>
          </cell>
          <cell r="I1841">
            <v>4</v>
          </cell>
          <cell r="J1841">
            <v>4</v>
          </cell>
          <cell r="K1841">
            <v>4</v>
          </cell>
          <cell r="L1841">
            <v>0</v>
          </cell>
          <cell r="M1841">
            <v>1</v>
          </cell>
          <cell r="N1841" t="str">
            <v>-</v>
          </cell>
          <cell r="O1841" t="str">
            <v>-</v>
          </cell>
          <cell r="P1841" t="str">
            <v>-</v>
          </cell>
          <cell r="Q1841" t="str">
            <v>-</v>
          </cell>
          <cell r="R1841" t="str">
            <v>TRS</v>
          </cell>
          <cell r="S1841" t="str">
            <v>-</v>
          </cell>
          <cell r="T1841" t="str">
            <v>-</v>
          </cell>
          <cell r="U1841">
            <v>43070</v>
          </cell>
          <cell r="V1841">
            <v>43100</v>
          </cell>
          <cell r="W1841">
            <v>43100</v>
          </cell>
          <cell r="X1841">
            <v>30</v>
          </cell>
          <cell r="Y1841">
            <v>43100</v>
          </cell>
          <cell r="Z1841">
            <v>0</v>
          </cell>
        </row>
        <row r="1842">
          <cell r="C1842">
            <v>4472</v>
          </cell>
          <cell r="D1842" t="str">
            <v>ELEALB</v>
          </cell>
          <cell r="E1842">
            <v>2017</v>
          </cell>
          <cell r="F1842" t="str">
            <v>TA</v>
          </cell>
          <cell r="G1842" t="str">
            <v>MANTENIMENT CSSat ALBATARREC 2017-12</v>
          </cell>
          <cell r="H1842" t="str">
            <v>IND</v>
          </cell>
          <cell r="I1842">
            <v>4</v>
          </cell>
          <cell r="J1842">
            <v>4</v>
          </cell>
          <cell r="K1842">
            <v>1</v>
          </cell>
          <cell r="L1842">
            <v>3</v>
          </cell>
          <cell r="M1842">
            <v>0.25</v>
          </cell>
          <cell r="N1842" t="str">
            <v>-</v>
          </cell>
          <cell r="O1842" t="str">
            <v>-</v>
          </cell>
          <cell r="P1842" t="str">
            <v>-</v>
          </cell>
          <cell r="Q1842" t="str">
            <v>-</v>
          </cell>
          <cell r="R1842" t="str">
            <v>TRS</v>
          </cell>
          <cell r="S1842" t="str">
            <v>-</v>
          </cell>
          <cell r="T1842" t="str">
            <v>-</v>
          </cell>
          <cell r="U1842">
            <v>43070</v>
          </cell>
          <cell r="V1842">
            <v>43100</v>
          </cell>
          <cell r="W1842">
            <v>43100</v>
          </cell>
          <cell r="X1842">
            <v>30</v>
          </cell>
          <cell r="Y1842">
            <v>43100</v>
          </cell>
          <cell r="Z1842">
            <v>0</v>
          </cell>
        </row>
        <row r="1843">
          <cell r="C1843">
            <v>4473</v>
          </cell>
          <cell r="D1843" t="str">
            <v>ELTOSE</v>
          </cell>
          <cell r="E1843">
            <v>2017</v>
          </cell>
          <cell r="F1843" t="str">
            <v>TA</v>
          </cell>
          <cell r="G1843" t="str">
            <v>MANTENIMENT CSSat T.SEGRE 2017-12</v>
          </cell>
          <cell r="H1843" t="str">
            <v>IND</v>
          </cell>
          <cell r="I1843">
            <v>6</v>
          </cell>
          <cell r="J1843">
            <v>4</v>
          </cell>
          <cell r="K1843">
            <v>2</v>
          </cell>
          <cell r="L1843">
            <v>2</v>
          </cell>
          <cell r="M1843">
            <v>0.5</v>
          </cell>
          <cell r="N1843" t="str">
            <v>-</v>
          </cell>
          <cell r="O1843" t="str">
            <v>-</v>
          </cell>
          <cell r="P1843" t="str">
            <v>-</v>
          </cell>
          <cell r="Q1843" t="str">
            <v>-</v>
          </cell>
          <cell r="R1843" t="str">
            <v>TRS</v>
          </cell>
          <cell r="S1843" t="str">
            <v>-</v>
          </cell>
          <cell r="T1843" t="str">
            <v>-</v>
          </cell>
          <cell r="U1843">
            <v>43070</v>
          </cell>
          <cell r="V1843">
            <v>43100</v>
          </cell>
          <cell r="W1843">
            <v>43100</v>
          </cell>
          <cell r="X1843">
            <v>30</v>
          </cell>
          <cell r="Y1843">
            <v>43100</v>
          </cell>
          <cell r="Z1843">
            <v>0</v>
          </cell>
        </row>
        <row r="1844">
          <cell r="C1844">
            <v>4474</v>
          </cell>
          <cell r="D1844" t="str">
            <v>EMDEPO</v>
          </cell>
          <cell r="E1844">
            <v>2017</v>
          </cell>
          <cell r="F1844" t="str">
            <v>TA</v>
          </cell>
          <cell r="G1844" t="str">
            <v>MANTENIMENT CSSat PONTS 2017-12</v>
          </cell>
          <cell r="H1844" t="str">
            <v>IND</v>
          </cell>
          <cell r="I1844">
            <v>6</v>
          </cell>
          <cell r="J1844">
            <v>4</v>
          </cell>
          <cell r="K1844">
            <v>1</v>
          </cell>
          <cell r="L1844">
            <v>3</v>
          </cell>
          <cell r="M1844">
            <v>0.25</v>
          </cell>
          <cell r="N1844" t="str">
            <v>-</v>
          </cell>
          <cell r="O1844" t="str">
            <v>-</v>
          </cell>
          <cell r="P1844" t="str">
            <v>-</v>
          </cell>
          <cell r="Q1844" t="str">
            <v>-</v>
          </cell>
          <cell r="R1844" t="str">
            <v>TRS</v>
          </cell>
          <cell r="S1844" t="str">
            <v>-</v>
          </cell>
          <cell r="T1844" t="str">
            <v>-</v>
          </cell>
          <cell r="U1844">
            <v>43070</v>
          </cell>
          <cell r="V1844">
            <v>43100</v>
          </cell>
          <cell r="W1844">
            <v>43100</v>
          </cell>
          <cell r="X1844">
            <v>30</v>
          </cell>
          <cell r="Y1844">
            <v>43100</v>
          </cell>
          <cell r="Z1844">
            <v>0</v>
          </cell>
        </row>
        <row r="1845">
          <cell r="C1845">
            <v>4475</v>
          </cell>
          <cell r="D1845" t="str">
            <v>INPPOZ</v>
          </cell>
          <cell r="E1845">
            <v>2017</v>
          </cell>
          <cell r="F1845" t="str">
            <v>TA</v>
          </cell>
          <cell r="G1845" t="str">
            <v>MANTENIMIENTO SW SCADA TEDIS.Net INPECUARIAS 02/01/2.018-31/12/2.018</v>
          </cell>
          <cell r="H1845" t="str">
            <v>IND</v>
          </cell>
          <cell r="I1845"/>
          <cell r="J1845">
            <v>16</v>
          </cell>
          <cell r="K1845">
            <v>128.66999999999999</v>
          </cell>
          <cell r="L1845">
            <v>-112.66999999999999</v>
          </cell>
          <cell r="M1845">
            <v>8.0418749999999992</v>
          </cell>
          <cell r="N1845" t="str">
            <v>-</v>
          </cell>
          <cell r="O1845" t="str">
            <v>-</v>
          </cell>
          <cell r="P1845" t="str">
            <v>-</v>
          </cell>
          <cell r="Q1845" t="str">
            <v>JMG</v>
          </cell>
          <cell r="R1845" t="str">
            <v>-</v>
          </cell>
          <cell r="S1845" t="str">
            <v>-</v>
          </cell>
          <cell r="T1845" t="str">
            <v>-</v>
          </cell>
          <cell r="U1845">
            <v>43102</v>
          </cell>
          <cell r="V1845">
            <v>43465</v>
          </cell>
          <cell r="W1845">
            <v>43465</v>
          </cell>
          <cell r="X1845">
            <v>359</v>
          </cell>
          <cell r="Y1845">
            <v>43465</v>
          </cell>
          <cell r="Z1845">
            <v>0</v>
          </cell>
        </row>
        <row r="1846">
          <cell r="C1846">
            <v>4476</v>
          </cell>
          <cell r="D1846" t="str">
            <v>GASELE</v>
          </cell>
          <cell r="E1846">
            <v>2017</v>
          </cell>
          <cell r="F1846" t="str">
            <v>TA</v>
          </cell>
          <cell r="G1846" t="str">
            <v>Reparacio CAP32-48 N/S80-2017 (EOSA)</v>
          </cell>
          <cell r="H1846" t="str">
            <v>IND</v>
          </cell>
          <cell r="I1846"/>
          <cell r="J1846">
            <v>2</v>
          </cell>
          <cell r="K1846">
            <v>7.75</v>
          </cell>
          <cell r="L1846">
            <v>-5.75</v>
          </cell>
          <cell r="M1846">
            <v>3.875</v>
          </cell>
          <cell r="N1846" t="str">
            <v>-</v>
          </cell>
          <cell r="O1846" t="str">
            <v>-</v>
          </cell>
          <cell r="P1846" t="str">
            <v>EMM</v>
          </cell>
          <cell r="Q1846" t="str">
            <v>-</v>
          </cell>
          <cell r="R1846" t="str">
            <v>-</v>
          </cell>
          <cell r="S1846" t="str">
            <v>-</v>
          </cell>
          <cell r="T1846" t="str">
            <v>-</v>
          </cell>
          <cell r="U1846">
            <v>43073</v>
          </cell>
          <cell r="V1846">
            <v>43074</v>
          </cell>
          <cell r="W1846">
            <v>43074</v>
          </cell>
          <cell r="X1846">
            <v>1</v>
          </cell>
          <cell r="Y1846">
            <v>43074</v>
          </cell>
          <cell r="Z1846">
            <v>0</v>
          </cell>
        </row>
        <row r="1847">
          <cell r="C1847">
            <v>4477</v>
          </cell>
          <cell r="D1847" t="str">
            <v>GASELE</v>
          </cell>
          <cell r="E1847">
            <v>2017</v>
          </cell>
          <cell r="F1847" t="str">
            <v>TA</v>
          </cell>
          <cell r="G1847" t="str">
            <v>CC SCADA TEDIS.Net GASELEC v1.3</v>
          </cell>
          <cell r="H1847" t="str">
            <v>IND</v>
          </cell>
          <cell r="I1847"/>
          <cell r="J1847">
            <v>36</v>
          </cell>
          <cell r="K1847">
            <v>14</v>
          </cell>
          <cell r="L1847">
            <v>22</v>
          </cell>
          <cell r="M1847">
            <v>0.3888888888888889</v>
          </cell>
          <cell r="N1847" t="str">
            <v>-</v>
          </cell>
          <cell r="O1847" t="str">
            <v>-</v>
          </cell>
          <cell r="P1847" t="str">
            <v>-</v>
          </cell>
          <cell r="Q1847" t="str">
            <v>JMG</v>
          </cell>
          <cell r="R1847" t="str">
            <v>-</v>
          </cell>
          <cell r="S1847" t="str">
            <v>-</v>
          </cell>
          <cell r="T1847" t="str">
            <v>-</v>
          </cell>
          <cell r="U1847">
            <v>43074</v>
          </cell>
          <cell r="V1847">
            <v>43164</v>
          </cell>
          <cell r="W1847">
            <v>43164</v>
          </cell>
          <cell r="X1847">
            <v>90</v>
          </cell>
          <cell r="Y1847">
            <v>43175</v>
          </cell>
          <cell r="Z1847">
            <v>11</v>
          </cell>
        </row>
        <row r="1848">
          <cell r="C1848">
            <v>4478</v>
          </cell>
          <cell r="D1848" t="str">
            <v>ORMAZA</v>
          </cell>
          <cell r="E1848">
            <v>2017</v>
          </cell>
          <cell r="F1848" t="str">
            <v>TA</v>
          </cell>
          <cell r="G1848" t="str">
            <v>CC SCADA TEDIS.Net FUERTEVENTURA v1.0</v>
          </cell>
          <cell r="H1848" t="str">
            <v>PPAL</v>
          </cell>
          <cell r="I1848"/>
          <cell r="J1848">
            <v>11</v>
          </cell>
          <cell r="K1848">
            <v>10.25</v>
          </cell>
          <cell r="L1848">
            <v>0.75</v>
          </cell>
          <cell r="M1848">
            <v>0.93181818181818177</v>
          </cell>
          <cell r="N1848" t="str">
            <v>-</v>
          </cell>
          <cell r="O1848" t="str">
            <v>-</v>
          </cell>
          <cell r="P1848" t="str">
            <v>-</v>
          </cell>
          <cell r="Q1848" t="str">
            <v>JMG</v>
          </cell>
          <cell r="R1848" t="str">
            <v>-</v>
          </cell>
          <cell r="S1848" t="str">
            <v>-</v>
          </cell>
          <cell r="T1848" t="str">
            <v>-</v>
          </cell>
          <cell r="U1848">
            <v>43074</v>
          </cell>
          <cell r="V1848">
            <v>43112</v>
          </cell>
          <cell r="W1848">
            <v>43112</v>
          </cell>
          <cell r="X1848">
            <v>37</v>
          </cell>
          <cell r="Y1848">
            <v>43154</v>
          </cell>
          <cell r="Z1848">
            <v>41</v>
          </cell>
        </row>
        <row r="1849">
          <cell r="C1849">
            <v>4479</v>
          </cell>
          <cell r="D1849" t="str">
            <v>ORMAZA</v>
          </cell>
          <cell r="E1849">
            <v>2017</v>
          </cell>
          <cell r="F1849" t="str">
            <v>TA</v>
          </cell>
          <cell r="G1849" t="str">
            <v>PEM CC SCADA TEDIS.Net FUERTEVENTURA v1.0</v>
          </cell>
          <cell r="H1849" t="str">
            <v>OF4478</v>
          </cell>
          <cell r="I1849"/>
          <cell r="J1849">
            <v>4</v>
          </cell>
          <cell r="K1849">
            <v>0.75</v>
          </cell>
          <cell r="L1849">
            <v>3.25</v>
          </cell>
          <cell r="M1849">
            <v>0.1875</v>
          </cell>
          <cell r="N1849" t="str">
            <v>-</v>
          </cell>
          <cell r="O1849" t="str">
            <v>-</v>
          </cell>
          <cell r="P1849" t="str">
            <v>-</v>
          </cell>
          <cell r="Q1849" t="str">
            <v>JMG</v>
          </cell>
          <cell r="R1849" t="str">
            <v>-</v>
          </cell>
          <cell r="S1849" t="str">
            <v>-</v>
          </cell>
          <cell r="T1849" t="str">
            <v>-</v>
          </cell>
          <cell r="U1849">
            <v>43074</v>
          </cell>
          <cell r="V1849">
            <v>43112</v>
          </cell>
          <cell r="W1849">
            <v>43112</v>
          </cell>
          <cell r="X1849">
            <v>37</v>
          </cell>
          <cell r="Y1849">
            <v>43434</v>
          </cell>
          <cell r="Z1849">
            <v>318</v>
          </cell>
        </row>
        <row r="1850">
          <cell r="C1850">
            <v>4480</v>
          </cell>
          <cell r="D1850" t="str">
            <v>ORMAZA</v>
          </cell>
          <cell r="E1850">
            <v>2017</v>
          </cell>
          <cell r="F1850" t="str">
            <v>TA</v>
          </cell>
          <cell r="G1850" t="str">
            <v>CC SCADA TEDIS.Net MONTAÑANA v1.0</v>
          </cell>
          <cell r="H1850" t="str">
            <v>PPAL</v>
          </cell>
          <cell r="I1850"/>
          <cell r="J1850">
            <v>14</v>
          </cell>
          <cell r="K1850">
            <v>9.25</v>
          </cell>
          <cell r="L1850">
            <v>4.75</v>
          </cell>
          <cell r="M1850">
            <v>0.6607142857142857</v>
          </cell>
          <cell r="N1850" t="str">
            <v>-</v>
          </cell>
          <cell r="O1850" t="str">
            <v>-</v>
          </cell>
          <cell r="P1850" t="str">
            <v>-</v>
          </cell>
          <cell r="Q1850" t="str">
            <v>JMG</v>
          </cell>
          <cell r="R1850" t="str">
            <v>-</v>
          </cell>
          <cell r="S1850" t="str">
            <v>-</v>
          </cell>
          <cell r="T1850" t="str">
            <v>-</v>
          </cell>
          <cell r="U1850">
            <v>43074</v>
          </cell>
          <cell r="V1850">
            <v>43112</v>
          </cell>
          <cell r="W1850">
            <v>43112</v>
          </cell>
          <cell r="X1850">
            <v>37</v>
          </cell>
          <cell r="Y1850">
            <v>43154</v>
          </cell>
          <cell r="Z1850">
            <v>41</v>
          </cell>
        </row>
        <row r="1851">
          <cell r="C1851">
            <v>4481</v>
          </cell>
          <cell r="D1851" t="str">
            <v>ORMAZA</v>
          </cell>
          <cell r="E1851">
            <v>2017</v>
          </cell>
          <cell r="F1851" t="str">
            <v>TA</v>
          </cell>
          <cell r="G1851" t="str">
            <v>PEM CC SCADA TEDIS.Net MONTAÑANA v1.0</v>
          </cell>
          <cell r="H1851" t="str">
            <v>OF4480</v>
          </cell>
          <cell r="I1851"/>
          <cell r="J1851">
            <v>9</v>
          </cell>
          <cell r="K1851">
            <v>4</v>
          </cell>
          <cell r="L1851">
            <v>5</v>
          </cell>
          <cell r="M1851">
            <v>0.44444444444444442</v>
          </cell>
          <cell r="N1851" t="str">
            <v>-</v>
          </cell>
          <cell r="O1851" t="str">
            <v>-</v>
          </cell>
          <cell r="P1851" t="str">
            <v>-</v>
          </cell>
          <cell r="Q1851" t="str">
            <v>JMG</v>
          </cell>
          <cell r="R1851" t="str">
            <v>-</v>
          </cell>
          <cell r="S1851" t="str">
            <v>-</v>
          </cell>
          <cell r="T1851" t="str">
            <v>-</v>
          </cell>
          <cell r="U1851">
            <v>43074</v>
          </cell>
          <cell r="V1851">
            <v>43112</v>
          </cell>
          <cell r="W1851">
            <v>43404</v>
          </cell>
          <cell r="X1851">
            <v>37</v>
          </cell>
          <cell r="Y1851">
            <v>43404</v>
          </cell>
          <cell r="Z1851">
            <v>0</v>
          </cell>
        </row>
        <row r="1852">
          <cell r="C1852">
            <v>4482</v>
          </cell>
          <cell r="D1852" t="str">
            <v>MOELCU</v>
          </cell>
          <cell r="E1852">
            <v>2017</v>
          </cell>
          <cell r="F1852" t="str">
            <v>TA</v>
          </cell>
          <cell r="G1852" t="str">
            <v>Inst. y PEM RTU C.T. PF POLOPOS v1.0 (Ex-SORVILAN)</v>
          </cell>
          <cell r="H1852" t="str">
            <v>OF4375</v>
          </cell>
          <cell r="I1852"/>
          <cell r="J1852">
            <v>10</v>
          </cell>
          <cell r="K1852">
            <v>13.25</v>
          </cell>
          <cell r="L1852">
            <v>-3.25</v>
          </cell>
          <cell r="M1852">
            <v>1.325</v>
          </cell>
          <cell r="N1852" t="str">
            <v>-</v>
          </cell>
          <cell r="O1852" t="str">
            <v>-</v>
          </cell>
          <cell r="P1852" t="str">
            <v>-</v>
          </cell>
          <cell r="Q1852" t="str">
            <v>-</v>
          </cell>
          <cell r="R1852" t="str">
            <v>RVC</v>
          </cell>
          <cell r="S1852" t="str">
            <v>-</v>
          </cell>
          <cell r="T1852" t="str">
            <v>-</v>
          </cell>
          <cell r="U1852">
            <v>43074</v>
          </cell>
          <cell r="V1852">
            <v>43112</v>
          </cell>
          <cell r="W1852">
            <v>43112</v>
          </cell>
          <cell r="X1852">
            <v>37</v>
          </cell>
          <cell r="Y1852">
            <v>43088</v>
          </cell>
          <cell r="Z1852">
            <v>-23</v>
          </cell>
        </row>
        <row r="1853">
          <cell r="C1853">
            <v>4483</v>
          </cell>
          <cell r="D1853" t="str">
            <v>EYPESA</v>
          </cell>
          <cell r="E1853">
            <v>2017</v>
          </cell>
          <cell r="F1853" t="str">
            <v>TA</v>
          </cell>
          <cell r="G1853" t="str">
            <v>Re-Instal.lacio CALSER v4.7</v>
          </cell>
          <cell r="H1853" t="str">
            <v>OF4426</v>
          </cell>
          <cell r="I1853"/>
          <cell r="J1853">
            <v>4</v>
          </cell>
          <cell r="K1853">
            <v>3</v>
          </cell>
          <cell r="L1853">
            <v>1</v>
          </cell>
          <cell r="M1853">
            <v>0.75</v>
          </cell>
          <cell r="N1853" t="str">
            <v>-</v>
          </cell>
          <cell r="O1853" t="str">
            <v>-</v>
          </cell>
          <cell r="P1853" t="str">
            <v>-</v>
          </cell>
          <cell r="Q1853" t="str">
            <v>-</v>
          </cell>
          <cell r="R1853" t="str">
            <v>AP</v>
          </cell>
          <cell r="S1853" t="str">
            <v>-</v>
          </cell>
          <cell r="T1853" t="str">
            <v>-</v>
          </cell>
          <cell r="U1853">
            <v>43074</v>
          </cell>
          <cell r="V1853">
            <v>43099</v>
          </cell>
          <cell r="W1853">
            <v>43122</v>
          </cell>
          <cell r="X1853">
            <v>25</v>
          </cell>
          <cell r="Y1853">
            <v>43122</v>
          </cell>
          <cell r="Z1853">
            <v>0</v>
          </cell>
        </row>
        <row r="1854">
          <cell r="C1854">
            <v>4484</v>
          </cell>
          <cell r="D1854" t="str">
            <v>PEUSA</v>
          </cell>
          <cell r="E1854">
            <v>2017</v>
          </cell>
          <cell r="F1854" t="str">
            <v>TA</v>
          </cell>
          <cell r="G1854" t="str">
            <v>RTU I.A.T. SANT JOAN FUMAT v2.0</v>
          </cell>
          <cell r="H1854" t="str">
            <v>OF4337</v>
          </cell>
          <cell r="I1854"/>
          <cell r="J1854">
            <v>6</v>
          </cell>
          <cell r="K1854">
            <v>5.83</v>
          </cell>
          <cell r="L1854">
            <v>0.16999999999999993</v>
          </cell>
          <cell r="M1854">
            <v>0.97166666666666668</v>
          </cell>
          <cell r="N1854" t="str">
            <v>-</v>
          </cell>
          <cell r="O1854" t="str">
            <v>-</v>
          </cell>
          <cell r="P1854" t="str">
            <v>EMM</v>
          </cell>
          <cell r="Q1854" t="str">
            <v>-</v>
          </cell>
          <cell r="R1854" t="str">
            <v>-</v>
          </cell>
          <cell r="S1854" t="str">
            <v>-</v>
          </cell>
          <cell r="T1854" t="str">
            <v>-</v>
          </cell>
          <cell r="U1854">
            <v>43080</v>
          </cell>
          <cell r="V1854">
            <v>43099</v>
          </cell>
          <cell r="W1854">
            <v>43099</v>
          </cell>
          <cell r="X1854">
            <v>19</v>
          </cell>
          <cell r="Y1854">
            <v>43087</v>
          </cell>
          <cell r="Z1854">
            <v>-12</v>
          </cell>
        </row>
        <row r="1855">
          <cell r="C1855">
            <v>4485</v>
          </cell>
          <cell r="D1855" t="str">
            <v>ELECON</v>
          </cell>
          <cell r="E1855">
            <v>2017</v>
          </cell>
          <cell r="F1855" t="str">
            <v>TA</v>
          </cell>
          <cell r="G1855" t="str">
            <v>MANTENIMENT SW SCADA TEDIS.Net CONILENSE 2,018</v>
          </cell>
          <cell r="H1855" t="str">
            <v>IND</v>
          </cell>
          <cell r="I1855"/>
          <cell r="J1855">
            <v>16</v>
          </cell>
          <cell r="K1855">
            <v>9.75</v>
          </cell>
          <cell r="L1855">
            <v>6.25</v>
          </cell>
          <cell r="M1855">
            <v>0.609375</v>
          </cell>
          <cell r="N1855" t="str">
            <v>-</v>
          </cell>
          <cell r="O1855" t="str">
            <v>-</v>
          </cell>
          <cell r="P1855" t="str">
            <v>-</v>
          </cell>
          <cell r="Q1855" t="str">
            <v>JMG</v>
          </cell>
          <cell r="R1855" t="str">
            <v>-</v>
          </cell>
          <cell r="S1855" t="str">
            <v>-</v>
          </cell>
          <cell r="T1855" t="str">
            <v>-</v>
          </cell>
          <cell r="U1855">
            <v>43101</v>
          </cell>
          <cell r="V1855">
            <v>43465</v>
          </cell>
          <cell r="W1855">
            <v>43465</v>
          </cell>
          <cell r="X1855">
            <v>360</v>
          </cell>
          <cell r="Y1855">
            <v>43465</v>
          </cell>
          <cell r="Z1855">
            <v>0</v>
          </cell>
        </row>
        <row r="1856">
          <cell r="C1856">
            <v>4486</v>
          </cell>
          <cell r="D1856" t="str">
            <v>BASENE</v>
          </cell>
          <cell r="E1856">
            <v>2017</v>
          </cell>
          <cell r="F1856" t="str">
            <v>TA</v>
          </cell>
          <cell r="G1856" t="str">
            <v>PROVES INTEGRACIO UCS SIEMENS a SCADA TEDIS.Net</v>
          </cell>
          <cell r="H1856" t="str">
            <v>IND</v>
          </cell>
          <cell r="I1856"/>
          <cell r="J1856">
            <v>18</v>
          </cell>
          <cell r="K1856">
            <v>25.5</v>
          </cell>
          <cell r="L1856">
            <v>-7.5</v>
          </cell>
          <cell r="M1856">
            <v>1.4166666666666667</v>
          </cell>
          <cell r="N1856" t="str">
            <v>-</v>
          </cell>
          <cell r="O1856" t="str">
            <v>-</v>
          </cell>
          <cell r="P1856" t="str">
            <v>-</v>
          </cell>
          <cell r="Q1856" t="str">
            <v>-</v>
          </cell>
          <cell r="R1856" t="str">
            <v>JMT</v>
          </cell>
          <cell r="S1856" t="str">
            <v>-</v>
          </cell>
          <cell r="T1856" t="str">
            <v>-</v>
          </cell>
          <cell r="U1856">
            <v>43081</v>
          </cell>
          <cell r="V1856">
            <v>43087</v>
          </cell>
          <cell r="W1856">
            <v>43087</v>
          </cell>
          <cell r="X1856">
            <v>6</v>
          </cell>
          <cell r="Y1856">
            <v>43088</v>
          </cell>
          <cell r="Z1856">
            <v>1</v>
          </cell>
        </row>
        <row r="1857">
          <cell r="C1857">
            <v>4487</v>
          </cell>
          <cell r="D1857" t="str">
            <v>ORMAZA</v>
          </cell>
          <cell r="E1857">
            <v>2017</v>
          </cell>
          <cell r="F1857" t="str">
            <v>OB</v>
          </cell>
          <cell r="G1857" t="str">
            <v>CC SCADA BANC SABADELL v3.0</v>
          </cell>
          <cell r="H1857" t="str">
            <v>PPAL</v>
          </cell>
          <cell r="I1857"/>
          <cell r="J1857">
            <v>3</v>
          </cell>
          <cell r="K1857">
            <v>0</v>
          </cell>
          <cell r="L1857">
            <v>3</v>
          </cell>
          <cell r="M1857">
            <v>0</v>
          </cell>
          <cell r="N1857" t="str">
            <v>-</v>
          </cell>
          <cell r="O1857" t="str">
            <v>-</v>
          </cell>
          <cell r="P1857" t="str">
            <v>-</v>
          </cell>
          <cell r="Q1857" t="str">
            <v>-</v>
          </cell>
          <cell r="R1857" t="str">
            <v>AP</v>
          </cell>
          <cell r="S1857" t="str">
            <v>-</v>
          </cell>
          <cell r="T1857" t="str">
            <v>-</v>
          </cell>
          <cell r="U1857">
            <v>43083</v>
          </cell>
          <cell r="V1857">
            <v>43130</v>
          </cell>
          <cell r="W1857">
            <v>43130</v>
          </cell>
          <cell r="X1857">
            <v>46</v>
          </cell>
          <cell r="Y1857"/>
          <cell r="Z1857" t="str">
            <v/>
          </cell>
        </row>
        <row r="1858">
          <cell r="C1858">
            <v>4488</v>
          </cell>
          <cell r="D1858" t="str">
            <v>ORMAZA</v>
          </cell>
          <cell r="E1858">
            <v>2017</v>
          </cell>
          <cell r="F1858" t="str">
            <v>OB</v>
          </cell>
          <cell r="G1858" t="str">
            <v>Inst. i PEM CC SCADA BANC SABADELL v3.0</v>
          </cell>
          <cell r="H1858" t="str">
            <v>OF4487</v>
          </cell>
          <cell r="I1858"/>
          <cell r="J1858">
            <v>11</v>
          </cell>
          <cell r="K1858">
            <v>0</v>
          </cell>
          <cell r="L1858">
            <v>11</v>
          </cell>
          <cell r="M1858">
            <v>0</v>
          </cell>
          <cell r="N1858" t="str">
            <v>-</v>
          </cell>
          <cell r="O1858" t="str">
            <v>-</v>
          </cell>
          <cell r="P1858" t="str">
            <v>-</v>
          </cell>
          <cell r="Q1858" t="str">
            <v>-</v>
          </cell>
          <cell r="R1858" t="str">
            <v>AP</v>
          </cell>
          <cell r="S1858" t="str">
            <v>-</v>
          </cell>
          <cell r="T1858" t="str">
            <v>-</v>
          </cell>
          <cell r="U1858">
            <v>43083</v>
          </cell>
          <cell r="V1858">
            <v>43130</v>
          </cell>
          <cell r="W1858">
            <v>43130</v>
          </cell>
          <cell r="X1858">
            <v>46</v>
          </cell>
          <cell r="Y1858"/>
          <cell r="Z1858" t="str">
            <v/>
          </cell>
        </row>
        <row r="1859">
          <cell r="C1859">
            <v>4489</v>
          </cell>
          <cell r="D1859" t="str">
            <v>ELEMOS</v>
          </cell>
          <cell r="E1859">
            <v>2017</v>
          </cell>
          <cell r="F1859" t="str">
            <v>TA</v>
          </cell>
          <cell r="G1859" t="str">
            <v>Re-Instal.lacio CSSat MOSCOSO v10.0</v>
          </cell>
          <cell r="H1859" t="str">
            <v>IND</v>
          </cell>
          <cell r="I1859"/>
          <cell r="J1859">
            <v>5</v>
          </cell>
          <cell r="K1859">
            <v>3</v>
          </cell>
          <cell r="L1859">
            <v>2</v>
          </cell>
          <cell r="M1859">
            <v>0.6</v>
          </cell>
          <cell r="N1859" t="str">
            <v>-</v>
          </cell>
          <cell r="O1859" t="str">
            <v>-</v>
          </cell>
          <cell r="P1859" t="str">
            <v>-</v>
          </cell>
          <cell r="Q1859" t="str">
            <v>-</v>
          </cell>
          <cell r="R1859" t="str">
            <v>TRS</v>
          </cell>
          <cell r="S1859" t="str">
            <v>-</v>
          </cell>
          <cell r="T1859" t="str">
            <v>-</v>
          </cell>
          <cell r="U1859">
            <v>43087</v>
          </cell>
          <cell r="V1859">
            <v>43098</v>
          </cell>
          <cell r="W1859">
            <v>43098</v>
          </cell>
          <cell r="X1859">
            <v>11</v>
          </cell>
          <cell r="Y1859">
            <v>43088</v>
          </cell>
          <cell r="Z1859">
            <v>-10</v>
          </cell>
        </row>
        <row r="1860">
          <cell r="C1860">
            <v>4490</v>
          </cell>
          <cell r="D1860" t="str">
            <v>PEUSA</v>
          </cell>
          <cell r="E1860">
            <v>2017</v>
          </cell>
          <cell r="F1860" t="str">
            <v>TA</v>
          </cell>
          <cell r="G1860" t="str">
            <v>RTU C.T. GOMÀ v1.0</v>
          </cell>
          <cell r="H1860" t="str">
            <v>PPAL</v>
          </cell>
          <cell r="I1860"/>
          <cell r="J1860">
            <v>0.25</v>
          </cell>
          <cell r="K1860">
            <v>2</v>
          </cell>
          <cell r="L1860">
            <v>-1.75</v>
          </cell>
          <cell r="M1860">
            <v>8</v>
          </cell>
          <cell r="N1860" t="str">
            <v>-</v>
          </cell>
          <cell r="O1860" t="str">
            <v>-</v>
          </cell>
          <cell r="P1860" t="str">
            <v>-</v>
          </cell>
          <cell r="Q1860" t="str">
            <v>JMG</v>
          </cell>
          <cell r="R1860" t="str">
            <v>-</v>
          </cell>
          <cell r="S1860" t="str">
            <v>-</v>
          </cell>
          <cell r="T1860" t="str">
            <v>-</v>
          </cell>
          <cell r="U1860">
            <v>43088</v>
          </cell>
          <cell r="V1860">
            <v>43089</v>
          </cell>
          <cell r="W1860">
            <v>43089</v>
          </cell>
          <cell r="X1860">
            <v>1</v>
          </cell>
          <cell r="Y1860">
            <v>43089</v>
          </cell>
          <cell r="Z1860">
            <v>0</v>
          </cell>
        </row>
        <row r="1861">
          <cell r="C1861"/>
          <cell r="D1861"/>
          <cell r="E1861"/>
          <cell r="F1861"/>
          <cell r="G1861"/>
          <cell r="H1861"/>
          <cell r="I1861"/>
          <cell r="J1861">
            <v>234.25</v>
          </cell>
          <cell r="K1861">
            <v>297.5</v>
          </cell>
          <cell r="L1861">
            <v>-63.25</v>
          </cell>
          <cell r="M1861"/>
          <cell r="N1861"/>
          <cell r="O1861"/>
          <cell r="P1861"/>
          <cell r="Q1861"/>
          <cell r="R1861"/>
          <cell r="S1861"/>
          <cell r="T1861"/>
          <cell r="U1861"/>
          <cell r="V1861"/>
          <cell r="W1861"/>
          <cell r="X1861"/>
          <cell r="Y1861"/>
          <cell r="Z1861">
            <v>386</v>
          </cell>
        </row>
        <row r="1862">
          <cell r="L1862"/>
          <cell r="M1862"/>
          <cell r="Z1862"/>
        </row>
        <row r="1863">
          <cell r="D1863"/>
          <cell r="E1863"/>
          <cell r="F1863"/>
          <cell r="G1863"/>
          <cell r="H1863"/>
          <cell r="I1863"/>
          <cell r="J1863"/>
          <cell r="K1863"/>
          <cell r="L1863"/>
          <cell r="M1863"/>
          <cell r="N1863"/>
          <cell r="O1863"/>
          <cell r="P1863"/>
          <cell r="Q1863"/>
          <cell r="R1863"/>
          <cell r="S1863"/>
          <cell r="T1863"/>
          <cell r="U1863"/>
          <cell r="Z1863"/>
        </row>
        <row r="1864">
          <cell r="D1864"/>
          <cell r="E1864"/>
          <cell r="F1864"/>
          <cell r="G1864"/>
          <cell r="H1864"/>
          <cell r="I1864"/>
          <cell r="J1864"/>
          <cell r="K1864"/>
          <cell r="N1864" t="str">
            <v>APROVISIONAMENTS</v>
          </cell>
          <cell r="O1864" t="str">
            <v>ADMINISTRACIO</v>
          </cell>
          <cell r="P1864" t="str">
            <v>OPERACIONS</v>
          </cell>
          <cell r="Q1864" t="str">
            <v>IMPLEMENTACIO</v>
          </cell>
          <cell r="R1864" t="str">
            <v>DESENVOLUPAMENT</v>
          </cell>
          <cell r="S1864" t="str">
            <v>COMERCIAL</v>
          </cell>
          <cell r="T1864" t="str">
            <v>CONSUL.TELCOMUNIC.</v>
          </cell>
          <cell r="U1864"/>
          <cell r="Z1864"/>
        </row>
        <row r="1865">
          <cell r="N1865"/>
          <cell r="O1865"/>
          <cell r="P1865"/>
          <cell r="Q1865"/>
          <cell r="R1865"/>
          <cell r="S1865"/>
          <cell r="T1865"/>
          <cell r="U1865"/>
          <cell r="Z1865"/>
        </row>
        <row r="1866">
          <cell r="N1866"/>
          <cell r="O1866"/>
          <cell r="P1866"/>
          <cell r="Q1866"/>
          <cell r="R1866"/>
          <cell r="S1866"/>
          <cell r="T1866"/>
          <cell r="U1866"/>
          <cell r="Z1866"/>
        </row>
        <row r="1867">
          <cell r="N1867"/>
          <cell r="O1867"/>
          <cell r="P1867"/>
          <cell r="Q1867"/>
          <cell r="R1867"/>
          <cell r="S1867"/>
          <cell r="T1867"/>
          <cell r="U1867"/>
          <cell r="Z1867"/>
        </row>
        <row r="1868">
          <cell r="E1868"/>
          <cell r="F1868"/>
          <cell r="G1868"/>
          <cell r="H1868"/>
          <cell r="I1868"/>
          <cell r="J1868"/>
          <cell r="K1868"/>
          <cell r="L1868"/>
          <cell r="M1868"/>
          <cell r="N1868"/>
          <cell r="O1868"/>
          <cell r="P1868"/>
          <cell r="Q1868"/>
          <cell r="R1868"/>
          <cell r="S1868"/>
          <cell r="T1868"/>
          <cell r="U1868"/>
          <cell r="Z1868"/>
        </row>
        <row r="1869">
          <cell r="E1869" t="str">
            <v>Projectes (EXTERNS) en curs 2.017</v>
          </cell>
          <cell r="F1869"/>
          <cell r="G1869"/>
          <cell r="H1869"/>
          <cell r="I1869"/>
          <cell r="J1869"/>
          <cell r="K1869"/>
          <cell r="L1869"/>
          <cell r="M1869"/>
          <cell r="N1869"/>
          <cell r="O1869"/>
          <cell r="P1869"/>
          <cell r="Q1869"/>
          <cell r="R1869"/>
          <cell r="S1869"/>
          <cell r="T1869"/>
          <cell r="U1869"/>
          <cell r="Z1869"/>
        </row>
        <row r="1870">
          <cell r="N1870"/>
          <cell r="O1870"/>
          <cell r="P1870"/>
          <cell r="Q1870"/>
          <cell r="R1870"/>
          <cell r="S1870"/>
          <cell r="T1870"/>
          <cell r="U1870"/>
          <cell r="Z1870"/>
        </row>
        <row r="1871">
          <cell r="C1871"/>
          <cell r="D1871"/>
          <cell r="E1871"/>
          <cell r="F1871"/>
          <cell r="G1871"/>
          <cell r="H1871"/>
          <cell r="I1871"/>
          <cell r="J1871"/>
          <cell r="K1871"/>
          <cell r="L1871"/>
          <cell r="M1871"/>
          <cell r="N1871"/>
          <cell r="O1871"/>
          <cell r="P1871"/>
          <cell r="Q1871"/>
          <cell r="R1871"/>
          <cell r="S1871"/>
          <cell r="T1871"/>
          <cell r="U1871"/>
          <cell r="V1871"/>
          <cell r="W1871"/>
          <cell r="X1871"/>
          <cell r="Y1871"/>
          <cell r="Z1871"/>
        </row>
        <row r="1872">
          <cell r="C1872" t="str">
            <v>OF</v>
          </cell>
          <cell r="D1872" t="str">
            <v>CLIENT</v>
          </cell>
          <cell r="E1872" t="str">
            <v>ANY</v>
          </cell>
          <cell r="F1872" t="str">
            <v>STATUS</v>
          </cell>
          <cell r="G1872" t="str">
            <v>PROJECTE</v>
          </cell>
          <cell r="H1872" t="str">
            <v>TIPUS OF o DEPENDENCIA</v>
          </cell>
          <cell r="I1872"/>
          <cell r="J1872" t="str">
            <v>PREV</v>
          </cell>
          <cell r="K1872" t="str">
            <v>TOTAL</v>
          </cell>
          <cell r="L1872" t="str">
            <v>DESV</v>
          </cell>
          <cell r="M1872" t="str">
            <v>AVANÇ</v>
          </cell>
          <cell r="N1872" t="str">
            <v>DPT. IMPLICATS</v>
          </cell>
          <cell r="O1872"/>
          <cell r="P1872"/>
          <cell r="Q1872"/>
          <cell r="R1872"/>
          <cell r="S1872"/>
          <cell r="T1872"/>
          <cell r="U1872" t="str">
            <v>DATA</v>
          </cell>
          <cell r="V1872" t="str">
            <v>DATA</v>
          </cell>
          <cell r="W1872" t="str">
            <v>DATA</v>
          </cell>
          <cell r="X1872" t="str">
            <v>DURADA</v>
          </cell>
          <cell r="Y1872" t="str">
            <v>DATA</v>
          </cell>
          <cell r="Z1872" t="str">
            <v>DESVIAC.</v>
          </cell>
        </row>
        <row r="1873">
          <cell r="C1873"/>
          <cell r="D1873"/>
          <cell r="E1873"/>
          <cell r="F1873"/>
          <cell r="G1873"/>
          <cell r="H1873"/>
          <cell r="I1873"/>
          <cell r="J1873"/>
          <cell r="K1873" t="str">
            <v>REAL</v>
          </cell>
          <cell r="L1873"/>
          <cell r="M1873"/>
          <cell r="N1873"/>
          <cell r="O1873"/>
          <cell r="P1873"/>
          <cell r="Q1873"/>
          <cell r="R1873"/>
          <cell r="S1873"/>
          <cell r="T1873"/>
          <cell r="U1873" t="str">
            <v>INICI</v>
          </cell>
          <cell r="V1873" t="str">
            <v>ENTREGA</v>
          </cell>
          <cell r="W1873" t="str">
            <v>REVISADA</v>
          </cell>
          <cell r="X1873"/>
          <cell r="Y1873" t="str">
            <v>ACCEP.</v>
          </cell>
          <cell r="Z1873"/>
        </row>
        <row r="1874">
          <cell r="C1874"/>
          <cell r="D1874"/>
          <cell r="E1874"/>
          <cell r="F1874"/>
          <cell r="G1874"/>
          <cell r="H1874"/>
          <cell r="I1874"/>
          <cell r="J1874"/>
          <cell r="K1874"/>
          <cell r="L1874"/>
          <cell r="M1874"/>
          <cell r="N1874"/>
          <cell r="O1874"/>
          <cell r="P1874"/>
          <cell r="Q1874"/>
          <cell r="R1874"/>
          <cell r="S1874"/>
          <cell r="T1874"/>
          <cell r="U1874"/>
          <cell r="V1874"/>
          <cell r="W1874"/>
          <cell r="X1874"/>
          <cell r="Y1874"/>
          <cell r="Z1874"/>
        </row>
        <row r="1875">
          <cell r="C1875">
            <v>4491</v>
          </cell>
          <cell r="D1875" t="str">
            <v>PEUSA</v>
          </cell>
          <cell r="E1875">
            <v>2017</v>
          </cell>
          <cell r="F1875" t="str">
            <v>TA</v>
          </cell>
          <cell r="G1875" t="str">
            <v>Inst. i PEM RTU C.T. GOMÀ v1.0</v>
          </cell>
          <cell r="H1875" t="str">
            <v>OF4490</v>
          </cell>
          <cell r="I1875"/>
          <cell r="J1875">
            <v>11.75</v>
          </cell>
          <cell r="K1875">
            <v>10.5</v>
          </cell>
          <cell r="L1875">
            <v>1.25</v>
          </cell>
          <cell r="M1875">
            <v>0.8936170212765957</v>
          </cell>
          <cell r="N1875" t="str">
            <v>-</v>
          </cell>
          <cell r="O1875" t="str">
            <v>-</v>
          </cell>
          <cell r="P1875" t="str">
            <v>-</v>
          </cell>
          <cell r="Q1875" t="str">
            <v>JMG</v>
          </cell>
          <cell r="R1875" t="str">
            <v>-</v>
          </cell>
          <cell r="S1875" t="str">
            <v>-</v>
          </cell>
          <cell r="T1875" t="str">
            <v>-</v>
          </cell>
          <cell r="U1875">
            <v>43088</v>
          </cell>
          <cell r="V1875">
            <v>43089</v>
          </cell>
          <cell r="W1875">
            <v>43089</v>
          </cell>
          <cell r="X1875">
            <v>1</v>
          </cell>
          <cell r="Y1875">
            <v>43089</v>
          </cell>
          <cell r="Z1875">
            <v>0</v>
          </cell>
        </row>
        <row r="1876">
          <cell r="C1876">
            <v>4492</v>
          </cell>
          <cell r="D1876" t="str">
            <v>DIELES</v>
          </cell>
          <cell r="E1876">
            <v>2017</v>
          </cell>
          <cell r="F1876" t="str">
            <v>TA</v>
          </cell>
          <cell r="G1876" t="str">
            <v>CC SCADA TEDIS.Net DIELESUR v1.0</v>
          </cell>
          <cell r="H1876" t="str">
            <v>PPAL</v>
          </cell>
          <cell r="I1876"/>
          <cell r="J1876">
            <v>82</v>
          </cell>
          <cell r="K1876">
            <v>78</v>
          </cell>
          <cell r="L1876">
            <v>4</v>
          </cell>
          <cell r="M1876">
            <v>0.95121951219512191</v>
          </cell>
          <cell r="N1876" t="str">
            <v>-</v>
          </cell>
          <cell r="O1876" t="str">
            <v>-</v>
          </cell>
          <cell r="P1876" t="str">
            <v>-</v>
          </cell>
          <cell r="Q1876" t="str">
            <v>JMG</v>
          </cell>
          <cell r="R1876" t="str">
            <v>-</v>
          </cell>
          <cell r="S1876" t="str">
            <v>-</v>
          </cell>
          <cell r="T1876" t="str">
            <v>-</v>
          </cell>
          <cell r="U1876">
            <v>43088</v>
          </cell>
          <cell r="V1876">
            <v>43189</v>
          </cell>
          <cell r="W1876">
            <v>43455</v>
          </cell>
          <cell r="X1876">
            <v>101</v>
          </cell>
          <cell r="Y1876">
            <v>43455</v>
          </cell>
          <cell r="Z1876">
            <v>0</v>
          </cell>
        </row>
        <row r="1877">
          <cell r="C1877">
            <v>4493</v>
          </cell>
          <cell r="D1877" t="str">
            <v>DIELES</v>
          </cell>
          <cell r="E1877">
            <v>2017</v>
          </cell>
          <cell r="F1877" t="str">
            <v>TA</v>
          </cell>
          <cell r="G1877" t="str">
            <v>RTU CT-1 FUENTE NUEVA v1.0</v>
          </cell>
          <cell r="H1877" t="str">
            <v>OF4492</v>
          </cell>
          <cell r="I1877"/>
          <cell r="J1877">
            <v>35</v>
          </cell>
          <cell r="K1877">
            <v>35.17</v>
          </cell>
          <cell r="L1877">
            <v>-0.17000000000000171</v>
          </cell>
          <cell r="M1877">
            <v>1.0048571428571429</v>
          </cell>
          <cell r="N1877" t="str">
            <v>-</v>
          </cell>
          <cell r="O1877" t="str">
            <v>-</v>
          </cell>
          <cell r="P1877" t="str">
            <v>EMM</v>
          </cell>
          <cell r="Q1877" t="str">
            <v>-</v>
          </cell>
          <cell r="R1877" t="str">
            <v>-</v>
          </cell>
          <cell r="S1877" t="str">
            <v>-</v>
          </cell>
          <cell r="T1877" t="str">
            <v>-</v>
          </cell>
          <cell r="U1877">
            <v>43088</v>
          </cell>
          <cell r="V1877">
            <v>43189</v>
          </cell>
          <cell r="W1877">
            <v>43453</v>
          </cell>
          <cell r="X1877">
            <v>101</v>
          </cell>
          <cell r="Y1877">
            <v>43453</v>
          </cell>
          <cell r="Z1877">
            <v>0</v>
          </cell>
        </row>
        <row r="1878">
          <cell r="C1878">
            <v>4494</v>
          </cell>
          <cell r="D1878" t="str">
            <v>DIELES</v>
          </cell>
          <cell r="E1878">
            <v>2017</v>
          </cell>
          <cell r="F1878" t="str">
            <v>TA</v>
          </cell>
          <cell r="G1878" t="str">
            <v>RTU CT-2 DIELESUR v1.0</v>
          </cell>
          <cell r="H1878" t="str">
            <v>OF4492</v>
          </cell>
          <cell r="I1878"/>
          <cell r="J1878">
            <v>27</v>
          </cell>
          <cell r="K1878">
            <v>23</v>
          </cell>
          <cell r="L1878">
            <v>4</v>
          </cell>
          <cell r="M1878">
            <v>0.85185185185185186</v>
          </cell>
          <cell r="N1878" t="str">
            <v>-</v>
          </cell>
          <cell r="O1878" t="str">
            <v>-</v>
          </cell>
          <cell r="P1878" t="str">
            <v>EMM</v>
          </cell>
          <cell r="Q1878" t="str">
            <v>-</v>
          </cell>
          <cell r="R1878" t="str">
            <v>-</v>
          </cell>
          <cell r="S1878" t="str">
            <v>-</v>
          </cell>
          <cell r="T1878" t="str">
            <v>-</v>
          </cell>
          <cell r="U1878">
            <v>43088</v>
          </cell>
          <cell r="V1878">
            <v>43189</v>
          </cell>
          <cell r="W1878">
            <v>43189</v>
          </cell>
          <cell r="X1878">
            <v>101</v>
          </cell>
          <cell r="Y1878">
            <v>43161</v>
          </cell>
          <cell r="Z1878">
            <v>-28</v>
          </cell>
        </row>
        <row r="1879">
          <cell r="C1879">
            <v>4495</v>
          </cell>
          <cell r="D1879" t="str">
            <v>DIELES</v>
          </cell>
          <cell r="E1879">
            <v>2017</v>
          </cell>
          <cell r="F1879" t="str">
            <v>TA</v>
          </cell>
          <cell r="G1879" t="str">
            <v>RTU CT-3 DIELESUR v1.0</v>
          </cell>
          <cell r="H1879" t="str">
            <v>OF4492</v>
          </cell>
          <cell r="I1879">
            <v>10</v>
          </cell>
          <cell r="J1879">
            <v>27</v>
          </cell>
          <cell r="K1879">
            <v>23</v>
          </cell>
          <cell r="L1879">
            <v>4</v>
          </cell>
          <cell r="M1879">
            <v>0.85185185185185186</v>
          </cell>
          <cell r="N1879" t="str">
            <v>-</v>
          </cell>
          <cell r="O1879" t="str">
            <v>-</v>
          </cell>
          <cell r="P1879" t="str">
            <v>EMM</v>
          </cell>
          <cell r="Q1879" t="str">
            <v>-</v>
          </cell>
          <cell r="R1879" t="str">
            <v>-</v>
          </cell>
          <cell r="S1879" t="str">
            <v>-</v>
          </cell>
          <cell r="T1879" t="str">
            <v>-</v>
          </cell>
          <cell r="U1879">
            <v>43088</v>
          </cell>
          <cell r="V1879">
            <v>43189</v>
          </cell>
          <cell r="W1879">
            <v>43189</v>
          </cell>
          <cell r="X1879">
            <v>101</v>
          </cell>
          <cell r="Y1879">
            <v>43161</v>
          </cell>
          <cell r="Z1879">
            <v>-28</v>
          </cell>
        </row>
        <row r="1880">
          <cell r="C1880">
            <v>4496</v>
          </cell>
          <cell r="D1880" t="str">
            <v>DIELES</v>
          </cell>
          <cell r="E1880">
            <v>2017</v>
          </cell>
          <cell r="F1880" t="str">
            <v>TA</v>
          </cell>
          <cell r="G1880" t="str">
            <v>RTU CT-4 DIELESUR v1.0</v>
          </cell>
          <cell r="H1880" t="str">
            <v>OF4492</v>
          </cell>
          <cell r="I1880">
            <v>4</v>
          </cell>
          <cell r="J1880">
            <v>27</v>
          </cell>
          <cell r="K1880">
            <v>22.83</v>
          </cell>
          <cell r="L1880">
            <v>4.1700000000000017</v>
          </cell>
          <cell r="M1880">
            <v>0.8455555555555555</v>
          </cell>
          <cell r="N1880" t="str">
            <v>-</v>
          </cell>
          <cell r="O1880" t="str">
            <v>-</v>
          </cell>
          <cell r="P1880" t="str">
            <v>EMM</v>
          </cell>
          <cell r="Q1880" t="str">
            <v>-</v>
          </cell>
          <cell r="R1880" t="str">
            <v>-</v>
          </cell>
          <cell r="S1880" t="str">
            <v>-</v>
          </cell>
          <cell r="T1880" t="str">
            <v>-</v>
          </cell>
          <cell r="U1880">
            <v>43088</v>
          </cell>
          <cell r="V1880">
            <v>43189</v>
          </cell>
          <cell r="W1880">
            <v>43189</v>
          </cell>
          <cell r="X1880">
            <v>101</v>
          </cell>
          <cell r="Y1880">
            <v>43161</v>
          </cell>
          <cell r="Z1880">
            <v>-28</v>
          </cell>
        </row>
        <row r="1881">
          <cell r="C1881">
            <v>4497</v>
          </cell>
          <cell r="D1881" t="str">
            <v>ORMAZA</v>
          </cell>
          <cell r="E1881">
            <v>2017</v>
          </cell>
          <cell r="F1881" t="str">
            <v>TA</v>
          </cell>
          <cell r="G1881" t="str">
            <v>CC SCADA TEDIS.Net TUNEL ANTEQUERA-GR v1.0</v>
          </cell>
          <cell r="H1881" t="str">
            <v>PPAL</v>
          </cell>
          <cell r="I1881">
            <v>4</v>
          </cell>
          <cell r="J1881">
            <v>21</v>
          </cell>
          <cell r="K1881">
            <v>24.75</v>
          </cell>
          <cell r="L1881">
            <v>-3.75</v>
          </cell>
          <cell r="M1881">
            <v>1.1785714285714286</v>
          </cell>
          <cell r="N1881" t="str">
            <v>-</v>
          </cell>
          <cell r="O1881" t="str">
            <v>-</v>
          </cell>
          <cell r="P1881" t="str">
            <v>-</v>
          </cell>
          <cell r="Q1881" t="str">
            <v>JMG</v>
          </cell>
          <cell r="R1881" t="str">
            <v>-</v>
          </cell>
          <cell r="S1881" t="str">
            <v>-</v>
          </cell>
          <cell r="T1881" t="str">
            <v>-</v>
          </cell>
          <cell r="U1881">
            <v>43090</v>
          </cell>
          <cell r="V1881">
            <v>43269</v>
          </cell>
          <cell r="W1881">
            <v>43371</v>
          </cell>
          <cell r="X1881">
            <v>177</v>
          </cell>
          <cell r="Y1881">
            <v>43371</v>
          </cell>
          <cell r="Z1881">
            <v>0</v>
          </cell>
        </row>
        <row r="1882">
          <cell r="C1882">
            <v>4498</v>
          </cell>
          <cell r="D1882" t="str">
            <v>ORMAZA</v>
          </cell>
          <cell r="E1882">
            <v>2017</v>
          </cell>
          <cell r="F1882" t="str">
            <v>TA</v>
          </cell>
          <cell r="G1882" t="str">
            <v>PEM CC SCADA TEDIS.Net TUNEL ANTEQUERA-GR v1.0</v>
          </cell>
          <cell r="H1882" t="str">
            <v>OF4497</v>
          </cell>
          <cell r="I1882">
            <v>5</v>
          </cell>
          <cell r="J1882">
            <v>15</v>
          </cell>
          <cell r="K1882">
            <v>10</v>
          </cell>
          <cell r="L1882">
            <v>5</v>
          </cell>
          <cell r="M1882">
            <v>0.66666666666666663</v>
          </cell>
          <cell r="N1882" t="str">
            <v>-</v>
          </cell>
          <cell r="O1882" t="str">
            <v>-</v>
          </cell>
          <cell r="P1882" t="str">
            <v>-</v>
          </cell>
          <cell r="Q1882" t="str">
            <v>JMG</v>
          </cell>
          <cell r="R1882" t="str">
            <v>-</v>
          </cell>
          <cell r="S1882" t="str">
            <v>-</v>
          </cell>
          <cell r="T1882" t="str">
            <v>-</v>
          </cell>
          <cell r="U1882">
            <v>43090</v>
          </cell>
          <cell r="V1882">
            <v>43269</v>
          </cell>
          <cell r="W1882">
            <v>43371</v>
          </cell>
          <cell r="X1882">
            <v>177</v>
          </cell>
          <cell r="Y1882">
            <v>43371</v>
          </cell>
          <cell r="Z1882">
            <v>0</v>
          </cell>
        </row>
        <row r="1883">
          <cell r="C1883">
            <v>4499</v>
          </cell>
          <cell r="D1883" t="str">
            <v>EOSPIT</v>
          </cell>
          <cell r="E1883">
            <v>2017</v>
          </cell>
          <cell r="F1883" t="str">
            <v>TA</v>
          </cell>
          <cell r="G1883" t="str">
            <v>20 x Manguera COM CAP327PRX - GSM</v>
          </cell>
          <cell r="H1883" t="str">
            <v>IND</v>
          </cell>
          <cell r="I1883">
            <v>4</v>
          </cell>
          <cell r="J1883">
            <v>5</v>
          </cell>
          <cell r="K1883">
            <v>4.17</v>
          </cell>
          <cell r="L1883">
            <v>0.83000000000000007</v>
          </cell>
          <cell r="M1883">
            <v>0.83399999999999996</v>
          </cell>
          <cell r="N1883" t="str">
            <v>-</v>
          </cell>
          <cell r="O1883" t="str">
            <v>-</v>
          </cell>
          <cell r="P1883" t="str">
            <v>EMM</v>
          </cell>
          <cell r="Q1883" t="str">
            <v>-</v>
          </cell>
          <cell r="R1883" t="str">
            <v>-</v>
          </cell>
          <cell r="S1883" t="str">
            <v>-</v>
          </cell>
          <cell r="T1883" t="str">
            <v>-</v>
          </cell>
          <cell r="U1883">
            <v>43090</v>
          </cell>
          <cell r="V1883">
            <v>43091</v>
          </cell>
          <cell r="W1883">
            <v>43091</v>
          </cell>
          <cell r="X1883">
            <v>1</v>
          </cell>
          <cell r="Y1883">
            <v>43091</v>
          </cell>
          <cell r="Z1883">
            <v>0</v>
          </cell>
        </row>
        <row r="1884">
          <cell r="C1884">
            <v>4500</v>
          </cell>
          <cell r="D1884" t="str">
            <v>ENDENE</v>
          </cell>
          <cell r="E1884">
            <v>2017</v>
          </cell>
          <cell r="F1884" t="str">
            <v>TA</v>
          </cell>
          <cell r="G1884" t="str">
            <v>Reparacio TD-RTU PRE P.F. MARRATXI v4.0</v>
          </cell>
          <cell r="H1884" t="str">
            <v>IND</v>
          </cell>
          <cell r="I1884">
            <v>4</v>
          </cell>
          <cell r="J1884">
            <v>12</v>
          </cell>
          <cell r="K1884">
            <v>9.08</v>
          </cell>
          <cell r="L1884">
            <v>2.92</v>
          </cell>
          <cell r="M1884">
            <v>0.75666666666666671</v>
          </cell>
          <cell r="N1884" t="str">
            <v>-</v>
          </cell>
          <cell r="O1884" t="str">
            <v>-</v>
          </cell>
          <cell r="P1884" t="str">
            <v>EMM</v>
          </cell>
          <cell r="Q1884" t="str">
            <v>-</v>
          </cell>
          <cell r="R1884" t="str">
            <v>-</v>
          </cell>
          <cell r="S1884" t="str">
            <v>-</v>
          </cell>
          <cell r="T1884" t="str">
            <v>-</v>
          </cell>
          <cell r="U1884">
            <v>43096</v>
          </cell>
          <cell r="V1884">
            <v>43126</v>
          </cell>
          <cell r="W1884">
            <v>43111</v>
          </cell>
          <cell r="X1884">
            <v>29</v>
          </cell>
          <cell r="Y1884">
            <v>43111</v>
          </cell>
          <cell r="Z1884">
            <v>0</v>
          </cell>
        </row>
        <row r="1885">
          <cell r="C1885">
            <v>4501</v>
          </cell>
          <cell r="D1885" t="str">
            <v>ELESUD</v>
          </cell>
          <cell r="E1885">
            <v>2018</v>
          </cell>
          <cell r="F1885" t="str">
            <v>TA</v>
          </cell>
          <cell r="G1885" t="str">
            <v>MANTENIMENT CSSat SUDANELL 2018-01</v>
          </cell>
          <cell r="H1885" t="str">
            <v>IND</v>
          </cell>
          <cell r="I1885"/>
          <cell r="J1885">
            <v>4</v>
          </cell>
          <cell r="K1885">
            <v>4</v>
          </cell>
          <cell r="L1885">
            <v>0</v>
          </cell>
          <cell r="M1885">
            <v>1</v>
          </cell>
          <cell r="N1885" t="str">
            <v>-</v>
          </cell>
          <cell r="O1885" t="str">
            <v>-</v>
          </cell>
          <cell r="P1885" t="str">
            <v>-</v>
          </cell>
          <cell r="Q1885" t="str">
            <v>-</v>
          </cell>
          <cell r="R1885" t="str">
            <v>TRS</v>
          </cell>
          <cell r="S1885" t="str">
            <v>-</v>
          </cell>
          <cell r="T1885" t="str">
            <v>-</v>
          </cell>
          <cell r="U1885">
            <v>43101</v>
          </cell>
          <cell r="V1885">
            <v>43131</v>
          </cell>
          <cell r="W1885">
            <v>43131</v>
          </cell>
          <cell r="X1885">
            <v>30</v>
          </cell>
          <cell r="Y1885">
            <v>43131</v>
          </cell>
          <cell r="Z1885">
            <v>0</v>
          </cell>
        </row>
        <row r="1886">
          <cell r="C1886">
            <v>4502</v>
          </cell>
          <cell r="D1886" t="str">
            <v>EMSA</v>
          </cell>
          <cell r="E1886">
            <v>2018</v>
          </cell>
          <cell r="F1886" t="str">
            <v>TA</v>
          </cell>
          <cell r="G1886" t="str">
            <v>MANTENIMENT CSSat EMSA 2018-01</v>
          </cell>
          <cell r="H1886" t="str">
            <v>IND</v>
          </cell>
          <cell r="I1886"/>
          <cell r="J1886">
            <v>9</v>
          </cell>
          <cell r="K1886">
            <v>9</v>
          </cell>
          <cell r="L1886">
            <v>0</v>
          </cell>
          <cell r="M1886">
            <v>1</v>
          </cell>
          <cell r="N1886" t="str">
            <v>-</v>
          </cell>
          <cell r="O1886" t="str">
            <v>-</v>
          </cell>
          <cell r="P1886" t="str">
            <v>-</v>
          </cell>
          <cell r="Q1886" t="str">
            <v>-</v>
          </cell>
          <cell r="R1886" t="str">
            <v>TRS</v>
          </cell>
          <cell r="S1886" t="str">
            <v>-</v>
          </cell>
          <cell r="T1886" t="str">
            <v>-</v>
          </cell>
          <cell r="U1886">
            <v>43101</v>
          </cell>
          <cell r="V1886">
            <v>43131</v>
          </cell>
          <cell r="W1886">
            <v>43131</v>
          </cell>
          <cell r="X1886">
            <v>30</v>
          </cell>
          <cell r="Y1886">
            <v>43131</v>
          </cell>
          <cell r="Z1886">
            <v>0</v>
          </cell>
        </row>
        <row r="1887">
          <cell r="C1887">
            <v>4503</v>
          </cell>
          <cell r="D1887" t="str">
            <v>ELSACO</v>
          </cell>
          <cell r="E1887">
            <v>2018</v>
          </cell>
          <cell r="F1887" t="str">
            <v>TA</v>
          </cell>
          <cell r="G1887" t="str">
            <v>MANTENIMENT CSSat STA.COLOMA 2018-01</v>
          </cell>
          <cell r="H1887" t="str">
            <v>IND</v>
          </cell>
          <cell r="I1887"/>
          <cell r="J1887">
            <v>7</v>
          </cell>
          <cell r="K1887">
            <v>3.25</v>
          </cell>
          <cell r="L1887">
            <v>3.75</v>
          </cell>
          <cell r="M1887">
            <v>0.4642857142857143</v>
          </cell>
          <cell r="N1887" t="str">
            <v>-</v>
          </cell>
          <cell r="O1887" t="str">
            <v>-</v>
          </cell>
          <cell r="P1887" t="str">
            <v>-</v>
          </cell>
          <cell r="Q1887" t="str">
            <v>-</v>
          </cell>
          <cell r="R1887" t="str">
            <v>TRS</v>
          </cell>
          <cell r="S1887" t="str">
            <v>-</v>
          </cell>
          <cell r="T1887" t="str">
            <v>-</v>
          </cell>
          <cell r="U1887">
            <v>43101</v>
          </cell>
          <cell r="V1887">
            <v>43131</v>
          </cell>
          <cell r="W1887">
            <v>43131</v>
          </cell>
          <cell r="X1887">
            <v>30</v>
          </cell>
          <cell r="Y1887">
            <v>43131</v>
          </cell>
          <cell r="Z1887">
            <v>0</v>
          </cell>
        </row>
        <row r="1888">
          <cell r="C1888">
            <v>4504</v>
          </cell>
          <cell r="D1888" t="str">
            <v>SERGAR</v>
          </cell>
          <cell r="E1888">
            <v>2018</v>
          </cell>
          <cell r="F1888" t="str">
            <v>TA</v>
          </cell>
          <cell r="G1888" t="str">
            <v>MANTENIMENT CSSat SERVILIANO 2018-01</v>
          </cell>
          <cell r="H1888" t="str">
            <v>IND</v>
          </cell>
          <cell r="I1888">
            <v>10</v>
          </cell>
          <cell r="J1888">
            <v>6</v>
          </cell>
          <cell r="K1888">
            <v>2</v>
          </cell>
          <cell r="L1888">
            <v>4</v>
          </cell>
          <cell r="M1888">
            <v>0.33333333333333331</v>
          </cell>
          <cell r="N1888" t="str">
            <v>-</v>
          </cell>
          <cell r="O1888" t="str">
            <v>-</v>
          </cell>
          <cell r="P1888" t="str">
            <v>-</v>
          </cell>
          <cell r="Q1888" t="str">
            <v>-</v>
          </cell>
          <cell r="R1888" t="str">
            <v>TRS</v>
          </cell>
          <cell r="S1888" t="str">
            <v>-</v>
          </cell>
          <cell r="T1888" t="str">
            <v>-</v>
          </cell>
          <cell r="U1888">
            <v>43101</v>
          </cell>
          <cell r="V1888">
            <v>43131</v>
          </cell>
          <cell r="W1888">
            <v>43131</v>
          </cell>
          <cell r="X1888">
            <v>30</v>
          </cell>
          <cell r="Y1888">
            <v>43131</v>
          </cell>
          <cell r="Z1888">
            <v>0</v>
          </cell>
        </row>
        <row r="1889">
          <cell r="C1889">
            <v>4505</v>
          </cell>
          <cell r="D1889" t="str">
            <v>ALELCE</v>
          </cell>
          <cell r="E1889">
            <v>2018</v>
          </cell>
          <cell r="F1889" t="str">
            <v>TA</v>
          </cell>
          <cell r="G1889" t="str">
            <v>MANTENIMENT CSSat CEUTA 2018-01</v>
          </cell>
          <cell r="H1889" t="str">
            <v>IND</v>
          </cell>
          <cell r="I1889">
            <v>4</v>
          </cell>
          <cell r="J1889">
            <v>10</v>
          </cell>
          <cell r="K1889">
            <v>11.5</v>
          </cell>
          <cell r="L1889">
            <v>-1.5</v>
          </cell>
          <cell r="M1889">
            <v>1.1499999999999999</v>
          </cell>
          <cell r="N1889" t="str">
            <v>-</v>
          </cell>
          <cell r="O1889" t="str">
            <v>-</v>
          </cell>
          <cell r="P1889" t="str">
            <v>-</v>
          </cell>
          <cell r="Q1889" t="str">
            <v>-</v>
          </cell>
          <cell r="R1889" t="str">
            <v>TRS</v>
          </cell>
          <cell r="S1889" t="str">
            <v>-</v>
          </cell>
          <cell r="T1889" t="str">
            <v>-</v>
          </cell>
          <cell r="U1889">
            <v>43101</v>
          </cell>
          <cell r="V1889">
            <v>43131</v>
          </cell>
          <cell r="W1889">
            <v>43131</v>
          </cell>
          <cell r="X1889">
            <v>30</v>
          </cell>
          <cell r="Y1889">
            <v>43131</v>
          </cell>
          <cell r="Z1889">
            <v>0</v>
          </cell>
        </row>
        <row r="1890">
          <cell r="C1890">
            <v>4506</v>
          </cell>
          <cell r="D1890" t="str">
            <v>ELEMON</v>
          </cell>
          <cell r="E1890">
            <v>2018</v>
          </cell>
          <cell r="F1890" t="str">
            <v>TA</v>
          </cell>
          <cell r="G1890" t="str">
            <v>MANTENIMENT CSSat MONTOLIU 2018-01</v>
          </cell>
          <cell r="H1890" t="str">
            <v>IND</v>
          </cell>
          <cell r="I1890">
            <v>4</v>
          </cell>
          <cell r="J1890">
            <v>4</v>
          </cell>
          <cell r="K1890">
            <v>4</v>
          </cell>
          <cell r="L1890">
            <v>0</v>
          </cell>
          <cell r="M1890">
            <v>1</v>
          </cell>
          <cell r="N1890" t="str">
            <v>-</v>
          </cell>
          <cell r="O1890" t="str">
            <v>-</v>
          </cell>
          <cell r="P1890" t="str">
            <v>-</v>
          </cell>
          <cell r="Q1890" t="str">
            <v>-</v>
          </cell>
          <cell r="R1890" t="str">
            <v>TRS</v>
          </cell>
          <cell r="S1890" t="str">
            <v>-</v>
          </cell>
          <cell r="T1890" t="str">
            <v>-</v>
          </cell>
          <cell r="U1890">
            <v>43101</v>
          </cell>
          <cell r="V1890">
            <v>43131</v>
          </cell>
          <cell r="W1890">
            <v>43131</v>
          </cell>
          <cell r="X1890">
            <v>30</v>
          </cell>
          <cell r="Y1890">
            <v>43131</v>
          </cell>
          <cell r="Z1890">
            <v>0</v>
          </cell>
        </row>
        <row r="1891">
          <cell r="C1891">
            <v>4507</v>
          </cell>
          <cell r="D1891" t="str">
            <v>SUMTAR</v>
          </cell>
          <cell r="E1891">
            <v>2018</v>
          </cell>
          <cell r="F1891" t="str">
            <v>TA</v>
          </cell>
          <cell r="G1891" t="str">
            <v>MANTENIMENT CSSat TARRASENSES 2018-01</v>
          </cell>
          <cell r="H1891" t="str">
            <v>IND</v>
          </cell>
          <cell r="I1891">
            <v>5</v>
          </cell>
          <cell r="J1891">
            <v>4</v>
          </cell>
          <cell r="K1891">
            <v>4</v>
          </cell>
          <cell r="L1891">
            <v>0</v>
          </cell>
          <cell r="M1891">
            <v>1</v>
          </cell>
          <cell r="N1891" t="str">
            <v>-</v>
          </cell>
          <cell r="O1891" t="str">
            <v>-</v>
          </cell>
          <cell r="P1891" t="str">
            <v>-</v>
          </cell>
          <cell r="Q1891" t="str">
            <v>-</v>
          </cell>
          <cell r="R1891" t="str">
            <v>TRS</v>
          </cell>
          <cell r="S1891" t="str">
            <v>-</v>
          </cell>
          <cell r="T1891" t="str">
            <v>-</v>
          </cell>
          <cell r="U1891">
            <v>43101</v>
          </cell>
          <cell r="V1891">
            <v>43131</v>
          </cell>
          <cell r="W1891">
            <v>43131</v>
          </cell>
          <cell r="X1891">
            <v>30</v>
          </cell>
          <cell r="Y1891">
            <v>43131</v>
          </cell>
          <cell r="Z1891">
            <v>0</v>
          </cell>
        </row>
        <row r="1892">
          <cell r="C1892">
            <v>4508</v>
          </cell>
          <cell r="D1892" t="str">
            <v>ELECAR</v>
          </cell>
          <cell r="E1892">
            <v>2018</v>
          </cell>
          <cell r="F1892" t="str">
            <v>TA</v>
          </cell>
          <cell r="G1892" t="str">
            <v>MANTENIMENT CSSat CARDENER 2018-01</v>
          </cell>
          <cell r="H1892" t="str">
            <v>IND</v>
          </cell>
          <cell r="I1892">
            <v>4</v>
          </cell>
          <cell r="J1892">
            <v>5</v>
          </cell>
          <cell r="K1892">
            <v>7</v>
          </cell>
          <cell r="L1892">
            <v>-2</v>
          </cell>
          <cell r="M1892">
            <v>1.4</v>
          </cell>
          <cell r="N1892" t="str">
            <v>-</v>
          </cell>
          <cell r="O1892" t="str">
            <v>-</v>
          </cell>
          <cell r="P1892" t="str">
            <v>-</v>
          </cell>
          <cell r="Q1892" t="str">
            <v>-</v>
          </cell>
          <cell r="R1892" t="str">
            <v>TRS</v>
          </cell>
          <cell r="S1892" t="str">
            <v>-</v>
          </cell>
          <cell r="T1892" t="str">
            <v>-</v>
          </cell>
          <cell r="U1892">
            <v>43101</v>
          </cell>
          <cell r="V1892">
            <v>43131</v>
          </cell>
          <cell r="W1892">
            <v>43131</v>
          </cell>
          <cell r="X1892">
            <v>30</v>
          </cell>
          <cell r="Y1892">
            <v>43131</v>
          </cell>
          <cell r="Z1892">
            <v>0</v>
          </cell>
        </row>
        <row r="1893">
          <cell r="C1893">
            <v>4509</v>
          </cell>
          <cell r="D1893" t="str">
            <v>ENEBEN</v>
          </cell>
          <cell r="E1893">
            <v>2018</v>
          </cell>
          <cell r="F1893" t="str">
            <v>TA</v>
          </cell>
          <cell r="G1893" t="str">
            <v>MANTENIMENT CSSat BENASQUE 2018-01</v>
          </cell>
          <cell r="H1893" t="str">
            <v>IND</v>
          </cell>
          <cell r="I1893">
            <v>4</v>
          </cell>
          <cell r="J1893">
            <v>4</v>
          </cell>
          <cell r="K1893">
            <v>4</v>
          </cell>
          <cell r="L1893">
            <v>0</v>
          </cell>
          <cell r="M1893">
            <v>1</v>
          </cell>
          <cell r="N1893" t="str">
            <v>-</v>
          </cell>
          <cell r="O1893" t="str">
            <v>-</v>
          </cell>
          <cell r="P1893" t="str">
            <v>-</v>
          </cell>
          <cell r="Q1893" t="str">
            <v>-</v>
          </cell>
          <cell r="R1893" t="str">
            <v>TRS</v>
          </cell>
          <cell r="S1893" t="str">
            <v>-</v>
          </cell>
          <cell r="T1893" t="str">
            <v>-</v>
          </cell>
          <cell r="U1893">
            <v>43101</v>
          </cell>
          <cell r="V1893">
            <v>43131</v>
          </cell>
          <cell r="W1893">
            <v>43131</v>
          </cell>
          <cell r="X1893">
            <v>30</v>
          </cell>
          <cell r="Y1893">
            <v>43131</v>
          </cell>
          <cell r="Z1893">
            <v>0</v>
          </cell>
        </row>
        <row r="1894">
          <cell r="C1894">
            <v>4510</v>
          </cell>
          <cell r="D1894" t="str">
            <v>ELEALB</v>
          </cell>
          <cell r="E1894">
            <v>2018</v>
          </cell>
          <cell r="F1894" t="str">
            <v>TA</v>
          </cell>
          <cell r="G1894" t="str">
            <v>MANTENIMENT CSSat ALBATARREC 2018-01</v>
          </cell>
          <cell r="H1894" t="str">
            <v>IND</v>
          </cell>
          <cell r="I1894">
            <v>4</v>
          </cell>
          <cell r="J1894">
            <v>4</v>
          </cell>
          <cell r="K1894">
            <v>2</v>
          </cell>
          <cell r="L1894">
            <v>2</v>
          </cell>
          <cell r="M1894">
            <v>0.5</v>
          </cell>
          <cell r="N1894" t="str">
            <v>-</v>
          </cell>
          <cell r="O1894" t="str">
            <v>-</v>
          </cell>
          <cell r="P1894" t="str">
            <v>-</v>
          </cell>
          <cell r="Q1894" t="str">
            <v>-</v>
          </cell>
          <cell r="R1894" t="str">
            <v>TRS</v>
          </cell>
          <cell r="S1894" t="str">
            <v>-</v>
          </cell>
          <cell r="T1894" t="str">
            <v>-</v>
          </cell>
          <cell r="U1894">
            <v>43101</v>
          </cell>
          <cell r="V1894">
            <v>43131</v>
          </cell>
          <cell r="W1894">
            <v>43131</v>
          </cell>
          <cell r="X1894">
            <v>30</v>
          </cell>
          <cell r="Y1894">
            <v>43131</v>
          </cell>
          <cell r="Z1894">
            <v>0</v>
          </cell>
        </row>
        <row r="1895">
          <cell r="C1895">
            <v>4511</v>
          </cell>
          <cell r="D1895" t="str">
            <v>ELTOSE</v>
          </cell>
          <cell r="E1895">
            <v>2018</v>
          </cell>
          <cell r="F1895" t="str">
            <v>TA</v>
          </cell>
          <cell r="G1895" t="str">
            <v>MANTENIMENT CSSat T.SEGRE 2018-01</v>
          </cell>
          <cell r="H1895" t="str">
            <v>IND</v>
          </cell>
          <cell r="I1895">
            <v>6</v>
          </cell>
          <cell r="J1895">
            <v>4</v>
          </cell>
          <cell r="K1895">
            <v>4</v>
          </cell>
          <cell r="L1895">
            <v>0</v>
          </cell>
          <cell r="M1895">
            <v>1</v>
          </cell>
          <cell r="N1895" t="str">
            <v>-</v>
          </cell>
          <cell r="O1895" t="str">
            <v>-</v>
          </cell>
          <cell r="P1895" t="str">
            <v>-</v>
          </cell>
          <cell r="Q1895" t="str">
            <v>-</v>
          </cell>
          <cell r="R1895" t="str">
            <v>TRS</v>
          </cell>
          <cell r="S1895" t="str">
            <v>-</v>
          </cell>
          <cell r="T1895" t="str">
            <v>-</v>
          </cell>
          <cell r="U1895">
            <v>43101</v>
          </cell>
          <cell r="V1895">
            <v>43131</v>
          </cell>
          <cell r="W1895">
            <v>43131</v>
          </cell>
          <cell r="X1895">
            <v>30</v>
          </cell>
          <cell r="Y1895">
            <v>43131</v>
          </cell>
          <cell r="Z1895">
            <v>0</v>
          </cell>
        </row>
        <row r="1896">
          <cell r="C1896">
            <v>4512</v>
          </cell>
          <cell r="D1896" t="str">
            <v>EMDEPO</v>
          </cell>
          <cell r="E1896">
            <v>2018</v>
          </cell>
          <cell r="F1896" t="str">
            <v>TA</v>
          </cell>
          <cell r="G1896" t="str">
            <v>MANTENIMENT CSSat PONTS 2018-01</v>
          </cell>
          <cell r="H1896" t="str">
            <v>IND</v>
          </cell>
          <cell r="I1896">
            <v>6</v>
          </cell>
          <cell r="J1896">
            <v>4</v>
          </cell>
          <cell r="K1896">
            <v>1.5</v>
          </cell>
          <cell r="L1896">
            <v>2.5</v>
          </cell>
          <cell r="M1896">
            <v>0.375</v>
          </cell>
          <cell r="N1896" t="str">
            <v>-</v>
          </cell>
          <cell r="O1896" t="str">
            <v>-</v>
          </cell>
          <cell r="P1896" t="str">
            <v>-</v>
          </cell>
          <cell r="Q1896" t="str">
            <v>-</v>
          </cell>
          <cell r="R1896" t="str">
            <v>TRS</v>
          </cell>
          <cell r="S1896" t="str">
            <v>-</v>
          </cell>
          <cell r="T1896" t="str">
            <v>-</v>
          </cell>
          <cell r="U1896">
            <v>43101</v>
          </cell>
          <cell r="V1896">
            <v>43131</v>
          </cell>
          <cell r="W1896">
            <v>43131</v>
          </cell>
          <cell r="X1896">
            <v>30</v>
          </cell>
          <cell r="Y1896">
            <v>43131</v>
          </cell>
          <cell r="Z1896">
            <v>0</v>
          </cell>
        </row>
        <row r="1897">
          <cell r="C1897">
            <v>4513</v>
          </cell>
          <cell r="D1897" t="str">
            <v>SAMENE</v>
          </cell>
          <cell r="E1897">
            <v>2018</v>
          </cell>
          <cell r="F1897" t="str">
            <v>TA</v>
          </cell>
          <cell r="G1897" t="str">
            <v>RTU C.T. LLERET v1.0</v>
          </cell>
          <cell r="H1897" t="str">
            <v>IND</v>
          </cell>
          <cell r="I1897"/>
          <cell r="J1897">
            <v>28</v>
          </cell>
          <cell r="K1897">
            <v>29</v>
          </cell>
          <cell r="L1897">
            <v>-1</v>
          </cell>
          <cell r="M1897">
            <v>1.0357142857142858</v>
          </cell>
          <cell r="N1897" t="str">
            <v>-</v>
          </cell>
          <cell r="O1897" t="str">
            <v>-</v>
          </cell>
          <cell r="P1897" t="str">
            <v>EMM</v>
          </cell>
          <cell r="Q1897" t="str">
            <v>-</v>
          </cell>
          <cell r="R1897" t="str">
            <v>AP</v>
          </cell>
          <cell r="S1897" t="str">
            <v>-</v>
          </cell>
          <cell r="T1897" t="str">
            <v>-</v>
          </cell>
          <cell r="U1897">
            <v>43096</v>
          </cell>
          <cell r="V1897">
            <v>43217</v>
          </cell>
          <cell r="W1897">
            <v>43304</v>
          </cell>
          <cell r="X1897">
            <v>120</v>
          </cell>
          <cell r="Y1897">
            <v>43304</v>
          </cell>
          <cell r="Z1897">
            <v>0</v>
          </cell>
        </row>
        <row r="1898">
          <cell r="C1898">
            <v>4514</v>
          </cell>
          <cell r="D1898" t="str">
            <v>SAMENE</v>
          </cell>
          <cell r="E1898">
            <v>2018</v>
          </cell>
          <cell r="F1898" t="str">
            <v>TA</v>
          </cell>
          <cell r="G1898" t="str">
            <v>MANTENIMENT STG-CSSat SAMPOL 01/01/2.018 - 31/12/2.018</v>
          </cell>
          <cell r="H1898" t="str">
            <v>IND</v>
          </cell>
          <cell r="I1898"/>
          <cell r="J1898">
            <v>60</v>
          </cell>
          <cell r="K1898">
            <v>48.25</v>
          </cell>
          <cell r="L1898">
            <v>11.75</v>
          </cell>
          <cell r="M1898">
            <v>0.8041666666666667</v>
          </cell>
          <cell r="N1898" t="str">
            <v>-</v>
          </cell>
          <cell r="O1898" t="str">
            <v>-</v>
          </cell>
          <cell r="P1898" t="str">
            <v>-</v>
          </cell>
          <cell r="Q1898" t="str">
            <v>-</v>
          </cell>
          <cell r="R1898" t="str">
            <v>TRS</v>
          </cell>
          <cell r="S1898" t="str">
            <v>-</v>
          </cell>
          <cell r="T1898" t="str">
            <v>-</v>
          </cell>
          <cell r="U1898">
            <v>43101</v>
          </cell>
          <cell r="V1898">
            <v>43465</v>
          </cell>
          <cell r="W1898">
            <v>43465</v>
          </cell>
          <cell r="X1898">
            <v>360</v>
          </cell>
          <cell r="Y1898">
            <v>43465</v>
          </cell>
          <cell r="Z1898">
            <v>0</v>
          </cell>
        </row>
        <row r="1899">
          <cell r="C1899">
            <v>4515</v>
          </cell>
          <cell r="D1899" t="str">
            <v>ELEMOS</v>
          </cell>
          <cell r="E1899">
            <v>2018</v>
          </cell>
          <cell r="F1899" t="str">
            <v>TA</v>
          </cell>
          <cell r="G1899" t="str">
            <v>MANTENIMENT SCADA MOSCOSO 01/01/2.018-31/12/2.018</v>
          </cell>
          <cell r="H1899" t="str">
            <v>IND</v>
          </cell>
          <cell r="I1899"/>
          <cell r="J1899">
            <v>16</v>
          </cell>
          <cell r="K1899">
            <v>12.25</v>
          </cell>
          <cell r="L1899">
            <v>3.75</v>
          </cell>
          <cell r="M1899">
            <v>0.765625</v>
          </cell>
          <cell r="N1899" t="str">
            <v>-</v>
          </cell>
          <cell r="O1899" t="str">
            <v>-</v>
          </cell>
          <cell r="P1899" t="str">
            <v>-</v>
          </cell>
          <cell r="Q1899" t="str">
            <v>JMG</v>
          </cell>
          <cell r="R1899" t="str">
            <v>-</v>
          </cell>
          <cell r="S1899" t="str">
            <v>-</v>
          </cell>
          <cell r="T1899" t="str">
            <v>-</v>
          </cell>
          <cell r="U1899">
            <v>43101</v>
          </cell>
          <cell r="V1899">
            <v>43465</v>
          </cell>
          <cell r="W1899">
            <v>43465</v>
          </cell>
          <cell r="X1899">
            <v>360</v>
          </cell>
          <cell r="Y1899">
            <v>43465</v>
          </cell>
          <cell r="Z1899">
            <v>0</v>
          </cell>
        </row>
        <row r="1900">
          <cell r="C1900">
            <v>4516</v>
          </cell>
          <cell r="D1900" t="str">
            <v>HIJAGU</v>
          </cell>
          <cell r="E1900">
            <v>2018</v>
          </cell>
          <cell r="F1900" t="str">
            <v>TA</v>
          </cell>
          <cell r="G1900" t="str">
            <v>MANTENIMENT SCADA H.J.GUILLEN 01/01/2.018-31/12/2.018</v>
          </cell>
          <cell r="H1900" t="str">
            <v>IND</v>
          </cell>
          <cell r="I1900"/>
          <cell r="J1900">
            <v>16</v>
          </cell>
          <cell r="K1900">
            <v>4.3499999999999996</v>
          </cell>
          <cell r="L1900">
            <v>11.65</v>
          </cell>
          <cell r="M1900">
            <v>0.27187499999999998</v>
          </cell>
          <cell r="N1900" t="str">
            <v>-</v>
          </cell>
          <cell r="O1900" t="str">
            <v>-</v>
          </cell>
          <cell r="P1900" t="str">
            <v>-</v>
          </cell>
          <cell r="Q1900" t="str">
            <v>JMG</v>
          </cell>
          <cell r="R1900" t="str">
            <v>-</v>
          </cell>
          <cell r="S1900" t="str">
            <v>-</v>
          </cell>
          <cell r="T1900" t="str">
            <v>-</v>
          </cell>
          <cell r="U1900">
            <v>43101</v>
          </cell>
          <cell r="V1900">
            <v>43465</v>
          </cell>
          <cell r="W1900">
            <v>43465</v>
          </cell>
          <cell r="X1900">
            <v>360</v>
          </cell>
          <cell r="Y1900">
            <v>43465</v>
          </cell>
          <cell r="Z1900">
            <v>0</v>
          </cell>
        </row>
        <row r="1901">
          <cell r="C1901">
            <v>4517</v>
          </cell>
          <cell r="D1901" t="str">
            <v>ELELLA</v>
          </cell>
          <cell r="E1901">
            <v>2018</v>
          </cell>
          <cell r="F1901" t="str">
            <v>TA</v>
          </cell>
          <cell r="G1901" t="str">
            <v>MANTENIMENT CCSat LLAVORSI 01/01/2.018-31/12/2.018</v>
          </cell>
          <cell r="H1901" t="str">
            <v>IND</v>
          </cell>
          <cell r="I1901"/>
          <cell r="J1901">
            <v>15</v>
          </cell>
          <cell r="K1901">
            <v>11.5</v>
          </cell>
          <cell r="L1901">
            <v>3.5</v>
          </cell>
          <cell r="M1901">
            <v>0.76666666666666672</v>
          </cell>
          <cell r="N1901" t="str">
            <v>-</v>
          </cell>
          <cell r="O1901" t="str">
            <v>-</v>
          </cell>
          <cell r="P1901" t="str">
            <v>-</v>
          </cell>
          <cell r="Q1901" t="str">
            <v>-</v>
          </cell>
          <cell r="R1901" t="str">
            <v>TRS</v>
          </cell>
          <cell r="S1901" t="str">
            <v>-</v>
          </cell>
          <cell r="T1901" t="str">
            <v>-</v>
          </cell>
          <cell r="U1901">
            <v>43101</v>
          </cell>
          <cell r="V1901">
            <v>43465</v>
          </cell>
          <cell r="W1901">
            <v>43465</v>
          </cell>
          <cell r="X1901">
            <v>360</v>
          </cell>
          <cell r="Y1901">
            <v>43465</v>
          </cell>
          <cell r="Z1901">
            <v>0</v>
          </cell>
        </row>
        <row r="1902">
          <cell r="C1902">
            <v>4518</v>
          </cell>
          <cell r="D1902" t="str">
            <v>ELDICE</v>
          </cell>
          <cell r="E1902">
            <v>2018</v>
          </cell>
          <cell r="F1902" t="str">
            <v>TA</v>
          </cell>
          <cell r="G1902" t="str">
            <v>MANTENIMENT CCSat CENTELLES 01/01/2.018-31/12/2.018</v>
          </cell>
          <cell r="H1902" t="str">
            <v>IND</v>
          </cell>
          <cell r="I1902"/>
          <cell r="J1902">
            <v>15</v>
          </cell>
          <cell r="K1902">
            <v>8.75</v>
          </cell>
          <cell r="L1902">
            <v>6.25</v>
          </cell>
          <cell r="M1902">
            <v>0.58333333333333337</v>
          </cell>
          <cell r="N1902" t="str">
            <v>-</v>
          </cell>
          <cell r="O1902" t="str">
            <v>-</v>
          </cell>
          <cell r="P1902" t="str">
            <v>-</v>
          </cell>
          <cell r="Q1902" t="str">
            <v>-</v>
          </cell>
          <cell r="R1902" t="str">
            <v>TRS</v>
          </cell>
          <cell r="S1902" t="str">
            <v>-</v>
          </cell>
          <cell r="T1902" t="str">
            <v>-</v>
          </cell>
          <cell r="U1902">
            <v>43101</v>
          </cell>
          <cell r="V1902">
            <v>43465</v>
          </cell>
          <cell r="W1902">
            <v>43465</v>
          </cell>
          <cell r="X1902">
            <v>360</v>
          </cell>
          <cell r="Y1902">
            <v>43465</v>
          </cell>
          <cell r="Z1902">
            <v>0</v>
          </cell>
        </row>
        <row r="1903">
          <cell r="C1903">
            <v>4519</v>
          </cell>
          <cell r="D1903" t="str">
            <v>ELDICE</v>
          </cell>
          <cell r="E1903">
            <v>2018</v>
          </cell>
          <cell r="F1903" t="str">
            <v>TA</v>
          </cell>
          <cell r="G1903" t="str">
            <v>Inst. i PEM RTU CT 80 MADEL v1.0</v>
          </cell>
          <cell r="H1903" t="str">
            <v>IND</v>
          </cell>
          <cell r="I1903"/>
          <cell r="J1903">
            <v>13</v>
          </cell>
          <cell r="K1903">
            <v>12.5</v>
          </cell>
          <cell r="L1903">
            <v>0.5</v>
          </cell>
          <cell r="M1903">
            <v>0.96153846153846156</v>
          </cell>
          <cell r="N1903" t="str">
            <v>-</v>
          </cell>
          <cell r="O1903" t="str">
            <v>-</v>
          </cell>
          <cell r="P1903" t="str">
            <v>-</v>
          </cell>
          <cell r="Q1903" t="str">
            <v>JMG</v>
          </cell>
          <cell r="R1903" t="str">
            <v>-</v>
          </cell>
          <cell r="S1903" t="str">
            <v>-</v>
          </cell>
          <cell r="T1903" t="str">
            <v>-</v>
          </cell>
          <cell r="U1903">
            <v>43108</v>
          </cell>
          <cell r="V1903">
            <v>43131</v>
          </cell>
          <cell r="W1903">
            <v>43131</v>
          </cell>
          <cell r="X1903">
            <v>23</v>
          </cell>
          <cell r="Y1903">
            <v>43112</v>
          </cell>
          <cell r="Z1903">
            <v>-18</v>
          </cell>
        </row>
        <row r="1904">
          <cell r="C1904"/>
          <cell r="D1904"/>
          <cell r="E1904"/>
          <cell r="F1904"/>
          <cell r="G1904"/>
          <cell r="H1904"/>
          <cell r="I1904"/>
          <cell r="J1904">
            <v>490.75</v>
          </cell>
          <cell r="K1904">
            <v>423.35</v>
          </cell>
          <cell r="L1904">
            <v>67.399999999999977</v>
          </cell>
          <cell r="M1904"/>
          <cell r="N1904"/>
          <cell r="O1904"/>
          <cell r="P1904"/>
          <cell r="Q1904"/>
          <cell r="R1904"/>
          <cell r="S1904"/>
          <cell r="T1904"/>
          <cell r="U1904"/>
          <cell r="V1904"/>
          <cell r="W1904"/>
          <cell r="X1904"/>
          <cell r="Y1904"/>
          <cell r="Z1904">
            <v>-102</v>
          </cell>
        </row>
        <row r="1905">
          <cell r="L1905"/>
          <cell r="M1905"/>
          <cell r="Z1905"/>
        </row>
        <row r="1906">
          <cell r="D1906"/>
          <cell r="E1906"/>
          <cell r="F1906"/>
          <cell r="G1906"/>
          <cell r="H1906"/>
          <cell r="I1906"/>
          <cell r="J1906"/>
          <cell r="K1906"/>
          <cell r="L1906"/>
          <cell r="M1906"/>
          <cell r="N1906"/>
          <cell r="O1906"/>
          <cell r="P1906"/>
          <cell r="Q1906"/>
          <cell r="R1906"/>
          <cell r="S1906"/>
          <cell r="T1906"/>
          <cell r="U1906"/>
          <cell r="Z1906"/>
        </row>
        <row r="1907">
          <cell r="D1907"/>
          <cell r="E1907"/>
          <cell r="F1907"/>
          <cell r="G1907"/>
          <cell r="H1907"/>
          <cell r="I1907"/>
          <cell r="J1907"/>
          <cell r="K1907"/>
          <cell r="N1907" t="str">
            <v>APROVISIONAMENTS</v>
          </cell>
          <cell r="O1907" t="str">
            <v>ADMINISTRACIO</v>
          </cell>
          <cell r="P1907" t="str">
            <v>OPERACIONS</v>
          </cell>
          <cell r="Q1907" t="str">
            <v>IMPLEMENTACIO</v>
          </cell>
          <cell r="R1907" t="str">
            <v>DESENVOLUPAMENT</v>
          </cell>
          <cell r="S1907" t="str">
            <v>COMERCIAL</v>
          </cell>
          <cell r="T1907" t="str">
            <v>CONSUL.TELCOMUNIC.</v>
          </cell>
          <cell r="U1907"/>
          <cell r="Z1907"/>
        </row>
        <row r="1908">
          <cell r="N1908"/>
          <cell r="O1908"/>
          <cell r="P1908"/>
          <cell r="Q1908"/>
          <cell r="R1908"/>
          <cell r="S1908"/>
          <cell r="T1908"/>
          <cell r="U1908"/>
          <cell r="Z1908"/>
        </row>
        <row r="1909">
          <cell r="N1909"/>
          <cell r="O1909"/>
          <cell r="P1909"/>
          <cell r="Q1909"/>
          <cell r="R1909"/>
          <cell r="S1909"/>
          <cell r="T1909"/>
          <cell r="U1909"/>
          <cell r="Z1909"/>
        </row>
        <row r="1910">
          <cell r="N1910"/>
          <cell r="O1910"/>
          <cell r="P1910"/>
          <cell r="Q1910"/>
          <cell r="R1910"/>
          <cell r="S1910"/>
          <cell r="T1910"/>
          <cell r="U1910"/>
          <cell r="Z1910"/>
        </row>
        <row r="1911">
          <cell r="E1911"/>
          <cell r="F1911"/>
          <cell r="G1911"/>
          <cell r="H1911"/>
          <cell r="I1911"/>
          <cell r="J1911"/>
          <cell r="K1911"/>
          <cell r="L1911"/>
          <cell r="M1911"/>
          <cell r="N1911"/>
          <cell r="O1911"/>
          <cell r="P1911"/>
          <cell r="Q1911"/>
          <cell r="R1911"/>
          <cell r="S1911"/>
          <cell r="T1911"/>
          <cell r="U1911"/>
          <cell r="Z1911"/>
        </row>
        <row r="1912">
          <cell r="E1912" t="str">
            <v>Projectes (EXTERNS) en curs 2.018</v>
          </cell>
          <cell r="F1912"/>
          <cell r="G1912"/>
          <cell r="H1912"/>
          <cell r="I1912"/>
          <cell r="J1912"/>
          <cell r="K1912"/>
          <cell r="L1912"/>
          <cell r="M1912"/>
          <cell r="N1912"/>
          <cell r="O1912"/>
          <cell r="P1912"/>
          <cell r="Q1912"/>
          <cell r="R1912"/>
          <cell r="S1912"/>
          <cell r="T1912"/>
          <cell r="U1912"/>
          <cell r="Z1912"/>
        </row>
        <row r="1913">
          <cell r="N1913"/>
          <cell r="O1913"/>
          <cell r="P1913"/>
          <cell r="Q1913"/>
          <cell r="R1913"/>
          <cell r="S1913"/>
          <cell r="T1913"/>
          <cell r="U1913"/>
          <cell r="Z1913"/>
        </row>
        <row r="1914">
          <cell r="C1914"/>
          <cell r="D1914"/>
          <cell r="E1914"/>
          <cell r="F1914"/>
          <cell r="G1914"/>
          <cell r="H1914"/>
          <cell r="I1914"/>
          <cell r="J1914"/>
          <cell r="K1914"/>
          <cell r="L1914"/>
          <cell r="M1914"/>
          <cell r="N1914"/>
          <cell r="O1914"/>
          <cell r="P1914"/>
          <cell r="Q1914"/>
          <cell r="R1914"/>
          <cell r="S1914"/>
          <cell r="T1914"/>
          <cell r="U1914"/>
          <cell r="V1914"/>
          <cell r="W1914"/>
          <cell r="X1914"/>
          <cell r="Y1914"/>
          <cell r="Z1914"/>
        </row>
        <row r="1915">
          <cell r="C1915" t="str">
            <v>OF</v>
          </cell>
          <cell r="D1915" t="str">
            <v>CLIENT</v>
          </cell>
          <cell r="E1915" t="str">
            <v>ANY</v>
          </cell>
          <cell r="F1915" t="str">
            <v>STATUS</v>
          </cell>
          <cell r="G1915" t="str">
            <v>PROJECTE</v>
          </cell>
          <cell r="H1915" t="str">
            <v>TIPUS OF o DEPENDENCIA</v>
          </cell>
          <cell r="I1915"/>
          <cell r="J1915" t="str">
            <v>PREV</v>
          </cell>
          <cell r="K1915" t="str">
            <v>TOTAL</v>
          </cell>
          <cell r="L1915" t="str">
            <v>DESV</v>
          </cell>
          <cell r="M1915" t="str">
            <v>AVANÇ</v>
          </cell>
          <cell r="N1915" t="str">
            <v>DPT. IMPLICATS</v>
          </cell>
          <cell r="O1915"/>
          <cell r="P1915"/>
          <cell r="Q1915"/>
          <cell r="R1915"/>
          <cell r="S1915"/>
          <cell r="T1915"/>
          <cell r="U1915" t="str">
            <v>DATA</v>
          </cell>
          <cell r="V1915" t="str">
            <v>DATA</v>
          </cell>
          <cell r="W1915" t="str">
            <v>DATA</v>
          </cell>
          <cell r="X1915" t="str">
            <v>DURADA</v>
          </cell>
          <cell r="Y1915" t="str">
            <v>DATA</v>
          </cell>
          <cell r="Z1915" t="str">
            <v>DESVIAC.</v>
          </cell>
        </row>
        <row r="1916">
          <cell r="C1916"/>
          <cell r="D1916"/>
          <cell r="E1916"/>
          <cell r="F1916"/>
          <cell r="G1916"/>
          <cell r="H1916"/>
          <cell r="I1916"/>
          <cell r="J1916"/>
          <cell r="K1916" t="str">
            <v>REAL</v>
          </cell>
          <cell r="L1916"/>
          <cell r="M1916"/>
          <cell r="N1916"/>
          <cell r="O1916"/>
          <cell r="P1916"/>
          <cell r="Q1916"/>
          <cell r="R1916"/>
          <cell r="S1916"/>
          <cell r="T1916"/>
          <cell r="U1916" t="str">
            <v>INICI</v>
          </cell>
          <cell r="V1916" t="str">
            <v>ENTREGA</v>
          </cell>
          <cell r="W1916" t="str">
            <v>REVISADA</v>
          </cell>
          <cell r="X1916"/>
          <cell r="Y1916" t="str">
            <v>ACCEP.</v>
          </cell>
          <cell r="Z1916"/>
        </row>
        <row r="1917">
          <cell r="C1917"/>
          <cell r="D1917"/>
          <cell r="E1917"/>
          <cell r="F1917"/>
          <cell r="G1917"/>
          <cell r="H1917"/>
          <cell r="I1917"/>
          <cell r="J1917"/>
          <cell r="K1917"/>
          <cell r="L1917"/>
          <cell r="M1917"/>
          <cell r="N1917"/>
          <cell r="O1917"/>
          <cell r="P1917"/>
          <cell r="Q1917"/>
          <cell r="R1917"/>
          <cell r="S1917"/>
          <cell r="T1917"/>
          <cell r="U1917"/>
          <cell r="V1917"/>
          <cell r="W1917"/>
          <cell r="X1917"/>
          <cell r="Y1917"/>
          <cell r="Z1917"/>
        </row>
        <row r="1918">
          <cell r="C1918">
            <v>4520</v>
          </cell>
          <cell r="D1918" t="str">
            <v>ELECON</v>
          </cell>
          <cell r="E1918">
            <v>2018</v>
          </cell>
          <cell r="F1918" t="str">
            <v>TA</v>
          </cell>
          <cell r="G1918" t="str">
            <v>MANTENIMENT CALSER CONDADO 01/01/2.018-31/12/2.,018</v>
          </cell>
          <cell r="H1918" t="str">
            <v>IND</v>
          </cell>
          <cell r="I1918"/>
          <cell r="J1918">
            <v>6</v>
          </cell>
          <cell r="K1918">
            <v>6.5</v>
          </cell>
          <cell r="L1918">
            <v>-0.5</v>
          </cell>
          <cell r="M1918">
            <v>1.0833333333333333</v>
          </cell>
          <cell r="N1918" t="str">
            <v>-</v>
          </cell>
          <cell r="O1918" t="str">
            <v>-</v>
          </cell>
          <cell r="P1918" t="str">
            <v>-</v>
          </cell>
          <cell r="Q1918" t="str">
            <v>-</v>
          </cell>
          <cell r="R1918" t="str">
            <v>AP</v>
          </cell>
          <cell r="S1918" t="str">
            <v>-</v>
          </cell>
          <cell r="T1918" t="str">
            <v>-</v>
          </cell>
          <cell r="U1918">
            <v>43101</v>
          </cell>
          <cell r="V1918">
            <v>43465</v>
          </cell>
          <cell r="W1918">
            <v>43465</v>
          </cell>
          <cell r="X1918">
            <v>360</v>
          </cell>
          <cell r="Y1918">
            <v>43465</v>
          </cell>
          <cell r="Z1918">
            <v>0</v>
          </cell>
        </row>
        <row r="1919">
          <cell r="C1919">
            <v>4521</v>
          </cell>
          <cell r="D1919" t="str">
            <v>EAECEU</v>
          </cell>
          <cell r="E1919">
            <v>2018</v>
          </cell>
          <cell r="F1919" t="str">
            <v>TA</v>
          </cell>
          <cell r="G1919" t="str">
            <v>MANTENIMENT SCADA CEUTA 01/01/2.018-31/12/2.018</v>
          </cell>
          <cell r="H1919" t="str">
            <v>IND</v>
          </cell>
          <cell r="I1919"/>
          <cell r="J1919">
            <v>16</v>
          </cell>
          <cell r="K1919">
            <v>39.5</v>
          </cell>
          <cell r="L1919">
            <v>-23.5</v>
          </cell>
          <cell r="M1919">
            <v>2.46875</v>
          </cell>
          <cell r="N1919" t="str">
            <v>-</v>
          </cell>
          <cell r="O1919" t="str">
            <v>-</v>
          </cell>
          <cell r="P1919" t="str">
            <v>-</v>
          </cell>
          <cell r="Q1919" t="str">
            <v>-</v>
          </cell>
          <cell r="R1919" t="str">
            <v>RVC</v>
          </cell>
          <cell r="S1919" t="str">
            <v>-</v>
          </cell>
          <cell r="T1919" t="str">
            <v>-</v>
          </cell>
          <cell r="U1919">
            <v>43101</v>
          </cell>
          <cell r="V1919">
            <v>43465</v>
          </cell>
          <cell r="W1919">
            <v>43465</v>
          </cell>
          <cell r="X1919">
            <v>360</v>
          </cell>
          <cell r="Y1919">
            <v>43465</v>
          </cell>
          <cell r="Z1919">
            <v>0</v>
          </cell>
        </row>
        <row r="1920">
          <cell r="C1920">
            <v>4522</v>
          </cell>
          <cell r="D1920" t="str">
            <v>ELECAD</v>
          </cell>
          <cell r="E1920">
            <v>2018</v>
          </cell>
          <cell r="F1920" t="str">
            <v>TA</v>
          </cell>
          <cell r="G1920" t="str">
            <v>MANTENIMENT CALSER CADIZ 01/01/2.018-31/12/2.,018</v>
          </cell>
          <cell r="H1920" t="str">
            <v>IND</v>
          </cell>
          <cell r="I1920"/>
          <cell r="J1920">
            <v>6</v>
          </cell>
          <cell r="K1920">
            <v>0.01</v>
          </cell>
          <cell r="L1920">
            <v>5.99</v>
          </cell>
          <cell r="M1920">
            <v>1.6666666666666668E-3</v>
          </cell>
          <cell r="N1920" t="str">
            <v>-</v>
          </cell>
          <cell r="O1920" t="str">
            <v>-</v>
          </cell>
          <cell r="P1920" t="str">
            <v>-</v>
          </cell>
          <cell r="Q1920" t="str">
            <v>-</v>
          </cell>
          <cell r="R1920" t="str">
            <v>AP</v>
          </cell>
          <cell r="S1920" t="str">
            <v>-</v>
          </cell>
          <cell r="T1920" t="str">
            <v>-</v>
          </cell>
          <cell r="U1920">
            <v>43101</v>
          </cell>
          <cell r="V1920">
            <v>43465</v>
          </cell>
          <cell r="W1920">
            <v>43465</v>
          </cell>
          <cell r="X1920">
            <v>360</v>
          </cell>
          <cell r="Y1920">
            <v>43465</v>
          </cell>
          <cell r="Z1920">
            <v>0</v>
          </cell>
        </row>
        <row r="1921">
          <cell r="C1921">
            <v>4523</v>
          </cell>
          <cell r="D1921" t="str">
            <v>ELEBER</v>
          </cell>
          <cell r="E1921">
            <v>2018</v>
          </cell>
          <cell r="F1921" t="str">
            <v>TA</v>
          </cell>
          <cell r="G1921" t="str">
            <v>2 x Manguera CAP-32-GSM</v>
          </cell>
          <cell r="H1921" t="str">
            <v>IND</v>
          </cell>
          <cell r="I1921"/>
          <cell r="J1921">
            <v>0.60000000000000009</v>
          </cell>
          <cell r="K1921">
            <v>0.59</v>
          </cell>
          <cell r="L1921">
            <v>1.000000000000012E-2</v>
          </cell>
          <cell r="M1921">
            <v>0.98333333333333317</v>
          </cell>
          <cell r="N1921" t="str">
            <v>-</v>
          </cell>
          <cell r="O1921" t="str">
            <v>-</v>
          </cell>
          <cell r="P1921" t="str">
            <v>EMM</v>
          </cell>
          <cell r="Q1921" t="str">
            <v>-</v>
          </cell>
          <cell r="R1921" t="str">
            <v>-</v>
          </cell>
          <cell r="S1921" t="str">
            <v>-</v>
          </cell>
          <cell r="T1921" t="str">
            <v>-</v>
          </cell>
          <cell r="U1921">
            <v>43110</v>
          </cell>
          <cell r="V1921">
            <v>43112</v>
          </cell>
          <cell r="W1921">
            <v>43112</v>
          </cell>
          <cell r="X1921">
            <v>2</v>
          </cell>
          <cell r="Y1921">
            <v>43112</v>
          </cell>
          <cell r="Z1921">
            <v>0</v>
          </cell>
        </row>
        <row r="1922">
          <cell r="C1922">
            <v>4524</v>
          </cell>
          <cell r="D1922" t="str">
            <v>ELEBER</v>
          </cell>
          <cell r="E1922">
            <v>2018</v>
          </cell>
          <cell r="F1922" t="str">
            <v>TA</v>
          </cell>
          <cell r="G1922" t="str">
            <v>1 x Manguera.COM CRINOR-nPort 5110</v>
          </cell>
          <cell r="H1922" t="str">
            <v>IND</v>
          </cell>
          <cell r="I1922">
            <v>10</v>
          </cell>
          <cell r="J1922">
            <v>0.4</v>
          </cell>
          <cell r="K1922">
            <v>0.59</v>
          </cell>
          <cell r="L1922">
            <v>-0.18999999999999995</v>
          </cell>
          <cell r="M1922">
            <v>1.4749999999999999</v>
          </cell>
          <cell r="N1922" t="str">
            <v>-</v>
          </cell>
          <cell r="O1922" t="str">
            <v>-</v>
          </cell>
          <cell r="P1922" t="str">
            <v>EMM</v>
          </cell>
          <cell r="Q1922" t="str">
            <v>-</v>
          </cell>
          <cell r="R1922" t="str">
            <v>-</v>
          </cell>
          <cell r="S1922" t="str">
            <v>-</v>
          </cell>
          <cell r="T1922" t="str">
            <v>-</v>
          </cell>
          <cell r="U1922">
            <v>43110</v>
          </cell>
          <cell r="V1922">
            <v>43112</v>
          </cell>
          <cell r="W1922">
            <v>43112</v>
          </cell>
          <cell r="X1922">
            <v>2</v>
          </cell>
          <cell r="Y1922">
            <v>43112</v>
          </cell>
          <cell r="Z1922">
            <v>0</v>
          </cell>
        </row>
        <row r="1923">
          <cell r="C1923">
            <v>4525</v>
          </cell>
          <cell r="D1923" t="str">
            <v>ELEBER</v>
          </cell>
          <cell r="E1923">
            <v>2018</v>
          </cell>
          <cell r="F1923" t="str">
            <v>TA</v>
          </cell>
          <cell r="G1923" t="str">
            <v>1 x Manguera.COM CRINOR-GSM</v>
          </cell>
          <cell r="H1923" t="str">
            <v>IND</v>
          </cell>
          <cell r="I1923">
            <v>4</v>
          </cell>
          <cell r="J1923">
            <v>0.4</v>
          </cell>
          <cell r="K1923">
            <v>0.59</v>
          </cell>
          <cell r="L1923">
            <v>-0.18999999999999995</v>
          </cell>
          <cell r="M1923">
            <v>1.4749999999999999</v>
          </cell>
          <cell r="N1923" t="str">
            <v>-</v>
          </cell>
          <cell r="O1923" t="str">
            <v>-</v>
          </cell>
          <cell r="P1923" t="str">
            <v>EMM</v>
          </cell>
          <cell r="Q1923" t="str">
            <v>-</v>
          </cell>
          <cell r="R1923" t="str">
            <v>-</v>
          </cell>
          <cell r="S1923" t="str">
            <v>-</v>
          </cell>
          <cell r="T1923" t="str">
            <v>-</v>
          </cell>
          <cell r="U1923">
            <v>43110</v>
          </cell>
          <cell r="V1923">
            <v>43112</v>
          </cell>
          <cell r="W1923">
            <v>43112</v>
          </cell>
          <cell r="X1923">
            <v>2</v>
          </cell>
          <cell r="Y1923">
            <v>43112</v>
          </cell>
          <cell r="Z1923">
            <v>0</v>
          </cell>
        </row>
        <row r="1924">
          <cell r="C1924">
            <v>4526</v>
          </cell>
          <cell r="D1924" t="str">
            <v>ELEBER</v>
          </cell>
          <cell r="E1924">
            <v>2018</v>
          </cell>
          <cell r="F1924" t="str">
            <v>TA</v>
          </cell>
          <cell r="G1924" t="str">
            <v>1 x Manguera.COM CAP32-nPort 5110</v>
          </cell>
          <cell r="H1924" t="str">
            <v>IND</v>
          </cell>
          <cell r="I1924">
            <v>4</v>
          </cell>
          <cell r="J1924">
            <v>0.4</v>
          </cell>
          <cell r="K1924">
            <v>0.59</v>
          </cell>
          <cell r="L1924">
            <v>-0.18999999999999995</v>
          </cell>
          <cell r="M1924">
            <v>1.4749999999999999</v>
          </cell>
          <cell r="N1924" t="str">
            <v>-</v>
          </cell>
          <cell r="O1924" t="str">
            <v>-</v>
          </cell>
          <cell r="P1924" t="str">
            <v>EMM</v>
          </cell>
          <cell r="Q1924" t="str">
            <v>-</v>
          </cell>
          <cell r="R1924" t="str">
            <v>-</v>
          </cell>
          <cell r="S1924" t="str">
            <v>-</v>
          </cell>
          <cell r="T1924" t="str">
            <v>-</v>
          </cell>
          <cell r="U1924">
            <v>43110</v>
          </cell>
          <cell r="V1924">
            <v>43112</v>
          </cell>
          <cell r="W1924">
            <v>43112</v>
          </cell>
          <cell r="X1924">
            <v>2</v>
          </cell>
          <cell r="Y1924">
            <v>43112</v>
          </cell>
          <cell r="Z1924">
            <v>0</v>
          </cell>
        </row>
        <row r="1925">
          <cell r="C1925">
            <v>4527</v>
          </cell>
          <cell r="D1925" t="str">
            <v>EYPESA</v>
          </cell>
          <cell r="E1925">
            <v>2018</v>
          </cell>
          <cell r="F1925" t="str">
            <v>TA</v>
          </cell>
          <cell r="G1925" t="str">
            <v>SUPORT CSSat EYPESA 2,018</v>
          </cell>
          <cell r="H1925" t="str">
            <v>IND</v>
          </cell>
          <cell r="I1925">
            <v>5</v>
          </cell>
          <cell r="J1925">
            <v>8</v>
          </cell>
          <cell r="K1925">
            <v>23</v>
          </cell>
          <cell r="L1925">
            <v>-15</v>
          </cell>
          <cell r="M1925">
            <v>2.875</v>
          </cell>
          <cell r="N1925" t="str">
            <v>-</v>
          </cell>
          <cell r="O1925" t="str">
            <v>-</v>
          </cell>
          <cell r="P1925" t="str">
            <v>-</v>
          </cell>
          <cell r="Q1925" t="str">
            <v>-</v>
          </cell>
          <cell r="R1925" t="str">
            <v>TRS</v>
          </cell>
          <cell r="S1925" t="str">
            <v>-</v>
          </cell>
          <cell r="T1925" t="str">
            <v>-</v>
          </cell>
          <cell r="U1925">
            <v>43111</v>
          </cell>
          <cell r="V1925">
            <v>43131</v>
          </cell>
          <cell r="W1925">
            <v>43214</v>
          </cell>
          <cell r="X1925">
            <v>20</v>
          </cell>
          <cell r="Y1925">
            <v>43214</v>
          </cell>
          <cell r="Z1925">
            <v>0</v>
          </cell>
        </row>
        <row r="1926">
          <cell r="C1926">
            <v>4528</v>
          </cell>
          <cell r="D1926" t="str">
            <v>EYPESA</v>
          </cell>
          <cell r="E1926">
            <v>2018</v>
          </cell>
          <cell r="F1926" t="str">
            <v>TA</v>
          </cell>
          <cell r="G1926" t="str">
            <v>2 x Manguera.COM GSM - nPort-5610</v>
          </cell>
          <cell r="H1926" t="str">
            <v>IND</v>
          </cell>
          <cell r="I1926">
            <v>4</v>
          </cell>
          <cell r="J1926">
            <v>1</v>
          </cell>
          <cell r="K1926">
            <v>1.08</v>
          </cell>
          <cell r="L1926">
            <v>-8.0000000000000071E-2</v>
          </cell>
          <cell r="M1926">
            <v>1.08</v>
          </cell>
          <cell r="N1926" t="str">
            <v>-</v>
          </cell>
          <cell r="O1926" t="str">
            <v>-</v>
          </cell>
          <cell r="P1926" t="str">
            <v>EMM</v>
          </cell>
          <cell r="Q1926" t="str">
            <v>-</v>
          </cell>
          <cell r="R1926" t="str">
            <v>-</v>
          </cell>
          <cell r="S1926" t="str">
            <v>-</v>
          </cell>
          <cell r="T1926" t="str">
            <v>-</v>
          </cell>
          <cell r="U1926">
            <v>43115</v>
          </cell>
          <cell r="V1926">
            <v>43115</v>
          </cell>
          <cell r="W1926">
            <v>43115</v>
          </cell>
          <cell r="X1926">
            <v>0</v>
          </cell>
          <cell r="Y1926">
            <v>43115</v>
          </cell>
          <cell r="Z1926">
            <v>0</v>
          </cell>
        </row>
        <row r="1927">
          <cell r="C1927">
            <v>4529</v>
          </cell>
          <cell r="D1927" t="str">
            <v>INPPOZ</v>
          </cell>
          <cell r="E1927">
            <v>2018</v>
          </cell>
          <cell r="F1927" t="str">
            <v>TA</v>
          </cell>
          <cell r="G1927" t="str">
            <v>RTU C.T. PALOMARES v2.0</v>
          </cell>
          <cell r="H1927" t="str">
            <v>PPAL</v>
          </cell>
          <cell r="I1927">
            <v>4</v>
          </cell>
          <cell r="J1927">
            <v>1</v>
          </cell>
          <cell r="K1927">
            <v>2.08</v>
          </cell>
          <cell r="L1927">
            <v>-1.08</v>
          </cell>
          <cell r="M1927">
            <v>2.08</v>
          </cell>
          <cell r="N1927" t="str">
            <v>-</v>
          </cell>
          <cell r="O1927" t="str">
            <v>-</v>
          </cell>
          <cell r="P1927" t="str">
            <v>-</v>
          </cell>
          <cell r="Q1927" t="str">
            <v>-</v>
          </cell>
          <cell r="R1927" t="str">
            <v>RVC</v>
          </cell>
          <cell r="S1927" t="str">
            <v>-</v>
          </cell>
          <cell r="T1927" t="str">
            <v>-</v>
          </cell>
          <cell r="U1927">
            <v>43102</v>
          </cell>
          <cell r="V1927">
            <v>43131</v>
          </cell>
          <cell r="W1927">
            <v>43131</v>
          </cell>
          <cell r="X1927">
            <v>29</v>
          </cell>
          <cell r="Y1927">
            <v>43123</v>
          </cell>
          <cell r="Z1927">
            <v>-7</v>
          </cell>
        </row>
        <row r="1928">
          <cell r="C1928">
            <v>4530</v>
          </cell>
          <cell r="D1928" t="str">
            <v>INPPOZ</v>
          </cell>
          <cell r="E1928">
            <v>2018</v>
          </cell>
          <cell r="F1928" t="str">
            <v>TA</v>
          </cell>
          <cell r="G1928" t="str">
            <v>RTU C.T. SAN MARTIN v2.0</v>
          </cell>
          <cell r="H1928" t="str">
            <v>IND</v>
          </cell>
          <cell r="I1928">
            <v>4</v>
          </cell>
          <cell r="J1928">
            <v>1</v>
          </cell>
          <cell r="K1928">
            <v>2.08</v>
          </cell>
          <cell r="L1928">
            <v>-1.08</v>
          </cell>
          <cell r="M1928">
            <v>2.08</v>
          </cell>
          <cell r="N1928" t="str">
            <v>-</v>
          </cell>
          <cell r="O1928" t="str">
            <v>-</v>
          </cell>
          <cell r="P1928" t="str">
            <v>-</v>
          </cell>
          <cell r="Q1928" t="str">
            <v>-</v>
          </cell>
          <cell r="R1928" t="str">
            <v>RVC</v>
          </cell>
          <cell r="S1928" t="str">
            <v>-</v>
          </cell>
          <cell r="T1928" t="str">
            <v>-</v>
          </cell>
          <cell r="U1928">
            <v>43102</v>
          </cell>
          <cell r="V1928">
            <v>43131</v>
          </cell>
          <cell r="W1928">
            <v>43131</v>
          </cell>
          <cell r="X1928">
            <v>29</v>
          </cell>
          <cell r="Y1928">
            <v>43123</v>
          </cell>
          <cell r="Z1928">
            <v>-7</v>
          </cell>
        </row>
        <row r="1929">
          <cell r="C1929">
            <v>4531</v>
          </cell>
          <cell r="D1929" t="str">
            <v>INPPOZ</v>
          </cell>
          <cell r="E1929">
            <v>2018</v>
          </cell>
          <cell r="F1929" t="str">
            <v>TA</v>
          </cell>
          <cell r="G1929" t="str">
            <v>RTU C.T. DOS TORRES v2.0</v>
          </cell>
          <cell r="H1929" t="str">
            <v>IND</v>
          </cell>
          <cell r="I1929">
            <v>6</v>
          </cell>
          <cell r="J1929">
            <v>1</v>
          </cell>
          <cell r="K1929">
            <v>2.08</v>
          </cell>
          <cell r="L1929">
            <v>-1.08</v>
          </cell>
          <cell r="M1929">
            <v>2.08</v>
          </cell>
          <cell r="N1929" t="str">
            <v>-</v>
          </cell>
          <cell r="O1929" t="str">
            <v>-</v>
          </cell>
          <cell r="P1929" t="str">
            <v>-</v>
          </cell>
          <cell r="Q1929" t="str">
            <v>-</v>
          </cell>
          <cell r="R1929" t="str">
            <v>RVC</v>
          </cell>
          <cell r="S1929" t="str">
            <v>-</v>
          </cell>
          <cell r="T1929" t="str">
            <v>-</v>
          </cell>
          <cell r="U1929">
            <v>43102</v>
          </cell>
          <cell r="V1929">
            <v>43131</v>
          </cell>
          <cell r="W1929">
            <v>43131</v>
          </cell>
          <cell r="X1929">
            <v>29</v>
          </cell>
          <cell r="Y1929">
            <v>43123</v>
          </cell>
          <cell r="Z1929">
            <v>-7</v>
          </cell>
        </row>
        <row r="1930">
          <cell r="C1930">
            <v>4532</v>
          </cell>
          <cell r="D1930" t="str">
            <v>SITEL</v>
          </cell>
          <cell r="E1930">
            <v>2018</v>
          </cell>
          <cell r="F1930" t="str">
            <v>TA</v>
          </cell>
          <cell r="G1930" t="str">
            <v>3 x Manguera COM CAP32 - nPort-5110</v>
          </cell>
          <cell r="H1930" t="str">
            <v>OF4529</v>
          </cell>
          <cell r="I1930">
            <v>6</v>
          </cell>
          <cell r="J1930">
            <v>1</v>
          </cell>
          <cell r="K1930">
            <v>0.67</v>
          </cell>
          <cell r="L1930">
            <v>0.32999999999999996</v>
          </cell>
          <cell r="M1930">
            <v>0.67</v>
          </cell>
          <cell r="N1930" t="str">
            <v>-</v>
          </cell>
          <cell r="O1930" t="str">
            <v>-</v>
          </cell>
          <cell r="P1930" t="str">
            <v>EMM</v>
          </cell>
          <cell r="Q1930" t="str">
            <v>-</v>
          </cell>
          <cell r="R1930" t="str">
            <v>-</v>
          </cell>
          <cell r="S1930" t="str">
            <v>-</v>
          </cell>
          <cell r="T1930" t="str">
            <v>-</v>
          </cell>
          <cell r="U1930">
            <v>43102</v>
          </cell>
          <cell r="V1930">
            <v>43131</v>
          </cell>
          <cell r="W1930">
            <v>43131</v>
          </cell>
          <cell r="X1930">
            <v>29</v>
          </cell>
          <cell r="Y1930">
            <v>43116</v>
          </cell>
          <cell r="Z1930">
            <v>-14</v>
          </cell>
        </row>
        <row r="1931">
          <cell r="C1931">
            <v>4533</v>
          </cell>
          <cell r="D1931" t="str">
            <v>PEUSA</v>
          </cell>
          <cell r="E1931">
            <v>2018</v>
          </cell>
          <cell r="F1931" t="str">
            <v>TA</v>
          </cell>
          <cell r="G1931" t="str">
            <v>RTU CD-333 PIRENAICA v3.0</v>
          </cell>
          <cell r="H1931" t="str">
            <v>PPAL</v>
          </cell>
          <cell r="I1931"/>
          <cell r="J1931">
            <v>2</v>
          </cell>
          <cell r="K1931">
            <v>1.58</v>
          </cell>
          <cell r="L1931">
            <v>0.41999999999999993</v>
          </cell>
          <cell r="M1931">
            <v>0.79</v>
          </cell>
          <cell r="N1931" t="str">
            <v>-</v>
          </cell>
          <cell r="O1931" t="str">
            <v>-</v>
          </cell>
          <cell r="P1931" t="str">
            <v>-</v>
          </cell>
          <cell r="Q1931" t="str">
            <v>-</v>
          </cell>
          <cell r="R1931" t="str">
            <v>RVC</v>
          </cell>
          <cell r="S1931" t="str">
            <v>-</v>
          </cell>
          <cell r="T1931" t="str">
            <v>-</v>
          </cell>
          <cell r="U1931">
            <v>43109</v>
          </cell>
          <cell r="V1931">
            <v>43131</v>
          </cell>
          <cell r="W1931">
            <v>43131</v>
          </cell>
          <cell r="X1931">
            <v>22</v>
          </cell>
          <cell r="Y1931">
            <v>43122</v>
          </cell>
          <cell r="Z1931">
            <v>-8</v>
          </cell>
        </row>
        <row r="1932">
          <cell r="C1932">
            <v>4534</v>
          </cell>
          <cell r="D1932" t="str">
            <v>PEUSA</v>
          </cell>
          <cell r="E1932">
            <v>2018</v>
          </cell>
          <cell r="F1932" t="str">
            <v>TA</v>
          </cell>
          <cell r="G1932" t="str">
            <v>Inst. i PEM RTU CD-333 PIRENAICA v3.0</v>
          </cell>
          <cell r="H1932" t="str">
            <v>OF4533</v>
          </cell>
          <cell r="I1932"/>
          <cell r="J1932">
            <v>4.34</v>
          </cell>
          <cell r="K1932">
            <v>2.34</v>
          </cell>
          <cell r="L1932">
            <v>2</v>
          </cell>
          <cell r="M1932">
            <v>0.53917050691244239</v>
          </cell>
          <cell r="N1932" t="str">
            <v>-</v>
          </cell>
          <cell r="O1932" t="str">
            <v>-</v>
          </cell>
          <cell r="P1932" t="str">
            <v>-</v>
          </cell>
          <cell r="Q1932" t="str">
            <v>-</v>
          </cell>
          <cell r="R1932" t="str">
            <v>RVC</v>
          </cell>
          <cell r="S1932" t="str">
            <v>-</v>
          </cell>
          <cell r="T1932" t="str">
            <v>-</v>
          </cell>
          <cell r="U1932">
            <v>43109</v>
          </cell>
          <cell r="V1932">
            <v>43131</v>
          </cell>
          <cell r="W1932">
            <v>43194</v>
          </cell>
          <cell r="X1932">
            <v>22</v>
          </cell>
          <cell r="Y1932">
            <v>43194</v>
          </cell>
          <cell r="Z1932">
            <v>0</v>
          </cell>
        </row>
        <row r="1933">
          <cell r="C1933">
            <v>4535</v>
          </cell>
          <cell r="D1933" t="str">
            <v>SITEL</v>
          </cell>
          <cell r="E1933">
            <v>2018</v>
          </cell>
          <cell r="F1933" t="str">
            <v>TA</v>
          </cell>
          <cell r="G1933" t="str">
            <v>3 x Manguera COM CAP32 - nPort-5110</v>
          </cell>
          <cell r="H1933" t="str">
            <v>OF4533</v>
          </cell>
          <cell r="I1933"/>
          <cell r="J1933">
            <v>1</v>
          </cell>
          <cell r="K1933">
            <v>0.57999999999999996</v>
          </cell>
          <cell r="L1933">
            <v>0.42000000000000004</v>
          </cell>
          <cell r="M1933">
            <v>0.57999999999999996</v>
          </cell>
          <cell r="N1933" t="str">
            <v>-</v>
          </cell>
          <cell r="O1933" t="str">
            <v>-</v>
          </cell>
          <cell r="P1933" t="str">
            <v>EMM</v>
          </cell>
          <cell r="Q1933" t="str">
            <v>-</v>
          </cell>
          <cell r="R1933" t="str">
            <v>-</v>
          </cell>
          <cell r="S1933" t="str">
            <v>-</v>
          </cell>
          <cell r="T1933" t="str">
            <v>-</v>
          </cell>
          <cell r="U1933">
            <v>43109</v>
          </cell>
          <cell r="V1933">
            <v>43131</v>
          </cell>
          <cell r="W1933">
            <v>43131</v>
          </cell>
          <cell r="X1933">
            <v>22</v>
          </cell>
          <cell r="Y1933">
            <v>43117</v>
          </cell>
          <cell r="Z1933">
            <v>-13</v>
          </cell>
        </row>
        <row r="1934">
          <cell r="C1934">
            <v>4536</v>
          </cell>
          <cell r="D1934" t="str">
            <v>PEUSA</v>
          </cell>
          <cell r="E1934">
            <v>2018</v>
          </cell>
          <cell r="F1934" t="str">
            <v>TA</v>
          </cell>
          <cell r="G1934" t="str">
            <v>RTU CT-336 CASTELLCIUTAT v2.0</v>
          </cell>
          <cell r="H1934" t="str">
            <v>PPAL</v>
          </cell>
          <cell r="I1934"/>
          <cell r="J1934">
            <v>2</v>
          </cell>
          <cell r="K1934">
            <v>1.58</v>
          </cell>
          <cell r="L1934">
            <v>0.41999999999999993</v>
          </cell>
          <cell r="M1934">
            <v>0.79</v>
          </cell>
          <cell r="N1934" t="str">
            <v>-</v>
          </cell>
          <cell r="O1934" t="str">
            <v>-</v>
          </cell>
          <cell r="P1934" t="str">
            <v>-</v>
          </cell>
          <cell r="Q1934" t="str">
            <v>-</v>
          </cell>
          <cell r="R1934" t="str">
            <v>RVC</v>
          </cell>
          <cell r="S1934" t="str">
            <v>-</v>
          </cell>
          <cell r="T1934" t="str">
            <v>-</v>
          </cell>
          <cell r="U1934">
            <v>43109</v>
          </cell>
          <cell r="V1934">
            <v>43131</v>
          </cell>
          <cell r="W1934">
            <v>43131</v>
          </cell>
          <cell r="X1934">
            <v>22</v>
          </cell>
          <cell r="Y1934">
            <v>43122</v>
          </cell>
          <cell r="Z1934">
            <v>-8</v>
          </cell>
        </row>
        <row r="1935">
          <cell r="C1935">
            <v>4537</v>
          </cell>
          <cell r="D1935" t="str">
            <v>PEUSA</v>
          </cell>
          <cell r="E1935">
            <v>2018</v>
          </cell>
          <cell r="F1935" t="str">
            <v>TA</v>
          </cell>
          <cell r="G1935" t="str">
            <v>Inst. i PEM RTU CT-336 CASTELLCIUTAT v2.0</v>
          </cell>
          <cell r="H1935" t="str">
            <v>OF4536</v>
          </cell>
          <cell r="I1935"/>
          <cell r="J1935">
            <v>4.33</v>
          </cell>
          <cell r="K1935">
            <v>2.75</v>
          </cell>
          <cell r="L1935">
            <v>1.58</v>
          </cell>
          <cell r="M1935">
            <v>0.63510392609699773</v>
          </cell>
          <cell r="N1935" t="str">
            <v>-</v>
          </cell>
          <cell r="O1935" t="str">
            <v>-</v>
          </cell>
          <cell r="P1935" t="str">
            <v>-</v>
          </cell>
          <cell r="Q1935" t="str">
            <v>-</v>
          </cell>
          <cell r="R1935" t="str">
            <v>TRS</v>
          </cell>
          <cell r="S1935" t="str">
            <v>-</v>
          </cell>
          <cell r="T1935" t="str">
            <v>-</v>
          </cell>
          <cell r="U1935">
            <v>43109</v>
          </cell>
          <cell r="V1935">
            <v>43131</v>
          </cell>
          <cell r="W1935">
            <v>43188</v>
          </cell>
          <cell r="X1935">
            <v>22</v>
          </cell>
          <cell r="Y1935">
            <v>43188</v>
          </cell>
          <cell r="Z1935">
            <v>0</v>
          </cell>
        </row>
        <row r="1936">
          <cell r="C1936">
            <v>4538</v>
          </cell>
          <cell r="D1936" t="str">
            <v>PEUSA</v>
          </cell>
          <cell r="E1936">
            <v>2018</v>
          </cell>
          <cell r="F1936" t="str">
            <v>TA</v>
          </cell>
          <cell r="G1936" t="str">
            <v>RTU CT-338 MONTFERRER v2.0</v>
          </cell>
          <cell r="H1936" t="str">
            <v>PPAL</v>
          </cell>
          <cell r="I1936"/>
          <cell r="J1936">
            <v>2</v>
          </cell>
          <cell r="K1936">
            <v>1.58</v>
          </cell>
          <cell r="L1936">
            <v>0.41999999999999993</v>
          </cell>
          <cell r="M1936">
            <v>0.79</v>
          </cell>
          <cell r="N1936" t="str">
            <v>-</v>
          </cell>
          <cell r="O1936" t="str">
            <v>-</v>
          </cell>
          <cell r="P1936" t="str">
            <v>-</v>
          </cell>
          <cell r="Q1936" t="str">
            <v>-</v>
          </cell>
          <cell r="R1936" t="str">
            <v>RVC</v>
          </cell>
          <cell r="S1936" t="str">
            <v>-</v>
          </cell>
          <cell r="T1936" t="str">
            <v>-</v>
          </cell>
          <cell r="U1936">
            <v>43109</v>
          </cell>
          <cell r="V1936">
            <v>43131</v>
          </cell>
          <cell r="W1936">
            <v>43131</v>
          </cell>
          <cell r="X1936">
            <v>22</v>
          </cell>
          <cell r="Y1936">
            <v>43122</v>
          </cell>
          <cell r="Z1936">
            <v>-8</v>
          </cell>
        </row>
        <row r="1937">
          <cell r="C1937">
            <v>4539</v>
          </cell>
          <cell r="D1937" t="str">
            <v>PEUSA</v>
          </cell>
          <cell r="E1937">
            <v>2018</v>
          </cell>
          <cell r="F1937" t="str">
            <v>TA</v>
          </cell>
          <cell r="G1937" t="str">
            <v>Inst. i PEM RTU CT-338 MONTFERRER v2.0</v>
          </cell>
          <cell r="H1937" t="str">
            <v>OF4538</v>
          </cell>
          <cell r="I1937"/>
          <cell r="J1937">
            <v>4.33</v>
          </cell>
          <cell r="K1937">
            <v>2.75</v>
          </cell>
          <cell r="L1937">
            <v>1.58</v>
          </cell>
          <cell r="M1937">
            <v>0.63510392609699773</v>
          </cell>
          <cell r="N1937" t="str">
            <v>-</v>
          </cell>
          <cell r="O1937" t="str">
            <v>-</v>
          </cell>
          <cell r="P1937" t="str">
            <v>-</v>
          </cell>
          <cell r="Q1937" t="str">
            <v>-</v>
          </cell>
          <cell r="R1937" t="str">
            <v>TRS</v>
          </cell>
          <cell r="S1937" t="str">
            <v>-</v>
          </cell>
          <cell r="T1937" t="str">
            <v>-</v>
          </cell>
          <cell r="U1937">
            <v>43109</v>
          </cell>
          <cell r="V1937">
            <v>43131</v>
          </cell>
          <cell r="W1937">
            <v>43188</v>
          </cell>
          <cell r="X1937">
            <v>22</v>
          </cell>
          <cell r="Y1937">
            <v>43188</v>
          </cell>
          <cell r="Z1937">
            <v>0</v>
          </cell>
        </row>
        <row r="1938">
          <cell r="C1938">
            <v>4540</v>
          </cell>
          <cell r="D1938" t="str">
            <v>SITEL</v>
          </cell>
          <cell r="E1938">
            <v>2018</v>
          </cell>
          <cell r="F1938" t="str">
            <v>TA</v>
          </cell>
          <cell r="G1938" t="str">
            <v>1 x Cable ETHERNET (1mt)</v>
          </cell>
          <cell r="H1938" t="str">
            <v>OF4533</v>
          </cell>
          <cell r="I1938"/>
          <cell r="J1938">
            <v>1</v>
          </cell>
          <cell r="K1938">
            <v>0.25</v>
          </cell>
          <cell r="L1938">
            <v>0.75</v>
          </cell>
          <cell r="M1938">
            <v>0.25</v>
          </cell>
          <cell r="N1938" t="str">
            <v>-</v>
          </cell>
          <cell r="O1938" t="str">
            <v>-</v>
          </cell>
          <cell r="P1938" t="str">
            <v>EMM</v>
          </cell>
          <cell r="Q1938" t="str">
            <v>-</v>
          </cell>
          <cell r="R1938" t="str">
            <v>-</v>
          </cell>
          <cell r="S1938" t="str">
            <v>-</v>
          </cell>
          <cell r="T1938" t="str">
            <v>-</v>
          </cell>
          <cell r="U1938">
            <v>43109</v>
          </cell>
          <cell r="V1938">
            <v>43131</v>
          </cell>
          <cell r="W1938">
            <v>43131</v>
          </cell>
          <cell r="X1938">
            <v>22</v>
          </cell>
          <cell r="Y1938">
            <v>43117</v>
          </cell>
          <cell r="Z1938">
            <v>-13</v>
          </cell>
        </row>
        <row r="1939">
          <cell r="C1939">
            <v>4541</v>
          </cell>
          <cell r="D1939" t="str">
            <v>SITEL</v>
          </cell>
          <cell r="E1939">
            <v>2018</v>
          </cell>
          <cell r="F1939" t="str">
            <v>TA</v>
          </cell>
          <cell r="G1939" t="str">
            <v>2 x Cable ETHERNET (3mts)</v>
          </cell>
          <cell r="H1939" t="str">
            <v>OF4536</v>
          </cell>
          <cell r="I1939"/>
          <cell r="J1939">
            <v>1</v>
          </cell>
          <cell r="K1939">
            <v>0.33</v>
          </cell>
          <cell r="L1939">
            <v>0.66999999999999993</v>
          </cell>
          <cell r="M1939">
            <v>0.33</v>
          </cell>
          <cell r="N1939" t="str">
            <v>-</v>
          </cell>
          <cell r="O1939" t="str">
            <v>-</v>
          </cell>
          <cell r="P1939" t="str">
            <v>EMM</v>
          </cell>
          <cell r="Q1939" t="str">
            <v>-</v>
          </cell>
          <cell r="R1939" t="str">
            <v>-</v>
          </cell>
          <cell r="S1939" t="str">
            <v>-</v>
          </cell>
          <cell r="T1939" t="str">
            <v>-</v>
          </cell>
          <cell r="U1939">
            <v>43109</v>
          </cell>
          <cell r="V1939">
            <v>43131</v>
          </cell>
          <cell r="W1939">
            <v>43131</v>
          </cell>
          <cell r="X1939">
            <v>22</v>
          </cell>
          <cell r="Y1939">
            <v>43117</v>
          </cell>
          <cell r="Z1939">
            <v>-13</v>
          </cell>
        </row>
        <row r="1940">
          <cell r="C1940">
            <v>4542</v>
          </cell>
          <cell r="D1940" t="str">
            <v>SITEL</v>
          </cell>
          <cell r="E1940">
            <v>2018</v>
          </cell>
          <cell r="F1940" t="str">
            <v>TA</v>
          </cell>
          <cell r="G1940" t="str">
            <v>60 x CPU CAP32 v2.0</v>
          </cell>
          <cell r="H1940" t="str">
            <v>OF4493</v>
          </cell>
          <cell r="I1940"/>
          <cell r="J1940">
            <v>28</v>
          </cell>
          <cell r="K1940">
            <v>21.67</v>
          </cell>
          <cell r="L1940">
            <v>6.3299999999999983</v>
          </cell>
          <cell r="M1940">
            <v>0.77392857142857152</v>
          </cell>
          <cell r="N1940" t="str">
            <v>-</v>
          </cell>
          <cell r="O1940" t="str">
            <v>-</v>
          </cell>
          <cell r="P1940" t="str">
            <v>EMM</v>
          </cell>
          <cell r="Q1940" t="str">
            <v>-</v>
          </cell>
          <cell r="R1940" t="str">
            <v>-</v>
          </cell>
          <cell r="S1940" t="str">
            <v>-</v>
          </cell>
          <cell r="T1940" t="str">
            <v>-</v>
          </cell>
          <cell r="U1940">
            <v>43117</v>
          </cell>
          <cell r="V1940">
            <v>43159</v>
          </cell>
          <cell r="W1940">
            <v>43159</v>
          </cell>
          <cell r="X1940">
            <v>41</v>
          </cell>
          <cell r="Y1940">
            <v>43186</v>
          </cell>
          <cell r="Z1940">
            <v>27</v>
          </cell>
        </row>
        <row r="1941">
          <cell r="C1941">
            <v>4543</v>
          </cell>
          <cell r="D1941" t="str">
            <v>SITEL</v>
          </cell>
          <cell r="E1941">
            <v>2018</v>
          </cell>
          <cell r="F1941" t="str">
            <v>TA</v>
          </cell>
          <cell r="G1941" t="str">
            <v>12 x RTU CAP32-48 v2.5</v>
          </cell>
          <cell r="H1941" t="str">
            <v>OF4493</v>
          </cell>
          <cell r="I1941"/>
          <cell r="J1941">
            <v>6.5</v>
          </cell>
          <cell r="K1941">
            <v>2.58</v>
          </cell>
          <cell r="L1941">
            <v>3.92</v>
          </cell>
          <cell r="M1941">
            <v>0.39692307692307693</v>
          </cell>
          <cell r="N1941" t="str">
            <v>-</v>
          </cell>
          <cell r="O1941" t="str">
            <v>-</v>
          </cell>
          <cell r="P1941" t="str">
            <v>EMM</v>
          </cell>
          <cell r="Q1941" t="str">
            <v>-</v>
          </cell>
          <cell r="R1941" t="str">
            <v>-</v>
          </cell>
          <cell r="S1941" t="str">
            <v>-</v>
          </cell>
          <cell r="T1941" t="str">
            <v>-</v>
          </cell>
          <cell r="U1941">
            <v>43117</v>
          </cell>
          <cell r="V1941">
            <v>43159</v>
          </cell>
          <cell r="W1941">
            <v>43159</v>
          </cell>
          <cell r="X1941">
            <v>41</v>
          </cell>
          <cell r="Y1941">
            <v>43186</v>
          </cell>
          <cell r="Z1941">
            <v>27</v>
          </cell>
        </row>
        <row r="1942">
          <cell r="C1942">
            <v>4544</v>
          </cell>
          <cell r="D1942" t="str">
            <v>GASELE</v>
          </cell>
          <cell r="E1942">
            <v>2018</v>
          </cell>
          <cell r="F1942" t="str">
            <v>TA</v>
          </cell>
          <cell r="G1942" t="str">
            <v>CC SCADA TEDIS.Net GASELEC v1.4</v>
          </cell>
          <cell r="H1942" t="str">
            <v>IND</v>
          </cell>
          <cell r="I1942"/>
          <cell r="J1942">
            <v>4</v>
          </cell>
          <cell r="K1942">
            <v>1.75</v>
          </cell>
          <cell r="L1942">
            <v>2.25</v>
          </cell>
          <cell r="M1942">
            <v>0.4375</v>
          </cell>
          <cell r="N1942" t="str">
            <v>-</v>
          </cell>
          <cell r="O1942" t="str">
            <v>-</v>
          </cell>
          <cell r="P1942" t="str">
            <v>-</v>
          </cell>
          <cell r="Q1942" t="str">
            <v>-</v>
          </cell>
          <cell r="R1942" t="str">
            <v>JMT</v>
          </cell>
          <cell r="S1942" t="str">
            <v>-</v>
          </cell>
          <cell r="T1942" t="str">
            <v>-</v>
          </cell>
          <cell r="U1942">
            <v>43116</v>
          </cell>
          <cell r="V1942">
            <v>43131</v>
          </cell>
          <cell r="W1942">
            <v>43131</v>
          </cell>
          <cell r="X1942">
            <v>15</v>
          </cell>
          <cell r="Y1942">
            <v>43119</v>
          </cell>
          <cell r="Z1942">
            <v>-11</v>
          </cell>
        </row>
        <row r="1943">
          <cell r="C1943">
            <v>4545</v>
          </cell>
          <cell r="D1943" t="str">
            <v>INPPEC</v>
          </cell>
          <cell r="E1943">
            <v>2018</v>
          </cell>
          <cell r="F1943" t="str">
            <v>TA</v>
          </cell>
          <cell r="G1943" t="str">
            <v>RTU I.A.T. LA PEÑA v1.0</v>
          </cell>
          <cell r="H1943" t="str">
            <v>PPAL</v>
          </cell>
          <cell r="I1943"/>
          <cell r="J1943">
            <v>7</v>
          </cell>
          <cell r="K1943">
            <v>6.51</v>
          </cell>
          <cell r="L1943">
            <v>0.49000000000000021</v>
          </cell>
          <cell r="M1943">
            <v>0.92999999999999994</v>
          </cell>
          <cell r="N1943" t="str">
            <v>-</v>
          </cell>
          <cell r="O1943" t="str">
            <v>-</v>
          </cell>
          <cell r="P1943" t="str">
            <v>EMM</v>
          </cell>
          <cell r="Q1943" t="str">
            <v>-</v>
          </cell>
          <cell r="R1943" t="str">
            <v>-</v>
          </cell>
          <cell r="S1943" t="str">
            <v>-</v>
          </cell>
          <cell r="T1943" t="str">
            <v>-</v>
          </cell>
          <cell r="U1943">
            <v>43119</v>
          </cell>
          <cell r="V1943">
            <v>43159</v>
          </cell>
          <cell r="W1943">
            <v>43159</v>
          </cell>
          <cell r="X1943">
            <v>39</v>
          </cell>
          <cell r="Y1943">
            <v>43164</v>
          </cell>
          <cell r="Z1943">
            <v>5</v>
          </cell>
        </row>
        <row r="1944">
          <cell r="C1944">
            <v>4546</v>
          </cell>
          <cell r="D1944" t="str">
            <v>INPPEC</v>
          </cell>
          <cell r="E1944">
            <v>2018</v>
          </cell>
          <cell r="F1944" t="str">
            <v>TA</v>
          </cell>
          <cell r="G1944" t="str">
            <v>Inst. y PEM RTU I.A.T. LA PEÑA v1.0</v>
          </cell>
          <cell r="H1944" t="str">
            <v>OF4545</v>
          </cell>
          <cell r="I1944"/>
          <cell r="J1944">
            <v>8</v>
          </cell>
          <cell r="K1944">
            <v>8</v>
          </cell>
          <cell r="L1944">
            <v>0</v>
          </cell>
          <cell r="M1944">
            <v>1</v>
          </cell>
          <cell r="N1944" t="str">
            <v>-</v>
          </cell>
          <cell r="O1944" t="str">
            <v>-</v>
          </cell>
          <cell r="P1944" t="str">
            <v>-</v>
          </cell>
          <cell r="Q1944" t="str">
            <v>-</v>
          </cell>
          <cell r="R1944" t="str">
            <v>RVC</v>
          </cell>
          <cell r="S1944" t="str">
            <v>-</v>
          </cell>
          <cell r="T1944" t="str">
            <v>-</v>
          </cell>
          <cell r="U1944">
            <v>43119</v>
          </cell>
          <cell r="V1944">
            <v>43159</v>
          </cell>
          <cell r="W1944">
            <v>43341</v>
          </cell>
          <cell r="X1944">
            <v>39</v>
          </cell>
          <cell r="Y1944">
            <v>43341</v>
          </cell>
          <cell r="Z1944">
            <v>0</v>
          </cell>
        </row>
        <row r="1945">
          <cell r="C1945">
            <v>4547</v>
          </cell>
          <cell r="D1945" t="str">
            <v>SITEL</v>
          </cell>
          <cell r="E1945">
            <v>2018</v>
          </cell>
          <cell r="F1945" t="str">
            <v>TA</v>
          </cell>
          <cell r="G1945" t="str">
            <v>1 x Manguera COM.MODEM RADIO - GM340</v>
          </cell>
          <cell r="H1945" t="str">
            <v>OF4545</v>
          </cell>
          <cell r="I1945"/>
          <cell r="J1945">
            <v>0.34</v>
          </cell>
          <cell r="K1945">
            <v>0.42</v>
          </cell>
          <cell r="L1945">
            <v>-7.999999999999996E-2</v>
          </cell>
          <cell r="M1945">
            <v>1.2352941176470587</v>
          </cell>
          <cell r="N1945" t="str">
            <v>-</v>
          </cell>
          <cell r="O1945" t="str">
            <v>-</v>
          </cell>
          <cell r="P1945" t="str">
            <v>EMM</v>
          </cell>
          <cell r="Q1945" t="str">
            <v>-</v>
          </cell>
          <cell r="R1945" t="str">
            <v>-</v>
          </cell>
          <cell r="S1945" t="str">
            <v>-</v>
          </cell>
          <cell r="T1945" t="str">
            <v>-</v>
          </cell>
          <cell r="U1945">
            <v>43119</v>
          </cell>
          <cell r="V1945">
            <v>43159</v>
          </cell>
          <cell r="W1945">
            <v>43159</v>
          </cell>
          <cell r="X1945">
            <v>39</v>
          </cell>
          <cell r="Y1945">
            <v>43146</v>
          </cell>
          <cell r="Z1945">
            <v>-15</v>
          </cell>
        </row>
        <row r="1946">
          <cell r="C1946">
            <v>4548</v>
          </cell>
          <cell r="D1946" t="str">
            <v>SITEL</v>
          </cell>
          <cell r="E1946">
            <v>2018</v>
          </cell>
          <cell r="F1946" t="str">
            <v>TA</v>
          </cell>
          <cell r="G1946" t="str">
            <v>1 x Manguera COM.CAP32 - PROT. ZiV</v>
          </cell>
          <cell r="H1946" t="str">
            <v>OF4545</v>
          </cell>
          <cell r="I1946"/>
          <cell r="J1946">
            <v>0.33</v>
          </cell>
          <cell r="K1946">
            <v>0.33</v>
          </cell>
          <cell r="L1946">
            <v>0</v>
          </cell>
          <cell r="M1946">
            <v>1</v>
          </cell>
          <cell r="N1946" t="str">
            <v>-</v>
          </cell>
          <cell r="O1946" t="str">
            <v>-</v>
          </cell>
          <cell r="P1946" t="str">
            <v>EMM</v>
          </cell>
          <cell r="Q1946" t="str">
            <v>-</v>
          </cell>
          <cell r="R1946" t="str">
            <v>-</v>
          </cell>
          <cell r="S1946" t="str">
            <v>-</v>
          </cell>
          <cell r="T1946" t="str">
            <v>-</v>
          </cell>
          <cell r="U1946">
            <v>43119</v>
          </cell>
          <cell r="V1946">
            <v>43159</v>
          </cell>
          <cell r="W1946">
            <v>43159</v>
          </cell>
          <cell r="X1946">
            <v>39</v>
          </cell>
          <cell r="Y1946">
            <v>43146</v>
          </cell>
          <cell r="Z1946">
            <v>-15</v>
          </cell>
        </row>
        <row r="1947">
          <cell r="C1947"/>
          <cell r="D1947"/>
          <cell r="E1947"/>
          <cell r="F1947"/>
          <cell r="G1947"/>
          <cell r="H1947"/>
          <cell r="I1947"/>
          <cell r="J1947">
            <v>118.97</v>
          </cell>
          <cell r="K1947">
            <v>134.36000000000001</v>
          </cell>
          <cell r="L1947">
            <v>-15.390000000000015</v>
          </cell>
          <cell r="M1947"/>
          <cell r="N1947"/>
          <cell r="O1947"/>
          <cell r="P1947"/>
          <cell r="Q1947"/>
          <cell r="R1947"/>
          <cell r="S1947"/>
          <cell r="T1947"/>
          <cell r="U1947"/>
          <cell r="V1947"/>
          <cell r="W1947"/>
          <cell r="X1947"/>
          <cell r="Y1947"/>
          <cell r="Z1947">
            <v>-80</v>
          </cell>
        </row>
        <row r="1948">
          <cell r="L1948"/>
          <cell r="M1948"/>
          <cell r="Z1948"/>
        </row>
        <row r="1949">
          <cell r="D1949"/>
          <cell r="E1949"/>
          <cell r="F1949"/>
          <cell r="G1949"/>
          <cell r="H1949"/>
          <cell r="I1949"/>
          <cell r="J1949"/>
          <cell r="K1949"/>
          <cell r="L1949"/>
          <cell r="M1949"/>
          <cell r="N1949"/>
          <cell r="O1949"/>
          <cell r="P1949"/>
          <cell r="Q1949"/>
          <cell r="R1949"/>
          <cell r="S1949"/>
          <cell r="T1949"/>
          <cell r="U1949"/>
          <cell r="Z1949"/>
        </row>
        <row r="1950">
          <cell r="D1950"/>
          <cell r="E1950"/>
          <cell r="F1950"/>
          <cell r="G1950"/>
          <cell r="H1950"/>
          <cell r="I1950"/>
          <cell r="J1950"/>
          <cell r="K1950"/>
          <cell r="N1950" t="str">
            <v>APROVISIONAMENTS</v>
          </cell>
          <cell r="O1950" t="str">
            <v>ADMINISTRACIO</v>
          </cell>
          <cell r="P1950" t="str">
            <v>OPERACIONS</v>
          </cell>
          <cell r="Q1950" t="str">
            <v>IMPLEMENTACIO</v>
          </cell>
          <cell r="R1950" t="str">
            <v>DESENVOLUPAMENT</v>
          </cell>
          <cell r="S1950" t="str">
            <v>COMERCIAL</v>
          </cell>
          <cell r="T1950" t="str">
            <v>CONSUL.TELCOMUNIC.</v>
          </cell>
          <cell r="U1950"/>
          <cell r="Z1950"/>
        </row>
        <row r="1951">
          <cell r="N1951"/>
          <cell r="O1951"/>
          <cell r="P1951"/>
          <cell r="Q1951"/>
          <cell r="R1951"/>
          <cell r="S1951"/>
          <cell r="T1951"/>
          <cell r="U1951"/>
          <cell r="Z1951"/>
        </row>
        <row r="1952">
          <cell r="N1952"/>
          <cell r="O1952"/>
          <cell r="P1952"/>
          <cell r="Q1952"/>
          <cell r="R1952"/>
          <cell r="S1952"/>
          <cell r="T1952"/>
          <cell r="U1952"/>
          <cell r="Z1952"/>
        </row>
        <row r="1953">
          <cell r="N1953"/>
          <cell r="O1953"/>
          <cell r="P1953"/>
          <cell r="Q1953"/>
          <cell r="R1953"/>
          <cell r="S1953"/>
          <cell r="T1953"/>
          <cell r="U1953"/>
          <cell r="Z1953"/>
        </row>
        <row r="1954">
          <cell r="E1954"/>
          <cell r="F1954"/>
          <cell r="G1954"/>
          <cell r="H1954"/>
          <cell r="I1954"/>
          <cell r="J1954"/>
          <cell r="K1954"/>
          <cell r="L1954"/>
          <cell r="M1954"/>
          <cell r="N1954"/>
          <cell r="O1954"/>
          <cell r="P1954"/>
          <cell r="Q1954"/>
          <cell r="R1954"/>
          <cell r="S1954"/>
          <cell r="T1954"/>
          <cell r="U1954"/>
          <cell r="Z1954"/>
        </row>
        <row r="1955">
          <cell r="E1955" t="str">
            <v>Projectes (EXTERNS) en curs 2.018</v>
          </cell>
          <cell r="F1955"/>
          <cell r="G1955"/>
          <cell r="H1955"/>
          <cell r="I1955"/>
          <cell r="J1955"/>
          <cell r="K1955"/>
          <cell r="L1955"/>
          <cell r="M1955"/>
          <cell r="N1955"/>
          <cell r="O1955"/>
          <cell r="P1955"/>
          <cell r="Q1955"/>
          <cell r="R1955"/>
          <cell r="S1955"/>
          <cell r="T1955"/>
          <cell r="U1955"/>
          <cell r="Z1955"/>
        </row>
        <row r="1956">
          <cell r="N1956"/>
          <cell r="O1956"/>
          <cell r="P1956"/>
          <cell r="Q1956"/>
          <cell r="R1956"/>
          <cell r="S1956"/>
          <cell r="T1956"/>
          <cell r="U1956"/>
          <cell r="Z1956"/>
        </row>
        <row r="1957">
          <cell r="C1957"/>
          <cell r="D1957"/>
          <cell r="E1957"/>
          <cell r="F1957"/>
          <cell r="G1957"/>
          <cell r="H1957"/>
          <cell r="I1957"/>
          <cell r="J1957"/>
          <cell r="K1957"/>
          <cell r="L1957"/>
          <cell r="M1957"/>
          <cell r="N1957"/>
          <cell r="O1957"/>
          <cell r="P1957"/>
          <cell r="Q1957"/>
          <cell r="R1957"/>
          <cell r="S1957"/>
          <cell r="T1957"/>
          <cell r="U1957"/>
          <cell r="V1957"/>
          <cell r="W1957"/>
          <cell r="X1957"/>
          <cell r="Y1957"/>
          <cell r="Z1957"/>
        </row>
        <row r="1958">
          <cell r="C1958" t="str">
            <v>OF</v>
          </cell>
          <cell r="D1958" t="str">
            <v>CLIENT</v>
          </cell>
          <cell r="E1958" t="str">
            <v>ANY</v>
          </cell>
          <cell r="F1958" t="str">
            <v>STATUS</v>
          </cell>
          <cell r="G1958" t="str">
            <v>PROJECTE</v>
          </cell>
          <cell r="H1958" t="str">
            <v>TIPUS OF o DEPENDENCIA</v>
          </cell>
          <cell r="I1958"/>
          <cell r="J1958" t="str">
            <v>PREV</v>
          </cell>
          <cell r="K1958" t="str">
            <v>TOTAL</v>
          </cell>
          <cell r="L1958" t="str">
            <v>DESV</v>
          </cell>
          <cell r="M1958" t="str">
            <v>AVANÇ</v>
          </cell>
          <cell r="N1958" t="str">
            <v>DPT. IMPLICATS</v>
          </cell>
          <cell r="O1958"/>
          <cell r="P1958"/>
          <cell r="Q1958"/>
          <cell r="R1958"/>
          <cell r="S1958"/>
          <cell r="T1958"/>
          <cell r="U1958" t="str">
            <v>DATA</v>
          </cell>
          <cell r="V1958" t="str">
            <v>DATA</v>
          </cell>
          <cell r="W1958" t="str">
            <v>DATA</v>
          </cell>
          <cell r="X1958" t="str">
            <v>DURADA</v>
          </cell>
          <cell r="Y1958" t="str">
            <v>DATA</v>
          </cell>
          <cell r="Z1958" t="str">
            <v>DESVIAC.</v>
          </cell>
        </row>
        <row r="1959">
          <cell r="C1959"/>
          <cell r="D1959"/>
          <cell r="E1959"/>
          <cell r="F1959"/>
          <cell r="G1959"/>
          <cell r="H1959"/>
          <cell r="I1959"/>
          <cell r="J1959"/>
          <cell r="K1959" t="str">
            <v>REAL</v>
          </cell>
          <cell r="L1959"/>
          <cell r="M1959"/>
          <cell r="N1959"/>
          <cell r="O1959"/>
          <cell r="P1959"/>
          <cell r="Q1959"/>
          <cell r="R1959"/>
          <cell r="S1959"/>
          <cell r="T1959"/>
          <cell r="U1959" t="str">
            <v>INICI</v>
          </cell>
          <cell r="V1959" t="str">
            <v>ENTREGA</v>
          </cell>
          <cell r="W1959" t="str">
            <v>REVISADA</v>
          </cell>
          <cell r="X1959"/>
          <cell r="Y1959" t="str">
            <v>ACCEP.</v>
          </cell>
          <cell r="Z1959"/>
        </row>
        <row r="1960">
          <cell r="C1960"/>
          <cell r="D1960"/>
          <cell r="E1960"/>
          <cell r="F1960"/>
          <cell r="G1960"/>
          <cell r="H1960"/>
          <cell r="I1960"/>
          <cell r="J1960"/>
          <cell r="K1960"/>
          <cell r="L1960"/>
          <cell r="M1960"/>
          <cell r="N1960"/>
          <cell r="O1960"/>
          <cell r="P1960"/>
          <cell r="Q1960"/>
          <cell r="R1960"/>
          <cell r="S1960"/>
          <cell r="T1960"/>
          <cell r="U1960"/>
          <cell r="V1960"/>
          <cell r="W1960"/>
          <cell r="X1960"/>
          <cell r="Y1960"/>
          <cell r="Z1960"/>
        </row>
        <row r="1961">
          <cell r="C1961">
            <v>4549</v>
          </cell>
          <cell r="D1961" t="str">
            <v>SITEL</v>
          </cell>
          <cell r="E1961">
            <v>2018</v>
          </cell>
          <cell r="F1961" t="str">
            <v>TA</v>
          </cell>
          <cell r="G1961" t="str">
            <v>1 x Mnaguera COM cap32 - MODEM RADIO</v>
          </cell>
          <cell r="H1961" t="str">
            <v>OF4545</v>
          </cell>
          <cell r="I1961"/>
          <cell r="J1961">
            <v>0.33</v>
          </cell>
          <cell r="K1961">
            <v>0.25</v>
          </cell>
          <cell r="L1961">
            <v>8.0000000000000016E-2</v>
          </cell>
          <cell r="M1961">
            <v>0.75757575757575757</v>
          </cell>
          <cell r="N1961" t="str">
            <v>-</v>
          </cell>
          <cell r="O1961" t="str">
            <v>-</v>
          </cell>
          <cell r="P1961" t="str">
            <v>EMM</v>
          </cell>
          <cell r="Q1961" t="str">
            <v>-</v>
          </cell>
          <cell r="R1961" t="str">
            <v>-</v>
          </cell>
          <cell r="S1961" t="str">
            <v>-</v>
          </cell>
          <cell r="T1961" t="str">
            <v>-</v>
          </cell>
          <cell r="U1961">
            <v>43119</v>
          </cell>
          <cell r="V1961">
            <v>43159</v>
          </cell>
          <cell r="W1961">
            <v>43159</v>
          </cell>
          <cell r="X1961">
            <v>39</v>
          </cell>
          <cell r="Y1961">
            <v>43146</v>
          </cell>
          <cell r="Z1961">
            <v>-15</v>
          </cell>
        </row>
        <row r="1962">
          <cell r="C1962">
            <v>4550</v>
          </cell>
          <cell r="D1962" t="str">
            <v>SITEL</v>
          </cell>
          <cell r="E1962">
            <v>2018</v>
          </cell>
          <cell r="F1962" t="str">
            <v>TA</v>
          </cell>
          <cell r="G1962" t="str">
            <v>2 x MODEM RADIO v2.2 C/DIN</v>
          </cell>
          <cell r="H1962" t="str">
            <v>OF4545</v>
          </cell>
          <cell r="I1962"/>
          <cell r="J1962">
            <v>1.5</v>
          </cell>
          <cell r="K1962">
            <v>1.5</v>
          </cell>
          <cell r="L1962">
            <v>0</v>
          </cell>
          <cell r="M1962">
            <v>1</v>
          </cell>
          <cell r="N1962" t="str">
            <v>-</v>
          </cell>
          <cell r="O1962" t="str">
            <v>-</v>
          </cell>
          <cell r="P1962" t="str">
            <v>EMM</v>
          </cell>
          <cell r="Q1962" t="str">
            <v>-</v>
          </cell>
          <cell r="R1962" t="str">
            <v>-</v>
          </cell>
          <cell r="S1962" t="str">
            <v>-</v>
          </cell>
          <cell r="T1962" t="str">
            <v>-</v>
          </cell>
          <cell r="U1962">
            <v>43119</v>
          </cell>
          <cell r="V1962">
            <v>43159</v>
          </cell>
          <cell r="W1962">
            <v>43159</v>
          </cell>
          <cell r="X1962">
            <v>39</v>
          </cell>
          <cell r="Y1962">
            <v>43150</v>
          </cell>
          <cell r="Z1962">
            <v>-11</v>
          </cell>
        </row>
        <row r="1963">
          <cell r="C1963">
            <v>4551</v>
          </cell>
          <cell r="D1963" t="str">
            <v>IMPPOZ</v>
          </cell>
          <cell r="E1963">
            <v>2018</v>
          </cell>
          <cell r="F1963" t="str">
            <v>TA</v>
          </cell>
          <cell r="G1963" t="str">
            <v>RTU C.T. ALMERIA v3.0</v>
          </cell>
          <cell r="H1963" t="str">
            <v>IND</v>
          </cell>
          <cell r="I1963"/>
          <cell r="J1963">
            <v>1.5</v>
          </cell>
          <cell r="K1963">
            <v>1.5</v>
          </cell>
          <cell r="L1963">
            <v>0</v>
          </cell>
          <cell r="M1963">
            <v>1</v>
          </cell>
          <cell r="N1963" t="str">
            <v>-</v>
          </cell>
          <cell r="O1963" t="str">
            <v>-</v>
          </cell>
          <cell r="P1963" t="str">
            <v>-</v>
          </cell>
          <cell r="Q1963" t="str">
            <v>-</v>
          </cell>
          <cell r="R1963" t="str">
            <v>RVC</v>
          </cell>
          <cell r="S1963" t="str">
            <v>-</v>
          </cell>
          <cell r="T1963" t="str">
            <v>-</v>
          </cell>
          <cell r="U1963">
            <v>43124</v>
          </cell>
          <cell r="V1963">
            <v>43131</v>
          </cell>
          <cell r="W1963">
            <v>43208</v>
          </cell>
          <cell r="X1963">
            <v>7</v>
          </cell>
          <cell r="Y1963">
            <v>43208</v>
          </cell>
          <cell r="Z1963">
            <v>0</v>
          </cell>
        </row>
        <row r="1964">
          <cell r="C1964">
            <v>4552</v>
          </cell>
          <cell r="D1964" t="str">
            <v>IMPPOZ</v>
          </cell>
          <cell r="E1964">
            <v>2018</v>
          </cell>
          <cell r="F1964" t="str">
            <v>TA</v>
          </cell>
          <cell r="G1964" t="str">
            <v>RTU C.T. COVAP v2.0</v>
          </cell>
          <cell r="H1964" t="str">
            <v>IND</v>
          </cell>
          <cell r="I1964"/>
          <cell r="J1964">
            <v>1.5</v>
          </cell>
          <cell r="K1964">
            <v>1.5</v>
          </cell>
          <cell r="L1964">
            <v>0</v>
          </cell>
          <cell r="M1964">
            <v>1</v>
          </cell>
          <cell r="N1964" t="str">
            <v>-</v>
          </cell>
          <cell r="O1964" t="str">
            <v>-</v>
          </cell>
          <cell r="P1964" t="str">
            <v>-</v>
          </cell>
          <cell r="Q1964" t="str">
            <v>-</v>
          </cell>
          <cell r="R1964" t="str">
            <v>RVC</v>
          </cell>
          <cell r="S1964" t="str">
            <v>-</v>
          </cell>
          <cell r="T1964" t="str">
            <v>-</v>
          </cell>
          <cell r="U1964">
            <v>43124</v>
          </cell>
          <cell r="V1964">
            <v>43131</v>
          </cell>
          <cell r="W1964">
            <v>43208</v>
          </cell>
          <cell r="X1964">
            <v>7</v>
          </cell>
          <cell r="Y1964">
            <v>43208</v>
          </cell>
          <cell r="Z1964">
            <v>0</v>
          </cell>
        </row>
        <row r="1965">
          <cell r="C1965">
            <v>4553</v>
          </cell>
          <cell r="D1965" t="str">
            <v>ORMAZA</v>
          </cell>
          <cell r="E1965">
            <v>2018</v>
          </cell>
          <cell r="F1965" t="str">
            <v>AN</v>
          </cell>
          <cell r="G1965" t="str">
            <v>CC SCADA TEDIS.Net COOMUN v1.0</v>
          </cell>
          <cell r="H1965" t="str">
            <v>PPAL</v>
          </cell>
          <cell r="I1965">
            <v>10</v>
          </cell>
          <cell r="J1965">
            <v>96</v>
          </cell>
          <cell r="K1965">
            <v>0</v>
          </cell>
          <cell r="L1965">
            <v>96</v>
          </cell>
          <cell r="M1965">
            <v>0</v>
          </cell>
          <cell r="N1965" t="str">
            <v>-</v>
          </cell>
          <cell r="O1965" t="str">
            <v>-</v>
          </cell>
          <cell r="P1965" t="str">
            <v>-</v>
          </cell>
          <cell r="Q1965" t="str">
            <v>-</v>
          </cell>
          <cell r="R1965" t="str">
            <v>EDC</v>
          </cell>
          <cell r="S1965" t="str">
            <v>-</v>
          </cell>
          <cell r="T1965" t="str">
            <v>-</v>
          </cell>
          <cell r="U1965">
            <v>43129</v>
          </cell>
          <cell r="V1965">
            <v>43171</v>
          </cell>
          <cell r="W1965">
            <v>43171</v>
          </cell>
          <cell r="X1965">
            <v>43</v>
          </cell>
          <cell r="Y1965"/>
          <cell r="Z1965" t="str">
            <v/>
          </cell>
        </row>
        <row r="1966">
          <cell r="C1966">
            <v>4554</v>
          </cell>
          <cell r="D1966" t="str">
            <v>ORMAZA</v>
          </cell>
          <cell r="E1966">
            <v>2018</v>
          </cell>
          <cell r="F1966" t="str">
            <v>AN</v>
          </cell>
          <cell r="G1966" t="str">
            <v>Inst y PEM CC SCADA TEDIS.Net COOMUN v1.0</v>
          </cell>
          <cell r="H1966" t="str">
            <v>OF4553</v>
          </cell>
          <cell r="I1966">
            <v>4</v>
          </cell>
          <cell r="J1966">
            <v>44</v>
          </cell>
          <cell r="K1966">
            <v>0</v>
          </cell>
          <cell r="L1966">
            <v>44</v>
          </cell>
          <cell r="M1966">
            <v>0</v>
          </cell>
          <cell r="N1966" t="str">
            <v>-</v>
          </cell>
          <cell r="O1966" t="str">
            <v>-</v>
          </cell>
          <cell r="P1966" t="str">
            <v>-</v>
          </cell>
          <cell r="Q1966" t="str">
            <v>-</v>
          </cell>
          <cell r="R1966" t="str">
            <v>EDC</v>
          </cell>
          <cell r="S1966" t="str">
            <v>-</v>
          </cell>
          <cell r="T1966" t="str">
            <v>-</v>
          </cell>
          <cell r="U1966">
            <v>43129</v>
          </cell>
          <cell r="V1966">
            <v>43171</v>
          </cell>
          <cell r="W1966">
            <v>43171</v>
          </cell>
          <cell r="X1966">
            <v>43</v>
          </cell>
          <cell r="Y1966"/>
          <cell r="Z1966" t="str">
            <v/>
          </cell>
        </row>
        <row r="1967">
          <cell r="C1967">
            <v>4555</v>
          </cell>
          <cell r="D1967" t="str">
            <v>ELEARD</v>
          </cell>
          <cell r="E1967">
            <v>2018</v>
          </cell>
          <cell r="F1967" t="str">
            <v>TA</v>
          </cell>
          <cell r="G1967" t="str">
            <v>Rep. CAP32-48 NS 368-2014 CT03 DEPOSITO</v>
          </cell>
          <cell r="H1967" t="str">
            <v>IND</v>
          </cell>
          <cell r="I1967">
            <v>4</v>
          </cell>
          <cell r="J1967">
            <v>2</v>
          </cell>
          <cell r="K1967">
            <v>2.08</v>
          </cell>
          <cell r="L1967">
            <v>-8.0000000000000071E-2</v>
          </cell>
          <cell r="M1967">
            <v>1.04</v>
          </cell>
          <cell r="N1967" t="str">
            <v>-</v>
          </cell>
          <cell r="O1967" t="str">
            <v>-</v>
          </cell>
          <cell r="P1967" t="str">
            <v>EMM</v>
          </cell>
          <cell r="Q1967" t="str">
            <v>-</v>
          </cell>
          <cell r="R1967" t="str">
            <v>-</v>
          </cell>
          <cell r="S1967" t="str">
            <v>-</v>
          </cell>
          <cell r="T1967" t="str">
            <v>-</v>
          </cell>
          <cell r="U1967">
            <v>43132</v>
          </cell>
          <cell r="V1967">
            <v>43132</v>
          </cell>
          <cell r="W1967">
            <v>43132</v>
          </cell>
          <cell r="X1967">
            <v>0</v>
          </cell>
          <cell r="Y1967">
            <v>43132</v>
          </cell>
          <cell r="Z1967">
            <v>0</v>
          </cell>
        </row>
        <row r="1968">
          <cell r="C1968">
            <v>4556</v>
          </cell>
          <cell r="D1968" t="str">
            <v>ELECAR</v>
          </cell>
          <cell r="E1968">
            <v>2018</v>
          </cell>
          <cell r="F1968" t="str">
            <v>TA</v>
          </cell>
          <cell r="G1968" t="str">
            <v>1 x Manguera COM GSM - nPort-1110</v>
          </cell>
          <cell r="H1968" t="str">
            <v>IND</v>
          </cell>
          <cell r="I1968">
            <v>4</v>
          </cell>
          <cell r="J1968">
            <v>0.5</v>
          </cell>
          <cell r="K1968">
            <v>0.41</v>
          </cell>
          <cell r="L1968">
            <v>9.0000000000000024E-2</v>
          </cell>
          <cell r="M1968">
            <v>0.82</v>
          </cell>
          <cell r="N1968" t="str">
            <v>-</v>
          </cell>
          <cell r="O1968" t="str">
            <v>-</v>
          </cell>
          <cell r="P1968" t="str">
            <v>EMM</v>
          </cell>
          <cell r="Q1968" t="str">
            <v>-</v>
          </cell>
          <cell r="R1968" t="str">
            <v>-</v>
          </cell>
          <cell r="S1968" t="str">
            <v>-</v>
          </cell>
          <cell r="T1968" t="str">
            <v>-</v>
          </cell>
          <cell r="U1968">
            <v>43132</v>
          </cell>
          <cell r="V1968">
            <v>43140</v>
          </cell>
          <cell r="W1968">
            <v>43140</v>
          </cell>
          <cell r="X1968">
            <v>8</v>
          </cell>
          <cell r="Y1968">
            <v>43136</v>
          </cell>
          <cell r="Z1968">
            <v>-4</v>
          </cell>
        </row>
        <row r="1969">
          <cell r="C1969">
            <v>4557</v>
          </cell>
          <cell r="D1969" t="str">
            <v>ORMAZA</v>
          </cell>
          <cell r="E1969">
            <v>2018</v>
          </cell>
          <cell r="F1969" t="str">
            <v>TA</v>
          </cell>
          <cell r="G1969" t="str">
            <v>CC SCADA S.CABRERA v4,0</v>
          </cell>
          <cell r="H1969" t="str">
            <v>IND</v>
          </cell>
          <cell r="I1969">
            <v>4</v>
          </cell>
          <cell r="J1969">
            <v>40</v>
          </cell>
          <cell r="K1969">
            <v>34.25</v>
          </cell>
          <cell r="L1969">
            <v>5.75</v>
          </cell>
          <cell r="M1969">
            <v>0.85624999999999996</v>
          </cell>
          <cell r="N1969" t="str">
            <v>-</v>
          </cell>
          <cell r="O1969" t="str">
            <v>-</v>
          </cell>
          <cell r="P1969" t="str">
            <v>-</v>
          </cell>
          <cell r="Q1969" t="str">
            <v>-</v>
          </cell>
          <cell r="R1969" t="str">
            <v>RVC</v>
          </cell>
          <cell r="S1969" t="str">
            <v>-</v>
          </cell>
          <cell r="T1969" t="str">
            <v>-</v>
          </cell>
          <cell r="U1969">
            <v>43130</v>
          </cell>
          <cell r="V1969">
            <v>43182</v>
          </cell>
          <cell r="W1969">
            <v>43320</v>
          </cell>
          <cell r="X1969">
            <v>53</v>
          </cell>
          <cell r="Y1969">
            <v>43320</v>
          </cell>
          <cell r="Z1969">
            <v>0</v>
          </cell>
        </row>
        <row r="1970">
          <cell r="C1970"/>
          <cell r="D1970"/>
          <cell r="E1970">
            <v>2018</v>
          </cell>
          <cell r="F1970"/>
          <cell r="G1970" t="str">
            <v>I + D</v>
          </cell>
          <cell r="H1970"/>
          <cell r="I1970"/>
          <cell r="J1970">
            <v>0</v>
          </cell>
          <cell r="K1970">
            <v>0</v>
          </cell>
          <cell r="L1970"/>
          <cell r="M1970"/>
          <cell r="N1970" t="str">
            <v>-</v>
          </cell>
          <cell r="O1970" t="str">
            <v>-</v>
          </cell>
          <cell r="P1970" t="str">
            <v>-</v>
          </cell>
          <cell r="Q1970" t="str">
            <v>-</v>
          </cell>
          <cell r="R1970" t="str">
            <v>-</v>
          </cell>
          <cell r="S1970" t="str">
            <v>-</v>
          </cell>
          <cell r="T1970" t="str">
            <v>-</v>
          </cell>
          <cell r="U1970"/>
          <cell r="V1970"/>
          <cell r="W1970">
            <v>0</v>
          </cell>
          <cell r="X1970" t="str">
            <v/>
          </cell>
          <cell r="Y1970"/>
          <cell r="Z1970" t="str">
            <v/>
          </cell>
        </row>
        <row r="1971">
          <cell r="C1971">
            <v>4559</v>
          </cell>
          <cell r="D1971" t="str">
            <v>INPVIL</v>
          </cell>
          <cell r="E1971">
            <v>2018</v>
          </cell>
          <cell r="F1971" t="str">
            <v>TA</v>
          </cell>
          <cell r="G1971" t="str">
            <v>RTU C.T. FABRICA v1.0</v>
          </cell>
          <cell r="H1971" t="str">
            <v>PPAL</v>
          </cell>
          <cell r="I1971">
            <v>4</v>
          </cell>
          <cell r="J1971">
            <v>32</v>
          </cell>
          <cell r="K1971">
            <v>30.25</v>
          </cell>
          <cell r="L1971">
            <v>1.75</v>
          </cell>
          <cell r="M1971">
            <v>0.9453125</v>
          </cell>
          <cell r="N1971" t="str">
            <v>-</v>
          </cell>
          <cell r="O1971" t="str">
            <v>-</v>
          </cell>
          <cell r="P1971" t="str">
            <v>EMM</v>
          </cell>
          <cell r="Q1971" t="str">
            <v>-</v>
          </cell>
          <cell r="R1971" t="str">
            <v>-</v>
          </cell>
          <cell r="S1971" t="str">
            <v>-</v>
          </cell>
          <cell r="T1971" t="str">
            <v>-</v>
          </cell>
          <cell r="U1971">
            <v>43130</v>
          </cell>
          <cell r="V1971">
            <v>43189</v>
          </cell>
          <cell r="W1971">
            <v>43189</v>
          </cell>
          <cell r="X1971">
            <v>60</v>
          </cell>
          <cell r="Y1971">
            <v>43166</v>
          </cell>
          <cell r="Z1971">
            <v>-23</v>
          </cell>
        </row>
        <row r="1972">
          <cell r="C1972">
            <v>4560</v>
          </cell>
          <cell r="D1972" t="str">
            <v>INPVIL</v>
          </cell>
          <cell r="E1972">
            <v>2018</v>
          </cell>
          <cell r="F1972" t="str">
            <v>TA</v>
          </cell>
          <cell r="G1972" t="str">
            <v>Inst. y PEM RTU C.T. FABRICA v1.0</v>
          </cell>
          <cell r="H1972" t="str">
            <v>OF4559</v>
          </cell>
          <cell r="I1972">
            <v>6</v>
          </cell>
          <cell r="J1972">
            <v>8</v>
          </cell>
          <cell r="K1972">
            <v>8</v>
          </cell>
          <cell r="L1972">
            <v>0</v>
          </cell>
          <cell r="M1972">
            <v>1</v>
          </cell>
          <cell r="N1972" t="str">
            <v>-</v>
          </cell>
          <cell r="O1972" t="str">
            <v>-</v>
          </cell>
          <cell r="P1972" t="str">
            <v>-</v>
          </cell>
          <cell r="Q1972" t="str">
            <v>-</v>
          </cell>
          <cell r="R1972" t="str">
            <v>RVC</v>
          </cell>
          <cell r="S1972" t="str">
            <v>-</v>
          </cell>
          <cell r="T1972" t="str">
            <v>-</v>
          </cell>
          <cell r="U1972">
            <v>43130</v>
          </cell>
          <cell r="V1972">
            <v>43189</v>
          </cell>
          <cell r="W1972">
            <v>43189</v>
          </cell>
          <cell r="X1972">
            <v>60</v>
          </cell>
          <cell r="Y1972">
            <v>43207</v>
          </cell>
          <cell r="Z1972">
            <v>17</v>
          </cell>
        </row>
        <row r="1973">
          <cell r="C1973">
            <v>4561</v>
          </cell>
          <cell r="D1973" t="str">
            <v>INPTOR</v>
          </cell>
          <cell r="E1973">
            <v>2018</v>
          </cell>
          <cell r="F1973" t="str">
            <v>TA</v>
          </cell>
          <cell r="G1973" t="str">
            <v>RTU C.T. PLAZA DE JESUS v1.0</v>
          </cell>
          <cell r="H1973" t="str">
            <v>PPAL</v>
          </cell>
          <cell r="I1973">
            <v>6</v>
          </cell>
          <cell r="J1973">
            <v>32</v>
          </cell>
          <cell r="K1973">
            <v>29.42</v>
          </cell>
          <cell r="L1973">
            <v>2.5799999999999983</v>
          </cell>
          <cell r="M1973">
            <v>0.91937500000000005</v>
          </cell>
          <cell r="N1973" t="str">
            <v>-</v>
          </cell>
          <cell r="O1973" t="str">
            <v>-</v>
          </cell>
          <cell r="P1973" t="str">
            <v>EMM</v>
          </cell>
          <cell r="Q1973" t="str">
            <v>-</v>
          </cell>
          <cell r="R1973" t="str">
            <v>-</v>
          </cell>
          <cell r="S1973" t="str">
            <v>-</v>
          </cell>
          <cell r="T1973" t="str">
            <v>-</v>
          </cell>
          <cell r="U1973">
            <v>43130</v>
          </cell>
          <cell r="V1973">
            <v>43189</v>
          </cell>
          <cell r="W1973">
            <v>43189</v>
          </cell>
          <cell r="X1973">
            <v>60</v>
          </cell>
          <cell r="Y1973">
            <v>43166</v>
          </cell>
          <cell r="Z1973">
            <v>-23</v>
          </cell>
        </row>
        <row r="1974">
          <cell r="C1974">
            <v>4562</v>
          </cell>
          <cell r="D1974" t="str">
            <v>INPTOR</v>
          </cell>
          <cell r="E1974">
            <v>2018</v>
          </cell>
          <cell r="F1974" t="str">
            <v>TA</v>
          </cell>
          <cell r="G1974" t="str">
            <v>Inst. y PEM RTU C.T. PLAZA DE JESUS v1.0</v>
          </cell>
          <cell r="H1974" t="str">
            <v>OF4561</v>
          </cell>
          <cell r="I1974"/>
          <cell r="J1974">
            <v>8</v>
          </cell>
          <cell r="K1974">
            <v>8</v>
          </cell>
          <cell r="L1974">
            <v>0</v>
          </cell>
          <cell r="M1974">
            <v>1</v>
          </cell>
          <cell r="N1974" t="str">
            <v>-</v>
          </cell>
          <cell r="O1974" t="str">
            <v>-</v>
          </cell>
          <cell r="P1974" t="str">
            <v>-</v>
          </cell>
          <cell r="Q1974" t="str">
            <v>-</v>
          </cell>
          <cell r="R1974" t="str">
            <v>RVC</v>
          </cell>
          <cell r="S1974" t="str">
            <v>-</v>
          </cell>
          <cell r="T1974" t="str">
            <v>-</v>
          </cell>
          <cell r="U1974">
            <v>43130</v>
          </cell>
          <cell r="V1974">
            <v>43189</v>
          </cell>
          <cell r="W1974">
            <v>43189</v>
          </cell>
          <cell r="X1974">
            <v>60</v>
          </cell>
          <cell r="Y1974">
            <v>43206</v>
          </cell>
          <cell r="Z1974">
            <v>16</v>
          </cell>
        </row>
        <row r="1975">
          <cell r="C1975">
            <v>4563</v>
          </cell>
          <cell r="D1975" t="str">
            <v>SITEL</v>
          </cell>
          <cell r="E1975">
            <v>2018</v>
          </cell>
          <cell r="F1975" t="str">
            <v>TA</v>
          </cell>
          <cell r="G1975" t="str">
            <v>40 x RTU CAP32-48</v>
          </cell>
          <cell r="H1975" t="str">
            <v>OF4559</v>
          </cell>
          <cell r="I1975"/>
          <cell r="J1975">
            <v>26</v>
          </cell>
          <cell r="K1975">
            <v>12.92</v>
          </cell>
          <cell r="L1975">
            <v>13.08</v>
          </cell>
          <cell r="M1975">
            <v>0.49692307692307691</v>
          </cell>
          <cell r="N1975" t="str">
            <v>-</v>
          </cell>
          <cell r="O1975" t="str">
            <v>-</v>
          </cell>
          <cell r="P1975" t="str">
            <v>EMM</v>
          </cell>
          <cell r="Q1975" t="str">
            <v>-</v>
          </cell>
          <cell r="R1975" t="str">
            <v>-</v>
          </cell>
          <cell r="S1975" t="str">
            <v>-</v>
          </cell>
          <cell r="T1975" t="str">
            <v>-</v>
          </cell>
          <cell r="U1975">
            <v>43130</v>
          </cell>
          <cell r="V1975">
            <v>43189</v>
          </cell>
          <cell r="W1975">
            <v>43189</v>
          </cell>
          <cell r="X1975">
            <v>60</v>
          </cell>
          <cell r="Y1975">
            <v>43256</v>
          </cell>
          <cell r="Z1975">
            <v>65</v>
          </cell>
        </row>
        <row r="1976">
          <cell r="C1976">
            <v>4564</v>
          </cell>
          <cell r="D1976" t="str">
            <v>SITEL</v>
          </cell>
          <cell r="E1976">
            <v>2018</v>
          </cell>
          <cell r="F1976" t="str">
            <v>TA</v>
          </cell>
          <cell r="G1976" t="str">
            <v>40 x CES-48 CAP32 v2.5</v>
          </cell>
          <cell r="H1976" t="str">
            <v>OF4559</v>
          </cell>
          <cell r="I1976"/>
          <cell r="J1976">
            <v>16</v>
          </cell>
          <cell r="K1976">
            <v>23.67</v>
          </cell>
          <cell r="L1976">
            <v>-7.6700000000000017</v>
          </cell>
          <cell r="M1976">
            <v>1.4793750000000001</v>
          </cell>
          <cell r="N1976" t="str">
            <v>-</v>
          </cell>
          <cell r="O1976" t="str">
            <v>-</v>
          </cell>
          <cell r="P1976" t="str">
            <v>EMM</v>
          </cell>
          <cell r="Q1976" t="str">
            <v>-</v>
          </cell>
          <cell r="R1976" t="str">
            <v>-</v>
          </cell>
          <cell r="S1976" t="str">
            <v>-</v>
          </cell>
          <cell r="T1976" t="str">
            <v>-</v>
          </cell>
          <cell r="U1976">
            <v>43133</v>
          </cell>
          <cell r="V1976">
            <v>43189</v>
          </cell>
          <cell r="W1976">
            <v>43189</v>
          </cell>
          <cell r="X1976">
            <v>58</v>
          </cell>
          <cell r="Y1976">
            <v>43256</v>
          </cell>
          <cell r="Z1976">
            <v>65</v>
          </cell>
        </row>
        <row r="1977">
          <cell r="C1977">
            <v>4565</v>
          </cell>
          <cell r="D1977" t="str">
            <v>SITEL</v>
          </cell>
          <cell r="E1977">
            <v>2018</v>
          </cell>
          <cell r="F1977" t="str">
            <v>TA</v>
          </cell>
          <cell r="G1977" t="str">
            <v>40 x CES CAP32 Generica v2.5</v>
          </cell>
          <cell r="H1977" t="str">
            <v>OF4559</v>
          </cell>
          <cell r="I1977"/>
          <cell r="J1977">
            <v>4</v>
          </cell>
          <cell r="K1977">
            <v>8.1300000000000008</v>
          </cell>
          <cell r="L1977">
            <v>-4.1300000000000008</v>
          </cell>
          <cell r="M1977">
            <v>2.0325000000000002</v>
          </cell>
          <cell r="N1977" t="str">
            <v>-</v>
          </cell>
          <cell r="O1977" t="str">
            <v>-</v>
          </cell>
          <cell r="P1977" t="str">
            <v>EMM</v>
          </cell>
          <cell r="Q1977" t="str">
            <v>-</v>
          </cell>
          <cell r="R1977" t="str">
            <v>-</v>
          </cell>
          <cell r="S1977" t="str">
            <v>-</v>
          </cell>
          <cell r="T1977" t="str">
            <v>-</v>
          </cell>
          <cell r="U1977">
            <v>43133</v>
          </cell>
          <cell r="V1977">
            <v>43189</v>
          </cell>
          <cell r="W1977">
            <v>43189</v>
          </cell>
          <cell r="X1977">
            <v>58</v>
          </cell>
          <cell r="Y1977">
            <v>43256</v>
          </cell>
          <cell r="Z1977">
            <v>65</v>
          </cell>
        </row>
        <row r="1978">
          <cell r="C1978">
            <v>4566</v>
          </cell>
          <cell r="D1978" t="str">
            <v>SITEL</v>
          </cell>
          <cell r="E1978">
            <v>2018</v>
          </cell>
          <cell r="F1978" t="str">
            <v>TA</v>
          </cell>
          <cell r="G1978" t="str">
            <v>40 x EE CAP32 v2.1</v>
          </cell>
          <cell r="H1978" t="str">
            <v>OF4559</v>
          </cell>
          <cell r="I1978"/>
          <cell r="J1978">
            <v>5</v>
          </cell>
          <cell r="K1978">
            <v>5.78</v>
          </cell>
          <cell r="L1978">
            <v>-0.78000000000000025</v>
          </cell>
          <cell r="M1978">
            <v>1.1560000000000001</v>
          </cell>
          <cell r="N1978" t="str">
            <v>-</v>
          </cell>
          <cell r="O1978" t="str">
            <v>-</v>
          </cell>
          <cell r="P1978" t="str">
            <v>EMM</v>
          </cell>
          <cell r="Q1978" t="str">
            <v>-</v>
          </cell>
          <cell r="R1978" t="str">
            <v>-</v>
          </cell>
          <cell r="S1978" t="str">
            <v>-</v>
          </cell>
          <cell r="T1978" t="str">
            <v>-</v>
          </cell>
          <cell r="U1978">
            <v>43133</v>
          </cell>
          <cell r="V1978">
            <v>43189</v>
          </cell>
          <cell r="W1978">
            <v>43189</v>
          </cell>
          <cell r="X1978">
            <v>58</v>
          </cell>
          <cell r="Y1978">
            <v>43207</v>
          </cell>
          <cell r="Z1978">
            <v>17</v>
          </cell>
        </row>
        <row r="1979">
          <cell r="C1979">
            <v>4567</v>
          </cell>
          <cell r="D1979" t="str">
            <v>SITEL</v>
          </cell>
          <cell r="E1979">
            <v>2018</v>
          </cell>
          <cell r="F1979" t="str">
            <v>TA</v>
          </cell>
          <cell r="G1979" t="str">
            <v>40 x FRONT END EE CAP32 v2.1</v>
          </cell>
          <cell r="H1979" t="str">
            <v>OF4559</v>
          </cell>
          <cell r="I1979"/>
          <cell r="J1979">
            <v>3</v>
          </cell>
          <cell r="K1979">
            <v>3.7</v>
          </cell>
          <cell r="L1979">
            <v>-0.70000000000000018</v>
          </cell>
          <cell r="M1979">
            <v>1.2333333333333334</v>
          </cell>
          <cell r="N1979" t="str">
            <v>-</v>
          </cell>
          <cell r="O1979" t="str">
            <v>-</v>
          </cell>
          <cell r="P1979" t="str">
            <v>EMM</v>
          </cell>
          <cell r="Q1979" t="str">
            <v>-</v>
          </cell>
          <cell r="R1979" t="str">
            <v>-</v>
          </cell>
          <cell r="S1979" t="str">
            <v>-</v>
          </cell>
          <cell r="T1979" t="str">
            <v>-</v>
          </cell>
          <cell r="U1979">
            <v>43133</v>
          </cell>
          <cell r="V1979">
            <v>43189</v>
          </cell>
          <cell r="W1979">
            <v>43189</v>
          </cell>
          <cell r="X1979">
            <v>58</v>
          </cell>
          <cell r="Y1979">
            <v>43207</v>
          </cell>
          <cell r="Z1979">
            <v>17</v>
          </cell>
        </row>
        <row r="1980">
          <cell r="C1980">
            <v>4568</v>
          </cell>
          <cell r="D1980" t="str">
            <v>SITEL</v>
          </cell>
          <cell r="E1980">
            <v>2018</v>
          </cell>
          <cell r="F1980" t="str">
            <v>TA</v>
          </cell>
          <cell r="G1980" t="str">
            <v>40 x FRONT END CES CAP32 v1.2</v>
          </cell>
          <cell r="H1980" t="str">
            <v>OF4559</v>
          </cell>
          <cell r="I1980"/>
          <cell r="J1980">
            <v>4</v>
          </cell>
          <cell r="K1980">
            <v>3.37</v>
          </cell>
          <cell r="L1980">
            <v>0.62999999999999989</v>
          </cell>
          <cell r="M1980">
            <v>0.84250000000000003</v>
          </cell>
          <cell r="N1980" t="str">
            <v>-</v>
          </cell>
          <cell r="O1980" t="str">
            <v>-</v>
          </cell>
          <cell r="P1980" t="str">
            <v>EMM</v>
          </cell>
          <cell r="Q1980" t="str">
            <v>-</v>
          </cell>
          <cell r="R1980" t="str">
            <v>-</v>
          </cell>
          <cell r="S1980" t="str">
            <v>-</v>
          </cell>
          <cell r="T1980" t="str">
            <v>-</v>
          </cell>
          <cell r="U1980">
            <v>43133</v>
          </cell>
          <cell r="V1980">
            <v>43189</v>
          </cell>
          <cell r="W1980">
            <v>43189</v>
          </cell>
          <cell r="X1980">
            <v>58</v>
          </cell>
          <cell r="Y1980">
            <v>43207</v>
          </cell>
          <cell r="Z1980">
            <v>17</v>
          </cell>
        </row>
        <row r="1981">
          <cell r="C1981">
            <v>4569</v>
          </cell>
          <cell r="D1981" t="str">
            <v>SITEL</v>
          </cell>
          <cell r="E1981">
            <v>2018</v>
          </cell>
          <cell r="F1981" t="str">
            <v>TA</v>
          </cell>
          <cell r="G1981" t="str">
            <v>2 x Manguera COM PC - MODEM GSM</v>
          </cell>
          <cell r="H1981" t="str">
            <v>OF4072</v>
          </cell>
          <cell r="I1981"/>
          <cell r="J1981">
            <v>1</v>
          </cell>
          <cell r="K1981">
            <v>1</v>
          </cell>
          <cell r="L1981">
            <v>0</v>
          </cell>
          <cell r="M1981">
            <v>1</v>
          </cell>
          <cell r="N1981" t="str">
            <v>-</v>
          </cell>
          <cell r="O1981" t="str">
            <v>-</v>
          </cell>
          <cell r="P1981" t="str">
            <v>EMM</v>
          </cell>
          <cell r="Q1981" t="str">
            <v>-</v>
          </cell>
          <cell r="R1981" t="str">
            <v>-</v>
          </cell>
          <cell r="S1981" t="str">
            <v>-</v>
          </cell>
          <cell r="T1981" t="str">
            <v>-</v>
          </cell>
          <cell r="U1981">
            <v>43139</v>
          </cell>
          <cell r="V1981">
            <v>43139</v>
          </cell>
          <cell r="W1981">
            <v>43139</v>
          </cell>
          <cell r="X1981">
            <v>0</v>
          </cell>
          <cell r="Y1981">
            <v>43139</v>
          </cell>
          <cell r="Z1981">
            <v>0</v>
          </cell>
        </row>
        <row r="1982">
          <cell r="C1982">
            <v>4570</v>
          </cell>
          <cell r="D1982" t="str">
            <v>ELEEBR</v>
          </cell>
          <cell r="E1982">
            <v>2018</v>
          </cell>
          <cell r="F1982" t="str">
            <v>TA</v>
          </cell>
          <cell r="G1982" t="str">
            <v>DESENVOLUPAMENT SW GENERADOR BB.DD. RTU CAP32-101/104 v1.0</v>
          </cell>
          <cell r="H1982" t="str">
            <v>OF3881</v>
          </cell>
          <cell r="I1982"/>
          <cell r="J1982">
            <v>200</v>
          </cell>
          <cell r="K1982">
            <v>162</v>
          </cell>
          <cell r="L1982">
            <v>38</v>
          </cell>
          <cell r="M1982">
            <v>0.81</v>
          </cell>
          <cell r="N1982" t="str">
            <v>-</v>
          </cell>
          <cell r="O1982" t="str">
            <v>-</v>
          </cell>
          <cell r="P1982" t="str">
            <v>-</v>
          </cell>
          <cell r="Q1982" t="str">
            <v>-</v>
          </cell>
          <cell r="R1982" t="str">
            <v>RVC</v>
          </cell>
          <cell r="S1982" t="str">
            <v>-</v>
          </cell>
          <cell r="T1982" t="str">
            <v>-</v>
          </cell>
          <cell r="U1982">
            <v>43132</v>
          </cell>
          <cell r="V1982">
            <v>43189</v>
          </cell>
          <cell r="W1982">
            <v>43745</v>
          </cell>
          <cell r="X1982">
            <v>59</v>
          </cell>
          <cell r="Y1982">
            <v>43745</v>
          </cell>
          <cell r="Z1982">
            <v>0</v>
          </cell>
        </row>
        <row r="1983">
          <cell r="C1983">
            <v>4571</v>
          </cell>
          <cell r="D1983" t="str">
            <v>SITEL</v>
          </cell>
          <cell r="E1983">
            <v>2018</v>
          </cell>
          <cell r="F1983" t="str">
            <v>TA</v>
          </cell>
          <cell r="G1983" t="str">
            <v>TEDIS.Net, IEC104MasterService v1.45</v>
          </cell>
          <cell r="H1983" t="str">
            <v>OF3971</v>
          </cell>
          <cell r="I1983"/>
          <cell r="J1983">
            <v>85</v>
          </cell>
          <cell r="K1983">
            <v>6</v>
          </cell>
          <cell r="L1983">
            <v>79</v>
          </cell>
          <cell r="M1983">
            <v>7.0588235294117646E-2</v>
          </cell>
          <cell r="N1983" t="str">
            <v>-</v>
          </cell>
          <cell r="O1983" t="str">
            <v>-</v>
          </cell>
          <cell r="P1983" t="str">
            <v>-</v>
          </cell>
          <cell r="Q1983" t="str">
            <v>-</v>
          </cell>
          <cell r="R1983" t="str">
            <v>JMT</v>
          </cell>
          <cell r="S1983" t="str">
            <v>-</v>
          </cell>
          <cell r="T1983" t="str">
            <v>-</v>
          </cell>
          <cell r="U1983">
            <v>43102</v>
          </cell>
          <cell r="V1983">
            <v>43189</v>
          </cell>
          <cell r="W1983">
            <v>43304</v>
          </cell>
          <cell r="X1983">
            <v>88</v>
          </cell>
          <cell r="Y1983">
            <v>43304</v>
          </cell>
          <cell r="Z1983">
            <v>0</v>
          </cell>
        </row>
        <row r="1984">
          <cell r="C1984">
            <v>4572</v>
          </cell>
          <cell r="D1984" t="str">
            <v>SITEL</v>
          </cell>
          <cell r="E1984">
            <v>2018</v>
          </cell>
          <cell r="F1984" t="str">
            <v>TA</v>
          </cell>
          <cell r="G1984" t="str">
            <v>TEDIS.Net, AlertEditor v1.45</v>
          </cell>
          <cell r="H1984" t="str">
            <v>OF4553</v>
          </cell>
          <cell r="I1984"/>
          <cell r="J1984">
            <v>174</v>
          </cell>
          <cell r="K1984">
            <v>333.58</v>
          </cell>
          <cell r="L1984">
            <v>-159.57999999999998</v>
          </cell>
          <cell r="M1984">
            <v>1.9171264367816092</v>
          </cell>
          <cell r="N1984" t="str">
            <v>-</v>
          </cell>
          <cell r="O1984" t="str">
            <v>-</v>
          </cell>
          <cell r="P1984" t="str">
            <v>-</v>
          </cell>
          <cell r="Q1984" t="str">
            <v>-</v>
          </cell>
          <cell r="R1984" t="str">
            <v>AP</v>
          </cell>
          <cell r="S1984" t="str">
            <v>-</v>
          </cell>
          <cell r="T1984" t="str">
            <v>-</v>
          </cell>
          <cell r="U1984">
            <v>43132</v>
          </cell>
          <cell r="V1984">
            <v>43189</v>
          </cell>
          <cell r="W1984">
            <v>43383</v>
          </cell>
          <cell r="X1984">
            <v>59</v>
          </cell>
          <cell r="Y1984">
            <v>43383</v>
          </cell>
          <cell r="Z1984">
            <v>0</v>
          </cell>
        </row>
        <row r="1985">
          <cell r="C1985">
            <v>4573</v>
          </cell>
          <cell r="D1985" t="str">
            <v>ELESUD</v>
          </cell>
          <cell r="E1985">
            <v>2018</v>
          </cell>
          <cell r="F1985" t="str">
            <v>TA</v>
          </cell>
          <cell r="G1985" t="str">
            <v>MANTENIMENT CSSat SUDANELL 2018-02</v>
          </cell>
          <cell r="H1985" t="str">
            <v>IND</v>
          </cell>
          <cell r="I1985"/>
          <cell r="J1985">
            <v>4</v>
          </cell>
          <cell r="K1985">
            <v>4.5</v>
          </cell>
          <cell r="L1985">
            <v>-0.5</v>
          </cell>
          <cell r="M1985">
            <v>1.125</v>
          </cell>
          <cell r="N1985" t="str">
            <v>-</v>
          </cell>
          <cell r="O1985" t="str">
            <v>-</v>
          </cell>
          <cell r="P1985" t="str">
            <v>-</v>
          </cell>
          <cell r="Q1985" t="str">
            <v>-</v>
          </cell>
          <cell r="R1985" t="str">
            <v>TRS</v>
          </cell>
          <cell r="S1985" t="str">
            <v>-</v>
          </cell>
          <cell r="T1985" t="str">
            <v>-</v>
          </cell>
          <cell r="U1985">
            <v>43132</v>
          </cell>
          <cell r="V1985">
            <v>43159</v>
          </cell>
          <cell r="W1985">
            <v>43159</v>
          </cell>
          <cell r="X1985">
            <v>27</v>
          </cell>
          <cell r="Y1985">
            <v>43159</v>
          </cell>
          <cell r="Z1985">
            <v>-2</v>
          </cell>
        </row>
        <row r="1986">
          <cell r="C1986">
            <v>4574</v>
          </cell>
          <cell r="D1986" t="str">
            <v>EMSA</v>
          </cell>
          <cell r="E1986">
            <v>2018</v>
          </cell>
          <cell r="F1986" t="str">
            <v>TA</v>
          </cell>
          <cell r="G1986" t="str">
            <v>MANTENIMENT CSSat EMSA 2018-02</v>
          </cell>
          <cell r="H1986" t="str">
            <v>IND</v>
          </cell>
          <cell r="I1986"/>
          <cell r="J1986">
            <v>6</v>
          </cell>
          <cell r="K1986">
            <v>1</v>
          </cell>
          <cell r="L1986">
            <v>5</v>
          </cell>
          <cell r="M1986">
            <v>0.16666666666666666</v>
          </cell>
          <cell r="N1986" t="str">
            <v>-</v>
          </cell>
          <cell r="O1986" t="str">
            <v>-</v>
          </cell>
          <cell r="P1986" t="str">
            <v>-</v>
          </cell>
          <cell r="Q1986" t="str">
            <v>-</v>
          </cell>
          <cell r="R1986" t="str">
            <v>TRS</v>
          </cell>
          <cell r="S1986" t="str">
            <v>-</v>
          </cell>
          <cell r="T1986" t="str">
            <v>-</v>
          </cell>
          <cell r="U1986">
            <v>43132</v>
          </cell>
          <cell r="V1986">
            <v>43159</v>
          </cell>
          <cell r="W1986">
            <v>43159</v>
          </cell>
          <cell r="X1986">
            <v>27</v>
          </cell>
          <cell r="Y1986">
            <v>43159</v>
          </cell>
          <cell r="Z1986">
            <v>-2</v>
          </cell>
        </row>
        <row r="1987">
          <cell r="C1987">
            <v>4575</v>
          </cell>
          <cell r="D1987" t="str">
            <v>ELSACO</v>
          </cell>
          <cell r="E1987">
            <v>2018</v>
          </cell>
          <cell r="F1987" t="str">
            <v>TA</v>
          </cell>
          <cell r="G1987" t="str">
            <v>MANTENIMENT CSSat STA.COLOMA 2018-02</v>
          </cell>
          <cell r="H1987" t="str">
            <v>IND</v>
          </cell>
          <cell r="I1987"/>
          <cell r="J1987">
            <v>7</v>
          </cell>
          <cell r="K1987">
            <v>6</v>
          </cell>
          <cell r="L1987">
            <v>1</v>
          </cell>
          <cell r="M1987">
            <v>0.8571428571428571</v>
          </cell>
          <cell r="N1987" t="str">
            <v>-</v>
          </cell>
          <cell r="O1987" t="str">
            <v>-</v>
          </cell>
          <cell r="P1987" t="str">
            <v>-</v>
          </cell>
          <cell r="Q1987" t="str">
            <v>-</v>
          </cell>
          <cell r="R1987" t="str">
            <v>TRS</v>
          </cell>
          <cell r="S1987" t="str">
            <v>-</v>
          </cell>
          <cell r="T1987" t="str">
            <v>-</v>
          </cell>
          <cell r="U1987">
            <v>43132</v>
          </cell>
          <cell r="V1987">
            <v>43159</v>
          </cell>
          <cell r="W1987">
            <v>43159</v>
          </cell>
          <cell r="X1987">
            <v>27</v>
          </cell>
          <cell r="Y1987">
            <v>43159</v>
          </cell>
          <cell r="Z1987">
            <v>-2</v>
          </cell>
        </row>
        <row r="1988">
          <cell r="C1988">
            <v>4576</v>
          </cell>
          <cell r="D1988" t="str">
            <v>SERGAR</v>
          </cell>
          <cell r="E1988">
            <v>2018</v>
          </cell>
          <cell r="F1988" t="str">
            <v>TA</v>
          </cell>
          <cell r="G1988" t="str">
            <v>MANTENIMENT CSSat SERVILIANO 2018-02</v>
          </cell>
          <cell r="H1988" t="str">
            <v>IND</v>
          </cell>
          <cell r="I1988"/>
          <cell r="J1988">
            <v>6</v>
          </cell>
          <cell r="K1988">
            <v>6</v>
          </cell>
          <cell r="L1988">
            <v>0</v>
          </cell>
          <cell r="M1988">
            <v>1</v>
          </cell>
          <cell r="N1988" t="str">
            <v>-</v>
          </cell>
          <cell r="O1988" t="str">
            <v>-</v>
          </cell>
          <cell r="P1988" t="str">
            <v>-</v>
          </cell>
          <cell r="Q1988" t="str">
            <v>-</v>
          </cell>
          <cell r="R1988" t="str">
            <v>TRS</v>
          </cell>
          <cell r="S1988" t="str">
            <v>-</v>
          </cell>
          <cell r="T1988" t="str">
            <v>-</v>
          </cell>
          <cell r="U1988">
            <v>43132</v>
          </cell>
          <cell r="V1988">
            <v>43159</v>
          </cell>
          <cell r="W1988">
            <v>43159</v>
          </cell>
          <cell r="X1988">
            <v>27</v>
          </cell>
          <cell r="Y1988">
            <v>43159</v>
          </cell>
          <cell r="Z1988">
            <v>-2</v>
          </cell>
        </row>
        <row r="1989">
          <cell r="C1989">
            <v>4577</v>
          </cell>
          <cell r="D1989" t="str">
            <v>ALELCE</v>
          </cell>
          <cell r="E1989">
            <v>2018</v>
          </cell>
          <cell r="F1989" t="str">
            <v>TA</v>
          </cell>
          <cell r="G1989" t="str">
            <v>MANTENIMENT CSSat CEUTA 2018-02</v>
          </cell>
          <cell r="H1989" t="str">
            <v>IND</v>
          </cell>
          <cell r="I1989"/>
          <cell r="J1989">
            <v>10</v>
          </cell>
          <cell r="K1989">
            <v>11</v>
          </cell>
          <cell r="L1989">
            <v>-1</v>
          </cell>
          <cell r="M1989">
            <v>1.1000000000000001</v>
          </cell>
          <cell r="N1989" t="str">
            <v>-</v>
          </cell>
          <cell r="O1989" t="str">
            <v>-</v>
          </cell>
          <cell r="P1989" t="str">
            <v>-</v>
          </cell>
          <cell r="Q1989" t="str">
            <v>-</v>
          </cell>
          <cell r="R1989" t="str">
            <v>TRS</v>
          </cell>
          <cell r="S1989" t="str">
            <v>-</v>
          </cell>
          <cell r="T1989" t="str">
            <v>-</v>
          </cell>
          <cell r="U1989">
            <v>43132</v>
          </cell>
          <cell r="V1989">
            <v>43159</v>
          </cell>
          <cell r="W1989">
            <v>43159</v>
          </cell>
          <cell r="X1989">
            <v>27</v>
          </cell>
          <cell r="Y1989">
            <v>43159</v>
          </cell>
          <cell r="Z1989">
            <v>-2</v>
          </cell>
        </row>
        <row r="1990">
          <cell r="C1990"/>
          <cell r="D1990"/>
          <cell r="E1990"/>
          <cell r="F1990"/>
          <cell r="G1990"/>
          <cell r="H1990"/>
          <cell r="I1990"/>
          <cell r="J1990">
            <v>818.32999999999993</v>
          </cell>
          <cell r="K1990">
            <v>705.81</v>
          </cell>
          <cell r="L1990">
            <v>112.51999999999998</v>
          </cell>
          <cell r="M1990"/>
          <cell r="N1990"/>
          <cell r="O1990"/>
          <cell r="P1990"/>
          <cell r="Q1990"/>
          <cell r="R1990"/>
          <cell r="S1990"/>
          <cell r="T1990"/>
          <cell r="U1990"/>
          <cell r="V1990"/>
          <cell r="W1990"/>
          <cell r="X1990"/>
          <cell r="Y1990"/>
          <cell r="Z1990">
            <v>193</v>
          </cell>
        </row>
        <row r="1991">
          <cell r="L1991"/>
          <cell r="M1991"/>
          <cell r="Z1991"/>
        </row>
        <row r="1992">
          <cell r="D1992"/>
          <cell r="E1992"/>
          <cell r="F1992"/>
          <cell r="G1992"/>
          <cell r="H1992"/>
          <cell r="I1992"/>
          <cell r="J1992"/>
          <cell r="K1992"/>
          <cell r="L1992"/>
          <cell r="M1992"/>
          <cell r="N1992"/>
          <cell r="O1992"/>
          <cell r="P1992"/>
          <cell r="Q1992"/>
          <cell r="R1992"/>
          <cell r="S1992"/>
          <cell r="T1992"/>
          <cell r="U1992"/>
          <cell r="Z1992"/>
        </row>
        <row r="1993">
          <cell r="D1993"/>
          <cell r="E1993"/>
          <cell r="F1993"/>
          <cell r="G1993"/>
          <cell r="H1993"/>
          <cell r="I1993"/>
          <cell r="J1993"/>
          <cell r="K1993"/>
          <cell r="N1993" t="str">
            <v>APROVISIONAMENTS</v>
          </cell>
          <cell r="O1993" t="str">
            <v>ADMINISTRACIO</v>
          </cell>
          <cell r="P1993" t="str">
            <v>OPERACIONS</v>
          </cell>
          <cell r="Q1993" t="str">
            <v>IMPLEMENTACIO</v>
          </cell>
          <cell r="R1993" t="str">
            <v>DESENVOLUPAMENT</v>
          </cell>
          <cell r="S1993" t="str">
            <v>COMERCIAL</v>
          </cell>
          <cell r="T1993" t="str">
            <v>CONSUL.TELCOMUNIC.</v>
          </cell>
          <cell r="U1993"/>
          <cell r="Z1993"/>
        </row>
        <row r="1994">
          <cell r="N1994"/>
          <cell r="O1994"/>
          <cell r="P1994"/>
          <cell r="Q1994"/>
          <cell r="R1994"/>
          <cell r="S1994"/>
          <cell r="T1994"/>
          <cell r="U1994"/>
          <cell r="Z1994"/>
        </row>
        <row r="1995">
          <cell r="N1995"/>
          <cell r="O1995"/>
          <cell r="P1995"/>
          <cell r="Q1995"/>
          <cell r="R1995"/>
          <cell r="S1995"/>
          <cell r="T1995"/>
          <cell r="U1995"/>
          <cell r="Z1995"/>
        </row>
        <row r="1996">
          <cell r="N1996"/>
          <cell r="O1996"/>
          <cell r="P1996"/>
          <cell r="Q1996"/>
          <cell r="R1996"/>
          <cell r="S1996"/>
          <cell r="T1996"/>
          <cell r="U1996"/>
          <cell r="Z1996"/>
        </row>
        <row r="1997">
          <cell r="E1997"/>
          <cell r="F1997"/>
          <cell r="G1997"/>
          <cell r="H1997"/>
          <cell r="I1997"/>
          <cell r="J1997"/>
          <cell r="K1997"/>
          <cell r="L1997"/>
          <cell r="M1997"/>
          <cell r="N1997"/>
          <cell r="O1997"/>
          <cell r="P1997"/>
          <cell r="Q1997"/>
          <cell r="R1997"/>
          <cell r="S1997"/>
          <cell r="T1997"/>
          <cell r="U1997"/>
          <cell r="Z1997"/>
        </row>
        <row r="1998">
          <cell r="E1998" t="str">
            <v>Projectes (EXTERNS) en curs 2.018</v>
          </cell>
          <cell r="F1998"/>
          <cell r="G1998"/>
          <cell r="H1998"/>
          <cell r="I1998"/>
          <cell r="J1998"/>
          <cell r="K1998"/>
          <cell r="L1998"/>
          <cell r="M1998"/>
          <cell r="N1998"/>
          <cell r="O1998"/>
          <cell r="P1998"/>
          <cell r="Q1998"/>
          <cell r="R1998"/>
          <cell r="S1998"/>
          <cell r="T1998"/>
          <cell r="U1998"/>
          <cell r="Z1998"/>
        </row>
        <row r="1999">
          <cell r="N1999"/>
          <cell r="O1999"/>
          <cell r="P1999"/>
          <cell r="Q1999"/>
          <cell r="R1999"/>
          <cell r="S1999"/>
          <cell r="T1999"/>
          <cell r="U1999"/>
          <cell r="Z1999"/>
        </row>
        <row r="2000">
          <cell r="C2000"/>
          <cell r="D2000"/>
          <cell r="E2000"/>
          <cell r="F2000"/>
          <cell r="G2000"/>
          <cell r="H2000"/>
          <cell r="I2000"/>
          <cell r="J2000"/>
          <cell r="K2000"/>
          <cell r="L2000"/>
          <cell r="M2000"/>
          <cell r="N2000"/>
          <cell r="O2000"/>
          <cell r="P2000"/>
          <cell r="Q2000"/>
          <cell r="R2000"/>
          <cell r="S2000"/>
          <cell r="T2000"/>
          <cell r="U2000"/>
          <cell r="V2000"/>
          <cell r="W2000"/>
          <cell r="X2000"/>
          <cell r="Y2000"/>
          <cell r="Z2000"/>
        </row>
        <row r="2001">
          <cell r="C2001" t="str">
            <v>OF</v>
          </cell>
          <cell r="D2001" t="str">
            <v>CLIENT</v>
          </cell>
          <cell r="E2001" t="str">
            <v>ANY</v>
          </cell>
          <cell r="F2001" t="str">
            <v>STATUS</v>
          </cell>
          <cell r="G2001" t="str">
            <v>PROJECTE</v>
          </cell>
          <cell r="H2001" t="str">
            <v>TIPUS OF o DEPENDENCIA</v>
          </cell>
          <cell r="I2001"/>
          <cell r="J2001" t="str">
            <v>PREV</v>
          </cell>
          <cell r="K2001" t="str">
            <v>TOTAL</v>
          </cell>
          <cell r="L2001" t="str">
            <v>DESV</v>
          </cell>
          <cell r="M2001" t="str">
            <v>AVANÇ</v>
          </cell>
          <cell r="N2001" t="str">
            <v>DPT. IMPLICATS</v>
          </cell>
          <cell r="O2001"/>
          <cell r="P2001"/>
          <cell r="Q2001"/>
          <cell r="R2001"/>
          <cell r="S2001"/>
          <cell r="T2001"/>
          <cell r="U2001" t="str">
            <v>DATA</v>
          </cell>
          <cell r="V2001" t="str">
            <v>DATA</v>
          </cell>
          <cell r="W2001" t="str">
            <v>DATA</v>
          </cell>
          <cell r="X2001" t="str">
            <v>DURADA</v>
          </cell>
          <cell r="Y2001" t="str">
            <v>DATA</v>
          </cell>
          <cell r="Z2001" t="str">
            <v>DESVIAC.</v>
          </cell>
        </row>
        <row r="2002">
          <cell r="C2002"/>
          <cell r="D2002"/>
          <cell r="E2002"/>
          <cell r="F2002"/>
          <cell r="G2002"/>
          <cell r="H2002"/>
          <cell r="I2002"/>
          <cell r="J2002"/>
          <cell r="K2002" t="str">
            <v>REAL</v>
          </cell>
          <cell r="L2002"/>
          <cell r="M2002"/>
          <cell r="N2002"/>
          <cell r="O2002"/>
          <cell r="P2002"/>
          <cell r="Q2002"/>
          <cell r="R2002"/>
          <cell r="S2002"/>
          <cell r="T2002"/>
          <cell r="U2002" t="str">
            <v>INICI</v>
          </cell>
          <cell r="V2002" t="str">
            <v>ENTREGA</v>
          </cell>
          <cell r="W2002" t="str">
            <v>REVISADA</v>
          </cell>
          <cell r="X2002"/>
          <cell r="Y2002" t="str">
            <v>ACCEP.</v>
          </cell>
          <cell r="Z2002"/>
        </row>
        <row r="2003">
          <cell r="C2003"/>
          <cell r="D2003"/>
          <cell r="E2003"/>
          <cell r="F2003"/>
          <cell r="G2003"/>
          <cell r="H2003"/>
          <cell r="I2003"/>
          <cell r="J2003"/>
          <cell r="K2003"/>
          <cell r="L2003"/>
          <cell r="M2003"/>
          <cell r="N2003"/>
          <cell r="O2003"/>
          <cell r="P2003"/>
          <cell r="Q2003"/>
          <cell r="R2003"/>
          <cell r="S2003"/>
          <cell r="T2003"/>
          <cell r="U2003"/>
          <cell r="V2003"/>
          <cell r="W2003"/>
          <cell r="X2003"/>
          <cell r="Y2003"/>
          <cell r="Z2003"/>
        </row>
        <row r="2004">
          <cell r="C2004">
            <v>4578</v>
          </cell>
          <cell r="D2004" t="str">
            <v>ELEMON</v>
          </cell>
          <cell r="E2004">
            <v>2018</v>
          </cell>
          <cell r="F2004" t="str">
            <v>TA</v>
          </cell>
          <cell r="G2004" t="str">
            <v>MANTENIMENT CSSat MONTOLIU 2018-02</v>
          </cell>
          <cell r="H2004" t="str">
            <v>IND</v>
          </cell>
          <cell r="I2004"/>
          <cell r="J2004">
            <v>4</v>
          </cell>
          <cell r="K2004">
            <v>4</v>
          </cell>
          <cell r="L2004">
            <v>0</v>
          </cell>
          <cell r="M2004">
            <v>1</v>
          </cell>
          <cell r="N2004" t="str">
            <v>-</v>
          </cell>
          <cell r="O2004" t="str">
            <v>-</v>
          </cell>
          <cell r="P2004" t="str">
            <v>-</v>
          </cell>
          <cell r="Q2004" t="str">
            <v>-</v>
          </cell>
          <cell r="R2004" t="str">
            <v>TRS</v>
          </cell>
          <cell r="S2004" t="str">
            <v>-</v>
          </cell>
          <cell r="T2004" t="str">
            <v>-</v>
          </cell>
          <cell r="U2004">
            <v>43132</v>
          </cell>
          <cell r="V2004">
            <v>43159</v>
          </cell>
          <cell r="W2004">
            <v>43159</v>
          </cell>
          <cell r="X2004">
            <v>27</v>
          </cell>
          <cell r="Y2004">
            <v>43159</v>
          </cell>
          <cell r="Z2004">
            <v>-2</v>
          </cell>
        </row>
        <row r="2005">
          <cell r="C2005">
            <v>4579</v>
          </cell>
          <cell r="D2005" t="str">
            <v>SUMTAR</v>
          </cell>
          <cell r="E2005">
            <v>2018</v>
          </cell>
          <cell r="F2005" t="str">
            <v>TA</v>
          </cell>
          <cell r="G2005" t="str">
            <v>MANTENIMENT CSSat TARRASENSES 2018-02</v>
          </cell>
          <cell r="H2005" t="str">
            <v>IND</v>
          </cell>
          <cell r="I2005"/>
          <cell r="J2005">
            <v>4</v>
          </cell>
          <cell r="K2005">
            <v>4.5</v>
          </cell>
          <cell r="L2005">
            <v>-0.5</v>
          </cell>
          <cell r="M2005">
            <v>1.125</v>
          </cell>
          <cell r="N2005" t="str">
            <v>-</v>
          </cell>
          <cell r="O2005" t="str">
            <v>-</v>
          </cell>
          <cell r="P2005" t="str">
            <v>-</v>
          </cell>
          <cell r="Q2005" t="str">
            <v>-</v>
          </cell>
          <cell r="R2005" t="str">
            <v>TRS</v>
          </cell>
          <cell r="S2005" t="str">
            <v>-</v>
          </cell>
          <cell r="T2005" t="str">
            <v>-</v>
          </cell>
          <cell r="U2005">
            <v>43132</v>
          </cell>
          <cell r="V2005">
            <v>43159</v>
          </cell>
          <cell r="W2005">
            <v>43159</v>
          </cell>
          <cell r="X2005">
            <v>27</v>
          </cell>
          <cell r="Y2005">
            <v>43159</v>
          </cell>
          <cell r="Z2005">
            <v>-2</v>
          </cell>
        </row>
        <row r="2006">
          <cell r="C2006">
            <v>4580</v>
          </cell>
          <cell r="D2006" t="str">
            <v>ELECAR</v>
          </cell>
          <cell r="E2006">
            <v>2018</v>
          </cell>
          <cell r="F2006" t="str">
            <v>TA</v>
          </cell>
          <cell r="G2006" t="str">
            <v>MANTENIMENT CSSat CARDENER 2018-02</v>
          </cell>
          <cell r="H2006" t="str">
            <v>IND</v>
          </cell>
          <cell r="I2006"/>
          <cell r="J2006">
            <v>5</v>
          </cell>
          <cell r="K2006">
            <v>5.3</v>
          </cell>
          <cell r="L2006">
            <v>-0.29999999999999982</v>
          </cell>
          <cell r="M2006">
            <v>1.06</v>
          </cell>
          <cell r="N2006" t="str">
            <v>-</v>
          </cell>
          <cell r="O2006" t="str">
            <v>-</v>
          </cell>
          <cell r="P2006" t="str">
            <v>-</v>
          </cell>
          <cell r="Q2006" t="str">
            <v>-</v>
          </cell>
          <cell r="R2006" t="str">
            <v>TRS</v>
          </cell>
          <cell r="S2006" t="str">
            <v>-</v>
          </cell>
          <cell r="T2006" t="str">
            <v>-</v>
          </cell>
          <cell r="U2006">
            <v>43132</v>
          </cell>
          <cell r="V2006">
            <v>43159</v>
          </cell>
          <cell r="W2006">
            <v>43159</v>
          </cell>
          <cell r="X2006">
            <v>27</v>
          </cell>
          <cell r="Y2006">
            <v>43159</v>
          </cell>
          <cell r="Z2006">
            <v>-2</v>
          </cell>
        </row>
        <row r="2007">
          <cell r="C2007">
            <v>4581</v>
          </cell>
          <cell r="D2007" t="str">
            <v>ENEBEN</v>
          </cell>
          <cell r="E2007">
            <v>2018</v>
          </cell>
          <cell r="F2007" t="str">
            <v>TA</v>
          </cell>
          <cell r="G2007" t="str">
            <v>MANTENIMENT CSSat BENASQUE 2018-02</v>
          </cell>
          <cell r="H2007" t="str">
            <v>IND</v>
          </cell>
          <cell r="I2007"/>
          <cell r="J2007">
            <v>4</v>
          </cell>
          <cell r="K2007">
            <v>3.5</v>
          </cell>
          <cell r="L2007">
            <v>0.5</v>
          </cell>
          <cell r="M2007">
            <v>0.875</v>
          </cell>
          <cell r="N2007" t="str">
            <v>-</v>
          </cell>
          <cell r="O2007" t="str">
            <v>-</v>
          </cell>
          <cell r="P2007" t="str">
            <v>-</v>
          </cell>
          <cell r="Q2007" t="str">
            <v>-</v>
          </cell>
          <cell r="R2007" t="str">
            <v>TRS</v>
          </cell>
          <cell r="S2007" t="str">
            <v>-</v>
          </cell>
          <cell r="T2007" t="str">
            <v>-</v>
          </cell>
          <cell r="U2007">
            <v>43132</v>
          </cell>
          <cell r="V2007">
            <v>43159</v>
          </cell>
          <cell r="W2007">
            <v>43159</v>
          </cell>
          <cell r="X2007">
            <v>27</v>
          </cell>
          <cell r="Y2007">
            <v>43159</v>
          </cell>
          <cell r="Z2007">
            <v>-2</v>
          </cell>
        </row>
        <row r="2008">
          <cell r="C2008">
            <v>4582</v>
          </cell>
          <cell r="D2008" t="str">
            <v>ELEALB</v>
          </cell>
          <cell r="E2008">
            <v>2018</v>
          </cell>
          <cell r="F2008" t="str">
            <v>TA</v>
          </cell>
          <cell r="G2008" t="str">
            <v>MANTENIMENT CSSat ALBATARREC 2018-02</v>
          </cell>
          <cell r="H2008" t="str">
            <v>IND</v>
          </cell>
          <cell r="I2008">
            <v>10</v>
          </cell>
          <cell r="J2008">
            <v>4</v>
          </cell>
          <cell r="K2008">
            <v>4</v>
          </cell>
          <cell r="L2008">
            <v>0</v>
          </cell>
          <cell r="M2008">
            <v>1</v>
          </cell>
          <cell r="N2008" t="str">
            <v>-</v>
          </cell>
          <cell r="O2008" t="str">
            <v>-</v>
          </cell>
          <cell r="P2008" t="str">
            <v>-</v>
          </cell>
          <cell r="Q2008" t="str">
            <v>-</v>
          </cell>
          <cell r="R2008" t="str">
            <v>TRS</v>
          </cell>
          <cell r="S2008" t="str">
            <v>-</v>
          </cell>
          <cell r="T2008" t="str">
            <v>-</v>
          </cell>
          <cell r="U2008">
            <v>43132</v>
          </cell>
          <cell r="V2008">
            <v>43159</v>
          </cell>
          <cell r="W2008">
            <v>43159</v>
          </cell>
          <cell r="X2008">
            <v>27</v>
          </cell>
          <cell r="Y2008">
            <v>43159</v>
          </cell>
          <cell r="Z2008">
            <v>-2</v>
          </cell>
        </row>
        <row r="2009">
          <cell r="C2009">
            <v>4583</v>
          </cell>
          <cell r="D2009" t="str">
            <v>ELTOSE</v>
          </cell>
          <cell r="E2009">
            <v>2018</v>
          </cell>
          <cell r="F2009" t="str">
            <v>TA</v>
          </cell>
          <cell r="G2009" t="str">
            <v>MANTENIMENT CSSat T.SEGRE 2018-02</v>
          </cell>
          <cell r="H2009" t="str">
            <v>IND</v>
          </cell>
          <cell r="I2009">
            <v>4</v>
          </cell>
          <cell r="J2009">
            <v>4</v>
          </cell>
          <cell r="K2009">
            <v>3.5</v>
          </cell>
          <cell r="L2009">
            <v>0.5</v>
          </cell>
          <cell r="M2009">
            <v>0.875</v>
          </cell>
          <cell r="N2009" t="str">
            <v>-</v>
          </cell>
          <cell r="O2009" t="str">
            <v>-</v>
          </cell>
          <cell r="P2009" t="str">
            <v>-</v>
          </cell>
          <cell r="Q2009" t="str">
            <v>-</v>
          </cell>
          <cell r="R2009" t="str">
            <v>TRS</v>
          </cell>
          <cell r="S2009" t="str">
            <v>-</v>
          </cell>
          <cell r="T2009" t="str">
            <v>-</v>
          </cell>
          <cell r="U2009">
            <v>43132</v>
          </cell>
          <cell r="V2009">
            <v>43159</v>
          </cell>
          <cell r="W2009">
            <v>43159</v>
          </cell>
          <cell r="X2009">
            <v>27</v>
          </cell>
          <cell r="Y2009">
            <v>43159</v>
          </cell>
          <cell r="Z2009">
            <v>-2</v>
          </cell>
        </row>
        <row r="2010">
          <cell r="C2010">
            <v>4584</v>
          </cell>
          <cell r="D2010" t="str">
            <v>EMDEPO</v>
          </cell>
          <cell r="E2010">
            <v>2018</v>
          </cell>
          <cell r="F2010" t="str">
            <v>TA</v>
          </cell>
          <cell r="G2010" t="str">
            <v>MANTENIMENT CSSat PONTS 2018-02</v>
          </cell>
          <cell r="H2010" t="str">
            <v>IND</v>
          </cell>
          <cell r="I2010">
            <v>4</v>
          </cell>
          <cell r="J2010">
            <v>4</v>
          </cell>
          <cell r="K2010">
            <v>1</v>
          </cell>
          <cell r="L2010">
            <v>3</v>
          </cell>
          <cell r="M2010">
            <v>0.25</v>
          </cell>
          <cell r="N2010" t="str">
            <v>-</v>
          </cell>
          <cell r="O2010" t="str">
            <v>-</v>
          </cell>
          <cell r="P2010" t="str">
            <v>-</v>
          </cell>
          <cell r="Q2010" t="str">
            <v>-</v>
          </cell>
          <cell r="R2010" t="str">
            <v>TRS</v>
          </cell>
          <cell r="S2010" t="str">
            <v>-</v>
          </cell>
          <cell r="T2010" t="str">
            <v>-</v>
          </cell>
          <cell r="U2010">
            <v>43132</v>
          </cell>
          <cell r="V2010">
            <v>43159</v>
          </cell>
          <cell r="W2010">
            <v>43159</v>
          </cell>
          <cell r="X2010">
            <v>27</v>
          </cell>
          <cell r="Y2010">
            <v>43159</v>
          </cell>
          <cell r="Z2010">
            <v>-2</v>
          </cell>
        </row>
        <row r="2011">
          <cell r="C2011">
            <v>4585</v>
          </cell>
          <cell r="D2011" t="str">
            <v>ORMAZA</v>
          </cell>
          <cell r="E2011">
            <v>2018</v>
          </cell>
          <cell r="F2011" t="str">
            <v>TA</v>
          </cell>
          <cell r="G2011" t="str">
            <v>4 x RTU CC.DD. CENTELLES v1.0</v>
          </cell>
          <cell r="H2011" t="str">
            <v>PPAL</v>
          </cell>
          <cell r="I2011">
            <v>5</v>
          </cell>
          <cell r="J2011">
            <v>1</v>
          </cell>
          <cell r="K2011">
            <v>1</v>
          </cell>
          <cell r="L2011">
            <v>0</v>
          </cell>
          <cell r="M2011">
            <v>1</v>
          </cell>
          <cell r="N2011" t="str">
            <v>-</v>
          </cell>
          <cell r="O2011" t="str">
            <v>-</v>
          </cell>
          <cell r="P2011" t="str">
            <v>EMM</v>
          </cell>
          <cell r="Q2011" t="str">
            <v>-</v>
          </cell>
          <cell r="R2011" t="str">
            <v>-</v>
          </cell>
          <cell r="S2011" t="str">
            <v>-</v>
          </cell>
          <cell r="T2011" t="str">
            <v>-</v>
          </cell>
          <cell r="U2011">
            <v>43132</v>
          </cell>
          <cell r="V2011">
            <v>43189</v>
          </cell>
          <cell r="W2011">
            <v>43189</v>
          </cell>
          <cell r="X2011">
            <v>59</v>
          </cell>
          <cell r="Y2011">
            <v>43157</v>
          </cell>
          <cell r="Z2011">
            <v>-34</v>
          </cell>
        </row>
        <row r="2012">
          <cell r="C2012">
            <v>4586</v>
          </cell>
          <cell r="D2012" t="str">
            <v>SITEL</v>
          </cell>
          <cell r="E2012">
            <v>2018</v>
          </cell>
          <cell r="F2012" t="str">
            <v>TA</v>
          </cell>
          <cell r="G2012" t="str">
            <v>4 x Manguera CAP32 - MOXA nPort-5110</v>
          </cell>
          <cell r="H2012" t="str">
            <v>OF4585</v>
          </cell>
          <cell r="I2012">
            <v>4</v>
          </cell>
          <cell r="J2012">
            <v>1.5</v>
          </cell>
          <cell r="K2012">
            <v>0.75</v>
          </cell>
          <cell r="L2012">
            <v>0.75</v>
          </cell>
          <cell r="M2012">
            <v>0.5</v>
          </cell>
          <cell r="N2012" t="str">
            <v>-</v>
          </cell>
          <cell r="O2012" t="str">
            <v>-</v>
          </cell>
          <cell r="P2012" t="str">
            <v>EMM</v>
          </cell>
          <cell r="Q2012" t="str">
            <v>-</v>
          </cell>
          <cell r="R2012" t="str">
            <v>-</v>
          </cell>
          <cell r="S2012" t="str">
            <v>-</v>
          </cell>
          <cell r="T2012" t="str">
            <v>-</v>
          </cell>
          <cell r="U2012">
            <v>43132</v>
          </cell>
          <cell r="V2012">
            <v>43189</v>
          </cell>
          <cell r="W2012">
            <v>43189</v>
          </cell>
          <cell r="X2012">
            <v>59</v>
          </cell>
          <cell r="Y2012">
            <v>43146</v>
          </cell>
          <cell r="Z2012">
            <v>-45</v>
          </cell>
        </row>
        <row r="2013">
          <cell r="C2013">
            <v>4587</v>
          </cell>
          <cell r="D2013" t="str">
            <v>EOSPIT</v>
          </cell>
          <cell r="E2013">
            <v>2018</v>
          </cell>
          <cell r="F2013" t="str">
            <v>TA</v>
          </cell>
          <cell r="G2013" t="str">
            <v>17 x RTU IAT EOSA v2.0</v>
          </cell>
          <cell r="H2013" t="str">
            <v>PPAL</v>
          </cell>
          <cell r="I2013">
            <v>4</v>
          </cell>
          <cell r="J2013">
            <v>23</v>
          </cell>
          <cell r="K2013">
            <v>22.83</v>
          </cell>
          <cell r="L2013">
            <v>0.17000000000000171</v>
          </cell>
          <cell r="M2013">
            <v>0.9926086956521738</v>
          </cell>
          <cell r="N2013" t="str">
            <v>-</v>
          </cell>
          <cell r="O2013" t="str">
            <v>-</v>
          </cell>
          <cell r="P2013" t="str">
            <v>EMM</v>
          </cell>
          <cell r="Q2013" t="str">
            <v>-</v>
          </cell>
          <cell r="R2013" t="str">
            <v>-</v>
          </cell>
          <cell r="S2013" t="str">
            <v>-</v>
          </cell>
          <cell r="T2013" t="str">
            <v>-</v>
          </cell>
          <cell r="U2013">
            <v>43137</v>
          </cell>
          <cell r="V2013">
            <v>43210</v>
          </cell>
          <cell r="W2013">
            <v>43256</v>
          </cell>
          <cell r="X2013">
            <v>74</v>
          </cell>
          <cell r="Y2013">
            <v>43256</v>
          </cell>
          <cell r="Z2013">
            <v>0</v>
          </cell>
        </row>
        <row r="2014">
          <cell r="C2014">
            <v>4588</v>
          </cell>
          <cell r="D2014" t="str">
            <v>SITEL</v>
          </cell>
          <cell r="E2014">
            <v>2018</v>
          </cell>
          <cell r="F2014" t="str">
            <v>TA</v>
          </cell>
          <cell r="G2014" t="str">
            <v>17 x Manguera COM CAP32 - GSM ROBUSTEL</v>
          </cell>
          <cell r="H2014" t="str">
            <v>OF4587</v>
          </cell>
          <cell r="I2014">
            <v>4</v>
          </cell>
          <cell r="J2014">
            <v>5</v>
          </cell>
          <cell r="K2014">
            <v>4.57</v>
          </cell>
          <cell r="L2014">
            <v>0.42999999999999972</v>
          </cell>
          <cell r="M2014">
            <v>0.91400000000000003</v>
          </cell>
          <cell r="N2014" t="str">
            <v>-</v>
          </cell>
          <cell r="O2014" t="str">
            <v>-</v>
          </cell>
          <cell r="P2014" t="str">
            <v>EMM</v>
          </cell>
          <cell r="Q2014" t="str">
            <v>-</v>
          </cell>
          <cell r="R2014" t="str">
            <v>-</v>
          </cell>
          <cell r="S2014" t="str">
            <v>-</v>
          </cell>
          <cell r="T2014" t="str">
            <v>-</v>
          </cell>
          <cell r="U2014">
            <v>43137</v>
          </cell>
          <cell r="V2014">
            <v>43210</v>
          </cell>
          <cell r="W2014">
            <v>43210</v>
          </cell>
          <cell r="X2014">
            <v>74</v>
          </cell>
          <cell r="Y2014">
            <v>43168</v>
          </cell>
          <cell r="Z2014">
            <v>-41</v>
          </cell>
        </row>
        <row r="2015">
          <cell r="C2015">
            <v>4589</v>
          </cell>
          <cell r="D2015" t="str">
            <v>SITEL</v>
          </cell>
          <cell r="E2015">
            <v>2018</v>
          </cell>
          <cell r="F2015" t="str">
            <v>TA</v>
          </cell>
          <cell r="G2015" t="str">
            <v>17 x Manguera COM MODEM FSK - GM340</v>
          </cell>
          <cell r="H2015" t="str">
            <v>OF4587</v>
          </cell>
          <cell r="I2015">
            <v>6</v>
          </cell>
          <cell r="J2015">
            <v>5</v>
          </cell>
          <cell r="K2015">
            <v>7.17</v>
          </cell>
          <cell r="L2015">
            <v>-2.17</v>
          </cell>
          <cell r="M2015">
            <v>1.4339999999999999</v>
          </cell>
          <cell r="N2015" t="str">
            <v>-</v>
          </cell>
          <cell r="O2015" t="str">
            <v>-</v>
          </cell>
          <cell r="P2015" t="str">
            <v>EMM</v>
          </cell>
          <cell r="Q2015" t="str">
            <v>-</v>
          </cell>
          <cell r="R2015" t="str">
            <v>-</v>
          </cell>
          <cell r="S2015" t="str">
            <v>-</v>
          </cell>
          <cell r="T2015" t="str">
            <v>-</v>
          </cell>
          <cell r="U2015">
            <v>43137</v>
          </cell>
          <cell r="V2015">
            <v>43210</v>
          </cell>
          <cell r="W2015">
            <v>43210</v>
          </cell>
          <cell r="X2015">
            <v>74</v>
          </cell>
          <cell r="Y2015">
            <v>43194</v>
          </cell>
          <cell r="Z2015">
            <v>-16</v>
          </cell>
        </row>
        <row r="2016">
          <cell r="C2016">
            <v>4590</v>
          </cell>
          <cell r="D2016" t="str">
            <v>SITEL</v>
          </cell>
          <cell r="E2016">
            <v>2018</v>
          </cell>
          <cell r="F2016" t="str">
            <v>TA</v>
          </cell>
          <cell r="G2016" t="str">
            <v>17 x Manguera COM cAP32 - MODEM FSK</v>
          </cell>
          <cell r="H2016" t="str">
            <v>OF4587</v>
          </cell>
          <cell r="I2016">
            <v>6</v>
          </cell>
          <cell r="J2016">
            <v>5</v>
          </cell>
          <cell r="K2016">
            <v>4.67</v>
          </cell>
          <cell r="L2016">
            <v>0.33000000000000007</v>
          </cell>
          <cell r="M2016">
            <v>0.93399999999999994</v>
          </cell>
          <cell r="N2016" t="str">
            <v>-</v>
          </cell>
          <cell r="O2016" t="str">
            <v>-</v>
          </cell>
          <cell r="P2016" t="str">
            <v>EMM</v>
          </cell>
          <cell r="Q2016" t="str">
            <v>-</v>
          </cell>
          <cell r="R2016" t="str">
            <v>-</v>
          </cell>
          <cell r="S2016" t="str">
            <v>-</v>
          </cell>
          <cell r="T2016" t="str">
            <v>-</v>
          </cell>
          <cell r="U2016">
            <v>43137</v>
          </cell>
          <cell r="V2016">
            <v>43210</v>
          </cell>
          <cell r="W2016">
            <v>43210</v>
          </cell>
          <cell r="X2016">
            <v>74</v>
          </cell>
          <cell r="Y2016">
            <v>43168</v>
          </cell>
          <cell r="Z2016">
            <v>-41</v>
          </cell>
        </row>
        <row r="2017">
          <cell r="C2017">
            <v>4591</v>
          </cell>
          <cell r="D2017" t="str">
            <v>SITEL</v>
          </cell>
          <cell r="E2017">
            <v>2018</v>
          </cell>
          <cell r="F2017" t="str">
            <v>TA</v>
          </cell>
          <cell r="G2017" t="str">
            <v>17 x Manguera COM CAP32 - PROT.ZiV</v>
          </cell>
          <cell r="H2017" t="str">
            <v>OF4587</v>
          </cell>
          <cell r="I2017"/>
          <cell r="J2017">
            <v>5</v>
          </cell>
          <cell r="K2017">
            <v>5</v>
          </cell>
          <cell r="L2017">
            <v>0</v>
          </cell>
          <cell r="M2017">
            <v>1</v>
          </cell>
          <cell r="N2017" t="str">
            <v>-</v>
          </cell>
          <cell r="O2017" t="str">
            <v>-</v>
          </cell>
          <cell r="P2017" t="str">
            <v>EMM</v>
          </cell>
          <cell r="Q2017" t="str">
            <v>-</v>
          </cell>
          <cell r="R2017" t="str">
            <v>-</v>
          </cell>
          <cell r="S2017" t="str">
            <v>-</v>
          </cell>
          <cell r="T2017" t="str">
            <v>-</v>
          </cell>
          <cell r="U2017">
            <v>43137</v>
          </cell>
          <cell r="V2017">
            <v>43210</v>
          </cell>
          <cell r="W2017">
            <v>43210</v>
          </cell>
          <cell r="X2017">
            <v>74</v>
          </cell>
          <cell r="Y2017">
            <v>43171</v>
          </cell>
          <cell r="Z2017">
            <v>-38</v>
          </cell>
        </row>
        <row r="2018">
          <cell r="C2018">
            <v>4592</v>
          </cell>
          <cell r="D2018" t="str">
            <v>SITEL</v>
          </cell>
          <cell r="E2018">
            <v>2018</v>
          </cell>
          <cell r="F2018" t="str">
            <v>TA</v>
          </cell>
          <cell r="G2018" t="str">
            <v>25 x MODEM FSK 12Vdc C/DIN</v>
          </cell>
          <cell r="H2018" t="str">
            <v>OF4587</v>
          </cell>
          <cell r="I2018"/>
          <cell r="J2018">
            <v>9</v>
          </cell>
          <cell r="K2018">
            <v>6.15</v>
          </cell>
          <cell r="L2018">
            <v>2.8499999999999996</v>
          </cell>
          <cell r="M2018">
            <v>0.68333333333333335</v>
          </cell>
          <cell r="N2018" t="str">
            <v>-</v>
          </cell>
          <cell r="O2018" t="str">
            <v>-</v>
          </cell>
          <cell r="P2018" t="str">
            <v>EMM</v>
          </cell>
          <cell r="Q2018" t="str">
            <v>-</v>
          </cell>
          <cell r="R2018" t="str">
            <v>-</v>
          </cell>
          <cell r="S2018" t="str">
            <v>-</v>
          </cell>
          <cell r="T2018" t="str">
            <v>-</v>
          </cell>
          <cell r="U2018">
            <v>43137</v>
          </cell>
          <cell r="V2018">
            <v>43210</v>
          </cell>
          <cell r="W2018">
            <v>43210</v>
          </cell>
          <cell r="X2018">
            <v>74</v>
          </cell>
          <cell r="Y2018">
            <v>43203</v>
          </cell>
          <cell r="Z2018">
            <v>-7</v>
          </cell>
        </row>
        <row r="2019">
          <cell r="C2019">
            <v>4593</v>
          </cell>
          <cell r="D2019" t="str">
            <v>SITEL</v>
          </cell>
          <cell r="E2019">
            <v>2018</v>
          </cell>
          <cell r="F2019" t="str">
            <v>TA</v>
          </cell>
          <cell r="G2019" t="str">
            <v>25 x MODEM FSK Generic</v>
          </cell>
          <cell r="H2019" t="str">
            <v>OF4592</v>
          </cell>
          <cell r="I2019"/>
          <cell r="J2019">
            <v>8</v>
          </cell>
          <cell r="K2019">
            <v>5.51</v>
          </cell>
          <cell r="L2019">
            <v>2.4900000000000002</v>
          </cell>
          <cell r="M2019">
            <v>0.68874999999999997</v>
          </cell>
          <cell r="N2019" t="str">
            <v>-</v>
          </cell>
          <cell r="O2019" t="str">
            <v>-</v>
          </cell>
          <cell r="P2019" t="str">
            <v>EMM</v>
          </cell>
          <cell r="Q2019" t="str">
            <v>-</v>
          </cell>
          <cell r="R2019" t="str">
            <v>-</v>
          </cell>
          <cell r="S2019" t="str">
            <v>-</v>
          </cell>
          <cell r="T2019" t="str">
            <v>-</v>
          </cell>
          <cell r="U2019">
            <v>43137</v>
          </cell>
          <cell r="V2019">
            <v>43210</v>
          </cell>
          <cell r="W2019">
            <v>43210</v>
          </cell>
          <cell r="X2019">
            <v>74</v>
          </cell>
          <cell r="Y2019">
            <v>43203</v>
          </cell>
          <cell r="Z2019">
            <v>-7</v>
          </cell>
        </row>
        <row r="2020">
          <cell r="C2020">
            <v>4594</v>
          </cell>
          <cell r="D2020" t="str">
            <v>SITEL</v>
          </cell>
          <cell r="E2020">
            <v>2018</v>
          </cell>
          <cell r="F2020" t="str">
            <v>TA</v>
          </cell>
          <cell r="G2020" t="str">
            <v>1 x LATIGUILLO RG-58 (2mts)</v>
          </cell>
          <cell r="H2020" t="str">
            <v>OF4545</v>
          </cell>
          <cell r="I2020"/>
          <cell r="J2020">
            <v>0.5</v>
          </cell>
          <cell r="K2020">
            <v>0.25</v>
          </cell>
          <cell r="L2020">
            <v>0.25</v>
          </cell>
          <cell r="M2020">
            <v>0.5</v>
          </cell>
          <cell r="N2020" t="str">
            <v>-</v>
          </cell>
          <cell r="O2020" t="str">
            <v>-</v>
          </cell>
          <cell r="P2020" t="str">
            <v>EMM</v>
          </cell>
          <cell r="Q2020" t="str">
            <v>-</v>
          </cell>
          <cell r="R2020" t="str">
            <v>-</v>
          </cell>
          <cell r="S2020" t="str">
            <v>-</v>
          </cell>
          <cell r="T2020" t="str">
            <v>-</v>
          </cell>
          <cell r="U2020">
            <v>43146</v>
          </cell>
          <cell r="V2020">
            <v>43159</v>
          </cell>
          <cell r="W2020">
            <v>43159</v>
          </cell>
          <cell r="X2020">
            <v>13</v>
          </cell>
          <cell r="Y2020">
            <v>43146</v>
          </cell>
          <cell r="Z2020">
            <v>-15</v>
          </cell>
        </row>
        <row r="2021">
          <cell r="C2021">
            <v>4595</v>
          </cell>
          <cell r="D2021" t="str">
            <v>SITEL</v>
          </cell>
          <cell r="E2021">
            <v>2018</v>
          </cell>
          <cell r="F2021" t="str">
            <v>TA</v>
          </cell>
          <cell r="G2021" t="str">
            <v>1 x Manguera COM CAP32-NPORT5110</v>
          </cell>
          <cell r="H2021" t="str">
            <v>OF4552</v>
          </cell>
          <cell r="I2021"/>
          <cell r="J2021">
            <v>0.5</v>
          </cell>
          <cell r="K2021">
            <v>0.51</v>
          </cell>
          <cell r="L2021">
            <v>-1.0000000000000009E-2</v>
          </cell>
          <cell r="M2021">
            <v>1.02</v>
          </cell>
          <cell r="N2021" t="str">
            <v>-</v>
          </cell>
          <cell r="O2021" t="str">
            <v>-</v>
          </cell>
          <cell r="P2021" t="str">
            <v>EMM</v>
          </cell>
          <cell r="Q2021" t="str">
            <v>-</v>
          </cell>
          <cell r="R2021" t="str">
            <v>-</v>
          </cell>
          <cell r="S2021" t="str">
            <v>-</v>
          </cell>
          <cell r="T2021" t="str">
            <v>-</v>
          </cell>
          <cell r="U2021">
            <v>43151</v>
          </cell>
          <cell r="V2021">
            <v>43152</v>
          </cell>
          <cell r="W2021">
            <v>43152</v>
          </cell>
          <cell r="X2021">
            <v>1</v>
          </cell>
          <cell r="Y2021">
            <v>43157</v>
          </cell>
          <cell r="Z2021">
            <v>5</v>
          </cell>
        </row>
        <row r="2022">
          <cell r="C2022">
            <v>4596</v>
          </cell>
          <cell r="D2022" t="str">
            <v>JOFESE</v>
          </cell>
          <cell r="E2022">
            <v>2018</v>
          </cell>
          <cell r="F2022" t="str">
            <v>TA</v>
          </cell>
          <cell r="G2022" t="str">
            <v>CC SCADA TEDIS.Net J.FERRE v1.0</v>
          </cell>
          <cell r="H2022" t="str">
            <v>PPAL</v>
          </cell>
          <cell r="I2022"/>
          <cell r="J2022">
            <v>312</v>
          </cell>
          <cell r="K2022">
            <v>174.25</v>
          </cell>
          <cell r="L2022">
            <v>137.75</v>
          </cell>
          <cell r="M2022">
            <v>0.55849358974358976</v>
          </cell>
          <cell r="N2022" t="str">
            <v>-</v>
          </cell>
          <cell r="O2022" t="str">
            <v>-</v>
          </cell>
          <cell r="P2022" t="str">
            <v>-</v>
          </cell>
          <cell r="Q2022" t="str">
            <v>-</v>
          </cell>
          <cell r="R2022" t="str">
            <v>JMT</v>
          </cell>
          <cell r="S2022" t="str">
            <v>-</v>
          </cell>
          <cell r="T2022" t="str">
            <v>-</v>
          </cell>
          <cell r="U2022">
            <v>43151</v>
          </cell>
          <cell r="V2022">
            <v>43373</v>
          </cell>
          <cell r="W2022">
            <v>43406</v>
          </cell>
          <cell r="X2022">
            <v>220</v>
          </cell>
          <cell r="Y2022">
            <v>43406</v>
          </cell>
          <cell r="Z2022">
            <v>0</v>
          </cell>
        </row>
        <row r="2023">
          <cell r="C2023">
            <v>4597</v>
          </cell>
          <cell r="D2023" t="str">
            <v>SITEL</v>
          </cell>
          <cell r="E2023">
            <v>2018</v>
          </cell>
          <cell r="F2023" t="str">
            <v>TA</v>
          </cell>
          <cell r="G2023" t="str">
            <v xml:space="preserve"> TEDIS.Net, SystemTerminal v1.45</v>
          </cell>
          <cell r="H2023" t="str">
            <v>OF4596</v>
          </cell>
          <cell r="I2023"/>
          <cell r="J2023">
            <v>221</v>
          </cell>
          <cell r="K2023">
            <v>405.5</v>
          </cell>
          <cell r="L2023">
            <v>-184.5</v>
          </cell>
          <cell r="M2023">
            <v>1.8348416289592759</v>
          </cell>
          <cell r="N2023" t="str">
            <v>-</v>
          </cell>
          <cell r="O2023" t="str">
            <v>-</v>
          </cell>
          <cell r="P2023" t="str">
            <v>-</v>
          </cell>
          <cell r="Q2023" t="str">
            <v>-</v>
          </cell>
          <cell r="R2023" t="str">
            <v>JMT</v>
          </cell>
          <cell r="S2023" t="str">
            <v>-</v>
          </cell>
          <cell r="T2023" t="str">
            <v>-</v>
          </cell>
          <cell r="U2023">
            <v>43132</v>
          </cell>
          <cell r="V2023">
            <v>43220</v>
          </cell>
          <cell r="W2023">
            <v>43220</v>
          </cell>
          <cell r="X2023">
            <v>89</v>
          </cell>
          <cell r="Y2023">
            <v>43788</v>
          </cell>
          <cell r="Z2023">
            <v>559</v>
          </cell>
        </row>
        <row r="2024">
          <cell r="C2024">
            <v>4598</v>
          </cell>
          <cell r="D2024" t="str">
            <v>SAMENE</v>
          </cell>
          <cell r="E2024">
            <v>2018</v>
          </cell>
          <cell r="F2024" t="str">
            <v>TA</v>
          </cell>
          <cell r="G2024" t="str">
            <v>CC SCADA TEDIS.Net SAMPOL v1.1</v>
          </cell>
          <cell r="H2024" t="str">
            <v>OF3897</v>
          </cell>
          <cell r="I2024"/>
          <cell r="J2024">
            <v>15</v>
          </cell>
          <cell r="K2024">
            <v>20</v>
          </cell>
          <cell r="L2024">
            <v>-5</v>
          </cell>
          <cell r="M2024">
            <v>1.3333333333333333</v>
          </cell>
          <cell r="N2024" t="str">
            <v>-</v>
          </cell>
          <cell r="O2024" t="str">
            <v>-</v>
          </cell>
          <cell r="P2024" t="str">
            <v>-</v>
          </cell>
          <cell r="Q2024" t="str">
            <v>-</v>
          </cell>
          <cell r="R2024" t="str">
            <v>AP</v>
          </cell>
          <cell r="S2024" t="str">
            <v>-</v>
          </cell>
          <cell r="T2024" t="str">
            <v>-</v>
          </cell>
          <cell r="U2024">
            <v>43136</v>
          </cell>
          <cell r="V2024">
            <v>43159</v>
          </cell>
          <cell r="W2024">
            <v>43159</v>
          </cell>
          <cell r="X2024">
            <v>23</v>
          </cell>
          <cell r="Y2024">
            <v>43290</v>
          </cell>
          <cell r="Z2024">
            <v>129</v>
          </cell>
        </row>
        <row r="2025">
          <cell r="C2025">
            <v>4599</v>
          </cell>
          <cell r="D2025" t="str">
            <v>ELEBER</v>
          </cell>
          <cell r="E2025">
            <v>2018</v>
          </cell>
          <cell r="F2025" t="str">
            <v>TA</v>
          </cell>
          <cell r="G2025" t="str">
            <v>RTU C.T. CALAHORRA v1.2</v>
          </cell>
          <cell r="H2025" t="str">
            <v>IND</v>
          </cell>
          <cell r="I2025"/>
          <cell r="J2025">
            <v>3</v>
          </cell>
          <cell r="K2025">
            <v>3</v>
          </cell>
          <cell r="L2025">
            <v>0</v>
          </cell>
          <cell r="M2025">
            <v>1</v>
          </cell>
          <cell r="N2025" t="str">
            <v>-</v>
          </cell>
          <cell r="O2025" t="str">
            <v>-</v>
          </cell>
          <cell r="P2025" t="str">
            <v>-</v>
          </cell>
          <cell r="Q2025" t="str">
            <v>-</v>
          </cell>
          <cell r="R2025" t="str">
            <v>RVC</v>
          </cell>
          <cell r="S2025" t="str">
            <v>-</v>
          </cell>
          <cell r="T2025" t="str">
            <v>-</v>
          </cell>
          <cell r="U2025">
            <v>43143</v>
          </cell>
          <cell r="V2025">
            <v>43159</v>
          </cell>
          <cell r="W2025">
            <v>43159</v>
          </cell>
          <cell r="X2025">
            <v>16</v>
          </cell>
          <cell r="Y2025">
            <v>43143</v>
          </cell>
          <cell r="Z2025">
            <v>-18</v>
          </cell>
        </row>
        <row r="2026">
          <cell r="C2026">
            <v>4600</v>
          </cell>
          <cell r="D2026" t="str">
            <v>DIELCA</v>
          </cell>
          <cell r="E2026">
            <v>2018</v>
          </cell>
          <cell r="F2026" t="str">
            <v>TA</v>
          </cell>
          <cell r="G2026" t="str">
            <v>CC SCADA CALLOSA v2.10</v>
          </cell>
          <cell r="H2026" t="str">
            <v>IND</v>
          </cell>
          <cell r="I2026"/>
          <cell r="J2026">
            <v>4</v>
          </cell>
          <cell r="K2026">
            <v>4</v>
          </cell>
          <cell r="L2026">
            <v>0</v>
          </cell>
          <cell r="M2026">
            <v>1</v>
          </cell>
          <cell r="N2026" t="str">
            <v>-</v>
          </cell>
          <cell r="O2026" t="str">
            <v>-</v>
          </cell>
          <cell r="P2026" t="str">
            <v>-</v>
          </cell>
          <cell r="Q2026" t="str">
            <v>-</v>
          </cell>
          <cell r="R2026" t="str">
            <v>TRS</v>
          </cell>
          <cell r="S2026" t="str">
            <v>-</v>
          </cell>
          <cell r="T2026" t="str">
            <v>-</v>
          </cell>
          <cell r="U2026">
            <v>43150</v>
          </cell>
          <cell r="V2026">
            <v>43150</v>
          </cell>
          <cell r="W2026">
            <v>43150</v>
          </cell>
          <cell r="X2026">
            <v>0</v>
          </cell>
          <cell r="Y2026">
            <v>43149</v>
          </cell>
          <cell r="Z2026">
            <v>-1</v>
          </cell>
        </row>
        <row r="2027">
          <cell r="C2027">
            <v>4601</v>
          </cell>
          <cell r="D2027" t="str">
            <v>PEUSA</v>
          </cell>
          <cell r="E2027">
            <v>2018</v>
          </cell>
          <cell r="F2027" t="str">
            <v>TA</v>
          </cell>
          <cell r="G2027" t="str">
            <v>Inst. i PEM RTU CT-140 SALORIA v1.0</v>
          </cell>
          <cell r="H2027" t="str">
            <v>PPAL</v>
          </cell>
          <cell r="I2027"/>
          <cell r="J2027">
            <v>11.5</v>
          </cell>
          <cell r="K2027">
            <v>6.5</v>
          </cell>
          <cell r="L2027">
            <v>5</v>
          </cell>
          <cell r="M2027">
            <v>0.56521739130434778</v>
          </cell>
          <cell r="N2027" t="str">
            <v>-</v>
          </cell>
          <cell r="O2027" t="str">
            <v>-</v>
          </cell>
          <cell r="P2027" t="str">
            <v>-</v>
          </cell>
          <cell r="Q2027" t="str">
            <v>-</v>
          </cell>
          <cell r="R2027" t="str">
            <v>TRS</v>
          </cell>
          <cell r="S2027" t="str">
            <v>-</v>
          </cell>
          <cell r="T2027" t="str">
            <v>-</v>
          </cell>
          <cell r="U2027">
            <v>43151</v>
          </cell>
          <cell r="V2027">
            <v>43196</v>
          </cell>
          <cell r="W2027">
            <v>43370</v>
          </cell>
          <cell r="X2027">
            <v>46</v>
          </cell>
          <cell r="Y2027">
            <v>43370</v>
          </cell>
          <cell r="Z2027">
            <v>0</v>
          </cell>
        </row>
        <row r="2028">
          <cell r="C2028">
            <v>4602</v>
          </cell>
          <cell r="D2028" t="str">
            <v>PEUSA</v>
          </cell>
          <cell r="E2028">
            <v>2018</v>
          </cell>
          <cell r="F2028" t="str">
            <v>TA</v>
          </cell>
          <cell r="G2028" t="str">
            <v>Inst. i PEM RTU CT-134 PASSEIG PARC-II v1.0</v>
          </cell>
          <cell r="H2028" t="str">
            <v>OF4601</v>
          </cell>
          <cell r="I2028"/>
          <cell r="J2028">
            <v>11.5</v>
          </cell>
          <cell r="K2028">
            <v>6.5</v>
          </cell>
          <cell r="L2028">
            <v>5</v>
          </cell>
          <cell r="M2028">
            <v>0.56521739130434778</v>
          </cell>
          <cell r="N2028" t="str">
            <v>-</v>
          </cell>
          <cell r="O2028" t="str">
            <v>-</v>
          </cell>
          <cell r="P2028" t="str">
            <v>-</v>
          </cell>
          <cell r="Q2028" t="str">
            <v>-</v>
          </cell>
          <cell r="R2028" t="str">
            <v>TRS</v>
          </cell>
          <cell r="S2028" t="str">
            <v>-</v>
          </cell>
          <cell r="T2028" t="str">
            <v>-</v>
          </cell>
          <cell r="U2028">
            <v>43151</v>
          </cell>
          <cell r="V2028">
            <v>43196</v>
          </cell>
          <cell r="W2028">
            <v>43370</v>
          </cell>
          <cell r="X2028">
            <v>46</v>
          </cell>
          <cell r="Y2028">
            <v>43370</v>
          </cell>
          <cell r="Z2028">
            <v>0</v>
          </cell>
        </row>
        <row r="2029">
          <cell r="C2029">
            <v>4603</v>
          </cell>
          <cell r="D2029" t="str">
            <v>PEUSA</v>
          </cell>
          <cell r="E2029">
            <v>2018</v>
          </cell>
          <cell r="F2029" t="str">
            <v>TA</v>
          </cell>
          <cell r="G2029" t="str">
            <v>Inst. i PEM RTU CT-125 GUARDIA CIVIL v1.0</v>
          </cell>
          <cell r="H2029" t="str">
            <v>PPAL</v>
          </cell>
          <cell r="I2029"/>
          <cell r="J2029">
            <v>11.5</v>
          </cell>
          <cell r="K2029">
            <v>8.5</v>
          </cell>
          <cell r="L2029">
            <v>3</v>
          </cell>
          <cell r="M2029">
            <v>0.73913043478260865</v>
          </cell>
          <cell r="N2029" t="str">
            <v>-</v>
          </cell>
          <cell r="O2029" t="str">
            <v>-</v>
          </cell>
          <cell r="P2029" t="str">
            <v>-</v>
          </cell>
          <cell r="Q2029" t="str">
            <v>-</v>
          </cell>
          <cell r="R2029" t="str">
            <v>TRS</v>
          </cell>
          <cell r="S2029" t="str">
            <v>-</v>
          </cell>
          <cell r="T2029" t="str">
            <v>-</v>
          </cell>
          <cell r="U2029">
            <v>43151</v>
          </cell>
          <cell r="V2029">
            <v>43196</v>
          </cell>
          <cell r="W2029">
            <v>43196</v>
          </cell>
          <cell r="X2029">
            <v>46</v>
          </cell>
          <cell r="Y2029"/>
          <cell r="Z2029" t="str">
            <v/>
          </cell>
        </row>
        <row r="2030">
          <cell r="C2030">
            <v>4604</v>
          </cell>
          <cell r="D2030" t="str">
            <v>PEUSA</v>
          </cell>
          <cell r="E2030">
            <v>2018</v>
          </cell>
          <cell r="F2030" t="str">
            <v>TA</v>
          </cell>
          <cell r="G2030" t="str">
            <v>Inst. i PEM RTU CT-133 CAIXA MANRESA v1.1</v>
          </cell>
          <cell r="H2030" t="str">
            <v>OF4603</v>
          </cell>
          <cell r="I2030"/>
          <cell r="J2030">
            <v>4</v>
          </cell>
          <cell r="K2030">
            <v>4</v>
          </cell>
          <cell r="L2030">
            <v>0</v>
          </cell>
          <cell r="M2030">
            <v>1</v>
          </cell>
          <cell r="N2030" t="str">
            <v>-</v>
          </cell>
          <cell r="O2030" t="str">
            <v>-</v>
          </cell>
          <cell r="P2030" t="str">
            <v>-</v>
          </cell>
          <cell r="Q2030" t="str">
            <v>-</v>
          </cell>
          <cell r="R2030" t="str">
            <v>TRS</v>
          </cell>
          <cell r="S2030" t="str">
            <v>-</v>
          </cell>
          <cell r="T2030" t="str">
            <v>-</v>
          </cell>
          <cell r="U2030">
            <v>43151</v>
          </cell>
          <cell r="V2030">
            <v>43196</v>
          </cell>
          <cell r="W2030">
            <v>43413</v>
          </cell>
          <cell r="X2030">
            <v>46</v>
          </cell>
          <cell r="Y2030">
            <v>43413</v>
          </cell>
          <cell r="Z2030">
            <v>0</v>
          </cell>
        </row>
        <row r="2031">
          <cell r="C2031">
            <v>4605</v>
          </cell>
          <cell r="D2031" t="str">
            <v>PEUSA</v>
          </cell>
          <cell r="E2031">
            <v>2018</v>
          </cell>
          <cell r="F2031" t="str">
            <v>TA</v>
          </cell>
          <cell r="G2031" t="str">
            <v>Inst. i PEM RTU CT-109 VALIRA v1.0</v>
          </cell>
          <cell r="H2031" t="str">
            <v>PPAL</v>
          </cell>
          <cell r="I2031"/>
          <cell r="J2031">
            <v>11.5</v>
          </cell>
          <cell r="K2031">
            <v>12.5</v>
          </cell>
          <cell r="L2031">
            <v>-1</v>
          </cell>
          <cell r="M2031">
            <v>1.0869565217391304</v>
          </cell>
          <cell r="N2031" t="str">
            <v>-</v>
          </cell>
          <cell r="O2031" t="str">
            <v>-</v>
          </cell>
          <cell r="P2031" t="str">
            <v>-</v>
          </cell>
          <cell r="Q2031" t="str">
            <v>-</v>
          </cell>
          <cell r="R2031" t="str">
            <v>TRS</v>
          </cell>
          <cell r="S2031" t="str">
            <v>-</v>
          </cell>
          <cell r="T2031" t="str">
            <v>-</v>
          </cell>
          <cell r="U2031">
            <v>43151</v>
          </cell>
          <cell r="V2031">
            <v>43196</v>
          </cell>
          <cell r="W2031">
            <v>43196</v>
          </cell>
          <cell r="X2031">
            <v>46</v>
          </cell>
          <cell r="Y2031">
            <v>43410</v>
          </cell>
          <cell r="Z2031">
            <v>210</v>
          </cell>
        </row>
        <row r="2032">
          <cell r="C2032">
            <v>4606</v>
          </cell>
          <cell r="D2032" t="str">
            <v>PEUSA</v>
          </cell>
          <cell r="E2032">
            <v>2018</v>
          </cell>
          <cell r="F2032" t="str">
            <v>TA</v>
          </cell>
          <cell r="G2032" t="str">
            <v>Inst. i PEM ARMARI COM CC PEUSA v2.2</v>
          </cell>
          <cell r="H2032" t="str">
            <v>OF4605</v>
          </cell>
          <cell r="I2032"/>
          <cell r="J2032">
            <v>4</v>
          </cell>
          <cell r="K2032">
            <v>4</v>
          </cell>
          <cell r="L2032">
            <v>0</v>
          </cell>
          <cell r="M2032">
            <v>1</v>
          </cell>
          <cell r="N2032" t="str">
            <v>-</v>
          </cell>
          <cell r="O2032" t="str">
            <v>-</v>
          </cell>
          <cell r="P2032" t="str">
            <v>-</v>
          </cell>
          <cell r="Q2032" t="str">
            <v>-</v>
          </cell>
          <cell r="R2032" t="str">
            <v>TRS</v>
          </cell>
          <cell r="S2032" t="str">
            <v>-</v>
          </cell>
          <cell r="T2032" t="str">
            <v>-</v>
          </cell>
          <cell r="U2032">
            <v>43151</v>
          </cell>
          <cell r="V2032">
            <v>43196</v>
          </cell>
          <cell r="W2032">
            <v>43196</v>
          </cell>
          <cell r="X2032">
            <v>46</v>
          </cell>
          <cell r="Y2032">
            <v>43195</v>
          </cell>
          <cell r="Z2032">
            <v>-1</v>
          </cell>
        </row>
        <row r="2033">
          <cell r="C2033"/>
          <cell r="D2033"/>
          <cell r="E2033"/>
          <cell r="F2033"/>
          <cell r="G2033"/>
          <cell r="H2033"/>
          <cell r="I2033"/>
          <cell r="J2033">
            <v>701.5</v>
          </cell>
          <cell r="K2033">
            <v>732.96</v>
          </cell>
          <cell r="L2033">
            <v>-31.460000000000036</v>
          </cell>
          <cell r="M2033"/>
          <cell r="N2033"/>
          <cell r="O2033"/>
          <cell r="P2033"/>
          <cell r="Q2033"/>
          <cell r="R2033"/>
          <cell r="S2033"/>
          <cell r="T2033"/>
          <cell r="U2033"/>
          <cell r="V2033"/>
          <cell r="W2033"/>
          <cell r="X2033"/>
          <cell r="Y2033"/>
          <cell r="Z2033">
            <v>625</v>
          </cell>
        </row>
        <row r="2034">
          <cell r="L2034"/>
          <cell r="M2034"/>
          <cell r="Z2034"/>
        </row>
        <row r="2035">
          <cell r="D2035"/>
          <cell r="E2035"/>
          <cell r="F2035"/>
          <cell r="G2035"/>
          <cell r="H2035"/>
          <cell r="I2035"/>
          <cell r="J2035"/>
          <cell r="K2035"/>
          <cell r="L2035"/>
          <cell r="M2035"/>
          <cell r="N2035"/>
          <cell r="O2035"/>
          <cell r="P2035"/>
          <cell r="Q2035"/>
          <cell r="R2035"/>
          <cell r="S2035"/>
          <cell r="T2035"/>
          <cell r="U2035"/>
          <cell r="Z2035"/>
        </row>
        <row r="2036">
          <cell r="D2036"/>
          <cell r="E2036"/>
          <cell r="F2036"/>
          <cell r="G2036"/>
          <cell r="H2036"/>
          <cell r="I2036"/>
          <cell r="J2036"/>
          <cell r="K2036"/>
          <cell r="N2036" t="str">
            <v>APROVISIONAMENTS</v>
          </cell>
          <cell r="O2036" t="str">
            <v>ADMINISTRACIO</v>
          </cell>
          <cell r="P2036" t="str">
            <v>OPERACIONS</v>
          </cell>
          <cell r="Q2036" t="str">
            <v>IMPLEMENTACIO</v>
          </cell>
          <cell r="R2036" t="str">
            <v>DESENVOLUPAMENT</v>
          </cell>
          <cell r="S2036" t="str">
            <v>COMERCIAL</v>
          </cell>
          <cell r="T2036" t="str">
            <v>CONSUL.TELCOMUNIC.</v>
          </cell>
          <cell r="U2036"/>
          <cell r="Z2036"/>
        </row>
        <row r="2037">
          <cell r="N2037"/>
          <cell r="O2037"/>
          <cell r="P2037"/>
          <cell r="Q2037"/>
          <cell r="R2037"/>
          <cell r="S2037"/>
          <cell r="T2037"/>
          <cell r="U2037"/>
          <cell r="Z2037"/>
        </row>
        <row r="2038">
          <cell r="N2038"/>
          <cell r="O2038"/>
          <cell r="P2038"/>
          <cell r="Q2038"/>
          <cell r="R2038"/>
          <cell r="S2038"/>
          <cell r="T2038"/>
          <cell r="U2038"/>
          <cell r="Z2038"/>
        </row>
        <row r="2039">
          <cell r="N2039"/>
          <cell r="O2039"/>
          <cell r="P2039"/>
          <cell r="Q2039"/>
          <cell r="R2039"/>
          <cell r="S2039"/>
          <cell r="T2039"/>
          <cell r="U2039"/>
          <cell r="Z2039"/>
        </row>
        <row r="2040">
          <cell r="E2040"/>
          <cell r="F2040"/>
          <cell r="G2040"/>
          <cell r="H2040"/>
          <cell r="I2040"/>
          <cell r="J2040"/>
          <cell r="K2040"/>
          <cell r="L2040"/>
          <cell r="M2040"/>
          <cell r="N2040"/>
          <cell r="O2040"/>
          <cell r="P2040"/>
          <cell r="Q2040"/>
          <cell r="R2040"/>
          <cell r="S2040"/>
          <cell r="T2040"/>
          <cell r="U2040"/>
          <cell r="Z2040"/>
        </row>
        <row r="2041">
          <cell r="E2041" t="str">
            <v>Projectes (EXTERNS) en curs 2.018</v>
          </cell>
          <cell r="F2041"/>
          <cell r="G2041"/>
          <cell r="H2041"/>
          <cell r="I2041"/>
          <cell r="J2041"/>
          <cell r="K2041"/>
          <cell r="L2041"/>
          <cell r="M2041"/>
          <cell r="N2041"/>
          <cell r="O2041"/>
          <cell r="P2041"/>
          <cell r="Q2041"/>
          <cell r="R2041"/>
          <cell r="S2041"/>
          <cell r="T2041"/>
          <cell r="U2041"/>
          <cell r="Z2041"/>
        </row>
        <row r="2042">
          <cell r="N2042"/>
          <cell r="O2042"/>
          <cell r="P2042"/>
          <cell r="Q2042"/>
          <cell r="R2042"/>
          <cell r="S2042"/>
          <cell r="T2042"/>
          <cell r="U2042"/>
          <cell r="Z2042"/>
        </row>
        <row r="2043">
          <cell r="C2043"/>
          <cell r="D2043"/>
          <cell r="E2043"/>
          <cell r="F2043"/>
          <cell r="G2043"/>
          <cell r="H2043"/>
          <cell r="I2043"/>
          <cell r="J2043"/>
          <cell r="K2043"/>
          <cell r="L2043"/>
          <cell r="M2043"/>
          <cell r="N2043"/>
          <cell r="O2043"/>
          <cell r="P2043"/>
          <cell r="Q2043"/>
          <cell r="R2043"/>
          <cell r="S2043"/>
          <cell r="T2043"/>
          <cell r="U2043"/>
          <cell r="V2043"/>
          <cell r="W2043"/>
          <cell r="X2043"/>
          <cell r="Y2043"/>
          <cell r="Z2043"/>
        </row>
        <row r="2044">
          <cell r="C2044" t="str">
            <v>OF</v>
          </cell>
          <cell r="D2044" t="str">
            <v>CLIENT</v>
          </cell>
          <cell r="E2044" t="str">
            <v>ANY</v>
          </cell>
          <cell r="F2044" t="str">
            <v>STATUS</v>
          </cell>
          <cell r="G2044" t="str">
            <v>PROJECTE</v>
          </cell>
          <cell r="H2044" t="str">
            <v>TIPUS OF o DEPENDENCIA</v>
          </cell>
          <cell r="I2044"/>
          <cell r="J2044" t="str">
            <v>PREV</v>
          </cell>
          <cell r="K2044" t="str">
            <v>TOTAL</v>
          </cell>
          <cell r="L2044" t="str">
            <v>DESV</v>
          </cell>
          <cell r="M2044" t="str">
            <v>AVANÇ</v>
          </cell>
          <cell r="N2044" t="str">
            <v>DPT. IMPLICATS</v>
          </cell>
          <cell r="O2044"/>
          <cell r="P2044"/>
          <cell r="Q2044"/>
          <cell r="R2044"/>
          <cell r="S2044"/>
          <cell r="T2044"/>
          <cell r="U2044" t="str">
            <v>DATA</v>
          </cell>
          <cell r="V2044" t="str">
            <v>DATA</v>
          </cell>
          <cell r="W2044" t="str">
            <v>DATA</v>
          </cell>
          <cell r="X2044" t="str">
            <v>DURADA</v>
          </cell>
          <cell r="Y2044" t="str">
            <v>DATA</v>
          </cell>
          <cell r="Z2044" t="str">
            <v>DESVIAC.</v>
          </cell>
        </row>
        <row r="2045">
          <cell r="C2045"/>
          <cell r="D2045"/>
          <cell r="E2045"/>
          <cell r="F2045"/>
          <cell r="G2045"/>
          <cell r="H2045"/>
          <cell r="I2045"/>
          <cell r="J2045"/>
          <cell r="K2045" t="str">
            <v>REAL</v>
          </cell>
          <cell r="L2045"/>
          <cell r="M2045"/>
          <cell r="N2045"/>
          <cell r="O2045"/>
          <cell r="P2045"/>
          <cell r="Q2045"/>
          <cell r="R2045"/>
          <cell r="S2045"/>
          <cell r="T2045"/>
          <cell r="U2045" t="str">
            <v>INICI</v>
          </cell>
          <cell r="V2045" t="str">
            <v>ENTREGA</v>
          </cell>
          <cell r="W2045" t="str">
            <v>REVISADA</v>
          </cell>
          <cell r="X2045"/>
          <cell r="Y2045" t="str">
            <v>ACCEP.</v>
          </cell>
          <cell r="Z2045"/>
        </row>
        <row r="2046">
          <cell r="C2046"/>
          <cell r="D2046"/>
          <cell r="E2046"/>
          <cell r="F2046"/>
          <cell r="G2046"/>
          <cell r="H2046"/>
          <cell r="I2046"/>
          <cell r="J2046"/>
          <cell r="K2046"/>
          <cell r="L2046"/>
          <cell r="M2046"/>
          <cell r="N2046"/>
          <cell r="O2046"/>
          <cell r="P2046"/>
          <cell r="Q2046"/>
          <cell r="R2046"/>
          <cell r="S2046"/>
          <cell r="T2046"/>
          <cell r="U2046"/>
          <cell r="V2046"/>
          <cell r="W2046"/>
          <cell r="X2046"/>
          <cell r="Y2046"/>
          <cell r="Z2046"/>
        </row>
        <row r="2047">
          <cell r="C2047">
            <v>4607</v>
          </cell>
          <cell r="D2047" t="str">
            <v>PEUSA</v>
          </cell>
          <cell r="E2047">
            <v>2018</v>
          </cell>
          <cell r="F2047" t="str">
            <v>TA</v>
          </cell>
          <cell r="G2047" t="str">
            <v>RTU CT-140 SALORIA v1.0</v>
          </cell>
          <cell r="H2047" t="str">
            <v>OF4601</v>
          </cell>
          <cell r="I2047"/>
          <cell r="J2047">
            <v>0.5</v>
          </cell>
          <cell r="K2047">
            <v>0.72</v>
          </cell>
          <cell r="L2047">
            <v>-0.21999999999999997</v>
          </cell>
          <cell r="M2047">
            <v>1.44</v>
          </cell>
          <cell r="N2047" t="str">
            <v>-</v>
          </cell>
          <cell r="O2047" t="str">
            <v>-</v>
          </cell>
          <cell r="P2047" t="str">
            <v>EMM</v>
          </cell>
          <cell r="Q2047" t="str">
            <v>-</v>
          </cell>
          <cell r="R2047" t="str">
            <v>-</v>
          </cell>
          <cell r="S2047" t="str">
            <v>-</v>
          </cell>
          <cell r="T2047" t="str">
            <v>-</v>
          </cell>
          <cell r="U2047">
            <v>43151</v>
          </cell>
          <cell r="V2047">
            <v>43196</v>
          </cell>
          <cell r="W2047">
            <v>43196</v>
          </cell>
          <cell r="X2047">
            <v>46</v>
          </cell>
          <cell r="Y2047">
            <v>43171</v>
          </cell>
          <cell r="Z2047">
            <v>-24</v>
          </cell>
        </row>
        <row r="2048">
          <cell r="C2048">
            <v>4608</v>
          </cell>
          <cell r="D2048" t="str">
            <v>PEUSA</v>
          </cell>
          <cell r="E2048">
            <v>2018</v>
          </cell>
          <cell r="F2048" t="str">
            <v>TA</v>
          </cell>
          <cell r="G2048" t="str">
            <v>RTU CT-134 PASSEIG PARC-II v1.0</v>
          </cell>
          <cell r="H2048" t="str">
            <v>OF4601</v>
          </cell>
          <cell r="I2048"/>
          <cell r="J2048">
            <v>0.5</v>
          </cell>
          <cell r="K2048">
            <v>0.72</v>
          </cell>
          <cell r="L2048">
            <v>-0.21999999999999997</v>
          </cell>
          <cell r="M2048">
            <v>1.44</v>
          </cell>
          <cell r="N2048" t="str">
            <v>-</v>
          </cell>
          <cell r="O2048" t="str">
            <v>-</v>
          </cell>
          <cell r="P2048" t="str">
            <v>EMM</v>
          </cell>
          <cell r="Q2048" t="str">
            <v>-</v>
          </cell>
          <cell r="R2048" t="str">
            <v>-</v>
          </cell>
          <cell r="S2048" t="str">
            <v>-</v>
          </cell>
          <cell r="T2048" t="str">
            <v>-</v>
          </cell>
          <cell r="U2048">
            <v>43151</v>
          </cell>
          <cell r="V2048">
            <v>43196</v>
          </cell>
          <cell r="W2048">
            <v>43196</v>
          </cell>
          <cell r="X2048">
            <v>46</v>
          </cell>
          <cell r="Y2048">
            <v>43171</v>
          </cell>
          <cell r="Z2048">
            <v>-24</v>
          </cell>
        </row>
        <row r="2049">
          <cell r="C2049">
            <v>4609</v>
          </cell>
          <cell r="D2049" t="str">
            <v>PEUSA</v>
          </cell>
          <cell r="E2049">
            <v>2018</v>
          </cell>
          <cell r="F2049" t="str">
            <v>TA</v>
          </cell>
          <cell r="G2049" t="str">
            <v>RTU CT-133 CAIXA MANRESA v1.1</v>
          </cell>
          <cell r="H2049" t="str">
            <v>OF4603</v>
          </cell>
          <cell r="I2049"/>
          <cell r="J2049">
            <v>0.5</v>
          </cell>
          <cell r="K2049">
            <v>0.72</v>
          </cell>
          <cell r="L2049">
            <v>-0.21999999999999997</v>
          </cell>
          <cell r="M2049">
            <v>1.44</v>
          </cell>
          <cell r="N2049" t="str">
            <v>-</v>
          </cell>
          <cell r="O2049" t="str">
            <v>-</v>
          </cell>
          <cell r="P2049" t="str">
            <v>EMM</v>
          </cell>
          <cell r="Q2049" t="str">
            <v>-</v>
          </cell>
          <cell r="R2049" t="str">
            <v>-</v>
          </cell>
          <cell r="S2049" t="str">
            <v>-</v>
          </cell>
          <cell r="T2049" t="str">
            <v>-</v>
          </cell>
          <cell r="U2049">
            <v>43151</v>
          </cell>
          <cell r="V2049">
            <v>43196</v>
          </cell>
          <cell r="W2049">
            <v>43196</v>
          </cell>
          <cell r="X2049">
            <v>46</v>
          </cell>
          <cell r="Y2049">
            <v>43171</v>
          </cell>
          <cell r="Z2049">
            <v>-24</v>
          </cell>
        </row>
        <row r="2050">
          <cell r="C2050">
            <v>4610</v>
          </cell>
          <cell r="D2050" t="str">
            <v>PEUSA</v>
          </cell>
          <cell r="E2050">
            <v>2018</v>
          </cell>
          <cell r="F2050" t="str">
            <v>TA</v>
          </cell>
          <cell r="G2050" t="str">
            <v>RTU CT-125 GUARDIA CIVIL v1.0</v>
          </cell>
          <cell r="H2050" t="str">
            <v>OF4603</v>
          </cell>
          <cell r="I2050"/>
          <cell r="J2050">
            <v>0.1</v>
          </cell>
          <cell r="K2050">
            <v>0.08</v>
          </cell>
          <cell r="L2050">
            <v>2.0000000000000004E-2</v>
          </cell>
          <cell r="M2050">
            <v>0.79999999999999993</v>
          </cell>
          <cell r="N2050" t="str">
            <v>-</v>
          </cell>
          <cell r="O2050" t="str">
            <v>-</v>
          </cell>
          <cell r="P2050" t="str">
            <v>EMM</v>
          </cell>
          <cell r="Q2050" t="str">
            <v>-</v>
          </cell>
          <cell r="R2050" t="str">
            <v>-</v>
          </cell>
          <cell r="S2050" t="str">
            <v>-</v>
          </cell>
          <cell r="T2050" t="str">
            <v>-</v>
          </cell>
          <cell r="U2050">
            <v>43151</v>
          </cell>
          <cell r="V2050">
            <v>43196</v>
          </cell>
          <cell r="W2050">
            <v>43196</v>
          </cell>
          <cell r="X2050">
            <v>46</v>
          </cell>
          <cell r="Y2050">
            <v>43171</v>
          </cell>
          <cell r="Z2050">
            <v>-24</v>
          </cell>
        </row>
        <row r="2051">
          <cell r="C2051">
            <v>4611</v>
          </cell>
          <cell r="D2051" t="str">
            <v>PEUSA</v>
          </cell>
          <cell r="E2051">
            <v>2018</v>
          </cell>
          <cell r="F2051" t="str">
            <v>TA</v>
          </cell>
          <cell r="G2051" t="str">
            <v>RTU CT-109 VALIRA v1.0</v>
          </cell>
          <cell r="H2051" t="str">
            <v>OF4605</v>
          </cell>
          <cell r="I2051">
            <v>10</v>
          </cell>
          <cell r="J2051">
            <v>0.5</v>
          </cell>
          <cell r="K2051">
            <v>0.5</v>
          </cell>
          <cell r="L2051">
            <v>0</v>
          </cell>
          <cell r="M2051">
            <v>1</v>
          </cell>
          <cell r="N2051" t="str">
            <v>-</v>
          </cell>
          <cell r="O2051" t="str">
            <v>-</v>
          </cell>
          <cell r="P2051" t="str">
            <v>EMM</v>
          </cell>
          <cell r="Q2051" t="str">
            <v>-</v>
          </cell>
          <cell r="R2051" t="str">
            <v>-</v>
          </cell>
          <cell r="S2051" t="str">
            <v>-</v>
          </cell>
          <cell r="T2051" t="str">
            <v>-</v>
          </cell>
          <cell r="U2051">
            <v>43151</v>
          </cell>
          <cell r="V2051">
            <v>43196</v>
          </cell>
          <cell r="W2051">
            <v>43196</v>
          </cell>
          <cell r="X2051">
            <v>46</v>
          </cell>
          <cell r="Y2051">
            <v>43171</v>
          </cell>
          <cell r="Z2051">
            <v>-24</v>
          </cell>
        </row>
        <row r="2052">
          <cell r="C2052">
            <v>4612</v>
          </cell>
          <cell r="D2052" t="str">
            <v>PEUSA</v>
          </cell>
          <cell r="E2052">
            <v>2018</v>
          </cell>
          <cell r="F2052" t="str">
            <v>TA</v>
          </cell>
          <cell r="G2052" t="str">
            <v>ARMARI COM CC PEUSA v2.2</v>
          </cell>
          <cell r="H2052" t="str">
            <v>OF4605</v>
          </cell>
          <cell r="I2052">
            <v>4</v>
          </cell>
          <cell r="J2052">
            <v>0.5</v>
          </cell>
          <cell r="K2052">
            <v>0.5</v>
          </cell>
          <cell r="L2052">
            <v>0</v>
          </cell>
          <cell r="M2052">
            <v>1</v>
          </cell>
          <cell r="N2052" t="str">
            <v>-</v>
          </cell>
          <cell r="O2052" t="str">
            <v>-</v>
          </cell>
          <cell r="P2052" t="str">
            <v>EMM</v>
          </cell>
          <cell r="Q2052" t="str">
            <v>-</v>
          </cell>
          <cell r="R2052" t="str">
            <v>-</v>
          </cell>
          <cell r="S2052" t="str">
            <v>-</v>
          </cell>
          <cell r="T2052" t="str">
            <v>-</v>
          </cell>
          <cell r="U2052">
            <v>43151</v>
          </cell>
          <cell r="V2052">
            <v>43196</v>
          </cell>
          <cell r="W2052">
            <v>43196</v>
          </cell>
          <cell r="X2052">
            <v>46</v>
          </cell>
          <cell r="Y2052">
            <v>43171</v>
          </cell>
          <cell r="Z2052">
            <v>-24</v>
          </cell>
        </row>
        <row r="2053">
          <cell r="C2053">
            <v>4613</v>
          </cell>
          <cell r="D2053" t="str">
            <v>SITEL</v>
          </cell>
          <cell r="E2053">
            <v>2018</v>
          </cell>
          <cell r="F2053" t="str">
            <v>TA</v>
          </cell>
          <cell r="G2053" t="str">
            <v>3 x Manguera COM CAP32 - nPort 5110</v>
          </cell>
          <cell r="H2053" t="str">
            <v>OF4607</v>
          </cell>
          <cell r="I2053">
            <v>4</v>
          </cell>
          <cell r="J2053">
            <v>0.8</v>
          </cell>
          <cell r="K2053">
            <v>0.83</v>
          </cell>
          <cell r="L2053">
            <v>-2.9999999999999916E-2</v>
          </cell>
          <cell r="M2053">
            <v>1.0374999999999999</v>
          </cell>
          <cell r="N2053" t="str">
            <v>-</v>
          </cell>
          <cell r="O2053" t="str">
            <v>-</v>
          </cell>
          <cell r="P2053" t="str">
            <v>EMM</v>
          </cell>
          <cell r="Q2053" t="str">
            <v>-</v>
          </cell>
          <cell r="R2053" t="str">
            <v>-</v>
          </cell>
          <cell r="S2053" t="str">
            <v>-</v>
          </cell>
          <cell r="T2053" t="str">
            <v>-</v>
          </cell>
          <cell r="U2053">
            <v>43151</v>
          </cell>
          <cell r="V2053">
            <v>43196</v>
          </cell>
          <cell r="W2053">
            <v>43196</v>
          </cell>
          <cell r="X2053">
            <v>46</v>
          </cell>
          <cell r="Y2053">
            <v>43171</v>
          </cell>
          <cell r="Z2053">
            <v>-24</v>
          </cell>
        </row>
        <row r="2054">
          <cell r="C2054">
            <v>4614</v>
          </cell>
          <cell r="D2054" t="str">
            <v>SITEL</v>
          </cell>
          <cell r="E2054">
            <v>2018</v>
          </cell>
          <cell r="F2054" t="str">
            <v>TA</v>
          </cell>
          <cell r="G2054" t="str">
            <v>4 x CABLE ETHERNET</v>
          </cell>
          <cell r="H2054" t="str">
            <v>OF4607</v>
          </cell>
          <cell r="I2054">
            <v>5</v>
          </cell>
          <cell r="J2054">
            <v>0.8</v>
          </cell>
          <cell r="K2054">
            <v>0.75</v>
          </cell>
          <cell r="L2054">
            <v>5.0000000000000044E-2</v>
          </cell>
          <cell r="M2054">
            <v>0.9375</v>
          </cell>
          <cell r="N2054" t="str">
            <v>-</v>
          </cell>
          <cell r="O2054" t="str">
            <v>-</v>
          </cell>
          <cell r="P2054" t="str">
            <v>EMM</v>
          </cell>
          <cell r="Q2054" t="str">
            <v>-</v>
          </cell>
          <cell r="R2054" t="str">
            <v>-</v>
          </cell>
          <cell r="S2054" t="str">
            <v>-</v>
          </cell>
          <cell r="T2054" t="str">
            <v>-</v>
          </cell>
          <cell r="U2054">
            <v>43151</v>
          </cell>
          <cell r="V2054">
            <v>43196</v>
          </cell>
          <cell r="W2054">
            <v>43196</v>
          </cell>
          <cell r="X2054">
            <v>46</v>
          </cell>
          <cell r="Y2054">
            <v>43171</v>
          </cell>
          <cell r="Z2054">
            <v>-24</v>
          </cell>
        </row>
        <row r="2055">
          <cell r="C2055">
            <v>4615</v>
          </cell>
          <cell r="D2055" t="str">
            <v>SITEL</v>
          </cell>
          <cell r="E2055">
            <v>2018</v>
          </cell>
          <cell r="F2055" t="str">
            <v>TA</v>
          </cell>
          <cell r="G2055" t="str">
            <v>1 x Manguera COM CAP32 - ADILEC DR611N15</v>
          </cell>
          <cell r="H2055" t="str">
            <v>OF4610</v>
          </cell>
          <cell r="I2055">
            <v>4</v>
          </cell>
          <cell r="J2055">
            <v>0.5</v>
          </cell>
          <cell r="K2055">
            <v>0.42</v>
          </cell>
          <cell r="L2055">
            <v>8.0000000000000016E-2</v>
          </cell>
          <cell r="M2055">
            <v>0.84</v>
          </cell>
          <cell r="N2055" t="str">
            <v>-</v>
          </cell>
          <cell r="O2055" t="str">
            <v>-</v>
          </cell>
          <cell r="P2055" t="str">
            <v>EMM</v>
          </cell>
          <cell r="Q2055" t="str">
            <v>-</v>
          </cell>
          <cell r="R2055" t="str">
            <v>-</v>
          </cell>
          <cell r="S2055" t="str">
            <v>-</v>
          </cell>
          <cell r="T2055" t="str">
            <v>-</v>
          </cell>
          <cell r="U2055">
            <v>43151</v>
          </cell>
          <cell r="V2055">
            <v>43196</v>
          </cell>
          <cell r="W2055">
            <v>43196</v>
          </cell>
          <cell r="X2055">
            <v>46</v>
          </cell>
          <cell r="Y2055">
            <v>43171</v>
          </cell>
          <cell r="Z2055">
            <v>-24</v>
          </cell>
        </row>
        <row r="2056">
          <cell r="C2056">
            <v>4616</v>
          </cell>
          <cell r="D2056" t="str">
            <v>SITEL</v>
          </cell>
          <cell r="E2056">
            <v>2018</v>
          </cell>
          <cell r="F2056" t="str">
            <v>TA</v>
          </cell>
          <cell r="G2056" t="str">
            <v>1 x Manguera COM CAP16MAX - nPort 5110</v>
          </cell>
          <cell r="H2056" t="str">
            <v>OF4609</v>
          </cell>
          <cell r="I2056">
            <v>4</v>
          </cell>
          <cell r="J2056">
            <v>0.5</v>
          </cell>
          <cell r="K2056">
            <v>0.41</v>
          </cell>
          <cell r="L2056">
            <v>9.0000000000000024E-2</v>
          </cell>
          <cell r="M2056">
            <v>0.82</v>
          </cell>
          <cell r="N2056" t="str">
            <v>-</v>
          </cell>
          <cell r="O2056" t="str">
            <v>-</v>
          </cell>
          <cell r="P2056" t="str">
            <v>EMM</v>
          </cell>
          <cell r="Q2056" t="str">
            <v>-</v>
          </cell>
          <cell r="R2056" t="str">
            <v>-</v>
          </cell>
          <cell r="S2056" t="str">
            <v>-</v>
          </cell>
          <cell r="T2056" t="str">
            <v>-</v>
          </cell>
          <cell r="U2056">
            <v>43151</v>
          </cell>
          <cell r="V2056">
            <v>43196</v>
          </cell>
          <cell r="W2056">
            <v>43196</v>
          </cell>
          <cell r="X2056">
            <v>46</v>
          </cell>
          <cell r="Y2056">
            <v>43171</v>
          </cell>
          <cell r="Z2056">
            <v>-24</v>
          </cell>
        </row>
        <row r="2057">
          <cell r="C2057">
            <v>4617</v>
          </cell>
          <cell r="D2057" t="str">
            <v>EMSA</v>
          </cell>
          <cell r="E2057">
            <v>2018</v>
          </cell>
          <cell r="F2057" t="str">
            <v>TA</v>
          </cell>
          <cell r="G2057" t="str">
            <v>MANTENIMENT SCADA TEDIS.Net EMSA 01/03/2018 - 28/02/2019</v>
          </cell>
          <cell r="H2057" t="str">
            <v>IND</v>
          </cell>
          <cell r="I2057">
            <v>4</v>
          </cell>
          <cell r="J2057">
            <v>16</v>
          </cell>
          <cell r="K2057">
            <v>208.17</v>
          </cell>
          <cell r="L2057">
            <v>-192.17</v>
          </cell>
          <cell r="M2057">
            <v>13.010624999999999</v>
          </cell>
          <cell r="N2057" t="str">
            <v>-</v>
          </cell>
          <cell r="O2057" t="str">
            <v>-</v>
          </cell>
          <cell r="P2057" t="str">
            <v>-</v>
          </cell>
          <cell r="Q2057" t="str">
            <v>JMG</v>
          </cell>
          <cell r="R2057" t="str">
            <v>-</v>
          </cell>
          <cell r="S2057" t="str">
            <v>-</v>
          </cell>
          <cell r="T2057" t="str">
            <v>-</v>
          </cell>
          <cell r="U2057">
            <v>43160</v>
          </cell>
          <cell r="V2057">
            <v>43524</v>
          </cell>
          <cell r="W2057">
            <v>43524</v>
          </cell>
          <cell r="X2057">
            <v>357</v>
          </cell>
          <cell r="Y2057">
            <v>43524</v>
          </cell>
          <cell r="Z2057">
            <v>-2</v>
          </cell>
        </row>
        <row r="2058">
          <cell r="C2058">
            <v>4618</v>
          </cell>
          <cell r="D2058" t="str">
            <v>EMSA</v>
          </cell>
          <cell r="E2058">
            <v>2018</v>
          </cell>
          <cell r="F2058" t="str">
            <v>TA</v>
          </cell>
          <cell r="G2058" t="str">
            <v>MANTENIMENT SGT EMSA 01/03/2018 - 28/02/2019</v>
          </cell>
          <cell r="H2058" t="str">
            <v>IND</v>
          </cell>
          <cell r="I2058">
            <v>6</v>
          </cell>
          <cell r="J2058">
            <v>14</v>
          </cell>
          <cell r="K2058">
            <v>1</v>
          </cell>
          <cell r="L2058">
            <v>13</v>
          </cell>
          <cell r="M2058">
            <v>7.1428571428571425E-2</v>
          </cell>
          <cell r="N2058" t="str">
            <v>-</v>
          </cell>
          <cell r="O2058" t="str">
            <v>-</v>
          </cell>
          <cell r="P2058" t="str">
            <v>-</v>
          </cell>
          <cell r="Q2058" t="str">
            <v>JMG</v>
          </cell>
          <cell r="R2058" t="str">
            <v>-</v>
          </cell>
          <cell r="S2058" t="str">
            <v>-</v>
          </cell>
          <cell r="T2058" t="str">
            <v>-</v>
          </cell>
          <cell r="U2058">
            <v>43160</v>
          </cell>
          <cell r="V2058">
            <v>43524</v>
          </cell>
          <cell r="W2058">
            <v>43524</v>
          </cell>
          <cell r="X2058">
            <v>357</v>
          </cell>
          <cell r="Y2058">
            <v>43524</v>
          </cell>
          <cell r="Z2058">
            <v>-2</v>
          </cell>
        </row>
        <row r="2059">
          <cell r="C2059">
            <v>4619</v>
          </cell>
          <cell r="D2059" t="str">
            <v>ELDICE</v>
          </cell>
          <cell r="E2059">
            <v>2018</v>
          </cell>
          <cell r="F2059" t="str">
            <v>TA</v>
          </cell>
          <cell r="G2059" t="str">
            <v>MANTENIMENT SCADA TEDIS.Net CENTELLES 01/03/2018 - 28/02/2019</v>
          </cell>
          <cell r="H2059" t="str">
            <v>IND</v>
          </cell>
          <cell r="I2059">
            <v>6</v>
          </cell>
          <cell r="J2059">
            <v>16</v>
          </cell>
          <cell r="K2059">
            <v>14.5</v>
          </cell>
          <cell r="L2059">
            <v>1.5</v>
          </cell>
          <cell r="M2059">
            <v>0.90625</v>
          </cell>
          <cell r="N2059" t="str">
            <v>-</v>
          </cell>
          <cell r="O2059" t="str">
            <v>-</v>
          </cell>
          <cell r="P2059" t="str">
            <v>-</v>
          </cell>
          <cell r="Q2059" t="str">
            <v>JMG</v>
          </cell>
          <cell r="R2059" t="str">
            <v>-</v>
          </cell>
          <cell r="S2059" t="str">
            <v>-</v>
          </cell>
          <cell r="T2059" t="str">
            <v>-</v>
          </cell>
          <cell r="U2059">
            <v>43160</v>
          </cell>
          <cell r="V2059">
            <v>43524</v>
          </cell>
          <cell r="W2059">
            <v>43524</v>
          </cell>
          <cell r="X2059">
            <v>357</v>
          </cell>
          <cell r="Y2059">
            <v>43524</v>
          </cell>
          <cell r="Z2059">
            <v>-2</v>
          </cell>
        </row>
        <row r="2060">
          <cell r="C2060">
            <v>4620</v>
          </cell>
          <cell r="D2060" t="str">
            <v>ELEBER</v>
          </cell>
          <cell r="E2060">
            <v>2018</v>
          </cell>
          <cell r="F2060" t="str">
            <v>TA</v>
          </cell>
          <cell r="G2060" t="str">
            <v>MANTENIMENT SW CALSER BERMEJALES 26/02/2018 - 25/02/2019</v>
          </cell>
          <cell r="H2060" t="str">
            <v>IND</v>
          </cell>
          <cell r="I2060"/>
          <cell r="J2060">
            <v>6</v>
          </cell>
          <cell r="K2060">
            <v>0.5</v>
          </cell>
          <cell r="L2060">
            <v>5.5</v>
          </cell>
          <cell r="M2060">
            <v>8.3333333333333329E-2</v>
          </cell>
          <cell r="N2060" t="str">
            <v>-</v>
          </cell>
          <cell r="O2060" t="str">
            <v>-</v>
          </cell>
          <cell r="P2060" t="str">
            <v>-</v>
          </cell>
          <cell r="Q2060" t="str">
            <v>JMG</v>
          </cell>
          <cell r="R2060" t="str">
            <v>-</v>
          </cell>
          <cell r="S2060" t="str">
            <v>-</v>
          </cell>
          <cell r="T2060" t="str">
            <v>-</v>
          </cell>
          <cell r="U2060">
            <v>43160</v>
          </cell>
          <cell r="V2060">
            <v>43524</v>
          </cell>
          <cell r="W2060">
            <v>43524</v>
          </cell>
          <cell r="X2060">
            <v>357</v>
          </cell>
          <cell r="Y2060">
            <v>43524</v>
          </cell>
          <cell r="Z2060">
            <v>-2</v>
          </cell>
        </row>
        <row r="2061">
          <cell r="C2061">
            <v>4621</v>
          </cell>
          <cell r="D2061" t="str">
            <v>ELESUD</v>
          </cell>
          <cell r="E2061">
            <v>2018</v>
          </cell>
          <cell r="F2061" t="str">
            <v>TA</v>
          </cell>
          <cell r="G2061" t="str">
            <v>MANTENIMENT CSSat SUDANELL 2018-03</v>
          </cell>
          <cell r="H2061" t="str">
            <v>IND</v>
          </cell>
          <cell r="I2061"/>
          <cell r="J2061">
            <v>4</v>
          </cell>
          <cell r="K2061">
            <v>4</v>
          </cell>
          <cell r="L2061">
            <v>0</v>
          </cell>
          <cell r="M2061">
            <v>1</v>
          </cell>
          <cell r="N2061" t="str">
            <v>-</v>
          </cell>
          <cell r="O2061" t="str">
            <v>-</v>
          </cell>
          <cell r="P2061" t="str">
            <v>-</v>
          </cell>
          <cell r="Q2061" t="str">
            <v>-</v>
          </cell>
          <cell r="R2061" t="str">
            <v>TRS</v>
          </cell>
          <cell r="S2061" t="str">
            <v>-</v>
          </cell>
          <cell r="T2061" t="str">
            <v>-</v>
          </cell>
          <cell r="U2061">
            <v>43160</v>
          </cell>
          <cell r="V2061">
            <v>43190</v>
          </cell>
          <cell r="W2061">
            <v>43190</v>
          </cell>
          <cell r="X2061">
            <v>30</v>
          </cell>
          <cell r="Y2061">
            <v>43190</v>
          </cell>
          <cell r="Z2061">
            <v>0</v>
          </cell>
        </row>
        <row r="2062">
          <cell r="C2062">
            <v>4622</v>
          </cell>
          <cell r="D2062" t="str">
            <v>EMSA</v>
          </cell>
          <cell r="E2062">
            <v>2018</v>
          </cell>
          <cell r="F2062" t="str">
            <v>TA</v>
          </cell>
          <cell r="G2062" t="str">
            <v>MANTENIMENT CSSat EMSA 2018-03</v>
          </cell>
          <cell r="H2062" t="str">
            <v>IND</v>
          </cell>
          <cell r="I2062"/>
          <cell r="J2062">
            <v>6</v>
          </cell>
          <cell r="K2062">
            <v>1.5</v>
          </cell>
          <cell r="L2062">
            <v>4.5</v>
          </cell>
          <cell r="M2062">
            <v>0.25</v>
          </cell>
          <cell r="N2062" t="str">
            <v>-</v>
          </cell>
          <cell r="O2062" t="str">
            <v>-</v>
          </cell>
          <cell r="P2062" t="str">
            <v>-</v>
          </cell>
          <cell r="Q2062" t="str">
            <v>-</v>
          </cell>
          <cell r="R2062" t="str">
            <v>TRS</v>
          </cell>
          <cell r="S2062" t="str">
            <v>-</v>
          </cell>
          <cell r="T2062" t="str">
            <v>-</v>
          </cell>
          <cell r="U2062">
            <v>43160</v>
          </cell>
          <cell r="V2062">
            <v>43190</v>
          </cell>
          <cell r="W2062">
            <v>43190</v>
          </cell>
          <cell r="X2062">
            <v>30</v>
          </cell>
          <cell r="Y2062">
            <v>43190</v>
          </cell>
          <cell r="Z2062">
            <v>0</v>
          </cell>
        </row>
        <row r="2063">
          <cell r="C2063">
            <v>4623</v>
          </cell>
          <cell r="D2063" t="str">
            <v>SERGAR</v>
          </cell>
          <cell r="E2063">
            <v>2018</v>
          </cell>
          <cell r="F2063" t="str">
            <v>TA</v>
          </cell>
          <cell r="G2063" t="str">
            <v>MANTENIMENT CSSat SERVILIANO 2018-03</v>
          </cell>
          <cell r="H2063" t="str">
            <v>IND</v>
          </cell>
          <cell r="I2063"/>
          <cell r="J2063">
            <v>6</v>
          </cell>
          <cell r="K2063">
            <v>1</v>
          </cell>
          <cell r="L2063">
            <v>5</v>
          </cell>
          <cell r="M2063">
            <v>0.16666666666666666</v>
          </cell>
          <cell r="N2063" t="str">
            <v>-</v>
          </cell>
          <cell r="O2063" t="str">
            <v>-</v>
          </cell>
          <cell r="P2063" t="str">
            <v>-</v>
          </cell>
          <cell r="Q2063" t="str">
            <v>-</v>
          </cell>
          <cell r="R2063" t="str">
            <v>TRS</v>
          </cell>
          <cell r="S2063" t="str">
            <v>-</v>
          </cell>
          <cell r="T2063" t="str">
            <v>-</v>
          </cell>
          <cell r="U2063">
            <v>43160</v>
          </cell>
          <cell r="V2063">
            <v>43190</v>
          </cell>
          <cell r="W2063">
            <v>43190</v>
          </cell>
          <cell r="X2063">
            <v>30</v>
          </cell>
          <cell r="Y2063">
            <v>43190</v>
          </cell>
          <cell r="Z2063">
            <v>0</v>
          </cell>
        </row>
        <row r="2064">
          <cell r="C2064">
            <v>4624</v>
          </cell>
          <cell r="D2064" t="str">
            <v>EAECEU</v>
          </cell>
          <cell r="E2064">
            <v>2018</v>
          </cell>
          <cell r="F2064" t="str">
            <v>TA</v>
          </cell>
          <cell r="G2064" t="str">
            <v>MANTENIMENT CSSat CEUTA 2018-03</v>
          </cell>
          <cell r="H2064" t="str">
            <v>IND</v>
          </cell>
          <cell r="I2064"/>
          <cell r="J2064">
            <v>10</v>
          </cell>
          <cell r="K2064">
            <v>12</v>
          </cell>
          <cell r="L2064">
            <v>-2</v>
          </cell>
          <cell r="M2064">
            <v>1.2</v>
          </cell>
          <cell r="N2064" t="str">
            <v>-</v>
          </cell>
          <cell r="O2064" t="str">
            <v>-</v>
          </cell>
          <cell r="P2064" t="str">
            <v>-</v>
          </cell>
          <cell r="Q2064" t="str">
            <v>-</v>
          </cell>
          <cell r="R2064" t="str">
            <v>TRS</v>
          </cell>
          <cell r="S2064" t="str">
            <v>-</v>
          </cell>
          <cell r="T2064" t="str">
            <v>-</v>
          </cell>
          <cell r="U2064">
            <v>43160</v>
          </cell>
          <cell r="V2064">
            <v>43190</v>
          </cell>
          <cell r="W2064">
            <v>43190</v>
          </cell>
          <cell r="X2064">
            <v>30</v>
          </cell>
          <cell r="Y2064">
            <v>43190</v>
          </cell>
          <cell r="Z2064">
            <v>0</v>
          </cell>
        </row>
        <row r="2065">
          <cell r="C2065">
            <v>4625</v>
          </cell>
          <cell r="D2065" t="str">
            <v>ELEMON</v>
          </cell>
          <cell r="E2065">
            <v>2018</v>
          </cell>
          <cell r="F2065" t="str">
            <v>TA</v>
          </cell>
          <cell r="G2065" t="str">
            <v>MANTENIMENT CSSat MONTOLIU 2018-03</v>
          </cell>
          <cell r="H2065" t="str">
            <v>IND</v>
          </cell>
          <cell r="I2065"/>
          <cell r="J2065">
            <v>4</v>
          </cell>
          <cell r="K2065">
            <v>4</v>
          </cell>
          <cell r="L2065">
            <v>0</v>
          </cell>
          <cell r="M2065">
            <v>1</v>
          </cell>
          <cell r="N2065" t="str">
            <v>-</v>
          </cell>
          <cell r="O2065" t="str">
            <v>-</v>
          </cell>
          <cell r="P2065" t="str">
            <v>-</v>
          </cell>
          <cell r="Q2065" t="str">
            <v>-</v>
          </cell>
          <cell r="R2065" t="str">
            <v>TRS</v>
          </cell>
          <cell r="S2065" t="str">
            <v>-</v>
          </cell>
          <cell r="T2065" t="str">
            <v>-</v>
          </cell>
          <cell r="U2065">
            <v>43160</v>
          </cell>
          <cell r="V2065">
            <v>43190</v>
          </cell>
          <cell r="W2065">
            <v>43190</v>
          </cell>
          <cell r="X2065">
            <v>30</v>
          </cell>
          <cell r="Y2065">
            <v>43190</v>
          </cell>
          <cell r="Z2065">
            <v>0</v>
          </cell>
        </row>
        <row r="2066">
          <cell r="C2066">
            <v>4626</v>
          </cell>
          <cell r="D2066" t="str">
            <v>SUMTAR</v>
          </cell>
          <cell r="E2066">
            <v>2018</v>
          </cell>
          <cell r="F2066" t="str">
            <v>TA</v>
          </cell>
          <cell r="G2066" t="str">
            <v>MANTENIMENT CSSat TARRASENSES 2018-03</v>
          </cell>
          <cell r="H2066" t="str">
            <v>IND</v>
          </cell>
          <cell r="I2066"/>
          <cell r="J2066">
            <v>4</v>
          </cell>
          <cell r="K2066">
            <v>4</v>
          </cell>
          <cell r="L2066">
            <v>0</v>
          </cell>
          <cell r="M2066">
            <v>1</v>
          </cell>
          <cell r="N2066" t="str">
            <v>-</v>
          </cell>
          <cell r="O2066" t="str">
            <v>-</v>
          </cell>
          <cell r="P2066" t="str">
            <v>-</v>
          </cell>
          <cell r="Q2066" t="str">
            <v>-</v>
          </cell>
          <cell r="R2066" t="str">
            <v>TRS</v>
          </cell>
          <cell r="S2066" t="str">
            <v>-</v>
          </cell>
          <cell r="T2066" t="str">
            <v>-</v>
          </cell>
          <cell r="U2066">
            <v>43160</v>
          </cell>
          <cell r="V2066">
            <v>43190</v>
          </cell>
          <cell r="W2066">
            <v>43190</v>
          </cell>
          <cell r="X2066">
            <v>30</v>
          </cell>
          <cell r="Y2066">
            <v>43190</v>
          </cell>
          <cell r="Z2066">
            <v>0</v>
          </cell>
        </row>
        <row r="2067">
          <cell r="C2067">
            <v>4627</v>
          </cell>
          <cell r="D2067" t="str">
            <v>ELECAR</v>
          </cell>
          <cell r="E2067">
            <v>2018</v>
          </cell>
          <cell r="F2067" t="str">
            <v>TA</v>
          </cell>
          <cell r="G2067" t="str">
            <v>MANTENIMENT CSSat CARDENER 2018-03</v>
          </cell>
          <cell r="H2067" t="str">
            <v>IND</v>
          </cell>
          <cell r="I2067"/>
          <cell r="J2067">
            <v>5</v>
          </cell>
          <cell r="K2067">
            <v>5.25</v>
          </cell>
          <cell r="L2067">
            <v>-0.25</v>
          </cell>
          <cell r="M2067">
            <v>1.05</v>
          </cell>
          <cell r="N2067" t="str">
            <v>-</v>
          </cell>
          <cell r="O2067" t="str">
            <v>-</v>
          </cell>
          <cell r="P2067" t="str">
            <v>-</v>
          </cell>
          <cell r="Q2067" t="str">
            <v>-</v>
          </cell>
          <cell r="R2067" t="str">
            <v>TRS</v>
          </cell>
          <cell r="S2067" t="str">
            <v>-</v>
          </cell>
          <cell r="T2067" t="str">
            <v>-</v>
          </cell>
          <cell r="U2067">
            <v>43160</v>
          </cell>
          <cell r="V2067">
            <v>43190</v>
          </cell>
          <cell r="W2067">
            <v>43190</v>
          </cell>
          <cell r="X2067">
            <v>30</v>
          </cell>
          <cell r="Y2067">
            <v>43190</v>
          </cell>
          <cell r="Z2067">
            <v>0</v>
          </cell>
        </row>
        <row r="2068">
          <cell r="C2068">
            <v>4628</v>
          </cell>
          <cell r="D2068" t="str">
            <v>ENEBEN</v>
          </cell>
          <cell r="E2068">
            <v>2018</v>
          </cell>
          <cell r="F2068" t="str">
            <v>TA</v>
          </cell>
          <cell r="G2068" t="str">
            <v>MANTENIMENT CSSat BENASQUE 2018-03</v>
          </cell>
          <cell r="H2068" t="str">
            <v>IND</v>
          </cell>
          <cell r="I2068"/>
          <cell r="J2068">
            <v>4</v>
          </cell>
          <cell r="K2068">
            <v>4</v>
          </cell>
          <cell r="L2068">
            <v>0</v>
          </cell>
          <cell r="M2068">
            <v>1</v>
          </cell>
          <cell r="N2068" t="str">
            <v>-</v>
          </cell>
          <cell r="O2068" t="str">
            <v>-</v>
          </cell>
          <cell r="P2068" t="str">
            <v>-</v>
          </cell>
          <cell r="Q2068" t="str">
            <v>-</v>
          </cell>
          <cell r="R2068" t="str">
            <v>TRS</v>
          </cell>
          <cell r="S2068" t="str">
            <v>-</v>
          </cell>
          <cell r="T2068" t="str">
            <v>-</v>
          </cell>
          <cell r="U2068">
            <v>43160</v>
          </cell>
          <cell r="V2068">
            <v>43190</v>
          </cell>
          <cell r="W2068">
            <v>43190</v>
          </cell>
          <cell r="X2068">
            <v>30</v>
          </cell>
          <cell r="Y2068">
            <v>43190</v>
          </cell>
          <cell r="Z2068">
            <v>0</v>
          </cell>
        </row>
        <row r="2069">
          <cell r="C2069">
            <v>4629</v>
          </cell>
          <cell r="D2069" t="str">
            <v>ELEALB</v>
          </cell>
          <cell r="E2069">
            <v>2018</v>
          </cell>
          <cell r="F2069" t="str">
            <v>TA</v>
          </cell>
          <cell r="G2069" t="str">
            <v>MANTENIMENT CSSat ALBATARREC 2018-03</v>
          </cell>
          <cell r="H2069" t="str">
            <v>IND</v>
          </cell>
          <cell r="I2069"/>
          <cell r="J2069">
            <v>4</v>
          </cell>
          <cell r="K2069">
            <v>1.5</v>
          </cell>
          <cell r="L2069">
            <v>2.5</v>
          </cell>
          <cell r="M2069">
            <v>0.375</v>
          </cell>
          <cell r="N2069" t="str">
            <v>-</v>
          </cell>
          <cell r="O2069" t="str">
            <v>-</v>
          </cell>
          <cell r="P2069" t="str">
            <v>-</v>
          </cell>
          <cell r="Q2069" t="str">
            <v>-</v>
          </cell>
          <cell r="R2069" t="str">
            <v>TRS</v>
          </cell>
          <cell r="S2069" t="str">
            <v>-</v>
          </cell>
          <cell r="T2069" t="str">
            <v>-</v>
          </cell>
          <cell r="U2069">
            <v>43160</v>
          </cell>
          <cell r="V2069">
            <v>43190</v>
          </cell>
          <cell r="W2069">
            <v>43190</v>
          </cell>
          <cell r="X2069">
            <v>30</v>
          </cell>
          <cell r="Y2069">
            <v>43190</v>
          </cell>
          <cell r="Z2069">
            <v>0</v>
          </cell>
        </row>
        <row r="2070">
          <cell r="C2070">
            <v>4630</v>
          </cell>
          <cell r="D2070" t="str">
            <v>ELTOSE</v>
          </cell>
          <cell r="E2070">
            <v>2018</v>
          </cell>
          <cell r="F2070" t="str">
            <v>TA</v>
          </cell>
          <cell r="G2070" t="str">
            <v>MANTENIMENT CSSat T.SEGRE 2018-03</v>
          </cell>
          <cell r="H2070" t="str">
            <v>IND</v>
          </cell>
          <cell r="I2070"/>
          <cell r="J2070">
            <v>4</v>
          </cell>
          <cell r="K2070">
            <v>6</v>
          </cell>
          <cell r="L2070">
            <v>-2</v>
          </cell>
          <cell r="M2070">
            <v>1.5</v>
          </cell>
          <cell r="N2070" t="str">
            <v>-</v>
          </cell>
          <cell r="O2070" t="str">
            <v>-</v>
          </cell>
          <cell r="P2070" t="str">
            <v>-</v>
          </cell>
          <cell r="Q2070" t="str">
            <v>-</v>
          </cell>
          <cell r="R2070" t="str">
            <v>TRS</v>
          </cell>
          <cell r="S2070" t="str">
            <v>-</v>
          </cell>
          <cell r="T2070" t="str">
            <v>-</v>
          </cell>
          <cell r="U2070">
            <v>43160</v>
          </cell>
          <cell r="V2070">
            <v>43190</v>
          </cell>
          <cell r="W2070">
            <v>43190</v>
          </cell>
          <cell r="X2070">
            <v>30</v>
          </cell>
          <cell r="Y2070">
            <v>43190</v>
          </cell>
          <cell r="Z2070">
            <v>0</v>
          </cell>
        </row>
        <row r="2071">
          <cell r="C2071">
            <v>4631</v>
          </cell>
          <cell r="D2071" t="str">
            <v>ELEPON</v>
          </cell>
          <cell r="E2071">
            <v>2018</v>
          </cell>
          <cell r="F2071" t="str">
            <v>TA</v>
          </cell>
          <cell r="G2071" t="str">
            <v>MANTENIMENT CSSat PONTS 2018-03</v>
          </cell>
          <cell r="H2071" t="str">
            <v>IND</v>
          </cell>
          <cell r="I2071"/>
          <cell r="J2071">
            <v>4</v>
          </cell>
          <cell r="K2071">
            <v>1</v>
          </cell>
          <cell r="L2071">
            <v>3</v>
          </cell>
          <cell r="M2071">
            <v>0.25</v>
          </cell>
          <cell r="N2071" t="str">
            <v>-</v>
          </cell>
          <cell r="O2071" t="str">
            <v>-</v>
          </cell>
          <cell r="P2071" t="str">
            <v>-</v>
          </cell>
          <cell r="Q2071" t="str">
            <v>-</v>
          </cell>
          <cell r="R2071" t="str">
            <v>TRS</v>
          </cell>
          <cell r="S2071" t="str">
            <v>-</v>
          </cell>
          <cell r="T2071" t="str">
            <v>-</v>
          </cell>
          <cell r="U2071">
            <v>43160</v>
          </cell>
          <cell r="V2071">
            <v>43190</v>
          </cell>
          <cell r="W2071">
            <v>43190</v>
          </cell>
          <cell r="X2071">
            <v>30</v>
          </cell>
          <cell r="Y2071">
            <v>43190</v>
          </cell>
          <cell r="Z2071">
            <v>0</v>
          </cell>
        </row>
        <row r="2072">
          <cell r="C2072">
            <v>4632</v>
          </cell>
          <cell r="D2072" t="str">
            <v>ORMAZA</v>
          </cell>
          <cell r="E2072">
            <v>2018</v>
          </cell>
          <cell r="F2072" t="str">
            <v>TA</v>
          </cell>
          <cell r="G2072" t="str">
            <v>CC SCADA TEDIS.Net V.HEBRON v2.2</v>
          </cell>
          <cell r="H2072" t="str">
            <v>OF2984</v>
          </cell>
          <cell r="I2072"/>
          <cell r="J2072">
            <v>9</v>
          </cell>
          <cell r="K2072">
            <v>8.75</v>
          </cell>
          <cell r="L2072">
            <v>0.25</v>
          </cell>
          <cell r="M2072">
            <v>0.97222222222222221</v>
          </cell>
          <cell r="N2072" t="str">
            <v>-</v>
          </cell>
          <cell r="O2072" t="str">
            <v>-</v>
          </cell>
          <cell r="P2072" t="str">
            <v>-</v>
          </cell>
          <cell r="Q2072" t="str">
            <v>JMG</v>
          </cell>
          <cell r="R2072" t="str">
            <v>-</v>
          </cell>
          <cell r="S2072" t="str">
            <v>-</v>
          </cell>
          <cell r="T2072" t="str">
            <v>-</v>
          </cell>
          <cell r="U2072">
            <v>43158</v>
          </cell>
          <cell r="V2072">
            <v>43269</v>
          </cell>
          <cell r="W2072">
            <v>43346</v>
          </cell>
          <cell r="X2072">
            <v>111</v>
          </cell>
          <cell r="Y2072">
            <v>43346</v>
          </cell>
          <cell r="Z2072">
            <v>0</v>
          </cell>
        </row>
        <row r="2073">
          <cell r="C2073">
            <v>4633</v>
          </cell>
          <cell r="D2073" t="str">
            <v>ORMAZA</v>
          </cell>
          <cell r="E2073">
            <v>2018</v>
          </cell>
          <cell r="F2073" t="str">
            <v>TA</v>
          </cell>
          <cell r="G2073" t="str">
            <v>Inst. i PEM CC SCADA TEDIS.Net V.HEBRON v2.2</v>
          </cell>
          <cell r="H2073" t="str">
            <v>OF2984</v>
          </cell>
          <cell r="I2073"/>
          <cell r="J2073">
            <v>6</v>
          </cell>
          <cell r="K2073">
            <v>7</v>
          </cell>
          <cell r="L2073">
            <v>-1</v>
          </cell>
          <cell r="M2073">
            <v>1.1666666666666667</v>
          </cell>
          <cell r="N2073" t="str">
            <v>-</v>
          </cell>
          <cell r="O2073" t="str">
            <v>-</v>
          </cell>
          <cell r="P2073" t="str">
            <v>-</v>
          </cell>
          <cell r="Q2073" t="str">
            <v>JMG</v>
          </cell>
          <cell r="R2073" t="str">
            <v>-</v>
          </cell>
          <cell r="S2073" t="str">
            <v>-</v>
          </cell>
          <cell r="T2073" t="str">
            <v>-</v>
          </cell>
          <cell r="U2073">
            <v>43158</v>
          </cell>
          <cell r="V2073">
            <v>43269</v>
          </cell>
          <cell r="W2073">
            <v>43363</v>
          </cell>
          <cell r="X2073">
            <v>111</v>
          </cell>
          <cell r="Y2073">
            <v>43363</v>
          </cell>
          <cell r="Z2073">
            <v>0</v>
          </cell>
        </row>
        <row r="2074">
          <cell r="C2074">
            <v>4634</v>
          </cell>
          <cell r="D2074" t="str">
            <v>ELEMOS</v>
          </cell>
          <cell r="E2074">
            <v>2018</v>
          </cell>
          <cell r="F2074" t="str">
            <v>TA</v>
          </cell>
          <cell r="G2074" t="str">
            <v>CC SCADA MOSCOSO v2.3</v>
          </cell>
          <cell r="H2074" t="str">
            <v>IND</v>
          </cell>
          <cell r="I2074"/>
          <cell r="J2074">
            <v>11</v>
          </cell>
          <cell r="K2074">
            <v>9.08</v>
          </cell>
          <cell r="L2074">
            <v>1.92</v>
          </cell>
          <cell r="M2074">
            <v>0.82545454545454544</v>
          </cell>
          <cell r="N2074" t="str">
            <v>-</v>
          </cell>
          <cell r="O2074" t="str">
            <v>-</v>
          </cell>
          <cell r="P2074" t="str">
            <v>-</v>
          </cell>
          <cell r="Q2074" t="str">
            <v>JMG</v>
          </cell>
          <cell r="R2074" t="str">
            <v>-</v>
          </cell>
          <cell r="S2074" t="str">
            <v>-</v>
          </cell>
          <cell r="T2074" t="str">
            <v>-</v>
          </cell>
          <cell r="U2074">
            <v>43164</v>
          </cell>
          <cell r="V2074">
            <v>43196</v>
          </cell>
          <cell r="W2074">
            <v>43360</v>
          </cell>
          <cell r="X2074">
            <v>31</v>
          </cell>
          <cell r="Y2074">
            <v>43360</v>
          </cell>
          <cell r="Z2074">
            <v>0</v>
          </cell>
        </row>
        <row r="2075">
          <cell r="C2075">
            <v>4635</v>
          </cell>
          <cell r="D2075" t="str">
            <v>SAMENE</v>
          </cell>
          <cell r="E2075">
            <v>2018</v>
          </cell>
          <cell r="F2075" t="str">
            <v>TA</v>
          </cell>
          <cell r="G2075" t="str">
            <v>RTU CMM COLEGIO v1.0</v>
          </cell>
          <cell r="H2075" t="str">
            <v>IND</v>
          </cell>
          <cell r="I2075"/>
          <cell r="J2075">
            <v>28</v>
          </cell>
          <cell r="K2075">
            <v>28.42</v>
          </cell>
          <cell r="L2075">
            <v>-0.42000000000000171</v>
          </cell>
          <cell r="M2075">
            <v>1.0150000000000001</v>
          </cell>
          <cell r="N2075" t="str">
            <v>-</v>
          </cell>
          <cell r="O2075" t="str">
            <v>-</v>
          </cell>
          <cell r="P2075" t="str">
            <v>EMM</v>
          </cell>
          <cell r="Q2075" t="str">
            <v>-</v>
          </cell>
          <cell r="R2075" t="str">
            <v>AP</v>
          </cell>
          <cell r="S2075" t="str">
            <v>-</v>
          </cell>
          <cell r="T2075" t="str">
            <v>-</v>
          </cell>
          <cell r="U2075">
            <v>43167</v>
          </cell>
          <cell r="V2075">
            <v>43217</v>
          </cell>
          <cell r="W2075">
            <v>43305</v>
          </cell>
          <cell r="X2075">
            <v>49</v>
          </cell>
          <cell r="Y2075">
            <v>43305</v>
          </cell>
          <cell r="Z2075">
            <v>0</v>
          </cell>
        </row>
        <row r="2076">
          <cell r="C2076"/>
          <cell r="D2076"/>
          <cell r="E2076"/>
          <cell r="F2076"/>
          <cell r="G2076"/>
          <cell r="H2076"/>
          <cell r="I2076"/>
          <cell r="J2076">
            <v>166.2</v>
          </cell>
          <cell r="K2076">
            <v>327.32</v>
          </cell>
          <cell r="L2076">
            <v>-161.12</v>
          </cell>
          <cell r="M2076"/>
          <cell r="N2076"/>
          <cell r="O2076"/>
          <cell r="P2076"/>
          <cell r="Q2076"/>
          <cell r="R2076"/>
          <cell r="S2076"/>
          <cell r="T2076"/>
          <cell r="U2076"/>
          <cell r="V2076"/>
          <cell r="W2076"/>
          <cell r="X2076"/>
          <cell r="Y2076"/>
          <cell r="Z2076">
            <v>-248</v>
          </cell>
        </row>
        <row r="2077">
          <cell r="L2077"/>
          <cell r="M2077"/>
          <cell r="Z2077"/>
        </row>
        <row r="2078">
          <cell r="D2078"/>
          <cell r="E2078"/>
          <cell r="F2078"/>
          <cell r="G2078"/>
          <cell r="H2078"/>
          <cell r="I2078"/>
          <cell r="J2078"/>
          <cell r="K2078"/>
          <cell r="L2078"/>
          <cell r="M2078"/>
          <cell r="N2078"/>
          <cell r="O2078"/>
          <cell r="P2078"/>
          <cell r="Q2078"/>
          <cell r="R2078"/>
          <cell r="S2078"/>
          <cell r="T2078"/>
          <cell r="U2078"/>
          <cell r="Z2078"/>
        </row>
        <row r="2079">
          <cell r="D2079"/>
          <cell r="E2079"/>
          <cell r="F2079"/>
          <cell r="G2079"/>
          <cell r="H2079"/>
          <cell r="I2079"/>
          <cell r="J2079"/>
          <cell r="K2079"/>
          <cell r="N2079" t="str">
            <v>APROVISIONAMENTS</v>
          </cell>
          <cell r="O2079" t="str">
            <v>ADMINISTRACIO</v>
          </cell>
          <cell r="P2079" t="str">
            <v>OPERACIONS</v>
          </cell>
          <cell r="Q2079" t="str">
            <v>IMPLEMENTACIO</v>
          </cell>
          <cell r="R2079" t="str">
            <v>DESENVOLUPAMENT</v>
          </cell>
          <cell r="S2079" t="str">
            <v>COMERCIAL</v>
          </cell>
          <cell r="T2079" t="str">
            <v>CONSUL.TELCOMUNIC.</v>
          </cell>
          <cell r="U2079"/>
          <cell r="Z2079"/>
        </row>
        <row r="2080">
          <cell r="N2080"/>
          <cell r="O2080"/>
          <cell r="P2080"/>
          <cell r="Q2080"/>
          <cell r="R2080"/>
          <cell r="S2080"/>
          <cell r="T2080"/>
          <cell r="U2080"/>
          <cell r="Z2080"/>
        </row>
        <row r="2081">
          <cell r="N2081"/>
          <cell r="O2081"/>
          <cell r="P2081"/>
          <cell r="Q2081"/>
          <cell r="R2081"/>
          <cell r="S2081"/>
          <cell r="T2081"/>
          <cell r="U2081"/>
          <cell r="Z2081"/>
        </row>
        <row r="2082">
          <cell r="N2082"/>
          <cell r="O2082"/>
          <cell r="P2082"/>
          <cell r="Q2082"/>
          <cell r="R2082"/>
          <cell r="S2082"/>
          <cell r="T2082"/>
          <cell r="U2082"/>
          <cell r="Z2082"/>
        </row>
        <row r="2083">
          <cell r="E2083"/>
          <cell r="F2083"/>
          <cell r="G2083"/>
          <cell r="H2083"/>
          <cell r="I2083"/>
          <cell r="J2083"/>
          <cell r="K2083"/>
          <cell r="L2083"/>
          <cell r="M2083"/>
          <cell r="N2083"/>
          <cell r="O2083"/>
          <cell r="P2083"/>
          <cell r="Q2083"/>
          <cell r="R2083"/>
          <cell r="S2083"/>
          <cell r="T2083"/>
          <cell r="U2083"/>
          <cell r="Z2083"/>
        </row>
        <row r="2084">
          <cell r="E2084" t="str">
            <v>Projectes (EXTERNS) en curs 2.018</v>
          </cell>
          <cell r="F2084"/>
          <cell r="G2084"/>
          <cell r="H2084"/>
          <cell r="I2084"/>
          <cell r="J2084"/>
          <cell r="K2084"/>
          <cell r="L2084"/>
          <cell r="M2084"/>
          <cell r="N2084"/>
          <cell r="O2084"/>
          <cell r="P2084"/>
          <cell r="Q2084"/>
          <cell r="R2084"/>
          <cell r="S2084"/>
          <cell r="T2084"/>
          <cell r="U2084"/>
          <cell r="Z2084"/>
        </row>
        <row r="2085">
          <cell r="N2085"/>
          <cell r="O2085"/>
          <cell r="P2085"/>
          <cell r="Q2085"/>
          <cell r="R2085"/>
          <cell r="S2085"/>
          <cell r="T2085"/>
          <cell r="U2085"/>
          <cell r="Z2085"/>
        </row>
        <row r="2086">
          <cell r="C2086"/>
          <cell r="D2086"/>
          <cell r="E2086"/>
          <cell r="F2086"/>
          <cell r="G2086"/>
          <cell r="H2086"/>
          <cell r="I2086"/>
          <cell r="J2086"/>
          <cell r="K2086"/>
          <cell r="L2086"/>
          <cell r="M2086"/>
          <cell r="N2086"/>
          <cell r="O2086"/>
          <cell r="P2086"/>
          <cell r="Q2086"/>
          <cell r="R2086"/>
          <cell r="S2086"/>
          <cell r="T2086"/>
          <cell r="U2086"/>
          <cell r="V2086"/>
          <cell r="W2086"/>
          <cell r="X2086"/>
          <cell r="Y2086"/>
          <cell r="Z2086"/>
        </row>
        <row r="2087">
          <cell r="C2087" t="str">
            <v>OF</v>
          </cell>
          <cell r="D2087" t="str">
            <v>CLIENT</v>
          </cell>
          <cell r="E2087" t="str">
            <v>ANY</v>
          </cell>
          <cell r="F2087" t="str">
            <v>STATUS</v>
          </cell>
          <cell r="G2087" t="str">
            <v>PROJECTE</v>
          </cell>
          <cell r="H2087" t="str">
            <v>TIPUS OF o DEPENDENCIA</v>
          </cell>
          <cell r="I2087"/>
          <cell r="J2087" t="str">
            <v>PREV</v>
          </cell>
          <cell r="K2087" t="str">
            <v>TOTAL</v>
          </cell>
          <cell r="L2087" t="str">
            <v>DESV</v>
          </cell>
          <cell r="M2087" t="str">
            <v>AVANÇ</v>
          </cell>
          <cell r="N2087" t="str">
            <v>DPT. IMPLICATS</v>
          </cell>
          <cell r="O2087"/>
          <cell r="P2087"/>
          <cell r="Q2087"/>
          <cell r="R2087"/>
          <cell r="S2087"/>
          <cell r="T2087"/>
          <cell r="U2087" t="str">
            <v>DATA</v>
          </cell>
          <cell r="V2087" t="str">
            <v>DATA</v>
          </cell>
          <cell r="W2087" t="str">
            <v>DATA</v>
          </cell>
          <cell r="X2087" t="str">
            <v>DURADA</v>
          </cell>
          <cell r="Y2087" t="str">
            <v>DATA</v>
          </cell>
          <cell r="Z2087" t="str">
            <v>DESVIAC.</v>
          </cell>
        </row>
        <row r="2088">
          <cell r="C2088"/>
          <cell r="D2088"/>
          <cell r="E2088"/>
          <cell r="F2088"/>
          <cell r="G2088"/>
          <cell r="H2088"/>
          <cell r="I2088"/>
          <cell r="J2088"/>
          <cell r="K2088" t="str">
            <v>REAL</v>
          </cell>
          <cell r="L2088"/>
          <cell r="M2088"/>
          <cell r="N2088"/>
          <cell r="O2088"/>
          <cell r="P2088"/>
          <cell r="Q2088"/>
          <cell r="R2088"/>
          <cell r="S2088"/>
          <cell r="T2088"/>
          <cell r="U2088" t="str">
            <v>INICI</v>
          </cell>
          <cell r="V2088" t="str">
            <v>ENTREGA</v>
          </cell>
          <cell r="W2088" t="str">
            <v>REVISADA</v>
          </cell>
          <cell r="X2088"/>
          <cell r="Y2088" t="str">
            <v>ACCEP.</v>
          </cell>
          <cell r="Z2088"/>
        </row>
        <row r="2089">
          <cell r="C2089"/>
          <cell r="D2089"/>
          <cell r="E2089"/>
          <cell r="F2089"/>
          <cell r="G2089"/>
          <cell r="H2089"/>
          <cell r="I2089"/>
          <cell r="J2089"/>
          <cell r="K2089"/>
          <cell r="L2089"/>
          <cell r="M2089"/>
          <cell r="N2089"/>
          <cell r="O2089"/>
          <cell r="P2089"/>
          <cell r="Q2089"/>
          <cell r="R2089"/>
          <cell r="S2089"/>
          <cell r="T2089"/>
          <cell r="U2089"/>
          <cell r="V2089"/>
          <cell r="W2089"/>
          <cell r="X2089"/>
          <cell r="Y2089"/>
          <cell r="Z2089"/>
        </row>
        <row r="2090">
          <cell r="C2090">
            <v>4636</v>
          </cell>
          <cell r="D2090" t="str">
            <v>EOSENE</v>
          </cell>
          <cell r="E2090">
            <v>2018</v>
          </cell>
          <cell r="F2090" t="str">
            <v>TA</v>
          </cell>
          <cell r="G2090" t="str">
            <v>RTU S.E. EL ROMA v2.0</v>
          </cell>
          <cell r="H2090" t="str">
            <v>IND</v>
          </cell>
          <cell r="I2090"/>
          <cell r="J2090">
            <v>36</v>
          </cell>
          <cell r="K2090">
            <v>37.5</v>
          </cell>
          <cell r="L2090">
            <v>-1.5</v>
          </cell>
          <cell r="M2090">
            <v>1.0416666666666667</v>
          </cell>
          <cell r="N2090" t="str">
            <v>-</v>
          </cell>
          <cell r="O2090" t="str">
            <v>-</v>
          </cell>
          <cell r="P2090" t="str">
            <v>-</v>
          </cell>
          <cell r="Q2090" t="str">
            <v>-</v>
          </cell>
          <cell r="R2090" t="str">
            <v>EDC</v>
          </cell>
          <cell r="S2090" t="str">
            <v>-</v>
          </cell>
          <cell r="T2090" t="str">
            <v>-</v>
          </cell>
          <cell r="U2090">
            <v>43168</v>
          </cell>
          <cell r="V2090">
            <v>43217</v>
          </cell>
          <cell r="W2090">
            <v>43382</v>
          </cell>
          <cell r="X2090">
            <v>48</v>
          </cell>
          <cell r="Y2090">
            <v>43382</v>
          </cell>
          <cell r="Z2090">
            <v>0</v>
          </cell>
        </row>
        <row r="2091">
          <cell r="C2091">
            <v>4637</v>
          </cell>
          <cell r="D2091" t="str">
            <v>ELEAUR</v>
          </cell>
          <cell r="E2091">
            <v>2018</v>
          </cell>
          <cell r="F2091" t="str">
            <v>TA</v>
          </cell>
          <cell r="G2091" t="str">
            <v>RTU CM CELRA v2.1</v>
          </cell>
          <cell r="H2091" t="str">
            <v>OF4201</v>
          </cell>
          <cell r="I2091"/>
          <cell r="J2091">
            <v>0.25</v>
          </cell>
          <cell r="K2091">
            <v>1.1599999999999999</v>
          </cell>
          <cell r="L2091">
            <v>-0.90999999999999992</v>
          </cell>
          <cell r="M2091">
            <v>4.6399999999999997</v>
          </cell>
          <cell r="N2091" t="str">
            <v>-</v>
          </cell>
          <cell r="O2091" t="str">
            <v>-</v>
          </cell>
          <cell r="P2091" t="str">
            <v>-</v>
          </cell>
          <cell r="Q2091" t="str">
            <v>JMG</v>
          </cell>
          <cell r="R2091" t="str">
            <v>-</v>
          </cell>
          <cell r="S2091" t="str">
            <v>-</v>
          </cell>
          <cell r="T2091" t="str">
            <v>-</v>
          </cell>
          <cell r="U2091">
            <v>43172</v>
          </cell>
          <cell r="V2091">
            <v>43189</v>
          </cell>
          <cell r="W2091">
            <v>43227</v>
          </cell>
          <cell r="X2091">
            <v>17</v>
          </cell>
          <cell r="Y2091">
            <v>43227</v>
          </cell>
          <cell r="Z2091">
            <v>0</v>
          </cell>
        </row>
        <row r="2092">
          <cell r="C2092"/>
          <cell r="D2092"/>
          <cell r="E2092">
            <v>2018</v>
          </cell>
          <cell r="F2092"/>
          <cell r="G2092" t="str">
            <v>I + D</v>
          </cell>
          <cell r="H2092"/>
          <cell r="I2092"/>
          <cell r="J2092">
            <v>0</v>
          </cell>
          <cell r="K2092">
            <v>0</v>
          </cell>
          <cell r="L2092"/>
          <cell r="M2092"/>
          <cell r="N2092" t="str">
            <v>-</v>
          </cell>
          <cell r="O2092" t="str">
            <v>-</v>
          </cell>
          <cell r="P2092" t="str">
            <v>-</v>
          </cell>
          <cell r="Q2092" t="str">
            <v>-</v>
          </cell>
          <cell r="R2092" t="str">
            <v>-</v>
          </cell>
          <cell r="S2092" t="str">
            <v>-</v>
          </cell>
          <cell r="T2092" t="str">
            <v>-</v>
          </cell>
          <cell r="U2092"/>
          <cell r="V2092"/>
          <cell r="W2092">
            <v>0</v>
          </cell>
          <cell r="X2092" t="str">
            <v/>
          </cell>
          <cell r="Y2092"/>
          <cell r="Z2092" t="str">
            <v/>
          </cell>
        </row>
        <row r="2093">
          <cell r="C2093">
            <v>4639</v>
          </cell>
          <cell r="D2093" t="str">
            <v>EYPESA</v>
          </cell>
          <cell r="E2093">
            <v>2018</v>
          </cell>
          <cell r="F2093" t="str">
            <v>TA</v>
          </cell>
          <cell r="G2093" t="str">
            <v>CC SCADA EYPESA v6.4</v>
          </cell>
          <cell r="H2093" t="str">
            <v>PPAL</v>
          </cell>
          <cell r="I2093"/>
          <cell r="J2093">
            <v>6</v>
          </cell>
          <cell r="K2093">
            <v>6</v>
          </cell>
          <cell r="L2093">
            <v>0</v>
          </cell>
          <cell r="M2093">
            <v>1</v>
          </cell>
          <cell r="N2093" t="str">
            <v>-</v>
          </cell>
          <cell r="O2093" t="str">
            <v>-</v>
          </cell>
          <cell r="P2093" t="str">
            <v>-</v>
          </cell>
          <cell r="Q2093" t="str">
            <v>-</v>
          </cell>
          <cell r="R2093" t="str">
            <v>AP</v>
          </cell>
          <cell r="S2093" t="str">
            <v>-</v>
          </cell>
          <cell r="T2093" t="str">
            <v>-</v>
          </cell>
          <cell r="U2093">
            <v>43179</v>
          </cell>
          <cell r="V2093">
            <v>43193</v>
          </cell>
          <cell r="W2093">
            <v>43193</v>
          </cell>
          <cell r="X2093">
            <v>13</v>
          </cell>
          <cell r="Y2093">
            <v>43181</v>
          </cell>
          <cell r="Z2093">
            <v>-11</v>
          </cell>
        </row>
        <row r="2094">
          <cell r="C2094">
            <v>4640</v>
          </cell>
          <cell r="D2094" t="str">
            <v>SITEL</v>
          </cell>
          <cell r="E2094">
            <v>2018</v>
          </cell>
          <cell r="F2094" t="str">
            <v>TA</v>
          </cell>
          <cell r="G2094" t="str">
            <v>SW CALSER v5.2</v>
          </cell>
          <cell r="H2094" t="str">
            <v>OF4639</v>
          </cell>
          <cell r="I2094">
            <v>10</v>
          </cell>
          <cell r="J2094">
            <v>2</v>
          </cell>
          <cell r="K2094">
            <v>2</v>
          </cell>
          <cell r="L2094">
            <v>0</v>
          </cell>
          <cell r="M2094">
            <v>1</v>
          </cell>
          <cell r="N2094" t="str">
            <v>-</v>
          </cell>
          <cell r="O2094" t="str">
            <v>-</v>
          </cell>
          <cell r="P2094" t="str">
            <v>-</v>
          </cell>
          <cell r="Q2094" t="str">
            <v>-</v>
          </cell>
          <cell r="R2094" t="str">
            <v>AP</v>
          </cell>
          <cell r="S2094" t="str">
            <v>-</v>
          </cell>
          <cell r="T2094" t="str">
            <v>-</v>
          </cell>
          <cell r="U2094">
            <v>43179</v>
          </cell>
          <cell r="V2094">
            <v>43193</v>
          </cell>
          <cell r="W2094">
            <v>43193</v>
          </cell>
          <cell r="X2094">
            <v>13</v>
          </cell>
          <cell r="Y2094">
            <v>43181</v>
          </cell>
          <cell r="Z2094">
            <v>-11</v>
          </cell>
        </row>
        <row r="2095">
          <cell r="C2095">
            <v>4641</v>
          </cell>
          <cell r="D2095" t="str">
            <v>AGRENE</v>
          </cell>
          <cell r="E2095">
            <v>2018</v>
          </cell>
          <cell r="F2095" t="str">
            <v>OB</v>
          </cell>
          <cell r="G2095" t="str">
            <v>RTU I.A.T. TALUS C.H.ESPONELLA v1.0</v>
          </cell>
          <cell r="H2095" t="str">
            <v>IND</v>
          </cell>
          <cell r="I2095">
            <v>4</v>
          </cell>
          <cell r="J2095">
            <v>7.5</v>
          </cell>
          <cell r="K2095">
            <v>0</v>
          </cell>
          <cell r="L2095">
            <v>7.5</v>
          </cell>
          <cell r="M2095">
            <v>0</v>
          </cell>
          <cell r="N2095" t="str">
            <v>-</v>
          </cell>
          <cell r="O2095" t="str">
            <v>-</v>
          </cell>
          <cell r="P2095" t="str">
            <v>EMM</v>
          </cell>
          <cell r="Q2095" t="str">
            <v>-</v>
          </cell>
          <cell r="R2095" t="str">
            <v>-</v>
          </cell>
          <cell r="S2095" t="str">
            <v>-</v>
          </cell>
          <cell r="T2095" t="str">
            <v>-</v>
          </cell>
          <cell r="U2095">
            <v>43180</v>
          </cell>
          <cell r="V2095">
            <v>43196</v>
          </cell>
          <cell r="W2095">
            <v>43196</v>
          </cell>
          <cell r="X2095">
            <v>15</v>
          </cell>
          <cell r="Y2095"/>
          <cell r="Z2095" t="str">
            <v/>
          </cell>
        </row>
        <row r="2096">
          <cell r="C2096">
            <v>4642</v>
          </cell>
          <cell r="D2096" t="str">
            <v>ELEMON</v>
          </cell>
          <cell r="E2096">
            <v>2018</v>
          </cell>
          <cell r="F2096" t="str">
            <v>TA</v>
          </cell>
          <cell r="G2096" t="str">
            <v>CC SCADA MONTESLUZ v2.2</v>
          </cell>
          <cell r="H2096" t="str">
            <v>IND</v>
          </cell>
          <cell r="I2096">
            <v>4</v>
          </cell>
          <cell r="J2096">
            <v>4</v>
          </cell>
          <cell r="K2096">
            <v>4</v>
          </cell>
          <cell r="L2096">
            <v>0</v>
          </cell>
          <cell r="M2096">
            <v>1</v>
          </cell>
          <cell r="N2096" t="str">
            <v>-</v>
          </cell>
          <cell r="O2096" t="str">
            <v>-</v>
          </cell>
          <cell r="P2096" t="str">
            <v>-</v>
          </cell>
          <cell r="Q2096" t="str">
            <v>-</v>
          </cell>
          <cell r="R2096" t="str">
            <v>AP</v>
          </cell>
          <cell r="S2096" t="str">
            <v>-</v>
          </cell>
          <cell r="T2096" t="str">
            <v>-</v>
          </cell>
          <cell r="U2096">
            <v>43181</v>
          </cell>
          <cell r="V2096">
            <v>43196</v>
          </cell>
          <cell r="W2096">
            <v>43196</v>
          </cell>
          <cell r="X2096">
            <v>14</v>
          </cell>
          <cell r="Y2096">
            <v>43199</v>
          </cell>
          <cell r="Z2096">
            <v>3</v>
          </cell>
        </row>
        <row r="2097">
          <cell r="C2097">
            <v>4643</v>
          </cell>
          <cell r="D2097" t="str">
            <v>ELEEBR</v>
          </cell>
          <cell r="E2097">
            <v>2018</v>
          </cell>
          <cell r="F2097" t="str">
            <v>TA</v>
          </cell>
          <cell r="G2097" t="str">
            <v>CCSat EEBRO v11,1</v>
          </cell>
          <cell r="H2097" t="str">
            <v>PPAL</v>
          </cell>
          <cell r="I2097">
            <v>5</v>
          </cell>
          <cell r="J2097">
            <v>9</v>
          </cell>
          <cell r="K2097">
            <v>13</v>
          </cell>
          <cell r="L2097">
            <v>-4</v>
          </cell>
          <cell r="M2097">
            <v>1.4444444444444444</v>
          </cell>
          <cell r="N2097" t="str">
            <v>-</v>
          </cell>
          <cell r="O2097" t="str">
            <v>-</v>
          </cell>
          <cell r="P2097" t="str">
            <v>-</v>
          </cell>
          <cell r="Q2097" t="str">
            <v>-</v>
          </cell>
          <cell r="R2097" t="str">
            <v>TRS</v>
          </cell>
          <cell r="S2097" t="str">
            <v>-</v>
          </cell>
          <cell r="T2097" t="str">
            <v>-</v>
          </cell>
          <cell r="U2097">
            <v>43181</v>
          </cell>
          <cell r="V2097">
            <v>43210</v>
          </cell>
          <cell r="W2097">
            <v>43360</v>
          </cell>
          <cell r="X2097">
            <v>28</v>
          </cell>
          <cell r="Y2097">
            <v>43360</v>
          </cell>
          <cell r="Z2097">
            <v>0</v>
          </cell>
        </row>
        <row r="2098">
          <cell r="C2098">
            <v>4644</v>
          </cell>
          <cell r="D2098" t="str">
            <v>SITEL</v>
          </cell>
          <cell r="E2098">
            <v>2018</v>
          </cell>
          <cell r="F2098" t="str">
            <v>TA</v>
          </cell>
          <cell r="G2098" t="str">
            <v>SW CCSat EEBRO v11.1</v>
          </cell>
          <cell r="H2098" t="str">
            <v>OF4643</v>
          </cell>
          <cell r="I2098">
            <v>4</v>
          </cell>
          <cell r="J2098">
            <v>48</v>
          </cell>
          <cell r="K2098">
            <v>34.75</v>
          </cell>
          <cell r="L2098">
            <v>13.25</v>
          </cell>
          <cell r="M2098">
            <v>0.72395833333333337</v>
          </cell>
          <cell r="N2098" t="str">
            <v>-</v>
          </cell>
          <cell r="O2098" t="str">
            <v>-</v>
          </cell>
          <cell r="P2098" t="str">
            <v>-</v>
          </cell>
          <cell r="Q2098" t="str">
            <v>-</v>
          </cell>
          <cell r="R2098" t="str">
            <v>TRS</v>
          </cell>
          <cell r="S2098" t="str">
            <v>-</v>
          </cell>
          <cell r="T2098" t="str">
            <v>-</v>
          </cell>
          <cell r="U2098">
            <v>43181</v>
          </cell>
          <cell r="V2098">
            <v>43210</v>
          </cell>
          <cell r="W2098">
            <v>43278</v>
          </cell>
          <cell r="X2098">
            <v>28</v>
          </cell>
          <cell r="Y2098">
            <v>43278</v>
          </cell>
          <cell r="Z2098">
            <v>0</v>
          </cell>
        </row>
        <row r="2099">
          <cell r="C2099">
            <v>4645</v>
          </cell>
          <cell r="D2099" t="str">
            <v>ELEEBR</v>
          </cell>
          <cell r="E2099">
            <v>2018</v>
          </cell>
          <cell r="F2099" t="str">
            <v>TA</v>
          </cell>
          <cell r="G2099" t="str">
            <v>MANTENIMENT CSSat EEBRO 2018-03</v>
          </cell>
          <cell r="H2099" t="str">
            <v>IND</v>
          </cell>
          <cell r="I2099">
            <v>4</v>
          </cell>
          <cell r="J2099">
            <v>5</v>
          </cell>
          <cell r="K2099">
            <v>5.75</v>
          </cell>
          <cell r="L2099">
            <v>-0.75</v>
          </cell>
          <cell r="M2099">
            <v>1.1499999999999999</v>
          </cell>
          <cell r="N2099" t="str">
            <v>-</v>
          </cell>
          <cell r="O2099" t="str">
            <v>-</v>
          </cell>
          <cell r="P2099" t="str">
            <v>-</v>
          </cell>
          <cell r="Q2099" t="str">
            <v>-</v>
          </cell>
          <cell r="R2099" t="str">
            <v>TRS</v>
          </cell>
          <cell r="S2099" t="str">
            <v>-</v>
          </cell>
          <cell r="T2099" t="str">
            <v>-</v>
          </cell>
          <cell r="U2099">
            <v>43181</v>
          </cell>
          <cell r="V2099">
            <v>43190</v>
          </cell>
          <cell r="W2099">
            <v>43190</v>
          </cell>
          <cell r="X2099">
            <v>9</v>
          </cell>
          <cell r="Y2099">
            <v>43190</v>
          </cell>
          <cell r="Z2099">
            <v>0</v>
          </cell>
        </row>
        <row r="2100">
          <cell r="C2100">
            <v>4646</v>
          </cell>
          <cell r="D2100" t="str">
            <v>EYPESA</v>
          </cell>
          <cell r="E2100">
            <v>2018</v>
          </cell>
          <cell r="F2100" t="str">
            <v>TA</v>
          </cell>
          <cell r="G2100" t="str">
            <v>RTU CAP-PRX-12 v3.3</v>
          </cell>
          <cell r="H2100" t="str">
            <v>OF4027</v>
          </cell>
          <cell r="I2100">
            <v>4</v>
          </cell>
          <cell r="J2100">
            <v>1</v>
          </cell>
          <cell r="K2100">
            <v>0.51</v>
          </cell>
          <cell r="L2100">
            <v>0.49</v>
          </cell>
          <cell r="M2100">
            <v>0.51</v>
          </cell>
          <cell r="N2100" t="str">
            <v>-</v>
          </cell>
          <cell r="O2100" t="str">
            <v>-</v>
          </cell>
          <cell r="P2100" t="str">
            <v>EMM</v>
          </cell>
          <cell r="Q2100" t="str">
            <v>-</v>
          </cell>
          <cell r="R2100" t="str">
            <v>-</v>
          </cell>
          <cell r="S2100" t="str">
            <v>-</v>
          </cell>
          <cell r="T2100" t="str">
            <v>-</v>
          </cell>
          <cell r="U2100">
            <v>43185</v>
          </cell>
          <cell r="V2100">
            <v>43185</v>
          </cell>
          <cell r="W2100">
            <v>43185</v>
          </cell>
          <cell r="X2100">
            <v>0</v>
          </cell>
          <cell r="Y2100">
            <v>43185</v>
          </cell>
          <cell r="Z2100">
            <v>0</v>
          </cell>
        </row>
        <row r="2101">
          <cell r="C2101">
            <v>4647</v>
          </cell>
          <cell r="D2101" t="str">
            <v>ELEEBR</v>
          </cell>
          <cell r="E2101">
            <v>2018</v>
          </cell>
          <cell r="F2101" t="str">
            <v>TA</v>
          </cell>
          <cell r="G2101" t="str">
            <v>RTU C.T. PUEBLO ENVEJA v2.0</v>
          </cell>
          <cell r="H2101" t="str">
            <v>OF3881</v>
          </cell>
          <cell r="I2101">
            <v>6</v>
          </cell>
          <cell r="J2101">
            <v>11.11</v>
          </cell>
          <cell r="K2101">
            <v>4.95</v>
          </cell>
          <cell r="L2101">
            <v>6.1599999999999993</v>
          </cell>
          <cell r="M2101">
            <v>0.44554455445544561</v>
          </cell>
          <cell r="N2101" t="str">
            <v>-</v>
          </cell>
          <cell r="O2101" t="str">
            <v>-</v>
          </cell>
          <cell r="P2101" t="str">
            <v>-</v>
          </cell>
          <cell r="Q2101" t="str">
            <v>-</v>
          </cell>
          <cell r="R2101" t="str">
            <v>RVC</v>
          </cell>
          <cell r="S2101" t="str">
            <v>-</v>
          </cell>
          <cell r="T2101" t="str">
            <v>-</v>
          </cell>
          <cell r="U2101">
            <v>43171</v>
          </cell>
          <cell r="V2101">
            <v>43280</v>
          </cell>
          <cell r="W2101">
            <v>43312</v>
          </cell>
          <cell r="X2101">
            <v>107</v>
          </cell>
          <cell r="Y2101">
            <v>43312</v>
          </cell>
          <cell r="Z2101">
            <v>0</v>
          </cell>
        </row>
        <row r="2102">
          <cell r="C2102">
            <v>4648</v>
          </cell>
          <cell r="D2102" t="str">
            <v>PEUSA</v>
          </cell>
          <cell r="E2102">
            <v>2018</v>
          </cell>
          <cell r="F2102" t="str">
            <v>TA</v>
          </cell>
          <cell r="G2102" t="str">
            <v>Inst. i PEM RTU CT-214 ARSEGUEL v1.0</v>
          </cell>
          <cell r="H2102" t="str">
            <v>IND</v>
          </cell>
          <cell r="I2102">
            <v>6</v>
          </cell>
          <cell r="J2102">
            <v>11.5</v>
          </cell>
          <cell r="K2102">
            <v>9.5</v>
          </cell>
          <cell r="L2102">
            <v>2</v>
          </cell>
          <cell r="M2102">
            <v>0.82608695652173914</v>
          </cell>
          <cell r="N2102" t="str">
            <v>-</v>
          </cell>
          <cell r="O2102" t="str">
            <v>-</v>
          </cell>
          <cell r="P2102" t="str">
            <v>-</v>
          </cell>
          <cell r="Q2102" t="str">
            <v>-</v>
          </cell>
          <cell r="R2102" t="str">
            <v>TRS</v>
          </cell>
          <cell r="S2102" t="str">
            <v>-</v>
          </cell>
          <cell r="T2102" t="str">
            <v>-</v>
          </cell>
          <cell r="U2102">
            <v>43185</v>
          </cell>
          <cell r="V2102">
            <v>43217</v>
          </cell>
          <cell r="W2102">
            <v>43413</v>
          </cell>
          <cell r="X2102">
            <v>31</v>
          </cell>
          <cell r="Y2102">
            <v>43413</v>
          </cell>
          <cell r="Z2102">
            <v>0</v>
          </cell>
        </row>
        <row r="2103">
          <cell r="C2103">
            <v>4649</v>
          </cell>
          <cell r="D2103" t="str">
            <v>SERGAR</v>
          </cell>
          <cell r="E2103">
            <v>2018</v>
          </cell>
          <cell r="F2103" t="str">
            <v>TA</v>
          </cell>
          <cell r="G2103" t="str">
            <v>MANTENIMENT SCADA TEDIS.Net SERVILIANO 01/04/2018 - 31/03/2019</v>
          </cell>
          <cell r="H2103" t="str">
            <v>IND</v>
          </cell>
          <cell r="I2103"/>
          <cell r="J2103">
            <v>16</v>
          </cell>
          <cell r="K2103">
            <v>31.25</v>
          </cell>
          <cell r="L2103">
            <v>-15.25</v>
          </cell>
          <cell r="M2103">
            <v>1.953125</v>
          </cell>
          <cell r="N2103" t="str">
            <v>-</v>
          </cell>
          <cell r="O2103" t="str">
            <v>-</v>
          </cell>
          <cell r="P2103" t="str">
            <v>-</v>
          </cell>
          <cell r="Q2103" t="str">
            <v>JMG</v>
          </cell>
          <cell r="R2103" t="str">
            <v>-</v>
          </cell>
          <cell r="S2103" t="str">
            <v>-</v>
          </cell>
          <cell r="T2103" t="str">
            <v>-</v>
          </cell>
          <cell r="U2103">
            <v>43191</v>
          </cell>
          <cell r="V2103">
            <v>43555</v>
          </cell>
          <cell r="W2103">
            <v>43555</v>
          </cell>
          <cell r="X2103">
            <v>360</v>
          </cell>
          <cell r="Y2103">
            <v>43555</v>
          </cell>
          <cell r="Z2103">
            <v>0</v>
          </cell>
        </row>
        <row r="2104">
          <cell r="C2104">
            <v>4650</v>
          </cell>
          <cell r="D2104" t="str">
            <v>EOSA</v>
          </cell>
          <cell r="E2104">
            <v>2018</v>
          </cell>
          <cell r="F2104" t="str">
            <v>TA</v>
          </cell>
          <cell r="G2104" t="str">
            <v>MANTENIMENT SCADA TEDIS.Net EOSA 01/04/2018 - 31/03/2019</v>
          </cell>
          <cell r="H2104" t="str">
            <v>IND</v>
          </cell>
          <cell r="I2104"/>
          <cell r="J2104">
            <v>22</v>
          </cell>
          <cell r="K2104">
            <v>81.25</v>
          </cell>
          <cell r="L2104">
            <v>-59.25</v>
          </cell>
          <cell r="M2104">
            <v>3.6931818181818183</v>
          </cell>
          <cell r="N2104" t="str">
            <v>-</v>
          </cell>
          <cell r="O2104" t="str">
            <v>-</v>
          </cell>
          <cell r="P2104" t="str">
            <v>-</v>
          </cell>
          <cell r="Q2104" t="str">
            <v>JMG</v>
          </cell>
          <cell r="R2104" t="str">
            <v>-</v>
          </cell>
          <cell r="S2104" t="str">
            <v>-</v>
          </cell>
          <cell r="T2104" t="str">
            <v>-</v>
          </cell>
          <cell r="U2104">
            <v>43191</v>
          </cell>
          <cell r="V2104">
            <v>43555</v>
          </cell>
          <cell r="W2104">
            <v>43555</v>
          </cell>
          <cell r="X2104">
            <v>360</v>
          </cell>
          <cell r="Y2104">
            <v>43555</v>
          </cell>
          <cell r="Z2104">
            <v>0</v>
          </cell>
        </row>
        <row r="2105">
          <cell r="C2105">
            <v>4651</v>
          </cell>
          <cell r="D2105" t="str">
            <v>ELEARD</v>
          </cell>
          <cell r="E2105">
            <v>2018</v>
          </cell>
          <cell r="F2105" t="str">
            <v>TA</v>
          </cell>
          <cell r="G2105" t="str">
            <v>MANTENIMENT SCADA TEDIS.Net ARDALES 01/04/2018 - 31/03/2019</v>
          </cell>
          <cell r="H2105" t="str">
            <v>IND</v>
          </cell>
          <cell r="I2105"/>
          <cell r="J2105">
            <v>16</v>
          </cell>
          <cell r="K2105">
            <v>37.25</v>
          </cell>
          <cell r="L2105">
            <v>-21.25</v>
          </cell>
          <cell r="M2105">
            <v>2.328125</v>
          </cell>
          <cell r="N2105" t="str">
            <v>-</v>
          </cell>
          <cell r="O2105" t="str">
            <v>-</v>
          </cell>
          <cell r="P2105" t="str">
            <v>-</v>
          </cell>
          <cell r="Q2105" t="str">
            <v>JMG</v>
          </cell>
          <cell r="R2105" t="str">
            <v>-</v>
          </cell>
          <cell r="S2105" t="str">
            <v>-</v>
          </cell>
          <cell r="T2105" t="str">
            <v>-</v>
          </cell>
          <cell r="U2105">
            <v>43191</v>
          </cell>
          <cell r="V2105">
            <v>43555</v>
          </cell>
          <cell r="W2105">
            <v>43555</v>
          </cell>
          <cell r="X2105">
            <v>360</v>
          </cell>
          <cell r="Y2105">
            <v>43555</v>
          </cell>
          <cell r="Z2105">
            <v>0</v>
          </cell>
        </row>
        <row r="2106">
          <cell r="C2106">
            <v>4652</v>
          </cell>
          <cell r="D2106" t="str">
            <v>SERRON</v>
          </cell>
          <cell r="E2106">
            <v>2018</v>
          </cell>
          <cell r="F2106" t="str">
            <v>TA</v>
          </cell>
          <cell r="G2106" t="str">
            <v>Re-Instal.lacio CSSat SERRANIA</v>
          </cell>
          <cell r="H2106" t="str">
            <v>IND</v>
          </cell>
          <cell r="I2106"/>
          <cell r="J2106">
            <v>4</v>
          </cell>
          <cell r="K2106">
            <v>4</v>
          </cell>
          <cell r="L2106">
            <v>0</v>
          </cell>
          <cell r="M2106">
            <v>1</v>
          </cell>
          <cell r="N2106" t="str">
            <v>-</v>
          </cell>
          <cell r="O2106" t="str">
            <v>-</v>
          </cell>
          <cell r="P2106" t="str">
            <v>-</v>
          </cell>
          <cell r="Q2106" t="str">
            <v>-</v>
          </cell>
          <cell r="R2106" t="str">
            <v>TRS</v>
          </cell>
          <cell r="S2106" t="str">
            <v>-</v>
          </cell>
          <cell r="T2106" t="str">
            <v>-</v>
          </cell>
          <cell r="U2106">
            <v>43194</v>
          </cell>
          <cell r="V2106">
            <v>43201</v>
          </cell>
          <cell r="W2106">
            <v>43201</v>
          </cell>
          <cell r="X2106">
            <v>7</v>
          </cell>
          <cell r="Y2106">
            <v>43196</v>
          </cell>
          <cell r="Z2106">
            <v>-5</v>
          </cell>
        </row>
        <row r="2107">
          <cell r="C2107">
            <v>4653</v>
          </cell>
          <cell r="D2107" t="str">
            <v>PEUSA</v>
          </cell>
          <cell r="E2107">
            <v>2018</v>
          </cell>
          <cell r="F2107" t="str">
            <v>TA</v>
          </cell>
          <cell r="G2107" t="str">
            <v>RTU CT-334 CENTRE INDUSTRIAL v1.0</v>
          </cell>
          <cell r="H2107" t="str">
            <v>PPAL</v>
          </cell>
          <cell r="I2107"/>
          <cell r="J2107">
            <v>0.25</v>
          </cell>
          <cell r="K2107">
            <v>0.25</v>
          </cell>
          <cell r="L2107">
            <v>0</v>
          </cell>
          <cell r="M2107">
            <v>1</v>
          </cell>
          <cell r="N2107" t="str">
            <v>-</v>
          </cell>
          <cell r="O2107" t="str">
            <v>-</v>
          </cell>
          <cell r="P2107" t="str">
            <v>EMM</v>
          </cell>
          <cell r="Q2107" t="str">
            <v>-</v>
          </cell>
          <cell r="R2107" t="str">
            <v>-</v>
          </cell>
          <cell r="S2107" t="str">
            <v>-</v>
          </cell>
          <cell r="T2107" t="str">
            <v>-</v>
          </cell>
          <cell r="U2107">
            <v>43187</v>
          </cell>
          <cell r="V2107">
            <v>43217</v>
          </cell>
          <cell r="W2107">
            <v>43217</v>
          </cell>
          <cell r="X2107">
            <v>29</v>
          </cell>
          <cell r="Y2107">
            <v>43199</v>
          </cell>
          <cell r="Z2107">
            <v>-18</v>
          </cell>
        </row>
        <row r="2108">
          <cell r="C2108">
            <v>4654</v>
          </cell>
          <cell r="D2108" t="str">
            <v>PEUSA</v>
          </cell>
          <cell r="E2108">
            <v>2018</v>
          </cell>
          <cell r="F2108" t="str">
            <v>TA</v>
          </cell>
          <cell r="G2108" t="str">
            <v>Inst. i PEM RTU CT-334 CENTRE INDUSTRIAL v1.0</v>
          </cell>
          <cell r="H2108" t="str">
            <v>OF4653</v>
          </cell>
          <cell r="I2108"/>
          <cell r="J2108">
            <v>13.5</v>
          </cell>
          <cell r="K2108">
            <v>12.5</v>
          </cell>
          <cell r="L2108">
            <v>1</v>
          </cell>
          <cell r="M2108">
            <v>0.92592592592592593</v>
          </cell>
          <cell r="N2108" t="str">
            <v>-</v>
          </cell>
          <cell r="O2108" t="str">
            <v>-</v>
          </cell>
          <cell r="P2108" t="str">
            <v>-</v>
          </cell>
          <cell r="Q2108" t="str">
            <v>-</v>
          </cell>
          <cell r="R2108" t="str">
            <v>TRS</v>
          </cell>
          <cell r="S2108" t="str">
            <v>-</v>
          </cell>
          <cell r="T2108" t="str">
            <v>-</v>
          </cell>
          <cell r="U2108">
            <v>43187</v>
          </cell>
          <cell r="V2108">
            <v>43217</v>
          </cell>
          <cell r="W2108">
            <v>43278</v>
          </cell>
          <cell r="X2108">
            <v>29</v>
          </cell>
          <cell r="Y2108">
            <v>43278</v>
          </cell>
          <cell r="Z2108">
            <v>0</v>
          </cell>
        </row>
        <row r="2109">
          <cell r="C2109">
            <v>4655</v>
          </cell>
          <cell r="D2109" t="str">
            <v>SITEL</v>
          </cell>
          <cell r="E2109">
            <v>2018</v>
          </cell>
          <cell r="F2109" t="str">
            <v>TA</v>
          </cell>
          <cell r="G2109" t="str">
            <v>1 x Manguera COM CAP32 - nPort-5110</v>
          </cell>
          <cell r="H2109" t="str">
            <v>OF4653</v>
          </cell>
          <cell r="I2109"/>
          <cell r="J2109">
            <v>0.30000000000000004</v>
          </cell>
          <cell r="K2109">
            <v>0.47</v>
          </cell>
          <cell r="L2109">
            <v>-0.16999999999999993</v>
          </cell>
          <cell r="M2109">
            <v>1.5666666666666664</v>
          </cell>
          <cell r="N2109" t="str">
            <v>-</v>
          </cell>
          <cell r="O2109" t="str">
            <v>-</v>
          </cell>
          <cell r="P2109" t="str">
            <v>EMM</v>
          </cell>
          <cell r="Q2109" t="str">
            <v>-</v>
          </cell>
          <cell r="R2109" t="str">
            <v>-</v>
          </cell>
          <cell r="S2109" t="str">
            <v>-</v>
          </cell>
          <cell r="T2109" t="str">
            <v>-</v>
          </cell>
          <cell r="U2109">
            <v>43187</v>
          </cell>
          <cell r="V2109">
            <v>43217</v>
          </cell>
          <cell r="W2109">
            <v>43217</v>
          </cell>
          <cell r="X2109">
            <v>29</v>
          </cell>
          <cell r="Y2109">
            <v>43199</v>
          </cell>
          <cell r="Z2109">
            <v>-18</v>
          </cell>
        </row>
        <row r="2110">
          <cell r="C2110">
            <v>4656</v>
          </cell>
          <cell r="D2110" t="str">
            <v>EYPESA</v>
          </cell>
          <cell r="E2110">
            <v>2018</v>
          </cell>
          <cell r="F2110" t="str">
            <v>TA</v>
          </cell>
          <cell r="G2110" t="str">
            <v>Reparacio RTU C.T. FEU v1.0</v>
          </cell>
          <cell r="H2110" t="str">
            <v>IND</v>
          </cell>
          <cell r="I2110"/>
          <cell r="J2110">
            <v>8</v>
          </cell>
          <cell r="K2110">
            <v>7.75</v>
          </cell>
          <cell r="L2110">
            <v>0.25</v>
          </cell>
          <cell r="M2110">
            <v>0.96875</v>
          </cell>
          <cell r="N2110" t="str">
            <v>-</v>
          </cell>
          <cell r="O2110" t="str">
            <v>-</v>
          </cell>
          <cell r="P2110" t="str">
            <v>AMX</v>
          </cell>
          <cell r="Q2110" t="str">
            <v>-</v>
          </cell>
          <cell r="R2110" t="str">
            <v>-</v>
          </cell>
          <cell r="S2110" t="str">
            <v>-</v>
          </cell>
          <cell r="T2110" t="str">
            <v>-</v>
          </cell>
          <cell r="U2110">
            <v>43193</v>
          </cell>
          <cell r="V2110">
            <v>43196</v>
          </cell>
          <cell r="W2110">
            <v>43196</v>
          </cell>
          <cell r="X2110">
            <v>3</v>
          </cell>
          <cell r="Y2110">
            <v>43196</v>
          </cell>
          <cell r="Z2110">
            <v>0</v>
          </cell>
        </row>
        <row r="2111">
          <cell r="C2111">
            <v>4657</v>
          </cell>
          <cell r="D2111" t="str">
            <v>ELESUD</v>
          </cell>
          <cell r="E2111">
            <v>2018</v>
          </cell>
          <cell r="F2111" t="str">
            <v>TA</v>
          </cell>
          <cell r="G2111" t="str">
            <v>MANTENIMENT CSSat SUDANELL 2018-04</v>
          </cell>
          <cell r="H2111" t="str">
            <v>IND</v>
          </cell>
          <cell r="I2111"/>
          <cell r="J2111">
            <v>4</v>
          </cell>
          <cell r="K2111">
            <v>4</v>
          </cell>
          <cell r="L2111">
            <v>0</v>
          </cell>
          <cell r="M2111">
            <v>1</v>
          </cell>
          <cell r="N2111" t="str">
            <v>-</v>
          </cell>
          <cell r="O2111" t="str">
            <v>-</v>
          </cell>
          <cell r="P2111" t="str">
            <v>-</v>
          </cell>
          <cell r="Q2111" t="str">
            <v>-</v>
          </cell>
          <cell r="R2111" t="str">
            <v>TRS</v>
          </cell>
          <cell r="S2111" t="str">
            <v>-</v>
          </cell>
          <cell r="T2111" t="str">
            <v>-</v>
          </cell>
          <cell r="U2111">
            <v>43191</v>
          </cell>
          <cell r="V2111">
            <v>43220</v>
          </cell>
          <cell r="W2111">
            <v>43220</v>
          </cell>
          <cell r="X2111">
            <v>29</v>
          </cell>
          <cell r="Y2111">
            <v>43220</v>
          </cell>
          <cell r="Z2111">
            <v>0</v>
          </cell>
        </row>
        <row r="2112">
          <cell r="C2112">
            <v>4658</v>
          </cell>
          <cell r="D2112" t="str">
            <v>EMSA</v>
          </cell>
          <cell r="E2112">
            <v>2018</v>
          </cell>
          <cell r="F2112" t="str">
            <v>TA</v>
          </cell>
          <cell r="G2112" t="str">
            <v>MANTENIMENT CSSat EMSA 2018-04</v>
          </cell>
          <cell r="H2112" t="str">
            <v>IND</v>
          </cell>
          <cell r="I2112"/>
          <cell r="J2112">
            <v>6</v>
          </cell>
          <cell r="K2112">
            <v>3.25</v>
          </cell>
          <cell r="L2112">
            <v>2.75</v>
          </cell>
          <cell r="M2112">
            <v>0.54166666666666663</v>
          </cell>
          <cell r="N2112" t="str">
            <v>-</v>
          </cell>
          <cell r="O2112" t="str">
            <v>-</v>
          </cell>
          <cell r="P2112" t="str">
            <v>-</v>
          </cell>
          <cell r="Q2112" t="str">
            <v>-</v>
          </cell>
          <cell r="R2112" t="str">
            <v>TRS</v>
          </cell>
          <cell r="S2112" t="str">
            <v>-</v>
          </cell>
          <cell r="T2112" t="str">
            <v>-</v>
          </cell>
          <cell r="U2112">
            <v>43191</v>
          </cell>
          <cell r="V2112">
            <v>43220</v>
          </cell>
          <cell r="W2112">
            <v>43220</v>
          </cell>
          <cell r="X2112">
            <v>29</v>
          </cell>
          <cell r="Y2112">
            <v>43220</v>
          </cell>
          <cell r="Z2112">
            <v>0</v>
          </cell>
        </row>
        <row r="2113">
          <cell r="C2113">
            <v>4659</v>
          </cell>
          <cell r="D2113" t="str">
            <v>SERGAR</v>
          </cell>
          <cell r="E2113">
            <v>2018</v>
          </cell>
          <cell r="F2113" t="str">
            <v>TA</v>
          </cell>
          <cell r="G2113" t="str">
            <v>MANTENIMENT CSSat SERVILIANO 2018-04</v>
          </cell>
          <cell r="H2113" t="str">
            <v>IND</v>
          </cell>
          <cell r="I2113"/>
          <cell r="J2113">
            <v>6</v>
          </cell>
          <cell r="K2113">
            <v>2</v>
          </cell>
          <cell r="L2113">
            <v>4</v>
          </cell>
          <cell r="M2113">
            <v>0.33333333333333331</v>
          </cell>
          <cell r="N2113" t="str">
            <v>-</v>
          </cell>
          <cell r="O2113" t="str">
            <v>-</v>
          </cell>
          <cell r="P2113" t="str">
            <v>-</v>
          </cell>
          <cell r="Q2113" t="str">
            <v>-</v>
          </cell>
          <cell r="R2113" t="str">
            <v>TRS</v>
          </cell>
          <cell r="S2113" t="str">
            <v>-</v>
          </cell>
          <cell r="T2113" t="str">
            <v>-</v>
          </cell>
          <cell r="U2113">
            <v>43191</v>
          </cell>
          <cell r="V2113">
            <v>43220</v>
          </cell>
          <cell r="W2113">
            <v>43220</v>
          </cell>
          <cell r="X2113">
            <v>29</v>
          </cell>
          <cell r="Y2113">
            <v>43220</v>
          </cell>
          <cell r="Z2113">
            <v>0</v>
          </cell>
        </row>
        <row r="2114">
          <cell r="C2114">
            <v>4660</v>
          </cell>
          <cell r="D2114" t="str">
            <v>EAECEU</v>
          </cell>
          <cell r="E2114">
            <v>2018</v>
          </cell>
          <cell r="F2114" t="str">
            <v>TA</v>
          </cell>
          <cell r="G2114" t="str">
            <v>MANTENIMENT CSSat CEUTA 2018-04</v>
          </cell>
          <cell r="H2114" t="str">
            <v>IND</v>
          </cell>
          <cell r="I2114"/>
          <cell r="J2114">
            <v>10</v>
          </cell>
          <cell r="K2114">
            <v>12.5</v>
          </cell>
          <cell r="L2114">
            <v>-2.5</v>
          </cell>
          <cell r="M2114">
            <v>1.25</v>
          </cell>
          <cell r="N2114" t="str">
            <v>-</v>
          </cell>
          <cell r="O2114" t="str">
            <v>-</v>
          </cell>
          <cell r="P2114" t="str">
            <v>-</v>
          </cell>
          <cell r="Q2114" t="str">
            <v>-</v>
          </cell>
          <cell r="R2114" t="str">
            <v>TRS</v>
          </cell>
          <cell r="S2114" t="str">
            <v>-</v>
          </cell>
          <cell r="T2114" t="str">
            <v>-</v>
          </cell>
          <cell r="U2114">
            <v>43191</v>
          </cell>
          <cell r="V2114">
            <v>43220</v>
          </cell>
          <cell r="W2114">
            <v>43220</v>
          </cell>
          <cell r="X2114">
            <v>29</v>
          </cell>
          <cell r="Y2114">
            <v>43220</v>
          </cell>
          <cell r="Z2114">
            <v>0</v>
          </cell>
        </row>
        <row r="2115">
          <cell r="C2115">
            <v>4661</v>
          </cell>
          <cell r="D2115" t="str">
            <v>ELEMON</v>
          </cell>
          <cell r="E2115">
            <v>2018</v>
          </cell>
          <cell r="F2115" t="str">
            <v>TA</v>
          </cell>
          <cell r="G2115" t="str">
            <v>MANTENIMENT CSSat MONTOLIU 2018-04</v>
          </cell>
          <cell r="H2115" t="str">
            <v>IND</v>
          </cell>
          <cell r="I2115"/>
          <cell r="J2115">
            <v>4</v>
          </cell>
          <cell r="K2115">
            <v>3.75</v>
          </cell>
          <cell r="L2115">
            <v>0.25</v>
          </cell>
          <cell r="M2115">
            <v>0.9375</v>
          </cell>
          <cell r="N2115" t="str">
            <v>-</v>
          </cell>
          <cell r="O2115" t="str">
            <v>-</v>
          </cell>
          <cell r="P2115" t="str">
            <v>-</v>
          </cell>
          <cell r="Q2115" t="str">
            <v>-</v>
          </cell>
          <cell r="R2115" t="str">
            <v>TRS</v>
          </cell>
          <cell r="S2115" t="str">
            <v>-</v>
          </cell>
          <cell r="T2115" t="str">
            <v>-</v>
          </cell>
          <cell r="U2115">
            <v>43191</v>
          </cell>
          <cell r="V2115">
            <v>43220</v>
          </cell>
          <cell r="W2115">
            <v>43220</v>
          </cell>
          <cell r="X2115">
            <v>29</v>
          </cell>
          <cell r="Y2115">
            <v>43220</v>
          </cell>
          <cell r="Z2115">
            <v>0</v>
          </cell>
        </row>
        <row r="2116">
          <cell r="C2116">
            <v>4662</v>
          </cell>
          <cell r="D2116" t="str">
            <v>SUMTAR</v>
          </cell>
          <cell r="E2116">
            <v>2018</v>
          </cell>
          <cell r="F2116" t="str">
            <v>TA</v>
          </cell>
          <cell r="G2116" t="str">
            <v>MANTENIMENT CSSat TARRASENSES 2018-04</v>
          </cell>
          <cell r="H2116" t="str">
            <v>IND</v>
          </cell>
          <cell r="I2116"/>
          <cell r="J2116">
            <v>4</v>
          </cell>
          <cell r="K2116">
            <v>4</v>
          </cell>
          <cell r="L2116">
            <v>0</v>
          </cell>
          <cell r="M2116">
            <v>1</v>
          </cell>
          <cell r="N2116" t="str">
            <v>-</v>
          </cell>
          <cell r="O2116" t="str">
            <v>-</v>
          </cell>
          <cell r="P2116" t="str">
            <v>-</v>
          </cell>
          <cell r="Q2116" t="str">
            <v>-</v>
          </cell>
          <cell r="R2116" t="str">
            <v>TRS</v>
          </cell>
          <cell r="S2116" t="str">
            <v>-</v>
          </cell>
          <cell r="T2116" t="str">
            <v>-</v>
          </cell>
          <cell r="U2116">
            <v>43191</v>
          </cell>
          <cell r="V2116">
            <v>43220</v>
          </cell>
          <cell r="W2116">
            <v>43220</v>
          </cell>
          <cell r="X2116">
            <v>29</v>
          </cell>
          <cell r="Y2116">
            <v>43220</v>
          </cell>
          <cell r="Z2116">
            <v>0</v>
          </cell>
        </row>
        <row r="2117">
          <cell r="C2117">
            <v>4663</v>
          </cell>
          <cell r="D2117" t="str">
            <v>ELECAR</v>
          </cell>
          <cell r="E2117">
            <v>2018</v>
          </cell>
          <cell r="F2117" t="str">
            <v>TA</v>
          </cell>
          <cell r="G2117" t="str">
            <v>MANTENIMENT CSSat CARDENER 2018-04</v>
          </cell>
          <cell r="H2117" t="str">
            <v>IND</v>
          </cell>
          <cell r="I2117"/>
          <cell r="J2117">
            <v>5</v>
          </cell>
          <cell r="K2117">
            <v>5</v>
          </cell>
          <cell r="L2117">
            <v>0</v>
          </cell>
          <cell r="M2117">
            <v>1</v>
          </cell>
          <cell r="N2117" t="str">
            <v>-</v>
          </cell>
          <cell r="O2117" t="str">
            <v>-</v>
          </cell>
          <cell r="P2117" t="str">
            <v>-</v>
          </cell>
          <cell r="Q2117" t="str">
            <v>-</v>
          </cell>
          <cell r="R2117" t="str">
            <v>TRS</v>
          </cell>
          <cell r="S2117" t="str">
            <v>-</v>
          </cell>
          <cell r="T2117" t="str">
            <v>-</v>
          </cell>
          <cell r="U2117">
            <v>43191</v>
          </cell>
          <cell r="V2117">
            <v>43220</v>
          </cell>
          <cell r="W2117">
            <v>43220</v>
          </cell>
          <cell r="X2117">
            <v>29</v>
          </cell>
          <cell r="Y2117">
            <v>43220</v>
          </cell>
          <cell r="Z2117">
            <v>0</v>
          </cell>
        </row>
        <row r="2118">
          <cell r="C2118">
            <v>4664</v>
          </cell>
          <cell r="D2118" t="str">
            <v>ENEBEN</v>
          </cell>
          <cell r="E2118">
            <v>2018</v>
          </cell>
          <cell r="F2118" t="str">
            <v>TA</v>
          </cell>
          <cell r="G2118" t="str">
            <v>MANTENIMENT CSSat BENASQUE 2018-04</v>
          </cell>
          <cell r="H2118" t="str">
            <v>IND</v>
          </cell>
          <cell r="I2118"/>
          <cell r="J2118">
            <v>4</v>
          </cell>
          <cell r="K2118">
            <v>4.25</v>
          </cell>
          <cell r="L2118">
            <v>-0.25</v>
          </cell>
          <cell r="M2118">
            <v>1.0625</v>
          </cell>
          <cell r="N2118" t="str">
            <v>-</v>
          </cell>
          <cell r="O2118" t="str">
            <v>-</v>
          </cell>
          <cell r="P2118" t="str">
            <v>-</v>
          </cell>
          <cell r="Q2118" t="str">
            <v>-</v>
          </cell>
          <cell r="R2118" t="str">
            <v>TRS</v>
          </cell>
          <cell r="S2118" t="str">
            <v>-</v>
          </cell>
          <cell r="T2118" t="str">
            <v>-</v>
          </cell>
          <cell r="U2118">
            <v>43191</v>
          </cell>
          <cell r="V2118">
            <v>43220</v>
          </cell>
          <cell r="W2118">
            <v>43220</v>
          </cell>
          <cell r="X2118">
            <v>29</v>
          </cell>
          <cell r="Y2118">
            <v>43220</v>
          </cell>
          <cell r="Z2118">
            <v>0</v>
          </cell>
        </row>
        <row r="2119">
          <cell r="C2119"/>
          <cell r="D2119"/>
          <cell r="E2119"/>
          <cell r="F2119"/>
          <cell r="G2119"/>
          <cell r="H2119"/>
          <cell r="I2119"/>
          <cell r="J2119">
            <v>264.41000000000003</v>
          </cell>
          <cell r="K2119">
            <v>332.59000000000003</v>
          </cell>
          <cell r="L2119">
            <v>-68.180000000000007</v>
          </cell>
          <cell r="M2119"/>
          <cell r="N2119"/>
          <cell r="O2119"/>
          <cell r="P2119"/>
          <cell r="Q2119"/>
          <cell r="R2119"/>
          <cell r="S2119"/>
          <cell r="T2119"/>
          <cell r="U2119"/>
          <cell r="V2119"/>
          <cell r="W2119"/>
          <cell r="X2119"/>
          <cell r="Y2119"/>
          <cell r="Z2119">
            <v>-60</v>
          </cell>
        </row>
        <row r="2120">
          <cell r="L2120"/>
          <cell r="M2120"/>
          <cell r="Z2120"/>
        </row>
        <row r="2121">
          <cell r="D2121"/>
          <cell r="E2121"/>
          <cell r="F2121"/>
          <cell r="G2121"/>
          <cell r="H2121"/>
          <cell r="I2121"/>
          <cell r="J2121"/>
          <cell r="K2121"/>
          <cell r="L2121"/>
          <cell r="M2121"/>
          <cell r="N2121"/>
          <cell r="O2121"/>
          <cell r="P2121"/>
          <cell r="Q2121"/>
          <cell r="R2121"/>
          <cell r="S2121"/>
          <cell r="T2121"/>
          <cell r="U2121"/>
          <cell r="Z2121"/>
        </row>
        <row r="2122">
          <cell r="D2122"/>
          <cell r="E2122"/>
          <cell r="F2122"/>
          <cell r="G2122"/>
          <cell r="H2122"/>
          <cell r="I2122"/>
          <cell r="J2122"/>
          <cell r="K2122"/>
          <cell r="N2122" t="str">
            <v>APROVISIONAMENTS</v>
          </cell>
          <cell r="O2122" t="str">
            <v>ADMINISTRACIO</v>
          </cell>
          <cell r="P2122" t="str">
            <v>OPERACIONS</v>
          </cell>
          <cell r="Q2122" t="str">
            <v>IMPLEMENTACIO</v>
          </cell>
          <cell r="R2122" t="str">
            <v>DESENVOLUPAMENT</v>
          </cell>
          <cell r="S2122" t="str">
            <v>COMERCIAL</v>
          </cell>
          <cell r="T2122" t="str">
            <v>CONSUL.TELCOMUNIC.</v>
          </cell>
          <cell r="U2122"/>
          <cell r="Z2122"/>
        </row>
        <row r="2123">
          <cell r="N2123"/>
          <cell r="O2123"/>
          <cell r="P2123"/>
          <cell r="Q2123"/>
          <cell r="R2123"/>
          <cell r="S2123"/>
          <cell r="T2123"/>
          <cell r="U2123"/>
          <cell r="Z2123"/>
        </row>
        <row r="2124">
          <cell r="N2124"/>
          <cell r="O2124"/>
          <cell r="P2124"/>
          <cell r="Q2124"/>
          <cell r="R2124"/>
          <cell r="S2124"/>
          <cell r="T2124"/>
          <cell r="U2124"/>
          <cell r="Z2124"/>
        </row>
        <row r="2125">
          <cell r="N2125"/>
          <cell r="O2125"/>
          <cell r="P2125"/>
          <cell r="Q2125"/>
          <cell r="R2125"/>
          <cell r="S2125"/>
          <cell r="T2125"/>
          <cell r="U2125"/>
          <cell r="Z2125"/>
        </row>
        <row r="2126">
          <cell r="E2126"/>
          <cell r="F2126"/>
          <cell r="G2126"/>
          <cell r="H2126"/>
          <cell r="I2126"/>
          <cell r="J2126"/>
          <cell r="K2126"/>
          <cell r="L2126"/>
          <cell r="M2126"/>
          <cell r="N2126"/>
          <cell r="O2126"/>
          <cell r="P2126"/>
          <cell r="Q2126"/>
          <cell r="R2126"/>
          <cell r="S2126"/>
          <cell r="T2126"/>
          <cell r="U2126"/>
          <cell r="Z2126"/>
        </row>
        <row r="2127">
          <cell r="E2127" t="str">
            <v>Projectes (EXTERNS) en curs 2.018</v>
          </cell>
          <cell r="F2127"/>
          <cell r="G2127"/>
          <cell r="H2127"/>
          <cell r="I2127"/>
          <cell r="J2127"/>
          <cell r="K2127"/>
          <cell r="L2127"/>
          <cell r="M2127"/>
          <cell r="N2127"/>
          <cell r="O2127"/>
          <cell r="P2127"/>
          <cell r="Q2127"/>
          <cell r="R2127"/>
          <cell r="S2127"/>
          <cell r="T2127"/>
          <cell r="U2127"/>
          <cell r="Z2127"/>
        </row>
        <row r="2128">
          <cell r="N2128"/>
          <cell r="O2128"/>
          <cell r="P2128"/>
          <cell r="Q2128"/>
          <cell r="R2128"/>
          <cell r="S2128"/>
          <cell r="T2128"/>
          <cell r="U2128"/>
          <cell r="Z2128"/>
        </row>
        <row r="2129">
          <cell r="C2129"/>
          <cell r="D2129"/>
          <cell r="E2129"/>
          <cell r="F2129"/>
          <cell r="G2129"/>
          <cell r="H2129"/>
          <cell r="I2129"/>
          <cell r="J2129"/>
          <cell r="K2129"/>
          <cell r="L2129"/>
          <cell r="M2129"/>
          <cell r="N2129"/>
          <cell r="O2129"/>
          <cell r="P2129"/>
          <cell r="Q2129"/>
          <cell r="R2129"/>
          <cell r="S2129"/>
          <cell r="T2129"/>
          <cell r="U2129"/>
          <cell r="V2129"/>
          <cell r="W2129"/>
          <cell r="X2129"/>
          <cell r="Y2129"/>
          <cell r="Z2129"/>
        </row>
        <row r="2130">
          <cell r="C2130" t="str">
            <v>OF</v>
          </cell>
          <cell r="D2130" t="str">
            <v>CLIENT</v>
          </cell>
          <cell r="E2130" t="str">
            <v>ANY</v>
          </cell>
          <cell r="F2130" t="str">
            <v>STATUS</v>
          </cell>
          <cell r="G2130" t="str">
            <v>PROJECTE</v>
          </cell>
          <cell r="H2130" t="str">
            <v>TIPUS OF o DEPENDENCIA</v>
          </cell>
          <cell r="I2130"/>
          <cell r="J2130" t="str">
            <v>PREV</v>
          </cell>
          <cell r="K2130" t="str">
            <v>TOTAL</v>
          </cell>
          <cell r="L2130" t="str">
            <v>DESV</v>
          </cell>
          <cell r="M2130" t="str">
            <v>AVANÇ</v>
          </cell>
          <cell r="N2130" t="str">
            <v>DPT. IMPLICATS</v>
          </cell>
          <cell r="O2130"/>
          <cell r="P2130"/>
          <cell r="Q2130"/>
          <cell r="R2130"/>
          <cell r="S2130"/>
          <cell r="T2130"/>
          <cell r="U2130" t="str">
            <v>DATA</v>
          </cell>
          <cell r="V2130" t="str">
            <v>DATA</v>
          </cell>
          <cell r="W2130" t="str">
            <v>DATA</v>
          </cell>
          <cell r="X2130" t="str">
            <v>DURADA</v>
          </cell>
          <cell r="Y2130" t="str">
            <v>DATA</v>
          </cell>
          <cell r="Z2130" t="str">
            <v>DESVIAC.</v>
          </cell>
        </row>
        <row r="2131">
          <cell r="C2131"/>
          <cell r="D2131"/>
          <cell r="E2131"/>
          <cell r="F2131"/>
          <cell r="G2131"/>
          <cell r="H2131"/>
          <cell r="I2131"/>
          <cell r="J2131"/>
          <cell r="K2131" t="str">
            <v>REAL</v>
          </cell>
          <cell r="L2131"/>
          <cell r="M2131"/>
          <cell r="N2131"/>
          <cell r="O2131"/>
          <cell r="P2131"/>
          <cell r="Q2131"/>
          <cell r="R2131"/>
          <cell r="S2131"/>
          <cell r="T2131"/>
          <cell r="U2131" t="str">
            <v>INICI</v>
          </cell>
          <cell r="V2131" t="str">
            <v>ENTREGA</v>
          </cell>
          <cell r="W2131" t="str">
            <v>REVISADA</v>
          </cell>
          <cell r="X2131"/>
          <cell r="Y2131" t="str">
            <v>ACCEP.</v>
          </cell>
          <cell r="Z2131"/>
        </row>
        <row r="2132">
          <cell r="C2132"/>
          <cell r="D2132"/>
          <cell r="E2132"/>
          <cell r="F2132"/>
          <cell r="G2132"/>
          <cell r="H2132"/>
          <cell r="I2132"/>
          <cell r="J2132"/>
          <cell r="K2132"/>
          <cell r="L2132"/>
          <cell r="M2132"/>
          <cell r="N2132"/>
          <cell r="O2132"/>
          <cell r="P2132"/>
          <cell r="Q2132"/>
          <cell r="R2132"/>
          <cell r="S2132"/>
          <cell r="T2132"/>
          <cell r="U2132"/>
          <cell r="V2132"/>
          <cell r="W2132"/>
          <cell r="X2132"/>
          <cell r="Y2132"/>
          <cell r="Z2132"/>
        </row>
        <row r="2133">
          <cell r="C2133">
            <v>4665</v>
          </cell>
          <cell r="D2133" t="str">
            <v>ELEALB</v>
          </cell>
          <cell r="E2133">
            <v>2018</v>
          </cell>
          <cell r="F2133" t="str">
            <v>TA</v>
          </cell>
          <cell r="G2133" t="str">
            <v>MANTENIMENT CSSat ALBATARREC 2018-04</v>
          </cell>
          <cell r="H2133" t="str">
            <v>IND</v>
          </cell>
          <cell r="I2133"/>
          <cell r="J2133">
            <v>4</v>
          </cell>
          <cell r="K2133">
            <v>3</v>
          </cell>
          <cell r="L2133">
            <v>1</v>
          </cell>
          <cell r="M2133">
            <v>0.75</v>
          </cell>
          <cell r="N2133" t="str">
            <v>-</v>
          </cell>
          <cell r="O2133" t="str">
            <v>-</v>
          </cell>
          <cell r="P2133" t="str">
            <v>-</v>
          </cell>
          <cell r="Q2133" t="str">
            <v>-</v>
          </cell>
          <cell r="R2133" t="str">
            <v>TRS</v>
          </cell>
          <cell r="S2133" t="str">
            <v>-</v>
          </cell>
          <cell r="T2133" t="str">
            <v>-</v>
          </cell>
          <cell r="U2133">
            <v>43191</v>
          </cell>
          <cell r="V2133">
            <v>43220</v>
          </cell>
          <cell r="W2133">
            <v>43220</v>
          </cell>
          <cell r="X2133">
            <v>29</v>
          </cell>
          <cell r="Y2133">
            <v>43220</v>
          </cell>
          <cell r="Z2133">
            <v>0</v>
          </cell>
        </row>
        <row r="2134">
          <cell r="C2134">
            <v>4666</v>
          </cell>
          <cell r="D2134" t="str">
            <v>ELTOSE</v>
          </cell>
          <cell r="E2134">
            <v>2018</v>
          </cell>
          <cell r="F2134" t="str">
            <v>TA</v>
          </cell>
          <cell r="G2134" t="str">
            <v>MANTENIMENT CSSat T.SEGRE 2018-04</v>
          </cell>
          <cell r="H2134" t="str">
            <v>IND</v>
          </cell>
          <cell r="I2134"/>
          <cell r="J2134">
            <v>4</v>
          </cell>
          <cell r="K2134">
            <v>4</v>
          </cell>
          <cell r="L2134">
            <v>0</v>
          </cell>
          <cell r="M2134">
            <v>1</v>
          </cell>
          <cell r="N2134" t="str">
            <v>-</v>
          </cell>
          <cell r="O2134" t="str">
            <v>-</v>
          </cell>
          <cell r="P2134" t="str">
            <v>-</v>
          </cell>
          <cell r="Q2134" t="str">
            <v>-</v>
          </cell>
          <cell r="R2134" t="str">
            <v>TRS</v>
          </cell>
          <cell r="S2134" t="str">
            <v>-</v>
          </cell>
          <cell r="T2134" t="str">
            <v>-</v>
          </cell>
          <cell r="U2134">
            <v>43191</v>
          </cell>
          <cell r="V2134">
            <v>43220</v>
          </cell>
          <cell r="W2134">
            <v>43220</v>
          </cell>
          <cell r="X2134">
            <v>29</v>
          </cell>
          <cell r="Y2134">
            <v>43220</v>
          </cell>
          <cell r="Z2134">
            <v>0</v>
          </cell>
        </row>
        <row r="2135">
          <cell r="C2135">
            <v>4667</v>
          </cell>
          <cell r="D2135" t="str">
            <v>ELEPON</v>
          </cell>
          <cell r="E2135">
            <v>2018</v>
          </cell>
          <cell r="F2135" t="str">
            <v>TA</v>
          </cell>
          <cell r="G2135" t="str">
            <v>MANTENIMENT CSSat PONTS 2018-04</v>
          </cell>
          <cell r="H2135" t="str">
            <v>IND</v>
          </cell>
          <cell r="I2135"/>
          <cell r="J2135">
            <v>4</v>
          </cell>
          <cell r="K2135">
            <v>4</v>
          </cell>
          <cell r="L2135">
            <v>0</v>
          </cell>
          <cell r="M2135">
            <v>1</v>
          </cell>
          <cell r="N2135" t="str">
            <v>-</v>
          </cell>
          <cell r="O2135" t="str">
            <v>-</v>
          </cell>
          <cell r="P2135" t="str">
            <v>-</v>
          </cell>
          <cell r="Q2135" t="str">
            <v>-</v>
          </cell>
          <cell r="R2135" t="str">
            <v>TRS</v>
          </cell>
          <cell r="S2135" t="str">
            <v>-</v>
          </cell>
          <cell r="T2135" t="str">
            <v>-</v>
          </cell>
          <cell r="U2135">
            <v>43191</v>
          </cell>
          <cell r="V2135">
            <v>43220</v>
          </cell>
          <cell r="W2135">
            <v>43220</v>
          </cell>
          <cell r="X2135">
            <v>29</v>
          </cell>
          <cell r="Y2135">
            <v>43220</v>
          </cell>
          <cell r="Z2135">
            <v>0</v>
          </cell>
        </row>
        <row r="2136">
          <cell r="C2136">
            <v>4668</v>
          </cell>
          <cell r="D2136" t="str">
            <v>ELEEBR</v>
          </cell>
          <cell r="E2136">
            <v>2018</v>
          </cell>
          <cell r="F2136" t="str">
            <v>TA</v>
          </cell>
          <cell r="G2136" t="str">
            <v>MANTENIMENT CSSat EEBRO 2018-04</v>
          </cell>
          <cell r="H2136" t="str">
            <v>IND</v>
          </cell>
          <cell r="I2136"/>
          <cell r="J2136">
            <v>5</v>
          </cell>
          <cell r="K2136">
            <v>4.5</v>
          </cell>
          <cell r="L2136">
            <v>0.5</v>
          </cell>
          <cell r="M2136">
            <v>0.9</v>
          </cell>
          <cell r="N2136" t="str">
            <v>-</v>
          </cell>
          <cell r="O2136" t="str">
            <v>-</v>
          </cell>
          <cell r="P2136" t="str">
            <v>-</v>
          </cell>
          <cell r="Q2136" t="str">
            <v>-</v>
          </cell>
          <cell r="R2136" t="str">
            <v>TRS</v>
          </cell>
          <cell r="S2136" t="str">
            <v>-</v>
          </cell>
          <cell r="T2136" t="str">
            <v>-</v>
          </cell>
          <cell r="U2136">
            <v>43191</v>
          </cell>
          <cell r="V2136">
            <v>43220</v>
          </cell>
          <cell r="W2136">
            <v>43220</v>
          </cell>
          <cell r="X2136">
            <v>29</v>
          </cell>
          <cell r="Y2136">
            <v>43220</v>
          </cell>
          <cell r="Z2136">
            <v>0</v>
          </cell>
        </row>
        <row r="2137">
          <cell r="C2137">
            <v>4669</v>
          </cell>
          <cell r="D2137" t="str">
            <v>ELSACO</v>
          </cell>
          <cell r="E2137">
            <v>2018</v>
          </cell>
          <cell r="F2137" t="str">
            <v>TA</v>
          </cell>
          <cell r="G2137" t="str">
            <v>MANTENIMENT CSSat STA.COLOMA 2018-03</v>
          </cell>
          <cell r="H2137" t="str">
            <v>IND</v>
          </cell>
          <cell r="I2137">
            <v>10</v>
          </cell>
          <cell r="J2137">
            <v>1.5</v>
          </cell>
          <cell r="K2137">
            <v>1.5</v>
          </cell>
          <cell r="L2137">
            <v>0</v>
          </cell>
          <cell r="M2137">
            <v>1</v>
          </cell>
          <cell r="N2137" t="str">
            <v>-</v>
          </cell>
          <cell r="O2137" t="str">
            <v>-</v>
          </cell>
          <cell r="P2137" t="str">
            <v>-</v>
          </cell>
          <cell r="Q2137" t="str">
            <v>-</v>
          </cell>
          <cell r="R2137" t="str">
            <v>TRS</v>
          </cell>
          <cell r="S2137" t="str">
            <v>-</v>
          </cell>
          <cell r="T2137" t="str">
            <v>-</v>
          </cell>
          <cell r="U2137">
            <v>43160</v>
          </cell>
          <cell r="V2137">
            <v>43190</v>
          </cell>
          <cell r="W2137">
            <v>43190</v>
          </cell>
          <cell r="X2137">
            <v>30</v>
          </cell>
          <cell r="Y2137">
            <v>43190</v>
          </cell>
          <cell r="Z2137">
            <v>0</v>
          </cell>
        </row>
        <row r="2138">
          <cell r="C2138">
            <v>4670</v>
          </cell>
          <cell r="D2138" t="str">
            <v>ELSACO</v>
          </cell>
          <cell r="E2138">
            <v>2018</v>
          </cell>
          <cell r="F2138" t="str">
            <v>TA</v>
          </cell>
          <cell r="G2138" t="str">
            <v>MANTENIMENT CSSat STA.COLOMA 2018-04</v>
          </cell>
          <cell r="H2138" t="str">
            <v>IND</v>
          </cell>
          <cell r="I2138">
            <v>4</v>
          </cell>
          <cell r="J2138">
            <v>4</v>
          </cell>
          <cell r="K2138">
            <v>4</v>
          </cell>
          <cell r="L2138">
            <v>0</v>
          </cell>
          <cell r="M2138">
            <v>1</v>
          </cell>
          <cell r="N2138" t="str">
            <v>-</v>
          </cell>
          <cell r="O2138" t="str">
            <v>-</v>
          </cell>
          <cell r="P2138" t="str">
            <v>-</v>
          </cell>
          <cell r="Q2138" t="str">
            <v>-</v>
          </cell>
          <cell r="R2138" t="str">
            <v>TRS</v>
          </cell>
          <cell r="S2138" t="str">
            <v>-</v>
          </cell>
          <cell r="T2138" t="str">
            <v>-</v>
          </cell>
          <cell r="U2138">
            <v>43191</v>
          </cell>
          <cell r="V2138">
            <v>43220</v>
          </cell>
          <cell r="W2138">
            <v>43220</v>
          </cell>
          <cell r="X2138">
            <v>29</v>
          </cell>
          <cell r="Y2138">
            <v>43220</v>
          </cell>
          <cell r="Z2138">
            <v>0</v>
          </cell>
        </row>
        <row r="2139">
          <cell r="C2139">
            <v>4671</v>
          </cell>
          <cell r="D2139" t="str">
            <v>CASTAR</v>
          </cell>
          <cell r="E2139">
            <v>2018</v>
          </cell>
          <cell r="F2139" t="str">
            <v>TA</v>
          </cell>
          <cell r="G2139" t="str">
            <v>CC SCADA TARRADELLAS v3.1</v>
          </cell>
          <cell r="H2139" t="str">
            <v>IND</v>
          </cell>
          <cell r="I2139">
            <v>4</v>
          </cell>
          <cell r="J2139">
            <v>12</v>
          </cell>
          <cell r="K2139">
            <v>12.5</v>
          </cell>
          <cell r="L2139">
            <v>-0.5</v>
          </cell>
          <cell r="M2139">
            <v>1.0416666666666667</v>
          </cell>
          <cell r="N2139" t="str">
            <v>-</v>
          </cell>
          <cell r="O2139" t="str">
            <v>-</v>
          </cell>
          <cell r="P2139" t="str">
            <v>-</v>
          </cell>
          <cell r="Q2139" t="str">
            <v>-</v>
          </cell>
          <cell r="R2139" t="str">
            <v>TRS</v>
          </cell>
          <cell r="S2139" t="str">
            <v>-</v>
          </cell>
          <cell r="T2139" t="str">
            <v>-</v>
          </cell>
          <cell r="U2139">
            <v>43187</v>
          </cell>
          <cell r="V2139">
            <v>43224</v>
          </cell>
          <cell r="W2139">
            <v>43224</v>
          </cell>
          <cell r="X2139">
            <v>36</v>
          </cell>
          <cell r="Y2139">
            <v>43209</v>
          </cell>
          <cell r="Z2139">
            <v>-15</v>
          </cell>
        </row>
        <row r="2140">
          <cell r="C2140">
            <v>4672</v>
          </cell>
          <cell r="D2140" t="str">
            <v>CASTAR</v>
          </cell>
          <cell r="E2140">
            <v>2018</v>
          </cell>
          <cell r="F2140" t="str">
            <v>TA</v>
          </cell>
          <cell r="G2140" t="str">
            <v>RTU C.T. PIZZES-3 v1.1</v>
          </cell>
          <cell r="H2140" t="str">
            <v>IND</v>
          </cell>
          <cell r="I2140">
            <v>5</v>
          </cell>
          <cell r="J2140">
            <v>13</v>
          </cell>
          <cell r="K2140">
            <v>14</v>
          </cell>
          <cell r="L2140">
            <v>-1</v>
          </cell>
          <cell r="M2140">
            <v>1.0769230769230769</v>
          </cell>
          <cell r="N2140" t="str">
            <v>-</v>
          </cell>
          <cell r="O2140" t="str">
            <v>-</v>
          </cell>
          <cell r="P2140" t="str">
            <v>-</v>
          </cell>
          <cell r="Q2140" t="str">
            <v>-</v>
          </cell>
          <cell r="R2140" t="str">
            <v>TRS</v>
          </cell>
          <cell r="S2140" t="str">
            <v>-</v>
          </cell>
          <cell r="T2140" t="str">
            <v>-</v>
          </cell>
          <cell r="U2140">
            <v>43187</v>
          </cell>
          <cell r="V2140">
            <v>43224</v>
          </cell>
          <cell r="W2140">
            <v>43288</v>
          </cell>
          <cell r="X2140">
            <v>36</v>
          </cell>
          <cell r="Y2140">
            <v>43288</v>
          </cell>
          <cell r="Z2140">
            <v>0</v>
          </cell>
        </row>
        <row r="2141">
          <cell r="C2141">
            <v>4673</v>
          </cell>
          <cell r="D2141" t="str">
            <v>CASTAR</v>
          </cell>
          <cell r="E2141">
            <v>2018</v>
          </cell>
          <cell r="F2141" t="str">
            <v>TA</v>
          </cell>
          <cell r="G2141" t="str">
            <v>RTU C.T. PANIFICADORA v1.1</v>
          </cell>
          <cell r="H2141" t="str">
            <v>IND</v>
          </cell>
          <cell r="I2141">
            <v>4</v>
          </cell>
          <cell r="J2141">
            <v>6</v>
          </cell>
          <cell r="K2141">
            <v>6</v>
          </cell>
          <cell r="L2141">
            <v>0</v>
          </cell>
          <cell r="M2141">
            <v>1</v>
          </cell>
          <cell r="N2141" t="str">
            <v>-</v>
          </cell>
          <cell r="O2141" t="str">
            <v>-</v>
          </cell>
          <cell r="P2141" t="str">
            <v>-</v>
          </cell>
          <cell r="Q2141" t="str">
            <v>-</v>
          </cell>
          <cell r="R2141" t="str">
            <v>TRS</v>
          </cell>
          <cell r="S2141" t="str">
            <v>-</v>
          </cell>
          <cell r="T2141" t="str">
            <v>-</v>
          </cell>
          <cell r="U2141">
            <v>43187</v>
          </cell>
          <cell r="V2141">
            <v>43224</v>
          </cell>
          <cell r="W2141">
            <v>43288</v>
          </cell>
          <cell r="X2141">
            <v>36</v>
          </cell>
          <cell r="Y2141">
            <v>43288</v>
          </cell>
          <cell r="Z2141">
            <v>0</v>
          </cell>
        </row>
        <row r="2142">
          <cell r="C2142">
            <v>4674</v>
          </cell>
          <cell r="D2142" t="str">
            <v>ORMAZA</v>
          </cell>
          <cell r="E2142">
            <v>2018</v>
          </cell>
          <cell r="F2142" t="str">
            <v>TA</v>
          </cell>
          <cell r="G2142" t="str">
            <v>CC SCADA TEDIS.Net CREVILLENTE v1.0</v>
          </cell>
          <cell r="H2142" t="str">
            <v>IND</v>
          </cell>
          <cell r="I2142">
            <v>4</v>
          </cell>
          <cell r="J2142">
            <v>88</v>
          </cell>
          <cell r="K2142">
            <v>107</v>
          </cell>
          <cell r="L2142">
            <v>-19</v>
          </cell>
          <cell r="M2142">
            <v>1.2159090909090908</v>
          </cell>
          <cell r="N2142" t="str">
            <v>-</v>
          </cell>
          <cell r="O2142" t="str">
            <v>-</v>
          </cell>
          <cell r="P2142" t="str">
            <v>-</v>
          </cell>
          <cell r="Q2142" t="str">
            <v>-</v>
          </cell>
          <cell r="R2142" t="str">
            <v>EDC</v>
          </cell>
          <cell r="S2142" t="str">
            <v>-</v>
          </cell>
          <cell r="T2142" t="str">
            <v>-</v>
          </cell>
          <cell r="U2142">
            <v>43200</v>
          </cell>
          <cell r="V2142">
            <v>43251</v>
          </cell>
          <cell r="W2142">
            <v>43507</v>
          </cell>
          <cell r="X2142">
            <v>51</v>
          </cell>
          <cell r="Y2142">
            <v>43507</v>
          </cell>
          <cell r="Z2142">
            <v>0</v>
          </cell>
        </row>
        <row r="2143">
          <cell r="C2143">
            <v>4675</v>
          </cell>
          <cell r="D2143" t="str">
            <v>ORMAZA</v>
          </cell>
          <cell r="E2143">
            <v>2018</v>
          </cell>
          <cell r="F2143" t="str">
            <v>TA</v>
          </cell>
          <cell r="G2143" t="str">
            <v>CC SCADA TEDIS.Net COOP. CATRAL v1.0</v>
          </cell>
          <cell r="H2143" t="str">
            <v>PPAL</v>
          </cell>
          <cell r="I2143">
            <v>4</v>
          </cell>
          <cell r="J2143">
            <v>58</v>
          </cell>
          <cell r="K2143">
            <v>25.25</v>
          </cell>
          <cell r="L2143">
            <v>32.75</v>
          </cell>
          <cell r="M2143">
            <v>0.43534482758620691</v>
          </cell>
          <cell r="N2143" t="str">
            <v>-</v>
          </cell>
          <cell r="O2143" t="str">
            <v>-</v>
          </cell>
          <cell r="P2143" t="str">
            <v>-</v>
          </cell>
          <cell r="Q2143" t="str">
            <v>JMG</v>
          </cell>
          <cell r="R2143" t="str">
            <v>-</v>
          </cell>
          <cell r="S2143" t="str">
            <v>-</v>
          </cell>
          <cell r="T2143" t="str">
            <v>-</v>
          </cell>
          <cell r="U2143">
            <v>43200</v>
          </cell>
          <cell r="V2143">
            <v>43251</v>
          </cell>
          <cell r="W2143">
            <v>43546</v>
          </cell>
          <cell r="X2143">
            <v>51</v>
          </cell>
          <cell r="Y2143">
            <v>43546</v>
          </cell>
          <cell r="Z2143">
            <v>0</v>
          </cell>
        </row>
        <row r="2144">
          <cell r="C2144">
            <v>4676</v>
          </cell>
          <cell r="D2144" t="str">
            <v>ORMAZA</v>
          </cell>
          <cell r="E2144">
            <v>2018</v>
          </cell>
          <cell r="F2144" t="str">
            <v>TA</v>
          </cell>
          <cell r="G2144" t="str">
            <v>Inst. y PEM CC SCADA TEDIS.Net COOP. CATRAL v1.0</v>
          </cell>
          <cell r="H2144" t="str">
            <v>OF4675</v>
          </cell>
          <cell r="I2144">
            <v>6</v>
          </cell>
          <cell r="J2144">
            <v>40</v>
          </cell>
          <cell r="K2144">
            <v>20.5</v>
          </cell>
          <cell r="L2144">
            <v>19.5</v>
          </cell>
          <cell r="M2144">
            <v>0.51249999999999996</v>
          </cell>
          <cell r="N2144" t="str">
            <v>-</v>
          </cell>
          <cell r="O2144" t="str">
            <v>-</v>
          </cell>
          <cell r="P2144" t="str">
            <v>-</v>
          </cell>
          <cell r="Q2144" t="str">
            <v>JMG</v>
          </cell>
          <cell r="R2144" t="str">
            <v>-</v>
          </cell>
          <cell r="S2144" t="str">
            <v>-</v>
          </cell>
          <cell r="T2144" t="str">
            <v>-</v>
          </cell>
          <cell r="U2144">
            <v>43200</v>
          </cell>
          <cell r="V2144">
            <v>43251</v>
          </cell>
          <cell r="W2144">
            <v>43578</v>
          </cell>
          <cell r="X2144">
            <v>51</v>
          </cell>
          <cell r="Y2144">
            <v>43578</v>
          </cell>
          <cell r="Z2144">
            <v>0</v>
          </cell>
        </row>
        <row r="2145">
          <cell r="C2145">
            <v>4677</v>
          </cell>
          <cell r="D2145" t="str">
            <v>EMSA</v>
          </cell>
          <cell r="E2145">
            <v>2018</v>
          </cell>
          <cell r="F2145" t="str">
            <v>TA</v>
          </cell>
          <cell r="G2145" t="str">
            <v xml:space="preserve"> Reparacio RTU CAP32-48 N/S 69-2017</v>
          </cell>
          <cell r="H2145" t="str">
            <v>IND</v>
          </cell>
          <cell r="I2145"/>
          <cell r="J2145">
            <v>1.5</v>
          </cell>
          <cell r="K2145">
            <v>1.25</v>
          </cell>
          <cell r="L2145">
            <v>0.25</v>
          </cell>
          <cell r="M2145">
            <v>0.83333333333333337</v>
          </cell>
          <cell r="N2145" t="str">
            <v>-</v>
          </cell>
          <cell r="O2145" t="str">
            <v>-</v>
          </cell>
          <cell r="P2145" t="str">
            <v>EMM</v>
          </cell>
          <cell r="Q2145" t="str">
            <v>-</v>
          </cell>
          <cell r="R2145" t="str">
            <v>-</v>
          </cell>
          <cell r="S2145" t="str">
            <v>-</v>
          </cell>
          <cell r="T2145" t="str">
            <v>-</v>
          </cell>
          <cell r="U2145">
            <v>43201</v>
          </cell>
          <cell r="V2145">
            <v>43201</v>
          </cell>
          <cell r="W2145">
            <v>43201</v>
          </cell>
          <cell r="X2145">
            <v>0</v>
          </cell>
          <cell r="Y2145">
            <v>43201</v>
          </cell>
          <cell r="Z2145">
            <v>0</v>
          </cell>
        </row>
        <row r="2146">
          <cell r="C2146">
            <v>4678</v>
          </cell>
          <cell r="D2146" t="str">
            <v>EMSA</v>
          </cell>
          <cell r="E2146">
            <v>2018</v>
          </cell>
          <cell r="F2146" t="str">
            <v>TA</v>
          </cell>
          <cell r="G2146" t="str">
            <v>Reparacio RTU CAP32-48 N/S 763-2012</v>
          </cell>
          <cell r="H2146" t="str">
            <v>IND</v>
          </cell>
          <cell r="I2146"/>
          <cell r="J2146">
            <v>1.5</v>
          </cell>
          <cell r="K2146">
            <v>1.25</v>
          </cell>
          <cell r="L2146">
            <v>0.25</v>
          </cell>
          <cell r="M2146">
            <v>0.83333333333333337</v>
          </cell>
          <cell r="N2146" t="str">
            <v>-</v>
          </cell>
          <cell r="O2146" t="str">
            <v>-</v>
          </cell>
          <cell r="P2146" t="str">
            <v>EMM</v>
          </cell>
          <cell r="Q2146" t="str">
            <v>-</v>
          </cell>
          <cell r="R2146" t="str">
            <v>-</v>
          </cell>
          <cell r="S2146" t="str">
            <v>-</v>
          </cell>
          <cell r="T2146" t="str">
            <v>-</v>
          </cell>
          <cell r="U2146">
            <v>43201</v>
          </cell>
          <cell r="V2146">
            <v>43201</v>
          </cell>
          <cell r="W2146">
            <v>43201</v>
          </cell>
          <cell r="X2146">
            <v>0</v>
          </cell>
          <cell r="Y2146">
            <v>43201</v>
          </cell>
          <cell r="Z2146">
            <v>0</v>
          </cell>
        </row>
        <row r="2147">
          <cell r="C2147">
            <v>4679</v>
          </cell>
          <cell r="D2147" t="str">
            <v>BASENE</v>
          </cell>
          <cell r="E2147">
            <v>2018</v>
          </cell>
          <cell r="F2147" t="str">
            <v>TA</v>
          </cell>
          <cell r="G2147" t="str">
            <v>Instal.lacio i PEM RTU C.T. MARTI CASADEVALL v1.0</v>
          </cell>
          <cell r="H2147" t="str">
            <v>PPAL</v>
          </cell>
          <cell r="I2147"/>
          <cell r="J2147">
            <v>13</v>
          </cell>
          <cell r="K2147">
            <v>12.5</v>
          </cell>
          <cell r="L2147">
            <v>0.5</v>
          </cell>
          <cell r="M2147">
            <v>0.96153846153846156</v>
          </cell>
          <cell r="N2147" t="str">
            <v>-</v>
          </cell>
          <cell r="O2147" t="str">
            <v>-</v>
          </cell>
          <cell r="P2147" t="str">
            <v>-</v>
          </cell>
          <cell r="Q2147" t="str">
            <v>JMG</v>
          </cell>
          <cell r="R2147" t="str">
            <v>-</v>
          </cell>
          <cell r="S2147" t="str">
            <v>-</v>
          </cell>
          <cell r="T2147" t="str">
            <v>-</v>
          </cell>
          <cell r="U2147">
            <v>43200</v>
          </cell>
          <cell r="V2147">
            <v>43220</v>
          </cell>
          <cell r="W2147">
            <v>43220</v>
          </cell>
          <cell r="X2147">
            <v>20</v>
          </cell>
          <cell r="Y2147">
            <v>43216</v>
          </cell>
          <cell r="Z2147">
            <v>-4</v>
          </cell>
        </row>
        <row r="2148">
          <cell r="C2148">
            <v>4680</v>
          </cell>
          <cell r="D2148" t="str">
            <v>SITEL</v>
          </cell>
          <cell r="E2148">
            <v>2018</v>
          </cell>
          <cell r="F2148" t="str">
            <v>TA</v>
          </cell>
          <cell r="G2148" t="str">
            <v>1 x Manguera COM CAP32 - Modem GPRS</v>
          </cell>
          <cell r="H2148" t="str">
            <v>OF4679</v>
          </cell>
          <cell r="I2148"/>
          <cell r="J2148">
            <v>0.25</v>
          </cell>
          <cell r="K2148">
            <v>0.33</v>
          </cell>
          <cell r="L2148">
            <v>-8.0000000000000016E-2</v>
          </cell>
          <cell r="M2148">
            <v>1.32</v>
          </cell>
          <cell r="N2148" t="str">
            <v>-</v>
          </cell>
          <cell r="O2148" t="str">
            <v>-</v>
          </cell>
          <cell r="P2148" t="str">
            <v>EMM</v>
          </cell>
          <cell r="Q2148" t="str">
            <v>-</v>
          </cell>
          <cell r="R2148" t="str">
            <v>-</v>
          </cell>
          <cell r="S2148" t="str">
            <v>-</v>
          </cell>
          <cell r="T2148" t="str">
            <v>-</v>
          </cell>
          <cell r="U2148">
            <v>43200</v>
          </cell>
          <cell r="V2148">
            <v>43220</v>
          </cell>
          <cell r="W2148">
            <v>43220</v>
          </cell>
          <cell r="X2148">
            <v>20</v>
          </cell>
          <cell r="Y2148">
            <v>43201</v>
          </cell>
          <cell r="Z2148">
            <v>-19</v>
          </cell>
        </row>
        <row r="2149">
          <cell r="C2149">
            <v>4681</v>
          </cell>
          <cell r="D2149" t="str">
            <v>SITEL</v>
          </cell>
          <cell r="E2149">
            <v>2018</v>
          </cell>
          <cell r="F2149" t="str">
            <v>TA</v>
          </cell>
          <cell r="G2149" t="str">
            <v>1 x Manguera COM PC - Modem GSM</v>
          </cell>
          <cell r="H2149" t="str">
            <v>OF4675</v>
          </cell>
          <cell r="I2149"/>
          <cell r="J2149">
            <v>0.25</v>
          </cell>
          <cell r="K2149">
            <v>0.41</v>
          </cell>
          <cell r="L2149">
            <v>-0.15999999999999998</v>
          </cell>
          <cell r="M2149">
            <v>1.64</v>
          </cell>
          <cell r="N2149" t="str">
            <v>-</v>
          </cell>
          <cell r="O2149" t="str">
            <v>-</v>
          </cell>
          <cell r="P2149" t="str">
            <v>EMM</v>
          </cell>
          <cell r="Q2149" t="str">
            <v>-</v>
          </cell>
          <cell r="R2149" t="str">
            <v>-</v>
          </cell>
          <cell r="S2149" t="str">
            <v>-</v>
          </cell>
          <cell r="T2149" t="str">
            <v>-</v>
          </cell>
          <cell r="U2149">
            <v>43200</v>
          </cell>
          <cell r="V2149">
            <v>43251</v>
          </cell>
          <cell r="W2149">
            <v>43251</v>
          </cell>
          <cell r="X2149">
            <v>51</v>
          </cell>
          <cell r="Y2149">
            <v>43207</v>
          </cell>
          <cell r="Z2149">
            <v>-43</v>
          </cell>
        </row>
        <row r="2150">
          <cell r="C2150">
            <v>4682</v>
          </cell>
          <cell r="D2150" t="str">
            <v>ELEARD</v>
          </cell>
          <cell r="E2150">
            <v>2018</v>
          </cell>
          <cell r="F2150" t="str">
            <v>TA</v>
          </cell>
          <cell r="G2150" t="str">
            <v>RTU P.F. LLANOS DE RETAMAR v2.0</v>
          </cell>
          <cell r="H2150" t="str">
            <v>PPAL</v>
          </cell>
          <cell r="I2150"/>
          <cell r="J2150">
            <v>9.5</v>
          </cell>
          <cell r="K2150">
            <v>9.58</v>
          </cell>
          <cell r="L2150">
            <v>-8.0000000000000071E-2</v>
          </cell>
          <cell r="M2150">
            <v>1.0084210526315789</v>
          </cell>
          <cell r="N2150" t="str">
            <v>-</v>
          </cell>
          <cell r="O2150" t="str">
            <v>-</v>
          </cell>
          <cell r="P2150" t="str">
            <v>EMM</v>
          </cell>
          <cell r="Q2150" t="str">
            <v>-</v>
          </cell>
          <cell r="R2150" t="str">
            <v>-</v>
          </cell>
          <cell r="S2150" t="str">
            <v>-</v>
          </cell>
          <cell r="T2150" t="str">
            <v>-</v>
          </cell>
          <cell r="U2150">
            <v>43201</v>
          </cell>
          <cell r="V2150">
            <v>43210</v>
          </cell>
          <cell r="W2150">
            <v>43241</v>
          </cell>
          <cell r="X2150">
            <v>9</v>
          </cell>
          <cell r="Y2150">
            <v>43241</v>
          </cell>
          <cell r="Z2150">
            <v>0</v>
          </cell>
        </row>
        <row r="2151">
          <cell r="C2151">
            <v>4683</v>
          </cell>
          <cell r="D2151" t="str">
            <v>ELEARD</v>
          </cell>
          <cell r="E2151">
            <v>2018</v>
          </cell>
          <cell r="F2151" t="str">
            <v>TA</v>
          </cell>
          <cell r="G2151" t="str">
            <v>Inst. i PEM RTU P.F. LLANOS DE RETAMAR v2.0</v>
          </cell>
          <cell r="H2151" t="str">
            <v>OF4682</v>
          </cell>
          <cell r="I2151"/>
          <cell r="J2151">
            <v>9</v>
          </cell>
          <cell r="K2151">
            <v>9</v>
          </cell>
          <cell r="L2151">
            <v>0</v>
          </cell>
          <cell r="M2151">
            <v>1</v>
          </cell>
          <cell r="N2151" t="str">
            <v>-</v>
          </cell>
          <cell r="O2151" t="str">
            <v>-</v>
          </cell>
          <cell r="P2151" t="str">
            <v>-</v>
          </cell>
          <cell r="Q2151" t="str">
            <v>-</v>
          </cell>
          <cell r="R2151" t="str">
            <v>RVC</v>
          </cell>
          <cell r="S2151" t="str">
            <v>-</v>
          </cell>
          <cell r="T2151" t="str">
            <v>-</v>
          </cell>
          <cell r="U2151">
            <v>43201</v>
          </cell>
          <cell r="V2151">
            <v>43210</v>
          </cell>
          <cell r="W2151">
            <v>43244</v>
          </cell>
          <cell r="X2151">
            <v>9</v>
          </cell>
          <cell r="Y2151">
            <v>43244</v>
          </cell>
          <cell r="Z2151">
            <v>0</v>
          </cell>
        </row>
        <row r="2152">
          <cell r="C2152">
            <v>4684</v>
          </cell>
          <cell r="D2152" t="str">
            <v>SITEL</v>
          </cell>
          <cell r="E2152">
            <v>2018</v>
          </cell>
          <cell r="F2152" t="str">
            <v>TA</v>
          </cell>
          <cell r="G2152" t="str">
            <v>1 x Manguera COM MODEM FSK - GM340</v>
          </cell>
          <cell r="H2152" t="str">
            <v>OF4682</v>
          </cell>
          <cell r="I2152"/>
          <cell r="J2152">
            <v>0.25</v>
          </cell>
          <cell r="K2152">
            <v>0.5</v>
          </cell>
          <cell r="L2152">
            <v>-0.25</v>
          </cell>
          <cell r="M2152">
            <v>2</v>
          </cell>
          <cell r="N2152" t="str">
            <v>-</v>
          </cell>
          <cell r="O2152" t="str">
            <v>-</v>
          </cell>
          <cell r="P2152" t="str">
            <v>EMM</v>
          </cell>
          <cell r="Q2152" t="str">
            <v>-</v>
          </cell>
          <cell r="R2152" t="str">
            <v>-</v>
          </cell>
          <cell r="S2152" t="str">
            <v>-</v>
          </cell>
          <cell r="T2152" t="str">
            <v>-</v>
          </cell>
          <cell r="U2152">
            <v>43201</v>
          </cell>
          <cell r="V2152">
            <v>43210</v>
          </cell>
          <cell r="W2152">
            <v>43210</v>
          </cell>
          <cell r="X2152">
            <v>9</v>
          </cell>
          <cell r="Y2152">
            <v>43206</v>
          </cell>
          <cell r="Z2152">
            <v>-4</v>
          </cell>
        </row>
        <row r="2153">
          <cell r="C2153">
            <v>4685</v>
          </cell>
          <cell r="D2153" t="str">
            <v>SITEL</v>
          </cell>
          <cell r="E2153">
            <v>2018</v>
          </cell>
          <cell r="F2153" t="str">
            <v>TA</v>
          </cell>
          <cell r="G2153" t="str">
            <v>1 x Manguera COM CAP32 - MODEM FSK</v>
          </cell>
          <cell r="H2153" t="str">
            <v>OF4682</v>
          </cell>
          <cell r="I2153"/>
          <cell r="J2153">
            <v>0.25</v>
          </cell>
          <cell r="K2153">
            <v>0.5</v>
          </cell>
          <cell r="L2153">
            <v>-0.25</v>
          </cell>
          <cell r="M2153">
            <v>2</v>
          </cell>
          <cell r="N2153" t="str">
            <v>-</v>
          </cell>
          <cell r="O2153" t="str">
            <v>-</v>
          </cell>
          <cell r="P2153" t="str">
            <v>EMM</v>
          </cell>
          <cell r="Q2153" t="str">
            <v>-</v>
          </cell>
          <cell r="R2153" t="str">
            <v>-</v>
          </cell>
          <cell r="S2153" t="str">
            <v>-</v>
          </cell>
          <cell r="T2153" t="str">
            <v>-</v>
          </cell>
          <cell r="U2153">
            <v>43201</v>
          </cell>
          <cell r="V2153">
            <v>43210</v>
          </cell>
          <cell r="W2153">
            <v>43210</v>
          </cell>
          <cell r="X2153">
            <v>9</v>
          </cell>
          <cell r="Y2153">
            <v>43207</v>
          </cell>
          <cell r="Z2153">
            <v>-3</v>
          </cell>
        </row>
        <row r="2154">
          <cell r="C2154">
            <v>4686</v>
          </cell>
          <cell r="D2154" t="str">
            <v>EYPESA</v>
          </cell>
          <cell r="E2154">
            <v>2018</v>
          </cell>
          <cell r="F2154" t="str">
            <v>TA</v>
          </cell>
          <cell r="G2154" t="str">
            <v>2 x RTU CAP-PRX-12 v3.3</v>
          </cell>
          <cell r="H2154" t="str">
            <v>IND</v>
          </cell>
          <cell r="I2154"/>
          <cell r="J2154">
            <v>1</v>
          </cell>
          <cell r="K2154">
            <v>0.92</v>
          </cell>
          <cell r="L2154">
            <v>7.999999999999996E-2</v>
          </cell>
          <cell r="M2154">
            <v>0.92</v>
          </cell>
          <cell r="N2154" t="str">
            <v>-</v>
          </cell>
          <cell r="O2154" t="str">
            <v>-</v>
          </cell>
          <cell r="P2154" t="str">
            <v>EMM</v>
          </cell>
          <cell r="Q2154" t="str">
            <v>-</v>
          </cell>
          <cell r="R2154" t="str">
            <v>-</v>
          </cell>
          <cell r="S2154" t="str">
            <v>-</v>
          </cell>
          <cell r="T2154" t="str">
            <v>-</v>
          </cell>
          <cell r="U2154">
            <v>43202</v>
          </cell>
          <cell r="V2154">
            <v>43206</v>
          </cell>
          <cell r="W2154">
            <v>43206</v>
          </cell>
          <cell r="X2154">
            <v>4</v>
          </cell>
          <cell r="Y2154">
            <v>43206</v>
          </cell>
          <cell r="Z2154">
            <v>0</v>
          </cell>
        </row>
        <row r="2155">
          <cell r="C2155">
            <v>4687</v>
          </cell>
          <cell r="D2155" t="str">
            <v>EOSA</v>
          </cell>
          <cell r="E2155">
            <v>2018</v>
          </cell>
          <cell r="F2155" t="str">
            <v>TA</v>
          </cell>
          <cell r="G2155" t="str">
            <v>RTU S.E. CACERES-II (LA MEJOSTILLA)</v>
          </cell>
          <cell r="H2155" t="str">
            <v>IND</v>
          </cell>
          <cell r="I2155"/>
          <cell r="J2155">
            <v>36</v>
          </cell>
          <cell r="K2155">
            <v>35.92</v>
          </cell>
          <cell r="L2155">
            <v>7.9999999999998295E-2</v>
          </cell>
          <cell r="M2155">
            <v>0.99777777777777787</v>
          </cell>
          <cell r="N2155" t="str">
            <v>-</v>
          </cell>
          <cell r="O2155" t="str">
            <v>-</v>
          </cell>
          <cell r="P2155" t="str">
            <v>-</v>
          </cell>
          <cell r="Q2155" t="str">
            <v>-</v>
          </cell>
          <cell r="R2155" t="str">
            <v>EDC</v>
          </cell>
          <cell r="S2155" t="str">
            <v>-</v>
          </cell>
          <cell r="T2155" t="str">
            <v>-</v>
          </cell>
          <cell r="U2155">
            <v>43202</v>
          </cell>
          <cell r="V2155">
            <v>43245</v>
          </cell>
          <cell r="W2155">
            <v>43375</v>
          </cell>
          <cell r="X2155">
            <v>43</v>
          </cell>
          <cell r="Y2155">
            <v>43375</v>
          </cell>
          <cell r="Z2155">
            <v>0</v>
          </cell>
        </row>
        <row r="2156">
          <cell r="C2156">
            <v>4688</v>
          </cell>
          <cell r="D2156" t="str">
            <v>AJULLA</v>
          </cell>
          <cell r="E2156">
            <v>2018</v>
          </cell>
          <cell r="F2156" t="str">
            <v>TA</v>
          </cell>
          <cell r="G2156" t="str">
            <v>STG-TEDIS LLAVORSÌ v1.0</v>
          </cell>
          <cell r="H2156" t="str">
            <v>IND</v>
          </cell>
          <cell r="I2156"/>
          <cell r="J2156">
            <v>27</v>
          </cell>
          <cell r="K2156">
            <v>27</v>
          </cell>
          <cell r="L2156">
            <v>0</v>
          </cell>
          <cell r="M2156">
            <v>1</v>
          </cell>
          <cell r="N2156" t="str">
            <v>-</v>
          </cell>
          <cell r="O2156" t="str">
            <v>-</v>
          </cell>
          <cell r="P2156" t="str">
            <v>-</v>
          </cell>
          <cell r="Q2156" t="str">
            <v>-</v>
          </cell>
          <cell r="R2156" t="str">
            <v>TRS</v>
          </cell>
          <cell r="S2156" t="str">
            <v>-</v>
          </cell>
          <cell r="T2156" t="str">
            <v>-</v>
          </cell>
          <cell r="U2156">
            <v>43206</v>
          </cell>
          <cell r="V2156">
            <v>43235</v>
          </cell>
          <cell r="W2156">
            <v>43235</v>
          </cell>
          <cell r="X2156">
            <v>29</v>
          </cell>
          <cell r="Y2156">
            <v>43733</v>
          </cell>
          <cell r="Z2156">
            <v>490</v>
          </cell>
        </row>
        <row r="2157">
          <cell r="C2157">
            <v>4689</v>
          </cell>
          <cell r="D2157" t="str">
            <v>ORMAZA</v>
          </cell>
          <cell r="E2157">
            <v>2018</v>
          </cell>
          <cell r="F2157" t="str">
            <v>TA</v>
          </cell>
          <cell r="G2157" t="str">
            <v>CC SCADA TEDOS.Net FTE.PALMERA v1.1</v>
          </cell>
          <cell r="H2157" t="str">
            <v>PPAL</v>
          </cell>
          <cell r="I2157"/>
          <cell r="J2157">
            <v>3</v>
          </cell>
          <cell r="K2157">
            <v>2.5</v>
          </cell>
          <cell r="L2157">
            <v>0.5</v>
          </cell>
          <cell r="M2157">
            <v>0.83333333333333337</v>
          </cell>
          <cell r="N2157" t="str">
            <v>-</v>
          </cell>
          <cell r="O2157" t="str">
            <v>-</v>
          </cell>
          <cell r="P2157" t="str">
            <v>-</v>
          </cell>
          <cell r="Q2157" t="str">
            <v>JMG</v>
          </cell>
          <cell r="R2157" t="str">
            <v>-</v>
          </cell>
          <cell r="S2157" t="str">
            <v>-</v>
          </cell>
          <cell r="T2157" t="str">
            <v>-</v>
          </cell>
          <cell r="U2157">
            <v>43203</v>
          </cell>
          <cell r="V2157">
            <v>43220</v>
          </cell>
          <cell r="W2157">
            <v>43271</v>
          </cell>
          <cell r="X2157">
            <v>17</v>
          </cell>
          <cell r="Y2157">
            <v>43271</v>
          </cell>
          <cell r="Z2157">
            <v>0</v>
          </cell>
        </row>
        <row r="2158">
          <cell r="C2158">
            <v>4690</v>
          </cell>
          <cell r="D2158" t="str">
            <v>ORMAZA</v>
          </cell>
          <cell r="E2158">
            <v>2018</v>
          </cell>
          <cell r="F2158" t="str">
            <v>TA</v>
          </cell>
          <cell r="G2158" t="str">
            <v>PEM CC SCADA TEDOS.Net FTE.PALMERA v1.1</v>
          </cell>
          <cell r="H2158" t="str">
            <v>OF4689</v>
          </cell>
          <cell r="I2158"/>
          <cell r="J2158">
            <v>3</v>
          </cell>
          <cell r="K2158">
            <v>1.75</v>
          </cell>
          <cell r="L2158">
            <v>1.25</v>
          </cell>
          <cell r="M2158">
            <v>0.58333333333333337</v>
          </cell>
          <cell r="N2158" t="str">
            <v>-</v>
          </cell>
          <cell r="O2158" t="str">
            <v>-</v>
          </cell>
          <cell r="P2158" t="str">
            <v>-</v>
          </cell>
          <cell r="Q2158" t="str">
            <v>JMG</v>
          </cell>
          <cell r="R2158" t="str">
            <v>-</v>
          </cell>
          <cell r="S2158" t="str">
            <v>-</v>
          </cell>
          <cell r="T2158" t="str">
            <v>-</v>
          </cell>
          <cell r="U2158">
            <v>43203</v>
          </cell>
          <cell r="V2158">
            <v>43220</v>
          </cell>
          <cell r="W2158">
            <v>43284</v>
          </cell>
          <cell r="X2158">
            <v>17</v>
          </cell>
          <cell r="Y2158">
            <v>43284</v>
          </cell>
          <cell r="Z2158">
            <v>0</v>
          </cell>
        </row>
        <row r="2159">
          <cell r="C2159">
            <v>4691</v>
          </cell>
          <cell r="D2159" t="str">
            <v>ORMAZA</v>
          </cell>
          <cell r="E2159">
            <v>2018</v>
          </cell>
          <cell r="F2159" t="str">
            <v>TA</v>
          </cell>
          <cell r="G2159" t="str">
            <v>CC SCADA TEDOS.Net FTE.PALMERA v1.2</v>
          </cell>
          <cell r="H2159" t="str">
            <v>PPAL</v>
          </cell>
          <cell r="I2159"/>
          <cell r="J2159">
            <v>3</v>
          </cell>
          <cell r="K2159">
            <v>3.5</v>
          </cell>
          <cell r="L2159">
            <v>-0.5</v>
          </cell>
          <cell r="M2159">
            <v>1.1666666666666667</v>
          </cell>
          <cell r="N2159" t="str">
            <v>-</v>
          </cell>
          <cell r="O2159" t="str">
            <v>-</v>
          </cell>
          <cell r="P2159" t="str">
            <v>-</v>
          </cell>
          <cell r="Q2159" t="str">
            <v>JMG</v>
          </cell>
          <cell r="R2159" t="str">
            <v>-</v>
          </cell>
          <cell r="S2159" t="str">
            <v>-</v>
          </cell>
          <cell r="T2159" t="str">
            <v>-</v>
          </cell>
          <cell r="U2159">
            <v>43203</v>
          </cell>
          <cell r="V2159">
            <v>43220</v>
          </cell>
          <cell r="W2159">
            <v>43312</v>
          </cell>
          <cell r="X2159">
            <v>17</v>
          </cell>
          <cell r="Y2159">
            <v>43312</v>
          </cell>
          <cell r="Z2159">
            <v>0</v>
          </cell>
        </row>
        <row r="2160">
          <cell r="C2160">
            <v>4692</v>
          </cell>
          <cell r="D2160" t="str">
            <v>ORMAZA</v>
          </cell>
          <cell r="E2160">
            <v>2018</v>
          </cell>
          <cell r="F2160" t="str">
            <v>TA</v>
          </cell>
          <cell r="G2160" t="str">
            <v>PEM CC SCADA TEDOS.Net FTE.PALMERA v1.2</v>
          </cell>
          <cell r="H2160" t="str">
            <v>OF4691</v>
          </cell>
          <cell r="I2160"/>
          <cell r="J2160">
            <v>3</v>
          </cell>
          <cell r="K2160">
            <v>5</v>
          </cell>
          <cell r="L2160">
            <v>-2</v>
          </cell>
          <cell r="M2160">
            <v>1.6666666666666667</v>
          </cell>
          <cell r="N2160" t="str">
            <v>-</v>
          </cell>
          <cell r="O2160" t="str">
            <v>-</v>
          </cell>
          <cell r="P2160" t="str">
            <v>-</v>
          </cell>
          <cell r="Q2160" t="str">
            <v>-</v>
          </cell>
          <cell r="R2160" t="str">
            <v>AP</v>
          </cell>
          <cell r="S2160" t="str">
            <v>-</v>
          </cell>
          <cell r="T2160" t="str">
            <v>-</v>
          </cell>
          <cell r="U2160">
            <v>43203</v>
          </cell>
          <cell r="V2160">
            <v>43220</v>
          </cell>
          <cell r="W2160">
            <v>43461</v>
          </cell>
          <cell r="X2160">
            <v>17</v>
          </cell>
          <cell r="Y2160">
            <v>43461</v>
          </cell>
          <cell r="Z2160">
            <v>0</v>
          </cell>
        </row>
        <row r="2161">
          <cell r="C2161">
            <v>4693</v>
          </cell>
          <cell r="D2161" t="str">
            <v>SITEL</v>
          </cell>
          <cell r="E2161">
            <v>2018</v>
          </cell>
          <cell r="F2161" t="str">
            <v>TA</v>
          </cell>
          <cell r="G2161" t="str">
            <v>25 x CPU CAP32 v2.0</v>
          </cell>
          <cell r="H2161" t="str">
            <v>OF4563</v>
          </cell>
          <cell r="I2161"/>
          <cell r="J2161">
            <v>8</v>
          </cell>
          <cell r="K2161">
            <v>11.82</v>
          </cell>
          <cell r="L2161">
            <v>-3.8200000000000003</v>
          </cell>
          <cell r="M2161">
            <v>1.4775</v>
          </cell>
          <cell r="N2161" t="str">
            <v>-</v>
          </cell>
          <cell r="O2161" t="str">
            <v>-</v>
          </cell>
          <cell r="P2161" t="str">
            <v>EMM</v>
          </cell>
          <cell r="Q2161" t="str">
            <v>-</v>
          </cell>
          <cell r="R2161" t="str">
            <v>-</v>
          </cell>
          <cell r="S2161" t="str">
            <v>-</v>
          </cell>
          <cell r="T2161" t="str">
            <v>-</v>
          </cell>
          <cell r="U2161">
            <v>43207</v>
          </cell>
          <cell r="V2161">
            <v>43250</v>
          </cell>
          <cell r="W2161">
            <v>43250</v>
          </cell>
          <cell r="X2161">
            <v>43</v>
          </cell>
          <cell r="Y2161">
            <v>43250</v>
          </cell>
          <cell r="Z2161">
            <v>0</v>
          </cell>
        </row>
        <row r="2162">
          <cell r="C2162"/>
          <cell r="D2162"/>
          <cell r="E2162"/>
          <cell r="F2162"/>
          <cell r="G2162"/>
          <cell r="H2162"/>
          <cell r="I2162"/>
          <cell r="J2162">
            <v>359</v>
          </cell>
          <cell r="K2162">
            <v>329.98</v>
          </cell>
          <cell r="L2162">
            <v>29.019999999999982</v>
          </cell>
          <cell r="M2162"/>
          <cell r="N2162"/>
          <cell r="O2162"/>
          <cell r="P2162"/>
          <cell r="Q2162"/>
          <cell r="R2162"/>
          <cell r="S2162"/>
          <cell r="T2162"/>
          <cell r="U2162"/>
          <cell r="V2162"/>
          <cell r="W2162"/>
          <cell r="X2162"/>
          <cell r="Y2162"/>
          <cell r="Z2162">
            <v>402</v>
          </cell>
        </row>
        <row r="2163">
          <cell r="C2163"/>
          <cell r="D2163"/>
          <cell r="E2163"/>
          <cell r="F2163"/>
          <cell r="G2163"/>
          <cell r="H2163"/>
          <cell r="I2163"/>
          <cell r="J2163"/>
          <cell r="K2163"/>
          <cell r="L2163"/>
          <cell r="M2163"/>
          <cell r="N2163"/>
          <cell r="O2163"/>
          <cell r="P2163"/>
          <cell r="Q2163"/>
          <cell r="R2163"/>
          <cell r="S2163"/>
          <cell r="T2163"/>
          <cell r="U2163"/>
          <cell r="V2163"/>
          <cell r="W2163"/>
          <cell r="X2163"/>
          <cell r="Y2163"/>
          <cell r="Z2163"/>
        </row>
        <row r="2164">
          <cell r="D2164"/>
          <cell r="E2164"/>
          <cell r="F2164"/>
          <cell r="G2164"/>
          <cell r="H2164"/>
          <cell r="I2164"/>
          <cell r="J2164"/>
          <cell r="K2164"/>
          <cell r="L2164"/>
          <cell r="M2164"/>
          <cell r="N2164"/>
          <cell r="O2164"/>
          <cell r="P2164"/>
          <cell r="Q2164"/>
          <cell r="R2164"/>
          <cell r="S2164"/>
          <cell r="T2164"/>
          <cell r="U2164"/>
          <cell r="Z2164"/>
        </row>
        <row r="2165">
          <cell r="D2165"/>
          <cell r="E2165"/>
          <cell r="F2165"/>
          <cell r="G2165"/>
          <cell r="H2165"/>
          <cell r="I2165"/>
          <cell r="J2165"/>
          <cell r="K2165"/>
          <cell r="N2165" t="str">
            <v>APROVISIONAMENTS</v>
          </cell>
          <cell r="O2165" t="str">
            <v>ADMINISTRACIO</v>
          </cell>
          <cell r="P2165" t="str">
            <v>OPERACIONS</v>
          </cell>
          <cell r="Q2165" t="str">
            <v>IMPLEMENTACIO</v>
          </cell>
          <cell r="R2165" t="str">
            <v>DESENVOLUPAMENT</v>
          </cell>
          <cell r="S2165" t="str">
            <v>COMERCIAL</v>
          </cell>
          <cell r="T2165" t="str">
            <v>CONSUL.TELCOMUNIC.</v>
          </cell>
          <cell r="U2165"/>
          <cell r="Z2165"/>
        </row>
        <row r="2166">
          <cell r="N2166"/>
          <cell r="O2166"/>
          <cell r="P2166"/>
          <cell r="Q2166"/>
          <cell r="R2166"/>
          <cell r="S2166"/>
          <cell r="T2166"/>
          <cell r="U2166"/>
          <cell r="Z2166"/>
        </row>
        <row r="2167">
          <cell r="N2167"/>
          <cell r="O2167"/>
          <cell r="P2167"/>
          <cell r="Q2167"/>
          <cell r="R2167"/>
          <cell r="S2167"/>
          <cell r="T2167"/>
          <cell r="U2167"/>
          <cell r="Z2167"/>
        </row>
        <row r="2168">
          <cell r="N2168"/>
          <cell r="O2168"/>
          <cell r="P2168"/>
          <cell r="Q2168"/>
          <cell r="R2168"/>
          <cell r="S2168"/>
          <cell r="T2168"/>
          <cell r="U2168"/>
          <cell r="Z2168"/>
        </row>
        <row r="2169">
          <cell r="E2169"/>
          <cell r="F2169"/>
          <cell r="G2169"/>
          <cell r="H2169"/>
          <cell r="I2169"/>
          <cell r="J2169"/>
          <cell r="K2169"/>
          <cell r="L2169"/>
          <cell r="M2169"/>
          <cell r="N2169"/>
          <cell r="O2169"/>
          <cell r="P2169"/>
          <cell r="Q2169"/>
          <cell r="R2169"/>
          <cell r="S2169"/>
          <cell r="T2169"/>
          <cell r="U2169"/>
          <cell r="Z2169"/>
        </row>
        <row r="2170">
          <cell r="E2170" t="str">
            <v>Projectes (EXTERNS) en curs 2.018</v>
          </cell>
          <cell r="F2170"/>
          <cell r="G2170"/>
          <cell r="H2170"/>
          <cell r="I2170"/>
          <cell r="J2170"/>
          <cell r="K2170"/>
          <cell r="L2170"/>
          <cell r="M2170"/>
          <cell r="N2170"/>
          <cell r="O2170"/>
          <cell r="P2170"/>
          <cell r="Q2170"/>
          <cell r="R2170"/>
          <cell r="S2170"/>
          <cell r="T2170"/>
          <cell r="U2170"/>
          <cell r="Z2170"/>
        </row>
        <row r="2171">
          <cell r="N2171"/>
          <cell r="O2171"/>
          <cell r="P2171"/>
          <cell r="Q2171"/>
          <cell r="R2171"/>
          <cell r="S2171"/>
          <cell r="T2171"/>
          <cell r="U2171"/>
          <cell r="Z2171"/>
        </row>
        <row r="2172">
          <cell r="C2172"/>
          <cell r="D2172"/>
          <cell r="E2172"/>
          <cell r="F2172"/>
          <cell r="G2172"/>
          <cell r="H2172"/>
          <cell r="I2172"/>
          <cell r="J2172"/>
          <cell r="K2172"/>
          <cell r="L2172"/>
          <cell r="M2172"/>
          <cell r="N2172"/>
          <cell r="O2172"/>
          <cell r="P2172"/>
          <cell r="Q2172"/>
          <cell r="R2172"/>
          <cell r="S2172"/>
          <cell r="T2172"/>
          <cell r="U2172"/>
          <cell r="V2172"/>
          <cell r="W2172"/>
          <cell r="X2172"/>
          <cell r="Y2172"/>
          <cell r="Z2172"/>
        </row>
        <row r="2173">
          <cell r="C2173" t="str">
            <v>OF</v>
          </cell>
          <cell r="D2173" t="str">
            <v>CLIENT</v>
          </cell>
          <cell r="E2173" t="str">
            <v>ANY</v>
          </cell>
          <cell r="F2173" t="str">
            <v>STATUS</v>
          </cell>
          <cell r="G2173" t="str">
            <v>PROJECTE</v>
          </cell>
          <cell r="H2173" t="str">
            <v>TIPUS OF o DEPENDENCIA</v>
          </cell>
          <cell r="I2173"/>
          <cell r="J2173" t="str">
            <v>PREV</v>
          </cell>
          <cell r="K2173" t="str">
            <v>TOTAL</v>
          </cell>
          <cell r="L2173" t="str">
            <v>DESV</v>
          </cell>
          <cell r="M2173" t="str">
            <v>AVANÇ</v>
          </cell>
          <cell r="N2173" t="str">
            <v>DPT. IMPLICATS</v>
          </cell>
          <cell r="O2173"/>
          <cell r="P2173"/>
          <cell r="Q2173"/>
          <cell r="R2173"/>
          <cell r="S2173"/>
          <cell r="T2173"/>
          <cell r="U2173" t="str">
            <v>DATA</v>
          </cell>
          <cell r="V2173" t="str">
            <v>DATA</v>
          </cell>
          <cell r="W2173" t="str">
            <v>DATA</v>
          </cell>
          <cell r="X2173" t="str">
            <v>DURADA</v>
          </cell>
          <cell r="Y2173" t="str">
            <v>DATA</v>
          </cell>
          <cell r="Z2173" t="str">
            <v>DESVIAC.</v>
          </cell>
        </row>
        <row r="2174">
          <cell r="C2174"/>
          <cell r="D2174"/>
          <cell r="E2174"/>
          <cell r="F2174"/>
          <cell r="G2174"/>
          <cell r="H2174"/>
          <cell r="I2174"/>
          <cell r="J2174"/>
          <cell r="K2174" t="str">
            <v>REAL</v>
          </cell>
          <cell r="L2174"/>
          <cell r="M2174"/>
          <cell r="N2174"/>
          <cell r="O2174"/>
          <cell r="P2174"/>
          <cell r="Q2174"/>
          <cell r="R2174"/>
          <cell r="S2174"/>
          <cell r="T2174"/>
          <cell r="U2174" t="str">
            <v>INICI</v>
          </cell>
          <cell r="V2174" t="str">
            <v>ENTREGA</v>
          </cell>
          <cell r="W2174" t="str">
            <v>REVISADA</v>
          </cell>
          <cell r="X2174"/>
          <cell r="Y2174" t="str">
            <v>ACCEP.</v>
          </cell>
          <cell r="Z2174"/>
        </row>
        <row r="2175">
          <cell r="C2175"/>
          <cell r="D2175"/>
          <cell r="E2175"/>
          <cell r="F2175"/>
          <cell r="G2175"/>
          <cell r="H2175"/>
          <cell r="I2175"/>
          <cell r="J2175"/>
          <cell r="K2175"/>
          <cell r="L2175"/>
          <cell r="M2175"/>
          <cell r="N2175"/>
          <cell r="O2175"/>
          <cell r="P2175"/>
          <cell r="Q2175"/>
          <cell r="R2175"/>
          <cell r="S2175"/>
          <cell r="T2175"/>
          <cell r="U2175"/>
          <cell r="V2175"/>
          <cell r="W2175"/>
          <cell r="X2175"/>
          <cell r="Y2175"/>
          <cell r="Z2175"/>
        </row>
        <row r="2176">
          <cell r="C2176">
            <v>4694</v>
          </cell>
          <cell r="D2176" t="str">
            <v>SITEL</v>
          </cell>
          <cell r="E2176">
            <v>2018</v>
          </cell>
          <cell r="F2176" t="str">
            <v>TA</v>
          </cell>
          <cell r="G2176" t="str">
            <v>42 x CES CAP32-48 v2.5</v>
          </cell>
          <cell r="H2176" t="str">
            <v>OF4587</v>
          </cell>
          <cell r="I2176"/>
          <cell r="J2176">
            <v>16</v>
          </cell>
          <cell r="K2176">
            <v>15.91</v>
          </cell>
          <cell r="L2176">
            <v>8.9999999999999858E-2</v>
          </cell>
          <cell r="M2176">
            <v>0.99437500000000001</v>
          </cell>
          <cell r="N2176" t="str">
            <v>-</v>
          </cell>
          <cell r="O2176" t="str">
            <v>-</v>
          </cell>
          <cell r="P2176" t="str">
            <v>EMM</v>
          </cell>
          <cell r="Q2176" t="str">
            <v>-</v>
          </cell>
          <cell r="R2176" t="str">
            <v>-</v>
          </cell>
          <cell r="S2176" t="str">
            <v>-</v>
          </cell>
          <cell r="T2176" t="str">
            <v>-</v>
          </cell>
          <cell r="U2176">
            <v>43207</v>
          </cell>
          <cell r="V2176">
            <v>43250</v>
          </cell>
          <cell r="W2176">
            <v>43250</v>
          </cell>
          <cell r="X2176">
            <v>43</v>
          </cell>
          <cell r="Y2176">
            <v>43294</v>
          </cell>
          <cell r="Z2176">
            <v>43</v>
          </cell>
        </row>
        <row r="2177">
          <cell r="C2177">
            <v>4695</v>
          </cell>
          <cell r="D2177" t="str">
            <v>SITEL</v>
          </cell>
          <cell r="E2177">
            <v>2018</v>
          </cell>
          <cell r="F2177" t="str">
            <v>TA</v>
          </cell>
          <cell r="G2177" t="str">
            <v>42 x CES CAP32 Generica v2.5</v>
          </cell>
          <cell r="H2177" t="str">
            <v>OF4587</v>
          </cell>
          <cell r="I2177"/>
          <cell r="J2177">
            <v>4</v>
          </cell>
          <cell r="K2177">
            <v>8</v>
          </cell>
          <cell r="L2177">
            <v>-4</v>
          </cell>
          <cell r="M2177">
            <v>2</v>
          </cell>
          <cell r="N2177" t="str">
            <v>-</v>
          </cell>
          <cell r="O2177" t="str">
            <v>-</v>
          </cell>
          <cell r="P2177" t="str">
            <v>EMM</v>
          </cell>
          <cell r="Q2177" t="str">
            <v>-</v>
          </cell>
          <cell r="R2177" t="str">
            <v>-</v>
          </cell>
          <cell r="S2177" t="str">
            <v>-</v>
          </cell>
          <cell r="T2177" t="str">
            <v>-</v>
          </cell>
          <cell r="U2177">
            <v>43207</v>
          </cell>
          <cell r="V2177">
            <v>43250</v>
          </cell>
          <cell r="W2177">
            <v>43250</v>
          </cell>
          <cell r="X2177">
            <v>43</v>
          </cell>
          <cell r="Y2177">
            <v>43294</v>
          </cell>
          <cell r="Z2177">
            <v>43</v>
          </cell>
        </row>
        <row r="2178">
          <cell r="C2178">
            <v>4696</v>
          </cell>
          <cell r="D2178" t="str">
            <v>EYPESA</v>
          </cell>
          <cell r="E2178">
            <v>2018</v>
          </cell>
          <cell r="F2178" t="str">
            <v>TA</v>
          </cell>
          <cell r="G2178" t="str">
            <v>CC SCADA EYPESA v6.5</v>
          </cell>
          <cell r="H2178" t="str">
            <v>PPAL</v>
          </cell>
          <cell r="I2178"/>
          <cell r="J2178">
            <v>5</v>
          </cell>
          <cell r="K2178">
            <v>10.5</v>
          </cell>
          <cell r="L2178">
            <v>-5.5</v>
          </cell>
          <cell r="M2178">
            <v>2.1</v>
          </cell>
          <cell r="N2178" t="str">
            <v>-</v>
          </cell>
          <cell r="O2178" t="str">
            <v>-</v>
          </cell>
          <cell r="P2178" t="str">
            <v>-</v>
          </cell>
          <cell r="Q2178" t="str">
            <v>-</v>
          </cell>
          <cell r="R2178" t="str">
            <v>AP</v>
          </cell>
          <cell r="S2178" t="str">
            <v>-</v>
          </cell>
          <cell r="T2178" t="str">
            <v>-</v>
          </cell>
          <cell r="U2178">
            <v>43207</v>
          </cell>
          <cell r="V2178">
            <v>43224</v>
          </cell>
          <cell r="W2178">
            <v>43224</v>
          </cell>
          <cell r="X2178">
            <v>17</v>
          </cell>
          <cell r="Y2178">
            <v>43238</v>
          </cell>
          <cell r="Z2178">
            <v>14</v>
          </cell>
        </row>
        <row r="2179">
          <cell r="C2179">
            <v>4697</v>
          </cell>
          <cell r="D2179" t="str">
            <v>SITEL</v>
          </cell>
          <cell r="E2179">
            <v>2018</v>
          </cell>
          <cell r="F2179" t="str">
            <v>TA</v>
          </cell>
          <cell r="G2179" t="str">
            <v>SW CALSER v5.3</v>
          </cell>
          <cell r="H2179" t="str">
            <v>OF4696</v>
          </cell>
          <cell r="I2179"/>
          <cell r="J2179">
            <v>3</v>
          </cell>
          <cell r="K2179">
            <v>9.5</v>
          </cell>
          <cell r="L2179">
            <v>-6.5</v>
          </cell>
          <cell r="M2179">
            <v>3.1666666666666665</v>
          </cell>
          <cell r="N2179" t="str">
            <v>-</v>
          </cell>
          <cell r="O2179" t="str">
            <v>-</v>
          </cell>
          <cell r="P2179" t="str">
            <v>-</v>
          </cell>
          <cell r="Q2179" t="str">
            <v>-</v>
          </cell>
          <cell r="R2179" t="str">
            <v>AP</v>
          </cell>
          <cell r="S2179" t="str">
            <v>-</v>
          </cell>
          <cell r="T2179" t="str">
            <v>-</v>
          </cell>
          <cell r="U2179">
            <v>43207</v>
          </cell>
          <cell r="V2179">
            <v>43224</v>
          </cell>
          <cell r="W2179">
            <v>43224</v>
          </cell>
          <cell r="X2179">
            <v>17</v>
          </cell>
          <cell r="Y2179">
            <v>43249</v>
          </cell>
          <cell r="Z2179">
            <v>25</v>
          </cell>
        </row>
        <row r="2180">
          <cell r="C2180">
            <v>4698</v>
          </cell>
          <cell r="D2180" t="str">
            <v>ORMAZA</v>
          </cell>
          <cell r="E2180">
            <v>2018</v>
          </cell>
          <cell r="F2180" t="str">
            <v>TA</v>
          </cell>
          <cell r="G2180" t="str">
            <v>CC SCADA TEDIS.Net VALL D'HEBRON v3.0</v>
          </cell>
          <cell r="H2180" t="str">
            <v>OF2984</v>
          </cell>
          <cell r="I2180"/>
          <cell r="J2180">
            <v>44</v>
          </cell>
          <cell r="K2180">
            <v>37.75</v>
          </cell>
          <cell r="L2180">
            <v>6.25</v>
          </cell>
          <cell r="M2180">
            <v>0.85795454545454541</v>
          </cell>
          <cell r="N2180" t="str">
            <v>-</v>
          </cell>
          <cell r="O2180" t="str">
            <v>-</v>
          </cell>
          <cell r="P2180" t="str">
            <v>-</v>
          </cell>
          <cell r="Q2180" t="str">
            <v>-</v>
          </cell>
          <cell r="R2180" t="str">
            <v>EDC</v>
          </cell>
          <cell r="S2180" t="str">
            <v>-</v>
          </cell>
          <cell r="T2180" t="str">
            <v>-</v>
          </cell>
          <cell r="U2180">
            <v>43207</v>
          </cell>
          <cell r="V2180">
            <v>43235</v>
          </cell>
          <cell r="W2180">
            <v>43256</v>
          </cell>
          <cell r="X2180">
            <v>28</v>
          </cell>
          <cell r="Y2180">
            <v>43256</v>
          </cell>
          <cell r="Z2180">
            <v>0</v>
          </cell>
        </row>
        <row r="2181">
          <cell r="C2181">
            <v>4699</v>
          </cell>
          <cell r="D2181" t="str">
            <v>ORMAZA</v>
          </cell>
          <cell r="E2181">
            <v>2018</v>
          </cell>
          <cell r="F2181" t="str">
            <v>TA</v>
          </cell>
          <cell r="G2181" t="str">
            <v>CC SCADA ALBATERENSE v1.2</v>
          </cell>
          <cell r="H2181" t="str">
            <v>IND</v>
          </cell>
          <cell r="I2181"/>
          <cell r="J2181">
            <v>6</v>
          </cell>
          <cell r="K2181">
            <v>4.92</v>
          </cell>
          <cell r="L2181">
            <v>1.08</v>
          </cell>
          <cell r="M2181">
            <v>0.82</v>
          </cell>
          <cell r="N2181" t="str">
            <v>-</v>
          </cell>
          <cell r="O2181" t="str">
            <v>-</v>
          </cell>
          <cell r="P2181" t="str">
            <v>-</v>
          </cell>
          <cell r="Q2181" t="str">
            <v>JMG</v>
          </cell>
          <cell r="R2181" t="str">
            <v>-</v>
          </cell>
          <cell r="S2181" t="str">
            <v>-</v>
          </cell>
          <cell r="T2181" t="str">
            <v>-</v>
          </cell>
          <cell r="U2181">
            <v>43207</v>
          </cell>
          <cell r="V2181">
            <v>43235</v>
          </cell>
          <cell r="W2181">
            <v>43535</v>
          </cell>
          <cell r="X2181">
            <v>28</v>
          </cell>
          <cell r="Y2181">
            <v>43535</v>
          </cell>
          <cell r="Z2181">
            <v>0</v>
          </cell>
        </row>
        <row r="2182">
          <cell r="C2182">
            <v>4700</v>
          </cell>
          <cell r="D2182" t="str">
            <v>ORMAZA</v>
          </cell>
          <cell r="E2182">
            <v>2018</v>
          </cell>
          <cell r="F2182" t="str">
            <v>TA</v>
          </cell>
          <cell r="G2182" t="str">
            <v>CC SCADA ALBATERENSE v1.3</v>
          </cell>
          <cell r="H2182" t="str">
            <v>IND</v>
          </cell>
          <cell r="I2182"/>
          <cell r="J2182">
            <v>6</v>
          </cell>
          <cell r="K2182">
            <v>5.67</v>
          </cell>
          <cell r="L2182">
            <v>0.33000000000000007</v>
          </cell>
          <cell r="M2182">
            <v>0.94499999999999995</v>
          </cell>
          <cell r="N2182" t="str">
            <v>-</v>
          </cell>
          <cell r="O2182" t="str">
            <v>-</v>
          </cell>
          <cell r="P2182" t="str">
            <v>-</v>
          </cell>
          <cell r="Q2182" t="str">
            <v>JMG</v>
          </cell>
          <cell r="R2182" t="str">
            <v>-</v>
          </cell>
          <cell r="S2182" t="str">
            <v>-</v>
          </cell>
          <cell r="T2182" t="str">
            <v>-</v>
          </cell>
          <cell r="U2182">
            <v>43207</v>
          </cell>
          <cell r="V2182">
            <v>43235</v>
          </cell>
          <cell r="W2182">
            <v>43535</v>
          </cell>
          <cell r="X2182">
            <v>28</v>
          </cell>
          <cell r="Y2182">
            <v>43535</v>
          </cell>
          <cell r="Z2182">
            <v>0</v>
          </cell>
        </row>
        <row r="2183">
          <cell r="C2183">
            <v>4701</v>
          </cell>
          <cell r="D2183" t="str">
            <v>SITEL</v>
          </cell>
          <cell r="E2183">
            <v>2018</v>
          </cell>
          <cell r="F2183" t="str">
            <v>TA</v>
          </cell>
          <cell r="G2183" t="str">
            <v>42 x FRONT END CES CAP32 v1.2</v>
          </cell>
          <cell r="H2183" t="str">
            <v>OF4587</v>
          </cell>
          <cell r="I2183"/>
          <cell r="J2183">
            <v>2</v>
          </cell>
          <cell r="K2183">
            <v>2.92</v>
          </cell>
          <cell r="L2183">
            <v>-0.91999999999999993</v>
          </cell>
          <cell r="M2183">
            <v>1.46</v>
          </cell>
          <cell r="N2183" t="str">
            <v>-</v>
          </cell>
          <cell r="O2183" t="str">
            <v>-</v>
          </cell>
          <cell r="P2183" t="str">
            <v>EMM</v>
          </cell>
          <cell r="Q2183" t="str">
            <v>-</v>
          </cell>
          <cell r="R2183" t="str">
            <v>-</v>
          </cell>
          <cell r="S2183" t="str">
            <v>-</v>
          </cell>
          <cell r="T2183" t="str">
            <v>-</v>
          </cell>
          <cell r="U2183">
            <v>43208</v>
          </cell>
          <cell r="V2183">
            <v>43250</v>
          </cell>
          <cell r="W2183">
            <v>43250</v>
          </cell>
          <cell r="X2183">
            <v>42</v>
          </cell>
          <cell r="Y2183">
            <v>43292</v>
          </cell>
          <cell r="Z2183">
            <v>41</v>
          </cell>
        </row>
        <row r="2184">
          <cell r="C2184">
            <v>4702</v>
          </cell>
          <cell r="D2184" t="str">
            <v>SITEL</v>
          </cell>
          <cell r="E2184">
            <v>2018</v>
          </cell>
          <cell r="F2184" t="str">
            <v>TA</v>
          </cell>
          <cell r="G2184" t="str">
            <v>42 x FRONT END EE CAP32 v2.1</v>
          </cell>
          <cell r="H2184" t="str">
            <v>OF4587</v>
          </cell>
          <cell r="I2184"/>
          <cell r="J2184">
            <v>3</v>
          </cell>
          <cell r="K2184">
            <v>5.15</v>
          </cell>
          <cell r="L2184">
            <v>-2.1500000000000004</v>
          </cell>
          <cell r="M2184">
            <v>1.7166666666666668</v>
          </cell>
          <cell r="N2184" t="str">
            <v>-</v>
          </cell>
          <cell r="O2184" t="str">
            <v>-</v>
          </cell>
          <cell r="P2184" t="str">
            <v>EMM</v>
          </cell>
          <cell r="Q2184" t="str">
            <v>-</v>
          </cell>
          <cell r="R2184" t="str">
            <v>-</v>
          </cell>
          <cell r="S2184" t="str">
            <v>-</v>
          </cell>
          <cell r="T2184" t="str">
            <v>-</v>
          </cell>
          <cell r="U2184">
            <v>43208</v>
          </cell>
          <cell r="V2184">
            <v>43250</v>
          </cell>
          <cell r="W2184">
            <v>43250</v>
          </cell>
          <cell r="X2184">
            <v>42</v>
          </cell>
          <cell r="Y2184">
            <v>43290</v>
          </cell>
          <cell r="Z2184">
            <v>39</v>
          </cell>
        </row>
        <row r="2185">
          <cell r="C2185">
            <v>4703</v>
          </cell>
          <cell r="D2185" t="str">
            <v>SITEL</v>
          </cell>
          <cell r="E2185">
            <v>2018</v>
          </cell>
          <cell r="F2185" t="str">
            <v>TA</v>
          </cell>
          <cell r="G2185" t="str">
            <v>42 x EE CAP32 v2.1</v>
          </cell>
          <cell r="H2185" t="str">
            <v>OF4587</v>
          </cell>
          <cell r="I2185">
            <v>4</v>
          </cell>
          <cell r="J2185">
            <v>4</v>
          </cell>
          <cell r="K2185">
            <v>4.83</v>
          </cell>
          <cell r="L2185">
            <v>-0.83000000000000007</v>
          </cell>
          <cell r="M2185">
            <v>1.2075</v>
          </cell>
          <cell r="N2185" t="str">
            <v>-</v>
          </cell>
          <cell r="O2185" t="str">
            <v>-</v>
          </cell>
          <cell r="P2185" t="str">
            <v>EMM</v>
          </cell>
          <cell r="Q2185" t="str">
            <v>-</v>
          </cell>
          <cell r="R2185" t="str">
            <v>-</v>
          </cell>
          <cell r="S2185" t="str">
            <v>-</v>
          </cell>
          <cell r="T2185" t="str">
            <v>-</v>
          </cell>
          <cell r="U2185">
            <v>43208</v>
          </cell>
          <cell r="V2185">
            <v>43250</v>
          </cell>
          <cell r="W2185">
            <v>43250</v>
          </cell>
          <cell r="X2185">
            <v>42</v>
          </cell>
          <cell r="Y2185">
            <v>43308</v>
          </cell>
          <cell r="Z2185">
            <v>57</v>
          </cell>
        </row>
        <row r="2186">
          <cell r="C2186">
            <v>4704</v>
          </cell>
          <cell r="D2186" t="str">
            <v>SITEL</v>
          </cell>
          <cell r="E2186">
            <v>2018</v>
          </cell>
          <cell r="F2186" t="str">
            <v>TA</v>
          </cell>
          <cell r="G2186" t="str">
            <v>40 x RTU CAP32-48 v2.5</v>
          </cell>
          <cell r="H2186" t="str">
            <v>OF4587</v>
          </cell>
          <cell r="I2186">
            <v>4</v>
          </cell>
          <cell r="J2186">
            <v>20</v>
          </cell>
          <cell r="K2186">
            <v>7.67</v>
          </cell>
          <cell r="L2186">
            <v>12.33</v>
          </cell>
          <cell r="M2186">
            <v>0.38350000000000001</v>
          </cell>
          <cell r="N2186" t="str">
            <v>-</v>
          </cell>
          <cell r="O2186" t="str">
            <v>-</v>
          </cell>
          <cell r="P2186" t="str">
            <v>EMM</v>
          </cell>
          <cell r="Q2186" t="str">
            <v>-</v>
          </cell>
          <cell r="R2186" t="str">
            <v>-</v>
          </cell>
          <cell r="S2186" t="str">
            <v>-</v>
          </cell>
          <cell r="T2186" t="str">
            <v>-</v>
          </cell>
          <cell r="U2186">
            <v>43208</v>
          </cell>
          <cell r="V2186">
            <v>43250</v>
          </cell>
          <cell r="W2186">
            <v>43250</v>
          </cell>
          <cell r="X2186">
            <v>42</v>
          </cell>
          <cell r="Y2186">
            <v>43308</v>
          </cell>
          <cell r="Z2186">
            <v>57</v>
          </cell>
        </row>
        <row r="2187">
          <cell r="C2187">
            <v>4705</v>
          </cell>
          <cell r="D2187" t="str">
            <v>EYPESA</v>
          </cell>
          <cell r="E2187">
            <v>2018</v>
          </cell>
          <cell r="F2187" t="str">
            <v>TA</v>
          </cell>
          <cell r="G2187" t="str">
            <v>Reparacio RTU RPT BELLMUNT</v>
          </cell>
          <cell r="H2187" t="str">
            <v>IND</v>
          </cell>
          <cell r="I2187">
            <v>6</v>
          </cell>
          <cell r="J2187">
            <v>8</v>
          </cell>
          <cell r="K2187">
            <v>7</v>
          </cell>
          <cell r="L2187">
            <v>1</v>
          </cell>
          <cell r="M2187">
            <v>0.875</v>
          </cell>
          <cell r="N2187" t="str">
            <v>-</v>
          </cell>
          <cell r="O2187" t="str">
            <v>-</v>
          </cell>
          <cell r="P2187" t="str">
            <v>EMM</v>
          </cell>
          <cell r="Q2187" t="str">
            <v>-</v>
          </cell>
          <cell r="R2187" t="str">
            <v>-</v>
          </cell>
          <cell r="S2187" t="str">
            <v>-</v>
          </cell>
          <cell r="T2187" t="str">
            <v>-</v>
          </cell>
          <cell r="U2187">
            <v>43209</v>
          </cell>
          <cell r="V2187">
            <v>43209</v>
          </cell>
          <cell r="W2187">
            <v>43209</v>
          </cell>
          <cell r="X2187">
            <v>0</v>
          </cell>
          <cell r="Y2187">
            <v>43574</v>
          </cell>
          <cell r="Z2187">
            <v>360</v>
          </cell>
        </row>
        <row r="2188">
          <cell r="C2188">
            <v>4706</v>
          </cell>
          <cell r="D2188" t="str">
            <v>EOSPIT</v>
          </cell>
          <cell r="E2188">
            <v>2018</v>
          </cell>
          <cell r="F2188" t="str">
            <v>TA</v>
          </cell>
          <cell r="G2188" t="str">
            <v>RTU S.E. CASAS DEL MONTE v1.2</v>
          </cell>
          <cell r="H2188" t="str">
            <v>PPAL</v>
          </cell>
          <cell r="I2188">
            <v>6</v>
          </cell>
          <cell r="J2188">
            <v>1</v>
          </cell>
          <cell r="K2188">
            <v>1.25</v>
          </cell>
          <cell r="L2188">
            <v>-0.25</v>
          </cell>
          <cell r="M2188">
            <v>1.25</v>
          </cell>
          <cell r="N2188" t="str">
            <v>-</v>
          </cell>
          <cell r="O2188" t="str">
            <v>-</v>
          </cell>
          <cell r="P2188" t="str">
            <v>EMM</v>
          </cell>
          <cell r="Q2188" t="str">
            <v>-</v>
          </cell>
          <cell r="R2188" t="str">
            <v>-</v>
          </cell>
          <cell r="S2188" t="str">
            <v>-</v>
          </cell>
          <cell r="T2188" t="str">
            <v>-</v>
          </cell>
          <cell r="U2188">
            <v>43215</v>
          </cell>
          <cell r="V2188">
            <v>43220</v>
          </cell>
          <cell r="W2188">
            <v>43220</v>
          </cell>
          <cell r="X2188">
            <v>5</v>
          </cell>
          <cell r="Y2188">
            <v>43216</v>
          </cell>
          <cell r="Z2188">
            <v>-4</v>
          </cell>
        </row>
        <row r="2189">
          <cell r="C2189">
            <v>4707</v>
          </cell>
          <cell r="D2189" t="str">
            <v>EOSPIT</v>
          </cell>
          <cell r="E2189">
            <v>2018</v>
          </cell>
          <cell r="F2189" t="str">
            <v>TA</v>
          </cell>
          <cell r="G2189" t="str">
            <v>Enginyeria RTU S.E. CASAS DEL MONTE v1.2</v>
          </cell>
          <cell r="H2189" t="str">
            <v>OF4706</v>
          </cell>
          <cell r="I2189"/>
          <cell r="J2189">
            <v>2</v>
          </cell>
          <cell r="K2189">
            <v>2</v>
          </cell>
          <cell r="L2189">
            <v>0</v>
          </cell>
          <cell r="M2189">
            <v>1</v>
          </cell>
          <cell r="N2189" t="str">
            <v>-</v>
          </cell>
          <cell r="O2189" t="str">
            <v>-</v>
          </cell>
          <cell r="P2189" t="str">
            <v>AMX</v>
          </cell>
          <cell r="Q2189" t="str">
            <v>-</v>
          </cell>
          <cell r="R2189" t="str">
            <v>-</v>
          </cell>
          <cell r="S2189" t="str">
            <v>-</v>
          </cell>
          <cell r="T2189" t="str">
            <v>-</v>
          </cell>
          <cell r="U2189">
            <v>43215</v>
          </cell>
          <cell r="V2189">
            <v>43220</v>
          </cell>
          <cell r="W2189">
            <v>43220</v>
          </cell>
          <cell r="X2189">
            <v>5</v>
          </cell>
          <cell r="Y2189">
            <v>43216</v>
          </cell>
          <cell r="Z2189">
            <v>-4</v>
          </cell>
        </row>
        <row r="2190">
          <cell r="C2190">
            <v>4708</v>
          </cell>
          <cell r="D2190" t="str">
            <v>ELEEBR</v>
          </cell>
          <cell r="E2190">
            <v>2018</v>
          </cell>
          <cell r="F2190" t="str">
            <v>TA</v>
          </cell>
          <cell r="G2190" t="str">
            <v>CC SCADA EEBRO v4.5</v>
          </cell>
          <cell r="H2190" t="str">
            <v>IND</v>
          </cell>
          <cell r="I2190"/>
          <cell r="J2190">
            <v>6</v>
          </cell>
          <cell r="K2190">
            <v>5.25</v>
          </cell>
          <cell r="L2190">
            <v>0.75</v>
          </cell>
          <cell r="M2190">
            <v>0.875</v>
          </cell>
          <cell r="N2190" t="str">
            <v>-</v>
          </cell>
          <cell r="O2190" t="str">
            <v>-</v>
          </cell>
          <cell r="P2190" t="str">
            <v>-</v>
          </cell>
          <cell r="Q2190" t="str">
            <v>JMG</v>
          </cell>
          <cell r="R2190" t="str">
            <v>-</v>
          </cell>
          <cell r="S2190" t="str">
            <v>-</v>
          </cell>
          <cell r="T2190" t="str">
            <v>-</v>
          </cell>
          <cell r="U2190">
            <v>43215</v>
          </cell>
          <cell r="V2190">
            <v>43220</v>
          </cell>
          <cell r="W2190">
            <v>43220</v>
          </cell>
          <cell r="X2190">
            <v>5</v>
          </cell>
          <cell r="Y2190">
            <v>43231</v>
          </cell>
          <cell r="Z2190">
            <v>11</v>
          </cell>
        </row>
        <row r="2191">
          <cell r="C2191">
            <v>4709</v>
          </cell>
          <cell r="D2191" t="str">
            <v>EOSPIT</v>
          </cell>
          <cell r="E2191">
            <v>2018</v>
          </cell>
          <cell r="F2191" t="str">
            <v>TA</v>
          </cell>
          <cell r="G2191" t="str">
            <v>Reparacio M8SD N/S 2001-914</v>
          </cell>
          <cell r="H2191" t="str">
            <v>IND</v>
          </cell>
          <cell r="I2191"/>
          <cell r="J2191">
            <v>2</v>
          </cell>
          <cell r="K2191">
            <v>1.25</v>
          </cell>
          <cell r="L2191">
            <v>0.75</v>
          </cell>
          <cell r="M2191">
            <v>0.625</v>
          </cell>
          <cell r="N2191" t="str">
            <v>-</v>
          </cell>
          <cell r="O2191" t="str">
            <v>-</v>
          </cell>
          <cell r="P2191" t="str">
            <v>EMM</v>
          </cell>
          <cell r="Q2191" t="str">
            <v>-</v>
          </cell>
          <cell r="R2191" t="str">
            <v>-</v>
          </cell>
          <cell r="S2191" t="str">
            <v>-</v>
          </cell>
          <cell r="T2191" t="str">
            <v>-</v>
          </cell>
          <cell r="U2191">
            <v>43199</v>
          </cell>
          <cell r="V2191">
            <v>43216</v>
          </cell>
          <cell r="W2191">
            <v>43216</v>
          </cell>
          <cell r="X2191">
            <v>17</v>
          </cell>
          <cell r="Y2191">
            <v>43216</v>
          </cell>
          <cell r="Z2191">
            <v>0</v>
          </cell>
        </row>
        <row r="2192">
          <cell r="C2192">
            <v>4710</v>
          </cell>
          <cell r="D2192" t="str">
            <v>SITEL</v>
          </cell>
          <cell r="E2192">
            <v>2018</v>
          </cell>
          <cell r="F2192" t="str">
            <v>TA</v>
          </cell>
          <cell r="G2192" t="str">
            <v>Desenvolupament SW TEDIS.Net, PROSA MasterService v1.45</v>
          </cell>
          <cell r="H2192" t="str">
            <v>OF3642</v>
          </cell>
          <cell r="I2192"/>
          <cell r="J2192">
            <v>80</v>
          </cell>
          <cell r="K2192">
            <v>119.08</v>
          </cell>
          <cell r="L2192">
            <v>-39.08</v>
          </cell>
          <cell r="M2192">
            <v>1.4884999999999999</v>
          </cell>
          <cell r="N2192" t="str">
            <v>-</v>
          </cell>
          <cell r="O2192" t="str">
            <v>-</v>
          </cell>
          <cell r="P2192" t="str">
            <v>-</v>
          </cell>
          <cell r="Q2192" t="str">
            <v>-</v>
          </cell>
          <cell r="R2192" t="str">
            <v>EDC</v>
          </cell>
          <cell r="S2192" t="str">
            <v>-</v>
          </cell>
          <cell r="T2192" t="str">
            <v>-</v>
          </cell>
          <cell r="U2192">
            <v>43216</v>
          </cell>
          <cell r="V2192">
            <v>43250</v>
          </cell>
          <cell r="W2192">
            <v>43250</v>
          </cell>
          <cell r="X2192">
            <v>34</v>
          </cell>
          <cell r="Y2192">
            <v>43252</v>
          </cell>
          <cell r="Z2192">
            <v>1</v>
          </cell>
        </row>
        <row r="2193">
          <cell r="C2193">
            <v>4711</v>
          </cell>
          <cell r="D2193" t="str">
            <v>SITEL</v>
          </cell>
          <cell r="E2193">
            <v>2018</v>
          </cell>
          <cell r="F2193" t="str">
            <v>TA</v>
          </cell>
          <cell r="G2193" t="str">
            <v>Desenvolupament SW TEDIS.Net, IEC101Service v1.46</v>
          </cell>
          <cell r="H2193" t="str">
            <v>OF4674</v>
          </cell>
          <cell r="I2193"/>
          <cell r="J2193">
            <v>212</v>
          </cell>
          <cell r="K2193">
            <v>120.17</v>
          </cell>
          <cell r="L2193">
            <v>91.83</v>
          </cell>
          <cell r="M2193">
            <v>0.56683962264150944</v>
          </cell>
          <cell r="N2193" t="str">
            <v>-</v>
          </cell>
          <cell r="O2193" t="str">
            <v>-</v>
          </cell>
          <cell r="P2193" t="str">
            <v>-</v>
          </cell>
          <cell r="Q2193" t="str">
            <v>-</v>
          </cell>
          <cell r="R2193" t="str">
            <v>EDC</v>
          </cell>
          <cell r="S2193" t="str">
            <v>-</v>
          </cell>
          <cell r="T2193" t="str">
            <v>-</v>
          </cell>
          <cell r="U2193">
            <v>43216</v>
          </cell>
          <cell r="V2193">
            <v>43281</v>
          </cell>
          <cell r="W2193">
            <v>43281</v>
          </cell>
          <cell r="X2193">
            <v>64</v>
          </cell>
          <cell r="Y2193"/>
          <cell r="Z2193" t="str">
            <v/>
          </cell>
        </row>
        <row r="2194">
          <cell r="C2194">
            <v>4712</v>
          </cell>
          <cell r="D2194" t="str">
            <v>ORMAZA</v>
          </cell>
          <cell r="E2194">
            <v>2018</v>
          </cell>
          <cell r="F2194" t="str">
            <v>TA</v>
          </cell>
          <cell r="G2194" t="str">
            <v>7 x RTU C.I. C.T. EOSA ENERGIA v1.0</v>
          </cell>
          <cell r="H2194" t="str">
            <v>PPAL</v>
          </cell>
          <cell r="I2194"/>
          <cell r="J2194">
            <v>4</v>
          </cell>
          <cell r="K2194">
            <v>4.75</v>
          </cell>
          <cell r="L2194">
            <v>-0.75</v>
          </cell>
          <cell r="M2194">
            <v>1.1875</v>
          </cell>
          <cell r="N2194" t="str">
            <v>-</v>
          </cell>
          <cell r="O2194" t="str">
            <v>-</v>
          </cell>
          <cell r="P2194" t="str">
            <v>EMM</v>
          </cell>
          <cell r="Q2194" t="str">
            <v>-</v>
          </cell>
          <cell r="R2194" t="str">
            <v>-</v>
          </cell>
          <cell r="S2194" t="str">
            <v>-</v>
          </cell>
          <cell r="T2194" t="str">
            <v>-</v>
          </cell>
          <cell r="U2194">
            <v>43216</v>
          </cell>
          <cell r="V2194">
            <v>43243</v>
          </cell>
          <cell r="W2194">
            <v>43243</v>
          </cell>
          <cell r="X2194">
            <v>27</v>
          </cell>
          <cell r="Y2194">
            <v>43228</v>
          </cell>
          <cell r="Z2194">
            <v>-15</v>
          </cell>
        </row>
        <row r="2195">
          <cell r="C2195">
            <v>4713</v>
          </cell>
          <cell r="D2195" t="str">
            <v>SITEL</v>
          </cell>
          <cell r="E2195">
            <v>2018</v>
          </cell>
          <cell r="F2195" t="str">
            <v>TA</v>
          </cell>
          <cell r="G2195" t="str">
            <v>7 x Manguera COM CAP32 - GSM</v>
          </cell>
          <cell r="H2195" t="str">
            <v>OF4712</v>
          </cell>
          <cell r="I2195"/>
          <cell r="J2195">
            <v>1.25</v>
          </cell>
          <cell r="K2195">
            <v>1.33</v>
          </cell>
          <cell r="L2195">
            <v>-8.0000000000000071E-2</v>
          </cell>
          <cell r="M2195">
            <v>1.0640000000000001</v>
          </cell>
          <cell r="N2195" t="str">
            <v>-</v>
          </cell>
          <cell r="O2195" t="str">
            <v>-</v>
          </cell>
          <cell r="P2195" t="str">
            <v>EMM</v>
          </cell>
          <cell r="Q2195" t="str">
            <v>-</v>
          </cell>
          <cell r="R2195" t="str">
            <v>-</v>
          </cell>
          <cell r="S2195" t="str">
            <v>-</v>
          </cell>
          <cell r="T2195" t="str">
            <v>-</v>
          </cell>
          <cell r="U2195">
            <v>43216</v>
          </cell>
          <cell r="V2195">
            <v>43243</v>
          </cell>
          <cell r="W2195">
            <v>43243</v>
          </cell>
          <cell r="X2195">
            <v>27</v>
          </cell>
          <cell r="Y2195">
            <v>43227</v>
          </cell>
          <cell r="Z2195">
            <v>-16</v>
          </cell>
        </row>
        <row r="2196">
          <cell r="C2196">
            <v>4714</v>
          </cell>
          <cell r="D2196" t="str">
            <v>ELECON</v>
          </cell>
          <cell r="E2196">
            <v>2018</v>
          </cell>
          <cell r="F2196" t="str">
            <v>TA</v>
          </cell>
          <cell r="G2196" t="str">
            <v>8 x FLAT 24Vias,Connectros F-F</v>
          </cell>
          <cell r="H2196" t="str">
            <v>IND</v>
          </cell>
          <cell r="I2196"/>
          <cell r="J2196">
            <v>1.25</v>
          </cell>
          <cell r="K2196">
            <v>0.5</v>
          </cell>
          <cell r="L2196">
            <v>0.75</v>
          </cell>
          <cell r="M2196">
            <v>0.4</v>
          </cell>
          <cell r="N2196" t="str">
            <v>-</v>
          </cell>
          <cell r="O2196" t="str">
            <v>-</v>
          </cell>
          <cell r="P2196" t="str">
            <v>EMM</v>
          </cell>
          <cell r="Q2196" t="str">
            <v>-</v>
          </cell>
          <cell r="R2196" t="str">
            <v>-</v>
          </cell>
          <cell r="S2196" t="str">
            <v>-</v>
          </cell>
          <cell r="T2196" t="str">
            <v>-</v>
          </cell>
          <cell r="U2196">
            <v>43217</v>
          </cell>
          <cell r="V2196">
            <v>43224</v>
          </cell>
          <cell r="W2196">
            <v>43224</v>
          </cell>
          <cell r="X2196">
            <v>7</v>
          </cell>
          <cell r="Y2196">
            <v>43227</v>
          </cell>
          <cell r="Z2196">
            <v>3</v>
          </cell>
        </row>
        <row r="2197">
          <cell r="C2197">
            <v>4715</v>
          </cell>
          <cell r="D2197" t="str">
            <v>GASELE</v>
          </cell>
          <cell r="E2197">
            <v>2018</v>
          </cell>
          <cell r="F2197" t="str">
            <v>TA</v>
          </cell>
          <cell r="G2197" t="str">
            <v>MANTENIMENT SCADA TEDIS.Net GASELEC 01/05/2.018 - 30/04/2.019</v>
          </cell>
          <cell r="H2197" t="str">
            <v>IND</v>
          </cell>
          <cell r="I2197"/>
          <cell r="J2197">
            <v>26</v>
          </cell>
          <cell r="K2197">
            <v>9.58</v>
          </cell>
          <cell r="L2197">
            <v>16.420000000000002</v>
          </cell>
          <cell r="M2197">
            <v>0.36846153846153845</v>
          </cell>
          <cell r="N2197" t="str">
            <v>-</v>
          </cell>
          <cell r="O2197" t="str">
            <v>-</v>
          </cell>
          <cell r="P2197" t="str">
            <v>-</v>
          </cell>
          <cell r="Q2197" t="str">
            <v>-</v>
          </cell>
          <cell r="R2197" t="str">
            <v>JMT</v>
          </cell>
          <cell r="S2197" t="str">
            <v>-</v>
          </cell>
          <cell r="T2197" t="str">
            <v>-</v>
          </cell>
          <cell r="U2197">
            <v>43221</v>
          </cell>
          <cell r="V2197">
            <v>43585</v>
          </cell>
          <cell r="W2197">
            <v>43585</v>
          </cell>
          <cell r="X2197">
            <v>359</v>
          </cell>
          <cell r="Y2197">
            <v>43585</v>
          </cell>
          <cell r="Z2197">
            <v>0</v>
          </cell>
        </row>
        <row r="2198">
          <cell r="C2198">
            <v>4716</v>
          </cell>
          <cell r="D2198" t="str">
            <v>ORMAZA</v>
          </cell>
          <cell r="E2198">
            <v>2018</v>
          </cell>
          <cell r="F2198" t="str">
            <v>TA</v>
          </cell>
          <cell r="G2198" t="str">
            <v>CC SCADA TEDIS.Net HAIZEA WIND v2.0</v>
          </cell>
          <cell r="H2198" t="str">
            <v>PPAL</v>
          </cell>
          <cell r="I2198"/>
          <cell r="J2198">
            <v>24</v>
          </cell>
          <cell r="K2198">
            <v>32.25</v>
          </cell>
          <cell r="L2198">
            <v>-8.25</v>
          </cell>
          <cell r="M2198">
            <v>1.34375</v>
          </cell>
          <cell r="N2198" t="str">
            <v>-</v>
          </cell>
          <cell r="O2198" t="str">
            <v>-</v>
          </cell>
          <cell r="P2198" t="str">
            <v>-</v>
          </cell>
          <cell r="Q2198" t="str">
            <v>-</v>
          </cell>
          <cell r="R2198" t="str">
            <v>EDC</v>
          </cell>
          <cell r="S2198" t="str">
            <v>-</v>
          </cell>
          <cell r="T2198" t="str">
            <v>-</v>
          </cell>
          <cell r="U2198">
            <v>43223</v>
          </cell>
          <cell r="V2198">
            <v>43259</v>
          </cell>
          <cell r="W2198">
            <v>43353</v>
          </cell>
          <cell r="X2198">
            <v>35</v>
          </cell>
          <cell r="Y2198">
            <v>43353</v>
          </cell>
          <cell r="Z2198">
            <v>0</v>
          </cell>
        </row>
        <row r="2199">
          <cell r="C2199">
            <v>4717</v>
          </cell>
          <cell r="D2199" t="str">
            <v>ORMAZA</v>
          </cell>
          <cell r="E2199">
            <v>2018</v>
          </cell>
          <cell r="F2199" t="str">
            <v>TA</v>
          </cell>
          <cell r="G2199" t="str">
            <v>CC SCADA TEDIS.Net CAP NOU v1.0</v>
          </cell>
          <cell r="H2199" t="str">
            <v>PPAL</v>
          </cell>
          <cell r="I2199"/>
          <cell r="J2199">
            <v>121</v>
          </cell>
          <cell r="K2199">
            <v>103.5</v>
          </cell>
          <cell r="L2199">
            <v>17.5</v>
          </cell>
          <cell r="M2199">
            <v>0.85537190082644632</v>
          </cell>
          <cell r="N2199" t="str">
            <v>-</v>
          </cell>
          <cell r="O2199" t="str">
            <v>-</v>
          </cell>
          <cell r="P2199" t="str">
            <v>-</v>
          </cell>
          <cell r="Q2199" t="str">
            <v>JMG</v>
          </cell>
          <cell r="R2199" t="str">
            <v>-</v>
          </cell>
          <cell r="S2199" t="str">
            <v>-</v>
          </cell>
          <cell r="T2199" t="str">
            <v>-</v>
          </cell>
          <cell r="U2199">
            <v>43223</v>
          </cell>
          <cell r="V2199">
            <v>43373</v>
          </cell>
          <cell r="W2199">
            <v>43777</v>
          </cell>
          <cell r="X2199">
            <v>147</v>
          </cell>
          <cell r="Y2199">
            <v>43777</v>
          </cell>
          <cell r="Z2199">
            <v>0</v>
          </cell>
        </row>
        <row r="2200">
          <cell r="C2200">
            <v>4718</v>
          </cell>
          <cell r="D2200" t="str">
            <v>ORMAZA</v>
          </cell>
          <cell r="E2200">
            <v>2018</v>
          </cell>
          <cell r="F2200" t="str">
            <v>TA</v>
          </cell>
          <cell r="G2200" t="str">
            <v>Inst. y PEM CC SCADA TEDIS.Net CAP NOU v1.0</v>
          </cell>
          <cell r="H2200" t="str">
            <v>OF4717</v>
          </cell>
          <cell r="I2200"/>
          <cell r="J2200">
            <v>56</v>
          </cell>
          <cell r="K2200">
            <v>46.52</v>
          </cell>
          <cell r="L2200">
            <v>9.4799999999999969</v>
          </cell>
          <cell r="M2200">
            <v>0.83071428571428574</v>
          </cell>
          <cell r="N2200" t="str">
            <v>-</v>
          </cell>
          <cell r="O2200" t="str">
            <v>-</v>
          </cell>
          <cell r="P2200" t="str">
            <v>-</v>
          </cell>
          <cell r="Q2200" t="str">
            <v>JMG</v>
          </cell>
          <cell r="R2200" t="str">
            <v>-</v>
          </cell>
          <cell r="S2200" t="str">
            <v>-</v>
          </cell>
          <cell r="T2200" t="str">
            <v>-</v>
          </cell>
          <cell r="U2200">
            <v>43223</v>
          </cell>
          <cell r="V2200">
            <v>43373</v>
          </cell>
          <cell r="W2200">
            <v>43763</v>
          </cell>
          <cell r="X2200">
            <v>147</v>
          </cell>
          <cell r="Y2200">
            <v>43763</v>
          </cell>
          <cell r="Z2200">
            <v>0</v>
          </cell>
        </row>
        <row r="2201">
          <cell r="C2201">
            <v>4719</v>
          </cell>
          <cell r="D2201" t="str">
            <v>ELESUD</v>
          </cell>
          <cell r="E2201">
            <v>2018</v>
          </cell>
          <cell r="F2201" t="str">
            <v>TA</v>
          </cell>
          <cell r="G2201" t="str">
            <v>MANTENIMENT CSSat SUDANELL 2018-05</v>
          </cell>
          <cell r="H2201" t="str">
            <v>IND</v>
          </cell>
          <cell r="I2201"/>
          <cell r="J2201">
            <v>4</v>
          </cell>
          <cell r="K2201">
            <v>4</v>
          </cell>
          <cell r="L2201">
            <v>0</v>
          </cell>
          <cell r="M2201">
            <v>1</v>
          </cell>
          <cell r="N2201" t="str">
            <v>-</v>
          </cell>
          <cell r="O2201" t="str">
            <v>-</v>
          </cell>
          <cell r="P2201" t="str">
            <v>-</v>
          </cell>
          <cell r="Q2201" t="str">
            <v>TRS</v>
          </cell>
          <cell r="R2201" t="str">
            <v>-</v>
          </cell>
          <cell r="S2201" t="str">
            <v>-</v>
          </cell>
          <cell r="T2201" t="str">
            <v>-</v>
          </cell>
          <cell r="U2201">
            <v>43221</v>
          </cell>
          <cell r="V2201">
            <v>43251</v>
          </cell>
          <cell r="W2201">
            <v>43251</v>
          </cell>
          <cell r="X2201">
            <v>30</v>
          </cell>
          <cell r="Y2201">
            <v>43251</v>
          </cell>
          <cell r="Z2201">
            <v>0</v>
          </cell>
        </row>
        <row r="2202">
          <cell r="C2202">
            <v>4720</v>
          </cell>
          <cell r="D2202" t="str">
            <v>EMSA</v>
          </cell>
          <cell r="E2202">
            <v>2018</v>
          </cell>
          <cell r="F2202" t="str">
            <v>TA</v>
          </cell>
          <cell r="G2202" t="str">
            <v>MANTENIMENT CSSat EMSA 2018-05</v>
          </cell>
          <cell r="H2202" t="str">
            <v>IND</v>
          </cell>
          <cell r="I2202"/>
          <cell r="J2202">
            <v>6</v>
          </cell>
          <cell r="K2202">
            <v>4.5</v>
          </cell>
          <cell r="L2202">
            <v>1.5</v>
          </cell>
          <cell r="M2202">
            <v>0.75</v>
          </cell>
          <cell r="N2202" t="str">
            <v>-</v>
          </cell>
          <cell r="O2202" t="str">
            <v>-</v>
          </cell>
          <cell r="P2202" t="str">
            <v>-</v>
          </cell>
          <cell r="Q2202" t="str">
            <v>TRS</v>
          </cell>
          <cell r="R2202" t="str">
            <v>-</v>
          </cell>
          <cell r="S2202" t="str">
            <v>-</v>
          </cell>
          <cell r="T2202" t="str">
            <v>-</v>
          </cell>
          <cell r="U2202">
            <v>43221</v>
          </cell>
          <cell r="V2202">
            <v>43251</v>
          </cell>
          <cell r="W2202">
            <v>43251</v>
          </cell>
          <cell r="X2202">
            <v>30</v>
          </cell>
          <cell r="Y2202">
            <v>43251</v>
          </cell>
          <cell r="Z2202">
            <v>0</v>
          </cell>
        </row>
        <row r="2203">
          <cell r="C2203">
            <v>4721</v>
          </cell>
          <cell r="D2203" t="str">
            <v>SERGAR</v>
          </cell>
          <cell r="E2203">
            <v>2018</v>
          </cell>
          <cell r="F2203" t="str">
            <v>TA</v>
          </cell>
          <cell r="G2203" t="str">
            <v>MANTENIMENT CSSat SERVILIANO 2018-05</v>
          </cell>
          <cell r="H2203" t="str">
            <v>IND</v>
          </cell>
          <cell r="I2203"/>
          <cell r="J2203">
            <v>6</v>
          </cell>
          <cell r="K2203">
            <v>1</v>
          </cell>
          <cell r="L2203">
            <v>5</v>
          </cell>
          <cell r="M2203">
            <v>0.16666666666666666</v>
          </cell>
          <cell r="N2203" t="str">
            <v>-</v>
          </cell>
          <cell r="O2203" t="str">
            <v>-</v>
          </cell>
          <cell r="P2203" t="str">
            <v>-</v>
          </cell>
          <cell r="Q2203" t="str">
            <v>TRS</v>
          </cell>
          <cell r="R2203" t="str">
            <v>-</v>
          </cell>
          <cell r="S2203" t="str">
            <v>-</v>
          </cell>
          <cell r="T2203" t="str">
            <v>-</v>
          </cell>
          <cell r="U2203">
            <v>43221</v>
          </cell>
          <cell r="V2203">
            <v>43251</v>
          </cell>
          <cell r="W2203">
            <v>43251</v>
          </cell>
          <cell r="X2203">
            <v>30</v>
          </cell>
          <cell r="Y2203">
            <v>43251</v>
          </cell>
          <cell r="Z2203">
            <v>0</v>
          </cell>
        </row>
        <row r="2204">
          <cell r="C2204">
            <v>4722</v>
          </cell>
          <cell r="D2204" t="str">
            <v>EAECEU</v>
          </cell>
          <cell r="E2204">
            <v>2018</v>
          </cell>
          <cell r="F2204" t="str">
            <v>TA</v>
          </cell>
          <cell r="G2204" t="str">
            <v>MANTENIMENT CSSat CEUTA 2018-05</v>
          </cell>
          <cell r="H2204" t="str">
            <v>IND</v>
          </cell>
          <cell r="I2204"/>
          <cell r="J2204">
            <v>10</v>
          </cell>
          <cell r="K2204">
            <v>10</v>
          </cell>
          <cell r="L2204">
            <v>0</v>
          </cell>
          <cell r="M2204">
            <v>1</v>
          </cell>
          <cell r="N2204" t="str">
            <v>-</v>
          </cell>
          <cell r="O2204" t="str">
            <v>-</v>
          </cell>
          <cell r="P2204" t="str">
            <v>-</v>
          </cell>
          <cell r="Q2204" t="str">
            <v>TRS</v>
          </cell>
          <cell r="R2204" t="str">
            <v>-</v>
          </cell>
          <cell r="S2204" t="str">
            <v>-</v>
          </cell>
          <cell r="T2204" t="str">
            <v>-</v>
          </cell>
          <cell r="U2204">
            <v>43221</v>
          </cell>
          <cell r="V2204">
            <v>43251</v>
          </cell>
          <cell r="W2204">
            <v>43251</v>
          </cell>
          <cell r="X2204">
            <v>30</v>
          </cell>
          <cell r="Y2204">
            <v>43251</v>
          </cell>
          <cell r="Z2204">
            <v>0</v>
          </cell>
        </row>
        <row r="2205">
          <cell r="C2205"/>
          <cell r="D2205"/>
          <cell r="E2205"/>
          <cell r="F2205"/>
          <cell r="G2205"/>
          <cell r="H2205"/>
          <cell r="I2205"/>
          <cell r="J2205">
            <v>683.5</v>
          </cell>
          <cell r="K2205">
            <v>586.75</v>
          </cell>
          <cell r="L2205">
            <v>96.75</v>
          </cell>
          <cell r="M2205"/>
          <cell r="N2205"/>
          <cell r="O2205"/>
          <cell r="P2205"/>
          <cell r="Q2205"/>
          <cell r="R2205"/>
          <cell r="S2205"/>
          <cell r="T2205"/>
          <cell r="U2205"/>
          <cell r="V2205"/>
          <cell r="W2205"/>
          <cell r="X2205"/>
          <cell r="Y2205"/>
          <cell r="Z2205">
            <v>655</v>
          </cell>
        </row>
        <row r="2206">
          <cell r="L2206"/>
          <cell r="M2206"/>
          <cell r="Z2206"/>
        </row>
        <row r="2207">
          <cell r="D2207"/>
          <cell r="E2207"/>
          <cell r="F2207"/>
          <cell r="G2207"/>
          <cell r="H2207"/>
          <cell r="I2207"/>
          <cell r="J2207"/>
          <cell r="K2207"/>
          <cell r="L2207"/>
          <cell r="M2207"/>
          <cell r="N2207"/>
          <cell r="O2207"/>
          <cell r="P2207"/>
          <cell r="Q2207"/>
          <cell r="R2207"/>
          <cell r="S2207"/>
          <cell r="T2207"/>
          <cell r="U2207"/>
          <cell r="Z2207"/>
        </row>
        <row r="2208">
          <cell r="D2208"/>
          <cell r="E2208"/>
          <cell r="F2208"/>
          <cell r="G2208"/>
          <cell r="H2208"/>
          <cell r="I2208"/>
          <cell r="J2208"/>
          <cell r="K2208"/>
          <cell r="N2208" t="str">
            <v>APROVISIONAMENTS</v>
          </cell>
          <cell r="O2208" t="str">
            <v>ADMINISTRACIO</v>
          </cell>
          <cell r="P2208" t="str">
            <v>OPERACIONS</v>
          </cell>
          <cell r="Q2208" t="str">
            <v>IMPLEMENTACIO</v>
          </cell>
          <cell r="R2208" t="str">
            <v>DESENVOLUPAMENT</v>
          </cell>
          <cell r="S2208" t="str">
            <v>COMERCIAL</v>
          </cell>
          <cell r="T2208" t="str">
            <v>CONSUL.TELCOMUNIC.</v>
          </cell>
          <cell r="U2208"/>
          <cell r="Z2208"/>
        </row>
        <row r="2209">
          <cell r="N2209"/>
          <cell r="O2209"/>
          <cell r="P2209"/>
          <cell r="Q2209"/>
          <cell r="R2209"/>
          <cell r="S2209"/>
          <cell r="T2209"/>
          <cell r="U2209"/>
          <cell r="Z2209"/>
        </row>
        <row r="2210">
          <cell r="N2210"/>
          <cell r="O2210"/>
          <cell r="P2210"/>
          <cell r="Q2210"/>
          <cell r="R2210"/>
          <cell r="S2210"/>
          <cell r="T2210"/>
          <cell r="U2210"/>
          <cell r="Z2210"/>
        </row>
        <row r="2211">
          <cell r="N2211"/>
          <cell r="O2211"/>
          <cell r="P2211"/>
          <cell r="Q2211"/>
          <cell r="R2211"/>
          <cell r="S2211"/>
          <cell r="T2211"/>
          <cell r="U2211"/>
          <cell r="Z2211"/>
        </row>
        <row r="2212">
          <cell r="E2212"/>
          <cell r="F2212"/>
          <cell r="G2212"/>
          <cell r="H2212"/>
          <cell r="I2212"/>
          <cell r="J2212"/>
          <cell r="K2212"/>
          <cell r="L2212"/>
          <cell r="M2212"/>
          <cell r="N2212"/>
          <cell r="O2212"/>
          <cell r="P2212"/>
          <cell r="Q2212"/>
          <cell r="R2212"/>
          <cell r="S2212"/>
          <cell r="T2212"/>
          <cell r="U2212"/>
          <cell r="Z2212"/>
        </row>
        <row r="2213">
          <cell r="E2213" t="str">
            <v>Projectes (EXTERNS) en curs 2.018</v>
          </cell>
          <cell r="F2213"/>
          <cell r="G2213"/>
          <cell r="H2213"/>
          <cell r="I2213"/>
          <cell r="J2213"/>
          <cell r="K2213"/>
          <cell r="L2213"/>
          <cell r="M2213"/>
          <cell r="N2213"/>
          <cell r="O2213"/>
          <cell r="P2213"/>
          <cell r="Q2213"/>
          <cell r="R2213"/>
          <cell r="S2213"/>
          <cell r="T2213"/>
          <cell r="U2213"/>
          <cell r="Z2213"/>
        </row>
        <row r="2214">
          <cell r="N2214"/>
          <cell r="O2214"/>
          <cell r="P2214"/>
          <cell r="Q2214"/>
          <cell r="R2214"/>
          <cell r="S2214"/>
          <cell r="T2214"/>
          <cell r="U2214"/>
          <cell r="Z2214"/>
        </row>
        <row r="2215">
          <cell r="C2215"/>
          <cell r="D2215"/>
          <cell r="E2215"/>
          <cell r="F2215"/>
          <cell r="G2215"/>
          <cell r="H2215"/>
          <cell r="I2215"/>
          <cell r="J2215"/>
          <cell r="K2215"/>
          <cell r="L2215"/>
          <cell r="M2215"/>
          <cell r="N2215"/>
          <cell r="O2215"/>
          <cell r="P2215"/>
          <cell r="Q2215"/>
          <cell r="R2215"/>
          <cell r="S2215"/>
          <cell r="T2215"/>
          <cell r="U2215"/>
          <cell r="V2215"/>
          <cell r="W2215"/>
          <cell r="X2215"/>
          <cell r="Y2215"/>
          <cell r="Z2215"/>
        </row>
        <row r="2216">
          <cell r="C2216" t="str">
            <v>OF</v>
          </cell>
          <cell r="D2216" t="str">
            <v>CLIENT</v>
          </cell>
          <cell r="E2216" t="str">
            <v>ANY</v>
          </cell>
          <cell r="F2216" t="str">
            <v>STATUS</v>
          </cell>
          <cell r="G2216" t="str">
            <v>PROJECTE</v>
          </cell>
          <cell r="H2216" t="str">
            <v>TIPUS OF o DEPENDENCIA</v>
          </cell>
          <cell r="I2216"/>
          <cell r="J2216" t="str">
            <v>PREV</v>
          </cell>
          <cell r="K2216" t="str">
            <v>TOTAL</v>
          </cell>
          <cell r="L2216" t="str">
            <v>DESV</v>
          </cell>
          <cell r="M2216" t="str">
            <v>AVANÇ</v>
          </cell>
          <cell r="N2216" t="str">
            <v>DPT. IMPLICATS</v>
          </cell>
          <cell r="O2216"/>
          <cell r="P2216"/>
          <cell r="Q2216"/>
          <cell r="R2216"/>
          <cell r="S2216"/>
          <cell r="T2216"/>
          <cell r="U2216" t="str">
            <v>DATA</v>
          </cell>
          <cell r="V2216" t="str">
            <v>DATA</v>
          </cell>
          <cell r="W2216" t="str">
            <v>DATA</v>
          </cell>
          <cell r="X2216" t="str">
            <v>DURADA</v>
          </cell>
          <cell r="Y2216" t="str">
            <v>DATA</v>
          </cell>
          <cell r="Z2216" t="str">
            <v>DESVIAC.</v>
          </cell>
        </row>
        <row r="2217">
          <cell r="C2217"/>
          <cell r="D2217"/>
          <cell r="E2217"/>
          <cell r="F2217"/>
          <cell r="G2217"/>
          <cell r="H2217"/>
          <cell r="I2217"/>
          <cell r="J2217"/>
          <cell r="K2217" t="str">
            <v>REAL</v>
          </cell>
          <cell r="L2217"/>
          <cell r="M2217"/>
          <cell r="N2217"/>
          <cell r="O2217"/>
          <cell r="P2217"/>
          <cell r="Q2217"/>
          <cell r="R2217"/>
          <cell r="S2217"/>
          <cell r="T2217"/>
          <cell r="U2217" t="str">
            <v>INICI</v>
          </cell>
          <cell r="V2217" t="str">
            <v>ENTREGA</v>
          </cell>
          <cell r="W2217" t="str">
            <v>REVISADA</v>
          </cell>
          <cell r="X2217"/>
          <cell r="Y2217" t="str">
            <v>ACCEP.</v>
          </cell>
          <cell r="Z2217"/>
        </row>
        <row r="2218">
          <cell r="C2218"/>
          <cell r="D2218"/>
          <cell r="E2218"/>
          <cell r="F2218"/>
          <cell r="G2218"/>
          <cell r="H2218"/>
          <cell r="I2218"/>
          <cell r="J2218"/>
          <cell r="K2218"/>
          <cell r="L2218"/>
          <cell r="M2218"/>
          <cell r="N2218"/>
          <cell r="O2218"/>
          <cell r="P2218"/>
          <cell r="Q2218"/>
          <cell r="R2218"/>
          <cell r="S2218"/>
          <cell r="T2218"/>
          <cell r="U2218"/>
          <cell r="V2218"/>
          <cell r="W2218"/>
          <cell r="X2218"/>
          <cell r="Y2218"/>
          <cell r="Z2218"/>
        </row>
        <row r="2219">
          <cell r="C2219">
            <v>4723</v>
          </cell>
          <cell r="D2219" t="str">
            <v>ELEMON</v>
          </cell>
          <cell r="E2219">
            <v>2018</v>
          </cell>
          <cell r="F2219" t="str">
            <v>TA</v>
          </cell>
          <cell r="G2219" t="str">
            <v>MANTENIMENT CSSat MONTOLIU 2018-05</v>
          </cell>
          <cell r="H2219" t="str">
            <v>IND</v>
          </cell>
          <cell r="I2219"/>
          <cell r="J2219">
            <v>4</v>
          </cell>
          <cell r="K2219">
            <v>4</v>
          </cell>
          <cell r="L2219">
            <v>0</v>
          </cell>
          <cell r="M2219">
            <v>1</v>
          </cell>
          <cell r="N2219" t="str">
            <v>-</v>
          </cell>
          <cell r="O2219" t="str">
            <v>-</v>
          </cell>
          <cell r="P2219" t="str">
            <v>-</v>
          </cell>
          <cell r="Q2219" t="str">
            <v>TRS</v>
          </cell>
          <cell r="R2219" t="str">
            <v>-</v>
          </cell>
          <cell r="S2219" t="str">
            <v>-</v>
          </cell>
          <cell r="T2219" t="str">
            <v>-</v>
          </cell>
          <cell r="U2219">
            <v>43221</v>
          </cell>
          <cell r="V2219">
            <v>43251</v>
          </cell>
          <cell r="W2219">
            <v>43251</v>
          </cell>
          <cell r="X2219">
            <v>30</v>
          </cell>
          <cell r="Y2219">
            <v>43251</v>
          </cell>
          <cell r="Z2219">
            <v>0</v>
          </cell>
        </row>
        <row r="2220">
          <cell r="C2220">
            <v>4724</v>
          </cell>
          <cell r="D2220" t="str">
            <v>SUMTAR</v>
          </cell>
          <cell r="E2220">
            <v>2018</v>
          </cell>
          <cell r="F2220" t="str">
            <v>TA</v>
          </cell>
          <cell r="G2220" t="str">
            <v>MANTENIMENT CSSat TARRASENSES 2018-05</v>
          </cell>
          <cell r="H2220" t="str">
            <v>IND</v>
          </cell>
          <cell r="I2220"/>
          <cell r="J2220">
            <v>4</v>
          </cell>
          <cell r="K2220">
            <v>4</v>
          </cell>
          <cell r="L2220">
            <v>0</v>
          </cell>
          <cell r="M2220">
            <v>1</v>
          </cell>
          <cell r="N2220" t="str">
            <v>-</v>
          </cell>
          <cell r="O2220" t="str">
            <v>-</v>
          </cell>
          <cell r="P2220" t="str">
            <v>-</v>
          </cell>
          <cell r="Q2220" t="str">
            <v>TRS</v>
          </cell>
          <cell r="R2220" t="str">
            <v>-</v>
          </cell>
          <cell r="S2220" t="str">
            <v>-</v>
          </cell>
          <cell r="T2220" t="str">
            <v>-</v>
          </cell>
          <cell r="U2220">
            <v>43221</v>
          </cell>
          <cell r="V2220">
            <v>43251</v>
          </cell>
          <cell r="W2220">
            <v>43251</v>
          </cell>
          <cell r="X2220">
            <v>30</v>
          </cell>
          <cell r="Y2220">
            <v>43251</v>
          </cell>
          <cell r="Z2220">
            <v>0</v>
          </cell>
        </row>
        <row r="2221">
          <cell r="C2221">
            <v>4725</v>
          </cell>
          <cell r="D2221" t="str">
            <v>ELECAR</v>
          </cell>
          <cell r="E2221">
            <v>2018</v>
          </cell>
          <cell r="F2221" t="str">
            <v>TA</v>
          </cell>
          <cell r="G2221" t="str">
            <v>MANTENIMENT CSSat CARDENER 2018-05</v>
          </cell>
          <cell r="H2221" t="str">
            <v>IND</v>
          </cell>
          <cell r="I2221"/>
          <cell r="J2221">
            <v>5</v>
          </cell>
          <cell r="K2221">
            <v>5</v>
          </cell>
          <cell r="L2221">
            <v>0</v>
          </cell>
          <cell r="M2221">
            <v>1</v>
          </cell>
          <cell r="N2221" t="str">
            <v>-</v>
          </cell>
          <cell r="O2221" t="str">
            <v>-</v>
          </cell>
          <cell r="P2221" t="str">
            <v>-</v>
          </cell>
          <cell r="Q2221" t="str">
            <v>TRS</v>
          </cell>
          <cell r="R2221" t="str">
            <v>-</v>
          </cell>
          <cell r="S2221" t="str">
            <v>-</v>
          </cell>
          <cell r="T2221" t="str">
            <v>-</v>
          </cell>
          <cell r="U2221">
            <v>43221</v>
          </cell>
          <cell r="V2221">
            <v>43251</v>
          </cell>
          <cell r="W2221">
            <v>43251</v>
          </cell>
          <cell r="X2221">
            <v>30</v>
          </cell>
          <cell r="Y2221">
            <v>43251</v>
          </cell>
          <cell r="Z2221">
            <v>0</v>
          </cell>
        </row>
        <row r="2222">
          <cell r="C2222">
            <v>4726</v>
          </cell>
          <cell r="D2222" t="str">
            <v>ENEBEN</v>
          </cell>
          <cell r="E2222">
            <v>2018</v>
          </cell>
          <cell r="F2222" t="str">
            <v>TA</v>
          </cell>
          <cell r="G2222" t="str">
            <v>MANTENIMENT CSSat BENASQUE 2018-05</v>
          </cell>
          <cell r="H2222" t="str">
            <v>IND</v>
          </cell>
          <cell r="I2222"/>
          <cell r="J2222">
            <v>4</v>
          </cell>
          <cell r="K2222">
            <v>4</v>
          </cell>
          <cell r="L2222">
            <v>0</v>
          </cell>
          <cell r="M2222">
            <v>1</v>
          </cell>
          <cell r="N2222" t="str">
            <v>-</v>
          </cell>
          <cell r="O2222" t="str">
            <v>-</v>
          </cell>
          <cell r="P2222" t="str">
            <v>-</v>
          </cell>
          <cell r="Q2222" t="str">
            <v>TRS</v>
          </cell>
          <cell r="R2222" t="str">
            <v>-</v>
          </cell>
          <cell r="S2222" t="str">
            <v>-</v>
          </cell>
          <cell r="T2222" t="str">
            <v>-</v>
          </cell>
          <cell r="U2222">
            <v>43221</v>
          </cell>
          <cell r="V2222">
            <v>43251</v>
          </cell>
          <cell r="W2222">
            <v>43251</v>
          </cell>
          <cell r="X2222">
            <v>30</v>
          </cell>
          <cell r="Y2222">
            <v>43251</v>
          </cell>
          <cell r="Z2222">
            <v>0</v>
          </cell>
        </row>
        <row r="2223">
          <cell r="C2223">
            <v>4727</v>
          </cell>
          <cell r="D2223" t="str">
            <v>ELEALB</v>
          </cell>
          <cell r="E2223">
            <v>2018</v>
          </cell>
          <cell r="F2223" t="str">
            <v>TA</v>
          </cell>
          <cell r="G2223" t="str">
            <v>MANTENIMENT CSSat ALBATARREC 2018-05</v>
          </cell>
          <cell r="H2223" t="str">
            <v>IND</v>
          </cell>
          <cell r="I2223"/>
          <cell r="J2223">
            <v>4</v>
          </cell>
          <cell r="K2223">
            <v>1</v>
          </cell>
          <cell r="L2223">
            <v>3</v>
          </cell>
          <cell r="M2223">
            <v>0.25</v>
          </cell>
          <cell r="N2223" t="str">
            <v>-</v>
          </cell>
          <cell r="O2223" t="str">
            <v>-</v>
          </cell>
          <cell r="P2223" t="str">
            <v>-</v>
          </cell>
          <cell r="Q2223" t="str">
            <v>TRS</v>
          </cell>
          <cell r="R2223" t="str">
            <v>-</v>
          </cell>
          <cell r="S2223" t="str">
            <v>-</v>
          </cell>
          <cell r="T2223" t="str">
            <v>-</v>
          </cell>
          <cell r="U2223">
            <v>43221</v>
          </cell>
          <cell r="V2223">
            <v>43251</v>
          </cell>
          <cell r="W2223">
            <v>43251</v>
          </cell>
          <cell r="X2223">
            <v>30</v>
          </cell>
          <cell r="Y2223">
            <v>43251</v>
          </cell>
          <cell r="Z2223">
            <v>0</v>
          </cell>
        </row>
        <row r="2224">
          <cell r="C2224">
            <v>4728</v>
          </cell>
          <cell r="D2224" t="str">
            <v>ELTOSE</v>
          </cell>
          <cell r="E2224">
            <v>2018</v>
          </cell>
          <cell r="F2224" t="str">
            <v>TA</v>
          </cell>
          <cell r="G2224" t="str">
            <v>MANTENIMENT CSSat T.SEGRE 2018-05</v>
          </cell>
          <cell r="H2224" t="str">
            <v>IND</v>
          </cell>
          <cell r="I2224"/>
          <cell r="J2224">
            <v>4</v>
          </cell>
          <cell r="K2224">
            <v>4</v>
          </cell>
          <cell r="L2224">
            <v>0</v>
          </cell>
          <cell r="M2224">
            <v>1</v>
          </cell>
          <cell r="N2224" t="str">
            <v>-</v>
          </cell>
          <cell r="O2224" t="str">
            <v>-</v>
          </cell>
          <cell r="P2224" t="str">
            <v>-</v>
          </cell>
          <cell r="Q2224" t="str">
            <v>TRS</v>
          </cell>
          <cell r="R2224" t="str">
            <v>-</v>
          </cell>
          <cell r="S2224" t="str">
            <v>-</v>
          </cell>
          <cell r="T2224" t="str">
            <v>-</v>
          </cell>
          <cell r="U2224">
            <v>43221</v>
          </cell>
          <cell r="V2224">
            <v>43251</v>
          </cell>
          <cell r="W2224">
            <v>43251</v>
          </cell>
          <cell r="X2224">
            <v>30</v>
          </cell>
          <cell r="Y2224">
            <v>43251</v>
          </cell>
          <cell r="Z2224">
            <v>0</v>
          </cell>
        </row>
        <row r="2225">
          <cell r="C2225">
            <v>4729</v>
          </cell>
          <cell r="D2225" t="str">
            <v>ELEPON</v>
          </cell>
          <cell r="E2225">
            <v>2018</v>
          </cell>
          <cell r="F2225" t="str">
            <v>TA</v>
          </cell>
          <cell r="G2225" t="str">
            <v>MANTENIMENT CSSat PONTS 2018-05</v>
          </cell>
          <cell r="H2225" t="str">
            <v>IND</v>
          </cell>
          <cell r="I2225"/>
          <cell r="J2225">
            <v>4</v>
          </cell>
          <cell r="K2225">
            <v>1</v>
          </cell>
          <cell r="L2225">
            <v>3</v>
          </cell>
          <cell r="M2225">
            <v>0.25</v>
          </cell>
          <cell r="N2225" t="str">
            <v>-</v>
          </cell>
          <cell r="O2225" t="str">
            <v>-</v>
          </cell>
          <cell r="P2225" t="str">
            <v>-</v>
          </cell>
          <cell r="Q2225" t="str">
            <v>TRS</v>
          </cell>
          <cell r="R2225" t="str">
            <v>-</v>
          </cell>
          <cell r="S2225" t="str">
            <v>-</v>
          </cell>
          <cell r="T2225" t="str">
            <v>-</v>
          </cell>
          <cell r="U2225">
            <v>43221</v>
          </cell>
          <cell r="V2225">
            <v>43251</v>
          </cell>
          <cell r="W2225">
            <v>43251</v>
          </cell>
          <cell r="X2225">
            <v>30</v>
          </cell>
          <cell r="Y2225">
            <v>43251</v>
          </cell>
          <cell r="Z2225">
            <v>0</v>
          </cell>
        </row>
        <row r="2226">
          <cell r="C2226">
            <v>4730</v>
          </cell>
          <cell r="D2226" t="str">
            <v>ELEEBR</v>
          </cell>
          <cell r="E2226">
            <v>2018</v>
          </cell>
          <cell r="F2226" t="str">
            <v>TA</v>
          </cell>
          <cell r="G2226" t="str">
            <v>MANTENIMENT CSSat EEBRO 2018-05</v>
          </cell>
          <cell r="H2226" t="str">
            <v>IND</v>
          </cell>
          <cell r="I2226"/>
          <cell r="J2226">
            <v>5</v>
          </cell>
          <cell r="K2226">
            <v>5</v>
          </cell>
          <cell r="L2226">
            <v>0</v>
          </cell>
          <cell r="M2226">
            <v>1</v>
          </cell>
          <cell r="N2226" t="str">
            <v>-</v>
          </cell>
          <cell r="O2226" t="str">
            <v>-</v>
          </cell>
          <cell r="P2226" t="str">
            <v>-</v>
          </cell>
          <cell r="Q2226" t="str">
            <v>TRS</v>
          </cell>
          <cell r="R2226" t="str">
            <v>-</v>
          </cell>
          <cell r="S2226" t="str">
            <v>-</v>
          </cell>
          <cell r="T2226" t="str">
            <v>-</v>
          </cell>
          <cell r="U2226">
            <v>43221</v>
          </cell>
          <cell r="V2226">
            <v>43251</v>
          </cell>
          <cell r="W2226">
            <v>43251</v>
          </cell>
          <cell r="X2226">
            <v>30</v>
          </cell>
          <cell r="Y2226">
            <v>43251</v>
          </cell>
          <cell r="Z2226">
            <v>0</v>
          </cell>
        </row>
        <row r="2227">
          <cell r="C2227">
            <v>4731</v>
          </cell>
          <cell r="D2227" t="str">
            <v>ELSACO</v>
          </cell>
          <cell r="E2227">
            <v>2018</v>
          </cell>
          <cell r="F2227" t="str">
            <v>TA</v>
          </cell>
          <cell r="G2227" t="str">
            <v>MANTENIMENT CSSat STA.COLOMA 2018-05</v>
          </cell>
          <cell r="H2227" t="str">
            <v>IND</v>
          </cell>
          <cell r="I2227"/>
          <cell r="J2227">
            <v>4</v>
          </cell>
          <cell r="K2227">
            <v>2.5</v>
          </cell>
          <cell r="L2227">
            <v>1.5</v>
          </cell>
          <cell r="M2227">
            <v>0.625</v>
          </cell>
          <cell r="N2227" t="str">
            <v>-</v>
          </cell>
          <cell r="O2227" t="str">
            <v>-</v>
          </cell>
          <cell r="P2227" t="str">
            <v>-</v>
          </cell>
          <cell r="Q2227" t="str">
            <v>TRS</v>
          </cell>
          <cell r="R2227" t="str">
            <v>-</v>
          </cell>
          <cell r="S2227" t="str">
            <v>-</v>
          </cell>
          <cell r="T2227" t="str">
            <v>-</v>
          </cell>
          <cell r="U2227">
            <v>43221</v>
          </cell>
          <cell r="V2227">
            <v>43251</v>
          </cell>
          <cell r="W2227">
            <v>43251</v>
          </cell>
          <cell r="X2227">
            <v>30</v>
          </cell>
          <cell r="Y2227">
            <v>43251</v>
          </cell>
          <cell r="Z2227">
            <v>0</v>
          </cell>
        </row>
        <row r="2228">
          <cell r="C2228">
            <v>4732</v>
          </cell>
          <cell r="D2228" t="str">
            <v>BASENE</v>
          </cell>
          <cell r="E2228">
            <v>2018</v>
          </cell>
          <cell r="F2228" t="str">
            <v>TA</v>
          </cell>
          <cell r="G2228" t="str">
            <v>Reparacio M2EA v1.0 N/S 812-2005 (Recanvi)</v>
          </cell>
          <cell r="H2228" t="str">
            <v>IND</v>
          </cell>
          <cell r="I2228">
            <v>4</v>
          </cell>
          <cell r="J2228">
            <v>1</v>
          </cell>
          <cell r="K2228">
            <v>1</v>
          </cell>
          <cell r="L2228">
            <v>0</v>
          </cell>
          <cell r="M2228">
            <v>1</v>
          </cell>
          <cell r="N2228" t="str">
            <v>-</v>
          </cell>
          <cell r="O2228" t="str">
            <v>-</v>
          </cell>
          <cell r="P2228" t="str">
            <v>EMM</v>
          </cell>
          <cell r="Q2228" t="str">
            <v>-</v>
          </cell>
          <cell r="R2228" t="str">
            <v>-</v>
          </cell>
          <cell r="S2228" t="str">
            <v>-</v>
          </cell>
          <cell r="T2228" t="str">
            <v>-</v>
          </cell>
          <cell r="U2228">
            <v>43229</v>
          </cell>
          <cell r="V2228">
            <v>43229</v>
          </cell>
          <cell r="W2228">
            <v>43229</v>
          </cell>
          <cell r="X2228">
            <v>0</v>
          </cell>
          <cell r="Y2228">
            <v>43229</v>
          </cell>
          <cell r="Z2228">
            <v>0</v>
          </cell>
        </row>
        <row r="2229">
          <cell r="C2229">
            <v>4733</v>
          </cell>
          <cell r="D2229" t="str">
            <v>BIOCAT</v>
          </cell>
          <cell r="E2229">
            <v>2018</v>
          </cell>
          <cell r="F2229" t="str">
            <v>TA</v>
          </cell>
          <cell r="G2229" t="str">
            <v>Reparacio TD S.E. VENTA DEL AIRE - COG. BIOGAS CATÍ</v>
          </cell>
          <cell r="H2229" t="str">
            <v>IND</v>
          </cell>
          <cell r="I2229">
            <v>4</v>
          </cell>
          <cell r="J2229">
            <v>12</v>
          </cell>
          <cell r="K2229">
            <v>16.5</v>
          </cell>
          <cell r="L2229">
            <v>-4.5</v>
          </cell>
          <cell r="M2229">
            <v>1.375</v>
          </cell>
          <cell r="N2229" t="str">
            <v>-</v>
          </cell>
          <cell r="O2229" t="str">
            <v>-</v>
          </cell>
          <cell r="P2229" t="str">
            <v>EMM</v>
          </cell>
          <cell r="Q2229" t="str">
            <v>-</v>
          </cell>
          <cell r="R2229" t="str">
            <v>-</v>
          </cell>
          <cell r="S2229" t="str">
            <v>-</v>
          </cell>
          <cell r="T2229" t="str">
            <v>-</v>
          </cell>
          <cell r="U2229">
            <v>43229</v>
          </cell>
          <cell r="V2229">
            <v>43231</v>
          </cell>
          <cell r="W2229">
            <v>43231</v>
          </cell>
          <cell r="X2229">
            <v>2</v>
          </cell>
          <cell r="Y2229">
            <v>43242</v>
          </cell>
          <cell r="Z2229">
            <v>11</v>
          </cell>
        </row>
        <row r="2230">
          <cell r="C2230">
            <v>4734</v>
          </cell>
          <cell r="D2230" t="str">
            <v>ELDICE</v>
          </cell>
          <cell r="E2230">
            <v>2018</v>
          </cell>
          <cell r="F2230" t="str">
            <v>TA</v>
          </cell>
          <cell r="G2230" t="str">
            <v>Inst. i PEM RTU CT-006 CIRA v1.0</v>
          </cell>
          <cell r="H2230" t="str">
            <v>IND</v>
          </cell>
          <cell r="I2230">
            <v>6</v>
          </cell>
          <cell r="J2230">
            <v>9</v>
          </cell>
          <cell r="K2230">
            <v>10</v>
          </cell>
          <cell r="L2230">
            <v>-1</v>
          </cell>
          <cell r="M2230">
            <v>1.1111111111111112</v>
          </cell>
          <cell r="N2230" t="str">
            <v>-</v>
          </cell>
          <cell r="O2230" t="str">
            <v>-</v>
          </cell>
          <cell r="P2230" t="str">
            <v>-</v>
          </cell>
          <cell r="Q2230" t="str">
            <v>JMG</v>
          </cell>
          <cell r="R2230" t="str">
            <v>-</v>
          </cell>
          <cell r="S2230" t="str">
            <v>-</v>
          </cell>
          <cell r="T2230" t="str">
            <v>-</v>
          </cell>
          <cell r="U2230">
            <v>43230</v>
          </cell>
          <cell r="V2230">
            <v>43237</v>
          </cell>
          <cell r="W2230">
            <v>43251</v>
          </cell>
          <cell r="X2230">
            <v>7</v>
          </cell>
          <cell r="Y2230">
            <v>43251</v>
          </cell>
          <cell r="Z2230">
            <v>0</v>
          </cell>
        </row>
        <row r="2231">
          <cell r="C2231">
            <v>4735</v>
          </cell>
          <cell r="D2231" t="str">
            <v>ELDICE</v>
          </cell>
          <cell r="E2231">
            <v>2018</v>
          </cell>
          <cell r="F2231" t="str">
            <v>TA</v>
          </cell>
          <cell r="G2231" t="str">
            <v>Inst. i PEM RTU CT-022 VAMOSA v1.0</v>
          </cell>
          <cell r="H2231" t="str">
            <v>IND</v>
          </cell>
          <cell r="I2231">
            <v>6</v>
          </cell>
          <cell r="J2231">
            <v>8</v>
          </cell>
          <cell r="K2231">
            <v>8.83</v>
          </cell>
          <cell r="L2231">
            <v>-0.83000000000000007</v>
          </cell>
          <cell r="M2231">
            <v>1.10375</v>
          </cell>
          <cell r="N2231" t="str">
            <v>-</v>
          </cell>
          <cell r="O2231" t="str">
            <v>-</v>
          </cell>
          <cell r="P2231" t="str">
            <v>-</v>
          </cell>
          <cell r="Q2231" t="str">
            <v>JMG</v>
          </cell>
          <cell r="R2231" t="str">
            <v>-</v>
          </cell>
          <cell r="S2231" t="str">
            <v>-</v>
          </cell>
          <cell r="T2231" t="str">
            <v>-</v>
          </cell>
          <cell r="U2231">
            <v>43230</v>
          </cell>
          <cell r="V2231">
            <v>43250</v>
          </cell>
          <cell r="W2231">
            <v>43251</v>
          </cell>
          <cell r="X2231">
            <v>20</v>
          </cell>
          <cell r="Y2231">
            <v>43251</v>
          </cell>
          <cell r="Z2231">
            <v>0</v>
          </cell>
        </row>
        <row r="2232">
          <cell r="C2232">
            <v>4736</v>
          </cell>
          <cell r="D2232" t="str">
            <v>AGRENE</v>
          </cell>
          <cell r="E2232">
            <v>2018</v>
          </cell>
          <cell r="F2232" t="str">
            <v>TA</v>
          </cell>
          <cell r="G2232" t="str">
            <v>Reparacio RTU CAP32-48 N/S 488-2017</v>
          </cell>
          <cell r="H2232" t="str">
            <v>IND</v>
          </cell>
          <cell r="I2232"/>
          <cell r="J2232">
            <v>2.5</v>
          </cell>
          <cell r="K2232">
            <v>2.5</v>
          </cell>
          <cell r="L2232">
            <v>0</v>
          </cell>
          <cell r="M2232">
            <v>1</v>
          </cell>
          <cell r="N2232" t="str">
            <v>-</v>
          </cell>
          <cell r="O2232" t="str">
            <v>-</v>
          </cell>
          <cell r="P2232" t="str">
            <v>EMM</v>
          </cell>
          <cell r="Q2232" t="str">
            <v>-</v>
          </cell>
          <cell r="R2232" t="str">
            <v>-</v>
          </cell>
          <cell r="S2232" t="str">
            <v>-</v>
          </cell>
          <cell r="T2232" t="str">
            <v>-</v>
          </cell>
          <cell r="U2232">
            <v>43230</v>
          </cell>
          <cell r="V2232">
            <v>43230</v>
          </cell>
          <cell r="W2232">
            <v>43230</v>
          </cell>
          <cell r="X2232">
            <v>0</v>
          </cell>
          <cell r="Y2232">
            <v>43230</v>
          </cell>
          <cell r="Z2232">
            <v>0</v>
          </cell>
        </row>
        <row r="2233">
          <cell r="C2233">
            <v>4737</v>
          </cell>
          <cell r="D2233" t="str">
            <v>AGRENE</v>
          </cell>
          <cell r="E2233">
            <v>2018</v>
          </cell>
          <cell r="F2233" t="str">
            <v>TA</v>
          </cell>
          <cell r="G2233" t="str">
            <v>Reparacio RTU CAP32-48 N/S 493-2017</v>
          </cell>
          <cell r="H2233" t="str">
            <v>IND</v>
          </cell>
          <cell r="I2233"/>
          <cell r="J2233">
            <v>2.5</v>
          </cell>
          <cell r="K2233">
            <v>1.5</v>
          </cell>
          <cell r="L2233">
            <v>1</v>
          </cell>
          <cell r="M2233">
            <v>0.6</v>
          </cell>
          <cell r="N2233" t="str">
            <v>-</v>
          </cell>
          <cell r="O2233" t="str">
            <v>-</v>
          </cell>
          <cell r="P2233" t="str">
            <v>EMM</v>
          </cell>
          <cell r="Q2233" t="str">
            <v>-</v>
          </cell>
          <cell r="R2233" t="str">
            <v>-</v>
          </cell>
          <cell r="S2233" t="str">
            <v>-</v>
          </cell>
          <cell r="T2233" t="str">
            <v>-</v>
          </cell>
          <cell r="U2233">
            <v>43230</v>
          </cell>
          <cell r="V2233">
            <v>43230</v>
          </cell>
          <cell r="W2233">
            <v>43230</v>
          </cell>
          <cell r="X2233">
            <v>0</v>
          </cell>
          <cell r="Y2233">
            <v>43230</v>
          </cell>
          <cell r="Z2233">
            <v>0</v>
          </cell>
        </row>
        <row r="2234">
          <cell r="C2234">
            <v>4738</v>
          </cell>
          <cell r="D2234" t="str">
            <v>EMSA</v>
          </cell>
          <cell r="E2234">
            <v>2018</v>
          </cell>
          <cell r="F2234" t="str">
            <v>TA</v>
          </cell>
          <cell r="G2234" t="str">
            <v>Reparacio RTU CAP32-48 N/S 1175-2007</v>
          </cell>
          <cell r="H2234" t="str">
            <v>IND</v>
          </cell>
          <cell r="I2234"/>
          <cell r="J2234">
            <v>2.5</v>
          </cell>
          <cell r="K2234">
            <v>2.16</v>
          </cell>
          <cell r="L2234">
            <v>0.33999999999999986</v>
          </cell>
          <cell r="M2234">
            <v>0.8640000000000001</v>
          </cell>
          <cell r="N2234" t="str">
            <v>-</v>
          </cell>
          <cell r="O2234" t="str">
            <v>-</v>
          </cell>
          <cell r="P2234" t="str">
            <v>EMM</v>
          </cell>
          <cell r="Q2234" t="str">
            <v>-</v>
          </cell>
          <cell r="R2234" t="str">
            <v>-</v>
          </cell>
          <cell r="S2234" t="str">
            <v>-</v>
          </cell>
          <cell r="T2234" t="str">
            <v>-</v>
          </cell>
          <cell r="U2234">
            <v>43229</v>
          </cell>
          <cell r="V2234">
            <v>43231</v>
          </cell>
          <cell r="W2234">
            <v>43231</v>
          </cell>
          <cell r="X2234">
            <v>2</v>
          </cell>
          <cell r="Y2234">
            <v>43255</v>
          </cell>
          <cell r="Z2234">
            <v>23</v>
          </cell>
        </row>
        <row r="2235">
          <cell r="C2235">
            <v>4739</v>
          </cell>
          <cell r="D2235" t="str">
            <v>EMSA</v>
          </cell>
          <cell r="E2235">
            <v>2018</v>
          </cell>
          <cell r="F2235" t="str">
            <v>TA</v>
          </cell>
          <cell r="G2235" t="str">
            <v>Reparacio RTU CAP32-48 N/S 763-2012 (CT MONROYO)</v>
          </cell>
          <cell r="H2235" t="str">
            <v>IND</v>
          </cell>
          <cell r="I2235"/>
          <cell r="J2235">
            <v>2.5</v>
          </cell>
          <cell r="K2235">
            <v>4.33</v>
          </cell>
          <cell r="L2235">
            <v>-1.83</v>
          </cell>
          <cell r="M2235">
            <v>1.732</v>
          </cell>
          <cell r="N2235" t="str">
            <v>-</v>
          </cell>
          <cell r="O2235" t="str">
            <v>-</v>
          </cell>
          <cell r="P2235" t="str">
            <v>EMM</v>
          </cell>
          <cell r="Q2235" t="str">
            <v>-</v>
          </cell>
          <cell r="R2235" t="str">
            <v>-</v>
          </cell>
          <cell r="S2235" t="str">
            <v>-</v>
          </cell>
          <cell r="T2235" t="str">
            <v>-</v>
          </cell>
          <cell r="U2235">
            <v>43229</v>
          </cell>
          <cell r="V2235">
            <v>43231</v>
          </cell>
          <cell r="W2235">
            <v>43231</v>
          </cell>
          <cell r="X2235">
            <v>2</v>
          </cell>
          <cell r="Y2235">
            <v>43255</v>
          </cell>
          <cell r="Z2235">
            <v>23</v>
          </cell>
        </row>
        <row r="2236">
          <cell r="C2236">
            <v>4740</v>
          </cell>
          <cell r="D2236" t="str">
            <v>EMSA</v>
          </cell>
          <cell r="E2236">
            <v>2018</v>
          </cell>
          <cell r="F2236" t="str">
            <v>TA</v>
          </cell>
          <cell r="G2236" t="str">
            <v>Reparacio RTU CAP32-48 N/S 1130-2011</v>
          </cell>
          <cell r="H2236" t="str">
            <v>IND</v>
          </cell>
          <cell r="I2236"/>
          <cell r="J2236">
            <v>2.5</v>
          </cell>
          <cell r="K2236">
            <v>2.5</v>
          </cell>
          <cell r="L2236">
            <v>0</v>
          </cell>
          <cell r="M2236">
            <v>1</v>
          </cell>
          <cell r="N2236" t="str">
            <v>-</v>
          </cell>
          <cell r="O2236" t="str">
            <v>-</v>
          </cell>
          <cell r="P2236" t="str">
            <v>EMM</v>
          </cell>
          <cell r="Q2236" t="str">
            <v>-</v>
          </cell>
          <cell r="R2236" t="str">
            <v>-</v>
          </cell>
          <cell r="S2236" t="str">
            <v>-</v>
          </cell>
          <cell r="T2236" t="str">
            <v>-</v>
          </cell>
          <cell r="U2236">
            <v>43229</v>
          </cell>
          <cell r="V2236">
            <v>43231</v>
          </cell>
          <cell r="W2236">
            <v>43231</v>
          </cell>
          <cell r="X2236">
            <v>2</v>
          </cell>
          <cell r="Y2236">
            <v>43255</v>
          </cell>
          <cell r="Z2236">
            <v>23</v>
          </cell>
        </row>
        <row r="2237">
          <cell r="C2237">
            <v>4741</v>
          </cell>
          <cell r="D2237" t="str">
            <v>EMSA</v>
          </cell>
          <cell r="E2237">
            <v>2018</v>
          </cell>
          <cell r="F2237" t="str">
            <v>TA</v>
          </cell>
          <cell r="G2237" t="str">
            <v>Reparacio RTU CAP32-48 N/S 449-2011 (CT TORREVELILLA)</v>
          </cell>
          <cell r="H2237" t="str">
            <v>IND</v>
          </cell>
          <cell r="I2237"/>
          <cell r="J2237">
            <v>2.5</v>
          </cell>
          <cell r="K2237">
            <v>1.67</v>
          </cell>
          <cell r="L2237">
            <v>0.83000000000000007</v>
          </cell>
          <cell r="M2237">
            <v>0.66799999999999993</v>
          </cell>
          <cell r="N2237" t="str">
            <v>-</v>
          </cell>
          <cell r="O2237" t="str">
            <v>-</v>
          </cell>
          <cell r="P2237" t="str">
            <v>EMM</v>
          </cell>
          <cell r="Q2237" t="str">
            <v>-</v>
          </cell>
          <cell r="R2237" t="str">
            <v>-</v>
          </cell>
          <cell r="S2237" t="str">
            <v>-</v>
          </cell>
          <cell r="T2237" t="str">
            <v>-</v>
          </cell>
          <cell r="U2237">
            <v>43229</v>
          </cell>
          <cell r="V2237">
            <v>43231</v>
          </cell>
          <cell r="W2237">
            <v>43231</v>
          </cell>
          <cell r="X2237">
            <v>2</v>
          </cell>
          <cell r="Y2237">
            <v>43255</v>
          </cell>
          <cell r="Z2237">
            <v>23</v>
          </cell>
        </row>
        <row r="2238">
          <cell r="C2238">
            <v>4742</v>
          </cell>
          <cell r="D2238" t="str">
            <v>EMSA</v>
          </cell>
          <cell r="E2238">
            <v>2018</v>
          </cell>
          <cell r="F2238" t="str">
            <v>TA</v>
          </cell>
          <cell r="G2238" t="str">
            <v>2 x Manguera COM CAP32 - MOXA nPort-5110</v>
          </cell>
          <cell r="H2238" t="str">
            <v>IND</v>
          </cell>
          <cell r="I2238"/>
          <cell r="J2238">
            <v>1</v>
          </cell>
          <cell r="K2238">
            <v>0.5</v>
          </cell>
          <cell r="L2238">
            <v>0.5</v>
          </cell>
          <cell r="M2238">
            <v>0.5</v>
          </cell>
          <cell r="N2238" t="str">
            <v>-</v>
          </cell>
          <cell r="O2238" t="str">
            <v>-</v>
          </cell>
          <cell r="P2238" t="str">
            <v>EMM</v>
          </cell>
          <cell r="Q2238" t="str">
            <v>-</v>
          </cell>
          <cell r="R2238" t="str">
            <v>-</v>
          </cell>
          <cell r="S2238" t="str">
            <v>-</v>
          </cell>
          <cell r="T2238" t="str">
            <v>-</v>
          </cell>
          <cell r="U2238">
            <v>43234</v>
          </cell>
          <cell r="V2238">
            <v>43234</v>
          </cell>
          <cell r="W2238">
            <v>43234</v>
          </cell>
          <cell r="X2238">
            <v>0</v>
          </cell>
          <cell r="Y2238">
            <v>43234</v>
          </cell>
          <cell r="Z2238">
            <v>0</v>
          </cell>
        </row>
        <row r="2239">
          <cell r="C2239">
            <v>4743</v>
          </cell>
          <cell r="D2239" t="str">
            <v>EMSA</v>
          </cell>
          <cell r="E2239">
            <v>2018</v>
          </cell>
          <cell r="F2239" t="str">
            <v>TA</v>
          </cell>
          <cell r="G2239" t="str">
            <v>1 x Manguera COM CAP32 - MOXA nPort-5110</v>
          </cell>
          <cell r="H2239" t="str">
            <v>IND</v>
          </cell>
          <cell r="I2239"/>
          <cell r="J2239">
            <v>0.5</v>
          </cell>
          <cell r="K2239">
            <v>0.24</v>
          </cell>
          <cell r="L2239">
            <v>0.26</v>
          </cell>
          <cell r="M2239">
            <v>0.48</v>
          </cell>
          <cell r="N2239" t="str">
            <v>-</v>
          </cell>
          <cell r="O2239" t="str">
            <v>-</v>
          </cell>
          <cell r="P2239" t="str">
            <v>EMM</v>
          </cell>
          <cell r="Q2239" t="str">
            <v>-</v>
          </cell>
          <cell r="R2239" t="str">
            <v>-</v>
          </cell>
          <cell r="S2239" t="str">
            <v>-</v>
          </cell>
          <cell r="T2239" t="str">
            <v>-</v>
          </cell>
          <cell r="U2239">
            <v>43234</v>
          </cell>
          <cell r="V2239">
            <v>43234</v>
          </cell>
          <cell r="W2239">
            <v>43234</v>
          </cell>
          <cell r="X2239">
            <v>0</v>
          </cell>
          <cell r="Y2239">
            <v>43235</v>
          </cell>
          <cell r="Z2239">
            <v>1</v>
          </cell>
        </row>
        <row r="2240">
          <cell r="C2240">
            <v>4744</v>
          </cell>
          <cell r="D2240" t="str">
            <v>SITEL</v>
          </cell>
          <cell r="E2240">
            <v>2018</v>
          </cell>
          <cell r="F2240" t="str">
            <v>TA</v>
          </cell>
          <cell r="G2240" t="str">
            <v>20 x M8SD TEDIS v2.0</v>
          </cell>
          <cell r="H2240" t="str">
            <v>OF4493</v>
          </cell>
          <cell r="I2240"/>
          <cell r="J2240">
            <v>8</v>
          </cell>
          <cell r="K2240">
            <v>6.13</v>
          </cell>
          <cell r="L2240">
            <v>1.87</v>
          </cell>
          <cell r="M2240">
            <v>0.76624999999999999</v>
          </cell>
          <cell r="N2240" t="str">
            <v>-</v>
          </cell>
          <cell r="O2240" t="str">
            <v>-</v>
          </cell>
          <cell r="P2240" t="str">
            <v>EMM</v>
          </cell>
          <cell r="Q2240" t="str">
            <v>-</v>
          </cell>
          <cell r="R2240" t="str">
            <v>-</v>
          </cell>
          <cell r="S2240" t="str">
            <v>-</v>
          </cell>
          <cell r="T2240" t="str">
            <v>-</v>
          </cell>
          <cell r="U2240">
            <v>43234</v>
          </cell>
          <cell r="V2240">
            <v>43281</v>
          </cell>
          <cell r="W2240">
            <v>43281</v>
          </cell>
          <cell r="X2240">
            <v>46</v>
          </cell>
          <cell r="Y2240">
            <v>43322</v>
          </cell>
          <cell r="Z2240">
            <v>40</v>
          </cell>
        </row>
        <row r="2241">
          <cell r="C2241">
            <v>4745</v>
          </cell>
          <cell r="D2241" t="str">
            <v>AGRENE</v>
          </cell>
          <cell r="E2241">
            <v>2018</v>
          </cell>
          <cell r="F2241" t="str">
            <v>TA</v>
          </cell>
          <cell r="G2241" t="str">
            <v>Rep. RTU CAP32-48 N/S 505-2017</v>
          </cell>
          <cell r="H2241" t="str">
            <v>IND</v>
          </cell>
          <cell r="I2241"/>
          <cell r="J2241">
            <v>1.5</v>
          </cell>
          <cell r="K2241">
            <v>1.5</v>
          </cell>
          <cell r="L2241">
            <v>0</v>
          </cell>
          <cell r="M2241">
            <v>1</v>
          </cell>
          <cell r="N2241" t="str">
            <v>-</v>
          </cell>
          <cell r="O2241" t="str">
            <v>-</v>
          </cell>
          <cell r="P2241" t="str">
            <v>EMM</v>
          </cell>
          <cell r="Q2241" t="str">
            <v>-</v>
          </cell>
          <cell r="R2241" t="str">
            <v>-</v>
          </cell>
          <cell r="S2241" t="str">
            <v>-</v>
          </cell>
          <cell r="T2241" t="str">
            <v>-</v>
          </cell>
          <cell r="U2241">
            <v>43237</v>
          </cell>
          <cell r="V2241">
            <v>43237</v>
          </cell>
          <cell r="W2241">
            <v>43237</v>
          </cell>
          <cell r="X2241">
            <v>0</v>
          </cell>
          <cell r="Y2241">
            <v>43237</v>
          </cell>
          <cell r="Z2241">
            <v>0</v>
          </cell>
        </row>
        <row r="2242">
          <cell r="C2242"/>
          <cell r="D2242"/>
          <cell r="E2242">
            <v>2018</v>
          </cell>
          <cell r="F2242"/>
          <cell r="G2242" t="str">
            <v>I + D</v>
          </cell>
          <cell r="H2242"/>
          <cell r="I2242"/>
          <cell r="J2242">
            <v>0</v>
          </cell>
          <cell r="K2242">
            <v>0</v>
          </cell>
          <cell r="L2242"/>
          <cell r="M2242"/>
          <cell r="N2242" t="str">
            <v>-</v>
          </cell>
          <cell r="O2242" t="str">
            <v>-</v>
          </cell>
          <cell r="P2242" t="str">
            <v>-</v>
          </cell>
          <cell r="Q2242" t="str">
            <v>-</v>
          </cell>
          <cell r="R2242" t="str">
            <v>-</v>
          </cell>
          <cell r="S2242" t="str">
            <v>-</v>
          </cell>
          <cell r="T2242" t="str">
            <v>-</v>
          </cell>
          <cell r="U2242"/>
          <cell r="V2242"/>
          <cell r="W2242">
            <v>0</v>
          </cell>
          <cell r="X2242" t="str">
            <v/>
          </cell>
          <cell r="Y2242"/>
          <cell r="Z2242" t="str">
            <v/>
          </cell>
        </row>
        <row r="2243">
          <cell r="C2243">
            <v>4747</v>
          </cell>
          <cell r="D2243" t="str">
            <v>ORMAZA</v>
          </cell>
          <cell r="E2243">
            <v>2018</v>
          </cell>
          <cell r="F2243" t="str">
            <v>TA</v>
          </cell>
          <cell r="G2243" t="str">
            <v>CC SCADA TEDIS.Net ARAMAIO v2.0</v>
          </cell>
          <cell r="H2243" t="str">
            <v>PPAL</v>
          </cell>
          <cell r="I2243"/>
          <cell r="J2243">
            <v>31</v>
          </cell>
          <cell r="K2243">
            <v>30</v>
          </cell>
          <cell r="L2243">
            <v>1</v>
          </cell>
          <cell r="M2243">
            <v>0.967741935483871</v>
          </cell>
          <cell r="N2243" t="str">
            <v>-</v>
          </cell>
          <cell r="O2243" t="str">
            <v>-</v>
          </cell>
          <cell r="P2243" t="str">
            <v>-</v>
          </cell>
          <cell r="Q2243" t="str">
            <v>JMG</v>
          </cell>
          <cell r="R2243" t="str">
            <v>-</v>
          </cell>
          <cell r="S2243" t="str">
            <v>-</v>
          </cell>
          <cell r="T2243" t="str">
            <v>-</v>
          </cell>
          <cell r="U2243">
            <v>43243</v>
          </cell>
          <cell r="V2243">
            <v>43269</v>
          </cell>
          <cell r="W2243">
            <v>43269</v>
          </cell>
          <cell r="X2243">
            <v>25</v>
          </cell>
          <cell r="Y2243">
            <v>43649</v>
          </cell>
          <cell r="Z2243">
            <v>375</v>
          </cell>
        </row>
        <row r="2244">
          <cell r="C2244">
            <v>4748</v>
          </cell>
          <cell r="D2244" t="str">
            <v>ORMAZA</v>
          </cell>
          <cell r="E2244">
            <v>2018</v>
          </cell>
          <cell r="F2244" t="str">
            <v>TA</v>
          </cell>
          <cell r="G2244" t="str">
            <v>Inst. y PEM CC SCADA TEDIS.Net ARAMAIO v2.0</v>
          </cell>
          <cell r="H2244" t="str">
            <v>OF4747</v>
          </cell>
          <cell r="I2244"/>
          <cell r="J2244">
            <v>7</v>
          </cell>
          <cell r="K2244">
            <v>3</v>
          </cell>
          <cell r="L2244">
            <v>4</v>
          </cell>
          <cell r="M2244">
            <v>0.42857142857142855</v>
          </cell>
          <cell r="N2244" t="str">
            <v>-</v>
          </cell>
          <cell r="O2244" t="str">
            <v>-</v>
          </cell>
          <cell r="P2244" t="str">
            <v>-</v>
          </cell>
          <cell r="Q2244" t="str">
            <v>JMG</v>
          </cell>
          <cell r="R2244" t="str">
            <v>-</v>
          </cell>
          <cell r="S2244" t="str">
            <v>-</v>
          </cell>
          <cell r="T2244" t="str">
            <v>-</v>
          </cell>
          <cell r="U2244">
            <v>43243</v>
          </cell>
          <cell r="V2244">
            <v>43269</v>
          </cell>
          <cell r="W2244">
            <v>43269</v>
          </cell>
          <cell r="X2244">
            <v>25</v>
          </cell>
          <cell r="Y2244">
            <v>43649</v>
          </cell>
          <cell r="Z2244">
            <v>375</v>
          </cell>
        </row>
        <row r="2245">
          <cell r="C2245">
            <v>4749</v>
          </cell>
          <cell r="D2245" t="str">
            <v>AGRENE</v>
          </cell>
          <cell r="E2245">
            <v>2018</v>
          </cell>
          <cell r="F2245" t="str">
            <v>TA</v>
          </cell>
          <cell r="G2245" t="str">
            <v>Reparacio RTU CRINOR C.T.SINDICAT N/S 1072-2007</v>
          </cell>
          <cell r="H2245" t="str">
            <v>IND</v>
          </cell>
          <cell r="I2245"/>
          <cell r="J2245">
            <v>2</v>
          </cell>
          <cell r="K2245">
            <v>2</v>
          </cell>
          <cell r="L2245">
            <v>0</v>
          </cell>
          <cell r="M2245">
            <v>1</v>
          </cell>
          <cell r="N2245" t="str">
            <v>-</v>
          </cell>
          <cell r="O2245" t="str">
            <v>-</v>
          </cell>
          <cell r="P2245" t="str">
            <v>EMM</v>
          </cell>
          <cell r="Q2245" t="str">
            <v>-</v>
          </cell>
          <cell r="R2245" t="str">
            <v>-</v>
          </cell>
          <cell r="S2245" t="str">
            <v>-</v>
          </cell>
          <cell r="T2245" t="str">
            <v>-</v>
          </cell>
          <cell r="U2245">
            <v>43248</v>
          </cell>
          <cell r="V2245">
            <v>43248</v>
          </cell>
          <cell r="W2245">
            <v>43248</v>
          </cell>
          <cell r="X2245">
            <v>0</v>
          </cell>
          <cell r="Y2245">
            <v>43248</v>
          </cell>
          <cell r="Z2245">
            <v>0</v>
          </cell>
        </row>
        <row r="2246">
          <cell r="C2246">
            <v>4750</v>
          </cell>
          <cell r="D2246" t="str">
            <v>AGRIENE</v>
          </cell>
          <cell r="E2246">
            <v>2018</v>
          </cell>
          <cell r="F2246" t="str">
            <v>TA</v>
          </cell>
          <cell r="G2246" t="str">
            <v>Reparacio RTU CRINOR C.T. P.PERPINYA N/S 1069-2007</v>
          </cell>
          <cell r="H2246" t="str">
            <v>IND</v>
          </cell>
          <cell r="I2246"/>
          <cell r="J2246">
            <v>1</v>
          </cell>
          <cell r="K2246">
            <v>1</v>
          </cell>
          <cell r="L2246">
            <v>0</v>
          </cell>
          <cell r="M2246">
            <v>1</v>
          </cell>
          <cell r="N2246" t="str">
            <v>-</v>
          </cell>
          <cell r="O2246" t="str">
            <v>-</v>
          </cell>
          <cell r="P2246" t="str">
            <v>EMM</v>
          </cell>
          <cell r="Q2246" t="str">
            <v>-</v>
          </cell>
          <cell r="R2246" t="str">
            <v>-</v>
          </cell>
          <cell r="S2246" t="str">
            <v>-</v>
          </cell>
          <cell r="T2246" t="str">
            <v>-</v>
          </cell>
          <cell r="U2246">
            <v>43248</v>
          </cell>
          <cell r="V2246">
            <v>43248</v>
          </cell>
          <cell r="W2246">
            <v>43248</v>
          </cell>
          <cell r="X2246">
            <v>0</v>
          </cell>
          <cell r="Y2246">
            <v>43248</v>
          </cell>
          <cell r="Z2246">
            <v>0</v>
          </cell>
        </row>
        <row r="2247">
          <cell r="C2247">
            <v>4751</v>
          </cell>
          <cell r="D2247" t="str">
            <v>ELEEBR</v>
          </cell>
          <cell r="E2247">
            <v>2018</v>
          </cell>
          <cell r="F2247" t="str">
            <v>TA</v>
          </cell>
          <cell r="G2247" t="str">
            <v>10 x Manguera COM.CAP-32 - RADIO TAIT</v>
          </cell>
          <cell r="H2247" t="str">
            <v>OF3881</v>
          </cell>
          <cell r="I2247"/>
          <cell r="J2247">
            <v>3</v>
          </cell>
          <cell r="K2247">
            <v>2.33</v>
          </cell>
          <cell r="L2247">
            <v>0.66999999999999993</v>
          </cell>
          <cell r="M2247">
            <v>0.77666666666666673</v>
          </cell>
          <cell r="N2247" t="str">
            <v>-</v>
          </cell>
          <cell r="O2247" t="str">
            <v>-</v>
          </cell>
          <cell r="P2247" t="str">
            <v>EMM</v>
          </cell>
          <cell r="Q2247" t="str">
            <v>-</v>
          </cell>
          <cell r="R2247" t="str">
            <v>-</v>
          </cell>
          <cell r="S2247" t="str">
            <v>-</v>
          </cell>
          <cell r="T2247" t="str">
            <v>-</v>
          </cell>
          <cell r="U2247">
            <v>43249</v>
          </cell>
          <cell r="V2247">
            <v>43250</v>
          </cell>
          <cell r="W2247">
            <v>43250</v>
          </cell>
          <cell r="X2247">
            <v>1</v>
          </cell>
          <cell r="Y2247">
            <v>43251</v>
          </cell>
          <cell r="Z2247">
            <v>0</v>
          </cell>
        </row>
        <row r="2248">
          <cell r="C2248"/>
          <cell r="D2248"/>
          <cell r="E2248"/>
          <cell r="F2248"/>
          <cell r="G2248"/>
          <cell r="H2248"/>
          <cell r="I2248"/>
          <cell r="J2248">
            <v>138</v>
          </cell>
          <cell r="K2248">
            <v>128.19</v>
          </cell>
          <cell r="L2248">
            <v>9.8100000000000023</v>
          </cell>
          <cell r="M2248"/>
          <cell r="N2248"/>
          <cell r="O2248"/>
          <cell r="P2248"/>
          <cell r="Q2248"/>
          <cell r="R2248"/>
          <cell r="S2248"/>
          <cell r="T2248"/>
          <cell r="U2248"/>
          <cell r="V2248"/>
          <cell r="W2248"/>
          <cell r="X2248"/>
          <cell r="Y2248"/>
          <cell r="Z2248">
            <v>894</v>
          </cell>
        </row>
        <row r="2249">
          <cell r="L2249"/>
          <cell r="M2249"/>
          <cell r="Z2249"/>
        </row>
        <row r="2250">
          <cell r="D2250"/>
          <cell r="E2250"/>
          <cell r="F2250"/>
          <cell r="G2250"/>
          <cell r="H2250"/>
          <cell r="I2250"/>
          <cell r="J2250"/>
          <cell r="K2250"/>
          <cell r="L2250"/>
          <cell r="M2250"/>
          <cell r="N2250"/>
          <cell r="O2250"/>
          <cell r="P2250"/>
          <cell r="Q2250"/>
          <cell r="R2250"/>
          <cell r="S2250"/>
          <cell r="T2250"/>
          <cell r="U2250"/>
          <cell r="Z2250"/>
        </row>
        <row r="2251">
          <cell r="D2251"/>
          <cell r="E2251"/>
          <cell r="F2251"/>
          <cell r="G2251"/>
          <cell r="H2251"/>
          <cell r="I2251"/>
          <cell r="J2251"/>
          <cell r="K2251"/>
          <cell r="N2251" t="str">
            <v>APROVISIONAMENTS</v>
          </cell>
          <cell r="O2251" t="str">
            <v>ADMINISTRACIO</v>
          </cell>
          <cell r="P2251" t="str">
            <v>OPERACIONS</v>
          </cell>
          <cell r="Q2251" t="str">
            <v>IMPLEMENTACIO</v>
          </cell>
          <cell r="R2251" t="str">
            <v>DESENVOLUPAMENT</v>
          </cell>
          <cell r="S2251" t="str">
            <v>COMERCIAL</v>
          </cell>
          <cell r="T2251" t="str">
            <v>CONSUL.TELCOMUNIC.</v>
          </cell>
          <cell r="U2251"/>
          <cell r="Z2251"/>
        </row>
        <row r="2252">
          <cell r="N2252"/>
          <cell r="O2252"/>
          <cell r="P2252"/>
          <cell r="Q2252"/>
          <cell r="R2252"/>
          <cell r="S2252"/>
          <cell r="T2252"/>
          <cell r="U2252"/>
          <cell r="Z2252"/>
        </row>
        <row r="2253">
          <cell r="N2253"/>
          <cell r="O2253"/>
          <cell r="P2253"/>
          <cell r="Q2253"/>
          <cell r="R2253"/>
          <cell r="S2253"/>
          <cell r="T2253"/>
          <cell r="U2253"/>
          <cell r="Z2253"/>
        </row>
        <row r="2254">
          <cell r="N2254"/>
          <cell r="O2254"/>
          <cell r="P2254"/>
          <cell r="Q2254"/>
          <cell r="R2254"/>
          <cell r="S2254"/>
          <cell r="T2254"/>
          <cell r="U2254"/>
          <cell r="Z2254"/>
        </row>
        <row r="2255">
          <cell r="E2255"/>
          <cell r="F2255"/>
          <cell r="G2255"/>
          <cell r="H2255"/>
          <cell r="I2255"/>
          <cell r="J2255"/>
          <cell r="K2255"/>
          <cell r="L2255"/>
          <cell r="M2255"/>
          <cell r="N2255"/>
          <cell r="O2255"/>
          <cell r="P2255"/>
          <cell r="Q2255"/>
          <cell r="R2255"/>
          <cell r="S2255"/>
          <cell r="T2255"/>
          <cell r="U2255"/>
          <cell r="Z2255"/>
        </row>
        <row r="2256">
          <cell r="E2256" t="str">
            <v>Projectes (EXTERNS) en curs 2.018</v>
          </cell>
          <cell r="F2256"/>
          <cell r="G2256"/>
          <cell r="H2256"/>
          <cell r="I2256"/>
          <cell r="J2256"/>
          <cell r="K2256"/>
          <cell r="L2256"/>
          <cell r="M2256"/>
          <cell r="N2256"/>
          <cell r="O2256"/>
          <cell r="P2256"/>
          <cell r="Q2256"/>
          <cell r="R2256"/>
          <cell r="S2256"/>
          <cell r="T2256"/>
          <cell r="U2256"/>
          <cell r="Z2256"/>
        </row>
        <row r="2257">
          <cell r="N2257"/>
          <cell r="O2257"/>
          <cell r="P2257"/>
          <cell r="Q2257"/>
          <cell r="R2257"/>
          <cell r="S2257"/>
          <cell r="T2257"/>
          <cell r="U2257"/>
          <cell r="Z2257"/>
        </row>
        <row r="2258">
          <cell r="C2258"/>
          <cell r="D2258"/>
          <cell r="E2258"/>
          <cell r="F2258"/>
          <cell r="G2258"/>
          <cell r="H2258"/>
          <cell r="I2258"/>
          <cell r="J2258"/>
          <cell r="K2258"/>
          <cell r="L2258"/>
          <cell r="M2258"/>
          <cell r="N2258"/>
          <cell r="O2258"/>
          <cell r="P2258"/>
          <cell r="Q2258"/>
          <cell r="R2258"/>
          <cell r="S2258"/>
          <cell r="T2258"/>
          <cell r="U2258"/>
          <cell r="V2258"/>
          <cell r="W2258"/>
          <cell r="X2258"/>
          <cell r="Y2258"/>
          <cell r="Z2258"/>
        </row>
        <row r="2259">
          <cell r="C2259" t="str">
            <v>OF</v>
          </cell>
          <cell r="D2259" t="str">
            <v>CLIENT</v>
          </cell>
          <cell r="E2259" t="str">
            <v>ANY</v>
          </cell>
          <cell r="F2259" t="str">
            <v>STATUS</v>
          </cell>
          <cell r="G2259" t="str">
            <v>PROJECTE</v>
          </cell>
          <cell r="H2259" t="str">
            <v>TIPUS OF o DEPENDENCIA</v>
          </cell>
          <cell r="I2259"/>
          <cell r="J2259" t="str">
            <v>PREV</v>
          </cell>
          <cell r="K2259" t="str">
            <v>TOTAL</v>
          </cell>
          <cell r="L2259" t="str">
            <v>DESV</v>
          </cell>
          <cell r="M2259" t="str">
            <v>AVANÇ</v>
          </cell>
          <cell r="N2259" t="str">
            <v>DPT. IMPLICATS</v>
          </cell>
          <cell r="O2259"/>
          <cell r="P2259"/>
          <cell r="Q2259"/>
          <cell r="R2259"/>
          <cell r="S2259"/>
          <cell r="T2259"/>
          <cell r="U2259" t="str">
            <v>DATA</v>
          </cell>
          <cell r="V2259" t="str">
            <v>DATA</v>
          </cell>
          <cell r="W2259" t="str">
            <v>DATA</v>
          </cell>
          <cell r="X2259" t="str">
            <v>DURADA</v>
          </cell>
          <cell r="Y2259" t="str">
            <v>DATA</v>
          </cell>
          <cell r="Z2259" t="str">
            <v>DESVIAC.</v>
          </cell>
        </row>
        <row r="2260">
          <cell r="C2260"/>
          <cell r="D2260"/>
          <cell r="E2260"/>
          <cell r="F2260"/>
          <cell r="G2260"/>
          <cell r="H2260"/>
          <cell r="I2260"/>
          <cell r="J2260"/>
          <cell r="K2260" t="str">
            <v>REAL</v>
          </cell>
          <cell r="L2260"/>
          <cell r="M2260"/>
          <cell r="N2260"/>
          <cell r="O2260"/>
          <cell r="P2260"/>
          <cell r="Q2260"/>
          <cell r="R2260"/>
          <cell r="S2260"/>
          <cell r="T2260"/>
          <cell r="U2260" t="str">
            <v>INICI</v>
          </cell>
          <cell r="V2260" t="str">
            <v>ENTREGA</v>
          </cell>
          <cell r="W2260" t="str">
            <v>REVISADA</v>
          </cell>
          <cell r="X2260"/>
          <cell r="Y2260" t="str">
            <v>ACCEP.</v>
          </cell>
          <cell r="Z2260"/>
        </row>
        <row r="2261">
          <cell r="C2261"/>
          <cell r="D2261"/>
          <cell r="E2261"/>
          <cell r="F2261"/>
          <cell r="G2261"/>
          <cell r="H2261"/>
          <cell r="I2261"/>
          <cell r="J2261"/>
          <cell r="K2261"/>
          <cell r="L2261"/>
          <cell r="M2261"/>
          <cell r="N2261"/>
          <cell r="O2261"/>
          <cell r="P2261"/>
          <cell r="Q2261"/>
          <cell r="R2261"/>
          <cell r="S2261"/>
          <cell r="T2261"/>
          <cell r="U2261"/>
          <cell r="V2261"/>
          <cell r="W2261"/>
          <cell r="X2261"/>
          <cell r="Y2261"/>
          <cell r="Z2261"/>
        </row>
        <row r="2262">
          <cell r="C2262">
            <v>4752</v>
          </cell>
          <cell r="D2262" t="str">
            <v>INPPOZ</v>
          </cell>
          <cell r="E2262">
            <v>2018</v>
          </cell>
          <cell r="F2262" t="str">
            <v>TA</v>
          </cell>
          <cell r="G2262" t="str">
            <v>RTU C.T. ROSA MONTERO v1.0</v>
          </cell>
          <cell r="H2262" t="str">
            <v>PPAL.</v>
          </cell>
          <cell r="I2262"/>
          <cell r="J2262">
            <v>32</v>
          </cell>
          <cell r="K2262">
            <v>42.95</v>
          </cell>
          <cell r="L2262">
            <v>-10.950000000000003</v>
          </cell>
          <cell r="M2262">
            <v>1.3421875000000001</v>
          </cell>
          <cell r="N2262" t="str">
            <v>-</v>
          </cell>
          <cell r="O2262" t="str">
            <v>-</v>
          </cell>
          <cell r="P2262" t="str">
            <v>EMM</v>
          </cell>
          <cell r="Q2262" t="str">
            <v>-</v>
          </cell>
          <cell r="R2262" t="str">
            <v>-</v>
          </cell>
          <cell r="S2262" t="str">
            <v>-</v>
          </cell>
          <cell r="T2262" t="str">
            <v>-</v>
          </cell>
          <cell r="U2262">
            <v>43249</v>
          </cell>
          <cell r="V2262">
            <v>43301</v>
          </cell>
          <cell r="W2262">
            <v>43334</v>
          </cell>
          <cell r="X2262">
            <v>51</v>
          </cell>
          <cell r="Y2262">
            <v>43334</v>
          </cell>
          <cell r="Z2262">
            <v>0</v>
          </cell>
        </row>
        <row r="2263">
          <cell r="C2263">
            <v>4753</v>
          </cell>
          <cell r="D2263" t="str">
            <v>INPPOZ</v>
          </cell>
          <cell r="E2263">
            <v>2018</v>
          </cell>
          <cell r="F2263" t="str">
            <v>TA</v>
          </cell>
          <cell r="G2263" t="str">
            <v>Inst. y PEM RTU C.T. ROSA MONTERO V1.0</v>
          </cell>
          <cell r="H2263" t="str">
            <v>OF4752</v>
          </cell>
          <cell r="I2263"/>
          <cell r="J2263">
            <v>8</v>
          </cell>
          <cell r="K2263">
            <v>8</v>
          </cell>
          <cell r="L2263">
            <v>0</v>
          </cell>
          <cell r="M2263">
            <v>1</v>
          </cell>
          <cell r="N2263" t="str">
            <v>-</v>
          </cell>
          <cell r="O2263" t="str">
            <v>-</v>
          </cell>
          <cell r="P2263" t="str">
            <v>-</v>
          </cell>
          <cell r="Q2263" t="str">
            <v>RVC</v>
          </cell>
          <cell r="R2263" t="str">
            <v>-</v>
          </cell>
          <cell r="S2263" t="str">
            <v>-</v>
          </cell>
          <cell r="T2263" t="str">
            <v>-</v>
          </cell>
          <cell r="U2263">
            <v>43249</v>
          </cell>
          <cell r="V2263">
            <v>43301</v>
          </cell>
          <cell r="W2263">
            <v>43334</v>
          </cell>
          <cell r="X2263">
            <v>51</v>
          </cell>
          <cell r="Y2263">
            <v>43334</v>
          </cell>
          <cell r="Z2263">
            <v>0</v>
          </cell>
        </row>
        <row r="2264">
          <cell r="C2264">
            <v>4754</v>
          </cell>
          <cell r="D2264" t="str">
            <v>COENES</v>
          </cell>
          <cell r="E2264">
            <v>2018</v>
          </cell>
          <cell r="F2264" t="str">
            <v>TA</v>
          </cell>
          <cell r="G2264" t="str">
            <v>Re-Instal.lacio SW SCADA ALIER v1.0</v>
          </cell>
          <cell r="H2264" t="str">
            <v>IND</v>
          </cell>
          <cell r="I2264"/>
          <cell r="J2264">
            <v>4.5</v>
          </cell>
          <cell r="K2264">
            <v>3</v>
          </cell>
          <cell r="L2264">
            <v>1.5</v>
          </cell>
          <cell r="M2264">
            <v>0.66666666666666663</v>
          </cell>
          <cell r="N2264" t="str">
            <v>-</v>
          </cell>
          <cell r="O2264" t="str">
            <v>-</v>
          </cell>
          <cell r="P2264" t="str">
            <v>-</v>
          </cell>
          <cell r="Q2264" t="str">
            <v>JMG</v>
          </cell>
          <cell r="R2264" t="str">
            <v>-</v>
          </cell>
          <cell r="S2264" t="str">
            <v>-</v>
          </cell>
          <cell r="T2264" t="str">
            <v>-</v>
          </cell>
          <cell r="U2264">
            <v>43251</v>
          </cell>
          <cell r="V2264">
            <v>43259</v>
          </cell>
          <cell r="W2264">
            <v>43259</v>
          </cell>
          <cell r="X2264">
            <v>8</v>
          </cell>
          <cell r="Y2264">
            <v>43257</v>
          </cell>
          <cell r="Z2264">
            <v>-2</v>
          </cell>
        </row>
        <row r="2265">
          <cell r="C2265">
            <v>4755</v>
          </cell>
          <cell r="D2265" t="str">
            <v>ELESUD</v>
          </cell>
          <cell r="E2265">
            <v>2018</v>
          </cell>
          <cell r="F2265" t="str">
            <v>TA</v>
          </cell>
          <cell r="G2265" t="str">
            <v>MANTENIMENT CSSat SUDANELL 2018-06</v>
          </cell>
          <cell r="H2265" t="str">
            <v>IND</v>
          </cell>
          <cell r="I2265"/>
          <cell r="J2265">
            <v>4</v>
          </cell>
          <cell r="K2265">
            <v>2</v>
          </cell>
          <cell r="L2265">
            <v>2</v>
          </cell>
          <cell r="M2265">
            <v>0.5</v>
          </cell>
          <cell r="N2265" t="str">
            <v>-</v>
          </cell>
          <cell r="O2265" t="str">
            <v>-</v>
          </cell>
          <cell r="P2265" t="str">
            <v>-</v>
          </cell>
          <cell r="Q2265" t="str">
            <v>TRS</v>
          </cell>
          <cell r="R2265" t="str">
            <v>-</v>
          </cell>
          <cell r="S2265" t="str">
            <v>-</v>
          </cell>
          <cell r="T2265" t="str">
            <v>-</v>
          </cell>
          <cell r="U2265">
            <v>43252</v>
          </cell>
          <cell r="V2265">
            <v>43281</v>
          </cell>
          <cell r="W2265">
            <v>43281</v>
          </cell>
          <cell r="X2265">
            <v>29</v>
          </cell>
          <cell r="Y2265">
            <v>43281</v>
          </cell>
          <cell r="Z2265">
            <v>0</v>
          </cell>
        </row>
        <row r="2266">
          <cell r="C2266">
            <v>4756</v>
          </cell>
          <cell r="D2266" t="str">
            <v>EMSA</v>
          </cell>
          <cell r="E2266">
            <v>2018</v>
          </cell>
          <cell r="F2266" t="str">
            <v>TA</v>
          </cell>
          <cell r="G2266" t="str">
            <v>MANTENIMENT CSSat EMSA 2018-06</v>
          </cell>
          <cell r="H2266" t="str">
            <v>IND</v>
          </cell>
          <cell r="I2266"/>
          <cell r="J2266">
            <v>6</v>
          </cell>
          <cell r="K2266">
            <v>1</v>
          </cell>
          <cell r="L2266">
            <v>5</v>
          </cell>
          <cell r="M2266">
            <v>0.16666666666666666</v>
          </cell>
          <cell r="N2266" t="str">
            <v>-</v>
          </cell>
          <cell r="O2266" t="str">
            <v>-</v>
          </cell>
          <cell r="P2266" t="str">
            <v>-</v>
          </cell>
          <cell r="Q2266" t="str">
            <v>TRS</v>
          </cell>
          <cell r="R2266" t="str">
            <v>-</v>
          </cell>
          <cell r="S2266" t="str">
            <v>-</v>
          </cell>
          <cell r="T2266" t="str">
            <v>-</v>
          </cell>
          <cell r="U2266">
            <v>43252</v>
          </cell>
          <cell r="V2266">
            <v>43281</v>
          </cell>
          <cell r="W2266">
            <v>43281</v>
          </cell>
          <cell r="X2266">
            <v>29</v>
          </cell>
          <cell r="Y2266">
            <v>43281</v>
          </cell>
          <cell r="Z2266">
            <v>0</v>
          </cell>
        </row>
        <row r="2267">
          <cell r="C2267">
            <v>4757</v>
          </cell>
          <cell r="D2267" t="str">
            <v>SERGAR</v>
          </cell>
          <cell r="E2267">
            <v>2018</v>
          </cell>
          <cell r="F2267" t="str">
            <v>TA</v>
          </cell>
          <cell r="G2267" t="str">
            <v>MANTENIMENT CSSat SERVILIANO 2018-06</v>
          </cell>
          <cell r="H2267" t="str">
            <v>IND</v>
          </cell>
          <cell r="I2267"/>
          <cell r="J2267">
            <v>6</v>
          </cell>
          <cell r="K2267">
            <v>1</v>
          </cell>
          <cell r="L2267">
            <v>5</v>
          </cell>
          <cell r="M2267">
            <v>0.16666666666666666</v>
          </cell>
          <cell r="N2267" t="str">
            <v>-</v>
          </cell>
          <cell r="O2267" t="str">
            <v>-</v>
          </cell>
          <cell r="P2267" t="str">
            <v>-</v>
          </cell>
          <cell r="Q2267" t="str">
            <v>TRS</v>
          </cell>
          <cell r="R2267" t="str">
            <v>-</v>
          </cell>
          <cell r="S2267" t="str">
            <v>-</v>
          </cell>
          <cell r="T2267" t="str">
            <v>-</v>
          </cell>
          <cell r="U2267">
            <v>43252</v>
          </cell>
          <cell r="V2267">
            <v>43281</v>
          </cell>
          <cell r="W2267">
            <v>43281</v>
          </cell>
          <cell r="X2267">
            <v>29</v>
          </cell>
          <cell r="Y2267">
            <v>43281</v>
          </cell>
          <cell r="Z2267">
            <v>0</v>
          </cell>
        </row>
        <row r="2268">
          <cell r="C2268">
            <v>4758</v>
          </cell>
          <cell r="D2268" t="str">
            <v>EAECEU</v>
          </cell>
          <cell r="E2268">
            <v>2018</v>
          </cell>
          <cell r="F2268" t="str">
            <v>TA</v>
          </cell>
          <cell r="G2268" t="str">
            <v>MANTENIMENT CSSat CEUTA 2018-06</v>
          </cell>
          <cell r="H2268" t="str">
            <v>IND</v>
          </cell>
          <cell r="I2268"/>
          <cell r="J2268">
            <v>10</v>
          </cell>
          <cell r="K2268">
            <v>9</v>
          </cell>
          <cell r="L2268">
            <v>1</v>
          </cell>
          <cell r="M2268">
            <v>0.9</v>
          </cell>
          <cell r="N2268" t="str">
            <v>-</v>
          </cell>
          <cell r="O2268" t="str">
            <v>-</v>
          </cell>
          <cell r="P2268" t="str">
            <v>-</v>
          </cell>
          <cell r="Q2268" t="str">
            <v>TRS</v>
          </cell>
          <cell r="R2268" t="str">
            <v>-</v>
          </cell>
          <cell r="S2268" t="str">
            <v>-</v>
          </cell>
          <cell r="T2268" t="str">
            <v>-</v>
          </cell>
          <cell r="U2268">
            <v>43252</v>
          </cell>
          <cell r="V2268">
            <v>43281</v>
          </cell>
          <cell r="W2268">
            <v>43281</v>
          </cell>
          <cell r="X2268">
            <v>29</v>
          </cell>
          <cell r="Y2268">
            <v>43281</v>
          </cell>
          <cell r="Z2268">
            <v>0</v>
          </cell>
        </row>
        <row r="2269">
          <cell r="C2269">
            <v>4759</v>
          </cell>
          <cell r="D2269" t="str">
            <v>ELEMON</v>
          </cell>
          <cell r="E2269">
            <v>2018</v>
          </cell>
          <cell r="F2269" t="str">
            <v>TA</v>
          </cell>
          <cell r="G2269" t="str">
            <v>MANTENIMENT CSSat MONTOLIU 2018-06</v>
          </cell>
          <cell r="H2269" t="str">
            <v>IND</v>
          </cell>
          <cell r="I2269"/>
          <cell r="J2269">
            <v>4</v>
          </cell>
          <cell r="K2269">
            <v>3</v>
          </cell>
          <cell r="L2269">
            <v>1</v>
          </cell>
          <cell r="M2269">
            <v>0.75</v>
          </cell>
          <cell r="N2269" t="str">
            <v>-</v>
          </cell>
          <cell r="O2269" t="str">
            <v>-</v>
          </cell>
          <cell r="P2269" t="str">
            <v>-</v>
          </cell>
          <cell r="Q2269" t="str">
            <v>TRS</v>
          </cell>
          <cell r="R2269" t="str">
            <v>-</v>
          </cell>
          <cell r="S2269" t="str">
            <v>-</v>
          </cell>
          <cell r="T2269" t="str">
            <v>-</v>
          </cell>
          <cell r="U2269">
            <v>43252</v>
          </cell>
          <cell r="V2269">
            <v>43281</v>
          </cell>
          <cell r="W2269">
            <v>43281</v>
          </cell>
          <cell r="X2269">
            <v>29</v>
          </cell>
          <cell r="Y2269">
            <v>43281</v>
          </cell>
          <cell r="Z2269">
            <v>0</v>
          </cell>
        </row>
        <row r="2270">
          <cell r="C2270">
            <v>4760</v>
          </cell>
          <cell r="D2270" t="str">
            <v>SUMTAR</v>
          </cell>
          <cell r="E2270">
            <v>2018</v>
          </cell>
          <cell r="F2270" t="str">
            <v>TA</v>
          </cell>
          <cell r="G2270" t="str">
            <v>MANTENIMENT CSSat TARRASENSES 2018-06</v>
          </cell>
          <cell r="H2270" t="str">
            <v>IND</v>
          </cell>
          <cell r="I2270"/>
          <cell r="J2270">
            <v>4</v>
          </cell>
          <cell r="K2270">
            <v>3.5</v>
          </cell>
          <cell r="L2270">
            <v>0.5</v>
          </cell>
          <cell r="M2270">
            <v>0.875</v>
          </cell>
          <cell r="N2270" t="str">
            <v>-</v>
          </cell>
          <cell r="O2270" t="str">
            <v>-</v>
          </cell>
          <cell r="P2270" t="str">
            <v>-</v>
          </cell>
          <cell r="Q2270" t="str">
            <v>TRS</v>
          </cell>
          <cell r="R2270" t="str">
            <v>-</v>
          </cell>
          <cell r="S2270" t="str">
            <v>-</v>
          </cell>
          <cell r="T2270" t="str">
            <v>-</v>
          </cell>
          <cell r="U2270">
            <v>43252</v>
          </cell>
          <cell r="V2270">
            <v>43281</v>
          </cell>
          <cell r="W2270">
            <v>43281</v>
          </cell>
          <cell r="X2270">
            <v>29</v>
          </cell>
          <cell r="Y2270">
            <v>43281</v>
          </cell>
          <cell r="Z2270">
            <v>0</v>
          </cell>
        </row>
        <row r="2271">
          <cell r="C2271">
            <v>4761</v>
          </cell>
          <cell r="D2271" t="str">
            <v>ELECAR</v>
          </cell>
          <cell r="E2271">
            <v>2018</v>
          </cell>
          <cell r="F2271" t="str">
            <v>TA</v>
          </cell>
          <cell r="G2271" t="str">
            <v>MANTENIMENT CSSat CARDENER 2018-06</v>
          </cell>
          <cell r="H2271" t="str">
            <v>IND</v>
          </cell>
          <cell r="I2271">
            <v>4</v>
          </cell>
          <cell r="J2271">
            <v>5</v>
          </cell>
          <cell r="K2271">
            <v>1.5</v>
          </cell>
          <cell r="L2271">
            <v>3.5</v>
          </cell>
          <cell r="M2271">
            <v>0.3</v>
          </cell>
          <cell r="N2271" t="str">
            <v>-</v>
          </cell>
          <cell r="O2271" t="str">
            <v>-</v>
          </cell>
          <cell r="P2271" t="str">
            <v>-</v>
          </cell>
          <cell r="Q2271" t="str">
            <v>TRS</v>
          </cell>
          <cell r="R2271" t="str">
            <v>-</v>
          </cell>
          <cell r="S2271" t="str">
            <v>-</v>
          </cell>
          <cell r="T2271" t="str">
            <v>-</v>
          </cell>
          <cell r="U2271">
            <v>43252</v>
          </cell>
          <cell r="V2271">
            <v>43281</v>
          </cell>
          <cell r="W2271">
            <v>43281</v>
          </cell>
          <cell r="X2271">
            <v>29</v>
          </cell>
          <cell r="Y2271">
            <v>43281</v>
          </cell>
          <cell r="Z2271">
            <v>0</v>
          </cell>
        </row>
        <row r="2272">
          <cell r="C2272">
            <v>4762</v>
          </cell>
          <cell r="D2272" t="str">
            <v>ENEBEN</v>
          </cell>
          <cell r="E2272">
            <v>2018</v>
          </cell>
          <cell r="F2272" t="str">
            <v>TA</v>
          </cell>
          <cell r="G2272" t="str">
            <v>MANTENIMENT CSSat BENASQUE 2018-06</v>
          </cell>
          <cell r="H2272" t="str">
            <v>IND</v>
          </cell>
          <cell r="I2272">
            <v>4</v>
          </cell>
          <cell r="J2272">
            <v>4</v>
          </cell>
          <cell r="K2272">
            <v>4</v>
          </cell>
          <cell r="L2272">
            <v>0</v>
          </cell>
          <cell r="M2272">
            <v>1</v>
          </cell>
          <cell r="N2272" t="str">
            <v>-</v>
          </cell>
          <cell r="O2272" t="str">
            <v>-</v>
          </cell>
          <cell r="P2272" t="str">
            <v>-</v>
          </cell>
          <cell r="Q2272" t="str">
            <v>TRS</v>
          </cell>
          <cell r="R2272" t="str">
            <v>-</v>
          </cell>
          <cell r="S2272" t="str">
            <v>-</v>
          </cell>
          <cell r="T2272" t="str">
            <v>-</v>
          </cell>
          <cell r="U2272">
            <v>43252</v>
          </cell>
          <cell r="V2272">
            <v>43281</v>
          </cell>
          <cell r="W2272">
            <v>43281</v>
          </cell>
          <cell r="X2272">
            <v>29</v>
          </cell>
          <cell r="Y2272">
            <v>43281</v>
          </cell>
          <cell r="Z2272">
            <v>0</v>
          </cell>
        </row>
        <row r="2273">
          <cell r="C2273">
            <v>4763</v>
          </cell>
          <cell r="D2273" t="str">
            <v>ELEALB</v>
          </cell>
          <cell r="E2273">
            <v>2018</v>
          </cell>
          <cell r="F2273" t="str">
            <v>TA</v>
          </cell>
          <cell r="G2273" t="str">
            <v>MANTENIMENT CSSat ALBATARREC 2018-06</v>
          </cell>
          <cell r="H2273" t="str">
            <v>IND</v>
          </cell>
          <cell r="I2273">
            <v>6</v>
          </cell>
          <cell r="J2273">
            <v>4</v>
          </cell>
          <cell r="K2273">
            <v>1</v>
          </cell>
          <cell r="L2273">
            <v>3</v>
          </cell>
          <cell r="M2273">
            <v>0.25</v>
          </cell>
          <cell r="N2273" t="str">
            <v>-</v>
          </cell>
          <cell r="O2273" t="str">
            <v>-</v>
          </cell>
          <cell r="P2273" t="str">
            <v>-</v>
          </cell>
          <cell r="Q2273" t="str">
            <v>TRS</v>
          </cell>
          <cell r="R2273" t="str">
            <v>-</v>
          </cell>
          <cell r="S2273" t="str">
            <v>-</v>
          </cell>
          <cell r="T2273" t="str">
            <v>-</v>
          </cell>
          <cell r="U2273">
            <v>43252</v>
          </cell>
          <cell r="V2273">
            <v>43281</v>
          </cell>
          <cell r="W2273">
            <v>43281</v>
          </cell>
          <cell r="X2273">
            <v>29</v>
          </cell>
          <cell r="Y2273">
            <v>43281</v>
          </cell>
          <cell r="Z2273">
            <v>0</v>
          </cell>
        </row>
        <row r="2274">
          <cell r="C2274">
            <v>4764</v>
          </cell>
          <cell r="D2274" t="str">
            <v>ELTOSE</v>
          </cell>
          <cell r="E2274">
            <v>2018</v>
          </cell>
          <cell r="F2274" t="str">
            <v>TA</v>
          </cell>
          <cell r="G2274" t="str">
            <v>MANTENIMENT CSSat T.SEGRE 2018-06</v>
          </cell>
          <cell r="H2274" t="str">
            <v>IND</v>
          </cell>
          <cell r="I2274">
            <v>6</v>
          </cell>
          <cell r="J2274">
            <v>4</v>
          </cell>
          <cell r="K2274">
            <v>2.5</v>
          </cell>
          <cell r="L2274">
            <v>1.5</v>
          </cell>
          <cell r="M2274">
            <v>0.625</v>
          </cell>
          <cell r="N2274" t="str">
            <v>-</v>
          </cell>
          <cell r="O2274" t="str">
            <v>-</v>
          </cell>
          <cell r="P2274" t="str">
            <v>-</v>
          </cell>
          <cell r="Q2274" t="str">
            <v>TRS</v>
          </cell>
          <cell r="R2274" t="str">
            <v>-</v>
          </cell>
          <cell r="S2274" t="str">
            <v>-</v>
          </cell>
          <cell r="T2274" t="str">
            <v>-</v>
          </cell>
          <cell r="U2274">
            <v>43252</v>
          </cell>
          <cell r="V2274">
            <v>43281</v>
          </cell>
          <cell r="W2274">
            <v>43281</v>
          </cell>
          <cell r="X2274">
            <v>29</v>
          </cell>
          <cell r="Y2274">
            <v>43281</v>
          </cell>
          <cell r="Z2274">
            <v>0</v>
          </cell>
        </row>
        <row r="2275">
          <cell r="C2275">
            <v>4765</v>
          </cell>
          <cell r="D2275" t="str">
            <v>ELEPON</v>
          </cell>
          <cell r="E2275">
            <v>2018</v>
          </cell>
          <cell r="F2275" t="str">
            <v>TA</v>
          </cell>
          <cell r="G2275" t="str">
            <v>MANTENIMENT CSSat PONTS 2018-06</v>
          </cell>
          <cell r="H2275" t="str">
            <v>IND</v>
          </cell>
          <cell r="I2275"/>
          <cell r="J2275">
            <v>4</v>
          </cell>
          <cell r="K2275">
            <v>1.25</v>
          </cell>
          <cell r="L2275">
            <v>2.75</v>
          </cell>
          <cell r="M2275">
            <v>0.3125</v>
          </cell>
          <cell r="N2275" t="str">
            <v>-</v>
          </cell>
          <cell r="O2275" t="str">
            <v>-</v>
          </cell>
          <cell r="P2275" t="str">
            <v>-</v>
          </cell>
          <cell r="Q2275" t="str">
            <v>TRS</v>
          </cell>
          <cell r="R2275" t="str">
            <v>-</v>
          </cell>
          <cell r="S2275" t="str">
            <v>-</v>
          </cell>
          <cell r="T2275" t="str">
            <v>-</v>
          </cell>
          <cell r="U2275">
            <v>43252</v>
          </cell>
          <cell r="V2275">
            <v>43281</v>
          </cell>
          <cell r="W2275">
            <v>43281</v>
          </cell>
          <cell r="X2275">
            <v>29</v>
          </cell>
          <cell r="Y2275">
            <v>43281</v>
          </cell>
          <cell r="Z2275">
            <v>0</v>
          </cell>
        </row>
        <row r="2276">
          <cell r="C2276">
            <v>4766</v>
          </cell>
          <cell r="D2276" t="str">
            <v>ELEEBR</v>
          </cell>
          <cell r="E2276">
            <v>2018</v>
          </cell>
          <cell r="F2276" t="str">
            <v>TA</v>
          </cell>
          <cell r="G2276" t="str">
            <v>MANTENIMENT CSSat EEBRO 2018-06</v>
          </cell>
          <cell r="H2276" t="str">
            <v>IND</v>
          </cell>
          <cell r="I2276"/>
          <cell r="J2276">
            <v>5</v>
          </cell>
          <cell r="K2276">
            <v>1</v>
          </cell>
          <cell r="L2276">
            <v>4</v>
          </cell>
          <cell r="M2276">
            <v>0.2</v>
          </cell>
          <cell r="N2276" t="str">
            <v>-</v>
          </cell>
          <cell r="O2276" t="str">
            <v>-</v>
          </cell>
          <cell r="P2276" t="str">
            <v>-</v>
          </cell>
          <cell r="Q2276" t="str">
            <v>TRS</v>
          </cell>
          <cell r="R2276" t="str">
            <v>-</v>
          </cell>
          <cell r="S2276" t="str">
            <v>-</v>
          </cell>
          <cell r="T2276" t="str">
            <v>-</v>
          </cell>
          <cell r="U2276">
            <v>43252</v>
          </cell>
          <cell r="V2276">
            <v>43281</v>
          </cell>
          <cell r="W2276">
            <v>43281</v>
          </cell>
          <cell r="X2276">
            <v>29</v>
          </cell>
          <cell r="Y2276">
            <v>43281</v>
          </cell>
          <cell r="Z2276">
            <v>0</v>
          </cell>
        </row>
        <row r="2277">
          <cell r="C2277">
            <v>4767</v>
          </cell>
          <cell r="D2277" t="str">
            <v>ELSACO</v>
          </cell>
          <cell r="E2277">
            <v>2018</v>
          </cell>
          <cell r="F2277" t="str">
            <v>TA</v>
          </cell>
          <cell r="G2277" t="str">
            <v>MANTENIMENT CSSat STA.COLOMA 2018-06</v>
          </cell>
          <cell r="H2277" t="str">
            <v>IND</v>
          </cell>
          <cell r="I2277"/>
          <cell r="J2277">
            <v>4</v>
          </cell>
          <cell r="K2277">
            <v>3.25</v>
          </cell>
          <cell r="L2277">
            <v>0.75</v>
          </cell>
          <cell r="M2277">
            <v>0.8125</v>
          </cell>
          <cell r="N2277" t="str">
            <v>-</v>
          </cell>
          <cell r="O2277" t="str">
            <v>-</v>
          </cell>
          <cell r="P2277" t="str">
            <v>-</v>
          </cell>
          <cell r="Q2277" t="str">
            <v>TRS</v>
          </cell>
          <cell r="R2277" t="str">
            <v>-</v>
          </cell>
          <cell r="S2277" t="str">
            <v>-</v>
          </cell>
          <cell r="T2277" t="str">
            <v>-</v>
          </cell>
          <cell r="U2277">
            <v>43252</v>
          </cell>
          <cell r="V2277">
            <v>43281</v>
          </cell>
          <cell r="W2277">
            <v>43281</v>
          </cell>
          <cell r="X2277">
            <v>29</v>
          </cell>
          <cell r="Y2277">
            <v>43281</v>
          </cell>
          <cell r="Z2277">
            <v>0</v>
          </cell>
        </row>
        <row r="2278">
          <cell r="C2278">
            <v>4768</v>
          </cell>
          <cell r="D2278" t="str">
            <v>CARBAY</v>
          </cell>
          <cell r="E2278">
            <v>2018</v>
          </cell>
          <cell r="F2278" t="str">
            <v>TA</v>
          </cell>
          <cell r="G2278" t="str">
            <v>MANTENIMIENTO SCADA CARBAYIN 2.018-2.019</v>
          </cell>
          <cell r="H2278" t="str">
            <v>IND</v>
          </cell>
          <cell r="I2278"/>
          <cell r="J2278">
            <v>16</v>
          </cell>
          <cell r="K2278">
            <v>1.83</v>
          </cell>
          <cell r="L2278">
            <v>14.17</v>
          </cell>
          <cell r="M2278">
            <v>0.114375</v>
          </cell>
          <cell r="N2278" t="str">
            <v>-</v>
          </cell>
          <cell r="O2278" t="str">
            <v>-</v>
          </cell>
          <cell r="P2278" t="str">
            <v>-</v>
          </cell>
          <cell r="Q2278" t="str">
            <v>JMG</v>
          </cell>
          <cell r="R2278" t="str">
            <v>-</v>
          </cell>
          <cell r="S2278" t="str">
            <v>-</v>
          </cell>
          <cell r="T2278" t="str">
            <v>-</v>
          </cell>
          <cell r="U2278">
            <v>43252</v>
          </cell>
          <cell r="V2278">
            <v>43616</v>
          </cell>
          <cell r="W2278">
            <v>43616</v>
          </cell>
          <cell r="X2278">
            <v>360</v>
          </cell>
          <cell r="Y2278">
            <v>43616</v>
          </cell>
          <cell r="Z2278">
            <v>0</v>
          </cell>
        </row>
        <row r="2279">
          <cell r="C2279">
            <v>4769</v>
          </cell>
          <cell r="D2279" t="str">
            <v>CIAELE</v>
          </cell>
          <cell r="E2279">
            <v>2018</v>
          </cell>
          <cell r="F2279" t="str">
            <v>TA</v>
          </cell>
          <cell r="G2279" t="str">
            <v>MANTENIMIENTO SCADA TEDIS.Net CIA ELECTRIFICACION 01/06/2.018-31/05/2.019</v>
          </cell>
          <cell r="H2279" t="str">
            <v>IND</v>
          </cell>
          <cell r="I2279"/>
          <cell r="J2279">
            <v>16</v>
          </cell>
          <cell r="K2279">
            <v>17.5</v>
          </cell>
          <cell r="L2279">
            <v>-1.5</v>
          </cell>
          <cell r="M2279">
            <v>1.09375</v>
          </cell>
          <cell r="N2279" t="str">
            <v>-</v>
          </cell>
          <cell r="O2279" t="str">
            <v>-</v>
          </cell>
          <cell r="P2279" t="str">
            <v>-</v>
          </cell>
          <cell r="Q2279" t="str">
            <v>JMG</v>
          </cell>
          <cell r="R2279" t="str">
            <v>-</v>
          </cell>
          <cell r="S2279" t="str">
            <v>-</v>
          </cell>
          <cell r="T2279" t="str">
            <v>-</v>
          </cell>
          <cell r="U2279">
            <v>43252</v>
          </cell>
          <cell r="V2279">
            <v>43616</v>
          </cell>
          <cell r="W2279">
            <v>43616</v>
          </cell>
          <cell r="X2279">
            <v>360</v>
          </cell>
          <cell r="Y2279">
            <v>43616</v>
          </cell>
          <cell r="Z2279">
            <v>0</v>
          </cell>
        </row>
        <row r="2280">
          <cell r="C2280">
            <v>4770</v>
          </cell>
          <cell r="D2280" t="str">
            <v>ELEALS</v>
          </cell>
          <cell r="E2280">
            <v>2018</v>
          </cell>
          <cell r="F2280" t="str">
            <v>TA</v>
          </cell>
          <cell r="G2280" t="str">
            <v>MANTENIMIENTO CC SCADA ALSET 01/06/2.018-31/05/2.019</v>
          </cell>
          <cell r="H2280" t="str">
            <v>IND</v>
          </cell>
          <cell r="I2280"/>
          <cell r="J2280">
            <v>8</v>
          </cell>
          <cell r="K2280">
            <v>1.25</v>
          </cell>
          <cell r="L2280">
            <v>6.75</v>
          </cell>
          <cell r="M2280">
            <v>0.15625</v>
          </cell>
          <cell r="N2280" t="str">
            <v>-</v>
          </cell>
          <cell r="O2280" t="str">
            <v>-</v>
          </cell>
          <cell r="P2280" t="str">
            <v>-</v>
          </cell>
          <cell r="Q2280" t="str">
            <v>JMG</v>
          </cell>
          <cell r="R2280" t="str">
            <v>-</v>
          </cell>
          <cell r="S2280" t="str">
            <v>-</v>
          </cell>
          <cell r="T2280" t="str">
            <v>-</v>
          </cell>
          <cell r="U2280">
            <v>43252</v>
          </cell>
          <cell r="V2280">
            <v>43616</v>
          </cell>
          <cell r="W2280">
            <v>43616</v>
          </cell>
          <cell r="X2280">
            <v>360</v>
          </cell>
          <cell r="Y2280">
            <v>43616</v>
          </cell>
          <cell r="Z2280">
            <v>0</v>
          </cell>
        </row>
        <row r="2281">
          <cell r="C2281">
            <v>4771</v>
          </cell>
          <cell r="D2281" t="str">
            <v>ELEALS</v>
          </cell>
          <cell r="E2281">
            <v>2018</v>
          </cell>
          <cell r="F2281" t="str">
            <v>TA</v>
          </cell>
          <cell r="G2281" t="str">
            <v>MANTENIMIENTO SGT ALSET 01/06/2.018-31/05/2.019</v>
          </cell>
          <cell r="H2281" t="str">
            <v>IND</v>
          </cell>
          <cell r="I2281"/>
          <cell r="J2281">
            <v>8</v>
          </cell>
          <cell r="K2281">
            <v>1</v>
          </cell>
          <cell r="L2281">
            <v>7</v>
          </cell>
          <cell r="M2281">
            <v>0.125</v>
          </cell>
          <cell r="N2281" t="str">
            <v>-</v>
          </cell>
          <cell r="O2281" t="str">
            <v>-</v>
          </cell>
          <cell r="P2281" t="str">
            <v>-</v>
          </cell>
          <cell r="Q2281" t="str">
            <v>TRS</v>
          </cell>
          <cell r="R2281" t="str">
            <v>-</v>
          </cell>
          <cell r="S2281" t="str">
            <v>-</v>
          </cell>
          <cell r="T2281" t="str">
            <v>-</v>
          </cell>
          <cell r="U2281">
            <v>43252</v>
          </cell>
          <cell r="V2281">
            <v>43616</v>
          </cell>
          <cell r="W2281">
            <v>43616</v>
          </cell>
          <cell r="X2281">
            <v>360</v>
          </cell>
          <cell r="Y2281">
            <v>43616</v>
          </cell>
          <cell r="Z2281">
            <v>0</v>
          </cell>
        </row>
        <row r="2282">
          <cell r="C2282">
            <v>4772</v>
          </cell>
          <cell r="D2282" t="str">
            <v>FELGON</v>
          </cell>
          <cell r="E2282">
            <v>2018</v>
          </cell>
          <cell r="F2282" t="str">
            <v>TA</v>
          </cell>
          <cell r="G2282" t="str">
            <v>MANTENIMENTO SCADA TEDIS.Net F.GONZALEZ 01/06/2.018 - 31/05/2.019</v>
          </cell>
          <cell r="H2282" t="str">
            <v>IND</v>
          </cell>
          <cell r="I2282"/>
          <cell r="J2282">
            <v>16</v>
          </cell>
          <cell r="K2282">
            <v>15.25</v>
          </cell>
          <cell r="L2282">
            <v>0.75</v>
          </cell>
          <cell r="M2282">
            <v>0.953125</v>
          </cell>
          <cell r="N2282" t="str">
            <v>-</v>
          </cell>
          <cell r="O2282" t="str">
            <v>-</v>
          </cell>
          <cell r="P2282" t="str">
            <v>-</v>
          </cell>
          <cell r="Q2282" t="str">
            <v>JMG</v>
          </cell>
          <cell r="R2282" t="str">
            <v>-</v>
          </cell>
          <cell r="S2282" t="str">
            <v>-</v>
          </cell>
          <cell r="T2282" t="str">
            <v>-</v>
          </cell>
          <cell r="U2282">
            <v>43252</v>
          </cell>
          <cell r="V2282">
            <v>43616</v>
          </cell>
          <cell r="W2282">
            <v>43616</v>
          </cell>
          <cell r="X2282">
            <v>360</v>
          </cell>
          <cell r="Y2282">
            <v>43616</v>
          </cell>
          <cell r="Z2282">
            <v>0</v>
          </cell>
        </row>
        <row r="2283">
          <cell r="C2283">
            <v>4773</v>
          </cell>
          <cell r="D2283" t="str">
            <v>SUMALG</v>
          </cell>
          <cell r="E2283">
            <v>2018</v>
          </cell>
          <cell r="F2283" t="str">
            <v>TA</v>
          </cell>
          <cell r="G2283" t="str">
            <v>MANTENIMENT SCADA ALGINET 01/06/2.018 - 31/05/2.019</v>
          </cell>
          <cell r="H2283" t="str">
            <v>IND</v>
          </cell>
          <cell r="I2283"/>
          <cell r="J2283">
            <v>16</v>
          </cell>
          <cell r="K2283">
            <v>0.5</v>
          </cell>
          <cell r="L2283">
            <v>15.5</v>
          </cell>
          <cell r="M2283">
            <v>3.125E-2</v>
          </cell>
          <cell r="N2283" t="str">
            <v>-</v>
          </cell>
          <cell r="O2283" t="str">
            <v>-</v>
          </cell>
          <cell r="P2283" t="str">
            <v>-</v>
          </cell>
          <cell r="Q2283" t="str">
            <v>JMG</v>
          </cell>
          <cell r="R2283" t="str">
            <v>-</v>
          </cell>
          <cell r="S2283" t="str">
            <v>-</v>
          </cell>
          <cell r="T2283" t="str">
            <v>-</v>
          </cell>
          <cell r="U2283">
            <v>43252</v>
          </cell>
          <cell r="V2283">
            <v>43616</v>
          </cell>
          <cell r="W2283">
            <v>43616</v>
          </cell>
          <cell r="X2283">
            <v>360</v>
          </cell>
          <cell r="Y2283">
            <v>43616</v>
          </cell>
          <cell r="Z2283">
            <v>0</v>
          </cell>
        </row>
        <row r="2284">
          <cell r="C2284">
            <v>4774</v>
          </cell>
          <cell r="D2284" t="str">
            <v>ORMAZA</v>
          </cell>
          <cell r="E2284">
            <v>2018</v>
          </cell>
          <cell r="F2284" t="str">
            <v>TA</v>
          </cell>
          <cell r="G2284" t="str">
            <v>CC SCADA BBVA LAS TABLAS v2.1</v>
          </cell>
          <cell r="H2284" t="str">
            <v>IND</v>
          </cell>
          <cell r="I2284"/>
          <cell r="J2284">
            <v>20</v>
          </cell>
          <cell r="K2284">
            <v>23</v>
          </cell>
          <cell r="L2284">
            <v>-3</v>
          </cell>
          <cell r="M2284">
            <v>1.1499999999999999</v>
          </cell>
          <cell r="N2284" t="str">
            <v>-</v>
          </cell>
          <cell r="O2284" t="str">
            <v>-</v>
          </cell>
          <cell r="P2284" t="str">
            <v>-</v>
          </cell>
          <cell r="Q2284" t="str">
            <v>JMG</v>
          </cell>
          <cell r="R2284" t="str">
            <v>-</v>
          </cell>
          <cell r="S2284" t="str">
            <v>-</v>
          </cell>
          <cell r="T2284" t="str">
            <v>-</v>
          </cell>
          <cell r="U2284">
            <v>43252</v>
          </cell>
          <cell r="V2284">
            <v>43252</v>
          </cell>
          <cell r="W2284">
            <v>43252</v>
          </cell>
          <cell r="X2284">
            <v>0</v>
          </cell>
          <cell r="Y2284">
            <v>43245</v>
          </cell>
          <cell r="Z2284">
            <v>-6</v>
          </cell>
        </row>
        <row r="2285">
          <cell r="C2285">
            <v>4775</v>
          </cell>
          <cell r="D2285" t="str">
            <v>ELEBER</v>
          </cell>
          <cell r="E2285">
            <v>2018</v>
          </cell>
          <cell r="F2285" t="str">
            <v>TA</v>
          </cell>
          <cell r="G2285" t="str">
            <v>Reparaqcio RTU CAP32-48 N/S 218-2016 (RTU C.T. BERCHULES)</v>
          </cell>
          <cell r="H2285" t="str">
            <v>IND</v>
          </cell>
          <cell r="I2285"/>
          <cell r="J2285">
            <v>8</v>
          </cell>
          <cell r="K2285">
            <v>8</v>
          </cell>
          <cell r="L2285">
            <v>0</v>
          </cell>
          <cell r="M2285">
            <v>1</v>
          </cell>
          <cell r="N2285" t="str">
            <v>-</v>
          </cell>
          <cell r="O2285" t="str">
            <v>-</v>
          </cell>
          <cell r="P2285" t="str">
            <v>EMM</v>
          </cell>
          <cell r="Q2285" t="str">
            <v>-</v>
          </cell>
          <cell r="R2285" t="str">
            <v>-</v>
          </cell>
          <cell r="S2285" t="str">
            <v>-</v>
          </cell>
          <cell r="T2285" t="str">
            <v>-</v>
          </cell>
          <cell r="U2285">
            <v>43252</v>
          </cell>
          <cell r="V2285">
            <v>43255</v>
          </cell>
          <cell r="W2285">
            <v>43255</v>
          </cell>
          <cell r="X2285">
            <v>3</v>
          </cell>
          <cell r="Y2285">
            <v>43255</v>
          </cell>
          <cell r="Z2285">
            <v>0</v>
          </cell>
        </row>
        <row r="2286">
          <cell r="C2286">
            <v>4776</v>
          </cell>
          <cell r="D2286" t="str">
            <v>EMSA</v>
          </cell>
          <cell r="E2286">
            <v>2018</v>
          </cell>
          <cell r="F2286" t="str">
            <v>TA</v>
          </cell>
          <cell r="G2286" t="str">
            <v>FORMACIO SW ConfigEditor v1.45</v>
          </cell>
          <cell r="H2286" t="str">
            <v>IND</v>
          </cell>
          <cell r="I2286"/>
          <cell r="J2286">
            <v>9</v>
          </cell>
          <cell r="K2286">
            <v>9.5</v>
          </cell>
          <cell r="L2286">
            <v>-0.5</v>
          </cell>
          <cell r="M2286">
            <v>1.0555555555555556</v>
          </cell>
          <cell r="N2286" t="str">
            <v>-</v>
          </cell>
          <cell r="O2286" t="str">
            <v>-</v>
          </cell>
          <cell r="P2286" t="str">
            <v>-</v>
          </cell>
          <cell r="Q2286" t="str">
            <v>-</v>
          </cell>
          <cell r="R2286" t="str">
            <v>JMT</v>
          </cell>
          <cell r="S2286" t="str">
            <v>-</v>
          </cell>
          <cell r="T2286" t="str">
            <v>-</v>
          </cell>
          <cell r="U2286">
            <v>43256</v>
          </cell>
          <cell r="V2286">
            <v>43281</v>
          </cell>
          <cell r="W2286">
            <v>43281</v>
          </cell>
          <cell r="X2286">
            <v>25</v>
          </cell>
          <cell r="Y2286">
            <v>43266</v>
          </cell>
          <cell r="Z2286">
            <v>-15</v>
          </cell>
        </row>
        <row r="2287">
          <cell r="C2287">
            <v>4777</v>
          </cell>
          <cell r="D2287" t="str">
            <v>BONARE</v>
          </cell>
          <cell r="E2287">
            <v>2018</v>
          </cell>
          <cell r="F2287" t="str">
            <v>TA</v>
          </cell>
          <cell r="G2287" t="str">
            <v>Reparacio TD COG. BONAREA</v>
          </cell>
          <cell r="H2287" t="str">
            <v>IND</v>
          </cell>
          <cell r="I2287"/>
          <cell r="J2287">
            <v>18</v>
          </cell>
          <cell r="K2287">
            <v>14.67</v>
          </cell>
          <cell r="L2287">
            <v>3.33</v>
          </cell>
          <cell r="M2287">
            <v>0.81499999999999995</v>
          </cell>
          <cell r="N2287" t="str">
            <v>-</v>
          </cell>
          <cell r="O2287" t="str">
            <v>-</v>
          </cell>
          <cell r="P2287" t="str">
            <v>EMM</v>
          </cell>
          <cell r="Q2287" t="str">
            <v>-</v>
          </cell>
          <cell r="R2287" t="str">
            <v>-</v>
          </cell>
          <cell r="S2287" t="str">
            <v>-</v>
          </cell>
          <cell r="T2287" t="str">
            <v>-</v>
          </cell>
          <cell r="U2287">
            <v>43258</v>
          </cell>
          <cell r="V2287">
            <v>43273</v>
          </cell>
          <cell r="W2287">
            <v>43273</v>
          </cell>
          <cell r="X2287">
            <v>15</v>
          </cell>
          <cell r="Y2287">
            <v>43265</v>
          </cell>
          <cell r="Z2287">
            <v>-8</v>
          </cell>
        </row>
        <row r="2288">
          <cell r="C2288">
            <v>4778</v>
          </cell>
          <cell r="D2288" t="str">
            <v>ELEBER</v>
          </cell>
          <cell r="E2288">
            <v>2018</v>
          </cell>
          <cell r="F2288" t="str">
            <v>TA</v>
          </cell>
          <cell r="G2288" t="str">
            <v>RTU C.T. PLAZA TOROS ALCUDIA v1.0</v>
          </cell>
          <cell r="H2288" t="str">
            <v>PPAL.</v>
          </cell>
          <cell r="I2288"/>
          <cell r="J2288">
            <v>14</v>
          </cell>
          <cell r="K2288">
            <v>16.420000000000002</v>
          </cell>
          <cell r="L2288">
            <v>-2.4200000000000017</v>
          </cell>
          <cell r="M2288">
            <v>1.172857142857143</v>
          </cell>
          <cell r="N2288" t="str">
            <v>-</v>
          </cell>
          <cell r="O2288" t="str">
            <v>-</v>
          </cell>
          <cell r="P2288" t="str">
            <v>EMM</v>
          </cell>
          <cell r="Q2288" t="str">
            <v>-</v>
          </cell>
          <cell r="R2288" t="str">
            <v>-</v>
          </cell>
          <cell r="S2288" t="str">
            <v>-</v>
          </cell>
          <cell r="T2288" t="str">
            <v>-</v>
          </cell>
          <cell r="U2288">
            <v>43256</v>
          </cell>
          <cell r="V2288">
            <v>43322</v>
          </cell>
          <cell r="W2288">
            <v>43395</v>
          </cell>
          <cell r="X2288">
            <v>65</v>
          </cell>
          <cell r="Y2288">
            <v>43395</v>
          </cell>
          <cell r="Z2288">
            <v>0</v>
          </cell>
        </row>
        <row r="2289">
          <cell r="C2289">
            <v>4779</v>
          </cell>
          <cell r="D2289" t="str">
            <v>ELEBER</v>
          </cell>
          <cell r="E2289">
            <v>2018</v>
          </cell>
          <cell r="F2289" t="str">
            <v>TA</v>
          </cell>
          <cell r="G2289" t="str">
            <v>RTU C.T. IGLESIA ALCUDIA v1.0</v>
          </cell>
          <cell r="H2289" t="str">
            <v>PPAL.</v>
          </cell>
          <cell r="I2289"/>
          <cell r="J2289">
            <v>14</v>
          </cell>
          <cell r="K2289">
            <v>19.329999999999998</v>
          </cell>
          <cell r="L2289">
            <v>-5.3299999999999983</v>
          </cell>
          <cell r="M2289">
            <v>1.3807142857142856</v>
          </cell>
          <cell r="N2289" t="str">
            <v>-</v>
          </cell>
          <cell r="O2289" t="str">
            <v>-</v>
          </cell>
          <cell r="P2289" t="str">
            <v>EMM</v>
          </cell>
          <cell r="Q2289" t="str">
            <v>-</v>
          </cell>
          <cell r="R2289" t="str">
            <v>-</v>
          </cell>
          <cell r="S2289" t="str">
            <v>-</v>
          </cell>
          <cell r="T2289" t="str">
            <v>-</v>
          </cell>
          <cell r="U2289">
            <v>43256</v>
          </cell>
          <cell r="V2289">
            <v>43322</v>
          </cell>
          <cell r="W2289">
            <v>43396</v>
          </cell>
          <cell r="X2289">
            <v>65</v>
          </cell>
          <cell r="Y2289">
            <v>43396</v>
          </cell>
          <cell r="Z2289">
            <v>0</v>
          </cell>
        </row>
        <row r="2290">
          <cell r="C2290">
            <v>4780</v>
          </cell>
          <cell r="D2290" t="str">
            <v>ELEBER</v>
          </cell>
          <cell r="E2290">
            <v>2018</v>
          </cell>
          <cell r="F2290" t="str">
            <v>TA</v>
          </cell>
          <cell r="G2290" t="str">
            <v>RTU C.T. URBANIZACION GOLCO v1.0</v>
          </cell>
          <cell r="H2290" t="str">
            <v>PPAL.</v>
          </cell>
          <cell r="I2290"/>
          <cell r="J2290">
            <v>6.5</v>
          </cell>
          <cell r="K2290">
            <v>5.7</v>
          </cell>
          <cell r="L2290">
            <v>0.79999999999999982</v>
          </cell>
          <cell r="M2290">
            <v>0.87692307692307692</v>
          </cell>
          <cell r="N2290" t="str">
            <v>-</v>
          </cell>
          <cell r="O2290" t="str">
            <v>-</v>
          </cell>
          <cell r="P2290" t="str">
            <v>EMM</v>
          </cell>
          <cell r="Q2290" t="str">
            <v>-</v>
          </cell>
          <cell r="R2290" t="str">
            <v>-</v>
          </cell>
          <cell r="S2290" t="str">
            <v>-</v>
          </cell>
          <cell r="T2290" t="str">
            <v>-</v>
          </cell>
          <cell r="U2290">
            <v>43256</v>
          </cell>
          <cell r="V2290">
            <v>43322</v>
          </cell>
          <cell r="W2290">
            <v>43396</v>
          </cell>
          <cell r="X2290">
            <v>65</v>
          </cell>
          <cell r="Y2290">
            <v>43396</v>
          </cell>
          <cell r="Z2290">
            <v>0</v>
          </cell>
        </row>
        <row r="2291">
          <cell r="C2291"/>
          <cell r="D2291"/>
          <cell r="E2291"/>
          <cell r="F2291"/>
          <cell r="G2291"/>
          <cell r="H2291"/>
          <cell r="I2291"/>
          <cell r="J2291">
            <v>278</v>
          </cell>
          <cell r="K2291">
            <v>221.89999999999998</v>
          </cell>
          <cell r="L2291">
            <v>56.100000000000023</v>
          </cell>
          <cell r="M2291"/>
          <cell r="N2291"/>
          <cell r="O2291"/>
          <cell r="P2291"/>
          <cell r="Q2291"/>
          <cell r="R2291"/>
          <cell r="S2291"/>
          <cell r="T2291"/>
          <cell r="U2291"/>
          <cell r="V2291"/>
          <cell r="W2291"/>
          <cell r="X2291"/>
          <cell r="Y2291"/>
          <cell r="Z2291">
            <v>-31</v>
          </cell>
        </row>
        <row r="2292">
          <cell r="L2292"/>
          <cell r="M2292"/>
          <cell r="Z2292"/>
        </row>
        <row r="2293">
          <cell r="D2293"/>
          <cell r="E2293"/>
          <cell r="F2293"/>
          <cell r="G2293"/>
          <cell r="H2293"/>
          <cell r="I2293"/>
          <cell r="J2293"/>
          <cell r="K2293"/>
          <cell r="L2293"/>
          <cell r="M2293"/>
          <cell r="N2293"/>
          <cell r="O2293"/>
          <cell r="P2293"/>
          <cell r="Q2293"/>
          <cell r="R2293"/>
          <cell r="S2293"/>
          <cell r="T2293"/>
          <cell r="U2293"/>
          <cell r="Z2293"/>
        </row>
        <row r="2294">
          <cell r="D2294"/>
          <cell r="E2294"/>
          <cell r="F2294"/>
          <cell r="G2294"/>
          <cell r="H2294"/>
          <cell r="I2294"/>
          <cell r="J2294"/>
          <cell r="K2294"/>
          <cell r="N2294" t="str">
            <v>APROVISIONAMENTS</v>
          </cell>
          <cell r="O2294" t="str">
            <v>ADMINISTRACIO</v>
          </cell>
          <cell r="P2294" t="str">
            <v>OPERACIONS</v>
          </cell>
          <cell r="Q2294" t="str">
            <v>IMPLEMENTACIO</v>
          </cell>
          <cell r="R2294" t="str">
            <v>DESENVOLUPAMENT</v>
          </cell>
          <cell r="S2294" t="str">
            <v>COMERCIAL</v>
          </cell>
          <cell r="T2294" t="str">
            <v>CONSUL.TELCOMUNIC.</v>
          </cell>
          <cell r="U2294"/>
          <cell r="Z2294"/>
        </row>
        <row r="2295">
          <cell r="N2295"/>
          <cell r="O2295"/>
          <cell r="P2295"/>
          <cell r="Q2295"/>
          <cell r="R2295"/>
          <cell r="S2295"/>
          <cell r="T2295"/>
          <cell r="U2295"/>
          <cell r="Z2295"/>
        </row>
        <row r="2296">
          <cell r="N2296"/>
          <cell r="O2296"/>
          <cell r="P2296"/>
          <cell r="Q2296"/>
          <cell r="R2296"/>
          <cell r="S2296"/>
          <cell r="T2296"/>
          <cell r="U2296"/>
          <cell r="Z2296"/>
        </row>
        <row r="2297">
          <cell r="N2297"/>
          <cell r="O2297"/>
          <cell r="P2297"/>
          <cell r="Q2297"/>
          <cell r="R2297"/>
          <cell r="S2297"/>
          <cell r="T2297"/>
          <cell r="U2297"/>
          <cell r="Z2297"/>
        </row>
        <row r="2298">
          <cell r="E2298"/>
          <cell r="F2298"/>
          <cell r="G2298"/>
          <cell r="H2298"/>
          <cell r="I2298"/>
          <cell r="J2298"/>
          <cell r="K2298"/>
          <cell r="L2298"/>
          <cell r="M2298"/>
          <cell r="N2298"/>
          <cell r="O2298"/>
          <cell r="P2298"/>
          <cell r="Q2298"/>
          <cell r="R2298"/>
          <cell r="S2298"/>
          <cell r="T2298"/>
          <cell r="U2298"/>
          <cell r="Z2298"/>
        </row>
        <row r="2299">
          <cell r="E2299" t="str">
            <v>Projectes (EXTERNS) en curs 2.018</v>
          </cell>
          <cell r="F2299"/>
          <cell r="G2299"/>
          <cell r="H2299"/>
          <cell r="I2299"/>
          <cell r="J2299"/>
          <cell r="K2299"/>
          <cell r="L2299"/>
          <cell r="M2299"/>
          <cell r="N2299"/>
          <cell r="O2299"/>
          <cell r="P2299"/>
          <cell r="Q2299"/>
          <cell r="R2299"/>
          <cell r="S2299"/>
          <cell r="T2299"/>
          <cell r="U2299"/>
          <cell r="Z2299"/>
        </row>
        <row r="2300">
          <cell r="N2300"/>
          <cell r="O2300"/>
          <cell r="P2300"/>
          <cell r="Q2300"/>
          <cell r="R2300"/>
          <cell r="S2300"/>
          <cell r="T2300"/>
          <cell r="U2300"/>
          <cell r="Z2300"/>
        </row>
        <row r="2301">
          <cell r="C2301"/>
          <cell r="D2301"/>
          <cell r="E2301"/>
          <cell r="F2301"/>
          <cell r="G2301"/>
          <cell r="H2301"/>
          <cell r="I2301"/>
          <cell r="J2301"/>
          <cell r="K2301"/>
          <cell r="L2301"/>
          <cell r="M2301"/>
          <cell r="N2301"/>
          <cell r="O2301"/>
          <cell r="P2301"/>
          <cell r="Q2301"/>
          <cell r="R2301"/>
          <cell r="S2301"/>
          <cell r="T2301"/>
          <cell r="U2301"/>
          <cell r="V2301"/>
          <cell r="W2301"/>
          <cell r="X2301"/>
          <cell r="Y2301"/>
          <cell r="Z2301"/>
        </row>
        <row r="2302">
          <cell r="C2302" t="str">
            <v>OF</v>
          </cell>
          <cell r="D2302" t="str">
            <v>CLIENT</v>
          </cell>
          <cell r="E2302" t="str">
            <v>ANY</v>
          </cell>
          <cell r="F2302" t="str">
            <v>STATUS</v>
          </cell>
          <cell r="G2302" t="str">
            <v>PROJECTE</v>
          </cell>
          <cell r="H2302" t="str">
            <v>TIPUS OF o DEPENDENCIA</v>
          </cell>
          <cell r="I2302"/>
          <cell r="J2302" t="str">
            <v>PREV</v>
          </cell>
          <cell r="K2302" t="str">
            <v>TOTAL</v>
          </cell>
          <cell r="L2302" t="str">
            <v>DESV</v>
          </cell>
          <cell r="M2302" t="str">
            <v>AVANÇ</v>
          </cell>
          <cell r="N2302" t="str">
            <v>DPT. IMPLICATS</v>
          </cell>
          <cell r="O2302"/>
          <cell r="P2302"/>
          <cell r="Q2302"/>
          <cell r="R2302"/>
          <cell r="S2302"/>
          <cell r="T2302"/>
          <cell r="U2302" t="str">
            <v>DATA</v>
          </cell>
          <cell r="V2302" t="str">
            <v>DATA</v>
          </cell>
          <cell r="W2302" t="str">
            <v>DATA</v>
          </cell>
          <cell r="X2302" t="str">
            <v>DURADA</v>
          </cell>
          <cell r="Y2302" t="str">
            <v>DATA</v>
          </cell>
          <cell r="Z2302" t="str">
            <v>DESVIAC.</v>
          </cell>
        </row>
        <row r="2303">
          <cell r="C2303"/>
          <cell r="D2303"/>
          <cell r="E2303"/>
          <cell r="F2303"/>
          <cell r="G2303"/>
          <cell r="H2303"/>
          <cell r="I2303"/>
          <cell r="J2303"/>
          <cell r="K2303" t="str">
            <v>REAL</v>
          </cell>
          <cell r="L2303"/>
          <cell r="M2303"/>
          <cell r="N2303"/>
          <cell r="O2303"/>
          <cell r="P2303"/>
          <cell r="Q2303"/>
          <cell r="R2303"/>
          <cell r="S2303"/>
          <cell r="T2303"/>
          <cell r="U2303" t="str">
            <v>INICI</v>
          </cell>
          <cell r="V2303" t="str">
            <v>ENTREGA</v>
          </cell>
          <cell r="W2303" t="str">
            <v>REVISADA</v>
          </cell>
          <cell r="X2303"/>
          <cell r="Y2303" t="str">
            <v>ACCEP.</v>
          </cell>
          <cell r="Z2303"/>
        </row>
        <row r="2304">
          <cell r="C2304"/>
          <cell r="D2304"/>
          <cell r="E2304"/>
          <cell r="F2304"/>
          <cell r="G2304"/>
          <cell r="H2304"/>
          <cell r="I2304"/>
          <cell r="J2304"/>
          <cell r="K2304"/>
          <cell r="L2304"/>
          <cell r="M2304"/>
          <cell r="N2304"/>
          <cell r="O2304"/>
          <cell r="P2304"/>
          <cell r="Q2304"/>
          <cell r="R2304"/>
          <cell r="S2304"/>
          <cell r="T2304"/>
          <cell r="U2304"/>
          <cell r="V2304"/>
          <cell r="W2304"/>
          <cell r="X2304"/>
          <cell r="Y2304"/>
          <cell r="Z2304"/>
        </row>
        <row r="2305">
          <cell r="C2305">
            <v>4781</v>
          </cell>
          <cell r="D2305" t="str">
            <v>ELEBER</v>
          </cell>
          <cell r="E2305">
            <v>2018</v>
          </cell>
          <cell r="F2305" t="str">
            <v>TA</v>
          </cell>
          <cell r="G2305" t="str">
            <v>RTU C.T. TRANQUILLOS JATAR v1.0</v>
          </cell>
          <cell r="H2305" t="str">
            <v>PPAL.</v>
          </cell>
          <cell r="I2305"/>
          <cell r="J2305">
            <v>4.5</v>
          </cell>
          <cell r="K2305">
            <v>3.7</v>
          </cell>
          <cell r="L2305">
            <v>0.79999999999999982</v>
          </cell>
          <cell r="M2305">
            <v>0.8222222222222223</v>
          </cell>
          <cell r="N2305" t="str">
            <v>-</v>
          </cell>
          <cell r="O2305" t="str">
            <v>-</v>
          </cell>
          <cell r="P2305" t="str">
            <v>EMM</v>
          </cell>
          <cell r="Q2305" t="str">
            <v>-</v>
          </cell>
          <cell r="R2305" t="str">
            <v>-</v>
          </cell>
          <cell r="S2305" t="str">
            <v>-</v>
          </cell>
          <cell r="T2305" t="str">
            <v>-</v>
          </cell>
          <cell r="U2305">
            <v>43256</v>
          </cell>
          <cell r="V2305">
            <v>43322</v>
          </cell>
          <cell r="W2305">
            <v>43396</v>
          </cell>
          <cell r="X2305">
            <v>65</v>
          </cell>
          <cell r="Y2305">
            <v>43396</v>
          </cell>
          <cell r="Z2305">
            <v>0</v>
          </cell>
        </row>
        <row r="2306">
          <cell r="C2306">
            <v>4782</v>
          </cell>
          <cell r="D2306" t="str">
            <v>ELEBER</v>
          </cell>
          <cell r="E2306">
            <v>2018</v>
          </cell>
          <cell r="F2306" t="str">
            <v>TA</v>
          </cell>
          <cell r="G2306" t="str">
            <v>RTU C.T. PEPE AVILA AGRON v1.0</v>
          </cell>
          <cell r="H2306" t="str">
            <v>PPAL.</v>
          </cell>
          <cell r="I2306"/>
          <cell r="J2306">
            <v>9</v>
          </cell>
          <cell r="K2306">
            <v>7.33</v>
          </cell>
          <cell r="L2306">
            <v>1.67</v>
          </cell>
          <cell r="M2306">
            <v>0.81444444444444442</v>
          </cell>
          <cell r="N2306" t="str">
            <v>-</v>
          </cell>
          <cell r="O2306" t="str">
            <v>-</v>
          </cell>
          <cell r="P2306" t="str">
            <v>EMM</v>
          </cell>
          <cell r="Q2306" t="str">
            <v>-</v>
          </cell>
          <cell r="R2306" t="str">
            <v>-</v>
          </cell>
          <cell r="S2306" t="str">
            <v>-</v>
          </cell>
          <cell r="T2306" t="str">
            <v>-</v>
          </cell>
          <cell r="U2306">
            <v>43256</v>
          </cell>
          <cell r="V2306">
            <v>43322</v>
          </cell>
          <cell r="W2306">
            <v>43397</v>
          </cell>
          <cell r="X2306">
            <v>65</v>
          </cell>
          <cell r="Y2306">
            <v>43397</v>
          </cell>
          <cell r="Z2306">
            <v>0</v>
          </cell>
        </row>
        <row r="2307">
          <cell r="C2307">
            <v>4783</v>
          </cell>
          <cell r="D2307" t="str">
            <v>ELEBER</v>
          </cell>
          <cell r="E2307">
            <v>2018</v>
          </cell>
          <cell r="F2307" t="str">
            <v>TA</v>
          </cell>
          <cell r="G2307" t="str">
            <v>RTU C.T. ESTANQUE LACHAR v1.0</v>
          </cell>
          <cell r="H2307" t="str">
            <v>PPAL.</v>
          </cell>
          <cell r="I2307"/>
          <cell r="J2307">
            <v>7</v>
          </cell>
          <cell r="K2307">
            <v>5.25</v>
          </cell>
          <cell r="L2307">
            <v>1.75</v>
          </cell>
          <cell r="M2307">
            <v>0.75</v>
          </cell>
          <cell r="N2307" t="str">
            <v>-</v>
          </cell>
          <cell r="O2307" t="str">
            <v>-</v>
          </cell>
          <cell r="P2307" t="str">
            <v>EMM</v>
          </cell>
          <cell r="Q2307" t="str">
            <v>-</v>
          </cell>
          <cell r="R2307" t="str">
            <v>-</v>
          </cell>
          <cell r="S2307" t="str">
            <v>-</v>
          </cell>
          <cell r="T2307" t="str">
            <v>-</v>
          </cell>
          <cell r="U2307">
            <v>43256</v>
          </cell>
          <cell r="V2307">
            <v>43322</v>
          </cell>
          <cell r="W2307">
            <v>43398</v>
          </cell>
          <cell r="X2307">
            <v>65</v>
          </cell>
          <cell r="Y2307">
            <v>43398</v>
          </cell>
          <cell r="Z2307">
            <v>0</v>
          </cell>
        </row>
        <row r="2308">
          <cell r="C2308">
            <v>4784</v>
          </cell>
          <cell r="D2308" t="str">
            <v>ELEBER</v>
          </cell>
          <cell r="E2308">
            <v>2018</v>
          </cell>
          <cell r="F2308" t="str">
            <v>TA</v>
          </cell>
          <cell r="G2308" t="str">
            <v>Inst. y PEM RTU C.T. PLAZA TOROS ALCUDIA v1.0</v>
          </cell>
          <cell r="H2308" t="str">
            <v>OF4778</v>
          </cell>
          <cell r="I2308"/>
          <cell r="J2308">
            <v>10</v>
          </cell>
          <cell r="K2308">
            <v>7</v>
          </cell>
          <cell r="L2308">
            <v>3</v>
          </cell>
          <cell r="M2308">
            <v>0.7</v>
          </cell>
          <cell r="N2308" t="str">
            <v>-</v>
          </cell>
          <cell r="O2308" t="str">
            <v>-</v>
          </cell>
          <cell r="P2308" t="str">
            <v>-</v>
          </cell>
          <cell r="Q2308" t="str">
            <v>RVC</v>
          </cell>
          <cell r="R2308" t="str">
            <v>-</v>
          </cell>
          <cell r="S2308" t="str">
            <v>-</v>
          </cell>
          <cell r="T2308" t="str">
            <v>-</v>
          </cell>
          <cell r="U2308">
            <v>43256</v>
          </cell>
          <cell r="V2308">
            <v>43322</v>
          </cell>
          <cell r="W2308">
            <v>43402</v>
          </cell>
          <cell r="X2308">
            <v>65</v>
          </cell>
          <cell r="Y2308">
            <v>43402</v>
          </cell>
          <cell r="Z2308">
            <v>0</v>
          </cell>
        </row>
        <row r="2309">
          <cell r="C2309">
            <v>4785</v>
          </cell>
          <cell r="D2309" t="str">
            <v>ELEBER</v>
          </cell>
          <cell r="E2309">
            <v>2018</v>
          </cell>
          <cell r="F2309" t="str">
            <v>TA</v>
          </cell>
          <cell r="G2309" t="str">
            <v>Inst. y PEM RTU C.T. IGLESIA ALCUDIA v1.0</v>
          </cell>
          <cell r="H2309" t="str">
            <v>OF4779</v>
          </cell>
          <cell r="I2309"/>
          <cell r="J2309">
            <v>10</v>
          </cell>
          <cell r="K2309">
            <v>7</v>
          </cell>
          <cell r="L2309">
            <v>3</v>
          </cell>
          <cell r="M2309">
            <v>0.7</v>
          </cell>
          <cell r="N2309" t="str">
            <v>-</v>
          </cell>
          <cell r="O2309" t="str">
            <v>-</v>
          </cell>
          <cell r="P2309" t="str">
            <v>-</v>
          </cell>
          <cell r="Q2309" t="str">
            <v>RVC</v>
          </cell>
          <cell r="R2309" t="str">
            <v>-</v>
          </cell>
          <cell r="S2309" t="str">
            <v>-</v>
          </cell>
          <cell r="T2309" t="str">
            <v>-</v>
          </cell>
          <cell r="U2309">
            <v>43256</v>
          </cell>
          <cell r="V2309">
            <v>43322</v>
          </cell>
          <cell r="W2309">
            <v>43402</v>
          </cell>
          <cell r="X2309">
            <v>65</v>
          </cell>
          <cell r="Y2309">
            <v>43402</v>
          </cell>
          <cell r="Z2309">
            <v>0</v>
          </cell>
        </row>
        <row r="2310">
          <cell r="C2310">
            <v>4786</v>
          </cell>
          <cell r="D2310" t="str">
            <v>ELEBER</v>
          </cell>
          <cell r="E2310">
            <v>2018</v>
          </cell>
          <cell r="F2310" t="str">
            <v>TA</v>
          </cell>
          <cell r="G2310" t="str">
            <v>Inst. y PEM RTU C.T. URBANIZACION GOLCO v1.0</v>
          </cell>
          <cell r="H2310" t="str">
            <v>OF4780</v>
          </cell>
          <cell r="I2310"/>
          <cell r="J2310">
            <v>9</v>
          </cell>
          <cell r="K2310">
            <v>6</v>
          </cell>
          <cell r="L2310">
            <v>3</v>
          </cell>
          <cell r="M2310">
            <v>0.66666666666666663</v>
          </cell>
          <cell r="N2310" t="str">
            <v>-</v>
          </cell>
          <cell r="O2310" t="str">
            <v>-</v>
          </cell>
          <cell r="P2310" t="str">
            <v>-</v>
          </cell>
          <cell r="Q2310" t="str">
            <v>RVC</v>
          </cell>
          <cell r="R2310" t="str">
            <v>-</v>
          </cell>
          <cell r="S2310" t="str">
            <v>-</v>
          </cell>
          <cell r="T2310" t="str">
            <v>-</v>
          </cell>
          <cell r="U2310">
            <v>43256</v>
          </cell>
          <cell r="V2310">
            <v>43322</v>
          </cell>
          <cell r="W2310">
            <v>43401</v>
          </cell>
          <cell r="X2310">
            <v>65</v>
          </cell>
          <cell r="Y2310">
            <v>43401</v>
          </cell>
          <cell r="Z2310">
            <v>0</v>
          </cell>
        </row>
        <row r="2311">
          <cell r="C2311">
            <v>4787</v>
          </cell>
          <cell r="D2311" t="str">
            <v>ELEBER</v>
          </cell>
          <cell r="E2311">
            <v>2018</v>
          </cell>
          <cell r="F2311" t="str">
            <v>TA</v>
          </cell>
          <cell r="G2311" t="str">
            <v>Inst. y PEM RTU C.T. TRANQUILLOS JATAR v1.0</v>
          </cell>
          <cell r="H2311" t="str">
            <v>OF4781</v>
          </cell>
          <cell r="I2311"/>
          <cell r="J2311">
            <v>9</v>
          </cell>
          <cell r="K2311">
            <v>6</v>
          </cell>
          <cell r="L2311">
            <v>3</v>
          </cell>
          <cell r="M2311">
            <v>0.66666666666666663</v>
          </cell>
          <cell r="N2311" t="str">
            <v>-</v>
          </cell>
          <cell r="O2311" t="str">
            <v>-</v>
          </cell>
          <cell r="P2311" t="str">
            <v>-</v>
          </cell>
          <cell r="Q2311" t="str">
            <v>RVC</v>
          </cell>
          <cell r="R2311" t="str">
            <v>-</v>
          </cell>
          <cell r="S2311" t="str">
            <v>-</v>
          </cell>
          <cell r="T2311" t="str">
            <v>-</v>
          </cell>
          <cell r="U2311">
            <v>43256</v>
          </cell>
          <cell r="V2311">
            <v>43322</v>
          </cell>
          <cell r="W2311">
            <v>43401</v>
          </cell>
          <cell r="X2311">
            <v>65</v>
          </cell>
          <cell r="Y2311">
            <v>43401</v>
          </cell>
          <cell r="Z2311">
            <v>0</v>
          </cell>
        </row>
        <row r="2312">
          <cell r="C2312">
            <v>4788</v>
          </cell>
          <cell r="D2312" t="str">
            <v>ELEBER</v>
          </cell>
          <cell r="E2312">
            <v>2018</v>
          </cell>
          <cell r="F2312" t="str">
            <v>TA</v>
          </cell>
          <cell r="G2312" t="str">
            <v>Inst. y PEM RTU C.T. PEPE AVILA AGRON v1.0</v>
          </cell>
          <cell r="H2312" t="str">
            <v>OF4782</v>
          </cell>
          <cell r="I2312"/>
          <cell r="J2312">
            <v>9</v>
          </cell>
          <cell r="K2312">
            <v>6</v>
          </cell>
          <cell r="L2312">
            <v>3</v>
          </cell>
          <cell r="M2312">
            <v>0.66666666666666663</v>
          </cell>
          <cell r="N2312" t="str">
            <v>-</v>
          </cell>
          <cell r="O2312" t="str">
            <v>-</v>
          </cell>
          <cell r="P2312" t="str">
            <v>-</v>
          </cell>
          <cell r="Q2312" t="str">
            <v>RVC</v>
          </cell>
          <cell r="R2312" t="str">
            <v>-</v>
          </cell>
          <cell r="S2312" t="str">
            <v>-</v>
          </cell>
          <cell r="T2312" t="str">
            <v>-</v>
          </cell>
          <cell r="U2312">
            <v>43256</v>
          </cell>
          <cell r="V2312">
            <v>43322</v>
          </cell>
          <cell r="W2312">
            <v>43403</v>
          </cell>
          <cell r="X2312">
            <v>65</v>
          </cell>
          <cell r="Y2312">
            <v>43403</v>
          </cell>
          <cell r="Z2312">
            <v>0</v>
          </cell>
        </row>
        <row r="2313">
          <cell r="C2313">
            <v>4789</v>
          </cell>
          <cell r="D2313" t="str">
            <v>ELEBER</v>
          </cell>
          <cell r="E2313">
            <v>2018</v>
          </cell>
          <cell r="F2313" t="str">
            <v>TA</v>
          </cell>
          <cell r="G2313" t="str">
            <v>Inst. y PEM RTU C.T. ESTANQUE LACHAR v1.0</v>
          </cell>
          <cell r="H2313" t="str">
            <v>OF4783</v>
          </cell>
          <cell r="I2313"/>
          <cell r="J2313">
            <v>9</v>
          </cell>
          <cell r="K2313">
            <v>8</v>
          </cell>
          <cell r="L2313">
            <v>1</v>
          </cell>
          <cell r="M2313">
            <v>0.88888888888888884</v>
          </cell>
          <cell r="N2313" t="str">
            <v>-</v>
          </cell>
          <cell r="O2313" t="str">
            <v>-</v>
          </cell>
          <cell r="P2313" t="str">
            <v>-</v>
          </cell>
          <cell r="Q2313" t="str">
            <v>RVC</v>
          </cell>
          <cell r="R2313" t="str">
            <v>-</v>
          </cell>
          <cell r="S2313" t="str">
            <v>-</v>
          </cell>
          <cell r="T2313" t="str">
            <v>-</v>
          </cell>
          <cell r="U2313">
            <v>43256</v>
          </cell>
          <cell r="V2313">
            <v>43322</v>
          </cell>
          <cell r="W2313">
            <v>43409</v>
          </cell>
          <cell r="X2313">
            <v>65</v>
          </cell>
          <cell r="Y2313">
            <v>43409</v>
          </cell>
          <cell r="Z2313">
            <v>0</v>
          </cell>
        </row>
        <row r="2314">
          <cell r="C2314">
            <v>4790</v>
          </cell>
          <cell r="D2314" t="str">
            <v>SITEL</v>
          </cell>
          <cell r="E2314">
            <v>2018</v>
          </cell>
          <cell r="F2314" t="str">
            <v>TA</v>
          </cell>
          <cell r="G2314" t="str">
            <v>2 x Manguera COM CAP32 - nPort 5110</v>
          </cell>
          <cell r="H2314" t="str">
            <v>OF4780</v>
          </cell>
          <cell r="I2314">
            <v>4</v>
          </cell>
          <cell r="J2314">
            <v>0.5</v>
          </cell>
          <cell r="K2314">
            <v>0.49</v>
          </cell>
          <cell r="L2314">
            <v>1.0000000000000009E-2</v>
          </cell>
          <cell r="M2314">
            <v>0.98</v>
          </cell>
          <cell r="N2314" t="str">
            <v>-</v>
          </cell>
          <cell r="O2314" t="str">
            <v>-</v>
          </cell>
          <cell r="P2314" t="str">
            <v>EMM</v>
          </cell>
          <cell r="Q2314" t="str">
            <v>-</v>
          </cell>
          <cell r="R2314" t="str">
            <v>-</v>
          </cell>
          <cell r="S2314" t="str">
            <v>-</v>
          </cell>
          <cell r="T2314" t="str">
            <v>-</v>
          </cell>
          <cell r="U2314">
            <v>43256</v>
          </cell>
          <cell r="V2314">
            <v>43322</v>
          </cell>
          <cell r="W2314">
            <v>43322</v>
          </cell>
          <cell r="X2314">
            <v>65</v>
          </cell>
          <cell r="Y2314">
            <v>43312</v>
          </cell>
          <cell r="Z2314">
            <v>-9</v>
          </cell>
        </row>
        <row r="2315">
          <cell r="C2315">
            <v>4791</v>
          </cell>
          <cell r="D2315" t="str">
            <v>SITEL</v>
          </cell>
          <cell r="E2315">
            <v>2018</v>
          </cell>
          <cell r="F2315" t="str">
            <v>TA</v>
          </cell>
          <cell r="G2315" t="str">
            <v>3 x Mang.COM. CAP-32/PRX-GSM</v>
          </cell>
          <cell r="H2315" t="str">
            <v>OF4780</v>
          </cell>
          <cell r="I2315">
            <v>4</v>
          </cell>
          <cell r="J2315">
            <v>0.5</v>
          </cell>
          <cell r="K2315">
            <v>0.33</v>
          </cell>
          <cell r="L2315">
            <v>0.16999999999999998</v>
          </cell>
          <cell r="M2315">
            <v>0.66</v>
          </cell>
          <cell r="N2315" t="str">
            <v>-</v>
          </cell>
          <cell r="O2315" t="str">
            <v>-</v>
          </cell>
          <cell r="P2315" t="str">
            <v>EMM</v>
          </cell>
          <cell r="Q2315" t="str">
            <v>-</v>
          </cell>
          <cell r="R2315" t="str">
            <v>-</v>
          </cell>
          <cell r="S2315" t="str">
            <v>-</v>
          </cell>
          <cell r="T2315" t="str">
            <v>-</v>
          </cell>
          <cell r="U2315">
            <v>43256</v>
          </cell>
          <cell r="V2315">
            <v>43322</v>
          </cell>
          <cell r="W2315">
            <v>43322</v>
          </cell>
          <cell r="X2315">
            <v>65</v>
          </cell>
          <cell r="Y2315">
            <v>43312</v>
          </cell>
          <cell r="Z2315">
            <v>-9</v>
          </cell>
        </row>
        <row r="2316">
          <cell r="C2316">
            <v>4792</v>
          </cell>
          <cell r="D2316" t="str">
            <v>SITEL</v>
          </cell>
          <cell r="E2316">
            <v>2018</v>
          </cell>
          <cell r="F2316" t="str">
            <v>TA</v>
          </cell>
          <cell r="G2316" t="str">
            <v>3 x Cable ETHERNET</v>
          </cell>
          <cell r="H2316" t="str">
            <v>OF4780</v>
          </cell>
          <cell r="I2316">
            <v>6</v>
          </cell>
          <cell r="J2316">
            <v>0.5</v>
          </cell>
          <cell r="K2316">
            <v>0.57999999999999996</v>
          </cell>
          <cell r="L2316">
            <v>-7.999999999999996E-2</v>
          </cell>
          <cell r="M2316">
            <v>1.1599999999999999</v>
          </cell>
          <cell r="N2316" t="str">
            <v>-</v>
          </cell>
          <cell r="O2316" t="str">
            <v>-</v>
          </cell>
          <cell r="P2316" t="str">
            <v>EMM</v>
          </cell>
          <cell r="Q2316" t="str">
            <v>-</v>
          </cell>
          <cell r="R2316" t="str">
            <v>-</v>
          </cell>
          <cell r="S2316" t="str">
            <v>-</v>
          </cell>
          <cell r="T2316" t="str">
            <v>-</v>
          </cell>
          <cell r="U2316">
            <v>43256</v>
          </cell>
          <cell r="V2316">
            <v>43322</v>
          </cell>
          <cell r="W2316">
            <v>43322</v>
          </cell>
          <cell r="X2316">
            <v>65</v>
          </cell>
          <cell r="Y2316">
            <v>43312</v>
          </cell>
          <cell r="Z2316">
            <v>-9</v>
          </cell>
        </row>
        <row r="2317">
          <cell r="C2317">
            <v>4793</v>
          </cell>
          <cell r="D2317" t="str">
            <v>SITEL</v>
          </cell>
          <cell r="E2317">
            <v>2018</v>
          </cell>
          <cell r="F2317" t="str">
            <v>TA</v>
          </cell>
          <cell r="G2317" t="str">
            <v>2 x Manguera COM MODEM FSK - GM340</v>
          </cell>
          <cell r="H2317" t="str">
            <v>OF4782</v>
          </cell>
          <cell r="I2317">
            <v>6</v>
          </cell>
          <cell r="J2317">
            <v>0.5</v>
          </cell>
          <cell r="K2317">
            <v>0.67</v>
          </cell>
          <cell r="L2317">
            <v>-0.17000000000000004</v>
          </cell>
          <cell r="M2317">
            <v>1.34</v>
          </cell>
          <cell r="N2317" t="str">
            <v>-</v>
          </cell>
          <cell r="O2317" t="str">
            <v>-</v>
          </cell>
          <cell r="P2317" t="str">
            <v>EMM</v>
          </cell>
          <cell r="Q2317" t="str">
            <v>-</v>
          </cell>
          <cell r="R2317" t="str">
            <v>-</v>
          </cell>
          <cell r="S2317" t="str">
            <v>-</v>
          </cell>
          <cell r="T2317" t="str">
            <v>-</v>
          </cell>
          <cell r="U2317">
            <v>43256</v>
          </cell>
          <cell r="V2317">
            <v>43322</v>
          </cell>
          <cell r="W2317">
            <v>43322</v>
          </cell>
          <cell r="X2317">
            <v>65</v>
          </cell>
          <cell r="Y2317">
            <v>43312</v>
          </cell>
          <cell r="Z2317">
            <v>-9</v>
          </cell>
        </row>
        <row r="2318">
          <cell r="C2318">
            <v>4794</v>
          </cell>
          <cell r="D2318" t="str">
            <v>SITEL</v>
          </cell>
          <cell r="E2318">
            <v>2018</v>
          </cell>
          <cell r="F2318" t="str">
            <v>TA</v>
          </cell>
          <cell r="G2318" t="str">
            <v>2 x Manguera COM CAP32 - MODEM FSK</v>
          </cell>
          <cell r="H2318" t="str">
            <v>OF4752</v>
          </cell>
          <cell r="I2318"/>
          <cell r="J2318">
            <v>0.5</v>
          </cell>
          <cell r="K2318">
            <v>0.67</v>
          </cell>
          <cell r="L2318">
            <v>-0.17000000000000004</v>
          </cell>
          <cell r="M2318">
            <v>1.34</v>
          </cell>
          <cell r="N2318" t="str">
            <v>-</v>
          </cell>
          <cell r="O2318" t="str">
            <v>-</v>
          </cell>
          <cell r="P2318" t="str">
            <v>EMM</v>
          </cell>
          <cell r="Q2318" t="str">
            <v>-</v>
          </cell>
          <cell r="R2318" t="str">
            <v>-</v>
          </cell>
          <cell r="S2318" t="str">
            <v>-</v>
          </cell>
          <cell r="T2318" t="str">
            <v>-</v>
          </cell>
          <cell r="U2318">
            <v>43256</v>
          </cell>
          <cell r="V2318">
            <v>43322</v>
          </cell>
          <cell r="W2318">
            <v>43322</v>
          </cell>
          <cell r="X2318">
            <v>65</v>
          </cell>
          <cell r="Y2318">
            <v>43312</v>
          </cell>
          <cell r="Z2318">
            <v>-9</v>
          </cell>
        </row>
        <row r="2319">
          <cell r="C2319">
            <v>4795</v>
          </cell>
          <cell r="D2319" t="str">
            <v>GASELE</v>
          </cell>
          <cell r="E2319">
            <v>2018</v>
          </cell>
          <cell r="F2319" t="str">
            <v>TA</v>
          </cell>
          <cell r="G2319" t="str">
            <v>CC SCADA TEDIS.Net GASELEC v1.5</v>
          </cell>
          <cell r="H2319" t="str">
            <v>IND</v>
          </cell>
          <cell r="I2319"/>
          <cell r="J2319">
            <v>30</v>
          </cell>
          <cell r="K2319">
            <v>30</v>
          </cell>
          <cell r="L2319">
            <v>0</v>
          </cell>
          <cell r="M2319">
            <v>1</v>
          </cell>
          <cell r="N2319" t="str">
            <v>-</v>
          </cell>
          <cell r="O2319" t="str">
            <v>-</v>
          </cell>
          <cell r="P2319" t="str">
            <v>-</v>
          </cell>
          <cell r="Q2319" t="str">
            <v>JMT</v>
          </cell>
          <cell r="R2319" t="str">
            <v>-</v>
          </cell>
          <cell r="S2319" t="str">
            <v>-</v>
          </cell>
          <cell r="T2319" t="str">
            <v>-</v>
          </cell>
          <cell r="U2319">
            <v>43262</v>
          </cell>
          <cell r="V2319">
            <v>43280</v>
          </cell>
          <cell r="W2319">
            <v>43280</v>
          </cell>
          <cell r="X2319">
            <v>18</v>
          </cell>
          <cell r="Y2319">
            <v>43279</v>
          </cell>
          <cell r="Z2319">
            <v>-1</v>
          </cell>
        </row>
        <row r="2320">
          <cell r="C2320">
            <v>4796</v>
          </cell>
          <cell r="D2320" t="str">
            <v>ASESER</v>
          </cell>
          <cell r="E2320">
            <v>2018</v>
          </cell>
          <cell r="F2320" t="str">
            <v>TA</v>
          </cell>
          <cell r="G2320" t="str">
            <v>SW CS ASEME v12.0</v>
          </cell>
          <cell r="H2320" t="str">
            <v>IND</v>
          </cell>
          <cell r="I2320"/>
          <cell r="J2320">
            <v>243</v>
          </cell>
          <cell r="K2320">
            <v>258.5</v>
          </cell>
          <cell r="L2320">
            <v>-15.5</v>
          </cell>
          <cell r="M2320">
            <v>1.0637860082304527</v>
          </cell>
          <cell r="N2320" t="str">
            <v>-</v>
          </cell>
          <cell r="O2320" t="str">
            <v>-</v>
          </cell>
          <cell r="P2320" t="str">
            <v>-</v>
          </cell>
          <cell r="Q2320" t="str">
            <v>-</v>
          </cell>
          <cell r="R2320" t="str">
            <v>TRS</v>
          </cell>
          <cell r="S2320" t="str">
            <v>-</v>
          </cell>
          <cell r="T2320" t="str">
            <v>-</v>
          </cell>
          <cell r="U2320">
            <v>43263</v>
          </cell>
          <cell r="V2320">
            <v>43413</v>
          </cell>
          <cell r="W2320">
            <v>43511</v>
          </cell>
          <cell r="X2320">
            <v>147</v>
          </cell>
          <cell r="Y2320">
            <v>43511</v>
          </cell>
          <cell r="Z2320">
            <v>0</v>
          </cell>
        </row>
        <row r="2321">
          <cell r="C2321">
            <v>4797</v>
          </cell>
          <cell r="D2321" t="str">
            <v>ENDENE</v>
          </cell>
          <cell r="E2321">
            <v>2018</v>
          </cell>
          <cell r="F2321" t="str">
            <v>TA</v>
          </cell>
          <cell r="G2321" t="str">
            <v>Reparacio RTU CAP32-48 N/S 811-2012 P.F. GUIAMARENET</v>
          </cell>
          <cell r="H2321" t="str">
            <v>IND</v>
          </cell>
          <cell r="I2321"/>
          <cell r="J2321">
            <v>2.5</v>
          </cell>
          <cell r="K2321">
            <v>2.5</v>
          </cell>
          <cell r="L2321">
            <v>0</v>
          </cell>
          <cell r="M2321">
            <v>1</v>
          </cell>
          <cell r="N2321" t="str">
            <v>-</v>
          </cell>
          <cell r="O2321" t="str">
            <v>-</v>
          </cell>
          <cell r="P2321" t="str">
            <v>EMM</v>
          </cell>
          <cell r="Q2321" t="str">
            <v>-</v>
          </cell>
          <cell r="R2321" t="str">
            <v>-</v>
          </cell>
          <cell r="S2321" t="str">
            <v>-</v>
          </cell>
          <cell r="T2321" t="str">
            <v>-</v>
          </cell>
          <cell r="U2321">
            <v>43264</v>
          </cell>
          <cell r="V2321">
            <v>43265</v>
          </cell>
          <cell r="W2321">
            <v>43265</v>
          </cell>
          <cell r="X2321">
            <v>1</v>
          </cell>
          <cell r="Y2321">
            <v>43265</v>
          </cell>
          <cell r="Z2321">
            <v>0</v>
          </cell>
        </row>
        <row r="2322">
          <cell r="C2322">
            <v>4798</v>
          </cell>
          <cell r="D2322" t="str">
            <v>ELEBER</v>
          </cell>
          <cell r="E2322">
            <v>2018</v>
          </cell>
          <cell r="F2322" t="str">
            <v>TA</v>
          </cell>
          <cell r="G2322" t="str">
            <v>RTU IAT CARRERA JATAR v1.0</v>
          </cell>
          <cell r="H2322" t="str">
            <v>PPAL.</v>
          </cell>
          <cell r="I2322"/>
          <cell r="J2322">
            <v>24.5</v>
          </cell>
          <cell r="K2322">
            <v>25</v>
          </cell>
          <cell r="L2322">
            <v>-0.5</v>
          </cell>
          <cell r="M2322">
            <v>1.0204081632653061</v>
          </cell>
          <cell r="N2322" t="str">
            <v>-</v>
          </cell>
          <cell r="O2322" t="str">
            <v>-</v>
          </cell>
          <cell r="P2322" t="str">
            <v>-</v>
          </cell>
          <cell r="Q2322" t="str">
            <v>-</v>
          </cell>
          <cell r="R2322" t="str">
            <v>AP</v>
          </cell>
          <cell r="S2322" t="str">
            <v>-</v>
          </cell>
          <cell r="T2322" t="str">
            <v>-</v>
          </cell>
          <cell r="U2322">
            <v>43265</v>
          </cell>
          <cell r="V2322">
            <v>43322</v>
          </cell>
          <cell r="W2322">
            <v>43490</v>
          </cell>
          <cell r="X2322">
            <v>56</v>
          </cell>
          <cell r="Y2322">
            <v>43490</v>
          </cell>
          <cell r="Z2322">
            <v>0</v>
          </cell>
        </row>
        <row r="2323">
          <cell r="C2323">
            <v>4799</v>
          </cell>
          <cell r="D2323" t="str">
            <v>ELEBER</v>
          </cell>
          <cell r="E2323">
            <v>2018</v>
          </cell>
          <cell r="F2323" t="str">
            <v>TA</v>
          </cell>
          <cell r="G2323" t="str">
            <v>Inst. y PEM RTU IAT CARRERA JATAR v1.0</v>
          </cell>
          <cell r="H2323" t="str">
            <v>OF4798</v>
          </cell>
          <cell r="I2323"/>
          <cell r="J2323">
            <v>8</v>
          </cell>
          <cell r="K2323">
            <v>9.42</v>
          </cell>
          <cell r="L2323">
            <v>-1.42</v>
          </cell>
          <cell r="M2323">
            <v>1.1775</v>
          </cell>
          <cell r="N2323" t="str">
            <v>-</v>
          </cell>
          <cell r="O2323" t="str">
            <v>-</v>
          </cell>
          <cell r="P2323" t="str">
            <v>-</v>
          </cell>
          <cell r="Q2323" t="str">
            <v>-</v>
          </cell>
          <cell r="R2323" t="str">
            <v>AP</v>
          </cell>
          <cell r="S2323" t="str">
            <v>-</v>
          </cell>
          <cell r="T2323" t="str">
            <v>-</v>
          </cell>
          <cell r="U2323">
            <v>43265</v>
          </cell>
          <cell r="V2323">
            <v>43322</v>
          </cell>
          <cell r="W2323">
            <v>43490</v>
          </cell>
          <cell r="X2323">
            <v>56</v>
          </cell>
          <cell r="Y2323">
            <v>43490</v>
          </cell>
          <cell r="Z2323">
            <v>0</v>
          </cell>
        </row>
        <row r="2324">
          <cell r="C2324">
            <v>4800</v>
          </cell>
          <cell r="D2324" t="str">
            <v>SITEL</v>
          </cell>
          <cell r="E2324">
            <v>2018</v>
          </cell>
          <cell r="F2324" t="str">
            <v>TA</v>
          </cell>
          <cell r="G2324" t="str">
            <v>1 x Manguera COM CAP32 - PROT ZiV</v>
          </cell>
          <cell r="H2324" t="str">
            <v>OF4798</v>
          </cell>
          <cell r="I2324"/>
          <cell r="J2324">
            <v>0.25</v>
          </cell>
          <cell r="K2324">
            <v>0.33</v>
          </cell>
          <cell r="L2324">
            <v>-8.0000000000000016E-2</v>
          </cell>
          <cell r="M2324">
            <v>1.32</v>
          </cell>
          <cell r="N2324" t="str">
            <v>-</v>
          </cell>
          <cell r="O2324" t="str">
            <v>-</v>
          </cell>
          <cell r="P2324" t="str">
            <v>EMM</v>
          </cell>
          <cell r="Q2324" t="str">
            <v>-</v>
          </cell>
          <cell r="R2324" t="str">
            <v>-</v>
          </cell>
          <cell r="S2324" t="str">
            <v>-</v>
          </cell>
          <cell r="T2324" t="str">
            <v>-</v>
          </cell>
          <cell r="U2324">
            <v>43265</v>
          </cell>
          <cell r="V2324">
            <v>43322</v>
          </cell>
          <cell r="W2324">
            <v>43322</v>
          </cell>
          <cell r="X2324">
            <v>56</v>
          </cell>
          <cell r="Y2324">
            <v>43311</v>
          </cell>
          <cell r="Z2324">
            <v>-10</v>
          </cell>
        </row>
        <row r="2325">
          <cell r="C2325">
            <v>4801</v>
          </cell>
          <cell r="D2325" t="str">
            <v>SITEL</v>
          </cell>
          <cell r="E2325">
            <v>2018</v>
          </cell>
          <cell r="F2325" t="str">
            <v>TA</v>
          </cell>
          <cell r="G2325" t="str">
            <v>Desenv. SW TEDIS.Net, PrimeService v1.46</v>
          </cell>
          <cell r="H2325" t="str">
            <v>OF3629</v>
          </cell>
          <cell r="I2325"/>
          <cell r="J2325">
            <v>200</v>
          </cell>
          <cell r="K2325">
            <v>204</v>
          </cell>
          <cell r="L2325">
            <v>-4</v>
          </cell>
          <cell r="M2325">
            <v>1.02</v>
          </cell>
          <cell r="N2325" t="str">
            <v>-</v>
          </cell>
          <cell r="O2325" t="str">
            <v>-</v>
          </cell>
          <cell r="P2325" t="str">
            <v>-</v>
          </cell>
          <cell r="Q2325" t="str">
            <v>-</v>
          </cell>
          <cell r="R2325" t="str">
            <v>AP</v>
          </cell>
          <cell r="S2325" t="str">
            <v>-</v>
          </cell>
          <cell r="T2325" t="str">
            <v>-</v>
          </cell>
          <cell r="U2325">
            <v>43272</v>
          </cell>
          <cell r="V2325">
            <v>43308</v>
          </cell>
          <cell r="W2325">
            <v>43419</v>
          </cell>
          <cell r="X2325">
            <v>36</v>
          </cell>
          <cell r="Y2325">
            <v>43419</v>
          </cell>
          <cell r="Z2325">
            <v>0</v>
          </cell>
        </row>
        <row r="2326">
          <cell r="C2326">
            <v>4802</v>
          </cell>
          <cell r="D2326" t="str">
            <v>SITEL</v>
          </cell>
          <cell r="E2326">
            <v>2018</v>
          </cell>
          <cell r="F2326" t="str">
            <v>AN</v>
          </cell>
          <cell r="G2326" t="str">
            <v>Desenv: SW TEDIS.Net, STGConfigImporter v1.46</v>
          </cell>
          <cell r="H2326" t="str">
            <v>OF3629</v>
          </cell>
          <cell r="I2326"/>
          <cell r="J2326">
            <v>40</v>
          </cell>
          <cell r="K2326">
            <v>0</v>
          </cell>
          <cell r="L2326">
            <v>40</v>
          </cell>
          <cell r="M2326">
            <v>0</v>
          </cell>
          <cell r="N2326" t="str">
            <v>-</v>
          </cell>
          <cell r="O2326" t="str">
            <v>-</v>
          </cell>
          <cell r="P2326" t="str">
            <v>-</v>
          </cell>
          <cell r="Q2326" t="str">
            <v>-</v>
          </cell>
          <cell r="R2326" t="str">
            <v>AP</v>
          </cell>
          <cell r="S2326" t="str">
            <v>-</v>
          </cell>
          <cell r="T2326" t="str">
            <v>-</v>
          </cell>
          <cell r="U2326">
            <v>43272</v>
          </cell>
          <cell r="V2326">
            <v>43308</v>
          </cell>
          <cell r="W2326">
            <v>43839</v>
          </cell>
          <cell r="X2326">
            <v>36</v>
          </cell>
          <cell r="Y2326">
            <v>43839</v>
          </cell>
          <cell r="Z2326">
            <v>0</v>
          </cell>
        </row>
        <row r="2327">
          <cell r="C2327">
            <v>4803</v>
          </cell>
          <cell r="D2327" t="str">
            <v>ELEBER</v>
          </cell>
          <cell r="E2327">
            <v>2018</v>
          </cell>
          <cell r="F2327" t="str">
            <v>TA</v>
          </cell>
          <cell r="G2327" t="str">
            <v>MANTENIMENT SCADA BERMEJALES 01/07/2.018 - 30/06/2.019</v>
          </cell>
          <cell r="H2327" t="str">
            <v>IND</v>
          </cell>
          <cell r="I2327"/>
          <cell r="J2327">
            <v>16</v>
          </cell>
          <cell r="K2327">
            <v>23.75</v>
          </cell>
          <cell r="L2327">
            <v>-7.75</v>
          </cell>
          <cell r="M2327">
            <v>1.484375</v>
          </cell>
          <cell r="N2327" t="str">
            <v>-</v>
          </cell>
          <cell r="O2327" t="str">
            <v>-</v>
          </cell>
          <cell r="P2327" t="str">
            <v>-</v>
          </cell>
          <cell r="Q2327" t="str">
            <v>JMG</v>
          </cell>
          <cell r="R2327" t="str">
            <v>-</v>
          </cell>
          <cell r="S2327" t="str">
            <v>-</v>
          </cell>
          <cell r="T2327" t="str">
            <v>-</v>
          </cell>
          <cell r="U2327">
            <v>43282</v>
          </cell>
          <cell r="V2327">
            <v>43646</v>
          </cell>
          <cell r="W2327">
            <v>43646</v>
          </cell>
          <cell r="X2327">
            <v>359</v>
          </cell>
          <cell r="Y2327">
            <v>43646</v>
          </cell>
          <cell r="Z2327">
            <v>0</v>
          </cell>
        </row>
        <row r="2328">
          <cell r="C2328">
            <v>4804</v>
          </cell>
          <cell r="D2328" t="str">
            <v>CARBAY</v>
          </cell>
          <cell r="E2328">
            <v>2018</v>
          </cell>
          <cell r="F2328" t="str">
            <v>TA</v>
          </cell>
          <cell r="G2328" t="str">
            <v>Reparacio CAP16 N/S 922-2006 S.E. CABAÑONA</v>
          </cell>
          <cell r="H2328" t="str">
            <v>IND</v>
          </cell>
          <cell r="I2328"/>
          <cell r="J2328">
            <v>3.5</v>
          </cell>
          <cell r="K2328">
            <v>3.5</v>
          </cell>
          <cell r="L2328">
            <v>0</v>
          </cell>
          <cell r="M2328">
            <v>1</v>
          </cell>
          <cell r="N2328" t="str">
            <v>-</v>
          </cell>
          <cell r="O2328" t="str">
            <v>-</v>
          </cell>
          <cell r="P2328" t="str">
            <v>EMM</v>
          </cell>
          <cell r="Q2328" t="str">
            <v>-</v>
          </cell>
          <cell r="R2328" t="str">
            <v>-</v>
          </cell>
          <cell r="S2328" t="str">
            <v>-</v>
          </cell>
          <cell r="T2328" t="str">
            <v>-</v>
          </cell>
          <cell r="U2328">
            <v>43283</v>
          </cell>
          <cell r="V2328">
            <v>43284</v>
          </cell>
          <cell r="W2328">
            <v>43284</v>
          </cell>
          <cell r="X2328">
            <v>1</v>
          </cell>
          <cell r="Y2328">
            <v>43284</v>
          </cell>
          <cell r="Z2328">
            <v>0</v>
          </cell>
        </row>
        <row r="2329">
          <cell r="C2329">
            <v>4805</v>
          </cell>
          <cell r="D2329" t="str">
            <v>ENDENE</v>
          </cell>
          <cell r="E2329">
            <v>2018</v>
          </cell>
          <cell r="F2329" t="str">
            <v>TA</v>
          </cell>
          <cell r="G2329" t="str">
            <v>Reparacio RTU PRE + TD P.F. GUIAMARENET</v>
          </cell>
          <cell r="H2329" t="str">
            <v>IND</v>
          </cell>
          <cell r="I2329"/>
          <cell r="J2329">
            <v>9.5</v>
          </cell>
          <cell r="K2329">
            <v>9.83</v>
          </cell>
          <cell r="L2329">
            <v>-0.33000000000000007</v>
          </cell>
          <cell r="M2329">
            <v>1.0347368421052632</v>
          </cell>
          <cell r="N2329" t="str">
            <v>-</v>
          </cell>
          <cell r="O2329" t="str">
            <v>-</v>
          </cell>
          <cell r="P2329" t="str">
            <v>EMM</v>
          </cell>
          <cell r="Q2329" t="str">
            <v>-</v>
          </cell>
          <cell r="R2329" t="str">
            <v>-</v>
          </cell>
          <cell r="S2329" t="str">
            <v>-</v>
          </cell>
          <cell r="T2329" t="str">
            <v>-</v>
          </cell>
          <cell r="U2329">
            <v>43280</v>
          </cell>
          <cell r="V2329">
            <v>43284</v>
          </cell>
          <cell r="W2329">
            <v>43287</v>
          </cell>
          <cell r="X2329">
            <v>4</v>
          </cell>
          <cell r="Y2329">
            <v>43287</v>
          </cell>
          <cell r="Z2329">
            <v>0</v>
          </cell>
        </row>
        <row r="2330">
          <cell r="C2330">
            <v>4806</v>
          </cell>
          <cell r="D2330" t="str">
            <v>ELECON</v>
          </cell>
          <cell r="E2330">
            <v>2018</v>
          </cell>
          <cell r="F2330" t="str">
            <v>TA</v>
          </cell>
          <cell r="G2330" t="str">
            <v>Reparacio CAP32-48 N/S 232-2016</v>
          </cell>
          <cell r="H2330" t="str">
            <v>IND</v>
          </cell>
          <cell r="I2330"/>
          <cell r="J2330">
            <v>2</v>
          </cell>
          <cell r="K2330">
            <v>1.75</v>
          </cell>
          <cell r="L2330">
            <v>0.25</v>
          </cell>
          <cell r="M2330">
            <v>0.875</v>
          </cell>
          <cell r="N2330" t="str">
            <v>-</v>
          </cell>
          <cell r="O2330" t="str">
            <v>-</v>
          </cell>
          <cell r="P2330" t="str">
            <v>EMM</v>
          </cell>
          <cell r="Q2330" t="str">
            <v>-</v>
          </cell>
          <cell r="R2330" t="str">
            <v>-</v>
          </cell>
          <cell r="S2330" t="str">
            <v>-</v>
          </cell>
          <cell r="T2330" t="str">
            <v>-</v>
          </cell>
          <cell r="U2330">
            <v>43285</v>
          </cell>
          <cell r="V2330">
            <v>43285</v>
          </cell>
          <cell r="W2330">
            <v>43285</v>
          </cell>
          <cell r="X2330">
            <v>0</v>
          </cell>
          <cell r="Y2330">
            <v>43285</v>
          </cell>
          <cell r="Z2330">
            <v>0</v>
          </cell>
        </row>
        <row r="2331">
          <cell r="C2331">
            <v>4807</v>
          </cell>
          <cell r="D2331" t="str">
            <v>ELESUD</v>
          </cell>
          <cell r="E2331">
            <v>2018</v>
          </cell>
          <cell r="F2331" t="str">
            <v>TA</v>
          </cell>
          <cell r="G2331" t="str">
            <v>MANTENIMENT CSSat SUDANELL 2018-07</v>
          </cell>
          <cell r="H2331" t="str">
            <v>IND</v>
          </cell>
          <cell r="I2331"/>
          <cell r="J2331">
            <v>4</v>
          </cell>
          <cell r="K2331">
            <v>3</v>
          </cell>
          <cell r="L2331">
            <v>1</v>
          </cell>
          <cell r="M2331">
            <v>0.75</v>
          </cell>
          <cell r="N2331" t="str">
            <v>-</v>
          </cell>
          <cell r="O2331" t="str">
            <v>-</v>
          </cell>
          <cell r="P2331" t="str">
            <v>-</v>
          </cell>
          <cell r="Q2331" t="str">
            <v>TRS</v>
          </cell>
          <cell r="R2331" t="str">
            <v>-</v>
          </cell>
          <cell r="S2331" t="str">
            <v>-</v>
          </cell>
          <cell r="T2331" t="str">
            <v>-</v>
          </cell>
          <cell r="U2331">
            <v>43282</v>
          </cell>
          <cell r="V2331">
            <v>43312</v>
          </cell>
          <cell r="W2331">
            <v>43312</v>
          </cell>
          <cell r="X2331">
            <v>30</v>
          </cell>
          <cell r="Y2331">
            <v>43312</v>
          </cell>
          <cell r="Z2331">
            <v>0</v>
          </cell>
        </row>
        <row r="2332">
          <cell r="C2332">
            <v>4808</v>
          </cell>
          <cell r="D2332" t="str">
            <v>EMSA</v>
          </cell>
          <cell r="E2332">
            <v>2018</v>
          </cell>
          <cell r="F2332" t="str">
            <v>TA</v>
          </cell>
          <cell r="G2332" t="str">
            <v>MANTENIMENT CSSat EMSA 2018-07</v>
          </cell>
          <cell r="H2332" t="str">
            <v>IND</v>
          </cell>
          <cell r="I2332"/>
          <cell r="J2332">
            <v>6</v>
          </cell>
          <cell r="K2332">
            <v>2</v>
          </cell>
          <cell r="L2332">
            <v>4</v>
          </cell>
          <cell r="M2332">
            <v>0.33333333333333331</v>
          </cell>
          <cell r="N2332" t="str">
            <v>-</v>
          </cell>
          <cell r="O2332" t="str">
            <v>-</v>
          </cell>
          <cell r="P2332" t="str">
            <v>-</v>
          </cell>
          <cell r="Q2332" t="str">
            <v>TRS</v>
          </cell>
          <cell r="R2332" t="str">
            <v>-</v>
          </cell>
          <cell r="S2332" t="str">
            <v>-</v>
          </cell>
          <cell r="T2332" t="str">
            <v>-</v>
          </cell>
          <cell r="U2332">
            <v>43282</v>
          </cell>
          <cell r="V2332">
            <v>43312</v>
          </cell>
          <cell r="W2332">
            <v>43312</v>
          </cell>
          <cell r="X2332">
            <v>30</v>
          </cell>
          <cell r="Y2332">
            <v>43312</v>
          </cell>
          <cell r="Z2332">
            <v>0</v>
          </cell>
        </row>
        <row r="2333">
          <cell r="C2333">
            <v>4809</v>
          </cell>
          <cell r="D2333" t="str">
            <v>SERGAR</v>
          </cell>
          <cell r="E2333">
            <v>2018</v>
          </cell>
          <cell r="F2333" t="str">
            <v>TA</v>
          </cell>
          <cell r="G2333" t="str">
            <v>MANTENIMENT CSSat SERVILIANO 2018-07</v>
          </cell>
          <cell r="H2333" t="str">
            <v>IND</v>
          </cell>
          <cell r="I2333"/>
          <cell r="J2333">
            <v>6</v>
          </cell>
          <cell r="K2333">
            <v>1.5</v>
          </cell>
          <cell r="L2333">
            <v>4.5</v>
          </cell>
          <cell r="M2333">
            <v>0.25</v>
          </cell>
          <cell r="N2333" t="str">
            <v>-</v>
          </cell>
          <cell r="O2333" t="str">
            <v>-</v>
          </cell>
          <cell r="P2333" t="str">
            <v>-</v>
          </cell>
          <cell r="Q2333" t="str">
            <v>TRS</v>
          </cell>
          <cell r="R2333" t="str">
            <v>-</v>
          </cell>
          <cell r="S2333" t="str">
            <v>-</v>
          </cell>
          <cell r="T2333" t="str">
            <v>-</v>
          </cell>
          <cell r="U2333">
            <v>43282</v>
          </cell>
          <cell r="V2333">
            <v>43312</v>
          </cell>
          <cell r="W2333">
            <v>43312</v>
          </cell>
          <cell r="X2333">
            <v>30</v>
          </cell>
          <cell r="Y2333">
            <v>43312</v>
          </cell>
          <cell r="Z2333">
            <v>0</v>
          </cell>
        </row>
        <row r="2334">
          <cell r="C2334"/>
          <cell r="D2334"/>
          <cell r="E2334"/>
          <cell r="F2334"/>
          <cell r="G2334"/>
          <cell r="H2334"/>
          <cell r="I2334"/>
          <cell r="J2334">
            <v>674.25</v>
          </cell>
          <cell r="K2334">
            <v>634.1</v>
          </cell>
          <cell r="L2334">
            <v>40.149999999999977</v>
          </cell>
          <cell r="M2334"/>
          <cell r="N2334"/>
          <cell r="O2334"/>
          <cell r="P2334"/>
          <cell r="Q2334"/>
          <cell r="R2334"/>
          <cell r="S2334"/>
          <cell r="T2334"/>
          <cell r="U2334"/>
          <cell r="V2334"/>
          <cell r="W2334"/>
          <cell r="X2334"/>
          <cell r="Y2334"/>
          <cell r="Z2334">
            <v>-56</v>
          </cell>
        </row>
        <row r="2335">
          <cell r="L2335"/>
          <cell r="M2335"/>
          <cell r="Z2335"/>
        </row>
        <row r="2336">
          <cell r="D2336"/>
          <cell r="E2336"/>
          <cell r="F2336"/>
          <cell r="G2336"/>
          <cell r="H2336"/>
          <cell r="I2336"/>
          <cell r="J2336"/>
          <cell r="K2336"/>
          <cell r="L2336"/>
          <cell r="M2336"/>
          <cell r="N2336"/>
          <cell r="O2336"/>
          <cell r="P2336"/>
          <cell r="Q2336"/>
          <cell r="R2336"/>
          <cell r="S2336"/>
          <cell r="T2336"/>
          <cell r="U2336"/>
          <cell r="Z2336"/>
        </row>
        <row r="2337">
          <cell r="D2337"/>
          <cell r="E2337"/>
          <cell r="F2337"/>
          <cell r="G2337"/>
          <cell r="H2337"/>
          <cell r="I2337"/>
          <cell r="J2337"/>
          <cell r="K2337"/>
          <cell r="N2337" t="str">
            <v>APROVISIONAMENTS</v>
          </cell>
          <cell r="O2337" t="str">
            <v>ADMINISTRACIO</v>
          </cell>
          <cell r="P2337" t="str">
            <v>OPERACIONS</v>
          </cell>
          <cell r="Q2337" t="str">
            <v>IMPLEMENTACIO</v>
          </cell>
          <cell r="R2337" t="str">
            <v>DESENVOLUPAMENT</v>
          </cell>
          <cell r="S2337" t="str">
            <v>COMERCIAL</v>
          </cell>
          <cell r="T2337" t="str">
            <v>CONSUL.TELCOMUNIC.</v>
          </cell>
          <cell r="U2337"/>
          <cell r="Z2337"/>
        </row>
        <row r="2338">
          <cell r="N2338"/>
          <cell r="O2338"/>
          <cell r="P2338"/>
          <cell r="Q2338"/>
          <cell r="R2338"/>
          <cell r="S2338"/>
          <cell r="T2338"/>
          <cell r="U2338"/>
          <cell r="Z2338"/>
        </row>
        <row r="2339">
          <cell r="N2339"/>
          <cell r="O2339"/>
          <cell r="P2339"/>
          <cell r="Q2339"/>
          <cell r="R2339"/>
          <cell r="S2339"/>
          <cell r="T2339"/>
          <cell r="U2339"/>
          <cell r="Z2339"/>
        </row>
        <row r="2340">
          <cell r="N2340"/>
          <cell r="O2340"/>
          <cell r="P2340"/>
          <cell r="Q2340"/>
          <cell r="R2340"/>
          <cell r="S2340"/>
          <cell r="T2340"/>
          <cell r="U2340"/>
          <cell r="Z2340"/>
        </row>
        <row r="2341">
          <cell r="E2341"/>
          <cell r="F2341"/>
          <cell r="G2341"/>
          <cell r="H2341"/>
          <cell r="I2341"/>
          <cell r="J2341"/>
          <cell r="K2341"/>
          <cell r="L2341"/>
          <cell r="M2341"/>
          <cell r="N2341"/>
          <cell r="O2341"/>
          <cell r="P2341"/>
          <cell r="Q2341"/>
          <cell r="R2341"/>
          <cell r="S2341"/>
          <cell r="T2341"/>
          <cell r="U2341"/>
          <cell r="Z2341"/>
        </row>
        <row r="2342">
          <cell r="E2342" t="str">
            <v>Projectes (EXTERNS) en curs 2.018</v>
          </cell>
          <cell r="F2342"/>
          <cell r="G2342"/>
          <cell r="H2342"/>
          <cell r="I2342"/>
          <cell r="J2342"/>
          <cell r="K2342"/>
          <cell r="L2342"/>
          <cell r="M2342"/>
          <cell r="N2342"/>
          <cell r="O2342"/>
          <cell r="P2342"/>
          <cell r="Q2342"/>
          <cell r="R2342"/>
          <cell r="S2342"/>
          <cell r="T2342"/>
          <cell r="U2342"/>
          <cell r="Z2342"/>
        </row>
        <row r="2343">
          <cell r="N2343"/>
          <cell r="O2343"/>
          <cell r="P2343"/>
          <cell r="Q2343"/>
          <cell r="R2343"/>
          <cell r="S2343"/>
          <cell r="T2343"/>
          <cell r="U2343"/>
          <cell r="Z2343"/>
        </row>
        <row r="2344">
          <cell r="C2344"/>
          <cell r="D2344"/>
          <cell r="E2344"/>
          <cell r="F2344"/>
          <cell r="G2344"/>
          <cell r="H2344"/>
          <cell r="I2344"/>
          <cell r="J2344"/>
          <cell r="K2344"/>
          <cell r="L2344"/>
          <cell r="M2344"/>
          <cell r="N2344"/>
          <cell r="O2344"/>
          <cell r="P2344"/>
          <cell r="Q2344"/>
          <cell r="R2344"/>
          <cell r="S2344"/>
          <cell r="T2344"/>
          <cell r="U2344"/>
          <cell r="V2344"/>
          <cell r="W2344"/>
          <cell r="X2344"/>
          <cell r="Y2344"/>
          <cell r="Z2344"/>
        </row>
        <row r="2345">
          <cell r="C2345" t="str">
            <v>OF</v>
          </cell>
          <cell r="D2345" t="str">
            <v>CLIENT</v>
          </cell>
          <cell r="E2345" t="str">
            <v>ANY</v>
          </cell>
          <cell r="F2345" t="str">
            <v>STATUS</v>
          </cell>
          <cell r="G2345" t="str">
            <v>PROJECTE</v>
          </cell>
          <cell r="H2345" t="str">
            <v>TIPUS OF o DEPENDENCIA</v>
          </cell>
          <cell r="I2345"/>
          <cell r="J2345" t="str">
            <v>PREV</v>
          </cell>
          <cell r="K2345" t="str">
            <v>TOTAL</v>
          </cell>
          <cell r="L2345" t="str">
            <v>DESV</v>
          </cell>
          <cell r="M2345" t="str">
            <v>AVANÇ</v>
          </cell>
          <cell r="N2345" t="str">
            <v>DPT. IMPLICATS</v>
          </cell>
          <cell r="O2345"/>
          <cell r="P2345"/>
          <cell r="Q2345"/>
          <cell r="R2345"/>
          <cell r="S2345"/>
          <cell r="T2345"/>
          <cell r="U2345" t="str">
            <v>DATA</v>
          </cell>
          <cell r="V2345" t="str">
            <v>DATA</v>
          </cell>
          <cell r="W2345" t="str">
            <v>DATA</v>
          </cell>
          <cell r="X2345" t="str">
            <v>DURADA</v>
          </cell>
          <cell r="Y2345" t="str">
            <v>DATA</v>
          </cell>
          <cell r="Z2345" t="str">
            <v>DESVIAC.</v>
          </cell>
        </row>
        <row r="2346">
          <cell r="C2346"/>
          <cell r="D2346"/>
          <cell r="E2346"/>
          <cell r="F2346"/>
          <cell r="G2346"/>
          <cell r="H2346"/>
          <cell r="I2346"/>
          <cell r="J2346"/>
          <cell r="K2346" t="str">
            <v>REAL</v>
          </cell>
          <cell r="L2346"/>
          <cell r="M2346"/>
          <cell r="N2346"/>
          <cell r="O2346"/>
          <cell r="P2346"/>
          <cell r="Q2346"/>
          <cell r="R2346"/>
          <cell r="S2346"/>
          <cell r="T2346"/>
          <cell r="U2346" t="str">
            <v>INICI</v>
          </cell>
          <cell r="V2346" t="str">
            <v>ENTREGA</v>
          </cell>
          <cell r="W2346" t="str">
            <v>REVISADA</v>
          </cell>
          <cell r="X2346"/>
          <cell r="Y2346" t="str">
            <v>ACCEP.</v>
          </cell>
          <cell r="Z2346"/>
        </row>
        <row r="2347">
          <cell r="C2347"/>
          <cell r="D2347"/>
          <cell r="E2347"/>
          <cell r="F2347"/>
          <cell r="G2347"/>
          <cell r="H2347"/>
          <cell r="I2347"/>
          <cell r="J2347"/>
          <cell r="K2347"/>
          <cell r="L2347"/>
          <cell r="M2347"/>
          <cell r="N2347"/>
          <cell r="O2347"/>
          <cell r="P2347"/>
          <cell r="Q2347"/>
          <cell r="R2347"/>
          <cell r="S2347"/>
          <cell r="T2347"/>
          <cell r="U2347"/>
          <cell r="V2347"/>
          <cell r="W2347"/>
          <cell r="X2347"/>
          <cell r="Y2347"/>
          <cell r="Z2347"/>
        </row>
        <row r="2348">
          <cell r="C2348">
            <v>4810</v>
          </cell>
          <cell r="D2348" t="str">
            <v>EAECEU</v>
          </cell>
          <cell r="E2348">
            <v>2018</v>
          </cell>
          <cell r="F2348" t="str">
            <v>TA</v>
          </cell>
          <cell r="G2348" t="str">
            <v>MANTENIMENT CSSat CEUTA 2018-07</v>
          </cell>
          <cell r="H2348" t="str">
            <v>IND</v>
          </cell>
          <cell r="I2348"/>
          <cell r="J2348">
            <v>10</v>
          </cell>
          <cell r="K2348">
            <v>10</v>
          </cell>
          <cell r="L2348">
            <v>0</v>
          </cell>
          <cell r="M2348">
            <v>1</v>
          </cell>
          <cell r="N2348" t="str">
            <v>-</v>
          </cell>
          <cell r="O2348" t="str">
            <v>-</v>
          </cell>
          <cell r="P2348" t="str">
            <v>-</v>
          </cell>
          <cell r="Q2348" t="str">
            <v>TRS</v>
          </cell>
          <cell r="R2348" t="str">
            <v>-</v>
          </cell>
          <cell r="S2348" t="str">
            <v>-</v>
          </cell>
          <cell r="T2348" t="str">
            <v>-</v>
          </cell>
          <cell r="U2348">
            <v>43282</v>
          </cell>
          <cell r="V2348">
            <v>43312</v>
          </cell>
          <cell r="W2348">
            <v>43312</v>
          </cell>
          <cell r="X2348">
            <v>30</v>
          </cell>
          <cell r="Y2348">
            <v>43312</v>
          </cell>
          <cell r="Z2348">
            <v>0</v>
          </cell>
        </row>
        <row r="2349">
          <cell r="C2349">
            <v>4811</v>
          </cell>
          <cell r="D2349" t="str">
            <v>ELEMON</v>
          </cell>
          <cell r="E2349">
            <v>2018</v>
          </cell>
          <cell r="F2349" t="str">
            <v>TA</v>
          </cell>
          <cell r="G2349" t="str">
            <v>MANTENIMENT CSSat MONTOLIU 2018-07</v>
          </cell>
          <cell r="H2349" t="str">
            <v>IND</v>
          </cell>
          <cell r="I2349"/>
          <cell r="J2349">
            <v>4</v>
          </cell>
          <cell r="K2349">
            <v>4</v>
          </cell>
          <cell r="L2349">
            <v>0</v>
          </cell>
          <cell r="M2349">
            <v>1</v>
          </cell>
          <cell r="N2349" t="str">
            <v>-</v>
          </cell>
          <cell r="O2349" t="str">
            <v>-</v>
          </cell>
          <cell r="P2349" t="str">
            <v>-</v>
          </cell>
          <cell r="Q2349" t="str">
            <v>TRS</v>
          </cell>
          <cell r="R2349" t="str">
            <v>-</v>
          </cell>
          <cell r="S2349" t="str">
            <v>-</v>
          </cell>
          <cell r="T2349" t="str">
            <v>-</v>
          </cell>
          <cell r="U2349">
            <v>43282</v>
          </cell>
          <cell r="V2349">
            <v>43312</v>
          </cell>
          <cell r="W2349">
            <v>43312</v>
          </cell>
          <cell r="X2349">
            <v>30</v>
          </cell>
          <cell r="Y2349">
            <v>43312</v>
          </cell>
          <cell r="Z2349">
            <v>0</v>
          </cell>
        </row>
        <row r="2350">
          <cell r="C2350">
            <v>4812</v>
          </cell>
          <cell r="D2350" t="str">
            <v>SUMTAR</v>
          </cell>
          <cell r="E2350">
            <v>2018</v>
          </cell>
          <cell r="F2350" t="str">
            <v>TA</v>
          </cell>
          <cell r="G2350" t="str">
            <v>MANTENIMENT CSSat TARRASENSES 2018-07</v>
          </cell>
          <cell r="H2350" t="str">
            <v>IND</v>
          </cell>
          <cell r="I2350">
            <v>4</v>
          </cell>
          <cell r="J2350">
            <v>4</v>
          </cell>
          <cell r="K2350">
            <v>4.5</v>
          </cell>
          <cell r="L2350">
            <v>-0.5</v>
          </cell>
          <cell r="M2350">
            <v>1.125</v>
          </cell>
          <cell r="N2350" t="str">
            <v>-</v>
          </cell>
          <cell r="O2350" t="str">
            <v>-</v>
          </cell>
          <cell r="P2350" t="str">
            <v>-</v>
          </cell>
          <cell r="Q2350" t="str">
            <v>TRS</v>
          </cell>
          <cell r="R2350" t="str">
            <v>-</v>
          </cell>
          <cell r="S2350" t="str">
            <v>-</v>
          </cell>
          <cell r="T2350" t="str">
            <v>-</v>
          </cell>
          <cell r="U2350">
            <v>43282</v>
          </cell>
          <cell r="V2350">
            <v>43312</v>
          </cell>
          <cell r="W2350">
            <v>43312</v>
          </cell>
          <cell r="X2350">
            <v>30</v>
          </cell>
          <cell r="Y2350">
            <v>43312</v>
          </cell>
          <cell r="Z2350">
            <v>0</v>
          </cell>
        </row>
        <row r="2351">
          <cell r="C2351">
            <v>4813</v>
          </cell>
          <cell r="D2351" t="str">
            <v>ELECAR</v>
          </cell>
          <cell r="E2351">
            <v>2018</v>
          </cell>
          <cell r="F2351" t="str">
            <v>TA</v>
          </cell>
          <cell r="G2351" t="str">
            <v>MANTENIMENT CSSat CARDENER 2018-07</v>
          </cell>
          <cell r="H2351" t="str">
            <v>IND</v>
          </cell>
          <cell r="I2351">
            <v>6</v>
          </cell>
          <cell r="J2351">
            <v>5</v>
          </cell>
          <cell r="K2351">
            <v>4</v>
          </cell>
          <cell r="L2351">
            <v>1</v>
          </cell>
          <cell r="M2351">
            <v>0.8</v>
          </cell>
          <cell r="N2351" t="str">
            <v>-</v>
          </cell>
          <cell r="O2351" t="str">
            <v>-</v>
          </cell>
          <cell r="P2351" t="str">
            <v>-</v>
          </cell>
          <cell r="Q2351" t="str">
            <v>TRS</v>
          </cell>
          <cell r="R2351" t="str">
            <v>-</v>
          </cell>
          <cell r="S2351" t="str">
            <v>-</v>
          </cell>
          <cell r="T2351" t="str">
            <v>-</v>
          </cell>
          <cell r="U2351">
            <v>43282</v>
          </cell>
          <cell r="V2351">
            <v>43312</v>
          </cell>
          <cell r="W2351">
            <v>43312</v>
          </cell>
          <cell r="X2351">
            <v>30</v>
          </cell>
          <cell r="Y2351">
            <v>43312</v>
          </cell>
          <cell r="Z2351">
            <v>0</v>
          </cell>
        </row>
        <row r="2352">
          <cell r="C2352">
            <v>4814</v>
          </cell>
          <cell r="D2352" t="str">
            <v>ELEALB</v>
          </cell>
          <cell r="E2352">
            <v>2018</v>
          </cell>
          <cell r="F2352" t="str">
            <v>TA</v>
          </cell>
          <cell r="G2352" t="str">
            <v>MANTENIMENT CSSat ALBATARREC 2018-07</v>
          </cell>
          <cell r="H2352" t="str">
            <v>IND</v>
          </cell>
          <cell r="I2352">
            <v>6</v>
          </cell>
          <cell r="J2352">
            <v>4</v>
          </cell>
          <cell r="K2352">
            <v>0.5</v>
          </cell>
          <cell r="L2352">
            <v>3.5</v>
          </cell>
          <cell r="M2352">
            <v>0.125</v>
          </cell>
          <cell r="N2352" t="str">
            <v>-</v>
          </cell>
          <cell r="O2352" t="str">
            <v>-</v>
          </cell>
          <cell r="P2352" t="str">
            <v>-</v>
          </cell>
          <cell r="Q2352" t="str">
            <v>TRS</v>
          </cell>
          <cell r="R2352" t="str">
            <v>-</v>
          </cell>
          <cell r="S2352" t="str">
            <v>-</v>
          </cell>
          <cell r="T2352" t="str">
            <v>-</v>
          </cell>
          <cell r="U2352">
            <v>43282</v>
          </cell>
          <cell r="V2352">
            <v>43312</v>
          </cell>
          <cell r="W2352">
            <v>43312</v>
          </cell>
          <cell r="X2352">
            <v>30</v>
          </cell>
          <cell r="Y2352">
            <v>43312</v>
          </cell>
          <cell r="Z2352">
            <v>0</v>
          </cell>
        </row>
        <row r="2353">
          <cell r="C2353">
            <v>4815</v>
          </cell>
          <cell r="D2353" t="str">
            <v>ELTOSE</v>
          </cell>
          <cell r="E2353">
            <v>2018</v>
          </cell>
          <cell r="F2353" t="str">
            <v>TA</v>
          </cell>
          <cell r="G2353" t="str">
            <v>MANTENIMENT CSSat T.SEGRE 2018-07</v>
          </cell>
          <cell r="H2353" t="str">
            <v>IND</v>
          </cell>
          <cell r="I2353"/>
          <cell r="J2353">
            <v>4</v>
          </cell>
          <cell r="K2353">
            <v>4.5</v>
          </cell>
          <cell r="L2353">
            <v>-0.5</v>
          </cell>
          <cell r="M2353">
            <v>1.125</v>
          </cell>
          <cell r="N2353" t="str">
            <v>-</v>
          </cell>
          <cell r="O2353" t="str">
            <v>-</v>
          </cell>
          <cell r="P2353" t="str">
            <v>-</v>
          </cell>
          <cell r="Q2353" t="str">
            <v>TRS</v>
          </cell>
          <cell r="R2353" t="str">
            <v>-</v>
          </cell>
          <cell r="S2353" t="str">
            <v>-</v>
          </cell>
          <cell r="T2353" t="str">
            <v>-</v>
          </cell>
          <cell r="U2353">
            <v>43282</v>
          </cell>
          <cell r="V2353">
            <v>43312</v>
          </cell>
          <cell r="W2353">
            <v>43312</v>
          </cell>
          <cell r="X2353">
            <v>30</v>
          </cell>
          <cell r="Y2353">
            <v>43312</v>
          </cell>
          <cell r="Z2353">
            <v>0</v>
          </cell>
        </row>
        <row r="2354">
          <cell r="C2354">
            <v>4816</v>
          </cell>
          <cell r="D2354" t="str">
            <v>ELEPON</v>
          </cell>
          <cell r="E2354">
            <v>2018</v>
          </cell>
          <cell r="F2354" t="str">
            <v>TA</v>
          </cell>
          <cell r="G2354" t="str">
            <v>MANTENIMENT CSSat PONTS 2018-07</v>
          </cell>
          <cell r="H2354" t="str">
            <v>IND</v>
          </cell>
          <cell r="I2354"/>
          <cell r="J2354">
            <v>4</v>
          </cell>
          <cell r="K2354">
            <v>1.5</v>
          </cell>
          <cell r="L2354">
            <v>2.5</v>
          </cell>
          <cell r="M2354">
            <v>0.375</v>
          </cell>
          <cell r="N2354" t="str">
            <v>-</v>
          </cell>
          <cell r="O2354" t="str">
            <v>-</v>
          </cell>
          <cell r="P2354" t="str">
            <v>-</v>
          </cell>
          <cell r="Q2354" t="str">
            <v>TRS</v>
          </cell>
          <cell r="R2354" t="str">
            <v>-</v>
          </cell>
          <cell r="S2354" t="str">
            <v>-</v>
          </cell>
          <cell r="T2354" t="str">
            <v>-</v>
          </cell>
          <cell r="U2354">
            <v>43282</v>
          </cell>
          <cell r="V2354">
            <v>43312</v>
          </cell>
          <cell r="W2354">
            <v>43312</v>
          </cell>
          <cell r="X2354">
            <v>30</v>
          </cell>
          <cell r="Y2354">
            <v>43312</v>
          </cell>
          <cell r="Z2354">
            <v>0</v>
          </cell>
        </row>
        <row r="2355">
          <cell r="C2355">
            <v>4817</v>
          </cell>
          <cell r="D2355" t="str">
            <v>ELEEBR</v>
          </cell>
          <cell r="E2355">
            <v>2018</v>
          </cell>
          <cell r="F2355" t="str">
            <v>TA</v>
          </cell>
          <cell r="G2355" t="str">
            <v>MANTENIMENT CSSat EEBRO 2018-07</v>
          </cell>
          <cell r="H2355" t="str">
            <v>IND</v>
          </cell>
          <cell r="I2355"/>
          <cell r="J2355">
            <v>5</v>
          </cell>
          <cell r="K2355">
            <v>2.52</v>
          </cell>
          <cell r="L2355">
            <v>2.48</v>
          </cell>
          <cell r="M2355">
            <v>0.504</v>
          </cell>
          <cell r="N2355" t="str">
            <v>-</v>
          </cell>
          <cell r="O2355" t="str">
            <v>-</v>
          </cell>
          <cell r="P2355" t="str">
            <v>-</v>
          </cell>
          <cell r="Q2355" t="str">
            <v>TRS</v>
          </cell>
          <cell r="R2355" t="str">
            <v>-</v>
          </cell>
          <cell r="S2355" t="str">
            <v>-</v>
          </cell>
          <cell r="T2355" t="str">
            <v>-</v>
          </cell>
          <cell r="U2355">
            <v>43282</v>
          </cell>
          <cell r="V2355">
            <v>43312</v>
          </cell>
          <cell r="W2355">
            <v>43312</v>
          </cell>
          <cell r="X2355">
            <v>30</v>
          </cell>
          <cell r="Y2355">
            <v>43312</v>
          </cell>
          <cell r="Z2355">
            <v>0</v>
          </cell>
        </row>
        <row r="2356">
          <cell r="C2356">
            <v>4818</v>
          </cell>
          <cell r="D2356" t="str">
            <v>ELSACO</v>
          </cell>
          <cell r="E2356">
            <v>2018</v>
          </cell>
          <cell r="F2356" t="str">
            <v>TA</v>
          </cell>
          <cell r="G2356" t="str">
            <v>MANTENIMENT CSSat STA.COLOMA 2018-07</v>
          </cell>
          <cell r="H2356" t="str">
            <v>IND</v>
          </cell>
          <cell r="I2356"/>
          <cell r="J2356">
            <v>4</v>
          </cell>
          <cell r="K2356">
            <v>4.5</v>
          </cell>
          <cell r="L2356">
            <v>-0.5</v>
          </cell>
          <cell r="M2356">
            <v>1.125</v>
          </cell>
          <cell r="N2356" t="str">
            <v>-</v>
          </cell>
          <cell r="O2356" t="str">
            <v>-</v>
          </cell>
          <cell r="P2356" t="str">
            <v>-</v>
          </cell>
          <cell r="Q2356" t="str">
            <v>TRS</v>
          </cell>
          <cell r="R2356" t="str">
            <v>-</v>
          </cell>
          <cell r="S2356" t="str">
            <v>-</v>
          </cell>
          <cell r="T2356" t="str">
            <v>-</v>
          </cell>
          <cell r="U2356">
            <v>43282</v>
          </cell>
          <cell r="V2356">
            <v>43312</v>
          </cell>
          <cell r="W2356">
            <v>43312</v>
          </cell>
          <cell r="X2356">
            <v>30</v>
          </cell>
          <cell r="Y2356">
            <v>43312</v>
          </cell>
          <cell r="Z2356">
            <v>0</v>
          </cell>
        </row>
        <row r="2357">
          <cell r="C2357">
            <v>4819</v>
          </cell>
          <cell r="D2357" t="str">
            <v>EYPESA</v>
          </cell>
          <cell r="E2357">
            <v>2018</v>
          </cell>
          <cell r="F2357" t="str">
            <v>TA</v>
          </cell>
          <cell r="G2357" t="str">
            <v>Informes ISO-9001/2000 EYPESA-2.018</v>
          </cell>
          <cell r="H2357" t="str">
            <v>IND</v>
          </cell>
          <cell r="I2357"/>
          <cell r="J2357">
            <v>9</v>
          </cell>
          <cell r="K2357">
            <v>9</v>
          </cell>
          <cell r="L2357">
            <v>0</v>
          </cell>
          <cell r="M2357">
            <v>1</v>
          </cell>
          <cell r="N2357" t="str">
            <v>-</v>
          </cell>
          <cell r="O2357" t="str">
            <v>-</v>
          </cell>
          <cell r="P2357" t="str">
            <v>-</v>
          </cell>
          <cell r="Q2357" t="str">
            <v>-</v>
          </cell>
          <cell r="R2357" t="str">
            <v>RVC</v>
          </cell>
          <cell r="S2357" t="str">
            <v>-</v>
          </cell>
          <cell r="T2357" t="str">
            <v>-</v>
          </cell>
          <cell r="U2357">
            <v>43346</v>
          </cell>
          <cell r="V2357">
            <v>43364</v>
          </cell>
          <cell r="W2357">
            <v>43377</v>
          </cell>
          <cell r="X2357">
            <v>18</v>
          </cell>
          <cell r="Y2357">
            <v>43377</v>
          </cell>
          <cell r="Z2357">
            <v>0</v>
          </cell>
        </row>
        <row r="2358">
          <cell r="C2358">
            <v>4820</v>
          </cell>
          <cell r="D2358" t="str">
            <v>SITEL</v>
          </cell>
          <cell r="E2358">
            <v>2018</v>
          </cell>
          <cell r="F2358" t="str">
            <v>TA</v>
          </cell>
          <cell r="G2358" t="str">
            <v>10 x MODUL PROT COM+Vcc v1.0</v>
          </cell>
          <cell r="H2358" t="str">
            <v>I-4746</v>
          </cell>
          <cell r="I2358">
            <v>4</v>
          </cell>
          <cell r="J2358">
            <v>6</v>
          </cell>
          <cell r="K2358">
            <v>13.09</v>
          </cell>
          <cell r="L2358">
            <v>-7.09</v>
          </cell>
          <cell r="M2358">
            <v>2.1816666666666666</v>
          </cell>
          <cell r="N2358" t="str">
            <v>-</v>
          </cell>
          <cell r="O2358" t="str">
            <v>-</v>
          </cell>
          <cell r="P2358" t="str">
            <v>AMX</v>
          </cell>
          <cell r="Q2358" t="str">
            <v>-</v>
          </cell>
          <cell r="R2358" t="str">
            <v>-</v>
          </cell>
          <cell r="S2358" t="str">
            <v>-</v>
          </cell>
          <cell r="T2358" t="str">
            <v>-</v>
          </cell>
          <cell r="U2358">
            <v>43243</v>
          </cell>
          <cell r="V2358">
            <v>43312</v>
          </cell>
          <cell r="W2358">
            <v>43356</v>
          </cell>
          <cell r="X2358">
            <v>68</v>
          </cell>
          <cell r="Y2358">
            <v>43356</v>
          </cell>
          <cell r="Z2358">
            <v>0</v>
          </cell>
        </row>
        <row r="2359">
          <cell r="C2359">
            <v>4821</v>
          </cell>
          <cell r="D2359" t="str">
            <v>ORMAZA</v>
          </cell>
          <cell r="E2359">
            <v>2018</v>
          </cell>
          <cell r="F2359" t="str">
            <v>OB</v>
          </cell>
          <cell r="G2359" t="str">
            <v>CC SCADA TEDIS.Net VALL HEBRON v4,0</v>
          </cell>
          <cell r="H2359" t="str">
            <v>IND</v>
          </cell>
          <cell r="I2359">
            <v>6</v>
          </cell>
          <cell r="J2359">
            <v>50</v>
          </cell>
          <cell r="K2359">
            <v>0</v>
          </cell>
          <cell r="L2359">
            <v>50</v>
          </cell>
          <cell r="M2359">
            <v>0</v>
          </cell>
          <cell r="N2359" t="str">
            <v>-</v>
          </cell>
          <cell r="O2359" t="str">
            <v>-</v>
          </cell>
          <cell r="P2359" t="str">
            <v>-</v>
          </cell>
          <cell r="Q2359" t="str">
            <v>-</v>
          </cell>
          <cell r="R2359" t="str">
            <v>EDC</v>
          </cell>
          <cell r="S2359" t="str">
            <v>-</v>
          </cell>
          <cell r="T2359" t="str">
            <v>-</v>
          </cell>
          <cell r="U2359">
            <v>43290</v>
          </cell>
          <cell r="V2359">
            <v>43312</v>
          </cell>
          <cell r="W2359">
            <v>43312</v>
          </cell>
          <cell r="X2359">
            <v>22</v>
          </cell>
          <cell r="Y2359"/>
          <cell r="Z2359" t="str">
            <v/>
          </cell>
        </row>
        <row r="2360">
          <cell r="C2360">
            <v>4822</v>
          </cell>
          <cell r="D2360" t="str">
            <v>LERSA</v>
          </cell>
          <cell r="E2360">
            <v>2018</v>
          </cell>
          <cell r="F2360" t="str">
            <v>TA</v>
          </cell>
          <cell r="G2360" t="str">
            <v>RTU C.M.COMFORSA v1.0</v>
          </cell>
          <cell r="H2360" t="str">
            <v>IND</v>
          </cell>
          <cell r="I2360">
            <v>6</v>
          </cell>
          <cell r="J2360">
            <v>14</v>
          </cell>
          <cell r="K2360">
            <v>11.53</v>
          </cell>
          <cell r="L2360">
            <v>2.4700000000000006</v>
          </cell>
          <cell r="M2360">
            <v>0.82357142857142851</v>
          </cell>
          <cell r="N2360" t="str">
            <v>-</v>
          </cell>
          <cell r="O2360" t="str">
            <v>-</v>
          </cell>
          <cell r="P2360" t="str">
            <v>-</v>
          </cell>
          <cell r="Q2360" t="str">
            <v>JMG</v>
          </cell>
          <cell r="R2360" t="str">
            <v>-</v>
          </cell>
          <cell r="S2360" t="str">
            <v>-</v>
          </cell>
          <cell r="T2360" t="str">
            <v>-</v>
          </cell>
          <cell r="U2360">
            <v>43290</v>
          </cell>
          <cell r="V2360">
            <v>43343</v>
          </cell>
          <cell r="W2360">
            <v>43396</v>
          </cell>
          <cell r="X2360">
            <v>52</v>
          </cell>
          <cell r="Y2360">
            <v>43396</v>
          </cell>
          <cell r="Z2360">
            <v>0</v>
          </cell>
        </row>
        <row r="2361">
          <cell r="C2361">
            <v>4823</v>
          </cell>
          <cell r="D2361" t="str">
            <v>LERSA</v>
          </cell>
          <cell r="E2361">
            <v>2018</v>
          </cell>
          <cell r="F2361" t="str">
            <v>TA</v>
          </cell>
          <cell r="G2361" t="str">
            <v>RTU C.M.SODECA v1.0</v>
          </cell>
          <cell r="H2361" t="str">
            <v>IND</v>
          </cell>
          <cell r="I2361"/>
          <cell r="J2361">
            <v>14</v>
          </cell>
          <cell r="K2361">
            <v>20.03</v>
          </cell>
          <cell r="L2361">
            <v>-6.0300000000000011</v>
          </cell>
          <cell r="M2361">
            <v>1.4307142857142858</v>
          </cell>
          <cell r="N2361" t="str">
            <v>-</v>
          </cell>
          <cell r="O2361" t="str">
            <v>-</v>
          </cell>
          <cell r="P2361" t="str">
            <v>-</v>
          </cell>
          <cell r="Q2361" t="str">
            <v>JMG</v>
          </cell>
          <cell r="R2361" t="str">
            <v>-</v>
          </cell>
          <cell r="S2361" t="str">
            <v>-</v>
          </cell>
          <cell r="T2361" t="str">
            <v>-</v>
          </cell>
          <cell r="U2361">
            <v>43290</v>
          </cell>
          <cell r="V2361">
            <v>43343</v>
          </cell>
          <cell r="W2361">
            <v>43398</v>
          </cell>
          <cell r="X2361">
            <v>52</v>
          </cell>
          <cell r="Y2361">
            <v>43398</v>
          </cell>
          <cell r="Z2361">
            <v>0</v>
          </cell>
        </row>
        <row r="2362">
          <cell r="C2362">
            <v>4824</v>
          </cell>
          <cell r="D2362" t="str">
            <v>LERSA</v>
          </cell>
          <cell r="E2362">
            <v>2018</v>
          </cell>
          <cell r="F2362" t="str">
            <v>TA</v>
          </cell>
          <cell r="G2362" t="str">
            <v>CC SCADA LERSA v3.3</v>
          </cell>
          <cell r="H2362" t="str">
            <v>IND</v>
          </cell>
          <cell r="I2362"/>
          <cell r="J2362">
            <v>3</v>
          </cell>
          <cell r="K2362">
            <v>10</v>
          </cell>
          <cell r="L2362">
            <v>-7</v>
          </cell>
          <cell r="M2362">
            <v>3.3333333333333335</v>
          </cell>
          <cell r="N2362" t="str">
            <v>-</v>
          </cell>
          <cell r="O2362" t="str">
            <v>-</v>
          </cell>
          <cell r="P2362" t="str">
            <v>-</v>
          </cell>
          <cell r="Q2362" t="str">
            <v>JMG</v>
          </cell>
          <cell r="R2362" t="str">
            <v>-</v>
          </cell>
          <cell r="S2362" t="str">
            <v>-</v>
          </cell>
          <cell r="T2362" t="str">
            <v>-</v>
          </cell>
          <cell r="U2362">
            <v>43291</v>
          </cell>
          <cell r="V2362">
            <v>43343</v>
          </cell>
          <cell r="W2362">
            <v>43399</v>
          </cell>
          <cell r="X2362">
            <v>51</v>
          </cell>
          <cell r="Y2362">
            <v>43399</v>
          </cell>
          <cell r="Z2362">
            <v>0</v>
          </cell>
        </row>
        <row r="2363">
          <cell r="C2363">
            <v>4825</v>
          </cell>
          <cell r="D2363" t="str">
            <v>ORMAZA</v>
          </cell>
          <cell r="E2363">
            <v>2018</v>
          </cell>
          <cell r="F2363" t="str">
            <v>TA</v>
          </cell>
          <cell r="G2363" t="str">
            <v>CC SCADA TEDIS.Net MARTIN SILVA v1.0</v>
          </cell>
          <cell r="H2363" t="str">
            <v>PPAL</v>
          </cell>
          <cell r="I2363"/>
          <cell r="J2363">
            <v>46</v>
          </cell>
          <cell r="K2363">
            <v>28.5</v>
          </cell>
          <cell r="L2363">
            <v>17.5</v>
          </cell>
          <cell r="M2363">
            <v>0.61956521739130432</v>
          </cell>
          <cell r="N2363" t="str">
            <v>-</v>
          </cell>
          <cell r="O2363" t="str">
            <v>-</v>
          </cell>
          <cell r="P2363" t="str">
            <v>-</v>
          </cell>
          <cell r="Q2363" t="str">
            <v>JMG</v>
          </cell>
          <cell r="R2363" t="str">
            <v>-</v>
          </cell>
          <cell r="S2363" t="str">
            <v>-</v>
          </cell>
          <cell r="T2363" t="str">
            <v>-</v>
          </cell>
          <cell r="U2363">
            <v>43293</v>
          </cell>
          <cell r="V2363">
            <v>43396</v>
          </cell>
          <cell r="W2363">
            <v>43544</v>
          </cell>
          <cell r="X2363">
            <v>101</v>
          </cell>
          <cell r="Y2363">
            <v>43544</v>
          </cell>
          <cell r="Z2363">
            <v>0</v>
          </cell>
        </row>
        <row r="2364">
          <cell r="C2364">
            <v>4826</v>
          </cell>
          <cell r="D2364" t="str">
            <v>ORMAZA</v>
          </cell>
          <cell r="E2364">
            <v>2018</v>
          </cell>
          <cell r="F2364" t="str">
            <v>TA</v>
          </cell>
          <cell r="G2364" t="str">
            <v>Inst. i PEM CC SCADA TEDIS.Net MARTIN SILVA v1.0</v>
          </cell>
          <cell r="H2364" t="str">
            <v>OF4825</v>
          </cell>
          <cell r="I2364"/>
          <cell r="J2364">
            <v>32</v>
          </cell>
          <cell r="K2364">
            <v>20</v>
          </cell>
          <cell r="L2364">
            <v>12</v>
          </cell>
          <cell r="M2364">
            <v>0.625</v>
          </cell>
          <cell r="N2364" t="str">
            <v>-</v>
          </cell>
          <cell r="O2364" t="str">
            <v>-</v>
          </cell>
          <cell r="P2364" t="str">
            <v>-</v>
          </cell>
          <cell r="Q2364" t="str">
            <v>JMG</v>
          </cell>
          <cell r="R2364" t="str">
            <v>-</v>
          </cell>
          <cell r="S2364" t="str">
            <v>-</v>
          </cell>
          <cell r="T2364" t="str">
            <v>-</v>
          </cell>
          <cell r="U2364">
            <v>43293</v>
          </cell>
          <cell r="V2364">
            <v>43396</v>
          </cell>
          <cell r="W2364">
            <v>43553</v>
          </cell>
          <cell r="X2364">
            <v>101</v>
          </cell>
          <cell r="Y2364">
            <v>43553</v>
          </cell>
          <cell r="Z2364">
            <v>0</v>
          </cell>
        </row>
        <row r="2365">
          <cell r="C2365">
            <v>4827</v>
          </cell>
          <cell r="D2365" t="str">
            <v>SITEL</v>
          </cell>
          <cell r="E2365">
            <v>2018</v>
          </cell>
          <cell r="F2365" t="str">
            <v>TA</v>
          </cell>
          <cell r="G2365" t="str">
            <v>DESENV. SW TEDIS.Net, SystemExportService v1.46</v>
          </cell>
          <cell r="H2365" t="str">
            <v>OF3528</v>
          </cell>
          <cell r="I2365"/>
          <cell r="J2365">
            <v>80</v>
          </cell>
          <cell r="K2365">
            <v>38</v>
          </cell>
          <cell r="L2365">
            <v>42</v>
          </cell>
          <cell r="M2365">
            <v>0.47499999999999998</v>
          </cell>
          <cell r="N2365" t="str">
            <v>-</v>
          </cell>
          <cell r="O2365" t="str">
            <v>-</v>
          </cell>
          <cell r="P2365" t="str">
            <v>-</v>
          </cell>
          <cell r="Q2365" t="str">
            <v>AP</v>
          </cell>
          <cell r="R2365" t="str">
            <v>-</v>
          </cell>
          <cell r="S2365" t="str">
            <v>-</v>
          </cell>
          <cell r="T2365" t="str">
            <v>-</v>
          </cell>
          <cell r="U2365">
            <v>43293</v>
          </cell>
          <cell r="V2365">
            <v>43312</v>
          </cell>
          <cell r="W2365">
            <v>43371</v>
          </cell>
          <cell r="X2365">
            <v>19</v>
          </cell>
          <cell r="Y2365">
            <v>43371</v>
          </cell>
          <cell r="Z2365">
            <v>0</v>
          </cell>
        </row>
        <row r="2366">
          <cell r="C2366">
            <v>4828</v>
          </cell>
          <cell r="D2366" t="str">
            <v>TIRCAN</v>
          </cell>
          <cell r="E2366">
            <v>2018</v>
          </cell>
          <cell r="F2366" t="str">
            <v>TA</v>
          </cell>
          <cell r="G2366" t="str">
            <v>Rep. TD S.E. MERUELO - COG. TIRCANTABRIA</v>
          </cell>
          <cell r="H2366" t="str">
            <v>IND</v>
          </cell>
          <cell r="I2366"/>
          <cell r="J2366">
            <v>12</v>
          </cell>
          <cell r="K2366">
            <v>7.58</v>
          </cell>
          <cell r="L2366">
            <v>4.42</v>
          </cell>
          <cell r="M2366">
            <v>0.63166666666666671</v>
          </cell>
          <cell r="N2366" t="str">
            <v>-</v>
          </cell>
          <cell r="O2366" t="str">
            <v>-</v>
          </cell>
          <cell r="P2366" t="str">
            <v>EMM</v>
          </cell>
          <cell r="Q2366" t="str">
            <v>-</v>
          </cell>
          <cell r="R2366" t="str">
            <v>-</v>
          </cell>
          <cell r="S2366" t="str">
            <v>-</v>
          </cell>
          <cell r="T2366" t="str">
            <v>-</v>
          </cell>
          <cell r="U2366">
            <v>43285</v>
          </cell>
          <cell r="V2366">
            <v>43301</v>
          </cell>
          <cell r="W2366">
            <v>43301</v>
          </cell>
          <cell r="X2366">
            <v>16</v>
          </cell>
          <cell r="Y2366">
            <v>43301</v>
          </cell>
          <cell r="Z2366">
            <v>0</v>
          </cell>
        </row>
        <row r="2367">
          <cell r="C2367">
            <v>4829</v>
          </cell>
          <cell r="D2367" t="str">
            <v>AGRENE</v>
          </cell>
          <cell r="E2367">
            <v>2018</v>
          </cell>
          <cell r="F2367" t="str">
            <v>TA</v>
          </cell>
          <cell r="G2367" t="str">
            <v>RTU S.E. PLA DE L'ESTANY v3.0</v>
          </cell>
          <cell r="H2367" t="str">
            <v>IND</v>
          </cell>
          <cell r="I2367"/>
          <cell r="J2367">
            <v>15</v>
          </cell>
          <cell r="K2367">
            <v>37.75</v>
          </cell>
          <cell r="L2367">
            <v>-22.75</v>
          </cell>
          <cell r="M2367">
            <v>2.5166666666666666</v>
          </cell>
          <cell r="N2367" t="str">
            <v>-</v>
          </cell>
          <cell r="O2367" t="str">
            <v>-</v>
          </cell>
          <cell r="P2367" t="str">
            <v>-</v>
          </cell>
          <cell r="Q2367" t="str">
            <v>-</v>
          </cell>
          <cell r="R2367" t="str">
            <v>EDC</v>
          </cell>
          <cell r="S2367" t="str">
            <v>-</v>
          </cell>
          <cell r="T2367" t="str">
            <v>-</v>
          </cell>
          <cell r="U2367">
            <v>43298</v>
          </cell>
          <cell r="V2367">
            <v>43329</v>
          </cell>
          <cell r="W2367">
            <v>43474</v>
          </cell>
          <cell r="X2367">
            <v>30</v>
          </cell>
          <cell r="Y2367">
            <v>43474</v>
          </cell>
          <cell r="Z2367">
            <v>0</v>
          </cell>
        </row>
        <row r="2368">
          <cell r="C2368">
            <v>4830</v>
          </cell>
          <cell r="D2368" t="str">
            <v>EOSPIT</v>
          </cell>
          <cell r="E2368">
            <v>2018</v>
          </cell>
          <cell r="F2368" t="str">
            <v>TA</v>
          </cell>
          <cell r="G2368" t="str">
            <v>CC SCADA TEDIS.Net EOSA-PITARCH v1.1</v>
          </cell>
          <cell r="H2368" t="str">
            <v>PPAL</v>
          </cell>
          <cell r="I2368"/>
          <cell r="J2368">
            <v>4</v>
          </cell>
          <cell r="K2368">
            <v>3.92</v>
          </cell>
          <cell r="L2368">
            <v>8.0000000000000071E-2</v>
          </cell>
          <cell r="M2368">
            <v>0.98</v>
          </cell>
          <cell r="N2368" t="str">
            <v>-</v>
          </cell>
          <cell r="O2368" t="str">
            <v>-</v>
          </cell>
          <cell r="P2368" t="str">
            <v>-</v>
          </cell>
          <cell r="Q2368" t="str">
            <v>-</v>
          </cell>
          <cell r="R2368" t="str">
            <v>EDC</v>
          </cell>
          <cell r="S2368" t="str">
            <v>-</v>
          </cell>
          <cell r="T2368" t="str">
            <v>-</v>
          </cell>
          <cell r="U2368">
            <v>43299</v>
          </cell>
          <cell r="V2368">
            <v>43384</v>
          </cell>
          <cell r="W2368">
            <v>44174</v>
          </cell>
          <cell r="X2368">
            <v>83</v>
          </cell>
          <cell r="Y2368">
            <v>44174</v>
          </cell>
          <cell r="Z2368">
            <v>0</v>
          </cell>
        </row>
        <row r="2369">
          <cell r="C2369">
            <v>4831</v>
          </cell>
          <cell r="D2369" t="str">
            <v>SITEL</v>
          </cell>
          <cell r="E2369">
            <v>2018</v>
          </cell>
          <cell r="F2369" t="str">
            <v>TA</v>
          </cell>
          <cell r="G2369" t="str">
            <v>Desenv. SW TEDIS.Net, SimulaPowerFlowService v1.50</v>
          </cell>
          <cell r="H2369" t="str">
            <v>OF4830</v>
          </cell>
          <cell r="I2369"/>
          <cell r="J2369">
            <v>42</v>
          </cell>
          <cell r="K2369">
            <v>147.41999999999999</v>
          </cell>
          <cell r="L2369">
            <v>-105.41999999999999</v>
          </cell>
          <cell r="M2369">
            <v>3.51</v>
          </cell>
          <cell r="N2369" t="str">
            <v>-</v>
          </cell>
          <cell r="O2369" t="str">
            <v>-</v>
          </cell>
          <cell r="P2369" t="str">
            <v>-</v>
          </cell>
          <cell r="Q2369" t="str">
            <v>-</v>
          </cell>
          <cell r="R2369" t="str">
            <v>EDC</v>
          </cell>
          <cell r="S2369" t="str">
            <v>-</v>
          </cell>
          <cell r="T2369" t="str">
            <v>-</v>
          </cell>
          <cell r="U2369">
            <v>43299</v>
          </cell>
          <cell r="V2369">
            <v>43384</v>
          </cell>
          <cell r="W2369">
            <v>44174</v>
          </cell>
          <cell r="X2369">
            <v>83</v>
          </cell>
          <cell r="Y2369">
            <v>44174</v>
          </cell>
          <cell r="Z2369">
            <v>0</v>
          </cell>
        </row>
        <row r="2370">
          <cell r="C2370">
            <v>4832</v>
          </cell>
          <cell r="D2370" t="str">
            <v>EMSA</v>
          </cell>
          <cell r="E2370">
            <v>2018</v>
          </cell>
          <cell r="F2370" t="str">
            <v>TA</v>
          </cell>
          <cell r="G2370" t="str">
            <v>Reparacio CAP32-48 N/S 69-2017 CT TORREVELILLA</v>
          </cell>
          <cell r="H2370" t="str">
            <v>IND</v>
          </cell>
          <cell r="I2370"/>
          <cell r="J2370">
            <v>1</v>
          </cell>
          <cell r="K2370">
            <v>1</v>
          </cell>
          <cell r="L2370">
            <v>0</v>
          </cell>
          <cell r="M2370">
            <v>1</v>
          </cell>
          <cell r="N2370" t="str">
            <v>-</v>
          </cell>
          <cell r="O2370" t="str">
            <v>-</v>
          </cell>
          <cell r="P2370" t="str">
            <v>EMM</v>
          </cell>
          <cell r="Q2370" t="str">
            <v>-</v>
          </cell>
          <cell r="R2370" t="str">
            <v>-</v>
          </cell>
          <cell r="S2370" t="str">
            <v>-</v>
          </cell>
          <cell r="T2370" t="str">
            <v>-</v>
          </cell>
          <cell r="U2370">
            <v>43300</v>
          </cell>
          <cell r="V2370">
            <v>43300</v>
          </cell>
          <cell r="W2370">
            <v>43300</v>
          </cell>
          <cell r="X2370">
            <v>0</v>
          </cell>
          <cell r="Y2370">
            <v>43300</v>
          </cell>
          <cell r="Z2370">
            <v>0</v>
          </cell>
        </row>
        <row r="2371">
          <cell r="C2371">
            <v>4833</v>
          </cell>
          <cell r="D2371" t="str">
            <v>EMSA</v>
          </cell>
          <cell r="E2371">
            <v>2018</v>
          </cell>
          <cell r="F2371" t="str">
            <v>TA</v>
          </cell>
          <cell r="G2371" t="str">
            <v>Reparacio CAP32-48 N/S 763-2012 CT MONROYO</v>
          </cell>
          <cell r="H2371" t="str">
            <v>IND</v>
          </cell>
          <cell r="I2371"/>
          <cell r="J2371">
            <v>1</v>
          </cell>
          <cell r="K2371">
            <v>1</v>
          </cell>
          <cell r="L2371">
            <v>0</v>
          </cell>
          <cell r="M2371">
            <v>1</v>
          </cell>
          <cell r="N2371" t="str">
            <v>-</v>
          </cell>
          <cell r="O2371" t="str">
            <v>-</v>
          </cell>
          <cell r="P2371" t="str">
            <v>EMM</v>
          </cell>
          <cell r="Q2371" t="str">
            <v>-</v>
          </cell>
          <cell r="R2371" t="str">
            <v>-</v>
          </cell>
          <cell r="S2371" t="str">
            <v>-</v>
          </cell>
          <cell r="T2371" t="str">
            <v>-</v>
          </cell>
          <cell r="U2371">
            <v>43300</v>
          </cell>
          <cell r="V2371">
            <v>43300</v>
          </cell>
          <cell r="W2371">
            <v>43300</v>
          </cell>
          <cell r="X2371">
            <v>0</v>
          </cell>
          <cell r="Y2371">
            <v>43300</v>
          </cell>
          <cell r="Z2371">
            <v>0</v>
          </cell>
        </row>
        <row r="2372">
          <cell r="C2372">
            <v>4834</v>
          </cell>
          <cell r="D2372" t="str">
            <v>EMSA</v>
          </cell>
          <cell r="E2372">
            <v>2018</v>
          </cell>
          <cell r="F2372" t="str">
            <v>TA</v>
          </cell>
          <cell r="G2372" t="str">
            <v>Reparacio CAP32-48 N/S 1130-2011 CT CAÑADA</v>
          </cell>
          <cell r="H2372" t="str">
            <v>IND</v>
          </cell>
          <cell r="I2372"/>
          <cell r="J2372">
            <v>1</v>
          </cell>
          <cell r="K2372">
            <v>1</v>
          </cell>
          <cell r="L2372">
            <v>0</v>
          </cell>
          <cell r="M2372">
            <v>1</v>
          </cell>
          <cell r="N2372" t="str">
            <v>-</v>
          </cell>
          <cell r="O2372" t="str">
            <v>-</v>
          </cell>
          <cell r="P2372" t="str">
            <v>EMM</v>
          </cell>
          <cell r="Q2372" t="str">
            <v>-</v>
          </cell>
          <cell r="R2372" t="str">
            <v>-</v>
          </cell>
          <cell r="S2372" t="str">
            <v>-</v>
          </cell>
          <cell r="T2372" t="str">
            <v>-</v>
          </cell>
          <cell r="U2372">
            <v>43300</v>
          </cell>
          <cell r="V2372">
            <v>43300</v>
          </cell>
          <cell r="W2372">
            <v>43300</v>
          </cell>
          <cell r="X2372">
            <v>0</v>
          </cell>
          <cell r="Y2372">
            <v>43300</v>
          </cell>
          <cell r="Z2372">
            <v>0</v>
          </cell>
        </row>
        <row r="2373">
          <cell r="C2373">
            <v>4835</v>
          </cell>
          <cell r="D2373" t="str">
            <v>EMSA</v>
          </cell>
          <cell r="E2373">
            <v>2018</v>
          </cell>
          <cell r="F2373" t="str">
            <v>TA</v>
          </cell>
          <cell r="G2373" t="str">
            <v>Reparacio CAP32-48 N/S 1141-2011 SE ALBAGUES</v>
          </cell>
          <cell r="H2373" t="str">
            <v>IND</v>
          </cell>
          <cell r="I2373"/>
          <cell r="J2373">
            <v>1.25</v>
          </cell>
          <cell r="K2373">
            <v>1.25</v>
          </cell>
          <cell r="L2373">
            <v>0</v>
          </cell>
          <cell r="M2373">
            <v>1</v>
          </cell>
          <cell r="N2373" t="str">
            <v>-</v>
          </cell>
          <cell r="O2373" t="str">
            <v>-</v>
          </cell>
          <cell r="P2373" t="str">
            <v>EMM</v>
          </cell>
          <cell r="Q2373" t="str">
            <v>-</v>
          </cell>
          <cell r="R2373" t="str">
            <v>-</v>
          </cell>
          <cell r="S2373" t="str">
            <v>-</v>
          </cell>
          <cell r="T2373" t="str">
            <v>-</v>
          </cell>
          <cell r="U2373">
            <v>43300</v>
          </cell>
          <cell r="V2373">
            <v>43300</v>
          </cell>
          <cell r="W2373">
            <v>43300</v>
          </cell>
          <cell r="X2373">
            <v>0</v>
          </cell>
          <cell r="Y2373">
            <v>43300</v>
          </cell>
          <cell r="Z2373">
            <v>0</v>
          </cell>
        </row>
        <row r="2374">
          <cell r="C2374">
            <v>4836</v>
          </cell>
          <cell r="D2374" t="str">
            <v>EMSA</v>
          </cell>
          <cell r="E2374">
            <v>2018</v>
          </cell>
          <cell r="F2374" t="str">
            <v>TA</v>
          </cell>
          <cell r="G2374" t="str">
            <v>Reparacio CAP32-48 N/S 794-2012 CT HOYA DE LUCO</v>
          </cell>
          <cell r="H2374" t="str">
            <v>IND</v>
          </cell>
          <cell r="I2374"/>
          <cell r="J2374">
            <v>1</v>
          </cell>
          <cell r="K2374">
            <v>1</v>
          </cell>
          <cell r="L2374">
            <v>0</v>
          </cell>
          <cell r="M2374">
            <v>1</v>
          </cell>
          <cell r="N2374" t="str">
            <v>-</v>
          </cell>
          <cell r="O2374" t="str">
            <v>-</v>
          </cell>
          <cell r="P2374" t="str">
            <v>EMM</v>
          </cell>
          <cell r="Q2374" t="str">
            <v>-</v>
          </cell>
          <cell r="R2374" t="str">
            <v>-</v>
          </cell>
          <cell r="S2374" t="str">
            <v>-</v>
          </cell>
          <cell r="T2374" t="str">
            <v>-</v>
          </cell>
          <cell r="U2374">
            <v>43300</v>
          </cell>
          <cell r="V2374">
            <v>43300</v>
          </cell>
          <cell r="W2374">
            <v>43300</v>
          </cell>
          <cell r="X2374">
            <v>0</v>
          </cell>
          <cell r="Y2374">
            <v>44031</v>
          </cell>
          <cell r="Z2374">
            <v>720</v>
          </cell>
        </row>
        <row r="2375">
          <cell r="C2375">
            <v>4837</v>
          </cell>
          <cell r="D2375" t="str">
            <v>ORMAZA</v>
          </cell>
          <cell r="E2375">
            <v>2018</v>
          </cell>
          <cell r="F2375" t="str">
            <v>TA</v>
          </cell>
          <cell r="G2375" t="str">
            <v>CC SCADA TEDIS.Net JJ.TARRAGONA v1.1</v>
          </cell>
          <cell r="H2375" t="str">
            <v>PPAL</v>
          </cell>
          <cell r="I2375"/>
          <cell r="J2375">
            <v>5.5</v>
          </cell>
          <cell r="K2375">
            <v>7.42</v>
          </cell>
          <cell r="L2375">
            <v>-1.92</v>
          </cell>
          <cell r="M2375">
            <v>1.3490909090909091</v>
          </cell>
          <cell r="N2375" t="str">
            <v>-</v>
          </cell>
          <cell r="O2375" t="str">
            <v>-</v>
          </cell>
          <cell r="P2375" t="str">
            <v>-</v>
          </cell>
          <cell r="Q2375" t="str">
            <v>JMG</v>
          </cell>
          <cell r="R2375" t="str">
            <v>-</v>
          </cell>
          <cell r="S2375" t="str">
            <v>-</v>
          </cell>
          <cell r="T2375" t="str">
            <v>-</v>
          </cell>
          <cell r="U2375">
            <v>43300</v>
          </cell>
          <cell r="V2375">
            <v>43361</v>
          </cell>
          <cell r="W2375">
            <v>44084</v>
          </cell>
          <cell r="X2375">
            <v>59</v>
          </cell>
          <cell r="Y2375">
            <v>44084</v>
          </cell>
          <cell r="Z2375">
            <v>0</v>
          </cell>
        </row>
        <row r="2376">
          <cell r="C2376">
            <v>4838</v>
          </cell>
          <cell r="D2376" t="str">
            <v>ORMAZA</v>
          </cell>
          <cell r="E2376">
            <v>2018</v>
          </cell>
          <cell r="F2376" t="str">
            <v>TA</v>
          </cell>
          <cell r="G2376" t="str">
            <v>Inst. i PEM CC SCADA TEDIS.Net JJ.TARRAGONA v1.1</v>
          </cell>
          <cell r="H2376" t="str">
            <v>OF4837</v>
          </cell>
          <cell r="I2376"/>
          <cell r="J2376">
            <v>8</v>
          </cell>
          <cell r="K2376">
            <v>5.75</v>
          </cell>
          <cell r="L2376">
            <v>2.25</v>
          </cell>
          <cell r="M2376">
            <v>0.71875</v>
          </cell>
          <cell r="N2376" t="str">
            <v>-</v>
          </cell>
          <cell r="O2376" t="str">
            <v>-</v>
          </cell>
          <cell r="P2376" t="str">
            <v>-</v>
          </cell>
          <cell r="Q2376" t="str">
            <v>JMG</v>
          </cell>
          <cell r="R2376" t="str">
            <v>-</v>
          </cell>
          <cell r="S2376" t="str">
            <v>-</v>
          </cell>
          <cell r="T2376" t="str">
            <v>-</v>
          </cell>
          <cell r="U2376">
            <v>43300</v>
          </cell>
          <cell r="V2376">
            <v>43361</v>
          </cell>
          <cell r="W2376">
            <v>43873</v>
          </cell>
          <cell r="X2376">
            <v>59</v>
          </cell>
          <cell r="Y2376">
            <v>43873</v>
          </cell>
          <cell r="Z2376">
            <v>0</v>
          </cell>
        </row>
        <row r="2377">
          <cell r="C2377"/>
          <cell r="D2377"/>
          <cell r="E2377"/>
          <cell r="F2377"/>
          <cell r="G2377"/>
          <cell r="H2377"/>
          <cell r="I2377"/>
          <cell r="J2377">
            <v>379.75</v>
          </cell>
          <cell r="K2377">
            <v>401.26000000000005</v>
          </cell>
          <cell r="L2377">
            <v>-21.510000000000048</v>
          </cell>
          <cell r="M2377"/>
          <cell r="N2377"/>
          <cell r="O2377"/>
          <cell r="P2377"/>
          <cell r="Q2377"/>
          <cell r="R2377"/>
          <cell r="S2377"/>
          <cell r="T2377"/>
          <cell r="U2377"/>
          <cell r="V2377"/>
          <cell r="W2377"/>
          <cell r="X2377"/>
          <cell r="Y2377"/>
          <cell r="Z2377">
            <v>720</v>
          </cell>
        </row>
        <row r="2378">
          <cell r="H2378"/>
          <cell r="L2378"/>
          <cell r="M2378"/>
          <cell r="Z2378"/>
        </row>
        <row r="2379">
          <cell r="D2379"/>
          <cell r="E2379"/>
          <cell r="F2379"/>
          <cell r="G2379"/>
          <cell r="H2379"/>
          <cell r="I2379"/>
          <cell r="J2379"/>
          <cell r="K2379"/>
          <cell r="L2379"/>
          <cell r="M2379"/>
          <cell r="N2379"/>
          <cell r="O2379"/>
          <cell r="P2379"/>
          <cell r="Q2379"/>
          <cell r="R2379"/>
          <cell r="S2379"/>
          <cell r="T2379"/>
          <cell r="U2379"/>
          <cell r="Z2379"/>
        </row>
        <row r="2380">
          <cell r="D2380"/>
          <cell r="E2380"/>
          <cell r="F2380"/>
          <cell r="G2380"/>
          <cell r="H2380"/>
          <cell r="I2380"/>
          <cell r="J2380"/>
          <cell r="K2380"/>
          <cell r="N2380" t="str">
            <v>APROVISIONAMENTS</v>
          </cell>
          <cell r="O2380" t="str">
            <v>ADMINISTRACIO</v>
          </cell>
          <cell r="P2380" t="str">
            <v>OPERACIONS</v>
          </cell>
          <cell r="Q2380" t="str">
            <v>IMPLEMENTACIO</v>
          </cell>
          <cell r="R2380" t="str">
            <v>DESENVOLUPAMENT</v>
          </cell>
          <cell r="S2380" t="str">
            <v>COMERCIAL</v>
          </cell>
          <cell r="T2380" t="str">
            <v>CONSUL.TELCOMUNIC.</v>
          </cell>
          <cell r="U2380"/>
          <cell r="Z2380"/>
        </row>
        <row r="2381">
          <cell r="N2381"/>
          <cell r="O2381"/>
          <cell r="P2381"/>
          <cell r="Q2381"/>
          <cell r="R2381"/>
          <cell r="S2381"/>
          <cell r="T2381"/>
          <cell r="U2381"/>
          <cell r="Z2381"/>
        </row>
        <row r="2382">
          <cell r="N2382"/>
          <cell r="O2382"/>
          <cell r="P2382"/>
          <cell r="Q2382"/>
          <cell r="R2382"/>
          <cell r="S2382"/>
          <cell r="T2382"/>
          <cell r="U2382"/>
          <cell r="Z2382"/>
        </row>
        <row r="2383">
          <cell r="N2383"/>
          <cell r="O2383"/>
          <cell r="P2383"/>
          <cell r="Q2383"/>
          <cell r="R2383"/>
          <cell r="S2383"/>
          <cell r="T2383"/>
          <cell r="U2383"/>
          <cell r="Z2383"/>
        </row>
        <row r="2384">
          <cell r="E2384"/>
          <cell r="F2384"/>
          <cell r="G2384"/>
          <cell r="H2384"/>
          <cell r="I2384"/>
          <cell r="J2384"/>
          <cell r="K2384"/>
          <cell r="L2384"/>
          <cell r="M2384"/>
          <cell r="N2384"/>
          <cell r="O2384"/>
          <cell r="P2384"/>
          <cell r="Q2384"/>
          <cell r="R2384"/>
          <cell r="S2384"/>
          <cell r="T2384"/>
          <cell r="U2384"/>
          <cell r="Z2384"/>
        </row>
        <row r="2385">
          <cell r="E2385" t="str">
            <v>Projectes (EXTERNS) en curs 2.018</v>
          </cell>
          <cell r="F2385"/>
          <cell r="G2385"/>
          <cell r="H2385"/>
          <cell r="I2385"/>
          <cell r="J2385"/>
          <cell r="K2385"/>
          <cell r="L2385"/>
          <cell r="M2385"/>
          <cell r="N2385"/>
          <cell r="O2385"/>
          <cell r="P2385"/>
          <cell r="Q2385"/>
          <cell r="R2385"/>
          <cell r="S2385"/>
          <cell r="T2385"/>
          <cell r="U2385"/>
          <cell r="Z2385"/>
        </row>
        <row r="2386">
          <cell r="N2386"/>
          <cell r="O2386"/>
          <cell r="P2386"/>
          <cell r="Q2386"/>
          <cell r="R2386"/>
          <cell r="S2386"/>
          <cell r="T2386"/>
          <cell r="U2386"/>
          <cell r="Z2386"/>
        </row>
        <row r="2387">
          <cell r="C2387"/>
          <cell r="D2387"/>
          <cell r="E2387"/>
          <cell r="F2387"/>
          <cell r="G2387"/>
          <cell r="H2387"/>
          <cell r="I2387"/>
          <cell r="J2387"/>
          <cell r="K2387"/>
          <cell r="L2387"/>
          <cell r="M2387"/>
          <cell r="N2387"/>
          <cell r="O2387"/>
          <cell r="P2387"/>
          <cell r="Q2387"/>
          <cell r="R2387"/>
          <cell r="S2387"/>
          <cell r="T2387"/>
          <cell r="U2387"/>
          <cell r="V2387"/>
          <cell r="W2387"/>
          <cell r="X2387"/>
          <cell r="Y2387"/>
          <cell r="Z2387"/>
        </row>
        <row r="2388">
          <cell r="C2388" t="str">
            <v>OF</v>
          </cell>
          <cell r="D2388" t="str">
            <v>CLIENT</v>
          </cell>
          <cell r="E2388" t="str">
            <v>ANY</v>
          </cell>
          <cell r="F2388" t="str">
            <v>STATUS</v>
          </cell>
          <cell r="G2388" t="str">
            <v>PROJECTE</v>
          </cell>
          <cell r="H2388" t="str">
            <v>TIPUS OF o DEPENDENCIA</v>
          </cell>
          <cell r="I2388"/>
          <cell r="J2388" t="str">
            <v>PREV</v>
          </cell>
          <cell r="K2388" t="str">
            <v>TOTAL</v>
          </cell>
          <cell r="L2388" t="str">
            <v>DESV</v>
          </cell>
          <cell r="M2388" t="str">
            <v>AVANÇ</v>
          </cell>
          <cell r="N2388" t="str">
            <v>DPT. IMPLICATS</v>
          </cell>
          <cell r="O2388"/>
          <cell r="P2388"/>
          <cell r="Q2388"/>
          <cell r="R2388"/>
          <cell r="S2388"/>
          <cell r="T2388"/>
          <cell r="U2388" t="str">
            <v>DATA</v>
          </cell>
          <cell r="V2388" t="str">
            <v>DATA</v>
          </cell>
          <cell r="W2388" t="str">
            <v>DATA</v>
          </cell>
          <cell r="X2388" t="str">
            <v>DURADA</v>
          </cell>
          <cell r="Y2388" t="str">
            <v>DATA</v>
          </cell>
          <cell r="Z2388" t="str">
            <v>DESVIAC.</v>
          </cell>
        </row>
        <row r="2389">
          <cell r="C2389"/>
          <cell r="D2389"/>
          <cell r="E2389"/>
          <cell r="F2389"/>
          <cell r="G2389"/>
          <cell r="H2389"/>
          <cell r="I2389"/>
          <cell r="J2389"/>
          <cell r="K2389" t="str">
            <v>REAL</v>
          </cell>
          <cell r="L2389"/>
          <cell r="M2389"/>
          <cell r="N2389"/>
          <cell r="O2389"/>
          <cell r="P2389"/>
          <cell r="Q2389"/>
          <cell r="R2389"/>
          <cell r="S2389"/>
          <cell r="T2389"/>
          <cell r="U2389" t="str">
            <v>INICI</v>
          </cell>
          <cell r="V2389" t="str">
            <v>ENTREGA</v>
          </cell>
          <cell r="W2389" t="str">
            <v>REVISADA</v>
          </cell>
          <cell r="X2389"/>
          <cell r="Y2389" t="str">
            <v>ACCEP.</v>
          </cell>
          <cell r="Z2389"/>
        </row>
        <row r="2390">
          <cell r="C2390"/>
          <cell r="D2390"/>
          <cell r="E2390"/>
          <cell r="F2390"/>
          <cell r="G2390"/>
          <cell r="H2390"/>
          <cell r="I2390"/>
          <cell r="J2390"/>
          <cell r="K2390"/>
          <cell r="L2390"/>
          <cell r="M2390"/>
          <cell r="N2390"/>
          <cell r="O2390"/>
          <cell r="P2390"/>
          <cell r="Q2390"/>
          <cell r="R2390"/>
          <cell r="S2390"/>
          <cell r="T2390"/>
          <cell r="U2390"/>
          <cell r="V2390"/>
          <cell r="W2390"/>
          <cell r="X2390"/>
          <cell r="Y2390"/>
          <cell r="Z2390"/>
        </row>
        <row r="2391">
          <cell r="C2391">
            <v>4839</v>
          </cell>
          <cell r="D2391" t="str">
            <v>ORMAZA</v>
          </cell>
          <cell r="E2391">
            <v>2018</v>
          </cell>
          <cell r="F2391" t="str">
            <v>TA</v>
          </cell>
          <cell r="G2391" t="str">
            <v>CC SCADA TEDIS.Net UNIV.PANAMA v1.1</v>
          </cell>
          <cell r="H2391" t="str">
            <v>IND</v>
          </cell>
          <cell r="I2391"/>
          <cell r="J2391">
            <v>6</v>
          </cell>
          <cell r="K2391">
            <v>4.5</v>
          </cell>
          <cell r="L2391">
            <v>1.5</v>
          </cell>
          <cell r="M2391">
            <v>0.75</v>
          </cell>
          <cell r="N2391" t="str">
            <v>-</v>
          </cell>
          <cell r="O2391" t="str">
            <v>-</v>
          </cell>
          <cell r="P2391" t="str">
            <v>-</v>
          </cell>
          <cell r="Q2391" t="str">
            <v>JMT</v>
          </cell>
          <cell r="R2391" t="str">
            <v>-</v>
          </cell>
          <cell r="S2391" t="str">
            <v>-</v>
          </cell>
          <cell r="T2391" t="str">
            <v>-</v>
          </cell>
          <cell r="U2391">
            <v>43299</v>
          </cell>
          <cell r="V2391">
            <v>43308</v>
          </cell>
          <cell r="W2391">
            <v>43353</v>
          </cell>
          <cell r="X2391">
            <v>9</v>
          </cell>
          <cell r="Y2391">
            <v>43353</v>
          </cell>
          <cell r="Z2391">
            <v>0</v>
          </cell>
        </row>
        <row r="2392">
          <cell r="C2392">
            <v>4840</v>
          </cell>
          <cell r="D2392" t="str">
            <v>EOSPIT</v>
          </cell>
          <cell r="E2392">
            <v>2018</v>
          </cell>
          <cell r="F2392" t="str">
            <v>TA</v>
          </cell>
          <cell r="G2392" t="str">
            <v>Reparacio. DISTRAC N/S: 68-2013</v>
          </cell>
          <cell r="H2392" t="str">
            <v>IND</v>
          </cell>
          <cell r="I2392"/>
          <cell r="J2392">
            <v>1.25</v>
          </cell>
          <cell r="K2392">
            <v>1.25</v>
          </cell>
          <cell r="L2392">
            <v>0</v>
          </cell>
          <cell r="M2392">
            <v>1</v>
          </cell>
          <cell r="N2392" t="str">
            <v>-</v>
          </cell>
          <cell r="O2392" t="str">
            <v>-</v>
          </cell>
          <cell r="P2392" t="str">
            <v>EMM</v>
          </cell>
          <cell r="Q2392" t="str">
            <v>-</v>
          </cell>
          <cell r="R2392" t="str">
            <v>-</v>
          </cell>
          <cell r="S2392" t="str">
            <v>-</v>
          </cell>
          <cell r="T2392" t="str">
            <v>-</v>
          </cell>
          <cell r="U2392">
            <v>43301</v>
          </cell>
          <cell r="V2392">
            <v>43301</v>
          </cell>
          <cell r="W2392">
            <v>43301</v>
          </cell>
          <cell r="X2392">
            <v>0</v>
          </cell>
          <cell r="Y2392">
            <v>43301</v>
          </cell>
          <cell r="Z2392">
            <v>0</v>
          </cell>
        </row>
        <row r="2393">
          <cell r="C2393">
            <v>4841</v>
          </cell>
          <cell r="D2393" t="str">
            <v>EOSPIT</v>
          </cell>
          <cell r="E2393">
            <v>2018</v>
          </cell>
          <cell r="F2393" t="str">
            <v>TA</v>
          </cell>
          <cell r="G2393" t="str">
            <v>Reparacio CAP32 N/S: 1124-2011</v>
          </cell>
          <cell r="H2393" t="str">
            <v>IND</v>
          </cell>
          <cell r="I2393"/>
          <cell r="J2393">
            <v>1</v>
          </cell>
          <cell r="K2393">
            <v>0.75</v>
          </cell>
          <cell r="L2393">
            <v>0.25</v>
          </cell>
          <cell r="M2393">
            <v>0.75</v>
          </cell>
          <cell r="N2393" t="str">
            <v>-</v>
          </cell>
          <cell r="O2393" t="str">
            <v>-</v>
          </cell>
          <cell r="P2393" t="str">
            <v>EMM</v>
          </cell>
          <cell r="Q2393" t="str">
            <v>-</v>
          </cell>
          <cell r="R2393" t="str">
            <v>-</v>
          </cell>
          <cell r="S2393" t="str">
            <v>-</v>
          </cell>
          <cell r="T2393" t="str">
            <v>-</v>
          </cell>
          <cell r="U2393">
            <v>43301</v>
          </cell>
          <cell r="V2393">
            <v>43301</v>
          </cell>
          <cell r="W2393">
            <v>43301</v>
          </cell>
          <cell r="X2393">
            <v>0</v>
          </cell>
          <cell r="Y2393">
            <v>43301</v>
          </cell>
          <cell r="Z2393">
            <v>0</v>
          </cell>
        </row>
        <row r="2394">
          <cell r="C2394">
            <v>4842</v>
          </cell>
          <cell r="D2394" t="str">
            <v>EOSPIT</v>
          </cell>
          <cell r="E2394">
            <v>2018</v>
          </cell>
          <cell r="F2394" t="str">
            <v>TA</v>
          </cell>
          <cell r="G2394" t="str">
            <v>Reparacio CAP32 N/S: 60-2017</v>
          </cell>
          <cell r="H2394" t="str">
            <v>IND</v>
          </cell>
          <cell r="I2394"/>
          <cell r="J2394">
            <v>1</v>
          </cell>
          <cell r="K2394">
            <v>1</v>
          </cell>
          <cell r="L2394">
            <v>0</v>
          </cell>
          <cell r="M2394">
            <v>1</v>
          </cell>
          <cell r="N2394" t="str">
            <v>-</v>
          </cell>
          <cell r="O2394" t="str">
            <v>-</v>
          </cell>
          <cell r="P2394" t="str">
            <v>EMM</v>
          </cell>
          <cell r="Q2394" t="str">
            <v>-</v>
          </cell>
          <cell r="R2394" t="str">
            <v>-</v>
          </cell>
          <cell r="S2394" t="str">
            <v>-</v>
          </cell>
          <cell r="T2394" t="str">
            <v>-</v>
          </cell>
          <cell r="U2394">
            <v>43301</v>
          </cell>
          <cell r="V2394">
            <v>43301</v>
          </cell>
          <cell r="W2394">
            <v>43301</v>
          </cell>
          <cell r="X2394">
            <v>0</v>
          </cell>
          <cell r="Y2394">
            <v>43301</v>
          </cell>
          <cell r="Z2394">
            <v>0</v>
          </cell>
        </row>
        <row r="2395">
          <cell r="C2395">
            <v>4843</v>
          </cell>
          <cell r="D2395" t="str">
            <v>EOSPIT</v>
          </cell>
          <cell r="E2395">
            <v>2018</v>
          </cell>
          <cell r="F2395" t="str">
            <v>TA</v>
          </cell>
          <cell r="G2395" t="str">
            <v>Reparacio CAP32 N/S: 80-2017</v>
          </cell>
          <cell r="H2395" t="str">
            <v>IND</v>
          </cell>
          <cell r="I2395"/>
          <cell r="J2395">
            <v>1</v>
          </cell>
          <cell r="K2395">
            <v>1.5</v>
          </cell>
          <cell r="L2395">
            <v>-0.5</v>
          </cell>
          <cell r="M2395">
            <v>1.5</v>
          </cell>
          <cell r="N2395" t="str">
            <v>-</v>
          </cell>
          <cell r="O2395" t="str">
            <v>-</v>
          </cell>
          <cell r="P2395" t="str">
            <v>EMM</v>
          </cell>
          <cell r="Q2395" t="str">
            <v>-</v>
          </cell>
          <cell r="R2395" t="str">
            <v>-</v>
          </cell>
          <cell r="S2395" t="str">
            <v>-</v>
          </cell>
          <cell r="T2395" t="str">
            <v>-</v>
          </cell>
          <cell r="U2395">
            <v>43301</v>
          </cell>
          <cell r="V2395">
            <v>43301</v>
          </cell>
          <cell r="W2395">
            <v>43301</v>
          </cell>
          <cell r="X2395">
            <v>0</v>
          </cell>
          <cell r="Y2395">
            <v>43301</v>
          </cell>
          <cell r="Z2395">
            <v>0</v>
          </cell>
        </row>
        <row r="2396">
          <cell r="C2396">
            <v>4844</v>
          </cell>
          <cell r="D2396" t="str">
            <v>INVAEX</v>
          </cell>
          <cell r="E2396">
            <v>2018</v>
          </cell>
          <cell r="F2396" t="str">
            <v>TA</v>
          </cell>
          <cell r="G2396" t="str">
            <v>CC SCADA TEDIS.Net F.GONZALEZ v3.0 (Invaex)</v>
          </cell>
          <cell r="H2396" t="str">
            <v>PPAL</v>
          </cell>
          <cell r="I2396"/>
          <cell r="J2396">
            <v>7</v>
          </cell>
          <cell r="K2396">
            <v>10.25</v>
          </cell>
          <cell r="L2396">
            <v>-3.25</v>
          </cell>
          <cell r="M2396">
            <v>1.4642857142857142</v>
          </cell>
          <cell r="N2396" t="str">
            <v>-</v>
          </cell>
          <cell r="O2396" t="str">
            <v>-</v>
          </cell>
          <cell r="P2396" t="str">
            <v>-</v>
          </cell>
          <cell r="Q2396" t="str">
            <v>-</v>
          </cell>
          <cell r="R2396" t="str">
            <v>EDC</v>
          </cell>
          <cell r="S2396" t="str">
            <v>-</v>
          </cell>
          <cell r="T2396" t="str">
            <v>-</v>
          </cell>
          <cell r="U2396">
            <v>43301</v>
          </cell>
          <cell r="V2396">
            <v>43312</v>
          </cell>
          <cell r="W2396">
            <v>43312</v>
          </cell>
          <cell r="X2396">
            <v>11</v>
          </cell>
          <cell r="Y2396">
            <v>43362</v>
          </cell>
          <cell r="Z2396">
            <v>49</v>
          </cell>
        </row>
        <row r="2397">
          <cell r="C2397">
            <v>4845</v>
          </cell>
          <cell r="D2397" t="str">
            <v>INVAEX</v>
          </cell>
          <cell r="E2397">
            <v>2018</v>
          </cell>
          <cell r="F2397" t="str">
            <v>TA</v>
          </cell>
          <cell r="G2397" t="str">
            <v>RTU S.E. ESPRONCEDA v3.0 (Invaex-Nomes material)</v>
          </cell>
          <cell r="H2397" t="str">
            <v>OF4844</v>
          </cell>
          <cell r="I2397"/>
          <cell r="J2397">
            <v>7.25</v>
          </cell>
          <cell r="K2397">
            <v>8.09</v>
          </cell>
          <cell r="L2397">
            <v>-0.83999999999999986</v>
          </cell>
          <cell r="M2397">
            <v>1.1158620689655172</v>
          </cell>
          <cell r="N2397" t="str">
            <v>-</v>
          </cell>
          <cell r="O2397" t="str">
            <v>-</v>
          </cell>
          <cell r="P2397" t="str">
            <v>EMM</v>
          </cell>
          <cell r="Q2397" t="str">
            <v>-</v>
          </cell>
          <cell r="R2397" t="str">
            <v>-</v>
          </cell>
          <cell r="S2397" t="str">
            <v>-</v>
          </cell>
          <cell r="T2397" t="str">
            <v>-</v>
          </cell>
          <cell r="U2397">
            <v>43301</v>
          </cell>
          <cell r="V2397">
            <v>43343</v>
          </cell>
          <cell r="W2397">
            <v>43343</v>
          </cell>
          <cell r="X2397">
            <v>41</v>
          </cell>
          <cell r="Y2397">
            <v>43322</v>
          </cell>
          <cell r="Z2397">
            <v>-20</v>
          </cell>
        </row>
        <row r="2398">
          <cell r="C2398">
            <v>4846</v>
          </cell>
          <cell r="D2398" t="str">
            <v>SITEL</v>
          </cell>
          <cell r="E2398">
            <v>2018</v>
          </cell>
          <cell r="F2398" t="str">
            <v>TA</v>
          </cell>
          <cell r="G2398" t="str">
            <v>15 x M16ED-125 (Reciclar de M16ED-48)</v>
          </cell>
          <cell r="H2398" t="str">
            <v>OF4843</v>
          </cell>
          <cell r="I2398"/>
          <cell r="J2398">
            <v>14.75</v>
          </cell>
          <cell r="K2398">
            <v>8.33</v>
          </cell>
          <cell r="L2398">
            <v>6.42</v>
          </cell>
          <cell r="M2398">
            <v>0.56474576271186439</v>
          </cell>
          <cell r="N2398" t="str">
            <v>-</v>
          </cell>
          <cell r="O2398" t="str">
            <v>-</v>
          </cell>
          <cell r="P2398" t="str">
            <v>EMM</v>
          </cell>
          <cell r="Q2398" t="str">
            <v>-</v>
          </cell>
          <cell r="R2398" t="str">
            <v>-</v>
          </cell>
          <cell r="S2398" t="str">
            <v>-</v>
          </cell>
          <cell r="T2398" t="str">
            <v>-</v>
          </cell>
          <cell r="U2398">
            <v>43301</v>
          </cell>
          <cell r="V2398">
            <v>43343</v>
          </cell>
          <cell r="W2398">
            <v>43343</v>
          </cell>
          <cell r="X2398">
            <v>41</v>
          </cell>
          <cell r="Y2398">
            <v>43318</v>
          </cell>
          <cell r="Z2398">
            <v>-24</v>
          </cell>
        </row>
        <row r="2399">
          <cell r="C2399">
            <v>4847</v>
          </cell>
          <cell r="D2399" t="str">
            <v>EYPESA</v>
          </cell>
          <cell r="E2399">
            <v>2018</v>
          </cell>
          <cell r="F2399" t="str">
            <v>TA</v>
          </cell>
          <cell r="G2399" t="str">
            <v>Re-Instal.lacio Aplicatius SCADA EYPESA</v>
          </cell>
          <cell r="H2399" t="str">
            <v>IND</v>
          </cell>
          <cell r="I2399"/>
          <cell r="J2399">
            <v>4</v>
          </cell>
          <cell r="K2399">
            <v>4</v>
          </cell>
          <cell r="L2399">
            <v>0</v>
          </cell>
          <cell r="M2399">
            <v>1</v>
          </cell>
          <cell r="N2399" t="str">
            <v>-</v>
          </cell>
          <cell r="O2399" t="str">
            <v>-</v>
          </cell>
          <cell r="P2399" t="str">
            <v>-</v>
          </cell>
          <cell r="Q2399" t="str">
            <v>AP</v>
          </cell>
          <cell r="R2399" t="str">
            <v>-</v>
          </cell>
          <cell r="S2399" t="str">
            <v>-</v>
          </cell>
          <cell r="T2399" t="str">
            <v>-</v>
          </cell>
          <cell r="U2399">
            <v>43301</v>
          </cell>
          <cell r="V2399">
            <v>43312</v>
          </cell>
          <cell r="W2399">
            <v>43312</v>
          </cell>
          <cell r="X2399">
            <v>11</v>
          </cell>
          <cell r="Y2399">
            <v>43306</v>
          </cell>
          <cell r="Z2399">
            <v>-5</v>
          </cell>
        </row>
        <row r="2400">
          <cell r="C2400">
            <v>4848</v>
          </cell>
          <cell r="D2400" t="str">
            <v>ELECAR</v>
          </cell>
          <cell r="E2400">
            <v>2018</v>
          </cell>
          <cell r="F2400" t="str">
            <v>TA</v>
          </cell>
          <cell r="G2400" t="str">
            <v>SUPORT STG-TEDIS CARDENER</v>
          </cell>
          <cell r="H2400" t="str">
            <v>IND</v>
          </cell>
          <cell r="I2400">
            <v>4</v>
          </cell>
          <cell r="J2400">
            <v>5</v>
          </cell>
          <cell r="K2400">
            <v>5</v>
          </cell>
          <cell r="L2400">
            <v>0</v>
          </cell>
          <cell r="M2400">
            <v>1</v>
          </cell>
          <cell r="N2400" t="str">
            <v>-</v>
          </cell>
          <cell r="O2400" t="str">
            <v>-</v>
          </cell>
          <cell r="P2400" t="str">
            <v>-</v>
          </cell>
          <cell r="Q2400" t="str">
            <v>TRS</v>
          </cell>
          <cell r="R2400" t="str">
            <v>-</v>
          </cell>
          <cell r="S2400" t="str">
            <v>-</v>
          </cell>
          <cell r="T2400" t="str">
            <v>-</v>
          </cell>
          <cell r="U2400">
            <v>43304</v>
          </cell>
          <cell r="V2400">
            <v>43315</v>
          </cell>
          <cell r="W2400">
            <v>43315</v>
          </cell>
          <cell r="X2400">
            <v>10</v>
          </cell>
          <cell r="Y2400">
            <v>43314</v>
          </cell>
          <cell r="Z2400">
            <v>-1</v>
          </cell>
        </row>
        <row r="2401">
          <cell r="C2401">
            <v>4849</v>
          </cell>
          <cell r="D2401" t="str">
            <v>ENDENE</v>
          </cell>
          <cell r="E2401">
            <v>2018</v>
          </cell>
          <cell r="F2401" t="str">
            <v>TA</v>
          </cell>
          <cell r="G2401" t="str">
            <v>Reparacio RTU PRE COG. LADRILLERIAS</v>
          </cell>
          <cell r="H2401" t="str">
            <v>IND</v>
          </cell>
          <cell r="I2401">
            <v>4</v>
          </cell>
          <cell r="J2401">
            <v>9.5</v>
          </cell>
          <cell r="K2401">
            <v>14</v>
          </cell>
          <cell r="L2401">
            <v>-4.5</v>
          </cell>
          <cell r="M2401">
            <v>1.4736842105263157</v>
          </cell>
          <cell r="N2401" t="str">
            <v>-</v>
          </cell>
          <cell r="O2401" t="str">
            <v>-</v>
          </cell>
          <cell r="P2401" t="str">
            <v>EMM</v>
          </cell>
          <cell r="Q2401" t="str">
            <v>-</v>
          </cell>
          <cell r="R2401" t="str">
            <v>-</v>
          </cell>
          <cell r="S2401" t="str">
            <v>-</v>
          </cell>
          <cell r="T2401" t="str">
            <v>-</v>
          </cell>
          <cell r="U2401">
            <v>43306</v>
          </cell>
          <cell r="V2401">
            <v>43319</v>
          </cell>
          <cell r="W2401">
            <v>43319</v>
          </cell>
          <cell r="X2401">
            <v>12</v>
          </cell>
          <cell r="Y2401">
            <v>43321</v>
          </cell>
          <cell r="Z2401">
            <v>2</v>
          </cell>
        </row>
        <row r="2402">
          <cell r="C2402">
            <v>4850</v>
          </cell>
          <cell r="D2402" t="str">
            <v>ELEEBR</v>
          </cell>
          <cell r="E2402">
            <v>2018</v>
          </cell>
          <cell r="F2402" t="str">
            <v>TA</v>
          </cell>
          <cell r="G2402" t="str">
            <v>Reparacio RTU S.E. LA CAVA v2.0</v>
          </cell>
          <cell r="H2402" t="str">
            <v>IND</v>
          </cell>
          <cell r="I2402">
            <v>6</v>
          </cell>
          <cell r="J2402">
            <v>7.5</v>
          </cell>
          <cell r="K2402">
            <v>7.5</v>
          </cell>
          <cell r="L2402">
            <v>0</v>
          </cell>
          <cell r="M2402">
            <v>1</v>
          </cell>
          <cell r="N2402" t="str">
            <v>-</v>
          </cell>
          <cell r="O2402" t="str">
            <v>-</v>
          </cell>
          <cell r="P2402" t="str">
            <v>EMM</v>
          </cell>
          <cell r="Q2402" t="str">
            <v>-</v>
          </cell>
          <cell r="R2402" t="str">
            <v>-</v>
          </cell>
          <cell r="S2402" t="str">
            <v>-</v>
          </cell>
          <cell r="T2402" t="str">
            <v>-</v>
          </cell>
          <cell r="U2402">
            <v>43306</v>
          </cell>
          <cell r="V2402">
            <v>43307</v>
          </cell>
          <cell r="W2402">
            <v>43307</v>
          </cell>
          <cell r="X2402">
            <v>1</v>
          </cell>
          <cell r="Y2402">
            <v>43307</v>
          </cell>
          <cell r="Z2402">
            <v>0</v>
          </cell>
        </row>
        <row r="2403">
          <cell r="C2403">
            <v>4851</v>
          </cell>
          <cell r="D2403" t="str">
            <v>ELEEBR</v>
          </cell>
          <cell r="E2403">
            <v>2018</v>
          </cell>
          <cell r="F2403" t="str">
            <v>TA</v>
          </cell>
          <cell r="G2403" t="str">
            <v>Reparacio RTU C.T. SEQUEROS v1.0</v>
          </cell>
          <cell r="H2403" t="str">
            <v>IND</v>
          </cell>
          <cell r="I2403">
            <v>6</v>
          </cell>
          <cell r="J2403">
            <v>5</v>
          </cell>
          <cell r="K2403">
            <v>5</v>
          </cell>
          <cell r="L2403">
            <v>0</v>
          </cell>
          <cell r="M2403">
            <v>1</v>
          </cell>
          <cell r="N2403" t="str">
            <v>-</v>
          </cell>
          <cell r="O2403" t="str">
            <v>-</v>
          </cell>
          <cell r="P2403" t="str">
            <v>EMM</v>
          </cell>
          <cell r="Q2403" t="str">
            <v>-</v>
          </cell>
          <cell r="R2403" t="str">
            <v>-</v>
          </cell>
          <cell r="S2403" t="str">
            <v>-</v>
          </cell>
          <cell r="T2403" t="str">
            <v>-</v>
          </cell>
          <cell r="U2403">
            <v>43306</v>
          </cell>
          <cell r="V2403">
            <v>43307</v>
          </cell>
          <cell r="W2403">
            <v>43307</v>
          </cell>
          <cell r="X2403">
            <v>1</v>
          </cell>
          <cell r="Y2403">
            <v>43307</v>
          </cell>
          <cell r="Z2403">
            <v>0</v>
          </cell>
        </row>
        <row r="2404">
          <cell r="C2404">
            <v>4852</v>
          </cell>
          <cell r="D2404" t="str">
            <v>ORMAZA</v>
          </cell>
          <cell r="E2404">
            <v>2018</v>
          </cell>
          <cell r="F2404" t="str">
            <v>TA</v>
          </cell>
          <cell r="G2404" t="str">
            <v>RTU CAP32 CC.DD. CENTELLES v1.0</v>
          </cell>
          <cell r="H2404" t="str">
            <v>PPAL</v>
          </cell>
          <cell r="I2404"/>
          <cell r="J2404">
            <v>0.5</v>
          </cell>
          <cell r="K2404">
            <v>0.5</v>
          </cell>
          <cell r="L2404">
            <v>0</v>
          </cell>
          <cell r="M2404">
            <v>1</v>
          </cell>
          <cell r="N2404" t="str">
            <v>-</v>
          </cell>
          <cell r="O2404" t="str">
            <v>-</v>
          </cell>
          <cell r="P2404" t="str">
            <v>EMM</v>
          </cell>
          <cell r="Q2404" t="str">
            <v>-</v>
          </cell>
          <cell r="R2404" t="str">
            <v>-</v>
          </cell>
          <cell r="S2404" t="str">
            <v>-</v>
          </cell>
          <cell r="T2404" t="str">
            <v>-</v>
          </cell>
          <cell r="U2404">
            <v>43306</v>
          </cell>
          <cell r="V2404">
            <v>43315</v>
          </cell>
          <cell r="W2404">
            <v>43315</v>
          </cell>
          <cell r="X2404">
            <v>8</v>
          </cell>
          <cell r="Y2404">
            <v>43308</v>
          </cell>
          <cell r="Z2404">
            <v>-6</v>
          </cell>
        </row>
        <row r="2405">
          <cell r="C2405">
            <v>4853</v>
          </cell>
          <cell r="D2405" t="str">
            <v>SITEL</v>
          </cell>
          <cell r="E2405">
            <v>2018</v>
          </cell>
          <cell r="F2405" t="str">
            <v>TA</v>
          </cell>
          <cell r="G2405" t="str">
            <v>Manguera COM CAP32 - nPort 25110</v>
          </cell>
          <cell r="H2405" t="str">
            <v>OF4852</v>
          </cell>
          <cell r="I2405"/>
          <cell r="J2405">
            <v>0.5</v>
          </cell>
          <cell r="K2405">
            <v>0.49000000000000005</v>
          </cell>
          <cell r="L2405">
            <v>9.9999999999999534E-3</v>
          </cell>
          <cell r="M2405">
            <v>0.98000000000000009</v>
          </cell>
          <cell r="N2405" t="str">
            <v>-</v>
          </cell>
          <cell r="O2405" t="str">
            <v>-</v>
          </cell>
          <cell r="P2405" t="str">
            <v>EMM</v>
          </cell>
          <cell r="Q2405" t="str">
            <v>-</v>
          </cell>
          <cell r="R2405" t="str">
            <v>-</v>
          </cell>
          <cell r="S2405" t="str">
            <v>-</v>
          </cell>
          <cell r="T2405" t="str">
            <v>-</v>
          </cell>
          <cell r="U2405">
            <v>43306</v>
          </cell>
          <cell r="V2405">
            <v>43315</v>
          </cell>
          <cell r="W2405">
            <v>43315</v>
          </cell>
          <cell r="X2405">
            <v>8</v>
          </cell>
          <cell r="Y2405">
            <v>43308</v>
          </cell>
          <cell r="Z2405">
            <v>-6</v>
          </cell>
        </row>
        <row r="2406">
          <cell r="C2406">
            <v>4854</v>
          </cell>
          <cell r="D2406" t="str">
            <v>ORMAZA</v>
          </cell>
          <cell r="E2406">
            <v>2018</v>
          </cell>
          <cell r="F2406" t="str">
            <v>TA</v>
          </cell>
          <cell r="G2406" t="str">
            <v>RTU CAP32 CC.DD. CENTELLES v1.0</v>
          </cell>
          <cell r="H2406" t="str">
            <v>PPAL</v>
          </cell>
          <cell r="I2406"/>
          <cell r="J2406">
            <v>0.5</v>
          </cell>
          <cell r="K2406">
            <v>0.5</v>
          </cell>
          <cell r="L2406">
            <v>0</v>
          </cell>
          <cell r="M2406">
            <v>1</v>
          </cell>
          <cell r="N2406" t="str">
            <v>-</v>
          </cell>
          <cell r="O2406" t="str">
            <v>-</v>
          </cell>
          <cell r="P2406" t="str">
            <v>EMM</v>
          </cell>
          <cell r="Q2406" t="str">
            <v>-</v>
          </cell>
          <cell r="R2406" t="str">
            <v>-</v>
          </cell>
          <cell r="S2406" t="str">
            <v>-</v>
          </cell>
          <cell r="T2406" t="str">
            <v>-</v>
          </cell>
          <cell r="U2406">
            <v>43314</v>
          </cell>
          <cell r="V2406">
            <v>43322</v>
          </cell>
          <cell r="W2406">
            <v>43322</v>
          </cell>
          <cell r="X2406">
            <v>8</v>
          </cell>
          <cell r="Y2406">
            <v>43320</v>
          </cell>
          <cell r="Z2406">
            <v>-2</v>
          </cell>
        </row>
        <row r="2407">
          <cell r="C2407">
            <v>4855</v>
          </cell>
          <cell r="D2407" t="str">
            <v>SITEL</v>
          </cell>
          <cell r="E2407">
            <v>2018</v>
          </cell>
          <cell r="F2407" t="str">
            <v>TA</v>
          </cell>
          <cell r="G2407" t="str">
            <v>Manguera COM CAP32 - nPort 25110</v>
          </cell>
          <cell r="H2407" t="str">
            <v>OF4854</v>
          </cell>
          <cell r="I2407"/>
          <cell r="J2407">
            <v>0.5</v>
          </cell>
          <cell r="K2407">
            <v>0.33</v>
          </cell>
          <cell r="L2407">
            <v>0.16999999999999998</v>
          </cell>
          <cell r="M2407">
            <v>0.66</v>
          </cell>
          <cell r="N2407" t="str">
            <v>-</v>
          </cell>
          <cell r="O2407" t="str">
            <v>-</v>
          </cell>
          <cell r="P2407" t="str">
            <v>EMM</v>
          </cell>
          <cell r="Q2407" t="str">
            <v>-</v>
          </cell>
          <cell r="R2407" t="str">
            <v>-</v>
          </cell>
          <cell r="S2407" t="str">
            <v>-</v>
          </cell>
          <cell r="T2407" t="str">
            <v>-</v>
          </cell>
          <cell r="U2407">
            <v>43314</v>
          </cell>
          <cell r="V2407">
            <v>43322</v>
          </cell>
          <cell r="W2407">
            <v>43322</v>
          </cell>
          <cell r="X2407">
            <v>8</v>
          </cell>
          <cell r="Y2407">
            <v>43320</v>
          </cell>
          <cell r="Z2407">
            <v>-2</v>
          </cell>
        </row>
        <row r="2408">
          <cell r="C2408">
            <v>4856</v>
          </cell>
          <cell r="D2408" t="str">
            <v>EOSPIT</v>
          </cell>
          <cell r="E2408">
            <v>2018</v>
          </cell>
          <cell r="F2408" t="str">
            <v>TA</v>
          </cell>
          <cell r="G2408" t="str">
            <v>5 x Manguera COM CAP32 - nPort 25110</v>
          </cell>
          <cell r="H2408" t="str">
            <v>IND</v>
          </cell>
          <cell r="I2408"/>
          <cell r="J2408">
            <v>1</v>
          </cell>
          <cell r="K2408">
            <v>0.91</v>
          </cell>
          <cell r="L2408">
            <v>8.9999999999999969E-2</v>
          </cell>
          <cell r="M2408">
            <v>0.91</v>
          </cell>
          <cell r="N2408" t="str">
            <v>-</v>
          </cell>
          <cell r="O2408" t="str">
            <v>-</v>
          </cell>
          <cell r="P2408" t="str">
            <v>EMM</v>
          </cell>
          <cell r="Q2408" t="str">
            <v>-</v>
          </cell>
          <cell r="R2408" t="str">
            <v>-</v>
          </cell>
          <cell r="S2408" t="str">
            <v>-</v>
          </cell>
          <cell r="T2408" t="str">
            <v>-</v>
          </cell>
          <cell r="U2408">
            <v>43315</v>
          </cell>
          <cell r="V2408">
            <v>43315</v>
          </cell>
          <cell r="W2408">
            <v>43315</v>
          </cell>
          <cell r="X2408">
            <v>0</v>
          </cell>
          <cell r="Y2408">
            <v>43315</v>
          </cell>
          <cell r="Z2408">
            <v>0</v>
          </cell>
        </row>
        <row r="2409">
          <cell r="C2409">
            <v>4857</v>
          </cell>
          <cell r="D2409" t="str">
            <v>EOSPIT</v>
          </cell>
          <cell r="E2409">
            <v>2018</v>
          </cell>
          <cell r="F2409" t="str">
            <v>TA</v>
          </cell>
          <cell r="G2409" t="str">
            <v>3 x Manguera COM CAP32 - MODEM GSM</v>
          </cell>
          <cell r="H2409" t="str">
            <v>IND</v>
          </cell>
          <cell r="I2409"/>
          <cell r="J2409">
            <v>0.75</v>
          </cell>
          <cell r="K2409">
            <v>0.66</v>
          </cell>
          <cell r="L2409">
            <v>8.9999999999999969E-2</v>
          </cell>
          <cell r="M2409">
            <v>0.88</v>
          </cell>
          <cell r="N2409" t="str">
            <v>-</v>
          </cell>
          <cell r="O2409" t="str">
            <v>-</v>
          </cell>
          <cell r="P2409" t="str">
            <v>EMM</v>
          </cell>
          <cell r="Q2409" t="str">
            <v>-</v>
          </cell>
          <cell r="R2409" t="str">
            <v>-</v>
          </cell>
          <cell r="S2409" t="str">
            <v>-</v>
          </cell>
          <cell r="T2409" t="str">
            <v>-</v>
          </cell>
          <cell r="U2409">
            <v>43315</v>
          </cell>
          <cell r="V2409">
            <v>43315</v>
          </cell>
          <cell r="W2409">
            <v>43315</v>
          </cell>
          <cell r="X2409">
            <v>0</v>
          </cell>
          <cell r="Y2409">
            <v>43315</v>
          </cell>
          <cell r="Z2409">
            <v>0</v>
          </cell>
        </row>
        <row r="2410">
          <cell r="C2410">
            <v>4858</v>
          </cell>
          <cell r="D2410" t="str">
            <v>BONARE</v>
          </cell>
          <cell r="E2410">
            <v>2018</v>
          </cell>
          <cell r="F2410" t="str">
            <v>TA</v>
          </cell>
          <cell r="G2410" t="str">
            <v>Reparacio TD COG. BONAREA</v>
          </cell>
          <cell r="H2410" t="str">
            <v>IND</v>
          </cell>
          <cell r="I2410"/>
          <cell r="J2410">
            <v>18</v>
          </cell>
          <cell r="K2410">
            <v>9.83</v>
          </cell>
          <cell r="L2410">
            <v>8.17</v>
          </cell>
          <cell r="M2410">
            <v>0.5461111111111111</v>
          </cell>
          <cell r="N2410" t="str">
            <v>-</v>
          </cell>
          <cell r="O2410" t="str">
            <v>-</v>
          </cell>
          <cell r="P2410" t="str">
            <v>EMM</v>
          </cell>
          <cell r="Q2410" t="str">
            <v>-</v>
          </cell>
          <cell r="R2410" t="str">
            <v>-</v>
          </cell>
          <cell r="S2410" t="str">
            <v>-</v>
          </cell>
          <cell r="T2410" t="str">
            <v>-</v>
          </cell>
          <cell r="U2410">
            <v>43315</v>
          </cell>
          <cell r="V2410">
            <v>43323</v>
          </cell>
          <cell r="W2410">
            <v>43323</v>
          </cell>
          <cell r="X2410">
            <v>8</v>
          </cell>
          <cell r="Y2410">
            <v>43323</v>
          </cell>
          <cell r="Z2410">
            <v>0</v>
          </cell>
        </row>
        <row r="2411">
          <cell r="C2411">
            <v>4859</v>
          </cell>
          <cell r="D2411" t="str">
            <v>ALMENA</v>
          </cell>
          <cell r="E2411">
            <v>2018</v>
          </cell>
          <cell r="F2411" t="str">
            <v>TA</v>
          </cell>
          <cell r="G2411" t="str">
            <v>Re-Instal.lacio SW CSSat ALMENAR v11.1</v>
          </cell>
          <cell r="H2411" t="str">
            <v>IND</v>
          </cell>
          <cell r="I2411"/>
          <cell r="J2411">
            <v>5</v>
          </cell>
          <cell r="K2411">
            <v>5</v>
          </cell>
          <cell r="L2411">
            <v>0</v>
          </cell>
          <cell r="M2411">
            <v>1</v>
          </cell>
          <cell r="N2411" t="str">
            <v>-</v>
          </cell>
          <cell r="O2411" t="str">
            <v>-</v>
          </cell>
          <cell r="P2411" t="str">
            <v>-</v>
          </cell>
          <cell r="Q2411" t="str">
            <v>TRS</v>
          </cell>
          <cell r="R2411" t="str">
            <v>-</v>
          </cell>
          <cell r="S2411" t="str">
            <v>-</v>
          </cell>
          <cell r="T2411" t="str">
            <v>-</v>
          </cell>
          <cell r="U2411">
            <v>43318</v>
          </cell>
          <cell r="V2411">
            <v>43322</v>
          </cell>
          <cell r="W2411">
            <v>43322</v>
          </cell>
          <cell r="X2411">
            <v>4</v>
          </cell>
          <cell r="Y2411">
            <v>43346</v>
          </cell>
          <cell r="Z2411">
            <v>23</v>
          </cell>
        </row>
        <row r="2412">
          <cell r="C2412">
            <v>4860</v>
          </cell>
          <cell r="D2412" t="str">
            <v>ORMAZA</v>
          </cell>
          <cell r="E2412">
            <v>2018</v>
          </cell>
          <cell r="F2412" t="str">
            <v>TA</v>
          </cell>
          <cell r="G2412" t="str">
            <v>ARM.CTROL.TRAFO (1500/5) UNIV.PANAMA v1.0</v>
          </cell>
          <cell r="H2412" t="str">
            <v>IND</v>
          </cell>
          <cell r="I2412"/>
          <cell r="J2412">
            <v>16</v>
          </cell>
          <cell r="K2412">
            <v>15.67</v>
          </cell>
          <cell r="L2412">
            <v>0.33000000000000007</v>
          </cell>
          <cell r="M2412">
            <v>0.979375</v>
          </cell>
          <cell r="N2412" t="str">
            <v>-</v>
          </cell>
          <cell r="O2412" t="str">
            <v>-</v>
          </cell>
          <cell r="P2412" t="str">
            <v>EMM</v>
          </cell>
          <cell r="Q2412" t="str">
            <v>-</v>
          </cell>
          <cell r="R2412" t="str">
            <v>-</v>
          </cell>
          <cell r="S2412" t="str">
            <v>-</v>
          </cell>
          <cell r="T2412" t="str">
            <v>-</v>
          </cell>
          <cell r="U2412">
            <v>43313</v>
          </cell>
          <cell r="V2412">
            <v>43343</v>
          </cell>
          <cell r="W2412">
            <v>43346</v>
          </cell>
          <cell r="X2412">
            <v>30</v>
          </cell>
          <cell r="Y2412">
            <v>43346</v>
          </cell>
          <cell r="Z2412">
            <v>0</v>
          </cell>
        </row>
        <row r="2413">
          <cell r="C2413">
            <v>4861</v>
          </cell>
          <cell r="D2413" t="str">
            <v>ELEBER</v>
          </cell>
          <cell r="E2413">
            <v>2018</v>
          </cell>
          <cell r="F2413" t="str">
            <v>TA</v>
          </cell>
          <cell r="G2413" t="str">
            <v>RTU I.A.T. LAS VARGAS-ALBONDON v1.0</v>
          </cell>
          <cell r="H2413" t="str">
            <v>IND</v>
          </cell>
          <cell r="I2413"/>
          <cell r="J2413">
            <v>25.5</v>
          </cell>
          <cell r="K2413">
            <v>17.670000000000002</v>
          </cell>
          <cell r="L2413">
            <v>7.8299999999999983</v>
          </cell>
          <cell r="M2413">
            <v>0.69294117647058828</v>
          </cell>
          <cell r="N2413" t="str">
            <v>-</v>
          </cell>
          <cell r="O2413" t="str">
            <v>-</v>
          </cell>
          <cell r="P2413" t="str">
            <v>EMM</v>
          </cell>
          <cell r="Q2413" t="str">
            <v>-</v>
          </cell>
          <cell r="R2413" t="str">
            <v>-</v>
          </cell>
          <cell r="S2413" t="str">
            <v>-</v>
          </cell>
          <cell r="T2413" t="str">
            <v>-</v>
          </cell>
          <cell r="U2413">
            <v>43340</v>
          </cell>
          <cell r="V2413">
            <v>43355</v>
          </cell>
          <cell r="W2413">
            <v>43523</v>
          </cell>
          <cell r="X2413">
            <v>14</v>
          </cell>
          <cell r="Y2413">
            <v>43523</v>
          </cell>
          <cell r="Z2413">
            <v>0</v>
          </cell>
        </row>
        <row r="2414">
          <cell r="C2414">
            <v>4862</v>
          </cell>
          <cell r="D2414" t="str">
            <v>ELEBER</v>
          </cell>
          <cell r="E2414">
            <v>2018</v>
          </cell>
          <cell r="F2414" t="str">
            <v>TA</v>
          </cell>
          <cell r="G2414" t="str">
            <v>Inst. y PEM RTU IAT LAS VARGAS-ALBONDON v1.0</v>
          </cell>
          <cell r="H2414" t="str">
            <v>OF4861</v>
          </cell>
          <cell r="I2414"/>
          <cell r="J2414">
            <v>11</v>
          </cell>
          <cell r="K2414">
            <v>25.5</v>
          </cell>
          <cell r="L2414">
            <v>-14.5</v>
          </cell>
          <cell r="M2414">
            <v>2.3181818181818183</v>
          </cell>
          <cell r="N2414" t="str">
            <v>-</v>
          </cell>
          <cell r="O2414" t="str">
            <v>-</v>
          </cell>
          <cell r="P2414" t="str">
            <v>-</v>
          </cell>
          <cell r="Q2414" t="str">
            <v>RVC</v>
          </cell>
          <cell r="R2414" t="str">
            <v>-</v>
          </cell>
          <cell r="S2414" t="str">
            <v>-</v>
          </cell>
          <cell r="T2414" t="str">
            <v>-</v>
          </cell>
          <cell r="U2414">
            <v>43341</v>
          </cell>
          <cell r="V2414">
            <v>43373</v>
          </cell>
          <cell r="W2414">
            <v>43523</v>
          </cell>
          <cell r="X2414">
            <v>31</v>
          </cell>
          <cell r="Y2414">
            <v>43523</v>
          </cell>
          <cell r="Z2414">
            <v>0</v>
          </cell>
        </row>
        <row r="2415">
          <cell r="C2415">
            <v>4863</v>
          </cell>
          <cell r="D2415" t="str">
            <v>ELEBER</v>
          </cell>
          <cell r="E2415">
            <v>2018</v>
          </cell>
          <cell r="F2415" t="str">
            <v>TA</v>
          </cell>
          <cell r="G2415" t="str">
            <v>1 x Manguera COM CAP32 - PROTECCION ZiV</v>
          </cell>
          <cell r="H2415" t="str">
            <v>OF4861</v>
          </cell>
          <cell r="I2415"/>
          <cell r="J2415">
            <v>0.5</v>
          </cell>
          <cell r="K2415">
            <v>0.25</v>
          </cell>
          <cell r="L2415">
            <v>0.25</v>
          </cell>
          <cell r="M2415">
            <v>0.5</v>
          </cell>
          <cell r="N2415" t="str">
            <v>-</v>
          </cell>
          <cell r="O2415" t="str">
            <v>-</v>
          </cell>
          <cell r="P2415" t="str">
            <v>EMM</v>
          </cell>
          <cell r="Q2415" t="str">
            <v>-</v>
          </cell>
          <cell r="R2415" t="str">
            <v>-</v>
          </cell>
          <cell r="S2415" t="str">
            <v>-</v>
          </cell>
          <cell r="T2415" t="str">
            <v>-</v>
          </cell>
          <cell r="U2415">
            <v>43341</v>
          </cell>
          <cell r="V2415">
            <v>43355</v>
          </cell>
          <cell r="W2415">
            <v>43355</v>
          </cell>
          <cell r="X2415">
            <v>13</v>
          </cell>
          <cell r="Y2415">
            <v>43349</v>
          </cell>
          <cell r="Z2415">
            <v>-6</v>
          </cell>
        </row>
        <row r="2416">
          <cell r="C2416">
            <v>4864</v>
          </cell>
          <cell r="D2416" t="str">
            <v>EOSPIT</v>
          </cell>
          <cell r="E2416">
            <v>2018</v>
          </cell>
          <cell r="F2416" t="str">
            <v>TA</v>
          </cell>
          <cell r="G2416" t="str">
            <v>Reciclar 17 X MODEM FSK de 12Vdc a 48Vdc</v>
          </cell>
          <cell r="H2416" t="str">
            <v>OF4587</v>
          </cell>
          <cell r="I2416"/>
          <cell r="J2416">
            <v>9</v>
          </cell>
          <cell r="K2416">
            <v>8.5</v>
          </cell>
          <cell r="L2416">
            <v>0.5</v>
          </cell>
          <cell r="M2416">
            <v>0.94444444444444442</v>
          </cell>
          <cell r="N2416" t="str">
            <v>-</v>
          </cell>
          <cell r="O2416" t="str">
            <v>-</v>
          </cell>
          <cell r="P2416" t="str">
            <v>EMM</v>
          </cell>
          <cell r="Q2416" t="str">
            <v>-</v>
          </cell>
          <cell r="R2416" t="str">
            <v>-</v>
          </cell>
          <cell r="S2416" t="str">
            <v>-</v>
          </cell>
          <cell r="T2416" t="str">
            <v>-</v>
          </cell>
          <cell r="U2416">
            <v>43349</v>
          </cell>
          <cell r="V2416">
            <v>43350</v>
          </cell>
          <cell r="W2416">
            <v>43350</v>
          </cell>
          <cell r="X2416">
            <v>1</v>
          </cell>
          <cell r="Y2416">
            <v>43350</v>
          </cell>
          <cell r="Z2416">
            <v>0</v>
          </cell>
        </row>
        <row r="2417">
          <cell r="C2417">
            <v>4865</v>
          </cell>
          <cell r="D2417" t="str">
            <v>CARBAY</v>
          </cell>
          <cell r="E2417">
            <v>2018</v>
          </cell>
          <cell r="F2417" t="str">
            <v>TA</v>
          </cell>
          <cell r="G2417" t="str">
            <v>Reparacio CAP32 N/S: 80-2017</v>
          </cell>
          <cell r="H2417" t="str">
            <v>IND</v>
          </cell>
          <cell r="I2417"/>
          <cell r="J2417">
            <v>3</v>
          </cell>
          <cell r="K2417">
            <v>2.25</v>
          </cell>
          <cell r="L2417">
            <v>0.75</v>
          </cell>
          <cell r="M2417">
            <v>0.75</v>
          </cell>
          <cell r="N2417" t="str">
            <v>-</v>
          </cell>
          <cell r="O2417" t="str">
            <v>-</v>
          </cell>
          <cell r="P2417" t="str">
            <v>EMM</v>
          </cell>
          <cell r="Q2417" t="str">
            <v>-</v>
          </cell>
          <cell r="R2417" t="str">
            <v>-</v>
          </cell>
          <cell r="S2417" t="str">
            <v>-</v>
          </cell>
          <cell r="T2417" t="str">
            <v>-</v>
          </cell>
          <cell r="U2417">
            <v>43355</v>
          </cell>
          <cell r="V2417">
            <v>43355</v>
          </cell>
          <cell r="W2417">
            <v>43355</v>
          </cell>
          <cell r="X2417">
            <v>0</v>
          </cell>
          <cell r="Y2417">
            <v>43355</v>
          </cell>
          <cell r="Z2417">
            <v>0</v>
          </cell>
        </row>
        <row r="2418">
          <cell r="C2418">
            <v>4866</v>
          </cell>
          <cell r="D2418" t="str">
            <v>EYPESA</v>
          </cell>
          <cell r="E2418">
            <v>2018</v>
          </cell>
          <cell r="F2418" t="str">
            <v>TA</v>
          </cell>
          <cell r="G2418" t="str">
            <v>SITEL Ref.SUPORT TEC. PROJ. INVADE-2018</v>
          </cell>
          <cell r="H2418" t="str">
            <v>IND</v>
          </cell>
          <cell r="I2418"/>
          <cell r="J2418">
            <v>80</v>
          </cell>
          <cell r="K2418">
            <v>77.25</v>
          </cell>
          <cell r="L2418">
            <v>2.75</v>
          </cell>
          <cell r="M2418">
            <v>0.96562499999999996</v>
          </cell>
          <cell r="N2418" t="str">
            <v>-</v>
          </cell>
          <cell r="O2418" t="str">
            <v>-</v>
          </cell>
          <cell r="P2418" t="str">
            <v>-</v>
          </cell>
          <cell r="Q2418" t="str">
            <v>-</v>
          </cell>
          <cell r="R2418" t="str">
            <v>EDC</v>
          </cell>
          <cell r="S2418" t="str">
            <v>-</v>
          </cell>
          <cell r="T2418" t="str">
            <v>-</v>
          </cell>
          <cell r="U2418">
            <v>43348</v>
          </cell>
          <cell r="V2418">
            <v>43465</v>
          </cell>
          <cell r="W2418">
            <v>43553</v>
          </cell>
          <cell r="X2418">
            <v>116</v>
          </cell>
          <cell r="Y2418">
            <v>43553</v>
          </cell>
          <cell r="Z2418">
            <v>0</v>
          </cell>
        </row>
        <row r="2419">
          <cell r="C2419">
            <v>4867</v>
          </cell>
          <cell r="D2419" t="str">
            <v>EYPESA</v>
          </cell>
          <cell r="E2419">
            <v>2018</v>
          </cell>
          <cell r="F2419" t="str">
            <v>TA</v>
          </cell>
          <cell r="G2419" t="str">
            <v>SITEL Ref.SUPORT TEC. PROJ. RESOLvD 2018-2019</v>
          </cell>
          <cell r="H2419" t="str">
            <v>IND</v>
          </cell>
          <cell r="I2419"/>
          <cell r="J2419">
            <v>80</v>
          </cell>
          <cell r="K2419">
            <v>74.5</v>
          </cell>
          <cell r="L2419">
            <v>5.5</v>
          </cell>
          <cell r="M2419">
            <v>0.93125000000000002</v>
          </cell>
          <cell r="N2419" t="str">
            <v>-</v>
          </cell>
          <cell r="O2419" t="str">
            <v>-</v>
          </cell>
          <cell r="P2419" t="str">
            <v>-</v>
          </cell>
          <cell r="Q2419" t="str">
            <v>-</v>
          </cell>
          <cell r="R2419" t="str">
            <v>EDC</v>
          </cell>
          <cell r="S2419" t="str">
            <v>-</v>
          </cell>
          <cell r="T2419" t="str">
            <v>-</v>
          </cell>
          <cell r="U2419">
            <v>43348</v>
          </cell>
          <cell r="V2419">
            <v>43830</v>
          </cell>
          <cell r="W2419">
            <v>43830</v>
          </cell>
          <cell r="X2419">
            <v>476</v>
          </cell>
          <cell r="Y2419">
            <v>43830</v>
          </cell>
          <cell r="Z2419">
            <v>0</v>
          </cell>
        </row>
        <row r="2420">
          <cell r="C2420"/>
          <cell r="D2420"/>
          <cell r="E2420"/>
          <cell r="F2420"/>
          <cell r="G2420"/>
          <cell r="H2420"/>
          <cell r="I2420"/>
          <cell r="J2420">
            <v>322</v>
          </cell>
          <cell r="K2420">
            <v>310.98</v>
          </cell>
          <cell r="L2420">
            <v>11.019999999999982</v>
          </cell>
          <cell r="M2420"/>
          <cell r="N2420"/>
          <cell r="O2420"/>
          <cell r="P2420"/>
          <cell r="Q2420"/>
          <cell r="R2420"/>
          <cell r="S2420"/>
          <cell r="T2420"/>
          <cell r="U2420"/>
          <cell r="V2420"/>
          <cell r="W2420"/>
          <cell r="X2420"/>
          <cell r="Y2420"/>
          <cell r="Z2420">
            <v>2</v>
          </cell>
        </row>
        <row r="2421">
          <cell r="H2421"/>
          <cell r="L2421"/>
          <cell r="M2421"/>
          <cell r="Z2421"/>
        </row>
        <row r="2422">
          <cell r="D2422"/>
          <cell r="E2422"/>
          <cell r="F2422"/>
          <cell r="G2422"/>
          <cell r="H2422"/>
          <cell r="I2422"/>
          <cell r="J2422"/>
          <cell r="K2422"/>
          <cell r="L2422"/>
          <cell r="M2422"/>
          <cell r="N2422"/>
          <cell r="O2422"/>
          <cell r="P2422"/>
          <cell r="Q2422"/>
          <cell r="R2422"/>
          <cell r="S2422"/>
          <cell r="T2422"/>
          <cell r="U2422"/>
          <cell r="Z2422"/>
        </row>
        <row r="2423">
          <cell r="D2423"/>
          <cell r="E2423"/>
          <cell r="F2423"/>
          <cell r="G2423"/>
          <cell r="H2423"/>
          <cell r="I2423"/>
          <cell r="J2423"/>
          <cell r="K2423"/>
          <cell r="N2423" t="str">
            <v>APROVISIONAMENTS</v>
          </cell>
          <cell r="O2423" t="str">
            <v>ADMINISTRACIO</v>
          </cell>
          <cell r="P2423" t="str">
            <v>OPERACIONS</v>
          </cell>
          <cell r="Q2423" t="str">
            <v>IMPLEMENTACIO</v>
          </cell>
          <cell r="R2423" t="str">
            <v>DESENVOLUPAMENT</v>
          </cell>
          <cell r="S2423" t="str">
            <v>COMERCIAL</v>
          </cell>
          <cell r="T2423" t="str">
            <v>CONSUL.TELCOMUNIC.</v>
          </cell>
          <cell r="U2423"/>
          <cell r="Z2423"/>
        </row>
        <row r="2424">
          <cell r="N2424"/>
          <cell r="O2424"/>
          <cell r="P2424"/>
          <cell r="Q2424"/>
          <cell r="R2424"/>
          <cell r="S2424"/>
          <cell r="T2424"/>
          <cell r="U2424"/>
          <cell r="Z2424"/>
        </row>
        <row r="2425">
          <cell r="N2425"/>
          <cell r="O2425"/>
          <cell r="P2425"/>
          <cell r="Q2425"/>
          <cell r="R2425"/>
          <cell r="S2425"/>
          <cell r="T2425"/>
          <cell r="U2425"/>
          <cell r="Z2425"/>
        </row>
        <row r="2426">
          <cell r="N2426"/>
          <cell r="O2426"/>
          <cell r="P2426"/>
          <cell r="Q2426"/>
          <cell r="R2426"/>
          <cell r="S2426"/>
          <cell r="T2426"/>
          <cell r="U2426"/>
          <cell r="Z2426"/>
        </row>
        <row r="2427">
          <cell r="E2427"/>
          <cell r="F2427"/>
          <cell r="G2427"/>
          <cell r="H2427"/>
          <cell r="I2427"/>
          <cell r="J2427"/>
          <cell r="K2427"/>
          <cell r="L2427"/>
          <cell r="M2427"/>
          <cell r="N2427"/>
          <cell r="O2427"/>
          <cell r="P2427"/>
          <cell r="Q2427"/>
          <cell r="R2427"/>
          <cell r="S2427"/>
          <cell r="T2427"/>
          <cell r="U2427"/>
          <cell r="Z2427"/>
        </row>
        <row r="2428">
          <cell r="E2428" t="str">
            <v>Projectes (EXTERNS) en curs 2.018</v>
          </cell>
          <cell r="F2428"/>
          <cell r="G2428"/>
          <cell r="H2428"/>
          <cell r="I2428"/>
          <cell r="J2428"/>
          <cell r="K2428"/>
          <cell r="L2428"/>
          <cell r="M2428"/>
          <cell r="N2428"/>
          <cell r="O2428"/>
          <cell r="P2428"/>
          <cell r="Q2428"/>
          <cell r="R2428"/>
          <cell r="S2428"/>
          <cell r="T2428"/>
          <cell r="U2428"/>
          <cell r="Z2428"/>
        </row>
        <row r="2429">
          <cell r="N2429"/>
          <cell r="O2429"/>
          <cell r="P2429"/>
          <cell r="Q2429"/>
          <cell r="R2429"/>
          <cell r="S2429"/>
          <cell r="T2429"/>
          <cell r="U2429"/>
          <cell r="Z2429"/>
        </row>
        <row r="2430">
          <cell r="C2430"/>
          <cell r="D2430"/>
          <cell r="E2430"/>
          <cell r="F2430"/>
          <cell r="G2430"/>
          <cell r="H2430"/>
          <cell r="I2430"/>
          <cell r="J2430"/>
          <cell r="K2430"/>
          <cell r="L2430"/>
          <cell r="M2430"/>
          <cell r="N2430"/>
          <cell r="O2430"/>
          <cell r="P2430"/>
          <cell r="Q2430"/>
          <cell r="R2430"/>
          <cell r="S2430"/>
          <cell r="T2430"/>
          <cell r="U2430"/>
          <cell r="V2430"/>
          <cell r="W2430"/>
          <cell r="X2430"/>
          <cell r="Y2430"/>
          <cell r="Z2430"/>
        </row>
        <row r="2431">
          <cell r="C2431" t="str">
            <v>OF</v>
          </cell>
          <cell r="D2431" t="str">
            <v>CLIENT</v>
          </cell>
          <cell r="E2431" t="str">
            <v>ANY</v>
          </cell>
          <cell r="F2431" t="str">
            <v>STATUS</v>
          </cell>
          <cell r="G2431" t="str">
            <v>PROJECTE</v>
          </cell>
          <cell r="H2431" t="str">
            <v>TIPUS OF o DEPENDENCIA</v>
          </cell>
          <cell r="I2431"/>
          <cell r="J2431" t="str">
            <v>PREV</v>
          </cell>
          <cell r="K2431" t="str">
            <v>TOTAL</v>
          </cell>
          <cell r="L2431" t="str">
            <v>DESV</v>
          </cell>
          <cell r="M2431" t="str">
            <v>AVANÇ</v>
          </cell>
          <cell r="N2431" t="str">
            <v>DPT. IMPLICATS</v>
          </cell>
          <cell r="O2431"/>
          <cell r="P2431"/>
          <cell r="Q2431"/>
          <cell r="R2431"/>
          <cell r="S2431"/>
          <cell r="T2431"/>
          <cell r="U2431" t="str">
            <v>DATA</v>
          </cell>
          <cell r="V2431" t="str">
            <v>DATA</v>
          </cell>
          <cell r="W2431" t="str">
            <v>DATA</v>
          </cell>
          <cell r="X2431" t="str">
            <v>DURADA</v>
          </cell>
          <cell r="Y2431" t="str">
            <v>DATA</v>
          </cell>
          <cell r="Z2431" t="str">
            <v>DESVIAC.</v>
          </cell>
        </row>
        <row r="2432">
          <cell r="C2432"/>
          <cell r="D2432"/>
          <cell r="E2432"/>
          <cell r="F2432"/>
          <cell r="G2432"/>
          <cell r="H2432"/>
          <cell r="I2432"/>
          <cell r="J2432"/>
          <cell r="K2432" t="str">
            <v>REAL</v>
          </cell>
          <cell r="L2432"/>
          <cell r="M2432"/>
          <cell r="N2432"/>
          <cell r="O2432"/>
          <cell r="P2432"/>
          <cell r="Q2432"/>
          <cell r="R2432"/>
          <cell r="S2432"/>
          <cell r="T2432"/>
          <cell r="U2432" t="str">
            <v>INICI</v>
          </cell>
          <cell r="V2432" t="str">
            <v>ENTREGA</v>
          </cell>
          <cell r="W2432" t="str">
            <v>REVISADA</v>
          </cell>
          <cell r="X2432"/>
          <cell r="Y2432" t="str">
            <v>ACCEP.</v>
          </cell>
          <cell r="Z2432"/>
        </row>
        <row r="2433">
          <cell r="C2433"/>
          <cell r="D2433"/>
          <cell r="E2433"/>
          <cell r="F2433"/>
          <cell r="G2433"/>
          <cell r="H2433"/>
          <cell r="I2433"/>
          <cell r="J2433"/>
          <cell r="K2433"/>
          <cell r="L2433"/>
          <cell r="M2433"/>
          <cell r="N2433"/>
          <cell r="O2433"/>
          <cell r="P2433"/>
          <cell r="Q2433"/>
          <cell r="R2433"/>
          <cell r="S2433"/>
          <cell r="T2433"/>
          <cell r="U2433"/>
          <cell r="V2433"/>
          <cell r="W2433"/>
          <cell r="X2433"/>
          <cell r="Y2433"/>
          <cell r="Z2433"/>
        </row>
        <row r="2434">
          <cell r="C2434">
            <v>4868</v>
          </cell>
          <cell r="D2434" t="str">
            <v>DIELBE</v>
          </cell>
          <cell r="E2434">
            <v>2018</v>
          </cell>
          <cell r="F2434" t="str">
            <v>TA</v>
          </cell>
          <cell r="G2434" t="str">
            <v>CC SCADA TEDIS.Net BERMEJALES v1.0</v>
          </cell>
          <cell r="H2434" t="str">
            <v>IND</v>
          </cell>
          <cell r="I2434"/>
          <cell r="J2434">
            <v>114</v>
          </cell>
          <cell r="K2434">
            <v>134.15</v>
          </cell>
          <cell r="L2434">
            <v>-20.150000000000006</v>
          </cell>
          <cell r="M2434">
            <v>1.1767543859649123</v>
          </cell>
          <cell r="N2434" t="str">
            <v>-</v>
          </cell>
          <cell r="O2434" t="str">
            <v>-</v>
          </cell>
          <cell r="P2434" t="str">
            <v>-</v>
          </cell>
          <cell r="Q2434" t="str">
            <v>AP</v>
          </cell>
          <cell r="R2434" t="str">
            <v>-</v>
          </cell>
          <cell r="S2434" t="str">
            <v>-</v>
          </cell>
          <cell r="T2434" t="str">
            <v>-</v>
          </cell>
          <cell r="U2434">
            <v>43335</v>
          </cell>
          <cell r="V2434">
            <v>43465</v>
          </cell>
          <cell r="W2434">
            <v>43489</v>
          </cell>
          <cell r="X2434">
            <v>128</v>
          </cell>
          <cell r="Y2434">
            <v>43489</v>
          </cell>
          <cell r="Z2434">
            <v>0</v>
          </cell>
        </row>
        <row r="2435">
          <cell r="C2435">
            <v>4869</v>
          </cell>
          <cell r="D2435" t="str">
            <v>ELLALO</v>
          </cell>
          <cell r="E2435">
            <v>2018</v>
          </cell>
          <cell r="F2435" t="str">
            <v>TA</v>
          </cell>
          <cell r="G2435" t="str">
            <v>MANTENIMENT SCADA TEDIS.Net LA LOMA 01/08/2018 - 31/07/2019</v>
          </cell>
          <cell r="H2435" t="str">
            <v>IND</v>
          </cell>
          <cell r="I2435"/>
          <cell r="J2435">
            <v>16</v>
          </cell>
          <cell r="K2435">
            <v>20.5</v>
          </cell>
          <cell r="L2435">
            <v>-4.5</v>
          </cell>
          <cell r="M2435">
            <v>1.28125</v>
          </cell>
          <cell r="N2435" t="str">
            <v>-</v>
          </cell>
          <cell r="O2435" t="str">
            <v>-</v>
          </cell>
          <cell r="P2435" t="str">
            <v>-</v>
          </cell>
          <cell r="Q2435" t="str">
            <v>JMG</v>
          </cell>
          <cell r="R2435" t="str">
            <v>-</v>
          </cell>
          <cell r="S2435" t="str">
            <v>-</v>
          </cell>
          <cell r="T2435" t="str">
            <v>-</v>
          </cell>
          <cell r="U2435">
            <v>43313</v>
          </cell>
          <cell r="V2435">
            <v>43677</v>
          </cell>
          <cell r="W2435">
            <v>43677</v>
          </cell>
          <cell r="X2435">
            <v>360</v>
          </cell>
          <cell r="Y2435">
            <v>43677</v>
          </cell>
          <cell r="Z2435">
            <v>0</v>
          </cell>
        </row>
        <row r="2436">
          <cell r="C2436">
            <v>4870</v>
          </cell>
          <cell r="D2436" t="str">
            <v>DIELES</v>
          </cell>
          <cell r="E2436">
            <v>2018</v>
          </cell>
          <cell r="F2436" t="str">
            <v>TA</v>
          </cell>
          <cell r="G2436" t="str">
            <v>RTU CT-1 FUENTE NUEVA v1.1</v>
          </cell>
          <cell r="H2436" t="str">
            <v>OF4493</v>
          </cell>
          <cell r="I2436"/>
          <cell r="J2436">
            <v>4.5</v>
          </cell>
          <cell r="K2436">
            <v>2.25</v>
          </cell>
          <cell r="L2436">
            <v>2.25</v>
          </cell>
          <cell r="M2436">
            <v>0.5</v>
          </cell>
          <cell r="N2436" t="str">
            <v>-</v>
          </cell>
          <cell r="O2436" t="str">
            <v>-</v>
          </cell>
          <cell r="P2436" t="str">
            <v>EMM</v>
          </cell>
          <cell r="Q2436" t="str">
            <v>-</v>
          </cell>
          <cell r="R2436" t="str">
            <v>-</v>
          </cell>
          <cell r="S2436" t="str">
            <v>-</v>
          </cell>
          <cell r="T2436" t="str">
            <v>-</v>
          </cell>
          <cell r="U2436">
            <v>43335</v>
          </cell>
          <cell r="V2436">
            <v>43371</v>
          </cell>
          <cell r="W2436">
            <v>43453</v>
          </cell>
          <cell r="X2436">
            <v>35</v>
          </cell>
          <cell r="Y2436">
            <v>43453</v>
          </cell>
          <cell r="Z2436">
            <v>0</v>
          </cell>
        </row>
        <row r="2437">
          <cell r="C2437">
            <v>4871</v>
          </cell>
          <cell r="D2437" t="str">
            <v>DIELES</v>
          </cell>
          <cell r="E2437">
            <v>2018</v>
          </cell>
          <cell r="F2437" t="str">
            <v>TA</v>
          </cell>
          <cell r="G2437" t="str">
            <v>RTU CT-2 DIELESUR v1.1</v>
          </cell>
          <cell r="H2437" t="str">
            <v>OF4494</v>
          </cell>
          <cell r="I2437"/>
          <cell r="J2437">
            <v>4.5</v>
          </cell>
          <cell r="K2437">
            <v>2.25</v>
          </cell>
          <cell r="L2437">
            <v>2.25</v>
          </cell>
          <cell r="M2437">
            <v>0.5</v>
          </cell>
          <cell r="N2437" t="str">
            <v>-</v>
          </cell>
          <cell r="O2437" t="str">
            <v>-</v>
          </cell>
          <cell r="P2437" t="str">
            <v>EMM</v>
          </cell>
          <cell r="Q2437" t="str">
            <v>-</v>
          </cell>
          <cell r="R2437" t="str">
            <v>-</v>
          </cell>
          <cell r="S2437" t="str">
            <v>-</v>
          </cell>
          <cell r="T2437" t="str">
            <v>-</v>
          </cell>
          <cell r="U2437">
            <v>43335</v>
          </cell>
          <cell r="V2437">
            <v>43371</v>
          </cell>
          <cell r="W2437">
            <v>43371</v>
          </cell>
          <cell r="X2437">
            <v>35</v>
          </cell>
          <cell r="Y2437">
            <v>43360</v>
          </cell>
          <cell r="Z2437">
            <v>-11</v>
          </cell>
        </row>
        <row r="2438">
          <cell r="C2438">
            <v>4872</v>
          </cell>
          <cell r="D2438" t="str">
            <v>DIELES</v>
          </cell>
          <cell r="E2438">
            <v>2018</v>
          </cell>
          <cell r="F2438" t="str">
            <v>TA</v>
          </cell>
          <cell r="G2438" t="str">
            <v>RTU CT-3 DIELESUR v1.1</v>
          </cell>
          <cell r="H2438" t="str">
            <v>OF4495</v>
          </cell>
          <cell r="I2438"/>
          <cell r="J2438">
            <v>4.5</v>
          </cell>
          <cell r="K2438">
            <v>2.25</v>
          </cell>
          <cell r="L2438">
            <v>2.25</v>
          </cell>
          <cell r="M2438">
            <v>0.5</v>
          </cell>
          <cell r="N2438" t="str">
            <v>-</v>
          </cell>
          <cell r="O2438" t="str">
            <v>-</v>
          </cell>
          <cell r="P2438" t="str">
            <v>EMM</v>
          </cell>
          <cell r="Q2438" t="str">
            <v>-</v>
          </cell>
          <cell r="R2438" t="str">
            <v>-</v>
          </cell>
          <cell r="S2438" t="str">
            <v>-</v>
          </cell>
          <cell r="T2438" t="str">
            <v>-</v>
          </cell>
          <cell r="U2438">
            <v>43335</v>
          </cell>
          <cell r="V2438">
            <v>43371</v>
          </cell>
          <cell r="W2438">
            <v>43371</v>
          </cell>
          <cell r="X2438">
            <v>35</v>
          </cell>
          <cell r="Y2438">
            <v>43360</v>
          </cell>
          <cell r="Z2438">
            <v>-11</v>
          </cell>
        </row>
        <row r="2439">
          <cell r="C2439">
            <v>4873</v>
          </cell>
          <cell r="D2439" t="str">
            <v>DIELES</v>
          </cell>
          <cell r="E2439">
            <v>2018</v>
          </cell>
          <cell r="F2439" t="str">
            <v>TA</v>
          </cell>
          <cell r="G2439" t="str">
            <v>RTU CT-4 DIELESUR v1.1</v>
          </cell>
          <cell r="H2439" t="str">
            <v>OF4496</v>
          </cell>
          <cell r="I2439"/>
          <cell r="J2439">
            <v>4.5</v>
          </cell>
          <cell r="K2439">
            <v>2.25</v>
          </cell>
          <cell r="L2439">
            <v>2.25</v>
          </cell>
          <cell r="M2439">
            <v>0.5</v>
          </cell>
          <cell r="N2439" t="str">
            <v>-</v>
          </cell>
          <cell r="O2439" t="str">
            <v>-</v>
          </cell>
          <cell r="P2439" t="str">
            <v>EMM</v>
          </cell>
          <cell r="Q2439" t="str">
            <v>-</v>
          </cell>
          <cell r="R2439" t="str">
            <v>-</v>
          </cell>
          <cell r="S2439" t="str">
            <v>-</v>
          </cell>
          <cell r="T2439" t="str">
            <v>-</v>
          </cell>
          <cell r="U2439">
            <v>43335</v>
          </cell>
          <cell r="V2439">
            <v>43371</v>
          </cell>
          <cell r="W2439">
            <v>43371</v>
          </cell>
          <cell r="X2439">
            <v>35</v>
          </cell>
          <cell r="Y2439">
            <v>43360</v>
          </cell>
          <cell r="Z2439">
            <v>-11</v>
          </cell>
        </row>
        <row r="2440">
          <cell r="C2440">
            <v>4874</v>
          </cell>
          <cell r="D2440" t="str">
            <v>SITEL</v>
          </cell>
          <cell r="E2440">
            <v>2018</v>
          </cell>
          <cell r="F2440" t="str">
            <v>TA</v>
          </cell>
          <cell r="G2440" t="str">
            <v>Reparacio CAP32 N/S: 1124-2011</v>
          </cell>
          <cell r="H2440" t="str">
            <v>IND</v>
          </cell>
          <cell r="I2440"/>
          <cell r="J2440">
            <v>2</v>
          </cell>
          <cell r="K2440">
            <v>1.75</v>
          </cell>
          <cell r="L2440">
            <v>0.25</v>
          </cell>
          <cell r="M2440">
            <v>0.875</v>
          </cell>
          <cell r="N2440" t="str">
            <v>-</v>
          </cell>
          <cell r="O2440" t="str">
            <v>-</v>
          </cell>
          <cell r="P2440" t="str">
            <v>EMM</v>
          </cell>
          <cell r="Q2440" t="str">
            <v>-</v>
          </cell>
          <cell r="R2440" t="str">
            <v>-</v>
          </cell>
          <cell r="S2440" t="str">
            <v>-</v>
          </cell>
          <cell r="T2440" t="str">
            <v>-</v>
          </cell>
          <cell r="U2440">
            <v>43343</v>
          </cell>
          <cell r="V2440">
            <v>43371</v>
          </cell>
          <cell r="W2440">
            <v>43371</v>
          </cell>
          <cell r="X2440">
            <v>28</v>
          </cell>
          <cell r="Y2440">
            <v>43356</v>
          </cell>
          <cell r="Z2440">
            <v>-15</v>
          </cell>
        </row>
        <row r="2441">
          <cell r="C2441">
            <v>4875</v>
          </cell>
          <cell r="D2441" t="str">
            <v>PEUSA</v>
          </cell>
          <cell r="E2441">
            <v>2018</v>
          </cell>
          <cell r="F2441" t="str">
            <v>TA</v>
          </cell>
          <cell r="G2441" t="str">
            <v>RTU CT BALCO DEL PIRINEU-III v2.0</v>
          </cell>
          <cell r="H2441" t="str">
            <v>PPAL</v>
          </cell>
          <cell r="I2441"/>
          <cell r="J2441">
            <v>1.2</v>
          </cell>
          <cell r="K2441">
            <v>1.25</v>
          </cell>
          <cell r="L2441">
            <v>-5.0000000000000044E-2</v>
          </cell>
          <cell r="M2441">
            <v>1.0416666666666667</v>
          </cell>
          <cell r="N2441" t="str">
            <v>-</v>
          </cell>
          <cell r="O2441" t="str">
            <v>-</v>
          </cell>
          <cell r="P2441" t="str">
            <v>EMM</v>
          </cell>
          <cell r="Q2441" t="str">
            <v>-</v>
          </cell>
          <cell r="R2441" t="str">
            <v>-</v>
          </cell>
          <cell r="S2441" t="str">
            <v>-</v>
          </cell>
          <cell r="T2441" t="str">
            <v>-</v>
          </cell>
          <cell r="U2441">
            <v>43343</v>
          </cell>
          <cell r="V2441">
            <v>43371</v>
          </cell>
          <cell r="W2441">
            <v>43371</v>
          </cell>
          <cell r="X2441">
            <v>28</v>
          </cell>
          <cell r="Y2441">
            <v>43388</v>
          </cell>
          <cell r="Z2441">
            <v>17</v>
          </cell>
        </row>
        <row r="2442">
          <cell r="C2442">
            <v>4876</v>
          </cell>
          <cell r="D2442" t="str">
            <v>SITEL</v>
          </cell>
          <cell r="E2442">
            <v>2018</v>
          </cell>
          <cell r="F2442" t="str">
            <v>TA</v>
          </cell>
          <cell r="G2442" t="str">
            <v>1 x Manguera COM CAP32 - nPort 5110</v>
          </cell>
          <cell r="H2442" t="str">
            <v>OF4875</v>
          </cell>
          <cell r="I2442"/>
          <cell r="J2442">
            <v>0.5</v>
          </cell>
          <cell r="K2442">
            <v>0.41</v>
          </cell>
          <cell r="L2442">
            <v>9.0000000000000024E-2</v>
          </cell>
          <cell r="M2442">
            <v>0.82</v>
          </cell>
          <cell r="N2442" t="str">
            <v>-</v>
          </cell>
          <cell r="O2442" t="str">
            <v>-</v>
          </cell>
          <cell r="P2442" t="str">
            <v>EMM</v>
          </cell>
          <cell r="Q2442" t="str">
            <v>-</v>
          </cell>
          <cell r="R2442" t="str">
            <v>-</v>
          </cell>
          <cell r="S2442" t="str">
            <v>-</v>
          </cell>
          <cell r="T2442" t="str">
            <v>-</v>
          </cell>
          <cell r="U2442">
            <v>43343</v>
          </cell>
          <cell r="V2442">
            <v>43371</v>
          </cell>
          <cell r="W2442">
            <v>43371</v>
          </cell>
          <cell r="X2442">
            <v>28</v>
          </cell>
          <cell r="Y2442">
            <v>43363</v>
          </cell>
          <cell r="Z2442">
            <v>-8</v>
          </cell>
        </row>
        <row r="2443">
          <cell r="C2443">
            <v>4877</v>
          </cell>
          <cell r="D2443" t="str">
            <v>SITEL</v>
          </cell>
          <cell r="E2443">
            <v>2018</v>
          </cell>
          <cell r="F2443" t="str">
            <v>TA</v>
          </cell>
          <cell r="G2443" t="str">
            <v>1 x Manguera COM ERTHERNET (5mts)</v>
          </cell>
          <cell r="H2443" t="str">
            <v>OF4875</v>
          </cell>
          <cell r="I2443">
            <v>4</v>
          </cell>
          <cell r="J2443">
            <v>0.5</v>
          </cell>
          <cell r="K2443">
            <v>0.33</v>
          </cell>
          <cell r="L2443">
            <v>0.16999999999999998</v>
          </cell>
          <cell r="M2443">
            <v>0.66</v>
          </cell>
          <cell r="N2443" t="str">
            <v>-</v>
          </cell>
          <cell r="O2443" t="str">
            <v>-</v>
          </cell>
          <cell r="P2443" t="str">
            <v>EMM</v>
          </cell>
          <cell r="Q2443" t="str">
            <v>-</v>
          </cell>
          <cell r="R2443" t="str">
            <v>-</v>
          </cell>
          <cell r="S2443" t="str">
            <v>-</v>
          </cell>
          <cell r="T2443" t="str">
            <v>-</v>
          </cell>
          <cell r="U2443">
            <v>43343</v>
          </cell>
          <cell r="V2443">
            <v>43371</v>
          </cell>
          <cell r="W2443">
            <v>43371</v>
          </cell>
          <cell r="X2443">
            <v>28</v>
          </cell>
          <cell r="Y2443">
            <v>43363</v>
          </cell>
          <cell r="Z2443">
            <v>-8</v>
          </cell>
        </row>
        <row r="2444">
          <cell r="C2444">
            <v>4878</v>
          </cell>
          <cell r="D2444" t="str">
            <v>PEUSA</v>
          </cell>
          <cell r="E2444">
            <v>2018</v>
          </cell>
          <cell r="F2444" t="str">
            <v>TA</v>
          </cell>
          <cell r="G2444" t="str">
            <v>Inst. i PEM RTU CT BALCO DEL PIRINEU-III v2.0</v>
          </cell>
          <cell r="H2444" t="str">
            <v>OF4875</v>
          </cell>
          <cell r="I2444">
            <v>4</v>
          </cell>
          <cell r="J2444">
            <v>5</v>
          </cell>
          <cell r="K2444">
            <v>2</v>
          </cell>
          <cell r="L2444">
            <v>3</v>
          </cell>
          <cell r="M2444">
            <v>0.4</v>
          </cell>
          <cell r="N2444" t="str">
            <v>-</v>
          </cell>
          <cell r="O2444" t="str">
            <v>-</v>
          </cell>
          <cell r="P2444" t="str">
            <v>-</v>
          </cell>
          <cell r="Q2444" t="str">
            <v>TRS</v>
          </cell>
          <cell r="R2444" t="str">
            <v>-</v>
          </cell>
          <cell r="S2444" t="str">
            <v>-</v>
          </cell>
          <cell r="T2444" t="str">
            <v>-</v>
          </cell>
          <cell r="U2444">
            <v>43343</v>
          </cell>
          <cell r="V2444">
            <v>43371</v>
          </cell>
          <cell r="W2444">
            <v>43411</v>
          </cell>
          <cell r="X2444">
            <v>28</v>
          </cell>
          <cell r="Y2444">
            <v>43411</v>
          </cell>
          <cell r="Z2444">
            <v>0</v>
          </cell>
        </row>
        <row r="2445">
          <cell r="C2445">
            <v>4879</v>
          </cell>
          <cell r="D2445" t="str">
            <v>ORMAZA</v>
          </cell>
          <cell r="E2445">
            <v>2018</v>
          </cell>
          <cell r="F2445" t="str">
            <v>TA</v>
          </cell>
          <cell r="G2445" t="str">
            <v>CC SCADA CREVILLENTE v6.6</v>
          </cell>
          <cell r="H2445" t="str">
            <v>OF4213</v>
          </cell>
          <cell r="I2445">
            <v>6</v>
          </cell>
          <cell r="J2445">
            <v>6</v>
          </cell>
          <cell r="K2445">
            <v>5</v>
          </cell>
          <cell r="L2445">
            <v>1</v>
          </cell>
          <cell r="M2445">
            <v>0.83333333333333337</v>
          </cell>
          <cell r="N2445" t="str">
            <v>-</v>
          </cell>
          <cell r="O2445" t="str">
            <v>-</v>
          </cell>
          <cell r="P2445" t="str">
            <v>-</v>
          </cell>
          <cell r="Q2445" t="str">
            <v>JMG</v>
          </cell>
          <cell r="R2445" t="str">
            <v>-</v>
          </cell>
          <cell r="S2445" t="str">
            <v>-</v>
          </cell>
          <cell r="T2445" t="str">
            <v>-</v>
          </cell>
          <cell r="U2445">
            <v>43356</v>
          </cell>
          <cell r="V2445">
            <v>43371</v>
          </cell>
          <cell r="W2445">
            <v>43479</v>
          </cell>
          <cell r="X2445">
            <v>15</v>
          </cell>
          <cell r="Y2445">
            <v>43479</v>
          </cell>
          <cell r="Z2445">
            <v>0</v>
          </cell>
        </row>
        <row r="2446">
          <cell r="C2446">
            <v>4880</v>
          </cell>
          <cell r="D2446" t="str">
            <v>DIELBE</v>
          </cell>
          <cell r="E2446">
            <v>2018</v>
          </cell>
          <cell r="F2446" t="str">
            <v>TA</v>
          </cell>
          <cell r="G2446" t="str">
            <v>Reparacio RTU CRINOR N/S 2771-2008 (BERMEJALES)</v>
          </cell>
          <cell r="H2446" t="str">
            <v>IND</v>
          </cell>
          <cell r="I2446">
            <v>6</v>
          </cell>
          <cell r="J2446">
            <v>2</v>
          </cell>
          <cell r="K2446">
            <v>1.08</v>
          </cell>
          <cell r="L2446">
            <v>0.91999999999999993</v>
          </cell>
          <cell r="M2446">
            <v>0.54</v>
          </cell>
          <cell r="N2446" t="str">
            <v>-</v>
          </cell>
          <cell r="O2446" t="str">
            <v>-</v>
          </cell>
          <cell r="P2446" t="str">
            <v>EMM</v>
          </cell>
          <cell r="Q2446" t="str">
            <v>-</v>
          </cell>
          <cell r="R2446" t="str">
            <v>-</v>
          </cell>
          <cell r="S2446" t="str">
            <v>-</v>
          </cell>
          <cell r="T2446" t="str">
            <v>-</v>
          </cell>
          <cell r="U2446">
            <v>43355</v>
          </cell>
          <cell r="V2446">
            <v>43357</v>
          </cell>
          <cell r="W2446">
            <v>43357</v>
          </cell>
          <cell r="X2446">
            <v>2</v>
          </cell>
          <cell r="Y2446">
            <v>43360</v>
          </cell>
          <cell r="Z2446">
            <v>3</v>
          </cell>
        </row>
        <row r="2447">
          <cell r="C2447">
            <v>4881</v>
          </cell>
          <cell r="D2447" t="str">
            <v>DIELBE</v>
          </cell>
          <cell r="E2447">
            <v>2018</v>
          </cell>
          <cell r="F2447" t="str">
            <v>TA</v>
          </cell>
          <cell r="G2447" t="str">
            <v>Reparacio RTU CRINOR N/S 2758-2008 (BERMEJALES)</v>
          </cell>
          <cell r="H2447" t="str">
            <v>IND</v>
          </cell>
          <cell r="I2447"/>
          <cell r="J2447">
            <v>2</v>
          </cell>
          <cell r="K2447">
            <v>1.25</v>
          </cell>
          <cell r="L2447">
            <v>0.75</v>
          </cell>
          <cell r="M2447">
            <v>0.625</v>
          </cell>
          <cell r="N2447" t="str">
            <v>-</v>
          </cell>
          <cell r="O2447" t="str">
            <v>-</v>
          </cell>
          <cell r="P2447" t="str">
            <v>EMM</v>
          </cell>
          <cell r="Q2447" t="str">
            <v>-</v>
          </cell>
          <cell r="R2447" t="str">
            <v>-</v>
          </cell>
          <cell r="S2447" t="str">
            <v>-</v>
          </cell>
          <cell r="T2447" t="str">
            <v>-</v>
          </cell>
          <cell r="U2447">
            <v>43355</v>
          </cell>
          <cell r="V2447">
            <v>43357</v>
          </cell>
          <cell r="W2447">
            <v>43357</v>
          </cell>
          <cell r="X2447">
            <v>2</v>
          </cell>
          <cell r="Y2447">
            <v>43360</v>
          </cell>
          <cell r="Z2447">
            <v>3</v>
          </cell>
        </row>
        <row r="2448">
          <cell r="C2448">
            <v>4882</v>
          </cell>
          <cell r="D2448" t="str">
            <v>DIELBE</v>
          </cell>
          <cell r="E2448">
            <v>2018</v>
          </cell>
          <cell r="F2448" t="str">
            <v>TA</v>
          </cell>
          <cell r="G2448" t="str">
            <v>Reparacio RTU CRINOR N/S 2763-2008 (BERMEJALES)</v>
          </cell>
          <cell r="H2448" t="str">
            <v>IND</v>
          </cell>
          <cell r="I2448"/>
          <cell r="J2448">
            <v>2</v>
          </cell>
          <cell r="K2448">
            <v>1</v>
          </cell>
          <cell r="L2448">
            <v>1</v>
          </cell>
          <cell r="M2448">
            <v>0.5</v>
          </cell>
          <cell r="N2448" t="str">
            <v>-</v>
          </cell>
          <cell r="O2448" t="str">
            <v>-</v>
          </cell>
          <cell r="P2448" t="str">
            <v>EMM</v>
          </cell>
          <cell r="Q2448" t="str">
            <v>-</v>
          </cell>
          <cell r="R2448" t="str">
            <v>-</v>
          </cell>
          <cell r="S2448" t="str">
            <v>-</v>
          </cell>
          <cell r="T2448" t="str">
            <v>-</v>
          </cell>
          <cell r="U2448">
            <v>43355</v>
          </cell>
          <cell r="V2448">
            <v>43357</v>
          </cell>
          <cell r="W2448">
            <v>43357</v>
          </cell>
          <cell r="X2448">
            <v>2</v>
          </cell>
          <cell r="Y2448">
            <v>43360</v>
          </cell>
          <cell r="Z2448">
            <v>3</v>
          </cell>
        </row>
        <row r="2449">
          <cell r="C2449">
            <v>4883</v>
          </cell>
          <cell r="D2449" t="str">
            <v>ELESUD</v>
          </cell>
          <cell r="E2449">
            <v>2018</v>
          </cell>
          <cell r="F2449" t="str">
            <v>TA</v>
          </cell>
          <cell r="G2449" t="str">
            <v>MANTENIMENT CSSat SUDANELL 2018-08</v>
          </cell>
          <cell r="H2449" t="str">
            <v>IND</v>
          </cell>
          <cell r="I2449"/>
          <cell r="J2449">
            <v>4</v>
          </cell>
          <cell r="K2449">
            <v>1</v>
          </cell>
          <cell r="L2449">
            <v>3</v>
          </cell>
          <cell r="M2449">
            <v>0.25</v>
          </cell>
          <cell r="N2449" t="str">
            <v>-</v>
          </cell>
          <cell r="O2449" t="str">
            <v>-</v>
          </cell>
          <cell r="P2449" t="str">
            <v>-</v>
          </cell>
          <cell r="Q2449" t="str">
            <v>TRS</v>
          </cell>
          <cell r="R2449" t="str">
            <v>-</v>
          </cell>
          <cell r="S2449" t="str">
            <v>-</v>
          </cell>
          <cell r="T2449" t="str">
            <v>-</v>
          </cell>
          <cell r="U2449">
            <v>43313</v>
          </cell>
          <cell r="V2449">
            <v>43343</v>
          </cell>
          <cell r="W2449">
            <v>43343</v>
          </cell>
          <cell r="X2449">
            <v>30</v>
          </cell>
          <cell r="Y2449">
            <v>43342</v>
          </cell>
          <cell r="Z2449">
            <v>0</v>
          </cell>
        </row>
        <row r="2450">
          <cell r="C2450">
            <v>4884</v>
          </cell>
          <cell r="D2450" t="str">
            <v>EMSA</v>
          </cell>
          <cell r="E2450">
            <v>2018</v>
          </cell>
          <cell r="F2450" t="str">
            <v>TA</v>
          </cell>
          <cell r="G2450" t="str">
            <v>MANTENIMENT CSSat EMSA 2018-08</v>
          </cell>
          <cell r="H2450" t="str">
            <v>IND</v>
          </cell>
          <cell r="I2450"/>
          <cell r="J2450">
            <v>6</v>
          </cell>
          <cell r="K2450">
            <v>1.5</v>
          </cell>
          <cell r="L2450">
            <v>4.5</v>
          </cell>
          <cell r="M2450">
            <v>0.25</v>
          </cell>
          <cell r="N2450" t="str">
            <v>-</v>
          </cell>
          <cell r="O2450" t="str">
            <v>-</v>
          </cell>
          <cell r="P2450" t="str">
            <v>-</v>
          </cell>
          <cell r="Q2450" t="str">
            <v>TRS</v>
          </cell>
          <cell r="R2450" t="str">
            <v>-</v>
          </cell>
          <cell r="S2450" t="str">
            <v>-</v>
          </cell>
          <cell r="T2450" t="str">
            <v>-</v>
          </cell>
          <cell r="U2450">
            <v>43313</v>
          </cell>
          <cell r="V2450">
            <v>43343</v>
          </cell>
          <cell r="W2450">
            <v>43343</v>
          </cell>
          <cell r="X2450">
            <v>30</v>
          </cell>
          <cell r="Y2450">
            <v>43342</v>
          </cell>
          <cell r="Z2450">
            <v>0</v>
          </cell>
        </row>
        <row r="2451">
          <cell r="C2451">
            <v>4885</v>
          </cell>
          <cell r="D2451" t="str">
            <v>SERGAR</v>
          </cell>
          <cell r="E2451">
            <v>2018</v>
          </cell>
          <cell r="F2451" t="str">
            <v>TA</v>
          </cell>
          <cell r="G2451" t="str">
            <v>MANTENIMENT CSSat SERVILIANO 2018-08</v>
          </cell>
          <cell r="H2451" t="str">
            <v>IND</v>
          </cell>
          <cell r="I2451"/>
          <cell r="J2451">
            <v>6</v>
          </cell>
          <cell r="K2451">
            <v>1</v>
          </cell>
          <cell r="L2451">
            <v>5</v>
          </cell>
          <cell r="M2451">
            <v>0.16666666666666666</v>
          </cell>
          <cell r="N2451" t="str">
            <v>-</v>
          </cell>
          <cell r="O2451" t="str">
            <v>-</v>
          </cell>
          <cell r="P2451" t="str">
            <v>-</v>
          </cell>
          <cell r="Q2451" t="str">
            <v>TRS</v>
          </cell>
          <cell r="R2451" t="str">
            <v>-</v>
          </cell>
          <cell r="S2451" t="str">
            <v>-</v>
          </cell>
          <cell r="T2451" t="str">
            <v>-</v>
          </cell>
          <cell r="U2451">
            <v>43313</v>
          </cell>
          <cell r="V2451">
            <v>43343</v>
          </cell>
          <cell r="W2451">
            <v>43343</v>
          </cell>
          <cell r="X2451">
            <v>30</v>
          </cell>
          <cell r="Y2451">
            <v>43342</v>
          </cell>
          <cell r="Z2451">
            <v>0</v>
          </cell>
        </row>
        <row r="2452">
          <cell r="C2452">
            <v>4886</v>
          </cell>
          <cell r="D2452" t="str">
            <v>EAECEU</v>
          </cell>
          <cell r="E2452">
            <v>2018</v>
          </cell>
          <cell r="F2452" t="str">
            <v>TA</v>
          </cell>
          <cell r="G2452" t="str">
            <v>MANTENIMENT CSSat CEUTA 2018-08</v>
          </cell>
          <cell r="H2452" t="str">
            <v>IND</v>
          </cell>
          <cell r="I2452"/>
          <cell r="J2452">
            <v>10</v>
          </cell>
          <cell r="K2452">
            <v>10</v>
          </cell>
          <cell r="L2452">
            <v>0</v>
          </cell>
          <cell r="M2452">
            <v>1</v>
          </cell>
          <cell r="N2452" t="str">
            <v>-</v>
          </cell>
          <cell r="O2452" t="str">
            <v>-</v>
          </cell>
          <cell r="P2452" t="str">
            <v>-</v>
          </cell>
          <cell r="Q2452" t="str">
            <v>TRS</v>
          </cell>
          <cell r="R2452" t="str">
            <v>-</v>
          </cell>
          <cell r="S2452" t="str">
            <v>-</v>
          </cell>
          <cell r="T2452" t="str">
            <v>-</v>
          </cell>
          <cell r="U2452">
            <v>43313</v>
          </cell>
          <cell r="V2452">
            <v>43343</v>
          </cell>
          <cell r="W2452">
            <v>43343</v>
          </cell>
          <cell r="X2452">
            <v>30</v>
          </cell>
          <cell r="Y2452">
            <v>43342</v>
          </cell>
          <cell r="Z2452">
            <v>0</v>
          </cell>
        </row>
        <row r="2453">
          <cell r="C2453">
            <v>4887</v>
          </cell>
          <cell r="D2453" t="str">
            <v>ELEMON</v>
          </cell>
          <cell r="E2453">
            <v>2018</v>
          </cell>
          <cell r="F2453" t="str">
            <v>TA</v>
          </cell>
          <cell r="G2453" t="str">
            <v>MANTENIMENT CSSat MONTOLIU 2018-08</v>
          </cell>
          <cell r="H2453" t="str">
            <v>IND</v>
          </cell>
          <cell r="I2453"/>
          <cell r="J2453">
            <v>4</v>
          </cell>
          <cell r="K2453">
            <v>4</v>
          </cell>
          <cell r="L2453">
            <v>0</v>
          </cell>
          <cell r="M2453">
            <v>1</v>
          </cell>
          <cell r="N2453" t="str">
            <v>-</v>
          </cell>
          <cell r="O2453" t="str">
            <v>-</v>
          </cell>
          <cell r="P2453" t="str">
            <v>-</v>
          </cell>
          <cell r="Q2453" t="str">
            <v>TRS</v>
          </cell>
          <cell r="R2453" t="str">
            <v>-</v>
          </cell>
          <cell r="S2453" t="str">
            <v>-</v>
          </cell>
          <cell r="T2453" t="str">
            <v>-</v>
          </cell>
          <cell r="U2453">
            <v>43313</v>
          </cell>
          <cell r="V2453">
            <v>43343</v>
          </cell>
          <cell r="W2453">
            <v>43343</v>
          </cell>
          <cell r="X2453">
            <v>30</v>
          </cell>
          <cell r="Y2453">
            <v>43342</v>
          </cell>
          <cell r="Z2453">
            <v>0</v>
          </cell>
        </row>
        <row r="2454">
          <cell r="C2454">
            <v>4888</v>
          </cell>
          <cell r="D2454" t="str">
            <v>SUMTAR</v>
          </cell>
          <cell r="E2454">
            <v>2018</v>
          </cell>
          <cell r="F2454" t="str">
            <v>TA</v>
          </cell>
          <cell r="G2454" t="str">
            <v>MANTENIMENT CSSat TARRASENSES 2018-08</v>
          </cell>
          <cell r="H2454" t="str">
            <v>IND</v>
          </cell>
          <cell r="I2454"/>
          <cell r="J2454">
            <v>4</v>
          </cell>
          <cell r="K2454">
            <v>6</v>
          </cell>
          <cell r="L2454">
            <v>-2</v>
          </cell>
          <cell r="M2454">
            <v>1.5</v>
          </cell>
          <cell r="N2454" t="str">
            <v>-</v>
          </cell>
          <cell r="O2454" t="str">
            <v>-</v>
          </cell>
          <cell r="P2454" t="str">
            <v>-</v>
          </cell>
          <cell r="Q2454" t="str">
            <v>TRS</v>
          </cell>
          <cell r="R2454" t="str">
            <v>-</v>
          </cell>
          <cell r="S2454" t="str">
            <v>-</v>
          </cell>
          <cell r="T2454" t="str">
            <v>-</v>
          </cell>
          <cell r="U2454">
            <v>43313</v>
          </cell>
          <cell r="V2454">
            <v>43343</v>
          </cell>
          <cell r="W2454">
            <v>43343</v>
          </cell>
          <cell r="X2454">
            <v>30</v>
          </cell>
          <cell r="Y2454">
            <v>43342</v>
          </cell>
          <cell r="Z2454">
            <v>0</v>
          </cell>
        </row>
        <row r="2455">
          <cell r="C2455">
            <v>4889</v>
          </cell>
          <cell r="D2455" t="str">
            <v>ELECAR</v>
          </cell>
          <cell r="E2455">
            <v>2018</v>
          </cell>
          <cell r="F2455" t="str">
            <v>TA</v>
          </cell>
          <cell r="G2455" t="str">
            <v>MANTENIMENT CSSat CARDENER 2018-08</v>
          </cell>
          <cell r="H2455" t="str">
            <v>IND</v>
          </cell>
          <cell r="I2455"/>
          <cell r="J2455">
            <v>5</v>
          </cell>
          <cell r="K2455">
            <v>2</v>
          </cell>
          <cell r="L2455">
            <v>3</v>
          </cell>
          <cell r="M2455">
            <v>0.4</v>
          </cell>
          <cell r="N2455" t="str">
            <v>-</v>
          </cell>
          <cell r="O2455" t="str">
            <v>-</v>
          </cell>
          <cell r="P2455" t="str">
            <v>-</v>
          </cell>
          <cell r="Q2455" t="str">
            <v>TRS</v>
          </cell>
          <cell r="R2455" t="str">
            <v>-</v>
          </cell>
          <cell r="S2455" t="str">
            <v>-</v>
          </cell>
          <cell r="T2455" t="str">
            <v>-</v>
          </cell>
          <cell r="U2455">
            <v>43313</v>
          </cell>
          <cell r="V2455">
            <v>43343</v>
          </cell>
          <cell r="W2455">
            <v>43343</v>
          </cell>
          <cell r="X2455">
            <v>30</v>
          </cell>
          <cell r="Y2455">
            <v>43342</v>
          </cell>
          <cell r="Z2455">
            <v>0</v>
          </cell>
        </row>
        <row r="2456">
          <cell r="C2456">
            <v>4890</v>
          </cell>
          <cell r="D2456" t="str">
            <v>ELEALB</v>
          </cell>
          <cell r="E2456">
            <v>2018</v>
          </cell>
          <cell r="F2456" t="str">
            <v>TA</v>
          </cell>
          <cell r="G2456" t="str">
            <v>MANTENIMENT CSSat ALBATARREC 2018-08</v>
          </cell>
          <cell r="H2456" t="str">
            <v>IND</v>
          </cell>
          <cell r="I2456"/>
          <cell r="J2456">
            <v>4</v>
          </cell>
          <cell r="K2456">
            <v>1</v>
          </cell>
          <cell r="L2456">
            <v>3</v>
          </cell>
          <cell r="M2456">
            <v>0.25</v>
          </cell>
          <cell r="N2456" t="str">
            <v>-</v>
          </cell>
          <cell r="O2456" t="str">
            <v>-</v>
          </cell>
          <cell r="P2456" t="str">
            <v>-</v>
          </cell>
          <cell r="Q2456" t="str">
            <v>TRS</v>
          </cell>
          <cell r="R2456" t="str">
            <v>-</v>
          </cell>
          <cell r="S2456" t="str">
            <v>-</v>
          </cell>
          <cell r="T2456" t="str">
            <v>-</v>
          </cell>
          <cell r="U2456">
            <v>43313</v>
          </cell>
          <cell r="V2456">
            <v>43343</v>
          </cell>
          <cell r="W2456">
            <v>43343</v>
          </cell>
          <cell r="X2456">
            <v>30</v>
          </cell>
          <cell r="Y2456">
            <v>43342</v>
          </cell>
          <cell r="Z2456">
            <v>0</v>
          </cell>
        </row>
        <row r="2457">
          <cell r="C2457">
            <v>4891</v>
          </cell>
          <cell r="D2457" t="str">
            <v>ELTOSE</v>
          </cell>
          <cell r="E2457">
            <v>2018</v>
          </cell>
          <cell r="F2457" t="str">
            <v>TA</v>
          </cell>
          <cell r="G2457" t="str">
            <v>MANTENIMENT CSSat T.SEGRE 2018-08</v>
          </cell>
          <cell r="H2457" t="str">
            <v>IND</v>
          </cell>
          <cell r="I2457"/>
          <cell r="J2457">
            <v>4</v>
          </cell>
          <cell r="K2457">
            <v>1</v>
          </cell>
          <cell r="L2457">
            <v>3</v>
          </cell>
          <cell r="M2457">
            <v>0.25</v>
          </cell>
          <cell r="N2457" t="str">
            <v>-</v>
          </cell>
          <cell r="O2457" t="str">
            <v>-</v>
          </cell>
          <cell r="P2457" t="str">
            <v>-</v>
          </cell>
          <cell r="Q2457" t="str">
            <v>TRS</v>
          </cell>
          <cell r="R2457" t="str">
            <v>-</v>
          </cell>
          <cell r="S2457" t="str">
            <v>-</v>
          </cell>
          <cell r="T2457" t="str">
            <v>-</v>
          </cell>
          <cell r="U2457">
            <v>43313</v>
          </cell>
          <cell r="V2457">
            <v>43343</v>
          </cell>
          <cell r="W2457">
            <v>43343</v>
          </cell>
          <cell r="X2457">
            <v>30</v>
          </cell>
          <cell r="Y2457">
            <v>43342</v>
          </cell>
          <cell r="Z2457">
            <v>0</v>
          </cell>
        </row>
        <row r="2458">
          <cell r="C2458">
            <v>4892</v>
          </cell>
          <cell r="D2458" t="str">
            <v>ELEPON</v>
          </cell>
          <cell r="E2458">
            <v>2018</v>
          </cell>
          <cell r="F2458" t="str">
            <v>TA</v>
          </cell>
          <cell r="G2458" t="str">
            <v>MANTENIMENT CSSat PONTS 2018-08</v>
          </cell>
          <cell r="H2458" t="str">
            <v>IND</v>
          </cell>
          <cell r="I2458"/>
          <cell r="J2458">
            <v>4</v>
          </cell>
          <cell r="K2458">
            <v>1</v>
          </cell>
          <cell r="L2458">
            <v>3</v>
          </cell>
          <cell r="M2458">
            <v>0.25</v>
          </cell>
          <cell r="N2458" t="str">
            <v>-</v>
          </cell>
          <cell r="O2458" t="str">
            <v>-</v>
          </cell>
          <cell r="P2458" t="str">
            <v>-</v>
          </cell>
          <cell r="Q2458" t="str">
            <v>TRS</v>
          </cell>
          <cell r="R2458" t="str">
            <v>-</v>
          </cell>
          <cell r="S2458" t="str">
            <v>-</v>
          </cell>
          <cell r="T2458" t="str">
            <v>-</v>
          </cell>
          <cell r="U2458">
            <v>43313</v>
          </cell>
          <cell r="V2458">
            <v>43343</v>
          </cell>
          <cell r="W2458">
            <v>43343</v>
          </cell>
          <cell r="X2458">
            <v>30</v>
          </cell>
          <cell r="Y2458">
            <v>43342</v>
          </cell>
          <cell r="Z2458">
            <v>0</v>
          </cell>
        </row>
        <row r="2459">
          <cell r="C2459">
            <v>4893</v>
          </cell>
          <cell r="D2459" t="str">
            <v>ELEEBR</v>
          </cell>
          <cell r="E2459">
            <v>2018</v>
          </cell>
          <cell r="F2459" t="str">
            <v>TA</v>
          </cell>
          <cell r="G2459" t="str">
            <v>MANTENIMENT CSSat EEBRO 2018-08</v>
          </cell>
          <cell r="H2459" t="str">
            <v>IND</v>
          </cell>
          <cell r="I2459"/>
          <cell r="J2459">
            <v>5</v>
          </cell>
          <cell r="K2459">
            <v>1</v>
          </cell>
          <cell r="L2459">
            <v>4</v>
          </cell>
          <cell r="M2459">
            <v>0.2</v>
          </cell>
          <cell r="N2459" t="str">
            <v>-</v>
          </cell>
          <cell r="O2459" t="str">
            <v>-</v>
          </cell>
          <cell r="P2459" t="str">
            <v>-</v>
          </cell>
          <cell r="Q2459" t="str">
            <v>TRS</v>
          </cell>
          <cell r="R2459" t="str">
            <v>-</v>
          </cell>
          <cell r="S2459" t="str">
            <v>-</v>
          </cell>
          <cell r="T2459" t="str">
            <v>-</v>
          </cell>
          <cell r="U2459">
            <v>43313</v>
          </cell>
          <cell r="V2459">
            <v>43343</v>
          </cell>
          <cell r="W2459">
            <v>43343</v>
          </cell>
          <cell r="X2459">
            <v>30</v>
          </cell>
          <cell r="Y2459">
            <v>43342</v>
          </cell>
          <cell r="Z2459">
            <v>0</v>
          </cell>
        </row>
        <row r="2460">
          <cell r="C2460">
            <v>4894</v>
          </cell>
          <cell r="D2460" t="str">
            <v>ELSACO</v>
          </cell>
          <cell r="E2460">
            <v>2018</v>
          </cell>
          <cell r="F2460" t="str">
            <v>TA</v>
          </cell>
          <cell r="G2460" t="str">
            <v>MANTENIMENT CSSat STA.COLOMA 2018-08</v>
          </cell>
          <cell r="H2460" t="str">
            <v>IND</v>
          </cell>
          <cell r="I2460"/>
          <cell r="J2460">
            <v>4</v>
          </cell>
          <cell r="K2460">
            <v>1</v>
          </cell>
          <cell r="L2460">
            <v>3</v>
          </cell>
          <cell r="M2460">
            <v>0.25</v>
          </cell>
          <cell r="N2460" t="str">
            <v>-</v>
          </cell>
          <cell r="O2460" t="str">
            <v>-</v>
          </cell>
          <cell r="P2460" t="str">
            <v>-</v>
          </cell>
          <cell r="Q2460" t="str">
            <v>TRS</v>
          </cell>
          <cell r="R2460" t="str">
            <v>-</v>
          </cell>
          <cell r="S2460" t="str">
            <v>-</v>
          </cell>
          <cell r="T2460" t="str">
            <v>-</v>
          </cell>
          <cell r="U2460">
            <v>43313</v>
          </cell>
          <cell r="V2460">
            <v>43343</v>
          </cell>
          <cell r="W2460">
            <v>43343</v>
          </cell>
          <cell r="X2460">
            <v>30</v>
          </cell>
          <cell r="Y2460">
            <v>43342</v>
          </cell>
          <cell r="Z2460">
            <v>0</v>
          </cell>
        </row>
        <row r="2461">
          <cell r="C2461">
            <v>4895</v>
          </cell>
          <cell r="D2461" t="str">
            <v>INPPOZ</v>
          </cell>
          <cell r="E2461">
            <v>2018</v>
          </cell>
          <cell r="F2461" t="str">
            <v>TA</v>
          </cell>
          <cell r="G2461" t="str">
            <v>1 x Manguera COM CAP32 - OnCell G3111</v>
          </cell>
          <cell r="H2461" t="str">
            <v>IND</v>
          </cell>
          <cell r="I2461"/>
          <cell r="J2461">
            <v>0.5</v>
          </cell>
          <cell r="K2461">
            <v>0.56999999999999995</v>
          </cell>
          <cell r="L2461">
            <v>-6.9999999999999951E-2</v>
          </cell>
          <cell r="M2461">
            <v>1.1399999999999999</v>
          </cell>
          <cell r="N2461" t="str">
            <v>-</v>
          </cell>
          <cell r="O2461" t="str">
            <v>-</v>
          </cell>
          <cell r="P2461" t="str">
            <v>EMM</v>
          </cell>
          <cell r="Q2461" t="str">
            <v>-</v>
          </cell>
          <cell r="R2461" t="str">
            <v>-</v>
          </cell>
          <cell r="S2461" t="str">
            <v>-</v>
          </cell>
          <cell r="T2461" t="str">
            <v>-</v>
          </cell>
          <cell r="U2461">
            <v>43360</v>
          </cell>
          <cell r="V2461">
            <v>43360</v>
          </cell>
          <cell r="W2461">
            <v>43360</v>
          </cell>
          <cell r="X2461">
            <v>0</v>
          </cell>
          <cell r="Y2461">
            <v>43360</v>
          </cell>
          <cell r="Z2461">
            <v>0</v>
          </cell>
        </row>
        <row r="2462">
          <cell r="C2462">
            <v>4896</v>
          </cell>
          <cell r="D2462" t="str">
            <v>ELESUD</v>
          </cell>
          <cell r="E2462">
            <v>2018</v>
          </cell>
          <cell r="F2462" t="str">
            <v>TA</v>
          </cell>
          <cell r="G2462" t="str">
            <v>MANTENIMENT CSSat SUDANELL 2018-09</v>
          </cell>
          <cell r="H2462" t="str">
            <v>IND</v>
          </cell>
          <cell r="I2462"/>
          <cell r="J2462">
            <v>4</v>
          </cell>
          <cell r="K2462">
            <v>1</v>
          </cell>
          <cell r="L2462">
            <v>3</v>
          </cell>
          <cell r="M2462">
            <v>0.25</v>
          </cell>
          <cell r="N2462" t="str">
            <v>-</v>
          </cell>
          <cell r="O2462" t="str">
            <v>-</v>
          </cell>
          <cell r="P2462" t="str">
            <v>-</v>
          </cell>
          <cell r="Q2462" t="str">
            <v>TRS</v>
          </cell>
          <cell r="R2462" t="str">
            <v>-</v>
          </cell>
          <cell r="S2462" t="str">
            <v>-</v>
          </cell>
          <cell r="T2462" t="str">
            <v>-</v>
          </cell>
          <cell r="U2462">
            <v>43344</v>
          </cell>
          <cell r="V2462">
            <v>43373</v>
          </cell>
          <cell r="W2462">
            <v>43373</v>
          </cell>
          <cell r="X2462">
            <v>29</v>
          </cell>
          <cell r="Y2462">
            <v>43373</v>
          </cell>
          <cell r="Z2462">
            <v>0</v>
          </cell>
        </row>
        <row r="2463">
          <cell r="C2463"/>
          <cell r="D2463"/>
          <cell r="E2463"/>
          <cell r="F2463"/>
          <cell r="G2463"/>
          <cell r="H2463"/>
          <cell r="I2463"/>
          <cell r="J2463">
            <v>233.7</v>
          </cell>
          <cell r="K2463">
            <v>209.79000000000002</v>
          </cell>
          <cell r="L2463">
            <v>23.909999999999968</v>
          </cell>
          <cell r="M2463"/>
          <cell r="N2463"/>
          <cell r="O2463"/>
          <cell r="P2463"/>
          <cell r="Q2463"/>
          <cell r="R2463"/>
          <cell r="S2463"/>
          <cell r="T2463"/>
          <cell r="U2463"/>
          <cell r="V2463"/>
          <cell r="W2463"/>
          <cell r="X2463"/>
          <cell r="Y2463"/>
          <cell r="Z2463">
            <v>-38</v>
          </cell>
        </row>
        <row r="2464">
          <cell r="H2464"/>
          <cell r="L2464"/>
          <cell r="M2464"/>
          <cell r="Z2464"/>
        </row>
        <row r="2465">
          <cell r="D2465"/>
          <cell r="E2465"/>
          <cell r="F2465"/>
          <cell r="G2465"/>
          <cell r="H2465"/>
          <cell r="I2465"/>
          <cell r="J2465"/>
          <cell r="K2465"/>
          <cell r="L2465"/>
          <cell r="M2465"/>
          <cell r="N2465"/>
          <cell r="O2465"/>
          <cell r="P2465"/>
          <cell r="Q2465"/>
          <cell r="R2465"/>
          <cell r="S2465"/>
          <cell r="T2465"/>
          <cell r="U2465"/>
          <cell r="Z2465"/>
        </row>
        <row r="2466">
          <cell r="D2466"/>
          <cell r="E2466"/>
          <cell r="F2466"/>
          <cell r="G2466"/>
          <cell r="H2466"/>
          <cell r="I2466"/>
          <cell r="J2466"/>
          <cell r="K2466"/>
          <cell r="N2466" t="str">
            <v>APROVISIONAMENTS</v>
          </cell>
          <cell r="O2466" t="str">
            <v>ADMINISTRACIO</v>
          </cell>
          <cell r="P2466" t="str">
            <v>OPERACIONS</v>
          </cell>
          <cell r="Q2466" t="str">
            <v>IMPLEMENTACIO</v>
          </cell>
          <cell r="R2466" t="str">
            <v>DESENVOLUPAMENT</v>
          </cell>
          <cell r="S2466" t="str">
            <v>COMERCIAL</v>
          </cell>
          <cell r="T2466" t="str">
            <v>CONSUL.TELCOMUNIC.</v>
          </cell>
          <cell r="U2466"/>
          <cell r="Z2466"/>
        </row>
        <row r="2467">
          <cell r="N2467"/>
          <cell r="O2467"/>
          <cell r="P2467"/>
          <cell r="Q2467"/>
          <cell r="R2467"/>
          <cell r="S2467"/>
          <cell r="T2467"/>
          <cell r="U2467"/>
          <cell r="Z2467"/>
        </row>
        <row r="2468">
          <cell r="N2468"/>
          <cell r="O2468"/>
          <cell r="P2468"/>
          <cell r="Q2468"/>
          <cell r="R2468"/>
          <cell r="S2468"/>
          <cell r="T2468"/>
          <cell r="U2468"/>
          <cell r="Z2468"/>
        </row>
        <row r="2469">
          <cell r="N2469"/>
          <cell r="O2469"/>
          <cell r="P2469"/>
          <cell r="Q2469"/>
          <cell r="R2469"/>
          <cell r="S2469"/>
          <cell r="T2469"/>
          <cell r="U2469"/>
          <cell r="Z2469"/>
        </row>
        <row r="2470">
          <cell r="E2470"/>
          <cell r="F2470"/>
          <cell r="G2470"/>
          <cell r="H2470"/>
          <cell r="I2470"/>
          <cell r="J2470"/>
          <cell r="K2470"/>
          <cell r="L2470"/>
          <cell r="M2470"/>
          <cell r="N2470"/>
          <cell r="O2470"/>
          <cell r="P2470"/>
          <cell r="Q2470"/>
          <cell r="R2470"/>
          <cell r="S2470"/>
          <cell r="T2470"/>
          <cell r="U2470"/>
          <cell r="Z2470"/>
        </row>
        <row r="2471">
          <cell r="E2471" t="str">
            <v>Projectes (EXTERNS) en curs 2.018</v>
          </cell>
          <cell r="F2471"/>
          <cell r="G2471"/>
          <cell r="H2471"/>
          <cell r="I2471"/>
          <cell r="J2471"/>
          <cell r="K2471"/>
          <cell r="L2471"/>
          <cell r="M2471"/>
          <cell r="N2471"/>
          <cell r="O2471"/>
          <cell r="P2471"/>
          <cell r="Q2471"/>
          <cell r="R2471"/>
          <cell r="S2471"/>
          <cell r="T2471"/>
          <cell r="U2471"/>
          <cell r="Z2471"/>
        </row>
        <row r="2472">
          <cell r="N2472"/>
          <cell r="O2472"/>
          <cell r="P2472"/>
          <cell r="Q2472"/>
          <cell r="R2472"/>
          <cell r="S2472"/>
          <cell r="T2472"/>
          <cell r="U2472"/>
          <cell r="Z2472"/>
        </row>
        <row r="2473">
          <cell r="C2473"/>
          <cell r="D2473"/>
          <cell r="E2473"/>
          <cell r="F2473"/>
          <cell r="G2473"/>
          <cell r="H2473"/>
          <cell r="I2473"/>
          <cell r="J2473"/>
          <cell r="K2473"/>
          <cell r="L2473"/>
          <cell r="M2473"/>
          <cell r="N2473"/>
          <cell r="O2473"/>
          <cell r="P2473"/>
          <cell r="Q2473"/>
          <cell r="R2473"/>
          <cell r="S2473"/>
          <cell r="T2473"/>
          <cell r="U2473"/>
          <cell r="V2473"/>
          <cell r="W2473"/>
          <cell r="X2473"/>
          <cell r="Y2473"/>
          <cell r="Z2473"/>
        </row>
        <row r="2474">
          <cell r="C2474" t="str">
            <v>OF</v>
          </cell>
          <cell r="D2474" t="str">
            <v>CLIENT</v>
          </cell>
          <cell r="E2474" t="str">
            <v>ANY</v>
          </cell>
          <cell r="F2474" t="str">
            <v>STATUS</v>
          </cell>
          <cell r="G2474" t="str">
            <v>PROJECTE</v>
          </cell>
          <cell r="H2474" t="str">
            <v>TIPUS OF o DEPENDENCIA</v>
          </cell>
          <cell r="I2474"/>
          <cell r="J2474" t="str">
            <v>PREV</v>
          </cell>
          <cell r="K2474" t="str">
            <v>TOTAL</v>
          </cell>
          <cell r="L2474" t="str">
            <v>DESV</v>
          </cell>
          <cell r="M2474" t="str">
            <v>AVANÇ</v>
          </cell>
          <cell r="N2474" t="str">
            <v>DPT. IMPLICATS</v>
          </cell>
          <cell r="O2474"/>
          <cell r="P2474"/>
          <cell r="Q2474"/>
          <cell r="R2474"/>
          <cell r="S2474"/>
          <cell r="T2474"/>
          <cell r="U2474" t="str">
            <v>DATA</v>
          </cell>
          <cell r="V2474" t="str">
            <v>DATA</v>
          </cell>
          <cell r="W2474" t="str">
            <v>DATA</v>
          </cell>
          <cell r="X2474" t="str">
            <v>DURADA</v>
          </cell>
          <cell r="Y2474" t="str">
            <v>DATA</v>
          </cell>
          <cell r="Z2474" t="str">
            <v>DESVIAC.</v>
          </cell>
        </row>
        <row r="2475">
          <cell r="C2475"/>
          <cell r="D2475"/>
          <cell r="E2475"/>
          <cell r="F2475"/>
          <cell r="G2475"/>
          <cell r="H2475"/>
          <cell r="I2475"/>
          <cell r="J2475"/>
          <cell r="K2475" t="str">
            <v>REAL</v>
          </cell>
          <cell r="L2475"/>
          <cell r="M2475"/>
          <cell r="N2475"/>
          <cell r="O2475"/>
          <cell r="P2475"/>
          <cell r="Q2475"/>
          <cell r="R2475"/>
          <cell r="S2475"/>
          <cell r="T2475"/>
          <cell r="U2475" t="str">
            <v>INICI</v>
          </cell>
          <cell r="V2475" t="str">
            <v>ENTREGA</v>
          </cell>
          <cell r="W2475" t="str">
            <v>REVISADA</v>
          </cell>
          <cell r="X2475"/>
          <cell r="Y2475" t="str">
            <v>ACCEP.</v>
          </cell>
          <cell r="Z2475"/>
        </row>
        <row r="2476">
          <cell r="C2476"/>
          <cell r="D2476"/>
          <cell r="E2476"/>
          <cell r="F2476"/>
          <cell r="G2476"/>
          <cell r="H2476"/>
          <cell r="I2476"/>
          <cell r="J2476"/>
          <cell r="K2476"/>
          <cell r="L2476"/>
          <cell r="M2476"/>
          <cell r="N2476"/>
          <cell r="O2476"/>
          <cell r="P2476"/>
          <cell r="Q2476"/>
          <cell r="R2476"/>
          <cell r="S2476"/>
          <cell r="T2476"/>
          <cell r="U2476"/>
          <cell r="V2476"/>
          <cell r="W2476"/>
          <cell r="X2476"/>
          <cell r="Y2476"/>
          <cell r="Z2476"/>
        </row>
        <row r="2477">
          <cell r="C2477">
            <v>4897</v>
          </cell>
          <cell r="D2477" t="str">
            <v>EMSA</v>
          </cell>
          <cell r="E2477">
            <v>2018</v>
          </cell>
          <cell r="F2477" t="str">
            <v>TA</v>
          </cell>
          <cell r="G2477" t="str">
            <v>MANTENIMENT CSSat EMSA 2018-09</v>
          </cell>
          <cell r="H2477" t="str">
            <v>IND</v>
          </cell>
          <cell r="I2477"/>
          <cell r="J2477">
            <v>6</v>
          </cell>
          <cell r="K2477">
            <v>2</v>
          </cell>
          <cell r="L2477">
            <v>4</v>
          </cell>
          <cell r="M2477">
            <v>0.33333333333333331</v>
          </cell>
          <cell r="N2477" t="str">
            <v>-</v>
          </cell>
          <cell r="O2477" t="str">
            <v>-</v>
          </cell>
          <cell r="P2477" t="str">
            <v>-</v>
          </cell>
          <cell r="Q2477" t="str">
            <v>TRS</v>
          </cell>
          <cell r="R2477" t="str">
            <v>-</v>
          </cell>
          <cell r="S2477" t="str">
            <v>-</v>
          </cell>
          <cell r="T2477" t="str">
            <v>-</v>
          </cell>
          <cell r="U2477">
            <v>43344</v>
          </cell>
          <cell r="V2477">
            <v>43373</v>
          </cell>
          <cell r="W2477">
            <v>43373</v>
          </cell>
          <cell r="X2477">
            <v>29</v>
          </cell>
          <cell r="Y2477">
            <v>43373</v>
          </cell>
          <cell r="Z2477">
            <v>0</v>
          </cell>
        </row>
        <row r="2478">
          <cell r="C2478">
            <v>4898</v>
          </cell>
          <cell r="D2478" t="str">
            <v>SERGAR</v>
          </cell>
          <cell r="E2478">
            <v>2018</v>
          </cell>
          <cell r="F2478" t="str">
            <v>TA</v>
          </cell>
          <cell r="G2478" t="str">
            <v>MANTENIMENT CSSat SERVILIANO 2018-09</v>
          </cell>
          <cell r="H2478" t="str">
            <v>IND</v>
          </cell>
          <cell r="I2478"/>
          <cell r="J2478">
            <v>6</v>
          </cell>
          <cell r="K2478">
            <v>1</v>
          </cell>
          <cell r="L2478">
            <v>5</v>
          </cell>
          <cell r="M2478">
            <v>0.16666666666666666</v>
          </cell>
          <cell r="N2478" t="str">
            <v>-</v>
          </cell>
          <cell r="O2478" t="str">
            <v>-</v>
          </cell>
          <cell r="P2478" t="str">
            <v>-</v>
          </cell>
          <cell r="Q2478" t="str">
            <v>TRS</v>
          </cell>
          <cell r="R2478" t="str">
            <v>-</v>
          </cell>
          <cell r="S2478" t="str">
            <v>-</v>
          </cell>
          <cell r="T2478" t="str">
            <v>-</v>
          </cell>
          <cell r="U2478">
            <v>43344</v>
          </cell>
          <cell r="V2478">
            <v>43373</v>
          </cell>
          <cell r="W2478">
            <v>43373</v>
          </cell>
          <cell r="X2478">
            <v>29</v>
          </cell>
          <cell r="Y2478">
            <v>43373</v>
          </cell>
          <cell r="Z2478">
            <v>0</v>
          </cell>
        </row>
        <row r="2479">
          <cell r="C2479">
            <v>4899</v>
          </cell>
          <cell r="D2479" t="str">
            <v>EAECEU</v>
          </cell>
          <cell r="E2479">
            <v>2018</v>
          </cell>
          <cell r="F2479" t="str">
            <v>TA</v>
          </cell>
          <cell r="G2479" t="str">
            <v>MANTENIMENT CSSat CEUTA 2018-09</v>
          </cell>
          <cell r="H2479" t="str">
            <v>IND</v>
          </cell>
          <cell r="I2479"/>
          <cell r="J2479">
            <v>10</v>
          </cell>
          <cell r="K2479">
            <v>9.5</v>
          </cell>
          <cell r="L2479">
            <v>0.5</v>
          </cell>
          <cell r="M2479">
            <v>0.95</v>
          </cell>
          <cell r="N2479" t="str">
            <v>-</v>
          </cell>
          <cell r="O2479" t="str">
            <v>-</v>
          </cell>
          <cell r="P2479" t="str">
            <v>-</v>
          </cell>
          <cell r="Q2479" t="str">
            <v>TRS</v>
          </cell>
          <cell r="R2479" t="str">
            <v>-</v>
          </cell>
          <cell r="S2479" t="str">
            <v>-</v>
          </cell>
          <cell r="T2479" t="str">
            <v>-</v>
          </cell>
          <cell r="U2479">
            <v>43344</v>
          </cell>
          <cell r="V2479">
            <v>43373</v>
          </cell>
          <cell r="W2479">
            <v>43373</v>
          </cell>
          <cell r="X2479">
            <v>29</v>
          </cell>
          <cell r="Y2479">
            <v>43373</v>
          </cell>
          <cell r="Z2479">
            <v>0</v>
          </cell>
        </row>
        <row r="2480">
          <cell r="C2480">
            <v>4900</v>
          </cell>
          <cell r="D2480" t="str">
            <v>ELEMON</v>
          </cell>
          <cell r="E2480">
            <v>2018</v>
          </cell>
          <cell r="F2480" t="str">
            <v>TA</v>
          </cell>
          <cell r="G2480" t="str">
            <v>MANTENIMENT CSSat MONTOLIU 2018-09</v>
          </cell>
          <cell r="H2480" t="str">
            <v>IND</v>
          </cell>
          <cell r="I2480"/>
          <cell r="J2480">
            <v>4</v>
          </cell>
          <cell r="K2480">
            <v>4</v>
          </cell>
          <cell r="L2480">
            <v>0</v>
          </cell>
          <cell r="M2480">
            <v>1</v>
          </cell>
          <cell r="N2480" t="str">
            <v>-</v>
          </cell>
          <cell r="O2480" t="str">
            <v>-</v>
          </cell>
          <cell r="P2480" t="str">
            <v>-</v>
          </cell>
          <cell r="Q2480" t="str">
            <v>TRS</v>
          </cell>
          <cell r="R2480" t="str">
            <v>-</v>
          </cell>
          <cell r="S2480" t="str">
            <v>-</v>
          </cell>
          <cell r="T2480" t="str">
            <v>-</v>
          </cell>
          <cell r="U2480">
            <v>43344</v>
          </cell>
          <cell r="V2480">
            <v>43373</v>
          </cell>
          <cell r="W2480">
            <v>43373</v>
          </cell>
          <cell r="X2480">
            <v>29</v>
          </cell>
          <cell r="Y2480">
            <v>43373</v>
          </cell>
          <cell r="Z2480">
            <v>0</v>
          </cell>
        </row>
        <row r="2481">
          <cell r="C2481">
            <v>4901</v>
          </cell>
          <cell r="D2481" t="str">
            <v>SUMTAR</v>
          </cell>
          <cell r="E2481">
            <v>2018</v>
          </cell>
          <cell r="F2481" t="str">
            <v>TA</v>
          </cell>
          <cell r="G2481" t="str">
            <v>MANTENIMENT CSSat TARRASENSES 2018-09</v>
          </cell>
          <cell r="H2481" t="str">
            <v>IND</v>
          </cell>
          <cell r="I2481"/>
          <cell r="J2481">
            <v>4</v>
          </cell>
          <cell r="K2481">
            <v>4.25</v>
          </cell>
          <cell r="L2481">
            <v>-0.25</v>
          </cell>
          <cell r="M2481">
            <v>1.0625</v>
          </cell>
          <cell r="N2481" t="str">
            <v>-</v>
          </cell>
          <cell r="O2481" t="str">
            <v>-</v>
          </cell>
          <cell r="P2481" t="str">
            <v>-</v>
          </cell>
          <cell r="Q2481" t="str">
            <v>TRS</v>
          </cell>
          <cell r="R2481" t="str">
            <v>-</v>
          </cell>
          <cell r="S2481" t="str">
            <v>-</v>
          </cell>
          <cell r="T2481" t="str">
            <v>-</v>
          </cell>
          <cell r="U2481">
            <v>43344</v>
          </cell>
          <cell r="V2481">
            <v>43373</v>
          </cell>
          <cell r="W2481">
            <v>43373</v>
          </cell>
          <cell r="X2481">
            <v>29</v>
          </cell>
          <cell r="Y2481">
            <v>43373</v>
          </cell>
          <cell r="Z2481">
            <v>0</v>
          </cell>
        </row>
        <row r="2482">
          <cell r="C2482">
            <v>4902</v>
          </cell>
          <cell r="D2482" t="str">
            <v>ELECAR</v>
          </cell>
          <cell r="E2482">
            <v>2018</v>
          </cell>
          <cell r="F2482" t="str">
            <v>TA</v>
          </cell>
          <cell r="G2482" t="str">
            <v>MANTENIMENT CSSat CARDENER 2018-09</v>
          </cell>
          <cell r="H2482" t="str">
            <v>IND</v>
          </cell>
          <cell r="I2482"/>
          <cell r="J2482">
            <v>5</v>
          </cell>
          <cell r="K2482">
            <v>1</v>
          </cell>
          <cell r="L2482">
            <v>4</v>
          </cell>
          <cell r="M2482">
            <v>0.2</v>
          </cell>
          <cell r="N2482" t="str">
            <v>-</v>
          </cell>
          <cell r="O2482" t="str">
            <v>-</v>
          </cell>
          <cell r="P2482" t="str">
            <v>-</v>
          </cell>
          <cell r="Q2482" t="str">
            <v>TRS</v>
          </cell>
          <cell r="R2482" t="str">
            <v>-</v>
          </cell>
          <cell r="S2482" t="str">
            <v>-</v>
          </cell>
          <cell r="T2482" t="str">
            <v>-</v>
          </cell>
          <cell r="U2482">
            <v>43344</v>
          </cell>
          <cell r="V2482">
            <v>43373</v>
          </cell>
          <cell r="W2482">
            <v>43373</v>
          </cell>
          <cell r="X2482">
            <v>29</v>
          </cell>
          <cell r="Y2482">
            <v>43373</v>
          </cell>
          <cell r="Z2482">
            <v>0</v>
          </cell>
        </row>
        <row r="2483">
          <cell r="C2483">
            <v>4903</v>
          </cell>
          <cell r="D2483" t="str">
            <v>ELEALB</v>
          </cell>
          <cell r="E2483">
            <v>2018</v>
          </cell>
          <cell r="F2483" t="str">
            <v>TA</v>
          </cell>
          <cell r="G2483" t="str">
            <v>MANTENIMENT CSSat ALBATARREC 2018-09</v>
          </cell>
          <cell r="H2483" t="str">
            <v>IND</v>
          </cell>
          <cell r="I2483"/>
          <cell r="J2483">
            <v>4</v>
          </cell>
          <cell r="K2483">
            <v>1</v>
          </cell>
          <cell r="L2483">
            <v>3</v>
          </cell>
          <cell r="M2483">
            <v>0.25</v>
          </cell>
          <cell r="N2483" t="str">
            <v>-</v>
          </cell>
          <cell r="O2483" t="str">
            <v>-</v>
          </cell>
          <cell r="P2483" t="str">
            <v>-</v>
          </cell>
          <cell r="Q2483" t="str">
            <v>TRS</v>
          </cell>
          <cell r="R2483" t="str">
            <v>-</v>
          </cell>
          <cell r="S2483" t="str">
            <v>-</v>
          </cell>
          <cell r="T2483" t="str">
            <v>-</v>
          </cell>
          <cell r="U2483">
            <v>43344</v>
          </cell>
          <cell r="V2483">
            <v>43373</v>
          </cell>
          <cell r="W2483">
            <v>43373</v>
          </cell>
          <cell r="X2483">
            <v>29</v>
          </cell>
          <cell r="Y2483">
            <v>43373</v>
          </cell>
          <cell r="Z2483">
            <v>0</v>
          </cell>
        </row>
        <row r="2484">
          <cell r="C2484">
            <v>4904</v>
          </cell>
          <cell r="D2484" t="str">
            <v>ELTOSE</v>
          </cell>
          <cell r="E2484">
            <v>2018</v>
          </cell>
          <cell r="F2484" t="str">
            <v>TA</v>
          </cell>
          <cell r="G2484" t="str">
            <v>MANTENIMENT CSSat T.SEGRE 2018-09</v>
          </cell>
          <cell r="H2484" t="str">
            <v>IND</v>
          </cell>
          <cell r="I2484"/>
          <cell r="J2484">
            <v>4</v>
          </cell>
          <cell r="K2484">
            <v>1</v>
          </cell>
          <cell r="L2484">
            <v>3</v>
          </cell>
          <cell r="M2484">
            <v>0.25</v>
          </cell>
          <cell r="N2484" t="str">
            <v>-</v>
          </cell>
          <cell r="O2484" t="str">
            <v>-</v>
          </cell>
          <cell r="P2484" t="str">
            <v>-</v>
          </cell>
          <cell r="Q2484" t="str">
            <v>TRS</v>
          </cell>
          <cell r="R2484" t="str">
            <v>-</v>
          </cell>
          <cell r="S2484" t="str">
            <v>-</v>
          </cell>
          <cell r="T2484" t="str">
            <v>-</v>
          </cell>
          <cell r="U2484">
            <v>43344</v>
          </cell>
          <cell r="V2484">
            <v>43373</v>
          </cell>
          <cell r="W2484">
            <v>43373</v>
          </cell>
          <cell r="X2484">
            <v>29</v>
          </cell>
          <cell r="Y2484">
            <v>43373</v>
          </cell>
          <cell r="Z2484">
            <v>0</v>
          </cell>
        </row>
        <row r="2485">
          <cell r="C2485">
            <v>4905</v>
          </cell>
          <cell r="D2485" t="str">
            <v>ELEPON</v>
          </cell>
          <cell r="E2485">
            <v>2018</v>
          </cell>
          <cell r="F2485" t="str">
            <v>TA</v>
          </cell>
          <cell r="G2485" t="str">
            <v>MANTENIMENT CSSat PONTS 2018-09</v>
          </cell>
          <cell r="H2485" t="str">
            <v>IND</v>
          </cell>
          <cell r="I2485"/>
          <cell r="J2485">
            <v>4</v>
          </cell>
          <cell r="K2485">
            <v>1</v>
          </cell>
          <cell r="L2485">
            <v>3</v>
          </cell>
          <cell r="M2485">
            <v>0.25</v>
          </cell>
          <cell r="N2485" t="str">
            <v>-</v>
          </cell>
          <cell r="O2485" t="str">
            <v>-</v>
          </cell>
          <cell r="P2485" t="str">
            <v>-</v>
          </cell>
          <cell r="Q2485" t="str">
            <v>TRS</v>
          </cell>
          <cell r="R2485" t="str">
            <v>-</v>
          </cell>
          <cell r="S2485" t="str">
            <v>-</v>
          </cell>
          <cell r="T2485" t="str">
            <v>-</v>
          </cell>
          <cell r="U2485">
            <v>43344</v>
          </cell>
          <cell r="V2485">
            <v>43373</v>
          </cell>
          <cell r="W2485">
            <v>43373</v>
          </cell>
          <cell r="X2485">
            <v>29</v>
          </cell>
          <cell r="Y2485">
            <v>43373</v>
          </cell>
          <cell r="Z2485">
            <v>0</v>
          </cell>
        </row>
        <row r="2486">
          <cell r="C2486">
            <v>4906</v>
          </cell>
          <cell r="D2486" t="str">
            <v>ELEEBR</v>
          </cell>
          <cell r="E2486">
            <v>2018</v>
          </cell>
          <cell r="F2486" t="str">
            <v>TA</v>
          </cell>
          <cell r="G2486" t="str">
            <v>MANTENIMENT CSSat EEBRO 2018-09</v>
          </cell>
          <cell r="H2486" t="str">
            <v>IND</v>
          </cell>
          <cell r="I2486">
            <v>4</v>
          </cell>
          <cell r="J2486">
            <v>5</v>
          </cell>
          <cell r="K2486">
            <v>3</v>
          </cell>
          <cell r="L2486">
            <v>2</v>
          </cell>
          <cell r="M2486">
            <v>0.6</v>
          </cell>
          <cell r="N2486" t="str">
            <v>-</v>
          </cell>
          <cell r="O2486" t="str">
            <v>-</v>
          </cell>
          <cell r="P2486" t="str">
            <v>-</v>
          </cell>
          <cell r="Q2486" t="str">
            <v>TRS</v>
          </cell>
          <cell r="R2486" t="str">
            <v>-</v>
          </cell>
          <cell r="S2486" t="str">
            <v>-</v>
          </cell>
          <cell r="T2486" t="str">
            <v>-</v>
          </cell>
          <cell r="U2486">
            <v>43344</v>
          </cell>
          <cell r="V2486">
            <v>43373</v>
          </cell>
          <cell r="W2486">
            <v>43373</v>
          </cell>
          <cell r="X2486">
            <v>29</v>
          </cell>
          <cell r="Y2486">
            <v>43373</v>
          </cell>
          <cell r="Z2486">
            <v>0</v>
          </cell>
        </row>
        <row r="2487">
          <cell r="C2487">
            <v>4907</v>
          </cell>
          <cell r="D2487" t="str">
            <v>ELSACO</v>
          </cell>
          <cell r="E2487">
            <v>2018</v>
          </cell>
          <cell r="F2487" t="str">
            <v>TA</v>
          </cell>
          <cell r="G2487" t="str">
            <v>MANTENIMENT CSSat STA.COLOMA 2018-09</v>
          </cell>
          <cell r="H2487" t="str">
            <v>IND</v>
          </cell>
          <cell r="I2487">
            <v>4</v>
          </cell>
          <cell r="J2487">
            <v>4</v>
          </cell>
          <cell r="K2487">
            <v>1</v>
          </cell>
          <cell r="L2487">
            <v>3</v>
          </cell>
          <cell r="M2487">
            <v>0.25</v>
          </cell>
          <cell r="N2487" t="str">
            <v>-</v>
          </cell>
          <cell r="O2487" t="str">
            <v>-</v>
          </cell>
          <cell r="P2487" t="str">
            <v>-</v>
          </cell>
          <cell r="Q2487" t="str">
            <v>TRS</v>
          </cell>
          <cell r="R2487" t="str">
            <v>-</v>
          </cell>
          <cell r="S2487" t="str">
            <v>-</v>
          </cell>
          <cell r="T2487" t="str">
            <v>-</v>
          </cell>
          <cell r="U2487">
            <v>43344</v>
          </cell>
          <cell r="V2487">
            <v>43373</v>
          </cell>
          <cell r="W2487">
            <v>43373</v>
          </cell>
          <cell r="X2487">
            <v>29</v>
          </cell>
          <cell r="Y2487">
            <v>43373</v>
          </cell>
          <cell r="Z2487">
            <v>0</v>
          </cell>
        </row>
        <row r="2488">
          <cell r="C2488">
            <v>4908</v>
          </cell>
          <cell r="D2488" t="str">
            <v>ELEALS</v>
          </cell>
          <cell r="E2488">
            <v>2018</v>
          </cell>
          <cell r="F2488" t="str">
            <v>TA</v>
          </cell>
          <cell r="G2488" t="str">
            <v>Reparacio RTU CAP32 n/s 1167-2007 RTU MOLINILLA (ALSET)</v>
          </cell>
          <cell r="H2488" t="str">
            <v>IND</v>
          </cell>
          <cell r="I2488">
            <v>6</v>
          </cell>
          <cell r="J2488">
            <v>2</v>
          </cell>
          <cell r="K2488">
            <v>1.25</v>
          </cell>
          <cell r="L2488">
            <v>0.75</v>
          </cell>
          <cell r="M2488">
            <v>0.625</v>
          </cell>
          <cell r="N2488" t="str">
            <v>-</v>
          </cell>
          <cell r="O2488" t="str">
            <v>-</v>
          </cell>
          <cell r="P2488" t="str">
            <v>EMM</v>
          </cell>
          <cell r="Q2488" t="str">
            <v>-</v>
          </cell>
          <cell r="R2488" t="str">
            <v>-</v>
          </cell>
          <cell r="S2488" t="str">
            <v>-</v>
          </cell>
          <cell r="T2488" t="str">
            <v>-</v>
          </cell>
          <cell r="U2488">
            <v>43362</v>
          </cell>
          <cell r="V2488">
            <v>43362</v>
          </cell>
          <cell r="W2488">
            <v>43362</v>
          </cell>
          <cell r="X2488">
            <v>0</v>
          </cell>
          <cell r="Y2488">
            <v>43362</v>
          </cell>
          <cell r="Z2488">
            <v>0</v>
          </cell>
        </row>
        <row r="2489">
          <cell r="C2489">
            <v>4909</v>
          </cell>
          <cell r="D2489" t="str">
            <v>SITEL</v>
          </cell>
          <cell r="E2489">
            <v>2018</v>
          </cell>
          <cell r="F2489" t="str">
            <v>TA</v>
          </cell>
          <cell r="G2489" t="str">
            <v>40 x RTU CAP32-48 v2.5</v>
          </cell>
          <cell r="H2489" t="str">
            <v>OF4861</v>
          </cell>
          <cell r="I2489">
            <v>6</v>
          </cell>
          <cell r="J2489">
            <v>24</v>
          </cell>
          <cell r="K2489">
            <v>11.33</v>
          </cell>
          <cell r="L2489">
            <v>12.67</v>
          </cell>
          <cell r="M2489">
            <v>0.47208333333333335</v>
          </cell>
          <cell r="N2489" t="str">
            <v>-</v>
          </cell>
          <cell r="O2489" t="str">
            <v>-</v>
          </cell>
          <cell r="P2489" t="str">
            <v>EMM</v>
          </cell>
          <cell r="Q2489" t="str">
            <v>-</v>
          </cell>
          <cell r="R2489" t="str">
            <v>-</v>
          </cell>
          <cell r="S2489" t="str">
            <v>-</v>
          </cell>
          <cell r="T2489" t="str">
            <v>-</v>
          </cell>
          <cell r="U2489">
            <v>43363</v>
          </cell>
          <cell r="V2489">
            <v>43434</v>
          </cell>
          <cell r="W2489">
            <v>43500</v>
          </cell>
          <cell r="X2489">
            <v>70</v>
          </cell>
          <cell r="Y2489">
            <v>43500</v>
          </cell>
          <cell r="Z2489">
            <v>0</v>
          </cell>
        </row>
        <row r="2490">
          <cell r="C2490">
            <v>4910</v>
          </cell>
          <cell r="D2490" t="str">
            <v>SITEL</v>
          </cell>
          <cell r="E2490">
            <v>2018</v>
          </cell>
          <cell r="F2490" t="str">
            <v>TA</v>
          </cell>
          <cell r="G2490" t="str">
            <v>75 x CPU CAP32 v2,0</v>
          </cell>
          <cell r="H2490" t="str">
            <v>OF4909</v>
          </cell>
          <cell r="I2490"/>
          <cell r="J2490">
            <v>24</v>
          </cell>
          <cell r="K2490">
            <v>21.16</v>
          </cell>
          <cell r="L2490">
            <v>2.84</v>
          </cell>
          <cell r="M2490">
            <v>0.88166666666666671</v>
          </cell>
          <cell r="N2490" t="str">
            <v>-</v>
          </cell>
          <cell r="O2490" t="str">
            <v>-</v>
          </cell>
          <cell r="P2490" t="str">
            <v>EMM</v>
          </cell>
          <cell r="Q2490" t="str">
            <v>-</v>
          </cell>
          <cell r="R2490" t="str">
            <v>-</v>
          </cell>
          <cell r="S2490" t="str">
            <v>-</v>
          </cell>
          <cell r="T2490" t="str">
            <v>-</v>
          </cell>
          <cell r="U2490">
            <v>43363</v>
          </cell>
          <cell r="V2490">
            <v>43434</v>
          </cell>
          <cell r="W2490">
            <v>43500</v>
          </cell>
          <cell r="X2490">
            <v>70</v>
          </cell>
          <cell r="Y2490">
            <v>43500</v>
          </cell>
          <cell r="Z2490">
            <v>0</v>
          </cell>
        </row>
        <row r="2491">
          <cell r="C2491">
            <v>4911</v>
          </cell>
          <cell r="D2491" t="str">
            <v>SITEL</v>
          </cell>
          <cell r="E2491">
            <v>2018</v>
          </cell>
          <cell r="F2491" t="str">
            <v>TA</v>
          </cell>
          <cell r="G2491" t="str">
            <v>30 x CES-48 CAP32 v2.5</v>
          </cell>
          <cell r="H2491" t="str">
            <v>OF4909</v>
          </cell>
          <cell r="I2491"/>
          <cell r="J2491">
            <v>8</v>
          </cell>
          <cell r="K2491">
            <v>6.54</v>
          </cell>
          <cell r="L2491">
            <v>1.46</v>
          </cell>
          <cell r="M2491">
            <v>0.8175</v>
          </cell>
          <cell r="N2491" t="str">
            <v>-</v>
          </cell>
          <cell r="O2491" t="str">
            <v>-</v>
          </cell>
          <cell r="P2491" t="str">
            <v>EMM</v>
          </cell>
          <cell r="Q2491" t="str">
            <v>-</v>
          </cell>
          <cell r="R2491" t="str">
            <v>-</v>
          </cell>
          <cell r="S2491" t="str">
            <v>-</v>
          </cell>
          <cell r="T2491" t="str">
            <v>-</v>
          </cell>
          <cell r="U2491">
            <v>43363</v>
          </cell>
          <cell r="V2491">
            <v>43434</v>
          </cell>
          <cell r="W2491">
            <v>43495</v>
          </cell>
          <cell r="X2491">
            <v>70</v>
          </cell>
          <cell r="Y2491">
            <v>43495</v>
          </cell>
          <cell r="Z2491">
            <v>0</v>
          </cell>
        </row>
        <row r="2492">
          <cell r="C2492">
            <v>4912</v>
          </cell>
          <cell r="D2492" t="str">
            <v>SITEL</v>
          </cell>
          <cell r="E2492">
            <v>2018</v>
          </cell>
          <cell r="F2492" t="str">
            <v>TA</v>
          </cell>
          <cell r="G2492" t="str">
            <v>30 x CES CAP32 Generica v2.5</v>
          </cell>
          <cell r="H2492" t="str">
            <v>OF4909</v>
          </cell>
          <cell r="I2492"/>
          <cell r="J2492">
            <v>2</v>
          </cell>
          <cell r="K2492">
            <v>6.58</v>
          </cell>
          <cell r="L2492">
            <v>-4.58</v>
          </cell>
          <cell r="M2492">
            <v>3.29</v>
          </cell>
          <cell r="N2492" t="str">
            <v>-</v>
          </cell>
          <cell r="O2492" t="str">
            <v>-</v>
          </cell>
          <cell r="P2492" t="str">
            <v>EMM</v>
          </cell>
          <cell r="Q2492" t="str">
            <v>-</v>
          </cell>
          <cell r="R2492" t="str">
            <v>-</v>
          </cell>
          <cell r="S2492" t="str">
            <v>-</v>
          </cell>
          <cell r="T2492" t="str">
            <v>-</v>
          </cell>
          <cell r="U2492">
            <v>43363</v>
          </cell>
          <cell r="V2492">
            <v>43434</v>
          </cell>
          <cell r="W2492">
            <v>43495</v>
          </cell>
          <cell r="X2492">
            <v>70</v>
          </cell>
          <cell r="Y2492">
            <v>43495</v>
          </cell>
          <cell r="Z2492">
            <v>0</v>
          </cell>
        </row>
        <row r="2493">
          <cell r="C2493">
            <v>4913</v>
          </cell>
          <cell r="D2493" t="str">
            <v>SITEL</v>
          </cell>
          <cell r="E2493">
            <v>2018</v>
          </cell>
          <cell r="F2493" t="str">
            <v>TA</v>
          </cell>
          <cell r="G2493" t="str">
            <v>30 x FRONT END CES CAP32 v1.2</v>
          </cell>
          <cell r="H2493" t="str">
            <v>OF4909</v>
          </cell>
          <cell r="I2493"/>
          <cell r="J2493">
            <v>3</v>
          </cell>
          <cell r="K2493">
            <v>4.2</v>
          </cell>
          <cell r="L2493">
            <v>-1.2000000000000002</v>
          </cell>
          <cell r="M2493">
            <v>1.4000000000000001</v>
          </cell>
          <cell r="N2493" t="str">
            <v>-</v>
          </cell>
          <cell r="O2493" t="str">
            <v>-</v>
          </cell>
          <cell r="P2493" t="str">
            <v>EMM</v>
          </cell>
          <cell r="Q2493" t="str">
            <v>-</v>
          </cell>
          <cell r="R2493" t="str">
            <v>-</v>
          </cell>
          <cell r="S2493" t="str">
            <v>-</v>
          </cell>
          <cell r="T2493" t="str">
            <v>-</v>
          </cell>
          <cell r="U2493">
            <v>43363</v>
          </cell>
          <cell r="V2493">
            <v>43434</v>
          </cell>
          <cell r="W2493">
            <v>43495</v>
          </cell>
          <cell r="X2493">
            <v>70</v>
          </cell>
          <cell r="Y2493">
            <v>43495</v>
          </cell>
          <cell r="Z2493">
            <v>0</v>
          </cell>
        </row>
        <row r="2494">
          <cell r="C2494">
            <v>4914</v>
          </cell>
          <cell r="D2494" t="str">
            <v>SITEL</v>
          </cell>
          <cell r="E2494">
            <v>2018</v>
          </cell>
          <cell r="F2494" t="str">
            <v>TA</v>
          </cell>
          <cell r="G2494" t="str">
            <v>30 x EE CAP32 v2.1</v>
          </cell>
          <cell r="H2494" t="str">
            <v>OF4909</v>
          </cell>
          <cell r="I2494"/>
          <cell r="J2494">
            <v>4</v>
          </cell>
          <cell r="K2494">
            <v>5.7</v>
          </cell>
          <cell r="L2494">
            <v>-1.7000000000000002</v>
          </cell>
          <cell r="M2494">
            <v>1.425</v>
          </cell>
          <cell r="N2494" t="str">
            <v>-</v>
          </cell>
          <cell r="O2494" t="str">
            <v>-</v>
          </cell>
          <cell r="P2494" t="str">
            <v>EMM</v>
          </cell>
          <cell r="Q2494" t="str">
            <v>-</v>
          </cell>
          <cell r="R2494" t="str">
            <v>-</v>
          </cell>
          <cell r="S2494" t="str">
            <v>-</v>
          </cell>
          <cell r="T2494" t="str">
            <v>-</v>
          </cell>
          <cell r="U2494">
            <v>43363</v>
          </cell>
          <cell r="V2494">
            <v>43434</v>
          </cell>
          <cell r="W2494">
            <v>43495</v>
          </cell>
          <cell r="X2494">
            <v>70</v>
          </cell>
          <cell r="Y2494">
            <v>43495</v>
          </cell>
          <cell r="Z2494">
            <v>0</v>
          </cell>
        </row>
        <row r="2495">
          <cell r="C2495">
            <v>4915</v>
          </cell>
          <cell r="D2495" t="str">
            <v>SITEL</v>
          </cell>
          <cell r="E2495">
            <v>2018</v>
          </cell>
          <cell r="F2495" t="str">
            <v>TA</v>
          </cell>
          <cell r="G2495" t="str">
            <v>25 x FRONT END EE CAP32 v2.1</v>
          </cell>
          <cell r="H2495" t="str">
            <v>OF4909</v>
          </cell>
          <cell r="I2495"/>
          <cell r="J2495">
            <v>2</v>
          </cell>
          <cell r="K2495">
            <v>4.95</v>
          </cell>
          <cell r="L2495">
            <v>-2.95</v>
          </cell>
          <cell r="M2495">
            <v>2.4750000000000001</v>
          </cell>
          <cell r="N2495" t="str">
            <v>-</v>
          </cell>
          <cell r="O2495" t="str">
            <v>-</v>
          </cell>
          <cell r="P2495" t="str">
            <v>EMM</v>
          </cell>
          <cell r="Q2495" t="str">
            <v>-</v>
          </cell>
          <cell r="R2495" t="str">
            <v>-</v>
          </cell>
          <cell r="S2495" t="str">
            <v>-</v>
          </cell>
          <cell r="T2495" t="str">
            <v>-</v>
          </cell>
          <cell r="U2495">
            <v>43363</v>
          </cell>
          <cell r="V2495">
            <v>43434</v>
          </cell>
          <cell r="W2495">
            <v>43495</v>
          </cell>
          <cell r="X2495">
            <v>70</v>
          </cell>
          <cell r="Y2495">
            <v>43495</v>
          </cell>
          <cell r="Z2495">
            <v>0</v>
          </cell>
        </row>
        <row r="2496">
          <cell r="C2496">
            <v>4916</v>
          </cell>
          <cell r="D2496" t="str">
            <v>INPPOZ</v>
          </cell>
          <cell r="E2496">
            <v>2018</v>
          </cell>
          <cell r="F2496" t="str">
            <v>TA</v>
          </cell>
          <cell r="G2496" t="str">
            <v>1 x Manguera COM CAP32 (COM5) - MOXA OnCell</v>
          </cell>
          <cell r="H2496" t="str">
            <v>IND</v>
          </cell>
          <cell r="I2496"/>
          <cell r="J2496">
            <v>0.5</v>
          </cell>
          <cell r="K2496">
            <v>0.33</v>
          </cell>
          <cell r="L2496">
            <v>0.16999999999999998</v>
          </cell>
          <cell r="M2496">
            <v>0.66</v>
          </cell>
          <cell r="N2496" t="str">
            <v>-</v>
          </cell>
          <cell r="O2496" t="str">
            <v>-</v>
          </cell>
          <cell r="P2496" t="str">
            <v>EMM</v>
          </cell>
          <cell r="Q2496" t="str">
            <v>-</v>
          </cell>
          <cell r="R2496" t="str">
            <v>-</v>
          </cell>
          <cell r="S2496" t="str">
            <v>-</v>
          </cell>
          <cell r="T2496" t="str">
            <v>-</v>
          </cell>
          <cell r="U2496">
            <v>43363</v>
          </cell>
          <cell r="V2496">
            <v>43363</v>
          </cell>
          <cell r="W2496">
            <v>43363</v>
          </cell>
          <cell r="X2496">
            <v>0</v>
          </cell>
          <cell r="Y2496">
            <v>43363</v>
          </cell>
          <cell r="Z2496">
            <v>0</v>
          </cell>
        </row>
        <row r="2497">
          <cell r="C2497">
            <v>4917</v>
          </cell>
          <cell r="D2497" t="str">
            <v>MANGRA</v>
          </cell>
          <cell r="E2497">
            <v>2018</v>
          </cell>
          <cell r="F2497" t="str">
            <v>TA</v>
          </cell>
          <cell r="G2497" t="str">
            <v>26 x PLACA CPU MIPS-300N v1.2</v>
          </cell>
          <cell r="H2497" t="str">
            <v>PPAL</v>
          </cell>
          <cell r="I2497"/>
          <cell r="J2497">
            <v>12</v>
          </cell>
          <cell r="K2497">
            <v>18.91</v>
          </cell>
          <cell r="L2497">
            <v>-6.91</v>
          </cell>
          <cell r="M2497">
            <v>1.5758333333333334</v>
          </cell>
          <cell r="N2497" t="str">
            <v>-</v>
          </cell>
          <cell r="O2497" t="str">
            <v>-</v>
          </cell>
          <cell r="P2497" t="str">
            <v>EMM</v>
          </cell>
          <cell r="Q2497" t="str">
            <v>-</v>
          </cell>
          <cell r="R2497" t="str">
            <v>-</v>
          </cell>
          <cell r="S2497" t="str">
            <v>-</v>
          </cell>
          <cell r="T2497" t="str">
            <v>-</v>
          </cell>
          <cell r="U2497">
            <v>43364</v>
          </cell>
          <cell r="V2497">
            <v>43420</v>
          </cell>
          <cell r="W2497">
            <v>43420</v>
          </cell>
          <cell r="X2497">
            <v>55</v>
          </cell>
          <cell r="Y2497">
            <v>43529</v>
          </cell>
          <cell r="Z2497">
            <v>109</v>
          </cell>
        </row>
        <row r="2498">
          <cell r="C2498">
            <v>4918</v>
          </cell>
          <cell r="D2498" t="str">
            <v>MANGRA</v>
          </cell>
          <cell r="E2498">
            <v>2018</v>
          </cell>
          <cell r="F2498" t="str">
            <v>TA</v>
          </cell>
          <cell r="G2498" t="str">
            <v>26 x PLACA INTERFACE MIPS-300N v1.2</v>
          </cell>
          <cell r="H2498" t="str">
            <v>OF4917</v>
          </cell>
          <cell r="I2498"/>
          <cell r="J2498">
            <v>12</v>
          </cell>
          <cell r="K2498">
            <v>14.75</v>
          </cell>
          <cell r="L2498">
            <v>-2.75</v>
          </cell>
          <cell r="M2498">
            <v>1.2291666666666667</v>
          </cell>
          <cell r="N2498" t="str">
            <v>-</v>
          </cell>
          <cell r="O2498" t="str">
            <v>-</v>
          </cell>
          <cell r="P2498" t="str">
            <v>EMM</v>
          </cell>
          <cell r="Q2498" t="str">
            <v>-</v>
          </cell>
          <cell r="R2498" t="str">
            <v>-</v>
          </cell>
          <cell r="S2498" t="str">
            <v>-</v>
          </cell>
          <cell r="T2498" t="str">
            <v>-</v>
          </cell>
          <cell r="U2498">
            <v>43364</v>
          </cell>
          <cell r="V2498">
            <v>43420</v>
          </cell>
          <cell r="W2498">
            <v>43507</v>
          </cell>
          <cell r="X2498">
            <v>55</v>
          </cell>
          <cell r="Y2498">
            <v>43507</v>
          </cell>
          <cell r="Z2498">
            <v>0</v>
          </cell>
        </row>
        <row r="2499">
          <cell r="C2499">
            <v>4919</v>
          </cell>
          <cell r="D2499" t="str">
            <v>SITEL</v>
          </cell>
          <cell r="E2499">
            <v>2018</v>
          </cell>
          <cell r="F2499" t="str">
            <v>TA</v>
          </cell>
          <cell r="G2499" t="str">
            <v>15 x Manguera COM RS232 MIPS-300N</v>
          </cell>
          <cell r="H2499" t="str">
            <v>OF4917</v>
          </cell>
          <cell r="I2499"/>
          <cell r="J2499">
            <v>2</v>
          </cell>
          <cell r="K2499">
            <v>1.25</v>
          </cell>
          <cell r="L2499">
            <v>0.75</v>
          </cell>
          <cell r="M2499">
            <v>0.625</v>
          </cell>
          <cell r="N2499" t="str">
            <v>-</v>
          </cell>
          <cell r="O2499" t="str">
            <v>-</v>
          </cell>
          <cell r="P2499" t="str">
            <v>EMM</v>
          </cell>
          <cell r="Q2499" t="str">
            <v>-</v>
          </cell>
          <cell r="R2499" t="str">
            <v>-</v>
          </cell>
          <cell r="S2499" t="str">
            <v>-</v>
          </cell>
          <cell r="T2499" t="str">
            <v>-</v>
          </cell>
          <cell r="U2499">
            <v>43368</v>
          </cell>
          <cell r="V2499">
            <v>43369</v>
          </cell>
          <cell r="W2499">
            <v>43369</v>
          </cell>
          <cell r="X2499">
            <v>1</v>
          </cell>
          <cell r="Y2499">
            <v>43372</v>
          </cell>
          <cell r="Z2499">
            <v>3</v>
          </cell>
        </row>
        <row r="2500">
          <cell r="C2500">
            <v>4920</v>
          </cell>
          <cell r="D2500" t="str">
            <v>ORMAZA</v>
          </cell>
          <cell r="E2500">
            <v>2018</v>
          </cell>
          <cell r="F2500" t="str">
            <v>TA</v>
          </cell>
          <cell r="G2500" t="str">
            <v>CC SCADA TUNEL DE BIELSA v1.1</v>
          </cell>
          <cell r="H2500" t="str">
            <v>IND</v>
          </cell>
          <cell r="I2500"/>
          <cell r="J2500">
            <v>5</v>
          </cell>
          <cell r="K2500">
            <v>6</v>
          </cell>
          <cell r="L2500">
            <v>-1</v>
          </cell>
          <cell r="M2500">
            <v>1.2</v>
          </cell>
          <cell r="N2500" t="str">
            <v>-</v>
          </cell>
          <cell r="O2500" t="str">
            <v>-</v>
          </cell>
          <cell r="P2500" t="str">
            <v>-</v>
          </cell>
          <cell r="Q2500" t="str">
            <v>AP</v>
          </cell>
          <cell r="R2500" t="str">
            <v>-</v>
          </cell>
          <cell r="S2500" t="str">
            <v>-</v>
          </cell>
          <cell r="T2500" t="str">
            <v>-</v>
          </cell>
          <cell r="U2500">
            <v>43368</v>
          </cell>
          <cell r="V2500">
            <v>43298</v>
          </cell>
          <cell r="W2500">
            <v>43298</v>
          </cell>
          <cell r="X2500">
            <v>-68</v>
          </cell>
          <cell r="Y2500">
            <v>43298</v>
          </cell>
          <cell r="Z2500">
            <v>0</v>
          </cell>
        </row>
        <row r="2501">
          <cell r="C2501">
            <v>4921</v>
          </cell>
          <cell r="D2501" t="str">
            <v>SITEL</v>
          </cell>
          <cell r="E2501">
            <v>2018</v>
          </cell>
          <cell r="F2501" t="str">
            <v>TA</v>
          </cell>
          <cell r="G2501" t="str">
            <v>26 x Manguera COM RS232 MIPS-300N</v>
          </cell>
          <cell r="H2501" t="str">
            <v>OF4917</v>
          </cell>
          <cell r="I2501"/>
          <cell r="J2501">
            <v>3</v>
          </cell>
          <cell r="K2501">
            <v>2.58</v>
          </cell>
          <cell r="L2501">
            <v>0.41999999999999993</v>
          </cell>
          <cell r="M2501">
            <v>0.86</v>
          </cell>
          <cell r="N2501" t="str">
            <v>-</v>
          </cell>
          <cell r="O2501" t="str">
            <v>-</v>
          </cell>
          <cell r="P2501" t="str">
            <v>EMM</v>
          </cell>
          <cell r="Q2501" t="str">
            <v>-</v>
          </cell>
          <cell r="R2501" t="str">
            <v>-</v>
          </cell>
          <cell r="S2501" t="str">
            <v>-</v>
          </cell>
          <cell r="T2501" t="str">
            <v>-</v>
          </cell>
          <cell r="U2501">
            <v>43368</v>
          </cell>
          <cell r="V2501">
            <v>43420</v>
          </cell>
          <cell r="W2501">
            <v>43420</v>
          </cell>
          <cell r="X2501">
            <v>51</v>
          </cell>
          <cell r="Y2501">
            <v>43389</v>
          </cell>
          <cell r="Z2501">
            <v>-30</v>
          </cell>
        </row>
        <row r="2502">
          <cell r="C2502">
            <v>4922</v>
          </cell>
          <cell r="D2502" t="str">
            <v>AGRENE</v>
          </cell>
          <cell r="E2502">
            <v>2018</v>
          </cell>
          <cell r="F2502" t="str">
            <v>TA</v>
          </cell>
          <cell r="G2502" t="str">
            <v>Reparacio RTU CAP32 n/s 488-2017 (AGRIEGERGIA)</v>
          </cell>
          <cell r="H2502" t="str">
            <v>IND</v>
          </cell>
          <cell r="I2502"/>
          <cell r="J2502">
            <v>2</v>
          </cell>
          <cell r="K2502">
            <v>1.25</v>
          </cell>
          <cell r="L2502">
            <v>0.75</v>
          </cell>
          <cell r="M2502">
            <v>0.625</v>
          </cell>
          <cell r="N2502" t="str">
            <v>-</v>
          </cell>
          <cell r="O2502" t="str">
            <v>-</v>
          </cell>
          <cell r="P2502" t="str">
            <v>EMM</v>
          </cell>
          <cell r="Q2502" t="str">
            <v>-</v>
          </cell>
          <cell r="R2502" t="str">
            <v>-</v>
          </cell>
          <cell r="S2502" t="str">
            <v>-</v>
          </cell>
          <cell r="T2502" t="str">
            <v>-</v>
          </cell>
          <cell r="U2502">
            <v>43369</v>
          </cell>
          <cell r="V2502">
            <v>43369</v>
          </cell>
          <cell r="W2502">
            <v>43369</v>
          </cell>
          <cell r="X2502">
            <v>0</v>
          </cell>
          <cell r="Y2502">
            <v>43369</v>
          </cell>
          <cell r="Z2502">
            <v>0</v>
          </cell>
        </row>
        <row r="2503">
          <cell r="C2503">
            <v>4923</v>
          </cell>
          <cell r="D2503" t="str">
            <v>PEUSA</v>
          </cell>
          <cell r="E2503">
            <v>2018</v>
          </cell>
          <cell r="F2503" t="str">
            <v>TA</v>
          </cell>
          <cell r="G2503" t="str">
            <v>RTU IAT SOLA D'ALAS v2.0</v>
          </cell>
          <cell r="H2503" t="str">
            <v>PPAL</v>
          </cell>
          <cell r="I2503"/>
          <cell r="J2503">
            <v>12</v>
          </cell>
          <cell r="K2503">
            <v>10.25</v>
          </cell>
          <cell r="L2503">
            <v>1.75</v>
          </cell>
          <cell r="M2503">
            <v>0.85416666666666663</v>
          </cell>
          <cell r="N2503" t="str">
            <v>-</v>
          </cell>
          <cell r="O2503" t="str">
            <v>-</v>
          </cell>
          <cell r="P2503" t="str">
            <v>EMM</v>
          </cell>
          <cell r="Q2503" t="str">
            <v>-</v>
          </cell>
          <cell r="R2503" t="str">
            <v>-</v>
          </cell>
          <cell r="S2503" t="str">
            <v>-</v>
          </cell>
          <cell r="T2503" t="str">
            <v>-</v>
          </cell>
          <cell r="U2503">
            <v>43363</v>
          </cell>
          <cell r="V2503">
            <v>43402</v>
          </cell>
          <cell r="W2503">
            <v>43544</v>
          </cell>
          <cell r="X2503">
            <v>39</v>
          </cell>
          <cell r="Y2503">
            <v>43544</v>
          </cell>
          <cell r="Z2503">
            <v>0</v>
          </cell>
        </row>
        <row r="2504">
          <cell r="C2504">
            <v>4924</v>
          </cell>
          <cell r="D2504" t="str">
            <v>PEUSA</v>
          </cell>
          <cell r="E2504">
            <v>2018</v>
          </cell>
          <cell r="F2504" t="str">
            <v>TA</v>
          </cell>
          <cell r="G2504" t="str">
            <v>Inst. i PEM RTU IAT SOLA D'ALAS v2.0</v>
          </cell>
          <cell r="H2504" t="str">
            <v>OF4923</v>
          </cell>
          <cell r="I2504"/>
          <cell r="J2504">
            <v>16</v>
          </cell>
          <cell r="K2504">
            <v>18.100000000000001</v>
          </cell>
          <cell r="L2504">
            <v>-2.1000000000000014</v>
          </cell>
          <cell r="M2504">
            <v>1.1312500000000001</v>
          </cell>
          <cell r="N2504" t="str">
            <v>-</v>
          </cell>
          <cell r="O2504" t="str">
            <v>-</v>
          </cell>
          <cell r="P2504" t="str">
            <v>-</v>
          </cell>
          <cell r="Q2504" t="str">
            <v>TRS</v>
          </cell>
          <cell r="R2504" t="str">
            <v>-</v>
          </cell>
          <cell r="S2504" t="str">
            <v>-</v>
          </cell>
          <cell r="T2504" t="str">
            <v>-</v>
          </cell>
          <cell r="U2504">
            <v>43363</v>
          </cell>
          <cell r="V2504">
            <v>43402</v>
          </cell>
          <cell r="W2504">
            <v>43544</v>
          </cell>
          <cell r="X2504">
            <v>39</v>
          </cell>
          <cell r="Y2504">
            <v>43544</v>
          </cell>
          <cell r="Z2504">
            <v>0</v>
          </cell>
        </row>
        <row r="2505">
          <cell r="C2505">
            <v>4925</v>
          </cell>
          <cell r="D2505" t="str">
            <v>SITEL</v>
          </cell>
          <cell r="E2505">
            <v>2018</v>
          </cell>
          <cell r="F2505" t="str">
            <v>TA</v>
          </cell>
          <cell r="G2505" t="str">
            <v>1 x Manguera COM(RS232 CAP32 - TALUS</v>
          </cell>
          <cell r="H2505" t="str">
            <v>OF4923</v>
          </cell>
          <cell r="I2505"/>
          <cell r="J2505">
            <v>0.2</v>
          </cell>
          <cell r="K2505">
            <v>0.25</v>
          </cell>
          <cell r="L2505">
            <v>-4.9999999999999989E-2</v>
          </cell>
          <cell r="M2505">
            <v>1.25</v>
          </cell>
          <cell r="N2505" t="str">
            <v>-</v>
          </cell>
          <cell r="O2505" t="str">
            <v>-</v>
          </cell>
          <cell r="P2505" t="str">
            <v>EMM</v>
          </cell>
          <cell r="Q2505" t="str">
            <v>-</v>
          </cell>
          <cell r="R2505" t="str">
            <v>-</v>
          </cell>
          <cell r="S2505" t="str">
            <v>-</v>
          </cell>
          <cell r="T2505" t="str">
            <v>-</v>
          </cell>
          <cell r="U2505">
            <v>43363</v>
          </cell>
          <cell r="V2505">
            <v>43402</v>
          </cell>
          <cell r="W2505">
            <v>43402</v>
          </cell>
          <cell r="X2505">
            <v>39</v>
          </cell>
          <cell r="Y2505">
            <v>43370</v>
          </cell>
          <cell r="Z2505">
            <v>-32</v>
          </cell>
        </row>
        <row r="2506">
          <cell r="C2506"/>
          <cell r="D2506"/>
          <cell r="E2506"/>
          <cell r="F2506"/>
          <cell r="G2506"/>
          <cell r="H2506"/>
          <cell r="I2506"/>
          <cell r="J2506">
            <v>189.7</v>
          </cell>
          <cell r="K2506">
            <v>164.13</v>
          </cell>
          <cell r="L2506">
            <v>25.569999999999993</v>
          </cell>
          <cell r="M2506"/>
          <cell r="N2506"/>
          <cell r="O2506"/>
          <cell r="P2506"/>
          <cell r="Q2506"/>
          <cell r="R2506"/>
          <cell r="S2506"/>
          <cell r="T2506"/>
          <cell r="U2506"/>
          <cell r="V2506"/>
          <cell r="W2506"/>
          <cell r="X2506"/>
          <cell r="Y2506"/>
          <cell r="Z2506">
            <v>50</v>
          </cell>
        </row>
        <row r="2507">
          <cell r="L2507"/>
          <cell r="M2507"/>
          <cell r="Z2507"/>
        </row>
        <row r="2508">
          <cell r="D2508"/>
          <cell r="E2508"/>
          <cell r="F2508"/>
          <cell r="G2508"/>
          <cell r="H2508"/>
          <cell r="I2508"/>
          <cell r="J2508"/>
          <cell r="K2508"/>
          <cell r="L2508"/>
          <cell r="M2508"/>
          <cell r="N2508"/>
          <cell r="O2508"/>
          <cell r="P2508"/>
          <cell r="Q2508"/>
          <cell r="R2508"/>
          <cell r="S2508"/>
          <cell r="T2508"/>
          <cell r="U2508"/>
          <cell r="Z2508"/>
        </row>
        <row r="2509">
          <cell r="D2509"/>
          <cell r="E2509"/>
          <cell r="F2509"/>
          <cell r="G2509"/>
          <cell r="H2509"/>
          <cell r="I2509"/>
          <cell r="J2509"/>
          <cell r="K2509"/>
          <cell r="N2509" t="str">
            <v>APROVISIONAMENTS</v>
          </cell>
          <cell r="O2509" t="str">
            <v>ADMINISTRACIO</v>
          </cell>
          <cell r="P2509" t="str">
            <v>OPERACIONS</v>
          </cell>
          <cell r="Q2509" t="str">
            <v>IMPLEMENTACIO</v>
          </cell>
          <cell r="R2509" t="str">
            <v>DESENVOLUPAMENT</v>
          </cell>
          <cell r="S2509" t="str">
            <v>COMERCIAL</v>
          </cell>
          <cell r="T2509" t="str">
            <v>CONSUL.TELCOMUNIC.</v>
          </cell>
          <cell r="U2509"/>
          <cell r="Z2509"/>
        </row>
        <row r="2510">
          <cell r="N2510"/>
          <cell r="O2510"/>
          <cell r="P2510"/>
          <cell r="Q2510"/>
          <cell r="R2510"/>
          <cell r="S2510"/>
          <cell r="T2510"/>
          <cell r="U2510"/>
          <cell r="Z2510"/>
        </row>
        <row r="2511">
          <cell r="N2511"/>
          <cell r="O2511"/>
          <cell r="P2511"/>
          <cell r="Q2511"/>
          <cell r="R2511"/>
          <cell r="S2511"/>
          <cell r="T2511"/>
          <cell r="U2511"/>
          <cell r="Z2511"/>
        </row>
        <row r="2512">
          <cell r="N2512"/>
          <cell r="O2512"/>
          <cell r="P2512"/>
          <cell r="Q2512"/>
          <cell r="R2512"/>
          <cell r="S2512"/>
          <cell r="T2512"/>
          <cell r="U2512"/>
          <cell r="Z2512"/>
        </row>
        <row r="2513">
          <cell r="E2513"/>
          <cell r="F2513"/>
          <cell r="G2513"/>
          <cell r="H2513"/>
          <cell r="I2513"/>
          <cell r="J2513"/>
          <cell r="K2513"/>
          <cell r="L2513"/>
          <cell r="M2513"/>
          <cell r="N2513"/>
          <cell r="O2513"/>
          <cell r="P2513"/>
          <cell r="Q2513"/>
          <cell r="R2513"/>
          <cell r="S2513"/>
          <cell r="T2513"/>
          <cell r="U2513"/>
          <cell r="Z2513"/>
        </row>
        <row r="2514">
          <cell r="E2514" t="str">
            <v>Projectes (EXTERNS) en curs 2.018</v>
          </cell>
          <cell r="F2514"/>
          <cell r="G2514"/>
          <cell r="H2514"/>
          <cell r="I2514"/>
          <cell r="J2514"/>
          <cell r="K2514"/>
          <cell r="L2514"/>
          <cell r="M2514"/>
          <cell r="N2514"/>
          <cell r="O2514"/>
          <cell r="P2514"/>
          <cell r="Q2514"/>
          <cell r="R2514"/>
          <cell r="S2514"/>
          <cell r="T2514"/>
          <cell r="U2514"/>
          <cell r="Z2514"/>
        </row>
        <row r="2515">
          <cell r="N2515"/>
          <cell r="O2515"/>
          <cell r="P2515"/>
          <cell r="Q2515"/>
          <cell r="R2515"/>
          <cell r="S2515"/>
          <cell r="T2515"/>
          <cell r="U2515"/>
          <cell r="Z2515"/>
        </row>
        <row r="2516">
          <cell r="C2516"/>
          <cell r="D2516"/>
          <cell r="E2516"/>
          <cell r="F2516"/>
          <cell r="G2516"/>
          <cell r="H2516"/>
          <cell r="I2516"/>
          <cell r="J2516"/>
          <cell r="K2516"/>
          <cell r="L2516"/>
          <cell r="M2516"/>
          <cell r="N2516"/>
          <cell r="O2516"/>
          <cell r="P2516"/>
          <cell r="Q2516"/>
          <cell r="R2516"/>
          <cell r="S2516"/>
          <cell r="T2516"/>
          <cell r="U2516"/>
          <cell r="V2516"/>
          <cell r="W2516"/>
          <cell r="X2516"/>
          <cell r="Y2516"/>
          <cell r="Z2516"/>
        </row>
        <row r="2517">
          <cell r="C2517" t="str">
            <v>OF</v>
          </cell>
          <cell r="D2517" t="str">
            <v>CLIENT</v>
          </cell>
          <cell r="E2517" t="str">
            <v>ANY</v>
          </cell>
          <cell r="F2517" t="str">
            <v>STATUS</v>
          </cell>
          <cell r="G2517" t="str">
            <v>PROJECTE</v>
          </cell>
          <cell r="H2517" t="str">
            <v>TIPUS OF o DEPENDENCIA</v>
          </cell>
          <cell r="I2517"/>
          <cell r="J2517" t="str">
            <v>PREV</v>
          </cell>
          <cell r="K2517" t="str">
            <v>TOTAL</v>
          </cell>
          <cell r="L2517" t="str">
            <v>DESV</v>
          </cell>
          <cell r="M2517" t="str">
            <v>AVANÇ</v>
          </cell>
          <cell r="N2517" t="str">
            <v>DPT. IMPLICATS</v>
          </cell>
          <cell r="O2517"/>
          <cell r="P2517"/>
          <cell r="Q2517"/>
          <cell r="R2517"/>
          <cell r="S2517"/>
          <cell r="T2517"/>
          <cell r="U2517" t="str">
            <v>DATA</v>
          </cell>
          <cell r="V2517" t="str">
            <v>DATA</v>
          </cell>
          <cell r="W2517" t="str">
            <v>DATA</v>
          </cell>
          <cell r="X2517" t="str">
            <v>DURADA</v>
          </cell>
          <cell r="Y2517" t="str">
            <v>DATA</v>
          </cell>
          <cell r="Z2517" t="str">
            <v>DESVIAC.</v>
          </cell>
        </row>
        <row r="2518">
          <cell r="C2518"/>
          <cell r="D2518"/>
          <cell r="E2518"/>
          <cell r="F2518"/>
          <cell r="G2518"/>
          <cell r="H2518"/>
          <cell r="I2518"/>
          <cell r="J2518"/>
          <cell r="K2518" t="str">
            <v>REAL</v>
          </cell>
          <cell r="L2518"/>
          <cell r="M2518"/>
          <cell r="N2518"/>
          <cell r="O2518"/>
          <cell r="P2518"/>
          <cell r="Q2518"/>
          <cell r="R2518"/>
          <cell r="S2518"/>
          <cell r="T2518"/>
          <cell r="U2518" t="str">
            <v>INICI</v>
          </cell>
          <cell r="V2518" t="str">
            <v>ENTREGA</v>
          </cell>
          <cell r="W2518" t="str">
            <v>REVISADA</v>
          </cell>
          <cell r="X2518"/>
          <cell r="Y2518" t="str">
            <v>ACCEP.</v>
          </cell>
          <cell r="Z2518"/>
        </row>
        <row r="2519">
          <cell r="C2519"/>
          <cell r="D2519"/>
          <cell r="E2519"/>
          <cell r="F2519"/>
          <cell r="G2519"/>
          <cell r="H2519"/>
          <cell r="I2519"/>
          <cell r="J2519"/>
          <cell r="K2519"/>
          <cell r="L2519"/>
          <cell r="M2519"/>
          <cell r="N2519"/>
          <cell r="O2519"/>
          <cell r="P2519"/>
          <cell r="Q2519"/>
          <cell r="R2519"/>
          <cell r="S2519"/>
          <cell r="T2519"/>
          <cell r="U2519"/>
          <cell r="V2519"/>
          <cell r="W2519"/>
          <cell r="X2519"/>
          <cell r="Y2519"/>
          <cell r="Z2519"/>
        </row>
        <row r="2520">
          <cell r="C2520">
            <v>4926</v>
          </cell>
          <cell r="D2520" t="str">
            <v>SITEL</v>
          </cell>
          <cell r="E2520">
            <v>2018</v>
          </cell>
          <cell r="F2520" t="str">
            <v>TA</v>
          </cell>
          <cell r="G2520" t="str">
            <v>1 x Manguera COM(RS485 CAP32 - TALUS</v>
          </cell>
          <cell r="H2520" t="str">
            <v>OF4923</v>
          </cell>
          <cell r="I2520"/>
          <cell r="J2520">
            <v>0.2</v>
          </cell>
          <cell r="K2520">
            <v>0.25</v>
          </cell>
          <cell r="L2520">
            <v>-4.9999999999999989E-2</v>
          </cell>
          <cell r="M2520">
            <v>1.25</v>
          </cell>
          <cell r="N2520" t="str">
            <v>-</v>
          </cell>
          <cell r="O2520" t="str">
            <v>-</v>
          </cell>
          <cell r="P2520" t="str">
            <v>EMM</v>
          </cell>
          <cell r="Q2520" t="str">
            <v>-</v>
          </cell>
          <cell r="R2520" t="str">
            <v>-</v>
          </cell>
          <cell r="S2520" t="str">
            <v>-</v>
          </cell>
          <cell r="T2520" t="str">
            <v>-</v>
          </cell>
          <cell r="U2520">
            <v>43363</v>
          </cell>
          <cell r="V2520">
            <v>43402</v>
          </cell>
          <cell r="W2520">
            <v>43402</v>
          </cell>
          <cell r="X2520">
            <v>39</v>
          </cell>
          <cell r="Y2520">
            <v>43400</v>
          </cell>
          <cell r="Z2520">
            <v>-2</v>
          </cell>
        </row>
        <row r="2521">
          <cell r="C2521">
            <v>4927</v>
          </cell>
          <cell r="D2521" t="str">
            <v>EYPESA</v>
          </cell>
          <cell r="E2521">
            <v>2018</v>
          </cell>
          <cell r="F2521" t="str">
            <v>TA</v>
          </cell>
          <cell r="G2521" t="str">
            <v>SUPORT CSSat EYPESA</v>
          </cell>
          <cell r="H2521" t="str">
            <v>IND</v>
          </cell>
          <cell r="I2521"/>
          <cell r="J2521">
            <v>2</v>
          </cell>
          <cell r="K2521">
            <v>2</v>
          </cell>
          <cell r="L2521">
            <v>0</v>
          </cell>
          <cell r="M2521">
            <v>1</v>
          </cell>
          <cell r="N2521" t="str">
            <v>-</v>
          </cell>
          <cell r="O2521" t="str">
            <v>-</v>
          </cell>
          <cell r="P2521" t="str">
            <v>-</v>
          </cell>
          <cell r="Q2521" t="str">
            <v>TRS</v>
          </cell>
          <cell r="R2521" t="str">
            <v>-</v>
          </cell>
          <cell r="S2521" t="str">
            <v>-</v>
          </cell>
          <cell r="T2521" t="str">
            <v>-</v>
          </cell>
          <cell r="U2521">
            <v>43369</v>
          </cell>
          <cell r="V2521">
            <v>43378</v>
          </cell>
          <cell r="W2521">
            <v>43378</v>
          </cell>
          <cell r="X2521">
            <v>9</v>
          </cell>
          <cell r="Y2521">
            <v>43374</v>
          </cell>
          <cell r="Z2521">
            <v>-4</v>
          </cell>
        </row>
        <row r="2522">
          <cell r="C2522">
            <v>4928</v>
          </cell>
          <cell r="D2522" t="str">
            <v>ORMAZA</v>
          </cell>
          <cell r="E2522">
            <v>2018</v>
          </cell>
          <cell r="F2522" t="str">
            <v>TA</v>
          </cell>
          <cell r="G2522" t="str">
            <v>CC SCADA TEDIS.Net S.SERVAN v2.0</v>
          </cell>
          <cell r="H2522" t="str">
            <v>IND</v>
          </cell>
          <cell r="I2522"/>
          <cell r="J2522">
            <v>5</v>
          </cell>
          <cell r="K2522">
            <v>4</v>
          </cell>
          <cell r="L2522">
            <v>1</v>
          </cell>
          <cell r="M2522">
            <v>0.8</v>
          </cell>
          <cell r="N2522" t="str">
            <v>-</v>
          </cell>
          <cell r="O2522" t="str">
            <v>-</v>
          </cell>
          <cell r="P2522" t="str">
            <v>-</v>
          </cell>
          <cell r="Q2522" t="str">
            <v>JMT</v>
          </cell>
          <cell r="R2522" t="str">
            <v>-</v>
          </cell>
          <cell r="S2522" t="str">
            <v>-</v>
          </cell>
          <cell r="T2522" t="str">
            <v>-</v>
          </cell>
          <cell r="U2522">
            <v>43368</v>
          </cell>
          <cell r="V2522">
            <v>43370</v>
          </cell>
          <cell r="W2522">
            <v>43370</v>
          </cell>
          <cell r="X2522">
            <v>2</v>
          </cell>
          <cell r="Y2522">
            <v>43370</v>
          </cell>
          <cell r="Z2522">
            <v>0</v>
          </cell>
        </row>
        <row r="2523">
          <cell r="C2523">
            <v>4929</v>
          </cell>
          <cell r="D2523" t="str">
            <v>PEUSA</v>
          </cell>
          <cell r="E2523">
            <v>2018</v>
          </cell>
          <cell r="F2523" t="str">
            <v>TA</v>
          </cell>
          <cell r="G2523" t="str">
            <v>RTU IAT ARRANCADA D'ESTAMARIU v1.0</v>
          </cell>
          <cell r="H2523" t="str">
            <v>PPAL</v>
          </cell>
          <cell r="I2523"/>
          <cell r="J2523">
            <v>12</v>
          </cell>
          <cell r="K2523">
            <v>9</v>
          </cell>
          <cell r="L2523">
            <v>3</v>
          </cell>
          <cell r="M2523">
            <v>0.75</v>
          </cell>
          <cell r="N2523" t="str">
            <v>-</v>
          </cell>
          <cell r="O2523" t="str">
            <v>-</v>
          </cell>
          <cell r="P2523" t="str">
            <v>EMM</v>
          </cell>
          <cell r="Q2523" t="str">
            <v>-</v>
          </cell>
          <cell r="R2523" t="str">
            <v>-</v>
          </cell>
          <cell r="S2523" t="str">
            <v>-</v>
          </cell>
          <cell r="T2523" t="str">
            <v>-</v>
          </cell>
          <cell r="U2523">
            <v>43364</v>
          </cell>
          <cell r="V2523">
            <v>43402</v>
          </cell>
          <cell r="W2523">
            <v>43544</v>
          </cell>
          <cell r="X2523">
            <v>38</v>
          </cell>
          <cell r="Y2523">
            <v>43544</v>
          </cell>
          <cell r="Z2523">
            <v>0</v>
          </cell>
        </row>
        <row r="2524">
          <cell r="C2524">
            <v>4930</v>
          </cell>
          <cell r="D2524" t="str">
            <v>PEUSA</v>
          </cell>
          <cell r="E2524">
            <v>2018</v>
          </cell>
          <cell r="F2524" t="str">
            <v>TA</v>
          </cell>
          <cell r="G2524" t="str">
            <v>Inst. i PEM RTU IAT ARRANCADA D'ESTAMARIU v1.0</v>
          </cell>
          <cell r="H2524" t="str">
            <v>OF4923</v>
          </cell>
          <cell r="I2524"/>
          <cell r="J2524">
            <v>16</v>
          </cell>
          <cell r="K2524">
            <v>19</v>
          </cell>
          <cell r="L2524">
            <v>-3</v>
          </cell>
          <cell r="M2524">
            <v>1.1875</v>
          </cell>
          <cell r="N2524" t="str">
            <v>-</v>
          </cell>
          <cell r="O2524" t="str">
            <v>-</v>
          </cell>
          <cell r="P2524" t="str">
            <v>-</v>
          </cell>
          <cell r="Q2524" t="str">
            <v>TRS</v>
          </cell>
          <cell r="R2524" t="str">
            <v>-</v>
          </cell>
          <cell r="S2524" t="str">
            <v>-</v>
          </cell>
          <cell r="T2524" t="str">
            <v>-</v>
          </cell>
          <cell r="U2524">
            <v>43364</v>
          </cell>
          <cell r="V2524">
            <v>43402</v>
          </cell>
          <cell r="W2524">
            <v>43544</v>
          </cell>
          <cell r="X2524">
            <v>38</v>
          </cell>
          <cell r="Y2524">
            <v>43544</v>
          </cell>
          <cell r="Z2524">
            <v>0</v>
          </cell>
        </row>
        <row r="2525">
          <cell r="C2525">
            <v>4931</v>
          </cell>
          <cell r="D2525" t="str">
            <v>SITEL</v>
          </cell>
          <cell r="E2525">
            <v>2018</v>
          </cell>
          <cell r="F2525" t="str">
            <v>TA</v>
          </cell>
          <cell r="G2525" t="str">
            <v>1 x Manguera COM(RS232 CAP32 - TALUS</v>
          </cell>
          <cell r="H2525" t="str">
            <v>OF4923</v>
          </cell>
          <cell r="I2525"/>
          <cell r="J2525">
            <v>0.2</v>
          </cell>
          <cell r="K2525">
            <v>0.33</v>
          </cell>
          <cell r="L2525">
            <v>-0.13</v>
          </cell>
          <cell r="M2525">
            <v>1.65</v>
          </cell>
          <cell r="N2525" t="str">
            <v>-</v>
          </cell>
          <cell r="O2525" t="str">
            <v>-</v>
          </cell>
          <cell r="P2525" t="str">
            <v>EMM</v>
          </cell>
          <cell r="Q2525" t="str">
            <v>-</v>
          </cell>
          <cell r="R2525" t="str">
            <v>-</v>
          </cell>
          <cell r="S2525" t="str">
            <v>-</v>
          </cell>
          <cell r="T2525" t="str">
            <v>-</v>
          </cell>
          <cell r="U2525">
            <v>43364</v>
          </cell>
          <cell r="V2525">
            <v>43402</v>
          </cell>
          <cell r="W2525">
            <v>43402</v>
          </cell>
          <cell r="X2525">
            <v>38</v>
          </cell>
          <cell r="Y2525">
            <v>43375</v>
          </cell>
          <cell r="Z2525">
            <v>-27</v>
          </cell>
        </row>
        <row r="2526">
          <cell r="C2526">
            <v>4932</v>
          </cell>
          <cell r="D2526" t="str">
            <v>SITEL</v>
          </cell>
          <cell r="E2526">
            <v>2018</v>
          </cell>
          <cell r="F2526" t="str">
            <v>TA</v>
          </cell>
          <cell r="G2526" t="str">
            <v>1 x Manguera COM(RS485 CAP32 - TALUS</v>
          </cell>
          <cell r="H2526" t="str">
            <v>OF4923</v>
          </cell>
          <cell r="I2526"/>
          <cell r="J2526">
            <v>0.2</v>
          </cell>
          <cell r="K2526">
            <v>0.33</v>
          </cell>
          <cell r="L2526">
            <v>-0.13</v>
          </cell>
          <cell r="M2526">
            <v>1.65</v>
          </cell>
          <cell r="N2526" t="str">
            <v>-</v>
          </cell>
          <cell r="O2526" t="str">
            <v>-</v>
          </cell>
          <cell r="P2526" t="str">
            <v>EMM</v>
          </cell>
          <cell r="Q2526" t="str">
            <v>-</v>
          </cell>
          <cell r="R2526" t="str">
            <v>-</v>
          </cell>
          <cell r="S2526" t="str">
            <v>-</v>
          </cell>
          <cell r="T2526" t="str">
            <v>-</v>
          </cell>
          <cell r="U2526">
            <v>43364</v>
          </cell>
          <cell r="V2526">
            <v>43402</v>
          </cell>
          <cell r="W2526">
            <v>43402</v>
          </cell>
          <cell r="X2526">
            <v>38</v>
          </cell>
          <cell r="Y2526">
            <v>43375</v>
          </cell>
          <cell r="Z2526">
            <v>-27</v>
          </cell>
        </row>
        <row r="2527">
          <cell r="C2527">
            <v>4933</v>
          </cell>
          <cell r="D2527" t="str">
            <v>PEUSA</v>
          </cell>
          <cell r="E2527">
            <v>2018</v>
          </cell>
          <cell r="F2527" t="str">
            <v>TA</v>
          </cell>
          <cell r="G2527" t="str">
            <v>2 x Manguera COM CAP32 - nPort 5110</v>
          </cell>
          <cell r="H2527" t="str">
            <v>IND</v>
          </cell>
          <cell r="I2527"/>
          <cell r="J2527">
            <v>0.66</v>
          </cell>
          <cell r="K2527">
            <v>0.49</v>
          </cell>
          <cell r="L2527">
            <v>0.17000000000000004</v>
          </cell>
          <cell r="M2527">
            <v>0.74242424242424243</v>
          </cell>
          <cell r="N2527" t="str">
            <v>-</v>
          </cell>
          <cell r="O2527" t="str">
            <v>-</v>
          </cell>
          <cell r="P2527" t="str">
            <v>EMM</v>
          </cell>
          <cell r="Q2527" t="str">
            <v>-</v>
          </cell>
          <cell r="R2527" t="str">
            <v>-</v>
          </cell>
          <cell r="S2527" t="str">
            <v>-</v>
          </cell>
          <cell r="T2527" t="str">
            <v>-</v>
          </cell>
          <cell r="U2527">
            <v>43374</v>
          </cell>
          <cell r="V2527">
            <v>43389</v>
          </cell>
          <cell r="W2527">
            <v>43389</v>
          </cell>
          <cell r="X2527">
            <v>15</v>
          </cell>
          <cell r="Y2527">
            <v>43378</v>
          </cell>
          <cell r="Z2527">
            <v>-11</v>
          </cell>
        </row>
        <row r="2528">
          <cell r="C2528">
            <v>4934</v>
          </cell>
          <cell r="D2528" t="str">
            <v>PEUSA</v>
          </cell>
          <cell r="E2528">
            <v>2018</v>
          </cell>
          <cell r="F2528" t="str">
            <v>TA</v>
          </cell>
          <cell r="G2528" t="str">
            <v>Inst. i PEM COM RTU CT-125 GUARDIA CIVIL v1.0</v>
          </cell>
          <cell r="H2528" t="str">
            <v>IND</v>
          </cell>
          <cell r="I2528"/>
          <cell r="J2528">
            <v>7</v>
          </cell>
          <cell r="K2528">
            <v>2</v>
          </cell>
          <cell r="L2528">
            <v>5</v>
          </cell>
          <cell r="M2528">
            <v>0.2857142857142857</v>
          </cell>
          <cell r="N2528" t="str">
            <v>-</v>
          </cell>
          <cell r="O2528" t="str">
            <v>-</v>
          </cell>
          <cell r="P2528" t="str">
            <v>-</v>
          </cell>
          <cell r="Q2528" t="str">
            <v>TRS</v>
          </cell>
          <cell r="R2528" t="str">
            <v>-</v>
          </cell>
          <cell r="S2528" t="str">
            <v>-</v>
          </cell>
          <cell r="T2528" t="str">
            <v>-</v>
          </cell>
          <cell r="U2528">
            <v>43366</v>
          </cell>
          <cell r="V2528">
            <v>43395</v>
          </cell>
          <cell r="W2528">
            <v>43411</v>
          </cell>
          <cell r="X2528">
            <v>29</v>
          </cell>
          <cell r="Y2528">
            <v>43411</v>
          </cell>
          <cell r="Z2528">
            <v>0</v>
          </cell>
        </row>
        <row r="2529">
          <cell r="C2529">
            <v>4935</v>
          </cell>
          <cell r="D2529" t="str">
            <v>AGRENE</v>
          </cell>
          <cell r="E2529">
            <v>2018</v>
          </cell>
          <cell r="F2529" t="str">
            <v>TA</v>
          </cell>
          <cell r="G2529" t="str">
            <v>CC SCADA TEDIS.Net AGRIENERGIA v1.0</v>
          </cell>
          <cell r="H2529" t="str">
            <v>IND</v>
          </cell>
          <cell r="I2529">
            <v>4</v>
          </cell>
          <cell r="J2529">
            <v>124</v>
          </cell>
          <cell r="K2529">
            <v>193.16000000000003</v>
          </cell>
          <cell r="L2529">
            <v>-69.160000000000025</v>
          </cell>
          <cell r="M2529">
            <v>1.5577419354838711</v>
          </cell>
          <cell r="N2529" t="str">
            <v>-</v>
          </cell>
          <cell r="O2529" t="str">
            <v>-</v>
          </cell>
          <cell r="P2529" t="str">
            <v>-</v>
          </cell>
          <cell r="Q2529" t="str">
            <v>-</v>
          </cell>
          <cell r="R2529" t="str">
            <v>EDC</v>
          </cell>
          <cell r="S2529" t="str">
            <v>-</v>
          </cell>
          <cell r="T2529" t="str">
            <v>-</v>
          </cell>
          <cell r="U2529">
            <v>43375</v>
          </cell>
          <cell r="V2529">
            <v>43434</v>
          </cell>
          <cell r="W2529">
            <v>43738</v>
          </cell>
          <cell r="X2529">
            <v>58</v>
          </cell>
          <cell r="Y2529">
            <v>43738</v>
          </cell>
          <cell r="Z2529">
            <v>0</v>
          </cell>
        </row>
        <row r="2530">
          <cell r="C2530">
            <v>4936</v>
          </cell>
          <cell r="D2530" t="str">
            <v>EMSA</v>
          </cell>
          <cell r="E2530">
            <v>2018</v>
          </cell>
          <cell r="F2530" t="str">
            <v>TA</v>
          </cell>
          <cell r="G2530" t="str">
            <v>Inst. i PEM RTU C.T. LA MATA v2.0</v>
          </cell>
          <cell r="H2530" t="str">
            <v>IND</v>
          </cell>
          <cell r="I2530">
            <v>4</v>
          </cell>
          <cell r="J2530">
            <v>4</v>
          </cell>
          <cell r="K2530">
            <v>1</v>
          </cell>
          <cell r="L2530">
            <v>3</v>
          </cell>
          <cell r="M2530">
            <v>0.25</v>
          </cell>
          <cell r="N2530" t="str">
            <v>-</v>
          </cell>
          <cell r="O2530" t="str">
            <v>-</v>
          </cell>
          <cell r="P2530" t="str">
            <v>-</v>
          </cell>
          <cell r="Q2530" t="str">
            <v>JMG</v>
          </cell>
          <cell r="R2530" t="str">
            <v>-</v>
          </cell>
          <cell r="S2530" t="str">
            <v>-</v>
          </cell>
          <cell r="T2530" t="str">
            <v>-</v>
          </cell>
          <cell r="U2530">
            <v>43368</v>
          </cell>
          <cell r="V2530">
            <v>43384</v>
          </cell>
          <cell r="W2530">
            <v>43369</v>
          </cell>
          <cell r="X2530">
            <v>16</v>
          </cell>
          <cell r="Y2530">
            <v>43369</v>
          </cell>
          <cell r="Z2530">
            <v>0</v>
          </cell>
        </row>
        <row r="2531">
          <cell r="C2531">
            <v>4937</v>
          </cell>
          <cell r="D2531" t="str">
            <v>EMSA</v>
          </cell>
          <cell r="E2531">
            <v>2018</v>
          </cell>
          <cell r="F2531" t="str">
            <v>TA</v>
          </cell>
          <cell r="G2531" t="str">
            <v>Inst. i PEM RTU C.T. XERT-II v3.0</v>
          </cell>
          <cell r="H2531" t="str">
            <v>IND</v>
          </cell>
          <cell r="I2531">
            <v>6</v>
          </cell>
          <cell r="J2531">
            <v>20</v>
          </cell>
          <cell r="K2531">
            <v>10</v>
          </cell>
          <cell r="L2531">
            <v>10</v>
          </cell>
          <cell r="M2531">
            <v>0.5</v>
          </cell>
          <cell r="N2531" t="str">
            <v>-</v>
          </cell>
          <cell r="O2531" t="str">
            <v>-</v>
          </cell>
          <cell r="P2531" t="str">
            <v>-</v>
          </cell>
          <cell r="Q2531" t="str">
            <v>JMG</v>
          </cell>
          <cell r="R2531" t="str">
            <v>-</v>
          </cell>
          <cell r="S2531" t="str">
            <v>-</v>
          </cell>
          <cell r="T2531" t="str">
            <v>-</v>
          </cell>
          <cell r="U2531">
            <v>43368</v>
          </cell>
          <cell r="V2531">
            <v>43384</v>
          </cell>
          <cell r="W2531">
            <v>43656</v>
          </cell>
          <cell r="X2531">
            <v>16</v>
          </cell>
          <cell r="Y2531">
            <v>43656</v>
          </cell>
          <cell r="Z2531">
            <v>0</v>
          </cell>
        </row>
        <row r="2532">
          <cell r="C2532">
            <v>4938</v>
          </cell>
          <cell r="D2532" t="str">
            <v>EMSA</v>
          </cell>
          <cell r="E2532">
            <v>2018</v>
          </cell>
          <cell r="F2532" t="str">
            <v>TA</v>
          </cell>
          <cell r="G2532" t="str">
            <v>Inst. i PEM RTU C.T. SANT JORDI v1.0</v>
          </cell>
          <cell r="H2532" t="str">
            <v>IND</v>
          </cell>
          <cell r="I2532">
            <v>6</v>
          </cell>
          <cell r="J2532">
            <v>7</v>
          </cell>
          <cell r="K2532">
            <v>8</v>
          </cell>
          <cell r="L2532">
            <v>-1</v>
          </cell>
          <cell r="M2532">
            <v>1.1428571428571428</v>
          </cell>
          <cell r="N2532" t="str">
            <v>-</v>
          </cell>
          <cell r="O2532" t="str">
            <v>-</v>
          </cell>
          <cell r="P2532" t="str">
            <v>-</v>
          </cell>
          <cell r="Q2532" t="str">
            <v>JMG</v>
          </cell>
          <cell r="R2532" t="str">
            <v>-</v>
          </cell>
          <cell r="S2532" t="str">
            <v>-</v>
          </cell>
          <cell r="T2532" t="str">
            <v>-</v>
          </cell>
          <cell r="U2532">
            <v>43368</v>
          </cell>
          <cell r="V2532">
            <v>43384</v>
          </cell>
          <cell r="W2532">
            <v>43384</v>
          </cell>
          <cell r="X2532">
            <v>16</v>
          </cell>
          <cell r="Y2532">
            <v>43776</v>
          </cell>
          <cell r="Z2532">
            <v>386</v>
          </cell>
        </row>
        <row r="2533">
          <cell r="C2533">
            <v>4939</v>
          </cell>
          <cell r="D2533" t="str">
            <v>ELGAS</v>
          </cell>
          <cell r="E2533">
            <v>2018</v>
          </cell>
          <cell r="F2533" t="str">
            <v>TA</v>
          </cell>
          <cell r="G2533" t="str">
            <v>SUPORT CSSat EL GAS</v>
          </cell>
          <cell r="H2533" t="str">
            <v>IND</v>
          </cell>
          <cell r="I2533"/>
          <cell r="J2533">
            <v>12</v>
          </cell>
          <cell r="K2533">
            <v>12</v>
          </cell>
          <cell r="L2533">
            <v>0</v>
          </cell>
          <cell r="M2533">
            <v>1</v>
          </cell>
          <cell r="N2533" t="str">
            <v>-</v>
          </cell>
          <cell r="O2533" t="str">
            <v>-</v>
          </cell>
          <cell r="P2533" t="str">
            <v>-</v>
          </cell>
          <cell r="Q2533" t="str">
            <v>TRS</v>
          </cell>
          <cell r="R2533" t="str">
            <v>-</v>
          </cell>
          <cell r="S2533" t="str">
            <v>-</v>
          </cell>
          <cell r="T2533" t="str">
            <v>-</v>
          </cell>
          <cell r="U2533">
            <v>43375</v>
          </cell>
          <cell r="V2533">
            <v>43406</v>
          </cell>
          <cell r="W2533">
            <v>43432</v>
          </cell>
          <cell r="X2533">
            <v>30</v>
          </cell>
          <cell r="Y2533">
            <v>43432</v>
          </cell>
          <cell r="Z2533">
            <v>0</v>
          </cell>
        </row>
        <row r="2534">
          <cell r="C2534">
            <v>4940</v>
          </cell>
          <cell r="D2534" t="str">
            <v>EYPESA</v>
          </cell>
          <cell r="E2534">
            <v>2018</v>
          </cell>
          <cell r="F2534" t="str">
            <v>TA</v>
          </cell>
          <cell r="G2534" t="str">
            <v>Reparacio RTU C.H. ROCASSES</v>
          </cell>
          <cell r="H2534" t="str">
            <v>IND</v>
          </cell>
          <cell r="I2534"/>
          <cell r="J2534">
            <v>45</v>
          </cell>
          <cell r="K2534">
            <v>43</v>
          </cell>
          <cell r="L2534">
            <v>2</v>
          </cell>
          <cell r="M2534">
            <v>0.9555555555555556</v>
          </cell>
          <cell r="N2534" t="str">
            <v>-</v>
          </cell>
          <cell r="O2534" t="str">
            <v>-</v>
          </cell>
          <cell r="P2534" t="str">
            <v>-</v>
          </cell>
          <cell r="Q2534" t="str">
            <v>RVC</v>
          </cell>
          <cell r="R2534" t="str">
            <v>-</v>
          </cell>
          <cell r="S2534" t="str">
            <v>-</v>
          </cell>
          <cell r="T2534" t="str">
            <v>-</v>
          </cell>
          <cell r="U2534">
            <v>43292</v>
          </cell>
          <cell r="V2534">
            <v>43373</v>
          </cell>
          <cell r="W2534">
            <v>43373</v>
          </cell>
          <cell r="X2534">
            <v>79</v>
          </cell>
          <cell r="Y2534">
            <v>43369</v>
          </cell>
          <cell r="Z2534">
            <v>-4</v>
          </cell>
        </row>
        <row r="2535">
          <cell r="C2535">
            <v>4941</v>
          </cell>
          <cell r="D2535" t="str">
            <v>SUMALG</v>
          </cell>
          <cell r="E2535">
            <v>2018</v>
          </cell>
          <cell r="F2535" t="str">
            <v>TA</v>
          </cell>
          <cell r="G2535" t="str">
            <v>Inst. i PEM RTU C.T. DISPLAFRUIT v1.0</v>
          </cell>
          <cell r="H2535" t="str">
            <v>PPAL</v>
          </cell>
          <cell r="I2535"/>
          <cell r="J2535">
            <v>10</v>
          </cell>
          <cell r="K2535">
            <v>6.25</v>
          </cell>
          <cell r="L2535">
            <v>3.75</v>
          </cell>
          <cell r="M2535">
            <v>0.625</v>
          </cell>
          <cell r="N2535" t="str">
            <v>-</v>
          </cell>
          <cell r="O2535" t="str">
            <v>-</v>
          </cell>
          <cell r="P2535" t="str">
            <v>-</v>
          </cell>
          <cell r="Q2535" t="str">
            <v>JMG</v>
          </cell>
          <cell r="R2535" t="str">
            <v>-</v>
          </cell>
          <cell r="S2535" t="str">
            <v>-</v>
          </cell>
          <cell r="T2535" t="str">
            <v>-</v>
          </cell>
          <cell r="U2535">
            <v>43376</v>
          </cell>
          <cell r="V2535">
            <v>43406</v>
          </cell>
          <cell r="W2535">
            <v>43851</v>
          </cell>
          <cell r="X2535">
            <v>29</v>
          </cell>
          <cell r="Y2535">
            <v>43851</v>
          </cell>
          <cell r="Z2535">
            <v>0</v>
          </cell>
        </row>
        <row r="2536">
          <cell r="C2536">
            <v>4942</v>
          </cell>
          <cell r="D2536" t="str">
            <v>SITEL</v>
          </cell>
          <cell r="E2536">
            <v>2018</v>
          </cell>
          <cell r="F2536" t="str">
            <v>TA</v>
          </cell>
          <cell r="G2536" t="str">
            <v>1 x Manguera COM ETHERNET (5mts)</v>
          </cell>
          <cell r="H2536" t="str">
            <v>OF4941</v>
          </cell>
          <cell r="I2536"/>
          <cell r="J2536">
            <v>0.33</v>
          </cell>
          <cell r="K2536">
            <v>0.33</v>
          </cell>
          <cell r="L2536">
            <v>0</v>
          </cell>
          <cell r="M2536">
            <v>1</v>
          </cell>
          <cell r="N2536" t="str">
            <v>-</v>
          </cell>
          <cell r="O2536" t="str">
            <v>-</v>
          </cell>
          <cell r="P2536" t="str">
            <v>EMM</v>
          </cell>
          <cell r="Q2536" t="str">
            <v>-</v>
          </cell>
          <cell r="R2536" t="str">
            <v>-</v>
          </cell>
          <cell r="S2536" t="str">
            <v>-</v>
          </cell>
          <cell r="T2536" t="str">
            <v>-</v>
          </cell>
          <cell r="U2536">
            <v>43376</v>
          </cell>
          <cell r="V2536">
            <v>43406</v>
          </cell>
          <cell r="W2536">
            <v>43406</v>
          </cell>
          <cell r="X2536">
            <v>29</v>
          </cell>
          <cell r="Y2536">
            <v>43384</v>
          </cell>
          <cell r="Z2536">
            <v>-21</v>
          </cell>
        </row>
        <row r="2537">
          <cell r="C2537">
            <v>4943</v>
          </cell>
          <cell r="D2537" t="str">
            <v>EYPESA</v>
          </cell>
          <cell r="E2537">
            <v>2018</v>
          </cell>
          <cell r="F2537" t="str">
            <v>TA</v>
          </cell>
          <cell r="G2537" t="str">
            <v>Reparacio M8SD N/S 635/2007 RTU CH MATABOSCH</v>
          </cell>
          <cell r="H2537" t="str">
            <v>IND</v>
          </cell>
          <cell r="I2537"/>
          <cell r="J2537">
            <v>2</v>
          </cell>
          <cell r="K2537">
            <v>1.67</v>
          </cell>
          <cell r="L2537">
            <v>0.33000000000000007</v>
          </cell>
          <cell r="M2537">
            <v>0.83499999999999996</v>
          </cell>
          <cell r="N2537" t="str">
            <v>-</v>
          </cell>
          <cell r="O2537" t="str">
            <v>-</v>
          </cell>
          <cell r="P2537" t="str">
            <v>EMM</v>
          </cell>
          <cell r="Q2537" t="str">
            <v>-</v>
          </cell>
          <cell r="R2537" t="str">
            <v>-</v>
          </cell>
          <cell r="S2537" t="str">
            <v>-</v>
          </cell>
          <cell r="T2537" t="str">
            <v>-</v>
          </cell>
          <cell r="U2537">
            <v>43377</v>
          </cell>
          <cell r="V2537">
            <v>43377</v>
          </cell>
          <cell r="W2537">
            <v>43377</v>
          </cell>
          <cell r="X2537">
            <v>0</v>
          </cell>
          <cell r="Y2537">
            <v>43377</v>
          </cell>
          <cell r="Z2537">
            <v>0</v>
          </cell>
        </row>
        <row r="2538">
          <cell r="C2538">
            <v>4944</v>
          </cell>
          <cell r="D2538" t="str">
            <v>TERAWA</v>
          </cell>
          <cell r="E2538">
            <v>2018</v>
          </cell>
          <cell r="F2538" t="str">
            <v>TA</v>
          </cell>
          <cell r="G2538" t="str">
            <v>CC SCADA MOSCOSO v3.0</v>
          </cell>
          <cell r="H2538" t="str">
            <v>PPAL</v>
          </cell>
          <cell r="I2538"/>
          <cell r="J2538">
            <v>16</v>
          </cell>
          <cell r="K2538">
            <v>18.079999999999998</v>
          </cell>
          <cell r="L2538">
            <v>-2.0799999999999983</v>
          </cell>
          <cell r="M2538">
            <v>1.1299999999999999</v>
          </cell>
          <cell r="N2538" t="str">
            <v>-</v>
          </cell>
          <cell r="O2538" t="str">
            <v>-</v>
          </cell>
          <cell r="P2538" t="str">
            <v>-</v>
          </cell>
          <cell r="Q2538" t="str">
            <v>JMG</v>
          </cell>
          <cell r="R2538" t="str">
            <v>-</v>
          </cell>
          <cell r="S2538" t="str">
            <v>-</v>
          </cell>
          <cell r="T2538" t="str">
            <v>-</v>
          </cell>
          <cell r="U2538">
            <v>43377</v>
          </cell>
          <cell r="V2538">
            <v>43406</v>
          </cell>
          <cell r="W2538">
            <v>43465</v>
          </cell>
          <cell r="X2538">
            <v>28</v>
          </cell>
          <cell r="Y2538">
            <v>43465</v>
          </cell>
          <cell r="Z2538">
            <v>0</v>
          </cell>
        </row>
        <row r="2539">
          <cell r="C2539">
            <v>4945</v>
          </cell>
          <cell r="D2539" t="str">
            <v>TERAWA</v>
          </cell>
          <cell r="E2539">
            <v>2018</v>
          </cell>
          <cell r="F2539" t="str">
            <v>TA</v>
          </cell>
          <cell r="G2539" t="str">
            <v>5 x Inst. y PEM PROTECCION IAT MASTRAFO-INGEPAC-DA</v>
          </cell>
          <cell r="H2539" t="str">
            <v>OF4944</v>
          </cell>
          <cell r="I2539"/>
          <cell r="J2539">
            <v>21</v>
          </cell>
          <cell r="K2539">
            <v>16.75</v>
          </cell>
          <cell r="L2539">
            <v>4.25</v>
          </cell>
          <cell r="M2539">
            <v>0.79761904761904767</v>
          </cell>
          <cell r="N2539" t="str">
            <v>-</v>
          </cell>
          <cell r="O2539" t="str">
            <v>-</v>
          </cell>
          <cell r="P2539" t="str">
            <v>-</v>
          </cell>
          <cell r="Q2539" t="str">
            <v>RVC</v>
          </cell>
          <cell r="R2539" t="str">
            <v>-</v>
          </cell>
          <cell r="S2539" t="str">
            <v>-</v>
          </cell>
          <cell r="T2539" t="str">
            <v>-</v>
          </cell>
          <cell r="U2539">
            <v>43377</v>
          </cell>
          <cell r="V2539">
            <v>43406</v>
          </cell>
          <cell r="W2539">
            <v>43430</v>
          </cell>
          <cell r="X2539">
            <v>28</v>
          </cell>
          <cell r="Y2539">
            <v>43430</v>
          </cell>
          <cell r="Z2539">
            <v>0</v>
          </cell>
        </row>
        <row r="2540">
          <cell r="C2540">
            <v>4946</v>
          </cell>
          <cell r="D2540" t="str">
            <v>EMSA</v>
          </cell>
          <cell r="E2540">
            <v>2018</v>
          </cell>
          <cell r="F2540" t="str">
            <v>TA</v>
          </cell>
          <cell r="G2540" t="str">
            <v>CC SCADA TEDIS.Net EMSA v3.0</v>
          </cell>
          <cell r="H2540" t="str">
            <v>IND</v>
          </cell>
          <cell r="I2540"/>
          <cell r="J2540">
            <v>10</v>
          </cell>
          <cell r="K2540">
            <v>37.5</v>
          </cell>
          <cell r="L2540">
            <v>-27.5</v>
          </cell>
          <cell r="M2540">
            <v>3.75</v>
          </cell>
          <cell r="N2540" t="str">
            <v>-</v>
          </cell>
          <cell r="O2540" t="str">
            <v>-</v>
          </cell>
          <cell r="P2540" t="str">
            <v>-</v>
          </cell>
          <cell r="Q2540" t="str">
            <v>-</v>
          </cell>
          <cell r="R2540" t="str">
            <v>EDC</v>
          </cell>
          <cell r="S2540" t="str">
            <v>-</v>
          </cell>
          <cell r="T2540" t="str">
            <v>-</v>
          </cell>
          <cell r="U2540">
            <v>43013</v>
          </cell>
          <cell r="V2540">
            <v>43406</v>
          </cell>
          <cell r="W2540">
            <v>43544</v>
          </cell>
          <cell r="X2540">
            <v>387</v>
          </cell>
          <cell r="Y2540">
            <v>43544</v>
          </cell>
          <cell r="Z2540">
            <v>0</v>
          </cell>
        </row>
        <row r="2541">
          <cell r="C2541">
            <v>4947</v>
          </cell>
          <cell r="D2541" t="str">
            <v>ORMAZA</v>
          </cell>
          <cell r="E2541">
            <v>2018</v>
          </cell>
          <cell r="F2541" t="str">
            <v>TA</v>
          </cell>
          <cell r="G2541" t="str">
            <v>CC SCADA S.CABRERA v4.1</v>
          </cell>
          <cell r="H2541" t="str">
            <v>PPAL</v>
          </cell>
          <cell r="I2541"/>
          <cell r="J2541">
            <v>8</v>
          </cell>
          <cell r="K2541">
            <v>4</v>
          </cell>
          <cell r="L2541">
            <v>4</v>
          </cell>
          <cell r="M2541">
            <v>0.5</v>
          </cell>
          <cell r="N2541" t="str">
            <v>-</v>
          </cell>
          <cell r="O2541" t="str">
            <v>-</v>
          </cell>
          <cell r="P2541" t="str">
            <v>-</v>
          </cell>
          <cell r="Q2541" t="str">
            <v>JMG</v>
          </cell>
          <cell r="R2541" t="str">
            <v>-</v>
          </cell>
          <cell r="S2541" t="str">
            <v>-</v>
          </cell>
          <cell r="T2541" t="str">
            <v>-</v>
          </cell>
          <cell r="U2541">
            <v>43228</v>
          </cell>
          <cell r="V2541">
            <v>43406</v>
          </cell>
          <cell r="W2541">
            <v>44090</v>
          </cell>
          <cell r="X2541">
            <v>174</v>
          </cell>
          <cell r="Y2541">
            <v>44090</v>
          </cell>
          <cell r="Z2541">
            <v>0</v>
          </cell>
        </row>
        <row r="2542">
          <cell r="C2542">
            <v>4948</v>
          </cell>
          <cell r="D2542" t="str">
            <v>ORMAZA</v>
          </cell>
          <cell r="E2542">
            <v>2018</v>
          </cell>
          <cell r="F2542" t="str">
            <v>TA</v>
          </cell>
          <cell r="G2542" t="str">
            <v>CC SCADA TEDIS.Net MANZANEDA v1.0</v>
          </cell>
          <cell r="H2542" t="str">
            <v>PPAL</v>
          </cell>
          <cell r="I2542"/>
          <cell r="J2542">
            <v>52</v>
          </cell>
          <cell r="K2542">
            <v>31.25</v>
          </cell>
          <cell r="L2542">
            <v>20.75</v>
          </cell>
          <cell r="M2542">
            <v>0.60096153846153844</v>
          </cell>
          <cell r="N2542" t="str">
            <v>-</v>
          </cell>
          <cell r="O2542" t="str">
            <v>-</v>
          </cell>
          <cell r="P2542" t="str">
            <v>-</v>
          </cell>
          <cell r="Q2542" t="str">
            <v>JMG</v>
          </cell>
          <cell r="R2542" t="str">
            <v>-</v>
          </cell>
          <cell r="S2542" t="str">
            <v>-</v>
          </cell>
          <cell r="T2542" t="str">
            <v>-</v>
          </cell>
          <cell r="U2542">
            <v>43381</v>
          </cell>
          <cell r="V2542">
            <v>43465</v>
          </cell>
          <cell r="W2542">
            <v>43465</v>
          </cell>
          <cell r="X2542">
            <v>83</v>
          </cell>
          <cell r="Y2542">
            <v>43474</v>
          </cell>
          <cell r="Z2542">
            <v>9</v>
          </cell>
        </row>
        <row r="2543">
          <cell r="C2543">
            <v>4949</v>
          </cell>
          <cell r="D2543" t="str">
            <v>ORMAZA</v>
          </cell>
          <cell r="E2543">
            <v>2018</v>
          </cell>
          <cell r="F2543" t="str">
            <v>TA</v>
          </cell>
          <cell r="G2543" t="str">
            <v>Inst. y PEM CC SCADA TEDIS.Net MANZANEDA v1.0</v>
          </cell>
          <cell r="H2543" t="str">
            <v>OF4948</v>
          </cell>
          <cell r="I2543"/>
          <cell r="J2543">
            <v>46</v>
          </cell>
          <cell r="K2543">
            <v>19.25</v>
          </cell>
          <cell r="L2543">
            <v>26.75</v>
          </cell>
          <cell r="M2543">
            <v>0.41847826086956524</v>
          </cell>
          <cell r="N2543" t="str">
            <v>-</v>
          </cell>
          <cell r="O2543" t="str">
            <v>-</v>
          </cell>
          <cell r="P2543" t="str">
            <v>-</v>
          </cell>
          <cell r="Q2543" t="str">
            <v>JMG</v>
          </cell>
          <cell r="R2543" t="str">
            <v>-</v>
          </cell>
          <cell r="S2543" t="str">
            <v>-</v>
          </cell>
          <cell r="T2543" t="str">
            <v>-</v>
          </cell>
          <cell r="U2543">
            <v>43381</v>
          </cell>
          <cell r="V2543">
            <v>43465</v>
          </cell>
          <cell r="W2543">
            <v>43465</v>
          </cell>
          <cell r="X2543">
            <v>83</v>
          </cell>
          <cell r="Y2543">
            <v>43474</v>
          </cell>
          <cell r="Z2543">
            <v>9</v>
          </cell>
        </row>
        <row r="2544">
          <cell r="C2544">
            <v>4950</v>
          </cell>
          <cell r="D2544" t="str">
            <v>ELDICE</v>
          </cell>
          <cell r="E2544">
            <v>2018</v>
          </cell>
          <cell r="F2544" t="str">
            <v>TA</v>
          </cell>
          <cell r="G2544" t="str">
            <v>Inst. i PEM RTU CT-52 TAPIES v1.0</v>
          </cell>
          <cell r="H2544" t="str">
            <v>IND</v>
          </cell>
          <cell r="I2544"/>
          <cell r="J2544">
            <v>13</v>
          </cell>
          <cell r="K2544">
            <v>7.84</v>
          </cell>
          <cell r="L2544">
            <v>5.16</v>
          </cell>
          <cell r="M2544">
            <v>0.60307692307692307</v>
          </cell>
          <cell r="N2544" t="str">
            <v>-</v>
          </cell>
          <cell r="O2544" t="str">
            <v>-</v>
          </cell>
          <cell r="P2544" t="str">
            <v>-</v>
          </cell>
          <cell r="Q2544" t="str">
            <v>JMG</v>
          </cell>
          <cell r="R2544" t="str">
            <v>-</v>
          </cell>
          <cell r="S2544" t="str">
            <v>-</v>
          </cell>
          <cell r="T2544" t="str">
            <v>-</v>
          </cell>
          <cell r="U2544">
            <v>43382</v>
          </cell>
          <cell r="V2544">
            <v>43406</v>
          </cell>
          <cell r="W2544">
            <v>43406</v>
          </cell>
          <cell r="X2544">
            <v>23</v>
          </cell>
          <cell r="Y2544">
            <v>43388</v>
          </cell>
          <cell r="Z2544">
            <v>-17</v>
          </cell>
        </row>
        <row r="2545">
          <cell r="C2545">
            <v>4951</v>
          </cell>
          <cell r="D2545" t="str">
            <v>ELDICE</v>
          </cell>
          <cell r="E2545">
            <v>2018</v>
          </cell>
          <cell r="F2545" t="str">
            <v>TA</v>
          </cell>
          <cell r="G2545" t="str">
            <v>Inst. i PEM RTU CT-56 CAN TAP v1.0</v>
          </cell>
          <cell r="H2545" t="str">
            <v>IND</v>
          </cell>
          <cell r="I2545"/>
          <cell r="J2545">
            <v>13</v>
          </cell>
          <cell r="K2545">
            <v>7.84</v>
          </cell>
          <cell r="L2545">
            <v>5.16</v>
          </cell>
          <cell r="M2545">
            <v>0.60307692307692307</v>
          </cell>
          <cell r="N2545" t="str">
            <v>-</v>
          </cell>
          <cell r="O2545" t="str">
            <v>-</v>
          </cell>
          <cell r="P2545" t="str">
            <v>-</v>
          </cell>
          <cell r="Q2545" t="str">
            <v>JMG</v>
          </cell>
          <cell r="R2545" t="str">
            <v>-</v>
          </cell>
          <cell r="S2545" t="str">
            <v>-</v>
          </cell>
          <cell r="T2545" t="str">
            <v>-</v>
          </cell>
          <cell r="U2545">
            <v>43382</v>
          </cell>
          <cell r="V2545">
            <v>43406</v>
          </cell>
          <cell r="W2545">
            <v>43406</v>
          </cell>
          <cell r="X2545">
            <v>23</v>
          </cell>
          <cell r="Y2545">
            <v>43388</v>
          </cell>
          <cell r="Z2545">
            <v>-17</v>
          </cell>
        </row>
        <row r="2546">
          <cell r="C2546">
            <v>4952</v>
          </cell>
          <cell r="D2546" t="str">
            <v>ELDICE</v>
          </cell>
          <cell r="E2546">
            <v>2018</v>
          </cell>
          <cell r="F2546" t="str">
            <v>TA</v>
          </cell>
          <cell r="G2546" t="str">
            <v>Inst. i PEM RTU CT-58 MARÇO VELL v1.0</v>
          </cell>
          <cell r="H2546" t="str">
            <v>IND</v>
          </cell>
          <cell r="I2546"/>
          <cell r="J2546">
            <v>13</v>
          </cell>
          <cell r="K2546">
            <v>9.75</v>
          </cell>
          <cell r="L2546">
            <v>3.25</v>
          </cell>
          <cell r="M2546">
            <v>0.75</v>
          </cell>
          <cell r="N2546" t="str">
            <v>-</v>
          </cell>
          <cell r="O2546" t="str">
            <v>-</v>
          </cell>
          <cell r="P2546" t="str">
            <v>-</v>
          </cell>
          <cell r="Q2546" t="str">
            <v>JMG</v>
          </cell>
          <cell r="R2546" t="str">
            <v>-</v>
          </cell>
          <cell r="S2546" t="str">
            <v>-</v>
          </cell>
          <cell r="T2546" t="str">
            <v>-</v>
          </cell>
          <cell r="U2546">
            <v>43382</v>
          </cell>
          <cell r="V2546">
            <v>43406</v>
          </cell>
          <cell r="W2546">
            <v>43425</v>
          </cell>
          <cell r="X2546">
            <v>23</v>
          </cell>
          <cell r="Y2546">
            <v>43425</v>
          </cell>
          <cell r="Z2546">
            <v>0</v>
          </cell>
        </row>
        <row r="2547">
          <cell r="C2547">
            <v>4953</v>
          </cell>
          <cell r="D2547" t="str">
            <v>EMSA</v>
          </cell>
          <cell r="E2547">
            <v>2018</v>
          </cell>
          <cell r="F2547" t="str">
            <v>TA</v>
          </cell>
          <cell r="G2547" t="str">
            <v>CC SCADA TEDIS.Net EMSA v3.1</v>
          </cell>
          <cell r="H2547" t="str">
            <v>OF4946</v>
          </cell>
          <cell r="I2547"/>
          <cell r="J2547">
            <v>14</v>
          </cell>
          <cell r="K2547">
            <v>25</v>
          </cell>
          <cell r="L2547">
            <v>-11</v>
          </cell>
          <cell r="M2547">
            <v>1.7857142857142858</v>
          </cell>
          <cell r="N2547" t="str">
            <v>-</v>
          </cell>
          <cell r="O2547" t="str">
            <v>-</v>
          </cell>
          <cell r="P2547" t="str">
            <v>-</v>
          </cell>
          <cell r="Q2547" t="str">
            <v>-</v>
          </cell>
          <cell r="R2547" t="str">
            <v>EDC</v>
          </cell>
          <cell r="S2547" t="str">
            <v>-</v>
          </cell>
          <cell r="T2547" t="str">
            <v>-</v>
          </cell>
          <cell r="U2547">
            <v>43383</v>
          </cell>
          <cell r="V2547">
            <v>43406</v>
          </cell>
          <cell r="W2547">
            <v>43412</v>
          </cell>
          <cell r="X2547">
            <v>22</v>
          </cell>
          <cell r="Y2547">
            <v>43412</v>
          </cell>
          <cell r="Z2547">
            <v>0</v>
          </cell>
        </row>
        <row r="2548">
          <cell r="C2548">
            <v>4954</v>
          </cell>
          <cell r="D2548" t="str">
            <v>ELEDUD</v>
          </cell>
          <cell r="E2548">
            <v>2018</v>
          </cell>
          <cell r="F2548" t="str">
            <v>TA</v>
          </cell>
          <cell r="G2548" t="str">
            <v>MANTENIMENT CSSat SUDANELL 2018-10</v>
          </cell>
          <cell r="H2548" t="str">
            <v>IND</v>
          </cell>
          <cell r="I2548"/>
          <cell r="J2548">
            <v>4</v>
          </cell>
          <cell r="K2548">
            <v>2</v>
          </cell>
          <cell r="L2548">
            <v>2</v>
          </cell>
          <cell r="M2548">
            <v>0.5</v>
          </cell>
          <cell r="N2548" t="str">
            <v>-</v>
          </cell>
          <cell r="O2548" t="str">
            <v>-</v>
          </cell>
          <cell r="P2548" t="str">
            <v>-</v>
          </cell>
          <cell r="Q2548" t="str">
            <v>TRS</v>
          </cell>
          <cell r="R2548" t="str">
            <v>-</v>
          </cell>
          <cell r="S2548" t="str">
            <v>-</v>
          </cell>
          <cell r="T2548" t="str">
            <v>-</v>
          </cell>
          <cell r="U2548">
            <v>43374</v>
          </cell>
          <cell r="V2548">
            <v>43404</v>
          </cell>
          <cell r="W2548">
            <v>43404</v>
          </cell>
          <cell r="X2548">
            <v>30</v>
          </cell>
          <cell r="Y2548">
            <v>43404</v>
          </cell>
          <cell r="Z2548">
            <v>0</v>
          </cell>
        </row>
        <row r="2549">
          <cell r="C2549"/>
          <cell r="D2549"/>
          <cell r="E2549"/>
          <cell r="F2549"/>
          <cell r="G2549"/>
          <cell r="H2549"/>
          <cell r="I2549"/>
          <cell r="J2549">
            <v>477.59</v>
          </cell>
          <cell r="K2549">
            <v>492.07</v>
          </cell>
          <cell r="L2549">
            <v>-14.480000000000018</v>
          </cell>
          <cell r="M2549"/>
          <cell r="N2549"/>
          <cell r="O2549"/>
          <cell r="P2549"/>
          <cell r="Q2549"/>
          <cell r="R2549"/>
          <cell r="S2549"/>
          <cell r="T2549"/>
          <cell r="U2549"/>
          <cell r="V2549"/>
          <cell r="W2549"/>
          <cell r="X2549"/>
          <cell r="Y2549"/>
          <cell r="Z2549">
            <v>274</v>
          </cell>
        </row>
        <row r="2550">
          <cell r="L2550"/>
          <cell r="M2550"/>
          <cell r="Z2550"/>
        </row>
        <row r="2551">
          <cell r="D2551"/>
          <cell r="E2551"/>
          <cell r="F2551"/>
          <cell r="G2551"/>
          <cell r="H2551"/>
          <cell r="I2551"/>
          <cell r="J2551"/>
          <cell r="K2551"/>
          <cell r="L2551"/>
          <cell r="M2551"/>
          <cell r="N2551"/>
          <cell r="O2551"/>
          <cell r="P2551"/>
          <cell r="Q2551"/>
          <cell r="R2551"/>
          <cell r="S2551"/>
          <cell r="T2551"/>
          <cell r="U2551"/>
          <cell r="Z2551"/>
        </row>
        <row r="2552">
          <cell r="D2552"/>
          <cell r="E2552"/>
          <cell r="F2552"/>
          <cell r="G2552"/>
          <cell r="H2552"/>
          <cell r="I2552"/>
          <cell r="J2552"/>
          <cell r="K2552"/>
          <cell r="N2552" t="str">
            <v>APROVISIONAMENTS</v>
          </cell>
          <cell r="O2552" t="str">
            <v>ADMINISTRACIO</v>
          </cell>
          <cell r="P2552" t="str">
            <v>OPERACIONS</v>
          </cell>
          <cell r="Q2552" t="str">
            <v>IMPLEMENTACIO</v>
          </cell>
          <cell r="R2552" t="str">
            <v>DESENVOLUPAMENT</v>
          </cell>
          <cell r="S2552" t="str">
            <v>COMERCIAL</v>
          </cell>
          <cell r="T2552" t="str">
            <v>CONSUL.TELCOMUNIC.</v>
          </cell>
          <cell r="U2552"/>
          <cell r="Z2552"/>
        </row>
        <row r="2553">
          <cell r="N2553"/>
          <cell r="O2553"/>
          <cell r="P2553"/>
          <cell r="Q2553"/>
          <cell r="R2553"/>
          <cell r="S2553"/>
          <cell r="T2553"/>
          <cell r="U2553"/>
          <cell r="Z2553"/>
        </row>
        <row r="2554">
          <cell r="N2554"/>
          <cell r="O2554"/>
          <cell r="P2554"/>
          <cell r="Q2554"/>
          <cell r="R2554"/>
          <cell r="S2554"/>
          <cell r="T2554"/>
          <cell r="U2554"/>
          <cell r="Z2554"/>
        </row>
        <row r="2555">
          <cell r="N2555"/>
          <cell r="O2555"/>
          <cell r="P2555"/>
          <cell r="Q2555"/>
          <cell r="R2555"/>
          <cell r="S2555"/>
          <cell r="T2555"/>
          <cell r="U2555"/>
          <cell r="Z2555"/>
        </row>
        <row r="2556">
          <cell r="E2556"/>
          <cell r="F2556"/>
          <cell r="G2556"/>
          <cell r="H2556"/>
          <cell r="I2556"/>
          <cell r="J2556"/>
          <cell r="K2556"/>
          <cell r="L2556"/>
          <cell r="M2556"/>
          <cell r="N2556"/>
          <cell r="O2556"/>
          <cell r="P2556"/>
          <cell r="Q2556"/>
          <cell r="R2556"/>
          <cell r="S2556"/>
          <cell r="T2556"/>
          <cell r="U2556"/>
          <cell r="Z2556"/>
        </row>
        <row r="2557">
          <cell r="E2557" t="str">
            <v>Projectes (EXTERNS) en curs 2.018</v>
          </cell>
          <cell r="F2557"/>
          <cell r="G2557"/>
          <cell r="H2557"/>
          <cell r="I2557"/>
          <cell r="J2557"/>
          <cell r="K2557"/>
          <cell r="L2557"/>
          <cell r="M2557"/>
          <cell r="N2557"/>
          <cell r="O2557"/>
          <cell r="P2557"/>
          <cell r="Q2557"/>
          <cell r="R2557"/>
          <cell r="S2557"/>
          <cell r="T2557"/>
          <cell r="U2557"/>
          <cell r="Z2557"/>
        </row>
        <row r="2558">
          <cell r="N2558"/>
          <cell r="O2558"/>
          <cell r="P2558"/>
          <cell r="Q2558"/>
          <cell r="R2558"/>
          <cell r="S2558"/>
          <cell r="T2558"/>
          <cell r="U2558"/>
          <cell r="Z2558"/>
        </row>
        <row r="2559">
          <cell r="C2559"/>
          <cell r="D2559"/>
          <cell r="E2559"/>
          <cell r="F2559"/>
          <cell r="G2559"/>
          <cell r="H2559"/>
          <cell r="I2559"/>
          <cell r="J2559"/>
          <cell r="K2559"/>
          <cell r="L2559"/>
          <cell r="M2559"/>
          <cell r="N2559"/>
          <cell r="O2559"/>
          <cell r="P2559"/>
          <cell r="Q2559"/>
          <cell r="R2559"/>
          <cell r="S2559"/>
          <cell r="T2559"/>
          <cell r="U2559"/>
          <cell r="V2559"/>
          <cell r="W2559"/>
          <cell r="X2559"/>
          <cell r="Y2559"/>
          <cell r="Z2559"/>
        </row>
        <row r="2560">
          <cell r="C2560" t="str">
            <v>OF</v>
          </cell>
          <cell r="D2560" t="str">
            <v>CLIENT</v>
          </cell>
          <cell r="E2560" t="str">
            <v>ANY</v>
          </cell>
          <cell r="F2560" t="str">
            <v>STATUS</v>
          </cell>
          <cell r="G2560" t="str">
            <v>PROJECTE</v>
          </cell>
          <cell r="H2560" t="str">
            <v>TIPUS OF o DEPENDENCIA</v>
          </cell>
          <cell r="I2560"/>
          <cell r="J2560" t="str">
            <v>PREV</v>
          </cell>
          <cell r="K2560" t="str">
            <v>TOTAL</v>
          </cell>
          <cell r="L2560" t="str">
            <v>DESV</v>
          </cell>
          <cell r="M2560" t="str">
            <v>AVANÇ</v>
          </cell>
          <cell r="N2560" t="str">
            <v>DPT. IMPLICATS</v>
          </cell>
          <cell r="O2560"/>
          <cell r="P2560"/>
          <cell r="Q2560"/>
          <cell r="R2560"/>
          <cell r="S2560"/>
          <cell r="T2560"/>
          <cell r="U2560" t="str">
            <v>DATA</v>
          </cell>
          <cell r="V2560" t="str">
            <v>DATA</v>
          </cell>
          <cell r="W2560" t="str">
            <v>DATA</v>
          </cell>
          <cell r="X2560" t="str">
            <v>DURADA</v>
          </cell>
          <cell r="Y2560" t="str">
            <v>DATA</v>
          </cell>
          <cell r="Z2560" t="str">
            <v>DESVIAC.</v>
          </cell>
        </row>
        <row r="2561">
          <cell r="C2561"/>
          <cell r="D2561"/>
          <cell r="E2561"/>
          <cell r="F2561"/>
          <cell r="G2561"/>
          <cell r="H2561"/>
          <cell r="I2561"/>
          <cell r="J2561"/>
          <cell r="K2561" t="str">
            <v>REAL</v>
          </cell>
          <cell r="L2561"/>
          <cell r="M2561"/>
          <cell r="N2561"/>
          <cell r="O2561"/>
          <cell r="P2561"/>
          <cell r="Q2561"/>
          <cell r="R2561"/>
          <cell r="S2561"/>
          <cell r="T2561"/>
          <cell r="U2561" t="str">
            <v>INICI</v>
          </cell>
          <cell r="V2561" t="str">
            <v>ENTREGA</v>
          </cell>
          <cell r="W2561" t="str">
            <v>REVISADA</v>
          </cell>
          <cell r="X2561"/>
          <cell r="Y2561" t="str">
            <v>ACCEP.</v>
          </cell>
          <cell r="Z2561"/>
        </row>
        <row r="2562">
          <cell r="C2562"/>
          <cell r="D2562"/>
          <cell r="E2562"/>
          <cell r="F2562"/>
          <cell r="G2562"/>
          <cell r="H2562"/>
          <cell r="I2562"/>
          <cell r="J2562"/>
          <cell r="K2562"/>
          <cell r="L2562"/>
          <cell r="M2562"/>
          <cell r="N2562"/>
          <cell r="O2562"/>
          <cell r="P2562"/>
          <cell r="Q2562"/>
          <cell r="R2562"/>
          <cell r="S2562"/>
          <cell r="T2562"/>
          <cell r="U2562"/>
          <cell r="V2562"/>
          <cell r="W2562"/>
          <cell r="X2562"/>
          <cell r="Y2562"/>
          <cell r="Z2562"/>
        </row>
        <row r="2563">
          <cell r="C2563">
            <v>4955</v>
          </cell>
          <cell r="D2563" t="str">
            <v>EMSA</v>
          </cell>
          <cell r="E2563">
            <v>2018</v>
          </cell>
          <cell r="F2563" t="str">
            <v>TA</v>
          </cell>
          <cell r="G2563" t="str">
            <v>MANTENIMENT CSSat EMSA 2018-10</v>
          </cell>
          <cell r="H2563" t="str">
            <v>IND</v>
          </cell>
          <cell r="I2563"/>
          <cell r="J2563">
            <v>6</v>
          </cell>
          <cell r="K2563">
            <v>1.5</v>
          </cell>
          <cell r="L2563">
            <v>4.5</v>
          </cell>
          <cell r="M2563">
            <v>0.25</v>
          </cell>
          <cell r="N2563" t="str">
            <v>-</v>
          </cell>
          <cell r="O2563" t="str">
            <v>-</v>
          </cell>
          <cell r="P2563" t="str">
            <v>-</v>
          </cell>
          <cell r="Q2563" t="str">
            <v>TRS</v>
          </cell>
          <cell r="R2563" t="str">
            <v>-</v>
          </cell>
          <cell r="S2563" t="str">
            <v>-</v>
          </cell>
          <cell r="T2563" t="str">
            <v>-</v>
          </cell>
          <cell r="U2563">
            <v>43374</v>
          </cell>
          <cell r="V2563">
            <v>43404</v>
          </cell>
          <cell r="W2563">
            <v>43404</v>
          </cell>
          <cell r="X2563">
            <v>30</v>
          </cell>
          <cell r="Y2563">
            <v>43404</v>
          </cell>
          <cell r="Z2563">
            <v>0</v>
          </cell>
        </row>
        <row r="2564">
          <cell r="C2564">
            <v>4956</v>
          </cell>
          <cell r="D2564" t="str">
            <v>SERGAR</v>
          </cell>
          <cell r="E2564">
            <v>2018</v>
          </cell>
          <cell r="F2564" t="str">
            <v>TA</v>
          </cell>
          <cell r="G2564" t="str">
            <v>MANTENIMENT CSSat SERVILIANO 2018-10</v>
          </cell>
          <cell r="H2564" t="str">
            <v>IND</v>
          </cell>
          <cell r="I2564"/>
          <cell r="J2564">
            <v>6</v>
          </cell>
          <cell r="K2564">
            <v>1E-3</v>
          </cell>
          <cell r="L2564">
            <v>5.9989999999999997</v>
          </cell>
          <cell r="M2564">
            <v>1.6666666666666666E-4</v>
          </cell>
          <cell r="N2564" t="str">
            <v>-</v>
          </cell>
          <cell r="O2564" t="str">
            <v>-</v>
          </cell>
          <cell r="P2564" t="str">
            <v>-</v>
          </cell>
          <cell r="Q2564" t="str">
            <v>TRS</v>
          </cell>
          <cell r="R2564" t="str">
            <v>-</v>
          </cell>
          <cell r="S2564" t="str">
            <v>-</v>
          </cell>
          <cell r="T2564" t="str">
            <v>-</v>
          </cell>
          <cell r="U2564">
            <v>43374</v>
          </cell>
          <cell r="V2564">
            <v>43404</v>
          </cell>
          <cell r="W2564">
            <v>43404</v>
          </cell>
          <cell r="X2564">
            <v>30</v>
          </cell>
          <cell r="Y2564">
            <v>43404</v>
          </cell>
          <cell r="Z2564">
            <v>0</v>
          </cell>
        </row>
        <row r="2565">
          <cell r="C2565">
            <v>4957</v>
          </cell>
          <cell r="D2565" t="str">
            <v>EAECEU</v>
          </cell>
          <cell r="E2565">
            <v>2018</v>
          </cell>
          <cell r="F2565" t="str">
            <v>TA</v>
          </cell>
          <cell r="G2565" t="str">
            <v>MANTENIMENT CSSat CEUTA 2018-10</v>
          </cell>
          <cell r="H2565" t="str">
            <v>IND</v>
          </cell>
          <cell r="I2565"/>
          <cell r="J2565">
            <v>10</v>
          </cell>
          <cell r="K2565">
            <v>11</v>
          </cell>
          <cell r="L2565">
            <v>-1</v>
          </cell>
          <cell r="M2565">
            <v>1.1000000000000001</v>
          </cell>
          <cell r="N2565" t="str">
            <v>-</v>
          </cell>
          <cell r="O2565" t="str">
            <v>-</v>
          </cell>
          <cell r="P2565" t="str">
            <v>-</v>
          </cell>
          <cell r="Q2565" t="str">
            <v>TRS</v>
          </cell>
          <cell r="R2565" t="str">
            <v>-</v>
          </cell>
          <cell r="S2565" t="str">
            <v>-</v>
          </cell>
          <cell r="T2565" t="str">
            <v>-</v>
          </cell>
          <cell r="U2565">
            <v>43374</v>
          </cell>
          <cell r="V2565">
            <v>43404</v>
          </cell>
          <cell r="W2565">
            <v>43404</v>
          </cell>
          <cell r="X2565">
            <v>30</v>
          </cell>
          <cell r="Y2565">
            <v>43404</v>
          </cell>
          <cell r="Z2565">
            <v>0</v>
          </cell>
        </row>
        <row r="2566">
          <cell r="C2566">
            <v>4958</v>
          </cell>
          <cell r="D2566" t="str">
            <v>ELEMON</v>
          </cell>
          <cell r="E2566">
            <v>2018</v>
          </cell>
          <cell r="F2566" t="str">
            <v>TA</v>
          </cell>
          <cell r="G2566" t="str">
            <v>MANTENIMENT CSSat MONTOLIU 2018-10</v>
          </cell>
          <cell r="H2566" t="str">
            <v>IND</v>
          </cell>
          <cell r="I2566"/>
          <cell r="J2566">
            <v>4</v>
          </cell>
          <cell r="K2566">
            <v>4.5</v>
          </cell>
          <cell r="L2566">
            <v>-0.5</v>
          </cell>
          <cell r="M2566">
            <v>1.125</v>
          </cell>
          <cell r="N2566" t="str">
            <v>-</v>
          </cell>
          <cell r="O2566" t="str">
            <v>-</v>
          </cell>
          <cell r="P2566" t="str">
            <v>-</v>
          </cell>
          <cell r="Q2566" t="str">
            <v>TRS</v>
          </cell>
          <cell r="R2566" t="str">
            <v>-</v>
          </cell>
          <cell r="S2566" t="str">
            <v>-</v>
          </cell>
          <cell r="T2566" t="str">
            <v>-</v>
          </cell>
          <cell r="U2566">
            <v>43374</v>
          </cell>
          <cell r="V2566">
            <v>43404</v>
          </cell>
          <cell r="W2566">
            <v>43404</v>
          </cell>
          <cell r="X2566">
            <v>30</v>
          </cell>
          <cell r="Y2566">
            <v>43404</v>
          </cell>
          <cell r="Z2566">
            <v>0</v>
          </cell>
        </row>
        <row r="2567">
          <cell r="C2567">
            <v>4959</v>
          </cell>
          <cell r="D2567" t="str">
            <v>SUMTAR</v>
          </cell>
          <cell r="E2567">
            <v>2018</v>
          </cell>
          <cell r="F2567" t="str">
            <v>TA</v>
          </cell>
          <cell r="G2567" t="str">
            <v>MANTENIMENT CSSat TARRASENSES 2018-10</v>
          </cell>
          <cell r="H2567" t="str">
            <v>IND</v>
          </cell>
          <cell r="I2567"/>
          <cell r="J2567">
            <v>4</v>
          </cell>
          <cell r="K2567">
            <v>4.5</v>
          </cell>
          <cell r="L2567">
            <v>-0.5</v>
          </cell>
          <cell r="M2567">
            <v>1.125</v>
          </cell>
          <cell r="N2567" t="str">
            <v>-</v>
          </cell>
          <cell r="O2567" t="str">
            <v>-</v>
          </cell>
          <cell r="P2567" t="str">
            <v>-</v>
          </cell>
          <cell r="Q2567" t="str">
            <v>TRS</v>
          </cell>
          <cell r="R2567" t="str">
            <v>-</v>
          </cell>
          <cell r="S2567" t="str">
            <v>-</v>
          </cell>
          <cell r="T2567" t="str">
            <v>-</v>
          </cell>
          <cell r="U2567">
            <v>43374</v>
          </cell>
          <cell r="V2567">
            <v>43404</v>
          </cell>
          <cell r="W2567">
            <v>43404</v>
          </cell>
          <cell r="X2567">
            <v>30</v>
          </cell>
          <cell r="Y2567">
            <v>43404</v>
          </cell>
          <cell r="Z2567">
            <v>0</v>
          </cell>
        </row>
        <row r="2568">
          <cell r="C2568">
            <v>4960</v>
          </cell>
          <cell r="D2568" t="str">
            <v>ELECAR</v>
          </cell>
          <cell r="E2568">
            <v>2018</v>
          </cell>
          <cell r="F2568" t="str">
            <v>TA</v>
          </cell>
          <cell r="G2568" t="str">
            <v>MANTENIMENT CSSat CARDENER 2018-10</v>
          </cell>
          <cell r="H2568" t="str">
            <v>IND</v>
          </cell>
          <cell r="I2568"/>
          <cell r="J2568">
            <v>5</v>
          </cell>
          <cell r="K2568">
            <v>1</v>
          </cell>
          <cell r="L2568">
            <v>4</v>
          </cell>
          <cell r="M2568">
            <v>0.2</v>
          </cell>
          <cell r="N2568" t="str">
            <v>-</v>
          </cell>
          <cell r="O2568" t="str">
            <v>-</v>
          </cell>
          <cell r="P2568" t="str">
            <v>-</v>
          </cell>
          <cell r="Q2568" t="str">
            <v>TRS</v>
          </cell>
          <cell r="R2568" t="str">
            <v>-</v>
          </cell>
          <cell r="S2568" t="str">
            <v>-</v>
          </cell>
          <cell r="T2568" t="str">
            <v>-</v>
          </cell>
          <cell r="U2568">
            <v>43374</v>
          </cell>
          <cell r="V2568">
            <v>43404</v>
          </cell>
          <cell r="W2568">
            <v>43404</v>
          </cell>
          <cell r="X2568">
            <v>30</v>
          </cell>
          <cell r="Y2568">
            <v>43404</v>
          </cell>
          <cell r="Z2568">
            <v>0</v>
          </cell>
        </row>
        <row r="2569">
          <cell r="C2569">
            <v>4961</v>
          </cell>
          <cell r="D2569" t="str">
            <v>ELEALB</v>
          </cell>
          <cell r="E2569">
            <v>2018</v>
          </cell>
          <cell r="F2569" t="str">
            <v>TA</v>
          </cell>
          <cell r="G2569" t="str">
            <v>MANTENIMENT CSSat ALBATARREC 2018-10</v>
          </cell>
          <cell r="H2569" t="str">
            <v>IND</v>
          </cell>
          <cell r="I2569"/>
          <cell r="J2569">
            <v>4</v>
          </cell>
          <cell r="K2569">
            <v>1E-3</v>
          </cell>
          <cell r="L2569">
            <v>3.9990000000000001</v>
          </cell>
          <cell r="M2569">
            <v>2.5000000000000001E-4</v>
          </cell>
          <cell r="N2569" t="str">
            <v>-</v>
          </cell>
          <cell r="O2569" t="str">
            <v>-</v>
          </cell>
          <cell r="P2569" t="str">
            <v>-</v>
          </cell>
          <cell r="Q2569" t="str">
            <v>TRS</v>
          </cell>
          <cell r="R2569" t="str">
            <v>-</v>
          </cell>
          <cell r="S2569" t="str">
            <v>-</v>
          </cell>
          <cell r="T2569" t="str">
            <v>-</v>
          </cell>
          <cell r="U2569">
            <v>43374</v>
          </cell>
          <cell r="V2569">
            <v>43404</v>
          </cell>
          <cell r="W2569">
            <v>43404</v>
          </cell>
          <cell r="X2569">
            <v>30</v>
          </cell>
          <cell r="Y2569">
            <v>43404</v>
          </cell>
          <cell r="Z2569">
            <v>0</v>
          </cell>
        </row>
        <row r="2570">
          <cell r="C2570">
            <v>4962</v>
          </cell>
          <cell r="D2570" t="str">
            <v>ELTOSE</v>
          </cell>
          <cell r="E2570">
            <v>2018</v>
          </cell>
          <cell r="F2570" t="str">
            <v>TA</v>
          </cell>
          <cell r="G2570" t="str">
            <v>MANTENIMENT CSSat T.SEGRE 2018-10</v>
          </cell>
          <cell r="H2570" t="str">
            <v>IND</v>
          </cell>
          <cell r="I2570"/>
          <cell r="J2570">
            <v>4</v>
          </cell>
          <cell r="K2570">
            <v>4.5</v>
          </cell>
          <cell r="L2570">
            <v>-0.5</v>
          </cell>
          <cell r="M2570">
            <v>1.125</v>
          </cell>
          <cell r="N2570" t="str">
            <v>-</v>
          </cell>
          <cell r="O2570" t="str">
            <v>-</v>
          </cell>
          <cell r="P2570" t="str">
            <v>-</v>
          </cell>
          <cell r="Q2570" t="str">
            <v>TRS</v>
          </cell>
          <cell r="R2570" t="str">
            <v>-</v>
          </cell>
          <cell r="S2570" t="str">
            <v>-</v>
          </cell>
          <cell r="T2570" t="str">
            <v>-</v>
          </cell>
          <cell r="U2570">
            <v>43374</v>
          </cell>
          <cell r="V2570">
            <v>43404</v>
          </cell>
          <cell r="W2570">
            <v>43404</v>
          </cell>
          <cell r="X2570">
            <v>30</v>
          </cell>
          <cell r="Y2570">
            <v>43404</v>
          </cell>
          <cell r="Z2570">
            <v>0</v>
          </cell>
        </row>
        <row r="2571">
          <cell r="C2571">
            <v>4963</v>
          </cell>
          <cell r="D2571" t="str">
            <v>ELEPON</v>
          </cell>
          <cell r="E2571">
            <v>2018</v>
          </cell>
          <cell r="F2571" t="str">
            <v>TA</v>
          </cell>
          <cell r="G2571" t="str">
            <v>MANTENIMENT CSSat PONTS 2018-10</v>
          </cell>
          <cell r="H2571" t="str">
            <v>IND</v>
          </cell>
          <cell r="I2571"/>
          <cell r="J2571">
            <v>4</v>
          </cell>
          <cell r="K2571">
            <v>1E-3</v>
          </cell>
          <cell r="L2571">
            <v>3.9990000000000001</v>
          </cell>
          <cell r="M2571">
            <v>2.5000000000000001E-4</v>
          </cell>
          <cell r="N2571" t="str">
            <v>-</v>
          </cell>
          <cell r="O2571" t="str">
            <v>-</v>
          </cell>
          <cell r="P2571" t="str">
            <v>-</v>
          </cell>
          <cell r="Q2571" t="str">
            <v>TRS</v>
          </cell>
          <cell r="R2571" t="str">
            <v>-</v>
          </cell>
          <cell r="S2571" t="str">
            <v>-</v>
          </cell>
          <cell r="T2571" t="str">
            <v>-</v>
          </cell>
          <cell r="U2571">
            <v>43374</v>
          </cell>
          <cell r="V2571">
            <v>43404</v>
          </cell>
          <cell r="W2571">
            <v>43404</v>
          </cell>
          <cell r="X2571">
            <v>30</v>
          </cell>
          <cell r="Y2571">
            <v>43404</v>
          </cell>
          <cell r="Z2571">
            <v>0</v>
          </cell>
        </row>
        <row r="2572">
          <cell r="C2572">
            <v>4964</v>
          </cell>
          <cell r="D2572" t="str">
            <v>ELEEBR</v>
          </cell>
          <cell r="E2572">
            <v>2018</v>
          </cell>
          <cell r="F2572" t="str">
            <v>TA</v>
          </cell>
          <cell r="G2572" t="str">
            <v>MANTENIMENT CSSat EEBRO 2018-10</v>
          </cell>
          <cell r="H2572" t="str">
            <v>IND</v>
          </cell>
          <cell r="I2572">
            <v>4</v>
          </cell>
          <cell r="J2572">
            <v>5</v>
          </cell>
          <cell r="K2572">
            <v>1E-3</v>
          </cell>
          <cell r="L2572">
            <v>4.9989999999999997</v>
          </cell>
          <cell r="M2572">
            <v>2.0000000000000001E-4</v>
          </cell>
          <cell r="N2572" t="str">
            <v>-</v>
          </cell>
          <cell r="O2572" t="str">
            <v>-</v>
          </cell>
          <cell r="P2572" t="str">
            <v>-</v>
          </cell>
          <cell r="Q2572" t="str">
            <v>TRS</v>
          </cell>
          <cell r="R2572" t="str">
            <v>-</v>
          </cell>
          <cell r="S2572" t="str">
            <v>-</v>
          </cell>
          <cell r="T2572" t="str">
            <v>-</v>
          </cell>
          <cell r="U2572">
            <v>43374</v>
          </cell>
          <cell r="V2572">
            <v>43404</v>
          </cell>
          <cell r="W2572">
            <v>43404</v>
          </cell>
          <cell r="X2572">
            <v>30</v>
          </cell>
          <cell r="Y2572">
            <v>43404</v>
          </cell>
          <cell r="Z2572">
            <v>0</v>
          </cell>
        </row>
        <row r="2573">
          <cell r="C2573">
            <v>4965</v>
          </cell>
          <cell r="D2573" t="str">
            <v>ELSACO</v>
          </cell>
          <cell r="E2573">
            <v>2018</v>
          </cell>
          <cell r="F2573" t="str">
            <v>TA</v>
          </cell>
          <cell r="G2573" t="str">
            <v>MANTENIMENT CSSat STA.COLOMA 2018-10</v>
          </cell>
          <cell r="H2573" t="str">
            <v>IND</v>
          </cell>
          <cell r="I2573">
            <v>4</v>
          </cell>
          <cell r="J2573">
            <v>4</v>
          </cell>
          <cell r="K2573">
            <v>1E-3</v>
          </cell>
          <cell r="L2573">
            <v>3.9990000000000001</v>
          </cell>
          <cell r="M2573">
            <v>2.5000000000000001E-4</v>
          </cell>
          <cell r="N2573" t="str">
            <v>-</v>
          </cell>
          <cell r="O2573" t="str">
            <v>-</v>
          </cell>
          <cell r="P2573" t="str">
            <v>-</v>
          </cell>
          <cell r="Q2573" t="str">
            <v>TRS</v>
          </cell>
          <cell r="R2573" t="str">
            <v>-</v>
          </cell>
          <cell r="S2573" t="str">
            <v>-</v>
          </cell>
          <cell r="T2573" t="str">
            <v>-</v>
          </cell>
          <cell r="U2573">
            <v>43374</v>
          </cell>
          <cell r="V2573">
            <v>43404</v>
          </cell>
          <cell r="W2573">
            <v>43404</v>
          </cell>
          <cell r="X2573">
            <v>30</v>
          </cell>
          <cell r="Y2573">
            <v>43404</v>
          </cell>
          <cell r="Z2573">
            <v>0</v>
          </cell>
        </row>
        <row r="2574">
          <cell r="C2574">
            <v>4966</v>
          </cell>
          <cell r="D2574" t="str">
            <v>ELEBER</v>
          </cell>
          <cell r="E2574">
            <v>2018</v>
          </cell>
          <cell r="F2574" t="str">
            <v>TA</v>
          </cell>
          <cell r="G2574" t="str">
            <v>1 x Manguera COM CAP32 - PROTECC. ZiV</v>
          </cell>
          <cell r="H2574" t="str">
            <v>IND</v>
          </cell>
          <cell r="I2574">
            <v>6</v>
          </cell>
          <cell r="J2574">
            <v>0.5</v>
          </cell>
          <cell r="K2574">
            <v>0.33</v>
          </cell>
          <cell r="L2574">
            <v>0.16999999999999998</v>
          </cell>
          <cell r="M2574">
            <v>0.66</v>
          </cell>
          <cell r="N2574" t="str">
            <v>-</v>
          </cell>
          <cell r="O2574" t="str">
            <v>-</v>
          </cell>
          <cell r="P2574" t="str">
            <v>EMM</v>
          </cell>
          <cell r="Q2574" t="str">
            <v>-</v>
          </cell>
          <cell r="R2574" t="str">
            <v>-</v>
          </cell>
          <cell r="S2574" t="str">
            <v>-</v>
          </cell>
          <cell r="T2574" t="str">
            <v>-</v>
          </cell>
          <cell r="U2574">
            <v>43383</v>
          </cell>
          <cell r="V2574">
            <v>43383</v>
          </cell>
          <cell r="W2574">
            <v>43383</v>
          </cell>
          <cell r="X2574">
            <v>0</v>
          </cell>
          <cell r="Y2574">
            <v>43383</v>
          </cell>
          <cell r="Z2574">
            <v>0</v>
          </cell>
        </row>
        <row r="2575">
          <cell r="C2575">
            <v>4967</v>
          </cell>
          <cell r="D2575" t="str">
            <v>SUMALG</v>
          </cell>
          <cell r="E2575">
            <v>2018</v>
          </cell>
          <cell r="F2575" t="str">
            <v>TA</v>
          </cell>
          <cell r="G2575" t="str">
            <v>1 x Manguera COM CAP32 - MOXA nPort-5110</v>
          </cell>
          <cell r="H2575" t="str">
            <v>OF4941</v>
          </cell>
          <cell r="I2575">
            <v>6</v>
          </cell>
          <cell r="J2575">
            <v>0.5</v>
          </cell>
          <cell r="K2575">
            <v>0.33</v>
          </cell>
          <cell r="L2575">
            <v>0.16999999999999998</v>
          </cell>
          <cell r="M2575">
            <v>0.66</v>
          </cell>
          <cell r="N2575" t="str">
            <v>-</v>
          </cell>
          <cell r="O2575" t="str">
            <v>-</v>
          </cell>
          <cell r="P2575" t="str">
            <v>EMM</v>
          </cell>
          <cell r="Q2575" t="str">
            <v>-</v>
          </cell>
          <cell r="R2575" t="str">
            <v>-</v>
          </cell>
          <cell r="S2575" t="str">
            <v>-</v>
          </cell>
          <cell r="T2575" t="str">
            <v>-</v>
          </cell>
          <cell r="U2575">
            <v>43384</v>
          </cell>
          <cell r="V2575">
            <v>43388</v>
          </cell>
          <cell r="W2575">
            <v>43388</v>
          </cell>
          <cell r="X2575">
            <v>4</v>
          </cell>
          <cell r="Y2575">
            <v>43388</v>
          </cell>
          <cell r="Z2575">
            <v>0</v>
          </cell>
        </row>
        <row r="2576">
          <cell r="C2576">
            <v>4968</v>
          </cell>
          <cell r="D2576" t="str">
            <v>ELDICE</v>
          </cell>
          <cell r="E2576">
            <v>2018</v>
          </cell>
          <cell r="F2576" t="str">
            <v>TA</v>
          </cell>
          <cell r="G2576" t="str">
            <v>2 x Manguera COM CAP32 - MOXA nPort-5110</v>
          </cell>
          <cell r="H2576" t="str">
            <v>OF4950</v>
          </cell>
          <cell r="I2576"/>
          <cell r="J2576">
            <v>1</v>
          </cell>
          <cell r="K2576">
            <v>0.66</v>
          </cell>
          <cell r="L2576">
            <v>0.33999999999999997</v>
          </cell>
          <cell r="M2576">
            <v>0.66</v>
          </cell>
          <cell r="N2576" t="str">
            <v>-</v>
          </cell>
          <cell r="O2576" t="str">
            <v>-</v>
          </cell>
          <cell r="P2576" t="str">
            <v>EMM</v>
          </cell>
          <cell r="Q2576" t="str">
            <v>-</v>
          </cell>
          <cell r="R2576" t="str">
            <v>-</v>
          </cell>
          <cell r="S2576" t="str">
            <v>-</v>
          </cell>
          <cell r="T2576" t="str">
            <v>-</v>
          </cell>
          <cell r="U2576">
            <v>43384</v>
          </cell>
          <cell r="V2576">
            <v>43384</v>
          </cell>
          <cell r="W2576">
            <v>43384</v>
          </cell>
          <cell r="X2576">
            <v>0</v>
          </cell>
          <cell r="Y2576">
            <v>43384</v>
          </cell>
          <cell r="Z2576">
            <v>0</v>
          </cell>
        </row>
        <row r="2577">
          <cell r="C2577">
            <v>4969</v>
          </cell>
          <cell r="D2577" t="str">
            <v>EMSA</v>
          </cell>
          <cell r="E2577">
            <v>2018</v>
          </cell>
          <cell r="F2577" t="str">
            <v>TA</v>
          </cell>
          <cell r="G2577" t="str">
            <v>CC SCADA TEDIS.Net EMSA v3.2</v>
          </cell>
          <cell r="H2577" t="str">
            <v>OF4946</v>
          </cell>
          <cell r="I2577"/>
          <cell r="J2577">
            <v>4</v>
          </cell>
          <cell r="K2577">
            <v>4.75</v>
          </cell>
          <cell r="L2577">
            <v>-0.75</v>
          </cell>
          <cell r="M2577">
            <v>1.1875</v>
          </cell>
          <cell r="N2577" t="str">
            <v>-</v>
          </cell>
          <cell r="O2577" t="str">
            <v>-</v>
          </cell>
          <cell r="P2577" t="str">
            <v>-</v>
          </cell>
          <cell r="Q2577" t="str">
            <v>-</v>
          </cell>
          <cell r="R2577" t="str">
            <v>EDC</v>
          </cell>
          <cell r="S2577" t="str">
            <v>-</v>
          </cell>
          <cell r="T2577" t="str">
            <v>-</v>
          </cell>
          <cell r="U2577">
            <v>43388</v>
          </cell>
          <cell r="V2577">
            <v>43406</v>
          </cell>
          <cell r="W2577">
            <v>43593</v>
          </cell>
          <cell r="X2577">
            <v>17</v>
          </cell>
          <cell r="Y2577">
            <v>43593</v>
          </cell>
          <cell r="Z2577">
            <v>0</v>
          </cell>
        </row>
        <row r="2578">
          <cell r="C2578">
            <v>4970</v>
          </cell>
          <cell r="D2578" t="str">
            <v>BASENE</v>
          </cell>
          <cell r="E2578">
            <v>2018</v>
          </cell>
          <cell r="F2578" t="str">
            <v>TA</v>
          </cell>
          <cell r="G2578" t="str">
            <v>Inst. i PEM RTU C.T. COMPOSITOR SERRAT v1.0</v>
          </cell>
          <cell r="H2578" t="str">
            <v>IND</v>
          </cell>
          <cell r="I2578"/>
          <cell r="J2578">
            <v>12</v>
          </cell>
          <cell r="K2578">
            <v>10.33</v>
          </cell>
          <cell r="L2578">
            <v>1.67</v>
          </cell>
          <cell r="M2578">
            <v>0.86083333333333334</v>
          </cell>
          <cell r="N2578" t="str">
            <v>-</v>
          </cell>
          <cell r="O2578" t="str">
            <v>-</v>
          </cell>
          <cell r="P2578" t="str">
            <v>-</v>
          </cell>
          <cell r="Q2578" t="str">
            <v>JMG</v>
          </cell>
          <cell r="R2578" t="str">
            <v>-</v>
          </cell>
          <cell r="S2578" t="str">
            <v>-</v>
          </cell>
          <cell r="T2578" t="str">
            <v>-</v>
          </cell>
          <cell r="U2578">
            <v>43388</v>
          </cell>
          <cell r="V2578">
            <v>43413</v>
          </cell>
          <cell r="W2578">
            <v>43413</v>
          </cell>
          <cell r="X2578">
            <v>24</v>
          </cell>
          <cell r="Y2578">
            <v>43410</v>
          </cell>
          <cell r="Z2578">
            <v>-3</v>
          </cell>
        </row>
        <row r="2579">
          <cell r="C2579">
            <v>4971</v>
          </cell>
          <cell r="D2579" t="str">
            <v>SITEL</v>
          </cell>
          <cell r="E2579">
            <v>2018</v>
          </cell>
          <cell r="F2579" t="str">
            <v>TA</v>
          </cell>
          <cell r="G2579" t="str">
            <v>1 x Manguera COM CAP16 - MOXA nPort-5110</v>
          </cell>
          <cell r="H2579" t="str">
            <v>OF4934</v>
          </cell>
          <cell r="I2579"/>
          <cell r="J2579">
            <v>0.5</v>
          </cell>
          <cell r="K2579">
            <v>0.7</v>
          </cell>
          <cell r="L2579">
            <v>-0.19999999999999996</v>
          </cell>
          <cell r="M2579">
            <v>1.4</v>
          </cell>
          <cell r="N2579" t="str">
            <v>-</v>
          </cell>
          <cell r="O2579" t="str">
            <v>-</v>
          </cell>
          <cell r="P2579" t="str">
            <v>EMM</v>
          </cell>
          <cell r="Q2579" t="str">
            <v>-</v>
          </cell>
          <cell r="R2579" t="str">
            <v>-</v>
          </cell>
          <cell r="S2579" t="str">
            <v>-</v>
          </cell>
          <cell r="T2579" t="str">
            <v>-</v>
          </cell>
          <cell r="U2579">
            <v>43389</v>
          </cell>
          <cell r="V2579">
            <v>43389</v>
          </cell>
          <cell r="W2579">
            <v>43389</v>
          </cell>
          <cell r="X2579">
            <v>0</v>
          </cell>
          <cell r="Y2579">
            <v>43389</v>
          </cell>
          <cell r="Z2579">
            <v>0</v>
          </cell>
        </row>
        <row r="2580">
          <cell r="C2580">
            <v>4972</v>
          </cell>
          <cell r="D2580" t="str">
            <v>SITEL</v>
          </cell>
          <cell r="E2580">
            <v>2018</v>
          </cell>
          <cell r="F2580" t="str">
            <v>TA</v>
          </cell>
          <cell r="G2580" t="str">
            <v>1 x Manguera COM CAP32 - GPRS</v>
          </cell>
          <cell r="H2580" t="str">
            <v>OF4970</v>
          </cell>
          <cell r="I2580"/>
          <cell r="J2580">
            <v>0.5</v>
          </cell>
          <cell r="K2580">
            <v>0.41000000000000003</v>
          </cell>
          <cell r="L2580">
            <v>8.9999999999999969E-2</v>
          </cell>
          <cell r="M2580">
            <v>0.82000000000000006</v>
          </cell>
          <cell r="N2580" t="str">
            <v>-</v>
          </cell>
          <cell r="O2580" t="str">
            <v>-</v>
          </cell>
          <cell r="P2580" t="str">
            <v>EMM</v>
          </cell>
          <cell r="Q2580" t="str">
            <v>-</v>
          </cell>
          <cell r="R2580" t="str">
            <v>-</v>
          </cell>
          <cell r="S2580" t="str">
            <v>-</v>
          </cell>
          <cell r="T2580" t="str">
            <v>-</v>
          </cell>
          <cell r="U2580">
            <v>43390</v>
          </cell>
          <cell r="V2580">
            <v>43413</v>
          </cell>
          <cell r="W2580">
            <v>43413</v>
          </cell>
          <cell r="X2580">
            <v>22</v>
          </cell>
          <cell r="Y2580">
            <v>43391</v>
          </cell>
          <cell r="Z2580">
            <v>-21</v>
          </cell>
        </row>
        <row r="2581">
          <cell r="C2581">
            <v>4973</v>
          </cell>
          <cell r="D2581" t="str">
            <v>ORMAZA</v>
          </cell>
          <cell r="E2581">
            <v>2018</v>
          </cell>
          <cell r="F2581" t="str">
            <v>TA</v>
          </cell>
          <cell r="G2581" t="str">
            <v>CC SCADA TEDIS.Net MUSEO LOUVRE v1.0</v>
          </cell>
          <cell r="H2581" t="str">
            <v>PPAL</v>
          </cell>
          <cell r="I2581"/>
          <cell r="J2581">
            <v>76</v>
          </cell>
          <cell r="K2581">
            <v>64.58</v>
          </cell>
          <cell r="L2581">
            <v>11.420000000000002</v>
          </cell>
          <cell r="M2581">
            <v>0.84973684210526312</v>
          </cell>
          <cell r="N2581" t="str">
            <v>-</v>
          </cell>
          <cell r="O2581" t="str">
            <v>-</v>
          </cell>
          <cell r="P2581" t="str">
            <v>-</v>
          </cell>
          <cell r="Q2581" t="str">
            <v>JMG</v>
          </cell>
          <cell r="R2581" t="str">
            <v>-</v>
          </cell>
          <cell r="S2581" t="str">
            <v>-</v>
          </cell>
          <cell r="T2581" t="str">
            <v>-</v>
          </cell>
          <cell r="U2581">
            <v>43390</v>
          </cell>
          <cell r="V2581">
            <v>43423</v>
          </cell>
          <cell r="W2581">
            <v>43487</v>
          </cell>
          <cell r="X2581">
            <v>32</v>
          </cell>
          <cell r="Y2581">
            <v>43487</v>
          </cell>
          <cell r="Z2581">
            <v>0</v>
          </cell>
        </row>
        <row r="2582">
          <cell r="C2582">
            <v>4974</v>
          </cell>
          <cell r="D2582" t="str">
            <v>ORMAZA</v>
          </cell>
          <cell r="E2582">
            <v>2018</v>
          </cell>
          <cell r="F2582" t="str">
            <v>TA</v>
          </cell>
          <cell r="G2582" t="str">
            <v>Inst. y PEM CC SCADA TEDIS.Net MUSEO LOUVRE v1.0</v>
          </cell>
          <cell r="H2582" t="str">
            <v>OF4973</v>
          </cell>
          <cell r="I2582"/>
          <cell r="J2582">
            <v>16</v>
          </cell>
          <cell r="K2582">
            <v>14</v>
          </cell>
          <cell r="L2582">
            <v>2</v>
          </cell>
          <cell r="M2582">
            <v>0.875</v>
          </cell>
          <cell r="N2582" t="str">
            <v>-</v>
          </cell>
          <cell r="O2582" t="str">
            <v>-</v>
          </cell>
          <cell r="P2582" t="str">
            <v>-</v>
          </cell>
          <cell r="Q2582" t="str">
            <v>JMG</v>
          </cell>
          <cell r="R2582" t="str">
            <v>-</v>
          </cell>
          <cell r="S2582" t="str">
            <v>-</v>
          </cell>
          <cell r="T2582" t="str">
            <v>-</v>
          </cell>
          <cell r="U2582">
            <v>43390</v>
          </cell>
          <cell r="V2582">
            <v>43423</v>
          </cell>
          <cell r="W2582">
            <v>43634</v>
          </cell>
          <cell r="X2582">
            <v>32</v>
          </cell>
          <cell r="Y2582">
            <v>43634</v>
          </cell>
          <cell r="Z2582">
            <v>0</v>
          </cell>
        </row>
        <row r="2583">
          <cell r="C2583">
            <v>4975</v>
          </cell>
          <cell r="D2583" t="str">
            <v>ORMAZA</v>
          </cell>
          <cell r="E2583">
            <v>2018</v>
          </cell>
          <cell r="F2583" t="str">
            <v>TA</v>
          </cell>
          <cell r="G2583" t="str">
            <v>CC SCADA BBVA TRES CANTOS v3.1</v>
          </cell>
          <cell r="H2583" t="str">
            <v>IND</v>
          </cell>
          <cell r="I2583"/>
          <cell r="J2583">
            <v>12</v>
          </cell>
          <cell r="K2583">
            <v>20</v>
          </cell>
          <cell r="L2583">
            <v>-8</v>
          </cell>
          <cell r="M2583">
            <v>1.6666666666666667</v>
          </cell>
          <cell r="N2583" t="str">
            <v>-</v>
          </cell>
          <cell r="O2583" t="str">
            <v>-</v>
          </cell>
          <cell r="P2583" t="str">
            <v>-</v>
          </cell>
          <cell r="Q2583" t="str">
            <v>JMG</v>
          </cell>
          <cell r="R2583" t="str">
            <v>-</v>
          </cell>
          <cell r="S2583" t="str">
            <v>-</v>
          </cell>
          <cell r="T2583" t="str">
            <v>-</v>
          </cell>
          <cell r="U2583">
            <v>43374</v>
          </cell>
          <cell r="V2583">
            <v>43404</v>
          </cell>
          <cell r="W2583">
            <v>43404</v>
          </cell>
          <cell r="X2583">
            <v>30</v>
          </cell>
          <cell r="Y2583">
            <v>43392</v>
          </cell>
          <cell r="Z2583">
            <v>-11</v>
          </cell>
        </row>
        <row r="2584">
          <cell r="C2584">
            <v>4976</v>
          </cell>
          <cell r="D2584" t="str">
            <v>INPPOZ</v>
          </cell>
          <cell r="E2584">
            <v>2018</v>
          </cell>
          <cell r="F2584" t="str">
            <v>TA</v>
          </cell>
          <cell r="G2584" t="str">
            <v>CC SCADA TEDIS.Net PECUARIAS v2.1</v>
          </cell>
          <cell r="H2584" t="str">
            <v>IND</v>
          </cell>
          <cell r="I2584"/>
          <cell r="J2584">
            <v>10</v>
          </cell>
          <cell r="K2584">
            <v>29.25</v>
          </cell>
          <cell r="L2584">
            <v>-19.25</v>
          </cell>
          <cell r="M2584">
            <v>2.9249999999999998</v>
          </cell>
          <cell r="N2584" t="str">
            <v>-</v>
          </cell>
          <cell r="O2584" t="str">
            <v>-</v>
          </cell>
          <cell r="P2584" t="str">
            <v>-</v>
          </cell>
          <cell r="Q2584" t="str">
            <v>RVC</v>
          </cell>
          <cell r="R2584" t="str">
            <v>-</v>
          </cell>
          <cell r="S2584" t="str">
            <v>-</v>
          </cell>
          <cell r="T2584" t="str">
            <v>-</v>
          </cell>
          <cell r="U2584">
            <v>43397</v>
          </cell>
          <cell r="V2584">
            <v>43424</v>
          </cell>
          <cell r="W2584">
            <v>43518</v>
          </cell>
          <cell r="X2584">
            <v>26</v>
          </cell>
          <cell r="Y2584">
            <v>43518</v>
          </cell>
          <cell r="Z2584">
            <v>0</v>
          </cell>
        </row>
        <row r="2585">
          <cell r="C2585">
            <v>4977</v>
          </cell>
          <cell r="D2585" t="str">
            <v>ELEARD</v>
          </cell>
          <cell r="E2585">
            <v>2018</v>
          </cell>
          <cell r="F2585" t="str">
            <v>TA</v>
          </cell>
          <cell r="G2585" t="str">
            <v>Reparacion CAP32-48 N/S 363-2014 CT JUAN BRAVO</v>
          </cell>
          <cell r="H2585" t="str">
            <v>IND</v>
          </cell>
          <cell r="I2585"/>
          <cell r="J2585">
            <v>3.5</v>
          </cell>
          <cell r="K2585">
            <v>3.33</v>
          </cell>
          <cell r="L2585">
            <v>0.16999999999999993</v>
          </cell>
          <cell r="M2585">
            <v>0.9514285714285714</v>
          </cell>
          <cell r="N2585" t="str">
            <v>-</v>
          </cell>
          <cell r="O2585" t="str">
            <v>-</v>
          </cell>
          <cell r="P2585" t="str">
            <v>EMM</v>
          </cell>
          <cell r="Q2585" t="str">
            <v>-</v>
          </cell>
          <cell r="R2585" t="str">
            <v>-</v>
          </cell>
          <cell r="S2585" t="str">
            <v>-</v>
          </cell>
          <cell r="T2585" t="str">
            <v>-</v>
          </cell>
          <cell r="U2585">
            <v>43398</v>
          </cell>
          <cell r="V2585">
            <v>43398</v>
          </cell>
          <cell r="W2585">
            <v>43398</v>
          </cell>
          <cell r="X2585">
            <v>0</v>
          </cell>
          <cell r="Y2585">
            <v>43398</v>
          </cell>
          <cell r="Z2585">
            <v>0</v>
          </cell>
        </row>
        <row r="2586">
          <cell r="C2586">
            <v>4978</v>
          </cell>
          <cell r="D2586" t="str">
            <v>ELEARD</v>
          </cell>
          <cell r="E2586">
            <v>2018</v>
          </cell>
          <cell r="F2586" t="str">
            <v>TA</v>
          </cell>
          <cell r="G2586" t="str">
            <v>Reparacion MODEM-RADIO CT JUAN BRAVO</v>
          </cell>
          <cell r="H2586" t="str">
            <v>IND</v>
          </cell>
          <cell r="I2586"/>
          <cell r="J2586">
            <v>1.5</v>
          </cell>
          <cell r="K2586">
            <v>1.1000000000000001</v>
          </cell>
          <cell r="L2586">
            <v>0.39999999999999991</v>
          </cell>
          <cell r="M2586">
            <v>0.73333333333333339</v>
          </cell>
          <cell r="N2586" t="str">
            <v>-</v>
          </cell>
          <cell r="O2586" t="str">
            <v>-</v>
          </cell>
          <cell r="P2586" t="str">
            <v>EMM</v>
          </cell>
          <cell r="Q2586" t="str">
            <v>-</v>
          </cell>
          <cell r="R2586" t="str">
            <v>-</v>
          </cell>
          <cell r="S2586" t="str">
            <v>-</v>
          </cell>
          <cell r="T2586" t="str">
            <v>-</v>
          </cell>
          <cell r="U2586">
            <v>43398</v>
          </cell>
          <cell r="V2586">
            <v>43398</v>
          </cell>
          <cell r="W2586">
            <v>43398</v>
          </cell>
          <cell r="X2586">
            <v>0</v>
          </cell>
          <cell r="Y2586">
            <v>43398</v>
          </cell>
          <cell r="Z2586">
            <v>0</v>
          </cell>
        </row>
        <row r="2587">
          <cell r="C2587">
            <v>4979</v>
          </cell>
          <cell r="D2587" t="str">
            <v>ELEARD</v>
          </cell>
          <cell r="E2587">
            <v>2018</v>
          </cell>
          <cell r="F2587" t="str">
            <v>TA</v>
          </cell>
          <cell r="G2587" t="str">
            <v>Reparacion CAP32-48 N/S 768-2012 CT EDIFICIOS MULTIPLES</v>
          </cell>
          <cell r="H2587" t="str">
            <v>IND</v>
          </cell>
          <cell r="I2587"/>
          <cell r="J2587">
            <v>2.5</v>
          </cell>
          <cell r="K2587">
            <v>2.25</v>
          </cell>
          <cell r="L2587">
            <v>0.25</v>
          </cell>
          <cell r="M2587">
            <v>0.9</v>
          </cell>
          <cell r="N2587" t="str">
            <v>-</v>
          </cell>
          <cell r="O2587" t="str">
            <v>-</v>
          </cell>
          <cell r="P2587" t="str">
            <v>EMM</v>
          </cell>
          <cell r="Q2587" t="str">
            <v>-</v>
          </cell>
          <cell r="R2587" t="str">
            <v>-</v>
          </cell>
          <cell r="S2587" t="str">
            <v>-</v>
          </cell>
          <cell r="T2587" t="str">
            <v>-</v>
          </cell>
          <cell r="U2587">
            <v>43398</v>
          </cell>
          <cell r="V2587">
            <v>43398</v>
          </cell>
          <cell r="W2587">
            <v>43398</v>
          </cell>
          <cell r="X2587">
            <v>0</v>
          </cell>
          <cell r="Y2587">
            <v>43398</v>
          </cell>
          <cell r="Z2587">
            <v>0</v>
          </cell>
        </row>
        <row r="2588">
          <cell r="C2588">
            <v>4980</v>
          </cell>
          <cell r="D2588" t="str">
            <v>ELEARD</v>
          </cell>
          <cell r="E2588">
            <v>2018</v>
          </cell>
          <cell r="F2588" t="str">
            <v>TA</v>
          </cell>
          <cell r="G2588" t="str">
            <v>Reparacion CRINOR-48 N/S 780-2008 CT  PORTUGALETE</v>
          </cell>
          <cell r="H2588" t="str">
            <v>IND</v>
          </cell>
          <cell r="I2588"/>
          <cell r="J2588">
            <v>2</v>
          </cell>
          <cell r="K2588">
            <v>1.75</v>
          </cell>
          <cell r="L2588">
            <v>0.25</v>
          </cell>
          <cell r="M2588">
            <v>0.875</v>
          </cell>
          <cell r="N2588" t="str">
            <v>-</v>
          </cell>
          <cell r="O2588" t="str">
            <v>-</v>
          </cell>
          <cell r="P2588" t="str">
            <v>EMM</v>
          </cell>
          <cell r="Q2588" t="str">
            <v>-</v>
          </cell>
          <cell r="R2588" t="str">
            <v>-</v>
          </cell>
          <cell r="S2588" t="str">
            <v>-</v>
          </cell>
          <cell r="T2588" t="str">
            <v>-</v>
          </cell>
          <cell r="U2588">
            <v>43398</v>
          </cell>
          <cell r="V2588">
            <v>43398</v>
          </cell>
          <cell r="W2588">
            <v>43398</v>
          </cell>
          <cell r="X2588">
            <v>0</v>
          </cell>
          <cell r="Y2588">
            <v>43398</v>
          </cell>
          <cell r="Z2588">
            <v>0</v>
          </cell>
        </row>
        <row r="2589">
          <cell r="C2589">
            <v>4981</v>
          </cell>
          <cell r="D2589" t="str">
            <v>INPPOZ</v>
          </cell>
          <cell r="E2589">
            <v>2018</v>
          </cell>
          <cell r="F2589" t="str">
            <v>TA</v>
          </cell>
          <cell r="G2589" t="str">
            <v xml:space="preserve">MANTENIMENT XARXES RADIO PECUARIAS 01/11/2018 - 31/10/2,019 </v>
          </cell>
          <cell r="H2589" t="str">
            <v>IND</v>
          </cell>
          <cell r="I2589"/>
          <cell r="J2589">
            <v>17</v>
          </cell>
          <cell r="K2589">
            <v>21</v>
          </cell>
          <cell r="L2589">
            <v>-4</v>
          </cell>
          <cell r="M2589">
            <v>1.2352941176470589</v>
          </cell>
          <cell r="N2589" t="str">
            <v>-</v>
          </cell>
          <cell r="O2589" t="str">
            <v>-</v>
          </cell>
          <cell r="P2589" t="str">
            <v>-</v>
          </cell>
          <cell r="Q2589" t="str">
            <v>-</v>
          </cell>
          <cell r="R2589" t="str">
            <v>-</v>
          </cell>
          <cell r="S2589" t="str">
            <v>-</v>
          </cell>
          <cell r="T2589" t="str">
            <v>AMX</v>
          </cell>
          <cell r="U2589">
            <v>43398</v>
          </cell>
          <cell r="V2589">
            <v>43404</v>
          </cell>
          <cell r="W2589">
            <v>43430</v>
          </cell>
          <cell r="X2589">
            <v>6</v>
          </cell>
          <cell r="Y2589">
            <v>43430</v>
          </cell>
          <cell r="Z2589">
            <v>0</v>
          </cell>
        </row>
        <row r="2590">
          <cell r="C2590">
            <v>4982</v>
          </cell>
          <cell r="D2590" t="str">
            <v>ELECON</v>
          </cell>
          <cell r="E2590">
            <v>2018</v>
          </cell>
          <cell r="F2590" t="str">
            <v>TA</v>
          </cell>
          <cell r="G2590" t="str">
            <v>RTU S.E. CONIL v2.0</v>
          </cell>
          <cell r="H2590" t="str">
            <v>IND</v>
          </cell>
          <cell r="I2590"/>
          <cell r="J2590">
            <v>42</v>
          </cell>
          <cell r="K2590">
            <v>49.75</v>
          </cell>
          <cell r="L2590">
            <v>-7.75</v>
          </cell>
          <cell r="M2590">
            <v>1.1845238095238095</v>
          </cell>
          <cell r="N2590" t="str">
            <v>-</v>
          </cell>
          <cell r="O2590" t="str">
            <v>-</v>
          </cell>
          <cell r="P2590" t="str">
            <v>-</v>
          </cell>
          <cell r="Q2590" t="str">
            <v>-</v>
          </cell>
          <cell r="R2590" t="str">
            <v>EDC</v>
          </cell>
          <cell r="S2590" t="str">
            <v>-</v>
          </cell>
          <cell r="T2590" t="str">
            <v>-</v>
          </cell>
          <cell r="U2590">
            <v>43398</v>
          </cell>
          <cell r="V2590">
            <v>43427</v>
          </cell>
          <cell r="W2590">
            <v>43595</v>
          </cell>
          <cell r="X2590">
            <v>28</v>
          </cell>
          <cell r="Y2590">
            <v>43595</v>
          </cell>
          <cell r="Z2590">
            <v>0</v>
          </cell>
        </row>
        <row r="2591">
          <cell r="C2591">
            <v>4983</v>
          </cell>
          <cell r="D2591" t="str">
            <v>ELDICE</v>
          </cell>
          <cell r="E2591">
            <v>2018</v>
          </cell>
          <cell r="F2591" t="str">
            <v>TA</v>
          </cell>
          <cell r="G2591" t="str">
            <v>1 x Manguera COM CAP32 - MOXA nPort-5110</v>
          </cell>
          <cell r="H2591" t="str">
            <v>OF4952</v>
          </cell>
          <cell r="I2591"/>
          <cell r="J2591">
            <v>0.5</v>
          </cell>
          <cell r="K2591">
            <v>0.5</v>
          </cell>
          <cell r="L2591">
            <v>0</v>
          </cell>
          <cell r="M2591">
            <v>1</v>
          </cell>
          <cell r="N2591" t="str">
            <v>-</v>
          </cell>
          <cell r="O2591" t="str">
            <v>-</v>
          </cell>
          <cell r="P2591" t="str">
            <v>EMM</v>
          </cell>
          <cell r="Q2591" t="str">
            <v>-</v>
          </cell>
          <cell r="R2591" t="str">
            <v>-</v>
          </cell>
          <cell r="S2591" t="str">
            <v>-</v>
          </cell>
          <cell r="T2591" t="str">
            <v>-</v>
          </cell>
          <cell r="U2591">
            <v>43402</v>
          </cell>
          <cell r="V2591">
            <v>43767</v>
          </cell>
          <cell r="W2591">
            <v>43767</v>
          </cell>
          <cell r="X2591">
            <v>360</v>
          </cell>
          <cell r="Y2591">
            <v>43402</v>
          </cell>
          <cell r="Z2591">
            <v>-360</v>
          </cell>
        </row>
        <row r="2592">
          <cell r="C2592"/>
          <cell r="D2592"/>
          <cell r="E2592"/>
          <cell r="F2592"/>
          <cell r="G2592"/>
          <cell r="H2592"/>
          <cell r="I2592"/>
          <cell r="J2592">
            <v>258</v>
          </cell>
          <cell r="K2592">
            <v>252.02500000000001</v>
          </cell>
          <cell r="L2592">
            <v>5.9749999999999943</v>
          </cell>
          <cell r="M2592"/>
          <cell r="N2592"/>
          <cell r="O2592"/>
          <cell r="P2592"/>
          <cell r="Q2592"/>
          <cell r="R2592"/>
          <cell r="S2592"/>
          <cell r="T2592"/>
          <cell r="U2592"/>
          <cell r="V2592"/>
          <cell r="W2592"/>
          <cell r="X2592"/>
          <cell r="Y2592"/>
          <cell r="Z2592">
            <v>-395</v>
          </cell>
        </row>
        <row r="2593">
          <cell r="L2593"/>
          <cell r="M2593"/>
          <cell r="Z2593"/>
        </row>
        <row r="2594">
          <cell r="D2594"/>
          <cell r="E2594"/>
          <cell r="F2594"/>
          <cell r="G2594"/>
          <cell r="H2594"/>
          <cell r="I2594"/>
          <cell r="J2594"/>
          <cell r="K2594"/>
          <cell r="L2594"/>
          <cell r="M2594"/>
          <cell r="N2594"/>
          <cell r="O2594"/>
          <cell r="P2594"/>
          <cell r="Q2594"/>
          <cell r="R2594"/>
          <cell r="S2594"/>
          <cell r="T2594"/>
          <cell r="U2594"/>
          <cell r="Z2594"/>
        </row>
        <row r="2595">
          <cell r="D2595"/>
          <cell r="E2595"/>
          <cell r="F2595"/>
          <cell r="G2595"/>
          <cell r="H2595"/>
          <cell r="I2595"/>
          <cell r="J2595"/>
          <cell r="K2595"/>
          <cell r="N2595" t="str">
            <v>APROVISIONAMENTS</v>
          </cell>
          <cell r="O2595" t="str">
            <v>ADMINISTRACIO</v>
          </cell>
          <cell r="P2595" t="str">
            <v>OPERACIONS</v>
          </cell>
          <cell r="Q2595" t="str">
            <v>IMPLEMENTACIO</v>
          </cell>
          <cell r="R2595" t="str">
            <v>DESENVOLUPAMENT</v>
          </cell>
          <cell r="S2595" t="str">
            <v>COMERCIAL</v>
          </cell>
          <cell r="T2595" t="str">
            <v>CONSUL.TELCOMUNIC.</v>
          </cell>
          <cell r="U2595"/>
          <cell r="Z2595"/>
        </row>
        <row r="2596">
          <cell r="N2596"/>
          <cell r="O2596"/>
          <cell r="P2596"/>
          <cell r="Q2596"/>
          <cell r="R2596"/>
          <cell r="S2596"/>
          <cell r="T2596"/>
          <cell r="U2596"/>
          <cell r="Z2596"/>
        </row>
        <row r="2597">
          <cell r="N2597"/>
          <cell r="O2597"/>
          <cell r="P2597"/>
          <cell r="Q2597"/>
          <cell r="R2597"/>
          <cell r="S2597"/>
          <cell r="T2597"/>
          <cell r="U2597"/>
          <cell r="Z2597"/>
        </row>
        <row r="2598">
          <cell r="N2598"/>
          <cell r="O2598"/>
          <cell r="P2598"/>
          <cell r="Q2598"/>
          <cell r="R2598"/>
          <cell r="S2598"/>
          <cell r="T2598"/>
          <cell r="U2598"/>
          <cell r="Z2598"/>
        </row>
        <row r="2599">
          <cell r="E2599"/>
          <cell r="F2599"/>
          <cell r="G2599"/>
          <cell r="H2599"/>
          <cell r="I2599"/>
          <cell r="J2599"/>
          <cell r="K2599"/>
          <cell r="L2599"/>
          <cell r="M2599"/>
          <cell r="N2599"/>
          <cell r="O2599"/>
          <cell r="P2599"/>
          <cell r="Q2599"/>
          <cell r="R2599"/>
          <cell r="S2599"/>
          <cell r="T2599"/>
          <cell r="U2599"/>
          <cell r="Z2599"/>
        </row>
        <row r="2600">
          <cell r="E2600" t="str">
            <v>Projectes (EXTERNS) en curs 2.018</v>
          </cell>
          <cell r="F2600"/>
          <cell r="G2600"/>
          <cell r="H2600"/>
          <cell r="I2600"/>
          <cell r="J2600"/>
          <cell r="K2600"/>
          <cell r="L2600"/>
          <cell r="M2600"/>
          <cell r="N2600"/>
          <cell r="O2600"/>
          <cell r="P2600"/>
          <cell r="Q2600"/>
          <cell r="R2600"/>
          <cell r="S2600"/>
          <cell r="T2600"/>
          <cell r="U2600"/>
          <cell r="Z2600"/>
        </row>
        <row r="2601">
          <cell r="N2601"/>
          <cell r="O2601"/>
          <cell r="P2601"/>
          <cell r="Q2601"/>
          <cell r="R2601"/>
          <cell r="S2601"/>
          <cell r="T2601"/>
          <cell r="U2601"/>
          <cell r="Z2601"/>
        </row>
        <row r="2602">
          <cell r="C2602"/>
          <cell r="D2602"/>
          <cell r="E2602"/>
          <cell r="F2602"/>
          <cell r="G2602"/>
          <cell r="H2602"/>
          <cell r="I2602"/>
          <cell r="J2602"/>
          <cell r="K2602"/>
          <cell r="L2602"/>
          <cell r="M2602"/>
          <cell r="N2602"/>
          <cell r="O2602"/>
          <cell r="P2602"/>
          <cell r="Q2602"/>
          <cell r="R2602"/>
          <cell r="S2602"/>
          <cell r="T2602"/>
          <cell r="U2602"/>
          <cell r="V2602"/>
          <cell r="W2602"/>
          <cell r="X2602"/>
          <cell r="Y2602"/>
          <cell r="Z2602"/>
        </row>
        <row r="2603">
          <cell r="C2603" t="str">
            <v>OF</v>
          </cell>
          <cell r="D2603" t="str">
            <v>CLIENT</v>
          </cell>
          <cell r="E2603" t="str">
            <v>ANY</v>
          </cell>
          <cell r="F2603" t="str">
            <v>STATUS</v>
          </cell>
          <cell r="G2603" t="str">
            <v>PROJECTE</v>
          </cell>
          <cell r="H2603" t="str">
            <v>TIPUS OF o DEPENDENCIA</v>
          </cell>
          <cell r="I2603"/>
          <cell r="J2603" t="str">
            <v>PREV</v>
          </cell>
          <cell r="K2603" t="str">
            <v>TOTAL</v>
          </cell>
          <cell r="L2603" t="str">
            <v>DESV</v>
          </cell>
          <cell r="M2603" t="str">
            <v>AVANÇ</v>
          </cell>
          <cell r="N2603" t="str">
            <v>DPT. IMPLICATS</v>
          </cell>
          <cell r="O2603"/>
          <cell r="P2603"/>
          <cell r="Q2603"/>
          <cell r="R2603"/>
          <cell r="S2603"/>
          <cell r="T2603"/>
          <cell r="U2603" t="str">
            <v>DATA</v>
          </cell>
          <cell r="V2603" t="str">
            <v>DATA</v>
          </cell>
          <cell r="W2603" t="str">
            <v>DATA</v>
          </cell>
          <cell r="X2603" t="str">
            <v>DURADA</v>
          </cell>
          <cell r="Y2603" t="str">
            <v>DATA</v>
          </cell>
          <cell r="Z2603" t="str">
            <v>DESVIAC.</v>
          </cell>
        </row>
        <row r="2604">
          <cell r="C2604"/>
          <cell r="D2604"/>
          <cell r="E2604"/>
          <cell r="F2604"/>
          <cell r="G2604"/>
          <cell r="H2604"/>
          <cell r="I2604"/>
          <cell r="J2604"/>
          <cell r="K2604" t="str">
            <v>REAL</v>
          </cell>
          <cell r="L2604"/>
          <cell r="M2604"/>
          <cell r="N2604"/>
          <cell r="O2604"/>
          <cell r="P2604"/>
          <cell r="Q2604"/>
          <cell r="R2604"/>
          <cell r="S2604"/>
          <cell r="T2604"/>
          <cell r="U2604" t="str">
            <v>INICI</v>
          </cell>
          <cell r="V2604" t="str">
            <v>ENTREGA</v>
          </cell>
          <cell r="W2604" t="str">
            <v>REVISADA</v>
          </cell>
          <cell r="X2604"/>
          <cell r="Y2604" t="str">
            <v>ACCEP.</v>
          </cell>
          <cell r="Z2604"/>
        </row>
        <row r="2605">
          <cell r="C2605"/>
          <cell r="D2605"/>
          <cell r="E2605"/>
          <cell r="F2605"/>
          <cell r="G2605"/>
          <cell r="H2605"/>
          <cell r="I2605"/>
          <cell r="J2605"/>
          <cell r="K2605"/>
          <cell r="L2605"/>
          <cell r="M2605"/>
          <cell r="N2605"/>
          <cell r="O2605"/>
          <cell r="P2605"/>
          <cell r="Q2605"/>
          <cell r="R2605"/>
          <cell r="S2605"/>
          <cell r="T2605"/>
          <cell r="U2605"/>
          <cell r="V2605"/>
          <cell r="W2605"/>
          <cell r="X2605"/>
          <cell r="Y2605"/>
          <cell r="Z2605"/>
        </row>
        <row r="2606">
          <cell r="C2606">
            <v>4984</v>
          </cell>
          <cell r="D2606" t="str">
            <v>SAMENE</v>
          </cell>
          <cell r="E2606">
            <v>2018</v>
          </cell>
          <cell r="F2606" t="str">
            <v>TA</v>
          </cell>
          <cell r="G2606" t="str">
            <v>Reparacio CAP32-48 N/S 129-2018 (RTU C.T. LLERET)</v>
          </cell>
          <cell r="H2606" t="str">
            <v>IND</v>
          </cell>
          <cell r="I2606"/>
          <cell r="J2606">
            <v>1.5</v>
          </cell>
          <cell r="K2606">
            <v>1.25</v>
          </cell>
          <cell r="L2606">
            <v>0.25</v>
          </cell>
          <cell r="M2606">
            <v>0.83333333333333337</v>
          </cell>
          <cell r="N2606" t="str">
            <v>-</v>
          </cell>
          <cell r="O2606" t="str">
            <v>-</v>
          </cell>
          <cell r="P2606" t="str">
            <v>EMM</v>
          </cell>
          <cell r="Q2606" t="str">
            <v>-</v>
          </cell>
          <cell r="R2606" t="str">
            <v>-</v>
          </cell>
          <cell r="S2606" t="str">
            <v>-</v>
          </cell>
          <cell r="T2606" t="str">
            <v>-</v>
          </cell>
          <cell r="U2606">
            <v>43402</v>
          </cell>
          <cell r="V2606">
            <v>43402</v>
          </cell>
          <cell r="W2606">
            <v>43402</v>
          </cell>
          <cell r="X2606">
            <v>0</v>
          </cell>
          <cell r="Y2606">
            <v>43402</v>
          </cell>
          <cell r="Z2606">
            <v>0</v>
          </cell>
        </row>
        <row r="2607">
          <cell r="C2607">
            <v>4985</v>
          </cell>
          <cell r="D2607" t="str">
            <v>AGRENE</v>
          </cell>
          <cell r="E2607">
            <v>2018</v>
          </cell>
          <cell r="F2607" t="str">
            <v>TA</v>
          </cell>
          <cell r="G2607" t="str">
            <v>RTU S.E. P'LA DE L'ESTANY v4.0</v>
          </cell>
          <cell r="H2607" t="str">
            <v>OF4829</v>
          </cell>
          <cell r="I2607"/>
          <cell r="J2607">
            <v>3.5</v>
          </cell>
          <cell r="K2607">
            <v>4</v>
          </cell>
          <cell r="L2607">
            <v>-0.5</v>
          </cell>
          <cell r="M2607">
            <v>1.1428571428571428</v>
          </cell>
          <cell r="N2607" t="str">
            <v>-</v>
          </cell>
          <cell r="O2607" t="str">
            <v>-</v>
          </cell>
          <cell r="P2607" t="str">
            <v>EMM</v>
          </cell>
          <cell r="Q2607" t="str">
            <v>-</v>
          </cell>
          <cell r="R2607" t="str">
            <v>-</v>
          </cell>
          <cell r="S2607" t="str">
            <v>-</v>
          </cell>
          <cell r="T2607" t="str">
            <v>-</v>
          </cell>
          <cell r="U2607">
            <v>43402</v>
          </cell>
          <cell r="V2607">
            <v>43413</v>
          </cell>
          <cell r="W2607">
            <v>43413</v>
          </cell>
          <cell r="X2607">
            <v>10</v>
          </cell>
          <cell r="Y2607">
            <v>43404</v>
          </cell>
          <cell r="Z2607">
            <v>-8</v>
          </cell>
        </row>
        <row r="2608">
          <cell r="C2608">
            <v>4986</v>
          </cell>
          <cell r="D2608" t="str">
            <v>EYPESA</v>
          </cell>
          <cell r="E2608">
            <v>2018</v>
          </cell>
          <cell r="F2608" t="str">
            <v>TA</v>
          </cell>
          <cell r="G2608" t="str">
            <v>Reparacion RTU CAP-PRX-48, SALA UPS N/S 378-2017</v>
          </cell>
          <cell r="H2608" t="str">
            <v>IND</v>
          </cell>
          <cell r="I2608"/>
          <cell r="J2608">
            <v>2.5</v>
          </cell>
          <cell r="K2608">
            <v>1.42</v>
          </cell>
          <cell r="L2608">
            <v>1.08</v>
          </cell>
          <cell r="M2608">
            <v>0.56799999999999995</v>
          </cell>
          <cell r="N2608" t="str">
            <v>-</v>
          </cell>
          <cell r="O2608" t="str">
            <v>-</v>
          </cell>
          <cell r="P2608" t="str">
            <v>EMM</v>
          </cell>
          <cell r="Q2608" t="str">
            <v>-</v>
          </cell>
          <cell r="R2608" t="str">
            <v>-</v>
          </cell>
          <cell r="S2608" t="str">
            <v>-</v>
          </cell>
          <cell r="T2608" t="str">
            <v>-</v>
          </cell>
          <cell r="U2608">
            <v>43404</v>
          </cell>
          <cell r="V2608">
            <v>43411</v>
          </cell>
          <cell r="W2608">
            <v>43598</v>
          </cell>
          <cell r="X2608">
            <v>7</v>
          </cell>
          <cell r="Y2608">
            <v>43598</v>
          </cell>
          <cell r="Z2608">
            <v>0</v>
          </cell>
        </row>
        <row r="2609">
          <cell r="C2609">
            <v>4987</v>
          </cell>
          <cell r="D2609" t="str">
            <v>EYPESA</v>
          </cell>
          <cell r="E2609">
            <v>2018</v>
          </cell>
          <cell r="F2609" t="str">
            <v>TA</v>
          </cell>
          <cell r="G2609" t="str">
            <v>Reparacion RTU CAP-PRX-48, S.E. TARADELL N/S 426-2016</v>
          </cell>
          <cell r="H2609" t="str">
            <v>IND</v>
          </cell>
          <cell r="I2609"/>
          <cell r="J2609">
            <v>2.5</v>
          </cell>
          <cell r="K2609">
            <v>1.42</v>
          </cell>
          <cell r="L2609">
            <v>1.08</v>
          </cell>
          <cell r="M2609">
            <v>0.56799999999999995</v>
          </cell>
          <cell r="N2609" t="str">
            <v>-</v>
          </cell>
          <cell r="O2609" t="str">
            <v>-</v>
          </cell>
          <cell r="P2609" t="str">
            <v>EMM</v>
          </cell>
          <cell r="Q2609" t="str">
            <v>-</v>
          </cell>
          <cell r="R2609" t="str">
            <v>-</v>
          </cell>
          <cell r="S2609" t="str">
            <v>-</v>
          </cell>
          <cell r="T2609" t="str">
            <v>-</v>
          </cell>
          <cell r="U2609">
            <v>43404</v>
          </cell>
          <cell r="V2609">
            <v>43411</v>
          </cell>
          <cell r="W2609">
            <v>43598</v>
          </cell>
          <cell r="X2609">
            <v>7</v>
          </cell>
          <cell r="Y2609">
            <v>43598</v>
          </cell>
          <cell r="Z2609">
            <v>0</v>
          </cell>
        </row>
        <row r="2610">
          <cell r="C2610">
            <v>4988</v>
          </cell>
          <cell r="D2610" t="str">
            <v>SAMENE</v>
          </cell>
          <cell r="E2610">
            <v>2018</v>
          </cell>
          <cell r="F2610" t="str">
            <v>TA</v>
          </cell>
          <cell r="G2610" t="str">
            <v>RTU C.T. NORTE v1.0</v>
          </cell>
          <cell r="H2610" t="str">
            <v>IND</v>
          </cell>
          <cell r="I2610"/>
          <cell r="J2610">
            <v>36</v>
          </cell>
          <cell r="K2610">
            <v>38.1</v>
          </cell>
          <cell r="L2610">
            <v>-2.1000000000000014</v>
          </cell>
          <cell r="M2610">
            <v>1.0583333333333333</v>
          </cell>
          <cell r="N2610" t="str">
            <v>-</v>
          </cell>
          <cell r="O2610" t="str">
            <v>-</v>
          </cell>
          <cell r="P2610" t="str">
            <v>-</v>
          </cell>
          <cell r="Q2610" t="str">
            <v>AP</v>
          </cell>
          <cell r="R2610" t="str">
            <v>-</v>
          </cell>
          <cell r="S2610" t="str">
            <v>-</v>
          </cell>
          <cell r="T2610" t="str">
            <v>-</v>
          </cell>
          <cell r="U2610">
            <v>43402</v>
          </cell>
          <cell r="V2610">
            <v>43465</v>
          </cell>
          <cell r="W2610">
            <v>43522</v>
          </cell>
          <cell r="X2610">
            <v>62</v>
          </cell>
          <cell r="Y2610">
            <v>43522</v>
          </cell>
          <cell r="Z2610">
            <v>0</v>
          </cell>
        </row>
        <row r="2611">
          <cell r="C2611">
            <v>4989</v>
          </cell>
          <cell r="D2611" t="str">
            <v>SAMENE</v>
          </cell>
          <cell r="E2611">
            <v>2018</v>
          </cell>
          <cell r="F2611" t="str">
            <v>TA</v>
          </cell>
          <cell r="G2611" t="str">
            <v>RTU C.T. E17 v1.0</v>
          </cell>
          <cell r="H2611" t="str">
            <v>IND</v>
          </cell>
          <cell r="I2611"/>
          <cell r="J2611">
            <v>36</v>
          </cell>
          <cell r="K2611">
            <v>45.25</v>
          </cell>
          <cell r="L2611">
            <v>-9.25</v>
          </cell>
          <cell r="M2611">
            <v>1.2569444444444444</v>
          </cell>
          <cell r="N2611" t="str">
            <v>-</v>
          </cell>
          <cell r="O2611" t="str">
            <v>-</v>
          </cell>
          <cell r="P2611" t="str">
            <v>-</v>
          </cell>
          <cell r="Q2611" t="str">
            <v>AP</v>
          </cell>
          <cell r="R2611" t="str">
            <v>-</v>
          </cell>
          <cell r="S2611" t="str">
            <v>-</v>
          </cell>
          <cell r="T2611" t="str">
            <v>-</v>
          </cell>
          <cell r="U2611">
            <v>43402</v>
          </cell>
          <cell r="V2611">
            <v>43465</v>
          </cell>
          <cell r="W2611">
            <v>43532</v>
          </cell>
          <cell r="X2611">
            <v>62</v>
          </cell>
          <cell r="Y2611">
            <v>43532</v>
          </cell>
          <cell r="Z2611">
            <v>0</v>
          </cell>
        </row>
        <row r="2612">
          <cell r="C2612">
            <v>4990</v>
          </cell>
          <cell r="D2612" t="str">
            <v>SAMENE</v>
          </cell>
          <cell r="E2612">
            <v>2018</v>
          </cell>
          <cell r="F2612" t="str">
            <v>TA</v>
          </cell>
          <cell r="G2612" t="str">
            <v>RTU C.T. ESTEL v1.0</v>
          </cell>
          <cell r="H2612" t="str">
            <v>PPAL</v>
          </cell>
          <cell r="I2612"/>
          <cell r="J2612">
            <v>36</v>
          </cell>
          <cell r="K2612">
            <v>36.17</v>
          </cell>
          <cell r="L2612">
            <v>-0.17000000000000171</v>
          </cell>
          <cell r="M2612">
            <v>1.0047222222222223</v>
          </cell>
          <cell r="N2612" t="str">
            <v>-</v>
          </cell>
          <cell r="O2612" t="str">
            <v>-</v>
          </cell>
          <cell r="P2612" t="str">
            <v>-</v>
          </cell>
          <cell r="Q2612" t="str">
            <v>AP</v>
          </cell>
          <cell r="R2612" t="str">
            <v>-</v>
          </cell>
          <cell r="S2612" t="str">
            <v>-</v>
          </cell>
          <cell r="T2612" t="str">
            <v>-</v>
          </cell>
          <cell r="U2612">
            <v>43402</v>
          </cell>
          <cell r="V2612">
            <v>43465</v>
          </cell>
          <cell r="W2612">
            <v>43546</v>
          </cell>
          <cell r="X2612">
            <v>62</v>
          </cell>
          <cell r="Y2612">
            <v>43546</v>
          </cell>
          <cell r="Z2612">
            <v>0</v>
          </cell>
        </row>
        <row r="2613">
          <cell r="C2613">
            <v>4991</v>
          </cell>
          <cell r="D2613" t="str">
            <v>SAMENE</v>
          </cell>
          <cell r="E2613">
            <v>2018</v>
          </cell>
          <cell r="F2613" t="str">
            <v>TA</v>
          </cell>
          <cell r="G2613" t="str">
            <v>RTU C.T. PARCBIT v1.0</v>
          </cell>
          <cell r="H2613" t="str">
            <v>IND</v>
          </cell>
          <cell r="I2613"/>
          <cell r="J2613">
            <v>25.5</v>
          </cell>
          <cell r="K2613">
            <v>32.97</v>
          </cell>
          <cell r="L2613">
            <v>-7.4699999999999989</v>
          </cell>
          <cell r="M2613">
            <v>1.2929411764705883</v>
          </cell>
          <cell r="N2613" t="str">
            <v>-</v>
          </cell>
          <cell r="O2613" t="str">
            <v>-</v>
          </cell>
          <cell r="P2613" t="str">
            <v>EMM</v>
          </cell>
          <cell r="Q2613" t="str">
            <v>-</v>
          </cell>
          <cell r="R2613" t="str">
            <v>-</v>
          </cell>
          <cell r="S2613" t="str">
            <v>-</v>
          </cell>
          <cell r="T2613" t="str">
            <v>-</v>
          </cell>
          <cell r="U2613">
            <v>43402</v>
          </cell>
          <cell r="V2613">
            <v>43465</v>
          </cell>
          <cell r="W2613">
            <v>43465</v>
          </cell>
          <cell r="X2613">
            <v>62</v>
          </cell>
          <cell r="Y2613">
            <v>43455</v>
          </cell>
          <cell r="Z2613">
            <v>-9</v>
          </cell>
        </row>
        <row r="2614">
          <cell r="C2614">
            <v>4992</v>
          </cell>
          <cell r="D2614" t="str">
            <v>SAMENE</v>
          </cell>
          <cell r="E2614">
            <v>2018</v>
          </cell>
          <cell r="F2614" t="str">
            <v>TA</v>
          </cell>
          <cell r="G2614" t="str">
            <v>RTU C.T. ORIZONIA v1.0</v>
          </cell>
          <cell r="H2614" t="str">
            <v>IND</v>
          </cell>
          <cell r="I2614"/>
          <cell r="J2614">
            <v>37</v>
          </cell>
          <cell r="K2614">
            <v>39.07</v>
          </cell>
          <cell r="L2614">
            <v>-2.0700000000000003</v>
          </cell>
          <cell r="M2614">
            <v>1.0559459459459459</v>
          </cell>
          <cell r="N2614" t="str">
            <v>-</v>
          </cell>
          <cell r="O2614" t="str">
            <v>-</v>
          </cell>
          <cell r="P2614" t="str">
            <v>-</v>
          </cell>
          <cell r="Q2614" t="str">
            <v>AP</v>
          </cell>
          <cell r="R2614" t="str">
            <v>-</v>
          </cell>
          <cell r="S2614" t="str">
            <v>-</v>
          </cell>
          <cell r="T2614" t="str">
            <v>-</v>
          </cell>
          <cell r="U2614">
            <v>43402</v>
          </cell>
          <cell r="V2614">
            <v>43465</v>
          </cell>
          <cell r="W2614">
            <v>43543</v>
          </cell>
          <cell r="X2614">
            <v>62</v>
          </cell>
          <cell r="Y2614">
            <v>43543</v>
          </cell>
          <cell r="Z2614">
            <v>0</v>
          </cell>
        </row>
        <row r="2615">
          <cell r="C2615">
            <v>4993</v>
          </cell>
          <cell r="D2615" t="str">
            <v>SITEL</v>
          </cell>
          <cell r="E2615">
            <v>2018</v>
          </cell>
          <cell r="F2615" t="str">
            <v>TA</v>
          </cell>
          <cell r="G2615" t="str">
            <v>5 x Manguera COM CAP32 - MOXA nPort 5110</v>
          </cell>
          <cell r="H2615" t="str">
            <v>OF4988</v>
          </cell>
          <cell r="I2615">
            <v>4</v>
          </cell>
          <cell r="J2615">
            <v>0.7</v>
          </cell>
          <cell r="K2615">
            <v>1.1600000000000001</v>
          </cell>
          <cell r="L2615">
            <v>-0.46000000000000019</v>
          </cell>
          <cell r="M2615">
            <v>1.6571428571428575</v>
          </cell>
          <cell r="N2615" t="str">
            <v>-</v>
          </cell>
          <cell r="O2615" t="str">
            <v>-</v>
          </cell>
          <cell r="P2615" t="str">
            <v>EMM</v>
          </cell>
          <cell r="Q2615" t="str">
            <v>-</v>
          </cell>
          <cell r="R2615" t="str">
            <v>-</v>
          </cell>
          <cell r="S2615" t="str">
            <v>-</v>
          </cell>
          <cell r="T2615" t="str">
            <v>-</v>
          </cell>
          <cell r="U2615">
            <v>43402</v>
          </cell>
          <cell r="V2615">
            <v>43465</v>
          </cell>
          <cell r="W2615">
            <v>43465</v>
          </cell>
          <cell r="X2615">
            <v>62</v>
          </cell>
          <cell r="Y2615">
            <v>43425</v>
          </cell>
          <cell r="Z2615">
            <v>-39</v>
          </cell>
        </row>
        <row r="2616">
          <cell r="C2616">
            <v>4994</v>
          </cell>
          <cell r="D2616" t="str">
            <v>SITEL</v>
          </cell>
          <cell r="E2616">
            <v>2018</v>
          </cell>
          <cell r="F2616" t="str">
            <v>TA</v>
          </cell>
          <cell r="G2616" t="str">
            <v>5 x Manguera COM CAP32 - GPRS</v>
          </cell>
          <cell r="H2616" t="str">
            <v>OF4988</v>
          </cell>
          <cell r="I2616">
            <v>4</v>
          </cell>
          <cell r="J2616">
            <v>0.7</v>
          </cell>
          <cell r="K2616">
            <v>1.1600000000000001</v>
          </cell>
          <cell r="L2616">
            <v>-0.46000000000000019</v>
          </cell>
          <cell r="M2616">
            <v>1.6571428571428575</v>
          </cell>
          <cell r="N2616" t="str">
            <v>-</v>
          </cell>
          <cell r="O2616" t="str">
            <v>-</v>
          </cell>
          <cell r="P2616" t="str">
            <v>EMM</v>
          </cell>
          <cell r="Q2616" t="str">
            <v>-</v>
          </cell>
          <cell r="R2616" t="str">
            <v>-</v>
          </cell>
          <cell r="S2616" t="str">
            <v>-</v>
          </cell>
          <cell r="T2616" t="str">
            <v>-</v>
          </cell>
          <cell r="U2616">
            <v>43402</v>
          </cell>
          <cell r="V2616">
            <v>43465</v>
          </cell>
          <cell r="W2616">
            <v>43465</v>
          </cell>
          <cell r="X2616">
            <v>62</v>
          </cell>
          <cell r="Y2616">
            <v>43426</v>
          </cell>
          <cell r="Z2616">
            <v>-38</v>
          </cell>
        </row>
        <row r="2617">
          <cell r="C2617">
            <v>4995</v>
          </cell>
          <cell r="D2617" t="str">
            <v>SITEL</v>
          </cell>
          <cell r="E2617">
            <v>2018</v>
          </cell>
          <cell r="F2617" t="str">
            <v>TA</v>
          </cell>
          <cell r="G2617" t="str">
            <v>5 x Manguera COM ETHERNET (2mt)</v>
          </cell>
          <cell r="H2617" t="str">
            <v>OF4988</v>
          </cell>
          <cell r="I2617">
            <v>6</v>
          </cell>
          <cell r="J2617">
            <v>0.5</v>
          </cell>
          <cell r="K2617">
            <v>1.25</v>
          </cell>
          <cell r="L2617">
            <v>-0.75</v>
          </cell>
          <cell r="M2617">
            <v>2.5</v>
          </cell>
          <cell r="N2617" t="str">
            <v>-</v>
          </cell>
          <cell r="O2617" t="str">
            <v>-</v>
          </cell>
          <cell r="P2617" t="str">
            <v>EMM</v>
          </cell>
          <cell r="Q2617" t="str">
            <v>-</v>
          </cell>
          <cell r="R2617" t="str">
            <v>-</v>
          </cell>
          <cell r="S2617" t="str">
            <v>-</v>
          </cell>
          <cell r="T2617" t="str">
            <v>-</v>
          </cell>
          <cell r="U2617">
            <v>43402</v>
          </cell>
          <cell r="V2617">
            <v>43465</v>
          </cell>
          <cell r="W2617">
            <v>43465</v>
          </cell>
          <cell r="X2617">
            <v>62</v>
          </cell>
          <cell r="Y2617">
            <v>43426</v>
          </cell>
          <cell r="Z2617">
            <v>-38</v>
          </cell>
        </row>
        <row r="2618">
          <cell r="C2618">
            <v>4996</v>
          </cell>
          <cell r="D2618" t="str">
            <v>LERSA</v>
          </cell>
          <cell r="E2618">
            <v>2018</v>
          </cell>
          <cell r="F2618" t="str">
            <v>TA</v>
          </cell>
          <cell r="G2618" t="str">
            <v>Inst. i PEM RTU CT-051 SERRADORA v1.0</v>
          </cell>
          <cell r="H2618" t="str">
            <v>IND</v>
          </cell>
          <cell r="I2618">
            <v>6</v>
          </cell>
          <cell r="J2618">
            <v>14</v>
          </cell>
          <cell r="K2618">
            <v>15</v>
          </cell>
          <cell r="L2618">
            <v>-1</v>
          </cell>
          <cell r="M2618">
            <v>1.0714285714285714</v>
          </cell>
          <cell r="N2618" t="str">
            <v>-</v>
          </cell>
          <cell r="O2618" t="str">
            <v>-</v>
          </cell>
          <cell r="P2618" t="str">
            <v>-</v>
          </cell>
          <cell r="Q2618" t="str">
            <v>JMG</v>
          </cell>
          <cell r="R2618" t="str">
            <v>-</v>
          </cell>
          <cell r="S2618" t="str">
            <v>-</v>
          </cell>
          <cell r="T2618" t="str">
            <v>-</v>
          </cell>
          <cell r="U2618">
            <v>43411</v>
          </cell>
          <cell r="V2618">
            <v>43465</v>
          </cell>
          <cell r="W2618">
            <v>43465</v>
          </cell>
          <cell r="X2618">
            <v>54</v>
          </cell>
          <cell r="Y2618">
            <v>43448</v>
          </cell>
          <cell r="Z2618">
            <v>-16</v>
          </cell>
        </row>
        <row r="2619">
          <cell r="C2619">
            <v>4997</v>
          </cell>
          <cell r="D2619" t="str">
            <v>REPSOL</v>
          </cell>
          <cell r="E2619">
            <v>2018</v>
          </cell>
          <cell r="F2619" t="str">
            <v>TA</v>
          </cell>
          <cell r="G2619" t="str">
            <v>MANTENIMENT CALSER REPSOL 01/11/2.018 - 31/10/2.019</v>
          </cell>
          <cell r="H2619" t="str">
            <v>IND</v>
          </cell>
          <cell r="I2619"/>
          <cell r="J2619">
            <v>20</v>
          </cell>
          <cell r="K2619">
            <v>18</v>
          </cell>
          <cell r="L2619">
            <v>2</v>
          </cell>
          <cell r="M2619">
            <v>0.9</v>
          </cell>
          <cell r="N2619" t="str">
            <v>-</v>
          </cell>
          <cell r="O2619" t="str">
            <v>-</v>
          </cell>
          <cell r="P2619" t="str">
            <v>-</v>
          </cell>
          <cell r="Q2619" t="str">
            <v>JMG</v>
          </cell>
          <cell r="R2619" t="str">
            <v>-</v>
          </cell>
          <cell r="S2619" t="str">
            <v>-</v>
          </cell>
          <cell r="T2619" t="str">
            <v>-</v>
          </cell>
          <cell r="U2619">
            <v>43405</v>
          </cell>
          <cell r="V2619">
            <v>43769</v>
          </cell>
          <cell r="W2619">
            <v>43769</v>
          </cell>
          <cell r="X2619">
            <v>360</v>
          </cell>
          <cell r="Y2619">
            <v>43769</v>
          </cell>
          <cell r="Z2619">
            <v>0</v>
          </cell>
        </row>
        <row r="2620">
          <cell r="C2620">
            <v>4998</v>
          </cell>
          <cell r="D2620" t="str">
            <v>REPSOL</v>
          </cell>
          <cell r="E2620">
            <v>2018</v>
          </cell>
          <cell r="F2620" t="str">
            <v>TA</v>
          </cell>
          <cell r="G2620" t="str">
            <v>MANTENIMENT CALSER REPSOL 01/11/2.019 - 31/10/2.020</v>
          </cell>
          <cell r="H2620" t="str">
            <v>IND</v>
          </cell>
          <cell r="I2620"/>
          <cell r="J2620">
            <v>20</v>
          </cell>
          <cell r="K2620">
            <v>10.25</v>
          </cell>
          <cell r="L2620">
            <v>9.75</v>
          </cell>
          <cell r="M2620">
            <v>0.51249999999999996</v>
          </cell>
          <cell r="N2620" t="str">
            <v>-</v>
          </cell>
          <cell r="O2620" t="str">
            <v>-</v>
          </cell>
          <cell r="P2620" t="str">
            <v>-</v>
          </cell>
          <cell r="Q2620" t="str">
            <v>JMG</v>
          </cell>
          <cell r="R2620" t="str">
            <v>-</v>
          </cell>
          <cell r="S2620" t="str">
            <v>-</v>
          </cell>
          <cell r="T2620" t="str">
            <v>-</v>
          </cell>
          <cell r="U2620">
            <v>43770</v>
          </cell>
          <cell r="V2620">
            <v>44135</v>
          </cell>
          <cell r="W2620">
            <v>44135</v>
          </cell>
          <cell r="X2620">
            <v>360</v>
          </cell>
          <cell r="Y2620">
            <v>44135</v>
          </cell>
          <cell r="Z2620">
            <v>0</v>
          </cell>
        </row>
        <row r="2621">
          <cell r="C2621">
            <v>4999</v>
          </cell>
          <cell r="D2621" t="str">
            <v>ORMAZA</v>
          </cell>
          <cell r="E2621">
            <v>2018</v>
          </cell>
          <cell r="F2621" t="str">
            <v>TA</v>
          </cell>
          <cell r="G2621" t="str">
            <v>RTU CAP32-48 CC.DD.CENTELLES v1.0</v>
          </cell>
          <cell r="H2621" t="str">
            <v>PPAL</v>
          </cell>
          <cell r="I2621"/>
          <cell r="J2621">
            <v>0.5</v>
          </cell>
          <cell r="K2621">
            <v>0.5</v>
          </cell>
          <cell r="L2621">
            <v>0</v>
          </cell>
          <cell r="M2621">
            <v>1</v>
          </cell>
          <cell r="N2621" t="str">
            <v>-</v>
          </cell>
          <cell r="O2621" t="str">
            <v>-</v>
          </cell>
          <cell r="P2621" t="str">
            <v>EMM</v>
          </cell>
          <cell r="Q2621" t="str">
            <v>-</v>
          </cell>
          <cell r="R2621" t="str">
            <v>-</v>
          </cell>
          <cell r="S2621" t="str">
            <v>-</v>
          </cell>
          <cell r="T2621" t="str">
            <v>-</v>
          </cell>
          <cell r="U2621">
            <v>43412</v>
          </cell>
          <cell r="V2621">
            <v>43472</v>
          </cell>
          <cell r="W2621">
            <v>43472</v>
          </cell>
          <cell r="X2621">
            <v>59</v>
          </cell>
          <cell r="Y2621">
            <v>43434</v>
          </cell>
          <cell r="Z2621">
            <v>-37</v>
          </cell>
        </row>
        <row r="2622">
          <cell r="C2622">
            <v>5000</v>
          </cell>
          <cell r="D2622" t="str">
            <v>SITEL</v>
          </cell>
          <cell r="E2622">
            <v>2018</v>
          </cell>
          <cell r="F2622" t="str">
            <v>TA</v>
          </cell>
          <cell r="G2622" t="str">
            <v>1 x Manguera COM CAP32 - MOXA nPort 5110</v>
          </cell>
          <cell r="H2622" t="str">
            <v>OF4999</v>
          </cell>
          <cell r="I2622"/>
          <cell r="J2622">
            <v>0.5</v>
          </cell>
          <cell r="K2622">
            <v>0.33</v>
          </cell>
          <cell r="L2622">
            <v>0.16999999999999998</v>
          </cell>
          <cell r="M2622">
            <v>0.66</v>
          </cell>
          <cell r="N2622" t="str">
            <v>-</v>
          </cell>
          <cell r="O2622" t="str">
            <v>-</v>
          </cell>
          <cell r="P2622" t="str">
            <v>EMM</v>
          </cell>
          <cell r="Q2622" t="str">
            <v>-</v>
          </cell>
          <cell r="R2622" t="str">
            <v>-</v>
          </cell>
          <cell r="S2622" t="str">
            <v>-</v>
          </cell>
          <cell r="T2622" t="str">
            <v>-</v>
          </cell>
          <cell r="U2622">
            <v>43412</v>
          </cell>
          <cell r="V2622">
            <v>43472</v>
          </cell>
          <cell r="W2622">
            <v>43413</v>
          </cell>
          <cell r="X2622">
            <v>59</v>
          </cell>
          <cell r="Y2622">
            <v>43413</v>
          </cell>
          <cell r="Z2622">
            <v>0</v>
          </cell>
        </row>
        <row r="2623">
          <cell r="C2623">
            <v>5001</v>
          </cell>
          <cell r="D2623" t="str">
            <v>EOSA</v>
          </cell>
          <cell r="E2623">
            <v>2018</v>
          </cell>
          <cell r="F2623" t="str">
            <v>TA</v>
          </cell>
          <cell r="G2623" t="str">
            <v>Reparacio CAP32-48 N/S 60-2017 (EOSA)</v>
          </cell>
          <cell r="H2623" t="str">
            <v>IND</v>
          </cell>
          <cell r="I2623"/>
          <cell r="J2623">
            <v>2</v>
          </cell>
          <cell r="K2623">
            <v>1.5</v>
          </cell>
          <cell r="L2623">
            <v>0.5</v>
          </cell>
          <cell r="M2623">
            <v>0.75</v>
          </cell>
          <cell r="N2623" t="str">
            <v>-</v>
          </cell>
          <cell r="O2623" t="str">
            <v>-</v>
          </cell>
          <cell r="P2623" t="str">
            <v>EMM</v>
          </cell>
          <cell r="Q2623" t="str">
            <v>-</v>
          </cell>
          <cell r="R2623" t="str">
            <v>-</v>
          </cell>
          <cell r="S2623" t="str">
            <v>-</v>
          </cell>
          <cell r="T2623" t="str">
            <v>-</v>
          </cell>
          <cell r="U2623">
            <v>43416</v>
          </cell>
          <cell r="V2623">
            <v>43417</v>
          </cell>
          <cell r="W2623">
            <v>43417</v>
          </cell>
          <cell r="X2623">
            <v>1</v>
          </cell>
          <cell r="Y2623">
            <v>43417</v>
          </cell>
          <cell r="Z2623">
            <v>0</v>
          </cell>
        </row>
        <row r="2624">
          <cell r="C2624">
            <v>5002</v>
          </cell>
          <cell r="D2624" t="str">
            <v>EOSA</v>
          </cell>
          <cell r="E2624">
            <v>2018</v>
          </cell>
          <cell r="F2624" t="str">
            <v>TA</v>
          </cell>
          <cell r="G2624" t="str">
            <v>Reparacio CAP32-48 N/S 103-2017 (EOSA)</v>
          </cell>
          <cell r="H2624" t="str">
            <v>IND</v>
          </cell>
          <cell r="I2624"/>
          <cell r="J2624">
            <v>2</v>
          </cell>
          <cell r="K2624">
            <v>2.75</v>
          </cell>
          <cell r="L2624">
            <v>-0.75</v>
          </cell>
          <cell r="M2624">
            <v>1.375</v>
          </cell>
          <cell r="N2624" t="str">
            <v>-</v>
          </cell>
          <cell r="O2624" t="str">
            <v>-</v>
          </cell>
          <cell r="P2624" t="str">
            <v>EMM</v>
          </cell>
          <cell r="Q2624" t="str">
            <v>-</v>
          </cell>
          <cell r="R2624" t="str">
            <v>-</v>
          </cell>
          <cell r="S2624" t="str">
            <v>-</v>
          </cell>
          <cell r="T2624" t="str">
            <v>-</v>
          </cell>
          <cell r="U2624">
            <v>43416</v>
          </cell>
          <cell r="V2624">
            <v>43417</v>
          </cell>
          <cell r="W2624">
            <v>43417</v>
          </cell>
          <cell r="X2624">
            <v>1</v>
          </cell>
          <cell r="Y2624">
            <v>43417</v>
          </cell>
          <cell r="Z2624">
            <v>0</v>
          </cell>
        </row>
        <row r="2625">
          <cell r="C2625">
            <v>5003</v>
          </cell>
          <cell r="D2625" t="str">
            <v>EOSA</v>
          </cell>
          <cell r="E2625">
            <v>2018</v>
          </cell>
          <cell r="F2625" t="str">
            <v>TA</v>
          </cell>
          <cell r="G2625" t="str">
            <v>Reparacio CAP32-48 N/S 117-2018 (EOSA)</v>
          </cell>
          <cell r="H2625" t="str">
            <v>IND</v>
          </cell>
          <cell r="I2625"/>
          <cell r="J2625">
            <v>2</v>
          </cell>
          <cell r="K2625">
            <v>1.25</v>
          </cell>
          <cell r="L2625">
            <v>0.75</v>
          </cell>
          <cell r="M2625">
            <v>0.625</v>
          </cell>
          <cell r="N2625" t="str">
            <v>-</v>
          </cell>
          <cell r="O2625" t="str">
            <v>-</v>
          </cell>
          <cell r="P2625" t="str">
            <v>EMM</v>
          </cell>
          <cell r="Q2625" t="str">
            <v>-</v>
          </cell>
          <cell r="R2625" t="str">
            <v>-</v>
          </cell>
          <cell r="S2625" t="str">
            <v>-</v>
          </cell>
          <cell r="T2625" t="str">
            <v>-</v>
          </cell>
          <cell r="U2625">
            <v>43416</v>
          </cell>
          <cell r="V2625">
            <v>43417</v>
          </cell>
          <cell r="W2625">
            <v>43417</v>
          </cell>
          <cell r="X2625">
            <v>1</v>
          </cell>
          <cell r="Y2625">
            <v>43417</v>
          </cell>
          <cell r="Z2625">
            <v>0</v>
          </cell>
        </row>
        <row r="2626">
          <cell r="C2626">
            <v>5004</v>
          </cell>
          <cell r="D2626" t="str">
            <v>SERGAR</v>
          </cell>
          <cell r="E2626">
            <v>2018</v>
          </cell>
          <cell r="F2626" t="str">
            <v>TA</v>
          </cell>
          <cell r="G2626" t="str">
            <v>CC SCADA TEDIS.Net SERVILIANO v2.0</v>
          </cell>
          <cell r="H2626" t="str">
            <v>IND</v>
          </cell>
          <cell r="I2626"/>
          <cell r="J2626">
            <v>7</v>
          </cell>
          <cell r="K2626">
            <v>6</v>
          </cell>
          <cell r="L2626">
            <v>1</v>
          </cell>
          <cell r="M2626">
            <v>0.8571428571428571</v>
          </cell>
          <cell r="N2626" t="str">
            <v>-</v>
          </cell>
          <cell r="O2626" t="str">
            <v>-</v>
          </cell>
          <cell r="P2626" t="str">
            <v>-</v>
          </cell>
          <cell r="Q2626" t="str">
            <v>AP</v>
          </cell>
          <cell r="R2626" t="str">
            <v>-</v>
          </cell>
          <cell r="S2626" t="str">
            <v>-</v>
          </cell>
          <cell r="T2626" t="str">
            <v>-</v>
          </cell>
          <cell r="U2626">
            <v>43419</v>
          </cell>
          <cell r="V2626">
            <v>43434</v>
          </cell>
          <cell r="W2626">
            <v>43536</v>
          </cell>
          <cell r="X2626">
            <v>15</v>
          </cell>
          <cell r="Y2626">
            <v>43536</v>
          </cell>
          <cell r="Z2626">
            <v>0</v>
          </cell>
        </row>
        <row r="2627">
          <cell r="C2627">
            <v>5005</v>
          </cell>
          <cell r="D2627" t="str">
            <v>GRUSEM</v>
          </cell>
          <cell r="E2627">
            <v>2018</v>
          </cell>
          <cell r="F2627" t="str">
            <v>TA</v>
          </cell>
          <cell r="G2627" t="str">
            <v>Reparacio RTU PRE PF SES CABANASSES v4.0</v>
          </cell>
          <cell r="H2627" t="str">
            <v>IND</v>
          </cell>
          <cell r="I2627"/>
          <cell r="J2627">
            <v>3.5</v>
          </cell>
          <cell r="K2627">
            <v>3.3</v>
          </cell>
          <cell r="L2627">
            <v>0.20000000000000018</v>
          </cell>
          <cell r="M2627">
            <v>0.94285714285714284</v>
          </cell>
          <cell r="N2627" t="str">
            <v>-</v>
          </cell>
          <cell r="O2627" t="str">
            <v>-</v>
          </cell>
          <cell r="P2627" t="str">
            <v>EMM</v>
          </cell>
          <cell r="Q2627" t="str">
            <v>-</v>
          </cell>
          <cell r="R2627" t="str">
            <v>-</v>
          </cell>
          <cell r="S2627" t="str">
            <v>-</v>
          </cell>
          <cell r="T2627" t="str">
            <v>-</v>
          </cell>
          <cell r="U2627">
            <v>43423</v>
          </cell>
          <cell r="V2627">
            <v>43427</v>
          </cell>
          <cell r="W2627">
            <v>43427</v>
          </cell>
          <cell r="X2627">
            <v>4</v>
          </cell>
          <cell r="Y2627">
            <v>43423</v>
          </cell>
          <cell r="Z2627">
            <v>-4</v>
          </cell>
        </row>
        <row r="2628">
          <cell r="C2628">
            <v>5006</v>
          </cell>
          <cell r="D2628" t="str">
            <v>PEUSA</v>
          </cell>
          <cell r="E2628">
            <v>2018</v>
          </cell>
          <cell r="F2628" t="str">
            <v>TA</v>
          </cell>
          <cell r="G2628" t="str">
            <v>RTU CT-112 CARRER MAJOR v1.0</v>
          </cell>
          <cell r="H2628" t="str">
            <v>IND</v>
          </cell>
          <cell r="I2628"/>
          <cell r="J2628">
            <v>0.1</v>
          </cell>
          <cell r="K2628">
            <v>0.1</v>
          </cell>
          <cell r="L2628">
            <v>0</v>
          </cell>
          <cell r="M2628">
            <v>1</v>
          </cell>
          <cell r="N2628" t="str">
            <v>-</v>
          </cell>
          <cell r="O2628" t="str">
            <v>-</v>
          </cell>
          <cell r="P2628" t="str">
            <v>-</v>
          </cell>
          <cell r="Q2628" t="str">
            <v>TRS</v>
          </cell>
          <cell r="R2628" t="str">
            <v>-</v>
          </cell>
          <cell r="S2628" t="str">
            <v>-</v>
          </cell>
          <cell r="T2628" t="str">
            <v>-</v>
          </cell>
          <cell r="U2628">
            <v>43413</v>
          </cell>
          <cell r="V2628">
            <v>43444</v>
          </cell>
          <cell r="W2628">
            <v>43444</v>
          </cell>
          <cell r="X2628">
            <v>31</v>
          </cell>
          <cell r="Y2628">
            <v>43439</v>
          </cell>
          <cell r="Z2628">
            <v>-5</v>
          </cell>
        </row>
        <row r="2629">
          <cell r="C2629">
            <v>5007</v>
          </cell>
          <cell r="D2629" t="str">
            <v>PEUSA</v>
          </cell>
          <cell r="E2629">
            <v>2018</v>
          </cell>
          <cell r="F2629" t="str">
            <v>TA</v>
          </cell>
          <cell r="G2629" t="str">
            <v>Inst. i PEM RTU CT-112 CARRER MAJOR v1.0</v>
          </cell>
          <cell r="H2629" t="str">
            <v>IND</v>
          </cell>
          <cell r="I2629"/>
          <cell r="J2629">
            <v>13</v>
          </cell>
          <cell r="K2629">
            <v>13</v>
          </cell>
          <cell r="L2629">
            <v>0</v>
          </cell>
          <cell r="M2629">
            <v>1</v>
          </cell>
          <cell r="N2629" t="str">
            <v>-</v>
          </cell>
          <cell r="O2629" t="str">
            <v>-</v>
          </cell>
          <cell r="P2629" t="str">
            <v>-</v>
          </cell>
          <cell r="Q2629" t="str">
            <v>TRS</v>
          </cell>
          <cell r="R2629" t="str">
            <v>-</v>
          </cell>
          <cell r="S2629" t="str">
            <v>-</v>
          </cell>
          <cell r="T2629" t="str">
            <v>-</v>
          </cell>
          <cell r="U2629">
            <v>43413</v>
          </cell>
          <cell r="V2629">
            <v>43444</v>
          </cell>
          <cell r="W2629">
            <v>43444</v>
          </cell>
          <cell r="X2629">
            <v>31</v>
          </cell>
          <cell r="Y2629">
            <v>43439</v>
          </cell>
          <cell r="Z2629">
            <v>-5</v>
          </cell>
        </row>
        <row r="2630">
          <cell r="C2630">
            <v>5008</v>
          </cell>
          <cell r="D2630" t="str">
            <v>ELEMOS</v>
          </cell>
          <cell r="E2630">
            <v>2018</v>
          </cell>
          <cell r="F2630" t="str">
            <v>TA</v>
          </cell>
          <cell r="G2630" t="str">
            <v>RTU IAT F6 MOSCOSO v1.0</v>
          </cell>
          <cell r="H2630" t="str">
            <v>PPAL</v>
          </cell>
          <cell r="I2630"/>
          <cell r="J2630">
            <v>33.5</v>
          </cell>
          <cell r="K2630">
            <v>54.28</v>
          </cell>
          <cell r="L2630">
            <v>-20.78</v>
          </cell>
          <cell r="M2630">
            <v>1.6202985074626866</v>
          </cell>
          <cell r="N2630" t="str">
            <v>-</v>
          </cell>
          <cell r="O2630" t="str">
            <v>-</v>
          </cell>
          <cell r="P2630" t="str">
            <v>-</v>
          </cell>
          <cell r="Q2630" t="str">
            <v>JMG</v>
          </cell>
          <cell r="R2630" t="str">
            <v>-</v>
          </cell>
          <cell r="S2630" t="str">
            <v>-</v>
          </cell>
          <cell r="T2630" t="str">
            <v>-</v>
          </cell>
          <cell r="U2630">
            <v>43424</v>
          </cell>
          <cell r="V2630">
            <v>43448</v>
          </cell>
          <cell r="W2630">
            <v>43641</v>
          </cell>
          <cell r="X2630">
            <v>24</v>
          </cell>
          <cell r="Y2630">
            <v>43641</v>
          </cell>
          <cell r="Z2630">
            <v>0</v>
          </cell>
        </row>
        <row r="2631">
          <cell r="C2631">
            <v>5009</v>
          </cell>
          <cell r="D2631" t="str">
            <v>SITEL</v>
          </cell>
          <cell r="E2631">
            <v>2018</v>
          </cell>
          <cell r="F2631" t="str">
            <v>TA</v>
          </cell>
          <cell r="G2631" t="str">
            <v>1 x Manguera COM CAP32 - GPRS</v>
          </cell>
          <cell r="H2631" t="str">
            <v>OF5008</v>
          </cell>
          <cell r="I2631"/>
          <cell r="J2631">
            <v>0.33</v>
          </cell>
          <cell r="K2631">
            <v>0.5</v>
          </cell>
          <cell r="L2631">
            <v>-0.16999999999999998</v>
          </cell>
          <cell r="M2631">
            <v>1.5151515151515151</v>
          </cell>
          <cell r="N2631" t="str">
            <v>-</v>
          </cell>
          <cell r="O2631" t="str">
            <v>-</v>
          </cell>
          <cell r="P2631" t="str">
            <v>EMM</v>
          </cell>
          <cell r="Q2631" t="str">
            <v>-</v>
          </cell>
          <cell r="R2631" t="str">
            <v>-</v>
          </cell>
          <cell r="S2631" t="str">
            <v>-</v>
          </cell>
          <cell r="T2631" t="str">
            <v>-</v>
          </cell>
          <cell r="U2631">
            <v>43425</v>
          </cell>
          <cell r="V2631">
            <v>43448</v>
          </cell>
          <cell r="W2631">
            <v>43448</v>
          </cell>
          <cell r="X2631">
            <v>23</v>
          </cell>
          <cell r="Y2631">
            <v>43488</v>
          </cell>
          <cell r="Z2631">
            <v>39</v>
          </cell>
        </row>
        <row r="2632">
          <cell r="C2632">
            <v>5010</v>
          </cell>
          <cell r="D2632" t="str">
            <v>SITEL</v>
          </cell>
          <cell r="E2632">
            <v>2018</v>
          </cell>
          <cell r="F2632" t="str">
            <v>TA</v>
          </cell>
          <cell r="G2632" t="str">
            <v>1 x Manguera COM CAP32 - PROTECCIO ZiV</v>
          </cell>
          <cell r="H2632" t="str">
            <v>OF5008</v>
          </cell>
          <cell r="I2632"/>
          <cell r="J2632">
            <v>0.33</v>
          </cell>
          <cell r="K2632">
            <v>0.5</v>
          </cell>
          <cell r="L2632">
            <v>-0.16999999999999998</v>
          </cell>
          <cell r="M2632">
            <v>1.5151515151515151</v>
          </cell>
          <cell r="N2632" t="str">
            <v>-</v>
          </cell>
          <cell r="O2632" t="str">
            <v>-</v>
          </cell>
          <cell r="P2632" t="str">
            <v>EMM</v>
          </cell>
          <cell r="Q2632" t="str">
            <v>-</v>
          </cell>
          <cell r="R2632" t="str">
            <v>-</v>
          </cell>
          <cell r="S2632" t="str">
            <v>-</v>
          </cell>
          <cell r="T2632" t="str">
            <v>-</v>
          </cell>
          <cell r="U2632">
            <v>43425</v>
          </cell>
          <cell r="V2632">
            <v>43448</v>
          </cell>
          <cell r="W2632">
            <v>43448</v>
          </cell>
          <cell r="X2632">
            <v>23</v>
          </cell>
          <cell r="Y2632">
            <v>43488</v>
          </cell>
          <cell r="Z2632">
            <v>39</v>
          </cell>
        </row>
        <row r="2633">
          <cell r="C2633">
            <v>5011</v>
          </cell>
          <cell r="D2633" t="str">
            <v>ORMAZA</v>
          </cell>
          <cell r="E2633">
            <v>2018</v>
          </cell>
          <cell r="F2633" t="str">
            <v>TA</v>
          </cell>
          <cell r="G2633" t="str">
            <v>RTU CAP32-48 CC.DD. PEUSA v1.0</v>
          </cell>
          <cell r="H2633" t="str">
            <v>IND</v>
          </cell>
          <cell r="I2633"/>
          <cell r="J2633">
            <v>1</v>
          </cell>
          <cell r="K2633">
            <v>0.75</v>
          </cell>
          <cell r="L2633">
            <v>0.25</v>
          </cell>
          <cell r="M2633">
            <v>0.75</v>
          </cell>
          <cell r="N2633" t="str">
            <v>-</v>
          </cell>
          <cell r="O2633" t="str">
            <v>-</v>
          </cell>
          <cell r="P2633" t="str">
            <v>EMM</v>
          </cell>
          <cell r="Q2633" t="str">
            <v>-</v>
          </cell>
          <cell r="R2633" t="str">
            <v>-</v>
          </cell>
          <cell r="S2633" t="str">
            <v>-</v>
          </cell>
          <cell r="T2633" t="str">
            <v>-</v>
          </cell>
          <cell r="U2633">
            <v>43425</v>
          </cell>
          <cell r="V2633">
            <v>43455</v>
          </cell>
          <cell r="W2633">
            <v>43455</v>
          </cell>
          <cell r="X2633">
            <v>30</v>
          </cell>
          <cell r="Y2633">
            <v>43438</v>
          </cell>
          <cell r="Z2633">
            <v>-17</v>
          </cell>
        </row>
        <row r="2634">
          <cell r="C2634">
            <v>5012</v>
          </cell>
          <cell r="D2634" t="str">
            <v>ORMAZA</v>
          </cell>
          <cell r="E2634">
            <v>2018</v>
          </cell>
          <cell r="F2634" t="str">
            <v>TA</v>
          </cell>
          <cell r="G2634" t="str">
            <v>CC SCADA TEDIS.Net H.VEGA v1.0</v>
          </cell>
          <cell r="H2634" t="str">
            <v>IND</v>
          </cell>
          <cell r="I2634"/>
          <cell r="J2634">
            <v>84</v>
          </cell>
          <cell r="K2634">
            <v>80.25</v>
          </cell>
          <cell r="L2634">
            <v>3.75</v>
          </cell>
          <cell r="M2634">
            <v>0.9553571428571429</v>
          </cell>
          <cell r="N2634" t="str">
            <v>-</v>
          </cell>
          <cell r="O2634" t="str">
            <v>-</v>
          </cell>
          <cell r="P2634" t="str">
            <v>-</v>
          </cell>
          <cell r="Q2634" t="str">
            <v>JMG</v>
          </cell>
          <cell r="R2634" t="str">
            <v>-</v>
          </cell>
          <cell r="S2634" t="str">
            <v>-</v>
          </cell>
          <cell r="T2634" t="str">
            <v>-</v>
          </cell>
          <cell r="U2634">
            <v>43425</v>
          </cell>
          <cell r="V2634">
            <v>43495</v>
          </cell>
          <cell r="W2634">
            <v>43566</v>
          </cell>
          <cell r="X2634">
            <v>69</v>
          </cell>
          <cell r="Y2634">
            <v>43566</v>
          </cell>
          <cell r="Z2634">
            <v>0</v>
          </cell>
        </row>
        <row r="2635">
          <cell r="C2635"/>
          <cell r="D2635"/>
          <cell r="E2635"/>
          <cell r="F2635"/>
          <cell r="G2635"/>
          <cell r="H2635"/>
          <cell r="I2635"/>
          <cell r="J2635">
            <v>386.15999999999997</v>
          </cell>
          <cell r="K2635">
            <v>411.48</v>
          </cell>
          <cell r="L2635">
            <v>-25.32000000000005</v>
          </cell>
          <cell r="M2635"/>
          <cell r="N2635"/>
          <cell r="O2635"/>
          <cell r="P2635"/>
          <cell r="Q2635"/>
          <cell r="R2635"/>
          <cell r="S2635"/>
          <cell r="T2635"/>
          <cell r="U2635"/>
          <cell r="V2635"/>
          <cell r="W2635"/>
          <cell r="X2635"/>
          <cell r="Y2635"/>
          <cell r="Z2635">
            <v>-138</v>
          </cell>
        </row>
        <row r="2636">
          <cell r="L2636"/>
          <cell r="M2636"/>
          <cell r="N2636"/>
          <cell r="O2636"/>
          <cell r="P2636"/>
          <cell r="Q2636"/>
          <cell r="R2636"/>
          <cell r="S2636"/>
          <cell r="T2636"/>
          <cell r="U2636"/>
          <cell r="V2636"/>
          <cell r="W2636"/>
          <cell r="X2636"/>
          <cell r="Y2636"/>
          <cell r="Z2636"/>
        </row>
        <row r="2637">
          <cell r="D2637"/>
          <cell r="E2637"/>
          <cell r="F2637"/>
          <cell r="G2637"/>
          <cell r="H2637"/>
          <cell r="I2637"/>
          <cell r="J2637"/>
          <cell r="K2637"/>
          <cell r="L2637"/>
          <cell r="M2637"/>
          <cell r="N2637"/>
          <cell r="O2637"/>
          <cell r="P2637"/>
          <cell r="Q2637"/>
          <cell r="R2637"/>
          <cell r="S2637"/>
          <cell r="T2637"/>
          <cell r="U2637"/>
          <cell r="Z2637"/>
        </row>
        <row r="2638">
          <cell r="D2638"/>
          <cell r="E2638"/>
          <cell r="F2638"/>
          <cell r="G2638"/>
          <cell r="H2638"/>
          <cell r="I2638"/>
          <cell r="J2638"/>
          <cell r="K2638"/>
          <cell r="N2638" t="str">
            <v>APROVISIONAMENTS</v>
          </cell>
          <cell r="O2638" t="str">
            <v>ADMINISTRACIO</v>
          </cell>
          <cell r="P2638" t="str">
            <v>OPERACIONS</v>
          </cell>
          <cell r="Q2638" t="str">
            <v>IMPLEMENTACIO</v>
          </cell>
          <cell r="R2638" t="str">
            <v>DESENVOLUPAMENT</v>
          </cell>
          <cell r="S2638" t="str">
            <v>COMERCIAL</v>
          </cell>
          <cell r="T2638" t="str">
            <v>CONSUL.TELCOMUNIC.</v>
          </cell>
          <cell r="U2638"/>
          <cell r="Z2638"/>
        </row>
        <row r="2639">
          <cell r="N2639"/>
          <cell r="O2639"/>
          <cell r="P2639"/>
          <cell r="Q2639"/>
          <cell r="R2639"/>
          <cell r="S2639"/>
          <cell r="T2639"/>
          <cell r="U2639"/>
          <cell r="Z2639"/>
        </row>
        <row r="2640">
          <cell r="N2640"/>
          <cell r="O2640"/>
          <cell r="P2640"/>
          <cell r="Q2640"/>
          <cell r="R2640"/>
          <cell r="S2640"/>
          <cell r="T2640"/>
          <cell r="U2640"/>
          <cell r="Z2640"/>
        </row>
        <row r="2641">
          <cell r="N2641"/>
          <cell r="O2641"/>
          <cell r="P2641"/>
          <cell r="Q2641"/>
          <cell r="R2641"/>
          <cell r="S2641"/>
          <cell r="T2641"/>
          <cell r="U2641"/>
          <cell r="Z2641"/>
        </row>
        <row r="2642">
          <cell r="E2642"/>
          <cell r="F2642"/>
          <cell r="G2642"/>
          <cell r="H2642"/>
          <cell r="I2642"/>
          <cell r="J2642"/>
          <cell r="K2642"/>
          <cell r="L2642"/>
          <cell r="M2642"/>
          <cell r="N2642"/>
          <cell r="O2642"/>
          <cell r="P2642"/>
          <cell r="Q2642"/>
          <cell r="R2642"/>
          <cell r="S2642"/>
          <cell r="T2642"/>
          <cell r="U2642"/>
          <cell r="Z2642"/>
        </row>
        <row r="2643">
          <cell r="E2643" t="str">
            <v>Projectes (EXTERNS) en curs 2.018</v>
          </cell>
          <cell r="F2643"/>
          <cell r="G2643"/>
          <cell r="H2643"/>
          <cell r="I2643"/>
          <cell r="J2643"/>
          <cell r="K2643"/>
          <cell r="L2643"/>
          <cell r="M2643"/>
          <cell r="N2643"/>
          <cell r="O2643"/>
          <cell r="P2643"/>
          <cell r="Q2643"/>
          <cell r="R2643"/>
          <cell r="S2643"/>
          <cell r="T2643"/>
          <cell r="U2643"/>
          <cell r="Z2643"/>
        </row>
        <row r="2644">
          <cell r="N2644"/>
          <cell r="O2644"/>
          <cell r="P2644"/>
          <cell r="Q2644"/>
          <cell r="R2644"/>
          <cell r="S2644"/>
          <cell r="T2644"/>
          <cell r="U2644"/>
          <cell r="Z2644"/>
        </row>
        <row r="2645">
          <cell r="C2645"/>
          <cell r="D2645"/>
          <cell r="E2645"/>
          <cell r="F2645"/>
          <cell r="G2645"/>
          <cell r="H2645"/>
          <cell r="I2645"/>
          <cell r="J2645"/>
          <cell r="K2645"/>
          <cell r="L2645"/>
          <cell r="M2645"/>
          <cell r="N2645"/>
          <cell r="O2645"/>
          <cell r="P2645"/>
          <cell r="Q2645"/>
          <cell r="R2645"/>
          <cell r="S2645"/>
          <cell r="T2645"/>
          <cell r="U2645"/>
          <cell r="V2645"/>
          <cell r="W2645"/>
          <cell r="X2645"/>
          <cell r="Y2645"/>
          <cell r="Z2645"/>
        </row>
        <row r="2646">
          <cell r="C2646" t="str">
            <v>OF</v>
          </cell>
          <cell r="D2646" t="str">
            <v>CLIENT</v>
          </cell>
          <cell r="E2646" t="str">
            <v>ANY</v>
          </cell>
          <cell r="F2646" t="str">
            <v>STATUS</v>
          </cell>
          <cell r="G2646" t="str">
            <v>PROJECTE</v>
          </cell>
          <cell r="H2646" t="str">
            <v>TIPUS OF o DEPENDENCIA</v>
          </cell>
          <cell r="I2646"/>
          <cell r="J2646" t="str">
            <v>PREV</v>
          </cell>
          <cell r="K2646" t="str">
            <v>TOTAL</v>
          </cell>
          <cell r="L2646" t="str">
            <v>DESV</v>
          </cell>
          <cell r="M2646" t="str">
            <v>AVANÇ</v>
          </cell>
          <cell r="N2646" t="str">
            <v>DPT. IMPLICATS</v>
          </cell>
          <cell r="O2646"/>
          <cell r="P2646"/>
          <cell r="Q2646"/>
          <cell r="R2646"/>
          <cell r="S2646"/>
          <cell r="T2646"/>
          <cell r="U2646" t="str">
            <v>DATA</v>
          </cell>
          <cell r="V2646" t="str">
            <v>DATA</v>
          </cell>
          <cell r="W2646" t="str">
            <v>DATA</v>
          </cell>
          <cell r="X2646" t="str">
            <v>DURADA</v>
          </cell>
          <cell r="Y2646" t="str">
            <v>DATA</v>
          </cell>
          <cell r="Z2646" t="str">
            <v>DESVIAC.</v>
          </cell>
        </row>
        <row r="2647">
          <cell r="C2647"/>
          <cell r="D2647"/>
          <cell r="E2647"/>
          <cell r="F2647"/>
          <cell r="G2647"/>
          <cell r="H2647"/>
          <cell r="I2647"/>
          <cell r="J2647"/>
          <cell r="K2647" t="str">
            <v>REAL</v>
          </cell>
          <cell r="L2647"/>
          <cell r="M2647"/>
          <cell r="N2647"/>
          <cell r="O2647"/>
          <cell r="P2647"/>
          <cell r="Q2647"/>
          <cell r="R2647"/>
          <cell r="S2647"/>
          <cell r="T2647"/>
          <cell r="U2647" t="str">
            <v>INICI</v>
          </cell>
          <cell r="V2647" t="str">
            <v>ENTREGA</v>
          </cell>
          <cell r="W2647" t="str">
            <v>REVISADA</v>
          </cell>
          <cell r="X2647"/>
          <cell r="Y2647" t="str">
            <v>ACCEP.</v>
          </cell>
          <cell r="Z2647"/>
        </row>
        <row r="2648">
          <cell r="C2648"/>
          <cell r="D2648"/>
          <cell r="E2648"/>
          <cell r="F2648"/>
          <cell r="G2648"/>
          <cell r="H2648"/>
          <cell r="I2648"/>
          <cell r="J2648"/>
          <cell r="K2648"/>
          <cell r="L2648"/>
          <cell r="M2648"/>
          <cell r="N2648"/>
          <cell r="O2648"/>
          <cell r="P2648"/>
          <cell r="Q2648"/>
          <cell r="R2648"/>
          <cell r="S2648"/>
          <cell r="T2648"/>
          <cell r="U2648"/>
          <cell r="V2648"/>
          <cell r="W2648"/>
          <cell r="X2648"/>
          <cell r="Y2648"/>
          <cell r="Z2648"/>
        </row>
        <row r="2649">
          <cell r="C2649">
            <v>5013</v>
          </cell>
          <cell r="D2649" t="str">
            <v>ELECON</v>
          </cell>
          <cell r="E2649">
            <v>2018</v>
          </cell>
          <cell r="F2649" t="str">
            <v>OB</v>
          </cell>
          <cell r="G2649" t="str">
            <v>CC SCADA TEDIS.Net CONILENSE v1.1</v>
          </cell>
          <cell r="H2649" t="str">
            <v>PPAL</v>
          </cell>
          <cell r="I2649"/>
          <cell r="J2649">
            <v>8</v>
          </cell>
          <cell r="K2649">
            <v>0</v>
          </cell>
          <cell r="L2649">
            <v>8</v>
          </cell>
          <cell r="M2649">
            <v>0</v>
          </cell>
          <cell r="N2649" t="str">
            <v>-</v>
          </cell>
          <cell r="O2649" t="str">
            <v>-</v>
          </cell>
          <cell r="P2649" t="str">
            <v>-</v>
          </cell>
          <cell r="Q2649" t="str">
            <v>JMG</v>
          </cell>
          <cell r="R2649" t="str">
            <v>-</v>
          </cell>
          <cell r="S2649" t="str">
            <v>-</v>
          </cell>
          <cell r="T2649" t="str">
            <v>-</v>
          </cell>
          <cell r="U2649">
            <v>43430</v>
          </cell>
          <cell r="V2649">
            <v>43441</v>
          </cell>
          <cell r="W2649">
            <v>43441</v>
          </cell>
          <cell r="X2649">
            <v>11</v>
          </cell>
          <cell r="Y2649"/>
          <cell r="Z2649" t="str">
            <v/>
          </cell>
        </row>
        <row r="2650">
          <cell r="C2650">
            <v>5014</v>
          </cell>
          <cell r="D2650" t="str">
            <v>EOSPIT</v>
          </cell>
          <cell r="E2650">
            <v>2018</v>
          </cell>
          <cell r="F2650" t="str">
            <v>TA</v>
          </cell>
          <cell r="G2650" t="str">
            <v>10 x Manguera COM CAP32 - nPort-5110</v>
          </cell>
          <cell r="H2650" t="str">
            <v>IND</v>
          </cell>
          <cell r="I2650"/>
          <cell r="J2650">
            <v>2</v>
          </cell>
          <cell r="K2650">
            <v>2.33</v>
          </cell>
          <cell r="L2650">
            <v>-0.33000000000000007</v>
          </cell>
          <cell r="M2650">
            <v>1.165</v>
          </cell>
          <cell r="N2650" t="str">
            <v>-</v>
          </cell>
          <cell r="O2650" t="str">
            <v>-</v>
          </cell>
          <cell r="P2650" t="str">
            <v>EMM</v>
          </cell>
          <cell r="Q2650" t="str">
            <v>-</v>
          </cell>
          <cell r="R2650" t="str">
            <v>-</v>
          </cell>
          <cell r="S2650" t="str">
            <v>-</v>
          </cell>
          <cell r="T2650" t="str">
            <v>-</v>
          </cell>
          <cell r="U2650">
            <v>43431</v>
          </cell>
          <cell r="V2650">
            <v>43454</v>
          </cell>
          <cell r="W2650">
            <v>43454</v>
          </cell>
          <cell r="X2650">
            <v>23</v>
          </cell>
          <cell r="Y2650">
            <v>43456</v>
          </cell>
          <cell r="Z2650">
            <v>2</v>
          </cell>
        </row>
        <row r="2651">
          <cell r="C2651">
            <v>5015</v>
          </cell>
          <cell r="D2651" t="str">
            <v>EOSPIT</v>
          </cell>
          <cell r="E2651">
            <v>2018</v>
          </cell>
          <cell r="F2651" t="str">
            <v>TA</v>
          </cell>
          <cell r="G2651" t="str">
            <v>15 x Manguera COM CAP32 - Modem GSM</v>
          </cell>
          <cell r="H2651" t="str">
            <v>IND</v>
          </cell>
          <cell r="I2651"/>
          <cell r="J2651">
            <v>3</v>
          </cell>
          <cell r="K2651">
            <v>4.33</v>
          </cell>
          <cell r="L2651">
            <v>-1.33</v>
          </cell>
          <cell r="M2651">
            <v>1.4433333333333334</v>
          </cell>
          <cell r="N2651" t="str">
            <v>-</v>
          </cell>
          <cell r="O2651" t="str">
            <v>-</v>
          </cell>
          <cell r="P2651" t="str">
            <v>EMM</v>
          </cell>
          <cell r="Q2651" t="str">
            <v>-</v>
          </cell>
          <cell r="R2651" t="str">
            <v>-</v>
          </cell>
          <cell r="S2651" t="str">
            <v>-</v>
          </cell>
          <cell r="T2651" t="str">
            <v>-</v>
          </cell>
          <cell r="U2651">
            <v>43431</v>
          </cell>
          <cell r="V2651">
            <v>43454</v>
          </cell>
          <cell r="W2651">
            <v>43454</v>
          </cell>
          <cell r="X2651">
            <v>23</v>
          </cell>
          <cell r="Y2651">
            <v>43454</v>
          </cell>
          <cell r="Z2651">
            <v>0</v>
          </cell>
        </row>
        <row r="2652">
          <cell r="C2652">
            <v>5016</v>
          </cell>
          <cell r="D2652" t="str">
            <v>EOSPIT</v>
          </cell>
          <cell r="E2652">
            <v>2018</v>
          </cell>
          <cell r="F2652" t="str">
            <v>TA</v>
          </cell>
          <cell r="G2652" t="str">
            <v>CC SCADA TEDIS.Net EOSA-PITARCH v1.2</v>
          </cell>
          <cell r="H2652" t="str">
            <v>PPAL</v>
          </cell>
          <cell r="I2652"/>
          <cell r="J2652">
            <v>1</v>
          </cell>
          <cell r="K2652">
            <v>1</v>
          </cell>
          <cell r="L2652">
            <v>0</v>
          </cell>
          <cell r="M2652">
            <v>1</v>
          </cell>
          <cell r="N2652" t="str">
            <v>-</v>
          </cell>
          <cell r="O2652" t="str">
            <v>-</v>
          </cell>
          <cell r="P2652" t="str">
            <v>-</v>
          </cell>
          <cell r="Q2652" t="str">
            <v>AP</v>
          </cell>
          <cell r="R2652" t="str">
            <v>-</v>
          </cell>
          <cell r="S2652" t="str">
            <v>-</v>
          </cell>
          <cell r="T2652" t="str">
            <v>-</v>
          </cell>
          <cell r="U2652">
            <v>43430</v>
          </cell>
          <cell r="V2652">
            <v>43464</v>
          </cell>
          <cell r="W2652">
            <v>43464</v>
          </cell>
          <cell r="X2652">
            <v>34</v>
          </cell>
          <cell r="Y2652">
            <v>43465</v>
          </cell>
          <cell r="Z2652">
            <v>0</v>
          </cell>
        </row>
        <row r="2653">
          <cell r="C2653">
            <v>5017</v>
          </cell>
          <cell r="D2653" t="str">
            <v>SITEL</v>
          </cell>
          <cell r="E2653">
            <v>2018</v>
          </cell>
          <cell r="F2653" t="str">
            <v>TA</v>
          </cell>
          <cell r="G2653" t="str">
            <v>Desenvolupament SW CALSER v5.4</v>
          </cell>
          <cell r="H2653" t="str">
            <v>OF5016</v>
          </cell>
          <cell r="I2653"/>
          <cell r="J2653">
            <v>7</v>
          </cell>
          <cell r="K2653">
            <v>7</v>
          </cell>
          <cell r="L2653">
            <v>0</v>
          </cell>
          <cell r="M2653">
            <v>1</v>
          </cell>
          <cell r="N2653" t="str">
            <v>-</v>
          </cell>
          <cell r="O2653" t="str">
            <v>-</v>
          </cell>
          <cell r="P2653" t="str">
            <v>-</v>
          </cell>
          <cell r="Q2653" t="str">
            <v>-</v>
          </cell>
          <cell r="R2653" t="str">
            <v>AP</v>
          </cell>
          <cell r="S2653" t="str">
            <v>-</v>
          </cell>
          <cell r="T2653" t="str">
            <v>-</v>
          </cell>
          <cell r="U2653">
            <v>43430</v>
          </cell>
          <cell r="V2653">
            <v>43464</v>
          </cell>
          <cell r="W2653">
            <v>43464</v>
          </cell>
          <cell r="X2653">
            <v>34</v>
          </cell>
          <cell r="Y2653">
            <v>43465</v>
          </cell>
          <cell r="Z2653">
            <v>0</v>
          </cell>
        </row>
        <row r="2654">
          <cell r="C2654">
            <v>5018</v>
          </cell>
          <cell r="D2654" t="str">
            <v>ORMAZA</v>
          </cell>
          <cell r="E2654">
            <v>2018</v>
          </cell>
          <cell r="F2654" t="str">
            <v>TA</v>
          </cell>
          <cell r="G2654" t="str">
            <v>CC SCADA TEDIS.Net UNIVERSIDAD PANAMA v1.2</v>
          </cell>
          <cell r="H2654" t="str">
            <v>IND</v>
          </cell>
          <cell r="I2654"/>
          <cell r="J2654">
            <v>8</v>
          </cell>
          <cell r="K2654">
            <v>5</v>
          </cell>
          <cell r="L2654">
            <v>3</v>
          </cell>
          <cell r="M2654">
            <v>0.625</v>
          </cell>
          <cell r="N2654" t="str">
            <v>-</v>
          </cell>
          <cell r="O2654" t="str">
            <v>-</v>
          </cell>
          <cell r="P2654" t="str">
            <v>-</v>
          </cell>
          <cell r="Q2654" t="str">
            <v>JMT</v>
          </cell>
          <cell r="R2654" t="str">
            <v>-</v>
          </cell>
          <cell r="S2654" t="str">
            <v>-</v>
          </cell>
          <cell r="T2654" t="str">
            <v>-</v>
          </cell>
          <cell r="U2654">
            <v>43431</v>
          </cell>
          <cell r="V2654">
            <v>43464</v>
          </cell>
          <cell r="W2654">
            <v>43464</v>
          </cell>
          <cell r="X2654">
            <v>33</v>
          </cell>
          <cell r="Y2654">
            <v>43433</v>
          </cell>
          <cell r="Z2654">
            <v>-31</v>
          </cell>
        </row>
        <row r="2655">
          <cell r="C2655">
            <v>5019</v>
          </cell>
          <cell r="D2655" t="str">
            <v>INPPOZ</v>
          </cell>
          <cell r="E2655">
            <v>2018</v>
          </cell>
          <cell r="F2655" t="str">
            <v>TA</v>
          </cell>
          <cell r="G2655" t="str">
            <v>RTU C.T. PINTOR GOYA v1.0</v>
          </cell>
          <cell r="H2655" t="str">
            <v>PPAL</v>
          </cell>
          <cell r="I2655"/>
          <cell r="J2655">
            <v>30</v>
          </cell>
          <cell r="K2655">
            <v>26</v>
          </cell>
          <cell r="L2655">
            <v>4</v>
          </cell>
          <cell r="M2655">
            <v>0.8666666666666667</v>
          </cell>
          <cell r="N2655" t="str">
            <v>-</v>
          </cell>
          <cell r="O2655" t="str">
            <v>-</v>
          </cell>
          <cell r="P2655" t="str">
            <v>EMM</v>
          </cell>
          <cell r="Q2655" t="str">
            <v>-</v>
          </cell>
          <cell r="R2655" t="str">
            <v>-</v>
          </cell>
          <cell r="S2655" t="str">
            <v>-</v>
          </cell>
          <cell r="T2655" t="str">
            <v>-</v>
          </cell>
          <cell r="U2655">
            <v>43432</v>
          </cell>
          <cell r="V2655">
            <v>43465</v>
          </cell>
          <cell r="W2655">
            <v>43524</v>
          </cell>
          <cell r="X2655">
            <v>33</v>
          </cell>
          <cell r="Y2655">
            <v>43524</v>
          </cell>
          <cell r="Z2655">
            <v>-2</v>
          </cell>
        </row>
        <row r="2656">
          <cell r="C2656">
            <v>5020</v>
          </cell>
          <cell r="D2656" t="str">
            <v>INPPOZ</v>
          </cell>
          <cell r="E2656">
            <v>2018</v>
          </cell>
          <cell r="F2656" t="str">
            <v>TA</v>
          </cell>
          <cell r="G2656" t="str">
            <v xml:space="preserve"> Inst. y PEM RTU C.T. PINTOR GOYA v1.0</v>
          </cell>
          <cell r="H2656" t="str">
            <v>OF5019</v>
          </cell>
          <cell r="I2656"/>
          <cell r="J2656">
            <v>10</v>
          </cell>
          <cell r="K2656">
            <v>17.5</v>
          </cell>
          <cell r="L2656">
            <v>-7.5</v>
          </cell>
          <cell r="M2656">
            <v>1.75</v>
          </cell>
          <cell r="N2656" t="str">
            <v>-</v>
          </cell>
          <cell r="O2656" t="str">
            <v>-</v>
          </cell>
          <cell r="P2656" t="str">
            <v>-</v>
          </cell>
          <cell r="Q2656" t="str">
            <v>TRS</v>
          </cell>
          <cell r="R2656" t="str">
            <v>-</v>
          </cell>
          <cell r="S2656" t="str">
            <v>-</v>
          </cell>
          <cell r="T2656" t="str">
            <v>-</v>
          </cell>
          <cell r="U2656">
            <v>43432</v>
          </cell>
          <cell r="V2656">
            <v>43465</v>
          </cell>
          <cell r="W2656">
            <v>43543</v>
          </cell>
          <cell r="X2656">
            <v>33</v>
          </cell>
          <cell r="Y2656">
            <v>43543</v>
          </cell>
          <cell r="Z2656">
            <v>0</v>
          </cell>
        </row>
        <row r="2657">
          <cell r="C2657">
            <v>5021</v>
          </cell>
          <cell r="D2657" t="str">
            <v>ELECON</v>
          </cell>
          <cell r="E2657">
            <v>2018</v>
          </cell>
          <cell r="F2657" t="str">
            <v>OB</v>
          </cell>
          <cell r="G2657" t="str">
            <v>CC SCADA TEDIS.Net CONILENSE v2,0</v>
          </cell>
          <cell r="H2657" t="str">
            <v>OF5013</v>
          </cell>
          <cell r="I2657"/>
          <cell r="J2657">
            <v>7</v>
          </cell>
          <cell r="K2657">
            <v>0</v>
          </cell>
          <cell r="L2657">
            <v>7</v>
          </cell>
          <cell r="M2657">
            <v>0</v>
          </cell>
          <cell r="N2657" t="str">
            <v>-</v>
          </cell>
          <cell r="O2657" t="str">
            <v>-</v>
          </cell>
          <cell r="P2657" t="str">
            <v>-</v>
          </cell>
          <cell r="Q2657" t="str">
            <v>-</v>
          </cell>
          <cell r="R2657" t="str">
            <v>EDC</v>
          </cell>
          <cell r="S2657" t="str">
            <v>-</v>
          </cell>
          <cell r="T2657" t="str">
            <v>-</v>
          </cell>
          <cell r="U2657">
            <v>43437</v>
          </cell>
          <cell r="V2657">
            <v>43465</v>
          </cell>
          <cell r="W2657">
            <v>43465</v>
          </cell>
          <cell r="X2657">
            <v>28</v>
          </cell>
          <cell r="Y2657"/>
          <cell r="Z2657" t="str">
            <v/>
          </cell>
        </row>
        <row r="2658">
          <cell r="C2658">
            <v>5022</v>
          </cell>
          <cell r="D2658" t="str">
            <v>ORMAZA</v>
          </cell>
          <cell r="E2658">
            <v>2018</v>
          </cell>
          <cell r="F2658" t="str">
            <v>TA</v>
          </cell>
          <cell r="G2658" t="str">
            <v>1 x Manguera COM MOD.GSM - nPort-5110 (CC CREVILLENTE)</v>
          </cell>
          <cell r="H2658" t="str">
            <v>IND</v>
          </cell>
          <cell r="I2658"/>
          <cell r="J2658">
            <v>0.5</v>
          </cell>
          <cell r="K2658">
            <v>0.49</v>
          </cell>
          <cell r="L2658">
            <v>1.0000000000000009E-2</v>
          </cell>
          <cell r="M2658">
            <v>0.98</v>
          </cell>
          <cell r="N2658" t="str">
            <v>-</v>
          </cell>
          <cell r="O2658" t="str">
            <v>-</v>
          </cell>
          <cell r="P2658" t="str">
            <v>EMM</v>
          </cell>
          <cell r="Q2658" t="str">
            <v>-</v>
          </cell>
          <cell r="R2658" t="str">
            <v>-</v>
          </cell>
          <cell r="S2658" t="str">
            <v>-</v>
          </cell>
          <cell r="T2658" t="str">
            <v>-</v>
          </cell>
          <cell r="U2658">
            <v>43441</v>
          </cell>
          <cell r="V2658">
            <v>43441</v>
          </cell>
          <cell r="W2658">
            <v>43441</v>
          </cell>
          <cell r="X2658">
            <v>0</v>
          </cell>
          <cell r="Y2658">
            <v>43441</v>
          </cell>
          <cell r="Z2658">
            <v>0</v>
          </cell>
        </row>
        <row r="2659">
          <cell r="C2659">
            <v>5023</v>
          </cell>
          <cell r="D2659" t="str">
            <v>ELEDUD</v>
          </cell>
          <cell r="E2659">
            <v>2018</v>
          </cell>
          <cell r="F2659" t="str">
            <v>TA</v>
          </cell>
          <cell r="G2659" t="str">
            <v>MANTENIMENT CSSat SUDANELL 2018-11</v>
          </cell>
          <cell r="H2659" t="str">
            <v>IND</v>
          </cell>
          <cell r="I2659"/>
          <cell r="J2659">
            <v>4</v>
          </cell>
          <cell r="K2659">
            <v>1E-3</v>
          </cell>
          <cell r="L2659">
            <v>3.9990000000000001</v>
          </cell>
          <cell r="M2659">
            <v>2.5000000000000001E-4</v>
          </cell>
          <cell r="N2659" t="str">
            <v>-</v>
          </cell>
          <cell r="O2659" t="str">
            <v>-</v>
          </cell>
          <cell r="P2659" t="str">
            <v>-</v>
          </cell>
          <cell r="Q2659" t="str">
            <v>TRS</v>
          </cell>
          <cell r="R2659" t="str">
            <v>-</v>
          </cell>
          <cell r="S2659" t="str">
            <v>-</v>
          </cell>
          <cell r="T2659" t="str">
            <v>-</v>
          </cell>
          <cell r="U2659">
            <v>43405</v>
          </cell>
          <cell r="V2659">
            <v>43434</v>
          </cell>
          <cell r="W2659">
            <v>43434</v>
          </cell>
          <cell r="X2659">
            <v>29</v>
          </cell>
          <cell r="Y2659">
            <v>43434</v>
          </cell>
          <cell r="Z2659">
            <v>0</v>
          </cell>
        </row>
        <row r="2660">
          <cell r="C2660">
            <v>5024</v>
          </cell>
          <cell r="D2660" t="str">
            <v>SERGAR</v>
          </cell>
          <cell r="E2660">
            <v>2018</v>
          </cell>
          <cell r="F2660" t="str">
            <v>TA</v>
          </cell>
          <cell r="G2660" t="str">
            <v>MANTENIMENT CSSat SERVILIANO 2018-11</v>
          </cell>
          <cell r="H2660" t="str">
            <v>IND</v>
          </cell>
          <cell r="I2660"/>
          <cell r="J2660">
            <v>6</v>
          </cell>
          <cell r="K2660">
            <v>3</v>
          </cell>
          <cell r="L2660">
            <v>3</v>
          </cell>
          <cell r="M2660">
            <v>0.5</v>
          </cell>
          <cell r="N2660" t="str">
            <v>-</v>
          </cell>
          <cell r="O2660" t="str">
            <v>-</v>
          </cell>
          <cell r="P2660" t="str">
            <v>-</v>
          </cell>
          <cell r="Q2660" t="str">
            <v>TRS</v>
          </cell>
          <cell r="R2660" t="str">
            <v>-</v>
          </cell>
          <cell r="S2660" t="str">
            <v>-</v>
          </cell>
          <cell r="T2660" t="str">
            <v>-</v>
          </cell>
          <cell r="U2660">
            <v>43405</v>
          </cell>
          <cell r="V2660">
            <v>43434</v>
          </cell>
          <cell r="W2660">
            <v>43434</v>
          </cell>
          <cell r="X2660">
            <v>29</v>
          </cell>
          <cell r="Y2660">
            <v>43434</v>
          </cell>
          <cell r="Z2660">
            <v>0</v>
          </cell>
        </row>
        <row r="2661">
          <cell r="C2661">
            <v>5025</v>
          </cell>
          <cell r="D2661" t="str">
            <v>EAECEU</v>
          </cell>
          <cell r="E2661">
            <v>2018</v>
          </cell>
          <cell r="F2661" t="str">
            <v>TA</v>
          </cell>
          <cell r="G2661" t="str">
            <v>MANTENIMENT CSSat CEUTA 2018-11</v>
          </cell>
          <cell r="H2661" t="str">
            <v>IND</v>
          </cell>
          <cell r="I2661"/>
          <cell r="J2661">
            <v>10</v>
          </cell>
          <cell r="K2661">
            <v>15.25</v>
          </cell>
          <cell r="L2661">
            <v>-5.25</v>
          </cell>
          <cell r="M2661">
            <v>1.5249999999999999</v>
          </cell>
          <cell r="N2661" t="str">
            <v>-</v>
          </cell>
          <cell r="O2661" t="str">
            <v>-</v>
          </cell>
          <cell r="P2661" t="str">
            <v>-</v>
          </cell>
          <cell r="Q2661" t="str">
            <v>TRS</v>
          </cell>
          <cell r="R2661" t="str">
            <v>-</v>
          </cell>
          <cell r="S2661" t="str">
            <v>-</v>
          </cell>
          <cell r="T2661" t="str">
            <v>-</v>
          </cell>
          <cell r="U2661">
            <v>43405</v>
          </cell>
          <cell r="V2661">
            <v>43434</v>
          </cell>
          <cell r="W2661">
            <v>43434</v>
          </cell>
          <cell r="X2661">
            <v>29</v>
          </cell>
          <cell r="Y2661">
            <v>43434</v>
          </cell>
          <cell r="Z2661">
            <v>0</v>
          </cell>
        </row>
        <row r="2662">
          <cell r="C2662">
            <v>5026</v>
          </cell>
          <cell r="D2662" t="str">
            <v>ELEMON</v>
          </cell>
          <cell r="E2662">
            <v>2018</v>
          </cell>
          <cell r="F2662" t="str">
            <v>TA</v>
          </cell>
          <cell r="G2662" t="str">
            <v>MANTENIMENT CSSat MONTOLIU 2018-11</v>
          </cell>
          <cell r="H2662" t="str">
            <v>IND</v>
          </cell>
          <cell r="I2662"/>
          <cell r="J2662">
            <v>4</v>
          </cell>
          <cell r="K2662">
            <v>3</v>
          </cell>
          <cell r="L2662">
            <v>1</v>
          </cell>
          <cell r="M2662">
            <v>0.75</v>
          </cell>
          <cell r="N2662" t="str">
            <v>-</v>
          </cell>
          <cell r="O2662" t="str">
            <v>-</v>
          </cell>
          <cell r="P2662" t="str">
            <v>-</v>
          </cell>
          <cell r="Q2662" t="str">
            <v>TRS</v>
          </cell>
          <cell r="R2662" t="str">
            <v>-</v>
          </cell>
          <cell r="S2662" t="str">
            <v>-</v>
          </cell>
          <cell r="T2662" t="str">
            <v>-</v>
          </cell>
          <cell r="U2662">
            <v>43405</v>
          </cell>
          <cell r="V2662">
            <v>43434</v>
          </cell>
          <cell r="W2662">
            <v>43434</v>
          </cell>
          <cell r="X2662">
            <v>29</v>
          </cell>
          <cell r="Y2662">
            <v>43434</v>
          </cell>
          <cell r="Z2662">
            <v>0</v>
          </cell>
        </row>
        <row r="2663">
          <cell r="C2663">
            <v>5027</v>
          </cell>
          <cell r="D2663" t="str">
            <v>SUMTAR</v>
          </cell>
          <cell r="E2663">
            <v>2018</v>
          </cell>
          <cell r="F2663" t="str">
            <v>TA</v>
          </cell>
          <cell r="G2663" t="str">
            <v>MANTENIMENT CSSat TARRASENSES 2018-11</v>
          </cell>
          <cell r="H2663" t="str">
            <v>IND</v>
          </cell>
          <cell r="I2663"/>
          <cell r="J2663">
            <v>4</v>
          </cell>
          <cell r="K2663">
            <v>3</v>
          </cell>
          <cell r="L2663">
            <v>1</v>
          </cell>
          <cell r="M2663">
            <v>0.75</v>
          </cell>
          <cell r="N2663" t="str">
            <v>-</v>
          </cell>
          <cell r="O2663" t="str">
            <v>-</v>
          </cell>
          <cell r="P2663" t="str">
            <v>-</v>
          </cell>
          <cell r="Q2663" t="str">
            <v>TRS</v>
          </cell>
          <cell r="R2663" t="str">
            <v>-</v>
          </cell>
          <cell r="S2663" t="str">
            <v>-</v>
          </cell>
          <cell r="T2663" t="str">
            <v>-</v>
          </cell>
          <cell r="U2663">
            <v>43405</v>
          </cell>
          <cell r="V2663">
            <v>43434</v>
          </cell>
          <cell r="W2663">
            <v>43434</v>
          </cell>
          <cell r="X2663">
            <v>29</v>
          </cell>
          <cell r="Y2663">
            <v>43434</v>
          </cell>
          <cell r="Z2663">
            <v>0</v>
          </cell>
        </row>
        <row r="2664">
          <cell r="C2664">
            <v>5028</v>
          </cell>
          <cell r="D2664" t="str">
            <v>ELECAR</v>
          </cell>
          <cell r="E2664">
            <v>2018</v>
          </cell>
          <cell r="F2664" t="str">
            <v>TA</v>
          </cell>
          <cell r="G2664" t="str">
            <v>MANTENIMENT CSSat CARDENER 2018-11</v>
          </cell>
          <cell r="H2664" t="str">
            <v>IND</v>
          </cell>
          <cell r="I2664"/>
          <cell r="J2664">
            <v>5</v>
          </cell>
          <cell r="K2664">
            <v>1E-3</v>
          </cell>
          <cell r="L2664">
            <v>4.9989999999999997</v>
          </cell>
          <cell r="M2664">
            <v>2.0000000000000001E-4</v>
          </cell>
          <cell r="N2664" t="str">
            <v>-</v>
          </cell>
          <cell r="O2664" t="str">
            <v>-</v>
          </cell>
          <cell r="P2664" t="str">
            <v>-</v>
          </cell>
          <cell r="Q2664" t="str">
            <v>TRS</v>
          </cell>
          <cell r="R2664" t="str">
            <v>-</v>
          </cell>
          <cell r="S2664" t="str">
            <v>-</v>
          </cell>
          <cell r="T2664" t="str">
            <v>-</v>
          </cell>
          <cell r="U2664">
            <v>43405</v>
          </cell>
          <cell r="V2664">
            <v>43434</v>
          </cell>
          <cell r="W2664">
            <v>43434</v>
          </cell>
          <cell r="X2664">
            <v>29</v>
          </cell>
          <cell r="Y2664">
            <v>43434</v>
          </cell>
          <cell r="Z2664">
            <v>0</v>
          </cell>
        </row>
        <row r="2665">
          <cell r="C2665">
            <v>5029</v>
          </cell>
          <cell r="D2665" t="str">
            <v>ELEALB</v>
          </cell>
          <cell r="E2665">
            <v>2018</v>
          </cell>
          <cell r="F2665" t="str">
            <v>TA</v>
          </cell>
          <cell r="G2665" t="str">
            <v>MANTENIMENT CSSat ALBATARREC 2018-11</v>
          </cell>
          <cell r="H2665" t="str">
            <v>IND</v>
          </cell>
          <cell r="I2665"/>
          <cell r="J2665">
            <v>4</v>
          </cell>
          <cell r="K2665">
            <v>1E-3</v>
          </cell>
          <cell r="L2665">
            <v>3.9990000000000001</v>
          </cell>
          <cell r="M2665">
            <v>2.5000000000000001E-4</v>
          </cell>
          <cell r="N2665" t="str">
            <v>-</v>
          </cell>
          <cell r="O2665" t="str">
            <v>-</v>
          </cell>
          <cell r="P2665" t="str">
            <v>-</v>
          </cell>
          <cell r="Q2665" t="str">
            <v>TRS</v>
          </cell>
          <cell r="R2665" t="str">
            <v>-</v>
          </cell>
          <cell r="S2665" t="str">
            <v>-</v>
          </cell>
          <cell r="T2665" t="str">
            <v>-</v>
          </cell>
          <cell r="U2665">
            <v>43405</v>
          </cell>
          <cell r="V2665">
            <v>43434</v>
          </cell>
          <cell r="W2665">
            <v>43434</v>
          </cell>
          <cell r="X2665">
            <v>29</v>
          </cell>
          <cell r="Y2665">
            <v>43434</v>
          </cell>
          <cell r="Z2665">
            <v>0</v>
          </cell>
        </row>
        <row r="2666">
          <cell r="C2666">
            <v>5030</v>
          </cell>
          <cell r="D2666" t="str">
            <v>ELTOSE</v>
          </cell>
          <cell r="E2666">
            <v>2018</v>
          </cell>
          <cell r="F2666" t="str">
            <v>TA</v>
          </cell>
          <cell r="G2666" t="str">
            <v>MANTENIMENT CSSat T.SEGRE 2018-11</v>
          </cell>
          <cell r="H2666" t="str">
            <v>IND</v>
          </cell>
          <cell r="I2666"/>
          <cell r="J2666">
            <v>4</v>
          </cell>
          <cell r="K2666">
            <v>4.75</v>
          </cell>
          <cell r="L2666">
            <v>-0.75</v>
          </cell>
          <cell r="M2666">
            <v>1.1875</v>
          </cell>
          <cell r="N2666" t="str">
            <v>-</v>
          </cell>
          <cell r="O2666" t="str">
            <v>-</v>
          </cell>
          <cell r="P2666" t="str">
            <v>-</v>
          </cell>
          <cell r="Q2666" t="str">
            <v>TRS</v>
          </cell>
          <cell r="R2666" t="str">
            <v>-</v>
          </cell>
          <cell r="S2666" t="str">
            <v>-</v>
          </cell>
          <cell r="T2666" t="str">
            <v>-</v>
          </cell>
          <cell r="U2666">
            <v>43405</v>
          </cell>
          <cell r="V2666">
            <v>43434</v>
          </cell>
          <cell r="W2666">
            <v>43434</v>
          </cell>
          <cell r="X2666">
            <v>29</v>
          </cell>
          <cell r="Y2666">
            <v>43434</v>
          </cell>
          <cell r="Z2666">
            <v>0</v>
          </cell>
        </row>
        <row r="2667">
          <cell r="C2667">
            <v>5031</v>
          </cell>
          <cell r="D2667" t="str">
            <v>ELEEBR</v>
          </cell>
          <cell r="E2667">
            <v>2018</v>
          </cell>
          <cell r="F2667" t="str">
            <v>TA</v>
          </cell>
          <cell r="G2667" t="str">
            <v>MANTENIMENT CSSat EEBRO 2018-11</v>
          </cell>
          <cell r="H2667" t="str">
            <v>IND</v>
          </cell>
          <cell r="I2667"/>
          <cell r="J2667">
            <v>5</v>
          </cell>
          <cell r="K2667">
            <v>0.5</v>
          </cell>
          <cell r="L2667">
            <v>4.5</v>
          </cell>
          <cell r="M2667">
            <v>0.1</v>
          </cell>
          <cell r="N2667" t="str">
            <v>-</v>
          </cell>
          <cell r="O2667" t="str">
            <v>-</v>
          </cell>
          <cell r="P2667" t="str">
            <v>-</v>
          </cell>
          <cell r="Q2667" t="str">
            <v>TRS</v>
          </cell>
          <cell r="R2667" t="str">
            <v>-</v>
          </cell>
          <cell r="S2667" t="str">
            <v>-</v>
          </cell>
          <cell r="T2667" t="str">
            <v>-</v>
          </cell>
          <cell r="U2667">
            <v>43405</v>
          </cell>
          <cell r="V2667">
            <v>43434</v>
          </cell>
          <cell r="W2667">
            <v>43434</v>
          </cell>
          <cell r="X2667">
            <v>29</v>
          </cell>
          <cell r="Y2667">
            <v>43434</v>
          </cell>
          <cell r="Z2667">
            <v>0</v>
          </cell>
        </row>
        <row r="2668">
          <cell r="C2668">
            <v>5032</v>
          </cell>
          <cell r="D2668" t="str">
            <v>ELSACO</v>
          </cell>
          <cell r="E2668">
            <v>2018</v>
          </cell>
          <cell r="F2668" t="str">
            <v>TA</v>
          </cell>
          <cell r="G2668" t="str">
            <v>MANTENIMENT CSSat STA.COLOMA 2018-11</v>
          </cell>
          <cell r="H2668" t="str">
            <v>IND</v>
          </cell>
          <cell r="I2668">
            <v>4</v>
          </cell>
          <cell r="J2668">
            <v>4</v>
          </cell>
          <cell r="K2668">
            <v>1.5</v>
          </cell>
          <cell r="L2668">
            <v>2.5</v>
          </cell>
          <cell r="M2668">
            <v>0.375</v>
          </cell>
          <cell r="N2668" t="str">
            <v>-</v>
          </cell>
          <cell r="O2668" t="str">
            <v>-</v>
          </cell>
          <cell r="P2668" t="str">
            <v>-</v>
          </cell>
          <cell r="Q2668" t="str">
            <v>TRS</v>
          </cell>
          <cell r="R2668" t="str">
            <v>-</v>
          </cell>
          <cell r="S2668" t="str">
            <v>-</v>
          </cell>
          <cell r="T2668" t="str">
            <v>-</v>
          </cell>
          <cell r="U2668">
            <v>43405</v>
          </cell>
          <cell r="V2668">
            <v>43434</v>
          </cell>
          <cell r="W2668">
            <v>43434</v>
          </cell>
          <cell r="X2668">
            <v>29</v>
          </cell>
          <cell r="Y2668">
            <v>43434</v>
          </cell>
          <cell r="Z2668">
            <v>0</v>
          </cell>
        </row>
        <row r="2669">
          <cell r="C2669">
            <v>5033</v>
          </cell>
          <cell r="D2669" t="str">
            <v>EMSA</v>
          </cell>
          <cell r="E2669">
            <v>2018</v>
          </cell>
          <cell r="F2669" t="str">
            <v>TA</v>
          </cell>
          <cell r="G2669" t="str">
            <v>MANTENIMENT CSSat EMSA 2018-11</v>
          </cell>
          <cell r="H2669" t="str">
            <v>IND</v>
          </cell>
          <cell r="I2669">
            <v>4</v>
          </cell>
          <cell r="J2669">
            <v>6</v>
          </cell>
          <cell r="K2669">
            <v>2.5</v>
          </cell>
          <cell r="L2669">
            <v>3.5</v>
          </cell>
          <cell r="M2669">
            <v>0.41666666666666669</v>
          </cell>
          <cell r="N2669" t="str">
            <v>-</v>
          </cell>
          <cell r="O2669" t="str">
            <v>-</v>
          </cell>
          <cell r="P2669" t="str">
            <v>-</v>
          </cell>
          <cell r="Q2669" t="str">
            <v>TRS</v>
          </cell>
          <cell r="R2669" t="str">
            <v>-</v>
          </cell>
          <cell r="S2669" t="str">
            <v>-</v>
          </cell>
          <cell r="T2669" t="str">
            <v>-</v>
          </cell>
          <cell r="U2669">
            <v>43405</v>
          </cell>
          <cell r="V2669">
            <v>43434</v>
          </cell>
          <cell r="W2669">
            <v>43434</v>
          </cell>
          <cell r="X2669">
            <v>29</v>
          </cell>
          <cell r="Y2669">
            <v>43434</v>
          </cell>
          <cell r="Z2669">
            <v>0</v>
          </cell>
        </row>
        <row r="2670">
          <cell r="C2670">
            <v>5034</v>
          </cell>
          <cell r="D2670" t="str">
            <v>ELEDUD</v>
          </cell>
          <cell r="E2670">
            <v>2018</v>
          </cell>
          <cell r="F2670" t="str">
            <v>TA</v>
          </cell>
          <cell r="G2670" t="str">
            <v>MANTENIMENT CSSat SUDANELL 2018-12</v>
          </cell>
          <cell r="H2670" t="str">
            <v>IND</v>
          </cell>
          <cell r="I2670"/>
          <cell r="J2670">
            <v>4</v>
          </cell>
          <cell r="K2670">
            <v>4</v>
          </cell>
          <cell r="L2670">
            <v>0</v>
          </cell>
          <cell r="M2670">
            <v>1</v>
          </cell>
          <cell r="N2670" t="str">
            <v>-</v>
          </cell>
          <cell r="O2670" t="str">
            <v>-</v>
          </cell>
          <cell r="P2670" t="str">
            <v>-</v>
          </cell>
          <cell r="Q2670" t="str">
            <v>TRS</v>
          </cell>
          <cell r="R2670" t="str">
            <v>-</v>
          </cell>
          <cell r="S2670" t="str">
            <v>-</v>
          </cell>
          <cell r="T2670" t="str">
            <v>-</v>
          </cell>
          <cell r="U2670">
            <v>43435</v>
          </cell>
          <cell r="V2670">
            <v>43465</v>
          </cell>
          <cell r="W2670">
            <v>43465</v>
          </cell>
          <cell r="X2670">
            <v>30</v>
          </cell>
          <cell r="Y2670">
            <v>43465</v>
          </cell>
          <cell r="Z2670">
            <v>0</v>
          </cell>
        </row>
        <row r="2671">
          <cell r="C2671">
            <v>5035</v>
          </cell>
          <cell r="D2671" t="str">
            <v>SERGAR</v>
          </cell>
          <cell r="E2671">
            <v>2018</v>
          </cell>
          <cell r="F2671" t="str">
            <v>TA</v>
          </cell>
          <cell r="G2671" t="str">
            <v>MANTENIMENT CSSat SERVILIANO 2018-12</v>
          </cell>
          <cell r="H2671" t="str">
            <v>IND</v>
          </cell>
          <cell r="I2671"/>
          <cell r="J2671">
            <v>6</v>
          </cell>
          <cell r="K2671">
            <v>2</v>
          </cell>
          <cell r="L2671">
            <v>4</v>
          </cell>
          <cell r="M2671">
            <v>0.33333333333333331</v>
          </cell>
          <cell r="N2671" t="str">
            <v>-</v>
          </cell>
          <cell r="O2671" t="str">
            <v>-</v>
          </cell>
          <cell r="P2671" t="str">
            <v>-</v>
          </cell>
          <cell r="Q2671" t="str">
            <v>TRS</v>
          </cell>
          <cell r="R2671" t="str">
            <v>-</v>
          </cell>
          <cell r="S2671" t="str">
            <v>-</v>
          </cell>
          <cell r="T2671" t="str">
            <v>-</v>
          </cell>
          <cell r="U2671">
            <v>43435</v>
          </cell>
          <cell r="V2671">
            <v>43465</v>
          </cell>
          <cell r="W2671">
            <v>43465</v>
          </cell>
          <cell r="X2671">
            <v>30</v>
          </cell>
          <cell r="Y2671">
            <v>43465</v>
          </cell>
          <cell r="Z2671">
            <v>0</v>
          </cell>
        </row>
        <row r="2672">
          <cell r="C2672">
            <v>5036</v>
          </cell>
          <cell r="D2672" t="str">
            <v>EAECEU</v>
          </cell>
          <cell r="E2672">
            <v>2018</v>
          </cell>
          <cell r="F2672" t="str">
            <v>TA</v>
          </cell>
          <cell r="G2672" t="str">
            <v>MANTENIMENT CSSat CEUTA 2018-12</v>
          </cell>
          <cell r="H2672" t="str">
            <v>IND</v>
          </cell>
          <cell r="I2672"/>
          <cell r="J2672">
            <v>10</v>
          </cell>
          <cell r="K2672">
            <v>10.5</v>
          </cell>
          <cell r="L2672">
            <v>-0.5</v>
          </cell>
          <cell r="M2672">
            <v>1.05</v>
          </cell>
          <cell r="N2672" t="str">
            <v>-</v>
          </cell>
          <cell r="O2672" t="str">
            <v>-</v>
          </cell>
          <cell r="P2672" t="str">
            <v>-</v>
          </cell>
          <cell r="Q2672" t="str">
            <v>TRS</v>
          </cell>
          <cell r="R2672" t="str">
            <v>-</v>
          </cell>
          <cell r="S2672" t="str">
            <v>-</v>
          </cell>
          <cell r="T2672" t="str">
            <v>-</v>
          </cell>
          <cell r="U2672">
            <v>43435</v>
          </cell>
          <cell r="V2672">
            <v>43465</v>
          </cell>
          <cell r="W2672">
            <v>43465</v>
          </cell>
          <cell r="X2672">
            <v>30</v>
          </cell>
          <cell r="Y2672">
            <v>43465</v>
          </cell>
          <cell r="Z2672">
            <v>0</v>
          </cell>
        </row>
        <row r="2673">
          <cell r="C2673">
            <v>5037</v>
          </cell>
          <cell r="D2673" t="str">
            <v>ELEMON</v>
          </cell>
          <cell r="E2673">
            <v>2018</v>
          </cell>
          <cell r="F2673" t="str">
            <v>TA</v>
          </cell>
          <cell r="G2673" t="str">
            <v>MANTENIMENT CSSat MONTOLIU 2018-12</v>
          </cell>
          <cell r="H2673" t="str">
            <v>IND</v>
          </cell>
          <cell r="I2673"/>
          <cell r="J2673">
            <v>4</v>
          </cell>
          <cell r="K2673">
            <v>4</v>
          </cell>
          <cell r="L2673">
            <v>0</v>
          </cell>
          <cell r="M2673">
            <v>1</v>
          </cell>
          <cell r="N2673" t="str">
            <v>-</v>
          </cell>
          <cell r="O2673" t="str">
            <v>-</v>
          </cell>
          <cell r="P2673" t="str">
            <v>-</v>
          </cell>
          <cell r="Q2673" t="str">
            <v>TRS</v>
          </cell>
          <cell r="R2673" t="str">
            <v>-</v>
          </cell>
          <cell r="S2673" t="str">
            <v>-</v>
          </cell>
          <cell r="T2673" t="str">
            <v>-</v>
          </cell>
          <cell r="U2673">
            <v>43435</v>
          </cell>
          <cell r="V2673">
            <v>43465</v>
          </cell>
          <cell r="W2673">
            <v>43465</v>
          </cell>
          <cell r="X2673">
            <v>30</v>
          </cell>
          <cell r="Y2673">
            <v>43465</v>
          </cell>
          <cell r="Z2673">
            <v>0</v>
          </cell>
        </row>
        <row r="2674">
          <cell r="C2674">
            <v>5038</v>
          </cell>
          <cell r="D2674" t="str">
            <v>SUMTAR</v>
          </cell>
          <cell r="E2674">
            <v>2018</v>
          </cell>
          <cell r="F2674" t="str">
            <v>TA</v>
          </cell>
          <cell r="G2674" t="str">
            <v>MANTENIMENT CSSat TARRASENSES 2018-12</v>
          </cell>
          <cell r="H2674" t="str">
            <v>IND</v>
          </cell>
          <cell r="I2674"/>
          <cell r="J2674">
            <v>4</v>
          </cell>
          <cell r="K2674">
            <v>3.5</v>
          </cell>
          <cell r="L2674">
            <v>0.5</v>
          </cell>
          <cell r="M2674">
            <v>0.875</v>
          </cell>
          <cell r="N2674" t="str">
            <v>-</v>
          </cell>
          <cell r="O2674" t="str">
            <v>-</v>
          </cell>
          <cell r="P2674" t="str">
            <v>-</v>
          </cell>
          <cell r="Q2674" t="str">
            <v>TRS</v>
          </cell>
          <cell r="R2674" t="str">
            <v>-</v>
          </cell>
          <cell r="S2674" t="str">
            <v>-</v>
          </cell>
          <cell r="T2674" t="str">
            <v>-</v>
          </cell>
          <cell r="U2674">
            <v>43435</v>
          </cell>
          <cell r="V2674">
            <v>43465</v>
          </cell>
          <cell r="W2674">
            <v>43465</v>
          </cell>
          <cell r="X2674">
            <v>30</v>
          </cell>
          <cell r="Y2674">
            <v>43465</v>
          </cell>
          <cell r="Z2674">
            <v>0</v>
          </cell>
        </row>
        <row r="2675">
          <cell r="C2675">
            <v>5039</v>
          </cell>
          <cell r="D2675" t="str">
            <v>ELECAR</v>
          </cell>
          <cell r="E2675">
            <v>2018</v>
          </cell>
          <cell r="F2675" t="str">
            <v>TA</v>
          </cell>
          <cell r="G2675" t="str">
            <v>MANTENIMENT CSSat CARDENER 2018-12</v>
          </cell>
          <cell r="H2675" t="str">
            <v>IND</v>
          </cell>
          <cell r="I2675"/>
          <cell r="J2675">
            <v>5</v>
          </cell>
          <cell r="K2675">
            <v>3</v>
          </cell>
          <cell r="L2675">
            <v>2</v>
          </cell>
          <cell r="M2675">
            <v>0.6</v>
          </cell>
          <cell r="N2675" t="str">
            <v>-</v>
          </cell>
          <cell r="O2675" t="str">
            <v>-</v>
          </cell>
          <cell r="P2675" t="str">
            <v>-</v>
          </cell>
          <cell r="Q2675" t="str">
            <v>TRS</v>
          </cell>
          <cell r="R2675" t="str">
            <v>-</v>
          </cell>
          <cell r="S2675" t="str">
            <v>-</v>
          </cell>
          <cell r="T2675" t="str">
            <v>-</v>
          </cell>
          <cell r="U2675">
            <v>43435</v>
          </cell>
          <cell r="V2675">
            <v>43465</v>
          </cell>
          <cell r="W2675">
            <v>43465</v>
          </cell>
          <cell r="X2675">
            <v>30</v>
          </cell>
          <cell r="Y2675">
            <v>43465</v>
          </cell>
          <cell r="Z2675">
            <v>0</v>
          </cell>
        </row>
        <row r="2676">
          <cell r="C2676">
            <v>5040</v>
          </cell>
          <cell r="D2676" t="str">
            <v>ELEALB</v>
          </cell>
          <cell r="E2676">
            <v>2018</v>
          </cell>
          <cell r="F2676" t="str">
            <v>TA</v>
          </cell>
          <cell r="G2676" t="str">
            <v>MANTENIMENT CSSat ALBATARREC 2018-12</v>
          </cell>
          <cell r="H2676" t="str">
            <v>IND</v>
          </cell>
          <cell r="I2676"/>
          <cell r="J2676">
            <v>4</v>
          </cell>
          <cell r="K2676">
            <v>1</v>
          </cell>
          <cell r="L2676">
            <v>3</v>
          </cell>
          <cell r="M2676">
            <v>0.25</v>
          </cell>
          <cell r="N2676" t="str">
            <v>-</v>
          </cell>
          <cell r="O2676" t="str">
            <v>-</v>
          </cell>
          <cell r="P2676" t="str">
            <v>-</v>
          </cell>
          <cell r="Q2676" t="str">
            <v>TRS</v>
          </cell>
          <cell r="R2676" t="str">
            <v>-</v>
          </cell>
          <cell r="S2676" t="str">
            <v>-</v>
          </cell>
          <cell r="T2676" t="str">
            <v>-</v>
          </cell>
          <cell r="U2676">
            <v>43435</v>
          </cell>
          <cell r="V2676">
            <v>43465</v>
          </cell>
          <cell r="W2676">
            <v>43465</v>
          </cell>
          <cell r="X2676">
            <v>30</v>
          </cell>
          <cell r="Y2676">
            <v>43465</v>
          </cell>
          <cell r="Z2676">
            <v>0</v>
          </cell>
        </row>
        <row r="2677">
          <cell r="C2677">
            <v>5041</v>
          </cell>
          <cell r="D2677" t="str">
            <v>ELTOSE</v>
          </cell>
          <cell r="E2677">
            <v>2018</v>
          </cell>
          <cell r="F2677" t="str">
            <v>TA</v>
          </cell>
          <cell r="G2677" t="str">
            <v>MANTENIMENT CSSat T.SEGRE 2018-12</v>
          </cell>
          <cell r="H2677" t="str">
            <v>IND</v>
          </cell>
          <cell r="I2677"/>
          <cell r="J2677">
            <v>4</v>
          </cell>
          <cell r="K2677">
            <v>2</v>
          </cell>
          <cell r="L2677">
            <v>2</v>
          </cell>
          <cell r="M2677">
            <v>0.5</v>
          </cell>
          <cell r="N2677" t="str">
            <v>-</v>
          </cell>
          <cell r="O2677" t="str">
            <v>-</v>
          </cell>
          <cell r="P2677" t="str">
            <v>-</v>
          </cell>
          <cell r="Q2677" t="str">
            <v>TRS</v>
          </cell>
          <cell r="R2677" t="str">
            <v>-</v>
          </cell>
          <cell r="S2677" t="str">
            <v>-</v>
          </cell>
          <cell r="T2677" t="str">
            <v>-</v>
          </cell>
          <cell r="U2677">
            <v>43435</v>
          </cell>
          <cell r="V2677">
            <v>43465</v>
          </cell>
          <cell r="W2677">
            <v>43465</v>
          </cell>
          <cell r="X2677">
            <v>30</v>
          </cell>
          <cell r="Y2677">
            <v>43465</v>
          </cell>
          <cell r="Z2677">
            <v>0</v>
          </cell>
        </row>
        <row r="2678">
          <cell r="C2678"/>
          <cell r="D2678"/>
          <cell r="E2678"/>
          <cell r="F2678"/>
          <cell r="G2678"/>
          <cell r="H2678"/>
          <cell r="I2678"/>
          <cell r="J2678">
            <v>173.5</v>
          </cell>
          <cell r="K2678">
            <v>127.15300000000001</v>
          </cell>
          <cell r="L2678">
            <v>46.346999999999994</v>
          </cell>
          <cell r="M2678"/>
          <cell r="N2678"/>
          <cell r="O2678"/>
          <cell r="P2678"/>
          <cell r="Q2678"/>
          <cell r="R2678"/>
          <cell r="S2678"/>
          <cell r="T2678"/>
          <cell r="U2678"/>
          <cell r="V2678"/>
          <cell r="W2678"/>
          <cell r="X2678"/>
          <cell r="Y2678"/>
          <cell r="Z2678">
            <v>-31</v>
          </cell>
        </row>
        <row r="2679">
          <cell r="M2679"/>
          <cell r="N2679"/>
          <cell r="O2679"/>
          <cell r="P2679"/>
          <cell r="Q2679"/>
          <cell r="R2679"/>
          <cell r="S2679"/>
          <cell r="T2679"/>
          <cell r="U2679"/>
          <cell r="V2679"/>
          <cell r="W2679"/>
          <cell r="X2679"/>
          <cell r="Y2679"/>
          <cell r="Z2679"/>
        </row>
        <row r="2680">
          <cell r="D2680"/>
          <cell r="E2680"/>
          <cell r="F2680"/>
          <cell r="G2680"/>
          <cell r="H2680"/>
          <cell r="I2680"/>
          <cell r="J2680"/>
          <cell r="K2680"/>
          <cell r="M2680"/>
          <cell r="N2680"/>
          <cell r="O2680"/>
          <cell r="P2680"/>
          <cell r="Q2680"/>
          <cell r="R2680"/>
          <cell r="S2680"/>
          <cell r="T2680"/>
          <cell r="U2680"/>
          <cell r="V2680"/>
          <cell r="W2680"/>
          <cell r="X2680"/>
          <cell r="Y2680"/>
          <cell r="Z2680"/>
        </row>
        <row r="2681">
          <cell r="D2681"/>
          <cell r="E2681"/>
          <cell r="F2681"/>
          <cell r="G2681"/>
          <cell r="H2681"/>
          <cell r="I2681"/>
          <cell r="J2681"/>
          <cell r="K2681"/>
          <cell r="N2681" t="str">
            <v>APROVISIONAMENTS</v>
          </cell>
          <cell r="O2681" t="str">
            <v>ADMINISTRACIO</v>
          </cell>
          <cell r="P2681" t="str">
            <v>OPERACIONS</v>
          </cell>
          <cell r="Q2681" t="str">
            <v>IMPLEMENTACIO</v>
          </cell>
          <cell r="R2681" t="str">
            <v>DESENVOLUPAMENT</v>
          </cell>
          <cell r="S2681" t="str">
            <v>COMERCIAL</v>
          </cell>
          <cell r="T2681" t="str">
            <v>CONSUL.TELCOMUNIC.</v>
          </cell>
          <cell r="U2681"/>
          <cell r="Z2681"/>
        </row>
        <row r="2682">
          <cell r="N2682"/>
          <cell r="O2682"/>
          <cell r="P2682"/>
          <cell r="Q2682"/>
          <cell r="R2682"/>
          <cell r="S2682"/>
          <cell r="T2682"/>
          <cell r="U2682"/>
          <cell r="Z2682"/>
        </row>
        <row r="2683">
          <cell r="N2683"/>
          <cell r="O2683"/>
          <cell r="P2683"/>
          <cell r="Q2683"/>
          <cell r="R2683"/>
          <cell r="S2683"/>
          <cell r="T2683"/>
          <cell r="U2683"/>
          <cell r="Z2683"/>
        </row>
        <row r="2684">
          <cell r="N2684"/>
          <cell r="O2684"/>
          <cell r="P2684"/>
          <cell r="Q2684"/>
          <cell r="R2684"/>
          <cell r="S2684"/>
          <cell r="T2684"/>
          <cell r="U2684"/>
          <cell r="Z2684"/>
        </row>
        <row r="2685">
          <cell r="E2685"/>
          <cell r="F2685"/>
          <cell r="G2685"/>
          <cell r="H2685"/>
          <cell r="I2685"/>
          <cell r="J2685"/>
          <cell r="K2685"/>
          <cell r="L2685"/>
          <cell r="M2685"/>
          <cell r="N2685"/>
          <cell r="O2685"/>
          <cell r="P2685"/>
          <cell r="Q2685"/>
          <cell r="R2685"/>
          <cell r="S2685"/>
          <cell r="T2685"/>
          <cell r="U2685"/>
          <cell r="Z2685"/>
        </row>
        <row r="2686">
          <cell r="E2686" t="str">
            <v>Projectes (EXTERNS) en curs 2.018</v>
          </cell>
          <cell r="F2686"/>
          <cell r="G2686"/>
          <cell r="H2686"/>
          <cell r="I2686"/>
          <cell r="J2686"/>
          <cell r="K2686"/>
          <cell r="L2686"/>
          <cell r="M2686"/>
          <cell r="N2686"/>
          <cell r="O2686"/>
          <cell r="P2686"/>
          <cell r="Q2686"/>
          <cell r="R2686"/>
          <cell r="S2686"/>
          <cell r="T2686"/>
          <cell r="U2686"/>
          <cell r="Z2686"/>
        </row>
        <row r="2687">
          <cell r="N2687"/>
          <cell r="O2687"/>
          <cell r="P2687"/>
          <cell r="Q2687"/>
          <cell r="R2687"/>
          <cell r="S2687"/>
          <cell r="T2687"/>
          <cell r="U2687"/>
          <cell r="Z2687"/>
        </row>
        <row r="2688">
          <cell r="C2688"/>
          <cell r="D2688"/>
          <cell r="E2688"/>
          <cell r="F2688"/>
          <cell r="G2688"/>
          <cell r="H2688"/>
          <cell r="I2688"/>
          <cell r="J2688"/>
          <cell r="K2688"/>
          <cell r="L2688"/>
          <cell r="M2688"/>
          <cell r="N2688"/>
          <cell r="O2688"/>
          <cell r="P2688"/>
          <cell r="Q2688"/>
          <cell r="R2688"/>
          <cell r="S2688"/>
          <cell r="T2688"/>
          <cell r="U2688"/>
          <cell r="V2688"/>
          <cell r="W2688"/>
          <cell r="X2688"/>
          <cell r="Y2688"/>
          <cell r="Z2688"/>
        </row>
        <row r="2689">
          <cell r="C2689" t="str">
            <v>OF</v>
          </cell>
          <cell r="D2689" t="str">
            <v>CLIENT</v>
          </cell>
          <cell r="E2689" t="str">
            <v>ANY</v>
          </cell>
          <cell r="F2689" t="str">
            <v>STATUS</v>
          </cell>
          <cell r="G2689" t="str">
            <v>PROJECTE</v>
          </cell>
          <cell r="H2689" t="str">
            <v>TIPUS OF o DEPENDENCIA</v>
          </cell>
          <cell r="I2689"/>
          <cell r="J2689" t="str">
            <v>PREV</v>
          </cell>
          <cell r="K2689" t="str">
            <v>TOTAL</v>
          </cell>
          <cell r="L2689" t="str">
            <v>DESV</v>
          </cell>
          <cell r="M2689" t="str">
            <v>AVANÇ</v>
          </cell>
          <cell r="N2689" t="str">
            <v>DPT. IMPLICATS</v>
          </cell>
          <cell r="O2689"/>
          <cell r="P2689"/>
          <cell r="Q2689"/>
          <cell r="R2689"/>
          <cell r="S2689"/>
          <cell r="T2689"/>
          <cell r="U2689" t="str">
            <v>DATA</v>
          </cell>
          <cell r="V2689" t="str">
            <v>DATA</v>
          </cell>
          <cell r="W2689" t="str">
            <v>DATA</v>
          </cell>
          <cell r="X2689" t="str">
            <v>DURADA</v>
          </cell>
          <cell r="Y2689" t="str">
            <v>DATA</v>
          </cell>
          <cell r="Z2689" t="str">
            <v>DESVIAC.</v>
          </cell>
        </row>
        <row r="2690">
          <cell r="C2690"/>
          <cell r="D2690"/>
          <cell r="E2690"/>
          <cell r="F2690"/>
          <cell r="G2690"/>
          <cell r="H2690"/>
          <cell r="I2690"/>
          <cell r="J2690"/>
          <cell r="K2690" t="str">
            <v>REAL</v>
          </cell>
          <cell r="L2690"/>
          <cell r="M2690"/>
          <cell r="N2690"/>
          <cell r="O2690"/>
          <cell r="P2690"/>
          <cell r="Q2690"/>
          <cell r="R2690"/>
          <cell r="S2690"/>
          <cell r="T2690"/>
          <cell r="U2690" t="str">
            <v>INICI</v>
          </cell>
          <cell r="V2690" t="str">
            <v>ENTREGA</v>
          </cell>
          <cell r="W2690" t="str">
            <v>REVISADA</v>
          </cell>
          <cell r="X2690"/>
          <cell r="Y2690" t="str">
            <v>ACCEP.</v>
          </cell>
          <cell r="Z2690"/>
        </row>
        <row r="2691">
          <cell r="C2691"/>
          <cell r="D2691"/>
          <cell r="E2691"/>
          <cell r="F2691"/>
          <cell r="G2691"/>
          <cell r="H2691"/>
          <cell r="I2691"/>
          <cell r="J2691"/>
          <cell r="K2691"/>
          <cell r="L2691"/>
          <cell r="M2691"/>
          <cell r="N2691"/>
          <cell r="O2691"/>
          <cell r="P2691"/>
          <cell r="Q2691"/>
          <cell r="R2691"/>
          <cell r="S2691"/>
          <cell r="T2691"/>
          <cell r="U2691"/>
          <cell r="V2691"/>
          <cell r="W2691"/>
          <cell r="X2691"/>
          <cell r="Y2691"/>
          <cell r="Z2691"/>
        </row>
        <row r="2692">
          <cell r="C2692">
            <v>5042</v>
          </cell>
          <cell r="D2692" t="str">
            <v>ELEEBR</v>
          </cell>
          <cell r="E2692">
            <v>2018</v>
          </cell>
          <cell r="F2692" t="str">
            <v>TA</v>
          </cell>
          <cell r="G2692" t="str">
            <v>MANTENIMENT CSSat EEBRO 2018-12</v>
          </cell>
          <cell r="H2692" t="str">
            <v>IND</v>
          </cell>
          <cell r="I2692"/>
          <cell r="J2692">
            <v>5</v>
          </cell>
          <cell r="K2692">
            <v>1</v>
          </cell>
          <cell r="L2692">
            <v>4</v>
          </cell>
          <cell r="M2692">
            <v>0.2</v>
          </cell>
          <cell r="N2692" t="str">
            <v>-</v>
          </cell>
          <cell r="O2692" t="str">
            <v>-</v>
          </cell>
          <cell r="P2692" t="str">
            <v>-</v>
          </cell>
          <cell r="Q2692" t="str">
            <v>TRS</v>
          </cell>
          <cell r="R2692" t="str">
            <v>-</v>
          </cell>
          <cell r="S2692" t="str">
            <v>-</v>
          </cell>
          <cell r="T2692" t="str">
            <v>-</v>
          </cell>
          <cell r="U2692">
            <v>43435</v>
          </cell>
          <cell r="V2692">
            <v>43465</v>
          </cell>
          <cell r="W2692">
            <v>43465</v>
          </cell>
          <cell r="X2692">
            <v>30</v>
          </cell>
          <cell r="Y2692">
            <v>43465</v>
          </cell>
          <cell r="Z2692">
            <v>0</v>
          </cell>
        </row>
        <row r="2693">
          <cell r="C2693">
            <v>5043</v>
          </cell>
          <cell r="D2693" t="str">
            <v>ELSACO</v>
          </cell>
          <cell r="E2693">
            <v>2018</v>
          </cell>
          <cell r="F2693" t="str">
            <v>TA</v>
          </cell>
          <cell r="G2693" t="str">
            <v>MANTENIMENT CSSat STA.COLOMA 2018-12</v>
          </cell>
          <cell r="H2693" t="str">
            <v>IND</v>
          </cell>
          <cell r="I2693">
            <v>4</v>
          </cell>
          <cell r="J2693">
            <v>4</v>
          </cell>
          <cell r="K2693">
            <v>1</v>
          </cell>
          <cell r="L2693">
            <v>3</v>
          </cell>
          <cell r="M2693">
            <v>0.25</v>
          </cell>
          <cell r="N2693" t="str">
            <v>-</v>
          </cell>
          <cell r="O2693" t="str">
            <v>-</v>
          </cell>
          <cell r="P2693" t="str">
            <v>-</v>
          </cell>
          <cell r="Q2693" t="str">
            <v>TRS</v>
          </cell>
          <cell r="R2693" t="str">
            <v>-</v>
          </cell>
          <cell r="S2693" t="str">
            <v>-</v>
          </cell>
          <cell r="T2693" t="str">
            <v>-</v>
          </cell>
          <cell r="U2693">
            <v>43435</v>
          </cell>
          <cell r="V2693">
            <v>43465</v>
          </cell>
          <cell r="W2693">
            <v>43465</v>
          </cell>
          <cell r="X2693">
            <v>30</v>
          </cell>
          <cell r="Y2693">
            <v>43465</v>
          </cell>
          <cell r="Z2693">
            <v>0</v>
          </cell>
        </row>
        <row r="2694">
          <cell r="C2694">
            <v>5044</v>
          </cell>
          <cell r="D2694" t="str">
            <v>EMSA</v>
          </cell>
          <cell r="E2694">
            <v>2018</v>
          </cell>
          <cell r="F2694" t="str">
            <v>TA</v>
          </cell>
          <cell r="G2694" t="str">
            <v>MANTENIMENT CSSat EMSA 2018-12</v>
          </cell>
          <cell r="H2694" t="str">
            <v>IND</v>
          </cell>
          <cell r="I2694">
            <v>4</v>
          </cell>
          <cell r="J2694">
            <v>6</v>
          </cell>
          <cell r="K2694">
            <v>1</v>
          </cell>
          <cell r="L2694">
            <v>5</v>
          </cell>
          <cell r="M2694">
            <v>0.16666666666666666</v>
          </cell>
          <cell r="N2694" t="str">
            <v>-</v>
          </cell>
          <cell r="O2694" t="str">
            <v>-</v>
          </cell>
          <cell r="P2694" t="str">
            <v>-</v>
          </cell>
          <cell r="Q2694" t="str">
            <v>TRS</v>
          </cell>
          <cell r="R2694" t="str">
            <v>-</v>
          </cell>
          <cell r="S2694" t="str">
            <v>-</v>
          </cell>
          <cell r="T2694" t="str">
            <v>-</v>
          </cell>
          <cell r="U2694">
            <v>43435</v>
          </cell>
          <cell r="V2694">
            <v>43465</v>
          </cell>
          <cell r="W2694">
            <v>43465</v>
          </cell>
          <cell r="X2694">
            <v>30</v>
          </cell>
          <cell r="Y2694">
            <v>43465</v>
          </cell>
          <cell r="Z2694">
            <v>0</v>
          </cell>
        </row>
        <row r="2695">
          <cell r="C2695">
            <v>5045</v>
          </cell>
          <cell r="D2695" t="str">
            <v>MUNSAF</v>
          </cell>
          <cell r="E2695">
            <v>2018</v>
          </cell>
          <cell r="F2695" t="str">
            <v>TA</v>
          </cell>
          <cell r="G2695" t="str">
            <v>SISTEMA TD S.E. PINA - COG. BIOGAS</v>
          </cell>
          <cell r="H2695" t="str">
            <v>PPAL</v>
          </cell>
          <cell r="I2695"/>
          <cell r="J2695">
            <v>38</v>
          </cell>
          <cell r="K2695">
            <v>73.98</v>
          </cell>
          <cell r="L2695">
            <v>-35.980000000000004</v>
          </cell>
          <cell r="M2695">
            <v>1.9468421052631579</v>
          </cell>
          <cell r="N2695" t="str">
            <v>-</v>
          </cell>
          <cell r="O2695" t="str">
            <v>-</v>
          </cell>
          <cell r="P2695" t="str">
            <v>EMM</v>
          </cell>
          <cell r="Q2695" t="str">
            <v>-</v>
          </cell>
          <cell r="R2695" t="str">
            <v>-</v>
          </cell>
          <cell r="S2695" t="str">
            <v>-</v>
          </cell>
          <cell r="T2695" t="str">
            <v>-</v>
          </cell>
          <cell r="U2695">
            <v>43431</v>
          </cell>
          <cell r="V2695">
            <v>43496</v>
          </cell>
          <cell r="W2695">
            <v>43817</v>
          </cell>
          <cell r="X2695">
            <v>64</v>
          </cell>
          <cell r="Y2695">
            <v>43817</v>
          </cell>
          <cell r="Z2695">
            <v>0</v>
          </cell>
        </row>
        <row r="2696">
          <cell r="C2696">
            <v>5046</v>
          </cell>
          <cell r="D2696" t="str">
            <v>SITEL</v>
          </cell>
          <cell r="E2696">
            <v>2018</v>
          </cell>
          <cell r="F2696" t="str">
            <v>TA</v>
          </cell>
          <cell r="G2696" t="str">
            <v>CARG.BATERIAS PREMIUM v1.1</v>
          </cell>
          <cell r="H2696" t="str">
            <v>OF5045</v>
          </cell>
          <cell r="I2696"/>
          <cell r="J2696">
            <v>4</v>
          </cell>
          <cell r="K2696">
            <v>5.25</v>
          </cell>
          <cell r="L2696">
            <v>-1.25</v>
          </cell>
          <cell r="M2696">
            <v>1.3125</v>
          </cell>
          <cell r="N2696" t="str">
            <v>-</v>
          </cell>
          <cell r="O2696" t="str">
            <v>-</v>
          </cell>
          <cell r="P2696" t="str">
            <v>EMM</v>
          </cell>
          <cell r="Q2696" t="str">
            <v>-</v>
          </cell>
          <cell r="R2696" t="str">
            <v>-</v>
          </cell>
          <cell r="S2696" t="str">
            <v>-</v>
          </cell>
          <cell r="T2696" t="str">
            <v>-</v>
          </cell>
          <cell r="U2696">
            <v>43431</v>
          </cell>
          <cell r="V2696">
            <v>43496</v>
          </cell>
          <cell r="W2696">
            <v>43649</v>
          </cell>
          <cell r="X2696">
            <v>64</v>
          </cell>
          <cell r="Y2696">
            <v>43649</v>
          </cell>
          <cell r="Z2696">
            <v>0</v>
          </cell>
        </row>
        <row r="2697">
          <cell r="C2697">
            <v>5047</v>
          </cell>
          <cell r="D2697" t="str">
            <v>SITEL</v>
          </cell>
          <cell r="E2697">
            <v>2018</v>
          </cell>
          <cell r="F2697" t="str">
            <v>TA</v>
          </cell>
          <cell r="G2697" t="str">
            <v>TD MASTER S.E. PINA v1.0</v>
          </cell>
          <cell r="H2697" t="str">
            <v>OF5045</v>
          </cell>
          <cell r="I2697"/>
          <cell r="J2697">
            <v>19</v>
          </cell>
          <cell r="K2697">
            <v>23</v>
          </cell>
          <cell r="L2697">
            <v>-4</v>
          </cell>
          <cell r="M2697">
            <v>1.2105263157894737</v>
          </cell>
          <cell r="N2697" t="str">
            <v>-</v>
          </cell>
          <cell r="O2697" t="str">
            <v>-</v>
          </cell>
          <cell r="P2697" t="str">
            <v>EMM</v>
          </cell>
          <cell r="Q2697" t="str">
            <v>-</v>
          </cell>
          <cell r="R2697" t="str">
            <v>-</v>
          </cell>
          <cell r="S2697" t="str">
            <v>-</v>
          </cell>
          <cell r="T2697" t="str">
            <v>-</v>
          </cell>
          <cell r="U2697">
            <v>43431</v>
          </cell>
          <cell r="V2697">
            <v>43496</v>
          </cell>
          <cell r="W2697">
            <v>43817</v>
          </cell>
          <cell r="X2697">
            <v>64</v>
          </cell>
          <cell r="Y2697">
            <v>43797</v>
          </cell>
          <cell r="Z2697">
            <v>-20</v>
          </cell>
        </row>
        <row r="2698">
          <cell r="C2698">
            <v>5048</v>
          </cell>
          <cell r="D2698" t="str">
            <v>SITEL</v>
          </cell>
          <cell r="E2698">
            <v>2018</v>
          </cell>
          <cell r="F2698" t="str">
            <v>TA</v>
          </cell>
          <cell r="G2698" t="str">
            <v>TD ESCLAVO COG. BIOGAS v1.0</v>
          </cell>
          <cell r="H2698" t="str">
            <v>OF5045</v>
          </cell>
          <cell r="I2698"/>
          <cell r="J2698">
            <v>19</v>
          </cell>
          <cell r="K2698">
            <v>10.63</v>
          </cell>
          <cell r="L2698">
            <v>8.3699999999999992</v>
          </cell>
          <cell r="M2698">
            <v>0.55947368421052635</v>
          </cell>
          <cell r="N2698" t="str">
            <v>-</v>
          </cell>
          <cell r="O2698" t="str">
            <v>-</v>
          </cell>
          <cell r="P2698" t="str">
            <v>EMM</v>
          </cell>
          <cell r="Q2698" t="str">
            <v>-</v>
          </cell>
          <cell r="R2698" t="str">
            <v>-</v>
          </cell>
          <cell r="S2698" t="str">
            <v>-</v>
          </cell>
          <cell r="T2698" t="str">
            <v>-</v>
          </cell>
          <cell r="U2698">
            <v>43431</v>
          </cell>
          <cell r="V2698">
            <v>43496</v>
          </cell>
          <cell r="W2698">
            <v>43817</v>
          </cell>
          <cell r="X2698">
            <v>64</v>
          </cell>
          <cell r="Y2698">
            <v>43798</v>
          </cell>
          <cell r="Z2698">
            <v>-19</v>
          </cell>
        </row>
        <row r="2699">
          <cell r="C2699">
            <v>5049</v>
          </cell>
          <cell r="D2699" t="str">
            <v>SITEL</v>
          </cell>
          <cell r="E2699">
            <v>2018</v>
          </cell>
          <cell r="F2699" t="str">
            <v>TA</v>
          </cell>
          <cell r="G2699" t="str">
            <v>2 x Latiguillo Cable RG-58U</v>
          </cell>
          <cell r="H2699" t="str">
            <v>OF5048</v>
          </cell>
          <cell r="I2699"/>
          <cell r="J2699">
            <v>0.5</v>
          </cell>
          <cell r="K2699">
            <v>0.33</v>
          </cell>
          <cell r="L2699">
            <v>0.16999999999999998</v>
          </cell>
          <cell r="M2699">
            <v>0.66</v>
          </cell>
          <cell r="N2699" t="str">
            <v>-</v>
          </cell>
          <cell r="O2699" t="str">
            <v>-</v>
          </cell>
          <cell r="P2699" t="str">
            <v>EMM</v>
          </cell>
          <cell r="Q2699" t="str">
            <v>-</v>
          </cell>
          <cell r="R2699" t="str">
            <v>-</v>
          </cell>
          <cell r="S2699" t="str">
            <v>-</v>
          </cell>
          <cell r="T2699" t="str">
            <v>-</v>
          </cell>
          <cell r="U2699">
            <v>43431</v>
          </cell>
          <cell r="V2699">
            <v>43496</v>
          </cell>
          <cell r="W2699">
            <v>43496</v>
          </cell>
          <cell r="X2699">
            <v>64</v>
          </cell>
          <cell r="Y2699">
            <v>43490</v>
          </cell>
          <cell r="Z2699">
            <v>-5</v>
          </cell>
        </row>
        <row r="2700">
          <cell r="C2700">
            <v>5050</v>
          </cell>
          <cell r="D2700" t="str">
            <v>SITEL</v>
          </cell>
          <cell r="E2700">
            <v>2018</v>
          </cell>
          <cell r="F2700" t="str">
            <v>TA</v>
          </cell>
          <cell r="G2700" t="str">
            <v>2 X Latiguillo Cable RG-213U</v>
          </cell>
          <cell r="H2700" t="str">
            <v>OF5048</v>
          </cell>
          <cell r="I2700"/>
          <cell r="J2700">
            <v>0.5</v>
          </cell>
          <cell r="K2700">
            <v>0.5</v>
          </cell>
          <cell r="L2700">
            <v>0</v>
          </cell>
          <cell r="M2700">
            <v>1</v>
          </cell>
          <cell r="N2700" t="str">
            <v>-</v>
          </cell>
          <cell r="O2700" t="str">
            <v>-</v>
          </cell>
          <cell r="P2700" t="str">
            <v>EMM</v>
          </cell>
          <cell r="Q2700" t="str">
            <v>-</v>
          </cell>
          <cell r="R2700" t="str">
            <v>-</v>
          </cell>
          <cell r="S2700" t="str">
            <v>-</v>
          </cell>
          <cell r="T2700" t="str">
            <v>-</v>
          </cell>
          <cell r="U2700">
            <v>43431</v>
          </cell>
          <cell r="V2700">
            <v>43496</v>
          </cell>
          <cell r="W2700">
            <v>43496</v>
          </cell>
          <cell r="X2700">
            <v>64</v>
          </cell>
          <cell r="Y2700">
            <v>43490</v>
          </cell>
          <cell r="Z2700">
            <v>-5</v>
          </cell>
        </row>
        <row r="2701">
          <cell r="C2701">
            <v>5051</v>
          </cell>
          <cell r="D2701" t="str">
            <v>SITEL</v>
          </cell>
          <cell r="E2701">
            <v>2018</v>
          </cell>
          <cell r="F2701" t="str">
            <v>TA</v>
          </cell>
          <cell r="G2701" t="str">
            <v>1 x IMG-48</v>
          </cell>
          <cell r="H2701" t="str">
            <v>OF5048</v>
          </cell>
          <cell r="I2701">
            <v>4</v>
          </cell>
          <cell r="J2701">
            <v>0.5</v>
          </cell>
          <cell r="K2701">
            <v>0.75</v>
          </cell>
          <cell r="L2701">
            <v>-0.25</v>
          </cell>
          <cell r="M2701">
            <v>1.5</v>
          </cell>
          <cell r="N2701" t="str">
            <v>-</v>
          </cell>
          <cell r="O2701" t="str">
            <v>-</v>
          </cell>
          <cell r="P2701" t="str">
            <v>EMM</v>
          </cell>
          <cell r="Q2701" t="str">
            <v>-</v>
          </cell>
          <cell r="R2701" t="str">
            <v>-</v>
          </cell>
          <cell r="S2701" t="str">
            <v>-</v>
          </cell>
          <cell r="T2701" t="str">
            <v>-</v>
          </cell>
          <cell r="U2701">
            <v>43431</v>
          </cell>
          <cell r="V2701">
            <v>43496</v>
          </cell>
          <cell r="W2701">
            <v>43496</v>
          </cell>
          <cell r="X2701">
            <v>64</v>
          </cell>
          <cell r="Y2701">
            <v>43508</v>
          </cell>
          <cell r="Z2701">
            <v>12</v>
          </cell>
        </row>
        <row r="2702">
          <cell r="C2702">
            <v>5052</v>
          </cell>
          <cell r="D2702" t="str">
            <v>SITEL</v>
          </cell>
          <cell r="E2702">
            <v>2018</v>
          </cell>
          <cell r="F2702" t="str">
            <v>TA</v>
          </cell>
          <cell r="G2702" t="str">
            <v>1 x MLEDS-48</v>
          </cell>
          <cell r="H2702" t="str">
            <v>OF5048</v>
          </cell>
          <cell r="I2702">
            <v>4</v>
          </cell>
          <cell r="J2702">
            <v>0.5</v>
          </cell>
          <cell r="K2702">
            <v>0.42</v>
          </cell>
          <cell r="L2702">
            <v>8.0000000000000016E-2</v>
          </cell>
          <cell r="M2702">
            <v>0.84</v>
          </cell>
          <cell r="N2702" t="str">
            <v>-</v>
          </cell>
          <cell r="O2702" t="str">
            <v>-</v>
          </cell>
          <cell r="P2702" t="str">
            <v>EMM</v>
          </cell>
          <cell r="Q2702" t="str">
            <v>-</v>
          </cell>
          <cell r="R2702" t="str">
            <v>-</v>
          </cell>
          <cell r="S2702" t="str">
            <v>-</v>
          </cell>
          <cell r="T2702" t="str">
            <v>-</v>
          </cell>
          <cell r="U2702">
            <v>43431</v>
          </cell>
          <cell r="V2702">
            <v>43496</v>
          </cell>
          <cell r="W2702">
            <v>43496</v>
          </cell>
          <cell r="X2702">
            <v>64</v>
          </cell>
          <cell r="Y2702">
            <v>43501</v>
          </cell>
          <cell r="Z2702">
            <v>5</v>
          </cell>
        </row>
        <row r="2703">
          <cell r="C2703">
            <v>5053</v>
          </cell>
          <cell r="D2703" t="str">
            <v>SITEL</v>
          </cell>
          <cell r="E2703">
            <v>2018</v>
          </cell>
          <cell r="F2703" t="str">
            <v>TA</v>
          </cell>
          <cell r="G2703" t="str">
            <v>1 x CAP8-48 TD 24V/48V</v>
          </cell>
          <cell r="H2703" t="str">
            <v>OF5048</v>
          </cell>
          <cell r="I2703">
            <v>6</v>
          </cell>
          <cell r="J2703">
            <v>1.5</v>
          </cell>
          <cell r="K2703">
            <v>1.78</v>
          </cell>
          <cell r="L2703">
            <v>-0.28000000000000003</v>
          </cell>
          <cell r="M2703">
            <v>1.1866666666666668</v>
          </cell>
          <cell r="N2703" t="str">
            <v>-</v>
          </cell>
          <cell r="O2703" t="str">
            <v>-</v>
          </cell>
          <cell r="P2703" t="str">
            <v>EMM</v>
          </cell>
          <cell r="Q2703" t="str">
            <v>-</v>
          </cell>
          <cell r="R2703" t="str">
            <v>-</v>
          </cell>
          <cell r="S2703" t="str">
            <v>-</v>
          </cell>
          <cell r="T2703" t="str">
            <v>-</v>
          </cell>
          <cell r="U2703">
            <v>43431</v>
          </cell>
          <cell r="V2703">
            <v>43496</v>
          </cell>
          <cell r="W2703">
            <v>43496</v>
          </cell>
          <cell r="X2703">
            <v>64</v>
          </cell>
          <cell r="Y2703">
            <v>43500</v>
          </cell>
          <cell r="Z2703">
            <v>4</v>
          </cell>
        </row>
        <row r="2704">
          <cell r="C2704">
            <v>5054</v>
          </cell>
          <cell r="D2704" t="str">
            <v>SITEL</v>
          </cell>
          <cell r="E2704">
            <v>2018</v>
          </cell>
          <cell r="F2704" t="str">
            <v>TA</v>
          </cell>
          <cell r="G2704" t="str">
            <v>1 x CAP8-125 TEDIS 24V/125V C/DIN</v>
          </cell>
          <cell r="H2704" t="str">
            <v>OF5047</v>
          </cell>
          <cell r="I2704">
            <v>6</v>
          </cell>
          <cell r="J2704">
            <v>1.5</v>
          </cell>
          <cell r="K2704">
            <v>0.55000000000000004</v>
          </cell>
          <cell r="L2704">
            <v>0.95</v>
          </cell>
          <cell r="M2704">
            <v>0.3666666666666667</v>
          </cell>
          <cell r="N2704" t="str">
            <v>-</v>
          </cell>
          <cell r="O2704" t="str">
            <v>-</v>
          </cell>
          <cell r="P2704" t="str">
            <v>EMM</v>
          </cell>
          <cell r="Q2704" t="str">
            <v>-</v>
          </cell>
          <cell r="R2704" t="str">
            <v>-</v>
          </cell>
          <cell r="S2704" t="str">
            <v>-</v>
          </cell>
          <cell r="T2704" t="str">
            <v>-</v>
          </cell>
          <cell r="U2704">
            <v>43431</v>
          </cell>
          <cell r="V2704">
            <v>43496</v>
          </cell>
          <cell r="W2704">
            <v>43496</v>
          </cell>
          <cell r="X2704">
            <v>64</v>
          </cell>
          <cell r="Y2704">
            <v>43500</v>
          </cell>
          <cell r="Z2704">
            <v>4</v>
          </cell>
        </row>
        <row r="2705">
          <cell r="C2705">
            <v>5055</v>
          </cell>
          <cell r="D2705" t="str">
            <v>EAECEU</v>
          </cell>
          <cell r="E2705">
            <v>2018</v>
          </cell>
          <cell r="F2705" t="str">
            <v>OB</v>
          </cell>
          <cell r="G2705" t="str">
            <v>SW CALPER-BT v1.0</v>
          </cell>
          <cell r="H2705" t="str">
            <v>OF2300</v>
          </cell>
          <cell r="I2705"/>
          <cell r="J2705">
            <v>40</v>
          </cell>
          <cell r="K2705">
            <v>0</v>
          </cell>
          <cell r="L2705">
            <v>40</v>
          </cell>
          <cell r="M2705">
            <v>0</v>
          </cell>
          <cell r="N2705" t="str">
            <v>-</v>
          </cell>
          <cell r="O2705" t="str">
            <v>-</v>
          </cell>
          <cell r="P2705" t="str">
            <v>-</v>
          </cell>
          <cell r="Q2705" t="str">
            <v>-</v>
          </cell>
          <cell r="R2705" t="str">
            <v>TRS</v>
          </cell>
          <cell r="S2705" t="str">
            <v>-</v>
          </cell>
          <cell r="T2705" t="str">
            <v>-</v>
          </cell>
          <cell r="U2705">
            <v>43431</v>
          </cell>
          <cell r="V2705">
            <v>43465</v>
          </cell>
          <cell r="W2705">
            <v>43465</v>
          </cell>
          <cell r="X2705">
            <v>34</v>
          </cell>
          <cell r="Y2705"/>
          <cell r="Z2705" t="str">
            <v/>
          </cell>
        </row>
        <row r="2706">
          <cell r="C2706">
            <v>5056</v>
          </cell>
          <cell r="D2706" t="str">
            <v>ELDICE</v>
          </cell>
          <cell r="E2706">
            <v>2018</v>
          </cell>
          <cell r="F2706" t="str">
            <v>OB</v>
          </cell>
          <cell r="G2706" t="str">
            <v>CC SCADA TEDIS.Net CENTELLES v3.0</v>
          </cell>
          <cell r="H2706" t="str">
            <v>IND</v>
          </cell>
          <cell r="I2706"/>
          <cell r="J2706">
            <v>11</v>
          </cell>
          <cell r="K2706">
            <v>0</v>
          </cell>
          <cell r="L2706">
            <v>11</v>
          </cell>
          <cell r="M2706">
            <v>0</v>
          </cell>
          <cell r="N2706" t="str">
            <v>-</v>
          </cell>
          <cell r="O2706" t="str">
            <v>-</v>
          </cell>
          <cell r="P2706" t="str">
            <v>-</v>
          </cell>
          <cell r="Q2706" t="str">
            <v>-</v>
          </cell>
          <cell r="R2706" t="str">
            <v>EDC</v>
          </cell>
          <cell r="S2706" t="str">
            <v>-</v>
          </cell>
          <cell r="T2706" t="str">
            <v>-</v>
          </cell>
          <cell r="U2706">
            <v>43431</v>
          </cell>
          <cell r="V2706">
            <v>43524</v>
          </cell>
          <cell r="W2706">
            <v>43524</v>
          </cell>
          <cell r="X2706">
            <v>91</v>
          </cell>
          <cell r="Y2706"/>
          <cell r="Z2706" t="str">
            <v/>
          </cell>
        </row>
        <row r="2707">
          <cell r="C2707">
            <v>5057</v>
          </cell>
          <cell r="D2707" t="str">
            <v>DELGIC</v>
          </cell>
          <cell r="E2707">
            <v>2018</v>
          </cell>
          <cell r="F2707" t="str">
            <v>TA</v>
          </cell>
          <cell r="G2707" t="str">
            <v>CC SCADA TEDIS.Net DELGICHI v1.0</v>
          </cell>
          <cell r="H2707" t="str">
            <v>IND</v>
          </cell>
          <cell r="I2707"/>
          <cell r="J2707">
            <v>53</v>
          </cell>
          <cell r="K2707">
            <v>25.91</v>
          </cell>
          <cell r="L2707">
            <v>27.09</v>
          </cell>
          <cell r="M2707">
            <v>0.48886792452830191</v>
          </cell>
          <cell r="N2707" t="str">
            <v>-</v>
          </cell>
          <cell r="O2707" t="str">
            <v>-</v>
          </cell>
          <cell r="P2707" t="str">
            <v>-</v>
          </cell>
          <cell r="Q2707" t="str">
            <v>-</v>
          </cell>
          <cell r="R2707" t="str">
            <v>-</v>
          </cell>
          <cell r="S2707" t="str">
            <v>-</v>
          </cell>
          <cell r="T2707" t="str">
            <v>-</v>
          </cell>
          <cell r="U2707">
            <v>43447</v>
          </cell>
          <cell r="V2707">
            <v>43496</v>
          </cell>
          <cell r="W2707">
            <v>43496</v>
          </cell>
          <cell r="X2707">
            <v>48</v>
          </cell>
          <cell r="Y2707">
            <v>43578</v>
          </cell>
          <cell r="Z2707">
            <v>83</v>
          </cell>
        </row>
        <row r="2708">
          <cell r="C2708">
            <v>5058</v>
          </cell>
          <cell r="D2708" t="str">
            <v>MOELCU</v>
          </cell>
          <cell r="E2708">
            <v>2018</v>
          </cell>
          <cell r="F2708" t="str">
            <v>TA</v>
          </cell>
          <cell r="G2708" t="str">
            <v>CC SCADA TEDIS.Net BERMEJALES v2.0</v>
          </cell>
          <cell r="H2708" t="str">
            <v>OF4868</v>
          </cell>
          <cell r="I2708"/>
          <cell r="J2708">
            <v>6</v>
          </cell>
          <cell r="K2708">
            <v>21.5</v>
          </cell>
          <cell r="L2708">
            <v>-15.5</v>
          </cell>
          <cell r="M2708">
            <v>3.5833333333333335</v>
          </cell>
          <cell r="N2708" t="str">
            <v>-</v>
          </cell>
          <cell r="O2708" t="str">
            <v>-</v>
          </cell>
          <cell r="P2708" t="str">
            <v>-</v>
          </cell>
          <cell r="Q2708" t="str">
            <v>AP</v>
          </cell>
          <cell r="R2708" t="str">
            <v>-</v>
          </cell>
          <cell r="S2708" t="str">
            <v>-</v>
          </cell>
          <cell r="T2708" t="str">
            <v>-</v>
          </cell>
          <cell r="U2708">
            <v>43446</v>
          </cell>
          <cell r="V2708">
            <v>43462</v>
          </cell>
          <cell r="W2708">
            <v>43872</v>
          </cell>
          <cell r="X2708">
            <v>16</v>
          </cell>
          <cell r="Y2708">
            <v>43872</v>
          </cell>
          <cell r="Z2708">
            <v>0</v>
          </cell>
        </row>
        <row r="2709">
          <cell r="C2709">
            <v>5059</v>
          </cell>
          <cell r="D2709" t="str">
            <v>DIELES</v>
          </cell>
          <cell r="E2709">
            <v>2018</v>
          </cell>
          <cell r="F2709" t="str">
            <v>TA</v>
          </cell>
          <cell r="G2709" t="str">
            <v>RTU CT-5 DIELESUR v1.1</v>
          </cell>
          <cell r="H2709" t="str">
            <v>PPAL</v>
          </cell>
          <cell r="I2709"/>
          <cell r="J2709">
            <v>26.5</v>
          </cell>
          <cell r="K2709">
            <v>37.53</v>
          </cell>
          <cell r="L2709">
            <v>-11.030000000000001</v>
          </cell>
          <cell r="M2709">
            <v>1.4162264150943398</v>
          </cell>
          <cell r="N2709" t="str">
            <v>-</v>
          </cell>
          <cell r="O2709" t="str">
            <v>-</v>
          </cell>
          <cell r="P2709" t="str">
            <v>-</v>
          </cell>
          <cell r="Q2709" t="str">
            <v>JMG</v>
          </cell>
          <cell r="R2709" t="str">
            <v>-</v>
          </cell>
          <cell r="S2709" t="str">
            <v>-</v>
          </cell>
          <cell r="T2709" t="str">
            <v>-</v>
          </cell>
          <cell r="U2709">
            <v>43452</v>
          </cell>
          <cell r="V2709">
            <v>43524</v>
          </cell>
          <cell r="W2709">
            <v>43524</v>
          </cell>
          <cell r="X2709">
            <v>70</v>
          </cell>
          <cell r="Y2709">
            <v>43579</v>
          </cell>
          <cell r="Z2709">
            <v>54</v>
          </cell>
        </row>
        <row r="2710">
          <cell r="C2710">
            <v>5060</v>
          </cell>
          <cell r="D2710" t="str">
            <v>DIELES</v>
          </cell>
          <cell r="E2710">
            <v>2018</v>
          </cell>
          <cell r="F2710" t="str">
            <v>TA</v>
          </cell>
          <cell r="G2710" t="str">
            <v>RTU CT-6 DIELESUR v1.1</v>
          </cell>
          <cell r="H2710" t="str">
            <v>PPAL</v>
          </cell>
          <cell r="I2710"/>
          <cell r="J2710">
            <v>26.5</v>
          </cell>
          <cell r="K2710">
            <v>37.549999999999997</v>
          </cell>
          <cell r="L2710">
            <v>-11.049999999999997</v>
          </cell>
          <cell r="M2710">
            <v>1.4169811320754715</v>
          </cell>
          <cell r="N2710" t="str">
            <v>-</v>
          </cell>
          <cell r="O2710" t="str">
            <v>-</v>
          </cell>
          <cell r="P2710" t="str">
            <v>-</v>
          </cell>
          <cell r="Q2710" t="str">
            <v>JMG</v>
          </cell>
          <cell r="R2710" t="str">
            <v>-</v>
          </cell>
          <cell r="S2710" t="str">
            <v>-</v>
          </cell>
          <cell r="T2710" t="str">
            <v>-</v>
          </cell>
          <cell r="U2710">
            <v>43452</v>
          </cell>
          <cell r="V2710">
            <v>43524</v>
          </cell>
          <cell r="W2710">
            <v>43524</v>
          </cell>
          <cell r="X2710">
            <v>70</v>
          </cell>
          <cell r="Y2710">
            <v>43579</v>
          </cell>
          <cell r="Z2710">
            <v>54</v>
          </cell>
        </row>
        <row r="2711">
          <cell r="C2711">
            <v>5061</v>
          </cell>
          <cell r="D2711" t="str">
            <v>DIELES</v>
          </cell>
          <cell r="E2711">
            <v>2018</v>
          </cell>
          <cell r="F2711" t="str">
            <v>TA</v>
          </cell>
          <cell r="G2711" t="str">
            <v>RTU CT-7 DIELESUR v1.1</v>
          </cell>
          <cell r="H2711" t="str">
            <v>PPAL</v>
          </cell>
          <cell r="I2711"/>
          <cell r="J2711">
            <v>26.5</v>
          </cell>
          <cell r="K2711">
            <v>37.450000000000003</v>
          </cell>
          <cell r="L2711">
            <v>-10.950000000000003</v>
          </cell>
          <cell r="M2711">
            <v>1.4132075471698113</v>
          </cell>
          <cell r="N2711" t="str">
            <v>-</v>
          </cell>
          <cell r="O2711" t="str">
            <v>-</v>
          </cell>
          <cell r="P2711" t="str">
            <v>-</v>
          </cell>
          <cell r="Q2711" t="str">
            <v>JMG</v>
          </cell>
          <cell r="R2711" t="str">
            <v>-</v>
          </cell>
          <cell r="S2711" t="str">
            <v>-</v>
          </cell>
          <cell r="T2711" t="str">
            <v>-</v>
          </cell>
          <cell r="U2711">
            <v>43452</v>
          </cell>
          <cell r="V2711">
            <v>43524</v>
          </cell>
          <cell r="W2711">
            <v>43524</v>
          </cell>
          <cell r="X2711">
            <v>70</v>
          </cell>
          <cell r="Y2711">
            <v>43579</v>
          </cell>
          <cell r="Z2711">
            <v>54</v>
          </cell>
        </row>
        <row r="2712">
          <cell r="C2712">
            <v>5062</v>
          </cell>
          <cell r="D2712" t="str">
            <v>DIELES</v>
          </cell>
          <cell r="E2712">
            <v>2018</v>
          </cell>
          <cell r="F2712" t="str">
            <v>TA</v>
          </cell>
          <cell r="G2712" t="str">
            <v>RTU CT-8 DIELESUR v1.1</v>
          </cell>
          <cell r="H2712" t="str">
            <v>PPAL</v>
          </cell>
          <cell r="I2712"/>
          <cell r="J2712">
            <v>26.5</v>
          </cell>
          <cell r="K2712">
            <v>37.43</v>
          </cell>
          <cell r="L2712">
            <v>-10.93</v>
          </cell>
          <cell r="M2712">
            <v>1.4124528301886792</v>
          </cell>
          <cell r="N2712" t="str">
            <v>-</v>
          </cell>
          <cell r="O2712" t="str">
            <v>-</v>
          </cell>
          <cell r="P2712" t="str">
            <v>-</v>
          </cell>
          <cell r="Q2712" t="str">
            <v>JMG</v>
          </cell>
          <cell r="R2712" t="str">
            <v>-</v>
          </cell>
          <cell r="S2712" t="str">
            <v>-</v>
          </cell>
          <cell r="T2712" t="str">
            <v>-</v>
          </cell>
          <cell r="U2712">
            <v>43452</v>
          </cell>
          <cell r="V2712">
            <v>43524</v>
          </cell>
          <cell r="W2712">
            <v>43524</v>
          </cell>
          <cell r="X2712">
            <v>70</v>
          </cell>
          <cell r="Y2712">
            <v>43579</v>
          </cell>
          <cell r="Z2712">
            <v>54</v>
          </cell>
        </row>
        <row r="2713">
          <cell r="C2713">
            <v>5063</v>
          </cell>
          <cell r="D2713" t="str">
            <v>DIELES</v>
          </cell>
          <cell r="E2713">
            <v>2018</v>
          </cell>
          <cell r="F2713" t="str">
            <v>TA</v>
          </cell>
          <cell r="G2713" t="str">
            <v>Inst. y PEM RTU CT CERVANTES v1.1</v>
          </cell>
          <cell r="H2713" t="str">
            <v>OF5059</v>
          </cell>
          <cell r="I2713"/>
          <cell r="J2713">
            <v>14.5</v>
          </cell>
          <cell r="K2713">
            <v>4.42</v>
          </cell>
          <cell r="L2713">
            <v>10.08</v>
          </cell>
          <cell r="M2713">
            <v>0.30482758620689654</v>
          </cell>
          <cell r="N2713" t="str">
            <v>-</v>
          </cell>
          <cell r="O2713" t="str">
            <v>-</v>
          </cell>
          <cell r="P2713" t="str">
            <v>-</v>
          </cell>
          <cell r="Q2713" t="str">
            <v>JMG</v>
          </cell>
          <cell r="R2713" t="str">
            <v>-</v>
          </cell>
          <cell r="S2713" t="str">
            <v>-</v>
          </cell>
          <cell r="T2713" t="str">
            <v>-</v>
          </cell>
          <cell r="U2713">
            <v>43452</v>
          </cell>
          <cell r="V2713">
            <v>43555</v>
          </cell>
          <cell r="W2713">
            <v>43864</v>
          </cell>
          <cell r="X2713">
            <v>103</v>
          </cell>
          <cell r="Y2713">
            <v>43864</v>
          </cell>
          <cell r="Z2713">
            <v>0</v>
          </cell>
        </row>
        <row r="2714">
          <cell r="C2714">
            <v>5064</v>
          </cell>
          <cell r="D2714" t="str">
            <v>DIELES</v>
          </cell>
          <cell r="E2714">
            <v>2018</v>
          </cell>
          <cell r="F2714" t="str">
            <v>OB</v>
          </cell>
          <cell r="G2714" t="str">
            <v>Inst. y PEM RTU CT PILON v1.1</v>
          </cell>
          <cell r="H2714" t="str">
            <v>OF5060</v>
          </cell>
          <cell r="I2714"/>
          <cell r="J2714">
            <v>14.5</v>
          </cell>
          <cell r="K2714">
            <v>0</v>
          </cell>
          <cell r="L2714">
            <v>14.5</v>
          </cell>
          <cell r="M2714">
            <v>0</v>
          </cell>
          <cell r="N2714" t="str">
            <v>-</v>
          </cell>
          <cell r="O2714" t="str">
            <v>-</v>
          </cell>
          <cell r="P2714" t="str">
            <v>-</v>
          </cell>
          <cell r="Q2714" t="str">
            <v>JMG</v>
          </cell>
          <cell r="R2714" t="str">
            <v>-</v>
          </cell>
          <cell r="S2714" t="str">
            <v>-</v>
          </cell>
          <cell r="T2714" t="str">
            <v>-</v>
          </cell>
          <cell r="U2714">
            <v>43452</v>
          </cell>
          <cell r="V2714">
            <v>43555</v>
          </cell>
          <cell r="W2714">
            <v>43555</v>
          </cell>
          <cell r="X2714">
            <v>103</v>
          </cell>
          <cell r="Y2714"/>
          <cell r="Z2714" t="str">
            <v/>
          </cell>
        </row>
        <row r="2715">
          <cell r="C2715">
            <v>5065</v>
          </cell>
          <cell r="D2715" t="str">
            <v>DIELES</v>
          </cell>
          <cell r="E2715">
            <v>2018</v>
          </cell>
          <cell r="F2715" t="str">
            <v>TA</v>
          </cell>
          <cell r="G2715" t="str">
            <v>Inst. y PEM RTU CT LA GUIJARROSA v1.1</v>
          </cell>
          <cell r="H2715" t="str">
            <v>OF5061</v>
          </cell>
          <cell r="I2715"/>
          <cell r="J2715">
            <v>14.5</v>
          </cell>
          <cell r="K2715">
            <v>4.42</v>
          </cell>
          <cell r="L2715">
            <v>10.08</v>
          </cell>
          <cell r="M2715">
            <v>0.30482758620689654</v>
          </cell>
          <cell r="N2715" t="str">
            <v>-</v>
          </cell>
          <cell r="O2715" t="str">
            <v>-</v>
          </cell>
          <cell r="P2715" t="str">
            <v>-</v>
          </cell>
          <cell r="Q2715" t="str">
            <v>JMG</v>
          </cell>
          <cell r="R2715" t="str">
            <v>-</v>
          </cell>
          <cell r="S2715" t="str">
            <v>-</v>
          </cell>
          <cell r="T2715" t="str">
            <v>-</v>
          </cell>
          <cell r="U2715">
            <v>43452</v>
          </cell>
          <cell r="V2715">
            <v>43555</v>
          </cell>
          <cell r="W2715">
            <v>43864</v>
          </cell>
          <cell r="X2715">
            <v>103</v>
          </cell>
          <cell r="Y2715">
            <v>43864</v>
          </cell>
          <cell r="Z2715">
            <v>0</v>
          </cell>
        </row>
        <row r="2716">
          <cell r="C2716">
            <v>5066</v>
          </cell>
          <cell r="D2716" t="str">
            <v>DIELES</v>
          </cell>
          <cell r="E2716">
            <v>2018</v>
          </cell>
          <cell r="F2716" t="str">
            <v>TA</v>
          </cell>
          <cell r="G2716" t="str">
            <v>Inst. y PEM RTU CT LA PAZ v1.1</v>
          </cell>
          <cell r="H2716" t="str">
            <v>OF5062</v>
          </cell>
          <cell r="I2716"/>
          <cell r="J2716">
            <v>14.5</v>
          </cell>
          <cell r="K2716">
            <v>4.67</v>
          </cell>
          <cell r="L2716">
            <v>9.83</v>
          </cell>
          <cell r="M2716">
            <v>0.3220689655172414</v>
          </cell>
          <cell r="N2716" t="str">
            <v>-</v>
          </cell>
          <cell r="O2716" t="str">
            <v>-</v>
          </cell>
          <cell r="P2716" t="str">
            <v>-</v>
          </cell>
          <cell r="Q2716" t="str">
            <v>JMG</v>
          </cell>
          <cell r="R2716" t="str">
            <v>-</v>
          </cell>
          <cell r="S2716" t="str">
            <v>-</v>
          </cell>
          <cell r="T2716" t="str">
            <v>-</v>
          </cell>
          <cell r="U2716">
            <v>43452</v>
          </cell>
          <cell r="V2716">
            <v>43555</v>
          </cell>
          <cell r="W2716">
            <v>43864</v>
          </cell>
          <cell r="X2716">
            <v>103</v>
          </cell>
          <cell r="Y2716">
            <v>43864</v>
          </cell>
          <cell r="Z2716">
            <v>0</v>
          </cell>
        </row>
        <row r="2717">
          <cell r="C2717">
            <v>5067</v>
          </cell>
          <cell r="D2717" t="str">
            <v>COAUEU</v>
          </cell>
          <cell r="E2717">
            <v>2018</v>
          </cell>
          <cell r="F2717" t="str">
            <v>OB</v>
          </cell>
          <cell r="G2717" t="str">
            <v>EUROTRONIC Desenvolupament SW App Movil v1.0</v>
          </cell>
          <cell r="H2717" t="str">
            <v>PPAL</v>
          </cell>
          <cell r="I2717"/>
          <cell r="J2717">
            <v>482</v>
          </cell>
          <cell r="K2717">
            <v>0</v>
          </cell>
          <cell r="L2717">
            <v>482</v>
          </cell>
          <cell r="M2717">
            <v>0</v>
          </cell>
          <cell r="N2717" t="str">
            <v>-</v>
          </cell>
          <cell r="O2717" t="str">
            <v>-</v>
          </cell>
          <cell r="P2717" t="str">
            <v>-</v>
          </cell>
          <cell r="Q2717" t="str">
            <v>-</v>
          </cell>
          <cell r="R2717" t="str">
            <v>AP</v>
          </cell>
          <cell r="S2717" t="str">
            <v>-</v>
          </cell>
          <cell r="T2717" t="str">
            <v>-</v>
          </cell>
          <cell r="U2717">
            <v>43455</v>
          </cell>
          <cell r="V2717">
            <v>43759</v>
          </cell>
          <cell r="W2717">
            <v>43759</v>
          </cell>
          <cell r="X2717">
            <v>300</v>
          </cell>
          <cell r="Y2717"/>
          <cell r="Z2717" t="str">
            <v/>
          </cell>
        </row>
        <row r="2718">
          <cell r="C2718">
            <v>5068</v>
          </cell>
          <cell r="D2718" t="str">
            <v>COAUEU</v>
          </cell>
          <cell r="E2718">
            <v>2018</v>
          </cell>
          <cell r="F2718" t="str">
            <v>OB</v>
          </cell>
          <cell r="G2718" t="str">
            <v>EUROTRONIC Desenvolupament SW Servidor v1.0</v>
          </cell>
          <cell r="H2718" t="str">
            <v>OF5067</v>
          </cell>
          <cell r="I2718"/>
          <cell r="J2718">
            <v>80</v>
          </cell>
          <cell r="K2718">
            <v>0</v>
          </cell>
          <cell r="L2718">
            <v>80</v>
          </cell>
          <cell r="M2718">
            <v>0</v>
          </cell>
          <cell r="N2718" t="str">
            <v>-</v>
          </cell>
          <cell r="O2718" t="str">
            <v>-</v>
          </cell>
          <cell r="P2718" t="str">
            <v>-</v>
          </cell>
          <cell r="Q2718" t="str">
            <v>-</v>
          </cell>
          <cell r="R2718" t="str">
            <v>AP</v>
          </cell>
          <cell r="S2718" t="str">
            <v>-</v>
          </cell>
          <cell r="T2718" t="str">
            <v>-</v>
          </cell>
          <cell r="U2718">
            <v>43455</v>
          </cell>
          <cell r="V2718">
            <v>43759</v>
          </cell>
          <cell r="W2718">
            <v>43759</v>
          </cell>
          <cell r="X2718">
            <v>300</v>
          </cell>
          <cell r="Y2718"/>
          <cell r="Z2718" t="str">
            <v/>
          </cell>
        </row>
        <row r="2719">
          <cell r="C2719">
            <v>5069</v>
          </cell>
          <cell r="D2719" t="str">
            <v>EMSA</v>
          </cell>
          <cell r="E2719">
            <v>2018</v>
          </cell>
          <cell r="F2719" t="str">
            <v>TA</v>
          </cell>
          <cell r="G2719" t="str">
            <v>RTU S.E. MAS DE LAS MATAS v4.0</v>
          </cell>
          <cell r="H2719" t="str">
            <v>IND</v>
          </cell>
          <cell r="I2719"/>
          <cell r="J2719">
            <v>17</v>
          </cell>
          <cell r="K2719">
            <v>54</v>
          </cell>
          <cell r="L2719">
            <v>-37</v>
          </cell>
          <cell r="M2719">
            <v>3.1764705882352939</v>
          </cell>
          <cell r="N2719" t="str">
            <v>-</v>
          </cell>
          <cell r="O2719" t="str">
            <v>-</v>
          </cell>
          <cell r="P2719" t="str">
            <v>-</v>
          </cell>
          <cell r="Q2719" t="str">
            <v>JMG</v>
          </cell>
          <cell r="R2719" t="str">
            <v>-</v>
          </cell>
          <cell r="S2719" t="str">
            <v>-</v>
          </cell>
          <cell r="T2719" t="str">
            <v>-</v>
          </cell>
          <cell r="U2719">
            <v>43464</v>
          </cell>
          <cell r="V2719">
            <v>43496</v>
          </cell>
          <cell r="W2719">
            <v>44004</v>
          </cell>
          <cell r="X2719">
            <v>30</v>
          </cell>
          <cell r="Y2719">
            <v>44004</v>
          </cell>
          <cell r="Z2719">
            <v>0</v>
          </cell>
        </row>
        <row r="2720">
          <cell r="C2720">
            <v>5070</v>
          </cell>
          <cell r="D2720" t="str">
            <v>SITEL</v>
          </cell>
          <cell r="E2720">
            <v>2018</v>
          </cell>
          <cell r="F2720" t="str">
            <v>TA</v>
          </cell>
          <cell r="G2720" t="str">
            <v>1 x Manguera COM CAP16 - MOXA nPort-5110</v>
          </cell>
          <cell r="H2720" t="str">
            <v>OF5069</v>
          </cell>
          <cell r="I2720"/>
          <cell r="J2720">
            <v>0.33</v>
          </cell>
          <cell r="K2720">
            <v>0.5</v>
          </cell>
          <cell r="L2720">
            <v>-0.16999999999999998</v>
          </cell>
          <cell r="M2720">
            <v>1.5151515151515151</v>
          </cell>
          <cell r="N2720" t="str">
            <v>-</v>
          </cell>
          <cell r="O2720" t="str">
            <v>-</v>
          </cell>
          <cell r="P2720" t="str">
            <v>EMM</v>
          </cell>
          <cell r="Q2720" t="str">
            <v>-</v>
          </cell>
          <cell r="R2720" t="str">
            <v>-</v>
          </cell>
          <cell r="S2720" t="str">
            <v>-</v>
          </cell>
          <cell r="T2720" t="str">
            <v>-</v>
          </cell>
          <cell r="U2720">
            <v>43464</v>
          </cell>
          <cell r="V2720">
            <v>43496</v>
          </cell>
          <cell r="W2720">
            <v>43496</v>
          </cell>
          <cell r="X2720">
            <v>30</v>
          </cell>
          <cell r="Y2720">
            <v>43616</v>
          </cell>
          <cell r="Z2720">
            <v>120</v>
          </cell>
        </row>
        <row r="2721">
          <cell r="C2721"/>
          <cell r="D2721"/>
          <cell r="E2721"/>
          <cell r="F2721"/>
          <cell r="G2721"/>
          <cell r="H2721"/>
          <cell r="I2721"/>
          <cell r="J2721">
            <v>953.33</v>
          </cell>
          <cell r="K2721">
            <v>385.57000000000005</v>
          </cell>
          <cell r="L2721">
            <v>567.76</v>
          </cell>
          <cell r="M2721"/>
          <cell r="N2721"/>
          <cell r="O2721"/>
          <cell r="P2721"/>
          <cell r="Q2721"/>
          <cell r="R2721"/>
          <cell r="S2721"/>
          <cell r="T2721"/>
          <cell r="U2721"/>
          <cell r="V2721"/>
          <cell r="W2721"/>
          <cell r="X2721"/>
          <cell r="Y2721"/>
          <cell r="Z2721">
            <v>395</v>
          </cell>
        </row>
        <row r="2722">
          <cell r="M2722"/>
          <cell r="N2722"/>
          <cell r="O2722"/>
          <cell r="P2722"/>
          <cell r="Q2722"/>
          <cell r="R2722"/>
          <cell r="S2722"/>
          <cell r="T2722"/>
          <cell r="U2722"/>
          <cell r="V2722"/>
          <cell r="W2722"/>
          <cell r="X2722"/>
          <cell r="Y2722"/>
          <cell r="Z2722"/>
        </row>
        <row r="2723">
          <cell r="D2723"/>
          <cell r="E2723"/>
          <cell r="F2723"/>
          <cell r="G2723"/>
          <cell r="H2723"/>
          <cell r="I2723"/>
          <cell r="J2723"/>
          <cell r="K2723"/>
          <cell r="M2723"/>
          <cell r="N2723"/>
          <cell r="O2723"/>
          <cell r="P2723"/>
          <cell r="Q2723"/>
          <cell r="R2723"/>
          <cell r="S2723"/>
          <cell r="T2723"/>
          <cell r="U2723"/>
          <cell r="V2723"/>
          <cell r="W2723"/>
          <cell r="X2723"/>
          <cell r="Y2723"/>
          <cell r="Z2723"/>
        </row>
        <row r="2724">
          <cell r="D2724"/>
          <cell r="E2724"/>
          <cell r="F2724"/>
          <cell r="G2724"/>
          <cell r="H2724"/>
          <cell r="I2724"/>
          <cell r="J2724"/>
          <cell r="K2724"/>
          <cell r="N2724" t="str">
            <v>APROVISIONAMENTS</v>
          </cell>
          <cell r="O2724" t="str">
            <v>ADMINISTRACIO</v>
          </cell>
          <cell r="P2724" t="str">
            <v>OPERACIONS</v>
          </cell>
          <cell r="Q2724" t="str">
            <v>IMPLEMENTACIO</v>
          </cell>
          <cell r="R2724" t="str">
            <v>DESENVOLUPAMENT</v>
          </cell>
          <cell r="S2724" t="str">
            <v>COMERCIAL</v>
          </cell>
          <cell r="T2724" t="str">
            <v>CONSUL.TELCOMUNIC.</v>
          </cell>
          <cell r="U2724"/>
          <cell r="Z2724"/>
        </row>
        <row r="2725">
          <cell r="N2725"/>
          <cell r="O2725"/>
          <cell r="P2725"/>
          <cell r="Q2725"/>
          <cell r="R2725"/>
          <cell r="S2725"/>
          <cell r="T2725"/>
          <cell r="U2725"/>
          <cell r="Z2725"/>
        </row>
        <row r="2726">
          <cell r="N2726"/>
          <cell r="O2726"/>
          <cell r="P2726"/>
          <cell r="Q2726"/>
          <cell r="R2726"/>
          <cell r="S2726"/>
          <cell r="T2726"/>
          <cell r="U2726"/>
          <cell r="Z2726"/>
        </row>
        <row r="2727">
          <cell r="N2727"/>
          <cell r="O2727"/>
          <cell r="P2727"/>
          <cell r="Q2727"/>
          <cell r="R2727"/>
          <cell r="S2727"/>
          <cell r="T2727"/>
          <cell r="U2727"/>
          <cell r="Z2727"/>
        </row>
        <row r="2728">
          <cell r="E2728"/>
          <cell r="F2728"/>
          <cell r="G2728"/>
          <cell r="H2728"/>
          <cell r="I2728"/>
          <cell r="J2728"/>
          <cell r="K2728"/>
          <cell r="L2728"/>
          <cell r="M2728"/>
          <cell r="N2728"/>
          <cell r="O2728"/>
          <cell r="P2728"/>
          <cell r="Q2728"/>
          <cell r="R2728"/>
          <cell r="S2728"/>
          <cell r="T2728"/>
          <cell r="U2728"/>
          <cell r="Z2728"/>
        </row>
        <row r="2729">
          <cell r="E2729" t="str">
            <v>Projectes (EXTERNS) en curs 2.018</v>
          </cell>
          <cell r="F2729"/>
          <cell r="G2729"/>
          <cell r="H2729"/>
          <cell r="I2729"/>
          <cell r="J2729"/>
          <cell r="K2729"/>
          <cell r="L2729"/>
          <cell r="M2729"/>
          <cell r="N2729"/>
          <cell r="O2729"/>
          <cell r="P2729"/>
          <cell r="Q2729"/>
          <cell r="R2729"/>
          <cell r="S2729"/>
          <cell r="T2729"/>
          <cell r="U2729"/>
          <cell r="Z2729"/>
        </row>
        <row r="2730">
          <cell r="N2730"/>
          <cell r="O2730"/>
          <cell r="P2730"/>
          <cell r="Q2730"/>
          <cell r="R2730"/>
          <cell r="S2730"/>
          <cell r="T2730"/>
          <cell r="U2730"/>
          <cell r="Z2730"/>
        </row>
        <row r="2731">
          <cell r="C2731"/>
          <cell r="D2731"/>
          <cell r="E2731"/>
          <cell r="F2731"/>
          <cell r="G2731"/>
          <cell r="H2731"/>
          <cell r="I2731"/>
          <cell r="J2731"/>
          <cell r="K2731"/>
          <cell r="L2731"/>
          <cell r="M2731"/>
          <cell r="N2731"/>
          <cell r="O2731"/>
          <cell r="P2731"/>
          <cell r="Q2731"/>
          <cell r="R2731"/>
          <cell r="S2731"/>
          <cell r="T2731"/>
          <cell r="U2731"/>
          <cell r="V2731"/>
          <cell r="W2731"/>
          <cell r="X2731"/>
          <cell r="Y2731"/>
          <cell r="Z2731"/>
        </row>
        <row r="2732">
          <cell r="C2732" t="str">
            <v>OF</v>
          </cell>
          <cell r="D2732" t="str">
            <v>CLIENT</v>
          </cell>
          <cell r="E2732" t="str">
            <v>ANY</v>
          </cell>
          <cell r="F2732" t="str">
            <v>STATUS</v>
          </cell>
          <cell r="G2732" t="str">
            <v>PROJECTE</v>
          </cell>
          <cell r="H2732" t="str">
            <v>TIPUS OF o DEPENDENCIA</v>
          </cell>
          <cell r="I2732"/>
          <cell r="J2732" t="str">
            <v>PREV</v>
          </cell>
          <cell r="K2732" t="str">
            <v>TOTAL</v>
          </cell>
          <cell r="L2732" t="str">
            <v>DESV</v>
          </cell>
          <cell r="M2732" t="str">
            <v>AVANÇ</v>
          </cell>
          <cell r="N2732" t="str">
            <v>DPT. IMPLICATS</v>
          </cell>
          <cell r="O2732"/>
          <cell r="P2732"/>
          <cell r="Q2732"/>
          <cell r="R2732"/>
          <cell r="S2732"/>
          <cell r="T2732"/>
          <cell r="U2732" t="str">
            <v>DATA</v>
          </cell>
          <cell r="V2732" t="str">
            <v>DATA</v>
          </cell>
          <cell r="W2732" t="str">
            <v>DATA</v>
          </cell>
          <cell r="X2732" t="str">
            <v>DURADA</v>
          </cell>
          <cell r="Y2732" t="str">
            <v>DATA</v>
          </cell>
          <cell r="Z2732" t="str">
            <v>DESVIAC.</v>
          </cell>
        </row>
        <row r="2733">
          <cell r="C2733"/>
          <cell r="D2733"/>
          <cell r="E2733"/>
          <cell r="F2733"/>
          <cell r="G2733"/>
          <cell r="H2733"/>
          <cell r="I2733"/>
          <cell r="J2733"/>
          <cell r="K2733" t="str">
            <v>REAL</v>
          </cell>
          <cell r="L2733"/>
          <cell r="M2733"/>
          <cell r="N2733"/>
          <cell r="O2733"/>
          <cell r="P2733"/>
          <cell r="Q2733"/>
          <cell r="R2733"/>
          <cell r="S2733"/>
          <cell r="T2733"/>
          <cell r="U2733" t="str">
            <v>INICI</v>
          </cell>
          <cell r="V2733" t="str">
            <v>ENTREGA</v>
          </cell>
          <cell r="W2733" t="str">
            <v>REVISADA</v>
          </cell>
          <cell r="X2733"/>
          <cell r="Y2733" t="str">
            <v>ACCEP.</v>
          </cell>
          <cell r="Z2733"/>
        </row>
        <row r="2734">
          <cell r="C2734"/>
          <cell r="D2734"/>
          <cell r="E2734"/>
          <cell r="F2734"/>
          <cell r="G2734"/>
          <cell r="H2734"/>
          <cell r="I2734"/>
          <cell r="J2734"/>
          <cell r="K2734"/>
          <cell r="L2734"/>
          <cell r="M2734"/>
          <cell r="N2734"/>
          <cell r="O2734"/>
          <cell r="P2734"/>
          <cell r="Q2734"/>
          <cell r="R2734"/>
          <cell r="S2734"/>
          <cell r="T2734"/>
          <cell r="U2734"/>
          <cell r="V2734"/>
          <cell r="W2734"/>
          <cell r="X2734"/>
          <cell r="Y2734"/>
          <cell r="Z2734"/>
        </row>
        <row r="2735">
          <cell r="C2735">
            <v>5071</v>
          </cell>
          <cell r="D2735" t="str">
            <v>HIJOFE</v>
          </cell>
          <cell r="E2735">
            <v>2018</v>
          </cell>
          <cell r="F2735" t="str">
            <v>TA</v>
          </cell>
          <cell r="G2735" t="str">
            <v>MANTENIMENT SW SCADA TEDIS.Net J.FERRE 01/01/2.019 - 31/12/2.019</v>
          </cell>
          <cell r="H2735" t="str">
            <v>IND</v>
          </cell>
          <cell r="I2735"/>
          <cell r="J2735">
            <v>16</v>
          </cell>
          <cell r="K2735">
            <v>21</v>
          </cell>
          <cell r="L2735">
            <v>-5</v>
          </cell>
          <cell r="M2735">
            <v>1.3125</v>
          </cell>
          <cell r="N2735" t="str">
            <v>-</v>
          </cell>
          <cell r="O2735" t="str">
            <v>-</v>
          </cell>
          <cell r="P2735" t="str">
            <v>-</v>
          </cell>
          <cell r="Q2735" t="str">
            <v>JMG</v>
          </cell>
          <cell r="R2735" t="str">
            <v>-</v>
          </cell>
          <cell r="S2735" t="str">
            <v>-</v>
          </cell>
          <cell r="T2735" t="str">
            <v>-</v>
          </cell>
          <cell r="U2735">
            <v>43466</v>
          </cell>
          <cell r="V2735">
            <v>43830</v>
          </cell>
          <cell r="W2735">
            <v>43830</v>
          </cell>
          <cell r="X2735">
            <v>360</v>
          </cell>
          <cell r="Y2735">
            <v>43830</v>
          </cell>
          <cell r="Z2735">
            <v>0</v>
          </cell>
        </row>
        <row r="2736">
          <cell r="C2736">
            <v>5072</v>
          </cell>
          <cell r="D2736" t="str">
            <v>INPPOZ</v>
          </cell>
          <cell r="E2736">
            <v>2018</v>
          </cell>
          <cell r="F2736" t="str">
            <v>TA</v>
          </cell>
          <cell r="G2736" t="str">
            <v>MANTENIMENT SW SCADA TEDIS.Net INPECUARIAS 01/01/2.019 - 31/12/2.019</v>
          </cell>
          <cell r="H2736" t="str">
            <v>IND</v>
          </cell>
          <cell r="I2736"/>
          <cell r="J2736">
            <v>16</v>
          </cell>
          <cell r="K2736">
            <v>120</v>
          </cell>
          <cell r="L2736">
            <v>-104</v>
          </cell>
          <cell r="M2736">
            <v>7.5</v>
          </cell>
          <cell r="N2736" t="str">
            <v>-</v>
          </cell>
          <cell r="O2736" t="str">
            <v>-</v>
          </cell>
          <cell r="P2736" t="str">
            <v>-</v>
          </cell>
          <cell r="Q2736" t="str">
            <v>JMG</v>
          </cell>
          <cell r="R2736" t="str">
            <v>-</v>
          </cell>
          <cell r="S2736" t="str">
            <v>-</v>
          </cell>
          <cell r="T2736" t="str">
            <v>-</v>
          </cell>
          <cell r="U2736">
            <v>43466</v>
          </cell>
          <cell r="V2736">
            <v>43830</v>
          </cell>
          <cell r="W2736">
            <v>43830</v>
          </cell>
          <cell r="X2736">
            <v>360</v>
          </cell>
          <cell r="Y2736">
            <v>43830</v>
          </cell>
          <cell r="Z2736">
            <v>0</v>
          </cell>
        </row>
        <row r="2737">
          <cell r="C2737">
            <v>5073</v>
          </cell>
          <cell r="D2737" t="str">
            <v>ELECON</v>
          </cell>
          <cell r="E2737">
            <v>2018</v>
          </cell>
          <cell r="F2737" t="str">
            <v>TA</v>
          </cell>
          <cell r="G2737" t="str">
            <v>MANTENIMENT SW SCADA TEDIS.Net CONILENSE 01/01/2.019 - 31/12/2.019</v>
          </cell>
          <cell r="H2737" t="str">
            <v>IND</v>
          </cell>
          <cell r="I2737"/>
          <cell r="J2737">
            <v>16</v>
          </cell>
          <cell r="K2737">
            <v>12.25</v>
          </cell>
          <cell r="L2737">
            <v>3.75</v>
          </cell>
          <cell r="M2737">
            <v>0.765625</v>
          </cell>
          <cell r="N2737" t="str">
            <v>-</v>
          </cell>
          <cell r="O2737" t="str">
            <v>-</v>
          </cell>
          <cell r="P2737" t="str">
            <v>-</v>
          </cell>
          <cell r="Q2737" t="str">
            <v>JMG</v>
          </cell>
          <cell r="R2737" t="str">
            <v>-</v>
          </cell>
          <cell r="S2737" t="str">
            <v>-</v>
          </cell>
          <cell r="T2737" t="str">
            <v>-</v>
          </cell>
          <cell r="U2737">
            <v>43466</v>
          </cell>
          <cell r="V2737">
            <v>43830</v>
          </cell>
          <cell r="W2737">
            <v>43830</v>
          </cell>
          <cell r="X2737">
            <v>360</v>
          </cell>
          <cell r="Y2737">
            <v>43830</v>
          </cell>
          <cell r="Z2737">
            <v>0</v>
          </cell>
        </row>
        <row r="2738">
          <cell r="C2738">
            <v>5074</v>
          </cell>
          <cell r="D2738" t="str">
            <v>ELEMOS</v>
          </cell>
          <cell r="E2738">
            <v>2018</v>
          </cell>
          <cell r="F2738" t="str">
            <v>TA</v>
          </cell>
          <cell r="G2738" t="str">
            <v>MANTENIMENT SW SCADA MOSCOSO 01/01/2.019 - 31/12/2.019</v>
          </cell>
          <cell r="H2738" t="str">
            <v>IND</v>
          </cell>
          <cell r="I2738"/>
          <cell r="J2738">
            <v>16</v>
          </cell>
          <cell r="K2738">
            <v>13.5</v>
          </cell>
          <cell r="L2738">
            <v>2.5</v>
          </cell>
          <cell r="M2738">
            <v>0.84375</v>
          </cell>
          <cell r="N2738" t="str">
            <v>-</v>
          </cell>
          <cell r="O2738" t="str">
            <v>-</v>
          </cell>
          <cell r="P2738" t="str">
            <v>-</v>
          </cell>
          <cell r="Q2738" t="str">
            <v>JMG</v>
          </cell>
          <cell r="R2738" t="str">
            <v>-</v>
          </cell>
          <cell r="S2738" t="str">
            <v>-</v>
          </cell>
          <cell r="T2738" t="str">
            <v>-</v>
          </cell>
          <cell r="U2738">
            <v>43466</v>
          </cell>
          <cell r="V2738">
            <v>43830</v>
          </cell>
          <cell r="W2738">
            <v>43830</v>
          </cell>
          <cell r="X2738">
            <v>360</v>
          </cell>
          <cell r="Y2738">
            <v>43830</v>
          </cell>
          <cell r="Z2738">
            <v>0</v>
          </cell>
        </row>
        <row r="2739">
          <cell r="C2739">
            <v>5075</v>
          </cell>
          <cell r="D2739" t="str">
            <v>HOJAGU</v>
          </cell>
          <cell r="E2739">
            <v>2018</v>
          </cell>
          <cell r="F2739" t="str">
            <v>TA</v>
          </cell>
          <cell r="G2739" t="str">
            <v>MANTENIMENT SW SCADA H.J.GUILLEN 01/01/2.019 - 31/12/2.019</v>
          </cell>
          <cell r="H2739" t="str">
            <v>IND</v>
          </cell>
          <cell r="I2739"/>
          <cell r="J2739">
            <v>16</v>
          </cell>
          <cell r="K2739">
            <v>1</v>
          </cell>
          <cell r="L2739">
            <v>15</v>
          </cell>
          <cell r="M2739">
            <v>6.25E-2</v>
          </cell>
          <cell r="N2739" t="str">
            <v>-</v>
          </cell>
          <cell r="O2739" t="str">
            <v>-</v>
          </cell>
          <cell r="P2739" t="str">
            <v>-</v>
          </cell>
          <cell r="Q2739" t="str">
            <v>JMG</v>
          </cell>
          <cell r="R2739" t="str">
            <v>-</v>
          </cell>
          <cell r="S2739" t="str">
            <v>-</v>
          </cell>
          <cell r="T2739" t="str">
            <v>-</v>
          </cell>
          <cell r="U2739">
            <v>43466</v>
          </cell>
          <cell r="V2739">
            <v>43830</v>
          </cell>
          <cell r="W2739">
            <v>43830</v>
          </cell>
          <cell r="X2739">
            <v>360</v>
          </cell>
          <cell r="Y2739">
            <v>43830</v>
          </cell>
          <cell r="Z2739">
            <v>0</v>
          </cell>
        </row>
        <row r="2740">
          <cell r="C2740">
            <v>5076</v>
          </cell>
          <cell r="D2740" t="str">
            <v>ELELLA</v>
          </cell>
          <cell r="E2740">
            <v>2018</v>
          </cell>
          <cell r="F2740" t="str">
            <v>TA</v>
          </cell>
          <cell r="G2740" t="str">
            <v>MANTENIMENT CCSat LLAVORSI 01/01/2.019 - 31/12/2.019</v>
          </cell>
          <cell r="H2740" t="str">
            <v>IND</v>
          </cell>
          <cell r="I2740"/>
          <cell r="J2740">
            <v>15</v>
          </cell>
          <cell r="K2740">
            <v>16.5</v>
          </cell>
          <cell r="L2740">
            <v>-1.5</v>
          </cell>
          <cell r="M2740">
            <v>1.1000000000000001</v>
          </cell>
          <cell r="N2740" t="str">
            <v>-</v>
          </cell>
          <cell r="O2740" t="str">
            <v>-</v>
          </cell>
          <cell r="P2740" t="str">
            <v>-</v>
          </cell>
          <cell r="Q2740" t="str">
            <v>TRS</v>
          </cell>
          <cell r="R2740" t="str">
            <v>-</v>
          </cell>
          <cell r="S2740" t="str">
            <v>-</v>
          </cell>
          <cell r="T2740" t="str">
            <v>-</v>
          </cell>
          <cell r="U2740">
            <v>43466</v>
          </cell>
          <cell r="V2740">
            <v>43830</v>
          </cell>
          <cell r="W2740">
            <v>43830</v>
          </cell>
          <cell r="X2740">
            <v>360</v>
          </cell>
          <cell r="Y2740">
            <v>43830</v>
          </cell>
          <cell r="Z2740">
            <v>0</v>
          </cell>
        </row>
        <row r="2741">
          <cell r="C2741">
            <v>5077</v>
          </cell>
          <cell r="D2741" t="str">
            <v>ELDICE</v>
          </cell>
          <cell r="E2741">
            <v>2018</v>
          </cell>
          <cell r="F2741" t="str">
            <v>TA</v>
          </cell>
          <cell r="G2741" t="str">
            <v>MANTENIMENT CCSat CENTELLES 01/01/2.019 - 31/12/2.019</v>
          </cell>
          <cell r="H2741" t="str">
            <v>IND</v>
          </cell>
          <cell r="I2741"/>
          <cell r="J2741">
            <v>15</v>
          </cell>
          <cell r="K2741">
            <v>1</v>
          </cell>
          <cell r="L2741">
            <v>14</v>
          </cell>
          <cell r="M2741">
            <v>6.6666666666666666E-2</v>
          </cell>
          <cell r="N2741" t="str">
            <v>-</v>
          </cell>
          <cell r="O2741" t="str">
            <v>-</v>
          </cell>
          <cell r="P2741" t="str">
            <v>-</v>
          </cell>
          <cell r="Q2741" t="str">
            <v>TRS</v>
          </cell>
          <cell r="R2741" t="str">
            <v>-</v>
          </cell>
          <cell r="S2741" t="str">
            <v>-</v>
          </cell>
          <cell r="T2741" t="str">
            <v>-</v>
          </cell>
          <cell r="U2741">
            <v>43466</v>
          </cell>
          <cell r="V2741">
            <v>43830</v>
          </cell>
          <cell r="W2741">
            <v>43830</v>
          </cell>
          <cell r="X2741">
            <v>360</v>
          </cell>
          <cell r="Y2741">
            <v>43830</v>
          </cell>
          <cell r="Z2741">
            <v>0</v>
          </cell>
        </row>
        <row r="2742">
          <cell r="C2742">
            <v>5078</v>
          </cell>
          <cell r="D2742" t="str">
            <v>ELEDUD</v>
          </cell>
          <cell r="E2742">
            <v>2018</v>
          </cell>
          <cell r="F2742" t="str">
            <v>TA</v>
          </cell>
          <cell r="G2742" t="str">
            <v>MANTENIMENT CSSat SUDANELL 2019-01</v>
          </cell>
          <cell r="H2742" t="str">
            <v>IND</v>
          </cell>
          <cell r="I2742"/>
          <cell r="J2742">
            <v>4</v>
          </cell>
          <cell r="K2742">
            <v>2</v>
          </cell>
          <cell r="L2742">
            <v>2</v>
          </cell>
          <cell r="M2742">
            <v>0.5</v>
          </cell>
          <cell r="N2742" t="str">
            <v>-</v>
          </cell>
          <cell r="O2742" t="str">
            <v>-</v>
          </cell>
          <cell r="P2742" t="str">
            <v>-</v>
          </cell>
          <cell r="Q2742" t="str">
            <v>TRS</v>
          </cell>
          <cell r="R2742" t="str">
            <v>-</v>
          </cell>
          <cell r="S2742" t="str">
            <v>-</v>
          </cell>
          <cell r="T2742" t="str">
            <v>-</v>
          </cell>
          <cell r="U2742">
            <v>43466</v>
          </cell>
          <cell r="V2742">
            <v>43496</v>
          </cell>
          <cell r="W2742">
            <v>43496</v>
          </cell>
          <cell r="X2742">
            <v>30</v>
          </cell>
          <cell r="Y2742">
            <v>43496</v>
          </cell>
          <cell r="Z2742">
            <v>0</v>
          </cell>
        </row>
        <row r="2743">
          <cell r="C2743">
            <v>5079</v>
          </cell>
          <cell r="D2743" t="str">
            <v>SERGAR</v>
          </cell>
          <cell r="E2743">
            <v>2018</v>
          </cell>
          <cell r="F2743" t="str">
            <v>TA</v>
          </cell>
          <cell r="G2743" t="str">
            <v>MANTENIMENT CSSat SERVILIANO 2019-01</v>
          </cell>
          <cell r="H2743" t="str">
            <v>IND</v>
          </cell>
          <cell r="I2743"/>
          <cell r="J2743">
            <v>6</v>
          </cell>
          <cell r="K2743">
            <v>1</v>
          </cell>
          <cell r="L2743">
            <v>5</v>
          </cell>
          <cell r="M2743">
            <v>0.16666666666666666</v>
          </cell>
          <cell r="N2743" t="str">
            <v>-</v>
          </cell>
          <cell r="O2743" t="str">
            <v>-</v>
          </cell>
          <cell r="P2743" t="str">
            <v>-</v>
          </cell>
          <cell r="Q2743" t="str">
            <v>TRS</v>
          </cell>
          <cell r="R2743" t="str">
            <v>-</v>
          </cell>
          <cell r="S2743" t="str">
            <v>-</v>
          </cell>
          <cell r="T2743" t="str">
            <v>-</v>
          </cell>
          <cell r="U2743">
            <v>43466</v>
          </cell>
          <cell r="V2743">
            <v>43496</v>
          </cell>
          <cell r="W2743">
            <v>43496</v>
          </cell>
          <cell r="X2743">
            <v>30</v>
          </cell>
          <cell r="Y2743">
            <v>43496</v>
          </cell>
          <cell r="Z2743">
            <v>0</v>
          </cell>
        </row>
        <row r="2744">
          <cell r="C2744">
            <v>5080</v>
          </cell>
          <cell r="D2744" t="str">
            <v>EAECEU</v>
          </cell>
          <cell r="E2744">
            <v>2018</v>
          </cell>
          <cell r="F2744" t="str">
            <v>TA</v>
          </cell>
          <cell r="G2744" t="str">
            <v>MANTENIMENT CSSat CEUTA 2019-01</v>
          </cell>
          <cell r="H2744" t="str">
            <v>IND</v>
          </cell>
          <cell r="I2744">
            <v>4</v>
          </cell>
          <cell r="J2744">
            <v>10</v>
          </cell>
          <cell r="K2744">
            <v>10</v>
          </cell>
          <cell r="L2744">
            <v>0</v>
          </cell>
          <cell r="M2744">
            <v>1</v>
          </cell>
          <cell r="N2744" t="str">
            <v>-</v>
          </cell>
          <cell r="O2744" t="str">
            <v>-</v>
          </cell>
          <cell r="P2744" t="str">
            <v>-</v>
          </cell>
          <cell r="Q2744" t="str">
            <v>TRS</v>
          </cell>
          <cell r="R2744" t="str">
            <v>-</v>
          </cell>
          <cell r="S2744" t="str">
            <v>-</v>
          </cell>
          <cell r="T2744" t="str">
            <v>-</v>
          </cell>
          <cell r="U2744">
            <v>43466</v>
          </cell>
          <cell r="V2744">
            <v>43496</v>
          </cell>
          <cell r="W2744">
            <v>43496</v>
          </cell>
          <cell r="X2744">
            <v>30</v>
          </cell>
          <cell r="Y2744">
            <v>43496</v>
          </cell>
          <cell r="Z2744">
            <v>0</v>
          </cell>
        </row>
        <row r="2745">
          <cell r="C2745">
            <v>5081</v>
          </cell>
          <cell r="D2745" t="str">
            <v>ELEMON</v>
          </cell>
          <cell r="E2745">
            <v>2018</v>
          </cell>
          <cell r="F2745" t="str">
            <v>TA</v>
          </cell>
          <cell r="G2745" t="str">
            <v>MANTENIMENT CSSat MONTOLIU 2019-01</v>
          </cell>
          <cell r="H2745" t="str">
            <v>IND</v>
          </cell>
          <cell r="I2745">
            <v>4</v>
          </cell>
          <cell r="J2745">
            <v>4</v>
          </cell>
          <cell r="K2745">
            <v>3</v>
          </cell>
          <cell r="L2745">
            <v>1</v>
          </cell>
          <cell r="M2745">
            <v>0.75</v>
          </cell>
          <cell r="N2745" t="str">
            <v>-</v>
          </cell>
          <cell r="O2745" t="str">
            <v>-</v>
          </cell>
          <cell r="P2745" t="str">
            <v>-</v>
          </cell>
          <cell r="Q2745" t="str">
            <v>TRS</v>
          </cell>
          <cell r="R2745" t="str">
            <v>-</v>
          </cell>
          <cell r="S2745" t="str">
            <v>-</v>
          </cell>
          <cell r="T2745" t="str">
            <v>-</v>
          </cell>
          <cell r="U2745">
            <v>43466</v>
          </cell>
          <cell r="V2745">
            <v>43496</v>
          </cell>
          <cell r="W2745">
            <v>43496</v>
          </cell>
          <cell r="X2745">
            <v>30</v>
          </cell>
          <cell r="Y2745">
            <v>43496</v>
          </cell>
          <cell r="Z2745">
            <v>0</v>
          </cell>
        </row>
        <row r="2746">
          <cell r="C2746">
            <v>5082</v>
          </cell>
          <cell r="D2746" t="str">
            <v>SUMTAR</v>
          </cell>
          <cell r="E2746">
            <v>2018</v>
          </cell>
          <cell r="F2746" t="str">
            <v>TA</v>
          </cell>
          <cell r="G2746" t="str">
            <v>MANTENIMENT CSSat TARRASENSES 2019-01</v>
          </cell>
          <cell r="H2746" t="str">
            <v>IND</v>
          </cell>
          <cell r="I2746">
            <v>6</v>
          </cell>
          <cell r="J2746">
            <v>4</v>
          </cell>
          <cell r="K2746">
            <v>5.5</v>
          </cell>
          <cell r="L2746">
            <v>-1.5</v>
          </cell>
          <cell r="M2746">
            <v>1.375</v>
          </cell>
          <cell r="N2746" t="str">
            <v>-</v>
          </cell>
          <cell r="O2746" t="str">
            <v>-</v>
          </cell>
          <cell r="P2746" t="str">
            <v>-</v>
          </cell>
          <cell r="Q2746" t="str">
            <v>TRS</v>
          </cell>
          <cell r="R2746" t="str">
            <v>-</v>
          </cell>
          <cell r="S2746" t="str">
            <v>-</v>
          </cell>
          <cell r="T2746" t="str">
            <v>-</v>
          </cell>
          <cell r="U2746">
            <v>43466</v>
          </cell>
          <cell r="V2746">
            <v>43496</v>
          </cell>
          <cell r="W2746">
            <v>43496</v>
          </cell>
          <cell r="X2746">
            <v>30</v>
          </cell>
          <cell r="Y2746">
            <v>43496</v>
          </cell>
          <cell r="Z2746">
            <v>0</v>
          </cell>
        </row>
        <row r="2747">
          <cell r="C2747">
            <v>5083</v>
          </cell>
          <cell r="D2747" t="str">
            <v>ELECAR</v>
          </cell>
          <cell r="E2747">
            <v>2018</v>
          </cell>
          <cell r="F2747" t="str">
            <v>TA</v>
          </cell>
          <cell r="G2747" t="str">
            <v>MANTENIMENT CSSat CARDENER 2019-01</v>
          </cell>
          <cell r="H2747" t="str">
            <v>IND</v>
          </cell>
          <cell r="I2747">
            <v>6</v>
          </cell>
          <cell r="J2747">
            <v>5</v>
          </cell>
          <cell r="K2747">
            <v>1</v>
          </cell>
          <cell r="L2747">
            <v>4</v>
          </cell>
          <cell r="M2747">
            <v>0.2</v>
          </cell>
          <cell r="N2747" t="str">
            <v>-</v>
          </cell>
          <cell r="O2747" t="str">
            <v>-</v>
          </cell>
          <cell r="P2747" t="str">
            <v>-</v>
          </cell>
          <cell r="Q2747" t="str">
            <v>TRS</v>
          </cell>
          <cell r="R2747" t="str">
            <v>-</v>
          </cell>
          <cell r="S2747" t="str">
            <v>-</v>
          </cell>
          <cell r="T2747" t="str">
            <v>-</v>
          </cell>
          <cell r="U2747">
            <v>43466</v>
          </cell>
          <cell r="V2747">
            <v>43496</v>
          </cell>
          <cell r="W2747">
            <v>43496</v>
          </cell>
          <cell r="X2747">
            <v>30</v>
          </cell>
          <cell r="Y2747">
            <v>43496</v>
          </cell>
          <cell r="Z2747">
            <v>0</v>
          </cell>
        </row>
        <row r="2748">
          <cell r="C2748">
            <v>5084</v>
          </cell>
          <cell r="D2748" t="str">
            <v>ELEALB</v>
          </cell>
          <cell r="E2748">
            <v>2018</v>
          </cell>
          <cell r="F2748" t="str">
            <v>TA</v>
          </cell>
          <cell r="G2748" t="str">
            <v>MANTENIMENT CSSat ALBATARREC 2019-01</v>
          </cell>
          <cell r="H2748" t="str">
            <v>IND</v>
          </cell>
          <cell r="I2748"/>
          <cell r="J2748">
            <v>4</v>
          </cell>
          <cell r="K2748">
            <v>1</v>
          </cell>
          <cell r="L2748">
            <v>3</v>
          </cell>
          <cell r="M2748">
            <v>0.25</v>
          </cell>
          <cell r="N2748" t="str">
            <v>-</v>
          </cell>
          <cell r="O2748" t="str">
            <v>-</v>
          </cell>
          <cell r="P2748" t="str">
            <v>-</v>
          </cell>
          <cell r="Q2748" t="str">
            <v>TRS</v>
          </cell>
          <cell r="R2748" t="str">
            <v>-</v>
          </cell>
          <cell r="S2748" t="str">
            <v>-</v>
          </cell>
          <cell r="T2748" t="str">
            <v>-</v>
          </cell>
          <cell r="U2748">
            <v>43466</v>
          </cell>
          <cell r="V2748">
            <v>43496</v>
          </cell>
          <cell r="W2748">
            <v>43496</v>
          </cell>
          <cell r="X2748">
            <v>30</v>
          </cell>
          <cell r="Y2748">
            <v>43496</v>
          </cell>
          <cell r="Z2748">
            <v>0</v>
          </cell>
        </row>
        <row r="2749">
          <cell r="C2749">
            <v>5085</v>
          </cell>
          <cell r="D2749" t="str">
            <v>ELTOSE</v>
          </cell>
          <cell r="E2749">
            <v>2018</v>
          </cell>
          <cell r="F2749" t="str">
            <v>TA</v>
          </cell>
          <cell r="G2749" t="str">
            <v>MANTENIMENT CSSat T.SEGRE 2019-01</v>
          </cell>
          <cell r="H2749" t="str">
            <v>IND</v>
          </cell>
          <cell r="I2749"/>
          <cell r="J2749">
            <v>4</v>
          </cell>
          <cell r="K2749">
            <v>1</v>
          </cell>
          <cell r="L2749">
            <v>3</v>
          </cell>
          <cell r="M2749">
            <v>0.25</v>
          </cell>
          <cell r="N2749" t="str">
            <v>-</v>
          </cell>
          <cell r="O2749" t="str">
            <v>-</v>
          </cell>
          <cell r="P2749" t="str">
            <v>-</v>
          </cell>
          <cell r="Q2749" t="str">
            <v>TRS</v>
          </cell>
          <cell r="R2749" t="str">
            <v>-</v>
          </cell>
          <cell r="S2749" t="str">
            <v>-</v>
          </cell>
          <cell r="T2749" t="str">
            <v>-</v>
          </cell>
          <cell r="U2749">
            <v>43466</v>
          </cell>
          <cell r="V2749">
            <v>43496</v>
          </cell>
          <cell r="W2749">
            <v>43496</v>
          </cell>
          <cell r="X2749">
            <v>30</v>
          </cell>
          <cell r="Y2749">
            <v>43496</v>
          </cell>
          <cell r="Z2749">
            <v>0</v>
          </cell>
        </row>
        <row r="2750">
          <cell r="C2750">
            <v>5086</v>
          </cell>
          <cell r="D2750" t="str">
            <v>ELEEBR</v>
          </cell>
          <cell r="E2750">
            <v>2018</v>
          </cell>
          <cell r="F2750" t="str">
            <v>TA</v>
          </cell>
          <cell r="G2750" t="str">
            <v>MANTENIMENT CSSat EEBRO 2019-01</v>
          </cell>
          <cell r="H2750" t="str">
            <v>IND</v>
          </cell>
          <cell r="I2750"/>
          <cell r="J2750">
            <v>5</v>
          </cell>
          <cell r="K2750">
            <v>1</v>
          </cell>
          <cell r="L2750">
            <v>4</v>
          </cell>
          <cell r="M2750">
            <v>0.2</v>
          </cell>
          <cell r="N2750" t="str">
            <v>-</v>
          </cell>
          <cell r="O2750" t="str">
            <v>-</v>
          </cell>
          <cell r="P2750" t="str">
            <v>-</v>
          </cell>
          <cell r="Q2750" t="str">
            <v>TRS</v>
          </cell>
          <cell r="R2750" t="str">
            <v>-</v>
          </cell>
          <cell r="S2750" t="str">
            <v>-</v>
          </cell>
          <cell r="T2750" t="str">
            <v>-</v>
          </cell>
          <cell r="U2750">
            <v>43466</v>
          </cell>
          <cell r="V2750">
            <v>43496</v>
          </cell>
          <cell r="W2750">
            <v>43496</v>
          </cell>
          <cell r="X2750">
            <v>30</v>
          </cell>
          <cell r="Y2750">
            <v>43496</v>
          </cell>
          <cell r="Z2750">
            <v>0</v>
          </cell>
        </row>
        <row r="2751">
          <cell r="C2751">
            <v>5087</v>
          </cell>
          <cell r="D2751" t="str">
            <v>ELSACO</v>
          </cell>
          <cell r="E2751">
            <v>2018</v>
          </cell>
          <cell r="F2751" t="str">
            <v>TA</v>
          </cell>
          <cell r="G2751" t="str">
            <v>MANTENIMENT CSSat STA.COLOMA 2019-01</v>
          </cell>
          <cell r="H2751" t="str">
            <v>IND</v>
          </cell>
          <cell r="I2751"/>
          <cell r="J2751">
            <v>4</v>
          </cell>
          <cell r="K2751">
            <v>1</v>
          </cell>
          <cell r="L2751">
            <v>3</v>
          </cell>
          <cell r="M2751">
            <v>0.25</v>
          </cell>
          <cell r="N2751" t="str">
            <v>-</v>
          </cell>
          <cell r="O2751" t="str">
            <v>-</v>
          </cell>
          <cell r="P2751" t="str">
            <v>-</v>
          </cell>
          <cell r="Q2751" t="str">
            <v>TRS</v>
          </cell>
          <cell r="R2751" t="str">
            <v>-</v>
          </cell>
          <cell r="S2751" t="str">
            <v>-</v>
          </cell>
          <cell r="T2751" t="str">
            <v>-</v>
          </cell>
          <cell r="U2751">
            <v>43466</v>
          </cell>
          <cell r="V2751">
            <v>43496</v>
          </cell>
          <cell r="W2751">
            <v>43496</v>
          </cell>
          <cell r="X2751">
            <v>30</v>
          </cell>
          <cell r="Y2751">
            <v>43496</v>
          </cell>
          <cell r="Z2751">
            <v>0</v>
          </cell>
        </row>
        <row r="2752">
          <cell r="C2752">
            <v>5088</v>
          </cell>
          <cell r="D2752" t="str">
            <v>EMSA</v>
          </cell>
          <cell r="E2752">
            <v>2018</v>
          </cell>
          <cell r="F2752" t="str">
            <v>TA</v>
          </cell>
          <cell r="G2752" t="str">
            <v>MANTENIMENT CSSat EMSA 2019-01</v>
          </cell>
          <cell r="H2752" t="str">
            <v>IND</v>
          </cell>
          <cell r="I2752"/>
          <cell r="J2752">
            <v>6</v>
          </cell>
          <cell r="K2752">
            <v>1</v>
          </cell>
          <cell r="L2752">
            <v>5</v>
          </cell>
          <cell r="M2752">
            <v>0.16666666666666666</v>
          </cell>
          <cell r="N2752" t="str">
            <v>-</v>
          </cell>
          <cell r="O2752" t="str">
            <v>-</v>
          </cell>
          <cell r="P2752" t="str">
            <v>-</v>
          </cell>
          <cell r="Q2752" t="str">
            <v>TRS</v>
          </cell>
          <cell r="R2752" t="str">
            <v>-</v>
          </cell>
          <cell r="S2752" t="str">
            <v>-</v>
          </cell>
          <cell r="T2752" t="str">
            <v>-</v>
          </cell>
          <cell r="U2752">
            <v>43466</v>
          </cell>
          <cell r="V2752">
            <v>43496</v>
          </cell>
          <cell r="W2752">
            <v>43496</v>
          </cell>
          <cell r="X2752">
            <v>30</v>
          </cell>
          <cell r="Y2752">
            <v>43496</v>
          </cell>
          <cell r="Z2752">
            <v>0</v>
          </cell>
        </row>
        <row r="2753">
          <cell r="C2753">
            <v>5089</v>
          </cell>
          <cell r="D2753" t="str">
            <v>ORMAZA</v>
          </cell>
          <cell r="E2753">
            <v>2018</v>
          </cell>
          <cell r="F2753" t="str">
            <v>TA</v>
          </cell>
          <cell r="G2753" t="str">
            <v>CC SCADA TEDIS.Net VALL D'HEBRON v4.1</v>
          </cell>
          <cell r="H2753" t="str">
            <v>OF4821</v>
          </cell>
          <cell r="I2753"/>
          <cell r="J2753">
            <v>8</v>
          </cell>
          <cell r="K2753">
            <v>8.75</v>
          </cell>
          <cell r="L2753">
            <v>-0.75</v>
          </cell>
          <cell r="M2753">
            <v>1.09375</v>
          </cell>
          <cell r="N2753" t="str">
            <v>-</v>
          </cell>
          <cell r="O2753" t="str">
            <v>-</v>
          </cell>
          <cell r="P2753" t="str">
            <v>-</v>
          </cell>
          <cell r="Q2753" t="str">
            <v>JMG</v>
          </cell>
          <cell r="R2753" t="str">
            <v>-</v>
          </cell>
          <cell r="S2753" t="str">
            <v>-</v>
          </cell>
          <cell r="T2753" t="str">
            <v>-</v>
          </cell>
          <cell r="U2753">
            <v>43435</v>
          </cell>
          <cell r="V2753">
            <v>43465</v>
          </cell>
          <cell r="W2753">
            <v>43465</v>
          </cell>
          <cell r="X2753">
            <v>30</v>
          </cell>
          <cell r="Y2753">
            <v>43451</v>
          </cell>
          <cell r="Z2753">
            <v>-13</v>
          </cell>
        </row>
        <row r="2754">
          <cell r="C2754">
            <v>5090</v>
          </cell>
          <cell r="D2754" t="str">
            <v>ORMAZA</v>
          </cell>
          <cell r="E2754">
            <v>2018</v>
          </cell>
          <cell r="F2754" t="str">
            <v>TA</v>
          </cell>
          <cell r="G2754" t="str">
            <v>CC SCADA CALLOSA v2.13</v>
          </cell>
          <cell r="H2754" t="str">
            <v>IND</v>
          </cell>
          <cell r="I2754"/>
          <cell r="J2754">
            <v>6</v>
          </cell>
          <cell r="K2754">
            <v>6</v>
          </cell>
          <cell r="L2754">
            <v>0</v>
          </cell>
          <cell r="M2754">
            <v>1</v>
          </cell>
          <cell r="N2754" t="str">
            <v>-</v>
          </cell>
          <cell r="O2754" t="str">
            <v>-</v>
          </cell>
          <cell r="P2754" t="str">
            <v>-</v>
          </cell>
          <cell r="Q2754" t="str">
            <v>JMG</v>
          </cell>
          <cell r="R2754" t="str">
            <v>-</v>
          </cell>
          <cell r="S2754" t="str">
            <v>-</v>
          </cell>
          <cell r="T2754" t="str">
            <v>-</v>
          </cell>
          <cell r="U2754">
            <v>43455</v>
          </cell>
          <cell r="V2754">
            <v>43496</v>
          </cell>
          <cell r="W2754">
            <v>43514</v>
          </cell>
          <cell r="X2754">
            <v>40</v>
          </cell>
          <cell r="Y2754">
            <v>43514</v>
          </cell>
          <cell r="Z2754">
            <v>0</v>
          </cell>
        </row>
        <row r="2755">
          <cell r="C2755">
            <v>5091</v>
          </cell>
          <cell r="D2755" t="str">
            <v>ORMAZA</v>
          </cell>
          <cell r="E2755">
            <v>2018</v>
          </cell>
          <cell r="F2755" t="str">
            <v>TA</v>
          </cell>
          <cell r="G2755" t="str">
            <v>CC SCADA CALLOSA v2.14</v>
          </cell>
          <cell r="H2755" t="str">
            <v>IND</v>
          </cell>
          <cell r="I2755"/>
          <cell r="J2755">
            <v>6</v>
          </cell>
          <cell r="K2755">
            <v>6</v>
          </cell>
          <cell r="L2755">
            <v>0</v>
          </cell>
          <cell r="M2755">
            <v>1</v>
          </cell>
          <cell r="N2755" t="str">
            <v>-</v>
          </cell>
          <cell r="O2755" t="str">
            <v>-</v>
          </cell>
          <cell r="P2755" t="str">
            <v>-</v>
          </cell>
          <cell r="Q2755" t="str">
            <v>JMG</v>
          </cell>
          <cell r="R2755" t="str">
            <v>-</v>
          </cell>
          <cell r="S2755" t="str">
            <v>-</v>
          </cell>
          <cell r="T2755" t="str">
            <v>-</v>
          </cell>
          <cell r="U2755">
            <v>43455</v>
          </cell>
          <cell r="V2755">
            <v>43496</v>
          </cell>
          <cell r="W2755">
            <v>43515</v>
          </cell>
          <cell r="X2755">
            <v>40</v>
          </cell>
          <cell r="Y2755">
            <v>43515</v>
          </cell>
          <cell r="Z2755">
            <v>0</v>
          </cell>
        </row>
        <row r="2756">
          <cell r="C2756">
            <v>5092</v>
          </cell>
          <cell r="D2756" t="str">
            <v>EALCEU</v>
          </cell>
          <cell r="E2756">
            <v>2018</v>
          </cell>
          <cell r="F2756" t="str">
            <v>TA</v>
          </cell>
          <cell r="G2756" t="str">
            <v>MANTENIMIENTO SCADA CEUTA 01/01/2.019 - 31/12/2.019</v>
          </cell>
          <cell r="H2756" t="str">
            <v>IND</v>
          </cell>
          <cell r="I2756"/>
          <cell r="J2756">
            <v>16</v>
          </cell>
          <cell r="K2756">
            <v>5.25</v>
          </cell>
          <cell r="L2756">
            <v>10.75</v>
          </cell>
          <cell r="M2756">
            <v>0.328125</v>
          </cell>
          <cell r="N2756" t="str">
            <v>-</v>
          </cell>
          <cell r="O2756" t="str">
            <v>-</v>
          </cell>
          <cell r="P2756" t="str">
            <v>-</v>
          </cell>
          <cell r="Q2756" t="str">
            <v>JMG</v>
          </cell>
          <cell r="R2756" t="str">
            <v>-</v>
          </cell>
          <cell r="S2756" t="str">
            <v>-</v>
          </cell>
          <cell r="T2756" t="str">
            <v>-</v>
          </cell>
          <cell r="U2756">
            <v>43466</v>
          </cell>
          <cell r="V2756">
            <v>43830</v>
          </cell>
          <cell r="W2756">
            <v>43830</v>
          </cell>
          <cell r="X2756">
            <v>360</v>
          </cell>
          <cell r="Y2756">
            <v>43830</v>
          </cell>
          <cell r="Z2756">
            <v>0</v>
          </cell>
        </row>
        <row r="2757">
          <cell r="C2757">
            <v>5093</v>
          </cell>
          <cell r="D2757" t="str">
            <v>ELECAD</v>
          </cell>
          <cell r="E2757">
            <v>2018</v>
          </cell>
          <cell r="F2757" t="str">
            <v>TA</v>
          </cell>
          <cell r="G2757" t="str">
            <v>SUPORT CALSER CADIZ 01/01/2.019 - 31/12/2.019</v>
          </cell>
          <cell r="H2757" t="str">
            <v>IND</v>
          </cell>
          <cell r="I2757"/>
          <cell r="J2757">
            <v>6</v>
          </cell>
          <cell r="K2757">
            <v>1</v>
          </cell>
          <cell r="L2757">
            <v>5</v>
          </cell>
          <cell r="M2757">
            <v>0.16666666666666666</v>
          </cell>
          <cell r="N2757" t="str">
            <v>-</v>
          </cell>
          <cell r="O2757" t="str">
            <v>-</v>
          </cell>
          <cell r="P2757" t="str">
            <v>-</v>
          </cell>
          <cell r="Q2757" t="str">
            <v>-</v>
          </cell>
          <cell r="R2757" t="str">
            <v>AP</v>
          </cell>
          <cell r="S2757" t="str">
            <v>-</v>
          </cell>
          <cell r="T2757" t="str">
            <v>-</v>
          </cell>
          <cell r="U2757">
            <v>43466</v>
          </cell>
          <cell r="V2757">
            <v>43830</v>
          </cell>
          <cell r="W2757">
            <v>43830</v>
          </cell>
          <cell r="X2757">
            <v>360</v>
          </cell>
          <cell r="Y2757">
            <v>43830</v>
          </cell>
          <cell r="Z2757">
            <v>0</v>
          </cell>
        </row>
        <row r="2758">
          <cell r="C2758">
            <v>5094</v>
          </cell>
          <cell r="D2758" t="str">
            <v>ELEMOS</v>
          </cell>
          <cell r="E2758">
            <v>2018</v>
          </cell>
          <cell r="F2758" t="str">
            <v>TA</v>
          </cell>
          <cell r="G2758" t="str">
            <v>CC SCADA MOSCOSO v3.1</v>
          </cell>
          <cell r="H2758" t="str">
            <v>IND</v>
          </cell>
          <cell r="I2758"/>
          <cell r="J2758">
            <v>6</v>
          </cell>
          <cell r="K2758">
            <v>4.1500000000000004</v>
          </cell>
          <cell r="L2758">
            <v>1.8499999999999996</v>
          </cell>
          <cell r="M2758">
            <v>0.69166666666666676</v>
          </cell>
          <cell r="N2758" t="str">
            <v>-</v>
          </cell>
          <cell r="O2758" t="str">
            <v>-</v>
          </cell>
          <cell r="P2758" t="str">
            <v>-</v>
          </cell>
          <cell r="Q2758" t="str">
            <v>JMG</v>
          </cell>
          <cell r="R2758" t="str">
            <v>-</v>
          </cell>
          <cell r="S2758" t="str">
            <v>-</v>
          </cell>
          <cell r="T2758" t="str">
            <v>-</v>
          </cell>
          <cell r="U2758">
            <v>43452</v>
          </cell>
          <cell r="V2758">
            <v>43496</v>
          </cell>
          <cell r="W2758">
            <v>43496</v>
          </cell>
          <cell r="X2758">
            <v>43</v>
          </cell>
          <cell r="Y2758">
            <v>43455</v>
          </cell>
          <cell r="Z2758">
            <v>-39</v>
          </cell>
        </row>
        <row r="2759">
          <cell r="C2759">
            <v>5095</v>
          </cell>
          <cell r="D2759" t="str">
            <v>ELEMOS</v>
          </cell>
          <cell r="E2759">
            <v>2018</v>
          </cell>
          <cell r="F2759" t="str">
            <v>TA</v>
          </cell>
          <cell r="G2759" t="str">
            <v>CC SCADA MOSCOSO v3.2</v>
          </cell>
          <cell r="H2759" t="str">
            <v>IND</v>
          </cell>
          <cell r="I2759"/>
          <cell r="J2759">
            <v>6</v>
          </cell>
          <cell r="K2759">
            <v>3.45</v>
          </cell>
          <cell r="L2759">
            <v>2.5499999999999998</v>
          </cell>
          <cell r="M2759">
            <v>0.57500000000000007</v>
          </cell>
          <cell r="N2759" t="str">
            <v>-</v>
          </cell>
          <cell r="O2759" t="str">
            <v>-</v>
          </cell>
          <cell r="P2759" t="str">
            <v>-</v>
          </cell>
          <cell r="Q2759" t="str">
            <v>JMG</v>
          </cell>
          <cell r="R2759" t="str">
            <v>-</v>
          </cell>
          <cell r="S2759" t="str">
            <v>-</v>
          </cell>
          <cell r="T2759" t="str">
            <v>-</v>
          </cell>
          <cell r="U2759">
            <v>43452</v>
          </cell>
          <cell r="V2759">
            <v>43496</v>
          </cell>
          <cell r="W2759">
            <v>43508</v>
          </cell>
          <cell r="X2759">
            <v>43</v>
          </cell>
          <cell r="Y2759">
            <v>43508</v>
          </cell>
          <cell r="Z2759">
            <v>0</v>
          </cell>
        </row>
        <row r="2760">
          <cell r="C2760">
            <v>5096</v>
          </cell>
          <cell r="D2760" t="str">
            <v>UDESA</v>
          </cell>
          <cell r="E2760">
            <v>2018</v>
          </cell>
          <cell r="F2760" t="str">
            <v>TA</v>
          </cell>
          <cell r="G2760" t="str">
            <v>Instal.lacio i PEM CSSat UDESA v12.0</v>
          </cell>
          <cell r="H2760" t="str">
            <v>IND</v>
          </cell>
          <cell r="I2760"/>
          <cell r="J2760">
            <v>4</v>
          </cell>
          <cell r="K2760">
            <v>4</v>
          </cell>
          <cell r="L2760">
            <v>0</v>
          </cell>
          <cell r="M2760">
            <v>1</v>
          </cell>
          <cell r="N2760" t="str">
            <v>-</v>
          </cell>
          <cell r="O2760" t="str">
            <v>-</v>
          </cell>
          <cell r="P2760" t="str">
            <v>-</v>
          </cell>
          <cell r="Q2760" t="str">
            <v>TRS</v>
          </cell>
          <cell r="R2760" t="str">
            <v>-</v>
          </cell>
          <cell r="S2760" t="str">
            <v>-</v>
          </cell>
          <cell r="T2760" t="str">
            <v>-</v>
          </cell>
          <cell r="U2760">
            <v>43452</v>
          </cell>
          <cell r="V2760">
            <v>43496</v>
          </cell>
          <cell r="W2760">
            <v>43496</v>
          </cell>
          <cell r="X2760">
            <v>43</v>
          </cell>
          <cell r="Y2760">
            <v>43494</v>
          </cell>
          <cell r="Z2760">
            <v>-1</v>
          </cell>
        </row>
        <row r="2761">
          <cell r="C2761">
            <v>5097</v>
          </cell>
          <cell r="D2761" t="str">
            <v>INPPOZ</v>
          </cell>
          <cell r="E2761">
            <v>2018</v>
          </cell>
          <cell r="F2761" t="str">
            <v>OB</v>
          </cell>
          <cell r="G2761" t="str">
            <v>RTU IAT NOVA-27 v1.0,Linea MT SUB.DT-VIRGEN DE LUNA (Nomes material)</v>
          </cell>
          <cell r="H2761" t="str">
            <v>PPAL</v>
          </cell>
          <cell r="I2761"/>
          <cell r="J2761">
            <v>7</v>
          </cell>
          <cell r="K2761">
            <v>0</v>
          </cell>
          <cell r="L2761">
            <v>7</v>
          </cell>
          <cell r="M2761">
            <v>0</v>
          </cell>
          <cell r="N2761" t="str">
            <v>-</v>
          </cell>
          <cell r="O2761" t="str">
            <v>-</v>
          </cell>
          <cell r="P2761" t="str">
            <v>-</v>
          </cell>
          <cell r="Q2761" t="str">
            <v>JMG</v>
          </cell>
          <cell r="R2761" t="str">
            <v>-</v>
          </cell>
          <cell r="S2761" t="str">
            <v>-</v>
          </cell>
          <cell r="T2761" t="str">
            <v>-</v>
          </cell>
          <cell r="U2761">
            <v>43447</v>
          </cell>
          <cell r="V2761">
            <v>43511</v>
          </cell>
          <cell r="W2761">
            <v>43511</v>
          </cell>
          <cell r="X2761">
            <v>62</v>
          </cell>
          <cell r="Y2761"/>
          <cell r="Z2761" t="str">
            <v/>
          </cell>
        </row>
        <row r="2762">
          <cell r="C2762">
            <v>5098</v>
          </cell>
          <cell r="D2762" t="str">
            <v>INPPOZ</v>
          </cell>
          <cell r="E2762">
            <v>2018</v>
          </cell>
          <cell r="F2762" t="str">
            <v>OB</v>
          </cell>
          <cell r="G2762" t="str">
            <v>Inst. y PEM RTU IAT NOVA-27 v1.0,Linea MT SUB.DT-VIRGEN DE LUNA</v>
          </cell>
          <cell r="H2762" t="str">
            <v>OF5097</v>
          </cell>
          <cell r="I2762"/>
          <cell r="J2762">
            <v>8</v>
          </cell>
          <cell r="K2762">
            <v>0</v>
          </cell>
          <cell r="L2762">
            <v>8</v>
          </cell>
          <cell r="M2762">
            <v>0</v>
          </cell>
          <cell r="N2762" t="str">
            <v>-</v>
          </cell>
          <cell r="O2762" t="str">
            <v>-</v>
          </cell>
          <cell r="P2762" t="str">
            <v>-</v>
          </cell>
          <cell r="Q2762" t="str">
            <v>JMG</v>
          </cell>
          <cell r="R2762" t="str">
            <v>-</v>
          </cell>
          <cell r="S2762" t="str">
            <v>-</v>
          </cell>
          <cell r="T2762" t="str">
            <v>-</v>
          </cell>
          <cell r="U2762">
            <v>43447</v>
          </cell>
          <cell r="V2762">
            <v>43511</v>
          </cell>
          <cell r="W2762">
            <v>43511</v>
          </cell>
          <cell r="X2762">
            <v>62</v>
          </cell>
          <cell r="Y2762"/>
          <cell r="Z2762" t="str">
            <v/>
          </cell>
        </row>
        <row r="2763">
          <cell r="C2763">
            <v>5099</v>
          </cell>
          <cell r="D2763" t="str">
            <v>SITEL</v>
          </cell>
          <cell r="E2763">
            <v>2018</v>
          </cell>
          <cell r="F2763" t="str">
            <v>TA</v>
          </cell>
          <cell r="G2763" t="str">
            <v>1 x Manguera COM MODEM RADIO - GM340</v>
          </cell>
          <cell r="H2763" t="str">
            <v>OF5097</v>
          </cell>
          <cell r="I2763"/>
          <cell r="J2763">
            <v>0.33</v>
          </cell>
          <cell r="K2763">
            <v>0.5</v>
          </cell>
          <cell r="L2763">
            <v>-0.16999999999999998</v>
          </cell>
          <cell r="M2763">
            <v>1.5151515151515151</v>
          </cell>
          <cell r="N2763" t="str">
            <v>-</v>
          </cell>
          <cell r="O2763" t="str">
            <v>-</v>
          </cell>
          <cell r="P2763" t="str">
            <v>EMM</v>
          </cell>
          <cell r="Q2763" t="str">
            <v>-</v>
          </cell>
          <cell r="R2763" t="str">
            <v>-</v>
          </cell>
          <cell r="S2763" t="str">
            <v>-</v>
          </cell>
          <cell r="T2763" t="str">
            <v>-</v>
          </cell>
          <cell r="U2763">
            <v>43447</v>
          </cell>
          <cell r="V2763">
            <v>43511</v>
          </cell>
          <cell r="W2763">
            <v>43511</v>
          </cell>
          <cell r="X2763">
            <v>62</v>
          </cell>
          <cell r="Y2763">
            <v>43493</v>
          </cell>
          <cell r="Z2763">
            <v>-17</v>
          </cell>
        </row>
        <row r="2764">
          <cell r="C2764"/>
          <cell r="D2764"/>
          <cell r="E2764"/>
          <cell r="F2764"/>
          <cell r="G2764"/>
          <cell r="H2764"/>
          <cell r="I2764"/>
          <cell r="J2764">
            <v>239.33</v>
          </cell>
          <cell r="K2764">
            <v>251.85</v>
          </cell>
          <cell r="L2764">
            <v>-12.519999999999982</v>
          </cell>
          <cell r="M2764"/>
          <cell r="N2764"/>
          <cell r="O2764"/>
          <cell r="P2764"/>
          <cell r="Q2764"/>
          <cell r="R2764"/>
          <cell r="S2764"/>
          <cell r="T2764"/>
          <cell r="U2764"/>
          <cell r="V2764"/>
          <cell r="W2764"/>
          <cell r="X2764"/>
          <cell r="Y2764"/>
          <cell r="Z2764">
            <v>-70</v>
          </cell>
        </row>
        <row r="2765">
          <cell r="M2765"/>
          <cell r="N2765"/>
          <cell r="O2765"/>
          <cell r="P2765"/>
          <cell r="Q2765"/>
          <cell r="R2765"/>
          <cell r="S2765"/>
          <cell r="T2765"/>
          <cell r="U2765"/>
          <cell r="V2765"/>
          <cell r="W2765"/>
          <cell r="X2765"/>
          <cell r="Y2765"/>
          <cell r="Z2765"/>
        </row>
        <row r="2766">
          <cell r="D2766"/>
          <cell r="E2766"/>
          <cell r="F2766"/>
          <cell r="G2766"/>
          <cell r="H2766"/>
          <cell r="I2766"/>
          <cell r="J2766"/>
          <cell r="K2766"/>
          <cell r="M2766"/>
          <cell r="N2766"/>
          <cell r="O2766"/>
          <cell r="P2766"/>
          <cell r="Q2766"/>
          <cell r="R2766"/>
          <cell r="S2766"/>
          <cell r="T2766"/>
          <cell r="U2766"/>
          <cell r="V2766"/>
          <cell r="W2766"/>
          <cell r="X2766"/>
          <cell r="Y2766"/>
          <cell r="Z2766"/>
        </row>
        <row r="2767">
          <cell r="D2767"/>
          <cell r="E2767"/>
          <cell r="F2767"/>
          <cell r="G2767"/>
          <cell r="H2767"/>
          <cell r="I2767"/>
          <cell r="J2767"/>
          <cell r="K2767"/>
          <cell r="N2767" t="str">
            <v>APROVISIONAMENTS</v>
          </cell>
          <cell r="O2767" t="str">
            <v>ADMINISTRACIO</v>
          </cell>
          <cell r="P2767" t="str">
            <v>OPERACIONS</v>
          </cell>
          <cell r="Q2767" t="str">
            <v>IMPLEMENTACIO</v>
          </cell>
          <cell r="R2767" t="str">
            <v>DESENVOLUPAMENT</v>
          </cell>
          <cell r="S2767" t="str">
            <v>COMERCIAL</v>
          </cell>
          <cell r="T2767" t="str">
            <v>CONSUL.TELCOMUNIC.</v>
          </cell>
          <cell r="U2767"/>
          <cell r="Z2767"/>
        </row>
        <row r="2768">
          <cell r="N2768"/>
          <cell r="O2768"/>
          <cell r="P2768"/>
          <cell r="Q2768"/>
          <cell r="R2768"/>
          <cell r="S2768"/>
          <cell r="T2768"/>
          <cell r="U2768"/>
          <cell r="Z2768"/>
        </row>
        <row r="2769">
          <cell r="N2769"/>
          <cell r="O2769"/>
          <cell r="P2769"/>
          <cell r="Q2769"/>
          <cell r="R2769"/>
          <cell r="S2769"/>
          <cell r="T2769"/>
          <cell r="U2769"/>
          <cell r="Z2769"/>
        </row>
        <row r="2770">
          <cell r="N2770"/>
          <cell r="O2770"/>
          <cell r="P2770"/>
          <cell r="Q2770"/>
          <cell r="R2770"/>
          <cell r="S2770"/>
          <cell r="T2770"/>
          <cell r="U2770"/>
          <cell r="Z2770"/>
        </row>
        <row r="2771">
          <cell r="E2771"/>
          <cell r="F2771"/>
          <cell r="G2771"/>
          <cell r="H2771"/>
          <cell r="I2771"/>
          <cell r="J2771"/>
          <cell r="K2771"/>
          <cell r="L2771"/>
          <cell r="M2771"/>
          <cell r="N2771"/>
          <cell r="O2771"/>
          <cell r="P2771"/>
          <cell r="Q2771"/>
          <cell r="R2771"/>
          <cell r="S2771"/>
          <cell r="T2771"/>
          <cell r="U2771"/>
          <cell r="Z2771"/>
        </row>
        <row r="2772">
          <cell r="E2772" t="str">
            <v>Projectes (EXTERNS) en curs 2.018</v>
          </cell>
          <cell r="F2772"/>
          <cell r="G2772"/>
          <cell r="H2772"/>
          <cell r="I2772"/>
          <cell r="J2772"/>
          <cell r="K2772"/>
          <cell r="L2772"/>
          <cell r="M2772"/>
          <cell r="N2772"/>
          <cell r="O2772"/>
          <cell r="P2772"/>
          <cell r="Q2772"/>
          <cell r="R2772"/>
          <cell r="S2772"/>
          <cell r="T2772"/>
          <cell r="U2772"/>
          <cell r="Z2772"/>
        </row>
        <row r="2773">
          <cell r="N2773"/>
          <cell r="O2773"/>
          <cell r="P2773"/>
          <cell r="Q2773"/>
          <cell r="R2773"/>
          <cell r="S2773"/>
          <cell r="T2773"/>
          <cell r="U2773"/>
          <cell r="Z2773"/>
        </row>
        <row r="2774">
          <cell r="C2774"/>
          <cell r="D2774"/>
          <cell r="E2774"/>
          <cell r="F2774"/>
          <cell r="G2774"/>
          <cell r="H2774"/>
          <cell r="I2774"/>
          <cell r="J2774"/>
          <cell r="K2774"/>
          <cell r="L2774"/>
          <cell r="M2774"/>
          <cell r="N2774"/>
          <cell r="O2774"/>
          <cell r="P2774"/>
          <cell r="Q2774"/>
          <cell r="R2774"/>
          <cell r="S2774"/>
          <cell r="T2774"/>
          <cell r="U2774"/>
          <cell r="V2774"/>
          <cell r="W2774"/>
          <cell r="X2774"/>
          <cell r="Y2774"/>
          <cell r="Z2774"/>
        </row>
        <row r="2775">
          <cell r="C2775" t="str">
            <v>OF</v>
          </cell>
          <cell r="D2775" t="str">
            <v>CLIENT</v>
          </cell>
          <cell r="E2775" t="str">
            <v>ANY</v>
          </cell>
          <cell r="F2775" t="str">
            <v>STATUS</v>
          </cell>
          <cell r="G2775" t="str">
            <v>PROJECTE</v>
          </cell>
          <cell r="H2775" t="str">
            <v>TIPUS OF o DEPENDENCIA</v>
          </cell>
          <cell r="I2775"/>
          <cell r="J2775" t="str">
            <v>PREV</v>
          </cell>
          <cell r="K2775" t="str">
            <v>TOTAL</v>
          </cell>
          <cell r="L2775" t="str">
            <v>DESV</v>
          </cell>
          <cell r="M2775" t="str">
            <v>AVANÇ</v>
          </cell>
          <cell r="N2775" t="str">
            <v>DPT. IMPLICATS</v>
          </cell>
          <cell r="O2775"/>
          <cell r="P2775"/>
          <cell r="Q2775"/>
          <cell r="R2775"/>
          <cell r="S2775"/>
          <cell r="T2775"/>
          <cell r="U2775" t="str">
            <v>DATA</v>
          </cell>
          <cell r="V2775" t="str">
            <v>DATA</v>
          </cell>
          <cell r="W2775" t="str">
            <v>DATA</v>
          </cell>
          <cell r="X2775" t="str">
            <v>DURADA</v>
          </cell>
          <cell r="Y2775" t="str">
            <v>DATA</v>
          </cell>
          <cell r="Z2775" t="str">
            <v>DESVIAC.</v>
          </cell>
        </row>
        <row r="2776">
          <cell r="C2776"/>
          <cell r="D2776"/>
          <cell r="E2776"/>
          <cell r="F2776"/>
          <cell r="G2776"/>
          <cell r="H2776"/>
          <cell r="I2776"/>
          <cell r="J2776"/>
          <cell r="K2776" t="str">
            <v>REAL</v>
          </cell>
          <cell r="L2776"/>
          <cell r="M2776"/>
          <cell r="N2776"/>
          <cell r="O2776"/>
          <cell r="P2776"/>
          <cell r="Q2776"/>
          <cell r="R2776"/>
          <cell r="S2776"/>
          <cell r="T2776"/>
          <cell r="U2776" t="str">
            <v>INICI</v>
          </cell>
          <cell r="V2776" t="str">
            <v>ENTREGA</v>
          </cell>
          <cell r="W2776" t="str">
            <v>REVISADA</v>
          </cell>
          <cell r="X2776"/>
          <cell r="Y2776" t="str">
            <v>ACCEP.</v>
          </cell>
          <cell r="Z2776"/>
        </row>
        <row r="2777">
          <cell r="C2777"/>
          <cell r="D2777"/>
          <cell r="E2777"/>
          <cell r="F2777"/>
          <cell r="G2777"/>
          <cell r="H2777"/>
          <cell r="I2777"/>
          <cell r="J2777"/>
          <cell r="K2777"/>
          <cell r="L2777"/>
          <cell r="M2777"/>
          <cell r="N2777"/>
          <cell r="O2777"/>
          <cell r="P2777"/>
          <cell r="Q2777"/>
          <cell r="R2777"/>
          <cell r="S2777"/>
          <cell r="T2777"/>
          <cell r="U2777"/>
          <cell r="V2777"/>
          <cell r="W2777"/>
          <cell r="X2777"/>
          <cell r="Y2777"/>
          <cell r="Z2777"/>
        </row>
        <row r="2778">
          <cell r="C2778">
            <v>5100</v>
          </cell>
          <cell r="D2778" t="str">
            <v>SITEL</v>
          </cell>
          <cell r="E2778">
            <v>2018</v>
          </cell>
          <cell r="F2778" t="str">
            <v>TA</v>
          </cell>
          <cell r="G2778" t="str">
            <v>1 x Manguera COM CAP32 - PROTECCION ZiV</v>
          </cell>
          <cell r="H2778" t="str">
            <v>OF5097</v>
          </cell>
          <cell r="I2778"/>
          <cell r="J2778">
            <v>0.33</v>
          </cell>
          <cell r="K2778">
            <v>0.41000000000000003</v>
          </cell>
          <cell r="L2778">
            <v>-8.0000000000000016E-2</v>
          </cell>
          <cell r="M2778">
            <v>1.2424242424242424</v>
          </cell>
          <cell r="N2778" t="str">
            <v>-</v>
          </cell>
          <cell r="O2778" t="str">
            <v>-</v>
          </cell>
          <cell r="P2778" t="str">
            <v>EMM</v>
          </cell>
          <cell r="Q2778" t="str">
            <v>-</v>
          </cell>
          <cell r="R2778" t="str">
            <v>-</v>
          </cell>
          <cell r="S2778" t="str">
            <v>-</v>
          </cell>
          <cell r="T2778" t="str">
            <v>-</v>
          </cell>
          <cell r="U2778">
            <v>43447</v>
          </cell>
          <cell r="V2778">
            <v>43511</v>
          </cell>
          <cell r="W2778">
            <v>43511</v>
          </cell>
          <cell r="X2778">
            <v>62</v>
          </cell>
          <cell r="Y2778">
            <v>43494</v>
          </cell>
          <cell r="Z2778">
            <v>-16</v>
          </cell>
        </row>
        <row r="2779">
          <cell r="C2779">
            <v>5101</v>
          </cell>
          <cell r="D2779" t="str">
            <v>SITEL</v>
          </cell>
          <cell r="E2779">
            <v>2018</v>
          </cell>
          <cell r="F2779" t="str">
            <v>TA</v>
          </cell>
          <cell r="G2779" t="str">
            <v>1 x Manguera COM CAP32 - MODEM RADIO</v>
          </cell>
          <cell r="H2779" t="str">
            <v>OF5097</v>
          </cell>
          <cell r="I2779"/>
          <cell r="J2779">
            <v>0.33</v>
          </cell>
          <cell r="K2779">
            <v>0.33</v>
          </cell>
          <cell r="L2779">
            <v>0</v>
          </cell>
          <cell r="M2779">
            <v>1</v>
          </cell>
          <cell r="N2779" t="str">
            <v>-</v>
          </cell>
          <cell r="O2779" t="str">
            <v>-</v>
          </cell>
          <cell r="P2779" t="str">
            <v>EMM</v>
          </cell>
          <cell r="Q2779" t="str">
            <v>-</v>
          </cell>
          <cell r="R2779" t="str">
            <v>-</v>
          </cell>
          <cell r="S2779" t="str">
            <v>-</v>
          </cell>
          <cell r="T2779" t="str">
            <v>-</v>
          </cell>
          <cell r="U2779">
            <v>43447</v>
          </cell>
          <cell r="V2779">
            <v>43511</v>
          </cell>
          <cell r="W2779">
            <v>43511</v>
          </cell>
          <cell r="X2779">
            <v>62</v>
          </cell>
          <cell r="Y2779">
            <v>43502</v>
          </cell>
          <cell r="Z2779">
            <v>-9</v>
          </cell>
        </row>
        <row r="2780">
          <cell r="C2780">
            <v>5102</v>
          </cell>
          <cell r="D2780" t="str">
            <v>SITEL</v>
          </cell>
          <cell r="E2780">
            <v>2018</v>
          </cell>
          <cell r="F2780" t="str">
            <v>TA</v>
          </cell>
          <cell r="G2780" t="str">
            <v>3 x Latiguillo Cable Coaxial RG-58U</v>
          </cell>
          <cell r="H2780" t="str">
            <v>OF5097</v>
          </cell>
          <cell r="I2780"/>
          <cell r="J2780">
            <v>0.5</v>
          </cell>
          <cell r="K2780">
            <v>0.5</v>
          </cell>
          <cell r="L2780">
            <v>0</v>
          </cell>
          <cell r="M2780">
            <v>1</v>
          </cell>
          <cell r="N2780" t="str">
            <v>-</v>
          </cell>
          <cell r="O2780" t="str">
            <v>-</v>
          </cell>
          <cell r="P2780" t="str">
            <v>EMM</v>
          </cell>
          <cell r="Q2780" t="str">
            <v>-</v>
          </cell>
          <cell r="R2780" t="str">
            <v>-</v>
          </cell>
          <cell r="S2780" t="str">
            <v>-</v>
          </cell>
          <cell r="T2780" t="str">
            <v>-</v>
          </cell>
          <cell r="U2780">
            <v>43447</v>
          </cell>
          <cell r="V2780">
            <v>43511</v>
          </cell>
          <cell r="W2780">
            <v>43511</v>
          </cell>
          <cell r="X2780">
            <v>62</v>
          </cell>
          <cell r="Y2780">
            <v>43490</v>
          </cell>
          <cell r="Z2780">
            <v>-20</v>
          </cell>
        </row>
        <row r="2781">
          <cell r="C2781">
            <v>5103</v>
          </cell>
          <cell r="D2781" t="str">
            <v>SITEL</v>
          </cell>
          <cell r="E2781">
            <v>2018</v>
          </cell>
          <cell r="F2781" t="str">
            <v>TA</v>
          </cell>
          <cell r="G2781" t="str">
            <v>3 x Latiguillo Cable Coaxial RG-213U</v>
          </cell>
          <cell r="H2781" t="str">
            <v>OF5097</v>
          </cell>
          <cell r="I2781"/>
          <cell r="J2781">
            <v>0.7</v>
          </cell>
          <cell r="K2781">
            <v>1.08</v>
          </cell>
          <cell r="L2781">
            <v>-0.38000000000000012</v>
          </cell>
          <cell r="M2781">
            <v>1.5428571428571431</v>
          </cell>
          <cell r="N2781" t="str">
            <v>-</v>
          </cell>
          <cell r="O2781" t="str">
            <v>-</v>
          </cell>
          <cell r="P2781" t="str">
            <v>EMM</v>
          </cell>
          <cell r="Q2781" t="str">
            <v>-</v>
          </cell>
          <cell r="R2781" t="str">
            <v>-</v>
          </cell>
          <cell r="S2781" t="str">
            <v>-</v>
          </cell>
          <cell r="T2781" t="str">
            <v>-</v>
          </cell>
          <cell r="U2781">
            <v>43447</v>
          </cell>
          <cell r="V2781">
            <v>43511</v>
          </cell>
          <cell r="W2781">
            <v>43511</v>
          </cell>
          <cell r="X2781">
            <v>62</v>
          </cell>
          <cell r="Y2781">
            <v>43490</v>
          </cell>
          <cell r="Z2781">
            <v>-20</v>
          </cell>
        </row>
        <row r="2782">
          <cell r="C2782">
            <v>5104</v>
          </cell>
          <cell r="D2782" t="str">
            <v>INDTOR</v>
          </cell>
          <cell r="E2782">
            <v>2018</v>
          </cell>
          <cell r="F2782" t="str">
            <v>TA</v>
          </cell>
          <cell r="G2782" t="str">
            <v>RTU C.T. CALVARIO v1.0</v>
          </cell>
          <cell r="H2782" t="str">
            <v>PPAL</v>
          </cell>
          <cell r="I2782"/>
          <cell r="J2782">
            <v>40</v>
          </cell>
          <cell r="K2782">
            <v>43</v>
          </cell>
          <cell r="L2782">
            <v>-3</v>
          </cell>
          <cell r="M2782">
            <v>1.075</v>
          </cell>
          <cell r="N2782" t="str">
            <v>-</v>
          </cell>
          <cell r="O2782" t="str">
            <v>-</v>
          </cell>
          <cell r="P2782" t="str">
            <v>-</v>
          </cell>
          <cell r="Q2782" t="str">
            <v>JMG</v>
          </cell>
          <cell r="R2782" t="str">
            <v>-</v>
          </cell>
          <cell r="S2782" t="str">
            <v>-</v>
          </cell>
          <cell r="T2782" t="str">
            <v>-</v>
          </cell>
          <cell r="U2782">
            <v>43454</v>
          </cell>
          <cell r="V2782">
            <v>43514</v>
          </cell>
          <cell r="W2782">
            <v>43514</v>
          </cell>
          <cell r="X2782">
            <v>58</v>
          </cell>
          <cell r="Y2782">
            <v>43570</v>
          </cell>
          <cell r="Z2782">
            <v>57</v>
          </cell>
        </row>
        <row r="2783">
          <cell r="C2783">
            <v>5105</v>
          </cell>
          <cell r="D2783" t="str">
            <v>INTOR</v>
          </cell>
          <cell r="E2783">
            <v>2018</v>
          </cell>
          <cell r="F2783" t="str">
            <v>TA</v>
          </cell>
          <cell r="G2783" t="str">
            <v>Inst. y PEM RTU C.T. CALVARIO v1.0</v>
          </cell>
          <cell r="H2783" t="str">
            <v>OF5104</v>
          </cell>
          <cell r="I2783"/>
          <cell r="J2783">
            <v>10</v>
          </cell>
          <cell r="K2783">
            <v>9.75</v>
          </cell>
          <cell r="L2783">
            <v>0.25</v>
          </cell>
          <cell r="M2783">
            <v>0.97499999999999998</v>
          </cell>
          <cell r="N2783" t="str">
            <v>-</v>
          </cell>
          <cell r="O2783" t="str">
            <v>-</v>
          </cell>
          <cell r="P2783" t="str">
            <v>-</v>
          </cell>
          <cell r="Q2783" t="str">
            <v>JMG</v>
          </cell>
          <cell r="R2783" t="str">
            <v>-</v>
          </cell>
          <cell r="S2783" t="str">
            <v>-</v>
          </cell>
          <cell r="T2783" t="str">
            <v>-</v>
          </cell>
          <cell r="U2783">
            <v>43454</v>
          </cell>
          <cell r="V2783">
            <v>43514</v>
          </cell>
          <cell r="W2783">
            <v>43663</v>
          </cell>
          <cell r="X2783">
            <v>58</v>
          </cell>
          <cell r="Y2783">
            <v>43663</v>
          </cell>
          <cell r="Z2783">
            <v>0</v>
          </cell>
        </row>
        <row r="2784">
          <cell r="C2784">
            <v>5106</v>
          </cell>
          <cell r="D2784" t="str">
            <v>INDVIL</v>
          </cell>
          <cell r="E2784">
            <v>2018</v>
          </cell>
          <cell r="F2784" t="str">
            <v>TA</v>
          </cell>
          <cell r="G2784" t="str">
            <v>RTU C.T. PADRE CARMELO v1.0</v>
          </cell>
          <cell r="H2784" t="str">
            <v>PPAL</v>
          </cell>
          <cell r="I2784"/>
          <cell r="J2784">
            <v>40</v>
          </cell>
          <cell r="K2784">
            <v>43.7</v>
          </cell>
          <cell r="L2784">
            <v>-3.7000000000000028</v>
          </cell>
          <cell r="M2784">
            <v>1.0925</v>
          </cell>
          <cell r="N2784" t="str">
            <v>-</v>
          </cell>
          <cell r="O2784" t="str">
            <v>-</v>
          </cell>
          <cell r="P2784" t="str">
            <v>-</v>
          </cell>
          <cell r="Q2784" t="str">
            <v>JMG</v>
          </cell>
          <cell r="R2784" t="str">
            <v>-</v>
          </cell>
          <cell r="S2784" t="str">
            <v>-</v>
          </cell>
          <cell r="T2784" t="str">
            <v>-</v>
          </cell>
          <cell r="U2784">
            <v>43454</v>
          </cell>
          <cell r="V2784">
            <v>43514</v>
          </cell>
          <cell r="W2784">
            <v>43514</v>
          </cell>
          <cell r="X2784">
            <v>58</v>
          </cell>
          <cell r="Y2784">
            <v>43570</v>
          </cell>
          <cell r="Z2784">
            <v>57</v>
          </cell>
        </row>
        <row r="2785">
          <cell r="C2785">
            <v>5107</v>
          </cell>
          <cell r="D2785" t="str">
            <v>INDVIL</v>
          </cell>
          <cell r="E2785">
            <v>2018</v>
          </cell>
          <cell r="F2785" t="str">
            <v>TA</v>
          </cell>
          <cell r="G2785" t="str">
            <v>Inst. y PEM RTU C.T. PADRE CARMELO v1.0</v>
          </cell>
          <cell r="H2785" t="str">
            <v>OF5106</v>
          </cell>
          <cell r="I2785"/>
          <cell r="J2785">
            <v>10</v>
          </cell>
          <cell r="K2785">
            <v>10.75</v>
          </cell>
          <cell r="L2785">
            <v>-0.75</v>
          </cell>
          <cell r="M2785">
            <v>1.075</v>
          </cell>
          <cell r="N2785" t="str">
            <v>-</v>
          </cell>
          <cell r="O2785" t="str">
            <v>-</v>
          </cell>
          <cell r="P2785" t="str">
            <v>-</v>
          </cell>
          <cell r="Q2785" t="str">
            <v>JMG</v>
          </cell>
          <cell r="R2785" t="str">
            <v>-</v>
          </cell>
          <cell r="S2785" t="str">
            <v>-</v>
          </cell>
          <cell r="T2785" t="str">
            <v>-</v>
          </cell>
          <cell r="U2785">
            <v>43454</v>
          </cell>
          <cell r="V2785">
            <v>43514</v>
          </cell>
          <cell r="W2785">
            <v>43663</v>
          </cell>
          <cell r="X2785">
            <v>58</v>
          </cell>
          <cell r="Y2785">
            <v>43663</v>
          </cell>
          <cell r="Z2785">
            <v>0</v>
          </cell>
        </row>
        <row r="2786">
          <cell r="C2786">
            <v>5108</v>
          </cell>
          <cell r="D2786" t="str">
            <v>ORMAZA</v>
          </cell>
          <cell r="E2786">
            <v>2018</v>
          </cell>
          <cell r="F2786" t="str">
            <v>TA</v>
          </cell>
          <cell r="G2786" t="str">
            <v>CC SCADA TEDOS.Net FTE.PALMERA v1.3</v>
          </cell>
          <cell r="H2786" t="str">
            <v>OF4689</v>
          </cell>
          <cell r="I2786"/>
          <cell r="J2786">
            <v>3</v>
          </cell>
          <cell r="K2786">
            <v>7.5</v>
          </cell>
          <cell r="L2786">
            <v>-4.5</v>
          </cell>
          <cell r="M2786">
            <v>2.5</v>
          </cell>
          <cell r="N2786" t="str">
            <v>-</v>
          </cell>
          <cell r="O2786" t="str">
            <v>-</v>
          </cell>
          <cell r="P2786" t="str">
            <v>-</v>
          </cell>
          <cell r="Q2786" t="str">
            <v>JMG</v>
          </cell>
          <cell r="R2786" t="str">
            <v>-</v>
          </cell>
          <cell r="S2786" t="str">
            <v>-</v>
          </cell>
          <cell r="T2786" t="str">
            <v>-</v>
          </cell>
          <cell r="U2786">
            <v>43474</v>
          </cell>
          <cell r="V2786">
            <v>43496</v>
          </cell>
          <cell r="W2786">
            <v>43496</v>
          </cell>
          <cell r="X2786">
            <v>22</v>
          </cell>
          <cell r="Y2786">
            <v>43487</v>
          </cell>
          <cell r="Z2786">
            <v>-8</v>
          </cell>
        </row>
        <row r="2787">
          <cell r="C2787">
            <v>5109</v>
          </cell>
          <cell r="D2787" t="str">
            <v>EYPESA</v>
          </cell>
          <cell r="E2787">
            <v>2018</v>
          </cell>
          <cell r="F2787" t="str">
            <v>TA</v>
          </cell>
          <cell r="G2787" t="str">
            <v>Reparacio RTU S.E. PONENT v3.0</v>
          </cell>
          <cell r="H2787" t="str">
            <v>IND</v>
          </cell>
          <cell r="I2787">
            <v>4</v>
          </cell>
          <cell r="J2787">
            <v>8</v>
          </cell>
          <cell r="K2787">
            <v>8.5</v>
          </cell>
          <cell r="L2787">
            <v>-0.5</v>
          </cell>
          <cell r="M2787">
            <v>1.0625</v>
          </cell>
          <cell r="N2787" t="str">
            <v>-</v>
          </cell>
          <cell r="O2787" t="str">
            <v>-</v>
          </cell>
          <cell r="P2787" t="str">
            <v>-</v>
          </cell>
          <cell r="Q2787" t="str">
            <v>TRS</v>
          </cell>
          <cell r="R2787" t="str">
            <v>-</v>
          </cell>
          <cell r="S2787" t="str">
            <v>-</v>
          </cell>
          <cell r="T2787" t="str">
            <v>-</v>
          </cell>
          <cell r="U2787">
            <v>43465</v>
          </cell>
          <cell r="V2787">
            <v>43473</v>
          </cell>
          <cell r="W2787">
            <v>43473</v>
          </cell>
          <cell r="X2787">
            <v>8</v>
          </cell>
          <cell r="Y2787">
            <v>43473</v>
          </cell>
          <cell r="Z2787">
            <v>0</v>
          </cell>
        </row>
        <row r="2788">
          <cell r="C2788">
            <v>5110</v>
          </cell>
          <cell r="D2788" t="str">
            <v>BASENE</v>
          </cell>
          <cell r="E2788">
            <v>2018</v>
          </cell>
          <cell r="F2788" t="str">
            <v>TA</v>
          </cell>
          <cell r="G2788" t="str">
            <v>Reparacio RTU S.E. OLOT v4.0</v>
          </cell>
          <cell r="H2788" t="str">
            <v>IND</v>
          </cell>
          <cell r="I2788">
            <v>4</v>
          </cell>
          <cell r="J2788">
            <v>4</v>
          </cell>
          <cell r="K2788">
            <v>4</v>
          </cell>
          <cell r="L2788">
            <v>0</v>
          </cell>
          <cell r="M2788">
            <v>1</v>
          </cell>
          <cell r="N2788" t="str">
            <v>-</v>
          </cell>
          <cell r="O2788" t="str">
            <v>-</v>
          </cell>
          <cell r="P2788" t="str">
            <v>AMX</v>
          </cell>
          <cell r="Q2788" t="str">
            <v>-</v>
          </cell>
          <cell r="R2788" t="str">
            <v>-</v>
          </cell>
          <cell r="S2788" t="str">
            <v>-</v>
          </cell>
          <cell r="T2788" t="str">
            <v>-</v>
          </cell>
          <cell r="U2788">
            <v>43461</v>
          </cell>
          <cell r="V2788">
            <v>43461</v>
          </cell>
          <cell r="W2788">
            <v>43461</v>
          </cell>
          <cell r="X2788">
            <v>0</v>
          </cell>
          <cell r="Y2788">
            <v>43461</v>
          </cell>
          <cell r="Z2788">
            <v>0</v>
          </cell>
        </row>
        <row r="2789">
          <cell r="C2789">
            <v>5111</v>
          </cell>
          <cell r="D2789" t="str">
            <v>BASENE</v>
          </cell>
          <cell r="E2789">
            <v>2018</v>
          </cell>
          <cell r="F2789" t="str">
            <v>TA</v>
          </cell>
          <cell r="G2789" t="str">
            <v>Reparacio Placa MCE-125 (RTU S.E. OLOT -BASSOLS-)</v>
          </cell>
          <cell r="H2789" t="str">
            <v>OF5110</v>
          </cell>
          <cell r="I2789">
            <v>6</v>
          </cell>
          <cell r="J2789">
            <v>1.5</v>
          </cell>
          <cell r="K2789">
            <v>1.67</v>
          </cell>
          <cell r="L2789">
            <v>-0.16999999999999993</v>
          </cell>
          <cell r="M2789">
            <v>1.1133333333333333</v>
          </cell>
          <cell r="N2789" t="str">
            <v>-</v>
          </cell>
          <cell r="O2789" t="str">
            <v>-</v>
          </cell>
          <cell r="P2789" t="str">
            <v>EMM</v>
          </cell>
          <cell r="Q2789" t="str">
            <v>-</v>
          </cell>
          <cell r="R2789" t="str">
            <v>-</v>
          </cell>
          <cell r="S2789" t="str">
            <v>-</v>
          </cell>
          <cell r="T2789" t="str">
            <v>-</v>
          </cell>
          <cell r="U2789">
            <v>43461</v>
          </cell>
          <cell r="V2789">
            <v>43496</v>
          </cell>
          <cell r="W2789">
            <v>43496</v>
          </cell>
          <cell r="X2789">
            <v>34</v>
          </cell>
          <cell r="Y2789">
            <v>43465</v>
          </cell>
          <cell r="Z2789">
            <v>-30</v>
          </cell>
        </row>
        <row r="2790">
          <cell r="C2790">
            <v>5112</v>
          </cell>
          <cell r="D2790" t="str">
            <v>SITEL</v>
          </cell>
          <cell r="E2790">
            <v>2018</v>
          </cell>
          <cell r="F2790" t="str">
            <v>TA</v>
          </cell>
          <cell r="G2790" t="str">
            <v>1 x Manguera COM PC - MODEM GSM</v>
          </cell>
          <cell r="H2790" t="str">
            <v>OF4948</v>
          </cell>
          <cell r="I2790">
            <v>6</v>
          </cell>
          <cell r="J2790">
            <v>0.59</v>
          </cell>
          <cell r="K2790">
            <v>0.59000000000000008</v>
          </cell>
          <cell r="L2790">
            <v>0</v>
          </cell>
          <cell r="M2790">
            <v>1.0000000000000002</v>
          </cell>
          <cell r="N2790" t="str">
            <v>-</v>
          </cell>
          <cell r="O2790" t="str">
            <v>-</v>
          </cell>
          <cell r="P2790" t="str">
            <v>EMM</v>
          </cell>
          <cell r="Q2790" t="str">
            <v>-</v>
          </cell>
          <cell r="R2790" t="str">
            <v>-</v>
          </cell>
          <cell r="S2790" t="str">
            <v>-</v>
          </cell>
          <cell r="T2790" t="str">
            <v>-</v>
          </cell>
          <cell r="U2790">
            <v>43465</v>
          </cell>
          <cell r="V2790">
            <v>43475</v>
          </cell>
          <cell r="W2790">
            <v>43475</v>
          </cell>
          <cell r="X2790">
            <v>10</v>
          </cell>
          <cell r="Y2790">
            <v>43475</v>
          </cell>
          <cell r="Z2790">
            <v>0</v>
          </cell>
        </row>
        <row r="2791">
          <cell r="C2791">
            <v>5113</v>
          </cell>
          <cell r="D2791" t="str">
            <v>ORMAZA</v>
          </cell>
          <cell r="E2791">
            <v>2018</v>
          </cell>
          <cell r="F2791" t="str">
            <v>TA</v>
          </cell>
          <cell r="G2791" t="str">
            <v>MANTENIMIENTO SCADA TEDIS.Net S.SERVAN 2.019</v>
          </cell>
          <cell r="H2791" t="str">
            <v>IND</v>
          </cell>
          <cell r="I2791"/>
          <cell r="J2791">
            <v>15</v>
          </cell>
          <cell r="K2791">
            <v>13.25</v>
          </cell>
          <cell r="L2791">
            <v>1.75</v>
          </cell>
          <cell r="M2791">
            <v>0.8833333333333333</v>
          </cell>
          <cell r="N2791" t="str">
            <v>-</v>
          </cell>
          <cell r="O2791" t="str">
            <v>-</v>
          </cell>
          <cell r="P2791" t="str">
            <v>-</v>
          </cell>
          <cell r="Q2791" t="str">
            <v>JMG</v>
          </cell>
          <cell r="R2791" t="str">
            <v>-</v>
          </cell>
          <cell r="S2791" t="str">
            <v>-</v>
          </cell>
          <cell r="T2791" t="str">
            <v>-</v>
          </cell>
          <cell r="U2791">
            <v>43466</v>
          </cell>
          <cell r="V2791">
            <v>43830</v>
          </cell>
          <cell r="W2791">
            <v>43830</v>
          </cell>
          <cell r="X2791">
            <v>360</v>
          </cell>
          <cell r="Y2791">
            <v>43830</v>
          </cell>
          <cell r="Z2791">
            <v>0</v>
          </cell>
        </row>
        <row r="2792">
          <cell r="C2792"/>
          <cell r="D2792"/>
          <cell r="E2792">
            <v>2018</v>
          </cell>
          <cell r="F2792"/>
          <cell r="G2792" t="str">
            <v>I + D</v>
          </cell>
          <cell r="H2792"/>
          <cell r="I2792"/>
          <cell r="J2792">
            <v>0</v>
          </cell>
          <cell r="K2792">
            <v>0</v>
          </cell>
          <cell r="L2792"/>
          <cell r="M2792"/>
          <cell r="N2792" t="str">
            <v>-</v>
          </cell>
          <cell r="O2792" t="str">
            <v>-</v>
          </cell>
          <cell r="P2792" t="str">
            <v>-</v>
          </cell>
          <cell r="Q2792" t="str">
            <v>-</v>
          </cell>
          <cell r="R2792" t="str">
            <v>-</v>
          </cell>
          <cell r="S2792" t="str">
            <v>-</v>
          </cell>
          <cell r="T2792" t="str">
            <v>-</v>
          </cell>
          <cell r="U2792"/>
          <cell r="V2792"/>
          <cell r="W2792">
            <v>0</v>
          </cell>
          <cell r="X2792" t="str">
            <v/>
          </cell>
          <cell r="Y2792"/>
          <cell r="Z2792" t="str">
            <v/>
          </cell>
        </row>
        <row r="2793">
          <cell r="C2793"/>
          <cell r="D2793"/>
          <cell r="E2793">
            <v>2018</v>
          </cell>
          <cell r="F2793"/>
          <cell r="G2793" t="str">
            <v>I + D</v>
          </cell>
          <cell r="H2793"/>
          <cell r="I2793"/>
          <cell r="J2793">
            <v>0</v>
          </cell>
          <cell r="K2793">
            <v>0</v>
          </cell>
          <cell r="L2793"/>
          <cell r="M2793"/>
          <cell r="N2793" t="str">
            <v>-</v>
          </cell>
          <cell r="O2793" t="str">
            <v>-</v>
          </cell>
          <cell r="P2793" t="str">
            <v>-</v>
          </cell>
          <cell r="Q2793" t="str">
            <v>-</v>
          </cell>
          <cell r="R2793" t="str">
            <v>-</v>
          </cell>
          <cell r="S2793" t="str">
            <v>-</v>
          </cell>
          <cell r="T2793" t="str">
            <v>-</v>
          </cell>
          <cell r="U2793"/>
          <cell r="V2793"/>
          <cell r="W2793">
            <v>0</v>
          </cell>
          <cell r="X2793" t="str">
            <v/>
          </cell>
          <cell r="Y2793"/>
          <cell r="Z2793" t="str">
            <v/>
          </cell>
        </row>
        <row r="2794">
          <cell r="C2794">
            <v>5116</v>
          </cell>
          <cell r="D2794" t="str">
            <v>SAMENE</v>
          </cell>
          <cell r="E2794">
            <v>2019</v>
          </cell>
          <cell r="F2794" t="str">
            <v>TA</v>
          </cell>
          <cell r="G2794" t="str">
            <v>MANTENIMENT STG-CSSat SAMPOL 01/01/2.019 - 31/12/2.019</v>
          </cell>
          <cell r="H2794" t="str">
            <v>IND</v>
          </cell>
          <cell r="I2794"/>
          <cell r="J2794">
            <v>60</v>
          </cell>
          <cell r="K2794">
            <v>19.25</v>
          </cell>
          <cell r="L2794">
            <v>40.75</v>
          </cell>
          <cell r="M2794">
            <v>0.32083333333333336</v>
          </cell>
          <cell r="N2794" t="str">
            <v>-</v>
          </cell>
          <cell r="O2794" t="str">
            <v>-</v>
          </cell>
          <cell r="P2794" t="str">
            <v>-</v>
          </cell>
          <cell r="Q2794" t="str">
            <v>TRS</v>
          </cell>
          <cell r="R2794" t="str">
            <v>-</v>
          </cell>
          <cell r="S2794" t="str">
            <v>-</v>
          </cell>
          <cell r="T2794" t="str">
            <v>-</v>
          </cell>
          <cell r="U2794">
            <v>43466</v>
          </cell>
          <cell r="V2794">
            <v>43830</v>
          </cell>
          <cell r="W2794">
            <v>43830</v>
          </cell>
          <cell r="X2794">
            <v>360</v>
          </cell>
          <cell r="Y2794">
            <v>43830</v>
          </cell>
          <cell r="Z2794">
            <v>0</v>
          </cell>
        </row>
        <row r="2795">
          <cell r="C2795">
            <v>5117</v>
          </cell>
          <cell r="D2795" t="str">
            <v>EYPESA</v>
          </cell>
          <cell r="E2795">
            <v>2019</v>
          </cell>
          <cell r="F2795" t="str">
            <v>TA</v>
          </cell>
          <cell r="G2795" t="str">
            <v xml:space="preserve">Reparacio RTU S.E. AMETLLA </v>
          </cell>
          <cell r="H2795" t="str">
            <v>IND</v>
          </cell>
          <cell r="I2795"/>
          <cell r="J2795">
            <v>5</v>
          </cell>
          <cell r="K2795">
            <v>6</v>
          </cell>
          <cell r="L2795">
            <v>-1</v>
          </cell>
          <cell r="M2795">
            <v>1.2</v>
          </cell>
          <cell r="N2795" t="str">
            <v>-</v>
          </cell>
          <cell r="O2795" t="str">
            <v>-</v>
          </cell>
          <cell r="P2795" t="str">
            <v>EMM</v>
          </cell>
          <cell r="Q2795" t="str">
            <v>-</v>
          </cell>
          <cell r="R2795" t="str">
            <v>-</v>
          </cell>
          <cell r="S2795" t="str">
            <v>-</v>
          </cell>
          <cell r="T2795" t="str">
            <v>-</v>
          </cell>
          <cell r="U2795">
            <v>43485</v>
          </cell>
          <cell r="V2795">
            <v>43490</v>
          </cell>
          <cell r="W2795">
            <v>43490</v>
          </cell>
          <cell r="X2795">
            <v>5</v>
          </cell>
          <cell r="Y2795">
            <v>43488</v>
          </cell>
          <cell r="Z2795">
            <v>-2</v>
          </cell>
        </row>
        <row r="2796">
          <cell r="C2796">
            <v>5118</v>
          </cell>
          <cell r="D2796" t="str">
            <v>NCLAVE</v>
          </cell>
          <cell r="E2796">
            <v>2019</v>
          </cell>
          <cell r="F2796" t="str">
            <v>TA</v>
          </cell>
          <cell r="G2796" t="str">
            <v>6 x Armari TrinaPRP NCU V1.0</v>
          </cell>
          <cell r="H2796" t="str">
            <v>PPAL</v>
          </cell>
          <cell r="I2796"/>
          <cell r="J2796">
            <v>40</v>
          </cell>
          <cell r="K2796">
            <v>45.57</v>
          </cell>
          <cell r="L2796">
            <v>-5.57</v>
          </cell>
          <cell r="M2796">
            <v>1.1392500000000001</v>
          </cell>
          <cell r="N2796" t="str">
            <v>-</v>
          </cell>
          <cell r="O2796" t="str">
            <v>-</v>
          </cell>
          <cell r="P2796" t="str">
            <v>EMM</v>
          </cell>
          <cell r="Q2796" t="str">
            <v>-</v>
          </cell>
          <cell r="R2796" t="str">
            <v>-</v>
          </cell>
          <cell r="S2796" t="str">
            <v>-</v>
          </cell>
          <cell r="T2796" t="str">
            <v>-</v>
          </cell>
          <cell r="U2796">
            <v>43476</v>
          </cell>
          <cell r="V2796">
            <v>43555</v>
          </cell>
          <cell r="W2796">
            <v>43555</v>
          </cell>
          <cell r="X2796">
            <v>80</v>
          </cell>
          <cell r="Y2796">
            <v>43555</v>
          </cell>
          <cell r="Z2796">
            <v>0</v>
          </cell>
        </row>
        <row r="2797">
          <cell r="C2797">
            <v>5119</v>
          </cell>
          <cell r="D2797" t="str">
            <v>NCLAVE</v>
          </cell>
          <cell r="E2797">
            <v>2019</v>
          </cell>
          <cell r="F2797" t="str">
            <v>TA</v>
          </cell>
          <cell r="G2797" t="str">
            <v>16 x Equipo Trina-PRO TCU-230 v1.0</v>
          </cell>
          <cell r="H2797" t="str">
            <v>OF5118</v>
          </cell>
          <cell r="I2797"/>
          <cell r="J2797">
            <v>42</v>
          </cell>
          <cell r="K2797">
            <v>16.5</v>
          </cell>
          <cell r="L2797">
            <v>25.5</v>
          </cell>
          <cell r="M2797">
            <v>0.39285714285714285</v>
          </cell>
          <cell r="N2797" t="str">
            <v>-</v>
          </cell>
          <cell r="O2797" t="str">
            <v>-</v>
          </cell>
          <cell r="P2797" t="str">
            <v>EMM</v>
          </cell>
          <cell r="Q2797" t="str">
            <v>-</v>
          </cell>
          <cell r="R2797" t="str">
            <v>-</v>
          </cell>
          <cell r="S2797" t="str">
            <v>-</v>
          </cell>
          <cell r="T2797" t="str">
            <v>-</v>
          </cell>
          <cell r="U2797">
            <v>43476</v>
          </cell>
          <cell r="V2797">
            <v>43555</v>
          </cell>
          <cell r="W2797">
            <v>43555</v>
          </cell>
          <cell r="X2797">
            <v>80</v>
          </cell>
          <cell r="Y2797">
            <v>43555</v>
          </cell>
          <cell r="Z2797">
            <v>0</v>
          </cell>
        </row>
        <row r="2798">
          <cell r="C2798">
            <v>5120</v>
          </cell>
          <cell r="D2798" t="str">
            <v>NCLAVE</v>
          </cell>
          <cell r="E2798">
            <v>2019</v>
          </cell>
          <cell r="F2798" t="str">
            <v>TA</v>
          </cell>
          <cell r="G2798" t="str">
            <v>CC SCADA TEDIS.Net NCLAVE v1.0</v>
          </cell>
          <cell r="H2798" t="str">
            <v>OF5118</v>
          </cell>
          <cell r="I2798"/>
          <cell r="J2798">
            <v>8</v>
          </cell>
          <cell r="K2798">
            <v>119</v>
          </cell>
          <cell r="L2798">
            <v>-111</v>
          </cell>
          <cell r="M2798">
            <v>14.875</v>
          </cell>
          <cell r="N2798" t="str">
            <v>-</v>
          </cell>
          <cell r="O2798" t="str">
            <v>-</v>
          </cell>
          <cell r="P2798" t="str">
            <v>-</v>
          </cell>
          <cell r="Q2798" t="str">
            <v>EDC</v>
          </cell>
          <cell r="R2798" t="str">
            <v>-</v>
          </cell>
          <cell r="S2798" t="str">
            <v>-</v>
          </cell>
          <cell r="T2798" t="str">
            <v>-</v>
          </cell>
          <cell r="U2798">
            <v>43476</v>
          </cell>
          <cell r="V2798">
            <v>43555</v>
          </cell>
          <cell r="W2798">
            <v>43766</v>
          </cell>
          <cell r="X2798">
            <v>80</v>
          </cell>
          <cell r="Y2798">
            <v>43766</v>
          </cell>
          <cell r="Z2798">
            <v>0</v>
          </cell>
        </row>
        <row r="2799">
          <cell r="C2799">
            <v>5121</v>
          </cell>
          <cell r="D2799" t="str">
            <v>NCLAVE</v>
          </cell>
          <cell r="E2799">
            <v>2019</v>
          </cell>
          <cell r="F2799" t="str">
            <v>TA</v>
          </cell>
          <cell r="G2799" t="str">
            <v>Inst. y PEM PROTOS Trina-PRO (5 x NCU + 15 x TCU + 5 x TCU 3Ah + 5 x TCU 6Ah)</v>
          </cell>
          <cell r="H2799" t="str">
            <v>OF5118</v>
          </cell>
          <cell r="I2799"/>
          <cell r="J2799">
            <v>44</v>
          </cell>
          <cell r="K2799">
            <v>44</v>
          </cell>
          <cell r="L2799">
            <v>0</v>
          </cell>
          <cell r="M2799">
            <v>1</v>
          </cell>
          <cell r="N2799" t="str">
            <v>-</v>
          </cell>
          <cell r="O2799" t="str">
            <v>-</v>
          </cell>
          <cell r="P2799" t="str">
            <v>-</v>
          </cell>
          <cell r="Q2799" t="str">
            <v>TRS</v>
          </cell>
          <cell r="R2799" t="str">
            <v>-</v>
          </cell>
          <cell r="S2799" t="str">
            <v>-</v>
          </cell>
          <cell r="T2799" t="str">
            <v>-</v>
          </cell>
          <cell r="U2799">
            <v>43476</v>
          </cell>
          <cell r="V2799">
            <v>43555</v>
          </cell>
          <cell r="W2799">
            <v>43555</v>
          </cell>
          <cell r="X2799">
            <v>80</v>
          </cell>
          <cell r="Y2799">
            <v>43555</v>
          </cell>
          <cell r="Z2799">
            <v>0</v>
          </cell>
        </row>
        <row r="2800">
          <cell r="C2800">
            <v>5122</v>
          </cell>
          <cell r="D2800" t="str">
            <v>ATAING</v>
          </cell>
          <cell r="E2800">
            <v>2019</v>
          </cell>
          <cell r="F2800" t="str">
            <v>TA</v>
          </cell>
          <cell r="G2800" t="str">
            <v>Inst. y PEM CCSat ATAIN v12.0</v>
          </cell>
          <cell r="H2800" t="str">
            <v>IND</v>
          </cell>
          <cell r="I2800"/>
          <cell r="J2800">
            <v>4</v>
          </cell>
          <cell r="K2800">
            <v>4</v>
          </cell>
          <cell r="L2800">
            <v>0</v>
          </cell>
          <cell r="M2800">
            <v>1</v>
          </cell>
          <cell r="N2800" t="str">
            <v>-</v>
          </cell>
          <cell r="O2800" t="str">
            <v>-</v>
          </cell>
          <cell r="P2800" t="str">
            <v>-</v>
          </cell>
          <cell r="Q2800" t="str">
            <v>TRS</v>
          </cell>
          <cell r="R2800" t="str">
            <v>-</v>
          </cell>
          <cell r="S2800" t="str">
            <v>-</v>
          </cell>
          <cell r="T2800" t="str">
            <v>-</v>
          </cell>
          <cell r="U2800">
            <v>43479</v>
          </cell>
          <cell r="V2800">
            <v>43496</v>
          </cell>
          <cell r="W2800">
            <v>43496</v>
          </cell>
          <cell r="X2800">
            <v>17</v>
          </cell>
          <cell r="Y2800">
            <v>43486</v>
          </cell>
          <cell r="Z2800">
            <v>-9</v>
          </cell>
        </row>
        <row r="2801">
          <cell r="C2801">
            <v>5123</v>
          </cell>
          <cell r="D2801" t="str">
            <v>COCASE</v>
          </cell>
          <cell r="E2801">
            <v>2019</v>
          </cell>
          <cell r="F2801" t="str">
            <v>TA</v>
          </cell>
          <cell r="G2801" t="str">
            <v>Inst. y PEM CCSat CALLOSA v12.0</v>
          </cell>
          <cell r="H2801" t="str">
            <v>IND</v>
          </cell>
          <cell r="I2801"/>
          <cell r="J2801">
            <v>4</v>
          </cell>
          <cell r="K2801">
            <v>2</v>
          </cell>
          <cell r="L2801">
            <v>2</v>
          </cell>
          <cell r="M2801">
            <v>0.5</v>
          </cell>
          <cell r="N2801" t="str">
            <v>-</v>
          </cell>
          <cell r="O2801" t="str">
            <v>-</v>
          </cell>
          <cell r="P2801" t="str">
            <v>-</v>
          </cell>
          <cell r="Q2801" t="str">
            <v>TRS</v>
          </cell>
          <cell r="R2801" t="str">
            <v>-</v>
          </cell>
          <cell r="S2801" t="str">
            <v>-</v>
          </cell>
          <cell r="T2801" t="str">
            <v>-</v>
          </cell>
          <cell r="U2801">
            <v>43482</v>
          </cell>
          <cell r="V2801">
            <v>43496</v>
          </cell>
          <cell r="W2801">
            <v>43633</v>
          </cell>
          <cell r="X2801">
            <v>14</v>
          </cell>
          <cell r="Y2801">
            <v>43633</v>
          </cell>
          <cell r="Z2801">
            <v>0</v>
          </cell>
        </row>
        <row r="2802">
          <cell r="C2802"/>
          <cell r="D2802"/>
          <cell r="E2802">
            <v>2019</v>
          </cell>
          <cell r="F2802"/>
          <cell r="G2802" t="str">
            <v>I + D</v>
          </cell>
          <cell r="H2802"/>
          <cell r="I2802"/>
          <cell r="J2802">
            <v>0</v>
          </cell>
          <cell r="K2802">
            <v>0</v>
          </cell>
          <cell r="L2802"/>
          <cell r="M2802"/>
          <cell r="N2802" t="str">
            <v>-</v>
          </cell>
          <cell r="O2802" t="str">
            <v>-</v>
          </cell>
          <cell r="P2802" t="str">
            <v>-</v>
          </cell>
          <cell r="Q2802" t="str">
            <v>-</v>
          </cell>
          <cell r="R2802" t="str">
            <v>-</v>
          </cell>
          <cell r="S2802" t="str">
            <v>-</v>
          </cell>
          <cell r="T2802" t="str">
            <v>-</v>
          </cell>
          <cell r="U2802"/>
          <cell r="V2802"/>
          <cell r="W2802">
            <v>0</v>
          </cell>
          <cell r="X2802" t="str">
            <v/>
          </cell>
          <cell r="Y2802"/>
          <cell r="Z2802" t="str">
            <v/>
          </cell>
        </row>
        <row r="2803">
          <cell r="C2803">
            <v>5125</v>
          </cell>
          <cell r="D2803" t="str">
            <v>ARPSER</v>
          </cell>
          <cell r="E2803">
            <v>2019</v>
          </cell>
          <cell r="F2803" t="str">
            <v>TA</v>
          </cell>
          <cell r="G2803" t="str">
            <v>Inst. y PEM CCSat ARPYDECAL v12.0</v>
          </cell>
          <cell r="H2803" t="str">
            <v>IND</v>
          </cell>
          <cell r="I2803"/>
          <cell r="J2803">
            <v>4</v>
          </cell>
          <cell r="K2803">
            <v>3</v>
          </cell>
          <cell r="L2803">
            <v>1</v>
          </cell>
          <cell r="M2803">
            <v>0.75</v>
          </cell>
          <cell r="N2803" t="str">
            <v>-</v>
          </cell>
          <cell r="O2803" t="str">
            <v>-</v>
          </cell>
          <cell r="P2803" t="str">
            <v>-</v>
          </cell>
          <cell r="Q2803" t="str">
            <v>TRS</v>
          </cell>
          <cell r="R2803" t="str">
            <v>-</v>
          </cell>
          <cell r="S2803" t="str">
            <v>-</v>
          </cell>
          <cell r="T2803" t="str">
            <v>-</v>
          </cell>
          <cell r="U2803">
            <v>43487</v>
          </cell>
          <cell r="V2803">
            <v>43496</v>
          </cell>
          <cell r="W2803">
            <v>43496</v>
          </cell>
          <cell r="X2803">
            <v>9</v>
          </cell>
          <cell r="Y2803">
            <v>43489</v>
          </cell>
          <cell r="Z2803">
            <v>-6</v>
          </cell>
        </row>
        <row r="2804">
          <cell r="C2804">
            <v>5126</v>
          </cell>
          <cell r="D2804" t="str">
            <v>ORMAZA</v>
          </cell>
          <cell r="E2804">
            <v>2019</v>
          </cell>
          <cell r="F2804" t="str">
            <v>TA</v>
          </cell>
          <cell r="G2804" t="str">
            <v>CC SCADA TEDIS.Net HOSPITAL DEL MAR v3.0</v>
          </cell>
          <cell r="H2804" t="str">
            <v>OF4134</v>
          </cell>
          <cell r="I2804"/>
          <cell r="J2804">
            <v>4</v>
          </cell>
          <cell r="K2804">
            <v>3.5</v>
          </cell>
          <cell r="L2804">
            <v>0.5</v>
          </cell>
          <cell r="M2804">
            <v>0.875</v>
          </cell>
          <cell r="N2804" t="str">
            <v>-</v>
          </cell>
          <cell r="O2804" t="str">
            <v>-</v>
          </cell>
          <cell r="P2804" t="str">
            <v>-</v>
          </cell>
          <cell r="Q2804" t="str">
            <v>-</v>
          </cell>
          <cell r="R2804" t="str">
            <v>EDC</v>
          </cell>
          <cell r="S2804" t="str">
            <v>-</v>
          </cell>
          <cell r="T2804" t="str">
            <v>-</v>
          </cell>
          <cell r="U2804">
            <v>43393</v>
          </cell>
          <cell r="V2804">
            <v>43395</v>
          </cell>
          <cell r="W2804">
            <v>43395</v>
          </cell>
          <cell r="X2804">
            <v>2</v>
          </cell>
          <cell r="Y2804">
            <v>43395</v>
          </cell>
          <cell r="Z2804">
            <v>0</v>
          </cell>
        </row>
        <row r="2805">
          <cell r="C2805"/>
          <cell r="D2805"/>
          <cell r="E2805">
            <v>2019</v>
          </cell>
          <cell r="F2805"/>
          <cell r="G2805" t="str">
            <v>I + D</v>
          </cell>
          <cell r="H2805"/>
          <cell r="I2805"/>
          <cell r="J2805">
            <v>0</v>
          </cell>
          <cell r="K2805">
            <v>0</v>
          </cell>
          <cell r="L2805"/>
          <cell r="M2805"/>
          <cell r="N2805" t="str">
            <v>-</v>
          </cell>
          <cell r="O2805" t="str">
            <v>-</v>
          </cell>
          <cell r="P2805" t="str">
            <v>-</v>
          </cell>
          <cell r="Q2805" t="str">
            <v>-</v>
          </cell>
          <cell r="R2805" t="str">
            <v>-</v>
          </cell>
          <cell r="S2805" t="str">
            <v>-</v>
          </cell>
          <cell r="T2805" t="str">
            <v>-</v>
          </cell>
          <cell r="U2805"/>
          <cell r="V2805"/>
          <cell r="W2805">
            <v>0</v>
          </cell>
          <cell r="X2805" t="str">
            <v/>
          </cell>
          <cell r="Y2805"/>
          <cell r="Z2805" t="str">
            <v/>
          </cell>
        </row>
        <row r="2806">
          <cell r="C2806"/>
          <cell r="D2806"/>
          <cell r="E2806">
            <v>2019</v>
          </cell>
          <cell r="F2806"/>
          <cell r="G2806" t="str">
            <v>I + D</v>
          </cell>
          <cell r="H2806"/>
          <cell r="I2806"/>
          <cell r="J2806">
            <v>0</v>
          </cell>
          <cell r="K2806">
            <v>0</v>
          </cell>
          <cell r="L2806"/>
          <cell r="M2806"/>
          <cell r="N2806" t="str">
            <v>-</v>
          </cell>
          <cell r="O2806" t="str">
            <v>-</v>
          </cell>
          <cell r="P2806" t="str">
            <v>-</v>
          </cell>
          <cell r="Q2806" t="str">
            <v>-</v>
          </cell>
          <cell r="R2806" t="str">
            <v>-</v>
          </cell>
          <cell r="S2806" t="str">
            <v>-</v>
          </cell>
          <cell r="T2806" t="str">
            <v>-</v>
          </cell>
          <cell r="U2806"/>
          <cell r="V2806"/>
          <cell r="W2806">
            <v>0</v>
          </cell>
          <cell r="X2806" t="str">
            <v/>
          </cell>
          <cell r="Y2806"/>
          <cell r="Z2806" t="str">
            <v/>
          </cell>
        </row>
        <row r="2807">
          <cell r="C2807"/>
          <cell r="D2807"/>
          <cell r="E2807"/>
          <cell r="F2807"/>
          <cell r="G2807"/>
          <cell r="H2807"/>
          <cell r="I2807"/>
          <cell r="J2807">
            <v>348.95</v>
          </cell>
          <cell r="K2807">
            <v>407.85</v>
          </cell>
          <cell r="L2807">
            <v>-58.900000000000034</v>
          </cell>
          <cell r="M2807"/>
          <cell r="N2807"/>
          <cell r="O2807"/>
          <cell r="P2807"/>
          <cell r="Q2807"/>
          <cell r="R2807"/>
          <cell r="S2807"/>
          <cell r="T2807"/>
          <cell r="U2807"/>
          <cell r="V2807"/>
          <cell r="W2807"/>
          <cell r="X2807"/>
          <cell r="Y2807"/>
          <cell r="Z2807">
            <v>-6</v>
          </cell>
        </row>
        <row r="2808">
          <cell r="M2808"/>
          <cell r="N2808"/>
          <cell r="O2808"/>
          <cell r="P2808"/>
          <cell r="Q2808"/>
          <cell r="R2808"/>
          <cell r="S2808"/>
          <cell r="T2808"/>
          <cell r="U2808"/>
          <cell r="V2808"/>
          <cell r="W2808"/>
          <cell r="X2808"/>
          <cell r="Y2808"/>
          <cell r="Z2808"/>
        </row>
        <row r="2809">
          <cell r="D2809"/>
          <cell r="E2809"/>
          <cell r="F2809"/>
          <cell r="G2809"/>
          <cell r="H2809"/>
          <cell r="I2809"/>
          <cell r="J2809"/>
          <cell r="K2809"/>
          <cell r="M2809"/>
          <cell r="N2809"/>
          <cell r="O2809"/>
          <cell r="P2809"/>
          <cell r="Q2809"/>
          <cell r="R2809"/>
          <cell r="S2809"/>
          <cell r="T2809"/>
          <cell r="U2809"/>
          <cell r="V2809"/>
          <cell r="W2809"/>
          <cell r="X2809"/>
          <cell r="Y2809"/>
          <cell r="Z2809"/>
        </row>
        <row r="2810">
          <cell r="D2810"/>
          <cell r="E2810"/>
          <cell r="F2810"/>
          <cell r="G2810"/>
          <cell r="H2810"/>
          <cell r="I2810"/>
          <cell r="J2810"/>
          <cell r="K2810"/>
          <cell r="N2810" t="str">
            <v>APROVISIONAMENTS</v>
          </cell>
          <cell r="O2810" t="str">
            <v>ADMINISTRACIO</v>
          </cell>
          <cell r="P2810" t="str">
            <v>OPERACIONS</v>
          </cell>
          <cell r="Q2810" t="str">
            <v>IMPLEMENTACIO</v>
          </cell>
          <cell r="R2810" t="str">
            <v>DESENVOLUPAMENT</v>
          </cell>
          <cell r="S2810" t="str">
            <v>COMERCIAL</v>
          </cell>
          <cell r="T2810" t="str">
            <v>CONSUL.TELCOMUNIC.</v>
          </cell>
          <cell r="U2810"/>
          <cell r="Z2810"/>
        </row>
        <row r="2811">
          <cell r="N2811"/>
          <cell r="O2811"/>
          <cell r="P2811"/>
          <cell r="Q2811"/>
          <cell r="R2811"/>
          <cell r="S2811"/>
          <cell r="T2811"/>
          <cell r="U2811"/>
          <cell r="Z2811"/>
        </row>
        <row r="2812">
          <cell r="N2812"/>
          <cell r="O2812"/>
          <cell r="P2812"/>
          <cell r="Q2812"/>
          <cell r="R2812"/>
          <cell r="S2812"/>
          <cell r="T2812"/>
          <cell r="U2812"/>
          <cell r="Z2812"/>
        </row>
        <row r="2813">
          <cell r="N2813"/>
          <cell r="O2813"/>
          <cell r="P2813"/>
          <cell r="Q2813"/>
          <cell r="R2813"/>
          <cell r="S2813"/>
          <cell r="T2813"/>
          <cell r="U2813"/>
          <cell r="Z2813"/>
        </row>
        <row r="2814">
          <cell r="E2814"/>
          <cell r="F2814"/>
          <cell r="G2814"/>
          <cell r="H2814"/>
          <cell r="I2814"/>
          <cell r="J2814"/>
          <cell r="K2814"/>
          <cell r="L2814"/>
          <cell r="M2814"/>
          <cell r="N2814"/>
          <cell r="O2814"/>
          <cell r="P2814"/>
          <cell r="Q2814"/>
          <cell r="R2814"/>
          <cell r="S2814"/>
          <cell r="T2814"/>
          <cell r="U2814"/>
          <cell r="Z2814"/>
        </row>
        <row r="2815">
          <cell r="E2815" t="str">
            <v>Projectes (EXTERNS) en curs 2.019</v>
          </cell>
          <cell r="F2815"/>
          <cell r="G2815"/>
          <cell r="H2815"/>
          <cell r="I2815"/>
          <cell r="J2815"/>
          <cell r="K2815"/>
          <cell r="L2815"/>
          <cell r="M2815"/>
          <cell r="N2815"/>
          <cell r="O2815"/>
          <cell r="P2815"/>
          <cell r="Q2815"/>
          <cell r="R2815"/>
          <cell r="S2815"/>
          <cell r="T2815"/>
          <cell r="U2815"/>
          <cell r="Z2815"/>
        </row>
        <row r="2816">
          <cell r="N2816"/>
          <cell r="O2816"/>
          <cell r="P2816"/>
          <cell r="Q2816"/>
          <cell r="R2816"/>
          <cell r="S2816"/>
          <cell r="T2816"/>
          <cell r="U2816"/>
          <cell r="Z2816"/>
        </row>
        <row r="2817">
          <cell r="C2817"/>
          <cell r="D2817"/>
          <cell r="E2817"/>
          <cell r="F2817"/>
          <cell r="G2817"/>
          <cell r="H2817"/>
          <cell r="I2817"/>
          <cell r="J2817"/>
          <cell r="K2817"/>
          <cell r="L2817"/>
          <cell r="M2817"/>
          <cell r="N2817"/>
          <cell r="O2817"/>
          <cell r="P2817"/>
          <cell r="Q2817"/>
          <cell r="R2817"/>
          <cell r="S2817"/>
          <cell r="T2817"/>
          <cell r="U2817"/>
          <cell r="V2817"/>
          <cell r="W2817"/>
          <cell r="X2817"/>
          <cell r="Y2817"/>
          <cell r="Z2817"/>
        </row>
        <row r="2818">
          <cell r="C2818" t="str">
            <v>OF</v>
          </cell>
          <cell r="D2818" t="str">
            <v>CLIENT</v>
          </cell>
          <cell r="E2818" t="str">
            <v>ANY</v>
          </cell>
          <cell r="F2818" t="str">
            <v>STATUS</v>
          </cell>
          <cell r="G2818" t="str">
            <v>PROJECTE</v>
          </cell>
          <cell r="H2818" t="str">
            <v>TIPUS OF o DEPENDENCIA</v>
          </cell>
          <cell r="I2818"/>
          <cell r="J2818" t="str">
            <v>PREV</v>
          </cell>
          <cell r="K2818" t="str">
            <v>TOTAL</v>
          </cell>
          <cell r="L2818" t="str">
            <v>DESV</v>
          </cell>
          <cell r="M2818" t="str">
            <v>AVANÇ</v>
          </cell>
          <cell r="N2818" t="str">
            <v>DPT. IMPLICATS</v>
          </cell>
          <cell r="O2818"/>
          <cell r="P2818"/>
          <cell r="Q2818"/>
          <cell r="R2818"/>
          <cell r="S2818"/>
          <cell r="T2818"/>
          <cell r="U2818" t="str">
            <v>DATA</v>
          </cell>
          <cell r="V2818" t="str">
            <v>DATA</v>
          </cell>
          <cell r="W2818" t="str">
            <v>DATA</v>
          </cell>
          <cell r="X2818" t="str">
            <v>DURADA</v>
          </cell>
          <cell r="Y2818" t="str">
            <v>DATA</v>
          </cell>
          <cell r="Z2818" t="str">
            <v>DESVIAC.</v>
          </cell>
        </row>
        <row r="2819">
          <cell r="C2819"/>
          <cell r="D2819"/>
          <cell r="E2819"/>
          <cell r="F2819"/>
          <cell r="G2819"/>
          <cell r="H2819"/>
          <cell r="I2819"/>
          <cell r="J2819"/>
          <cell r="K2819" t="str">
            <v>REAL</v>
          </cell>
          <cell r="L2819"/>
          <cell r="M2819"/>
          <cell r="N2819"/>
          <cell r="O2819"/>
          <cell r="P2819"/>
          <cell r="Q2819"/>
          <cell r="R2819"/>
          <cell r="S2819"/>
          <cell r="T2819"/>
          <cell r="U2819" t="str">
            <v>INICI</v>
          </cell>
          <cell r="V2819" t="str">
            <v>ENTREGA</v>
          </cell>
          <cell r="W2819" t="str">
            <v>REVISADA</v>
          </cell>
          <cell r="X2819"/>
          <cell r="Y2819" t="str">
            <v>ACCEP.</v>
          </cell>
          <cell r="Z2819"/>
        </row>
        <row r="2820">
          <cell r="C2820"/>
          <cell r="D2820"/>
          <cell r="E2820"/>
          <cell r="F2820"/>
          <cell r="G2820"/>
          <cell r="H2820"/>
          <cell r="I2820"/>
          <cell r="J2820"/>
          <cell r="K2820"/>
          <cell r="L2820"/>
          <cell r="M2820"/>
          <cell r="N2820"/>
          <cell r="O2820"/>
          <cell r="P2820"/>
          <cell r="Q2820"/>
          <cell r="R2820"/>
          <cell r="S2820"/>
          <cell r="T2820"/>
          <cell r="U2820"/>
          <cell r="V2820"/>
          <cell r="W2820"/>
          <cell r="X2820"/>
          <cell r="Y2820"/>
          <cell r="Z2820"/>
        </row>
        <row r="2821">
          <cell r="C2821">
            <v>5129</v>
          </cell>
          <cell r="D2821" t="str">
            <v>PEUSA</v>
          </cell>
          <cell r="E2821">
            <v>2019</v>
          </cell>
          <cell r="F2821" t="str">
            <v>TA</v>
          </cell>
          <cell r="G2821" t="str">
            <v xml:space="preserve">Reparacio RTU CAP32  IAT ARRANCADA D'ESTAMARIU N/S 666-2009 </v>
          </cell>
          <cell r="H2821" t="str">
            <v>IND</v>
          </cell>
          <cell r="I2821"/>
          <cell r="J2821">
            <v>2</v>
          </cell>
          <cell r="K2821">
            <v>1.75</v>
          </cell>
          <cell r="L2821">
            <v>0.25</v>
          </cell>
          <cell r="M2821">
            <v>0.875</v>
          </cell>
          <cell r="N2821" t="str">
            <v>-</v>
          </cell>
          <cell r="O2821" t="str">
            <v>-</v>
          </cell>
          <cell r="P2821" t="str">
            <v>EMM</v>
          </cell>
          <cell r="Q2821" t="str">
            <v>-</v>
          </cell>
          <cell r="R2821" t="str">
            <v>-</v>
          </cell>
          <cell r="S2821" t="str">
            <v>-</v>
          </cell>
          <cell r="T2821" t="str">
            <v>-</v>
          </cell>
          <cell r="U2821">
            <v>43476</v>
          </cell>
          <cell r="V2821">
            <v>43493</v>
          </cell>
          <cell r="W2821">
            <v>43493</v>
          </cell>
          <cell r="X2821">
            <v>17</v>
          </cell>
          <cell r="Y2821">
            <v>43493</v>
          </cell>
          <cell r="Z2821">
            <v>0</v>
          </cell>
        </row>
        <row r="2822">
          <cell r="C2822">
            <v>5130</v>
          </cell>
          <cell r="D2822" t="str">
            <v>EOSPIT</v>
          </cell>
          <cell r="E2822">
            <v>2019</v>
          </cell>
          <cell r="F2822" t="str">
            <v>TA</v>
          </cell>
          <cell r="G2822" t="str">
            <v>12 x RTU IAT EOSA v2.0</v>
          </cell>
          <cell r="H2822" t="str">
            <v>PPAL</v>
          </cell>
          <cell r="I2822"/>
          <cell r="J2822">
            <v>24</v>
          </cell>
          <cell r="K2822">
            <v>25.86</v>
          </cell>
          <cell r="L2822">
            <v>-1.8599999999999994</v>
          </cell>
          <cell r="M2822">
            <v>1.0774999999999999</v>
          </cell>
          <cell r="N2822" t="str">
            <v>-</v>
          </cell>
          <cell r="O2822" t="str">
            <v>-</v>
          </cell>
          <cell r="P2822" t="str">
            <v>EMM</v>
          </cell>
          <cell r="Q2822" t="str">
            <v>-</v>
          </cell>
          <cell r="R2822" t="str">
            <v>-</v>
          </cell>
          <cell r="S2822" t="str">
            <v>-</v>
          </cell>
          <cell r="T2822" t="str">
            <v>-</v>
          </cell>
          <cell r="U2822">
            <v>43486</v>
          </cell>
          <cell r="V2822">
            <v>43567</v>
          </cell>
          <cell r="W2822">
            <v>43594</v>
          </cell>
          <cell r="X2822">
            <v>81</v>
          </cell>
          <cell r="Y2822">
            <v>43594</v>
          </cell>
          <cell r="Z2822">
            <v>0</v>
          </cell>
        </row>
        <row r="2823">
          <cell r="C2823">
            <v>5131</v>
          </cell>
          <cell r="D2823" t="str">
            <v>SITEL</v>
          </cell>
          <cell r="E2823">
            <v>2019</v>
          </cell>
          <cell r="F2823" t="str">
            <v>TA</v>
          </cell>
          <cell r="G2823" t="str">
            <v>30 x MODEM-FSK Generic</v>
          </cell>
          <cell r="H2823" t="str">
            <v>OF5132</v>
          </cell>
          <cell r="I2823"/>
          <cell r="J2823">
            <v>3</v>
          </cell>
          <cell r="K2823">
            <v>2.82</v>
          </cell>
          <cell r="L2823">
            <v>0.18000000000000016</v>
          </cell>
          <cell r="M2823">
            <v>0.94</v>
          </cell>
          <cell r="N2823" t="str">
            <v>-</v>
          </cell>
          <cell r="O2823" t="str">
            <v>-</v>
          </cell>
          <cell r="P2823" t="str">
            <v>EMM</v>
          </cell>
          <cell r="Q2823" t="str">
            <v>-</v>
          </cell>
          <cell r="R2823" t="str">
            <v>-</v>
          </cell>
          <cell r="S2823" t="str">
            <v>-</v>
          </cell>
          <cell r="T2823" t="str">
            <v>-</v>
          </cell>
          <cell r="U2823">
            <v>43486</v>
          </cell>
          <cell r="V2823">
            <v>43567</v>
          </cell>
          <cell r="W2823">
            <v>43594</v>
          </cell>
          <cell r="X2823">
            <v>81</v>
          </cell>
          <cell r="Y2823">
            <v>43594</v>
          </cell>
          <cell r="Z2823">
            <v>0</v>
          </cell>
        </row>
        <row r="2824">
          <cell r="C2824">
            <v>5132</v>
          </cell>
          <cell r="D2824" t="str">
            <v>SITEL</v>
          </cell>
          <cell r="E2824">
            <v>2019</v>
          </cell>
          <cell r="F2824" t="str">
            <v>TA</v>
          </cell>
          <cell r="G2824" t="str">
            <v>30 x MODEM-FSK 12Vdc C/DIN</v>
          </cell>
          <cell r="H2824" t="str">
            <v>OF5130</v>
          </cell>
          <cell r="I2824"/>
          <cell r="J2824">
            <v>12</v>
          </cell>
          <cell r="K2824">
            <v>20.82</v>
          </cell>
          <cell r="L2824">
            <v>-8.82</v>
          </cell>
          <cell r="M2824">
            <v>1.7350000000000001</v>
          </cell>
          <cell r="N2824" t="str">
            <v>-</v>
          </cell>
          <cell r="O2824" t="str">
            <v>-</v>
          </cell>
          <cell r="P2824" t="str">
            <v>EMM</v>
          </cell>
          <cell r="Q2824" t="str">
            <v>-</v>
          </cell>
          <cell r="R2824" t="str">
            <v>-</v>
          </cell>
          <cell r="S2824" t="str">
            <v>-</v>
          </cell>
          <cell r="T2824" t="str">
            <v>-</v>
          </cell>
          <cell r="U2824">
            <v>43486</v>
          </cell>
          <cell r="V2824">
            <v>43567</v>
          </cell>
          <cell r="W2824">
            <v>43594</v>
          </cell>
          <cell r="X2824">
            <v>81</v>
          </cell>
          <cell r="Y2824">
            <v>43594</v>
          </cell>
          <cell r="Z2824">
            <v>0</v>
          </cell>
        </row>
        <row r="2825">
          <cell r="C2825">
            <v>5133</v>
          </cell>
          <cell r="D2825" t="str">
            <v>SITEL</v>
          </cell>
          <cell r="E2825">
            <v>2019</v>
          </cell>
          <cell r="F2825" t="str">
            <v>TA</v>
          </cell>
          <cell r="G2825" t="str">
            <v>12 x Manguera COM CAP32 - MOD.ROBUSTEL</v>
          </cell>
          <cell r="H2825" t="str">
            <v>OF5130</v>
          </cell>
          <cell r="I2825"/>
          <cell r="J2825">
            <v>5</v>
          </cell>
          <cell r="K2825">
            <v>4.16</v>
          </cell>
          <cell r="L2825">
            <v>0.83999999999999986</v>
          </cell>
          <cell r="M2825">
            <v>0.83200000000000007</v>
          </cell>
          <cell r="N2825" t="str">
            <v>-</v>
          </cell>
          <cell r="O2825" t="str">
            <v>-</v>
          </cell>
          <cell r="P2825" t="str">
            <v>EMM</v>
          </cell>
          <cell r="Q2825" t="str">
            <v>-</v>
          </cell>
          <cell r="R2825" t="str">
            <v>-</v>
          </cell>
          <cell r="S2825" t="str">
            <v>-</v>
          </cell>
          <cell r="T2825" t="str">
            <v>-</v>
          </cell>
          <cell r="U2825">
            <v>43486</v>
          </cell>
          <cell r="V2825">
            <v>43567</v>
          </cell>
          <cell r="W2825">
            <v>43567</v>
          </cell>
          <cell r="X2825">
            <v>81</v>
          </cell>
          <cell r="Y2825">
            <v>43525</v>
          </cell>
          <cell r="Z2825">
            <v>-41</v>
          </cell>
        </row>
        <row r="2826">
          <cell r="C2826">
            <v>5134</v>
          </cell>
          <cell r="D2826" t="str">
            <v>SITEL</v>
          </cell>
          <cell r="E2826">
            <v>2019</v>
          </cell>
          <cell r="F2826" t="str">
            <v>TA</v>
          </cell>
          <cell r="G2826" t="str">
            <v>12 x Manguera COM MODEM-FSK - GM340</v>
          </cell>
          <cell r="H2826" t="str">
            <v>OF5130</v>
          </cell>
          <cell r="I2826"/>
          <cell r="J2826">
            <v>4</v>
          </cell>
          <cell r="K2826">
            <v>5.51</v>
          </cell>
          <cell r="L2826">
            <v>-1.5099999999999998</v>
          </cell>
          <cell r="M2826">
            <v>1.3774999999999999</v>
          </cell>
          <cell r="N2826" t="str">
            <v>-</v>
          </cell>
          <cell r="O2826" t="str">
            <v>-</v>
          </cell>
          <cell r="P2826" t="str">
            <v>EMM</v>
          </cell>
          <cell r="Q2826" t="str">
            <v>-</v>
          </cell>
          <cell r="R2826" t="str">
            <v>-</v>
          </cell>
          <cell r="S2826" t="str">
            <v>-</v>
          </cell>
          <cell r="T2826" t="str">
            <v>-</v>
          </cell>
          <cell r="U2826">
            <v>43486</v>
          </cell>
          <cell r="V2826">
            <v>43567</v>
          </cell>
          <cell r="W2826">
            <v>43567</v>
          </cell>
          <cell r="X2826">
            <v>81</v>
          </cell>
          <cell r="Y2826">
            <v>43537</v>
          </cell>
          <cell r="Z2826">
            <v>-29</v>
          </cell>
        </row>
        <row r="2827">
          <cell r="C2827">
            <v>5135</v>
          </cell>
          <cell r="D2827" t="str">
            <v>SITEL</v>
          </cell>
          <cell r="E2827">
            <v>2019</v>
          </cell>
          <cell r="F2827" t="str">
            <v>TA</v>
          </cell>
          <cell r="G2827" t="str">
            <v>12 x Manguera COM CAP32 - MODEM-FSK</v>
          </cell>
          <cell r="H2827" t="str">
            <v>OF5130</v>
          </cell>
          <cell r="I2827"/>
          <cell r="J2827">
            <v>2</v>
          </cell>
          <cell r="K2827">
            <v>3.37</v>
          </cell>
          <cell r="L2827">
            <v>-1.37</v>
          </cell>
          <cell r="M2827">
            <v>1.6850000000000001</v>
          </cell>
          <cell r="N2827" t="str">
            <v>-</v>
          </cell>
          <cell r="O2827" t="str">
            <v>-</v>
          </cell>
          <cell r="P2827" t="str">
            <v>EMM</v>
          </cell>
          <cell r="Q2827" t="str">
            <v>-</v>
          </cell>
          <cell r="R2827" t="str">
            <v>-</v>
          </cell>
          <cell r="S2827" t="str">
            <v>-</v>
          </cell>
          <cell r="T2827" t="str">
            <v>-</v>
          </cell>
          <cell r="U2827">
            <v>43486</v>
          </cell>
          <cell r="V2827">
            <v>43567</v>
          </cell>
          <cell r="W2827">
            <v>43567</v>
          </cell>
          <cell r="X2827">
            <v>81</v>
          </cell>
          <cell r="Y2827">
            <v>43523</v>
          </cell>
          <cell r="Z2827">
            <v>-45</v>
          </cell>
        </row>
        <row r="2828">
          <cell r="C2828">
            <v>5136</v>
          </cell>
          <cell r="D2828" t="str">
            <v>SITEL</v>
          </cell>
          <cell r="E2828">
            <v>2019</v>
          </cell>
          <cell r="F2828" t="str">
            <v>TA</v>
          </cell>
          <cell r="G2828" t="str">
            <v>12 x Manguera COM CAP32 - PROTECCION ZiV</v>
          </cell>
          <cell r="H2828" t="str">
            <v>OF5130</v>
          </cell>
          <cell r="I2828"/>
          <cell r="J2828">
            <v>5</v>
          </cell>
          <cell r="K2828">
            <v>3.92</v>
          </cell>
          <cell r="L2828">
            <v>1.08</v>
          </cell>
          <cell r="M2828">
            <v>0.78400000000000003</v>
          </cell>
          <cell r="N2828" t="str">
            <v>-</v>
          </cell>
          <cell r="O2828" t="str">
            <v>-</v>
          </cell>
          <cell r="P2828" t="str">
            <v>EMM</v>
          </cell>
          <cell r="Q2828" t="str">
            <v>-</v>
          </cell>
          <cell r="R2828" t="str">
            <v>-</v>
          </cell>
          <cell r="S2828" t="str">
            <v>-</v>
          </cell>
          <cell r="T2828" t="str">
            <v>-</v>
          </cell>
          <cell r="U2828">
            <v>43486</v>
          </cell>
          <cell r="V2828">
            <v>43567</v>
          </cell>
          <cell r="W2828">
            <v>43567</v>
          </cell>
          <cell r="X2828">
            <v>81</v>
          </cell>
          <cell r="Y2828">
            <v>43523</v>
          </cell>
          <cell r="Z2828">
            <v>-45</v>
          </cell>
        </row>
        <row r="2829">
          <cell r="C2829">
            <v>5137</v>
          </cell>
          <cell r="D2829" t="str">
            <v>SITEL</v>
          </cell>
          <cell r="E2829">
            <v>2019</v>
          </cell>
          <cell r="F2829" t="str">
            <v>TA</v>
          </cell>
          <cell r="G2829" t="str">
            <v>12 x Latiguillo Cable Coaxial RG-58U (2mts)</v>
          </cell>
          <cell r="H2829" t="str">
            <v>OF5130</v>
          </cell>
          <cell r="I2829"/>
          <cell r="J2829">
            <v>3</v>
          </cell>
          <cell r="K2829">
            <v>2.54</v>
          </cell>
          <cell r="L2829">
            <v>0.45999999999999996</v>
          </cell>
          <cell r="M2829">
            <v>0.84666666666666668</v>
          </cell>
          <cell r="N2829" t="str">
            <v>-</v>
          </cell>
          <cell r="O2829" t="str">
            <v>-</v>
          </cell>
          <cell r="P2829" t="str">
            <v>EMM</v>
          </cell>
          <cell r="Q2829" t="str">
            <v>-</v>
          </cell>
          <cell r="R2829" t="str">
            <v>-</v>
          </cell>
          <cell r="S2829" t="str">
            <v>-</v>
          </cell>
          <cell r="T2829" t="str">
            <v>-</v>
          </cell>
          <cell r="U2829">
            <v>43486</v>
          </cell>
          <cell r="V2829">
            <v>43567</v>
          </cell>
          <cell r="W2829">
            <v>43567</v>
          </cell>
          <cell r="X2829">
            <v>81</v>
          </cell>
          <cell r="Y2829">
            <v>43525</v>
          </cell>
          <cell r="Z2829">
            <v>-41</v>
          </cell>
        </row>
        <row r="2830">
          <cell r="C2830">
            <v>5138</v>
          </cell>
          <cell r="D2830" t="str">
            <v>SITEL</v>
          </cell>
          <cell r="E2830">
            <v>2019</v>
          </cell>
          <cell r="F2830" t="str">
            <v>TA</v>
          </cell>
          <cell r="G2830" t="str">
            <v>12 x Latiguillo Cable Coaxial RG-213U (8mts)</v>
          </cell>
          <cell r="H2830" t="str">
            <v>OF5130</v>
          </cell>
          <cell r="I2830">
            <v>4</v>
          </cell>
          <cell r="J2830">
            <v>3</v>
          </cell>
          <cell r="K2830">
            <v>3.12</v>
          </cell>
          <cell r="L2830">
            <v>-0.12000000000000011</v>
          </cell>
          <cell r="M2830">
            <v>1.04</v>
          </cell>
          <cell r="N2830" t="str">
            <v>-</v>
          </cell>
          <cell r="O2830" t="str">
            <v>-</v>
          </cell>
          <cell r="P2830" t="str">
            <v>EMM</v>
          </cell>
          <cell r="Q2830" t="str">
            <v>-</v>
          </cell>
          <cell r="R2830" t="str">
            <v>-</v>
          </cell>
          <cell r="S2830" t="str">
            <v>-</v>
          </cell>
          <cell r="T2830" t="str">
            <v>-</v>
          </cell>
          <cell r="U2830">
            <v>43486</v>
          </cell>
          <cell r="V2830">
            <v>43567</v>
          </cell>
          <cell r="W2830">
            <v>43567</v>
          </cell>
          <cell r="X2830">
            <v>81</v>
          </cell>
          <cell r="Y2830">
            <v>43525</v>
          </cell>
          <cell r="Z2830">
            <v>-41</v>
          </cell>
        </row>
        <row r="2831">
          <cell r="C2831">
            <v>5139</v>
          </cell>
          <cell r="D2831" t="str">
            <v>EMSA</v>
          </cell>
          <cell r="E2831">
            <v>2019</v>
          </cell>
          <cell r="F2831" t="str">
            <v>TA</v>
          </cell>
          <cell r="G2831" t="str">
            <v>RTU S.E.COLLET v3.1</v>
          </cell>
          <cell r="H2831" t="str">
            <v>IND</v>
          </cell>
          <cell r="I2831">
            <v>4</v>
          </cell>
          <cell r="J2831">
            <v>6.5</v>
          </cell>
          <cell r="K2831">
            <v>5</v>
          </cell>
          <cell r="L2831">
            <v>1.5</v>
          </cell>
          <cell r="M2831">
            <v>0.76923076923076927</v>
          </cell>
          <cell r="N2831" t="str">
            <v>-</v>
          </cell>
          <cell r="O2831" t="str">
            <v>-</v>
          </cell>
          <cell r="P2831" t="str">
            <v>-</v>
          </cell>
          <cell r="Q2831" t="str">
            <v>JMG</v>
          </cell>
          <cell r="R2831" t="str">
            <v>-</v>
          </cell>
          <cell r="S2831" t="str">
            <v>-</v>
          </cell>
          <cell r="T2831" t="str">
            <v>-</v>
          </cell>
          <cell r="U2831">
            <v>43495</v>
          </cell>
          <cell r="V2831">
            <v>43524</v>
          </cell>
          <cell r="W2831">
            <v>43524</v>
          </cell>
          <cell r="X2831">
            <v>28</v>
          </cell>
          <cell r="Y2831">
            <v>43536</v>
          </cell>
          <cell r="Z2831">
            <v>12</v>
          </cell>
        </row>
        <row r="2832">
          <cell r="C2832">
            <v>5140</v>
          </cell>
          <cell r="D2832" t="str">
            <v>MOELCU</v>
          </cell>
          <cell r="E2832">
            <v>2019</v>
          </cell>
          <cell r="F2832" t="str">
            <v>TA</v>
          </cell>
          <cell r="G2832" t="str">
            <v>CC SCADA TEDIS.Net BERMEJALES v3.0</v>
          </cell>
          <cell r="H2832" t="str">
            <v>IND</v>
          </cell>
          <cell r="I2832">
            <v>6</v>
          </cell>
          <cell r="J2832">
            <v>16</v>
          </cell>
          <cell r="K2832">
            <v>20.25</v>
          </cell>
          <cell r="L2832">
            <v>-4.25</v>
          </cell>
          <cell r="M2832">
            <v>1.265625</v>
          </cell>
          <cell r="N2832" t="str">
            <v>-</v>
          </cell>
          <cell r="O2832" t="str">
            <v>-</v>
          </cell>
          <cell r="P2832" t="str">
            <v>-</v>
          </cell>
          <cell r="Q2832" t="str">
            <v>AP</v>
          </cell>
          <cell r="R2832" t="str">
            <v>-</v>
          </cell>
          <cell r="S2832" t="str">
            <v>-</v>
          </cell>
          <cell r="T2832" t="str">
            <v>-</v>
          </cell>
          <cell r="U2832">
            <v>43496</v>
          </cell>
          <cell r="V2832">
            <v>43524</v>
          </cell>
          <cell r="W2832">
            <v>43921</v>
          </cell>
          <cell r="X2832">
            <v>28</v>
          </cell>
          <cell r="Y2832">
            <v>43921</v>
          </cell>
          <cell r="Z2832">
            <v>0</v>
          </cell>
        </row>
        <row r="2833">
          <cell r="C2833">
            <v>5141</v>
          </cell>
          <cell r="D2833" t="str">
            <v>SITEL</v>
          </cell>
          <cell r="E2833">
            <v>2019</v>
          </cell>
          <cell r="F2833" t="str">
            <v>TA</v>
          </cell>
          <cell r="G2833" t="str">
            <v>50 x CAP8 Generic</v>
          </cell>
          <cell r="H2833" t="str">
            <v>OF-5045</v>
          </cell>
          <cell r="I2833">
            <v>6</v>
          </cell>
          <cell r="J2833">
            <v>4</v>
          </cell>
          <cell r="K2833">
            <v>4.8499999999999996</v>
          </cell>
          <cell r="L2833">
            <v>-0.84999999999999964</v>
          </cell>
          <cell r="M2833">
            <v>1.2124999999999999</v>
          </cell>
          <cell r="N2833" t="str">
            <v>-</v>
          </cell>
          <cell r="O2833" t="str">
            <v>-</v>
          </cell>
          <cell r="P2833" t="str">
            <v>EMM</v>
          </cell>
          <cell r="Q2833" t="str">
            <v>-</v>
          </cell>
          <cell r="R2833" t="str">
            <v>-</v>
          </cell>
          <cell r="S2833" t="str">
            <v>-</v>
          </cell>
          <cell r="T2833" t="str">
            <v>-</v>
          </cell>
          <cell r="U2833">
            <v>43507</v>
          </cell>
          <cell r="V2833">
            <v>43553</v>
          </cell>
          <cell r="W2833">
            <v>43553</v>
          </cell>
          <cell r="X2833">
            <v>48</v>
          </cell>
          <cell r="Y2833">
            <v>43728</v>
          </cell>
          <cell r="Z2833">
            <v>171</v>
          </cell>
        </row>
        <row r="2834">
          <cell r="C2834">
            <v>5142</v>
          </cell>
          <cell r="D2834" t="str">
            <v>SITEL</v>
          </cell>
          <cell r="E2834">
            <v>2019</v>
          </cell>
          <cell r="F2834" t="str">
            <v>TA</v>
          </cell>
          <cell r="G2834" t="str">
            <v>25 x CAP8-48 TD, 24Vdc/48Vdc</v>
          </cell>
          <cell r="H2834" t="str">
            <v>OF-5045</v>
          </cell>
          <cell r="I2834"/>
          <cell r="J2834">
            <v>8</v>
          </cell>
          <cell r="K2834">
            <v>10.73</v>
          </cell>
          <cell r="L2834">
            <v>-2.7300000000000004</v>
          </cell>
          <cell r="M2834">
            <v>1.3412500000000001</v>
          </cell>
          <cell r="N2834" t="str">
            <v>-</v>
          </cell>
          <cell r="O2834" t="str">
            <v>-</v>
          </cell>
          <cell r="P2834" t="str">
            <v>EMM</v>
          </cell>
          <cell r="Q2834" t="str">
            <v>-</v>
          </cell>
          <cell r="R2834" t="str">
            <v>-</v>
          </cell>
          <cell r="S2834" t="str">
            <v>-</v>
          </cell>
          <cell r="T2834" t="str">
            <v>-</v>
          </cell>
          <cell r="U2834">
            <v>43507</v>
          </cell>
          <cell r="V2834">
            <v>43553</v>
          </cell>
          <cell r="W2834">
            <v>43553</v>
          </cell>
          <cell r="X2834">
            <v>48</v>
          </cell>
          <cell r="Y2834">
            <v>43728</v>
          </cell>
          <cell r="Z2834">
            <v>171</v>
          </cell>
        </row>
        <row r="2835">
          <cell r="C2835">
            <v>5143</v>
          </cell>
          <cell r="D2835" t="str">
            <v>SITEL</v>
          </cell>
          <cell r="E2835">
            <v>2019</v>
          </cell>
          <cell r="F2835" t="str">
            <v>TA</v>
          </cell>
          <cell r="G2835" t="str">
            <v>25 x CAP8-125 TD, 24Vdc/125Vdc</v>
          </cell>
          <cell r="H2835" t="str">
            <v>OF-5045</v>
          </cell>
          <cell r="I2835"/>
          <cell r="J2835">
            <v>8</v>
          </cell>
          <cell r="K2835">
            <v>29.15</v>
          </cell>
          <cell r="L2835">
            <v>-21.15</v>
          </cell>
          <cell r="M2835">
            <v>3.6437499999999998</v>
          </cell>
          <cell r="N2835" t="str">
            <v>-</v>
          </cell>
          <cell r="O2835" t="str">
            <v>-</v>
          </cell>
          <cell r="P2835" t="str">
            <v>EMM</v>
          </cell>
          <cell r="Q2835" t="str">
            <v>-</v>
          </cell>
          <cell r="R2835" t="str">
            <v>-</v>
          </cell>
          <cell r="S2835" t="str">
            <v>-</v>
          </cell>
          <cell r="T2835" t="str">
            <v>-</v>
          </cell>
          <cell r="U2835">
            <v>43507</v>
          </cell>
          <cell r="V2835">
            <v>43553</v>
          </cell>
          <cell r="W2835">
            <v>43553</v>
          </cell>
          <cell r="X2835">
            <v>48</v>
          </cell>
          <cell r="Y2835">
            <v>43746</v>
          </cell>
          <cell r="Z2835">
            <v>189</v>
          </cell>
        </row>
        <row r="2836">
          <cell r="C2836">
            <v>5144</v>
          </cell>
          <cell r="D2836" t="str">
            <v>NCLAVE</v>
          </cell>
          <cell r="E2836">
            <v>2019</v>
          </cell>
          <cell r="F2836" t="str">
            <v>TA</v>
          </cell>
          <cell r="G2836" t="str">
            <v>5 x Equipo Trina-PRO TCU-24/3 v1.0</v>
          </cell>
          <cell r="H2836" t="str">
            <v>OF5118</v>
          </cell>
          <cell r="I2836"/>
          <cell r="J2836">
            <v>14</v>
          </cell>
          <cell r="K2836">
            <v>15.93</v>
          </cell>
          <cell r="L2836">
            <v>-1.9299999999999997</v>
          </cell>
          <cell r="M2836">
            <v>1.1378571428571429</v>
          </cell>
          <cell r="N2836" t="str">
            <v>-</v>
          </cell>
          <cell r="O2836" t="str">
            <v>-</v>
          </cell>
          <cell r="P2836" t="str">
            <v>EMM</v>
          </cell>
          <cell r="Q2836" t="str">
            <v>-</v>
          </cell>
          <cell r="R2836" t="str">
            <v>-</v>
          </cell>
          <cell r="S2836" t="str">
            <v>-</v>
          </cell>
          <cell r="T2836" t="str">
            <v>-</v>
          </cell>
          <cell r="U2836">
            <v>43507</v>
          </cell>
          <cell r="V2836">
            <v>43553</v>
          </cell>
          <cell r="W2836">
            <v>43555</v>
          </cell>
          <cell r="X2836">
            <v>48</v>
          </cell>
          <cell r="Y2836">
            <v>43555</v>
          </cell>
          <cell r="Z2836">
            <v>0</v>
          </cell>
        </row>
        <row r="2837">
          <cell r="C2837">
            <v>5145</v>
          </cell>
          <cell r="D2837" t="str">
            <v>NCLAVE</v>
          </cell>
          <cell r="E2837">
            <v>2019</v>
          </cell>
          <cell r="F2837" t="str">
            <v>TA</v>
          </cell>
          <cell r="G2837" t="str">
            <v>5 x Equipo Trina-PRO TCU-24/6  v1.0</v>
          </cell>
          <cell r="H2837" t="str">
            <v>OF5118</v>
          </cell>
          <cell r="I2837"/>
          <cell r="J2837">
            <v>14</v>
          </cell>
          <cell r="K2837">
            <v>15.62</v>
          </cell>
          <cell r="L2837">
            <v>-1.6199999999999992</v>
          </cell>
          <cell r="M2837">
            <v>1.1157142857142857</v>
          </cell>
          <cell r="N2837" t="str">
            <v>-</v>
          </cell>
          <cell r="O2837" t="str">
            <v>-</v>
          </cell>
          <cell r="P2837" t="str">
            <v>EMM</v>
          </cell>
          <cell r="Q2837" t="str">
            <v>-</v>
          </cell>
          <cell r="R2837" t="str">
            <v>-</v>
          </cell>
          <cell r="S2837" t="str">
            <v>-</v>
          </cell>
          <cell r="T2837" t="str">
            <v>-</v>
          </cell>
          <cell r="U2837">
            <v>43507</v>
          </cell>
          <cell r="V2837">
            <v>43553</v>
          </cell>
          <cell r="W2837">
            <v>43555</v>
          </cell>
          <cell r="X2837">
            <v>48</v>
          </cell>
          <cell r="Y2837">
            <v>43555</v>
          </cell>
          <cell r="Z2837">
            <v>0</v>
          </cell>
        </row>
        <row r="2838">
          <cell r="C2838">
            <v>5146</v>
          </cell>
          <cell r="D2838" t="str">
            <v>ELEBER</v>
          </cell>
          <cell r="E2838">
            <v>2019</v>
          </cell>
          <cell r="F2838" t="str">
            <v>TA</v>
          </cell>
          <cell r="G2838" t="str">
            <v>Reparacio RTU CRINOR n/s 2755-2008</v>
          </cell>
          <cell r="H2838" t="str">
            <v>IND</v>
          </cell>
          <cell r="I2838"/>
          <cell r="J2838">
            <v>2</v>
          </cell>
          <cell r="K2838">
            <v>1.5</v>
          </cell>
          <cell r="L2838">
            <v>0.5</v>
          </cell>
          <cell r="M2838">
            <v>0.75</v>
          </cell>
          <cell r="N2838" t="str">
            <v>-</v>
          </cell>
          <cell r="O2838" t="str">
            <v>-</v>
          </cell>
          <cell r="P2838" t="str">
            <v>EMM</v>
          </cell>
          <cell r="Q2838" t="str">
            <v>-</v>
          </cell>
          <cell r="R2838" t="str">
            <v>-</v>
          </cell>
          <cell r="S2838" t="str">
            <v>-</v>
          </cell>
          <cell r="T2838" t="str">
            <v>-</v>
          </cell>
          <cell r="U2838">
            <v>43508</v>
          </cell>
          <cell r="V2838">
            <v>43524</v>
          </cell>
          <cell r="W2838">
            <v>43524</v>
          </cell>
          <cell r="X2838">
            <v>16</v>
          </cell>
          <cell r="Y2838">
            <v>43508</v>
          </cell>
          <cell r="Z2838">
            <v>-18</v>
          </cell>
        </row>
        <row r="2839">
          <cell r="C2839">
            <v>5147</v>
          </cell>
          <cell r="D2839" t="str">
            <v>EYPESA</v>
          </cell>
          <cell r="E2839">
            <v>2019</v>
          </cell>
          <cell r="F2839" t="str">
            <v>OB</v>
          </cell>
          <cell r="G2839" t="str">
            <v>62 x Modul COM CAP-CYB v1.0</v>
          </cell>
          <cell r="H2839" t="str">
            <v>OF3983</v>
          </cell>
          <cell r="I2839"/>
          <cell r="J2839">
            <v>40</v>
          </cell>
          <cell r="K2839">
            <v>0</v>
          </cell>
          <cell r="L2839">
            <v>40</v>
          </cell>
          <cell r="M2839">
            <v>0</v>
          </cell>
          <cell r="N2839" t="str">
            <v>-</v>
          </cell>
          <cell r="O2839" t="str">
            <v>-</v>
          </cell>
          <cell r="P2839" t="str">
            <v>EMM</v>
          </cell>
          <cell r="Q2839" t="str">
            <v>-</v>
          </cell>
          <cell r="R2839" t="str">
            <v>-</v>
          </cell>
          <cell r="S2839" t="str">
            <v>-</v>
          </cell>
          <cell r="T2839" t="str">
            <v>-</v>
          </cell>
          <cell r="U2839">
            <v>43508</v>
          </cell>
          <cell r="V2839">
            <v>43539</v>
          </cell>
          <cell r="W2839">
            <v>43539</v>
          </cell>
          <cell r="X2839">
            <v>33</v>
          </cell>
          <cell r="Y2839"/>
          <cell r="Z2839" t="str">
            <v/>
          </cell>
        </row>
        <row r="2840">
          <cell r="C2840">
            <v>5148</v>
          </cell>
          <cell r="D2840" t="str">
            <v>SOELTU</v>
          </cell>
          <cell r="E2840">
            <v>2019</v>
          </cell>
          <cell r="F2840" t="str">
            <v>TA</v>
          </cell>
          <cell r="G2840" t="str">
            <v>Inst. y PEM SW CSSat SETA v12.0</v>
          </cell>
          <cell r="H2840" t="str">
            <v>IND</v>
          </cell>
          <cell r="I2840"/>
          <cell r="J2840">
            <v>4</v>
          </cell>
          <cell r="K2840">
            <v>4</v>
          </cell>
          <cell r="L2840">
            <v>0</v>
          </cell>
          <cell r="M2840">
            <v>1</v>
          </cell>
          <cell r="N2840" t="str">
            <v>-</v>
          </cell>
          <cell r="O2840" t="str">
            <v>-</v>
          </cell>
          <cell r="P2840" t="str">
            <v>-</v>
          </cell>
          <cell r="Q2840" t="str">
            <v>TRS</v>
          </cell>
          <cell r="R2840" t="str">
            <v>-</v>
          </cell>
          <cell r="S2840" t="str">
            <v>-</v>
          </cell>
          <cell r="T2840" t="str">
            <v>-</v>
          </cell>
          <cell r="U2840">
            <v>43507</v>
          </cell>
          <cell r="V2840">
            <v>43524</v>
          </cell>
          <cell r="W2840">
            <v>43524</v>
          </cell>
          <cell r="X2840">
            <v>17</v>
          </cell>
          <cell r="Y2840">
            <v>43508</v>
          </cell>
          <cell r="Z2840">
            <v>-18</v>
          </cell>
        </row>
        <row r="2841">
          <cell r="C2841">
            <v>5149</v>
          </cell>
          <cell r="D2841" t="str">
            <v>SAMENE</v>
          </cell>
          <cell r="E2841">
            <v>2019</v>
          </cell>
          <cell r="F2841" t="str">
            <v>TA</v>
          </cell>
          <cell r="G2841" t="str">
            <v>RTU C.T. ESTEL v1.1</v>
          </cell>
          <cell r="H2841" t="str">
            <v>OF4990</v>
          </cell>
          <cell r="I2841"/>
          <cell r="J2841">
            <v>2</v>
          </cell>
          <cell r="K2841">
            <v>1.83</v>
          </cell>
          <cell r="L2841">
            <v>0.16999999999999993</v>
          </cell>
          <cell r="M2841">
            <v>0.91500000000000004</v>
          </cell>
          <cell r="N2841" t="str">
            <v>-</v>
          </cell>
          <cell r="O2841" t="str">
            <v>-</v>
          </cell>
          <cell r="P2841" t="str">
            <v>-</v>
          </cell>
          <cell r="Q2841" t="str">
            <v>AP</v>
          </cell>
          <cell r="R2841" t="str">
            <v>-</v>
          </cell>
          <cell r="S2841" t="str">
            <v>-</v>
          </cell>
          <cell r="T2841" t="str">
            <v>-</v>
          </cell>
          <cell r="U2841">
            <v>43510</v>
          </cell>
          <cell r="V2841">
            <v>43511</v>
          </cell>
          <cell r="W2841">
            <v>43511</v>
          </cell>
          <cell r="X2841">
            <v>1</v>
          </cell>
          <cell r="Y2841">
            <v>43511</v>
          </cell>
          <cell r="Z2841">
            <v>0</v>
          </cell>
        </row>
        <row r="2842">
          <cell r="C2842">
            <v>5150</v>
          </cell>
          <cell r="D2842" t="str">
            <v>SAGMUN</v>
          </cell>
          <cell r="E2842">
            <v>2019</v>
          </cell>
          <cell r="F2842" t="str">
            <v>TA</v>
          </cell>
          <cell r="G2842" t="str">
            <v>1 x PLACA M8SA ±5mA</v>
          </cell>
          <cell r="H2842" t="str">
            <v>OF5045</v>
          </cell>
          <cell r="I2842"/>
          <cell r="J2842">
            <v>1</v>
          </cell>
          <cell r="K2842">
            <v>0.83</v>
          </cell>
          <cell r="L2842">
            <v>0.17000000000000004</v>
          </cell>
          <cell r="M2842">
            <v>0.83</v>
          </cell>
          <cell r="N2842" t="str">
            <v>-</v>
          </cell>
          <cell r="O2842" t="str">
            <v>-</v>
          </cell>
          <cell r="P2842" t="str">
            <v>EMM</v>
          </cell>
          <cell r="Q2842" t="str">
            <v>-</v>
          </cell>
          <cell r="R2842" t="str">
            <v>-</v>
          </cell>
          <cell r="S2842" t="str">
            <v>-</v>
          </cell>
          <cell r="T2842" t="str">
            <v>-</v>
          </cell>
          <cell r="U2842">
            <v>43516</v>
          </cell>
          <cell r="V2842">
            <v>43516</v>
          </cell>
          <cell r="W2842">
            <v>43516</v>
          </cell>
          <cell r="X2842">
            <v>0</v>
          </cell>
          <cell r="Y2842">
            <v>43516</v>
          </cell>
          <cell r="Z2842">
            <v>0</v>
          </cell>
        </row>
        <row r="2843">
          <cell r="C2843">
            <v>5151</v>
          </cell>
          <cell r="D2843" t="str">
            <v>BASENE</v>
          </cell>
          <cell r="E2843">
            <v>2019</v>
          </cell>
          <cell r="F2843" t="str">
            <v>TA</v>
          </cell>
          <cell r="G2843" t="str">
            <v>RTU C.T. LES COLS v2.0</v>
          </cell>
          <cell r="H2843" t="str">
            <v>PPAL</v>
          </cell>
          <cell r="I2843"/>
          <cell r="J2843">
            <v>13</v>
          </cell>
          <cell r="K2843">
            <v>14.92</v>
          </cell>
          <cell r="L2843">
            <v>-1.92</v>
          </cell>
          <cell r="M2843">
            <v>1.1476923076923078</v>
          </cell>
          <cell r="N2843" t="str">
            <v>-</v>
          </cell>
          <cell r="O2843" t="str">
            <v>-</v>
          </cell>
          <cell r="P2843" t="str">
            <v>-</v>
          </cell>
          <cell r="Q2843" t="str">
            <v>JMG</v>
          </cell>
          <cell r="R2843" t="str">
            <v>-</v>
          </cell>
          <cell r="S2843" t="str">
            <v>-</v>
          </cell>
          <cell r="T2843" t="str">
            <v>-</v>
          </cell>
          <cell r="U2843">
            <v>43493</v>
          </cell>
          <cell r="V2843">
            <v>43539</v>
          </cell>
          <cell r="W2843">
            <v>43602</v>
          </cell>
          <cell r="X2843">
            <v>47</v>
          </cell>
          <cell r="Y2843">
            <v>43602</v>
          </cell>
          <cell r="Z2843">
            <v>0</v>
          </cell>
        </row>
        <row r="2844">
          <cell r="C2844">
            <v>5152</v>
          </cell>
          <cell r="D2844" t="str">
            <v>BASENE</v>
          </cell>
          <cell r="E2844">
            <v>2019</v>
          </cell>
          <cell r="F2844" t="str">
            <v>TA</v>
          </cell>
          <cell r="G2844" t="str">
            <v>RTU C.T. STA. PAU v3.0</v>
          </cell>
          <cell r="H2844" t="str">
            <v>IND</v>
          </cell>
          <cell r="I2844"/>
          <cell r="J2844">
            <v>13</v>
          </cell>
          <cell r="K2844">
            <v>15.67</v>
          </cell>
          <cell r="L2844">
            <v>-2.67</v>
          </cell>
          <cell r="M2844">
            <v>1.2053846153846153</v>
          </cell>
          <cell r="N2844" t="str">
            <v>-</v>
          </cell>
          <cell r="O2844" t="str">
            <v>-</v>
          </cell>
          <cell r="P2844" t="str">
            <v>-</v>
          </cell>
          <cell r="Q2844" t="str">
            <v>JMG</v>
          </cell>
          <cell r="R2844" t="str">
            <v>-</v>
          </cell>
          <cell r="S2844" t="str">
            <v>-</v>
          </cell>
          <cell r="T2844" t="str">
            <v>-</v>
          </cell>
          <cell r="U2844">
            <v>43493</v>
          </cell>
          <cell r="V2844">
            <v>43539</v>
          </cell>
          <cell r="W2844">
            <v>43623</v>
          </cell>
          <cell r="X2844">
            <v>47</v>
          </cell>
          <cell r="Y2844">
            <v>43623</v>
          </cell>
          <cell r="Z2844">
            <v>0</v>
          </cell>
        </row>
        <row r="2845">
          <cell r="C2845">
            <v>5153</v>
          </cell>
          <cell r="D2845" t="str">
            <v>SITEL</v>
          </cell>
          <cell r="E2845">
            <v>2019</v>
          </cell>
          <cell r="F2845" t="str">
            <v>TA</v>
          </cell>
          <cell r="G2845" t="str">
            <v>2 x Manguera COM CAP32 - GSM</v>
          </cell>
          <cell r="H2845" t="str">
            <v>OF5151</v>
          </cell>
          <cell r="I2845"/>
          <cell r="J2845">
            <v>1</v>
          </cell>
          <cell r="K2845">
            <v>0.5</v>
          </cell>
          <cell r="L2845">
            <v>0.5</v>
          </cell>
          <cell r="M2845">
            <v>0.5</v>
          </cell>
          <cell r="N2845" t="str">
            <v>-</v>
          </cell>
          <cell r="O2845" t="str">
            <v>-</v>
          </cell>
          <cell r="P2845" t="str">
            <v>EMM</v>
          </cell>
          <cell r="Q2845" t="str">
            <v>-</v>
          </cell>
          <cell r="R2845" t="str">
            <v>-</v>
          </cell>
          <cell r="S2845" t="str">
            <v>-</v>
          </cell>
          <cell r="T2845" t="str">
            <v>-</v>
          </cell>
          <cell r="U2845">
            <v>43493</v>
          </cell>
          <cell r="V2845">
            <v>43539</v>
          </cell>
          <cell r="W2845">
            <v>43539</v>
          </cell>
          <cell r="X2845">
            <v>47</v>
          </cell>
          <cell r="Y2845">
            <v>43558</v>
          </cell>
          <cell r="Z2845">
            <v>18</v>
          </cell>
        </row>
        <row r="2846">
          <cell r="C2846">
            <v>5154</v>
          </cell>
          <cell r="D2846" t="str">
            <v>SITEL</v>
          </cell>
          <cell r="E2846">
            <v>2019</v>
          </cell>
          <cell r="F2846" t="str">
            <v>TA</v>
          </cell>
          <cell r="G2846" t="str">
            <v>2 x Manguera COM CAP32 - GPRS</v>
          </cell>
          <cell r="H2846" t="str">
            <v>OF5151</v>
          </cell>
          <cell r="I2846"/>
          <cell r="J2846">
            <v>1</v>
          </cell>
          <cell r="K2846">
            <v>0.66999999999999993</v>
          </cell>
          <cell r="L2846">
            <v>0.33000000000000007</v>
          </cell>
          <cell r="M2846">
            <v>0.66999999999999993</v>
          </cell>
          <cell r="N2846" t="str">
            <v>-</v>
          </cell>
          <cell r="O2846" t="str">
            <v>-</v>
          </cell>
          <cell r="P2846" t="str">
            <v>EMM</v>
          </cell>
          <cell r="Q2846" t="str">
            <v>-</v>
          </cell>
          <cell r="R2846" t="str">
            <v>-</v>
          </cell>
          <cell r="S2846" t="str">
            <v>-</v>
          </cell>
          <cell r="T2846" t="str">
            <v>-</v>
          </cell>
          <cell r="U2846">
            <v>43493</v>
          </cell>
          <cell r="V2846">
            <v>43539</v>
          </cell>
          <cell r="W2846">
            <v>43539</v>
          </cell>
          <cell r="X2846">
            <v>47</v>
          </cell>
          <cell r="Y2846">
            <v>43558</v>
          </cell>
          <cell r="Z2846">
            <v>18</v>
          </cell>
        </row>
        <row r="2847">
          <cell r="C2847">
            <v>5155</v>
          </cell>
          <cell r="D2847" t="str">
            <v>ELARGA</v>
          </cell>
          <cell r="E2847">
            <v>2019</v>
          </cell>
          <cell r="F2847" t="str">
            <v>TA</v>
          </cell>
          <cell r="G2847" t="str">
            <v>SUPORT CSSat ARANGARONA 2019</v>
          </cell>
          <cell r="H2847" t="str">
            <v>IND</v>
          </cell>
          <cell r="I2847"/>
          <cell r="J2847">
            <v>6</v>
          </cell>
          <cell r="K2847">
            <v>5.5</v>
          </cell>
          <cell r="L2847">
            <v>0.5</v>
          </cell>
          <cell r="M2847">
            <v>0.91666666666666663</v>
          </cell>
          <cell r="N2847" t="str">
            <v>-</v>
          </cell>
          <cell r="O2847" t="str">
            <v>-</v>
          </cell>
          <cell r="P2847" t="str">
            <v>-</v>
          </cell>
          <cell r="Q2847" t="str">
            <v>TRS</v>
          </cell>
          <cell r="R2847" t="str">
            <v>-</v>
          </cell>
          <cell r="S2847" t="str">
            <v>-</v>
          </cell>
          <cell r="T2847" t="str">
            <v>-</v>
          </cell>
          <cell r="U2847">
            <v>43523</v>
          </cell>
          <cell r="V2847">
            <v>43525</v>
          </cell>
          <cell r="W2847">
            <v>43525</v>
          </cell>
          <cell r="X2847">
            <v>4</v>
          </cell>
          <cell r="Y2847">
            <v>43525</v>
          </cell>
          <cell r="Z2847">
            <v>0</v>
          </cell>
        </row>
        <row r="2848">
          <cell r="C2848">
            <v>5156</v>
          </cell>
          <cell r="D2848" t="str">
            <v>SITEL</v>
          </cell>
          <cell r="E2848">
            <v>2019</v>
          </cell>
          <cell r="F2848" t="str">
            <v>TA</v>
          </cell>
          <cell r="G2848" t="str">
            <v>16 x Manguera Alimentacion TCU, 230Vac</v>
          </cell>
          <cell r="H2848" t="str">
            <v>OF5119</v>
          </cell>
          <cell r="I2848"/>
          <cell r="J2848">
            <v>4</v>
          </cell>
          <cell r="K2848">
            <v>6.93</v>
          </cell>
          <cell r="L2848">
            <v>-2.9299999999999997</v>
          </cell>
          <cell r="M2848">
            <v>1.7324999999999999</v>
          </cell>
          <cell r="N2848" t="str">
            <v>-</v>
          </cell>
          <cell r="O2848" t="str">
            <v>-</v>
          </cell>
          <cell r="P2848" t="str">
            <v>EMM</v>
          </cell>
          <cell r="Q2848" t="str">
            <v>-</v>
          </cell>
          <cell r="R2848" t="str">
            <v>-</v>
          </cell>
          <cell r="S2848" t="str">
            <v>-</v>
          </cell>
          <cell r="T2848" t="str">
            <v>-</v>
          </cell>
          <cell r="U2848">
            <v>43528</v>
          </cell>
          <cell r="V2848">
            <v>43553</v>
          </cell>
          <cell r="W2848">
            <v>43555</v>
          </cell>
          <cell r="X2848">
            <v>25</v>
          </cell>
          <cell r="Y2848">
            <v>43564</v>
          </cell>
          <cell r="Z2848">
            <v>9</v>
          </cell>
        </row>
        <row r="2849">
          <cell r="C2849">
            <v>5157</v>
          </cell>
          <cell r="D2849" t="str">
            <v>SITEL</v>
          </cell>
          <cell r="E2849">
            <v>2019</v>
          </cell>
          <cell r="F2849" t="str">
            <v>TA</v>
          </cell>
          <cell r="G2849" t="str">
            <v>12 x Manguera Alimentacion TCU, 24Vdc</v>
          </cell>
          <cell r="H2849" t="str">
            <v>OF5144</v>
          </cell>
          <cell r="I2849"/>
          <cell r="J2849">
            <v>2.9999999999999996</v>
          </cell>
          <cell r="K2849">
            <v>7.93</v>
          </cell>
          <cell r="L2849">
            <v>-4.93</v>
          </cell>
          <cell r="M2849">
            <v>2.6433333333333335</v>
          </cell>
          <cell r="N2849" t="str">
            <v>-</v>
          </cell>
          <cell r="O2849" t="str">
            <v>-</v>
          </cell>
          <cell r="P2849" t="str">
            <v>EMM</v>
          </cell>
          <cell r="Q2849" t="str">
            <v>-</v>
          </cell>
          <cell r="R2849" t="str">
            <v>-</v>
          </cell>
          <cell r="S2849" t="str">
            <v>-</v>
          </cell>
          <cell r="T2849" t="str">
            <v>-</v>
          </cell>
          <cell r="U2849">
            <v>43528</v>
          </cell>
          <cell r="V2849">
            <v>43553</v>
          </cell>
          <cell r="W2849">
            <v>43555</v>
          </cell>
          <cell r="X2849">
            <v>25</v>
          </cell>
          <cell r="Y2849">
            <v>43564</v>
          </cell>
          <cell r="Z2849">
            <v>9</v>
          </cell>
        </row>
        <row r="2850">
          <cell r="C2850"/>
          <cell r="D2850"/>
          <cell r="E2850"/>
          <cell r="F2850"/>
          <cell r="G2850"/>
          <cell r="H2850"/>
          <cell r="I2850"/>
          <cell r="J2850">
            <v>223.5</v>
          </cell>
          <cell r="K2850">
            <v>235.68</v>
          </cell>
          <cell r="L2850">
            <v>-12.180000000000007</v>
          </cell>
          <cell r="M2850"/>
          <cell r="N2850"/>
          <cell r="O2850"/>
          <cell r="P2850"/>
          <cell r="Q2850"/>
          <cell r="R2850"/>
          <cell r="S2850"/>
          <cell r="T2850"/>
          <cell r="U2850"/>
          <cell r="V2850"/>
          <cell r="W2850"/>
          <cell r="X2850"/>
          <cell r="Y2850"/>
          <cell r="Z2850">
            <v>319</v>
          </cell>
        </row>
        <row r="2851">
          <cell r="M2851"/>
          <cell r="N2851"/>
          <cell r="O2851"/>
          <cell r="P2851"/>
          <cell r="Q2851"/>
          <cell r="R2851"/>
          <cell r="S2851"/>
          <cell r="T2851"/>
          <cell r="U2851"/>
          <cell r="V2851"/>
          <cell r="W2851"/>
          <cell r="X2851"/>
          <cell r="Y2851"/>
          <cell r="Z2851"/>
        </row>
        <row r="2852">
          <cell r="D2852"/>
          <cell r="E2852"/>
          <cell r="F2852"/>
          <cell r="G2852"/>
          <cell r="H2852"/>
          <cell r="I2852"/>
          <cell r="J2852"/>
          <cell r="K2852"/>
          <cell r="M2852"/>
          <cell r="N2852"/>
          <cell r="O2852"/>
          <cell r="P2852"/>
          <cell r="Q2852"/>
          <cell r="R2852"/>
          <cell r="S2852"/>
          <cell r="T2852"/>
          <cell r="U2852"/>
          <cell r="V2852"/>
          <cell r="W2852"/>
          <cell r="X2852"/>
          <cell r="Y2852"/>
          <cell r="Z2852"/>
        </row>
        <row r="2853">
          <cell r="D2853"/>
          <cell r="E2853"/>
          <cell r="F2853"/>
          <cell r="G2853"/>
          <cell r="H2853"/>
          <cell r="I2853"/>
          <cell r="J2853"/>
          <cell r="K2853"/>
          <cell r="N2853" t="str">
            <v>APROVISIONAMENTS</v>
          </cell>
          <cell r="O2853" t="str">
            <v>ADMINISTRACIO</v>
          </cell>
          <cell r="P2853" t="str">
            <v>OPERACIONS</v>
          </cell>
          <cell r="Q2853" t="str">
            <v>IMPLEMENTACIO</v>
          </cell>
          <cell r="R2853" t="str">
            <v>DESENVOLUPAMENT</v>
          </cell>
          <cell r="S2853" t="str">
            <v>COMERCIAL</v>
          </cell>
          <cell r="T2853" t="str">
            <v>CONSUL.TELCOMUNIC.</v>
          </cell>
          <cell r="U2853"/>
          <cell r="Z2853"/>
        </row>
        <row r="2854">
          <cell r="N2854"/>
          <cell r="O2854"/>
          <cell r="P2854"/>
          <cell r="Q2854"/>
          <cell r="R2854"/>
          <cell r="S2854"/>
          <cell r="T2854"/>
          <cell r="U2854"/>
          <cell r="Z2854"/>
        </row>
        <row r="2855">
          <cell r="N2855"/>
          <cell r="O2855"/>
          <cell r="P2855"/>
          <cell r="Q2855"/>
          <cell r="R2855"/>
          <cell r="S2855"/>
          <cell r="T2855"/>
          <cell r="U2855"/>
          <cell r="Z2855"/>
        </row>
        <row r="2856">
          <cell r="N2856"/>
          <cell r="O2856"/>
          <cell r="P2856"/>
          <cell r="Q2856"/>
          <cell r="R2856"/>
          <cell r="S2856"/>
          <cell r="T2856"/>
          <cell r="U2856"/>
          <cell r="Z2856"/>
        </row>
        <row r="2857">
          <cell r="E2857"/>
          <cell r="F2857"/>
          <cell r="G2857"/>
          <cell r="H2857"/>
          <cell r="I2857"/>
          <cell r="J2857"/>
          <cell r="K2857"/>
          <cell r="L2857"/>
          <cell r="M2857"/>
          <cell r="N2857"/>
          <cell r="O2857"/>
          <cell r="P2857"/>
          <cell r="Q2857"/>
          <cell r="R2857"/>
          <cell r="S2857"/>
          <cell r="T2857"/>
          <cell r="U2857"/>
          <cell r="Z2857"/>
        </row>
        <row r="2858">
          <cell r="E2858" t="str">
            <v>Projectes (EXTERNS) en curs 2.019</v>
          </cell>
          <cell r="F2858"/>
          <cell r="G2858"/>
          <cell r="H2858"/>
          <cell r="I2858"/>
          <cell r="J2858"/>
          <cell r="K2858"/>
          <cell r="L2858"/>
          <cell r="M2858"/>
          <cell r="N2858"/>
          <cell r="O2858"/>
          <cell r="P2858"/>
          <cell r="Q2858"/>
          <cell r="R2858"/>
          <cell r="S2858"/>
          <cell r="T2858"/>
          <cell r="U2858"/>
          <cell r="Z2858"/>
        </row>
        <row r="2859">
          <cell r="N2859"/>
          <cell r="O2859"/>
          <cell r="P2859"/>
          <cell r="Q2859"/>
          <cell r="R2859"/>
          <cell r="S2859"/>
          <cell r="T2859"/>
          <cell r="U2859"/>
          <cell r="Z2859"/>
        </row>
        <row r="2860">
          <cell r="C2860"/>
          <cell r="D2860"/>
          <cell r="E2860"/>
          <cell r="F2860"/>
          <cell r="G2860"/>
          <cell r="H2860"/>
          <cell r="I2860"/>
          <cell r="J2860"/>
          <cell r="K2860"/>
          <cell r="L2860"/>
          <cell r="M2860"/>
          <cell r="N2860"/>
          <cell r="O2860"/>
          <cell r="P2860"/>
          <cell r="Q2860"/>
          <cell r="R2860"/>
          <cell r="S2860"/>
          <cell r="T2860"/>
          <cell r="U2860"/>
          <cell r="V2860"/>
          <cell r="W2860"/>
          <cell r="X2860"/>
          <cell r="Y2860"/>
          <cell r="Z2860"/>
        </row>
        <row r="2861">
          <cell r="C2861" t="str">
            <v>OF</v>
          </cell>
          <cell r="D2861" t="str">
            <v>CLIENT</v>
          </cell>
          <cell r="E2861" t="str">
            <v>ANY</v>
          </cell>
          <cell r="F2861" t="str">
            <v>STATUS</v>
          </cell>
          <cell r="G2861" t="str">
            <v>PROJECTE</v>
          </cell>
          <cell r="H2861" t="str">
            <v>TIPUS OF o DEPENDENCIA</v>
          </cell>
          <cell r="I2861"/>
          <cell r="J2861" t="str">
            <v>PREV</v>
          </cell>
          <cell r="K2861" t="str">
            <v>TOTAL</v>
          </cell>
          <cell r="L2861" t="str">
            <v>DESV</v>
          </cell>
          <cell r="M2861" t="str">
            <v>AVANÇ</v>
          </cell>
          <cell r="N2861" t="str">
            <v>DPT. IMPLICATS</v>
          </cell>
          <cell r="O2861"/>
          <cell r="P2861"/>
          <cell r="Q2861"/>
          <cell r="R2861"/>
          <cell r="S2861"/>
          <cell r="T2861"/>
          <cell r="U2861" t="str">
            <v>DATA</v>
          </cell>
          <cell r="V2861" t="str">
            <v>DATA</v>
          </cell>
          <cell r="W2861" t="str">
            <v>DATA</v>
          </cell>
          <cell r="X2861" t="str">
            <v>DURADA</v>
          </cell>
          <cell r="Y2861" t="str">
            <v>DATA</v>
          </cell>
          <cell r="Z2861" t="str">
            <v>DESVIAC.</v>
          </cell>
        </row>
        <row r="2862">
          <cell r="C2862"/>
          <cell r="D2862"/>
          <cell r="E2862"/>
          <cell r="F2862"/>
          <cell r="G2862"/>
          <cell r="H2862"/>
          <cell r="I2862"/>
          <cell r="J2862"/>
          <cell r="K2862" t="str">
            <v>REAL</v>
          </cell>
          <cell r="L2862"/>
          <cell r="M2862"/>
          <cell r="N2862"/>
          <cell r="O2862"/>
          <cell r="P2862"/>
          <cell r="Q2862"/>
          <cell r="R2862"/>
          <cell r="S2862"/>
          <cell r="T2862"/>
          <cell r="U2862" t="str">
            <v>INICI</v>
          </cell>
          <cell r="V2862" t="str">
            <v>ENTREGA</v>
          </cell>
          <cell r="W2862" t="str">
            <v>REVISADA</v>
          </cell>
          <cell r="X2862"/>
          <cell r="Y2862" t="str">
            <v>ACCEP.</v>
          </cell>
          <cell r="Z2862"/>
        </row>
        <row r="2863">
          <cell r="C2863"/>
          <cell r="D2863"/>
          <cell r="E2863"/>
          <cell r="F2863"/>
          <cell r="G2863"/>
          <cell r="H2863"/>
          <cell r="I2863"/>
          <cell r="J2863"/>
          <cell r="K2863"/>
          <cell r="L2863"/>
          <cell r="M2863"/>
          <cell r="N2863"/>
          <cell r="O2863"/>
          <cell r="P2863"/>
          <cell r="Q2863"/>
          <cell r="R2863"/>
          <cell r="S2863"/>
          <cell r="T2863"/>
          <cell r="U2863"/>
          <cell r="V2863"/>
          <cell r="W2863"/>
          <cell r="X2863"/>
          <cell r="Y2863"/>
          <cell r="Z2863"/>
        </row>
        <row r="2864">
          <cell r="C2864">
            <v>5158</v>
          </cell>
          <cell r="D2864" t="str">
            <v>SITEL</v>
          </cell>
          <cell r="E2864">
            <v>2019</v>
          </cell>
          <cell r="F2864" t="str">
            <v>TA</v>
          </cell>
          <cell r="G2864" t="str">
            <v>28 x Manguera Alimentacion MOTOR, 24Vdc</v>
          </cell>
          <cell r="H2864" t="str">
            <v>OF5119</v>
          </cell>
          <cell r="I2864"/>
          <cell r="J2864">
            <v>7</v>
          </cell>
          <cell r="K2864">
            <v>8.1</v>
          </cell>
          <cell r="L2864">
            <v>-1.0999999999999996</v>
          </cell>
          <cell r="M2864">
            <v>1.157142857142857</v>
          </cell>
          <cell r="N2864" t="str">
            <v>-</v>
          </cell>
          <cell r="O2864" t="str">
            <v>-</v>
          </cell>
          <cell r="P2864" t="str">
            <v>EMM</v>
          </cell>
          <cell r="Q2864" t="str">
            <v>-</v>
          </cell>
          <cell r="R2864" t="str">
            <v>-</v>
          </cell>
          <cell r="S2864" t="str">
            <v>-</v>
          </cell>
          <cell r="T2864" t="str">
            <v>-</v>
          </cell>
          <cell r="U2864">
            <v>43528</v>
          </cell>
          <cell r="V2864">
            <v>43553</v>
          </cell>
          <cell r="W2864">
            <v>43555</v>
          </cell>
          <cell r="X2864">
            <v>25</v>
          </cell>
          <cell r="Y2864">
            <v>43564</v>
          </cell>
          <cell r="Z2864">
            <v>9</v>
          </cell>
        </row>
        <row r="2865">
          <cell r="C2865">
            <v>5159</v>
          </cell>
          <cell r="D2865" t="str">
            <v>SITEL</v>
          </cell>
          <cell r="E2865">
            <v>2019</v>
          </cell>
          <cell r="F2865" t="str">
            <v>TA</v>
          </cell>
          <cell r="G2865" t="str">
            <v>28 x Manguera Apantallada COM TCU, RS-485</v>
          </cell>
          <cell r="H2865" t="str">
            <v>OF5119</v>
          </cell>
          <cell r="I2865"/>
          <cell r="J2865">
            <v>7</v>
          </cell>
          <cell r="K2865">
            <v>15.2</v>
          </cell>
          <cell r="L2865">
            <v>-8.1999999999999993</v>
          </cell>
          <cell r="M2865">
            <v>2.1714285714285713</v>
          </cell>
          <cell r="N2865" t="str">
            <v>-</v>
          </cell>
          <cell r="O2865" t="str">
            <v>-</v>
          </cell>
          <cell r="P2865" t="str">
            <v>EMM</v>
          </cell>
          <cell r="Q2865" t="str">
            <v>-</v>
          </cell>
          <cell r="R2865" t="str">
            <v>-</v>
          </cell>
          <cell r="S2865" t="str">
            <v>-</v>
          </cell>
          <cell r="T2865" t="str">
            <v>-</v>
          </cell>
          <cell r="U2865">
            <v>43528</v>
          </cell>
          <cell r="V2865">
            <v>43553</v>
          </cell>
          <cell r="W2865">
            <v>43555</v>
          </cell>
          <cell r="X2865">
            <v>25</v>
          </cell>
          <cell r="Y2865">
            <v>43564</v>
          </cell>
          <cell r="Z2865">
            <v>9</v>
          </cell>
        </row>
        <row r="2866">
          <cell r="C2866">
            <v>5160</v>
          </cell>
          <cell r="D2866" t="str">
            <v>EOSPIT</v>
          </cell>
          <cell r="E2866">
            <v>2019</v>
          </cell>
          <cell r="F2866" t="str">
            <v>TA</v>
          </cell>
          <cell r="G2866" t="str">
            <v>CC SCADA TEDIS.Net EOSA-PITARCH v2.0</v>
          </cell>
          <cell r="H2866" t="str">
            <v>PPAL</v>
          </cell>
          <cell r="I2866"/>
          <cell r="J2866">
            <v>8</v>
          </cell>
          <cell r="K2866">
            <v>7</v>
          </cell>
          <cell r="L2866">
            <v>1</v>
          </cell>
          <cell r="M2866">
            <v>0.875</v>
          </cell>
          <cell r="N2866" t="str">
            <v>-</v>
          </cell>
          <cell r="O2866" t="str">
            <v>-</v>
          </cell>
          <cell r="P2866" t="str">
            <v>-</v>
          </cell>
          <cell r="Q2866" t="str">
            <v>-</v>
          </cell>
          <cell r="R2866" t="str">
            <v>EDC</v>
          </cell>
          <cell r="S2866" t="str">
            <v>-</v>
          </cell>
          <cell r="T2866" t="str">
            <v>-</v>
          </cell>
          <cell r="U2866">
            <v>43497</v>
          </cell>
          <cell r="V2866">
            <v>43553</v>
          </cell>
          <cell r="W2866">
            <v>43553</v>
          </cell>
          <cell r="X2866">
            <v>58</v>
          </cell>
          <cell r="Y2866">
            <v>43816</v>
          </cell>
          <cell r="Z2866">
            <v>258</v>
          </cell>
        </row>
        <row r="2867">
          <cell r="C2867">
            <v>5161</v>
          </cell>
          <cell r="D2867" t="str">
            <v>SITEL</v>
          </cell>
          <cell r="E2867">
            <v>2019</v>
          </cell>
          <cell r="F2867" t="str">
            <v>TA</v>
          </cell>
          <cell r="G2867" t="str">
            <v>Desenvolupament SW TEDIS.Net IsotrolMeteringService v1.48</v>
          </cell>
          <cell r="H2867" t="str">
            <v>OF5160</v>
          </cell>
          <cell r="I2867"/>
          <cell r="J2867">
            <v>88</v>
          </cell>
          <cell r="K2867">
            <v>190.75</v>
          </cell>
          <cell r="L2867">
            <v>-102.75</v>
          </cell>
          <cell r="M2867">
            <v>2.1676136363636362</v>
          </cell>
          <cell r="N2867" t="str">
            <v>-</v>
          </cell>
          <cell r="O2867" t="str">
            <v>-</v>
          </cell>
          <cell r="P2867" t="str">
            <v>-</v>
          </cell>
          <cell r="Q2867" t="str">
            <v>-</v>
          </cell>
          <cell r="R2867" t="str">
            <v>EDC</v>
          </cell>
          <cell r="S2867" t="str">
            <v>-</v>
          </cell>
          <cell r="T2867" t="str">
            <v>-</v>
          </cell>
          <cell r="U2867">
            <v>43497</v>
          </cell>
          <cell r="V2867">
            <v>43553</v>
          </cell>
          <cell r="W2867">
            <v>43553</v>
          </cell>
          <cell r="X2867">
            <v>58</v>
          </cell>
          <cell r="Y2867">
            <v>43727</v>
          </cell>
          <cell r="Z2867">
            <v>170</v>
          </cell>
        </row>
        <row r="2868">
          <cell r="C2868">
            <v>5162</v>
          </cell>
          <cell r="D2868" t="str">
            <v>MOELCU</v>
          </cell>
          <cell r="E2868">
            <v>2019</v>
          </cell>
          <cell r="F2868" t="str">
            <v>TA</v>
          </cell>
          <cell r="G2868" t="str">
            <v>Inst. y PEM RTU C.S. LAS MINAS v1.0</v>
          </cell>
          <cell r="H2868" t="str">
            <v>IND</v>
          </cell>
          <cell r="I2868"/>
          <cell r="J2868">
            <v>3.5</v>
          </cell>
          <cell r="K2868">
            <v>2</v>
          </cell>
          <cell r="L2868">
            <v>1.5</v>
          </cell>
          <cell r="M2868">
            <v>0.5714285714285714</v>
          </cell>
          <cell r="N2868" t="str">
            <v>-</v>
          </cell>
          <cell r="O2868" t="str">
            <v>-</v>
          </cell>
          <cell r="P2868" t="str">
            <v>-</v>
          </cell>
          <cell r="Q2868" t="str">
            <v>JMG</v>
          </cell>
          <cell r="R2868" t="str">
            <v>-</v>
          </cell>
          <cell r="S2868" t="str">
            <v>-</v>
          </cell>
          <cell r="T2868" t="str">
            <v>-</v>
          </cell>
          <cell r="U2868">
            <v>43500</v>
          </cell>
          <cell r="V2868">
            <v>43553</v>
          </cell>
          <cell r="W2868">
            <v>43553</v>
          </cell>
          <cell r="X2868">
            <v>55</v>
          </cell>
          <cell r="Y2868">
            <v>43500</v>
          </cell>
          <cell r="Z2868">
            <v>-55</v>
          </cell>
        </row>
        <row r="2869">
          <cell r="C2869">
            <v>5163</v>
          </cell>
          <cell r="D2869" t="str">
            <v>PEUSA</v>
          </cell>
          <cell r="E2869">
            <v>2019</v>
          </cell>
          <cell r="F2869" t="str">
            <v>TA</v>
          </cell>
          <cell r="G2869" t="str">
            <v>Inst. i PEM CCSat PEUSA v12.0</v>
          </cell>
          <cell r="H2869" t="str">
            <v>IND</v>
          </cell>
          <cell r="I2869"/>
          <cell r="J2869">
            <v>4</v>
          </cell>
          <cell r="K2869">
            <v>3.25</v>
          </cell>
          <cell r="L2869">
            <v>0.75</v>
          </cell>
          <cell r="M2869">
            <v>0.8125</v>
          </cell>
          <cell r="N2869" t="str">
            <v>-</v>
          </cell>
          <cell r="O2869" t="str">
            <v>-</v>
          </cell>
          <cell r="P2869" t="str">
            <v>-</v>
          </cell>
          <cell r="Q2869" t="str">
            <v>TRS</v>
          </cell>
          <cell r="R2869" t="str">
            <v>-</v>
          </cell>
          <cell r="S2869" t="str">
            <v>-</v>
          </cell>
          <cell r="T2869" t="str">
            <v>-</v>
          </cell>
          <cell r="U2869">
            <v>43488</v>
          </cell>
          <cell r="V2869">
            <v>43539</v>
          </cell>
          <cell r="W2869">
            <v>43539</v>
          </cell>
          <cell r="X2869">
            <v>52</v>
          </cell>
          <cell r="Y2869">
            <v>43689</v>
          </cell>
          <cell r="Z2869">
            <v>147</v>
          </cell>
        </row>
        <row r="2870">
          <cell r="C2870">
            <v>5164</v>
          </cell>
          <cell r="D2870" t="str">
            <v>CACUCA</v>
          </cell>
          <cell r="E2870">
            <v>2019</v>
          </cell>
          <cell r="F2870" t="str">
            <v>TA</v>
          </cell>
          <cell r="G2870" t="str">
            <v>Adaptacio ModBus RTU per a NCU TCU v1.0</v>
          </cell>
          <cell r="H2870" t="str">
            <v>IND</v>
          </cell>
          <cell r="I2870"/>
          <cell r="J2870">
            <v>65</v>
          </cell>
          <cell r="K2870">
            <v>67.58</v>
          </cell>
          <cell r="L2870">
            <v>-2.5799999999999983</v>
          </cell>
          <cell r="M2870">
            <v>1.0396923076923077</v>
          </cell>
          <cell r="N2870" t="str">
            <v>-</v>
          </cell>
          <cell r="O2870" t="str">
            <v>-</v>
          </cell>
          <cell r="P2870" t="str">
            <v>-</v>
          </cell>
          <cell r="Q2870" t="str">
            <v>JMT</v>
          </cell>
          <cell r="R2870" t="str">
            <v>-</v>
          </cell>
          <cell r="S2870" t="str">
            <v>-</v>
          </cell>
          <cell r="T2870" t="str">
            <v>-</v>
          </cell>
          <cell r="U2870">
            <v>43529</v>
          </cell>
          <cell r="V2870">
            <v>43539</v>
          </cell>
          <cell r="W2870">
            <v>43539</v>
          </cell>
          <cell r="X2870">
            <v>10</v>
          </cell>
          <cell r="Y2870">
            <v>43538</v>
          </cell>
          <cell r="Z2870">
            <v>-1</v>
          </cell>
        </row>
        <row r="2871">
          <cell r="C2871">
            <v>5165</v>
          </cell>
          <cell r="D2871" t="str">
            <v>ELEDUD</v>
          </cell>
          <cell r="E2871">
            <v>2019</v>
          </cell>
          <cell r="F2871" t="str">
            <v>TA</v>
          </cell>
          <cell r="G2871" t="str">
            <v>MANTENIMENT CSSat SUDANELL 2019-02</v>
          </cell>
          <cell r="H2871" t="str">
            <v>IND</v>
          </cell>
          <cell r="I2871"/>
          <cell r="J2871">
            <v>44</v>
          </cell>
          <cell r="K2871">
            <v>5.5</v>
          </cell>
          <cell r="L2871">
            <v>38.5</v>
          </cell>
          <cell r="M2871">
            <v>0.125</v>
          </cell>
          <cell r="N2871" t="str">
            <v>-</v>
          </cell>
          <cell r="O2871" t="str">
            <v>-</v>
          </cell>
          <cell r="P2871" t="str">
            <v>-</v>
          </cell>
          <cell r="Q2871" t="str">
            <v>TRS</v>
          </cell>
          <cell r="R2871" t="str">
            <v>-</v>
          </cell>
          <cell r="S2871" t="str">
            <v>-</v>
          </cell>
          <cell r="T2871" t="str">
            <v>-</v>
          </cell>
          <cell r="U2871">
            <v>43466</v>
          </cell>
          <cell r="V2871">
            <v>43496</v>
          </cell>
          <cell r="W2871">
            <v>43496</v>
          </cell>
          <cell r="X2871">
            <v>30</v>
          </cell>
          <cell r="Y2871"/>
          <cell r="Z2871" t="str">
            <v/>
          </cell>
        </row>
        <row r="2872">
          <cell r="C2872">
            <v>5166</v>
          </cell>
          <cell r="D2872" t="str">
            <v>SERGAR</v>
          </cell>
          <cell r="E2872">
            <v>2019</v>
          </cell>
          <cell r="F2872" t="str">
            <v>TA</v>
          </cell>
          <cell r="G2872" t="str">
            <v>MANTENIMENT CSSat SERVILIANO 2019-02</v>
          </cell>
          <cell r="H2872" t="str">
            <v>IND</v>
          </cell>
          <cell r="I2872"/>
          <cell r="J2872">
            <v>6</v>
          </cell>
          <cell r="K2872">
            <v>4.5</v>
          </cell>
          <cell r="L2872">
            <v>1.5</v>
          </cell>
          <cell r="M2872">
            <v>0.75</v>
          </cell>
          <cell r="N2872" t="str">
            <v>-</v>
          </cell>
          <cell r="O2872" t="str">
            <v>-</v>
          </cell>
          <cell r="P2872" t="str">
            <v>-</v>
          </cell>
          <cell r="Q2872" t="str">
            <v>TRS</v>
          </cell>
          <cell r="R2872" t="str">
            <v>-</v>
          </cell>
          <cell r="S2872" t="str">
            <v>-</v>
          </cell>
          <cell r="T2872" t="str">
            <v>-</v>
          </cell>
          <cell r="U2872">
            <v>43497</v>
          </cell>
          <cell r="V2872">
            <v>43830</v>
          </cell>
          <cell r="W2872">
            <v>43830</v>
          </cell>
          <cell r="X2872">
            <v>330</v>
          </cell>
          <cell r="Y2872">
            <v>43830</v>
          </cell>
          <cell r="Z2872">
            <v>0</v>
          </cell>
        </row>
        <row r="2873">
          <cell r="C2873">
            <v>5167</v>
          </cell>
          <cell r="D2873" t="str">
            <v>EAECEU</v>
          </cell>
          <cell r="E2873">
            <v>2019</v>
          </cell>
          <cell r="F2873" t="str">
            <v>TA</v>
          </cell>
          <cell r="G2873" t="str">
            <v>MANTENIMENT CSSat CEUTA 2019-02</v>
          </cell>
          <cell r="H2873" t="str">
            <v>IND</v>
          </cell>
          <cell r="I2873">
            <v>4</v>
          </cell>
          <cell r="J2873">
            <v>110</v>
          </cell>
          <cell r="K2873">
            <v>20.75</v>
          </cell>
          <cell r="L2873">
            <v>89.25</v>
          </cell>
          <cell r="M2873">
            <v>0.18863636363636363</v>
          </cell>
          <cell r="N2873" t="str">
            <v>-</v>
          </cell>
          <cell r="O2873" t="str">
            <v>-</v>
          </cell>
          <cell r="P2873" t="str">
            <v>-</v>
          </cell>
          <cell r="Q2873" t="str">
            <v>TRS</v>
          </cell>
          <cell r="R2873" t="str">
            <v>-</v>
          </cell>
          <cell r="S2873" t="str">
            <v>-</v>
          </cell>
          <cell r="T2873" t="str">
            <v>-</v>
          </cell>
          <cell r="U2873">
            <v>43497</v>
          </cell>
          <cell r="V2873">
            <v>43830</v>
          </cell>
          <cell r="W2873">
            <v>43830</v>
          </cell>
          <cell r="X2873">
            <v>330</v>
          </cell>
          <cell r="Y2873">
            <v>43830</v>
          </cell>
          <cell r="Z2873">
            <v>0</v>
          </cell>
        </row>
        <row r="2874">
          <cell r="C2874">
            <v>5168</v>
          </cell>
          <cell r="D2874" t="str">
            <v>ELEMON</v>
          </cell>
          <cell r="E2874">
            <v>2019</v>
          </cell>
          <cell r="F2874" t="str">
            <v>TA</v>
          </cell>
          <cell r="G2874" t="str">
            <v>MANTENIMENT CSSat MONTOLIU 2019-02</v>
          </cell>
          <cell r="H2874" t="str">
            <v>IND</v>
          </cell>
          <cell r="I2874">
            <v>4</v>
          </cell>
          <cell r="J2874">
            <v>8</v>
          </cell>
          <cell r="K2874">
            <v>7.5</v>
          </cell>
          <cell r="L2874">
            <v>0.5</v>
          </cell>
          <cell r="M2874">
            <v>0.9375</v>
          </cell>
          <cell r="N2874" t="str">
            <v>-</v>
          </cell>
          <cell r="O2874" t="str">
            <v>-</v>
          </cell>
          <cell r="P2874" t="str">
            <v>-</v>
          </cell>
          <cell r="Q2874" t="str">
            <v>TRS</v>
          </cell>
          <cell r="R2874" t="str">
            <v>-</v>
          </cell>
          <cell r="S2874" t="str">
            <v>-</v>
          </cell>
          <cell r="T2874" t="str">
            <v>-</v>
          </cell>
          <cell r="U2874">
            <v>43497</v>
          </cell>
          <cell r="V2874">
            <v>43830</v>
          </cell>
          <cell r="W2874">
            <v>43830</v>
          </cell>
          <cell r="X2874">
            <v>330</v>
          </cell>
          <cell r="Y2874">
            <v>43830</v>
          </cell>
          <cell r="Z2874">
            <v>0</v>
          </cell>
        </row>
        <row r="2875">
          <cell r="C2875">
            <v>5169</v>
          </cell>
          <cell r="D2875" t="str">
            <v>SUMTAR</v>
          </cell>
          <cell r="E2875">
            <v>2019</v>
          </cell>
          <cell r="F2875" t="str">
            <v>TA</v>
          </cell>
          <cell r="G2875" t="str">
            <v>MANTENIMENT CSSat TARRASENSES 2019-02</v>
          </cell>
          <cell r="H2875" t="str">
            <v>IND</v>
          </cell>
          <cell r="I2875">
            <v>6</v>
          </cell>
          <cell r="J2875">
            <v>44</v>
          </cell>
          <cell r="K2875">
            <v>16.5</v>
          </cell>
          <cell r="L2875">
            <v>27.5</v>
          </cell>
          <cell r="M2875">
            <v>0.375</v>
          </cell>
          <cell r="N2875" t="str">
            <v>-</v>
          </cell>
          <cell r="O2875" t="str">
            <v>-</v>
          </cell>
          <cell r="P2875" t="str">
            <v>-</v>
          </cell>
          <cell r="Q2875" t="str">
            <v>TRS</v>
          </cell>
          <cell r="R2875" t="str">
            <v>-</v>
          </cell>
          <cell r="S2875" t="str">
            <v>-</v>
          </cell>
          <cell r="T2875" t="str">
            <v>-</v>
          </cell>
          <cell r="U2875">
            <v>43497</v>
          </cell>
          <cell r="V2875">
            <v>43830</v>
          </cell>
          <cell r="W2875">
            <v>43830</v>
          </cell>
          <cell r="X2875">
            <v>330</v>
          </cell>
          <cell r="Y2875">
            <v>43830</v>
          </cell>
          <cell r="Z2875">
            <v>0</v>
          </cell>
        </row>
        <row r="2876">
          <cell r="C2876">
            <v>5170</v>
          </cell>
          <cell r="D2876" t="str">
            <v>ELECAR</v>
          </cell>
          <cell r="E2876">
            <v>2019</v>
          </cell>
          <cell r="F2876" t="str">
            <v>TA</v>
          </cell>
          <cell r="G2876" t="str">
            <v>MANTENIMENT CSSat CARDENER 2019-02</v>
          </cell>
          <cell r="H2876" t="str">
            <v>IND</v>
          </cell>
          <cell r="I2876">
            <v>6</v>
          </cell>
          <cell r="J2876">
            <v>55</v>
          </cell>
          <cell r="K2876">
            <v>19.75</v>
          </cell>
          <cell r="L2876">
            <v>35.25</v>
          </cell>
          <cell r="M2876">
            <v>0.35909090909090907</v>
          </cell>
          <cell r="N2876" t="str">
            <v>-</v>
          </cell>
          <cell r="O2876" t="str">
            <v>-</v>
          </cell>
          <cell r="P2876" t="str">
            <v>-</v>
          </cell>
          <cell r="Q2876" t="str">
            <v>TRS</v>
          </cell>
          <cell r="R2876" t="str">
            <v>-</v>
          </cell>
          <cell r="S2876" t="str">
            <v>-</v>
          </cell>
          <cell r="T2876" t="str">
            <v>-</v>
          </cell>
          <cell r="U2876">
            <v>43497</v>
          </cell>
          <cell r="V2876">
            <v>43830</v>
          </cell>
          <cell r="W2876">
            <v>43830</v>
          </cell>
          <cell r="X2876">
            <v>330</v>
          </cell>
          <cell r="Y2876">
            <v>43830</v>
          </cell>
          <cell r="Z2876">
            <v>0</v>
          </cell>
        </row>
        <row r="2877">
          <cell r="C2877">
            <v>5171</v>
          </cell>
          <cell r="D2877" t="str">
            <v>ELEALB</v>
          </cell>
          <cell r="E2877">
            <v>2019</v>
          </cell>
          <cell r="F2877" t="str">
            <v>TA</v>
          </cell>
          <cell r="G2877" t="str">
            <v>MANTENIMENT CSSat ALBATARREC 2019-02</v>
          </cell>
          <cell r="H2877" t="str">
            <v>IND</v>
          </cell>
          <cell r="I2877"/>
          <cell r="J2877">
            <v>44</v>
          </cell>
          <cell r="K2877">
            <v>6</v>
          </cell>
          <cell r="L2877">
            <v>38</v>
          </cell>
          <cell r="M2877">
            <v>0.13636363636363635</v>
          </cell>
          <cell r="N2877" t="str">
            <v>-</v>
          </cell>
          <cell r="O2877" t="str">
            <v>-</v>
          </cell>
          <cell r="P2877" t="str">
            <v>-</v>
          </cell>
          <cell r="Q2877" t="str">
            <v>TRS</v>
          </cell>
          <cell r="R2877" t="str">
            <v>-</v>
          </cell>
          <cell r="S2877" t="str">
            <v>-</v>
          </cell>
          <cell r="T2877" t="str">
            <v>-</v>
          </cell>
          <cell r="U2877">
            <v>43497</v>
          </cell>
          <cell r="V2877">
            <v>43830</v>
          </cell>
          <cell r="W2877">
            <v>43830</v>
          </cell>
          <cell r="X2877">
            <v>330</v>
          </cell>
          <cell r="Y2877">
            <v>43830</v>
          </cell>
          <cell r="Z2877">
            <v>0</v>
          </cell>
        </row>
        <row r="2878">
          <cell r="C2878">
            <v>5172</v>
          </cell>
          <cell r="D2878" t="str">
            <v>ELTOSE</v>
          </cell>
          <cell r="E2878">
            <v>2019</v>
          </cell>
          <cell r="F2878" t="str">
            <v>TA</v>
          </cell>
          <cell r="G2878" t="str">
            <v>MANTENIMENT CSSat T.SEGRE 2019-02</v>
          </cell>
          <cell r="H2878" t="str">
            <v>IND</v>
          </cell>
          <cell r="I2878"/>
          <cell r="J2878">
            <v>44</v>
          </cell>
          <cell r="K2878">
            <v>12</v>
          </cell>
          <cell r="L2878">
            <v>32</v>
          </cell>
          <cell r="M2878">
            <v>0.27272727272727271</v>
          </cell>
          <cell r="N2878" t="str">
            <v>-</v>
          </cell>
          <cell r="O2878" t="str">
            <v>-</v>
          </cell>
          <cell r="P2878" t="str">
            <v>-</v>
          </cell>
          <cell r="Q2878" t="str">
            <v>TRS</v>
          </cell>
          <cell r="R2878" t="str">
            <v>-</v>
          </cell>
          <cell r="S2878" t="str">
            <v>-</v>
          </cell>
          <cell r="T2878" t="str">
            <v>-</v>
          </cell>
          <cell r="U2878">
            <v>43497</v>
          </cell>
          <cell r="V2878">
            <v>43830</v>
          </cell>
          <cell r="W2878">
            <v>43830</v>
          </cell>
          <cell r="X2878">
            <v>330</v>
          </cell>
          <cell r="Y2878">
            <v>43830</v>
          </cell>
          <cell r="Z2878">
            <v>0</v>
          </cell>
        </row>
        <row r="2879">
          <cell r="C2879">
            <v>5173</v>
          </cell>
          <cell r="D2879" t="str">
            <v>ELSACO</v>
          </cell>
          <cell r="E2879">
            <v>2019</v>
          </cell>
          <cell r="F2879" t="str">
            <v>TA</v>
          </cell>
          <cell r="G2879" t="str">
            <v>MANTENIMENT CSSat STA.COLOMA 2019-02</v>
          </cell>
          <cell r="H2879" t="str">
            <v>IND</v>
          </cell>
          <cell r="I2879"/>
          <cell r="J2879">
            <v>4</v>
          </cell>
          <cell r="K2879">
            <v>2.75</v>
          </cell>
          <cell r="L2879">
            <v>1.25</v>
          </cell>
          <cell r="M2879">
            <v>0.6875</v>
          </cell>
          <cell r="N2879" t="str">
            <v>-</v>
          </cell>
          <cell r="O2879" t="str">
            <v>-</v>
          </cell>
          <cell r="P2879" t="str">
            <v>-</v>
          </cell>
          <cell r="Q2879" t="str">
            <v>TRS</v>
          </cell>
          <cell r="R2879" t="str">
            <v>-</v>
          </cell>
          <cell r="S2879" t="str">
            <v>-</v>
          </cell>
          <cell r="T2879" t="str">
            <v>-</v>
          </cell>
          <cell r="U2879">
            <v>43497</v>
          </cell>
          <cell r="V2879">
            <v>43830</v>
          </cell>
          <cell r="W2879">
            <v>43830</v>
          </cell>
          <cell r="X2879">
            <v>330</v>
          </cell>
          <cell r="Y2879">
            <v>43830</v>
          </cell>
          <cell r="Z2879">
            <v>0</v>
          </cell>
        </row>
        <row r="2880">
          <cell r="C2880">
            <v>5174</v>
          </cell>
          <cell r="D2880" t="str">
            <v>EMSA</v>
          </cell>
          <cell r="E2880">
            <v>2019</v>
          </cell>
          <cell r="F2880" t="str">
            <v>TA</v>
          </cell>
          <cell r="G2880" t="str">
            <v>MANTENIMENT CSSat EMSA 2019-02</v>
          </cell>
          <cell r="H2880" t="str">
            <v>IND</v>
          </cell>
          <cell r="I2880"/>
          <cell r="J2880">
            <v>6</v>
          </cell>
          <cell r="K2880">
            <v>1.5</v>
          </cell>
          <cell r="L2880">
            <v>4.5</v>
          </cell>
          <cell r="M2880">
            <v>0.25</v>
          </cell>
          <cell r="N2880" t="str">
            <v>-</v>
          </cell>
          <cell r="O2880" t="str">
            <v>-</v>
          </cell>
          <cell r="P2880" t="str">
            <v>-</v>
          </cell>
          <cell r="Q2880" t="str">
            <v>TRS</v>
          </cell>
          <cell r="R2880" t="str">
            <v>-</v>
          </cell>
          <cell r="S2880" t="str">
            <v>-</v>
          </cell>
          <cell r="T2880" t="str">
            <v>-</v>
          </cell>
          <cell r="U2880">
            <v>43497</v>
          </cell>
          <cell r="V2880">
            <v>43830</v>
          </cell>
          <cell r="W2880">
            <v>43830</v>
          </cell>
          <cell r="X2880">
            <v>330</v>
          </cell>
          <cell r="Y2880">
            <v>43830</v>
          </cell>
          <cell r="Z2880">
            <v>0</v>
          </cell>
        </row>
        <row r="2881">
          <cell r="C2881">
            <v>5175</v>
          </cell>
          <cell r="D2881" t="str">
            <v>ELEEBR</v>
          </cell>
          <cell r="E2881">
            <v>2019</v>
          </cell>
          <cell r="F2881" t="str">
            <v>TA</v>
          </cell>
          <cell r="G2881" t="str">
            <v>MANTENIMENT CSSat EEBRO 2019-02</v>
          </cell>
          <cell r="H2881" t="str">
            <v>IND</v>
          </cell>
          <cell r="I2881"/>
          <cell r="J2881">
            <v>5</v>
          </cell>
          <cell r="K2881">
            <v>1</v>
          </cell>
          <cell r="L2881">
            <v>4</v>
          </cell>
          <cell r="M2881">
            <v>0.2</v>
          </cell>
          <cell r="N2881" t="str">
            <v>-</v>
          </cell>
          <cell r="O2881" t="str">
            <v>-</v>
          </cell>
          <cell r="P2881" t="str">
            <v>-</v>
          </cell>
          <cell r="Q2881" t="str">
            <v>TRS</v>
          </cell>
          <cell r="R2881" t="str">
            <v>-</v>
          </cell>
          <cell r="S2881" t="str">
            <v>-</v>
          </cell>
          <cell r="T2881" t="str">
            <v>-</v>
          </cell>
          <cell r="U2881">
            <v>43497</v>
          </cell>
          <cell r="V2881">
            <v>43830</v>
          </cell>
          <cell r="W2881">
            <v>43830</v>
          </cell>
          <cell r="X2881">
            <v>330</v>
          </cell>
          <cell r="Y2881">
            <v>43830</v>
          </cell>
          <cell r="Z2881">
            <v>0</v>
          </cell>
        </row>
        <row r="2882">
          <cell r="C2882">
            <v>5176</v>
          </cell>
          <cell r="D2882" t="str">
            <v>EMSA</v>
          </cell>
          <cell r="E2882">
            <v>2019</v>
          </cell>
          <cell r="F2882" t="str">
            <v>TA</v>
          </cell>
          <cell r="G2882" t="str">
            <v>MANTENIMENT SCADA TEDIS.Net EMSA 01/03/2019 - 28/02/2020</v>
          </cell>
          <cell r="H2882" t="str">
            <v>IND</v>
          </cell>
          <cell r="I2882"/>
          <cell r="J2882">
            <v>16</v>
          </cell>
          <cell r="K2882">
            <v>64</v>
          </cell>
          <cell r="L2882">
            <v>-48</v>
          </cell>
          <cell r="M2882">
            <v>4</v>
          </cell>
          <cell r="N2882" t="str">
            <v>-</v>
          </cell>
          <cell r="O2882" t="str">
            <v>-</v>
          </cell>
          <cell r="P2882" t="str">
            <v>-</v>
          </cell>
          <cell r="Q2882" t="str">
            <v>JMG</v>
          </cell>
          <cell r="R2882" t="str">
            <v>-</v>
          </cell>
          <cell r="S2882" t="str">
            <v>-</v>
          </cell>
          <cell r="T2882" t="str">
            <v>-</v>
          </cell>
          <cell r="U2882">
            <v>43525</v>
          </cell>
          <cell r="V2882">
            <v>43889</v>
          </cell>
          <cell r="W2882">
            <v>43889</v>
          </cell>
          <cell r="X2882">
            <v>357</v>
          </cell>
          <cell r="Y2882">
            <v>43889</v>
          </cell>
          <cell r="Z2882">
            <v>0</v>
          </cell>
        </row>
        <row r="2883">
          <cell r="C2883">
            <v>5177</v>
          </cell>
          <cell r="D2883" t="str">
            <v>EMSA</v>
          </cell>
          <cell r="E2883">
            <v>2019</v>
          </cell>
          <cell r="F2883" t="str">
            <v>TA</v>
          </cell>
          <cell r="G2883" t="str">
            <v>MANTENIMENT SGT EMSA 01/03/2019 - 28/02/2020</v>
          </cell>
          <cell r="H2883" t="str">
            <v>IND</v>
          </cell>
          <cell r="I2883"/>
          <cell r="J2883">
            <v>14</v>
          </cell>
          <cell r="K2883">
            <v>1</v>
          </cell>
          <cell r="L2883">
            <v>13</v>
          </cell>
          <cell r="M2883">
            <v>7.1428571428571425E-2</v>
          </cell>
          <cell r="N2883" t="str">
            <v>-</v>
          </cell>
          <cell r="O2883" t="str">
            <v>-</v>
          </cell>
          <cell r="P2883" t="str">
            <v>-</v>
          </cell>
          <cell r="Q2883" t="str">
            <v>JMG</v>
          </cell>
          <cell r="R2883" t="str">
            <v>-</v>
          </cell>
          <cell r="S2883" t="str">
            <v>-</v>
          </cell>
          <cell r="T2883" t="str">
            <v>-</v>
          </cell>
          <cell r="U2883">
            <v>43525</v>
          </cell>
          <cell r="V2883">
            <v>43889</v>
          </cell>
          <cell r="W2883">
            <v>43889</v>
          </cell>
          <cell r="X2883">
            <v>357</v>
          </cell>
          <cell r="Y2883">
            <v>43889</v>
          </cell>
          <cell r="Z2883">
            <v>0</v>
          </cell>
        </row>
        <row r="2884">
          <cell r="C2884">
            <v>5178</v>
          </cell>
          <cell r="D2884" t="str">
            <v>ELDICE</v>
          </cell>
          <cell r="E2884">
            <v>2019</v>
          </cell>
          <cell r="F2884" t="str">
            <v>TA</v>
          </cell>
          <cell r="G2884" t="str">
            <v>MANTENIMENT SCADA TEDIS.Net CENTELLES 01/03/2019 - 28/02/2020</v>
          </cell>
          <cell r="H2884" t="str">
            <v>IND</v>
          </cell>
          <cell r="I2884"/>
          <cell r="J2884">
            <v>16</v>
          </cell>
          <cell r="K2884">
            <v>18.5</v>
          </cell>
          <cell r="L2884">
            <v>-2.5</v>
          </cell>
          <cell r="M2884">
            <v>1.15625</v>
          </cell>
          <cell r="N2884" t="str">
            <v>-</v>
          </cell>
          <cell r="O2884" t="str">
            <v>-</v>
          </cell>
          <cell r="P2884" t="str">
            <v>-</v>
          </cell>
          <cell r="Q2884" t="str">
            <v>JMG</v>
          </cell>
          <cell r="R2884" t="str">
            <v>-</v>
          </cell>
          <cell r="S2884" t="str">
            <v>-</v>
          </cell>
          <cell r="T2884" t="str">
            <v>-</v>
          </cell>
          <cell r="U2884">
            <v>43525</v>
          </cell>
          <cell r="V2884">
            <v>43889</v>
          </cell>
          <cell r="W2884">
            <v>43889</v>
          </cell>
          <cell r="X2884">
            <v>357</v>
          </cell>
          <cell r="Y2884">
            <v>43889</v>
          </cell>
          <cell r="Z2884">
            <v>0</v>
          </cell>
        </row>
        <row r="2885">
          <cell r="C2885">
            <v>5179</v>
          </cell>
          <cell r="D2885" t="str">
            <v>DIELBE</v>
          </cell>
          <cell r="E2885">
            <v>2019</v>
          </cell>
          <cell r="F2885" t="str">
            <v>TA</v>
          </cell>
          <cell r="G2885" t="str">
            <v>MANTENIMENT SW CALSER BERMEJALES 01/03/2019 - 28/02/2020</v>
          </cell>
          <cell r="H2885" t="str">
            <v>IND</v>
          </cell>
          <cell r="I2885"/>
          <cell r="J2885">
            <v>6</v>
          </cell>
          <cell r="K2885">
            <v>1</v>
          </cell>
          <cell r="L2885">
            <v>5</v>
          </cell>
          <cell r="M2885">
            <v>0.16666666666666666</v>
          </cell>
          <cell r="N2885" t="str">
            <v>-</v>
          </cell>
          <cell r="O2885" t="str">
            <v>-</v>
          </cell>
          <cell r="P2885" t="str">
            <v>-</v>
          </cell>
          <cell r="Q2885" t="str">
            <v>JMG</v>
          </cell>
          <cell r="R2885" t="str">
            <v>-</v>
          </cell>
          <cell r="S2885" t="str">
            <v>-</v>
          </cell>
          <cell r="T2885" t="str">
            <v>-</v>
          </cell>
          <cell r="U2885">
            <v>43525</v>
          </cell>
          <cell r="V2885">
            <v>43889</v>
          </cell>
          <cell r="W2885">
            <v>43889</v>
          </cell>
          <cell r="X2885">
            <v>357</v>
          </cell>
          <cell r="Y2885">
            <v>43889</v>
          </cell>
          <cell r="Z2885">
            <v>0</v>
          </cell>
        </row>
        <row r="2886">
          <cell r="C2886">
            <v>5180</v>
          </cell>
          <cell r="D2886" t="str">
            <v>ELECON</v>
          </cell>
          <cell r="E2886">
            <v>2019</v>
          </cell>
          <cell r="F2886" t="str">
            <v>TA</v>
          </cell>
          <cell r="G2886" t="str">
            <v>MANTENIMENT CALSER CONDADO 01/01/2.019-31/12/2.019</v>
          </cell>
          <cell r="H2886" t="str">
            <v>IND</v>
          </cell>
          <cell r="I2886"/>
          <cell r="J2886">
            <v>6</v>
          </cell>
          <cell r="K2886">
            <v>18.75</v>
          </cell>
          <cell r="L2886">
            <v>-12.75</v>
          </cell>
          <cell r="M2886">
            <v>3.125</v>
          </cell>
          <cell r="N2886" t="str">
            <v>-</v>
          </cell>
          <cell r="O2886" t="str">
            <v>-</v>
          </cell>
          <cell r="P2886" t="str">
            <v>-</v>
          </cell>
          <cell r="Q2886" t="str">
            <v>-</v>
          </cell>
          <cell r="R2886" t="str">
            <v>AP</v>
          </cell>
          <cell r="S2886" t="str">
            <v>-</v>
          </cell>
          <cell r="T2886" t="str">
            <v>-</v>
          </cell>
          <cell r="U2886">
            <v>43466</v>
          </cell>
          <cell r="V2886">
            <v>43830</v>
          </cell>
          <cell r="W2886">
            <v>43830</v>
          </cell>
          <cell r="X2886">
            <v>360</v>
          </cell>
          <cell r="Y2886">
            <v>43830</v>
          </cell>
          <cell r="Z2886">
            <v>0</v>
          </cell>
        </row>
        <row r="2887">
          <cell r="C2887">
            <v>5181</v>
          </cell>
          <cell r="D2887" t="str">
            <v>DIELBE</v>
          </cell>
          <cell r="E2887">
            <v>2019</v>
          </cell>
          <cell r="F2887" t="str">
            <v>OB</v>
          </cell>
          <cell r="G2887" t="str">
            <v>Inst. i PEM SW CALSER v5.4</v>
          </cell>
          <cell r="H2887" t="str">
            <v>OF4868</v>
          </cell>
          <cell r="I2887"/>
          <cell r="J2887">
            <v>4</v>
          </cell>
          <cell r="K2887">
            <v>0</v>
          </cell>
          <cell r="L2887">
            <v>4</v>
          </cell>
          <cell r="M2887">
            <v>0</v>
          </cell>
          <cell r="N2887" t="str">
            <v>-</v>
          </cell>
          <cell r="O2887" t="str">
            <v>-</v>
          </cell>
          <cell r="P2887" t="str">
            <v>-</v>
          </cell>
          <cell r="Q2887" t="str">
            <v>-</v>
          </cell>
          <cell r="R2887" t="str">
            <v>AP</v>
          </cell>
          <cell r="S2887" t="str">
            <v>-</v>
          </cell>
          <cell r="T2887" t="str">
            <v>-</v>
          </cell>
          <cell r="U2887">
            <v>43517</v>
          </cell>
          <cell r="V2887">
            <v>43553</v>
          </cell>
          <cell r="W2887">
            <v>43553</v>
          </cell>
          <cell r="X2887">
            <v>38</v>
          </cell>
          <cell r="Y2887"/>
          <cell r="Z2887" t="str">
            <v/>
          </cell>
        </row>
        <row r="2888">
          <cell r="C2888">
            <v>5182</v>
          </cell>
          <cell r="D2888" t="str">
            <v>ORMAZA</v>
          </cell>
          <cell r="E2888">
            <v>2019</v>
          </cell>
          <cell r="F2888" t="str">
            <v>TA</v>
          </cell>
          <cell r="G2888" t="str">
            <v>CC SCADA TEDIS.Net CREVILLENTE v2.0</v>
          </cell>
          <cell r="H2888" t="str">
            <v>OF4674</v>
          </cell>
          <cell r="I2888"/>
          <cell r="J2888">
            <v>10</v>
          </cell>
          <cell r="K2888">
            <v>5</v>
          </cell>
          <cell r="L2888">
            <v>5</v>
          </cell>
          <cell r="M2888">
            <v>0.5</v>
          </cell>
          <cell r="N2888" t="str">
            <v>-</v>
          </cell>
          <cell r="O2888" t="str">
            <v>-</v>
          </cell>
          <cell r="P2888" t="str">
            <v>-</v>
          </cell>
          <cell r="Q2888" t="str">
            <v>-</v>
          </cell>
          <cell r="R2888" t="str">
            <v>EDC</v>
          </cell>
          <cell r="S2888" t="str">
            <v>-</v>
          </cell>
          <cell r="T2888" t="str">
            <v>-</v>
          </cell>
          <cell r="U2888">
            <v>43521</v>
          </cell>
          <cell r="V2888">
            <v>43539</v>
          </cell>
          <cell r="W2888">
            <v>43567</v>
          </cell>
          <cell r="X2888">
            <v>20</v>
          </cell>
          <cell r="Y2888">
            <v>43567</v>
          </cell>
          <cell r="Z2888">
            <v>0</v>
          </cell>
        </row>
        <row r="2889">
          <cell r="C2889">
            <v>5183</v>
          </cell>
          <cell r="D2889" t="str">
            <v>SITEL</v>
          </cell>
          <cell r="E2889">
            <v>2019</v>
          </cell>
          <cell r="F2889" t="str">
            <v>TA</v>
          </cell>
          <cell r="G2889" t="str">
            <v>Desenvolupament SW TEDIS.Net ExportService v1.48</v>
          </cell>
          <cell r="H2889" t="str">
            <v>OF5182</v>
          </cell>
          <cell r="I2889"/>
          <cell r="J2889">
            <v>40</v>
          </cell>
          <cell r="K2889">
            <v>36</v>
          </cell>
          <cell r="L2889">
            <v>4</v>
          </cell>
          <cell r="M2889">
            <v>0.9</v>
          </cell>
          <cell r="N2889" t="str">
            <v>-</v>
          </cell>
          <cell r="O2889" t="str">
            <v>-</v>
          </cell>
          <cell r="P2889" t="str">
            <v>-</v>
          </cell>
          <cell r="Q2889" t="str">
            <v>JMT</v>
          </cell>
          <cell r="R2889" t="str">
            <v>-</v>
          </cell>
          <cell r="S2889" t="str">
            <v>-</v>
          </cell>
          <cell r="T2889" t="str">
            <v>-</v>
          </cell>
          <cell r="U2889">
            <v>43521</v>
          </cell>
          <cell r="V2889">
            <v>43539</v>
          </cell>
          <cell r="W2889">
            <v>43567</v>
          </cell>
          <cell r="X2889">
            <v>20</v>
          </cell>
          <cell r="Y2889">
            <v>43567</v>
          </cell>
          <cell r="Z2889">
            <v>0</v>
          </cell>
        </row>
        <row r="2890">
          <cell r="C2890">
            <v>5184</v>
          </cell>
          <cell r="D2890" t="str">
            <v>INPPOZ</v>
          </cell>
          <cell r="E2890">
            <v>2019</v>
          </cell>
          <cell r="F2890" t="str">
            <v>TA</v>
          </cell>
          <cell r="G2890" t="str">
            <v>RTU C.T. GRAL VILLARALTO v3.0</v>
          </cell>
          <cell r="H2890" t="str">
            <v>PPAL</v>
          </cell>
          <cell r="I2890"/>
          <cell r="J2890">
            <v>3.5</v>
          </cell>
          <cell r="K2890">
            <v>10.25</v>
          </cell>
          <cell r="L2890">
            <v>-6.75</v>
          </cell>
          <cell r="M2890">
            <v>2.9285714285714284</v>
          </cell>
          <cell r="N2890" t="str">
            <v>-</v>
          </cell>
          <cell r="O2890" t="str">
            <v>-</v>
          </cell>
          <cell r="P2890" t="str">
            <v>-</v>
          </cell>
          <cell r="Q2890" t="str">
            <v>TRS</v>
          </cell>
          <cell r="R2890" t="str">
            <v>-</v>
          </cell>
          <cell r="S2890" t="str">
            <v>-</v>
          </cell>
          <cell r="T2890" t="str">
            <v>-</v>
          </cell>
          <cell r="U2890">
            <v>42442</v>
          </cell>
          <cell r="V2890">
            <v>43539</v>
          </cell>
          <cell r="W2890">
            <v>43629</v>
          </cell>
          <cell r="X2890">
            <v>1082</v>
          </cell>
          <cell r="Y2890">
            <v>43629</v>
          </cell>
          <cell r="Z2890">
            <v>0</v>
          </cell>
        </row>
        <row r="2891">
          <cell r="C2891">
            <v>5185</v>
          </cell>
          <cell r="D2891" t="str">
            <v>IPPPOZ</v>
          </cell>
          <cell r="E2891">
            <v>2019</v>
          </cell>
          <cell r="F2891" t="str">
            <v>TA</v>
          </cell>
          <cell r="G2891" t="str">
            <v>RTU I.A.T. LA PEÑA v2.0</v>
          </cell>
          <cell r="H2891" t="str">
            <v>IND</v>
          </cell>
          <cell r="I2891"/>
          <cell r="J2891">
            <v>3.5</v>
          </cell>
          <cell r="K2891">
            <v>10.25</v>
          </cell>
          <cell r="L2891">
            <v>-6.75</v>
          </cell>
          <cell r="M2891">
            <v>2.9285714285714284</v>
          </cell>
          <cell r="N2891" t="str">
            <v>-</v>
          </cell>
          <cell r="O2891" t="str">
            <v>-</v>
          </cell>
          <cell r="P2891" t="str">
            <v>-</v>
          </cell>
          <cell r="Q2891" t="str">
            <v>TRS</v>
          </cell>
          <cell r="R2891" t="str">
            <v>-</v>
          </cell>
          <cell r="S2891" t="str">
            <v>-</v>
          </cell>
          <cell r="T2891" t="str">
            <v>-</v>
          </cell>
          <cell r="U2891">
            <v>42442</v>
          </cell>
          <cell r="V2891">
            <v>43539</v>
          </cell>
          <cell r="W2891">
            <v>43629</v>
          </cell>
          <cell r="X2891">
            <v>1082</v>
          </cell>
          <cell r="Y2891">
            <v>43629</v>
          </cell>
          <cell r="Z2891">
            <v>0</v>
          </cell>
        </row>
        <row r="2892">
          <cell r="C2892">
            <v>5186</v>
          </cell>
          <cell r="D2892" t="str">
            <v>SITEL</v>
          </cell>
          <cell r="E2892">
            <v>2019</v>
          </cell>
          <cell r="F2892" t="str">
            <v>TA</v>
          </cell>
          <cell r="G2892" t="str">
            <v xml:space="preserve">2 x Manguera CAP32 - MOXA nPort 5110 </v>
          </cell>
          <cell r="H2892" t="str">
            <v>OF5184</v>
          </cell>
          <cell r="I2892"/>
          <cell r="J2892">
            <v>1</v>
          </cell>
          <cell r="K2892">
            <v>0.84</v>
          </cell>
          <cell r="L2892">
            <v>0.16000000000000003</v>
          </cell>
          <cell r="M2892">
            <v>0.84</v>
          </cell>
          <cell r="N2892" t="str">
            <v>-</v>
          </cell>
          <cell r="O2892" t="str">
            <v>-</v>
          </cell>
          <cell r="P2892" t="str">
            <v>EMM</v>
          </cell>
          <cell r="Q2892" t="str">
            <v>-</v>
          </cell>
          <cell r="R2892" t="str">
            <v>-</v>
          </cell>
          <cell r="S2892" t="str">
            <v>-</v>
          </cell>
          <cell r="T2892" t="str">
            <v>-</v>
          </cell>
          <cell r="U2892">
            <v>42442</v>
          </cell>
          <cell r="V2892">
            <v>43539</v>
          </cell>
          <cell r="W2892">
            <v>43539</v>
          </cell>
          <cell r="X2892">
            <v>1082</v>
          </cell>
          <cell r="Y2892">
            <v>43538</v>
          </cell>
          <cell r="Z2892">
            <v>-1</v>
          </cell>
        </row>
        <row r="2893">
          <cell r="C2893"/>
          <cell r="D2893"/>
          <cell r="E2893"/>
          <cell r="F2893"/>
          <cell r="G2893"/>
          <cell r="H2893"/>
          <cell r="I2893"/>
          <cell r="J2893">
            <v>672.5</v>
          </cell>
          <cell r="K2893">
            <v>557.22</v>
          </cell>
          <cell r="L2893">
            <v>115.27999999999997</v>
          </cell>
          <cell r="M2893"/>
          <cell r="N2893"/>
          <cell r="O2893"/>
          <cell r="P2893"/>
          <cell r="Q2893"/>
          <cell r="R2893"/>
          <cell r="S2893"/>
          <cell r="T2893"/>
          <cell r="U2893"/>
          <cell r="V2893"/>
          <cell r="W2893"/>
          <cell r="X2893"/>
          <cell r="Y2893"/>
          <cell r="Z2893">
            <v>536</v>
          </cell>
        </row>
        <row r="2894">
          <cell r="M2894"/>
          <cell r="N2894"/>
          <cell r="O2894"/>
          <cell r="P2894"/>
          <cell r="Q2894"/>
          <cell r="R2894"/>
          <cell r="S2894"/>
          <cell r="T2894"/>
          <cell r="U2894"/>
          <cell r="V2894"/>
          <cell r="W2894"/>
          <cell r="X2894"/>
          <cell r="Y2894"/>
          <cell r="Z2894"/>
        </row>
        <row r="2895">
          <cell r="D2895"/>
          <cell r="E2895"/>
          <cell r="F2895"/>
          <cell r="G2895"/>
          <cell r="H2895"/>
          <cell r="I2895"/>
          <cell r="J2895"/>
          <cell r="K2895"/>
          <cell r="M2895"/>
          <cell r="N2895"/>
          <cell r="O2895"/>
          <cell r="P2895"/>
          <cell r="Q2895"/>
          <cell r="R2895"/>
          <cell r="S2895"/>
          <cell r="T2895"/>
          <cell r="U2895"/>
          <cell r="V2895"/>
          <cell r="W2895"/>
          <cell r="X2895"/>
          <cell r="Y2895"/>
          <cell r="Z2895"/>
        </row>
        <row r="2896">
          <cell r="D2896"/>
          <cell r="E2896"/>
          <cell r="F2896"/>
          <cell r="G2896"/>
          <cell r="H2896"/>
          <cell r="I2896"/>
          <cell r="J2896"/>
          <cell r="K2896"/>
          <cell r="N2896" t="str">
            <v>APROVISIONAMENTS</v>
          </cell>
          <cell r="O2896" t="str">
            <v>ADMINISTRACIO</v>
          </cell>
          <cell r="P2896" t="str">
            <v>OPERACIONS</v>
          </cell>
          <cell r="Q2896" t="str">
            <v>IMPLEMENTACIO</v>
          </cell>
          <cell r="R2896" t="str">
            <v>DESENVOLUPAMENT</v>
          </cell>
          <cell r="S2896" t="str">
            <v>COMERCIAL</v>
          </cell>
          <cell r="T2896" t="str">
            <v>CONSUL.TELCOMUNIC.</v>
          </cell>
          <cell r="U2896"/>
          <cell r="Z2896"/>
        </row>
        <row r="2897">
          <cell r="N2897"/>
          <cell r="O2897"/>
          <cell r="P2897"/>
          <cell r="Q2897"/>
          <cell r="R2897"/>
          <cell r="S2897"/>
          <cell r="T2897"/>
          <cell r="U2897"/>
          <cell r="Z2897"/>
        </row>
        <row r="2898">
          <cell r="N2898"/>
          <cell r="O2898"/>
          <cell r="P2898"/>
          <cell r="Q2898"/>
          <cell r="R2898"/>
          <cell r="S2898"/>
          <cell r="T2898"/>
          <cell r="U2898"/>
          <cell r="Z2898"/>
        </row>
        <row r="2899">
          <cell r="N2899"/>
          <cell r="O2899"/>
          <cell r="P2899"/>
          <cell r="Q2899"/>
          <cell r="R2899"/>
          <cell r="S2899"/>
          <cell r="T2899"/>
          <cell r="U2899"/>
          <cell r="Z2899"/>
        </row>
        <row r="2900">
          <cell r="E2900"/>
          <cell r="F2900"/>
          <cell r="G2900"/>
          <cell r="H2900"/>
          <cell r="I2900"/>
          <cell r="J2900"/>
          <cell r="K2900"/>
          <cell r="L2900"/>
          <cell r="M2900"/>
          <cell r="N2900"/>
          <cell r="O2900"/>
          <cell r="P2900"/>
          <cell r="Q2900"/>
          <cell r="R2900"/>
          <cell r="S2900"/>
          <cell r="T2900"/>
          <cell r="U2900"/>
          <cell r="Z2900"/>
        </row>
        <row r="2901">
          <cell r="E2901" t="str">
            <v>Projectes (EXTERNS) en curs 2.019</v>
          </cell>
          <cell r="F2901"/>
          <cell r="G2901"/>
          <cell r="H2901"/>
          <cell r="I2901"/>
          <cell r="J2901"/>
          <cell r="K2901"/>
          <cell r="L2901"/>
          <cell r="M2901"/>
          <cell r="N2901"/>
          <cell r="O2901"/>
          <cell r="P2901"/>
          <cell r="Q2901"/>
          <cell r="R2901"/>
          <cell r="S2901"/>
          <cell r="T2901"/>
          <cell r="U2901"/>
          <cell r="Z2901"/>
        </row>
        <row r="2902">
          <cell r="N2902"/>
          <cell r="O2902"/>
          <cell r="P2902"/>
          <cell r="Q2902"/>
          <cell r="R2902"/>
          <cell r="S2902"/>
          <cell r="T2902"/>
          <cell r="U2902"/>
          <cell r="Z2902"/>
        </row>
        <row r="2903">
          <cell r="C2903"/>
          <cell r="D2903"/>
          <cell r="E2903"/>
          <cell r="F2903"/>
          <cell r="G2903"/>
          <cell r="H2903"/>
          <cell r="I2903"/>
          <cell r="J2903"/>
          <cell r="K2903"/>
          <cell r="L2903"/>
          <cell r="M2903"/>
          <cell r="N2903"/>
          <cell r="O2903"/>
          <cell r="P2903"/>
          <cell r="Q2903"/>
          <cell r="R2903"/>
          <cell r="S2903"/>
          <cell r="T2903"/>
          <cell r="U2903"/>
          <cell r="V2903"/>
          <cell r="W2903"/>
          <cell r="X2903"/>
          <cell r="Y2903"/>
          <cell r="Z2903"/>
        </row>
        <row r="2904">
          <cell r="C2904" t="str">
            <v>OF</v>
          </cell>
          <cell r="D2904" t="str">
            <v>CLIENT</v>
          </cell>
          <cell r="E2904" t="str">
            <v>ANY</v>
          </cell>
          <cell r="F2904" t="str">
            <v>STATUS</v>
          </cell>
          <cell r="G2904" t="str">
            <v>PROJECTE</v>
          </cell>
          <cell r="H2904" t="str">
            <v>TIPUS OF o DEPENDENCIA</v>
          </cell>
          <cell r="I2904"/>
          <cell r="J2904" t="str">
            <v>PREV</v>
          </cell>
          <cell r="K2904" t="str">
            <v>TOTAL</v>
          </cell>
          <cell r="L2904" t="str">
            <v>DESV</v>
          </cell>
          <cell r="M2904" t="str">
            <v>AVANÇ</v>
          </cell>
          <cell r="N2904" t="str">
            <v>DPT. IMPLICATS</v>
          </cell>
          <cell r="O2904"/>
          <cell r="P2904"/>
          <cell r="Q2904"/>
          <cell r="R2904"/>
          <cell r="S2904"/>
          <cell r="T2904"/>
          <cell r="U2904" t="str">
            <v>DATA</v>
          </cell>
          <cell r="V2904" t="str">
            <v>DATA</v>
          </cell>
          <cell r="W2904" t="str">
            <v>DATA</v>
          </cell>
          <cell r="X2904" t="str">
            <v>DURADA</v>
          </cell>
          <cell r="Y2904" t="str">
            <v>DATA</v>
          </cell>
          <cell r="Z2904" t="str">
            <v>DESVIAC.</v>
          </cell>
        </row>
        <row r="2905">
          <cell r="C2905"/>
          <cell r="D2905"/>
          <cell r="E2905"/>
          <cell r="F2905"/>
          <cell r="G2905"/>
          <cell r="H2905"/>
          <cell r="I2905"/>
          <cell r="J2905"/>
          <cell r="K2905" t="str">
            <v>REAL</v>
          </cell>
          <cell r="L2905"/>
          <cell r="M2905"/>
          <cell r="N2905"/>
          <cell r="O2905"/>
          <cell r="P2905"/>
          <cell r="Q2905"/>
          <cell r="R2905"/>
          <cell r="S2905"/>
          <cell r="T2905"/>
          <cell r="U2905" t="str">
            <v>INICI</v>
          </cell>
          <cell r="V2905" t="str">
            <v>ENTREGA</v>
          </cell>
          <cell r="W2905" t="str">
            <v>REVISADA</v>
          </cell>
          <cell r="X2905"/>
          <cell r="Y2905" t="str">
            <v>ACCEP.</v>
          </cell>
          <cell r="Z2905"/>
        </row>
        <row r="2906">
          <cell r="C2906"/>
          <cell r="D2906"/>
          <cell r="E2906"/>
          <cell r="F2906"/>
          <cell r="G2906"/>
          <cell r="H2906"/>
          <cell r="I2906"/>
          <cell r="J2906"/>
          <cell r="K2906"/>
          <cell r="L2906"/>
          <cell r="M2906"/>
          <cell r="N2906"/>
          <cell r="O2906"/>
          <cell r="P2906"/>
          <cell r="Q2906"/>
          <cell r="R2906"/>
          <cell r="S2906"/>
          <cell r="T2906"/>
          <cell r="U2906"/>
          <cell r="V2906"/>
          <cell r="W2906"/>
          <cell r="X2906"/>
          <cell r="Y2906"/>
          <cell r="Z2906"/>
        </row>
        <row r="2907">
          <cell r="C2907">
            <v>5187</v>
          </cell>
          <cell r="D2907" t="str">
            <v>EYPESA</v>
          </cell>
          <cell r="E2907">
            <v>2019</v>
          </cell>
          <cell r="F2907" t="str">
            <v>TA</v>
          </cell>
          <cell r="G2907" t="str">
            <v>Repacio RTU E.R. SANT PERE DE TORELLO</v>
          </cell>
          <cell r="H2907" t="str">
            <v>IND</v>
          </cell>
          <cell r="I2907"/>
          <cell r="J2907">
            <v>20</v>
          </cell>
          <cell r="K2907">
            <v>20</v>
          </cell>
          <cell r="L2907">
            <v>0</v>
          </cell>
          <cell r="M2907">
            <v>1</v>
          </cell>
          <cell r="N2907" t="str">
            <v>-</v>
          </cell>
          <cell r="O2907" t="str">
            <v>-</v>
          </cell>
          <cell r="P2907" t="str">
            <v>-</v>
          </cell>
          <cell r="Q2907" t="str">
            <v>TRS</v>
          </cell>
          <cell r="R2907" t="str">
            <v>-</v>
          </cell>
          <cell r="S2907" t="str">
            <v>-</v>
          </cell>
          <cell r="T2907" t="str">
            <v>-</v>
          </cell>
          <cell r="U2907">
            <v>43538</v>
          </cell>
          <cell r="V2907">
            <v>43540</v>
          </cell>
          <cell r="W2907">
            <v>43540</v>
          </cell>
          <cell r="X2907">
            <v>2</v>
          </cell>
          <cell r="Y2907">
            <v>43540</v>
          </cell>
          <cell r="Z2907">
            <v>0</v>
          </cell>
        </row>
        <row r="2908">
          <cell r="C2908">
            <v>5188</v>
          </cell>
          <cell r="D2908" t="str">
            <v>EOSPIT</v>
          </cell>
          <cell r="E2908">
            <v>2019</v>
          </cell>
          <cell r="F2908" t="str">
            <v>TA</v>
          </cell>
          <cell r="G2908" t="str">
            <v>Reparacio RTU CAP32-48 N/S 51-2017</v>
          </cell>
          <cell r="H2908" t="str">
            <v>IND</v>
          </cell>
          <cell r="I2908"/>
          <cell r="J2908">
            <v>1</v>
          </cell>
          <cell r="K2908">
            <v>1</v>
          </cell>
          <cell r="L2908">
            <v>0</v>
          </cell>
          <cell r="M2908">
            <v>1</v>
          </cell>
          <cell r="N2908" t="str">
            <v>-</v>
          </cell>
          <cell r="O2908" t="str">
            <v>-</v>
          </cell>
          <cell r="P2908" t="str">
            <v>EMM</v>
          </cell>
          <cell r="Q2908" t="str">
            <v>-</v>
          </cell>
          <cell r="R2908" t="str">
            <v>-</v>
          </cell>
          <cell r="S2908" t="str">
            <v>-</v>
          </cell>
          <cell r="T2908" t="str">
            <v>-</v>
          </cell>
          <cell r="U2908">
            <v>43539</v>
          </cell>
          <cell r="V2908">
            <v>43542</v>
          </cell>
          <cell r="W2908">
            <v>43542</v>
          </cell>
          <cell r="X2908">
            <v>3</v>
          </cell>
          <cell r="Y2908">
            <v>43542</v>
          </cell>
          <cell r="Z2908">
            <v>0</v>
          </cell>
        </row>
        <row r="2909">
          <cell r="C2909">
            <v>5189</v>
          </cell>
          <cell r="D2909" t="str">
            <v>EOSPIT</v>
          </cell>
          <cell r="E2909">
            <v>2019</v>
          </cell>
          <cell r="F2909" t="str">
            <v>TA</v>
          </cell>
          <cell r="G2909" t="str">
            <v>Reparacio M8EA N/S 2001-1229</v>
          </cell>
          <cell r="H2909" t="str">
            <v>IND</v>
          </cell>
          <cell r="I2909"/>
          <cell r="J2909">
            <v>1.5</v>
          </cell>
          <cell r="K2909">
            <v>1.25</v>
          </cell>
          <cell r="L2909">
            <v>0.25</v>
          </cell>
          <cell r="M2909">
            <v>0.83333333333333337</v>
          </cell>
          <cell r="N2909" t="str">
            <v>-</v>
          </cell>
          <cell r="O2909" t="str">
            <v>-</v>
          </cell>
          <cell r="P2909" t="str">
            <v>EMM</v>
          </cell>
          <cell r="Q2909" t="str">
            <v>-</v>
          </cell>
          <cell r="R2909" t="str">
            <v>-</v>
          </cell>
          <cell r="S2909" t="str">
            <v>-</v>
          </cell>
          <cell r="T2909" t="str">
            <v>-</v>
          </cell>
          <cell r="U2909">
            <v>43539</v>
          </cell>
          <cell r="V2909">
            <v>43542</v>
          </cell>
          <cell r="W2909">
            <v>43542</v>
          </cell>
          <cell r="X2909">
            <v>3</v>
          </cell>
          <cell r="Y2909">
            <v>43542</v>
          </cell>
          <cell r="Z2909">
            <v>0</v>
          </cell>
        </row>
        <row r="2910">
          <cell r="C2910">
            <v>5190</v>
          </cell>
          <cell r="D2910" t="str">
            <v>EOSPIT</v>
          </cell>
          <cell r="E2910">
            <v>2019</v>
          </cell>
          <cell r="F2910" t="str">
            <v>TA</v>
          </cell>
          <cell r="G2910" t="str">
            <v>UNION CC EOSA-PITARCH - COI IBERDROLA v2.0</v>
          </cell>
          <cell r="H2910" t="str">
            <v>IND</v>
          </cell>
          <cell r="I2910"/>
          <cell r="J2910">
            <v>10</v>
          </cell>
          <cell r="K2910">
            <v>20.5</v>
          </cell>
          <cell r="L2910">
            <v>-10.5</v>
          </cell>
          <cell r="M2910">
            <v>2.0499999999999998</v>
          </cell>
          <cell r="N2910" t="str">
            <v>-</v>
          </cell>
          <cell r="O2910" t="str">
            <v>-</v>
          </cell>
          <cell r="P2910" t="str">
            <v>-</v>
          </cell>
          <cell r="Q2910" t="str">
            <v>AP</v>
          </cell>
          <cell r="R2910" t="str">
            <v>-</v>
          </cell>
          <cell r="S2910" t="str">
            <v>-</v>
          </cell>
          <cell r="T2910" t="str">
            <v>-</v>
          </cell>
          <cell r="U2910">
            <v>43524</v>
          </cell>
          <cell r="V2910">
            <v>43546</v>
          </cell>
          <cell r="W2910">
            <v>43546</v>
          </cell>
          <cell r="X2910">
            <v>22</v>
          </cell>
          <cell r="Y2910">
            <v>43537</v>
          </cell>
          <cell r="Z2910">
            <v>-9</v>
          </cell>
        </row>
        <row r="2911">
          <cell r="C2911">
            <v>5191</v>
          </cell>
          <cell r="D2911" t="str">
            <v>AGRENE</v>
          </cell>
          <cell r="E2911">
            <v>2019</v>
          </cell>
          <cell r="F2911" t="str">
            <v>OB</v>
          </cell>
          <cell r="G2911" t="str">
            <v>CC SCADA TEDIS.Net AGRIENERGIA v2.0</v>
          </cell>
          <cell r="H2911" t="str">
            <v>OF4935</v>
          </cell>
          <cell r="I2911"/>
          <cell r="J2911">
            <v>11</v>
          </cell>
          <cell r="K2911">
            <v>0</v>
          </cell>
          <cell r="L2911">
            <v>11</v>
          </cell>
          <cell r="M2911">
            <v>0</v>
          </cell>
          <cell r="N2911" t="str">
            <v>-</v>
          </cell>
          <cell r="O2911" t="str">
            <v>-</v>
          </cell>
          <cell r="P2911" t="str">
            <v>-</v>
          </cell>
          <cell r="Q2911" t="str">
            <v>-</v>
          </cell>
          <cell r="R2911" t="str">
            <v>EDC</v>
          </cell>
          <cell r="S2911" t="str">
            <v>-</v>
          </cell>
          <cell r="T2911" t="str">
            <v>-</v>
          </cell>
          <cell r="U2911">
            <v>43517</v>
          </cell>
          <cell r="V2911">
            <v>43553</v>
          </cell>
          <cell r="W2911">
            <v>43553</v>
          </cell>
          <cell r="X2911">
            <v>38</v>
          </cell>
          <cell r="Y2911"/>
          <cell r="Z2911" t="str">
            <v/>
          </cell>
        </row>
        <row r="2912">
          <cell r="C2912">
            <v>5192</v>
          </cell>
          <cell r="D2912" t="str">
            <v>AGRENE</v>
          </cell>
          <cell r="E2912">
            <v>2019</v>
          </cell>
          <cell r="F2912" t="str">
            <v>TA</v>
          </cell>
          <cell r="G2912" t="str">
            <v>CC SCADA TEDIS.Net AGRIENERGIA v3.0</v>
          </cell>
          <cell r="H2912" t="str">
            <v>OF4935</v>
          </cell>
          <cell r="I2912"/>
          <cell r="J2912">
            <v>5</v>
          </cell>
          <cell r="K2912">
            <v>14</v>
          </cell>
          <cell r="L2912">
            <v>-9</v>
          </cell>
          <cell r="M2912">
            <v>2.8</v>
          </cell>
          <cell r="N2912" t="str">
            <v>-</v>
          </cell>
          <cell r="O2912" t="str">
            <v>-</v>
          </cell>
          <cell r="P2912" t="str">
            <v>-</v>
          </cell>
          <cell r="Q2912" t="str">
            <v>-</v>
          </cell>
          <cell r="R2912" t="str">
            <v>EDC</v>
          </cell>
          <cell r="S2912" t="str">
            <v>-</v>
          </cell>
          <cell r="T2912" t="str">
            <v>-</v>
          </cell>
          <cell r="U2912">
            <v>43522</v>
          </cell>
          <cell r="V2912">
            <v>43553</v>
          </cell>
          <cell r="W2912">
            <v>43663</v>
          </cell>
          <cell r="X2912">
            <v>33</v>
          </cell>
          <cell r="Y2912">
            <v>43663</v>
          </cell>
          <cell r="Z2912">
            <v>0</v>
          </cell>
        </row>
        <row r="2913">
          <cell r="C2913">
            <v>5193</v>
          </cell>
          <cell r="D2913" t="str">
            <v>ORMAZA</v>
          </cell>
          <cell r="E2913">
            <v>2019</v>
          </cell>
          <cell r="F2913" t="str">
            <v>TA</v>
          </cell>
          <cell r="G2913" t="str">
            <v>CC CDADA TEDIS.Net H.VEGA v1.1</v>
          </cell>
          <cell r="H2913" t="str">
            <v>OF5012</v>
          </cell>
          <cell r="I2913"/>
          <cell r="J2913">
            <v>10</v>
          </cell>
          <cell r="K2913">
            <v>7</v>
          </cell>
          <cell r="L2913">
            <v>3</v>
          </cell>
          <cell r="M2913">
            <v>0.7</v>
          </cell>
          <cell r="N2913" t="str">
            <v>-</v>
          </cell>
          <cell r="O2913" t="str">
            <v>-</v>
          </cell>
          <cell r="P2913" t="str">
            <v>-</v>
          </cell>
          <cell r="Q2913" t="str">
            <v>JMG</v>
          </cell>
          <cell r="R2913" t="str">
            <v>-</v>
          </cell>
          <cell r="S2913" t="str">
            <v>-</v>
          </cell>
          <cell r="T2913" t="str">
            <v>-</v>
          </cell>
          <cell r="U2913">
            <v>43523</v>
          </cell>
          <cell r="V2913">
            <v>43553</v>
          </cell>
          <cell r="W2913">
            <v>43560</v>
          </cell>
          <cell r="X2913">
            <v>32</v>
          </cell>
          <cell r="Y2913">
            <v>43560</v>
          </cell>
          <cell r="Z2913">
            <v>0</v>
          </cell>
        </row>
        <row r="2914">
          <cell r="C2914">
            <v>5194</v>
          </cell>
          <cell r="D2914" t="str">
            <v>ORMAZA</v>
          </cell>
          <cell r="E2914">
            <v>2019</v>
          </cell>
          <cell r="F2914" t="str">
            <v>TA</v>
          </cell>
          <cell r="G2914" t="str">
            <v>CC SCADA TEDIS.Net H.VEGA v2.0</v>
          </cell>
          <cell r="H2914" t="str">
            <v>OF5012</v>
          </cell>
          <cell r="I2914"/>
          <cell r="J2914">
            <v>8</v>
          </cell>
          <cell r="K2914">
            <v>7.5</v>
          </cell>
          <cell r="L2914">
            <v>0.5</v>
          </cell>
          <cell r="M2914">
            <v>0.9375</v>
          </cell>
          <cell r="N2914" t="str">
            <v>-</v>
          </cell>
          <cell r="O2914" t="str">
            <v>-</v>
          </cell>
          <cell r="P2914" t="str">
            <v>-</v>
          </cell>
          <cell r="Q2914" t="str">
            <v>JMG</v>
          </cell>
          <cell r="R2914" t="str">
            <v>-</v>
          </cell>
          <cell r="S2914" t="str">
            <v>-</v>
          </cell>
          <cell r="T2914" t="str">
            <v>-</v>
          </cell>
          <cell r="U2914">
            <v>43523</v>
          </cell>
          <cell r="V2914">
            <v>43553</v>
          </cell>
          <cell r="W2914">
            <v>43560</v>
          </cell>
          <cell r="X2914">
            <v>32</v>
          </cell>
          <cell r="Y2914">
            <v>43560</v>
          </cell>
          <cell r="Z2914">
            <v>0</v>
          </cell>
        </row>
        <row r="2915">
          <cell r="C2915">
            <v>5195</v>
          </cell>
          <cell r="D2915" t="str">
            <v>ELLALO</v>
          </cell>
          <cell r="E2915">
            <v>2019</v>
          </cell>
          <cell r="F2915" t="str">
            <v>TA</v>
          </cell>
          <cell r="G2915" t="str">
            <v>CC SCADA TEDIS.Net LA LOMA v1.1</v>
          </cell>
          <cell r="H2915" t="str">
            <v>IND</v>
          </cell>
          <cell r="I2915"/>
          <cell r="J2915">
            <v>1</v>
          </cell>
          <cell r="K2915">
            <v>0.5</v>
          </cell>
          <cell r="L2915">
            <v>0.5</v>
          </cell>
          <cell r="M2915">
            <v>0.5</v>
          </cell>
          <cell r="N2915" t="str">
            <v>-</v>
          </cell>
          <cell r="O2915" t="str">
            <v>-</v>
          </cell>
          <cell r="P2915" t="str">
            <v>-</v>
          </cell>
          <cell r="Q2915" t="str">
            <v>JMG</v>
          </cell>
          <cell r="R2915" t="str">
            <v>-</v>
          </cell>
          <cell r="S2915" t="str">
            <v>-</v>
          </cell>
          <cell r="T2915" t="str">
            <v>-</v>
          </cell>
          <cell r="U2915">
            <v>43537</v>
          </cell>
          <cell r="V2915">
            <v>43543</v>
          </cell>
          <cell r="W2915">
            <v>43543</v>
          </cell>
          <cell r="X2915">
            <v>6</v>
          </cell>
          <cell r="Y2915">
            <v>43539</v>
          </cell>
          <cell r="Z2915">
            <v>-4</v>
          </cell>
        </row>
        <row r="2916">
          <cell r="C2916">
            <v>5196</v>
          </cell>
          <cell r="D2916" t="str">
            <v>NCLAVE</v>
          </cell>
          <cell r="E2916">
            <v>2019</v>
          </cell>
          <cell r="F2916" t="str">
            <v>TA</v>
          </cell>
          <cell r="G2916" t="str">
            <v>26 x PLACA TrinaPRO TCU v2.0</v>
          </cell>
          <cell r="H2916" t="str">
            <v>OF5119</v>
          </cell>
          <cell r="I2916">
            <v>4</v>
          </cell>
          <cell r="J2916">
            <v>24</v>
          </cell>
          <cell r="K2916">
            <v>3.83</v>
          </cell>
          <cell r="L2916">
            <v>20.170000000000002</v>
          </cell>
          <cell r="M2916">
            <v>0.15958333333333333</v>
          </cell>
          <cell r="N2916" t="str">
            <v>-</v>
          </cell>
          <cell r="O2916" t="str">
            <v>-</v>
          </cell>
          <cell r="P2916" t="str">
            <v>EMM</v>
          </cell>
          <cell r="Q2916" t="str">
            <v>-</v>
          </cell>
          <cell r="R2916" t="str">
            <v>-</v>
          </cell>
          <cell r="S2916" t="str">
            <v>-</v>
          </cell>
          <cell r="T2916" t="str">
            <v>-</v>
          </cell>
          <cell r="U2916">
            <v>43476</v>
          </cell>
          <cell r="V2916">
            <v>43555</v>
          </cell>
          <cell r="W2916">
            <v>43555</v>
          </cell>
          <cell r="X2916">
            <v>80</v>
          </cell>
          <cell r="Y2916">
            <v>43564</v>
          </cell>
          <cell r="Z2916">
            <v>9</v>
          </cell>
        </row>
        <row r="2917">
          <cell r="C2917">
            <v>5197</v>
          </cell>
          <cell r="D2917" t="str">
            <v>EYPESA</v>
          </cell>
          <cell r="E2917">
            <v>2019</v>
          </cell>
          <cell r="F2917" t="str">
            <v>TA</v>
          </cell>
          <cell r="G2917" t="str">
            <v>Reparacio RTU CAP-PRX n/s 407-2016</v>
          </cell>
          <cell r="H2917" t="str">
            <v>IND</v>
          </cell>
          <cell r="I2917">
            <v>4</v>
          </cell>
          <cell r="J2917">
            <v>1.5</v>
          </cell>
          <cell r="K2917">
            <v>1.5</v>
          </cell>
          <cell r="L2917">
            <v>0</v>
          </cell>
          <cell r="M2917">
            <v>1</v>
          </cell>
          <cell r="N2917" t="str">
            <v>-</v>
          </cell>
          <cell r="O2917" t="str">
            <v>-</v>
          </cell>
          <cell r="P2917" t="str">
            <v>EMM</v>
          </cell>
          <cell r="Q2917" t="str">
            <v>-</v>
          </cell>
          <cell r="R2917" t="str">
            <v>-</v>
          </cell>
          <cell r="S2917" t="str">
            <v>-</v>
          </cell>
          <cell r="T2917" t="str">
            <v>-</v>
          </cell>
          <cell r="U2917">
            <v>43544</v>
          </cell>
          <cell r="V2917">
            <v>43544</v>
          </cell>
          <cell r="W2917">
            <v>43544</v>
          </cell>
          <cell r="X2917">
            <v>0</v>
          </cell>
          <cell r="Y2917">
            <v>43544</v>
          </cell>
          <cell r="Z2917">
            <v>0</v>
          </cell>
        </row>
        <row r="2918">
          <cell r="C2918">
            <v>5198</v>
          </cell>
          <cell r="D2918" t="str">
            <v>ELEBER</v>
          </cell>
          <cell r="E2918">
            <v>2019</v>
          </cell>
          <cell r="F2918" t="str">
            <v>TA</v>
          </cell>
          <cell r="G2918" t="str">
            <v>CC SCADA TEDSI.Net BERMEJALES v4.0</v>
          </cell>
          <cell r="H2918" t="str">
            <v>OF4868</v>
          </cell>
          <cell r="I2918">
            <v>6</v>
          </cell>
          <cell r="J2918">
            <v>13</v>
          </cell>
          <cell r="K2918">
            <v>9.75</v>
          </cell>
          <cell r="L2918">
            <v>3.25</v>
          </cell>
          <cell r="M2918">
            <v>0.75</v>
          </cell>
          <cell r="N2918" t="str">
            <v>-</v>
          </cell>
          <cell r="O2918" t="str">
            <v>-</v>
          </cell>
          <cell r="P2918" t="str">
            <v>-</v>
          </cell>
          <cell r="Q2918" t="str">
            <v>AP</v>
          </cell>
          <cell r="R2918" t="str">
            <v>-</v>
          </cell>
          <cell r="S2918" t="str">
            <v>-</v>
          </cell>
          <cell r="T2918" t="str">
            <v>-</v>
          </cell>
          <cell r="U2918">
            <v>43523</v>
          </cell>
          <cell r="V2918">
            <v>43553</v>
          </cell>
          <cell r="W2918">
            <v>43613</v>
          </cell>
          <cell r="X2918">
            <v>32</v>
          </cell>
          <cell r="Y2918">
            <v>43613</v>
          </cell>
          <cell r="Z2918">
            <v>0</v>
          </cell>
        </row>
        <row r="2919">
          <cell r="C2919">
            <v>5199</v>
          </cell>
          <cell r="D2919" t="str">
            <v>SUMTAR</v>
          </cell>
          <cell r="E2919">
            <v>2019</v>
          </cell>
          <cell r="F2919" t="str">
            <v>TA</v>
          </cell>
          <cell r="G2919" t="str">
            <v>Inst. i PEM CSSat TARRASENSES v12.0</v>
          </cell>
          <cell r="H2919" t="str">
            <v>IND</v>
          </cell>
          <cell r="I2919">
            <v>6</v>
          </cell>
          <cell r="J2919">
            <v>5</v>
          </cell>
          <cell r="K2919">
            <v>4.5</v>
          </cell>
          <cell r="L2919">
            <v>0.5</v>
          </cell>
          <cell r="M2919">
            <v>0.9</v>
          </cell>
          <cell r="N2919" t="str">
            <v>-</v>
          </cell>
          <cell r="O2919" t="str">
            <v>-</v>
          </cell>
          <cell r="P2919" t="str">
            <v>-</v>
          </cell>
          <cell r="Q2919" t="str">
            <v>TRS</v>
          </cell>
          <cell r="R2919" t="str">
            <v>-</v>
          </cell>
          <cell r="S2919" t="str">
            <v>-</v>
          </cell>
          <cell r="T2919" t="str">
            <v>-</v>
          </cell>
          <cell r="U2919">
            <v>43538</v>
          </cell>
          <cell r="V2919">
            <v>43553</v>
          </cell>
          <cell r="W2919">
            <v>43553</v>
          </cell>
          <cell r="X2919">
            <v>15</v>
          </cell>
          <cell r="Y2919">
            <v>43551</v>
          </cell>
          <cell r="Z2919">
            <v>-2</v>
          </cell>
        </row>
        <row r="2920">
          <cell r="C2920">
            <v>5200</v>
          </cell>
          <cell r="D2920" t="str">
            <v>ORMAZA</v>
          </cell>
          <cell r="E2920">
            <v>2019</v>
          </cell>
          <cell r="F2920" t="str">
            <v>TA</v>
          </cell>
          <cell r="G2920" t="str">
            <v>CC SCADA TEDIS.Net COOP.CATRAL v1.1</v>
          </cell>
          <cell r="H2920" t="str">
            <v>OF4675</v>
          </cell>
          <cell r="I2920"/>
          <cell r="J2920">
            <v>5</v>
          </cell>
          <cell r="K2920">
            <v>3.83</v>
          </cell>
          <cell r="L2920">
            <v>1.17</v>
          </cell>
          <cell r="M2920">
            <v>0.76600000000000001</v>
          </cell>
          <cell r="N2920" t="str">
            <v>-</v>
          </cell>
          <cell r="O2920" t="str">
            <v>-</v>
          </cell>
          <cell r="P2920" t="str">
            <v>-</v>
          </cell>
          <cell r="Q2920" t="str">
            <v>JMG</v>
          </cell>
          <cell r="R2920" t="str">
            <v>-</v>
          </cell>
          <cell r="S2920" t="str">
            <v>-</v>
          </cell>
          <cell r="T2920" t="str">
            <v>-</v>
          </cell>
          <cell r="U2920">
            <v>43531</v>
          </cell>
          <cell r="V2920">
            <v>43553</v>
          </cell>
          <cell r="W2920">
            <v>43738</v>
          </cell>
          <cell r="X2920">
            <v>22</v>
          </cell>
          <cell r="Y2920">
            <v>43738</v>
          </cell>
          <cell r="Z2920">
            <v>0</v>
          </cell>
        </row>
        <row r="2921">
          <cell r="C2921">
            <v>5201</v>
          </cell>
          <cell r="D2921" t="str">
            <v>ORMAZA</v>
          </cell>
          <cell r="E2921">
            <v>2019</v>
          </cell>
          <cell r="F2921" t="str">
            <v>TA</v>
          </cell>
          <cell r="G2921" t="str">
            <v>CC SCADA TEDIS.Net COOP.CATRAL v1.2</v>
          </cell>
          <cell r="H2921" t="str">
            <v>OF4675</v>
          </cell>
          <cell r="I2921"/>
          <cell r="J2921">
            <v>7</v>
          </cell>
          <cell r="K2921">
            <v>3.17</v>
          </cell>
          <cell r="L2921">
            <v>3.83</v>
          </cell>
          <cell r="M2921">
            <v>0.45285714285714285</v>
          </cell>
          <cell r="N2921" t="str">
            <v>-</v>
          </cell>
          <cell r="O2921" t="str">
            <v>-</v>
          </cell>
          <cell r="P2921" t="str">
            <v>-</v>
          </cell>
          <cell r="Q2921" t="str">
            <v>JMG</v>
          </cell>
          <cell r="R2921" t="str">
            <v>-</v>
          </cell>
          <cell r="S2921" t="str">
            <v>-</v>
          </cell>
          <cell r="T2921" t="str">
            <v>-</v>
          </cell>
          <cell r="U2921">
            <v>43531</v>
          </cell>
          <cell r="V2921">
            <v>43553</v>
          </cell>
          <cell r="W2921">
            <v>43742</v>
          </cell>
          <cell r="X2921">
            <v>22</v>
          </cell>
          <cell r="Y2921">
            <v>43742</v>
          </cell>
          <cell r="Z2921">
            <v>0</v>
          </cell>
        </row>
        <row r="2922">
          <cell r="C2922">
            <v>5202</v>
          </cell>
          <cell r="D2922" t="str">
            <v>ORMAZA</v>
          </cell>
          <cell r="E2922">
            <v>2019</v>
          </cell>
          <cell r="F2922" t="str">
            <v>TA</v>
          </cell>
          <cell r="G2922" t="str">
            <v>7 x RTU CAP32 CI CT EOSA-PITARCH v1.0</v>
          </cell>
          <cell r="H2922" t="str">
            <v>PPAL</v>
          </cell>
          <cell r="I2922"/>
          <cell r="J2922">
            <v>4.75</v>
          </cell>
          <cell r="K2922">
            <v>2</v>
          </cell>
          <cell r="L2922">
            <v>2.75</v>
          </cell>
          <cell r="M2922">
            <v>0.42105263157894735</v>
          </cell>
          <cell r="N2922" t="str">
            <v>-</v>
          </cell>
          <cell r="O2922" t="str">
            <v>-</v>
          </cell>
          <cell r="P2922" t="str">
            <v>EMM</v>
          </cell>
          <cell r="Q2922" t="str">
            <v>-</v>
          </cell>
          <cell r="R2922" t="str">
            <v>-</v>
          </cell>
          <cell r="S2922" t="str">
            <v>-</v>
          </cell>
          <cell r="T2922" t="str">
            <v>-</v>
          </cell>
          <cell r="U2922">
            <v>43546</v>
          </cell>
          <cell r="V2922">
            <v>43553</v>
          </cell>
          <cell r="W2922">
            <v>43553</v>
          </cell>
          <cell r="X2922">
            <v>7</v>
          </cell>
          <cell r="Y2922">
            <v>43551</v>
          </cell>
          <cell r="Z2922">
            <v>-2</v>
          </cell>
        </row>
        <row r="2923">
          <cell r="C2923">
            <v>5203</v>
          </cell>
          <cell r="D2923" t="str">
            <v>SITEL</v>
          </cell>
          <cell r="E2923">
            <v>2019</v>
          </cell>
          <cell r="F2923" t="str">
            <v>TA</v>
          </cell>
          <cell r="G2923" t="str">
            <v>7 x Manguera COM CAP32 - MODEM GSM</v>
          </cell>
          <cell r="H2923" t="str">
            <v>OF5202</v>
          </cell>
          <cell r="I2923"/>
          <cell r="J2923">
            <v>1.33</v>
          </cell>
          <cell r="K2923">
            <v>1.83</v>
          </cell>
          <cell r="L2923">
            <v>-0.5</v>
          </cell>
          <cell r="M2923">
            <v>1.3759398496240602</v>
          </cell>
          <cell r="N2923" t="str">
            <v>-</v>
          </cell>
          <cell r="O2923" t="str">
            <v>-</v>
          </cell>
          <cell r="P2923" t="str">
            <v>EMM</v>
          </cell>
          <cell r="Q2923" t="str">
            <v>-</v>
          </cell>
          <cell r="R2923" t="str">
            <v>-</v>
          </cell>
          <cell r="S2923" t="str">
            <v>-</v>
          </cell>
          <cell r="T2923" t="str">
            <v>-</v>
          </cell>
          <cell r="U2923">
            <v>43546</v>
          </cell>
          <cell r="V2923">
            <v>43553</v>
          </cell>
          <cell r="W2923">
            <v>43553</v>
          </cell>
          <cell r="X2923">
            <v>7</v>
          </cell>
          <cell r="Y2923">
            <v>43552</v>
          </cell>
          <cell r="Z2923">
            <v>-1</v>
          </cell>
        </row>
        <row r="2924">
          <cell r="C2924">
            <v>5204</v>
          </cell>
          <cell r="D2924" t="str">
            <v>EYPESA</v>
          </cell>
          <cell r="E2924">
            <v>2019</v>
          </cell>
          <cell r="F2924" t="str">
            <v>TA</v>
          </cell>
          <cell r="G2924" t="str">
            <v>SITEL Ref.SUPORT TEC. PROJ. INVADE-2019-1</v>
          </cell>
          <cell r="H2924" t="str">
            <v>IND</v>
          </cell>
          <cell r="I2924"/>
          <cell r="J2924">
            <v>40</v>
          </cell>
          <cell r="K2924">
            <v>38.75</v>
          </cell>
          <cell r="L2924">
            <v>1.25</v>
          </cell>
          <cell r="M2924">
            <v>0.96875</v>
          </cell>
          <cell r="N2924" t="str">
            <v>-</v>
          </cell>
          <cell r="O2924" t="str">
            <v>-</v>
          </cell>
          <cell r="P2924" t="str">
            <v>-</v>
          </cell>
          <cell r="Q2924" t="str">
            <v>-</v>
          </cell>
          <cell r="R2924" t="str">
            <v>EDC</v>
          </cell>
          <cell r="S2924" t="str">
            <v>-</v>
          </cell>
          <cell r="T2924" t="str">
            <v>-</v>
          </cell>
          <cell r="U2924">
            <v>43556</v>
          </cell>
          <cell r="V2924">
            <v>43585</v>
          </cell>
          <cell r="W2924">
            <v>43585</v>
          </cell>
          <cell r="X2924">
            <v>29</v>
          </cell>
          <cell r="Y2924">
            <v>43591</v>
          </cell>
          <cell r="Z2924">
            <v>6</v>
          </cell>
        </row>
        <row r="2925">
          <cell r="C2925">
            <v>5205</v>
          </cell>
          <cell r="D2925" t="str">
            <v>INPPOZ</v>
          </cell>
          <cell r="E2925">
            <v>2019</v>
          </cell>
          <cell r="F2925" t="str">
            <v>TA</v>
          </cell>
          <cell r="G2925" t="str">
            <v>RTU C.T. MENENDEZ PELAYO v1.0</v>
          </cell>
          <cell r="H2925" t="str">
            <v>PPAL</v>
          </cell>
          <cell r="I2925"/>
          <cell r="J2925">
            <v>32</v>
          </cell>
          <cell r="K2925">
            <v>48</v>
          </cell>
          <cell r="L2925">
            <v>-16</v>
          </cell>
          <cell r="M2925">
            <v>1.5</v>
          </cell>
          <cell r="N2925" t="str">
            <v>-</v>
          </cell>
          <cell r="O2925" t="str">
            <v>-</v>
          </cell>
          <cell r="P2925" t="str">
            <v>EMM</v>
          </cell>
          <cell r="Q2925" t="str">
            <v>-</v>
          </cell>
          <cell r="R2925" t="str">
            <v>-</v>
          </cell>
          <cell r="S2925" t="str">
            <v>-</v>
          </cell>
          <cell r="T2925" t="str">
            <v>-</v>
          </cell>
          <cell r="U2925">
            <v>43516</v>
          </cell>
          <cell r="V2925">
            <v>43585</v>
          </cell>
          <cell r="W2925">
            <v>43797</v>
          </cell>
          <cell r="X2925">
            <v>70</v>
          </cell>
          <cell r="Y2925">
            <v>43797</v>
          </cell>
          <cell r="Z2925">
            <v>0</v>
          </cell>
        </row>
        <row r="2926">
          <cell r="C2926">
            <v>5206</v>
          </cell>
          <cell r="D2926" t="str">
            <v>INPPOZ</v>
          </cell>
          <cell r="E2926">
            <v>2019</v>
          </cell>
          <cell r="F2926" t="str">
            <v>TA</v>
          </cell>
          <cell r="G2926" t="str">
            <v>Inst. y PEM RTU C.T. MENENDEZ PELAYO v1.0</v>
          </cell>
          <cell r="H2926" t="str">
            <v>OF5205</v>
          </cell>
          <cell r="I2926"/>
          <cell r="J2926">
            <v>8</v>
          </cell>
          <cell r="K2926">
            <v>6</v>
          </cell>
          <cell r="L2926">
            <v>2</v>
          </cell>
          <cell r="M2926">
            <v>0.75</v>
          </cell>
          <cell r="N2926" t="str">
            <v>-</v>
          </cell>
          <cell r="O2926" t="str">
            <v>-</v>
          </cell>
          <cell r="P2926" t="str">
            <v>-</v>
          </cell>
          <cell r="Q2926" t="str">
            <v>JMG</v>
          </cell>
          <cell r="R2926" t="str">
            <v>-</v>
          </cell>
          <cell r="S2926" t="str">
            <v>-</v>
          </cell>
          <cell r="T2926" t="str">
            <v>-</v>
          </cell>
          <cell r="U2926">
            <v>43516</v>
          </cell>
          <cell r="V2926">
            <v>43585</v>
          </cell>
          <cell r="W2926">
            <v>43797</v>
          </cell>
          <cell r="X2926">
            <v>70</v>
          </cell>
          <cell r="Y2926">
            <v>43797</v>
          </cell>
          <cell r="Z2926">
            <v>0</v>
          </cell>
        </row>
        <row r="2927">
          <cell r="C2927">
            <v>5207</v>
          </cell>
          <cell r="D2927" t="str">
            <v>INPPOZ</v>
          </cell>
          <cell r="E2927">
            <v>2019</v>
          </cell>
          <cell r="F2927" t="str">
            <v>TA</v>
          </cell>
          <cell r="G2927" t="str">
            <v>RTU C.T. PADRE TORRERO v1.0</v>
          </cell>
          <cell r="H2927" t="str">
            <v>PPAL</v>
          </cell>
          <cell r="I2927"/>
          <cell r="J2927">
            <v>32</v>
          </cell>
          <cell r="K2927">
            <v>47.92</v>
          </cell>
          <cell r="L2927">
            <v>-15.920000000000002</v>
          </cell>
          <cell r="M2927">
            <v>1.4975000000000001</v>
          </cell>
          <cell r="N2927" t="str">
            <v>-</v>
          </cell>
          <cell r="O2927" t="str">
            <v>-</v>
          </cell>
          <cell r="P2927" t="str">
            <v>EMM</v>
          </cell>
          <cell r="Q2927" t="str">
            <v>-</v>
          </cell>
          <cell r="R2927" t="str">
            <v>-</v>
          </cell>
          <cell r="S2927" t="str">
            <v>-</v>
          </cell>
          <cell r="T2927" t="str">
            <v>-</v>
          </cell>
          <cell r="U2927">
            <v>43516</v>
          </cell>
          <cell r="V2927">
            <v>43585</v>
          </cell>
          <cell r="W2927">
            <v>43797</v>
          </cell>
          <cell r="X2927">
            <v>70</v>
          </cell>
          <cell r="Y2927">
            <v>43797</v>
          </cell>
          <cell r="Z2927">
            <v>0</v>
          </cell>
        </row>
        <row r="2928">
          <cell r="C2928">
            <v>5208</v>
          </cell>
          <cell r="D2928" t="str">
            <v>INPPOZ</v>
          </cell>
          <cell r="E2928">
            <v>2019</v>
          </cell>
          <cell r="F2928" t="str">
            <v>TA</v>
          </cell>
          <cell r="G2928" t="str">
            <v>Inst. y PEM RTU C.T. PADRE TORRERO v1.0</v>
          </cell>
          <cell r="H2928" t="str">
            <v>0F5207</v>
          </cell>
          <cell r="I2928"/>
          <cell r="J2928">
            <v>8</v>
          </cell>
          <cell r="K2928">
            <v>6</v>
          </cell>
          <cell r="L2928">
            <v>2</v>
          </cell>
          <cell r="M2928">
            <v>0.75</v>
          </cell>
          <cell r="N2928" t="str">
            <v>-</v>
          </cell>
          <cell r="O2928" t="str">
            <v>-</v>
          </cell>
          <cell r="P2928" t="str">
            <v>-</v>
          </cell>
          <cell r="Q2928" t="str">
            <v>JMG</v>
          </cell>
          <cell r="R2928" t="str">
            <v>-</v>
          </cell>
          <cell r="S2928" t="str">
            <v>-</v>
          </cell>
          <cell r="T2928" t="str">
            <v>-</v>
          </cell>
          <cell r="U2928">
            <v>43516</v>
          </cell>
          <cell r="V2928">
            <v>43585</v>
          </cell>
          <cell r="W2928">
            <v>43797</v>
          </cell>
          <cell r="X2928">
            <v>70</v>
          </cell>
          <cell r="Y2928">
            <v>43797</v>
          </cell>
          <cell r="Z2928">
            <v>0</v>
          </cell>
        </row>
        <row r="2929">
          <cell r="C2929">
            <v>5209</v>
          </cell>
          <cell r="D2929" t="str">
            <v>SITEL</v>
          </cell>
          <cell r="E2929">
            <v>2019</v>
          </cell>
          <cell r="F2929" t="str">
            <v>TA</v>
          </cell>
          <cell r="G2929" t="str">
            <v>10 x RTU CAP32-48 v2.5 (Reciclar de CAP32-125)</v>
          </cell>
          <cell r="H2929" t="str">
            <v>OF5130</v>
          </cell>
          <cell r="I2929"/>
          <cell r="J2929">
            <v>7.5</v>
          </cell>
          <cell r="K2929">
            <v>14.75</v>
          </cell>
          <cell r="L2929">
            <v>-7.25</v>
          </cell>
          <cell r="M2929">
            <v>1.9666666666666666</v>
          </cell>
          <cell r="N2929" t="str">
            <v>-</v>
          </cell>
          <cell r="O2929" t="str">
            <v>-</v>
          </cell>
          <cell r="P2929" t="str">
            <v>EMM</v>
          </cell>
          <cell r="Q2929" t="str">
            <v>-</v>
          </cell>
          <cell r="R2929" t="str">
            <v>-</v>
          </cell>
          <cell r="S2929" t="str">
            <v>-</v>
          </cell>
          <cell r="T2929" t="str">
            <v>-</v>
          </cell>
          <cell r="U2929">
            <v>43559</v>
          </cell>
          <cell r="V2929">
            <v>43560</v>
          </cell>
          <cell r="W2929">
            <v>43591</v>
          </cell>
          <cell r="X2929">
            <v>1</v>
          </cell>
          <cell r="Y2929">
            <v>43591</v>
          </cell>
          <cell r="Z2929">
            <v>0</v>
          </cell>
        </row>
        <row r="2930">
          <cell r="C2930"/>
          <cell r="D2930"/>
          <cell r="E2930">
            <v>2019</v>
          </cell>
          <cell r="F2930"/>
          <cell r="G2930" t="str">
            <v>I + D</v>
          </cell>
          <cell r="H2930"/>
          <cell r="I2930"/>
          <cell r="J2930">
            <v>0</v>
          </cell>
          <cell r="K2930">
            <v>0</v>
          </cell>
          <cell r="L2930"/>
          <cell r="M2930"/>
          <cell r="N2930" t="str">
            <v>-</v>
          </cell>
          <cell r="O2930" t="str">
            <v>-</v>
          </cell>
          <cell r="P2930" t="str">
            <v>-</v>
          </cell>
          <cell r="Q2930" t="str">
            <v>-</v>
          </cell>
          <cell r="R2930" t="str">
            <v>-</v>
          </cell>
          <cell r="S2930" t="str">
            <v>-</v>
          </cell>
          <cell r="T2930" t="str">
            <v>-</v>
          </cell>
          <cell r="U2930"/>
          <cell r="V2930"/>
          <cell r="W2930">
            <v>0</v>
          </cell>
          <cell r="X2930" t="str">
            <v/>
          </cell>
          <cell r="Y2930"/>
          <cell r="Z2930" t="str">
            <v/>
          </cell>
        </row>
        <row r="2931">
          <cell r="C2931">
            <v>5211</v>
          </cell>
          <cell r="D2931" t="str">
            <v>ORMAZA</v>
          </cell>
          <cell r="E2931">
            <v>2019</v>
          </cell>
          <cell r="F2931" t="str">
            <v>TA</v>
          </cell>
          <cell r="G2931" t="str">
            <v>Re-Instal.lacio CC SCADA HOSPITAL GALDAKAO v2.0</v>
          </cell>
          <cell r="H2931" t="str">
            <v>IND</v>
          </cell>
          <cell r="I2931"/>
          <cell r="J2931">
            <v>7.5</v>
          </cell>
          <cell r="K2931">
            <v>3.5</v>
          </cell>
          <cell r="L2931">
            <v>4</v>
          </cell>
          <cell r="M2931">
            <v>0.46666666666666667</v>
          </cell>
          <cell r="N2931" t="str">
            <v>-</v>
          </cell>
          <cell r="O2931" t="str">
            <v>-</v>
          </cell>
          <cell r="P2931" t="str">
            <v>-</v>
          </cell>
          <cell r="Q2931" t="str">
            <v>JMG</v>
          </cell>
          <cell r="R2931" t="str">
            <v>-</v>
          </cell>
          <cell r="S2931" t="str">
            <v>-</v>
          </cell>
          <cell r="T2931" t="str">
            <v>-</v>
          </cell>
          <cell r="U2931">
            <v>43529</v>
          </cell>
          <cell r="V2931">
            <v>43585</v>
          </cell>
          <cell r="W2931">
            <v>43585</v>
          </cell>
          <cell r="X2931">
            <v>55</v>
          </cell>
          <cell r="Y2931">
            <v>43602</v>
          </cell>
          <cell r="Z2931">
            <v>17</v>
          </cell>
        </row>
        <row r="2932">
          <cell r="C2932">
            <v>5212</v>
          </cell>
          <cell r="D2932" t="str">
            <v>SITEL</v>
          </cell>
          <cell r="E2932">
            <v>2019</v>
          </cell>
          <cell r="F2932" t="str">
            <v>TA</v>
          </cell>
          <cell r="G2932" t="str">
            <v>35 x RTU CAP32-48 v2.5</v>
          </cell>
          <cell r="H2932" t="str">
            <v>OF5205</v>
          </cell>
          <cell r="I2932"/>
          <cell r="J2932">
            <v>16.75</v>
          </cell>
          <cell r="K2932">
            <v>8.57</v>
          </cell>
          <cell r="L2932">
            <v>8.18</v>
          </cell>
          <cell r="M2932">
            <v>0.51164179104477614</v>
          </cell>
          <cell r="N2932" t="str">
            <v>-</v>
          </cell>
          <cell r="O2932" t="str">
            <v>-</v>
          </cell>
          <cell r="P2932" t="str">
            <v>EMM</v>
          </cell>
          <cell r="Q2932" t="str">
            <v>-</v>
          </cell>
          <cell r="R2932" t="str">
            <v>-</v>
          </cell>
          <cell r="S2932" t="str">
            <v>-</v>
          </cell>
          <cell r="T2932" t="str">
            <v>-</v>
          </cell>
          <cell r="U2932">
            <v>43564</v>
          </cell>
          <cell r="V2932">
            <v>43616</v>
          </cell>
          <cell r="W2932">
            <v>43616</v>
          </cell>
          <cell r="X2932">
            <v>52</v>
          </cell>
          <cell r="Y2932">
            <v>43677</v>
          </cell>
          <cell r="Z2932">
            <v>60</v>
          </cell>
        </row>
        <row r="2933">
          <cell r="C2933">
            <v>5213</v>
          </cell>
          <cell r="D2933" t="str">
            <v>SITEL</v>
          </cell>
          <cell r="E2933">
            <v>2019</v>
          </cell>
          <cell r="F2933" t="str">
            <v>TA</v>
          </cell>
          <cell r="G2933" t="str">
            <v>40 x CES CAP32 Generica v2.5</v>
          </cell>
          <cell r="H2933" t="str">
            <v>OF5212</v>
          </cell>
          <cell r="I2933"/>
          <cell r="J2933">
            <v>4</v>
          </cell>
          <cell r="K2933">
            <v>7.95</v>
          </cell>
          <cell r="L2933">
            <v>-3.95</v>
          </cell>
          <cell r="M2933">
            <v>1.9875</v>
          </cell>
          <cell r="N2933" t="str">
            <v>-</v>
          </cell>
          <cell r="O2933" t="str">
            <v>-</v>
          </cell>
          <cell r="P2933" t="str">
            <v>EMM</v>
          </cell>
          <cell r="Q2933" t="str">
            <v>-</v>
          </cell>
          <cell r="R2933" t="str">
            <v>-</v>
          </cell>
          <cell r="S2933" t="str">
            <v>-</v>
          </cell>
          <cell r="T2933" t="str">
            <v>-</v>
          </cell>
          <cell r="U2933">
            <v>43564</v>
          </cell>
          <cell r="V2933">
            <v>43616</v>
          </cell>
          <cell r="W2933">
            <v>43616</v>
          </cell>
          <cell r="X2933">
            <v>52</v>
          </cell>
          <cell r="Y2933">
            <v>43651</v>
          </cell>
          <cell r="Z2933">
            <v>35</v>
          </cell>
        </row>
        <row r="2934">
          <cell r="C2934">
            <v>5214</v>
          </cell>
          <cell r="D2934" t="str">
            <v>SITEL</v>
          </cell>
          <cell r="E2934">
            <v>2019</v>
          </cell>
          <cell r="F2934" t="str">
            <v>TA</v>
          </cell>
          <cell r="G2934" t="str">
            <v>35 x CES-48 CAP32 v2.5</v>
          </cell>
          <cell r="H2934" t="str">
            <v>OF5212</v>
          </cell>
          <cell r="I2934"/>
          <cell r="J2934">
            <v>16</v>
          </cell>
          <cell r="K2934">
            <v>10.94</v>
          </cell>
          <cell r="L2934">
            <v>5.0600000000000005</v>
          </cell>
          <cell r="M2934">
            <v>0.68374999999999997</v>
          </cell>
          <cell r="N2934" t="str">
            <v>-</v>
          </cell>
          <cell r="O2934" t="str">
            <v>-</v>
          </cell>
          <cell r="P2934" t="str">
            <v>EMM</v>
          </cell>
          <cell r="Q2934" t="str">
            <v>-</v>
          </cell>
          <cell r="R2934" t="str">
            <v>-</v>
          </cell>
          <cell r="S2934" t="str">
            <v>-</v>
          </cell>
          <cell r="T2934" t="str">
            <v>-</v>
          </cell>
          <cell r="U2934">
            <v>43564</v>
          </cell>
          <cell r="V2934">
            <v>43616</v>
          </cell>
          <cell r="W2934">
            <v>43616</v>
          </cell>
          <cell r="X2934">
            <v>52</v>
          </cell>
          <cell r="Y2934">
            <v>43651</v>
          </cell>
          <cell r="Z2934">
            <v>35</v>
          </cell>
        </row>
        <row r="2935">
          <cell r="C2935">
            <v>5215</v>
          </cell>
          <cell r="D2935" t="str">
            <v>SITEL</v>
          </cell>
          <cell r="E2935">
            <v>2019</v>
          </cell>
          <cell r="F2935" t="str">
            <v>TA</v>
          </cell>
          <cell r="G2935" t="str">
            <v>40 x EE CAP32 v2.1</v>
          </cell>
          <cell r="H2935" t="str">
            <v>OF5212</v>
          </cell>
          <cell r="I2935"/>
          <cell r="J2935">
            <v>4</v>
          </cell>
          <cell r="K2935">
            <v>11.28</v>
          </cell>
          <cell r="L2935">
            <v>-7.2799999999999994</v>
          </cell>
          <cell r="M2935">
            <v>2.82</v>
          </cell>
          <cell r="N2935" t="str">
            <v>-</v>
          </cell>
          <cell r="O2935" t="str">
            <v>-</v>
          </cell>
          <cell r="P2935" t="str">
            <v>EMM</v>
          </cell>
          <cell r="Q2935" t="str">
            <v>-</v>
          </cell>
          <cell r="R2935" t="str">
            <v>-</v>
          </cell>
          <cell r="S2935" t="str">
            <v>-</v>
          </cell>
          <cell r="T2935" t="str">
            <v>-</v>
          </cell>
          <cell r="U2935">
            <v>43564</v>
          </cell>
          <cell r="V2935">
            <v>43616</v>
          </cell>
          <cell r="W2935">
            <v>43616</v>
          </cell>
          <cell r="X2935">
            <v>52</v>
          </cell>
          <cell r="Y2935">
            <v>43620</v>
          </cell>
          <cell r="Z2935">
            <v>4</v>
          </cell>
        </row>
        <row r="2936">
          <cell r="C2936"/>
          <cell r="D2936"/>
          <cell r="E2936"/>
          <cell r="F2936"/>
          <cell r="G2936"/>
          <cell r="H2936"/>
          <cell r="I2936"/>
          <cell r="J2936">
            <v>304.83000000000004</v>
          </cell>
          <cell r="K2936">
            <v>305.81999999999994</v>
          </cell>
          <cell r="L2936">
            <v>-0.98999999999989541</v>
          </cell>
          <cell r="M2936"/>
          <cell r="N2936"/>
          <cell r="O2936"/>
          <cell r="P2936"/>
          <cell r="Q2936"/>
          <cell r="R2936"/>
          <cell r="S2936"/>
          <cell r="T2936"/>
          <cell r="U2936"/>
          <cell r="V2936"/>
          <cell r="W2936"/>
          <cell r="X2936"/>
          <cell r="Y2936"/>
          <cell r="Z2936">
            <v>148</v>
          </cell>
        </row>
        <row r="2937">
          <cell r="M2937"/>
          <cell r="N2937"/>
          <cell r="O2937"/>
          <cell r="P2937"/>
          <cell r="Q2937"/>
          <cell r="R2937"/>
          <cell r="S2937"/>
          <cell r="T2937"/>
          <cell r="U2937"/>
          <cell r="V2937"/>
          <cell r="W2937"/>
          <cell r="X2937"/>
          <cell r="Y2937"/>
          <cell r="Z2937"/>
        </row>
        <row r="2938">
          <cell r="D2938"/>
          <cell r="E2938"/>
          <cell r="F2938"/>
          <cell r="G2938"/>
          <cell r="H2938"/>
          <cell r="I2938"/>
          <cell r="J2938"/>
          <cell r="K2938"/>
          <cell r="M2938"/>
          <cell r="N2938"/>
          <cell r="O2938"/>
          <cell r="P2938"/>
          <cell r="Q2938"/>
          <cell r="R2938"/>
          <cell r="S2938"/>
          <cell r="T2938"/>
          <cell r="U2938"/>
          <cell r="V2938"/>
          <cell r="W2938"/>
          <cell r="X2938"/>
          <cell r="Y2938"/>
          <cell r="Z2938"/>
        </row>
        <row r="2939">
          <cell r="D2939"/>
          <cell r="E2939"/>
          <cell r="F2939"/>
          <cell r="G2939"/>
          <cell r="H2939"/>
          <cell r="I2939"/>
          <cell r="J2939"/>
          <cell r="K2939"/>
          <cell r="N2939" t="str">
            <v>APROVISIONAMENTS</v>
          </cell>
          <cell r="O2939" t="str">
            <v>ADMINISTRACIO</v>
          </cell>
          <cell r="P2939" t="str">
            <v>OPERACIONS</v>
          </cell>
          <cell r="Q2939" t="str">
            <v>IMPLEMENTACIO</v>
          </cell>
          <cell r="R2939" t="str">
            <v>DESENVOLUPAMENT</v>
          </cell>
          <cell r="S2939" t="str">
            <v>COMERCIAL</v>
          </cell>
          <cell r="T2939" t="str">
            <v>CONSUL.TELCOMUNIC.</v>
          </cell>
          <cell r="U2939"/>
          <cell r="Z2939"/>
        </row>
        <row r="2940">
          <cell r="N2940"/>
          <cell r="O2940"/>
          <cell r="P2940"/>
          <cell r="Q2940"/>
          <cell r="R2940"/>
          <cell r="S2940"/>
          <cell r="T2940"/>
          <cell r="U2940"/>
          <cell r="Z2940"/>
        </row>
        <row r="2941">
          <cell r="N2941"/>
          <cell r="O2941"/>
          <cell r="P2941"/>
          <cell r="Q2941"/>
          <cell r="R2941"/>
          <cell r="S2941"/>
          <cell r="T2941"/>
          <cell r="U2941"/>
          <cell r="Z2941"/>
        </row>
        <row r="2942">
          <cell r="N2942"/>
          <cell r="O2942"/>
          <cell r="P2942"/>
          <cell r="Q2942"/>
          <cell r="R2942"/>
          <cell r="S2942"/>
          <cell r="T2942"/>
          <cell r="U2942"/>
          <cell r="Z2942"/>
        </row>
        <row r="2943">
          <cell r="E2943"/>
          <cell r="F2943"/>
          <cell r="G2943"/>
          <cell r="H2943"/>
          <cell r="I2943"/>
          <cell r="J2943"/>
          <cell r="K2943"/>
          <cell r="L2943"/>
          <cell r="M2943"/>
          <cell r="N2943"/>
          <cell r="O2943"/>
          <cell r="P2943"/>
          <cell r="Q2943"/>
          <cell r="R2943"/>
          <cell r="S2943"/>
          <cell r="T2943"/>
          <cell r="U2943"/>
          <cell r="Z2943"/>
        </row>
        <row r="2944">
          <cell r="E2944" t="str">
            <v>Projectes (EXTERNS) en curs 2.019</v>
          </cell>
          <cell r="F2944"/>
          <cell r="G2944"/>
          <cell r="H2944"/>
          <cell r="I2944"/>
          <cell r="J2944"/>
          <cell r="K2944"/>
          <cell r="L2944"/>
          <cell r="M2944"/>
          <cell r="N2944"/>
          <cell r="O2944"/>
          <cell r="P2944"/>
          <cell r="Q2944"/>
          <cell r="R2944"/>
          <cell r="S2944"/>
          <cell r="T2944"/>
          <cell r="U2944"/>
          <cell r="Z2944"/>
        </row>
        <row r="2945">
          <cell r="N2945"/>
          <cell r="O2945"/>
          <cell r="P2945"/>
          <cell r="Q2945"/>
          <cell r="R2945"/>
          <cell r="S2945"/>
          <cell r="T2945"/>
          <cell r="U2945"/>
          <cell r="Z2945"/>
        </row>
        <row r="2946">
          <cell r="C2946"/>
          <cell r="D2946"/>
          <cell r="E2946"/>
          <cell r="F2946"/>
          <cell r="G2946"/>
          <cell r="H2946"/>
          <cell r="I2946"/>
          <cell r="J2946"/>
          <cell r="K2946"/>
          <cell r="L2946"/>
          <cell r="M2946"/>
          <cell r="N2946"/>
          <cell r="O2946"/>
          <cell r="P2946"/>
          <cell r="Q2946"/>
          <cell r="R2946"/>
          <cell r="S2946"/>
          <cell r="T2946"/>
          <cell r="U2946"/>
          <cell r="V2946"/>
          <cell r="W2946"/>
          <cell r="X2946"/>
          <cell r="Y2946"/>
          <cell r="Z2946"/>
        </row>
        <row r="2947">
          <cell r="C2947" t="str">
            <v>OF</v>
          </cell>
          <cell r="D2947" t="str">
            <v>CLIENT</v>
          </cell>
          <cell r="E2947" t="str">
            <v>ANY</v>
          </cell>
          <cell r="F2947" t="str">
            <v>STATUS</v>
          </cell>
          <cell r="G2947" t="str">
            <v>PROJECTE</v>
          </cell>
          <cell r="H2947" t="str">
            <v>TIPUS OF o DEPENDENCIA</v>
          </cell>
          <cell r="I2947"/>
          <cell r="J2947" t="str">
            <v>PREV</v>
          </cell>
          <cell r="K2947" t="str">
            <v>TOTAL</v>
          </cell>
          <cell r="L2947" t="str">
            <v>DESV</v>
          </cell>
          <cell r="M2947" t="str">
            <v>AVANÇ</v>
          </cell>
          <cell r="N2947" t="str">
            <v>DPT. IMPLICATS</v>
          </cell>
          <cell r="O2947"/>
          <cell r="P2947"/>
          <cell r="Q2947"/>
          <cell r="R2947"/>
          <cell r="S2947"/>
          <cell r="T2947"/>
          <cell r="U2947" t="str">
            <v>DATA</v>
          </cell>
          <cell r="V2947" t="str">
            <v>DATA</v>
          </cell>
          <cell r="W2947" t="str">
            <v>DATA</v>
          </cell>
          <cell r="X2947" t="str">
            <v>DURADA</v>
          </cell>
          <cell r="Y2947" t="str">
            <v>DATA</v>
          </cell>
          <cell r="Z2947" t="str">
            <v>DESVIAC.</v>
          </cell>
        </row>
        <row r="2948">
          <cell r="C2948"/>
          <cell r="D2948"/>
          <cell r="E2948"/>
          <cell r="F2948"/>
          <cell r="G2948"/>
          <cell r="H2948"/>
          <cell r="I2948"/>
          <cell r="J2948"/>
          <cell r="K2948" t="str">
            <v>REAL</v>
          </cell>
          <cell r="L2948"/>
          <cell r="M2948"/>
          <cell r="N2948"/>
          <cell r="O2948"/>
          <cell r="P2948"/>
          <cell r="Q2948"/>
          <cell r="R2948"/>
          <cell r="S2948"/>
          <cell r="T2948"/>
          <cell r="U2948" t="str">
            <v>INICI</v>
          </cell>
          <cell r="V2948" t="str">
            <v>ENTREGA</v>
          </cell>
          <cell r="W2948" t="str">
            <v>REVISADA</v>
          </cell>
          <cell r="X2948"/>
          <cell r="Y2948" t="str">
            <v>ACCEP.</v>
          </cell>
          <cell r="Z2948"/>
        </row>
        <row r="2949">
          <cell r="C2949"/>
          <cell r="D2949"/>
          <cell r="E2949"/>
          <cell r="F2949"/>
          <cell r="G2949"/>
          <cell r="H2949"/>
          <cell r="I2949"/>
          <cell r="J2949"/>
          <cell r="K2949"/>
          <cell r="L2949"/>
          <cell r="M2949"/>
          <cell r="N2949"/>
          <cell r="O2949"/>
          <cell r="P2949"/>
          <cell r="Q2949"/>
          <cell r="R2949"/>
          <cell r="S2949"/>
          <cell r="T2949"/>
          <cell r="U2949"/>
          <cell r="V2949"/>
          <cell r="W2949"/>
          <cell r="X2949"/>
          <cell r="Y2949"/>
          <cell r="Z2949"/>
        </row>
        <row r="2950">
          <cell r="C2950">
            <v>5216</v>
          </cell>
          <cell r="D2950" t="str">
            <v>SITEL</v>
          </cell>
          <cell r="E2950">
            <v>2019</v>
          </cell>
          <cell r="F2950" t="str">
            <v>TA</v>
          </cell>
          <cell r="G2950" t="str">
            <v>40 x FRONT ENT EE CAP32 v2.1</v>
          </cell>
          <cell r="H2950" t="str">
            <v>OF5212</v>
          </cell>
          <cell r="I2950"/>
          <cell r="J2950">
            <v>2</v>
          </cell>
          <cell r="K2950">
            <v>6.43</v>
          </cell>
          <cell r="L2950">
            <v>-4.43</v>
          </cell>
          <cell r="M2950">
            <v>3.2149999999999999</v>
          </cell>
          <cell r="N2950" t="str">
            <v>-</v>
          </cell>
          <cell r="O2950" t="str">
            <v>-</v>
          </cell>
          <cell r="P2950" t="str">
            <v>EMM</v>
          </cell>
          <cell r="Q2950" t="str">
            <v>-</v>
          </cell>
          <cell r="R2950" t="str">
            <v>-</v>
          </cell>
          <cell r="S2950" t="str">
            <v>-</v>
          </cell>
          <cell r="T2950" t="str">
            <v>-</v>
          </cell>
          <cell r="U2950">
            <v>43564</v>
          </cell>
          <cell r="V2950">
            <v>43616</v>
          </cell>
          <cell r="W2950">
            <v>43616</v>
          </cell>
          <cell r="X2950">
            <v>52</v>
          </cell>
          <cell r="Y2950">
            <v>43614</v>
          </cell>
          <cell r="Z2950">
            <v>-1</v>
          </cell>
        </row>
        <row r="2951">
          <cell r="C2951">
            <v>5217</v>
          </cell>
          <cell r="D2951" t="str">
            <v>SITEL</v>
          </cell>
          <cell r="E2951">
            <v>2019</v>
          </cell>
          <cell r="F2951" t="str">
            <v>TA</v>
          </cell>
          <cell r="G2951" t="str">
            <v>40 x FRONT END CES CAP32 v1.2</v>
          </cell>
          <cell r="H2951" t="str">
            <v>OF5212</v>
          </cell>
          <cell r="I2951"/>
          <cell r="J2951">
            <v>1.5</v>
          </cell>
          <cell r="K2951">
            <v>3.39</v>
          </cell>
          <cell r="L2951">
            <v>-1.8900000000000001</v>
          </cell>
          <cell r="M2951">
            <v>2.2600000000000002</v>
          </cell>
          <cell r="N2951" t="str">
            <v>-</v>
          </cell>
          <cell r="O2951" t="str">
            <v>-</v>
          </cell>
          <cell r="P2951" t="str">
            <v>EMM</v>
          </cell>
          <cell r="Q2951" t="str">
            <v>-</v>
          </cell>
          <cell r="R2951" t="str">
            <v>-</v>
          </cell>
          <cell r="S2951" t="str">
            <v>-</v>
          </cell>
          <cell r="T2951" t="str">
            <v>-</v>
          </cell>
          <cell r="U2951">
            <v>43564</v>
          </cell>
          <cell r="V2951">
            <v>43616</v>
          </cell>
          <cell r="W2951">
            <v>43616</v>
          </cell>
          <cell r="X2951">
            <v>52</v>
          </cell>
          <cell r="Y2951">
            <v>43614</v>
          </cell>
          <cell r="Z2951">
            <v>-1</v>
          </cell>
        </row>
        <row r="2952">
          <cell r="C2952">
            <v>5218</v>
          </cell>
          <cell r="D2952" t="str">
            <v>PEUSA</v>
          </cell>
          <cell r="E2952">
            <v>2019</v>
          </cell>
          <cell r="F2952" t="str">
            <v>TA</v>
          </cell>
          <cell r="G2952" t="str">
            <v>CC SCADA PEUSA v9.0</v>
          </cell>
          <cell r="H2952" t="str">
            <v>PPAL</v>
          </cell>
          <cell r="I2952"/>
          <cell r="J2952">
            <v>2</v>
          </cell>
          <cell r="K2952">
            <v>1E-3</v>
          </cell>
          <cell r="L2952">
            <v>1.9990000000000001</v>
          </cell>
          <cell r="M2952">
            <v>5.0000000000000001E-4</v>
          </cell>
          <cell r="N2952" t="str">
            <v>-</v>
          </cell>
          <cell r="O2952" t="str">
            <v>-</v>
          </cell>
          <cell r="P2952" t="str">
            <v>-</v>
          </cell>
          <cell r="Q2952" t="str">
            <v>TRS</v>
          </cell>
          <cell r="R2952" t="str">
            <v>-</v>
          </cell>
          <cell r="S2952" t="str">
            <v>-</v>
          </cell>
          <cell r="T2952" t="str">
            <v>-</v>
          </cell>
          <cell r="U2952">
            <v>43535</v>
          </cell>
          <cell r="V2952">
            <v>43585</v>
          </cell>
          <cell r="W2952">
            <v>43593</v>
          </cell>
          <cell r="X2952">
            <v>49</v>
          </cell>
          <cell r="Y2952">
            <v>43593</v>
          </cell>
          <cell r="Z2952">
            <v>0</v>
          </cell>
        </row>
        <row r="2953">
          <cell r="C2953">
            <v>5219</v>
          </cell>
          <cell r="D2953" t="str">
            <v>PEUSA</v>
          </cell>
          <cell r="E2953">
            <v>2019</v>
          </cell>
          <cell r="F2953" t="str">
            <v>TA</v>
          </cell>
          <cell r="G2953" t="str">
            <v>Inst. i PEM CC SCADA PEUSA v9.0</v>
          </cell>
          <cell r="H2953" t="str">
            <v>OF5218</v>
          </cell>
          <cell r="I2953"/>
          <cell r="J2953">
            <v>6</v>
          </cell>
          <cell r="K2953">
            <v>6</v>
          </cell>
          <cell r="L2953">
            <v>0</v>
          </cell>
          <cell r="M2953">
            <v>1</v>
          </cell>
          <cell r="N2953" t="str">
            <v>-</v>
          </cell>
          <cell r="O2953" t="str">
            <v>-</v>
          </cell>
          <cell r="P2953" t="str">
            <v>-</v>
          </cell>
          <cell r="Q2953" t="str">
            <v>TRS</v>
          </cell>
          <cell r="R2953" t="str">
            <v>-</v>
          </cell>
          <cell r="S2953" t="str">
            <v>-</v>
          </cell>
          <cell r="T2953" t="str">
            <v>-</v>
          </cell>
          <cell r="U2953">
            <v>43535</v>
          </cell>
          <cell r="V2953">
            <v>43585</v>
          </cell>
          <cell r="W2953">
            <v>43593</v>
          </cell>
          <cell r="X2953">
            <v>49</v>
          </cell>
          <cell r="Y2953">
            <v>43593</v>
          </cell>
          <cell r="Z2953">
            <v>0</v>
          </cell>
        </row>
        <row r="2954">
          <cell r="C2954">
            <v>5220</v>
          </cell>
          <cell r="D2954" t="str">
            <v>SITEL</v>
          </cell>
          <cell r="E2954">
            <v>2019</v>
          </cell>
          <cell r="F2954" t="str">
            <v>TA</v>
          </cell>
          <cell r="G2954" t="str">
            <v>50 x CPU CAP32 v2.0</v>
          </cell>
          <cell r="H2954" t="str">
            <v>OF5212</v>
          </cell>
          <cell r="I2954"/>
          <cell r="J2954">
            <v>18</v>
          </cell>
          <cell r="K2954">
            <v>24.31</v>
          </cell>
          <cell r="L2954">
            <v>-6.3099999999999987</v>
          </cell>
          <cell r="M2954">
            <v>1.3505555555555555</v>
          </cell>
          <cell r="N2954" t="str">
            <v>-</v>
          </cell>
          <cell r="O2954" t="str">
            <v>-</v>
          </cell>
          <cell r="P2954" t="str">
            <v>EMM</v>
          </cell>
          <cell r="Q2954" t="str">
            <v>-</v>
          </cell>
          <cell r="R2954" t="str">
            <v>-</v>
          </cell>
          <cell r="S2954" t="str">
            <v>-</v>
          </cell>
          <cell r="T2954" t="str">
            <v>-</v>
          </cell>
          <cell r="U2954">
            <v>43564</v>
          </cell>
          <cell r="V2954">
            <v>43616</v>
          </cell>
          <cell r="W2954">
            <v>43616</v>
          </cell>
          <cell r="X2954">
            <v>52</v>
          </cell>
          <cell r="Y2954">
            <v>43654</v>
          </cell>
          <cell r="Z2954">
            <v>38</v>
          </cell>
        </row>
        <row r="2955">
          <cell r="C2955">
            <v>5221</v>
          </cell>
          <cell r="D2955" t="str">
            <v>SITEL</v>
          </cell>
          <cell r="E2955">
            <v>2019</v>
          </cell>
          <cell r="F2955" t="str">
            <v>TA</v>
          </cell>
          <cell r="G2955" t="str">
            <v>5 x CES-125 CAP32 v2.5</v>
          </cell>
          <cell r="H2955" t="str">
            <v>OF5212</v>
          </cell>
          <cell r="I2955"/>
          <cell r="J2955">
            <v>2.5</v>
          </cell>
          <cell r="K2955">
            <v>2.4700000000000002</v>
          </cell>
          <cell r="L2955">
            <v>2.9999999999999805E-2</v>
          </cell>
          <cell r="M2955">
            <v>0.9880000000000001</v>
          </cell>
          <cell r="N2955" t="str">
            <v>-</v>
          </cell>
          <cell r="O2955" t="str">
            <v>-</v>
          </cell>
          <cell r="P2955" t="str">
            <v>EMM</v>
          </cell>
          <cell r="Q2955" t="str">
            <v>-</v>
          </cell>
          <cell r="R2955" t="str">
            <v>-</v>
          </cell>
          <cell r="S2955" t="str">
            <v>-</v>
          </cell>
          <cell r="T2955" t="str">
            <v>-</v>
          </cell>
          <cell r="U2955">
            <v>43564</v>
          </cell>
          <cell r="V2955">
            <v>43616</v>
          </cell>
          <cell r="W2955">
            <v>43616</v>
          </cell>
          <cell r="X2955">
            <v>52</v>
          </cell>
          <cell r="Y2955">
            <v>43651</v>
          </cell>
          <cell r="Z2955">
            <v>35</v>
          </cell>
        </row>
        <row r="2956">
          <cell r="C2956">
            <v>5222</v>
          </cell>
          <cell r="D2956" t="str">
            <v>SITEL</v>
          </cell>
          <cell r="E2956">
            <v>2019</v>
          </cell>
          <cell r="F2956" t="str">
            <v>TA</v>
          </cell>
          <cell r="G2956" t="str">
            <v>5 x RTU-125 CAP32 v2.5</v>
          </cell>
          <cell r="H2956" t="str">
            <v>OF5212</v>
          </cell>
          <cell r="I2956"/>
          <cell r="J2956">
            <v>3.25</v>
          </cell>
          <cell r="K2956">
            <v>2.2799999999999998</v>
          </cell>
          <cell r="L2956">
            <v>0.9700000000000002</v>
          </cell>
          <cell r="M2956">
            <v>0.70153846153846144</v>
          </cell>
          <cell r="N2956" t="str">
            <v>-</v>
          </cell>
          <cell r="O2956" t="str">
            <v>-</v>
          </cell>
          <cell r="P2956" t="str">
            <v>EMM</v>
          </cell>
          <cell r="Q2956" t="str">
            <v>-</v>
          </cell>
          <cell r="R2956" t="str">
            <v>-</v>
          </cell>
          <cell r="S2956" t="str">
            <v>-</v>
          </cell>
          <cell r="T2956" t="str">
            <v>-</v>
          </cell>
          <cell r="U2956">
            <v>43564</v>
          </cell>
          <cell r="V2956">
            <v>43616</v>
          </cell>
          <cell r="W2956">
            <v>43616</v>
          </cell>
          <cell r="X2956">
            <v>52</v>
          </cell>
          <cell r="Y2956">
            <v>43678</v>
          </cell>
          <cell r="Z2956">
            <v>61</v>
          </cell>
        </row>
        <row r="2957">
          <cell r="C2957">
            <v>5223</v>
          </cell>
          <cell r="D2957" t="str">
            <v>MOELCU</v>
          </cell>
          <cell r="E2957">
            <v>2019</v>
          </cell>
          <cell r="F2957" t="str">
            <v>TA</v>
          </cell>
          <cell r="G2957" t="str">
            <v>CC SCADA TEDSI.Net BERMEJALES v4.1</v>
          </cell>
          <cell r="H2957" t="str">
            <v>OF4868</v>
          </cell>
          <cell r="I2957"/>
          <cell r="J2957">
            <v>16</v>
          </cell>
          <cell r="K2957">
            <v>19.579999999999998</v>
          </cell>
          <cell r="L2957">
            <v>-3.5799999999999983</v>
          </cell>
          <cell r="M2957">
            <v>1.2237499999999999</v>
          </cell>
          <cell r="N2957" t="str">
            <v>-</v>
          </cell>
          <cell r="O2957" t="str">
            <v>-</v>
          </cell>
          <cell r="P2957" t="str">
            <v>-</v>
          </cell>
          <cell r="Q2957" t="str">
            <v>AP</v>
          </cell>
          <cell r="R2957" t="str">
            <v>-</v>
          </cell>
          <cell r="S2957" t="str">
            <v>-</v>
          </cell>
          <cell r="T2957" t="str">
            <v>-</v>
          </cell>
          <cell r="U2957">
            <v>43544</v>
          </cell>
          <cell r="V2957">
            <v>43585</v>
          </cell>
          <cell r="W2957">
            <v>43585</v>
          </cell>
          <cell r="X2957">
            <v>40</v>
          </cell>
          <cell r="Y2957">
            <v>43634</v>
          </cell>
          <cell r="Z2957">
            <v>48</v>
          </cell>
        </row>
        <row r="2958">
          <cell r="C2958">
            <v>5224</v>
          </cell>
          <cell r="D2958" t="str">
            <v>INPPOZ</v>
          </cell>
          <cell r="E2958">
            <v>2019</v>
          </cell>
          <cell r="F2958" t="str">
            <v>TA</v>
          </cell>
          <cell r="G2958" t="str">
            <v>RTU S.E. DANIEL DE TORRES v1.3</v>
          </cell>
          <cell r="H2958" t="str">
            <v>IND</v>
          </cell>
          <cell r="I2958"/>
          <cell r="J2958">
            <v>18</v>
          </cell>
          <cell r="K2958">
            <v>16.420000000000002</v>
          </cell>
          <cell r="L2958">
            <v>1.5799999999999983</v>
          </cell>
          <cell r="M2958">
            <v>0.91222222222222227</v>
          </cell>
          <cell r="N2958" t="str">
            <v>-</v>
          </cell>
          <cell r="O2958" t="str">
            <v>-</v>
          </cell>
          <cell r="P2958" t="str">
            <v>-</v>
          </cell>
          <cell r="Q2958" t="str">
            <v>JMG</v>
          </cell>
          <cell r="R2958" t="str">
            <v>-</v>
          </cell>
          <cell r="S2958" t="str">
            <v>-</v>
          </cell>
          <cell r="T2958" t="str">
            <v>-</v>
          </cell>
          <cell r="U2958">
            <v>43545</v>
          </cell>
          <cell r="V2958">
            <v>43585</v>
          </cell>
          <cell r="W2958">
            <v>43663</v>
          </cell>
          <cell r="X2958">
            <v>39</v>
          </cell>
          <cell r="Y2958">
            <v>43663</v>
          </cell>
          <cell r="Z2958">
            <v>0</v>
          </cell>
        </row>
        <row r="2959">
          <cell r="C2959">
            <v>5225</v>
          </cell>
          <cell r="D2959" t="str">
            <v>LERELE</v>
          </cell>
          <cell r="E2959">
            <v>2019</v>
          </cell>
          <cell r="F2959" t="str">
            <v>TA</v>
          </cell>
          <cell r="G2959" t="str">
            <v>RTU C.M. COMFORSA v2.0</v>
          </cell>
          <cell r="H2959" t="str">
            <v>PPAL</v>
          </cell>
          <cell r="I2959">
            <v>4</v>
          </cell>
          <cell r="J2959">
            <v>2.5</v>
          </cell>
          <cell r="K2959">
            <v>2.67</v>
          </cell>
          <cell r="L2959">
            <v>-0.16999999999999993</v>
          </cell>
          <cell r="M2959">
            <v>1.0680000000000001</v>
          </cell>
          <cell r="N2959" t="str">
            <v>-</v>
          </cell>
          <cell r="O2959" t="str">
            <v>-</v>
          </cell>
          <cell r="P2959" t="str">
            <v>-</v>
          </cell>
          <cell r="Q2959" t="str">
            <v>JMG</v>
          </cell>
          <cell r="R2959" t="str">
            <v>-</v>
          </cell>
          <cell r="S2959" t="str">
            <v>-</v>
          </cell>
          <cell r="T2959" t="str">
            <v>-</v>
          </cell>
          <cell r="U2959">
            <v>43551</v>
          </cell>
          <cell r="V2959">
            <v>43585</v>
          </cell>
          <cell r="W2959">
            <v>43585</v>
          </cell>
          <cell r="X2959">
            <v>33</v>
          </cell>
          <cell r="Y2959">
            <v>43726</v>
          </cell>
          <cell r="Z2959">
            <v>138</v>
          </cell>
        </row>
        <row r="2960">
          <cell r="C2960">
            <v>5226</v>
          </cell>
          <cell r="D2960" t="str">
            <v>LERELE</v>
          </cell>
          <cell r="E2960">
            <v>2019</v>
          </cell>
          <cell r="F2960" t="str">
            <v>TA</v>
          </cell>
          <cell r="G2960" t="str">
            <v>RTU IAT SAGNARI v2.0</v>
          </cell>
          <cell r="H2960" t="str">
            <v>PPAL</v>
          </cell>
          <cell r="I2960">
            <v>4</v>
          </cell>
          <cell r="J2960">
            <v>10.5</v>
          </cell>
          <cell r="K2960">
            <v>10.58</v>
          </cell>
          <cell r="L2960">
            <v>-8.0000000000000071E-2</v>
          </cell>
          <cell r="M2960">
            <v>1.0076190476190476</v>
          </cell>
          <cell r="N2960" t="str">
            <v>-</v>
          </cell>
          <cell r="O2960" t="str">
            <v>-</v>
          </cell>
          <cell r="P2960" t="str">
            <v>-</v>
          </cell>
          <cell r="Q2960" t="str">
            <v>JMG</v>
          </cell>
          <cell r="R2960" t="str">
            <v>-</v>
          </cell>
          <cell r="S2960" t="str">
            <v>-</v>
          </cell>
          <cell r="T2960" t="str">
            <v>-</v>
          </cell>
          <cell r="U2960">
            <v>43551</v>
          </cell>
          <cell r="V2960">
            <v>43585</v>
          </cell>
          <cell r="W2960">
            <v>43585</v>
          </cell>
          <cell r="X2960">
            <v>33</v>
          </cell>
          <cell r="Y2960">
            <v>43726</v>
          </cell>
          <cell r="Z2960">
            <v>138</v>
          </cell>
        </row>
        <row r="2961">
          <cell r="C2961">
            <v>5227</v>
          </cell>
          <cell r="D2961" t="str">
            <v>LERELE</v>
          </cell>
          <cell r="E2961">
            <v>2019</v>
          </cell>
          <cell r="F2961" t="str">
            <v>TA</v>
          </cell>
          <cell r="G2961" t="str">
            <v>1 X Manguera COM CAP-PRX - MODEM GPRS</v>
          </cell>
          <cell r="H2961" t="str">
            <v>OF5226</v>
          </cell>
          <cell r="I2961">
            <v>6</v>
          </cell>
          <cell r="J2961">
            <v>0.33</v>
          </cell>
          <cell r="K2961">
            <v>0.33</v>
          </cell>
          <cell r="L2961">
            <v>0</v>
          </cell>
          <cell r="M2961">
            <v>1</v>
          </cell>
          <cell r="N2961" t="str">
            <v>-</v>
          </cell>
          <cell r="O2961" t="str">
            <v>-</v>
          </cell>
          <cell r="P2961" t="str">
            <v>EMM</v>
          </cell>
          <cell r="Q2961" t="str">
            <v>-</v>
          </cell>
          <cell r="R2961" t="str">
            <v>-</v>
          </cell>
          <cell r="S2961" t="str">
            <v>-</v>
          </cell>
          <cell r="T2961" t="str">
            <v>-</v>
          </cell>
          <cell r="U2961">
            <v>43551</v>
          </cell>
          <cell r="V2961">
            <v>43585</v>
          </cell>
          <cell r="W2961">
            <v>43585</v>
          </cell>
          <cell r="X2961">
            <v>33</v>
          </cell>
          <cell r="Y2961">
            <v>43585</v>
          </cell>
          <cell r="Z2961">
            <v>0</v>
          </cell>
        </row>
        <row r="2962">
          <cell r="C2962">
            <v>5228</v>
          </cell>
          <cell r="D2962" t="str">
            <v>LERELE</v>
          </cell>
          <cell r="E2962">
            <v>2019</v>
          </cell>
          <cell r="F2962" t="str">
            <v>TA</v>
          </cell>
          <cell r="G2962" t="str">
            <v>1 x Manguera COM CAP32 - MOXA nPort 5110</v>
          </cell>
          <cell r="H2962" t="str">
            <v>OF5225</v>
          </cell>
          <cell r="I2962">
            <v>6</v>
          </cell>
          <cell r="J2962">
            <v>0.33</v>
          </cell>
          <cell r="K2962">
            <v>0.33</v>
          </cell>
          <cell r="L2962">
            <v>0</v>
          </cell>
          <cell r="M2962">
            <v>1</v>
          </cell>
          <cell r="N2962" t="str">
            <v>-</v>
          </cell>
          <cell r="O2962" t="str">
            <v>-</v>
          </cell>
          <cell r="P2962" t="str">
            <v>EMM</v>
          </cell>
          <cell r="Q2962" t="str">
            <v>-</v>
          </cell>
          <cell r="R2962" t="str">
            <v>-</v>
          </cell>
          <cell r="S2962" t="str">
            <v>-</v>
          </cell>
          <cell r="T2962" t="str">
            <v>-</v>
          </cell>
          <cell r="U2962">
            <v>43551</v>
          </cell>
          <cell r="V2962">
            <v>43585</v>
          </cell>
          <cell r="W2962">
            <v>43585</v>
          </cell>
          <cell r="X2962">
            <v>33</v>
          </cell>
          <cell r="Y2962">
            <v>43585</v>
          </cell>
          <cell r="Z2962">
            <v>0</v>
          </cell>
        </row>
        <row r="2963">
          <cell r="C2963">
            <v>5229</v>
          </cell>
          <cell r="D2963" t="str">
            <v>ELEARD</v>
          </cell>
          <cell r="E2963">
            <v>2019</v>
          </cell>
          <cell r="F2963" t="str">
            <v>TA</v>
          </cell>
          <cell r="G2963" t="str">
            <v>MANTENIMIENTO CC SCADA TEDIS.Net ARDALES 01/04/2.019 - 31/03/2.020</v>
          </cell>
          <cell r="H2963" t="str">
            <v>IND</v>
          </cell>
          <cell r="I2963"/>
          <cell r="J2963">
            <v>16</v>
          </cell>
          <cell r="K2963">
            <v>12.17</v>
          </cell>
          <cell r="L2963">
            <v>3.83</v>
          </cell>
          <cell r="M2963">
            <v>0.760625</v>
          </cell>
          <cell r="N2963" t="str">
            <v>-</v>
          </cell>
          <cell r="O2963" t="str">
            <v>-</v>
          </cell>
          <cell r="P2963" t="str">
            <v>-</v>
          </cell>
          <cell r="Q2963" t="str">
            <v>JMG</v>
          </cell>
          <cell r="R2963" t="str">
            <v>-</v>
          </cell>
          <cell r="S2963" t="str">
            <v>-</v>
          </cell>
          <cell r="T2963" t="str">
            <v>-</v>
          </cell>
          <cell r="U2963">
            <v>43556</v>
          </cell>
          <cell r="V2963">
            <v>43921</v>
          </cell>
          <cell r="W2963">
            <v>43921</v>
          </cell>
          <cell r="X2963">
            <v>360</v>
          </cell>
          <cell r="Y2963">
            <v>43921</v>
          </cell>
          <cell r="Z2963">
            <v>0</v>
          </cell>
        </row>
        <row r="2964">
          <cell r="C2964">
            <v>5230</v>
          </cell>
          <cell r="D2964" t="str">
            <v>SERGAR</v>
          </cell>
          <cell r="E2964">
            <v>2019</v>
          </cell>
          <cell r="F2964" t="str">
            <v>TA</v>
          </cell>
          <cell r="G2964" t="str">
            <v>MANTENIMIENTO CC SCADA TEDIS.Net SERVILIANO 01/04/2.019 - 31/03/2.020</v>
          </cell>
          <cell r="H2964" t="str">
            <v>IND</v>
          </cell>
          <cell r="I2964"/>
          <cell r="J2964">
            <v>16</v>
          </cell>
          <cell r="K2964">
            <v>21</v>
          </cell>
          <cell r="L2964">
            <v>-5</v>
          </cell>
          <cell r="M2964">
            <v>1.3125</v>
          </cell>
          <cell r="N2964" t="str">
            <v>-</v>
          </cell>
          <cell r="O2964" t="str">
            <v>-</v>
          </cell>
          <cell r="P2964" t="str">
            <v>-</v>
          </cell>
          <cell r="Q2964" t="str">
            <v>JMG</v>
          </cell>
          <cell r="R2964" t="str">
            <v>-</v>
          </cell>
          <cell r="S2964" t="str">
            <v>-</v>
          </cell>
          <cell r="T2964" t="str">
            <v>-</v>
          </cell>
          <cell r="U2964">
            <v>43556</v>
          </cell>
          <cell r="V2964">
            <v>43921</v>
          </cell>
          <cell r="W2964">
            <v>43921</v>
          </cell>
          <cell r="X2964">
            <v>360</v>
          </cell>
          <cell r="Y2964">
            <v>43921</v>
          </cell>
          <cell r="Z2964">
            <v>0</v>
          </cell>
        </row>
        <row r="2965">
          <cell r="C2965">
            <v>5231</v>
          </cell>
          <cell r="D2965" t="str">
            <v>EOSPIT</v>
          </cell>
          <cell r="E2965">
            <v>2019</v>
          </cell>
          <cell r="F2965" t="str">
            <v>TA</v>
          </cell>
          <cell r="G2965" t="str">
            <v>MANTENIMIENTO CC SCADA TEDIS.Net EOSA 01/04/2.019 - 31/03/2.020</v>
          </cell>
          <cell r="H2965" t="str">
            <v>IND</v>
          </cell>
          <cell r="I2965"/>
          <cell r="J2965">
            <v>22</v>
          </cell>
          <cell r="K2965">
            <v>69.33</v>
          </cell>
          <cell r="L2965">
            <v>-47.33</v>
          </cell>
          <cell r="M2965">
            <v>3.1513636363636364</v>
          </cell>
          <cell r="N2965" t="str">
            <v>-</v>
          </cell>
          <cell r="O2965" t="str">
            <v>-</v>
          </cell>
          <cell r="P2965" t="str">
            <v>-</v>
          </cell>
          <cell r="Q2965" t="str">
            <v>-</v>
          </cell>
          <cell r="R2965" t="str">
            <v>EDC</v>
          </cell>
          <cell r="S2965" t="str">
            <v>-</v>
          </cell>
          <cell r="T2965" t="str">
            <v>-</v>
          </cell>
          <cell r="U2965">
            <v>43556</v>
          </cell>
          <cell r="V2965">
            <v>43921</v>
          </cell>
          <cell r="W2965">
            <v>43921</v>
          </cell>
          <cell r="X2965">
            <v>360</v>
          </cell>
          <cell r="Y2965">
            <v>43921</v>
          </cell>
          <cell r="Z2965">
            <v>0</v>
          </cell>
        </row>
        <row r="2966">
          <cell r="C2966">
            <v>5232</v>
          </cell>
          <cell r="D2966" t="str">
            <v>AGRENE</v>
          </cell>
          <cell r="E2966">
            <v>2019</v>
          </cell>
          <cell r="F2966" t="str">
            <v>TA</v>
          </cell>
          <cell r="G2966" t="str">
            <v>MANTENIMENT CC SCADA TEDIS.Net AGRIENERGIA 01/04/2.019 - 31/03/2.020</v>
          </cell>
          <cell r="H2966" t="str">
            <v>IND</v>
          </cell>
          <cell r="I2966"/>
          <cell r="J2966">
            <v>22</v>
          </cell>
          <cell r="K2966">
            <v>118.5</v>
          </cell>
          <cell r="L2966">
            <v>-96.5</v>
          </cell>
          <cell r="M2966">
            <v>5.3863636363636367</v>
          </cell>
          <cell r="N2966" t="str">
            <v>-</v>
          </cell>
          <cell r="O2966" t="str">
            <v>-</v>
          </cell>
          <cell r="P2966" t="str">
            <v>-</v>
          </cell>
          <cell r="Q2966" t="str">
            <v>JMG</v>
          </cell>
          <cell r="R2966" t="str">
            <v>-</v>
          </cell>
          <cell r="S2966" t="str">
            <v>-</v>
          </cell>
          <cell r="T2966" t="str">
            <v>-</v>
          </cell>
          <cell r="U2966">
            <v>43556</v>
          </cell>
          <cell r="V2966">
            <v>43921</v>
          </cell>
          <cell r="W2966">
            <v>43921</v>
          </cell>
          <cell r="X2966">
            <v>360</v>
          </cell>
          <cell r="Y2966">
            <v>43921</v>
          </cell>
          <cell r="Z2966">
            <v>0</v>
          </cell>
        </row>
        <row r="2967">
          <cell r="C2967">
            <v>5233</v>
          </cell>
          <cell r="D2967" t="str">
            <v>ENDIEL</v>
          </cell>
          <cell r="E2967">
            <v>2019</v>
          </cell>
          <cell r="F2967" t="str">
            <v>TA</v>
          </cell>
          <cell r="G2967" t="str">
            <v>Inst. y PEM SIST. TD S.E. PINA - COG. BIOGAS v1.0 (Lado S.E. PINA)</v>
          </cell>
          <cell r="H2967" t="str">
            <v>OF5045</v>
          </cell>
          <cell r="I2967"/>
          <cell r="J2967">
            <v>8</v>
          </cell>
          <cell r="K2967">
            <v>8</v>
          </cell>
          <cell r="L2967">
            <v>0</v>
          </cell>
          <cell r="M2967">
            <v>1</v>
          </cell>
          <cell r="N2967" t="str">
            <v>-</v>
          </cell>
          <cell r="O2967" t="str">
            <v>-</v>
          </cell>
          <cell r="P2967" t="str">
            <v>EMM</v>
          </cell>
          <cell r="Q2967" t="str">
            <v>-</v>
          </cell>
          <cell r="R2967" t="str">
            <v>-</v>
          </cell>
          <cell r="S2967" t="str">
            <v>-</v>
          </cell>
          <cell r="T2967" t="str">
            <v>-</v>
          </cell>
          <cell r="U2967">
            <v>43536</v>
          </cell>
          <cell r="V2967">
            <v>43585</v>
          </cell>
          <cell r="W2967">
            <v>43817</v>
          </cell>
          <cell r="X2967">
            <v>48</v>
          </cell>
          <cell r="Y2967">
            <v>43817</v>
          </cell>
          <cell r="Z2967">
            <v>0</v>
          </cell>
        </row>
        <row r="2968">
          <cell r="C2968">
            <v>5234</v>
          </cell>
          <cell r="D2968" t="str">
            <v>PEUSA</v>
          </cell>
          <cell r="E2968">
            <v>2019</v>
          </cell>
          <cell r="F2968" t="str">
            <v>TA</v>
          </cell>
          <cell r="G2968" t="str">
            <v>RTU C.H. ANSERALL v2.0</v>
          </cell>
          <cell r="H2968" t="str">
            <v>PPAL</v>
          </cell>
          <cell r="I2968"/>
          <cell r="J2968">
            <v>0.75</v>
          </cell>
          <cell r="K2968">
            <v>0.16</v>
          </cell>
          <cell r="L2968">
            <v>0.59</v>
          </cell>
          <cell r="M2968">
            <v>0.21333333333333335</v>
          </cell>
          <cell r="N2968" t="str">
            <v>-</v>
          </cell>
          <cell r="O2968" t="str">
            <v>-</v>
          </cell>
          <cell r="P2968" t="str">
            <v>-</v>
          </cell>
          <cell r="Q2968" t="str">
            <v>TRS</v>
          </cell>
          <cell r="R2968" t="str">
            <v>-</v>
          </cell>
          <cell r="S2968" t="str">
            <v>-</v>
          </cell>
          <cell r="T2968" t="str">
            <v>-</v>
          </cell>
          <cell r="U2968">
            <v>43535</v>
          </cell>
          <cell r="V2968">
            <v>43587</v>
          </cell>
          <cell r="W2968">
            <v>43746</v>
          </cell>
          <cell r="X2968">
            <v>51</v>
          </cell>
          <cell r="Y2968">
            <v>43746</v>
          </cell>
          <cell r="Z2968">
            <v>0</v>
          </cell>
        </row>
        <row r="2969">
          <cell r="C2969">
            <v>5235</v>
          </cell>
          <cell r="D2969" t="str">
            <v>PEUSA</v>
          </cell>
          <cell r="E2969">
            <v>2019</v>
          </cell>
          <cell r="F2969" t="str">
            <v>OB</v>
          </cell>
          <cell r="G2969" t="str">
            <v>Inst. i PEM RTU C.H. ANSERALL v2.0</v>
          </cell>
          <cell r="H2969" t="str">
            <v>OF5234</v>
          </cell>
          <cell r="I2969"/>
          <cell r="J2969">
            <v>25</v>
          </cell>
          <cell r="K2969">
            <v>0</v>
          </cell>
          <cell r="L2969">
            <v>25</v>
          </cell>
          <cell r="M2969">
            <v>0</v>
          </cell>
          <cell r="N2969" t="str">
            <v>-</v>
          </cell>
          <cell r="O2969" t="str">
            <v>-</v>
          </cell>
          <cell r="P2969" t="str">
            <v>-</v>
          </cell>
          <cell r="Q2969" t="str">
            <v>TRS</v>
          </cell>
          <cell r="R2969" t="str">
            <v>-</v>
          </cell>
          <cell r="S2969" t="str">
            <v>-</v>
          </cell>
          <cell r="T2969" t="str">
            <v>-</v>
          </cell>
          <cell r="U2969">
            <v>43538</v>
          </cell>
          <cell r="V2969">
            <v>43587</v>
          </cell>
          <cell r="W2969">
            <v>43587</v>
          </cell>
          <cell r="X2969">
            <v>48</v>
          </cell>
          <cell r="Y2969"/>
          <cell r="Z2969" t="str">
            <v/>
          </cell>
        </row>
        <row r="2970">
          <cell r="C2970">
            <v>5236</v>
          </cell>
          <cell r="D2970" t="str">
            <v>PEUSA</v>
          </cell>
          <cell r="E2970">
            <v>2019</v>
          </cell>
          <cell r="F2970" t="str">
            <v>TA</v>
          </cell>
          <cell r="G2970" t="str">
            <v>RTU C.H. SANTA LLUCIA v2.0</v>
          </cell>
          <cell r="H2970" t="str">
            <v>PPAL</v>
          </cell>
          <cell r="I2970"/>
          <cell r="J2970">
            <v>0.75</v>
          </cell>
          <cell r="K2970">
            <v>1E-3</v>
          </cell>
          <cell r="L2970">
            <v>0.749</v>
          </cell>
          <cell r="M2970">
            <v>1.3333333333333333E-3</v>
          </cell>
          <cell r="N2970" t="str">
            <v>-</v>
          </cell>
          <cell r="O2970" t="str">
            <v>-</v>
          </cell>
          <cell r="P2970" t="str">
            <v>EMM</v>
          </cell>
          <cell r="Q2970" t="str">
            <v>-</v>
          </cell>
          <cell r="R2970" t="str">
            <v>-</v>
          </cell>
          <cell r="S2970" t="str">
            <v>-</v>
          </cell>
          <cell r="T2970" t="str">
            <v>-</v>
          </cell>
          <cell r="U2970">
            <v>43546</v>
          </cell>
          <cell r="V2970">
            <v>43577</v>
          </cell>
          <cell r="W2970">
            <v>43593</v>
          </cell>
          <cell r="X2970">
            <v>30</v>
          </cell>
          <cell r="Y2970">
            <v>43593</v>
          </cell>
          <cell r="Z2970">
            <v>0</v>
          </cell>
        </row>
        <row r="2971">
          <cell r="C2971">
            <v>5237</v>
          </cell>
          <cell r="D2971" t="str">
            <v>PEUSA</v>
          </cell>
          <cell r="E2971">
            <v>2019</v>
          </cell>
          <cell r="F2971" t="str">
            <v>TA</v>
          </cell>
          <cell r="G2971" t="str">
            <v>Inst. i PEM RTU C.H. SANTA LLUCIA v2.0</v>
          </cell>
          <cell r="H2971" t="str">
            <v>OF5236</v>
          </cell>
          <cell r="I2971"/>
          <cell r="J2971">
            <v>20</v>
          </cell>
          <cell r="K2971">
            <v>21.25</v>
          </cell>
          <cell r="L2971">
            <v>-1.25</v>
          </cell>
          <cell r="M2971">
            <v>1.0625</v>
          </cell>
          <cell r="N2971" t="str">
            <v>-</v>
          </cell>
          <cell r="O2971" t="str">
            <v>-</v>
          </cell>
          <cell r="P2971" t="str">
            <v>-</v>
          </cell>
          <cell r="Q2971" t="str">
            <v>TRS</v>
          </cell>
          <cell r="R2971" t="str">
            <v>-</v>
          </cell>
          <cell r="S2971" t="str">
            <v>-</v>
          </cell>
          <cell r="T2971" t="str">
            <v>-</v>
          </cell>
          <cell r="U2971">
            <v>43546</v>
          </cell>
          <cell r="V2971">
            <v>43577</v>
          </cell>
          <cell r="W2971">
            <v>43593</v>
          </cell>
          <cell r="X2971">
            <v>30</v>
          </cell>
          <cell r="Y2971">
            <v>43593</v>
          </cell>
          <cell r="Z2971">
            <v>0</v>
          </cell>
        </row>
        <row r="2972">
          <cell r="C2972">
            <v>5238</v>
          </cell>
          <cell r="D2972" t="str">
            <v>PEUSA</v>
          </cell>
          <cell r="E2972">
            <v>2019</v>
          </cell>
          <cell r="F2972" t="str">
            <v>TA</v>
          </cell>
          <cell r="G2972" t="str">
            <v>RTU C.T. RIU SANT JOAN v2.0</v>
          </cell>
          <cell r="H2972" t="str">
            <v>PPAL</v>
          </cell>
          <cell r="I2972"/>
          <cell r="J2972">
            <v>0.75</v>
          </cell>
          <cell r="K2972">
            <v>0.16</v>
          </cell>
          <cell r="L2972">
            <v>0.59</v>
          </cell>
          <cell r="M2972">
            <v>0.21333333333333335</v>
          </cell>
          <cell r="N2972" t="str">
            <v>-</v>
          </cell>
          <cell r="O2972" t="str">
            <v>-</v>
          </cell>
          <cell r="P2972" t="str">
            <v>EMM</v>
          </cell>
          <cell r="Q2972" t="str">
            <v>-</v>
          </cell>
          <cell r="R2972" t="str">
            <v>-</v>
          </cell>
          <cell r="S2972" t="str">
            <v>-</v>
          </cell>
          <cell r="T2972" t="str">
            <v>-</v>
          </cell>
          <cell r="U2972">
            <v>43546</v>
          </cell>
          <cell r="V2972">
            <v>43577</v>
          </cell>
          <cell r="W2972">
            <v>43746</v>
          </cell>
          <cell r="X2972">
            <v>30</v>
          </cell>
          <cell r="Y2972">
            <v>43746</v>
          </cell>
          <cell r="Z2972">
            <v>0</v>
          </cell>
        </row>
        <row r="2973">
          <cell r="C2973">
            <v>5239</v>
          </cell>
          <cell r="D2973" t="str">
            <v>PEUSA</v>
          </cell>
          <cell r="E2973">
            <v>2019</v>
          </cell>
          <cell r="F2973" t="str">
            <v>TA</v>
          </cell>
          <cell r="G2973" t="str">
            <v>Inst. i PEM C.T. RIU SANT JOAN v2.0</v>
          </cell>
          <cell r="H2973" t="str">
            <v>OF5238</v>
          </cell>
          <cell r="I2973"/>
          <cell r="J2973">
            <v>14</v>
          </cell>
          <cell r="K2973">
            <v>11</v>
          </cell>
          <cell r="L2973">
            <v>3</v>
          </cell>
          <cell r="M2973">
            <v>0.7857142857142857</v>
          </cell>
          <cell r="N2973" t="str">
            <v>-</v>
          </cell>
          <cell r="O2973" t="str">
            <v>-</v>
          </cell>
          <cell r="P2973" t="str">
            <v>-</v>
          </cell>
          <cell r="Q2973" t="str">
            <v>TRS</v>
          </cell>
          <cell r="R2973" t="str">
            <v>-</v>
          </cell>
          <cell r="S2973" t="str">
            <v>-</v>
          </cell>
          <cell r="T2973" t="str">
            <v>-</v>
          </cell>
          <cell r="U2973">
            <v>43546</v>
          </cell>
          <cell r="V2973">
            <v>43577</v>
          </cell>
          <cell r="W2973">
            <v>43782</v>
          </cell>
          <cell r="X2973">
            <v>30</v>
          </cell>
          <cell r="Y2973">
            <v>43782</v>
          </cell>
          <cell r="Z2973">
            <v>0</v>
          </cell>
        </row>
        <row r="2974">
          <cell r="C2974">
            <v>5240</v>
          </cell>
          <cell r="D2974" t="str">
            <v>PEUSA</v>
          </cell>
          <cell r="E2974">
            <v>2019</v>
          </cell>
          <cell r="F2974" t="str">
            <v>TA</v>
          </cell>
          <cell r="G2974" t="str">
            <v>RTU C.T. LA PRESA v2.0</v>
          </cell>
          <cell r="H2974" t="str">
            <v>PPAL</v>
          </cell>
          <cell r="I2974"/>
          <cell r="J2974">
            <v>0.75</v>
          </cell>
          <cell r="K2974">
            <v>0.16</v>
          </cell>
          <cell r="L2974">
            <v>0.59</v>
          </cell>
          <cell r="M2974">
            <v>0.21333333333333335</v>
          </cell>
          <cell r="N2974" t="str">
            <v>-</v>
          </cell>
          <cell r="O2974" t="str">
            <v>-</v>
          </cell>
          <cell r="P2974" t="str">
            <v>-</v>
          </cell>
          <cell r="Q2974" t="str">
            <v>TRS</v>
          </cell>
          <cell r="R2974" t="str">
            <v>-</v>
          </cell>
          <cell r="S2974" t="str">
            <v>-</v>
          </cell>
          <cell r="T2974" t="str">
            <v>-</v>
          </cell>
          <cell r="U2974">
            <v>43546</v>
          </cell>
          <cell r="V2974">
            <v>43577</v>
          </cell>
          <cell r="W2974">
            <v>43746</v>
          </cell>
          <cell r="X2974">
            <v>30</v>
          </cell>
          <cell r="Y2974">
            <v>43746</v>
          </cell>
          <cell r="Z2974">
            <v>0</v>
          </cell>
        </row>
        <row r="2975">
          <cell r="C2975">
            <v>5241</v>
          </cell>
          <cell r="D2975" t="str">
            <v>PEUSA</v>
          </cell>
          <cell r="E2975">
            <v>2019</v>
          </cell>
          <cell r="F2975" t="str">
            <v>TA</v>
          </cell>
          <cell r="G2975" t="str">
            <v>Inst. i PEM C.T. LA PRESA v2.0</v>
          </cell>
          <cell r="H2975" t="str">
            <v>OF5240</v>
          </cell>
          <cell r="I2975"/>
          <cell r="J2975">
            <v>17</v>
          </cell>
          <cell r="K2975">
            <v>11</v>
          </cell>
          <cell r="L2975">
            <v>6</v>
          </cell>
          <cell r="M2975">
            <v>0.6470588235294118</v>
          </cell>
          <cell r="N2975" t="str">
            <v>-</v>
          </cell>
          <cell r="O2975" t="str">
            <v>-</v>
          </cell>
          <cell r="P2975" t="str">
            <v>-</v>
          </cell>
          <cell r="Q2975" t="str">
            <v>TRS</v>
          </cell>
          <cell r="R2975" t="str">
            <v>-</v>
          </cell>
          <cell r="S2975" t="str">
            <v>-</v>
          </cell>
          <cell r="T2975" t="str">
            <v>-</v>
          </cell>
          <cell r="U2975">
            <v>43546</v>
          </cell>
          <cell r="V2975">
            <v>43577</v>
          </cell>
          <cell r="W2975">
            <v>43816</v>
          </cell>
          <cell r="X2975">
            <v>30</v>
          </cell>
          <cell r="Y2975">
            <v>43816</v>
          </cell>
          <cell r="Z2975">
            <v>0</v>
          </cell>
        </row>
        <row r="2976">
          <cell r="C2976">
            <v>5242</v>
          </cell>
          <cell r="D2976" t="str">
            <v>PEUSA</v>
          </cell>
          <cell r="E2976">
            <v>2019</v>
          </cell>
          <cell r="F2976" t="str">
            <v>TA</v>
          </cell>
          <cell r="G2976" t="str">
            <v>RTU C.R. SANTA LLUCIA v1.0</v>
          </cell>
          <cell r="H2976" t="str">
            <v>PPAL</v>
          </cell>
          <cell r="I2976"/>
          <cell r="J2976">
            <v>1.5</v>
          </cell>
          <cell r="K2976">
            <v>0.08</v>
          </cell>
          <cell r="L2976">
            <v>1.42</v>
          </cell>
          <cell r="M2976">
            <v>5.3333333333333337E-2</v>
          </cell>
          <cell r="N2976" t="str">
            <v>-</v>
          </cell>
          <cell r="O2976" t="str">
            <v>-</v>
          </cell>
          <cell r="P2976" t="str">
            <v>EMM</v>
          </cell>
          <cell r="Q2976" t="str">
            <v>-</v>
          </cell>
          <cell r="R2976" t="str">
            <v>-</v>
          </cell>
          <cell r="S2976" t="str">
            <v>-</v>
          </cell>
          <cell r="T2976" t="str">
            <v>-</v>
          </cell>
          <cell r="U2976">
            <v>43550</v>
          </cell>
          <cell r="V2976">
            <v>43588</v>
          </cell>
          <cell r="W2976">
            <v>43593</v>
          </cell>
          <cell r="X2976">
            <v>37</v>
          </cell>
          <cell r="Y2976">
            <v>43593</v>
          </cell>
          <cell r="Z2976">
            <v>0</v>
          </cell>
        </row>
        <row r="2977">
          <cell r="C2977">
            <v>5243</v>
          </cell>
          <cell r="D2977" t="str">
            <v>PEUSA</v>
          </cell>
          <cell r="E2977">
            <v>2019</v>
          </cell>
          <cell r="F2977" t="str">
            <v>TA</v>
          </cell>
          <cell r="G2977" t="str">
            <v>Inst. i PEM RTU C.R. SANTA LLUCIA v1.0</v>
          </cell>
          <cell r="H2977" t="str">
            <v>OF5242</v>
          </cell>
          <cell r="I2977"/>
          <cell r="J2977">
            <v>20</v>
          </cell>
          <cell r="K2977">
            <v>14</v>
          </cell>
          <cell r="L2977">
            <v>6</v>
          </cell>
          <cell r="M2977">
            <v>0.7</v>
          </cell>
          <cell r="N2977" t="str">
            <v>-</v>
          </cell>
          <cell r="O2977" t="str">
            <v>-</v>
          </cell>
          <cell r="P2977" t="str">
            <v>-</v>
          </cell>
          <cell r="Q2977" t="str">
            <v>TRS</v>
          </cell>
          <cell r="R2977" t="str">
            <v>-</v>
          </cell>
          <cell r="S2977" t="str">
            <v>-</v>
          </cell>
          <cell r="T2977" t="str">
            <v>-</v>
          </cell>
          <cell r="U2977">
            <v>43550</v>
          </cell>
          <cell r="V2977">
            <v>43588</v>
          </cell>
          <cell r="W2977">
            <v>43593</v>
          </cell>
          <cell r="X2977">
            <v>37</v>
          </cell>
          <cell r="Y2977">
            <v>43593</v>
          </cell>
          <cell r="Z2977">
            <v>0</v>
          </cell>
        </row>
        <row r="2978">
          <cell r="C2978">
            <v>5244</v>
          </cell>
          <cell r="D2978" t="str">
            <v>SITEL</v>
          </cell>
          <cell r="E2978">
            <v>2019</v>
          </cell>
          <cell r="F2978" t="str">
            <v>TA</v>
          </cell>
          <cell r="G2978" t="str">
            <v>1 x Manguera COM ETHERNET (3mts)</v>
          </cell>
          <cell r="H2978" t="str">
            <v>OF5242</v>
          </cell>
          <cell r="I2978"/>
          <cell r="J2978">
            <v>0.33</v>
          </cell>
          <cell r="K2978">
            <v>0.24</v>
          </cell>
          <cell r="L2978">
            <v>9.0000000000000024E-2</v>
          </cell>
          <cell r="M2978">
            <v>0.72727272727272718</v>
          </cell>
          <cell r="N2978" t="str">
            <v>-</v>
          </cell>
          <cell r="O2978" t="str">
            <v>-</v>
          </cell>
          <cell r="P2978" t="str">
            <v>EMM</v>
          </cell>
          <cell r="Q2978" t="str">
            <v>-</v>
          </cell>
          <cell r="R2978" t="str">
            <v>-</v>
          </cell>
          <cell r="S2978" t="str">
            <v>-</v>
          </cell>
          <cell r="T2978" t="str">
            <v>-</v>
          </cell>
          <cell r="U2978">
            <v>43550</v>
          </cell>
          <cell r="V2978">
            <v>43588</v>
          </cell>
          <cell r="W2978">
            <v>43588</v>
          </cell>
          <cell r="X2978">
            <v>37</v>
          </cell>
          <cell r="Y2978">
            <v>43585</v>
          </cell>
          <cell r="Z2978">
            <v>-3</v>
          </cell>
        </row>
        <row r="2979">
          <cell r="C2979"/>
          <cell r="D2979"/>
          <cell r="E2979"/>
          <cell r="F2979"/>
          <cell r="G2979"/>
          <cell r="H2979"/>
          <cell r="I2979"/>
          <cell r="J2979">
            <v>267.73999999999995</v>
          </cell>
          <cell r="K2979">
            <v>381.84200000000004</v>
          </cell>
          <cell r="L2979">
            <v>-114.10200000000009</v>
          </cell>
          <cell r="M2979"/>
          <cell r="N2979"/>
          <cell r="O2979"/>
          <cell r="P2979"/>
          <cell r="Q2979"/>
          <cell r="R2979"/>
          <cell r="S2979"/>
          <cell r="T2979"/>
          <cell r="U2979"/>
          <cell r="V2979"/>
          <cell r="W2979"/>
          <cell r="X2979"/>
          <cell r="Y2979"/>
          <cell r="Z2979">
            <v>453</v>
          </cell>
        </row>
        <row r="2980">
          <cell r="M2980"/>
          <cell r="N2980"/>
          <cell r="O2980"/>
          <cell r="P2980"/>
          <cell r="Q2980"/>
          <cell r="R2980"/>
          <cell r="S2980"/>
          <cell r="T2980"/>
          <cell r="U2980"/>
          <cell r="V2980"/>
          <cell r="W2980"/>
          <cell r="X2980"/>
          <cell r="Y2980"/>
          <cell r="Z2980"/>
        </row>
        <row r="2981">
          <cell r="D2981"/>
          <cell r="E2981"/>
          <cell r="F2981"/>
          <cell r="G2981"/>
          <cell r="H2981"/>
          <cell r="I2981"/>
          <cell r="J2981"/>
          <cell r="K2981"/>
          <cell r="M2981"/>
          <cell r="N2981"/>
          <cell r="O2981"/>
          <cell r="P2981"/>
          <cell r="Q2981"/>
          <cell r="R2981"/>
          <cell r="S2981"/>
          <cell r="T2981"/>
          <cell r="U2981"/>
          <cell r="V2981"/>
          <cell r="W2981"/>
          <cell r="X2981"/>
          <cell r="Y2981"/>
          <cell r="Z2981"/>
        </row>
        <row r="2982">
          <cell r="D2982"/>
          <cell r="E2982"/>
          <cell r="F2982"/>
          <cell r="G2982"/>
          <cell r="H2982"/>
          <cell r="I2982"/>
          <cell r="J2982"/>
          <cell r="K2982"/>
          <cell r="N2982" t="str">
            <v>APROVISIONAMENTS</v>
          </cell>
          <cell r="O2982" t="str">
            <v>ADMINISTRACIO</v>
          </cell>
          <cell r="P2982" t="str">
            <v>OPERACIONS</v>
          </cell>
          <cell r="Q2982" t="str">
            <v>IMPLEMENTACIO</v>
          </cell>
          <cell r="R2982" t="str">
            <v>DESENVOLUPAMENT</v>
          </cell>
          <cell r="S2982" t="str">
            <v>COMERCIAL</v>
          </cell>
          <cell r="T2982" t="str">
            <v>CONSUL.TELCOMUNIC.</v>
          </cell>
          <cell r="U2982"/>
          <cell r="Z2982"/>
        </row>
        <row r="2983">
          <cell r="N2983"/>
          <cell r="O2983"/>
          <cell r="P2983"/>
          <cell r="Q2983"/>
          <cell r="R2983"/>
          <cell r="S2983"/>
          <cell r="T2983"/>
          <cell r="U2983"/>
          <cell r="Z2983"/>
        </row>
        <row r="2984">
          <cell r="N2984"/>
          <cell r="O2984"/>
          <cell r="P2984"/>
          <cell r="Q2984"/>
          <cell r="R2984"/>
          <cell r="S2984"/>
          <cell r="T2984"/>
          <cell r="U2984"/>
          <cell r="Z2984"/>
        </row>
        <row r="2985">
          <cell r="N2985"/>
          <cell r="O2985"/>
          <cell r="P2985"/>
          <cell r="Q2985"/>
          <cell r="R2985"/>
          <cell r="S2985"/>
          <cell r="T2985"/>
          <cell r="U2985"/>
          <cell r="Z2985"/>
        </row>
        <row r="2986">
          <cell r="E2986"/>
          <cell r="F2986"/>
          <cell r="G2986"/>
          <cell r="H2986"/>
          <cell r="I2986"/>
          <cell r="J2986"/>
          <cell r="K2986"/>
          <cell r="L2986"/>
          <cell r="M2986"/>
          <cell r="N2986"/>
          <cell r="O2986"/>
          <cell r="P2986"/>
          <cell r="Q2986"/>
          <cell r="R2986"/>
          <cell r="S2986"/>
          <cell r="T2986"/>
          <cell r="U2986"/>
          <cell r="Z2986"/>
        </row>
        <row r="2987">
          <cell r="E2987" t="str">
            <v>Projectes (EXTERNS) en curs 2.019</v>
          </cell>
          <cell r="F2987"/>
          <cell r="G2987"/>
          <cell r="H2987"/>
          <cell r="I2987"/>
          <cell r="J2987"/>
          <cell r="K2987"/>
          <cell r="L2987"/>
          <cell r="M2987"/>
          <cell r="N2987"/>
          <cell r="O2987"/>
          <cell r="P2987"/>
          <cell r="Q2987"/>
          <cell r="R2987"/>
          <cell r="S2987"/>
          <cell r="T2987"/>
          <cell r="U2987"/>
          <cell r="Z2987"/>
        </row>
        <row r="2988">
          <cell r="N2988"/>
          <cell r="O2988"/>
          <cell r="P2988"/>
          <cell r="Q2988"/>
          <cell r="R2988"/>
          <cell r="S2988"/>
          <cell r="T2988"/>
          <cell r="U2988"/>
          <cell r="Z2988"/>
        </row>
        <row r="2989">
          <cell r="C2989"/>
          <cell r="D2989"/>
          <cell r="E2989"/>
          <cell r="F2989"/>
          <cell r="G2989"/>
          <cell r="H2989"/>
          <cell r="I2989"/>
          <cell r="J2989"/>
          <cell r="K2989"/>
          <cell r="L2989"/>
          <cell r="M2989"/>
          <cell r="N2989"/>
          <cell r="O2989"/>
          <cell r="P2989"/>
          <cell r="Q2989"/>
          <cell r="R2989"/>
          <cell r="S2989"/>
          <cell r="T2989"/>
          <cell r="U2989"/>
          <cell r="V2989"/>
          <cell r="W2989"/>
          <cell r="X2989"/>
          <cell r="Y2989"/>
          <cell r="Z2989"/>
        </row>
        <row r="2990">
          <cell r="C2990" t="str">
            <v>OF</v>
          </cell>
          <cell r="D2990" t="str">
            <v>CLIENT</v>
          </cell>
          <cell r="E2990" t="str">
            <v>ANY</v>
          </cell>
          <cell r="F2990" t="str">
            <v>STATUS</v>
          </cell>
          <cell r="G2990" t="str">
            <v>PROJECTE</v>
          </cell>
          <cell r="H2990" t="str">
            <v>TIPUS OF o DEPENDENCIA</v>
          </cell>
          <cell r="I2990"/>
          <cell r="J2990" t="str">
            <v>PREV</v>
          </cell>
          <cell r="K2990" t="str">
            <v>TOTAL</v>
          </cell>
          <cell r="L2990" t="str">
            <v>DESV</v>
          </cell>
          <cell r="M2990" t="str">
            <v>AVANÇ</v>
          </cell>
          <cell r="N2990" t="str">
            <v>DPT. IMPLICATS</v>
          </cell>
          <cell r="O2990"/>
          <cell r="P2990"/>
          <cell r="Q2990"/>
          <cell r="R2990"/>
          <cell r="S2990"/>
          <cell r="T2990"/>
          <cell r="U2990" t="str">
            <v>DATA</v>
          </cell>
          <cell r="V2990" t="str">
            <v>DATA</v>
          </cell>
          <cell r="W2990" t="str">
            <v>DATA</v>
          </cell>
          <cell r="X2990" t="str">
            <v>DURADA</v>
          </cell>
          <cell r="Y2990" t="str">
            <v>DATA</v>
          </cell>
          <cell r="Z2990" t="str">
            <v>DESVIAC.</v>
          </cell>
        </row>
        <row r="2991">
          <cell r="C2991"/>
          <cell r="D2991"/>
          <cell r="E2991"/>
          <cell r="F2991"/>
          <cell r="G2991"/>
          <cell r="H2991"/>
          <cell r="I2991"/>
          <cell r="J2991"/>
          <cell r="K2991" t="str">
            <v>REAL</v>
          </cell>
          <cell r="L2991"/>
          <cell r="M2991"/>
          <cell r="N2991"/>
          <cell r="O2991"/>
          <cell r="P2991"/>
          <cell r="Q2991"/>
          <cell r="R2991"/>
          <cell r="S2991"/>
          <cell r="T2991"/>
          <cell r="U2991" t="str">
            <v>INICI</v>
          </cell>
          <cell r="V2991" t="str">
            <v>ENTREGA</v>
          </cell>
          <cell r="W2991" t="str">
            <v>REVISADA</v>
          </cell>
          <cell r="X2991"/>
          <cell r="Y2991" t="str">
            <v>ACCEP.</v>
          </cell>
          <cell r="Z2991"/>
        </row>
        <row r="2992">
          <cell r="C2992"/>
          <cell r="D2992"/>
          <cell r="E2992"/>
          <cell r="F2992"/>
          <cell r="G2992"/>
          <cell r="H2992"/>
          <cell r="I2992"/>
          <cell r="J2992"/>
          <cell r="K2992"/>
          <cell r="L2992"/>
          <cell r="M2992"/>
          <cell r="N2992"/>
          <cell r="O2992"/>
          <cell r="P2992"/>
          <cell r="Q2992"/>
          <cell r="R2992"/>
          <cell r="S2992"/>
          <cell r="T2992"/>
          <cell r="U2992"/>
          <cell r="V2992"/>
          <cell r="W2992"/>
          <cell r="X2992"/>
          <cell r="Y2992"/>
          <cell r="Z2992"/>
        </row>
        <row r="2993">
          <cell r="C2993">
            <v>5245</v>
          </cell>
          <cell r="D2993" t="str">
            <v>EOSPIT</v>
          </cell>
          <cell r="E2993">
            <v>2019</v>
          </cell>
          <cell r="F2993" t="str">
            <v>TA</v>
          </cell>
          <cell r="G2993" t="str">
            <v>Reparacio CAP32-48 n/s 308-2018</v>
          </cell>
          <cell r="H2993" t="str">
            <v>IND</v>
          </cell>
          <cell r="I2993"/>
          <cell r="J2993">
            <v>4</v>
          </cell>
          <cell r="K2993">
            <v>4.43</v>
          </cell>
          <cell r="L2993">
            <v>-0.42999999999999972</v>
          </cell>
          <cell r="M2993">
            <v>1.1074999999999999</v>
          </cell>
          <cell r="N2993" t="str">
            <v>-</v>
          </cell>
          <cell r="O2993" t="str">
            <v>-</v>
          </cell>
          <cell r="P2993" t="str">
            <v>EMM</v>
          </cell>
          <cell r="Q2993" t="str">
            <v>-</v>
          </cell>
          <cell r="R2993" t="str">
            <v>-</v>
          </cell>
          <cell r="S2993" t="str">
            <v>-</v>
          </cell>
          <cell r="T2993" t="str">
            <v>-</v>
          </cell>
          <cell r="U2993">
            <v>43563</v>
          </cell>
          <cell r="V2993">
            <v>43584</v>
          </cell>
          <cell r="W2993">
            <v>43584</v>
          </cell>
          <cell r="X2993">
            <v>21</v>
          </cell>
          <cell r="Y2993">
            <v>43584</v>
          </cell>
          <cell r="Z2993">
            <v>0</v>
          </cell>
        </row>
        <row r="2994">
          <cell r="C2994">
            <v>5246</v>
          </cell>
          <cell r="D2994" t="str">
            <v>EOSPIT</v>
          </cell>
          <cell r="E2994">
            <v>2019</v>
          </cell>
          <cell r="F2994" t="str">
            <v>TA</v>
          </cell>
          <cell r="G2994" t="str">
            <v>Reparacio Modul DISTRAC</v>
          </cell>
          <cell r="H2994" t="str">
            <v>IND</v>
          </cell>
          <cell r="I2994"/>
          <cell r="J2994">
            <v>1</v>
          </cell>
          <cell r="K2994">
            <v>1.01</v>
          </cell>
          <cell r="L2994">
            <v>-1.0000000000000009E-2</v>
          </cell>
          <cell r="M2994">
            <v>1.01</v>
          </cell>
          <cell r="N2994" t="str">
            <v>-</v>
          </cell>
          <cell r="O2994" t="str">
            <v>-</v>
          </cell>
          <cell r="P2994" t="str">
            <v>EMM</v>
          </cell>
          <cell r="Q2994" t="str">
            <v>-</v>
          </cell>
          <cell r="R2994" t="str">
            <v>-</v>
          </cell>
          <cell r="S2994" t="str">
            <v>-</v>
          </cell>
          <cell r="T2994" t="str">
            <v>-</v>
          </cell>
          <cell r="U2994">
            <v>43563</v>
          </cell>
          <cell r="V2994">
            <v>43584</v>
          </cell>
          <cell r="W2994">
            <v>43584</v>
          </cell>
          <cell r="X2994">
            <v>21</v>
          </cell>
          <cell r="Y2994">
            <v>43584</v>
          </cell>
          <cell r="Z2994">
            <v>0</v>
          </cell>
        </row>
        <row r="2995">
          <cell r="C2995">
            <v>5247</v>
          </cell>
          <cell r="D2995" t="str">
            <v>EOSPIT</v>
          </cell>
          <cell r="E2995">
            <v>2019</v>
          </cell>
          <cell r="F2995" t="str">
            <v>TA</v>
          </cell>
          <cell r="G2995" t="str">
            <v>Reparacio Modul DISTRAC n/s 68-2013</v>
          </cell>
          <cell r="H2995" t="str">
            <v>IND</v>
          </cell>
          <cell r="I2995"/>
          <cell r="J2995">
            <v>1</v>
          </cell>
          <cell r="K2995">
            <v>0.85</v>
          </cell>
          <cell r="L2995">
            <v>0.15000000000000002</v>
          </cell>
          <cell r="M2995">
            <v>0.85</v>
          </cell>
          <cell r="N2995" t="str">
            <v>-</v>
          </cell>
          <cell r="O2995" t="str">
            <v>-</v>
          </cell>
          <cell r="P2995" t="str">
            <v>EMM</v>
          </cell>
          <cell r="Q2995" t="str">
            <v>-</v>
          </cell>
          <cell r="R2995" t="str">
            <v>-</v>
          </cell>
          <cell r="S2995" t="str">
            <v>-</v>
          </cell>
          <cell r="T2995" t="str">
            <v>-</v>
          </cell>
          <cell r="U2995">
            <v>43563</v>
          </cell>
          <cell r="V2995">
            <v>43584</v>
          </cell>
          <cell r="W2995">
            <v>43584</v>
          </cell>
          <cell r="X2995">
            <v>21</v>
          </cell>
          <cell r="Y2995">
            <v>43584</v>
          </cell>
          <cell r="Z2995">
            <v>0</v>
          </cell>
        </row>
        <row r="2996">
          <cell r="C2996">
            <v>5248</v>
          </cell>
          <cell r="D2996" t="str">
            <v>EOSPIT</v>
          </cell>
          <cell r="E2996">
            <v>2019</v>
          </cell>
          <cell r="F2996" t="str">
            <v>TA</v>
          </cell>
          <cell r="G2996" t="str">
            <v>Reparacio CAP32-48 n/s 60-2017</v>
          </cell>
          <cell r="H2996" t="str">
            <v>IND</v>
          </cell>
          <cell r="I2996"/>
          <cell r="J2996">
            <v>3</v>
          </cell>
          <cell r="K2996">
            <v>2.2599999999999998</v>
          </cell>
          <cell r="L2996">
            <v>0.74000000000000021</v>
          </cell>
          <cell r="M2996">
            <v>0.7533333333333333</v>
          </cell>
          <cell r="N2996" t="str">
            <v>-</v>
          </cell>
          <cell r="O2996" t="str">
            <v>-</v>
          </cell>
          <cell r="P2996" t="str">
            <v>EMM</v>
          </cell>
          <cell r="Q2996" t="str">
            <v>-</v>
          </cell>
          <cell r="R2996" t="str">
            <v>-</v>
          </cell>
          <cell r="S2996" t="str">
            <v>-</v>
          </cell>
          <cell r="T2996" t="str">
            <v>-</v>
          </cell>
          <cell r="U2996">
            <v>43563</v>
          </cell>
          <cell r="V2996">
            <v>43584</v>
          </cell>
          <cell r="W2996">
            <v>43584</v>
          </cell>
          <cell r="X2996">
            <v>21</v>
          </cell>
          <cell r="Y2996">
            <v>43584</v>
          </cell>
          <cell r="Z2996">
            <v>0</v>
          </cell>
        </row>
        <row r="2997">
          <cell r="C2997">
            <v>5249</v>
          </cell>
          <cell r="D2997" t="str">
            <v>EOSPIT</v>
          </cell>
          <cell r="E2997">
            <v>2019</v>
          </cell>
          <cell r="F2997" t="str">
            <v>TA</v>
          </cell>
          <cell r="G2997" t="str">
            <v>Reparacio CAP32-48 n/s 496-2015</v>
          </cell>
          <cell r="H2997" t="str">
            <v>IND</v>
          </cell>
          <cell r="I2997"/>
          <cell r="J2997">
            <v>3</v>
          </cell>
          <cell r="K2997">
            <v>2.1800000000000002</v>
          </cell>
          <cell r="L2997">
            <v>0.81999999999999984</v>
          </cell>
          <cell r="M2997">
            <v>0.72666666666666668</v>
          </cell>
          <cell r="N2997" t="str">
            <v>-</v>
          </cell>
          <cell r="O2997" t="str">
            <v>-</v>
          </cell>
          <cell r="P2997" t="str">
            <v>EMM</v>
          </cell>
          <cell r="Q2997" t="str">
            <v>-</v>
          </cell>
          <cell r="R2997" t="str">
            <v>-</v>
          </cell>
          <cell r="S2997" t="str">
            <v>-</v>
          </cell>
          <cell r="T2997" t="str">
            <v>-</v>
          </cell>
          <cell r="U2997">
            <v>43563</v>
          </cell>
          <cell r="V2997">
            <v>43584</v>
          </cell>
          <cell r="W2997">
            <v>43584</v>
          </cell>
          <cell r="X2997">
            <v>21</v>
          </cell>
          <cell r="Y2997">
            <v>43584</v>
          </cell>
          <cell r="Z2997">
            <v>0</v>
          </cell>
        </row>
        <row r="2998">
          <cell r="C2998">
            <v>5250</v>
          </cell>
          <cell r="D2998" t="str">
            <v>MOELCU</v>
          </cell>
          <cell r="E2998">
            <v>2019</v>
          </cell>
          <cell r="F2998" t="str">
            <v>TA</v>
          </cell>
          <cell r="G2998" t="str">
            <v>RTU C.T. LA RAMBLA v1.0</v>
          </cell>
          <cell r="H2998" t="str">
            <v>PPAL</v>
          </cell>
          <cell r="I2998"/>
          <cell r="J2998">
            <v>2.25</v>
          </cell>
          <cell r="K2998">
            <v>3.05</v>
          </cell>
          <cell r="L2998">
            <v>-0.79999999999999982</v>
          </cell>
          <cell r="M2998">
            <v>1.3555555555555554</v>
          </cell>
          <cell r="N2998" t="str">
            <v>-</v>
          </cell>
          <cell r="O2998" t="str">
            <v>-</v>
          </cell>
          <cell r="P2998" t="str">
            <v>-</v>
          </cell>
          <cell r="Q2998" t="str">
            <v>JMG</v>
          </cell>
          <cell r="R2998" t="str">
            <v>-</v>
          </cell>
          <cell r="S2998" t="str">
            <v>-</v>
          </cell>
          <cell r="T2998" t="str">
            <v>-</v>
          </cell>
          <cell r="U2998">
            <v>43557</v>
          </cell>
          <cell r="V2998">
            <v>43616</v>
          </cell>
          <cell r="W2998">
            <v>43616</v>
          </cell>
          <cell r="X2998">
            <v>59</v>
          </cell>
          <cell r="Y2998">
            <v>43767</v>
          </cell>
          <cell r="Z2998">
            <v>149</v>
          </cell>
        </row>
        <row r="2999">
          <cell r="C2999">
            <v>5251</v>
          </cell>
          <cell r="D2999" t="str">
            <v>MOELCU</v>
          </cell>
          <cell r="E2999">
            <v>2019</v>
          </cell>
          <cell r="F2999" t="str">
            <v>TA</v>
          </cell>
          <cell r="G2999" t="str">
            <v>Inst. y PEM RTU C.T. LA RAMBLA v1.0</v>
          </cell>
          <cell r="H2999" t="str">
            <v>OF5250</v>
          </cell>
          <cell r="I2999"/>
          <cell r="J2999">
            <v>9.75</v>
          </cell>
          <cell r="K2999">
            <v>10.5</v>
          </cell>
          <cell r="L2999">
            <v>-0.75</v>
          </cell>
          <cell r="M2999">
            <v>1.0769230769230769</v>
          </cell>
          <cell r="N2999" t="str">
            <v>-</v>
          </cell>
          <cell r="O2999" t="str">
            <v>-</v>
          </cell>
          <cell r="P2999" t="str">
            <v>-</v>
          </cell>
          <cell r="Q2999" t="str">
            <v>JMG</v>
          </cell>
          <cell r="R2999" t="str">
            <v>-</v>
          </cell>
          <cell r="S2999" t="str">
            <v>-</v>
          </cell>
          <cell r="T2999" t="str">
            <v>-</v>
          </cell>
          <cell r="U2999">
            <v>43557</v>
          </cell>
          <cell r="V2999">
            <v>43616</v>
          </cell>
          <cell r="W2999">
            <v>43616</v>
          </cell>
          <cell r="X2999">
            <v>59</v>
          </cell>
          <cell r="Y2999">
            <v>43768</v>
          </cell>
          <cell r="Z2999">
            <v>150</v>
          </cell>
        </row>
        <row r="3000">
          <cell r="C3000">
            <v>5252</v>
          </cell>
          <cell r="D3000" t="str">
            <v>MOELCU</v>
          </cell>
          <cell r="E3000">
            <v>2019</v>
          </cell>
          <cell r="F3000" t="str">
            <v>TA</v>
          </cell>
          <cell r="G3000" t="str">
            <v>RTU C.T. ACULA v1.0</v>
          </cell>
          <cell r="H3000" t="str">
            <v>PPAL</v>
          </cell>
          <cell r="I3000"/>
          <cell r="J3000">
            <v>2.25</v>
          </cell>
          <cell r="K3000">
            <v>2.52</v>
          </cell>
          <cell r="L3000">
            <v>-0.27</v>
          </cell>
          <cell r="M3000">
            <v>1.1200000000000001</v>
          </cell>
          <cell r="N3000" t="str">
            <v>-</v>
          </cell>
          <cell r="O3000" t="str">
            <v>-</v>
          </cell>
          <cell r="P3000" t="str">
            <v>-</v>
          </cell>
          <cell r="Q3000" t="str">
            <v>TRS</v>
          </cell>
          <cell r="R3000" t="str">
            <v>-</v>
          </cell>
          <cell r="S3000" t="str">
            <v>-</v>
          </cell>
          <cell r="T3000" t="str">
            <v>-</v>
          </cell>
          <cell r="U3000">
            <v>43557</v>
          </cell>
          <cell r="V3000">
            <v>43616</v>
          </cell>
          <cell r="W3000">
            <v>43816</v>
          </cell>
          <cell r="X3000">
            <v>59</v>
          </cell>
          <cell r="Y3000">
            <v>43816</v>
          </cell>
          <cell r="Z3000">
            <v>0</v>
          </cell>
        </row>
        <row r="3001">
          <cell r="C3001">
            <v>5253</v>
          </cell>
          <cell r="D3001" t="str">
            <v>MOELCU</v>
          </cell>
          <cell r="E3001">
            <v>2019</v>
          </cell>
          <cell r="F3001" t="str">
            <v>TA</v>
          </cell>
          <cell r="G3001" t="str">
            <v>Inst. y PEM RTU C.T. ACULA v1.0</v>
          </cell>
          <cell r="H3001" t="str">
            <v>OF5252</v>
          </cell>
          <cell r="I3001"/>
          <cell r="J3001">
            <v>9.75</v>
          </cell>
          <cell r="K3001">
            <v>5.5</v>
          </cell>
          <cell r="L3001">
            <v>4.25</v>
          </cell>
          <cell r="M3001">
            <v>0.5641025641025641</v>
          </cell>
          <cell r="N3001" t="str">
            <v>-</v>
          </cell>
          <cell r="O3001" t="str">
            <v>-</v>
          </cell>
          <cell r="P3001" t="str">
            <v>-</v>
          </cell>
          <cell r="Q3001" t="str">
            <v>TRS</v>
          </cell>
          <cell r="R3001" t="str">
            <v>-</v>
          </cell>
          <cell r="S3001" t="str">
            <v>-</v>
          </cell>
          <cell r="T3001" t="str">
            <v>-</v>
          </cell>
          <cell r="U3001">
            <v>43557</v>
          </cell>
          <cell r="V3001">
            <v>43616</v>
          </cell>
          <cell r="W3001">
            <v>43817</v>
          </cell>
          <cell r="X3001">
            <v>59</v>
          </cell>
          <cell r="Y3001">
            <v>43817</v>
          </cell>
          <cell r="Z3001">
            <v>0</v>
          </cell>
        </row>
        <row r="3002">
          <cell r="C3002">
            <v>5254</v>
          </cell>
          <cell r="D3002" t="str">
            <v>ORMAZA</v>
          </cell>
          <cell r="E3002">
            <v>2019</v>
          </cell>
          <cell r="F3002" t="str">
            <v>TA</v>
          </cell>
          <cell r="G3002" t="str">
            <v>CC SCADA TEDIS.Net GARCIA UNZUETA v1.0</v>
          </cell>
          <cell r="H3002" t="str">
            <v>PPAL</v>
          </cell>
          <cell r="I3002">
            <v>4</v>
          </cell>
          <cell r="J3002">
            <v>30</v>
          </cell>
          <cell r="K3002">
            <v>10.5</v>
          </cell>
          <cell r="L3002">
            <v>19.5</v>
          </cell>
          <cell r="M3002">
            <v>0.35</v>
          </cell>
          <cell r="N3002" t="str">
            <v>-</v>
          </cell>
          <cell r="O3002" t="str">
            <v>-</v>
          </cell>
          <cell r="P3002" t="str">
            <v>-</v>
          </cell>
          <cell r="Q3002" t="str">
            <v>JMG</v>
          </cell>
          <cell r="R3002" t="str">
            <v>-</v>
          </cell>
          <cell r="S3002" t="str">
            <v>-</v>
          </cell>
          <cell r="T3002" t="str">
            <v>-</v>
          </cell>
          <cell r="U3002">
            <v>43558</v>
          </cell>
          <cell r="V3002">
            <v>43616</v>
          </cell>
          <cell r="W3002">
            <v>43895</v>
          </cell>
          <cell r="X3002">
            <v>58</v>
          </cell>
          <cell r="Y3002">
            <v>43895</v>
          </cell>
          <cell r="Z3002">
            <v>0</v>
          </cell>
        </row>
        <row r="3003">
          <cell r="C3003">
            <v>5255</v>
          </cell>
          <cell r="D3003" t="str">
            <v>ORMAZA</v>
          </cell>
          <cell r="E3003">
            <v>2019</v>
          </cell>
          <cell r="F3003" t="str">
            <v>TA</v>
          </cell>
          <cell r="G3003" t="str">
            <v>Inst y PEM CC SCADA TEDIS.Net GARCIA UNZUETA v1.0</v>
          </cell>
          <cell r="H3003" t="str">
            <v>OF5254</v>
          </cell>
          <cell r="I3003">
            <v>4</v>
          </cell>
          <cell r="J3003">
            <v>16</v>
          </cell>
          <cell r="K3003">
            <v>25.25</v>
          </cell>
          <cell r="L3003">
            <v>-9.25</v>
          </cell>
          <cell r="M3003">
            <v>1.578125</v>
          </cell>
          <cell r="N3003" t="str">
            <v>-</v>
          </cell>
          <cell r="O3003" t="str">
            <v>-</v>
          </cell>
          <cell r="P3003" t="str">
            <v>-</v>
          </cell>
          <cell r="Q3003" t="str">
            <v>JMG</v>
          </cell>
          <cell r="R3003" t="str">
            <v>-</v>
          </cell>
          <cell r="S3003" t="str">
            <v>-</v>
          </cell>
          <cell r="T3003" t="str">
            <v>-</v>
          </cell>
          <cell r="U3003">
            <v>43558</v>
          </cell>
          <cell r="V3003">
            <v>43616</v>
          </cell>
          <cell r="W3003">
            <v>44029</v>
          </cell>
          <cell r="X3003">
            <v>58</v>
          </cell>
          <cell r="Y3003">
            <v>44029</v>
          </cell>
          <cell r="Z3003">
            <v>0</v>
          </cell>
        </row>
        <row r="3004">
          <cell r="C3004">
            <v>5256</v>
          </cell>
          <cell r="D3004" t="str">
            <v>SITEL</v>
          </cell>
          <cell r="E3004">
            <v>2019</v>
          </cell>
          <cell r="F3004" t="str">
            <v>TA</v>
          </cell>
          <cell r="G3004" t="str">
            <v>1 x Manguera COM PC - MODEM GSM</v>
          </cell>
          <cell r="H3004" t="str">
            <v>OF5254</v>
          </cell>
          <cell r="I3004">
            <v>6</v>
          </cell>
          <cell r="J3004">
            <v>0.32</v>
          </cell>
          <cell r="K3004">
            <v>0.41</v>
          </cell>
          <cell r="L3004">
            <v>-8.9999999999999969E-2</v>
          </cell>
          <cell r="M3004">
            <v>1.28125</v>
          </cell>
          <cell r="N3004" t="str">
            <v>-</v>
          </cell>
          <cell r="O3004" t="str">
            <v>-</v>
          </cell>
          <cell r="P3004" t="str">
            <v>EMM</v>
          </cell>
          <cell r="Q3004" t="str">
            <v>-</v>
          </cell>
          <cell r="R3004" t="str">
            <v>-</v>
          </cell>
          <cell r="S3004" t="str">
            <v>-</v>
          </cell>
          <cell r="T3004" t="str">
            <v>-</v>
          </cell>
          <cell r="U3004">
            <v>43558</v>
          </cell>
          <cell r="V3004">
            <v>43616</v>
          </cell>
          <cell r="W3004">
            <v>43616</v>
          </cell>
          <cell r="X3004">
            <v>58</v>
          </cell>
          <cell r="Y3004">
            <v>43594</v>
          </cell>
          <cell r="Z3004">
            <v>-21</v>
          </cell>
        </row>
        <row r="3005">
          <cell r="C3005">
            <v>5257</v>
          </cell>
          <cell r="D3005" t="str">
            <v>EOSPIT</v>
          </cell>
          <cell r="E3005">
            <v>2019</v>
          </cell>
          <cell r="F3005" t="str">
            <v>TA</v>
          </cell>
          <cell r="G3005" t="str">
            <v>RTU S.E. EL VILLAR v2.0</v>
          </cell>
          <cell r="H3005" t="str">
            <v>PPAL</v>
          </cell>
          <cell r="I3005">
            <v>6</v>
          </cell>
          <cell r="J3005">
            <v>6</v>
          </cell>
          <cell r="K3005">
            <v>6.92</v>
          </cell>
          <cell r="L3005">
            <v>-0.91999999999999993</v>
          </cell>
          <cell r="M3005">
            <v>1.1533333333333333</v>
          </cell>
          <cell r="N3005" t="str">
            <v>-</v>
          </cell>
          <cell r="O3005" t="str">
            <v>-</v>
          </cell>
          <cell r="P3005" t="str">
            <v>-</v>
          </cell>
          <cell r="Q3005" t="str">
            <v>JMG</v>
          </cell>
          <cell r="R3005" t="str">
            <v>-</v>
          </cell>
          <cell r="S3005" t="str">
            <v>-</v>
          </cell>
          <cell r="T3005" t="str">
            <v>-</v>
          </cell>
          <cell r="U3005">
            <v>43560</v>
          </cell>
          <cell r="V3005">
            <v>43616</v>
          </cell>
          <cell r="W3005">
            <v>43616</v>
          </cell>
          <cell r="X3005">
            <v>56</v>
          </cell>
          <cell r="Y3005">
            <v>43682</v>
          </cell>
          <cell r="Z3005">
            <v>65</v>
          </cell>
        </row>
        <row r="3006">
          <cell r="C3006">
            <v>5258</v>
          </cell>
          <cell r="D3006" t="str">
            <v>EOSPIT</v>
          </cell>
          <cell r="E3006">
            <v>2019</v>
          </cell>
          <cell r="F3006" t="str">
            <v>TA</v>
          </cell>
          <cell r="G3006" t="str">
            <v>Generacio BB.DD. RTU S.E. EL VILLAR v2.0</v>
          </cell>
          <cell r="H3006" t="str">
            <v>OF5257</v>
          </cell>
          <cell r="I3006"/>
          <cell r="J3006">
            <v>26</v>
          </cell>
          <cell r="K3006">
            <v>28.75</v>
          </cell>
          <cell r="L3006">
            <v>-2.75</v>
          </cell>
          <cell r="M3006">
            <v>1.1057692307692308</v>
          </cell>
          <cell r="N3006" t="str">
            <v>-</v>
          </cell>
          <cell r="O3006" t="str">
            <v>-</v>
          </cell>
          <cell r="P3006" t="str">
            <v>-</v>
          </cell>
          <cell r="Q3006" t="str">
            <v>JMG</v>
          </cell>
          <cell r="R3006" t="str">
            <v>-</v>
          </cell>
          <cell r="S3006" t="str">
            <v>-</v>
          </cell>
          <cell r="T3006" t="str">
            <v>-</v>
          </cell>
          <cell r="U3006">
            <v>43560</v>
          </cell>
          <cell r="V3006">
            <v>43616</v>
          </cell>
          <cell r="W3006">
            <v>43956</v>
          </cell>
          <cell r="X3006">
            <v>56</v>
          </cell>
          <cell r="Y3006">
            <v>43956</v>
          </cell>
          <cell r="Z3006">
            <v>0</v>
          </cell>
        </row>
        <row r="3007">
          <cell r="C3007">
            <v>5259</v>
          </cell>
          <cell r="D3007" t="str">
            <v>ELDICE</v>
          </cell>
          <cell r="E3007">
            <v>2019</v>
          </cell>
          <cell r="F3007" t="str">
            <v>TA</v>
          </cell>
          <cell r="G3007" t="str">
            <v>Inst. i PEM RTU C.T. FARINERA v2.0</v>
          </cell>
          <cell r="H3007" t="str">
            <v>IND</v>
          </cell>
          <cell r="I3007"/>
          <cell r="J3007">
            <v>4</v>
          </cell>
          <cell r="K3007">
            <v>4.33</v>
          </cell>
          <cell r="L3007">
            <v>-0.33000000000000007</v>
          </cell>
          <cell r="M3007">
            <v>1.0825</v>
          </cell>
          <cell r="N3007" t="str">
            <v>-</v>
          </cell>
          <cell r="O3007" t="str">
            <v>-</v>
          </cell>
          <cell r="P3007" t="str">
            <v>-</v>
          </cell>
          <cell r="Q3007" t="str">
            <v>JMG</v>
          </cell>
          <cell r="R3007" t="str">
            <v>-</v>
          </cell>
          <cell r="S3007" t="str">
            <v>-</v>
          </cell>
          <cell r="T3007" t="str">
            <v>-</v>
          </cell>
          <cell r="U3007">
            <v>43591</v>
          </cell>
          <cell r="V3007">
            <v>43616</v>
          </cell>
          <cell r="W3007">
            <v>43616</v>
          </cell>
          <cell r="X3007">
            <v>25</v>
          </cell>
          <cell r="Y3007">
            <v>43602</v>
          </cell>
          <cell r="Z3007">
            <v>-13</v>
          </cell>
        </row>
        <row r="3008">
          <cell r="C3008">
            <v>5260</v>
          </cell>
          <cell r="D3008" t="str">
            <v>ELDICE</v>
          </cell>
          <cell r="E3008">
            <v>2019</v>
          </cell>
          <cell r="F3008" t="str">
            <v>TA</v>
          </cell>
          <cell r="G3008" t="str">
            <v>Inst. i PEM RTU C.T. CAN BUENOS v1.0</v>
          </cell>
          <cell r="H3008" t="str">
            <v>IND</v>
          </cell>
          <cell r="I3008"/>
          <cell r="J3008">
            <v>12</v>
          </cell>
          <cell r="K3008">
            <v>12.83</v>
          </cell>
          <cell r="L3008">
            <v>-0.83000000000000007</v>
          </cell>
          <cell r="M3008">
            <v>1.0691666666666666</v>
          </cell>
          <cell r="N3008" t="str">
            <v>-</v>
          </cell>
          <cell r="O3008" t="str">
            <v>-</v>
          </cell>
          <cell r="P3008" t="str">
            <v>-</v>
          </cell>
          <cell r="Q3008" t="str">
            <v>JMG</v>
          </cell>
          <cell r="R3008" t="str">
            <v>-</v>
          </cell>
          <cell r="S3008" t="str">
            <v>-</v>
          </cell>
          <cell r="T3008" t="str">
            <v>-</v>
          </cell>
          <cell r="U3008">
            <v>43591</v>
          </cell>
          <cell r="V3008">
            <v>43616</v>
          </cell>
          <cell r="W3008">
            <v>43616</v>
          </cell>
          <cell r="X3008">
            <v>25</v>
          </cell>
          <cell r="Y3008">
            <v>43592</v>
          </cell>
          <cell r="Z3008">
            <v>-23</v>
          </cell>
        </row>
        <row r="3009">
          <cell r="C3009">
            <v>5261</v>
          </cell>
          <cell r="D3009" t="str">
            <v>SITEL</v>
          </cell>
          <cell r="E3009">
            <v>2019</v>
          </cell>
          <cell r="F3009" t="str">
            <v>TA</v>
          </cell>
          <cell r="G3009" t="str">
            <v>2 x Manguera COM CAP32 - MOXA nPort-5110</v>
          </cell>
          <cell r="H3009" t="str">
            <v>OF5259</v>
          </cell>
          <cell r="I3009"/>
          <cell r="J3009">
            <v>0.65999999999999992</v>
          </cell>
          <cell r="K3009">
            <v>0.66</v>
          </cell>
          <cell r="L3009">
            <v>0</v>
          </cell>
          <cell r="M3009">
            <v>1.0000000000000002</v>
          </cell>
          <cell r="N3009" t="str">
            <v>-</v>
          </cell>
          <cell r="O3009" t="str">
            <v>-</v>
          </cell>
          <cell r="P3009" t="str">
            <v>EMM</v>
          </cell>
          <cell r="Q3009" t="str">
            <v>-</v>
          </cell>
          <cell r="R3009" t="str">
            <v>-</v>
          </cell>
          <cell r="S3009" t="str">
            <v>-</v>
          </cell>
          <cell r="T3009" t="str">
            <v>-</v>
          </cell>
          <cell r="U3009">
            <v>43591</v>
          </cell>
          <cell r="V3009">
            <v>43595</v>
          </cell>
          <cell r="W3009">
            <v>43595</v>
          </cell>
          <cell r="X3009">
            <v>4</v>
          </cell>
          <cell r="Y3009">
            <v>43592</v>
          </cell>
          <cell r="Z3009">
            <v>-3</v>
          </cell>
        </row>
        <row r="3010">
          <cell r="C3010">
            <v>5262</v>
          </cell>
          <cell r="D3010" t="str">
            <v>SITEL</v>
          </cell>
          <cell r="E3010">
            <v>2019</v>
          </cell>
          <cell r="F3010" t="str">
            <v>TA</v>
          </cell>
          <cell r="G3010" t="str">
            <v>1 x Manguera COM CAP32 - MODEM RADIO</v>
          </cell>
          <cell r="H3010" t="str">
            <v>OF5257</v>
          </cell>
          <cell r="I3010"/>
          <cell r="J3010">
            <v>0.32</v>
          </cell>
          <cell r="K3010">
            <v>0.5</v>
          </cell>
          <cell r="L3010">
            <v>-0.18</v>
          </cell>
          <cell r="M3010">
            <v>1.5625</v>
          </cell>
          <cell r="N3010" t="str">
            <v>-</v>
          </cell>
          <cell r="O3010" t="str">
            <v>-</v>
          </cell>
          <cell r="P3010" t="str">
            <v>EMM</v>
          </cell>
          <cell r="Q3010" t="str">
            <v>-</v>
          </cell>
          <cell r="R3010" t="str">
            <v>-</v>
          </cell>
          <cell r="S3010" t="str">
            <v>-</v>
          </cell>
          <cell r="T3010" t="str">
            <v>-</v>
          </cell>
          <cell r="U3010">
            <v>43560</v>
          </cell>
          <cell r="V3010">
            <v>43616</v>
          </cell>
          <cell r="W3010">
            <v>43616</v>
          </cell>
          <cell r="X3010">
            <v>56</v>
          </cell>
          <cell r="Y3010">
            <v>43602</v>
          </cell>
          <cell r="Z3010">
            <v>-13</v>
          </cell>
        </row>
        <row r="3011">
          <cell r="C3011">
            <v>5263</v>
          </cell>
          <cell r="D3011" t="str">
            <v>SITEL</v>
          </cell>
          <cell r="E3011">
            <v>2019</v>
          </cell>
          <cell r="F3011" t="str">
            <v>TA</v>
          </cell>
          <cell r="G3011" t="str">
            <v>1 x Manguera COM CAP32 - MODEM RTC</v>
          </cell>
          <cell r="H3011" t="str">
            <v>OF5257</v>
          </cell>
          <cell r="I3011"/>
          <cell r="J3011">
            <v>0.32</v>
          </cell>
          <cell r="K3011">
            <v>0.5</v>
          </cell>
          <cell r="L3011">
            <v>-0.18</v>
          </cell>
          <cell r="M3011">
            <v>1.5625</v>
          </cell>
          <cell r="N3011" t="str">
            <v>-</v>
          </cell>
          <cell r="O3011" t="str">
            <v>-</v>
          </cell>
          <cell r="P3011" t="str">
            <v>EMM</v>
          </cell>
          <cell r="Q3011" t="str">
            <v>-</v>
          </cell>
          <cell r="R3011" t="str">
            <v>-</v>
          </cell>
          <cell r="S3011" t="str">
            <v>-</v>
          </cell>
          <cell r="T3011" t="str">
            <v>-</v>
          </cell>
          <cell r="U3011">
            <v>43560</v>
          </cell>
          <cell r="V3011">
            <v>43616</v>
          </cell>
          <cell r="W3011">
            <v>43616</v>
          </cell>
          <cell r="X3011">
            <v>56</v>
          </cell>
          <cell r="Y3011">
            <v>43602</v>
          </cell>
          <cell r="Z3011">
            <v>-13</v>
          </cell>
        </row>
        <row r="3012">
          <cell r="C3012">
            <v>5264</v>
          </cell>
          <cell r="D3012" t="str">
            <v>SITEL</v>
          </cell>
          <cell r="E3012">
            <v>2019</v>
          </cell>
          <cell r="F3012" t="str">
            <v>TA</v>
          </cell>
          <cell r="G3012" t="str">
            <v>1 x Manguera COM CAP32 - nPort 5110</v>
          </cell>
          <cell r="H3012" t="str">
            <v>OF5250</v>
          </cell>
          <cell r="I3012"/>
          <cell r="J3012">
            <v>0.5</v>
          </cell>
          <cell r="K3012">
            <v>0.5</v>
          </cell>
          <cell r="L3012">
            <v>0</v>
          </cell>
          <cell r="M3012">
            <v>1</v>
          </cell>
          <cell r="N3012" t="str">
            <v>-</v>
          </cell>
          <cell r="O3012" t="str">
            <v>-</v>
          </cell>
          <cell r="P3012" t="str">
            <v>EMM</v>
          </cell>
          <cell r="Q3012" t="str">
            <v>-</v>
          </cell>
          <cell r="R3012" t="str">
            <v>-</v>
          </cell>
          <cell r="S3012" t="str">
            <v>-</v>
          </cell>
          <cell r="T3012" t="str">
            <v>-</v>
          </cell>
          <cell r="U3012">
            <v>43594</v>
          </cell>
          <cell r="V3012">
            <v>43594</v>
          </cell>
          <cell r="W3012">
            <v>43594</v>
          </cell>
          <cell r="X3012">
            <v>0</v>
          </cell>
          <cell r="Y3012">
            <v>43594</v>
          </cell>
          <cell r="Z3012">
            <v>0</v>
          </cell>
        </row>
        <row r="3013">
          <cell r="C3013">
            <v>5265</v>
          </cell>
          <cell r="D3013" t="str">
            <v>SITEL</v>
          </cell>
          <cell r="E3013">
            <v>2019</v>
          </cell>
          <cell r="F3013" t="str">
            <v>TA</v>
          </cell>
          <cell r="G3013" t="str">
            <v>1 x Manguera COM MODEM FSK - GM340</v>
          </cell>
          <cell r="H3013" t="str">
            <v>OF5252</v>
          </cell>
          <cell r="I3013"/>
          <cell r="J3013">
            <v>0.5</v>
          </cell>
          <cell r="K3013">
            <v>0.57999999999999996</v>
          </cell>
          <cell r="L3013">
            <v>-7.999999999999996E-2</v>
          </cell>
          <cell r="M3013">
            <v>1.1599999999999999</v>
          </cell>
          <cell r="N3013" t="str">
            <v>-</v>
          </cell>
          <cell r="O3013" t="str">
            <v>-</v>
          </cell>
          <cell r="P3013" t="str">
            <v>EMM</v>
          </cell>
          <cell r="Q3013" t="str">
            <v>-</v>
          </cell>
          <cell r="R3013" t="str">
            <v>-</v>
          </cell>
          <cell r="S3013" t="str">
            <v>-</v>
          </cell>
          <cell r="T3013" t="str">
            <v>-</v>
          </cell>
          <cell r="U3013">
            <v>43594</v>
          </cell>
          <cell r="V3013">
            <v>43594</v>
          </cell>
          <cell r="W3013">
            <v>43594</v>
          </cell>
          <cell r="X3013">
            <v>0</v>
          </cell>
          <cell r="Y3013">
            <v>43594</v>
          </cell>
          <cell r="Z3013">
            <v>0</v>
          </cell>
        </row>
        <row r="3014">
          <cell r="C3014">
            <v>5266</v>
          </cell>
          <cell r="D3014" t="str">
            <v>SITEL</v>
          </cell>
          <cell r="E3014">
            <v>2019</v>
          </cell>
          <cell r="F3014" t="str">
            <v>TA</v>
          </cell>
          <cell r="G3014" t="str">
            <v>1 x Manguera COM CAP32 - MODEM FSK</v>
          </cell>
          <cell r="H3014" t="str">
            <v>OF5252</v>
          </cell>
          <cell r="I3014"/>
          <cell r="J3014">
            <v>0.5</v>
          </cell>
          <cell r="K3014">
            <v>0.5</v>
          </cell>
          <cell r="L3014">
            <v>0</v>
          </cell>
          <cell r="M3014">
            <v>1</v>
          </cell>
          <cell r="N3014" t="str">
            <v>-</v>
          </cell>
          <cell r="O3014" t="str">
            <v>-</v>
          </cell>
          <cell r="P3014" t="str">
            <v>EMM</v>
          </cell>
          <cell r="Q3014" t="str">
            <v>-</v>
          </cell>
          <cell r="R3014" t="str">
            <v>-</v>
          </cell>
          <cell r="S3014" t="str">
            <v>-</v>
          </cell>
          <cell r="T3014" t="str">
            <v>-</v>
          </cell>
          <cell r="U3014">
            <v>43594</v>
          </cell>
          <cell r="V3014">
            <v>43594</v>
          </cell>
          <cell r="W3014">
            <v>43594</v>
          </cell>
          <cell r="X3014">
            <v>0</v>
          </cell>
          <cell r="Y3014">
            <v>43594</v>
          </cell>
          <cell r="Z3014">
            <v>0</v>
          </cell>
        </row>
        <row r="3015">
          <cell r="C3015">
            <v>5267</v>
          </cell>
          <cell r="D3015" t="str">
            <v>EUROTR</v>
          </cell>
          <cell r="E3015">
            <v>2019</v>
          </cell>
          <cell r="F3015" t="str">
            <v>TA</v>
          </cell>
          <cell r="G3015" t="str">
            <v>300 x Placa NOXON Rev.3</v>
          </cell>
          <cell r="H3015" t="str">
            <v>IND</v>
          </cell>
          <cell r="I3015"/>
          <cell r="J3015">
            <v>20</v>
          </cell>
          <cell r="K3015">
            <v>18.739999999999998</v>
          </cell>
          <cell r="L3015">
            <v>1.2600000000000016</v>
          </cell>
          <cell r="M3015">
            <v>0.93699999999999994</v>
          </cell>
          <cell r="N3015" t="str">
            <v>-</v>
          </cell>
          <cell r="O3015" t="str">
            <v>-</v>
          </cell>
          <cell r="P3015" t="str">
            <v>EMM</v>
          </cell>
          <cell r="Q3015" t="str">
            <v>-</v>
          </cell>
          <cell r="R3015" t="str">
            <v>-</v>
          </cell>
          <cell r="S3015" t="str">
            <v>-</v>
          </cell>
          <cell r="T3015" t="str">
            <v>-</v>
          </cell>
          <cell r="U3015">
            <v>43563</v>
          </cell>
          <cell r="V3015">
            <v>43616</v>
          </cell>
          <cell r="W3015">
            <v>43616</v>
          </cell>
          <cell r="X3015">
            <v>53</v>
          </cell>
          <cell r="Y3015">
            <v>43608</v>
          </cell>
          <cell r="Z3015">
            <v>-7</v>
          </cell>
        </row>
        <row r="3016">
          <cell r="C3016">
            <v>5268</v>
          </cell>
          <cell r="D3016" t="str">
            <v>EYPESA</v>
          </cell>
          <cell r="E3016">
            <v>2019</v>
          </cell>
          <cell r="F3016" t="str">
            <v>TA</v>
          </cell>
          <cell r="G3016" t="str">
            <v>Re-Instal.lacio Aplicatius SW SCADA EYPESA (Terminal Remot IP v6.0)</v>
          </cell>
          <cell r="H3016" t="str">
            <v>IND</v>
          </cell>
          <cell r="I3016"/>
          <cell r="J3016">
            <v>5</v>
          </cell>
          <cell r="K3016">
            <v>4.5</v>
          </cell>
          <cell r="L3016">
            <v>0.5</v>
          </cell>
          <cell r="M3016">
            <v>0.9</v>
          </cell>
          <cell r="N3016" t="str">
            <v>-</v>
          </cell>
          <cell r="O3016" t="str">
            <v>-</v>
          </cell>
          <cell r="P3016" t="str">
            <v>-</v>
          </cell>
          <cell r="Q3016" t="str">
            <v>TRS</v>
          </cell>
          <cell r="R3016" t="str">
            <v>-</v>
          </cell>
          <cell r="S3016" t="str">
            <v>-</v>
          </cell>
          <cell r="T3016" t="str">
            <v>-</v>
          </cell>
          <cell r="U3016">
            <v>43566</v>
          </cell>
          <cell r="V3016">
            <v>43616</v>
          </cell>
          <cell r="W3016">
            <v>43616</v>
          </cell>
          <cell r="X3016">
            <v>50</v>
          </cell>
          <cell r="Y3016">
            <v>43600</v>
          </cell>
          <cell r="Z3016">
            <v>-15</v>
          </cell>
        </row>
        <row r="3017">
          <cell r="C3017">
            <v>5269</v>
          </cell>
          <cell r="D3017" t="str">
            <v>ORMAZA</v>
          </cell>
          <cell r="E3017">
            <v>2019</v>
          </cell>
          <cell r="F3017" t="str">
            <v>TA</v>
          </cell>
          <cell r="G3017" t="str">
            <v>CC SCADA  S.CABRERA v4.2</v>
          </cell>
          <cell r="H3017" t="str">
            <v>OF4947</v>
          </cell>
          <cell r="I3017"/>
          <cell r="J3017">
            <v>5</v>
          </cell>
          <cell r="K3017">
            <v>6.5</v>
          </cell>
          <cell r="L3017">
            <v>-1.5</v>
          </cell>
          <cell r="M3017">
            <v>1.3</v>
          </cell>
          <cell r="N3017" t="str">
            <v>-</v>
          </cell>
          <cell r="O3017" t="str">
            <v>-</v>
          </cell>
          <cell r="P3017" t="str">
            <v>-</v>
          </cell>
          <cell r="Q3017" t="str">
            <v>JMG</v>
          </cell>
          <cell r="R3017" t="str">
            <v>-</v>
          </cell>
          <cell r="S3017" t="str">
            <v>-</v>
          </cell>
          <cell r="T3017" t="str">
            <v>-</v>
          </cell>
          <cell r="U3017">
            <v>43572</v>
          </cell>
          <cell r="V3017">
            <v>43616</v>
          </cell>
          <cell r="W3017">
            <v>44090</v>
          </cell>
          <cell r="X3017">
            <v>44</v>
          </cell>
          <cell r="Y3017">
            <v>44090</v>
          </cell>
          <cell r="Z3017">
            <v>0</v>
          </cell>
        </row>
        <row r="3018">
          <cell r="C3018">
            <v>5270</v>
          </cell>
          <cell r="D3018" t="str">
            <v>JOSFER</v>
          </cell>
          <cell r="E3018">
            <v>2019</v>
          </cell>
          <cell r="F3018" t="str">
            <v>TA</v>
          </cell>
          <cell r="G3018" t="str">
            <v>CC SCADA TEDIS.Net J.FERRE v1.1</v>
          </cell>
          <cell r="H3018" t="str">
            <v>IND</v>
          </cell>
          <cell r="I3018"/>
          <cell r="J3018">
            <v>20</v>
          </cell>
          <cell r="K3018">
            <v>9</v>
          </cell>
          <cell r="L3018">
            <v>11</v>
          </cell>
          <cell r="M3018">
            <v>0.45</v>
          </cell>
          <cell r="N3018" t="str">
            <v>-</v>
          </cell>
          <cell r="O3018" t="str">
            <v>-</v>
          </cell>
          <cell r="P3018" t="str">
            <v>-</v>
          </cell>
          <cell r="Q3018" t="str">
            <v>JMG</v>
          </cell>
          <cell r="R3018" t="str">
            <v>-</v>
          </cell>
          <cell r="S3018" t="str">
            <v>-</v>
          </cell>
          <cell r="T3018" t="str">
            <v>-</v>
          </cell>
          <cell r="U3018">
            <v>43577</v>
          </cell>
          <cell r="V3018">
            <v>43616</v>
          </cell>
          <cell r="W3018">
            <v>43616</v>
          </cell>
          <cell r="X3018">
            <v>39</v>
          </cell>
          <cell r="Y3018">
            <v>43609</v>
          </cell>
          <cell r="Z3018">
            <v>-6</v>
          </cell>
        </row>
        <row r="3019">
          <cell r="C3019">
            <v>5271</v>
          </cell>
          <cell r="D3019" t="str">
            <v>LERELE</v>
          </cell>
          <cell r="E3019">
            <v>2019</v>
          </cell>
          <cell r="F3019" t="str">
            <v>TA</v>
          </cell>
          <cell r="G3019" t="str">
            <v>CC SCADA TEDIS.Net LERSA v1.0</v>
          </cell>
          <cell r="H3019" t="str">
            <v>IND</v>
          </cell>
          <cell r="I3019"/>
          <cell r="J3019">
            <v>102</v>
          </cell>
          <cell r="K3019">
            <v>85.25</v>
          </cell>
          <cell r="L3019">
            <v>16.75</v>
          </cell>
          <cell r="M3019">
            <v>0.83578431372549022</v>
          </cell>
          <cell r="N3019" t="str">
            <v>-</v>
          </cell>
          <cell r="O3019" t="str">
            <v>-</v>
          </cell>
          <cell r="P3019" t="str">
            <v>-</v>
          </cell>
          <cell r="Q3019" t="str">
            <v>JMG</v>
          </cell>
          <cell r="R3019" t="str">
            <v>-</v>
          </cell>
          <cell r="S3019" t="str">
            <v>-</v>
          </cell>
          <cell r="T3019" t="str">
            <v>-</v>
          </cell>
          <cell r="U3019">
            <v>43581</v>
          </cell>
          <cell r="V3019">
            <v>43728</v>
          </cell>
          <cell r="W3019">
            <v>43803</v>
          </cell>
          <cell r="X3019">
            <v>144</v>
          </cell>
          <cell r="Y3019">
            <v>43803</v>
          </cell>
          <cell r="Z3019">
            <v>0</v>
          </cell>
        </row>
        <row r="3020">
          <cell r="C3020">
            <v>5272</v>
          </cell>
          <cell r="D3020" t="str">
            <v>GASELE</v>
          </cell>
          <cell r="E3020">
            <v>2019</v>
          </cell>
          <cell r="F3020" t="str">
            <v>TA</v>
          </cell>
          <cell r="G3020" t="str">
            <v>MANTENIMENT CC SCADA TEDIS.Net GASELEC 01/05/2.019 - 30/04/2.020</v>
          </cell>
          <cell r="H3020" t="str">
            <v>IND</v>
          </cell>
          <cell r="I3020"/>
          <cell r="J3020">
            <v>26</v>
          </cell>
          <cell r="K3020">
            <v>30.5</v>
          </cell>
          <cell r="L3020">
            <v>-4.5</v>
          </cell>
          <cell r="M3020">
            <v>1.1730769230769231</v>
          </cell>
          <cell r="N3020" t="str">
            <v>-</v>
          </cell>
          <cell r="O3020" t="str">
            <v>-</v>
          </cell>
          <cell r="P3020" t="str">
            <v>-</v>
          </cell>
          <cell r="Q3020" t="str">
            <v>JMG</v>
          </cell>
          <cell r="R3020" t="str">
            <v>-</v>
          </cell>
          <cell r="S3020" t="str">
            <v>-</v>
          </cell>
          <cell r="T3020" t="str">
            <v>-</v>
          </cell>
          <cell r="U3020">
            <v>43586</v>
          </cell>
          <cell r="V3020">
            <v>43951</v>
          </cell>
          <cell r="W3020">
            <v>43951</v>
          </cell>
          <cell r="X3020">
            <v>359</v>
          </cell>
          <cell r="Y3020">
            <v>43951</v>
          </cell>
          <cell r="Z3020">
            <v>0</v>
          </cell>
        </row>
        <row r="3021">
          <cell r="C3021">
            <v>5273</v>
          </cell>
          <cell r="D3021" t="str">
            <v>ASESER</v>
          </cell>
          <cell r="E3021">
            <v>2019</v>
          </cell>
          <cell r="F3021" t="str">
            <v>TA</v>
          </cell>
          <cell r="G3021" t="str">
            <v>SW CS ASEME SERVICIOS v13.0</v>
          </cell>
          <cell r="H3021" t="str">
            <v>IND</v>
          </cell>
          <cell r="I3021"/>
          <cell r="J3021">
            <v>109</v>
          </cell>
          <cell r="K3021">
            <v>145.75</v>
          </cell>
          <cell r="L3021">
            <v>-36.75</v>
          </cell>
          <cell r="M3021">
            <v>1.3371559633027523</v>
          </cell>
          <cell r="N3021" t="str">
            <v>-</v>
          </cell>
          <cell r="O3021" t="str">
            <v>-</v>
          </cell>
          <cell r="P3021" t="str">
            <v>-</v>
          </cell>
          <cell r="Q3021" t="str">
            <v>TRS</v>
          </cell>
          <cell r="R3021" t="str">
            <v>-</v>
          </cell>
          <cell r="S3021" t="str">
            <v>-</v>
          </cell>
          <cell r="T3021" t="str">
            <v>-</v>
          </cell>
          <cell r="U3021">
            <v>43585</v>
          </cell>
          <cell r="V3021">
            <v>43616</v>
          </cell>
          <cell r="W3021">
            <v>43832</v>
          </cell>
          <cell r="X3021">
            <v>30</v>
          </cell>
          <cell r="Y3021">
            <v>43832</v>
          </cell>
          <cell r="Z3021">
            <v>0</v>
          </cell>
        </row>
        <row r="3022">
          <cell r="C3022"/>
          <cell r="D3022"/>
          <cell r="E3022"/>
          <cell r="F3022"/>
          <cell r="G3022"/>
          <cell r="H3022"/>
          <cell r="I3022"/>
          <cell r="J3022">
            <v>420.12</v>
          </cell>
          <cell r="K3022">
            <v>424.77</v>
          </cell>
          <cell r="L3022">
            <v>-4.6499999999999773</v>
          </cell>
          <cell r="M3022"/>
          <cell r="N3022"/>
          <cell r="O3022"/>
          <cell r="P3022"/>
          <cell r="Q3022"/>
          <cell r="R3022"/>
          <cell r="S3022"/>
          <cell r="T3022"/>
          <cell r="U3022"/>
          <cell r="V3022"/>
          <cell r="W3022"/>
          <cell r="X3022"/>
          <cell r="Y3022"/>
          <cell r="Z3022">
            <v>250</v>
          </cell>
        </row>
        <row r="3023">
          <cell r="M3023"/>
          <cell r="N3023"/>
          <cell r="O3023"/>
          <cell r="P3023"/>
          <cell r="Q3023"/>
          <cell r="R3023"/>
          <cell r="S3023"/>
          <cell r="T3023"/>
          <cell r="U3023"/>
          <cell r="V3023"/>
          <cell r="W3023"/>
          <cell r="X3023"/>
          <cell r="Y3023"/>
          <cell r="Z3023"/>
        </row>
        <row r="3024">
          <cell r="D3024"/>
          <cell r="E3024"/>
          <cell r="F3024"/>
          <cell r="G3024"/>
          <cell r="H3024"/>
          <cell r="I3024"/>
          <cell r="J3024"/>
          <cell r="K3024"/>
          <cell r="M3024"/>
          <cell r="N3024"/>
          <cell r="O3024"/>
          <cell r="P3024"/>
          <cell r="Q3024"/>
          <cell r="R3024"/>
          <cell r="S3024"/>
          <cell r="T3024"/>
          <cell r="U3024"/>
          <cell r="V3024"/>
          <cell r="W3024"/>
          <cell r="X3024"/>
          <cell r="Y3024"/>
          <cell r="Z3024"/>
        </row>
        <row r="3025">
          <cell r="D3025"/>
          <cell r="E3025"/>
          <cell r="F3025"/>
          <cell r="G3025"/>
          <cell r="H3025"/>
          <cell r="I3025"/>
          <cell r="J3025"/>
          <cell r="K3025"/>
          <cell r="N3025" t="str">
            <v>APROVISIONAMENTS</v>
          </cell>
          <cell r="O3025" t="str">
            <v>ADMINISTRACIO</v>
          </cell>
          <cell r="P3025" t="str">
            <v>OPERACIONS</v>
          </cell>
          <cell r="Q3025" t="str">
            <v>IMPLEMENTACIO</v>
          </cell>
          <cell r="R3025" t="str">
            <v>DESENVOLUPAMENT</v>
          </cell>
          <cell r="S3025" t="str">
            <v>COMERCIAL</v>
          </cell>
          <cell r="T3025" t="str">
            <v>CONSUL.TELCOMUNIC.</v>
          </cell>
          <cell r="U3025"/>
          <cell r="Z3025"/>
        </row>
        <row r="3026">
          <cell r="N3026"/>
          <cell r="O3026"/>
          <cell r="P3026"/>
          <cell r="Q3026"/>
          <cell r="R3026"/>
          <cell r="S3026"/>
          <cell r="T3026"/>
          <cell r="U3026"/>
          <cell r="Z3026"/>
        </row>
        <row r="3027">
          <cell r="N3027"/>
          <cell r="O3027"/>
          <cell r="P3027"/>
          <cell r="Q3027"/>
          <cell r="R3027"/>
          <cell r="S3027"/>
          <cell r="T3027"/>
          <cell r="U3027"/>
          <cell r="Z3027"/>
        </row>
        <row r="3028">
          <cell r="N3028"/>
          <cell r="O3028"/>
          <cell r="P3028"/>
          <cell r="Q3028"/>
          <cell r="R3028"/>
          <cell r="S3028"/>
          <cell r="T3028"/>
          <cell r="U3028"/>
          <cell r="Z3028"/>
        </row>
        <row r="3029">
          <cell r="E3029"/>
          <cell r="F3029"/>
          <cell r="G3029"/>
          <cell r="H3029"/>
          <cell r="I3029"/>
          <cell r="J3029"/>
          <cell r="K3029"/>
          <cell r="L3029"/>
          <cell r="M3029"/>
          <cell r="N3029"/>
          <cell r="O3029"/>
          <cell r="P3029"/>
          <cell r="Q3029"/>
          <cell r="R3029"/>
          <cell r="S3029"/>
          <cell r="T3029"/>
          <cell r="U3029"/>
          <cell r="Z3029"/>
        </row>
        <row r="3030">
          <cell r="E3030" t="str">
            <v>Projectes (EXTERNS) en curs 2.019</v>
          </cell>
          <cell r="F3030"/>
          <cell r="G3030"/>
          <cell r="H3030"/>
          <cell r="I3030"/>
          <cell r="J3030"/>
          <cell r="K3030"/>
          <cell r="L3030"/>
          <cell r="M3030"/>
          <cell r="N3030"/>
          <cell r="O3030"/>
          <cell r="P3030"/>
          <cell r="Q3030"/>
          <cell r="R3030"/>
          <cell r="S3030"/>
          <cell r="T3030"/>
          <cell r="U3030"/>
          <cell r="Z3030"/>
        </row>
        <row r="3031">
          <cell r="N3031"/>
          <cell r="O3031"/>
          <cell r="P3031"/>
          <cell r="Q3031"/>
          <cell r="R3031"/>
          <cell r="S3031"/>
          <cell r="T3031"/>
          <cell r="U3031"/>
          <cell r="Z3031"/>
        </row>
        <row r="3032">
          <cell r="C3032"/>
          <cell r="D3032"/>
          <cell r="E3032"/>
          <cell r="F3032"/>
          <cell r="G3032"/>
          <cell r="H3032"/>
          <cell r="I3032"/>
          <cell r="J3032"/>
          <cell r="K3032"/>
          <cell r="L3032"/>
          <cell r="M3032"/>
          <cell r="N3032"/>
          <cell r="O3032"/>
          <cell r="P3032"/>
          <cell r="Q3032"/>
          <cell r="R3032"/>
          <cell r="S3032"/>
          <cell r="T3032"/>
          <cell r="U3032"/>
          <cell r="V3032"/>
          <cell r="W3032"/>
          <cell r="X3032"/>
          <cell r="Y3032"/>
          <cell r="Z3032"/>
        </row>
        <row r="3033">
          <cell r="C3033" t="str">
            <v>OF</v>
          </cell>
          <cell r="D3033" t="str">
            <v>CLIENT</v>
          </cell>
          <cell r="E3033" t="str">
            <v>ANY</v>
          </cell>
          <cell r="F3033" t="str">
            <v>STATUS</v>
          </cell>
          <cell r="G3033" t="str">
            <v>PROJECTE</v>
          </cell>
          <cell r="H3033" t="str">
            <v>TIPUS OF o DEPENDENCIA</v>
          </cell>
          <cell r="I3033"/>
          <cell r="J3033" t="str">
            <v>PREV</v>
          </cell>
          <cell r="K3033" t="str">
            <v>TOTAL</v>
          </cell>
          <cell r="L3033" t="str">
            <v>DESV</v>
          </cell>
          <cell r="M3033" t="str">
            <v>AVANÇ</v>
          </cell>
          <cell r="N3033" t="str">
            <v>DPT. IMPLICATS</v>
          </cell>
          <cell r="O3033"/>
          <cell r="P3033"/>
          <cell r="Q3033"/>
          <cell r="R3033"/>
          <cell r="S3033"/>
          <cell r="T3033"/>
          <cell r="U3033" t="str">
            <v>DATA</v>
          </cell>
          <cell r="V3033" t="str">
            <v>DATA</v>
          </cell>
          <cell r="W3033" t="str">
            <v>DATA</v>
          </cell>
          <cell r="X3033" t="str">
            <v>DURADA</v>
          </cell>
          <cell r="Y3033" t="str">
            <v>DATA</v>
          </cell>
          <cell r="Z3033" t="str">
            <v>DESVIAC.</v>
          </cell>
        </row>
        <row r="3034">
          <cell r="C3034"/>
          <cell r="D3034"/>
          <cell r="E3034"/>
          <cell r="F3034"/>
          <cell r="G3034"/>
          <cell r="H3034"/>
          <cell r="I3034"/>
          <cell r="J3034"/>
          <cell r="K3034" t="str">
            <v>REAL</v>
          </cell>
          <cell r="L3034"/>
          <cell r="M3034"/>
          <cell r="N3034"/>
          <cell r="O3034"/>
          <cell r="P3034"/>
          <cell r="Q3034"/>
          <cell r="R3034"/>
          <cell r="S3034"/>
          <cell r="T3034"/>
          <cell r="U3034" t="str">
            <v>INICI</v>
          </cell>
          <cell r="V3034" t="str">
            <v>ENTREGA</v>
          </cell>
          <cell r="W3034" t="str">
            <v>REVISADA</v>
          </cell>
          <cell r="X3034"/>
          <cell r="Y3034" t="str">
            <v>ACCEP.</v>
          </cell>
          <cell r="Z3034"/>
        </row>
        <row r="3035">
          <cell r="C3035"/>
          <cell r="D3035"/>
          <cell r="E3035"/>
          <cell r="F3035"/>
          <cell r="G3035"/>
          <cell r="H3035"/>
          <cell r="I3035"/>
          <cell r="J3035"/>
          <cell r="K3035"/>
          <cell r="L3035"/>
          <cell r="M3035"/>
          <cell r="N3035"/>
          <cell r="O3035"/>
          <cell r="P3035"/>
          <cell r="Q3035"/>
          <cell r="R3035"/>
          <cell r="S3035"/>
          <cell r="T3035"/>
          <cell r="U3035"/>
          <cell r="V3035"/>
          <cell r="W3035"/>
          <cell r="X3035"/>
          <cell r="Y3035"/>
          <cell r="Z3035"/>
        </row>
        <row r="3036">
          <cell r="C3036">
            <v>5274</v>
          </cell>
          <cell r="D3036" t="str">
            <v>ORMAZA</v>
          </cell>
          <cell r="E3036">
            <v>2019</v>
          </cell>
          <cell r="F3036" t="str">
            <v>TA</v>
          </cell>
          <cell r="G3036" t="str">
            <v>CC SCADA TEDIS.Net CREVILLENTE v2.1</v>
          </cell>
          <cell r="H3036" t="str">
            <v>IND</v>
          </cell>
          <cell r="I3036"/>
          <cell r="J3036">
            <v>5</v>
          </cell>
          <cell r="K3036">
            <v>5.83</v>
          </cell>
          <cell r="L3036">
            <v>-0.83000000000000007</v>
          </cell>
          <cell r="M3036">
            <v>1.1659999999999999</v>
          </cell>
          <cell r="N3036" t="str">
            <v>-</v>
          </cell>
          <cell r="O3036" t="str">
            <v>-</v>
          </cell>
          <cell r="P3036" t="str">
            <v>-</v>
          </cell>
          <cell r="Q3036" t="str">
            <v>JMG</v>
          </cell>
          <cell r="R3036" t="str">
            <v>-</v>
          </cell>
          <cell r="S3036" t="str">
            <v>-</v>
          </cell>
          <cell r="T3036" t="str">
            <v>-</v>
          </cell>
          <cell r="U3036">
            <v>43588</v>
          </cell>
          <cell r="V3036">
            <v>43616</v>
          </cell>
          <cell r="W3036">
            <v>43734</v>
          </cell>
          <cell r="X3036">
            <v>28</v>
          </cell>
          <cell r="Y3036">
            <v>43734</v>
          </cell>
          <cell r="Z3036">
            <v>0</v>
          </cell>
        </row>
        <row r="3037">
          <cell r="C3037">
            <v>5275</v>
          </cell>
          <cell r="D3037" t="str">
            <v>ORMAZA</v>
          </cell>
          <cell r="E3037">
            <v>2019</v>
          </cell>
          <cell r="F3037" t="str">
            <v>TA</v>
          </cell>
          <cell r="G3037" t="str">
            <v>CC SCADA TEDIS.Net CREVILLENTE v2.2</v>
          </cell>
          <cell r="H3037" t="str">
            <v>IND</v>
          </cell>
          <cell r="I3037"/>
          <cell r="J3037">
            <v>7</v>
          </cell>
          <cell r="K3037">
            <v>7.33</v>
          </cell>
          <cell r="L3037">
            <v>-0.33000000000000007</v>
          </cell>
          <cell r="M3037">
            <v>1.0471428571428572</v>
          </cell>
          <cell r="N3037" t="str">
            <v>-</v>
          </cell>
          <cell r="O3037" t="str">
            <v>-</v>
          </cell>
          <cell r="P3037" t="str">
            <v>-</v>
          </cell>
          <cell r="Q3037" t="str">
            <v>JMG</v>
          </cell>
          <cell r="R3037" t="str">
            <v>-</v>
          </cell>
          <cell r="S3037" t="str">
            <v>-</v>
          </cell>
          <cell r="T3037" t="str">
            <v>-</v>
          </cell>
          <cell r="U3037">
            <v>43588</v>
          </cell>
          <cell r="V3037">
            <v>43616</v>
          </cell>
          <cell r="W3037">
            <v>43733</v>
          </cell>
          <cell r="X3037">
            <v>28</v>
          </cell>
          <cell r="Y3037">
            <v>43733</v>
          </cell>
          <cell r="Z3037">
            <v>0</v>
          </cell>
        </row>
        <row r="3038">
          <cell r="C3038">
            <v>5276</v>
          </cell>
          <cell r="D3038" t="str">
            <v>ORMAZA</v>
          </cell>
          <cell r="E3038">
            <v>2019</v>
          </cell>
          <cell r="F3038" t="str">
            <v>TA</v>
          </cell>
          <cell r="G3038" t="str">
            <v>CC SCADA TEDIS.Net CREVILLENTE v2.3</v>
          </cell>
          <cell r="H3038" t="str">
            <v>IND</v>
          </cell>
          <cell r="I3038"/>
          <cell r="J3038">
            <v>7</v>
          </cell>
          <cell r="K3038">
            <v>7.08</v>
          </cell>
          <cell r="L3038">
            <v>-8.0000000000000071E-2</v>
          </cell>
          <cell r="M3038">
            <v>1.0114285714285713</v>
          </cell>
          <cell r="N3038" t="str">
            <v>-</v>
          </cell>
          <cell r="O3038" t="str">
            <v>-</v>
          </cell>
          <cell r="P3038" t="str">
            <v>-</v>
          </cell>
          <cell r="Q3038" t="str">
            <v>JMG</v>
          </cell>
          <cell r="R3038" t="str">
            <v>-</v>
          </cell>
          <cell r="S3038" t="str">
            <v>-</v>
          </cell>
          <cell r="T3038" t="str">
            <v>-</v>
          </cell>
          <cell r="U3038">
            <v>43588</v>
          </cell>
          <cell r="V3038">
            <v>43616</v>
          </cell>
          <cell r="W3038">
            <v>43733</v>
          </cell>
          <cell r="X3038">
            <v>28</v>
          </cell>
          <cell r="Y3038">
            <v>43733</v>
          </cell>
          <cell r="Z3038">
            <v>0</v>
          </cell>
        </row>
        <row r="3039">
          <cell r="C3039">
            <v>5277</v>
          </cell>
          <cell r="D3039" t="str">
            <v>ORMAZA</v>
          </cell>
          <cell r="E3039">
            <v>2019</v>
          </cell>
          <cell r="F3039" t="str">
            <v>TA</v>
          </cell>
          <cell r="G3039" t="str">
            <v>CC SCADA TEDIS.Net CREVILLENTE v2.4</v>
          </cell>
          <cell r="H3039" t="str">
            <v>IND</v>
          </cell>
          <cell r="I3039"/>
          <cell r="J3039">
            <v>8</v>
          </cell>
          <cell r="K3039">
            <v>7.17</v>
          </cell>
          <cell r="L3039">
            <v>0.83000000000000007</v>
          </cell>
          <cell r="M3039">
            <v>0.89624999999999999</v>
          </cell>
          <cell r="N3039" t="str">
            <v>-</v>
          </cell>
          <cell r="O3039" t="str">
            <v>-</v>
          </cell>
          <cell r="P3039" t="str">
            <v>-</v>
          </cell>
          <cell r="Q3039" t="str">
            <v>JMG</v>
          </cell>
          <cell r="R3039" t="str">
            <v>-</v>
          </cell>
          <cell r="S3039" t="str">
            <v>-</v>
          </cell>
          <cell r="T3039" t="str">
            <v>-</v>
          </cell>
          <cell r="U3039">
            <v>43588</v>
          </cell>
          <cell r="V3039">
            <v>43616</v>
          </cell>
          <cell r="W3039">
            <v>43734</v>
          </cell>
          <cell r="X3039">
            <v>28</v>
          </cell>
          <cell r="Y3039">
            <v>43734</v>
          </cell>
          <cell r="Z3039">
            <v>0</v>
          </cell>
        </row>
        <row r="3040">
          <cell r="C3040">
            <v>5278</v>
          </cell>
          <cell r="D3040" t="str">
            <v>EFACEC</v>
          </cell>
          <cell r="E3040">
            <v>2019</v>
          </cell>
          <cell r="F3040" t="str">
            <v>TA</v>
          </cell>
          <cell r="G3040" t="str">
            <v>SISTEMA TD S.E. MARCEN - P.F. LALUEZA v1.0</v>
          </cell>
          <cell r="H3040" t="str">
            <v>PPAL</v>
          </cell>
          <cell r="I3040"/>
          <cell r="J3040">
            <v>69</v>
          </cell>
          <cell r="K3040">
            <v>71.53</v>
          </cell>
          <cell r="L3040">
            <v>-2.5300000000000011</v>
          </cell>
          <cell r="M3040">
            <v>1.0366666666666666</v>
          </cell>
          <cell r="N3040" t="str">
            <v>-</v>
          </cell>
          <cell r="O3040" t="str">
            <v>-</v>
          </cell>
          <cell r="P3040" t="str">
            <v>EMM</v>
          </cell>
          <cell r="Q3040" t="str">
            <v>-</v>
          </cell>
          <cell r="R3040" t="str">
            <v>-</v>
          </cell>
          <cell r="S3040" t="str">
            <v>-</v>
          </cell>
          <cell r="T3040" t="str">
            <v>-</v>
          </cell>
          <cell r="U3040">
            <v>43585</v>
          </cell>
          <cell r="V3040">
            <v>43646</v>
          </cell>
          <cell r="W3040">
            <v>44124</v>
          </cell>
          <cell r="X3040">
            <v>60</v>
          </cell>
          <cell r="Y3040">
            <v>44124</v>
          </cell>
          <cell r="Z3040">
            <v>0</v>
          </cell>
        </row>
        <row r="3041">
          <cell r="C3041">
            <v>5279</v>
          </cell>
          <cell r="D3041" t="str">
            <v>SITEL</v>
          </cell>
          <cell r="E3041">
            <v>2019</v>
          </cell>
          <cell r="F3041" t="str">
            <v>TA</v>
          </cell>
          <cell r="G3041" t="str">
            <v>TD MASTER S.E. MARCEN v1.0</v>
          </cell>
          <cell r="H3041" t="str">
            <v>OF5278</v>
          </cell>
          <cell r="I3041"/>
          <cell r="J3041">
            <v>10</v>
          </cell>
          <cell r="K3041">
            <v>12.39</v>
          </cell>
          <cell r="L3041">
            <v>-2.3900000000000006</v>
          </cell>
          <cell r="M3041">
            <v>1.2390000000000001</v>
          </cell>
          <cell r="N3041" t="str">
            <v>-</v>
          </cell>
          <cell r="O3041" t="str">
            <v>-</v>
          </cell>
          <cell r="P3041" t="str">
            <v>EMM</v>
          </cell>
          <cell r="Q3041" t="str">
            <v>-</v>
          </cell>
          <cell r="R3041" t="str">
            <v>-</v>
          </cell>
          <cell r="S3041" t="str">
            <v>-</v>
          </cell>
          <cell r="T3041" t="str">
            <v>-</v>
          </cell>
          <cell r="U3041">
            <v>43585</v>
          </cell>
          <cell r="V3041">
            <v>43646</v>
          </cell>
          <cell r="W3041">
            <v>43646</v>
          </cell>
          <cell r="X3041">
            <v>60</v>
          </cell>
          <cell r="Y3041">
            <v>43768</v>
          </cell>
          <cell r="Z3041">
            <v>120</v>
          </cell>
        </row>
        <row r="3042">
          <cell r="C3042">
            <v>5280</v>
          </cell>
          <cell r="D3042" t="str">
            <v>SITEL</v>
          </cell>
          <cell r="E3042">
            <v>2019</v>
          </cell>
          <cell r="F3042" t="str">
            <v>TA</v>
          </cell>
          <cell r="G3042" t="str">
            <v>TD ESCLAU P.F LALUEZA V1.0</v>
          </cell>
          <cell r="H3042" t="str">
            <v>OF5278</v>
          </cell>
          <cell r="I3042"/>
          <cell r="J3042">
            <v>10</v>
          </cell>
          <cell r="K3042">
            <v>13.94</v>
          </cell>
          <cell r="L3042">
            <v>-3.9399999999999995</v>
          </cell>
          <cell r="M3042">
            <v>1.3939999999999999</v>
          </cell>
          <cell r="N3042" t="str">
            <v>-</v>
          </cell>
          <cell r="O3042" t="str">
            <v>-</v>
          </cell>
          <cell r="P3042" t="str">
            <v>EMM</v>
          </cell>
          <cell r="Q3042" t="str">
            <v>-</v>
          </cell>
          <cell r="R3042" t="str">
            <v>-</v>
          </cell>
          <cell r="S3042" t="str">
            <v>-</v>
          </cell>
          <cell r="T3042" t="str">
            <v>-</v>
          </cell>
          <cell r="U3042">
            <v>43585</v>
          </cell>
          <cell r="V3042">
            <v>43646</v>
          </cell>
          <cell r="W3042">
            <v>43646</v>
          </cell>
          <cell r="X3042">
            <v>60</v>
          </cell>
          <cell r="Y3042">
            <v>43768</v>
          </cell>
          <cell r="Z3042">
            <v>120</v>
          </cell>
        </row>
        <row r="3043">
          <cell r="C3043">
            <v>5281</v>
          </cell>
          <cell r="D3043" t="str">
            <v>SITEL</v>
          </cell>
          <cell r="E3043">
            <v>2019</v>
          </cell>
          <cell r="F3043" t="str">
            <v>TA</v>
          </cell>
          <cell r="G3043" t="str">
            <v>CRREGADOR BATERIES CC.DD. 18Ah v1.1</v>
          </cell>
          <cell r="H3043" t="str">
            <v>OF5278</v>
          </cell>
          <cell r="I3043"/>
          <cell r="J3043">
            <v>4</v>
          </cell>
          <cell r="K3043">
            <v>3.5</v>
          </cell>
          <cell r="L3043">
            <v>0.5</v>
          </cell>
          <cell r="M3043">
            <v>0.875</v>
          </cell>
          <cell r="N3043" t="str">
            <v>-</v>
          </cell>
          <cell r="O3043" t="str">
            <v>-</v>
          </cell>
          <cell r="P3043" t="str">
            <v>EMM</v>
          </cell>
          <cell r="Q3043" t="str">
            <v>-</v>
          </cell>
          <cell r="R3043" t="str">
            <v>-</v>
          </cell>
          <cell r="S3043" t="str">
            <v>-</v>
          </cell>
          <cell r="T3043" t="str">
            <v>-</v>
          </cell>
          <cell r="U3043">
            <v>43585</v>
          </cell>
          <cell r="V3043">
            <v>43646</v>
          </cell>
          <cell r="W3043">
            <v>43646</v>
          </cell>
          <cell r="X3043">
            <v>60</v>
          </cell>
          <cell r="Y3043">
            <v>43649</v>
          </cell>
          <cell r="Z3043">
            <v>3</v>
          </cell>
        </row>
        <row r="3044">
          <cell r="C3044">
            <v>5282</v>
          </cell>
          <cell r="D3044" t="str">
            <v>ORMAZA</v>
          </cell>
          <cell r="E3044">
            <v>2019</v>
          </cell>
          <cell r="F3044" t="str">
            <v>TA</v>
          </cell>
          <cell r="G3044" t="str">
            <v>RTU CAP32-48 C.T. PEUSA</v>
          </cell>
          <cell r="H3044" t="str">
            <v>IND</v>
          </cell>
          <cell r="I3044"/>
          <cell r="J3044">
            <v>1</v>
          </cell>
          <cell r="K3044">
            <v>0.57999999999999996</v>
          </cell>
          <cell r="L3044">
            <v>0.42000000000000004</v>
          </cell>
          <cell r="M3044">
            <v>0.57999999999999996</v>
          </cell>
          <cell r="N3044" t="str">
            <v>-</v>
          </cell>
          <cell r="O3044" t="str">
            <v>-</v>
          </cell>
          <cell r="P3044" t="str">
            <v>EMM</v>
          </cell>
          <cell r="Q3044" t="str">
            <v>-</v>
          </cell>
          <cell r="R3044" t="str">
            <v>-</v>
          </cell>
          <cell r="S3044" t="str">
            <v>-</v>
          </cell>
          <cell r="T3044" t="str">
            <v>-</v>
          </cell>
          <cell r="U3044">
            <v>43591</v>
          </cell>
          <cell r="V3044">
            <v>43616</v>
          </cell>
          <cell r="W3044">
            <v>43616</v>
          </cell>
          <cell r="X3044">
            <v>25</v>
          </cell>
          <cell r="Y3044">
            <v>43627</v>
          </cell>
          <cell r="Z3044">
            <v>11</v>
          </cell>
        </row>
        <row r="3045">
          <cell r="C3045">
            <v>5283</v>
          </cell>
          <cell r="D3045" t="str">
            <v>INPPOZ</v>
          </cell>
          <cell r="E3045">
            <v>2019</v>
          </cell>
          <cell r="F3045" t="str">
            <v>TA</v>
          </cell>
          <cell r="G3045" t="str">
            <v>RTU C.S. QUINTOS EL VISO v2.0</v>
          </cell>
          <cell r="H3045" t="str">
            <v>IND</v>
          </cell>
          <cell r="I3045">
            <v>4</v>
          </cell>
          <cell r="J3045">
            <v>3.5</v>
          </cell>
          <cell r="K3045">
            <v>5.67</v>
          </cell>
          <cell r="L3045">
            <v>-2.17</v>
          </cell>
          <cell r="M3045">
            <v>1.6199999999999999</v>
          </cell>
          <cell r="N3045" t="str">
            <v>-</v>
          </cell>
          <cell r="O3045" t="str">
            <v>-</v>
          </cell>
          <cell r="P3045" t="str">
            <v>-</v>
          </cell>
          <cell r="Q3045" t="str">
            <v>TRS</v>
          </cell>
          <cell r="R3045" t="str">
            <v>-</v>
          </cell>
          <cell r="S3045" t="str">
            <v>-</v>
          </cell>
          <cell r="T3045" t="str">
            <v>-</v>
          </cell>
          <cell r="U3045">
            <v>43593</v>
          </cell>
          <cell r="V3045">
            <v>43616</v>
          </cell>
          <cell r="W3045">
            <v>43616</v>
          </cell>
          <cell r="X3045">
            <v>23</v>
          </cell>
          <cell r="Y3045"/>
          <cell r="Z3045" t="str">
            <v/>
          </cell>
        </row>
        <row r="3046">
          <cell r="C3046">
            <v>5284</v>
          </cell>
          <cell r="D3046" t="str">
            <v>INPTOR</v>
          </cell>
          <cell r="E3046">
            <v>2019</v>
          </cell>
          <cell r="F3046" t="str">
            <v>TA</v>
          </cell>
          <cell r="G3046" t="str">
            <v>RTU C.S. HUESTA DE DON JUAN v2.0</v>
          </cell>
          <cell r="H3046" t="str">
            <v>IND</v>
          </cell>
          <cell r="I3046">
            <v>4</v>
          </cell>
          <cell r="J3046">
            <v>3.5</v>
          </cell>
          <cell r="K3046">
            <v>2.33</v>
          </cell>
          <cell r="L3046">
            <v>1.17</v>
          </cell>
          <cell r="M3046">
            <v>0.6657142857142857</v>
          </cell>
          <cell r="N3046" t="str">
            <v>-</v>
          </cell>
          <cell r="O3046" t="str">
            <v>-</v>
          </cell>
          <cell r="P3046" t="str">
            <v>-</v>
          </cell>
          <cell r="Q3046" t="str">
            <v>TRS</v>
          </cell>
          <cell r="R3046" t="str">
            <v>-</v>
          </cell>
          <cell r="S3046" t="str">
            <v>-</v>
          </cell>
          <cell r="T3046" t="str">
            <v>-</v>
          </cell>
          <cell r="U3046">
            <v>43593</v>
          </cell>
          <cell r="V3046">
            <v>43616</v>
          </cell>
          <cell r="W3046">
            <v>43616</v>
          </cell>
          <cell r="X3046">
            <v>23</v>
          </cell>
          <cell r="Y3046">
            <v>43629</v>
          </cell>
          <cell r="Z3046">
            <v>13</v>
          </cell>
        </row>
        <row r="3047">
          <cell r="C3047">
            <v>5285</v>
          </cell>
          <cell r="D3047" t="str">
            <v>INPTOR</v>
          </cell>
          <cell r="E3047">
            <v>2019</v>
          </cell>
          <cell r="F3047" t="str">
            <v>TA</v>
          </cell>
          <cell r="G3047" t="str">
            <v>RTU C.T. PLAZA DE JESUS v2.0</v>
          </cell>
          <cell r="H3047" t="str">
            <v>IND</v>
          </cell>
          <cell r="I3047">
            <v>6</v>
          </cell>
          <cell r="J3047">
            <v>3.5</v>
          </cell>
          <cell r="K3047">
            <v>2.33</v>
          </cell>
          <cell r="L3047">
            <v>1.17</v>
          </cell>
          <cell r="M3047">
            <v>0.6657142857142857</v>
          </cell>
          <cell r="N3047" t="str">
            <v>-</v>
          </cell>
          <cell r="O3047" t="str">
            <v>-</v>
          </cell>
          <cell r="P3047" t="str">
            <v>-</v>
          </cell>
          <cell r="Q3047" t="str">
            <v>TRS</v>
          </cell>
          <cell r="R3047" t="str">
            <v>-</v>
          </cell>
          <cell r="S3047" t="str">
            <v>-</v>
          </cell>
          <cell r="T3047" t="str">
            <v>-</v>
          </cell>
          <cell r="U3047">
            <v>43593</v>
          </cell>
          <cell r="V3047">
            <v>43616</v>
          </cell>
          <cell r="W3047">
            <v>43616</v>
          </cell>
          <cell r="X3047">
            <v>23</v>
          </cell>
          <cell r="Y3047">
            <v>43629</v>
          </cell>
          <cell r="Z3047">
            <v>13</v>
          </cell>
        </row>
        <row r="3048">
          <cell r="C3048">
            <v>5286</v>
          </cell>
          <cell r="D3048" t="str">
            <v>INPTOR</v>
          </cell>
          <cell r="E3048">
            <v>2019</v>
          </cell>
          <cell r="F3048" t="str">
            <v>TA</v>
          </cell>
          <cell r="G3048" t="str">
            <v>RTU C.T. CUARTEL v3.0</v>
          </cell>
          <cell r="H3048" t="str">
            <v>IND</v>
          </cell>
          <cell r="I3048">
            <v>6</v>
          </cell>
          <cell r="J3048">
            <v>3.5</v>
          </cell>
          <cell r="K3048">
            <v>2.33</v>
          </cell>
          <cell r="L3048">
            <v>1.17</v>
          </cell>
          <cell r="M3048">
            <v>0.6657142857142857</v>
          </cell>
          <cell r="N3048" t="str">
            <v>-</v>
          </cell>
          <cell r="O3048" t="str">
            <v>-</v>
          </cell>
          <cell r="P3048" t="str">
            <v>-</v>
          </cell>
          <cell r="Q3048" t="str">
            <v>TRS</v>
          </cell>
          <cell r="R3048" t="str">
            <v>-</v>
          </cell>
          <cell r="S3048" t="str">
            <v>-</v>
          </cell>
          <cell r="T3048" t="str">
            <v>-</v>
          </cell>
          <cell r="U3048">
            <v>43593</v>
          </cell>
          <cell r="V3048">
            <v>43616</v>
          </cell>
          <cell r="W3048">
            <v>43616</v>
          </cell>
          <cell r="X3048">
            <v>23</v>
          </cell>
          <cell r="Y3048">
            <v>43629</v>
          </cell>
          <cell r="Z3048">
            <v>13</v>
          </cell>
        </row>
        <row r="3049">
          <cell r="C3049">
            <v>5287</v>
          </cell>
          <cell r="D3049" t="str">
            <v>SITEL</v>
          </cell>
          <cell r="E3049">
            <v>2019</v>
          </cell>
          <cell r="F3049" t="str">
            <v>TA</v>
          </cell>
          <cell r="G3049" t="str">
            <v>5 x Manguera COM CAP32 - MOXA nPort-5110</v>
          </cell>
          <cell r="H3049" t="str">
            <v>OF5284</v>
          </cell>
          <cell r="I3049"/>
          <cell r="J3049">
            <v>1.25</v>
          </cell>
          <cell r="K3049">
            <v>2.12</v>
          </cell>
          <cell r="L3049">
            <v>-0.87000000000000011</v>
          </cell>
          <cell r="M3049">
            <v>1.6960000000000002</v>
          </cell>
          <cell r="N3049" t="str">
            <v>-</v>
          </cell>
          <cell r="O3049" t="str">
            <v>-</v>
          </cell>
          <cell r="P3049" t="str">
            <v>EMM</v>
          </cell>
          <cell r="Q3049" t="str">
            <v>-</v>
          </cell>
          <cell r="R3049" t="str">
            <v>-</v>
          </cell>
          <cell r="S3049" t="str">
            <v>-</v>
          </cell>
          <cell r="T3049" t="str">
            <v>-</v>
          </cell>
          <cell r="U3049">
            <v>43593</v>
          </cell>
          <cell r="V3049">
            <v>43616</v>
          </cell>
          <cell r="W3049">
            <v>43616</v>
          </cell>
          <cell r="X3049">
            <v>23</v>
          </cell>
          <cell r="Y3049">
            <v>43613</v>
          </cell>
          <cell r="Z3049">
            <v>-2</v>
          </cell>
        </row>
        <row r="3050">
          <cell r="C3050">
            <v>5288</v>
          </cell>
          <cell r="D3050" t="str">
            <v>SITEL</v>
          </cell>
          <cell r="E3050">
            <v>2019</v>
          </cell>
          <cell r="F3050" t="str">
            <v>TA</v>
          </cell>
          <cell r="G3050" t="str">
            <v>1 x Manguera COM CAP32(COM5) - MOXA nPort-5110</v>
          </cell>
          <cell r="H3050" t="str">
            <v>OF5286</v>
          </cell>
          <cell r="I3050"/>
          <cell r="J3050">
            <v>0.32</v>
          </cell>
          <cell r="K3050">
            <v>0.54</v>
          </cell>
          <cell r="L3050">
            <v>-0.22000000000000003</v>
          </cell>
          <cell r="M3050">
            <v>1.6875</v>
          </cell>
          <cell r="N3050" t="str">
            <v>-</v>
          </cell>
          <cell r="O3050" t="str">
            <v>-</v>
          </cell>
          <cell r="P3050" t="str">
            <v>EMM</v>
          </cell>
          <cell r="Q3050" t="str">
            <v>-</v>
          </cell>
          <cell r="R3050" t="str">
            <v>-</v>
          </cell>
          <cell r="S3050" t="str">
            <v>-</v>
          </cell>
          <cell r="T3050" t="str">
            <v>-</v>
          </cell>
          <cell r="U3050">
            <v>43593</v>
          </cell>
          <cell r="V3050">
            <v>43616</v>
          </cell>
          <cell r="W3050">
            <v>43616</v>
          </cell>
          <cell r="X3050">
            <v>23</v>
          </cell>
          <cell r="Y3050">
            <v>43613</v>
          </cell>
          <cell r="Z3050">
            <v>-2</v>
          </cell>
        </row>
        <row r="3051">
          <cell r="C3051">
            <v>5289</v>
          </cell>
          <cell r="D3051" t="str">
            <v>DESGAS</v>
          </cell>
          <cell r="E3051">
            <v>2019</v>
          </cell>
          <cell r="F3051" t="str">
            <v>TA</v>
          </cell>
          <cell r="G3051" t="str">
            <v>SISTEMA TD S.E. JACA SUR - P.F. DESARROLLOS GUASO v1.0</v>
          </cell>
          <cell r="H3051" t="str">
            <v>PPAL</v>
          </cell>
          <cell r="I3051"/>
          <cell r="J3051">
            <v>69</v>
          </cell>
          <cell r="K3051">
            <v>62.79</v>
          </cell>
          <cell r="L3051">
            <v>6.2100000000000009</v>
          </cell>
          <cell r="M3051">
            <v>0.91</v>
          </cell>
          <cell r="N3051" t="str">
            <v>-</v>
          </cell>
          <cell r="O3051" t="str">
            <v>-</v>
          </cell>
          <cell r="P3051" t="str">
            <v>EMM</v>
          </cell>
          <cell r="Q3051" t="str">
            <v>-</v>
          </cell>
          <cell r="R3051" t="str">
            <v>-</v>
          </cell>
          <cell r="S3051" t="str">
            <v>-</v>
          </cell>
          <cell r="T3051" t="str">
            <v>-</v>
          </cell>
          <cell r="U3051">
            <v>43599</v>
          </cell>
          <cell r="V3051">
            <v>43735</v>
          </cell>
          <cell r="W3051">
            <v>43735</v>
          </cell>
          <cell r="X3051">
            <v>133</v>
          </cell>
          <cell r="Y3051">
            <v>43768</v>
          </cell>
          <cell r="Z3051">
            <v>33</v>
          </cell>
        </row>
        <row r="3052">
          <cell r="C3052">
            <v>5290</v>
          </cell>
          <cell r="D3052" t="str">
            <v>SITEL</v>
          </cell>
          <cell r="E3052">
            <v>2019</v>
          </cell>
          <cell r="F3052" t="str">
            <v>TA</v>
          </cell>
          <cell r="G3052" t="str">
            <v>TD MASTER S.E. JACA SUR v1.0</v>
          </cell>
          <cell r="H3052" t="str">
            <v>OF5289</v>
          </cell>
          <cell r="I3052"/>
          <cell r="J3052">
            <v>10</v>
          </cell>
          <cell r="K3052">
            <v>11.36</v>
          </cell>
          <cell r="L3052">
            <v>-1.3599999999999994</v>
          </cell>
          <cell r="M3052">
            <v>1.1359999999999999</v>
          </cell>
          <cell r="N3052" t="str">
            <v>-</v>
          </cell>
          <cell r="O3052" t="str">
            <v>-</v>
          </cell>
          <cell r="P3052" t="str">
            <v>EMM</v>
          </cell>
          <cell r="Q3052" t="str">
            <v>-</v>
          </cell>
          <cell r="R3052" t="str">
            <v>-</v>
          </cell>
          <cell r="S3052" t="str">
            <v>-</v>
          </cell>
          <cell r="T3052" t="str">
            <v>-</v>
          </cell>
          <cell r="U3052">
            <v>43599</v>
          </cell>
          <cell r="V3052">
            <v>43735</v>
          </cell>
          <cell r="W3052">
            <v>43735</v>
          </cell>
          <cell r="X3052">
            <v>133</v>
          </cell>
          <cell r="Y3052">
            <v>43768</v>
          </cell>
          <cell r="Z3052">
            <v>33</v>
          </cell>
        </row>
        <row r="3053">
          <cell r="C3053">
            <v>5291</v>
          </cell>
          <cell r="D3053" t="str">
            <v>SITEL</v>
          </cell>
          <cell r="E3053">
            <v>2019</v>
          </cell>
          <cell r="F3053" t="str">
            <v>TA</v>
          </cell>
          <cell r="G3053" t="str">
            <v>TD ESCLAU P.F. DESARROLLOS GUASO v1.0</v>
          </cell>
          <cell r="H3053" t="str">
            <v>OF5289</v>
          </cell>
          <cell r="I3053"/>
          <cell r="J3053">
            <v>10</v>
          </cell>
          <cell r="K3053">
            <v>12.82</v>
          </cell>
          <cell r="L3053">
            <v>-2.8200000000000003</v>
          </cell>
          <cell r="M3053">
            <v>1.282</v>
          </cell>
          <cell r="N3053" t="str">
            <v>-</v>
          </cell>
          <cell r="O3053" t="str">
            <v>-</v>
          </cell>
          <cell r="P3053" t="str">
            <v>EMM</v>
          </cell>
          <cell r="Q3053" t="str">
            <v>-</v>
          </cell>
          <cell r="R3053" t="str">
            <v>-</v>
          </cell>
          <cell r="S3053" t="str">
            <v>-</v>
          </cell>
          <cell r="T3053" t="str">
            <v>-</v>
          </cell>
          <cell r="U3053">
            <v>43599</v>
          </cell>
          <cell r="V3053">
            <v>43735</v>
          </cell>
          <cell r="W3053">
            <v>43735</v>
          </cell>
          <cell r="X3053">
            <v>133</v>
          </cell>
          <cell r="Y3053">
            <v>43768</v>
          </cell>
          <cell r="Z3053">
            <v>33</v>
          </cell>
        </row>
        <row r="3054">
          <cell r="C3054">
            <v>5292</v>
          </cell>
          <cell r="D3054" t="str">
            <v>SITEL</v>
          </cell>
          <cell r="E3054">
            <v>2019</v>
          </cell>
          <cell r="F3054" t="str">
            <v>TA</v>
          </cell>
          <cell r="G3054" t="str">
            <v>CARREGADOR BATERIES CC.DD. PREMIUM v1.1</v>
          </cell>
          <cell r="H3054" t="str">
            <v>OF5289</v>
          </cell>
          <cell r="I3054"/>
          <cell r="J3054">
            <v>4</v>
          </cell>
          <cell r="K3054">
            <v>3.67</v>
          </cell>
          <cell r="L3054">
            <v>0.33000000000000007</v>
          </cell>
          <cell r="M3054">
            <v>0.91749999999999998</v>
          </cell>
          <cell r="N3054" t="str">
            <v>-</v>
          </cell>
          <cell r="O3054" t="str">
            <v>-</v>
          </cell>
          <cell r="P3054" t="str">
            <v>EMM</v>
          </cell>
          <cell r="Q3054" t="str">
            <v>-</v>
          </cell>
          <cell r="R3054" t="str">
            <v>-</v>
          </cell>
          <cell r="S3054" t="str">
            <v>-</v>
          </cell>
          <cell r="T3054" t="str">
            <v>-</v>
          </cell>
          <cell r="U3054">
            <v>43599</v>
          </cell>
          <cell r="V3054">
            <v>43735</v>
          </cell>
          <cell r="W3054">
            <v>43735</v>
          </cell>
          <cell r="X3054">
            <v>133</v>
          </cell>
          <cell r="Y3054">
            <v>43649</v>
          </cell>
          <cell r="Z3054">
            <v>-84</v>
          </cell>
        </row>
        <row r="3055">
          <cell r="C3055">
            <v>5293</v>
          </cell>
          <cell r="D3055" t="str">
            <v>SITEL</v>
          </cell>
          <cell r="E3055">
            <v>2019</v>
          </cell>
          <cell r="F3055" t="str">
            <v>TA</v>
          </cell>
          <cell r="G3055" t="str">
            <v>25 x M8SA-TD</v>
          </cell>
          <cell r="H3055" t="str">
            <v>OF5289</v>
          </cell>
          <cell r="I3055"/>
          <cell r="J3055">
            <v>16</v>
          </cell>
          <cell r="K3055">
            <v>12.08</v>
          </cell>
          <cell r="L3055">
            <v>3.92</v>
          </cell>
          <cell r="M3055">
            <v>0.755</v>
          </cell>
          <cell r="N3055" t="str">
            <v>-</v>
          </cell>
          <cell r="O3055" t="str">
            <v>-</v>
          </cell>
          <cell r="P3055" t="str">
            <v>EMM</v>
          </cell>
          <cell r="Q3055" t="str">
            <v>-</v>
          </cell>
          <cell r="R3055" t="str">
            <v>-</v>
          </cell>
          <cell r="S3055" t="str">
            <v>-</v>
          </cell>
          <cell r="T3055" t="str">
            <v>-</v>
          </cell>
          <cell r="U3055">
            <v>43599</v>
          </cell>
          <cell r="V3055">
            <v>43644</v>
          </cell>
          <cell r="W3055">
            <v>43644</v>
          </cell>
          <cell r="X3055">
            <v>44</v>
          </cell>
          <cell r="Y3055">
            <v>43727</v>
          </cell>
          <cell r="Z3055">
            <v>81</v>
          </cell>
        </row>
        <row r="3056">
          <cell r="C3056">
            <v>5294</v>
          </cell>
          <cell r="D3056" t="str">
            <v>SITEL</v>
          </cell>
          <cell r="E3056">
            <v>2019</v>
          </cell>
          <cell r="F3056" t="str">
            <v>TA</v>
          </cell>
          <cell r="G3056" t="str">
            <v>25 x M8SD-TD MASTER v2.0</v>
          </cell>
          <cell r="H3056" t="str">
            <v>OF5289</v>
          </cell>
          <cell r="I3056"/>
          <cell r="J3056">
            <v>8</v>
          </cell>
          <cell r="K3056">
            <v>7.6099999999999994</v>
          </cell>
          <cell r="L3056">
            <v>0.39000000000000057</v>
          </cell>
          <cell r="M3056">
            <v>0.95124999999999993</v>
          </cell>
          <cell r="N3056" t="str">
            <v>-</v>
          </cell>
          <cell r="O3056" t="str">
            <v>-</v>
          </cell>
          <cell r="P3056" t="str">
            <v>EMM</v>
          </cell>
          <cell r="Q3056" t="str">
            <v>-</v>
          </cell>
          <cell r="R3056" t="str">
            <v>-</v>
          </cell>
          <cell r="S3056" t="str">
            <v>-</v>
          </cell>
          <cell r="T3056" t="str">
            <v>-</v>
          </cell>
          <cell r="U3056">
            <v>43599</v>
          </cell>
          <cell r="V3056">
            <v>43644</v>
          </cell>
          <cell r="W3056">
            <v>43644</v>
          </cell>
          <cell r="X3056">
            <v>44</v>
          </cell>
          <cell r="Y3056">
            <v>43676</v>
          </cell>
          <cell r="Z3056">
            <v>32</v>
          </cell>
        </row>
        <row r="3057">
          <cell r="C3057">
            <v>5295</v>
          </cell>
          <cell r="D3057" t="str">
            <v>SITEL</v>
          </cell>
          <cell r="E3057">
            <v>2019</v>
          </cell>
          <cell r="F3057" t="str">
            <v>TA</v>
          </cell>
          <cell r="G3057" t="str">
            <v>40 x INTERF8 RACK</v>
          </cell>
          <cell r="H3057" t="str">
            <v>OF5289</v>
          </cell>
          <cell r="I3057"/>
          <cell r="J3057">
            <v>16</v>
          </cell>
          <cell r="K3057">
            <v>12.07</v>
          </cell>
          <cell r="L3057">
            <v>3.9299999999999997</v>
          </cell>
          <cell r="M3057">
            <v>0.75437500000000002</v>
          </cell>
          <cell r="N3057" t="str">
            <v>-</v>
          </cell>
          <cell r="O3057" t="str">
            <v>-</v>
          </cell>
          <cell r="P3057" t="str">
            <v>EMM</v>
          </cell>
          <cell r="Q3057" t="str">
            <v>-</v>
          </cell>
          <cell r="R3057" t="str">
            <v>-</v>
          </cell>
          <cell r="S3057" t="str">
            <v>-</v>
          </cell>
          <cell r="T3057" t="str">
            <v>-</v>
          </cell>
          <cell r="U3057">
            <v>43599</v>
          </cell>
          <cell r="V3057">
            <v>43644</v>
          </cell>
          <cell r="W3057">
            <v>43644</v>
          </cell>
          <cell r="X3057">
            <v>44</v>
          </cell>
          <cell r="Y3057">
            <v>43650</v>
          </cell>
          <cell r="Z3057">
            <v>6</v>
          </cell>
        </row>
        <row r="3058">
          <cell r="C3058">
            <v>5296</v>
          </cell>
          <cell r="D3058" t="str">
            <v>SITEL</v>
          </cell>
          <cell r="E3058">
            <v>2019</v>
          </cell>
          <cell r="F3058" t="str">
            <v>TA</v>
          </cell>
          <cell r="G3058" t="str">
            <v>50 x MODEM-FSK 24Vdc C/caratula</v>
          </cell>
          <cell r="H3058" t="str">
            <v>OF5289</v>
          </cell>
          <cell r="I3058"/>
          <cell r="J3058">
            <v>24</v>
          </cell>
          <cell r="K3058">
            <v>10.92</v>
          </cell>
          <cell r="L3058">
            <v>13.08</v>
          </cell>
          <cell r="M3058">
            <v>0.45500000000000002</v>
          </cell>
          <cell r="N3058" t="str">
            <v>-</v>
          </cell>
          <cell r="O3058" t="str">
            <v>-</v>
          </cell>
          <cell r="P3058" t="str">
            <v>EMM</v>
          </cell>
          <cell r="Q3058" t="str">
            <v>-</v>
          </cell>
          <cell r="R3058" t="str">
            <v>-</v>
          </cell>
          <cell r="S3058" t="str">
            <v>-</v>
          </cell>
          <cell r="T3058" t="str">
            <v>-</v>
          </cell>
          <cell r="U3058">
            <v>43599</v>
          </cell>
          <cell r="V3058">
            <v>43644</v>
          </cell>
          <cell r="W3058">
            <v>43644</v>
          </cell>
          <cell r="X3058">
            <v>44</v>
          </cell>
          <cell r="Y3058">
            <v>43746</v>
          </cell>
          <cell r="Z3058">
            <v>100</v>
          </cell>
        </row>
        <row r="3059">
          <cell r="C3059">
            <v>5297</v>
          </cell>
          <cell r="D3059" t="str">
            <v>SITEL</v>
          </cell>
          <cell r="E3059">
            <v>2019</v>
          </cell>
          <cell r="F3059" t="str">
            <v>TA</v>
          </cell>
          <cell r="G3059" t="str">
            <v>50 x BP TEDIS-TD</v>
          </cell>
          <cell r="H3059" t="str">
            <v>OF5289</v>
          </cell>
          <cell r="I3059"/>
          <cell r="J3059">
            <v>10</v>
          </cell>
          <cell r="K3059">
            <v>3.6</v>
          </cell>
          <cell r="L3059">
            <v>6.4</v>
          </cell>
          <cell r="M3059">
            <v>0.36</v>
          </cell>
          <cell r="N3059" t="str">
            <v>-</v>
          </cell>
          <cell r="O3059" t="str">
            <v>-</v>
          </cell>
          <cell r="P3059" t="str">
            <v>EMM</v>
          </cell>
          <cell r="Q3059" t="str">
            <v>-</v>
          </cell>
          <cell r="R3059" t="str">
            <v>-</v>
          </cell>
          <cell r="S3059" t="str">
            <v>-</v>
          </cell>
          <cell r="T3059" t="str">
            <v>-</v>
          </cell>
          <cell r="U3059">
            <v>43599</v>
          </cell>
          <cell r="V3059">
            <v>43644</v>
          </cell>
          <cell r="W3059">
            <v>43644</v>
          </cell>
          <cell r="X3059">
            <v>44</v>
          </cell>
          <cell r="Y3059">
            <v>43684</v>
          </cell>
          <cell r="Z3059">
            <v>39</v>
          </cell>
        </row>
        <row r="3060">
          <cell r="C3060">
            <v>5298</v>
          </cell>
          <cell r="D3060" t="str">
            <v>SITEL</v>
          </cell>
          <cell r="E3060">
            <v>2019</v>
          </cell>
          <cell r="F3060" t="str">
            <v>TA</v>
          </cell>
          <cell r="G3060" t="str">
            <v>48 x M4SD</v>
          </cell>
          <cell r="H3060" t="str">
            <v>OF5289</v>
          </cell>
          <cell r="I3060"/>
          <cell r="J3060">
            <v>8</v>
          </cell>
          <cell r="K3060">
            <v>7.5299999999999994</v>
          </cell>
          <cell r="L3060">
            <v>0.47000000000000064</v>
          </cell>
          <cell r="M3060">
            <v>0.94124999999999992</v>
          </cell>
          <cell r="N3060" t="str">
            <v>-</v>
          </cell>
          <cell r="O3060" t="str">
            <v>-</v>
          </cell>
          <cell r="P3060" t="str">
            <v>EMM</v>
          </cell>
          <cell r="Q3060" t="str">
            <v>-</v>
          </cell>
          <cell r="R3060" t="str">
            <v>-</v>
          </cell>
          <cell r="S3060" t="str">
            <v>-</v>
          </cell>
          <cell r="T3060" t="str">
            <v>-</v>
          </cell>
          <cell r="U3060">
            <v>43599</v>
          </cell>
          <cell r="V3060">
            <v>43644</v>
          </cell>
          <cell r="W3060">
            <v>43644</v>
          </cell>
          <cell r="X3060">
            <v>44</v>
          </cell>
          <cell r="Y3060">
            <v>43690</v>
          </cell>
          <cell r="Z3060">
            <v>45</v>
          </cell>
        </row>
        <row r="3061">
          <cell r="C3061">
            <v>5299</v>
          </cell>
          <cell r="D3061" t="str">
            <v>SITEL</v>
          </cell>
          <cell r="E3061">
            <v>2019</v>
          </cell>
          <cell r="F3061" t="str">
            <v>TA</v>
          </cell>
          <cell r="G3061" t="str">
            <v>72 x INTERF2 v1.0</v>
          </cell>
          <cell r="H3061" t="str">
            <v>OF5289</v>
          </cell>
          <cell r="I3061"/>
          <cell r="J3061">
            <v>6</v>
          </cell>
          <cell r="K3061">
            <v>5.66</v>
          </cell>
          <cell r="L3061">
            <v>0.33999999999999986</v>
          </cell>
          <cell r="M3061">
            <v>0.94333333333333336</v>
          </cell>
          <cell r="N3061" t="str">
            <v>-</v>
          </cell>
          <cell r="O3061" t="str">
            <v>-</v>
          </cell>
          <cell r="P3061" t="str">
            <v>EMM</v>
          </cell>
          <cell r="Q3061" t="str">
            <v>-</v>
          </cell>
          <cell r="R3061" t="str">
            <v>-</v>
          </cell>
          <cell r="S3061" t="str">
            <v>-</v>
          </cell>
          <cell r="T3061" t="str">
            <v>-</v>
          </cell>
          <cell r="U3061">
            <v>43599</v>
          </cell>
          <cell r="V3061">
            <v>43644</v>
          </cell>
          <cell r="W3061">
            <v>43644</v>
          </cell>
          <cell r="X3061">
            <v>44</v>
          </cell>
          <cell r="Y3061">
            <v>43691</v>
          </cell>
          <cell r="Z3061">
            <v>46</v>
          </cell>
        </row>
        <row r="3062">
          <cell r="C3062">
            <v>5300</v>
          </cell>
          <cell r="D3062" t="str">
            <v>SITEL</v>
          </cell>
          <cell r="E3062">
            <v>2019</v>
          </cell>
          <cell r="F3062" t="str">
            <v>TA</v>
          </cell>
          <cell r="G3062" t="str">
            <v xml:space="preserve">25 x MLEDS-125 </v>
          </cell>
          <cell r="H3062" t="str">
            <v>OF5289</v>
          </cell>
          <cell r="I3062"/>
          <cell r="J3062">
            <v>6</v>
          </cell>
          <cell r="K3062">
            <v>2.9200000000000004</v>
          </cell>
          <cell r="L3062">
            <v>3.0799999999999996</v>
          </cell>
          <cell r="M3062">
            <v>0.48666666666666675</v>
          </cell>
          <cell r="N3062" t="str">
            <v>-</v>
          </cell>
          <cell r="O3062" t="str">
            <v>-</v>
          </cell>
          <cell r="P3062" t="str">
            <v>EMM</v>
          </cell>
          <cell r="Q3062" t="str">
            <v>-</v>
          </cell>
          <cell r="R3062" t="str">
            <v>-</v>
          </cell>
          <cell r="S3062" t="str">
            <v>-</v>
          </cell>
          <cell r="T3062" t="str">
            <v>-</v>
          </cell>
          <cell r="U3062">
            <v>43599</v>
          </cell>
          <cell r="V3062">
            <v>43644</v>
          </cell>
          <cell r="W3062">
            <v>43644</v>
          </cell>
          <cell r="X3062">
            <v>44</v>
          </cell>
          <cell r="Y3062">
            <v>43683</v>
          </cell>
          <cell r="Z3062">
            <v>38</v>
          </cell>
        </row>
        <row r="3063">
          <cell r="C3063">
            <v>5301</v>
          </cell>
          <cell r="D3063" t="str">
            <v>SITEL</v>
          </cell>
          <cell r="E3063">
            <v>2019</v>
          </cell>
          <cell r="F3063" t="str">
            <v>TA</v>
          </cell>
          <cell r="G3063" t="str">
            <v>25 x MLEDS-48</v>
          </cell>
          <cell r="H3063" t="str">
            <v>OF5289</v>
          </cell>
          <cell r="I3063"/>
          <cell r="J3063">
            <v>6</v>
          </cell>
          <cell r="K3063">
            <v>11.41</v>
          </cell>
          <cell r="L3063">
            <v>-5.41</v>
          </cell>
          <cell r="M3063">
            <v>1.9016666666666666</v>
          </cell>
          <cell r="N3063" t="str">
            <v>-</v>
          </cell>
          <cell r="O3063" t="str">
            <v>-</v>
          </cell>
          <cell r="P3063" t="str">
            <v>EMM</v>
          </cell>
          <cell r="Q3063" t="str">
            <v>-</v>
          </cell>
          <cell r="R3063" t="str">
            <v>-</v>
          </cell>
          <cell r="S3063" t="str">
            <v>-</v>
          </cell>
          <cell r="T3063" t="str">
            <v>-</v>
          </cell>
          <cell r="U3063">
            <v>43599</v>
          </cell>
          <cell r="V3063">
            <v>43644</v>
          </cell>
          <cell r="W3063">
            <v>43644</v>
          </cell>
          <cell r="X3063">
            <v>44</v>
          </cell>
          <cell r="Y3063">
            <v>43676</v>
          </cell>
          <cell r="Z3063">
            <v>32</v>
          </cell>
        </row>
        <row r="3064">
          <cell r="C3064">
            <v>5302</v>
          </cell>
          <cell r="D3064" t="str">
            <v>SITEL</v>
          </cell>
          <cell r="E3064">
            <v>2019</v>
          </cell>
          <cell r="F3064" t="str">
            <v>TA</v>
          </cell>
          <cell r="G3064" t="str">
            <v>25 x IMG-125 v2.0</v>
          </cell>
          <cell r="H3064" t="str">
            <v>OF5289</v>
          </cell>
          <cell r="I3064"/>
          <cell r="J3064">
            <v>10</v>
          </cell>
          <cell r="K3064">
            <v>27.450000000000003</v>
          </cell>
          <cell r="L3064">
            <v>-17.450000000000003</v>
          </cell>
          <cell r="M3064">
            <v>2.7450000000000001</v>
          </cell>
          <cell r="N3064" t="str">
            <v>-</v>
          </cell>
          <cell r="O3064" t="str">
            <v>-</v>
          </cell>
          <cell r="P3064" t="str">
            <v>EMM</v>
          </cell>
          <cell r="Q3064" t="str">
            <v>-</v>
          </cell>
          <cell r="R3064" t="str">
            <v>-</v>
          </cell>
          <cell r="S3064" t="str">
            <v>-</v>
          </cell>
          <cell r="T3064" t="str">
            <v>-</v>
          </cell>
          <cell r="U3064">
            <v>43599</v>
          </cell>
          <cell r="V3064">
            <v>43644</v>
          </cell>
          <cell r="W3064">
            <v>43644</v>
          </cell>
          <cell r="X3064">
            <v>44</v>
          </cell>
          <cell r="Y3064">
            <v>43676</v>
          </cell>
          <cell r="Z3064">
            <v>32</v>
          </cell>
        </row>
        <row r="3065">
          <cell r="C3065"/>
          <cell r="D3065"/>
          <cell r="E3065"/>
          <cell r="F3065"/>
          <cell r="G3065"/>
          <cell r="H3065"/>
          <cell r="I3065"/>
          <cell r="J3065">
            <v>339.57</v>
          </cell>
          <cell r="K3065">
            <v>336.56000000000006</v>
          </cell>
          <cell r="L3065">
            <v>3.0099999999999341</v>
          </cell>
          <cell r="M3065"/>
          <cell r="N3065"/>
          <cell r="O3065"/>
          <cell r="P3065"/>
          <cell r="Q3065"/>
          <cell r="R3065"/>
          <cell r="S3065"/>
          <cell r="T3065"/>
          <cell r="U3065"/>
          <cell r="V3065"/>
          <cell r="W3065"/>
          <cell r="X3065"/>
          <cell r="Y3065"/>
          <cell r="Z3065">
            <v>755</v>
          </cell>
        </row>
        <row r="3066">
          <cell r="M3066"/>
          <cell r="N3066"/>
          <cell r="O3066"/>
          <cell r="P3066"/>
          <cell r="Q3066"/>
          <cell r="R3066"/>
          <cell r="S3066"/>
          <cell r="T3066"/>
          <cell r="U3066"/>
          <cell r="V3066"/>
          <cell r="W3066"/>
          <cell r="X3066"/>
          <cell r="Y3066"/>
          <cell r="Z3066"/>
        </row>
        <row r="3067">
          <cell r="D3067"/>
          <cell r="E3067"/>
          <cell r="F3067"/>
          <cell r="G3067"/>
          <cell r="H3067"/>
          <cell r="I3067"/>
          <cell r="J3067"/>
          <cell r="K3067"/>
          <cell r="M3067"/>
          <cell r="N3067"/>
          <cell r="O3067"/>
          <cell r="P3067"/>
          <cell r="Q3067"/>
          <cell r="R3067"/>
          <cell r="S3067"/>
          <cell r="T3067"/>
          <cell r="U3067"/>
          <cell r="V3067"/>
          <cell r="W3067"/>
          <cell r="X3067"/>
          <cell r="Y3067"/>
          <cell r="Z3067"/>
        </row>
        <row r="3068">
          <cell r="D3068"/>
          <cell r="E3068"/>
          <cell r="F3068"/>
          <cell r="G3068"/>
          <cell r="H3068"/>
          <cell r="I3068"/>
          <cell r="J3068"/>
          <cell r="K3068"/>
          <cell r="N3068" t="str">
            <v>APROVISIONAMENTS</v>
          </cell>
          <cell r="O3068" t="str">
            <v>ADMINISTRACIO</v>
          </cell>
          <cell r="P3068" t="str">
            <v>OPERACIONS</v>
          </cell>
          <cell r="Q3068" t="str">
            <v>IMPLEMENTACIO</v>
          </cell>
          <cell r="R3068" t="str">
            <v>DESENVOLUPAMENT</v>
          </cell>
          <cell r="S3068" t="str">
            <v>COMERCIAL</v>
          </cell>
          <cell r="T3068" t="str">
            <v>CONSUL.TELCOMUNIC.</v>
          </cell>
          <cell r="U3068"/>
          <cell r="Z3068"/>
        </row>
        <row r="3069">
          <cell r="N3069"/>
          <cell r="O3069"/>
          <cell r="P3069"/>
          <cell r="Q3069"/>
          <cell r="R3069"/>
          <cell r="S3069"/>
          <cell r="T3069"/>
          <cell r="U3069"/>
          <cell r="Z3069"/>
        </row>
        <row r="3070">
          <cell r="N3070"/>
          <cell r="O3070"/>
          <cell r="P3070"/>
          <cell r="Q3070"/>
          <cell r="R3070"/>
          <cell r="S3070"/>
          <cell r="T3070"/>
          <cell r="U3070"/>
          <cell r="Z3070"/>
        </row>
        <row r="3071">
          <cell r="N3071"/>
          <cell r="O3071"/>
          <cell r="P3071"/>
          <cell r="Q3071"/>
          <cell r="R3071"/>
          <cell r="S3071"/>
          <cell r="T3071"/>
          <cell r="U3071"/>
          <cell r="Z3071"/>
        </row>
        <row r="3072">
          <cell r="E3072"/>
          <cell r="F3072"/>
          <cell r="G3072"/>
          <cell r="H3072"/>
          <cell r="I3072"/>
          <cell r="J3072"/>
          <cell r="K3072"/>
          <cell r="L3072"/>
          <cell r="M3072"/>
          <cell r="N3072"/>
          <cell r="O3072"/>
          <cell r="P3072"/>
          <cell r="Q3072"/>
          <cell r="R3072"/>
          <cell r="S3072"/>
          <cell r="T3072"/>
          <cell r="U3072"/>
          <cell r="Z3072"/>
        </row>
        <row r="3073">
          <cell r="E3073" t="str">
            <v>Projectes (EXTERNS) en curs 2.019</v>
          </cell>
          <cell r="F3073"/>
          <cell r="G3073"/>
          <cell r="H3073"/>
          <cell r="I3073"/>
          <cell r="J3073"/>
          <cell r="K3073"/>
          <cell r="L3073"/>
          <cell r="M3073"/>
          <cell r="N3073"/>
          <cell r="O3073"/>
          <cell r="P3073"/>
          <cell r="Q3073"/>
          <cell r="R3073"/>
          <cell r="S3073"/>
          <cell r="T3073"/>
          <cell r="U3073"/>
          <cell r="Z3073"/>
        </row>
        <row r="3074">
          <cell r="N3074"/>
          <cell r="O3074"/>
          <cell r="P3074"/>
          <cell r="Q3074"/>
          <cell r="R3074"/>
          <cell r="S3074"/>
          <cell r="T3074"/>
          <cell r="U3074"/>
          <cell r="Z3074"/>
        </row>
        <row r="3075">
          <cell r="C3075"/>
          <cell r="D3075"/>
          <cell r="E3075"/>
          <cell r="F3075"/>
          <cell r="G3075"/>
          <cell r="H3075"/>
          <cell r="I3075"/>
          <cell r="J3075"/>
          <cell r="K3075"/>
          <cell r="L3075"/>
          <cell r="M3075"/>
          <cell r="N3075"/>
          <cell r="O3075"/>
          <cell r="P3075"/>
          <cell r="Q3075"/>
          <cell r="R3075"/>
          <cell r="S3075"/>
          <cell r="T3075"/>
          <cell r="U3075"/>
          <cell r="V3075"/>
          <cell r="W3075"/>
          <cell r="X3075"/>
          <cell r="Y3075"/>
          <cell r="Z3075"/>
        </row>
        <row r="3076">
          <cell r="C3076" t="str">
            <v>OF</v>
          </cell>
          <cell r="D3076" t="str">
            <v>CLIENT</v>
          </cell>
          <cell r="E3076" t="str">
            <v>ANY</v>
          </cell>
          <cell r="F3076" t="str">
            <v>STATUS</v>
          </cell>
          <cell r="G3076" t="str">
            <v>PROJECTE</v>
          </cell>
          <cell r="H3076" t="str">
            <v>TIPUS OF o DEPENDENCIA</v>
          </cell>
          <cell r="I3076"/>
          <cell r="J3076" t="str">
            <v>PREV</v>
          </cell>
          <cell r="K3076" t="str">
            <v>TOTAL</v>
          </cell>
          <cell r="L3076" t="str">
            <v>DESV</v>
          </cell>
          <cell r="M3076" t="str">
            <v>AVANÇ</v>
          </cell>
          <cell r="N3076" t="str">
            <v>DPT. IMPLICATS</v>
          </cell>
          <cell r="O3076"/>
          <cell r="P3076"/>
          <cell r="Q3076"/>
          <cell r="R3076"/>
          <cell r="S3076"/>
          <cell r="T3076"/>
          <cell r="U3076" t="str">
            <v>DATA</v>
          </cell>
          <cell r="V3076" t="str">
            <v>DATA</v>
          </cell>
          <cell r="W3076" t="str">
            <v>DATA</v>
          </cell>
          <cell r="X3076" t="str">
            <v>DURADA</v>
          </cell>
          <cell r="Y3076" t="str">
            <v>DATA</v>
          </cell>
          <cell r="Z3076" t="str">
            <v>DESVIAC.</v>
          </cell>
        </row>
        <row r="3077">
          <cell r="C3077"/>
          <cell r="D3077"/>
          <cell r="E3077"/>
          <cell r="F3077"/>
          <cell r="G3077"/>
          <cell r="H3077"/>
          <cell r="I3077"/>
          <cell r="J3077"/>
          <cell r="K3077" t="str">
            <v>REAL</v>
          </cell>
          <cell r="L3077"/>
          <cell r="M3077"/>
          <cell r="N3077"/>
          <cell r="O3077"/>
          <cell r="P3077"/>
          <cell r="Q3077"/>
          <cell r="R3077"/>
          <cell r="S3077"/>
          <cell r="T3077"/>
          <cell r="U3077" t="str">
            <v>INICI</v>
          </cell>
          <cell r="V3077" t="str">
            <v>ENTREGA</v>
          </cell>
          <cell r="W3077" t="str">
            <v>REVISADA</v>
          </cell>
          <cell r="X3077"/>
          <cell r="Y3077" t="str">
            <v>ACCEP.</v>
          </cell>
          <cell r="Z3077"/>
        </row>
        <row r="3078">
          <cell r="C3078"/>
          <cell r="D3078"/>
          <cell r="E3078"/>
          <cell r="F3078"/>
          <cell r="G3078"/>
          <cell r="H3078"/>
          <cell r="I3078"/>
          <cell r="J3078"/>
          <cell r="K3078"/>
          <cell r="L3078"/>
          <cell r="M3078"/>
          <cell r="N3078"/>
          <cell r="O3078"/>
          <cell r="P3078"/>
          <cell r="Q3078"/>
          <cell r="R3078"/>
          <cell r="S3078"/>
          <cell r="T3078"/>
          <cell r="U3078"/>
          <cell r="V3078"/>
          <cell r="W3078"/>
          <cell r="X3078"/>
          <cell r="Y3078"/>
          <cell r="Z3078"/>
        </row>
        <row r="3079">
          <cell r="C3079">
            <v>5303</v>
          </cell>
          <cell r="D3079" t="str">
            <v>SITEL</v>
          </cell>
          <cell r="E3079">
            <v>2019</v>
          </cell>
          <cell r="F3079" t="str">
            <v>TA</v>
          </cell>
          <cell r="G3079" t="str">
            <v>25 x IMG-48 v2.0</v>
          </cell>
          <cell r="H3079" t="str">
            <v>OF5289</v>
          </cell>
          <cell r="I3079"/>
          <cell r="J3079">
            <v>10</v>
          </cell>
          <cell r="K3079">
            <v>46.2</v>
          </cell>
          <cell r="L3079">
            <v>-36.200000000000003</v>
          </cell>
          <cell r="M3079">
            <v>4.62</v>
          </cell>
          <cell r="N3079" t="str">
            <v>-</v>
          </cell>
          <cell r="O3079" t="str">
            <v>-</v>
          </cell>
          <cell r="P3079" t="str">
            <v>EMM</v>
          </cell>
          <cell r="Q3079" t="str">
            <v>-</v>
          </cell>
          <cell r="R3079" t="str">
            <v>-</v>
          </cell>
          <cell r="S3079" t="str">
            <v>-</v>
          </cell>
          <cell r="T3079" t="str">
            <v>-</v>
          </cell>
          <cell r="U3079">
            <v>43599</v>
          </cell>
          <cell r="V3079">
            <v>43644</v>
          </cell>
          <cell r="W3079">
            <v>43644</v>
          </cell>
          <cell r="X3079">
            <v>44</v>
          </cell>
          <cell r="Y3079">
            <v>43682</v>
          </cell>
          <cell r="Z3079">
            <v>37</v>
          </cell>
        </row>
        <row r="3080">
          <cell r="C3080">
            <v>5304</v>
          </cell>
          <cell r="D3080" t="str">
            <v>SITEL</v>
          </cell>
          <cell r="E3080">
            <v>2019</v>
          </cell>
          <cell r="F3080" t="str">
            <v>TA</v>
          </cell>
          <cell r="G3080" t="str">
            <v>25 x M8EA-TD</v>
          </cell>
          <cell r="H3080" t="str">
            <v>OF5289</v>
          </cell>
          <cell r="I3080"/>
          <cell r="J3080">
            <v>16</v>
          </cell>
          <cell r="K3080">
            <v>10.85</v>
          </cell>
          <cell r="L3080">
            <v>5.15</v>
          </cell>
          <cell r="M3080">
            <v>0.67812499999999998</v>
          </cell>
          <cell r="N3080" t="str">
            <v>-</v>
          </cell>
          <cell r="O3080" t="str">
            <v>-</v>
          </cell>
          <cell r="P3080" t="str">
            <v>EMM</v>
          </cell>
          <cell r="Q3080" t="str">
            <v>-</v>
          </cell>
          <cell r="R3080" t="str">
            <v>-</v>
          </cell>
          <cell r="S3080" t="str">
            <v>-</v>
          </cell>
          <cell r="T3080" t="str">
            <v>-</v>
          </cell>
          <cell r="U3080">
            <v>43599</v>
          </cell>
          <cell r="V3080">
            <v>43644</v>
          </cell>
          <cell r="W3080">
            <v>43644</v>
          </cell>
          <cell r="X3080">
            <v>44</v>
          </cell>
          <cell r="Y3080">
            <v>43691</v>
          </cell>
          <cell r="Z3080">
            <v>46</v>
          </cell>
        </row>
        <row r="3081">
          <cell r="C3081">
            <v>5305</v>
          </cell>
          <cell r="D3081" t="str">
            <v>SITEL</v>
          </cell>
          <cell r="E3081">
            <v>2019</v>
          </cell>
          <cell r="F3081" t="str">
            <v>TA</v>
          </cell>
          <cell r="G3081" t="str">
            <v>50 x MODEM-FSK Generic</v>
          </cell>
          <cell r="H3081" t="str">
            <v>OF5289</v>
          </cell>
          <cell r="I3081"/>
          <cell r="J3081">
            <v>4</v>
          </cell>
          <cell r="K3081">
            <v>3.8</v>
          </cell>
          <cell r="L3081">
            <v>0.20000000000000018</v>
          </cell>
          <cell r="M3081">
            <v>0.95</v>
          </cell>
          <cell r="N3081" t="str">
            <v>-</v>
          </cell>
          <cell r="O3081" t="str">
            <v>-</v>
          </cell>
          <cell r="P3081" t="str">
            <v>EMM</v>
          </cell>
          <cell r="Q3081" t="str">
            <v>-</v>
          </cell>
          <cell r="R3081" t="str">
            <v>-</v>
          </cell>
          <cell r="S3081" t="str">
            <v>-</v>
          </cell>
          <cell r="T3081" t="str">
            <v>-</v>
          </cell>
          <cell r="U3081">
            <v>43599</v>
          </cell>
          <cell r="V3081">
            <v>43644</v>
          </cell>
          <cell r="W3081">
            <v>43644</v>
          </cell>
          <cell r="X3081">
            <v>44</v>
          </cell>
          <cell r="Y3081">
            <v>43746</v>
          </cell>
          <cell r="Z3081">
            <v>100</v>
          </cell>
        </row>
        <row r="3082">
          <cell r="C3082">
            <v>5306</v>
          </cell>
          <cell r="D3082" t="str">
            <v>SITEL</v>
          </cell>
          <cell r="E3082">
            <v>2019</v>
          </cell>
          <cell r="F3082" t="str">
            <v>TA</v>
          </cell>
          <cell r="G3082" t="str">
            <v>1 x Latiguillo Cable Coaxial RG-58U (2mts)</v>
          </cell>
          <cell r="H3082" t="str">
            <v>OF5289</v>
          </cell>
          <cell r="I3082"/>
          <cell r="J3082">
            <v>0.5</v>
          </cell>
          <cell r="K3082">
            <v>0.25</v>
          </cell>
          <cell r="L3082">
            <v>0.25</v>
          </cell>
          <cell r="M3082">
            <v>0.5</v>
          </cell>
          <cell r="N3082" t="str">
            <v>-</v>
          </cell>
          <cell r="O3082" t="str">
            <v>-</v>
          </cell>
          <cell r="P3082" t="str">
            <v>EMM</v>
          </cell>
          <cell r="Q3082" t="str">
            <v>-</v>
          </cell>
          <cell r="R3082" t="str">
            <v>-</v>
          </cell>
          <cell r="S3082" t="str">
            <v>-</v>
          </cell>
          <cell r="T3082" t="str">
            <v>-</v>
          </cell>
          <cell r="U3082">
            <v>43599</v>
          </cell>
          <cell r="V3082">
            <v>43644</v>
          </cell>
          <cell r="W3082">
            <v>43644</v>
          </cell>
          <cell r="X3082">
            <v>44</v>
          </cell>
          <cell r="Y3082">
            <v>43619</v>
          </cell>
          <cell r="Z3082">
            <v>-25</v>
          </cell>
        </row>
        <row r="3083">
          <cell r="C3083">
            <v>5307</v>
          </cell>
          <cell r="D3083" t="str">
            <v>SITEL</v>
          </cell>
          <cell r="E3083">
            <v>2019</v>
          </cell>
          <cell r="F3083" t="str">
            <v>TA</v>
          </cell>
          <cell r="G3083" t="str">
            <v>2 x Latiguillo Cable Coaxial RG-213U (8mts)</v>
          </cell>
          <cell r="H3083" t="str">
            <v>OF5289</v>
          </cell>
          <cell r="I3083"/>
          <cell r="J3083">
            <v>0.5</v>
          </cell>
          <cell r="K3083">
            <v>0.5</v>
          </cell>
          <cell r="L3083">
            <v>0</v>
          </cell>
          <cell r="M3083">
            <v>1</v>
          </cell>
          <cell r="N3083" t="str">
            <v>-</v>
          </cell>
          <cell r="O3083" t="str">
            <v>-</v>
          </cell>
          <cell r="P3083" t="str">
            <v>EMM</v>
          </cell>
          <cell r="Q3083" t="str">
            <v>-</v>
          </cell>
          <cell r="R3083" t="str">
            <v>-</v>
          </cell>
          <cell r="S3083" t="str">
            <v>-</v>
          </cell>
          <cell r="T3083" t="str">
            <v>-</v>
          </cell>
          <cell r="U3083">
            <v>43599</v>
          </cell>
          <cell r="V3083">
            <v>43644</v>
          </cell>
          <cell r="W3083">
            <v>43644</v>
          </cell>
          <cell r="X3083">
            <v>44</v>
          </cell>
          <cell r="Y3083">
            <v>43768</v>
          </cell>
          <cell r="Z3083">
            <v>122</v>
          </cell>
        </row>
        <row r="3084">
          <cell r="C3084">
            <v>5308</v>
          </cell>
          <cell r="D3084" t="str">
            <v>EMSA</v>
          </cell>
          <cell r="E3084">
            <v>2019</v>
          </cell>
          <cell r="F3084" t="str">
            <v>TA</v>
          </cell>
          <cell r="G3084" t="str">
            <v>CC SCADA TEDIS.Net EMSA v3.3</v>
          </cell>
          <cell r="H3084" t="str">
            <v>IND</v>
          </cell>
          <cell r="I3084"/>
          <cell r="J3084">
            <v>8.5</v>
          </cell>
          <cell r="K3084">
            <v>9</v>
          </cell>
          <cell r="L3084">
            <v>-0.5</v>
          </cell>
          <cell r="M3084">
            <v>1.0588235294117647</v>
          </cell>
          <cell r="N3084" t="str">
            <v>-</v>
          </cell>
          <cell r="O3084" t="str">
            <v>-</v>
          </cell>
          <cell r="P3084" t="str">
            <v>-</v>
          </cell>
          <cell r="Q3084" t="str">
            <v>JMG</v>
          </cell>
          <cell r="R3084" t="str">
            <v>-</v>
          </cell>
          <cell r="S3084" t="str">
            <v>-</v>
          </cell>
          <cell r="T3084" t="str">
            <v>-</v>
          </cell>
          <cell r="U3084">
            <v>43595</v>
          </cell>
          <cell r="V3084">
            <v>43616</v>
          </cell>
          <cell r="W3084">
            <v>43616</v>
          </cell>
          <cell r="X3084">
            <v>21</v>
          </cell>
          <cell r="Y3084">
            <v>43609</v>
          </cell>
          <cell r="Z3084">
            <v>-6</v>
          </cell>
        </row>
        <row r="3085">
          <cell r="C3085">
            <v>5309</v>
          </cell>
          <cell r="D3085" t="str">
            <v>EMSA</v>
          </cell>
          <cell r="E3085">
            <v>2019</v>
          </cell>
          <cell r="F3085" t="str">
            <v>TA</v>
          </cell>
          <cell r="G3085" t="str">
            <v>CC SCADA TEDIS.Net EMSA v3.4</v>
          </cell>
          <cell r="H3085" t="str">
            <v>IND</v>
          </cell>
          <cell r="I3085"/>
          <cell r="J3085">
            <v>4</v>
          </cell>
          <cell r="K3085">
            <v>4</v>
          </cell>
          <cell r="L3085">
            <v>0</v>
          </cell>
          <cell r="M3085">
            <v>1</v>
          </cell>
          <cell r="N3085" t="str">
            <v>-</v>
          </cell>
          <cell r="O3085" t="str">
            <v>-</v>
          </cell>
          <cell r="P3085" t="str">
            <v>-</v>
          </cell>
          <cell r="Q3085" t="str">
            <v>JMG</v>
          </cell>
          <cell r="R3085" t="str">
            <v>-</v>
          </cell>
          <cell r="S3085" t="str">
            <v>-</v>
          </cell>
          <cell r="T3085" t="str">
            <v>-</v>
          </cell>
          <cell r="U3085">
            <v>43613</v>
          </cell>
          <cell r="V3085">
            <v>43616</v>
          </cell>
          <cell r="W3085">
            <v>43616</v>
          </cell>
          <cell r="X3085">
            <v>3</v>
          </cell>
          <cell r="Y3085">
            <v>43616</v>
          </cell>
          <cell r="Z3085">
            <v>0</v>
          </cell>
        </row>
        <row r="3086">
          <cell r="C3086">
            <v>5310</v>
          </cell>
          <cell r="D3086" t="str">
            <v>CARBAY</v>
          </cell>
          <cell r="E3086">
            <v>2019</v>
          </cell>
          <cell r="F3086" t="str">
            <v>TA</v>
          </cell>
          <cell r="G3086" t="str">
            <v>CC SCADA TEDIS.Net CARBAYIN v1.0</v>
          </cell>
          <cell r="H3086" t="str">
            <v>IND</v>
          </cell>
          <cell r="I3086"/>
          <cell r="J3086">
            <v>87</v>
          </cell>
          <cell r="K3086">
            <v>75</v>
          </cell>
          <cell r="L3086">
            <v>12</v>
          </cell>
          <cell r="M3086">
            <v>0.86206896551724133</v>
          </cell>
          <cell r="N3086" t="str">
            <v>-</v>
          </cell>
          <cell r="O3086" t="str">
            <v>-</v>
          </cell>
          <cell r="P3086" t="str">
            <v>-</v>
          </cell>
          <cell r="Q3086" t="str">
            <v>JMG</v>
          </cell>
          <cell r="R3086" t="str">
            <v>-</v>
          </cell>
          <cell r="S3086" t="str">
            <v>-</v>
          </cell>
          <cell r="T3086" t="str">
            <v>-</v>
          </cell>
          <cell r="U3086">
            <v>43594</v>
          </cell>
          <cell r="V3086">
            <v>43735</v>
          </cell>
          <cell r="W3086">
            <v>43735</v>
          </cell>
          <cell r="X3086">
            <v>138</v>
          </cell>
          <cell r="Y3086">
            <v>43763</v>
          </cell>
          <cell r="Z3086">
            <v>28</v>
          </cell>
        </row>
        <row r="3087">
          <cell r="C3087">
            <v>5311</v>
          </cell>
          <cell r="D3087" t="str">
            <v>ORMAZA</v>
          </cell>
          <cell r="E3087">
            <v>2019</v>
          </cell>
          <cell r="F3087" t="str">
            <v>TA</v>
          </cell>
          <cell r="G3087" t="str">
            <v>RTU CAP32-48 C.T. PEUSA</v>
          </cell>
          <cell r="H3087" t="str">
            <v>IND</v>
          </cell>
          <cell r="I3087"/>
          <cell r="J3087">
            <v>1</v>
          </cell>
          <cell r="K3087">
            <v>1.42</v>
          </cell>
          <cell r="L3087">
            <v>-0.41999999999999993</v>
          </cell>
          <cell r="M3087">
            <v>1.42</v>
          </cell>
          <cell r="N3087" t="str">
            <v>-</v>
          </cell>
          <cell r="O3087" t="str">
            <v>-</v>
          </cell>
          <cell r="P3087" t="str">
            <v>EMM</v>
          </cell>
          <cell r="Q3087" t="str">
            <v>-</v>
          </cell>
          <cell r="R3087" t="str">
            <v>-</v>
          </cell>
          <cell r="S3087" t="str">
            <v>-</v>
          </cell>
          <cell r="T3087" t="str">
            <v>-</v>
          </cell>
          <cell r="U3087">
            <v>43599</v>
          </cell>
          <cell r="V3087">
            <v>43644</v>
          </cell>
          <cell r="W3087">
            <v>43644</v>
          </cell>
          <cell r="X3087">
            <v>44</v>
          </cell>
          <cell r="Y3087">
            <v>43720</v>
          </cell>
          <cell r="Z3087">
            <v>74</v>
          </cell>
        </row>
        <row r="3088">
          <cell r="C3088">
            <v>5312</v>
          </cell>
          <cell r="D3088" t="str">
            <v>EMSA</v>
          </cell>
          <cell r="E3088">
            <v>2019</v>
          </cell>
          <cell r="F3088" t="str">
            <v>TA</v>
          </cell>
          <cell r="G3088" t="str">
            <v>CC SCADA TEDIS.Net EMSA v3.5</v>
          </cell>
          <cell r="H3088" t="str">
            <v>IND</v>
          </cell>
          <cell r="I3088">
            <v>4</v>
          </cell>
          <cell r="J3088">
            <v>4</v>
          </cell>
          <cell r="K3088">
            <v>2.5</v>
          </cell>
          <cell r="L3088">
            <v>1.5</v>
          </cell>
          <cell r="M3088">
            <v>0.625</v>
          </cell>
          <cell r="N3088" t="str">
            <v>-</v>
          </cell>
          <cell r="O3088" t="str">
            <v>-</v>
          </cell>
          <cell r="P3088" t="str">
            <v>-</v>
          </cell>
          <cell r="Q3088" t="str">
            <v>JMG</v>
          </cell>
          <cell r="R3088" t="str">
            <v>-</v>
          </cell>
          <cell r="S3088" t="str">
            <v>-</v>
          </cell>
          <cell r="T3088" t="str">
            <v>-</v>
          </cell>
          <cell r="U3088">
            <v>43613</v>
          </cell>
          <cell r="V3088">
            <v>43616</v>
          </cell>
          <cell r="W3088">
            <v>43616</v>
          </cell>
          <cell r="X3088">
            <v>3</v>
          </cell>
          <cell r="Y3088">
            <v>43614</v>
          </cell>
          <cell r="Z3088">
            <v>-1</v>
          </cell>
        </row>
        <row r="3089">
          <cell r="C3089">
            <v>5313</v>
          </cell>
          <cell r="D3089" t="str">
            <v>SITEL</v>
          </cell>
          <cell r="E3089">
            <v>2019</v>
          </cell>
          <cell r="F3089" t="str">
            <v>TA</v>
          </cell>
          <cell r="G3089" t="str">
            <v xml:space="preserve">2 x Latiguillo RG-58U N-N (2MTS) </v>
          </cell>
          <cell r="H3089" t="str">
            <v>OF5289</v>
          </cell>
          <cell r="I3089">
            <v>4</v>
          </cell>
          <cell r="J3089">
            <v>0.5</v>
          </cell>
          <cell r="K3089">
            <v>0.42</v>
          </cell>
          <cell r="L3089">
            <v>8.0000000000000016E-2</v>
          </cell>
          <cell r="M3089">
            <v>0.84</v>
          </cell>
          <cell r="N3089" t="str">
            <v>-</v>
          </cell>
          <cell r="O3089" t="str">
            <v>-</v>
          </cell>
          <cell r="P3089" t="str">
            <v>EMM</v>
          </cell>
          <cell r="Q3089" t="str">
            <v>-</v>
          </cell>
          <cell r="R3089" t="str">
            <v>-</v>
          </cell>
          <cell r="S3089" t="str">
            <v>-</v>
          </cell>
          <cell r="T3089" t="str">
            <v>-</v>
          </cell>
          <cell r="U3089">
            <v>43619</v>
          </cell>
          <cell r="V3089">
            <v>43619</v>
          </cell>
          <cell r="W3089">
            <v>43619</v>
          </cell>
          <cell r="X3089">
            <v>0</v>
          </cell>
          <cell r="Y3089">
            <v>43619</v>
          </cell>
          <cell r="Z3089">
            <v>0</v>
          </cell>
        </row>
        <row r="3090">
          <cell r="C3090">
            <v>5314</v>
          </cell>
          <cell r="D3090" t="str">
            <v>SITEL</v>
          </cell>
          <cell r="E3090">
            <v>2019</v>
          </cell>
          <cell r="F3090" t="str">
            <v>TA</v>
          </cell>
          <cell r="G3090" t="str">
            <v xml:space="preserve">2 x Latiguillo RG-58U N-N (2MTS) </v>
          </cell>
          <cell r="H3090" t="str">
            <v>OF-5289</v>
          </cell>
          <cell r="I3090">
            <v>6</v>
          </cell>
          <cell r="J3090">
            <v>0.5</v>
          </cell>
          <cell r="K3090">
            <v>0.57999999999999996</v>
          </cell>
          <cell r="L3090">
            <v>-7.999999999999996E-2</v>
          </cell>
          <cell r="M3090">
            <v>1.1599999999999999</v>
          </cell>
          <cell r="N3090" t="str">
            <v>-</v>
          </cell>
          <cell r="O3090" t="str">
            <v>-</v>
          </cell>
          <cell r="P3090" t="str">
            <v>EMM</v>
          </cell>
          <cell r="Q3090" t="str">
            <v>-</v>
          </cell>
          <cell r="R3090" t="str">
            <v>-</v>
          </cell>
          <cell r="S3090" t="str">
            <v>-</v>
          </cell>
          <cell r="T3090" t="str">
            <v>-</v>
          </cell>
          <cell r="U3090">
            <v>43620</v>
          </cell>
          <cell r="V3090">
            <v>43620</v>
          </cell>
          <cell r="W3090">
            <v>43620</v>
          </cell>
          <cell r="X3090">
            <v>0</v>
          </cell>
          <cell r="Y3090">
            <v>43620</v>
          </cell>
          <cell r="Z3090">
            <v>0</v>
          </cell>
        </row>
        <row r="3091">
          <cell r="C3091">
            <v>5315</v>
          </cell>
          <cell r="D3091" t="str">
            <v>SITEL</v>
          </cell>
          <cell r="E3091">
            <v>2019</v>
          </cell>
          <cell r="F3091" t="str">
            <v>OB</v>
          </cell>
          <cell r="G3091" t="str">
            <v>CC SCADA TEDIS.Net BERMEJALES v4.2</v>
          </cell>
          <cell r="H3091" t="str">
            <v>OF4868</v>
          </cell>
          <cell r="I3091">
            <v>6</v>
          </cell>
          <cell r="J3091">
            <v>11</v>
          </cell>
          <cell r="K3091">
            <v>0</v>
          </cell>
          <cell r="L3091">
            <v>11</v>
          </cell>
          <cell r="M3091">
            <v>0</v>
          </cell>
          <cell r="N3091" t="str">
            <v>-</v>
          </cell>
          <cell r="O3091" t="str">
            <v>-</v>
          </cell>
          <cell r="P3091" t="str">
            <v>-</v>
          </cell>
          <cell r="Q3091" t="str">
            <v>-</v>
          </cell>
          <cell r="R3091" t="str">
            <v>EDC</v>
          </cell>
          <cell r="S3091" t="str">
            <v>-</v>
          </cell>
          <cell r="T3091" t="str">
            <v>-</v>
          </cell>
          <cell r="U3091">
            <v>43602</v>
          </cell>
          <cell r="V3091">
            <v>43644</v>
          </cell>
          <cell r="W3091">
            <v>43644</v>
          </cell>
          <cell r="X3091">
            <v>41</v>
          </cell>
          <cell r="Y3091"/>
          <cell r="Z3091" t="str">
            <v/>
          </cell>
        </row>
        <row r="3092">
          <cell r="C3092">
            <v>5316</v>
          </cell>
          <cell r="D3092" t="str">
            <v>CIAELE</v>
          </cell>
          <cell r="E3092">
            <v>2019</v>
          </cell>
          <cell r="F3092" t="str">
            <v>TA</v>
          </cell>
          <cell r="G3092" t="str">
            <v>MANTENIMIENTO SCADA TEDIS.Net CIA ELECTRIFICACION 01/06/2.019-31/05/2.020</v>
          </cell>
          <cell r="H3092" t="str">
            <v>IND</v>
          </cell>
          <cell r="I3092"/>
          <cell r="J3092">
            <v>16</v>
          </cell>
          <cell r="K3092">
            <v>6.92</v>
          </cell>
          <cell r="L3092">
            <v>9.08</v>
          </cell>
          <cell r="M3092">
            <v>0.4325</v>
          </cell>
          <cell r="N3092" t="str">
            <v>-</v>
          </cell>
          <cell r="O3092" t="str">
            <v>-</v>
          </cell>
          <cell r="P3092" t="str">
            <v>-</v>
          </cell>
          <cell r="Q3092" t="str">
            <v>JMG</v>
          </cell>
          <cell r="R3092" t="str">
            <v>-</v>
          </cell>
          <cell r="S3092" t="str">
            <v>-</v>
          </cell>
          <cell r="T3092" t="str">
            <v>-</v>
          </cell>
          <cell r="U3092">
            <v>43617</v>
          </cell>
          <cell r="V3092">
            <v>43982</v>
          </cell>
          <cell r="W3092">
            <v>43982</v>
          </cell>
          <cell r="X3092">
            <v>360</v>
          </cell>
          <cell r="Y3092">
            <v>43982</v>
          </cell>
          <cell r="Z3092">
            <v>0</v>
          </cell>
        </row>
        <row r="3093">
          <cell r="C3093">
            <v>5317</v>
          </cell>
          <cell r="D3093" t="str">
            <v>ELEMOS</v>
          </cell>
          <cell r="E3093">
            <v>2019</v>
          </cell>
          <cell r="F3093" t="str">
            <v>TA</v>
          </cell>
          <cell r="G3093" t="str">
            <v>Inst. y PEM RTU PROTECCION IAT DERIVACION BARRO v1.0</v>
          </cell>
          <cell r="H3093" t="str">
            <v>IND</v>
          </cell>
          <cell r="I3093"/>
          <cell r="J3093">
            <v>6</v>
          </cell>
          <cell r="K3093">
            <v>4.25</v>
          </cell>
          <cell r="L3093">
            <v>1.75</v>
          </cell>
          <cell r="M3093">
            <v>0.70833333333333337</v>
          </cell>
          <cell r="N3093" t="str">
            <v>-</v>
          </cell>
          <cell r="O3093" t="str">
            <v>-</v>
          </cell>
          <cell r="P3093" t="str">
            <v>-</v>
          </cell>
          <cell r="Q3093" t="str">
            <v>JMG</v>
          </cell>
          <cell r="R3093" t="str">
            <v>-</v>
          </cell>
          <cell r="S3093" t="str">
            <v>-</v>
          </cell>
          <cell r="T3093" t="str">
            <v>-</v>
          </cell>
          <cell r="U3093">
            <v>43601</v>
          </cell>
          <cell r="V3093">
            <v>43644</v>
          </cell>
          <cell r="W3093">
            <v>43644</v>
          </cell>
          <cell r="X3093">
            <v>42</v>
          </cell>
          <cell r="Y3093">
            <v>43637</v>
          </cell>
          <cell r="Z3093">
            <v>-7</v>
          </cell>
        </row>
        <row r="3094">
          <cell r="C3094">
            <v>5318</v>
          </cell>
          <cell r="D3094" t="str">
            <v>ELEMOS</v>
          </cell>
          <cell r="E3094">
            <v>2019</v>
          </cell>
          <cell r="F3094" t="str">
            <v>TA</v>
          </cell>
          <cell r="G3094" t="str">
            <v>Inst. y PEM RTU PROTECCION IAT DERIVACION BORRALLEIRO v1.0</v>
          </cell>
          <cell r="H3094" t="str">
            <v>IND</v>
          </cell>
          <cell r="I3094"/>
          <cell r="J3094">
            <v>6</v>
          </cell>
          <cell r="K3094">
            <v>5.5</v>
          </cell>
          <cell r="L3094">
            <v>0.5</v>
          </cell>
          <cell r="M3094">
            <v>0.91666666666666663</v>
          </cell>
          <cell r="N3094" t="str">
            <v>-</v>
          </cell>
          <cell r="O3094" t="str">
            <v>-</v>
          </cell>
          <cell r="P3094" t="str">
            <v>-</v>
          </cell>
          <cell r="Q3094" t="str">
            <v>JMG</v>
          </cell>
          <cell r="R3094" t="str">
            <v>-</v>
          </cell>
          <cell r="S3094" t="str">
            <v>-</v>
          </cell>
          <cell r="T3094" t="str">
            <v>-</v>
          </cell>
          <cell r="U3094">
            <v>43601</v>
          </cell>
          <cell r="V3094">
            <v>43644</v>
          </cell>
          <cell r="W3094">
            <v>43727</v>
          </cell>
          <cell r="X3094">
            <v>42</v>
          </cell>
          <cell r="Y3094">
            <v>43727</v>
          </cell>
          <cell r="Z3094">
            <v>0</v>
          </cell>
        </row>
        <row r="3095">
          <cell r="C3095">
            <v>5319</v>
          </cell>
          <cell r="D3095" t="str">
            <v>FELGON</v>
          </cell>
          <cell r="E3095">
            <v>2019</v>
          </cell>
          <cell r="F3095" t="str">
            <v>TA</v>
          </cell>
          <cell r="G3095" t="str">
            <v>MANTENIMENTO SCADA TEDIS.Net F.GONZALEZ 01/06/2.019 - 31/05/2.020</v>
          </cell>
          <cell r="H3095" t="str">
            <v>IND</v>
          </cell>
          <cell r="I3095"/>
          <cell r="J3095">
            <v>16</v>
          </cell>
          <cell r="K3095">
            <v>5.75</v>
          </cell>
          <cell r="L3095">
            <v>10.25</v>
          </cell>
          <cell r="M3095">
            <v>0.359375</v>
          </cell>
          <cell r="N3095" t="str">
            <v>-</v>
          </cell>
          <cell r="O3095" t="str">
            <v>-</v>
          </cell>
          <cell r="P3095" t="str">
            <v>-</v>
          </cell>
          <cell r="Q3095" t="str">
            <v>JMG</v>
          </cell>
          <cell r="R3095" t="str">
            <v>-</v>
          </cell>
          <cell r="S3095" t="str">
            <v>-</v>
          </cell>
          <cell r="T3095" t="str">
            <v>-</v>
          </cell>
          <cell r="U3095">
            <v>43617</v>
          </cell>
          <cell r="V3095">
            <v>43982</v>
          </cell>
          <cell r="W3095">
            <v>43982</v>
          </cell>
          <cell r="X3095">
            <v>360</v>
          </cell>
          <cell r="Y3095">
            <v>43982</v>
          </cell>
          <cell r="Z3095">
            <v>0</v>
          </cell>
        </row>
        <row r="3096">
          <cell r="C3096">
            <v>5320</v>
          </cell>
          <cell r="D3096" t="str">
            <v>ELEALS</v>
          </cell>
          <cell r="E3096">
            <v>2019</v>
          </cell>
          <cell r="F3096" t="str">
            <v>TA</v>
          </cell>
          <cell r="G3096" t="str">
            <v>MANTENIMIENTO CC SCADA ALSET 01/06/2.019-31/05/2.020</v>
          </cell>
          <cell r="H3096" t="str">
            <v>IND</v>
          </cell>
          <cell r="I3096"/>
          <cell r="J3096">
            <v>8</v>
          </cell>
          <cell r="K3096">
            <v>1</v>
          </cell>
          <cell r="L3096">
            <v>7</v>
          </cell>
          <cell r="M3096">
            <v>0.125</v>
          </cell>
          <cell r="N3096" t="str">
            <v>-</v>
          </cell>
          <cell r="O3096" t="str">
            <v>-</v>
          </cell>
          <cell r="P3096" t="str">
            <v>-</v>
          </cell>
          <cell r="Q3096" t="str">
            <v>JMG</v>
          </cell>
          <cell r="R3096" t="str">
            <v>-</v>
          </cell>
          <cell r="S3096" t="str">
            <v>-</v>
          </cell>
          <cell r="T3096" t="str">
            <v>-</v>
          </cell>
          <cell r="U3096">
            <v>43617</v>
          </cell>
          <cell r="V3096">
            <v>43982</v>
          </cell>
          <cell r="W3096">
            <v>43982</v>
          </cell>
          <cell r="X3096">
            <v>360</v>
          </cell>
          <cell r="Y3096">
            <v>43982</v>
          </cell>
          <cell r="Z3096">
            <v>0</v>
          </cell>
        </row>
        <row r="3097">
          <cell r="C3097">
            <v>5321</v>
          </cell>
          <cell r="D3097" t="str">
            <v>ELEALS</v>
          </cell>
          <cell r="E3097">
            <v>2019</v>
          </cell>
          <cell r="F3097" t="str">
            <v>TA</v>
          </cell>
          <cell r="G3097" t="str">
            <v>MANTENIMIENTO SGT-TEDIS ALSET 01/06/2.019-31/05/2.020</v>
          </cell>
          <cell r="H3097" t="str">
            <v>IND</v>
          </cell>
          <cell r="I3097"/>
          <cell r="J3097">
            <v>8</v>
          </cell>
          <cell r="K3097">
            <v>1</v>
          </cell>
          <cell r="L3097">
            <v>7</v>
          </cell>
          <cell r="M3097">
            <v>0.125</v>
          </cell>
          <cell r="N3097" t="str">
            <v>-</v>
          </cell>
          <cell r="O3097" t="str">
            <v>-</v>
          </cell>
          <cell r="P3097" t="str">
            <v>-</v>
          </cell>
          <cell r="Q3097" t="str">
            <v>TRS</v>
          </cell>
          <cell r="R3097" t="str">
            <v>-</v>
          </cell>
          <cell r="S3097" t="str">
            <v>-</v>
          </cell>
          <cell r="T3097" t="str">
            <v>-</v>
          </cell>
          <cell r="U3097">
            <v>43617</v>
          </cell>
          <cell r="V3097">
            <v>43982</v>
          </cell>
          <cell r="W3097">
            <v>43982</v>
          </cell>
          <cell r="X3097">
            <v>360</v>
          </cell>
          <cell r="Y3097">
            <v>43982</v>
          </cell>
          <cell r="Z3097">
            <v>0</v>
          </cell>
        </row>
        <row r="3098">
          <cell r="C3098">
            <v>5322</v>
          </cell>
          <cell r="D3098" t="str">
            <v>EYPESA</v>
          </cell>
          <cell r="E3098">
            <v>2019</v>
          </cell>
          <cell r="F3098" t="str">
            <v>OB</v>
          </cell>
          <cell r="G3098" t="str">
            <v>RTU E.R. BOVILA v4.0</v>
          </cell>
          <cell r="H3098" t="str">
            <v>IND</v>
          </cell>
          <cell r="I3098"/>
          <cell r="J3098">
            <v>17</v>
          </cell>
          <cell r="K3098">
            <v>0</v>
          </cell>
          <cell r="L3098">
            <v>17</v>
          </cell>
          <cell r="M3098">
            <v>0</v>
          </cell>
          <cell r="N3098" t="str">
            <v>-</v>
          </cell>
          <cell r="O3098" t="str">
            <v>-</v>
          </cell>
          <cell r="P3098" t="str">
            <v>-</v>
          </cell>
          <cell r="Q3098" t="str">
            <v>TRS</v>
          </cell>
          <cell r="R3098" t="str">
            <v>-</v>
          </cell>
          <cell r="S3098" t="str">
            <v>-</v>
          </cell>
          <cell r="T3098" t="str">
            <v>-</v>
          </cell>
          <cell r="U3098">
            <v>43612</v>
          </cell>
          <cell r="V3098">
            <v>43677</v>
          </cell>
          <cell r="W3098">
            <v>43677</v>
          </cell>
          <cell r="X3098">
            <v>64</v>
          </cell>
          <cell r="Y3098"/>
          <cell r="Z3098" t="str">
            <v/>
          </cell>
        </row>
        <row r="3099">
          <cell r="C3099">
            <v>5323</v>
          </cell>
          <cell r="D3099" t="str">
            <v>EYPESA</v>
          </cell>
          <cell r="E3099">
            <v>2019</v>
          </cell>
          <cell r="F3099" t="str">
            <v>OB</v>
          </cell>
          <cell r="G3099" t="str">
            <v>RTU S.E. GAFA v3.0</v>
          </cell>
          <cell r="H3099" t="str">
            <v>IND</v>
          </cell>
          <cell r="I3099"/>
          <cell r="J3099">
            <v>25</v>
          </cell>
          <cell r="K3099">
            <v>0</v>
          </cell>
          <cell r="L3099">
            <v>25</v>
          </cell>
          <cell r="M3099">
            <v>0</v>
          </cell>
          <cell r="N3099" t="str">
            <v>-</v>
          </cell>
          <cell r="O3099" t="str">
            <v>-</v>
          </cell>
          <cell r="P3099" t="str">
            <v>-</v>
          </cell>
          <cell r="Q3099" t="str">
            <v>TRS</v>
          </cell>
          <cell r="R3099" t="str">
            <v>-</v>
          </cell>
          <cell r="S3099" t="str">
            <v>-</v>
          </cell>
          <cell r="T3099" t="str">
            <v>-</v>
          </cell>
          <cell r="U3099">
            <v>43612</v>
          </cell>
          <cell r="V3099">
            <v>43677</v>
          </cell>
          <cell r="W3099">
            <v>43677</v>
          </cell>
          <cell r="X3099">
            <v>64</v>
          </cell>
          <cell r="Y3099"/>
          <cell r="Z3099" t="str">
            <v/>
          </cell>
        </row>
        <row r="3100">
          <cell r="C3100">
            <v>5324</v>
          </cell>
          <cell r="D3100" t="str">
            <v>EUROTR</v>
          </cell>
          <cell r="E3100">
            <v>2019</v>
          </cell>
          <cell r="F3100" t="str">
            <v>TA</v>
          </cell>
          <cell r="G3100" t="str">
            <v>1000 x PLACA NOXON Rev.4</v>
          </cell>
          <cell r="H3100" t="str">
            <v>PPAL</v>
          </cell>
          <cell r="I3100"/>
          <cell r="J3100">
            <v>45</v>
          </cell>
          <cell r="K3100">
            <v>29.835000000000001</v>
          </cell>
          <cell r="L3100">
            <v>15.164999999999999</v>
          </cell>
          <cell r="M3100">
            <v>0.66300000000000003</v>
          </cell>
          <cell r="N3100" t="str">
            <v>-</v>
          </cell>
          <cell r="O3100" t="str">
            <v>-</v>
          </cell>
          <cell r="P3100" t="str">
            <v>EMM</v>
          </cell>
          <cell r="Q3100" t="str">
            <v>-</v>
          </cell>
          <cell r="R3100" t="str">
            <v>-</v>
          </cell>
          <cell r="S3100" t="str">
            <v>-</v>
          </cell>
          <cell r="T3100" t="str">
            <v>-</v>
          </cell>
          <cell r="U3100">
            <v>43613</v>
          </cell>
          <cell r="V3100">
            <v>43644</v>
          </cell>
          <cell r="W3100">
            <v>43644</v>
          </cell>
          <cell r="X3100">
            <v>30</v>
          </cell>
          <cell r="Y3100">
            <v>43658</v>
          </cell>
          <cell r="Z3100">
            <v>14</v>
          </cell>
        </row>
        <row r="3101">
          <cell r="C3101">
            <v>5325</v>
          </cell>
          <cell r="D3101" t="str">
            <v>EUROTR</v>
          </cell>
          <cell r="E3101">
            <v>2019</v>
          </cell>
          <cell r="F3101" t="str">
            <v>TA</v>
          </cell>
          <cell r="G3101" t="str">
            <v>1000 x PLACA NOXON Rev.4</v>
          </cell>
          <cell r="H3101" t="str">
            <v>OF5324</v>
          </cell>
          <cell r="I3101"/>
          <cell r="J3101">
            <v>45</v>
          </cell>
          <cell r="K3101">
            <v>29.835000000000001</v>
          </cell>
          <cell r="L3101">
            <v>15.164999999999999</v>
          </cell>
          <cell r="M3101">
            <v>0.66300000000000003</v>
          </cell>
          <cell r="N3101" t="str">
            <v>-</v>
          </cell>
          <cell r="O3101" t="str">
            <v>-</v>
          </cell>
          <cell r="P3101" t="str">
            <v>EMM</v>
          </cell>
          <cell r="Q3101" t="str">
            <v>-</v>
          </cell>
          <cell r="R3101" t="str">
            <v>-</v>
          </cell>
          <cell r="S3101" t="str">
            <v>-</v>
          </cell>
          <cell r="T3101" t="str">
            <v>-</v>
          </cell>
          <cell r="U3101">
            <v>43613</v>
          </cell>
          <cell r="V3101">
            <v>43644</v>
          </cell>
          <cell r="W3101">
            <v>43644</v>
          </cell>
          <cell r="X3101">
            <v>30</v>
          </cell>
          <cell r="Y3101">
            <v>43658</v>
          </cell>
          <cell r="Z3101">
            <v>14</v>
          </cell>
        </row>
        <row r="3102">
          <cell r="C3102">
            <v>5326</v>
          </cell>
          <cell r="D3102" t="str">
            <v>EOSPIT</v>
          </cell>
          <cell r="E3102">
            <v>2019</v>
          </cell>
          <cell r="F3102" t="str">
            <v>TA</v>
          </cell>
          <cell r="G3102" t="str">
            <v>RTU S.E. VILLAR v3.0</v>
          </cell>
          <cell r="H3102" t="str">
            <v>OF5257</v>
          </cell>
          <cell r="I3102"/>
          <cell r="J3102">
            <v>4</v>
          </cell>
          <cell r="K3102">
            <v>4.84</v>
          </cell>
          <cell r="L3102">
            <v>-0.83999999999999986</v>
          </cell>
          <cell r="M3102">
            <v>1.21</v>
          </cell>
          <cell r="N3102" t="str">
            <v>-</v>
          </cell>
          <cell r="O3102" t="str">
            <v>-</v>
          </cell>
          <cell r="P3102" t="str">
            <v>EMM</v>
          </cell>
          <cell r="Q3102" t="str">
            <v>-</v>
          </cell>
          <cell r="R3102" t="str">
            <v>-</v>
          </cell>
          <cell r="S3102" t="str">
            <v>-</v>
          </cell>
          <cell r="T3102" t="str">
            <v>-</v>
          </cell>
          <cell r="U3102">
            <v>43621</v>
          </cell>
          <cell r="V3102">
            <v>43644</v>
          </cell>
          <cell r="W3102">
            <v>43644</v>
          </cell>
          <cell r="X3102">
            <v>23</v>
          </cell>
          <cell r="Y3102">
            <v>43682</v>
          </cell>
          <cell r="Z3102">
            <v>37</v>
          </cell>
        </row>
        <row r="3103">
          <cell r="C3103">
            <v>5327</v>
          </cell>
          <cell r="D3103" t="str">
            <v>INPPOZ</v>
          </cell>
          <cell r="E3103">
            <v>2019</v>
          </cell>
          <cell r="F3103" t="str">
            <v>TA</v>
          </cell>
          <cell r="G3103" t="str">
            <v>1 x Manguera COM SAHUTEL-GM340</v>
          </cell>
          <cell r="H3103" t="str">
            <v>IND</v>
          </cell>
          <cell r="I3103"/>
          <cell r="J3103">
            <v>1</v>
          </cell>
          <cell r="K3103">
            <v>0.64</v>
          </cell>
          <cell r="L3103">
            <v>0.36</v>
          </cell>
          <cell r="M3103">
            <v>0.64</v>
          </cell>
          <cell r="N3103" t="str">
            <v>-</v>
          </cell>
          <cell r="O3103" t="str">
            <v>-</v>
          </cell>
          <cell r="P3103" t="str">
            <v>EMM</v>
          </cell>
          <cell r="Q3103" t="str">
            <v>-</v>
          </cell>
          <cell r="R3103" t="str">
            <v>-</v>
          </cell>
          <cell r="S3103" t="str">
            <v>-</v>
          </cell>
          <cell r="T3103" t="str">
            <v>-</v>
          </cell>
          <cell r="U3103">
            <v>43629</v>
          </cell>
          <cell r="V3103">
            <v>43629</v>
          </cell>
          <cell r="W3103">
            <v>43629</v>
          </cell>
          <cell r="X3103">
            <v>0</v>
          </cell>
          <cell r="Y3103">
            <v>43629</v>
          </cell>
          <cell r="Z3103">
            <v>0</v>
          </cell>
        </row>
        <row r="3104">
          <cell r="C3104">
            <v>5328</v>
          </cell>
          <cell r="D3104" t="str">
            <v>EUROTR</v>
          </cell>
          <cell r="E3104">
            <v>2019</v>
          </cell>
          <cell r="F3104" t="str">
            <v>TA</v>
          </cell>
          <cell r="G3104" t="str">
            <v>4000 x PLACA NOXON Rev.4</v>
          </cell>
          <cell r="H3104" t="str">
            <v>OF5324</v>
          </cell>
          <cell r="I3104"/>
          <cell r="J3104">
            <v>180</v>
          </cell>
          <cell r="K3104">
            <v>68.38</v>
          </cell>
          <cell r="L3104">
            <v>111.62</v>
          </cell>
          <cell r="M3104">
            <v>0.37988888888888889</v>
          </cell>
          <cell r="N3104" t="str">
            <v>-</v>
          </cell>
          <cell r="O3104" t="str">
            <v>-</v>
          </cell>
          <cell r="P3104" t="str">
            <v>EMM</v>
          </cell>
          <cell r="Q3104" t="str">
            <v>-</v>
          </cell>
          <cell r="R3104" t="str">
            <v>-</v>
          </cell>
          <cell r="S3104" t="str">
            <v>-</v>
          </cell>
          <cell r="T3104" t="str">
            <v>-</v>
          </cell>
          <cell r="U3104">
            <v>43628</v>
          </cell>
          <cell r="V3104">
            <v>43769</v>
          </cell>
          <cell r="W3104">
            <v>43853</v>
          </cell>
          <cell r="X3104">
            <v>139</v>
          </cell>
          <cell r="Y3104">
            <v>43853</v>
          </cell>
          <cell r="Z3104">
            <v>0</v>
          </cell>
        </row>
        <row r="3105">
          <cell r="C3105">
            <v>5329</v>
          </cell>
          <cell r="D3105" t="str">
            <v>EUROTR</v>
          </cell>
          <cell r="E3105">
            <v>2019</v>
          </cell>
          <cell r="F3105" t="str">
            <v>TA</v>
          </cell>
          <cell r="G3105" t="str">
            <v>4000 x PLACA NOXON Rev.4</v>
          </cell>
          <cell r="H3105" t="str">
            <v>OF5324</v>
          </cell>
          <cell r="I3105"/>
          <cell r="J3105">
            <v>180</v>
          </cell>
          <cell r="K3105">
            <v>58</v>
          </cell>
          <cell r="L3105">
            <v>122</v>
          </cell>
          <cell r="M3105">
            <v>0.32222222222222224</v>
          </cell>
          <cell r="N3105" t="str">
            <v>-</v>
          </cell>
          <cell r="O3105" t="str">
            <v>-</v>
          </cell>
          <cell r="P3105" t="str">
            <v>EMM</v>
          </cell>
          <cell r="Q3105" t="str">
            <v>-</v>
          </cell>
          <cell r="R3105" t="str">
            <v>-</v>
          </cell>
          <cell r="S3105" t="str">
            <v>-</v>
          </cell>
          <cell r="T3105" t="str">
            <v>-</v>
          </cell>
          <cell r="U3105">
            <v>43628</v>
          </cell>
          <cell r="V3105">
            <v>43830</v>
          </cell>
          <cell r="W3105">
            <v>43853</v>
          </cell>
          <cell r="X3105">
            <v>199</v>
          </cell>
          <cell r="Y3105">
            <v>43853</v>
          </cell>
          <cell r="Z3105">
            <v>0</v>
          </cell>
        </row>
        <row r="3106">
          <cell r="C3106">
            <v>5330</v>
          </cell>
          <cell r="D3106" t="str">
            <v>EYPESA</v>
          </cell>
          <cell r="E3106">
            <v>2019</v>
          </cell>
          <cell r="F3106" t="str">
            <v>TA</v>
          </cell>
          <cell r="G3106" t="str">
            <v>Inst. i PEM SW CSSat EYPESA v12.0</v>
          </cell>
          <cell r="H3106" t="str">
            <v>IND</v>
          </cell>
          <cell r="I3106"/>
          <cell r="J3106">
            <v>4</v>
          </cell>
          <cell r="K3106">
            <v>4</v>
          </cell>
          <cell r="L3106">
            <v>0</v>
          </cell>
          <cell r="M3106">
            <v>1</v>
          </cell>
          <cell r="N3106" t="str">
            <v>-</v>
          </cell>
          <cell r="O3106" t="str">
            <v>-</v>
          </cell>
          <cell r="P3106" t="str">
            <v>-</v>
          </cell>
          <cell r="Q3106" t="str">
            <v>TRS</v>
          </cell>
          <cell r="R3106" t="str">
            <v>-</v>
          </cell>
          <cell r="S3106" t="str">
            <v>-</v>
          </cell>
          <cell r="T3106" t="str">
            <v>-</v>
          </cell>
          <cell r="U3106">
            <v>43521</v>
          </cell>
          <cell r="V3106">
            <v>43606</v>
          </cell>
          <cell r="W3106">
            <v>43606</v>
          </cell>
          <cell r="X3106">
            <v>86</v>
          </cell>
          <cell r="Y3106">
            <v>43606</v>
          </cell>
          <cell r="Z3106">
            <v>0</v>
          </cell>
        </row>
        <row r="3107">
          <cell r="C3107">
            <v>5331</v>
          </cell>
          <cell r="D3107" t="str">
            <v>EMSA</v>
          </cell>
          <cell r="E3107">
            <v>2019</v>
          </cell>
          <cell r="F3107" t="str">
            <v>TA</v>
          </cell>
          <cell r="G3107" t="str">
            <v>SUPORT SW CALSER EMSA 2,019</v>
          </cell>
          <cell r="H3107" t="str">
            <v>IND</v>
          </cell>
          <cell r="I3107"/>
          <cell r="J3107">
            <v>17</v>
          </cell>
          <cell r="K3107">
            <v>16.75</v>
          </cell>
          <cell r="L3107">
            <v>0.25</v>
          </cell>
          <cell r="M3107">
            <v>0.98529411764705888</v>
          </cell>
          <cell r="N3107" t="str">
            <v>-</v>
          </cell>
          <cell r="O3107" t="str">
            <v>-</v>
          </cell>
          <cell r="P3107" t="str">
            <v>-</v>
          </cell>
          <cell r="Q3107" t="str">
            <v>AP</v>
          </cell>
          <cell r="R3107" t="str">
            <v>-</v>
          </cell>
          <cell r="S3107" t="str">
            <v>-</v>
          </cell>
          <cell r="T3107" t="str">
            <v>-</v>
          </cell>
          <cell r="U3107">
            <v>43605</v>
          </cell>
          <cell r="V3107">
            <v>43615</v>
          </cell>
          <cell r="W3107">
            <v>43615</v>
          </cell>
          <cell r="X3107">
            <v>10</v>
          </cell>
          <cell r="Y3107">
            <v>43615</v>
          </cell>
          <cell r="Z3107">
            <v>0</v>
          </cell>
        </row>
        <row r="3108">
          <cell r="C3108"/>
          <cell r="D3108"/>
          <cell r="E3108"/>
          <cell r="F3108"/>
          <cell r="G3108"/>
          <cell r="H3108"/>
          <cell r="I3108"/>
          <cell r="J3108">
            <v>725.5</v>
          </cell>
          <cell r="K3108">
            <v>391.21999999999997</v>
          </cell>
          <cell r="L3108">
            <v>334.28000000000003</v>
          </cell>
          <cell r="M3108"/>
          <cell r="N3108"/>
          <cell r="O3108"/>
          <cell r="P3108"/>
          <cell r="Q3108"/>
          <cell r="R3108"/>
          <cell r="S3108"/>
          <cell r="T3108"/>
          <cell r="U3108"/>
          <cell r="V3108"/>
          <cell r="W3108"/>
          <cell r="X3108"/>
          <cell r="Y3108"/>
          <cell r="Z3108">
            <v>433</v>
          </cell>
        </row>
        <row r="3109">
          <cell r="M3109"/>
          <cell r="N3109"/>
          <cell r="O3109"/>
          <cell r="P3109"/>
          <cell r="Q3109"/>
          <cell r="R3109"/>
          <cell r="S3109"/>
          <cell r="T3109"/>
          <cell r="U3109"/>
          <cell r="V3109"/>
          <cell r="W3109"/>
          <cell r="X3109"/>
          <cell r="Y3109"/>
          <cell r="Z3109"/>
        </row>
        <row r="3110">
          <cell r="D3110"/>
          <cell r="E3110"/>
          <cell r="F3110"/>
          <cell r="G3110"/>
          <cell r="H3110"/>
          <cell r="I3110"/>
          <cell r="J3110"/>
          <cell r="K3110"/>
          <cell r="M3110"/>
          <cell r="N3110"/>
          <cell r="O3110"/>
          <cell r="P3110"/>
          <cell r="Q3110"/>
          <cell r="R3110"/>
          <cell r="S3110"/>
          <cell r="T3110"/>
          <cell r="U3110"/>
          <cell r="V3110"/>
          <cell r="W3110"/>
          <cell r="X3110"/>
          <cell r="Y3110"/>
          <cell r="Z3110"/>
        </row>
        <row r="3111">
          <cell r="D3111"/>
          <cell r="E3111"/>
          <cell r="F3111"/>
          <cell r="G3111"/>
          <cell r="H3111"/>
          <cell r="I3111"/>
          <cell r="J3111"/>
          <cell r="K3111"/>
          <cell r="N3111" t="str">
            <v>APROVISIONAMENTS</v>
          </cell>
          <cell r="O3111" t="str">
            <v>ADMINISTRACIO</v>
          </cell>
          <cell r="P3111" t="str">
            <v>OPERACIONS</v>
          </cell>
          <cell r="Q3111" t="str">
            <v>IMPLEMENTACIO</v>
          </cell>
          <cell r="R3111" t="str">
            <v>DESENVOLUPAMENT</v>
          </cell>
          <cell r="S3111" t="str">
            <v>COMERCIAL</v>
          </cell>
          <cell r="T3111" t="str">
            <v>CONSUL.TELCOMUNIC.</v>
          </cell>
          <cell r="U3111"/>
          <cell r="Z3111"/>
        </row>
        <row r="3112">
          <cell r="N3112"/>
          <cell r="O3112"/>
          <cell r="P3112"/>
          <cell r="Q3112"/>
          <cell r="R3112"/>
          <cell r="S3112"/>
          <cell r="T3112"/>
          <cell r="U3112"/>
          <cell r="Z3112"/>
        </row>
        <row r="3113">
          <cell r="N3113"/>
          <cell r="O3113"/>
          <cell r="P3113"/>
          <cell r="Q3113"/>
          <cell r="R3113"/>
          <cell r="S3113"/>
          <cell r="T3113"/>
          <cell r="U3113"/>
          <cell r="Z3113"/>
        </row>
        <row r="3114">
          <cell r="N3114"/>
          <cell r="O3114"/>
          <cell r="P3114"/>
          <cell r="Q3114"/>
          <cell r="R3114"/>
          <cell r="S3114"/>
          <cell r="T3114"/>
          <cell r="U3114"/>
          <cell r="Z3114"/>
        </row>
        <row r="3115">
          <cell r="E3115"/>
          <cell r="F3115"/>
          <cell r="G3115"/>
          <cell r="H3115"/>
          <cell r="I3115"/>
          <cell r="J3115"/>
          <cell r="K3115"/>
          <cell r="L3115"/>
          <cell r="M3115"/>
          <cell r="N3115"/>
          <cell r="O3115"/>
          <cell r="P3115"/>
          <cell r="Q3115"/>
          <cell r="R3115"/>
          <cell r="S3115"/>
          <cell r="T3115"/>
          <cell r="U3115"/>
          <cell r="Z3115"/>
        </row>
        <row r="3116">
          <cell r="E3116" t="str">
            <v>Projectes (EXTERNS) en curs 2.019</v>
          </cell>
          <cell r="F3116"/>
          <cell r="G3116"/>
          <cell r="H3116"/>
          <cell r="I3116"/>
          <cell r="J3116"/>
          <cell r="K3116"/>
          <cell r="L3116"/>
          <cell r="M3116"/>
          <cell r="N3116"/>
          <cell r="O3116"/>
          <cell r="P3116"/>
          <cell r="Q3116"/>
          <cell r="R3116"/>
          <cell r="S3116"/>
          <cell r="T3116"/>
          <cell r="U3116"/>
          <cell r="Z3116"/>
        </row>
        <row r="3117">
          <cell r="N3117"/>
          <cell r="O3117"/>
          <cell r="P3117"/>
          <cell r="Q3117"/>
          <cell r="R3117"/>
          <cell r="S3117"/>
          <cell r="T3117"/>
          <cell r="U3117"/>
          <cell r="Z3117"/>
        </row>
        <row r="3118">
          <cell r="C3118"/>
          <cell r="D3118"/>
          <cell r="E3118"/>
          <cell r="F3118"/>
          <cell r="G3118"/>
          <cell r="H3118"/>
          <cell r="I3118"/>
          <cell r="J3118"/>
          <cell r="K3118"/>
          <cell r="L3118"/>
          <cell r="M3118"/>
          <cell r="N3118"/>
          <cell r="O3118"/>
          <cell r="P3118"/>
          <cell r="Q3118"/>
          <cell r="R3118"/>
          <cell r="S3118"/>
          <cell r="T3118"/>
          <cell r="U3118"/>
          <cell r="V3118"/>
          <cell r="W3118"/>
          <cell r="X3118"/>
          <cell r="Y3118"/>
          <cell r="Z3118"/>
        </row>
        <row r="3119">
          <cell r="C3119" t="str">
            <v>OF</v>
          </cell>
          <cell r="D3119" t="str">
            <v>CLIENT</v>
          </cell>
          <cell r="E3119" t="str">
            <v>ANY</v>
          </cell>
          <cell r="F3119" t="str">
            <v>STATUS</v>
          </cell>
          <cell r="G3119" t="str">
            <v>PROJECTE</v>
          </cell>
          <cell r="H3119" t="str">
            <v>TIPUS OF o DEPENDENCIA</v>
          </cell>
          <cell r="I3119"/>
          <cell r="J3119" t="str">
            <v>PREV</v>
          </cell>
          <cell r="K3119" t="str">
            <v>TOTAL</v>
          </cell>
          <cell r="L3119" t="str">
            <v>DESV</v>
          </cell>
          <cell r="M3119" t="str">
            <v>AVANÇ</v>
          </cell>
          <cell r="N3119" t="str">
            <v>DPT. IMPLICATS</v>
          </cell>
          <cell r="O3119"/>
          <cell r="P3119"/>
          <cell r="Q3119"/>
          <cell r="R3119"/>
          <cell r="S3119"/>
          <cell r="T3119"/>
          <cell r="U3119" t="str">
            <v>DATA</v>
          </cell>
          <cell r="V3119" t="str">
            <v>DATA</v>
          </cell>
          <cell r="W3119" t="str">
            <v>DATA</v>
          </cell>
          <cell r="X3119" t="str">
            <v>DURADA</v>
          </cell>
          <cell r="Y3119" t="str">
            <v>DATA</v>
          </cell>
          <cell r="Z3119" t="str">
            <v>DESVIAC.</v>
          </cell>
        </row>
        <row r="3120">
          <cell r="C3120"/>
          <cell r="D3120"/>
          <cell r="E3120"/>
          <cell r="F3120"/>
          <cell r="G3120"/>
          <cell r="H3120"/>
          <cell r="I3120"/>
          <cell r="J3120"/>
          <cell r="K3120" t="str">
            <v>REAL</v>
          </cell>
          <cell r="L3120"/>
          <cell r="M3120"/>
          <cell r="N3120"/>
          <cell r="O3120"/>
          <cell r="P3120"/>
          <cell r="Q3120"/>
          <cell r="R3120"/>
          <cell r="S3120"/>
          <cell r="T3120"/>
          <cell r="U3120" t="str">
            <v>INICI</v>
          </cell>
          <cell r="V3120" t="str">
            <v>ENTREGA</v>
          </cell>
          <cell r="W3120" t="str">
            <v>REVISADA</v>
          </cell>
          <cell r="X3120"/>
          <cell r="Y3120" t="str">
            <v>ACCEP.</v>
          </cell>
          <cell r="Z3120"/>
        </row>
        <row r="3121">
          <cell r="C3121"/>
          <cell r="D3121"/>
          <cell r="E3121"/>
          <cell r="F3121"/>
          <cell r="G3121"/>
          <cell r="H3121"/>
          <cell r="I3121"/>
          <cell r="J3121"/>
          <cell r="K3121"/>
          <cell r="L3121"/>
          <cell r="M3121"/>
          <cell r="N3121"/>
          <cell r="O3121"/>
          <cell r="P3121"/>
          <cell r="Q3121"/>
          <cell r="R3121"/>
          <cell r="S3121"/>
          <cell r="T3121"/>
          <cell r="U3121"/>
          <cell r="V3121"/>
          <cell r="W3121"/>
          <cell r="X3121"/>
          <cell r="Y3121"/>
          <cell r="Z3121"/>
        </row>
        <row r="3122">
          <cell r="C3122"/>
          <cell r="D3122"/>
          <cell r="E3122">
            <v>2019</v>
          </cell>
          <cell r="F3122"/>
          <cell r="G3122" t="str">
            <v>I + D</v>
          </cell>
          <cell r="H3122"/>
          <cell r="I3122"/>
          <cell r="J3122"/>
          <cell r="K3122">
            <v>0</v>
          </cell>
          <cell r="L3122"/>
          <cell r="M3122"/>
          <cell r="N3122" t="str">
            <v>-</v>
          </cell>
          <cell r="O3122" t="str">
            <v>-</v>
          </cell>
          <cell r="P3122" t="str">
            <v>-</v>
          </cell>
          <cell r="Q3122" t="str">
            <v>-</v>
          </cell>
          <cell r="R3122" t="str">
            <v>-</v>
          </cell>
          <cell r="S3122" t="str">
            <v>-</v>
          </cell>
          <cell r="T3122" t="str">
            <v>-</v>
          </cell>
          <cell r="U3122"/>
          <cell r="V3122"/>
          <cell r="W3122">
            <v>0</v>
          </cell>
          <cell r="X3122" t="str">
            <v/>
          </cell>
          <cell r="Y3122"/>
          <cell r="Z3122" t="str">
            <v/>
          </cell>
        </row>
        <row r="3123">
          <cell r="C3123">
            <v>5333</v>
          </cell>
          <cell r="D3123" t="str">
            <v>HIELVE</v>
          </cell>
          <cell r="E3123">
            <v>2019</v>
          </cell>
          <cell r="F3123" t="str">
            <v>TA</v>
          </cell>
          <cell r="G3123" t="str">
            <v>RTU S.E. SOTILLO DE ADRADA v1.1</v>
          </cell>
          <cell r="H3123" t="str">
            <v>IND</v>
          </cell>
          <cell r="I3123"/>
          <cell r="J3123">
            <v>1.25</v>
          </cell>
          <cell r="K3123">
            <v>2</v>
          </cell>
          <cell r="L3123">
            <v>-0.75</v>
          </cell>
          <cell r="M3123">
            <v>1.6</v>
          </cell>
          <cell r="N3123" t="str">
            <v>-</v>
          </cell>
          <cell r="O3123" t="str">
            <v>-</v>
          </cell>
          <cell r="P3123" t="str">
            <v>-</v>
          </cell>
          <cell r="Q3123" t="str">
            <v>JMG</v>
          </cell>
          <cell r="R3123" t="str">
            <v>-</v>
          </cell>
          <cell r="S3123" t="str">
            <v>-</v>
          </cell>
          <cell r="T3123" t="str">
            <v>-</v>
          </cell>
          <cell r="U3123">
            <v>43635</v>
          </cell>
          <cell r="V3123">
            <v>43644</v>
          </cell>
          <cell r="W3123">
            <v>43644</v>
          </cell>
          <cell r="X3123">
            <v>9</v>
          </cell>
          <cell r="Y3123">
            <v>43636</v>
          </cell>
          <cell r="Z3123">
            <v>-8</v>
          </cell>
        </row>
        <row r="3124">
          <cell r="C3124">
            <v>5334</v>
          </cell>
          <cell r="D3124" t="str">
            <v>EYPESA</v>
          </cell>
          <cell r="E3124">
            <v>2019</v>
          </cell>
          <cell r="F3124" t="str">
            <v>TA</v>
          </cell>
          <cell r="G3124" t="str">
            <v xml:space="preserve">2 x Manguera COM </v>
          </cell>
          <cell r="H3124" t="str">
            <v>IND</v>
          </cell>
          <cell r="I3124"/>
          <cell r="J3124">
            <v>1</v>
          </cell>
          <cell r="K3124">
            <v>0.65999999999999992</v>
          </cell>
          <cell r="L3124">
            <v>0.34000000000000008</v>
          </cell>
          <cell r="M3124">
            <v>0.65999999999999992</v>
          </cell>
          <cell r="N3124" t="str">
            <v>-</v>
          </cell>
          <cell r="O3124" t="str">
            <v>-</v>
          </cell>
          <cell r="P3124" t="str">
            <v>EMM</v>
          </cell>
          <cell r="Q3124" t="str">
            <v>-</v>
          </cell>
          <cell r="R3124" t="str">
            <v>-</v>
          </cell>
          <cell r="S3124" t="str">
            <v>-</v>
          </cell>
          <cell r="T3124" t="str">
            <v>-</v>
          </cell>
          <cell r="U3124">
            <v>43636</v>
          </cell>
          <cell r="V3124">
            <v>43636</v>
          </cell>
          <cell r="W3124">
            <v>43636</v>
          </cell>
          <cell r="X3124">
            <v>0</v>
          </cell>
          <cell r="Y3124">
            <v>43636</v>
          </cell>
          <cell r="Z3124">
            <v>0</v>
          </cell>
        </row>
        <row r="3125">
          <cell r="C3125">
            <v>5335</v>
          </cell>
          <cell r="D3125" t="str">
            <v>ORMAMT</v>
          </cell>
          <cell r="E3125">
            <v>2019</v>
          </cell>
          <cell r="F3125" t="str">
            <v>TA</v>
          </cell>
          <cell r="G3125" t="str">
            <v>CC SCADA TEDIS.Net SERVILIANO v2.1</v>
          </cell>
          <cell r="H3125" t="str">
            <v>IND</v>
          </cell>
          <cell r="I3125"/>
          <cell r="J3125">
            <v>3.5</v>
          </cell>
          <cell r="K3125">
            <v>3.5</v>
          </cell>
          <cell r="L3125">
            <v>0</v>
          </cell>
          <cell r="M3125">
            <v>1</v>
          </cell>
          <cell r="N3125" t="str">
            <v>-</v>
          </cell>
          <cell r="O3125" t="str">
            <v>-</v>
          </cell>
          <cell r="P3125" t="str">
            <v>-</v>
          </cell>
          <cell r="Q3125" t="str">
            <v>JMG</v>
          </cell>
          <cell r="R3125" t="str">
            <v>-</v>
          </cell>
          <cell r="S3125" t="str">
            <v>-</v>
          </cell>
          <cell r="T3125" t="str">
            <v>-</v>
          </cell>
          <cell r="U3125">
            <v>43613</v>
          </cell>
          <cell r="V3125">
            <v>43644</v>
          </cell>
          <cell r="W3125">
            <v>43902</v>
          </cell>
          <cell r="X3125">
            <v>30</v>
          </cell>
          <cell r="Y3125">
            <v>43902</v>
          </cell>
          <cell r="Z3125">
            <v>0</v>
          </cell>
        </row>
        <row r="3126">
          <cell r="C3126">
            <v>5336</v>
          </cell>
          <cell r="D3126" t="str">
            <v>SUMALG</v>
          </cell>
          <cell r="E3126">
            <v>2019</v>
          </cell>
          <cell r="F3126" t="str">
            <v>TA</v>
          </cell>
          <cell r="G3126" t="str">
            <v>MANTENIMENT SCADA ALGINET 01/06/2.018 - 31/05/2.019</v>
          </cell>
          <cell r="H3126" t="str">
            <v>IND</v>
          </cell>
          <cell r="I3126"/>
          <cell r="J3126">
            <v>16</v>
          </cell>
          <cell r="K3126">
            <v>1</v>
          </cell>
          <cell r="L3126">
            <v>15</v>
          </cell>
          <cell r="M3126">
            <v>6.25E-2</v>
          </cell>
          <cell r="N3126" t="str">
            <v>-</v>
          </cell>
          <cell r="O3126" t="str">
            <v>-</v>
          </cell>
          <cell r="P3126" t="str">
            <v>-</v>
          </cell>
          <cell r="Q3126" t="str">
            <v>JMG</v>
          </cell>
          <cell r="R3126" t="str">
            <v>-</v>
          </cell>
          <cell r="S3126" t="str">
            <v>-</v>
          </cell>
          <cell r="T3126" t="str">
            <v>-</v>
          </cell>
          <cell r="U3126">
            <v>43617</v>
          </cell>
          <cell r="V3126">
            <v>43982</v>
          </cell>
          <cell r="W3126">
            <v>43982</v>
          </cell>
          <cell r="X3126">
            <v>360</v>
          </cell>
          <cell r="Y3126">
            <v>43982</v>
          </cell>
          <cell r="Z3126">
            <v>0</v>
          </cell>
        </row>
        <row r="3127">
          <cell r="C3127">
            <v>5337</v>
          </cell>
          <cell r="D3127" t="str">
            <v>ORMAMT</v>
          </cell>
          <cell r="E3127">
            <v>2019</v>
          </cell>
          <cell r="F3127" t="str">
            <v>OB</v>
          </cell>
          <cell r="G3127" t="str">
            <v>CC SCADA TEDIS STA.MARTA v3.3</v>
          </cell>
          <cell r="H3127" t="str">
            <v>IND</v>
          </cell>
          <cell r="I3127"/>
          <cell r="J3127">
            <v>12.5</v>
          </cell>
          <cell r="K3127">
            <v>0</v>
          </cell>
          <cell r="L3127">
            <v>12.5</v>
          </cell>
          <cell r="M3127">
            <v>0</v>
          </cell>
          <cell r="N3127" t="str">
            <v>-</v>
          </cell>
          <cell r="O3127" t="str">
            <v>-</v>
          </cell>
          <cell r="P3127" t="str">
            <v>-</v>
          </cell>
          <cell r="Q3127" t="str">
            <v>JMG</v>
          </cell>
          <cell r="R3127" t="str">
            <v>-</v>
          </cell>
          <cell r="S3127" t="str">
            <v>-</v>
          </cell>
          <cell r="T3127" t="str">
            <v>-</v>
          </cell>
          <cell r="U3127">
            <v>43616</v>
          </cell>
          <cell r="V3127">
            <v>43672</v>
          </cell>
          <cell r="W3127">
            <v>43672</v>
          </cell>
          <cell r="X3127">
            <v>56</v>
          </cell>
          <cell r="Y3127"/>
          <cell r="Z3127" t="str">
            <v/>
          </cell>
        </row>
        <row r="3128">
          <cell r="C3128">
            <v>5338</v>
          </cell>
          <cell r="D3128" t="str">
            <v>NCLAVE</v>
          </cell>
          <cell r="E3128">
            <v>2019</v>
          </cell>
          <cell r="F3128" t="str">
            <v>TA</v>
          </cell>
          <cell r="G3128" t="str">
            <v>12 x Equipo TrinaPRO NCU RL v1.0</v>
          </cell>
          <cell r="H3128" t="str">
            <v>OF5118</v>
          </cell>
          <cell r="I3128"/>
          <cell r="J3128">
            <v>4.5</v>
          </cell>
          <cell r="K3128">
            <v>4.04</v>
          </cell>
          <cell r="L3128">
            <v>0.45999999999999996</v>
          </cell>
          <cell r="M3128">
            <v>0.89777777777777779</v>
          </cell>
          <cell r="N3128" t="str">
            <v>-</v>
          </cell>
          <cell r="O3128" t="str">
            <v>-</v>
          </cell>
          <cell r="P3128" t="str">
            <v>EMM</v>
          </cell>
          <cell r="Q3128" t="str">
            <v>-</v>
          </cell>
          <cell r="R3128" t="str">
            <v>-</v>
          </cell>
          <cell r="S3128" t="str">
            <v>-</v>
          </cell>
          <cell r="T3128" t="str">
            <v>-</v>
          </cell>
          <cell r="U3128">
            <v>43617</v>
          </cell>
          <cell r="V3128">
            <v>43677</v>
          </cell>
          <cell r="W3128">
            <v>43774</v>
          </cell>
          <cell r="X3128">
            <v>60</v>
          </cell>
          <cell r="Y3128">
            <v>43774</v>
          </cell>
          <cell r="Z3128">
            <v>0</v>
          </cell>
        </row>
        <row r="3129">
          <cell r="C3129">
            <v>5339</v>
          </cell>
          <cell r="D3129" t="str">
            <v>NCLAVE</v>
          </cell>
          <cell r="E3129">
            <v>2019</v>
          </cell>
          <cell r="F3129" t="str">
            <v>TA</v>
          </cell>
          <cell r="G3129" t="str">
            <v>12 x Placa CARRIER NCU RL v1.0</v>
          </cell>
          <cell r="H3129" t="str">
            <v>OF5338</v>
          </cell>
          <cell r="I3129"/>
          <cell r="J3129">
            <v>10</v>
          </cell>
          <cell r="K3129">
            <v>15.21</v>
          </cell>
          <cell r="L3129">
            <v>-5.2100000000000009</v>
          </cell>
          <cell r="M3129">
            <v>1.5210000000000001</v>
          </cell>
          <cell r="N3129" t="str">
            <v>-</v>
          </cell>
          <cell r="O3129" t="str">
            <v>-</v>
          </cell>
          <cell r="P3129" t="str">
            <v>EMM</v>
          </cell>
          <cell r="Q3129" t="str">
            <v>-</v>
          </cell>
          <cell r="R3129" t="str">
            <v>-</v>
          </cell>
          <cell r="S3129" t="str">
            <v>-</v>
          </cell>
          <cell r="T3129" t="str">
            <v>-</v>
          </cell>
          <cell r="U3129">
            <v>43617</v>
          </cell>
          <cell r="V3129">
            <v>43677</v>
          </cell>
          <cell r="W3129">
            <v>43774</v>
          </cell>
          <cell r="X3129">
            <v>60</v>
          </cell>
          <cell r="Y3129">
            <v>43774</v>
          </cell>
          <cell r="Z3129">
            <v>0</v>
          </cell>
        </row>
        <row r="3130">
          <cell r="C3130">
            <v>5340</v>
          </cell>
          <cell r="D3130" t="str">
            <v>NCLAVE</v>
          </cell>
          <cell r="E3130">
            <v>2019</v>
          </cell>
          <cell r="F3130" t="str">
            <v>TA</v>
          </cell>
          <cell r="G3130" t="str">
            <v>12 x Placa CPU NCU RL v1.0</v>
          </cell>
          <cell r="H3130" t="str">
            <v>OF5338</v>
          </cell>
          <cell r="I3130"/>
          <cell r="J3130">
            <v>10</v>
          </cell>
          <cell r="K3130">
            <v>3</v>
          </cell>
          <cell r="L3130">
            <v>7</v>
          </cell>
          <cell r="M3130">
            <v>0.3</v>
          </cell>
          <cell r="N3130" t="str">
            <v>-</v>
          </cell>
          <cell r="O3130" t="str">
            <v>-</v>
          </cell>
          <cell r="P3130" t="str">
            <v>EMM</v>
          </cell>
          <cell r="Q3130" t="str">
            <v>-</v>
          </cell>
          <cell r="R3130" t="str">
            <v>-</v>
          </cell>
          <cell r="S3130" t="str">
            <v>-</v>
          </cell>
          <cell r="T3130" t="str">
            <v>-</v>
          </cell>
          <cell r="U3130">
            <v>43617</v>
          </cell>
          <cell r="V3130">
            <v>43677</v>
          </cell>
          <cell r="W3130">
            <v>43677</v>
          </cell>
          <cell r="X3130">
            <v>60</v>
          </cell>
          <cell r="Y3130">
            <v>43643</v>
          </cell>
          <cell r="Z3130">
            <v>-33</v>
          </cell>
        </row>
        <row r="3131">
          <cell r="C3131">
            <v>5341</v>
          </cell>
          <cell r="D3131" t="str">
            <v>ORMAZA</v>
          </cell>
          <cell r="E3131">
            <v>2019</v>
          </cell>
          <cell r="F3131" t="str">
            <v>TA</v>
          </cell>
          <cell r="G3131" t="str">
            <v>RTU C.T. DEPURADORA CADI v1.0 (PEUSA)</v>
          </cell>
          <cell r="H3131" t="str">
            <v>PPAL</v>
          </cell>
          <cell r="I3131">
            <v>4</v>
          </cell>
          <cell r="J3131">
            <v>3.5</v>
          </cell>
          <cell r="K3131">
            <v>2.25</v>
          </cell>
          <cell r="L3131">
            <v>1.25</v>
          </cell>
          <cell r="M3131">
            <v>0.6428571428571429</v>
          </cell>
          <cell r="N3131" t="str">
            <v>-</v>
          </cell>
          <cell r="O3131" t="str">
            <v>-</v>
          </cell>
          <cell r="P3131" t="str">
            <v>EMM</v>
          </cell>
          <cell r="Q3131" t="str">
            <v>-</v>
          </cell>
          <cell r="R3131" t="str">
            <v>-</v>
          </cell>
          <cell r="S3131" t="str">
            <v>-</v>
          </cell>
          <cell r="T3131" t="str">
            <v>-</v>
          </cell>
          <cell r="U3131">
            <v>43620</v>
          </cell>
          <cell r="V3131">
            <v>43644</v>
          </cell>
          <cell r="W3131">
            <v>43644</v>
          </cell>
          <cell r="X3131">
            <v>24</v>
          </cell>
          <cell r="Y3131">
            <v>43644</v>
          </cell>
          <cell r="Z3131">
            <v>0</v>
          </cell>
        </row>
        <row r="3132">
          <cell r="C3132">
            <v>5342</v>
          </cell>
          <cell r="D3132" t="str">
            <v>SITEL</v>
          </cell>
          <cell r="E3132">
            <v>2019</v>
          </cell>
          <cell r="F3132" t="str">
            <v>TA</v>
          </cell>
          <cell r="G3132" t="str">
            <v>1 x Manguera COM CAP32/PRX - Mod.GPRS 4SIP v2.0</v>
          </cell>
          <cell r="H3132" t="str">
            <v>OF5341</v>
          </cell>
          <cell r="I3132">
            <v>4</v>
          </cell>
          <cell r="J3132">
            <v>0.32</v>
          </cell>
          <cell r="K3132">
            <v>0.42</v>
          </cell>
          <cell r="L3132">
            <v>-9.9999999999999978E-2</v>
          </cell>
          <cell r="M3132">
            <v>1.3125</v>
          </cell>
          <cell r="N3132" t="str">
            <v>-</v>
          </cell>
          <cell r="O3132" t="str">
            <v>-</v>
          </cell>
          <cell r="P3132" t="str">
            <v>EMM</v>
          </cell>
          <cell r="Q3132" t="str">
            <v>-</v>
          </cell>
          <cell r="R3132" t="str">
            <v>-</v>
          </cell>
          <cell r="S3132" t="str">
            <v>-</v>
          </cell>
          <cell r="T3132" t="str">
            <v>-</v>
          </cell>
          <cell r="U3132">
            <v>43620</v>
          </cell>
          <cell r="V3132">
            <v>43644</v>
          </cell>
          <cell r="W3132">
            <v>43644</v>
          </cell>
          <cell r="X3132">
            <v>24</v>
          </cell>
          <cell r="Y3132">
            <v>43644</v>
          </cell>
          <cell r="Z3132">
            <v>0</v>
          </cell>
        </row>
        <row r="3133">
          <cell r="C3133">
            <v>5343</v>
          </cell>
          <cell r="D3133" t="str">
            <v>ORMAMT</v>
          </cell>
          <cell r="E3133">
            <v>2019</v>
          </cell>
          <cell r="F3133" t="str">
            <v>TA</v>
          </cell>
          <cell r="G3133" t="str">
            <v>CC SCADA TEDIS.Net S.CRISTOBAL v1.0</v>
          </cell>
          <cell r="H3133" t="str">
            <v>PPAL</v>
          </cell>
          <cell r="I3133">
            <v>6</v>
          </cell>
          <cell r="J3133">
            <v>20</v>
          </cell>
          <cell r="K3133">
            <v>19</v>
          </cell>
          <cell r="L3133">
            <v>1</v>
          </cell>
          <cell r="M3133">
            <v>0.95</v>
          </cell>
          <cell r="N3133" t="str">
            <v>-</v>
          </cell>
          <cell r="O3133" t="str">
            <v>-</v>
          </cell>
          <cell r="P3133" t="str">
            <v>-</v>
          </cell>
          <cell r="Q3133" t="str">
            <v>JMG</v>
          </cell>
          <cell r="R3133" t="str">
            <v>-</v>
          </cell>
          <cell r="S3133" t="str">
            <v>-</v>
          </cell>
          <cell r="T3133" t="str">
            <v>-</v>
          </cell>
          <cell r="U3133">
            <v>43630</v>
          </cell>
          <cell r="V3133">
            <v>43658</v>
          </cell>
          <cell r="W3133">
            <v>43658</v>
          </cell>
          <cell r="X3133">
            <v>28</v>
          </cell>
          <cell r="Y3133">
            <v>43794</v>
          </cell>
          <cell r="Z3133">
            <v>133</v>
          </cell>
        </row>
        <row r="3134">
          <cell r="C3134">
            <v>5344</v>
          </cell>
          <cell r="D3134" t="str">
            <v>ORMAMT</v>
          </cell>
          <cell r="E3134">
            <v>2019</v>
          </cell>
          <cell r="F3134" t="str">
            <v>TA</v>
          </cell>
          <cell r="G3134" t="str">
            <v>Inst. i PEM CC SCADA TEDIS.Net S.CRISTOBAL v1.0</v>
          </cell>
          <cell r="H3134" t="str">
            <v>OF5343</v>
          </cell>
          <cell r="I3134">
            <v>6</v>
          </cell>
          <cell r="J3134">
            <v>12</v>
          </cell>
          <cell r="K3134">
            <v>18.75</v>
          </cell>
          <cell r="L3134">
            <v>-6.75</v>
          </cell>
          <cell r="M3134">
            <v>1.5625</v>
          </cell>
          <cell r="N3134" t="str">
            <v>-</v>
          </cell>
          <cell r="O3134" t="str">
            <v>-</v>
          </cell>
          <cell r="P3134" t="str">
            <v>-</v>
          </cell>
          <cell r="Q3134" t="str">
            <v>JMG</v>
          </cell>
          <cell r="R3134" t="str">
            <v>-</v>
          </cell>
          <cell r="S3134" t="str">
            <v>-</v>
          </cell>
          <cell r="T3134" t="str">
            <v>-</v>
          </cell>
          <cell r="U3134">
            <v>43630</v>
          </cell>
          <cell r="V3134">
            <v>43658</v>
          </cell>
          <cell r="W3134">
            <v>43658</v>
          </cell>
          <cell r="X3134">
            <v>28</v>
          </cell>
          <cell r="Y3134">
            <v>43815</v>
          </cell>
          <cell r="Z3134">
            <v>154</v>
          </cell>
        </row>
        <row r="3135">
          <cell r="C3135">
            <v>5345</v>
          </cell>
          <cell r="D3135" t="str">
            <v>EYPESA</v>
          </cell>
          <cell r="E3135">
            <v>2019</v>
          </cell>
          <cell r="F3135" t="str">
            <v>TA</v>
          </cell>
          <cell r="G3135" t="str">
            <v>FORMACIO SISTEMA TEDIS a EYPESA</v>
          </cell>
          <cell r="H3135" t="str">
            <v>IND</v>
          </cell>
          <cell r="I3135"/>
          <cell r="J3135">
            <v>10</v>
          </cell>
          <cell r="K3135">
            <v>29</v>
          </cell>
          <cell r="L3135">
            <v>-19</v>
          </cell>
          <cell r="M3135">
            <v>2.9</v>
          </cell>
          <cell r="N3135" t="str">
            <v>-</v>
          </cell>
          <cell r="O3135" t="str">
            <v>-</v>
          </cell>
          <cell r="P3135" t="str">
            <v>-</v>
          </cell>
          <cell r="Q3135" t="str">
            <v>TRS</v>
          </cell>
          <cell r="R3135" t="str">
            <v>-</v>
          </cell>
          <cell r="S3135" t="str">
            <v>-</v>
          </cell>
          <cell r="T3135" t="str">
            <v>-</v>
          </cell>
          <cell r="U3135">
            <v>43628</v>
          </cell>
          <cell r="V3135">
            <v>43648</v>
          </cell>
          <cell r="W3135">
            <v>43648</v>
          </cell>
          <cell r="X3135">
            <v>20</v>
          </cell>
          <cell r="Y3135">
            <v>43648</v>
          </cell>
          <cell r="Z3135">
            <v>0</v>
          </cell>
        </row>
        <row r="3136">
          <cell r="C3136">
            <v>5346</v>
          </cell>
          <cell r="D3136" t="str">
            <v>SUMALG</v>
          </cell>
          <cell r="E3136">
            <v>2019</v>
          </cell>
          <cell r="F3136" t="str">
            <v>TA</v>
          </cell>
          <cell r="G3136" t="str">
            <v>Inst. i PEM RTU C.T. BAIXENS v1.0</v>
          </cell>
          <cell r="H3136" t="str">
            <v>PPAL</v>
          </cell>
          <cell r="I3136"/>
          <cell r="J3136">
            <v>11</v>
          </cell>
          <cell r="K3136">
            <v>10.59</v>
          </cell>
          <cell r="L3136">
            <v>0.41000000000000014</v>
          </cell>
          <cell r="M3136">
            <v>0.96272727272727276</v>
          </cell>
          <cell r="N3136" t="str">
            <v>-</v>
          </cell>
          <cell r="O3136" t="str">
            <v>-</v>
          </cell>
          <cell r="P3136" t="str">
            <v>-</v>
          </cell>
          <cell r="Q3136" t="str">
            <v>JMG</v>
          </cell>
          <cell r="R3136" t="str">
            <v>-</v>
          </cell>
          <cell r="S3136" t="str">
            <v>-</v>
          </cell>
          <cell r="T3136" t="str">
            <v>-</v>
          </cell>
          <cell r="U3136">
            <v>43634</v>
          </cell>
          <cell r="V3136">
            <v>43677</v>
          </cell>
          <cell r="W3136">
            <v>43677</v>
          </cell>
          <cell r="X3136">
            <v>43</v>
          </cell>
          <cell r="Y3136">
            <v>43851</v>
          </cell>
          <cell r="Z3136">
            <v>171</v>
          </cell>
        </row>
        <row r="3137">
          <cell r="C3137">
            <v>5347</v>
          </cell>
          <cell r="D3137" t="str">
            <v>SITEL</v>
          </cell>
          <cell r="E3137">
            <v>2019</v>
          </cell>
          <cell r="F3137" t="str">
            <v>TA</v>
          </cell>
          <cell r="G3137" t="str">
            <v>5 x Manguera COM CAP32 - MOXA nPort-5110</v>
          </cell>
          <cell r="H3137" t="str">
            <v>OF5346</v>
          </cell>
          <cell r="I3137"/>
          <cell r="J3137">
            <v>2</v>
          </cell>
          <cell r="K3137">
            <v>2.17</v>
          </cell>
          <cell r="L3137">
            <v>-0.16999999999999993</v>
          </cell>
          <cell r="M3137">
            <v>1.085</v>
          </cell>
          <cell r="N3137" t="str">
            <v>-</v>
          </cell>
          <cell r="O3137" t="str">
            <v>-</v>
          </cell>
          <cell r="P3137" t="str">
            <v>EMM</v>
          </cell>
          <cell r="Q3137" t="str">
            <v>-</v>
          </cell>
          <cell r="R3137" t="str">
            <v>-</v>
          </cell>
          <cell r="S3137" t="str">
            <v>-</v>
          </cell>
          <cell r="T3137" t="str">
            <v>-</v>
          </cell>
          <cell r="U3137">
            <v>43634</v>
          </cell>
          <cell r="V3137">
            <v>43677</v>
          </cell>
          <cell r="W3137">
            <v>43677</v>
          </cell>
          <cell r="X3137">
            <v>43</v>
          </cell>
          <cell r="Y3137">
            <v>43644</v>
          </cell>
          <cell r="Z3137">
            <v>-32</v>
          </cell>
        </row>
        <row r="3138">
          <cell r="C3138">
            <v>5348</v>
          </cell>
          <cell r="D3138" t="str">
            <v>SITEL</v>
          </cell>
          <cell r="E3138">
            <v>2019</v>
          </cell>
          <cell r="F3138" t="str">
            <v>TA</v>
          </cell>
          <cell r="G3138" t="str">
            <v>1 x Manguera ETHERNET (5mts)</v>
          </cell>
          <cell r="H3138" t="str">
            <v>OF5346</v>
          </cell>
          <cell r="I3138"/>
          <cell r="J3138">
            <v>0.32</v>
          </cell>
          <cell r="K3138">
            <v>0.33</v>
          </cell>
          <cell r="L3138">
            <v>-1.0000000000000009E-2</v>
          </cell>
          <cell r="M3138">
            <v>1.03125</v>
          </cell>
          <cell r="N3138" t="str">
            <v>-</v>
          </cell>
          <cell r="O3138" t="str">
            <v>-</v>
          </cell>
          <cell r="P3138" t="str">
            <v>EMM</v>
          </cell>
          <cell r="Q3138" t="str">
            <v>-</v>
          </cell>
          <cell r="R3138" t="str">
            <v>-</v>
          </cell>
          <cell r="S3138" t="str">
            <v>-</v>
          </cell>
          <cell r="T3138" t="str">
            <v>-</v>
          </cell>
          <cell r="U3138">
            <v>43644</v>
          </cell>
          <cell r="V3138">
            <v>43647</v>
          </cell>
          <cell r="W3138">
            <v>43647</v>
          </cell>
          <cell r="X3138">
            <v>3</v>
          </cell>
          <cell r="Y3138">
            <v>43644</v>
          </cell>
          <cell r="Z3138">
            <v>-3</v>
          </cell>
        </row>
        <row r="3139">
          <cell r="C3139">
            <v>5349</v>
          </cell>
          <cell r="D3139" t="str">
            <v>ELECAD</v>
          </cell>
          <cell r="E3139">
            <v>2019</v>
          </cell>
          <cell r="F3139" t="str">
            <v>TA</v>
          </cell>
          <cell r="G3139" t="str">
            <v>MANTENIMIENTO CSSat E.CADIZ 01/07/2.019 - 30/06/2,020</v>
          </cell>
          <cell r="H3139" t="str">
            <v>IND</v>
          </cell>
          <cell r="I3139"/>
          <cell r="J3139">
            <v>15</v>
          </cell>
          <cell r="K3139">
            <v>5</v>
          </cell>
          <cell r="L3139">
            <v>10</v>
          </cell>
          <cell r="M3139">
            <v>0.33333333333333331</v>
          </cell>
          <cell r="N3139" t="str">
            <v>-</v>
          </cell>
          <cell r="O3139" t="str">
            <v>-</v>
          </cell>
          <cell r="P3139" t="str">
            <v>-</v>
          </cell>
          <cell r="Q3139" t="str">
            <v>TRS</v>
          </cell>
          <cell r="R3139" t="str">
            <v>-</v>
          </cell>
          <cell r="S3139" t="str">
            <v>-</v>
          </cell>
          <cell r="T3139" t="str">
            <v>-</v>
          </cell>
          <cell r="U3139">
            <v>43647</v>
          </cell>
          <cell r="V3139">
            <v>44012</v>
          </cell>
          <cell r="W3139">
            <v>44012</v>
          </cell>
          <cell r="X3139">
            <v>359</v>
          </cell>
          <cell r="Y3139">
            <v>44012</v>
          </cell>
          <cell r="Z3139">
            <v>0</v>
          </cell>
        </row>
        <row r="3140">
          <cell r="C3140">
            <v>5350</v>
          </cell>
          <cell r="D3140" t="str">
            <v>SITEL</v>
          </cell>
          <cell r="E3140">
            <v>2019</v>
          </cell>
          <cell r="F3140" t="str">
            <v>TA</v>
          </cell>
          <cell r="G3140" t="str">
            <v>1 x Manguera COM GSM - MOXA nPort-5110</v>
          </cell>
          <cell r="H3140" t="str">
            <v>OF4717</v>
          </cell>
          <cell r="I3140"/>
          <cell r="J3140">
            <v>0.32</v>
          </cell>
          <cell r="K3140">
            <v>0.5</v>
          </cell>
          <cell r="L3140">
            <v>-0.18</v>
          </cell>
          <cell r="M3140">
            <v>1.5625</v>
          </cell>
          <cell r="N3140" t="str">
            <v>-</v>
          </cell>
          <cell r="O3140" t="str">
            <v>-</v>
          </cell>
          <cell r="P3140" t="str">
            <v>EMM</v>
          </cell>
          <cell r="Q3140" t="str">
            <v>-</v>
          </cell>
          <cell r="R3140" t="str">
            <v>-</v>
          </cell>
          <cell r="S3140" t="str">
            <v>-</v>
          </cell>
          <cell r="T3140" t="str">
            <v>-</v>
          </cell>
          <cell r="U3140">
            <v>43648</v>
          </cell>
          <cell r="V3140">
            <v>43648</v>
          </cell>
          <cell r="W3140">
            <v>43648</v>
          </cell>
          <cell r="X3140">
            <v>0</v>
          </cell>
          <cell r="Y3140">
            <v>43648</v>
          </cell>
          <cell r="Z3140">
            <v>0</v>
          </cell>
        </row>
        <row r="3141">
          <cell r="C3141">
            <v>5351</v>
          </cell>
          <cell r="D3141" t="str">
            <v>EYPESA</v>
          </cell>
          <cell r="E3141">
            <v>2019</v>
          </cell>
          <cell r="F3141" t="str">
            <v>TA</v>
          </cell>
          <cell r="G3141" t="str">
            <v>5 x Reparacio ACCOM-FC</v>
          </cell>
          <cell r="H3141" t="str">
            <v>IND</v>
          </cell>
          <cell r="I3141"/>
          <cell r="J3141">
            <v>2.5</v>
          </cell>
          <cell r="K3141">
            <v>2.58</v>
          </cell>
          <cell r="L3141">
            <v>-8.0000000000000071E-2</v>
          </cell>
          <cell r="M3141">
            <v>1.032</v>
          </cell>
          <cell r="N3141" t="str">
            <v>-</v>
          </cell>
          <cell r="O3141" t="str">
            <v>-</v>
          </cell>
          <cell r="P3141" t="str">
            <v>EMM</v>
          </cell>
          <cell r="Q3141" t="str">
            <v>-</v>
          </cell>
          <cell r="R3141" t="str">
            <v>-</v>
          </cell>
          <cell r="S3141" t="str">
            <v>-</v>
          </cell>
          <cell r="T3141" t="str">
            <v>-</v>
          </cell>
          <cell r="U3141">
            <v>43649</v>
          </cell>
          <cell r="V3141">
            <v>43649</v>
          </cell>
          <cell r="W3141">
            <v>43649</v>
          </cell>
          <cell r="X3141">
            <v>0</v>
          </cell>
          <cell r="Y3141">
            <v>43649</v>
          </cell>
          <cell r="Z3141">
            <v>0</v>
          </cell>
        </row>
        <row r="3142">
          <cell r="C3142">
            <v>5352</v>
          </cell>
          <cell r="D3142" t="str">
            <v>CASTAR</v>
          </cell>
          <cell r="E3142">
            <v>2019</v>
          </cell>
          <cell r="F3142" t="str">
            <v>TA</v>
          </cell>
          <cell r="G3142" t="str">
            <v>CC SCADA TEDIS.Net C.TARRADELLAS v1.0</v>
          </cell>
          <cell r="H3142" t="str">
            <v>IND</v>
          </cell>
          <cell r="I3142"/>
          <cell r="J3142">
            <v>71</v>
          </cell>
          <cell r="K3142">
            <v>87.5</v>
          </cell>
          <cell r="L3142">
            <v>-16.5</v>
          </cell>
          <cell r="M3142">
            <v>1.232394366197183</v>
          </cell>
          <cell r="N3142" t="str">
            <v>-</v>
          </cell>
          <cell r="O3142" t="str">
            <v>-</v>
          </cell>
          <cell r="P3142" t="str">
            <v>-</v>
          </cell>
          <cell r="Q3142" t="str">
            <v>TRS</v>
          </cell>
          <cell r="R3142" t="str">
            <v>-</v>
          </cell>
          <cell r="S3142" t="str">
            <v>-</v>
          </cell>
          <cell r="T3142" t="str">
            <v>-</v>
          </cell>
          <cell r="U3142">
            <v>43643</v>
          </cell>
          <cell r="V3142">
            <v>43665</v>
          </cell>
          <cell r="W3142">
            <v>43864</v>
          </cell>
          <cell r="X3142">
            <v>22</v>
          </cell>
          <cell r="Y3142">
            <v>43864</v>
          </cell>
          <cell r="Z3142">
            <v>0</v>
          </cell>
        </row>
        <row r="3143">
          <cell r="C3143">
            <v>5353</v>
          </cell>
          <cell r="D3143" t="str">
            <v>SITEL</v>
          </cell>
          <cell r="E3143">
            <v>2019</v>
          </cell>
          <cell r="F3143" t="str">
            <v>TA</v>
          </cell>
          <cell r="G3143" t="str">
            <v>1 x Manguera COM CAP32 - GSM</v>
          </cell>
          <cell r="H3143" t="str">
            <v>OF5257</v>
          </cell>
          <cell r="I3143"/>
          <cell r="J3143">
            <v>0.33</v>
          </cell>
          <cell r="K3143">
            <v>0.57999999999999996</v>
          </cell>
          <cell r="L3143">
            <v>-0.24999999999999994</v>
          </cell>
          <cell r="M3143">
            <v>1.7575757575757573</v>
          </cell>
          <cell r="N3143" t="str">
            <v>-</v>
          </cell>
          <cell r="O3143" t="str">
            <v>-</v>
          </cell>
          <cell r="P3143" t="str">
            <v>EMM</v>
          </cell>
          <cell r="Q3143" t="str">
            <v>-</v>
          </cell>
          <cell r="R3143" t="str">
            <v>-</v>
          </cell>
          <cell r="S3143" t="str">
            <v>-</v>
          </cell>
          <cell r="T3143" t="str">
            <v>-</v>
          </cell>
          <cell r="U3143">
            <v>43650</v>
          </cell>
          <cell r="V3143">
            <v>43650</v>
          </cell>
          <cell r="W3143">
            <v>43650</v>
          </cell>
          <cell r="X3143">
            <v>0</v>
          </cell>
          <cell r="Y3143">
            <v>43650</v>
          </cell>
          <cell r="Z3143">
            <v>0</v>
          </cell>
        </row>
        <row r="3144">
          <cell r="C3144">
            <v>5354</v>
          </cell>
          <cell r="D3144" t="str">
            <v>ARAMAI</v>
          </cell>
          <cell r="E3144">
            <v>2019</v>
          </cell>
          <cell r="F3144" t="str">
            <v>TA</v>
          </cell>
          <cell r="G3144" t="str">
            <v>MANTENIMIENTO SCADA TEDIS.Net ARAMAIO 01/07/2,019 - 30/06/2.020</v>
          </cell>
          <cell r="H3144" t="str">
            <v>IND</v>
          </cell>
          <cell r="I3144"/>
          <cell r="J3144">
            <v>15</v>
          </cell>
          <cell r="K3144">
            <v>5.5</v>
          </cell>
          <cell r="L3144">
            <v>9.5</v>
          </cell>
          <cell r="M3144">
            <v>0.36666666666666664</v>
          </cell>
          <cell r="N3144" t="str">
            <v>-</v>
          </cell>
          <cell r="O3144" t="str">
            <v>-</v>
          </cell>
          <cell r="P3144" t="str">
            <v>-</v>
          </cell>
          <cell r="Q3144" t="str">
            <v>JMG</v>
          </cell>
          <cell r="R3144" t="str">
            <v>-</v>
          </cell>
          <cell r="S3144" t="str">
            <v>-</v>
          </cell>
          <cell r="T3144" t="str">
            <v>-</v>
          </cell>
          <cell r="U3144">
            <v>43647</v>
          </cell>
          <cell r="V3144">
            <v>44012</v>
          </cell>
          <cell r="W3144">
            <v>44012</v>
          </cell>
          <cell r="X3144">
            <v>359</v>
          </cell>
          <cell r="Y3144">
            <v>44012</v>
          </cell>
          <cell r="Z3144">
            <v>0</v>
          </cell>
        </row>
        <row r="3145">
          <cell r="C3145">
            <v>5355</v>
          </cell>
          <cell r="D3145" t="str">
            <v>VASOEN</v>
          </cell>
          <cell r="E3145">
            <v>2019</v>
          </cell>
          <cell r="F3145" t="str">
            <v>TA</v>
          </cell>
          <cell r="G3145" t="str">
            <v>MANTENIMENT CSSat SOLLER 01/07/2.019 - 30/06/2.020</v>
          </cell>
          <cell r="H3145" t="str">
            <v>IND</v>
          </cell>
          <cell r="I3145"/>
          <cell r="J3145">
            <v>48</v>
          </cell>
          <cell r="K3145">
            <v>48</v>
          </cell>
          <cell r="L3145">
            <v>0</v>
          </cell>
          <cell r="M3145">
            <v>1</v>
          </cell>
          <cell r="N3145" t="str">
            <v>-</v>
          </cell>
          <cell r="O3145" t="str">
            <v>-</v>
          </cell>
          <cell r="P3145" t="str">
            <v>-</v>
          </cell>
          <cell r="Q3145" t="str">
            <v>TRS</v>
          </cell>
          <cell r="R3145" t="str">
            <v>-</v>
          </cell>
          <cell r="S3145" t="str">
            <v>-</v>
          </cell>
          <cell r="T3145" t="str">
            <v>-</v>
          </cell>
          <cell r="U3145">
            <v>43647</v>
          </cell>
          <cell r="V3145">
            <v>44012</v>
          </cell>
          <cell r="W3145">
            <v>44012</v>
          </cell>
          <cell r="X3145">
            <v>359</v>
          </cell>
          <cell r="Y3145">
            <v>44012</v>
          </cell>
          <cell r="Z3145">
            <v>0</v>
          </cell>
        </row>
        <row r="3146">
          <cell r="C3146">
            <v>5356</v>
          </cell>
          <cell r="D3146" t="str">
            <v>ARARBA</v>
          </cell>
          <cell r="E3146">
            <v>2019</v>
          </cell>
          <cell r="F3146" t="str">
            <v>TA</v>
          </cell>
          <cell r="G3146" t="str">
            <v>CC SCADA TEDIS.Net ARAMAIO v3.0</v>
          </cell>
          <cell r="H3146" t="str">
            <v>PPAL</v>
          </cell>
          <cell r="I3146"/>
          <cell r="J3146">
            <v>15</v>
          </cell>
          <cell r="K3146">
            <v>8.25</v>
          </cell>
          <cell r="L3146">
            <v>6.75</v>
          </cell>
          <cell r="M3146">
            <v>0.55000000000000004</v>
          </cell>
          <cell r="N3146" t="str">
            <v>-</v>
          </cell>
          <cell r="O3146" t="str">
            <v>-</v>
          </cell>
          <cell r="P3146" t="str">
            <v>-</v>
          </cell>
          <cell r="Q3146" t="str">
            <v>JMG</v>
          </cell>
          <cell r="R3146" t="str">
            <v>-</v>
          </cell>
          <cell r="S3146" t="str">
            <v>-</v>
          </cell>
          <cell r="T3146" t="str">
            <v>-</v>
          </cell>
          <cell r="U3146">
            <v>43650</v>
          </cell>
          <cell r="V3146">
            <v>43677</v>
          </cell>
          <cell r="W3146">
            <v>43677</v>
          </cell>
          <cell r="X3146">
            <v>27</v>
          </cell>
          <cell r="Y3146">
            <v>43699</v>
          </cell>
          <cell r="Z3146">
            <v>22</v>
          </cell>
        </row>
        <row r="3147">
          <cell r="C3147">
            <v>5357</v>
          </cell>
          <cell r="D3147" t="str">
            <v>ARARBA</v>
          </cell>
          <cell r="E3147">
            <v>2019</v>
          </cell>
          <cell r="F3147" t="str">
            <v>TA</v>
          </cell>
          <cell r="G3147" t="str">
            <v>CC CCADA TEDIS.NET ARAMAIO v3.1</v>
          </cell>
          <cell r="H3147" t="str">
            <v>OF5356</v>
          </cell>
          <cell r="I3147"/>
          <cell r="J3147">
            <v>8</v>
          </cell>
          <cell r="K3147">
            <v>6.75</v>
          </cell>
          <cell r="L3147">
            <v>1.25</v>
          </cell>
          <cell r="M3147">
            <v>0.84375</v>
          </cell>
          <cell r="N3147" t="str">
            <v>-</v>
          </cell>
          <cell r="O3147" t="str">
            <v>-</v>
          </cell>
          <cell r="P3147" t="str">
            <v>-</v>
          </cell>
          <cell r="Q3147" t="str">
            <v>JMG</v>
          </cell>
          <cell r="R3147" t="str">
            <v>-</v>
          </cell>
          <cell r="S3147" t="str">
            <v>-</v>
          </cell>
          <cell r="T3147" t="str">
            <v>-</v>
          </cell>
          <cell r="U3147">
            <v>43650</v>
          </cell>
          <cell r="V3147">
            <v>43677</v>
          </cell>
          <cell r="W3147">
            <v>43677</v>
          </cell>
          <cell r="X3147">
            <v>27</v>
          </cell>
          <cell r="Y3147">
            <v>43703</v>
          </cell>
          <cell r="Z3147">
            <v>26</v>
          </cell>
        </row>
        <row r="3148">
          <cell r="C3148">
            <v>5358</v>
          </cell>
          <cell r="D3148" t="str">
            <v>ORMAZA</v>
          </cell>
          <cell r="E3148">
            <v>2019</v>
          </cell>
          <cell r="F3148" t="str">
            <v>TA</v>
          </cell>
          <cell r="G3148" t="str">
            <v>RTU CAP32 C.T. PEUSA</v>
          </cell>
          <cell r="H3148" t="str">
            <v>IND</v>
          </cell>
          <cell r="I3148"/>
          <cell r="J3148">
            <v>1</v>
          </cell>
          <cell r="K3148">
            <v>1</v>
          </cell>
          <cell r="L3148">
            <v>0</v>
          </cell>
          <cell r="M3148">
            <v>1</v>
          </cell>
          <cell r="N3148" t="str">
            <v>-</v>
          </cell>
          <cell r="O3148" t="str">
            <v>-</v>
          </cell>
          <cell r="P3148" t="str">
            <v>EMM</v>
          </cell>
          <cell r="Q3148" t="str">
            <v>-</v>
          </cell>
          <cell r="R3148" t="str">
            <v>-</v>
          </cell>
          <cell r="S3148" t="str">
            <v>-</v>
          </cell>
          <cell r="T3148" t="str">
            <v>-</v>
          </cell>
          <cell r="U3148">
            <v>43649</v>
          </cell>
          <cell r="V3148">
            <v>43713</v>
          </cell>
          <cell r="W3148">
            <v>43713</v>
          </cell>
          <cell r="X3148">
            <v>62</v>
          </cell>
          <cell r="Y3148">
            <v>43676</v>
          </cell>
          <cell r="Z3148">
            <v>-35</v>
          </cell>
        </row>
        <row r="3149">
          <cell r="C3149">
            <v>5359</v>
          </cell>
          <cell r="D3149" t="str">
            <v>SITEL</v>
          </cell>
          <cell r="E3149">
            <v>2019</v>
          </cell>
          <cell r="F3149" t="str">
            <v>TA</v>
          </cell>
          <cell r="G3149" t="str">
            <v>DESENVOLUPAMENT FW NCU TrinaPRO v2.0</v>
          </cell>
          <cell r="H3149" t="str">
            <v>OF-I-5332</v>
          </cell>
          <cell r="I3149"/>
          <cell r="J3149">
            <v>249</v>
          </cell>
          <cell r="K3149">
            <v>475.67</v>
          </cell>
          <cell r="L3149">
            <v>-226.67000000000002</v>
          </cell>
          <cell r="M3149">
            <v>1.9103212851405622</v>
          </cell>
          <cell r="N3149" t="str">
            <v>-</v>
          </cell>
          <cell r="O3149" t="str">
            <v>-</v>
          </cell>
          <cell r="P3149" t="str">
            <v>-</v>
          </cell>
          <cell r="Q3149" t="str">
            <v>-</v>
          </cell>
          <cell r="R3149" t="str">
            <v>APG</v>
          </cell>
          <cell r="S3149" t="str">
            <v>-</v>
          </cell>
          <cell r="T3149" t="str">
            <v>-</v>
          </cell>
          <cell r="U3149">
            <v>43655</v>
          </cell>
          <cell r="V3149">
            <v>43756</v>
          </cell>
          <cell r="W3149">
            <v>43797</v>
          </cell>
          <cell r="X3149">
            <v>99</v>
          </cell>
          <cell r="Y3149">
            <v>43797</v>
          </cell>
          <cell r="Z3149">
            <v>0</v>
          </cell>
        </row>
        <row r="3150">
          <cell r="C3150"/>
          <cell r="D3150"/>
          <cell r="E3150">
            <v>2019</v>
          </cell>
          <cell r="F3150"/>
          <cell r="G3150" t="str">
            <v>I + D</v>
          </cell>
          <cell r="H3150"/>
          <cell r="I3150"/>
          <cell r="J3150">
            <v>0</v>
          </cell>
          <cell r="K3150">
            <v>0</v>
          </cell>
          <cell r="L3150"/>
          <cell r="M3150"/>
          <cell r="N3150" t="str">
            <v>-</v>
          </cell>
          <cell r="O3150" t="str">
            <v>-</v>
          </cell>
          <cell r="P3150" t="str">
            <v>-</v>
          </cell>
          <cell r="Q3150" t="str">
            <v>-</v>
          </cell>
          <cell r="R3150" t="str">
            <v>-</v>
          </cell>
          <cell r="S3150" t="str">
            <v>-</v>
          </cell>
          <cell r="T3150" t="str">
            <v>-</v>
          </cell>
          <cell r="U3150"/>
          <cell r="V3150"/>
          <cell r="W3150">
            <v>0</v>
          </cell>
          <cell r="X3150" t="str">
            <v/>
          </cell>
          <cell r="Y3150"/>
          <cell r="Z3150" t="str">
            <v/>
          </cell>
        </row>
        <row r="3151">
          <cell r="C3151"/>
          <cell r="D3151"/>
          <cell r="E3151"/>
          <cell r="F3151"/>
          <cell r="G3151"/>
          <cell r="H3151"/>
          <cell r="I3151"/>
          <cell r="J3151">
            <v>543.04</v>
          </cell>
          <cell r="K3151">
            <v>753.25</v>
          </cell>
          <cell r="L3151">
            <v>-210.21000000000004</v>
          </cell>
          <cell r="M3151"/>
          <cell r="N3151"/>
          <cell r="O3151"/>
          <cell r="P3151"/>
          <cell r="Q3151"/>
          <cell r="R3151"/>
          <cell r="S3151"/>
          <cell r="T3151"/>
          <cell r="U3151"/>
          <cell r="V3151"/>
          <cell r="W3151"/>
          <cell r="X3151"/>
          <cell r="Y3151"/>
          <cell r="Z3151">
            <v>395</v>
          </cell>
        </row>
        <row r="3152">
          <cell r="M3152"/>
          <cell r="N3152"/>
          <cell r="O3152"/>
          <cell r="P3152"/>
          <cell r="Q3152"/>
          <cell r="R3152"/>
          <cell r="S3152"/>
          <cell r="T3152"/>
          <cell r="U3152"/>
          <cell r="V3152"/>
          <cell r="W3152"/>
          <cell r="X3152"/>
          <cell r="Y3152"/>
          <cell r="Z3152"/>
        </row>
        <row r="3153">
          <cell r="D3153"/>
          <cell r="E3153"/>
          <cell r="F3153"/>
          <cell r="G3153"/>
          <cell r="H3153"/>
          <cell r="I3153"/>
          <cell r="J3153"/>
          <cell r="K3153"/>
          <cell r="M3153"/>
          <cell r="N3153"/>
          <cell r="O3153"/>
          <cell r="P3153"/>
          <cell r="Q3153"/>
          <cell r="R3153"/>
          <cell r="S3153"/>
          <cell r="T3153"/>
          <cell r="U3153"/>
          <cell r="V3153"/>
          <cell r="W3153"/>
          <cell r="X3153"/>
          <cell r="Y3153"/>
          <cell r="Z3153"/>
        </row>
        <row r="3154">
          <cell r="D3154"/>
          <cell r="E3154"/>
          <cell r="F3154"/>
          <cell r="G3154"/>
          <cell r="H3154"/>
          <cell r="I3154"/>
          <cell r="J3154"/>
          <cell r="K3154"/>
          <cell r="N3154" t="str">
            <v>APROVISIONAMENTS</v>
          </cell>
          <cell r="O3154" t="str">
            <v>ADMINISTRACIO</v>
          </cell>
          <cell r="P3154" t="str">
            <v>OPERACIONS</v>
          </cell>
          <cell r="Q3154" t="str">
            <v>IMPLEMENTACIO</v>
          </cell>
          <cell r="R3154" t="str">
            <v>DESENVOLUPAMENT</v>
          </cell>
          <cell r="S3154" t="str">
            <v>COMERCIAL</v>
          </cell>
          <cell r="T3154" t="str">
            <v>CONSUL.TELCOMUNIC.</v>
          </cell>
          <cell r="U3154"/>
          <cell r="Z3154"/>
        </row>
        <row r="3155">
          <cell r="N3155"/>
          <cell r="O3155"/>
          <cell r="P3155"/>
          <cell r="Q3155"/>
          <cell r="R3155"/>
          <cell r="S3155"/>
          <cell r="T3155"/>
          <cell r="U3155"/>
          <cell r="Z3155"/>
        </row>
        <row r="3156">
          <cell r="N3156"/>
          <cell r="O3156"/>
          <cell r="P3156"/>
          <cell r="Q3156"/>
          <cell r="R3156"/>
          <cell r="S3156"/>
          <cell r="T3156"/>
          <cell r="U3156"/>
          <cell r="Z3156"/>
        </row>
        <row r="3157">
          <cell r="N3157"/>
          <cell r="O3157"/>
          <cell r="P3157"/>
          <cell r="Q3157"/>
          <cell r="R3157"/>
          <cell r="S3157"/>
          <cell r="T3157"/>
          <cell r="U3157"/>
          <cell r="Z3157"/>
        </row>
        <row r="3158">
          <cell r="E3158"/>
          <cell r="F3158"/>
          <cell r="G3158"/>
          <cell r="H3158"/>
          <cell r="I3158"/>
          <cell r="J3158"/>
          <cell r="K3158"/>
          <cell r="L3158"/>
          <cell r="M3158"/>
          <cell r="N3158"/>
          <cell r="O3158"/>
          <cell r="P3158"/>
          <cell r="Q3158"/>
          <cell r="R3158"/>
          <cell r="S3158"/>
          <cell r="T3158"/>
          <cell r="U3158"/>
          <cell r="Z3158"/>
        </row>
        <row r="3159">
          <cell r="E3159" t="str">
            <v>Projectes (EXTERNS) en curs 2.019</v>
          </cell>
          <cell r="F3159"/>
          <cell r="G3159"/>
          <cell r="H3159"/>
          <cell r="I3159"/>
          <cell r="J3159"/>
          <cell r="K3159"/>
          <cell r="L3159"/>
          <cell r="M3159"/>
          <cell r="N3159"/>
          <cell r="O3159"/>
          <cell r="P3159"/>
          <cell r="Q3159"/>
          <cell r="R3159"/>
          <cell r="S3159"/>
          <cell r="T3159"/>
          <cell r="U3159"/>
          <cell r="Z3159"/>
        </row>
        <row r="3160">
          <cell r="N3160"/>
          <cell r="O3160"/>
          <cell r="P3160"/>
          <cell r="Q3160"/>
          <cell r="R3160"/>
          <cell r="S3160"/>
          <cell r="T3160"/>
          <cell r="U3160"/>
          <cell r="Z3160"/>
        </row>
        <row r="3161">
          <cell r="C3161"/>
          <cell r="D3161"/>
          <cell r="E3161"/>
          <cell r="F3161"/>
          <cell r="G3161"/>
          <cell r="H3161"/>
          <cell r="I3161"/>
          <cell r="J3161"/>
          <cell r="K3161"/>
          <cell r="L3161"/>
          <cell r="M3161"/>
          <cell r="N3161"/>
          <cell r="O3161"/>
          <cell r="P3161"/>
          <cell r="Q3161"/>
          <cell r="R3161"/>
          <cell r="S3161"/>
          <cell r="T3161"/>
          <cell r="U3161"/>
          <cell r="V3161"/>
          <cell r="W3161"/>
          <cell r="X3161"/>
          <cell r="Y3161"/>
          <cell r="Z3161"/>
        </row>
        <row r="3162">
          <cell r="C3162" t="str">
            <v>OF</v>
          </cell>
          <cell r="D3162" t="str">
            <v>CLIENT</v>
          </cell>
          <cell r="E3162" t="str">
            <v>ANY</v>
          </cell>
          <cell r="F3162" t="str">
            <v>STATUS</v>
          </cell>
          <cell r="G3162" t="str">
            <v>PROJECTE</v>
          </cell>
          <cell r="H3162" t="str">
            <v>TIPUS OF o DEPENDENCIA</v>
          </cell>
          <cell r="I3162"/>
          <cell r="J3162" t="str">
            <v>PREV</v>
          </cell>
          <cell r="K3162" t="str">
            <v>TOTAL</v>
          </cell>
          <cell r="L3162" t="str">
            <v>DESV</v>
          </cell>
          <cell r="M3162" t="str">
            <v>AVANÇ</v>
          </cell>
          <cell r="N3162" t="str">
            <v>DPT. IMPLICATS</v>
          </cell>
          <cell r="O3162"/>
          <cell r="P3162"/>
          <cell r="Q3162"/>
          <cell r="R3162"/>
          <cell r="S3162"/>
          <cell r="T3162"/>
          <cell r="U3162" t="str">
            <v>DATA</v>
          </cell>
          <cell r="V3162" t="str">
            <v>DATA</v>
          </cell>
          <cell r="W3162" t="str">
            <v>DATA</v>
          </cell>
          <cell r="X3162" t="str">
            <v>DURADA</v>
          </cell>
          <cell r="Y3162" t="str">
            <v>DATA</v>
          </cell>
          <cell r="Z3162" t="str">
            <v>DESVIAC.</v>
          </cell>
        </row>
        <row r="3163">
          <cell r="C3163"/>
          <cell r="D3163"/>
          <cell r="E3163"/>
          <cell r="F3163"/>
          <cell r="G3163"/>
          <cell r="H3163"/>
          <cell r="I3163"/>
          <cell r="J3163"/>
          <cell r="K3163" t="str">
            <v>REAL</v>
          </cell>
          <cell r="L3163"/>
          <cell r="M3163"/>
          <cell r="N3163"/>
          <cell r="O3163"/>
          <cell r="P3163"/>
          <cell r="Q3163"/>
          <cell r="R3163"/>
          <cell r="S3163"/>
          <cell r="T3163"/>
          <cell r="U3163" t="str">
            <v>INICI</v>
          </cell>
          <cell r="V3163" t="str">
            <v>ENTREGA</v>
          </cell>
          <cell r="W3163" t="str">
            <v>REVISADA</v>
          </cell>
          <cell r="X3163"/>
          <cell r="Y3163" t="str">
            <v>ACCEP.</v>
          </cell>
          <cell r="Z3163"/>
        </row>
        <row r="3164">
          <cell r="C3164"/>
          <cell r="D3164"/>
          <cell r="E3164"/>
          <cell r="F3164"/>
          <cell r="G3164"/>
          <cell r="H3164"/>
          <cell r="I3164"/>
          <cell r="J3164"/>
          <cell r="K3164"/>
          <cell r="L3164"/>
          <cell r="M3164"/>
          <cell r="N3164"/>
          <cell r="O3164"/>
          <cell r="P3164"/>
          <cell r="Q3164"/>
          <cell r="R3164"/>
          <cell r="S3164"/>
          <cell r="T3164"/>
          <cell r="U3164"/>
          <cell r="V3164"/>
          <cell r="W3164"/>
          <cell r="X3164"/>
          <cell r="Y3164"/>
          <cell r="Z3164"/>
        </row>
        <row r="3165">
          <cell r="C3165">
            <v>5361</v>
          </cell>
          <cell r="D3165" t="str">
            <v>NCLAVE</v>
          </cell>
          <cell r="E3165">
            <v>2019</v>
          </cell>
          <cell r="F3165" t="str">
            <v>TA</v>
          </cell>
          <cell r="G3165" t="str">
            <v>2 x Armari NCU-RL v1.0</v>
          </cell>
          <cell r="H3165" t="str">
            <v>PPAL</v>
          </cell>
          <cell r="I3165"/>
          <cell r="J3165">
            <v>16.25</v>
          </cell>
          <cell r="K3165">
            <v>21.73</v>
          </cell>
          <cell r="L3165">
            <v>-5.48</v>
          </cell>
          <cell r="M3165">
            <v>1.3372307692307692</v>
          </cell>
          <cell r="N3165" t="str">
            <v>-</v>
          </cell>
          <cell r="O3165" t="str">
            <v>-</v>
          </cell>
          <cell r="P3165" t="str">
            <v>EMM</v>
          </cell>
          <cell r="Q3165" t="str">
            <v>-</v>
          </cell>
          <cell r="R3165" t="str">
            <v>-</v>
          </cell>
          <cell r="S3165" t="str">
            <v>-</v>
          </cell>
          <cell r="T3165" t="str">
            <v>-</v>
          </cell>
          <cell r="U3165">
            <v>43661</v>
          </cell>
          <cell r="V3165">
            <v>43742</v>
          </cell>
          <cell r="W3165">
            <v>43784</v>
          </cell>
          <cell r="X3165">
            <v>79</v>
          </cell>
          <cell r="Y3165">
            <v>43784</v>
          </cell>
          <cell r="Z3165">
            <v>0</v>
          </cell>
        </row>
        <row r="3166">
          <cell r="C3166">
            <v>5362</v>
          </cell>
          <cell r="D3166" t="str">
            <v>NCLAVE</v>
          </cell>
          <cell r="E3166">
            <v>2019</v>
          </cell>
          <cell r="F3166" t="str">
            <v>TA</v>
          </cell>
          <cell r="G3166" t="str">
            <v>36 x Equip TCU-230-RL v2.1</v>
          </cell>
          <cell r="H3166" t="str">
            <v>OF5361</v>
          </cell>
          <cell r="I3166"/>
          <cell r="J3166">
            <v>29.5</v>
          </cell>
          <cell r="K3166">
            <v>77.570000000000007</v>
          </cell>
          <cell r="L3166">
            <v>-48.070000000000007</v>
          </cell>
          <cell r="M3166">
            <v>2.6294915254237292</v>
          </cell>
          <cell r="N3166" t="str">
            <v>-</v>
          </cell>
          <cell r="O3166" t="str">
            <v>-</v>
          </cell>
          <cell r="P3166" t="str">
            <v>EMM</v>
          </cell>
          <cell r="Q3166" t="str">
            <v>-</v>
          </cell>
          <cell r="R3166" t="str">
            <v>-</v>
          </cell>
          <cell r="S3166" t="str">
            <v>-</v>
          </cell>
          <cell r="T3166" t="str">
            <v>-</v>
          </cell>
          <cell r="U3166">
            <v>43661</v>
          </cell>
          <cell r="V3166">
            <v>43742</v>
          </cell>
          <cell r="W3166">
            <v>43752</v>
          </cell>
          <cell r="X3166">
            <v>79</v>
          </cell>
          <cell r="Y3166">
            <v>43752</v>
          </cell>
          <cell r="Z3166">
            <v>0</v>
          </cell>
        </row>
        <row r="3167">
          <cell r="C3167">
            <v>5363</v>
          </cell>
          <cell r="D3167" t="str">
            <v>SITEL</v>
          </cell>
          <cell r="E3167">
            <v>2019</v>
          </cell>
          <cell r="F3167" t="str">
            <v>TA</v>
          </cell>
          <cell r="G3167" t="str">
            <v>37 x Manguera Alimentacio 230Vac TCU</v>
          </cell>
          <cell r="H3167" t="str">
            <v>OF5362</v>
          </cell>
          <cell r="I3167"/>
          <cell r="J3167">
            <v>10.25</v>
          </cell>
          <cell r="K3167">
            <v>15.65</v>
          </cell>
          <cell r="L3167">
            <v>-5.4</v>
          </cell>
          <cell r="M3167">
            <v>1.526829268292683</v>
          </cell>
          <cell r="N3167" t="str">
            <v>-</v>
          </cell>
          <cell r="O3167" t="str">
            <v>-</v>
          </cell>
          <cell r="P3167" t="str">
            <v>EMM</v>
          </cell>
          <cell r="Q3167" t="str">
            <v>-</v>
          </cell>
          <cell r="R3167" t="str">
            <v>-</v>
          </cell>
          <cell r="S3167" t="str">
            <v>-</v>
          </cell>
          <cell r="T3167" t="str">
            <v>-</v>
          </cell>
          <cell r="U3167">
            <v>43661</v>
          </cell>
          <cell r="V3167">
            <v>43742</v>
          </cell>
          <cell r="W3167">
            <v>43742</v>
          </cell>
          <cell r="X3167">
            <v>79</v>
          </cell>
          <cell r="Y3167">
            <v>43718</v>
          </cell>
          <cell r="Z3167">
            <v>-24</v>
          </cell>
        </row>
        <row r="3168">
          <cell r="C3168">
            <v>5364</v>
          </cell>
          <cell r="D3168" t="str">
            <v>SITEL</v>
          </cell>
          <cell r="E3168">
            <v>2019</v>
          </cell>
          <cell r="F3168" t="str">
            <v>TA</v>
          </cell>
          <cell r="G3168" t="str">
            <v>37 x Manguera Alimentacio 24Vdc MOTOR</v>
          </cell>
          <cell r="H3168" t="str">
            <v>OF5362</v>
          </cell>
          <cell r="I3168"/>
          <cell r="J3168">
            <v>10.25</v>
          </cell>
          <cell r="K3168">
            <v>23.9</v>
          </cell>
          <cell r="L3168">
            <v>-13.649999999999999</v>
          </cell>
          <cell r="M3168">
            <v>2.3317073170731706</v>
          </cell>
          <cell r="N3168" t="str">
            <v>-</v>
          </cell>
          <cell r="O3168" t="str">
            <v>-</v>
          </cell>
          <cell r="P3168" t="str">
            <v>EMM</v>
          </cell>
          <cell r="Q3168" t="str">
            <v>-</v>
          </cell>
          <cell r="R3168" t="str">
            <v>-</v>
          </cell>
          <cell r="S3168" t="str">
            <v>-</v>
          </cell>
          <cell r="T3168" t="str">
            <v>-</v>
          </cell>
          <cell r="U3168">
            <v>43661</v>
          </cell>
          <cell r="V3168">
            <v>43742</v>
          </cell>
          <cell r="W3168">
            <v>43742</v>
          </cell>
          <cell r="X3168">
            <v>79</v>
          </cell>
          <cell r="Y3168">
            <v>43718</v>
          </cell>
          <cell r="Z3168">
            <v>-24</v>
          </cell>
        </row>
        <row r="3169">
          <cell r="C3169">
            <v>5365</v>
          </cell>
          <cell r="D3169" t="str">
            <v>SITEL</v>
          </cell>
          <cell r="E3169">
            <v>2019</v>
          </cell>
          <cell r="F3169" t="str">
            <v>TA</v>
          </cell>
          <cell r="G3169" t="str">
            <v>37 x Manguera COM NCU-TCU RS485</v>
          </cell>
          <cell r="H3169" t="str">
            <v>OF5362</v>
          </cell>
          <cell r="I3169"/>
          <cell r="J3169">
            <v>10.25</v>
          </cell>
          <cell r="K3169">
            <v>33.229999999999997</v>
          </cell>
          <cell r="L3169">
            <v>-22.979999999999997</v>
          </cell>
          <cell r="M3169">
            <v>3.2419512195121949</v>
          </cell>
          <cell r="N3169" t="str">
            <v>-</v>
          </cell>
          <cell r="O3169" t="str">
            <v>-</v>
          </cell>
          <cell r="P3169" t="str">
            <v>EMM</v>
          </cell>
          <cell r="Q3169" t="str">
            <v>-</v>
          </cell>
          <cell r="R3169" t="str">
            <v>-</v>
          </cell>
          <cell r="S3169" t="str">
            <v>-</v>
          </cell>
          <cell r="T3169" t="str">
            <v>-</v>
          </cell>
          <cell r="U3169">
            <v>43661</v>
          </cell>
          <cell r="V3169">
            <v>43742</v>
          </cell>
          <cell r="W3169">
            <v>43742</v>
          </cell>
          <cell r="X3169">
            <v>79</v>
          </cell>
          <cell r="Y3169">
            <v>43718</v>
          </cell>
          <cell r="Z3169">
            <v>-24</v>
          </cell>
        </row>
        <row r="3170">
          <cell r="C3170">
            <v>5366</v>
          </cell>
          <cell r="D3170" t="str">
            <v>EMSA</v>
          </cell>
          <cell r="E3170">
            <v>2019</v>
          </cell>
          <cell r="F3170" t="str">
            <v>TA</v>
          </cell>
          <cell r="G3170" t="str">
            <v>CC SCADA TEDIS.Net v3.6</v>
          </cell>
          <cell r="H3170" t="str">
            <v>OF4946</v>
          </cell>
          <cell r="I3170"/>
          <cell r="J3170">
            <v>16</v>
          </cell>
          <cell r="K3170">
            <v>10.75</v>
          </cell>
          <cell r="L3170">
            <v>5.25</v>
          </cell>
          <cell r="M3170">
            <v>0.671875</v>
          </cell>
          <cell r="N3170" t="str">
            <v>-</v>
          </cell>
          <cell r="O3170" t="str">
            <v>-</v>
          </cell>
          <cell r="P3170" t="str">
            <v>-</v>
          </cell>
          <cell r="Q3170" t="str">
            <v>JMG</v>
          </cell>
          <cell r="R3170" t="str">
            <v>-</v>
          </cell>
          <cell r="S3170" t="str">
            <v>-</v>
          </cell>
          <cell r="T3170" t="str">
            <v>-</v>
          </cell>
          <cell r="U3170">
            <v>43661</v>
          </cell>
          <cell r="V3170">
            <v>43707</v>
          </cell>
          <cell r="W3170">
            <v>43707</v>
          </cell>
          <cell r="X3170">
            <v>45</v>
          </cell>
          <cell r="Y3170">
            <v>43714</v>
          </cell>
          <cell r="Z3170">
            <v>6</v>
          </cell>
        </row>
        <row r="3171">
          <cell r="C3171">
            <v>5367</v>
          </cell>
          <cell r="D3171" t="str">
            <v>CASTAR</v>
          </cell>
          <cell r="E3171">
            <v>2019</v>
          </cell>
          <cell r="F3171" t="str">
            <v>TA</v>
          </cell>
          <cell r="G3171" t="str">
            <v>Reparacio CAP32-48 n/s 60-2017</v>
          </cell>
          <cell r="H3171" t="str">
            <v>IND</v>
          </cell>
          <cell r="I3171"/>
          <cell r="J3171">
            <v>5</v>
          </cell>
          <cell r="K3171">
            <v>5</v>
          </cell>
          <cell r="L3171">
            <v>0</v>
          </cell>
          <cell r="M3171">
            <v>1</v>
          </cell>
          <cell r="N3171" t="str">
            <v>-</v>
          </cell>
          <cell r="O3171" t="str">
            <v>-</v>
          </cell>
          <cell r="P3171" t="str">
            <v>EMM</v>
          </cell>
          <cell r="Q3171" t="str">
            <v>-</v>
          </cell>
          <cell r="R3171" t="str">
            <v>-</v>
          </cell>
          <cell r="S3171" t="str">
            <v>-</v>
          </cell>
          <cell r="T3171" t="str">
            <v>-</v>
          </cell>
          <cell r="U3171">
            <v>43679</v>
          </cell>
          <cell r="V3171">
            <v>43679</v>
          </cell>
          <cell r="W3171">
            <v>43679</v>
          </cell>
          <cell r="X3171">
            <v>0</v>
          </cell>
          <cell r="Y3171">
            <v>43679</v>
          </cell>
          <cell r="Z3171">
            <v>0</v>
          </cell>
        </row>
        <row r="3172">
          <cell r="C3172">
            <v>5368</v>
          </cell>
          <cell r="D3172" t="str">
            <v>INPPOZ</v>
          </cell>
          <cell r="E3172">
            <v>2019</v>
          </cell>
          <cell r="F3172" t="str">
            <v>TA</v>
          </cell>
          <cell r="G3172" t="str">
            <v>1 x Mang.COM CAP32(COM5) - OnCell/nPort 5110</v>
          </cell>
          <cell r="H3172" t="str">
            <v>OF5369</v>
          </cell>
          <cell r="I3172"/>
          <cell r="J3172">
            <v>0.5</v>
          </cell>
          <cell r="K3172">
            <v>0.66999999999999993</v>
          </cell>
          <cell r="L3172">
            <v>-0.16999999999999993</v>
          </cell>
          <cell r="M3172">
            <v>1.3399999999999999</v>
          </cell>
          <cell r="N3172" t="str">
            <v>-</v>
          </cell>
          <cell r="O3172" t="str">
            <v>-</v>
          </cell>
          <cell r="P3172" t="str">
            <v>EMM</v>
          </cell>
          <cell r="Q3172" t="str">
            <v>-</v>
          </cell>
          <cell r="R3172" t="str">
            <v>-</v>
          </cell>
          <cell r="S3172" t="str">
            <v>-</v>
          </cell>
          <cell r="T3172" t="str">
            <v>-</v>
          </cell>
          <cell r="U3172">
            <v>43682</v>
          </cell>
          <cell r="V3172">
            <v>43682</v>
          </cell>
          <cell r="W3172">
            <v>43682</v>
          </cell>
          <cell r="X3172">
            <v>0</v>
          </cell>
          <cell r="Y3172">
            <v>43682</v>
          </cell>
          <cell r="Z3172">
            <v>0</v>
          </cell>
        </row>
        <row r="3173">
          <cell r="C3173">
            <v>5369</v>
          </cell>
          <cell r="D3173" t="str">
            <v>INPPOZ</v>
          </cell>
          <cell r="E3173">
            <v>2019</v>
          </cell>
          <cell r="F3173" t="str">
            <v>TA</v>
          </cell>
          <cell r="G3173" t="str">
            <v xml:space="preserve">RTU C.T. SAN MARTIN v2.1 </v>
          </cell>
          <cell r="H3173" t="str">
            <v>PPAL</v>
          </cell>
          <cell r="I3173"/>
          <cell r="J3173">
            <v>4</v>
          </cell>
          <cell r="K3173">
            <v>2.58</v>
          </cell>
          <cell r="L3173">
            <v>1.42</v>
          </cell>
          <cell r="M3173">
            <v>0.64500000000000002</v>
          </cell>
          <cell r="N3173" t="str">
            <v>-</v>
          </cell>
          <cell r="O3173" t="str">
            <v>-</v>
          </cell>
          <cell r="P3173" t="str">
            <v>-</v>
          </cell>
          <cell r="Q3173" t="str">
            <v>JMG</v>
          </cell>
          <cell r="R3173" t="str">
            <v>-</v>
          </cell>
          <cell r="S3173" t="str">
            <v>-</v>
          </cell>
          <cell r="T3173" t="str">
            <v>-</v>
          </cell>
          <cell r="U3173">
            <v>43673</v>
          </cell>
          <cell r="V3173">
            <v>43707</v>
          </cell>
          <cell r="W3173">
            <v>43707</v>
          </cell>
          <cell r="X3173">
            <v>33</v>
          </cell>
          <cell r="Y3173">
            <v>43700</v>
          </cell>
          <cell r="Z3173">
            <v>-7</v>
          </cell>
        </row>
        <row r="3174">
          <cell r="C3174">
            <v>5370</v>
          </cell>
          <cell r="D3174" t="str">
            <v>ALSELE</v>
          </cell>
          <cell r="E3174">
            <v>2019</v>
          </cell>
          <cell r="F3174" t="str">
            <v>TA</v>
          </cell>
          <cell r="G3174" t="str">
            <v>RTU C.T. ALMENDRAL v1.0</v>
          </cell>
          <cell r="H3174" t="str">
            <v>PPAL</v>
          </cell>
          <cell r="I3174">
            <v>4</v>
          </cell>
          <cell r="J3174">
            <v>18.75</v>
          </cell>
          <cell r="K3174">
            <v>13.95</v>
          </cell>
          <cell r="L3174">
            <v>4.8000000000000007</v>
          </cell>
          <cell r="M3174">
            <v>0.74399999999999999</v>
          </cell>
          <cell r="N3174" t="str">
            <v>-</v>
          </cell>
          <cell r="O3174" t="str">
            <v>-</v>
          </cell>
          <cell r="P3174" t="str">
            <v>-</v>
          </cell>
          <cell r="Q3174" t="str">
            <v>JMG</v>
          </cell>
          <cell r="R3174" t="str">
            <v>-</v>
          </cell>
          <cell r="S3174" t="str">
            <v>-</v>
          </cell>
          <cell r="T3174" t="str">
            <v>-</v>
          </cell>
          <cell r="U3174">
            <v>43665</v>
          </cell>
          <cell r="V3174">
            <v>43819</v>
          </cell>
          <cell r="W3174">
            <v>44124</v>
          </cell>
          <cell r="X3174">
            <v>151</v>
          </cell>
          <cell r="Y3174">
            <v>44124</v>
          </cell>
          <cell r="Z3174">
            <v>0</v>
          </cell>
        </row>
        <row r="3175">
          <cell r="C3175">
            <v>5371</v>
          </cell>
          <cell r="D3175" t="str">
            <v>ALSELE</v>
          </cell>
          <cell r="E3175">
            <v>2019</v>
          </cell>
          <cell r="F3175" t="str">
            <v>TA</v>
          </cell>
          <cell r="G3175" t="str">
            <v>RTU C.T. MOLINILLA v2.0</v>
          </cell>
          <cell r="H3175" t="str">
            <v>IND</v>
          </cell>
          <cell r="I3175">
            <v>4</v>
          </cell>
          <cell r="J3175">
            <v>4.75</v>
          </cell>
          <cell r="K3175">
            <v>7.8100000000000005</v>
          </cell>
          <cell r="L3175">
            <v>-3.0600000000000005</v>
          </cell>
          <cell r="M3175">
            <v>1.6442105263157896</v>
          </cell>
          <cell r="N3175" t="str">
            <v>-</v>
          </cell>
          <cell r="O3175" t="str">
            <v>-</v>
          </cell>
          <cell r="P3175" t="str">
            <v>-</v>
          </cell>
          <cell r="Q3175" t="str">
            <v>JMG</v>
          </cell>
          <cell r="R3175" t="str">
            <v>-</v>
          </cell>
          <cell r="S3175" t="str">
            <v>-</v>
          </cell>
          <cell r="T3175" t="str">
            <v>-</v>
          </cell>
          <cell r="U3175">
            <v>43665</v>
          </cell>
          <cell r="V3175">
            <v>43819</v>
          </cell>
          <cell r="W3175">
            <v>44124</v>
          </cell>
          <cell r="X3175">
            <v>151</v>
          </cell>
          <cell r="Y3175">
            <v>44124</v>
          </cell>
          <cell r="Z3175">
            <v>0</v>
          </cell>
        </row>
        <row r="3176">
          <cell r="C3176">
            <v>5372</v>
          </cell>
          <cell r="D3176" t="str">
            <v>ALSELE</v>
          </cell>
          <cell r="E3176">
            <v>2019</v>
          </cell>
          <cell r="F3176" t="str">
            <v>TA</v>
          </cell>
          <cell r="G3176" t="str">
            <v>RTU C.T. DEPURADORA v2.0</v>
          </cell>
          <cell r="H3176" t="str">
            <v>IND</v>
          </cell>
          <cell r="I3176">
            <v>6</v>
          </cell>
          <cell r="J3176">
            <v>4.75</v>
          </cell>
          <cell r="K3176">
            <v>3.8100000000000005</v>
          </cell>
          <cell r="L3176">
            <v>0.9399999999999995</v>
          </cell>
          <cell r="M3176">
            <v>0.80210526315789488</v>
          </cell>
          <cell r="N3176" t="str">
            <v>-</v>
          </cell>
          <cell r="O3176" t="str">
            <v>-</v>
          </cell>
          <cell r="P3176" t="str">
            <v>-</v>
          </cell>
          <cell r="Q3176" t="str">
            <v>JMG</v>
          </cell>
          <cell r="R3176" t="str">
            <v>-</v>
          </cell>
          <cell r="S3176" t="str">
            <v>-</v>
          </cell>
          <cell r="T3176" t="str">
            <v>-</v>
          </cell>
          <cell r="U3176">
            <v>43665</v>
          </cell>
          <cell r="V3176">
            <v>43819</v>
          </cell>
          <cell r="W3176">
            <v>44124</v>
          </cell>
          <cell r="X3176">
            <v>151</v>
          </cell>
          <cell r="Y3176">
            <v>44124</v>
          </cell>
          <cell r="Z3176">
            <v>0</v>
          </cell>
        </row>
        <row r="3177">
          <cell r="C3177">
            <v>5373</v>
          </cell>
          <cell r="D3177" t="str">
            <v>ALSELE</v>
          </cell>
          <cell r="E3177">
            <v>2019</v>
          </cell>
          <cell r="F3177" t="str">
            <v>TA</v>
          </cell>
          <cell r="G3177" t="str">
            <v>RTU C.T. HUERTA CORCHERO v2.0</v>
          </cell>
          <cell r="H3177" t="str">
            <v>IND</v>
          </cell>
          <cell r="I3177">
            <v>6</v>
          </cell>
          <cell r="J3177">
            <v>4.75</v>
          </cell>
          <cell r="K3177">
            <v>4.3100000000000005</v>
          </cell>
          <cell r="L3177">
            <v>0.4399999999999995</v>
          </cell>
          <cell r="M3177">
            <v>0.90736842105263171</v>
          </cell>
          <cell r="N3177" t="str">
            <v>-</v>
          </cell>
          <cell r="O3177" t="str">
            <v>-</v>
          </cell>
          <cell r="P3177" t="str">
            <v>-</v>
          </cell>
          <cell r="Q3177" t="str">
            <v>JMG</v>
          </cell>
          <cell r="R3177" t="str">
            <v>-</v>
          </cell>
          <cell r="S3177" t="str">
            <v>-</v>
          </cell>
          <cell r="T3177" t="str">
            <v>-</v>
          </cell>
          <cell r="U3177">
            <v>43665</v>
          </cell>
          <cell r="V3177">
            <v>43819</v>
          </cell>
          <cell r="W3177">
            <v>44124</v>
          </cell>
          <cell r="X3177">
            <v>151</v>
          </cell>
          <cell r="Y3177">
            <v>44124</v>
          </cell>
          <cell r="Z3177">
            <v>0</v>
          </cell>
        </row>
        <row r="3178">
          <cell r="C3178">
            <v>5374</v>
          </cell>
          <cell r="D3178" t="str">
            <v>ALSELE</v>
          </cell>
          <cell r="E3178">
            <v>2019</v>
          </cell>
          <cell r="F3178" t="str">
            <v>TA</v>
          </cell>
          <cell r="G3178" t="str">
            <v>RTU C.T. POLIGONO-II v2.0</v>
          </cell>
          <cell r="H3178" t="str">
            <v>IND</v>
          </cell>
          <cell r="I3178"/>
          <cell r="J3178">
            <v>4.75</v>
          </cell>
          <cell r="K3178">
            <v>7.3100000000000005</v>
          </cell>
          <cell r="L3178">
            <v>-2.5600000000000005</v>
          </cell>
          <cell r="M3178">
            <v>1.5389473684210528</v>
          </cell>
          <cell r="N3178" t="str">
            <v>-</v>
          </cell>
          <cell r="O3178" t="str">
            <v>-</v>
          </cell>
          <cell r="P3178" t="str">
            <v>-</v>
          </cell>
          <cell r="Q3178" t="str">
            <v>JMG</v>
          </cell>
          <cell r="R3178" t="str">
            <v>-</v>
          </cell>
          <cell r="S3178" t="str">
            <v>-</v>
          </cell>
          <cell r="T3178" t="str">
            <v>-</v>
          </cell>
          <cell r="U3178">
            <v>43665</v>
          </cell>
          <cell r="V3178">
            <v>43819</v>
          </cell>
          <cell r="W3178">
            <v>44124</v>
          </cell>
          <cell r="X3178">
            <v>151</v>
          </cell>
          <cell r="Y3178">
            <v>44124</v>
          </cell>
          <cell r="Z3178">
            <v>0</v>
          </cell>
        </row>
        <row r="3179">
          <cell r="C3179">
            <v>5375</v>
          </cell>
          <cell r="D3179" t="str">
            <v>SITEL</v>
          </cell>
          <cell r="E3179">
            <v>2019</v>
          </cell>
          <cell r="F3179" t="str">
            <v>TA</v>
          </cell>
          <cell r="G3179" t="str">
            <v>5 x Manguera COM CAP32 - MOXA nPort-5110</v>
          </cell>
          <cell r="H3179" t="str">
            <v>OF5370</v>
          </cell>
          <cell r="I3179"/>
          <cell r="J3179">
            <v>1.5</v>
          </cell>
          <cell r="K3179">
            <v>1.82</v>
          </cell>
          <cell r="L3179">
            <v>-0.32000000000000006</v>
          </cell>
          <cell r="M3179">
            <v>1.2133333333333334</v>
          </cell>
          <cell r="N3179" t="str">
            <v>-</v>
          </cell>
          <cell r="O3179" t="str">
            <v>-</v>
          </cell>
          <cell r="P3179" t="str">
            <v>EMM</v>
          </cell>
          <cell r="Q3179" t="str">
            <v>-</v>
          </cell>
          <cell r="R3179" t="str">
            <v>-</v>
          </cell>
          <cell r="S3179" t="str">
            <v>-</v>
          </cell>
          <cell r="T3179" t="str">
            <v>-</v>
          </cell>
          <cell r="U3179">
            <v>43665</v>
          </cell>
          <cell r="V3179">
            <v>43819</v>
          </cell>
          <cell r="W3179">
            <v>43819</v>
          </cell>
          <cell r="X3179">
            <v>151</v>
          </cell>
          <cell r="Y3179">
            <v>43731</v>
          </cell>
          <cell r="Z3179">
            <v>-87</v>
          </cell>
        </row>
        <row r="3180">
          <cell r="C3180">
            <v>5376</v>
          </cell>
          <cell r="D3180" t="str">
            <v>SITEL</v>
          </cell>
          <cell r="E3180">
            <v>2019</v>
          </cell>
          <cell r="F3180" t="str">
            <v>TA</v>
          </cell>
          <cell r="G3180" t="str">
            <v>1 x Mang.COM CAP32(COM5) - OnCell/nPort 5110</v>
          </cell>
          <cell r="H3180" t="str">
            <v>OF5373</v>
          </cell>
          <cell r="I3180"/>
          <cell r="J3180">
            <v>0.5</v>
          </cell>
          <cell r="K3180">
            <v>0.61</v>
          </cell>
          <cell r="L3180">
            <v>-0.10999999999999999</v>
          </cell>
          <cell r="M3180">
            <v>1.22</v>
          </cell>
          <cell r="N3180" t="str">
            <v>-</v>
          </cell>
          <cell r="O3180" t="str">
            <v>-</v>
          </cell>
          <cell r="P3180" t="str">
            <v>EMM</v>
          </cell>
          <cell r="Q3180" t="str">
            <v>-</v>
          </cell>
          <cell r="R3180" t="str">
            <v>-</v>
          </cell>
          <cell r="S3180" t="str">
            <v>-</v>
          </cell>
          <cell r="T3180" t="str">
            <v>-</v>
          </cell>
          <cell r="U3180">
            <v>43665</v>
          </cell>
          <cell r="V3180">
            <v>43819</v>
          </cell>
          <cell r="W3180">
            <v>43819</v>
          </cell>
          <cell r="X3180">
            <v>151</v>
          </cell>
          <cell r="Y3180">
            <v>43731</v>
          </cell>
          <cell r="Z3180">
            <v>-87</v>
          </cell>
        </row>
        <row r="3181">
          <cell r="C3181">
            <v>5377</v>
          </cell>
          <cell r="D3181" t="str">
            <v>ELECAR</v>
          </cell>
          <cell r="E3181">
            <v>2019</v>
          </cell>
          <cell r="F3181" t="str">
            <v>TA</v>
          </cell>
          <cell r="G3181" t="str">
            <v>Inst. i PEM RTU C.T. REIG v1.0</v>
          </cell>
          <cell r="H3181" t="str">
            <v>IND</v>
          </cell>
          <cell r="I3181"/>
          <cell r="J3181">
            <v>17.75</v>
          </cell>
          <cell r="K3181">
            <v>14.25</v>
          </cell>
          <cell r="L3181">
            <v>3.5</v>
          </cell>
          <cell r="M3181">
            <v>0.80281690140845074</v>
          </cell>
          <cell r="N3181" t="str">
            <v>-</v>
          </cell>
          <cell r="O3181" t="str">
            <v>-</v>
          </cell>
          <cell r="P3181" t="str">
            <v>-</v>
          </cell>
          <cell r="Q3181" t="str">
            <v>-</v>
          </cell>
          <cell r="R3181" t="str">
            <v>TRS</v>
          </cell>
          <cell r="S3181" t="str">
            <v>-</v>
          </cell>
          <cell r="T3181" t="str">
            <v>-</v>
          </cell>
          <cell r="U3181">
            <v>43665</v>
          </cell>
          <cell r="V3181">
            <v>43728</v>
          </cell>
          <cell r="W3181">
            <v>43735</v>
          </cell>
          <cell r="X3181">
            <v>61</v>
          </cell>
          <cell r="Y3181">
            <v>43735</v>
          </cell>
          <cell r="Z3181">
            <v>0</v>
          </cell>
        </row>
        <row r="3182">
          <cell r="C3182">
            <v>5378</v>
          </cell>
          <cell r="D3182" t="str">
            <v>INPPOZ</v>
          </cell>
          <cell r="E3182">
            <v>2019</v>
          </cell>
          <cell r="F3182" t="str">
            <v>TA</v>
          </cell>
          <cell r="G3182" t="str">
            <v>RTU C.T. DOS TORRES v2.1</v>
          </cell>
          <cell r="H3182" t="str">
            <v>IND</v>
          </cell>
          <cell r="I3182"/>
          <cell r="J3182">
            <v>4</v>
          </cell>
          <cell r="K3182">
            <v>1.75</v>
          </cell>
          <cell r="L3182">
            <v>2.25</v>
          </cell>
          <cell r="M3182">
            <v>0.4375</v>
          </cell>
          <cell r="N3182" t="str">
            <v>-</v>
          </cell>
          <cell r="O3182" t="str">
            <v>-</v>
          </cell>
          <cell r="P3182" t="str">
            <v>-</v>
          </cell>
          <cell r="Q3182" t="str">
            <v>JMG</v>
          </cell>
          <cell r="R3182" t="str">
            <v>-</v>
          </cell>
          <cell r="S3182" t="str">
            <v>-</v>
          </cell>
          <cell r="T3182" t="str">
            <v>-</v>
          </cell>
          <cell r="U3182">
            <v>43665</v>
          </cell>
          <cell r="V3182">
            <v>43707</v>
          </cell>
          <cell r="W3182">
            <v>43707</v>
          </cell>
          <cell r="X3182">
            <v>41</v>
          </cell>
          <cell r="Y3182">
            <v>43700</v>
          </cell>
          <cell r="Z3182">
            <v>-7</v>
          </cell>
        </row>
        <row r="3183">
          <cell r="C3183">
            <v>5379</v>
          </cell>
          <cell r="D3183" t="str">
            <v>INPPOZ</v>
          </cell>
          <cell r="E3183">
            <v>2019</v>
          </cell>
          <cell r="F3183" t="str">
            <v>TA</v>
          </cell>
          <cell r="G3183" t="str">
            <v>RTU C.T. CUARTEL v3.1</v>
          </cell>
          <cell r="H3183" t="str">
            <v>IND</v>
          </cell>
          <cell r="I3183"/>
          <cell r="J3183">
            <v>4</v>
          </cell>
          <cell r="K3183">
            <v>1.75</v>
          </cell>
          <cell r="L3183">
            <v>2.25</v>
          </cell>
          <cell r="M3183">
            <v>0.4375</v>
          </cell>
          <cell r="N3183" t="str">
            <v>-</v>
          </cell>
          <cell r="O3183" t="str">
            <v>-</v>
          </cell>
          <cell r="P3183" t="str">
            <v>-</v>
          </cell>
          <cell r="Q3183" t="str">
            <v>JMG</v>
          </cell>
          <cell r="R3183" t="str">
            <v>-</v>
          </cell>
          <cell r="S3183" t="str">
            <v>-</v>
          </cell>
          <cell r="T3183" t="str">
            <v>-</v>
          </cell>
          <cell r="U3183">
            <v>43665</v>
          </cell>
          <cell r="V3183">
            <v>43707</v>
          </cell>
          <cell r="W3183">
            <v>43707</v>
          </cell>
          <cell r="X3183">
            <v>41</v>
          </cell>
          <cell r="Y3183">
            <v>43700</v>
          </cell>
          <cell r="Z3183">
            <v>-7</v>
          </cell>
        </row>
        <row r="3184">
          <cell r="C3184">
            <v>5380</v>
          </cell>
          <cell r="D3184" t="str">
            <v>SITEL</v>
          </cell>
          <cell r="E3184">
            <v>2019</v>
          </cell>
          <cell r="F3184" t="str">
            <v>TA</v>
          </cell>
          <cell r="G3184" t="str">
            <v>40 x Placa TrinaPRO TCU-230-RL v3.0</v>
          </cell>
          <cell r="H3184" t="str">
            <v>OF5362</v>
          </cell>
          <cell r="I3184"/>
          <cell r="J3184">
            <v>22</v>
          </cell>
          <cell r="K3184">
            <v>5.67</v>
          </cell>
          <cell r="L3184">
            <v>16.329999999999998</v>
          </cell>
          <cell r="M3184">
            <v>0.25772727272727275</v>
          </cell>
          <cell r="N3184" t="str">
            <v>-</v>
          </cell>
          <cell r="O3184" t="str">
            <v>-</v>
          </cell>
          <cell r="P3184" t="str">
            <v>EMM</v>
          </cell>
          <cell r="Q3184" t="str">
            <v>-</v>
          </cell>
          <cell r="R3184" t="str">
            <v>-</v>
          </cell>
          <cell r="S3184" t="str">
            <v>-</v>
          </cell>
          <cell r="T3184" t="str">
            <v>-</v>
          </cell>
          <cell r="U3184">
            <v>43661</v>
          </cell>
          <cell r="V3184">
            <v>43742</v>
          </cell>
          <cell r="W3184">
            <v>43752</v>
          </cell>
          <cell r="X3184">
            <v>79</v>
          </cell>
          <cell r="Y3184">
            <v>43752</v>
          </cell>
          <cell r="Z3184">
            <v>0</v>
          </cell>
        </row>
        <row r="3185">
          <cell r="C3185">
            <v>5381</v>
          </cell>
          <cell r="D3185" t="str">
            <v>ORMAZA</v>
          </cell>
          <cell r="E3185">
            <v>2019</v>
          </cell>
          <cell r="F3185" t="str">
            <v>OB</v>
          </cell>
          <cell r="G3185" t="str">
            <v>CC SCADA CALLOSA v2.15</v>
          </cell>
          <cell r="H3185" t="str">
            <v>IND</v>
          </cell>
          <cell r="I3185"/>
          <cell r="J3185">
            <v>3.5</v>
          </cell>
          <cell r="K3185">
            <v>0</v>
          </cell>
          <cell r="L3185">
            <v>3.5</v>
          </cell>
          <cell r="M3185">
            <v>0</v>
          </cell>
          <cell r="N3185" t="str">
            <v>-</v>
          </cell>
          <cell r="O3185" t="str">
            <v>-</v>
          </cell>
          <cell r="P3185" t="str">
            <v>-</v>
          </cell>
          <cell r="Q3185" t="str">
            <v>JMG</v>
          </cell>
          <cell r="R3185" t="str">
            <v>-</v>
          </cell>
          <cell r="S3185" t="str">
            <v>-</v>
          </cell>
          <cell r="T3185" t="str">
            <v>-</v>
          </cell>
          <cell r="U3185">
            <v>43616</v>
          </cell>
          <cell r="V3185">
            <v>43735</v>
          </cell>
          <cell r="W3185">
            <v>43735</v>
          </cell>
          <cell r="X3185">
            <v>117</v>
          </cell>
          <cell r="Y3185"/>
          <cell r="Z3185" t="str">
            <v/>
          </cell>
        </row>
        <row r="3186">
          <cell r="C3186">
            <v>5382</v>
          </cell>
          <cell r="D3186" t="str">
            <v>EYPESA</v>
          </cell>
          <cell r="E3186">
            <v>2019</v>
          </cell>
          <cell r="F3186" t="str">
            <v>OB</v>
          </cell>
          <cell r="G3186" t="str">
            <v>CC SCADA TEDIS.Net EYPESA v1.0</v>
          </cell>
          <cell r="H3186" t="str">
            <v>IND</v>
          </cell>
          <cell r="I3186"/>
          <cell r="J3186">
            <v>276</v>
          </cell>
          <cell r="K3186">
            <v>0</v>
          </cell>
          <cell r="L3186">
            <v>276</v>
          </cell>
          <cell r="M3186">
            <v>0</v>
          </cell>
          <cell r="N3186" t="str">
            <v>-</v>
          </cell>
          <cell r="O3186" t="str">
            <v>-</v>
          </cell>
          <cell r="P3186" t="str">
            <v>-</v>
          </cell>
          <cell r="Q3186" t="str">
            <v>EDC</v>
          </cell>
          <cell r="R3186" t="str">
            <v>-</v>
          </cell>
          <cell r="S3186" t="str">
            <v>-</v>
          </cell>
          <cell r="T3186" t="str">
            <v>-</v>
          </cell>
          <cell r="U3186">
            <v>43686</v>
          </cell>
          <cell r="V3186">
            <v>43769</v>
          </cell>
          <cell r="W3186">
            <v>43769</v>
          </cell>
          <cell r="X3186">
            <v>82</v>
          </cell>
          <cell r="Y3186"/>
          <cell r="Z3186" t="str">
            <v/>
          </cell>
        </row>
        <row r="3187">
          <cell r="C3187">
            <v>5383</v>
          </cell>
          <cell r="D3187" t="str">
            <v>EYPESA</v>
          </cell>
          <cell r="E3187">
            <v>2019</v>
          </cell>
          <cell r="F3187" t="str">
            <v>OB</v>
          </cell>
          <cell r="G3187" t="str">
            <v>CC SCADA TEDIS.Net EYPESA v2,0</v>
          </cell>
          <cell r="H3187" t="str">
            <v>PPAL</v>
          </cell>
          <cell r="I3187"/>
          <cell r="J3187">
            <v>8</v>
          </cell>
          <cell r="K3187">
            <v>0</v>
          </cell>
          <cell r="L3187">
            <v>8</v>
          </cell>
          <cell r="M3187">
            <v>0</v>
          </cell>
          <cell r="N3187" t="str">
            <v>-</v>
          </cell>
          <cell r="O3187" t="str">
            <v>-</v>
          </cell>
          <cell r="P3187" t="str">
            <v>-</v>
          </cell>
          <cell r="Q3187" t="str">
            <v>EDC</v>
          </cell>
          <cell r="R3187" t="str">
            <v>-</v>
          </cell>
          <cell r="S3187" t="str">
            <v>-</v>
          </cell>
          <cell r="T3187" t="str">
            <v>-</v>
          </cell>
          <cell r="U3187">
            <v>43686</v>
          </cell>
          <cell r="V3187">
            <v>43769</v>
          </cell>
          <cell r="W3187">
            <v>43769</v>
          </cell>
          <cell r="X3187">
            <v>82</v>
          </cell>
          <cell r="Y3187"/>
          <cell r="Z3187" t="str">
            <v/>
          </cell>
        </row>
        <row r="3188">
          <cell r="C3188">
            <v>5384</v>
          </cell>
          <cell r="D3188" t="str">
            <v>SITEL</v>
          </cell>
          <cell r="E3188">
            <v>2019</v>
          </cell>
          <cell r="F3188" t="str">
            <v>TA</v>
          </cell>
          <cell r="G3188" t="str">
            <v>SW TEDIS.Net AdminExportService v1.50</v>
          </cell>
          <cell r="H3188" t="str">
            <v>OF5383</v>
          </cell>
          <cell r="I3188"/>
          <cell r="J3188">
            <v>200</v>
          </cell>
          <cell r="K3188">
            <v>230.5</v>
          </cell>
          <cell r="L3188">
            <v>-30.5</v>
          </cell>
          <cell r="M3188">
            <v>1.1525000000000001</v>
          </cell>
          <cell r="N3188" t="str">
            <v>-</v>
          </cell>
          <cell r="O3188" t="str">
            <v>-</v>
          </cell>
          <cell r="P3188" t="str">
            <v>-</v>
          </cell>
          <cell r="Q3188" t="str">
            <v>-</v>
          </cell>
          <cell r="R3188" t="str">
            <v>EDC</v>
          </cell>
          <cell r="S3188" t="str">
            <v>-</v>
          </cell>
          <cell r="T3188" t="str">
            <v>-</v>
          </cell>
          <cell r="U3188">
            <v>43686</v>
          </cell>
          <cell r="V3188">
            <v>43769</v>
          </cell>
          <cell r="W3188">
            <v>44172</v>
          </cell>
          <cell r="X3188">
            <v>82</v>
          </cell>
          <cell r="Y3188">
            <v>44172</v>
          </cell>
          <cell r="Z3188">
            <v>0</v>
          </cell>
        </row>
        <row r="3189">
          <cell r="C3189">
            <v>5385</v>
          </cell>
          <cell r="D3189" t="str">
            <v>EMSA</v>
          </cell>
          <cell r="E3189">
            <v>2019</v>
          </cell>
          <cell r="F3189" t="str">
            <v>TA</v>
          </cell>
          <cell r="G3189" t="str">
            <v>CC SCADA TEDIS.Net EMSA v3.7</v>
          </cell>
          <cell r="H3189" t="str">
            <v>IND</v>
          </cell>
          <cell r="I3189"/>
          <cell r="J3189">
            <v>8</v>
          </cell>
          <cell r="K3189">
            <v>14</v>
          </cell>
          <cell r="L3189">
            <v>-6</v>
          </cell>
          <cell r="M3189">
            <v>1.75</v>
          </cell>
          <cell r="N3189" t="str">
            <v>-</v>
          </cell>
          <cell r="O3189" t="str">
            <v>-</v>
          </cell>
          <cell r="P3189" t="str">
            <v>-</v>
          </cell>
          <cell r="Q3189" t="str">
            <v>JMG</v>
          </cell>
          <cell r="R3189" t="str">
            <v>-</v>
          </cell>
          <cell r="S3189" t="str">
            <v>-</v>
          </cell>
          <cell r="T3189" t="str">
            <v>-</v>
          </cell>
          <cell r="U3189">
            <v>43672</v>
          </cell>
          <cell r="V3189">
            <v>43738</v>
          </cell>
          <cell r="W3189">
            <v>43873</v>
          </cell>
          <cell r="X3189">
            <v>64</v>
          </cell>
          <cell r="Y3189">
            <v>43873</v>
          </cell>
          <cell r="Z3189">
            <v>0</v>
          </cell>
        </row>
        <row r="3190">
          <cell r="C3190">
            <v>5386</v>
          </cell>
          <cell r="D3190" t="str">
            <v>ELLALO</v>
          </cell>
          <cell r="E3190">
            <v>2019</v>
          </cell>
          <cell r="F3190" t="str">
            <v>TA</v>
          </cell>
          <cell r="G3190" t="str">
            <v>MANTENIMENT SCADA TEDIS.Net LA LOMA 01/08/2019 - 31/07/2020</v>
          </cell>
          <cell r="H3190" t="str">
            <v>IND</v>
          </cell>
          <cell r="I3190"/>
          <cell r="J3190">
            <v>16</v>
          </cell>
          <cell r="K3190">
            <v>4</v>
          </cell>
          <cell r="L3190">
            <v>12</v>
          </cell>
          <cell r="M3190">
            <v>0.25</v>
          </cell>
          <cell r="N3190" t="str">
            <v>-</v>
          </cell>
          <cell r="O3190" t="str">
            <v>-</v>
          </cell>
          <cell r="P3190" t="str">
            <v>-</v>
          </cell>
          <cell r="Q3190" t="str">
            <v>JMG</v>
          </cell>
          <cell r="R3190" t="str">
            <v>-</v>
          </cell>
          <cell r="S3190" t="str">
            <v>-</v>
          </cell>
          <cell r="T3190" t="str">
            <v>-</v>
          </cell>
          <cell r="U3190">
            <v>43678</v>
          </cell>
          <cell r="V3190">
            <v>44043</v>
          </cell>
          <cell r="W3190">
            <v>44043</v>
          </cell>
          <cell r="X3190">
            <v>360</v>
          </cell>
          <cell r="Y3190">
            <v>44043</v>
          </cell>
          <cell r="Z3190">
            <v>0</v>
          </cell>
        </row>
        <row r="3191">
          <cell r="C3191">
            <v>5387</v>
          </cell>
          <cell r="D3191" t="str">
            <v>CARBAY</v>
          </cell>
          <cell r="E3191">
            <v>2019</v>
          </cell>
          <cell r="F3191" t="str">
            <v>TA</v>
          </cell>
          <cell r="G3191" t="str">
            <v>MANTENIMIENTO SCADA CARBAYIN 2.019-2.020</v>
          </cell>
          <cell r="H3191" t="str">
            <v>IND</v>
          </cell>
          <cell r="I3191"/>
          <cell r="J3191">
            <v>16</v>
          </cell>
          <cell r="K3191">
            <v>4.25</v>
          </cell>
          <cell r="L3191">
            <v>11.75</v>
          </cell>
          <cell r="M3191">
            <v>0.265625</v>
          </cell>
          <cell r="N3191" t="str">
            <v>-</v>
          </cell>
          <cell r="O3191" t="str">
            <v>-</v>
          </cell>
          <cell r="P3191" t="str">
            <v>-</v>
          </cell>
          <cell r="Q3191" t="str">
            <v>JMG</v>
          </cell>
          <cell r="R3191" t="str">
            <v>-</v>
          </cell>
          <cell r="S3191" t="str">
            <v>-</v>
          </cell>
          <cell r="T3191" t="str">
            <v>-</v>
          </cell>
          <cell r="U3191">
            <v>43617</v>
          </cell>
          <cell r="V3191">
            <v>43982</v>
          </cell>
          <cell r="W3191">
            <v>43982</v>
          </cell>
          <cell r="X3191">
            <v>360</v>
          </cell>
          <cell r="Y3191">
            <v>43982</v>
          </cell>
          <cell r="Z3191">
            <v>0</v>
          </cell>
        </row>
        <row r="3192">
          <cell r="C3192">
            <v>5388</v>
          </cell>
          <cell r="D3192" t="str">
            <v>SITEL</v>
          </cell>
          <cell r="E3192">
            <v>2019</v>
          </cell>
          <cell r="F3192" t="str">
            <v>TA</v>
          </cell>
          <cell r="G3192" t="str">
            <v>SW TEDIS.Net ConfigTedisCcImporter v1.49</v>
          </cell>
          <cell r="H3192" t="str">
            <v>OF5382</v>
          </cell>
          <cell r="I3192"/>
          <cell r="J3192">
            <v>56</v>
          </cell>
          <cell r="K3192">
            <v>8</v>
          </cell>
          <cell r="L3192">
            <v>48</v>
          </cell>
          <cell r="M3192">
            <v>0.14285714285714285</v>
          </cell>
          <cell r="N3192" t="str">
            <v>-</v>
          </cell>
          <cell r="O3192" t="str">
            <v>-</v>
          </cell>
          <cell r="P3192" t="str">
            <v>-</v>
          </cell>
          <cell r="Q3192" t="str">
            <v>-</v>
          </cell>
          <cell r="R3192" t="str">
            <v>EDC</v>
          </cell>
          <cell r="S3192" t="str">
            <v>-</v>
          </cell>
          <cell r="T3192" t="str">
            <v>-</v>
          </cell>
          <cell r="U3192">
            <v>43686</v>
          </cell>
          <cell r="V3192">
            <v>43769</v>
          </cell>
          <cell r="W3192">
            <v>43769</v>
          </cell>
          <cell r="X3192">
            <v>82</v>
          </cell>
          <cell r="Y3192">
            <v>43768</v>
          </cell>
          <cell r="Z3192">
            <v>0</v>
          </cell>
        </row>
        <row r="3193">
          <cell r="C3193"/>
          <cell r="D3193"/>
          <cell r="E3193">
            <v>2019</v>
          </cell>
          <cell r="F3193"/>
          <cell r="G3193" t="str">
            <v>I + D</v>
          </cell>
          <cell r="H3193"/>
          <cell r="I3193"/>
          <cell r="J3193">
            <v>0</v>
          </cell>
          <cell r="K3193">
            <v>0</v>
          </cell>
          <cell r="L3193"/>
          <cell r="M3193"/>
          <cell r="N3193" t="str">
            <v>-</v>
          </cell>
          <cell r="O3193" t="str">
            <v>-</v>
          </cell>
          <cell r="P3193" t="str">
            <v>-</v>
          </cell>
          <cell r="Q3193" t="str">
            <v>-</v>
          </cell>
          <cell r="R3193" t="str">
            <v>-</v>
          </cell>
          <cell r="S3193" t="str">
            <v>-</v>
          </cell>
          <cell r="T3193" t="str">
            <v>-</v>
          </cell>
          <cell r="U3193"/>
          <cell r="V3193"/>
          <cell r="W3193">
            <v>0</v>
          </cell>
          <cell r="X3193" t="str">
            <v/>
          </cell>
          <cell r="Y3193"/>
          <cell r="Z3193" t="str">
            <v/>
          </cell>
        </row>
        <row r="3194">
          <cell r="C3194"/>
          <cell r="D3194"/>
          <cell r="E3194"/>
          <cell r="F3194"/>
          <cell r="G3194"/>
          <cell r="H3194"/>
          <cell r="I3194"/>
          <cell r="J3194">
            <v>773</v>
          </cell>
          <cell r="K3194">
            <v>514.87</v>
          </cell>
          <cell r="L3194">
            <v>258.13</v>
          </cell>
          <cell r="M3194"/>
          <cell r="N3194"/>
          <cell r="O3194"/>
          <cell r="P3194"/>
          <cell r="Q3194"/>
          <cell r="R3194"/>
          <cell r="S3194"/>
          <cell r="T3194"/>
          <cell r="U3194"/>
          <cell r="V3194"/>
          <cell r="W3194"/>
          <cell r="X3194"/>
          <cell r="Y3194"/>
          <cell r="Z3194">
            <v>-261</v>
          </cell>
        </row>
        <row r="3195">
          <cell r="M3195"/>
          <cell r="N3195"/>
          <cell r="O3195"/>
          <cell r="P3195"/>
          <cell r="Q3195"/>
          <cell r="R3195"/>
          <cell r="S3195"/>
          <cell r="T3195"/>
          <cell r="U3195"/>
          <cell r="V3195"/>
          <cell r="W3195"/>
          <cell r="X3195"/>
          <cell r="Y3195"/>
          <cell r="Z3195"/>
        </row>
        <row r="3196">
          <cell r="D3196"/>
          <cell r="E3196"/>
          <cell r="F3196"/>
          <cell r="G3196"/>
          <cell r="H3196"/>
          <cell r="I3196"/>
          <cell r="J3196"/>
          <cell r="K3196"/>
          <cell r="M3196"/>
          <cell r="N3196"/>
          <cell r="O3196"/>
          <cell r="P3196"/>
          <cell r="Q3196"/>
          <cell r="R3196"/>
          <cell r="S3196"/>
          <cell r="T3196"/>
          <cell r="U3196"/>
          <cell r="V3196"/>
          <cell r="W3196"/>
          <cell r="X3196"/>
          <cell r="Y3196"/>
          <cell r="Z3196"/>
        </row>
        <row r="3197">
          <cell r="D3197"/>
          <cell r="E3197"/>
          <cell r="F3197"/>
          <cell r="G3197"/>
          <cell r="H3197"/>
          <cell r="I3197"/>
          <cell r="J3197"/>
          <cell r="K3197"/>
          <cell r="N3197" t="str">
            <v>APROVISIONAMENTS</v>
          </cell>
          <cell r="O3197" t="str">
            <v>ADMINISTRACIO</v>
          </cell>
          <cell r="P3197" t="str">
            <v>OPERACIONS</v>
          </cell>
          <cell r="Q3197" t="str">
            <v>IMPLEMENTACIO</v>
          </cell>
          <cell r="R3197" t="str">
            <v>DESENVOLUPAMENT</v>
          </cell>
          <cell r="S3197" t="str">
            <v>COMERCIAL</v>
          </cell>
          <cell r="T3197" t="str">
            <v>CONSUL.TELCOMUNIC.</v>
          </cell>
          <cell r="U3197"/>
          <cell r="Z3197"/>
        </row>
        <row r="3198">
          <cell r="N3198"/>
          <cell r="O3198"/>
          <cell r="P3198"/>
          <cell r="Q3198"/>
          <cell r="R3198"/>
          <cell r="S3198"/>
          <cell r="T3198"/>
          <cell r="U3198"/>
          <cell r="Z3198"/>
        </row>
        <row r="3199">
          <cell r="N3199"/>
          <cell r="O3199"/>
          <cell r="P3199"/>
          <cell r="Q3199"/>
          <cell r="R3199"/>
          <cell r="S3199"/>
          <cell r="T3199"/>
          <cell r="U3199"/>
          <cell r="Z3199"/>
        </row>
        <row r="3200">
          <cell r="N3200"/>
          <cell r="O3200"/>
          <cell r="P3200"/>
          <cell r="Q3200"/>
          <cell r="R3200"/>
          <cell r="S3200"/>
          <cell r="T3200"/>
          <cell r="U3200"/>
          <cell r="Z3200"/>
        </row>
        <row r="3201">
          <cell r="E3201"/>
          <cell r="F3201"/>
          <cell r="G3201"/>
          <cell r="H3201"/>
          <cell r="I3201"/>
          <cell r="J3201"/>
          <cell r="K3201"/>
          <cell r="L3201"/>
          <cell r="M3201"/>
          <cell r="N3201"/>
          <cell r="O3201"/>
          <cell r="P3201"/>
          <cell r="Q3201"/>
          <cell r="R3201"/>
          <cell r="S3201"/>
          <cell r="T3201"/>
          <cell r="U3201"/>
          <cell r="Z3201"/>
        </row>
        <row r="3202">
          <cell r="E3202" t="str">
            <v>Projectes (EXTERNS) en curs 2.019</v>
          </cell>
          <cell r="F3202"/>
          <cell r="G3202"/>
          <cell r="H3202"/>
          <cell r="I3202"/>
          <cell r="J3202"/>
          <cell r="K3202"/>
          <cell r="L3202"/>
          <cell r="M3202"/>
          <cell r="N3202"/>
          <cell r="O3202"/>
          <cell r="P3202"/>
          <cell r="Q3202"/>
          <cell r="R3202"/>
          <cell r="S3202"/>
          <cell r="T3202"/>
          <cell r="U3202"/>
          <cell r="Z3202"/>
        </row>
        <row r="3203">
          <cell r="N3203"/>
          <cell r="O3203"/>
          <cell r="P3203"/>
          <cell r="Q3203"/>
          <cell r="R3203"/>
          <cell r="S3203"/>
          <cell r="T3203"/>
          <cell r="U3203"/>
          <cell r="Z3203"/>
        </row>
        <row r="3204">
          <cell r="C3204"/>
          <cell r="D3204"/>
          <cell r="E3204"/>
          <cell r="F3204"/>
          <cell r="G3204"/>
          <cell r="H3204"/>
          <cell r="I3204"/>
          <cell r="J3204"/>
          <cell r="K3204"/>
          <cell r="L3204"/>
          <cell r="M3204"/>
          <cell r="N3204"/>
          <cell r="O3204"/>
          <cell r="P3204"/>
          <cell r="Q3204"/>
          <cell r="R3204"/>
          <cell r="S3204"/>
          <cell r="T3204"/>
          <cell r="U3204"/>
          <cell r="V3204"/>
          <cell r="W3204"/>
          <cell r="X3204"/>
          <cell r="Y3204"/>
          <cell r="Z3204"/>
        </row>
        <row r="3205">
          <cell r="C3205" t="str">
            <v>OF</v>
          </cell>
          <cell r="D3205" t="str">
            <v>CLIENT</v>
          </cell>
          <cell r="E3205" t="str">
            <v>ANY</v>
          </cell>
          <cell r="F3205" t="str">
            <v>STATUS</v>
          </cell>
          <cell r="G3205" t="str">
            <v>PROJECTE</v>
          </cell>
          <cell r="H3205" t="str">
            <v>TIPUS OF o DEPENDENCIA</v>
          </cell>
          <cell r="I3205"/>
          <cell r="J3205" t="str">
            <v>PREV</v>
          </cell>
          <cell r="K3205" t="str">
            <v>TOTAL</v>
          </cell>
          <cell r="L3205" t="str">
            <v>DESV</v>
          </cell>
          <cell r="M3205" t="str">
            <v>AVANÇ</v>
          </cell>
          <cell r="N3205" t="str">
            <v>DPT. IMPLICATS</v>
          </cell>
          <cell r="O3205"/>
          <cell r="P3205"/>
          <cell r="Q3205"/>
          <cell r="R3205"/>
          <cell r="S3205"/>
          <cell r="T3205"/>
          <cell r="U3205" t="str">
            <v>DATA</v>
          </cell>
          <cell r="V3205" t="str">
            <v>DATA</v>
          </cell>
          <cell r="W3205" t="str">
            <v>DATA</v>
          </cell>
          <cell r="X3205" t="str">
            <v>DURADA</v>
          </cell>
          <cell r="Y3205" t="str">
            <v>DATA</v>
          </cell>
          <cell r="Z3205" t="str">
            <v>DESVIAC.</v>
          </cell>
        </row>
        <row r="3206">
          <cell r="C3206"/>
          <cell r="D3206"/>
          <cell r="E3206"/>
          <cell r="F3206"/>
          <cell r="G3206"/>
          <cell r="H3206"/>
          <cell r="I3206"/>
          <cell r="J3206"/>
          <cell r="K3206" t="str">
            <v>REAL</v>
          </cell>
          <cell r="L3206"/>
          <cell r="M3206"/>
          <cell r="N3206"/>
          <cell r="O3206"/>
          <cell r="P3206"/>
          <cell r="Q3206"/>
          <cell r="R3206"/>
          <cell r="S3206"/>
          <cell r="T3206"/>
          <cell r="U3206" t="str">
            <v>INICI</v>
          </cell>
          <cell r="V3206" t="str">
            <v>ENTREGA</v>
          </cell>
          <cell r="W3206" t="str">
            <v>REVISADA</v>
          </cell>
          <cell r="X3206"/>
          <cell r="Y3206" t="str">
            <v>ACCEP.</v>
          </cell>
          <cell r="Z3206"/>
        </row>
        <row r="3207">
          <cell r="C3207"/>
          <cell r="D3207"/>
          <cell r="E3207"/>
          <cell r="F3207"/>
          <cell r="G3207"/>
          <cell r="H3207"/>
          <cell r="I3207"/>
          <cell r="J3207"/>
          <cell r="K3207"/>
          <cell r="L3207"/>
          <cell r="M3207"/>
          <cell r="N3207"/>
          <cell r="O3207"/>
          <cell r="P3207"/>
          <cell r="Q3207"/>
          <cell r="R3207"/>
          <cell r="S3207"/>
          <cell r="T3207"/>
          <cell r="U3207"/>
          <cell r="V3207"/>
          <cell r="W3207"/>
          <cell r="X3207"/>
          <cell r="Y3207"/>
          <cell r="Z3207"/>
        </row>
        <row r="3208">
          <cell r="C3208"/>
          <cell r="D3208"/>
          <cell r="E3208">
            <v>2019</v>
          </cell>
          <cell r="F3208"/>
          <cell r="G3208" t="str">
            <v>I + D</v>
          </cell>
          <cell r="H3208"/>
          <cell r="I3208"/>
          <cell r="J3208">
            <v>0</v>
          </cell>
          <cell r="K3208">
            <v>0</v>
          </cell>
          <cell r="L3208"/>
          <cell r="M3208"/>
          <cell r="N3208" t="str">
            <v>-</v>
          </cell>
          <cell r="O3208" t="str">
            <v>-</v>
          </cell>
          <cell r="P3208" t="str">
            <v>-</v>
          </cell>
          <cell r="Q3208" t="str">
            <v>-</v>
          </cell>
          <cell r="R3208" t="str">
            <v>-</v>
          </cell>
          <cell r="S3208" t="str">
            <v>-</v>
          </cell>
          <cell r="T3208" t="str">
            <v>-</v>
          </cell>
          <cell r="U3208"/>
          <cell r="V3208"/>
          <cell r="W3208">
            <v>0</v>
          </cell>
          <cell r="X3208" t="str">
            <v/>
          </cell>
          <cell r="Y3208"/>
          <cell r="Z3208" t="str">
            <v/>
          </cell>
        </row>
        <row r="3209">
          <cell r="C3209"/>
          <cell r="D3209"/>
          <cell r="E3209">
            <v>2019</v>
          </cell>
          <cell r="F3209"/>
          <cell r="G3209" t="str">
            <v>I + D</v>
          </cell>
          <cell r="H3209"/>
          <cell r="I3209"/>
          <cell r="J3209">
            <v>0</v>
          </cell>
          <cell r="K3209">
            <v>0</v>
          </cell>
          <cell r="L3209"/>
          <cell r="M3209"/>
          <cell r="N3209" t="str">
            <v>-</v>
          </cell>
          <cell r="O3209" t="str">
            <v>-</v>
          </cell>
          <cell r="P3209" t="str">
            <v>-</v>
          </cell>
          <cell r="Q3209" t="str">
            <v>-</v>
          </cell>
          <cell r="R3209" t="str">
            <v>-</v>
          </cell>
          <cell r="S3209" t="str">
            <v>-</v>
          </cell>
          <cell r="T3209" t="str">
            <v>-</v>
          </cell>
          <cell r="U3209"/>
          <cell r="V3209"/>
          <cell r="W3209">
            <v>0</v>
          </cell>
          <cell r="X3209" t="str">
            <v/>
          </cell>
          <cell r="Y3209"/>
          <cell r="Z3209" t="str">
            <v/>
          </cell>
        </row>
        <row r="3210">
          <cell r="C3210"/>
          <cell r="D3210"/>
          <cell r="E3210">
            <v>2019</v>
          </cell>
          <cell r="F3210"/>
          <cell r="G3210" t="str">
            <v>I + D</v>
          </cell>
          <cell r="H3210"/>
          <cell r="I3210"/>
          <cell r="J3210">
            <v>0</v>
          </cell>
          <cell r="K3210">
            <v>0</v>
          </cell>
          <cell r="L3210"/>
          <cell r="M3210"/>
          <cell r="N3210" t="str">
            <v>-</v>
          </cell>
          <cell r="O3210" t="str">
            <v>-</v>
          </cell>
          <cell r="P3210" t="str">
            <v>-</v>
          </cell>
          <cell r="Q3210" t="str">
            <v>-</v>
          </cell>
          <cell r="R3210" t="str">
            <v>-</v>
          </cell>
          <cell r="S3210" t="str">
            <v>-</v>
          </cell>
          <cell r="T3210" t="str">
            <v>-</v>
          </cell>
          <cell r="U3210"/>
          <cell r="V3210"/>
          <cell r="W3210">
            <v>0</v>
          </cell>
          <cell r="X3210" t="str">
            <v/>
          </cell>
          <cell r="Y3210"/>
          <cell r="Z3210" t="str">
            <v/>
          </cell>
        </row>
        <row r="3211">
          <cell r="C3211">
            <v>5393</v>
          </cell>
          <cell r="D3211" t="str">
            <v>SITEL</v>
          </cell>
          <cell r="E3211">
            <v>2019</v>
          </cell>
          <cell r="F3211" t="str">
            <v>TA</v>
          </cell>
          <cell r="G3211" t="str">
            <v>37 x Cablejat Equip TCU-230 v1.0</v>
          </cell>
          <cell r="H3211" t="str">
            <v>OF5362</v>
          </cell>
          <cell r="I3211"/>
          <cell r="J3211">
            <v>25</v>
          </cell>
          <cell r="K3211">
            <v>27.33</v>
          </cell>
          <cell r="L3211">
            <v>-2.3299999999999983</v>
          </cell>
          <cell r="M3211">
            <v>1.0931999999999999</v>
          </cell>
          <cell r="N3211" t="str">
            <v>-</v>
          </cell>
          <cell r="O3211" t="str">
            <v>-</v>
          </cell>
          <cell r="P3211" t="str">
            <v>EMM</v>
          </cell>
          <cell r="Q3211" t="str">
            <v>-</v>
          </cell>
          <cell r="R3211" t="str">
            <v>-</v>
          </cell>
          <cell r="S3211" t="str">
            <v>-</v>
          </cell>
          <cell r="T3211" t="str">
            <v>-</v>
          </cell>
          <cell r="U3211">
            <v>43661</v>
          </cell>
          <cell r="V3211">
            <v>43742</v>
          </cell>
          <cell r="W3211">
            <v>43742</v>
          </cell>
          <cell r="X3211">
            <v>79</v>
          </cell>
          <cell r="Y3211">
            <v>43733</v>
          </cell>
          <cell r="Z3211">
            <v>-9</v>
          </cell>
        </row>
        <row r="3212">
          <cell r="C3212">
            <v>5394</v>
          </cell>
          <cell r="D3212" t="str">
            <v>MOELCU</v>
          </cell>
          <cell r="E3212">
            <v>2019</v>
          </cell>
          <cell r="F3212" t="str">
            <v>TA</v>
          </cell>
          <cell r="G3212" t="str">
            <v>RTU C.T. LORENA-ALBONDON v1.0</v>
          </cell>
          <cell r="H3212" t="str">
            <v>PPAL</v>
          </cell>
          <cell r="I3212"/>
          <cell r="J3212">
            <v>4</v>
          </cell>
          <cell r="K3212">
            <v>3.88</v>
          </cell>
          <cell r="L3212">
            <v>0.12000000000000011</v>
          </cell>
          <cell r="M3212">
            <v>0.97</v>
          </cell>
          <cell r="N3212" t="str">
            <v>-</v>
          </cell>
          <cell r="O3212" t="str">
            <v>-</v>
          </cell>
          <cell r="P3212" t="str">
            <v>-</v>
          </cell>
          <cell r="Q3212" t="str">
            <v>TRS</v>
          </cell>
          <cell r="R3212" t="str">
            <v>-</v>
          </cell>
          <cell r="S3212" t="str">
            <v>-</v>
          </cell>
          <cell r="T3212" t="str">
            <v>-</v>
          </cell>
          <cell r="U3212">
            <v>43696</v>
          </cell>
          <cell r="V3212">
            <v>43738</v>
          </cell>
          <cell r="W3212">
            <v>43816</v>
          </cell>
          <cell r="X3212">
            <v>41</v>
          </cell>
          <cell r="Y3212">
            <v>43816</v>
          </cell>
          <cell r="Z3212">
            <v>0</v>
          </cell>
        </row>
        <row r="3213">
          <cell r="C3213">
            <v>5395</v>
          </cell>
          <cell r="D3213" t="str">
            <v>MOELCU</v>
          </cell>
          <cell r="E3213">
            <v>2019</v>
          </cell>
          <cell r="F3213" t="str">
            <v>TA</v>
          </cell>
          <cell r="G3213" t="str">
            <v>RTU C.T. ZELUAN v1.0</v>
          </cell>
          <cell r="H3213" t="str">
            <v>PPAL</v>
          </cell>
          <cell r="I3213"/>
          <cell r="J3213">
            <v>5</v>
          </cell>
          <cell r="K3213">
            <v>1</v>
          </cell>
          <cell r="L3213">
            <v>4</v>
          </cell>
          <cell r="M3213">
            <v>0.2</v>
          </cell>
          <cell r="N3213" t="str">
            <v>-</v>
          </cell>
          <cell r="O3213" t="str">
            <v>-</v>
          </cell>
          <cell r="P3213" t="str">
            <v>-</v>
          </cell>
          <cell r="Q3213" t="str">
            <v>JMG</v>
          </cell>
          <cell r="R3213" t="str">
            <v>-</v>
          </cell>
          <cell r="S3213" t="str">
            <v>-</v>
          </cell>
          <cell r="T3213" t="str">
            <v>-</v>
          </cell>
          <cell r="U3213">
            <v>43696</v>
          </cell>
          <cell r="V3213">
            <v>43738</v>
          </cell>
          <cell r="W3213">
            <v>43738</v>
          </cell>
          <cell r="X3213">
            <v>41</v>
          </cell>
          <cell r="Y3213">
            <v>43767</v>
          </cell>
          <cell r="Z3213">
            <v>29</v>
          </cell>
        </row>
        <row r="3214">
          <cell r="C3214">
            <v>5396</v>
          </cell>
          <cell r="D3214" t="str">
            <v>MOELCU</v>
          </cell>
          <cell r="E3214">
            <v>2019</v>
          </cell>
          <cell r="F3214" t="str">
            <v>TA</v>
          </cell>
          <cell r="G3214" t="str">
            <v>RTU C.T. SORVILAN v1.0</v>
          </cell>
          <cell r="H3214" t="str">
            <v>PPAL</v>
          </cell>
          <cell r="I3214"/>
          <cell r="J3214">
            <v>4</v>
          </cell>
          <cell r="K3214">
            <v>3.88</v>
          </cell>
          <cell r="L3214">
            <v>0.12000000000000011</v>
          </cell>
          <cell r="M3214">
            <v>0.97</v>
          </cell>
          <cell r="N3214" t="str">
            <v>-</v>
          </cell>
          <cell r="O3214" t="str">
            <v>-</v>
          </cell>
          <cell r="P3214" t="str">
            <v>-</v>
          </cell>
          <cell r="Q3214" t="str">
            <v>TRS</v>
          </cell>
          <cell r="R3214" t="str">
            <v>-</v>
          </cell>
          <cell r="S3214" t="str">
            <v>-</v>
          </cell>
          <cell r="T3214" t="str">
            <v>-</v>
          </cell>
          <cell r="U3214">
            <v>43696</v>
          </cell>
          <cell r="V3214">
            <v>43738</v>
          </cell>
          <cell r="W3214">
            <v>43815</v>
          </cell>
          <cell r="X3214">
            <v>41</v>
          </cell>
          <cell r="Y3214">
            <v>43815</v>
          </cell>
          <cell r="Z3214">
            <v>0</v>
          </cell>
        </row>
        <row r="3215">
          <cell r="C3215">
            <v>5397</v>
          </cell>
          <cell r="D3215" t="str">
            <v>MOELCU</v>
          </cell>
          <cell r="E3215">
            <v>2019</v>
          </cell>
          <cell r="F3215" t="str">
            <v>TA</v>
          </cell>
          <cell r="G3215" t="str">
            <v>RTU C.T. CAMINO VIEJO v1.0</v>
          </cell>
          <cell r="H3215" t="str">
            <v>PPAL</v>
          </cell>
          <cell r="I3215"/>
          <cell r="J3215">
            <v>3</v>
          </cell>
          <cell r="K3215">
            <v>2.88</v>
          </cell>
          <cell r="L3215">
            <v>0.12000000000000011</v>
          </cell>
          <cell r="M3215">
            <v>0.96</v>
          </cell>
          <cell r="N3215" t="str">
            <v>-</v>
          </cell>
          <cell r="O3215" t="str">
            <v>-</v>
          </cell>
          <cell r="P3215" t="str">
            <v>-</v>
          </cell>
          <cell r="Q3215" t="str">
            <v>JMG</v>
          </cell>
          <cell r="R3215" t="str">
            <v>-</v>
          </cell>
          <cell r="S3215" t="str">
            <v>-</v>
          </cell>
          <cell r="T3215" t="str">
            <v>-</v>
          </cell>
          <cell r="U3215">
            <v>43696</v>
          </cell>
          <cell r="V3215">
            <v>43738</v>
          </cell>
          <cell r="W3215">
            <v>43866</v>
          </cell>
          <cell r="X3215">
            <v>41</v>
          </cell>
          <cell r="Y3215">
            <v>43866</v>
          </cell>
          <cell r="Z3215">
            <v>0</v>
          </cell>
        </row>
        <row r="3216">
          <cell r="C3216">
            <v>5398</v>
          </cell>
          <cell r="D3216" t="str">
            <v>MOELCU</v>
          </cell>
          <cell r="E3216">
            <v>2019</v>
          </cell>
          <cell r="F3216" t="str">
            <v>OB</v>
          </cell>
          <cell r="G3216" t="str">
            <v>RTU C.T. P.F.BERMEJALES v1.0</v>
          </cell>
          <cell r="H3216" t="str">
            <v>PPAL</v>
          </cell>
          <cell r="I3216"/>
          <cell r="J3216">
            <v>4</v>
          </cell>
          <cell r="K3216">
            <v>0</v>
          </cell>
          <cell r="L3216">
            <v>4</v>
          </cell>
          <cell r="M3216">
            <v>0</v>
          </cell>
          <cell r="N3216" t="str">
            <v>-</v>
          </cell>
          <cell r="O3216" t="str">
            <v>-</v>
          </cell>
          <cell r="P3216" t="str">
            <v>-</v>
          </cell>
          <cell r="Q3216" t="str">
            <v>JMG</v>
          </cell>
          <cell r="R3216" t="str">
            <v>-</v>
          </cell>
          <cell r="S3216" t="str">
            <v>-</v>
          </cell>
          <cell r="T3216" t="str">
            <v>-</v>
          </cell>
          <cell r="U3216">
            <v>43696</v>
          </cell>
          <cell r="V3216">
            <v>43738</v>
          </cell>
          <cell r="W3216">
            <v>43738</v>
          </cell>
          <cell r="X3216">
            <v>41</v>
          </cell>
          <cell r="Y3216"/>
          <cell r="Z3216" t="str">
            <v/>
          </cell>
        </row>
        <row r="3217">
          <cell r="C3217">
            <v>5399</v>
          </cell>
          <cell r="D3217" t="str">
            <v>MOELCU</v>
          </cell>
          <cell r="E3217">
            <v>2019</v>
          </cell>
          <cell r="F3217" t="str">
            <v>TA</v>
          </cell>
          <cell r="G3217" t="str">
            <v>Inst. y PEM RTU C.T. LORENA-ALBONDON v1.0</v>
          </cell>
          <cell r="H3217" t="str">
            <v>OF5394</v>
          </cell>
          <cell r="I3217">
            <v>4</v>
          </cell>
          <cell r="J3217">
            <v>8</v>
          </cell>
          <cell r="K3217">
            <v>4</v>
          </cell>
          <cell r="L3217">
            <v>4</v>
          </cell>
          <cell r="M3217">
            <v>0.5</v>
          </cell>
          <cell r="N3217" t="str">
            <v>-</v>
          </cell>
          <cell r="O3217" t="str">
            <v>-</v>
          </cell>
          <cell r="P3217" t="str">
            <v>-</v>
          </cell>
          <cell r="Q3217" t="str">
            <v>TRS</v>
          </cell>
          <cell r="R3217" t="str">
            <v>-</v>
          </cell>
          <cell r="S3217" t="str">
            <v>-</v>
          </cell>
          <cell r="T3217" t="str">
            <v>-</v>
          </cell>
          <cell r="U3217">
            <v>43696</v>
          </cell>
          <cell r="V3217">
            <v>43738</v>
          </cell>
          <cell r="W3217">
            <v>43818</v>
          </cell>
          <cell r="X3217">
            <v>41</v>
          </cell>
          <cell r="Y3217">
            <v>43818</v>
          </cell>
          <cell r="Z3217">
            <v>0</v>
          </cell>
        </row>
        <row r="3218">
          <cell r="C3218">
            <v>5400</v>
          </cell>
          <cell r="D3218" t="str">
            <v>MOELCU</v>
          </cell>
          <cell r="E3218">
            <v>2019</v>
          </cell>
          <cell r="F3218" t="str">
            <v>TA</v>
          </cell>
          <cell r="G3218" t="str">
            <v>Inst. y PEM RTU C.T. ZELUAN v1.0</v>
          </cell>
          <cell r="H3218" t="str">
            <v>OF5395</v>
          </cell>
          <cell r="I3218">
            <v>4</v>
          </cell>
          <cell r="J3218">
            <v>8</v>
          </cell>
          <cell r="K3218">
            <v>9.25</v>
          </cell>
          <cell r="L3218">
            <v>-1.25</v>
          </cell>
          <cell r="M3218">
            <v>1.15625</v>
          </cell>
          <cell r="N3218" t="str">
            <v>-</v>
          </cell>
          <cell r="O3218" t="str">
            <v>-</v>
          </cell>
          <cell r="P3218" t="str">
            <v>-</v>
          </cell>
          <cell r="Q3218" t="str">
            <v>JMG</v>
          </cell>
          <cell r="R3218" t="str">
            <v>-</v>
          </cell>
          <cell r="S3218" t="str">
            <v>-</v>
          </cell>
          <cell r="T3218" t="str">
            <v>-</v>
          </cell>
          <cell r="U3218">
            <v>43696</v>
          </cell>
          <cell r="V3218">
            <v>43738</v>
          </cell>
          <cell r="W3218">
            <v>43738</v>
          </cell>
          <cell r="X3218">
            <v>41</v>
          </cell>
          <cell r="Y3218">
            <v>43769</v>
          </cell>
          <cell r="Z3218">
            <v>30</v>
          </cell>
        </row>
        <row r="3219">
          <cell r="C3219">
            <v>5401</v>
          </cell>
          <cell r="D3219" t="str">
            <v>MOELCU</v>
          </cell>
          <cell r="E3219">
            <v>2019</v>
          </cell>
          <cell r="F3219" t="str">
            <v>TA</v>
          </cell>
          <cell r="G3219" t="str">
            <v>Inst. y PEM RTU C.T. SORVILAN v1.0</v>
          </cell>
          <cell r="H3219" t="str">
            <v>OF5396</v>
          </cell>
          <cell r="I3219">
            <v>6</v>
          </cell>
          <cell r="J3219">
            <v>8</v>
          </cell>
          <cell r="K3219">
            <v>4</v>
          </cell>
          <cell r="L3219">
            <v>4</v>
          </cell>
          <cell r="M3219">
            <v>0.5</v>
          </cell>
          <cell r="N3219" t="str">
            <v>-</v>
          </cell>
          <cell r="O3219" t="str">
            <v>-</v>
          </cell>
          <cell r="P3219" t="str">
            <v>-</v>
          </cell>
          <cell r="Q3219" t="str">
            <v>TRS</v>
          </cell>
          <cell r="R3219" t="str">
            <v>-</v>
          </cell>
          <cell r="S3219" t="str">
            <v>-</v>
          </cell>
          <cell r="T3219" t="str">
            <v>-</v>
          </cell>
          <cell r="U3219">
            <v>43696</v>
          </cell>
          <cell r="V3219">
            <v>43738</v>
          </cell>
          <cell r="W3219">
            <v>43818</v>
          </cell>
          <cell r="X3219">
            <v>41</v>
          </cell>
          <cell r="Y3219">
            <v>43818</v>
          </cell>
          <cell r="Z3219">
            <v>0</v>
          </cell>
        </row>
        <row r="3220">
          <cell r="C3220">
            <v>5402</v>
          </cell>
          <cell r="D3220" t="str">
            <v>MOELCU</v>
          </cell>
          <cell r="E3220">
            <v>2019</v>
          </cell>
          <cell r="F3220" t="str">
            <v>TA</v>
          </cell>
          <cell r="G3220" t="str">
            <v>Inst. y PEM RTU C.T. CAMINO VIEJO v1.0</v>
          </cell>
          <cell r="H3220" t="str">
            <v>OF5397</v>
          </cell>
          <cell r="I3220">
            <v>6</v>
          </cell>
          <cell r="J3220">
            <v>8</v>
          </cell>
          <cell r="K3220">
            <v>14.75</v>
          </cell>
          <cell r="L3220">
            <v>-6.75</v>
          </cell>
          <cell r="M3220">
            <v>1.84375</v>
          </cell>
          <cell r="N3220" t="str">
            <v>-</v>
          </cell>
          <cell r="O3220" t="str">
            <v>-</v>
          </cell>
          <cell r="P3220" t="str">
            <v>-</v>
          </cell>
          <cell r="Q3220" t="str">
            <v>JMG</v>
          </cell>
          <cell r="R3220" t="str">
            <v>-</v>
          </cell>
          <cell r="S3220" t="str">
            <v>-</v>
          </cell>
          <cell r="T3220" t="str">
            <v>-</v>
          </cell>
          <cell r="U3220">
            <v>43696</v>
          </cell>
          <cell r="V3220">
            <v>43738</v>
          </cell>
          <cell r="W3220">
            <v>43866</v>
          </cell>
          <cell r="X3220">
            <v>41</v>
          </cell>
          <cell r="Y3220">
            <v>43866</v>
          </cell>
          <cell r="Z3220">
            <v>0</v>
          </cell>
        </row>
        <row r="3221">
          <cell r="C3221">
            <v>5403</v>
          </cell>
          <cell r="D3221" t="str">
            <v>MOELCU</v>
          </cell>
          <cell r="E3221">
            <v>2019</v>
          </cell>
          <cell r="F3221" t="str">
            <v>OB</v>
          </cell>
          <cell r="G3221" t="str">
            <v>Inst. y PEM RTU C.T. P.F.BERMEJALES v1.0</v>
          </cell>
          <cell r="H3221" t="str">
            <v>OF5398</v>
          </cell>
          <cell r="I3221"/>
          <cell r="J3221">
            <v>8</v>
          </cell>
          <cell r="K3221">
            <v>0</v>
          </cell>
          <cell r="L3221">
            <v>8</v>
          </cell>
          <cell r="M3221">
            <v>0</v>
          </cell>
          <cell r="N3221" t="str">
            <v>-</v>
          </cell>
          <cell r="O3221" t="str">
            <v>-</v>
          </cell>
          <cell r="P3221" t="str">
            <v>-</v>
          </cell>
          <cell r="Q3221" t="str">
            <v>JMG</v>
          </cell>
          <cell r="R3221" t="str">
            <v>-</v>
          </cell>
          <cell r="S3221" t="str">
            <v>-</v>
          </cell>
          <cell r="T3221" t="str">
            <v>-</v>
          </cell>
          <cell r="U3221">
            <v>43696</v>
          </cell>
          <cell r="V3221">
            <v>43738</v>
          </cell>
          <cell r="W3221">
            <v>43738</v>
          </cell>
          <cell r="X3221">
            <v>41</v>
          </cell>
          <cell r="Y3221"/>
          <cell r="Z3221" t="str">
            <v/>
          </cell>
        </row>
        <row r="3222">
          <cell r="C3222">
            <v>5404</v>
          </cell>
          <cell r="D3222" t="str">
            <v>SITEL</v>
          </cell>
          <cell r="E3222">
            <v>2019</v>
          </cell>
          <cell r="F3222" t="str">
            <v>TA</v>
          </cell>
          <cell r="G3222" t="str">
            <v>1 x Manguera Alimentacio TCU-24Vdc</v>
          </cell>
          <cell r="H3222" t="str">
            <v>OF5362</v>
          </cell>
          <cell r="I3222"/>
          <cell r="J3222">
            <v>1</v>
          </cell>
          <cell r="K3222">
            <v>0.33</v>
          </cell>
          <cell r="L3222">
            <v>0.66999999999999993</v>
          </cell>
          <cell r="M3222">
            <v>0.33</v>
          </cell>
          <cell r="N3222" t="str">
            <v>-</v>
          </cell>
          <cell r="O3222" t="str">
            <v>-</v>
          </cell>
          <cell r="P3222" t="str">
            <v>EMM</v>
          </cell>
          <cell r="Q3222" t="str">
            <v>-</v>
          </cell>
          <cell r="R3222" t="str">
            <v>-</v>
          </cell>
          <cell r="S3222" t="str">
            <v>-</v>
          </cell>
          <cell r="T3222" t="str">
            <v>-</v>
          </cell>
          <cell r="U3222">
            <v>43695</v>
          </cell>
          <cell r="V3222">
            <v>43738</v>
          </cell>
          <cell r="W3222">
            <v>43738</v>
          </cell>
          <cell r="X3222">
            <v>42</v>
          </cell>
          <cell r="Y3222">
            <v>43727</v>
          </cell>
          <cell r="Z3222">
            <v>-11</v>
          </cell>
        </row>
        <row r="3223">
          <cell r="C3223">
            <v>5405</v>
          </cell>
          <cell r="D3223" t="str">
            <v>SITEL</v>
          </cell>
          <cell r="E3223">
            <v>2019</v>
          </cell>
          <cell r="F3223" t="str">
            <v>TA</v>
          </cell>
          <cell r="G3223" t="str">
            <v>5 x Manguera COM CAP32 - MOXA nPort-5110</v>
          </cell>
          <cell r="H3223" t="str">
            <v>OF5394</v>
          </cell>
          <cell r="I3223"/>
          <cell r="J3223">
            <v>1.5</v>
          </cell>
          <cell r="K3223">
            <v>1.83</v>
          </cell>
          <cell r="L3223">
            <v>-0.33000000000000007</v>
          </cell>
          <cell r="M3223">
            <v>1.22</v>
          </cell>
          <cell r="N3223" t="str">
            <v>-</v>
          </cell>
          <cell r="O3223" t="str">
            <v>-</v>
          </cell>
          <cell r="P3223" t="str">
            <v>EMM</v>
          </cell>
          <cell r="Q3223" t="str">
            <v>-</v>
          </cell>
          <cell r="R3223" t="str">
            <v>-</v>
          </cell>
          <cell r="S3223" t="str">
            <v>-</v>
          </cell>
          <cell r="T3223" t="str">
            <v>-</v>
          </cell>
          <cell r="U3223">
            <v>43695</v>
          </cell>
          <cell r="V3223">
            <v>43738</v>
          </cell>
          <cell r="W3223">
            <v>43738</v>
          </cell>
          <cell r="X3223">
            <v>42</v>
          </cell>
          <cell r="Y3223">
            <v>43731</v>
          </cell>
          <cell r="Z3223">
            <v>-7</v>
          </cell>
        </row>
        <row r="3224">
          <cell r="C3224">
            <v>5406</v>
          </cell>
          <cell r="D3224" t="str">
            <v>SITEL</v>
          </cell>
          <cell r="E3224">
            <v>2019</v>
          </cell>
          <cell r="F3224" t="str">
            <v>TA</v>
          </cell>
          <cell r="G3224" t="str">
            <v>1 x Manguera COM MODEM FSK - GM340</v>
          </cell>
          <cell r="H3224" t="str">
            <v>OF5395</v>
          </cell>
          <cell r="I3224"/>
          <cell r="J3224">
            <v>0.25</v>
          </cell>
          <cell r="K3224">
            <v>0.61</v>
          </cell>
          <cell r="L3224">
            <v>-0.36</v>
          </cell>
          <cell r="M3224">
            <v>2.44</v>
          </cell>
          <cell r="N3224" t="str">
            <v>-</v>
          </cell>
          <cell r="O3224" t="str">
            <v>-</v>
          </cell>
          <cell r="P3224" t="str">
            <v>EMM</v>
          </cell>
          <cell r="Q3224" t="str">
            <v>-</v>
          </cell>
          <cell r="R3224" t="str">
            <v>-</v>
          </cell>
          <cell r="S3224" t="str">
            <v>-</v>
          </cell>
          <cell r="T3224" t="str">
            <v>-</v>
          </cell>
          <cell r="U3224">
            <v>43695</v>
          </cell>
          <cell r="V3224">
            <v>43738</v>
          </cell>
          <cell r="W3224">
            <v>43738</v>
          </cell>
          <cell r="X3224">
            <v>42</v>
          </cell>
          <cell r="Y3224">
            <v>43731</v>
          </cell>
          <cell r="Z3224">
            <v>-7</v>
          </cell>
        </row>
        <row r="3225">
          <cell r="C3225">
            <v>5407</v>
          </cell>
          <cell r="D3225" t="str">
            <v>SITEL</v>
          </cell>
          <cell r="E3225">
            <v>2019</v>
          </cell>
          <cell r="F3225" t="str">
            <v>TA</v>
          </cell>
          <cell r="G3225" t="str">
            <v>1 x Manguera COM CAP32 - MODEM FSK</v>
          </cell>
          <cell r="H3225" t="str">
            <v>OF5395</v>
          </cell>
          <cell r="I3225"/>
          <cell r="J3225">
            <v>0.25</v>
          </cell>
          <cell r="K3225">
            <v>0.61</v>
          </cell>
          <cell r="L3225">
            <v>-0.36</v>
          </cell>
          <cell r="M3225">
            <v>2.44</v>
          </cell>
          <cell r="N3225" t="str">
            <v>-</v>
          </cell>
          <cell r="O3225" t="str">
            <v>-</v>
          </cell>
          <cell r="P3225" t="str">
            <v>EMM</v>
          </cell>
          <cell r="Q3225" t="str">
            <v>-</v>
          </cell>
          <cell r="R3225" t="str">
            <v>-</v>
          </cell>
          <cell r="S3225" t="str">
            <v>-</v>
          </cell>
          <cell r="T3225" t="str">
            <v>-</v>
          </cell>
          <cell r="U3225">
            <v>43695</v>
          </cell>
          <cell r="V3225">
            <v>43738</v>
          </cell>
          <cell r="W3225">
            <v>43738</v>
          </cell>
          <cell r="X3225">
            <v>42</v>
          </cell>
          <cell r="Y3225">
            <v>43731</v>
          </cell>
          <cell r="Z3225">
            <v>-7</v>
          </cell>
        </row>
        <row r="3226">
          <cell r="C3226">
            <v>5408</v>
          </cell>
          <cell r="D3226" t="str">
            <v>MOELCU</v>
          </cell>
          <cell r="E3226">
            <v>2019</v>
          </cell>
          <cell r="F3226" t="str">
            <v>TA</v>
          </cell>
          <cell r="G3226" t="str">
            <v>Re-Instal.lacio CALSER + SimulaManager</v>
          </cell>
          <cell r="H3226" t="str">
            <v>IND</v>
          </cell>
          <cell r="I3226"/>
          <cell r="J3226">
            <v>3</v>
          </cell>
          <cell r="K3226">
            <v>3</v>
          </cell>
          <cell r="L3226">
            <v>0</v>
          </cell>
          <cell r="M3226">
            <v>1</v>
          </cell>
          <cell r="N3226" t="str">
            <v>-</v>
          </cell>
          <cell r="O3226" t="str">
            <v>-</v>
          </cell>
          <cell r="P3226" t="str">
            <v>-</v>
          </cell>
          <cell r="Q3226" t="str">
            <v>-</v>
          </cell>
          <cell r="R3226" t="str">
            <v>AP</v>
          </cell>
          <cell r="S3226" t="str">
            <v>-</v>
          </cell>
          <cell r="T3226" t="str">
            <v>-</v>
          </cell>
          <cell r="U3226">
            <v>43670</v>
          </cell>
          <cell r="V3226">
            <v>43738</v>
          </cell>
          <cell r="W3226">
            <v>43738</v>
          </cell>
          <cell r="X3226">
            <v>66</v>
          </cell>
          <cell r="Y3226">
            <v>43733</v>
          </cell>
          <cell r="Z3226">
            <v>-5</v>
          </cell>
        </row>
        <row r="3227">
          <cell r="C3227">
            <v>5409</v>
          </cell>
          <cell r="D3227" t="str">
            <v>IGDPAL</v>
          </cell>
          <cell r="E3227">
            <v>2019</v>
          </cell>
          <cell r="F3227" t="str">
            <v>TA</v>
          </cell>
          <cell r="G3227" t="str">
            <v>Reparacio TD ESCLAU COG. DDP ALCARRAS</v>
          </cell>
          <cell r="H3227" t="str">
            <v>IND</v>
          </cell>
          <cell r="I3227"/>
          <cell r="J3227">
            <v>6</v>
          </cell>
          <cell r="K3227">
            <v>8.92</v>
          </cell>
          <cell r="L3227">
            <v>-2.92</v>
          </cell>
          <cell r="M3227">
            <v>1.4866666666666666</v>
          </cell>
          <cell r="N3227" t="str">
            <v>-</v>
          </cell>
          <cell r="O3227" t="str">
            <v>-</v>
          </cell>
          <cell r="P3227" t="str">
            <v>EMM</v>
          </cell>
          <cell r="Q3227" t="str">
            <v>-</v>
          </cell>
          <cell r="R3227" t="str">
            <v>-</v>
          </cell>
          <cell r="S3227" t="str">
            <v>-</v>
          </cell>
          <cell r="T3227" t="str">
            <v>-</v>
          </cell>
          <cell r="U3227">
            <v>43727</v>
          </cell>
          <cell r="V3227">
            <v>43738</v>
          </cell>
          <cell r="W3227">
            <v>43738</v>
          </cell>
          <cell r="X3227">
            <v>11</v>
          </cell>
          <cell r="Y3227">
            <v>43731</v>
          </cell>
          <cell r="Z3227">
            <v>-7</v>
          </cell>
        </row>
        <row r="3228">
          <cell r="C3228">
            <v>5410</v>
          </cell>
          <cell r="D3228" t="str">
            <v>PEUSA</v>
          </cell>
          <cell r="E3228">
            <v>2019</v>
          </cell>
          <cell r="F3228" t="str">
            <v>TA</v>
          </cell>
          <cell r="G3228" t="str">
            <v>Inst. i PEM RTU CT-308 PASQUET v1.0</v>
          </cell>
          <cell r="H3228" t="str">
            <v>IND</v>
          </cell>
          <cell r="I3228"/>
          <cell r="J3228">
            <v>16</v>
          </cell>
          <cell r="K3228">
            <v>13</v>
          </cell>
          <cell r="L3228">
            <v>3</v>
          </cell>
          <cell r="M3228">
            <v>0.8125</v>
          </cell>
          <cell r="N3228" t="str">
            <v>-</v>
          </cell>
          <cell r="O3228" t="str">
            <v>-</v>
          </cell>
          <cell r="P3228" t="str">
            <v>-</v>
          </cell>
          <cell r="Q3228" t="str">
            <v>JMG</v>
          </cell>
          <cell r="R3228" t="str">
            <v>-</v>
          </cell>
          <cell r="S3228" t="str">
            <v>-</v>
          </cell>
          <cell r="T3228" t="str">
            <v>-</v>
          </cell>
          <cell r="U3228">
            <v>43700</v>
          </cell>
          <cell r="V3228">
            <v>43742</v>
          </cell>
          <cell r="W3228">
            <v>43742</v>
          </cell>
          <cell r="X3228">
            <v>41</v>
          </cell>
          <cell r="Y3228">
            <v>43767</v>
          </cell>
          <cell r="Z3228">
            <v>25</v>
          </cell>
        </row>
        <row r="3229">
          <cell r="C3229">
            <v>5411</v>
          </cell>
          <cell r="D3229" t="str">
            <v>PEUSA</v>
          </cell>
          <cell r="E3229">
            <v>2019</v>
          </cell>
          <cell r="F3229" t="str">
            <v>TA</v>
          </cell>
          <cell r="G3229" t="str">
            <v>Inst. i PEM RTU CT-116 DEPURADORA CADI  v1.0</v>
          </cell>
          <cell r="H3229" t="str">
            <v>IND</v>
          </cell>
          <cell r="I3229"/>
          <cell r="J3229">
            <v>16.5</v>
          </cell>
          <cell r="K3229">
            <v>17.75</v>
          </cell>
          <cell r="L3229">
            <v>-1.25</v>
          </cell>
          <cell r="M3229">
            <v>1.0757575757575757</v>
          </cell>
          <cell r="N3229" t="str">
            <v>-</v>
          </cell>
          <cell r="O3229" t="str">
            <v>-</v>
          </cell>
          <cell r="P3229" t="str">
            <v>-</v>
          </cell>
          <cell r="Q3229" t="str">
            <v>TRS</v>
          </cell>
          <cell r="R3229" t="str">
            <v>-</v>
          </cell>
          <cell r="S3229" t="str">
            <v>-</v>
          </cell>
          <cell r="T3229" t="str">
            <v>-</v>
          </cell>
          <cell r="U3229">
            <v>43705</v>
          </cell>
          <cell r="V3229">
            <v>43759</v>
          </cell>
          <cell r="W3229">
            <v>44028</v>
          </cell>
          <cell r="X3229">
            <v>53</v>
          </cell>
          <cell r="Y3229">
            <v>44028</v>
          </cell>
          <cell r="Z3229">
            <v>0</v>
          </cell>
        </row>
        <row r="3230">
          <cell r="C3230">
            <v>5412</v>
          </cell>
          <cell r="D3230" t="str">
            <v>CARBAY</v>
          </cell>
          <cell r="E3230">
            <v>2019</v>
          </cell>
          <cell r="F3230" t="str">
            <v>TA</v>
          </cell>
          <cell r="G3230" t="str">
            <v>CC SCADA TEDIS.Net CARBAYIN v2.0</v>
          </cell>
          <cell r="H3230" t="str">
            <v>IND</v>
          </cell>
          <cell r="I3230"/>
          <cell r="J3230">
            <v>44</v>
          </cell>
          <cell r="K3230">
            <v>19.079999999999998</v>
          </cell>
          <cell r="L3230">
            <v>24.92</v>
          </cell>
          <cell r="M3230">
            <v>0.4336363636363636</v>
          </cell>
          <cell r="N3230" t="str">
            <v>-</v>
          </cell>
          <cell r="O3230" t="str">
            <v>-</v>
          </cell>
          <cell r="P3230" t="str">
            <v>-</v>
          </cell>
          <cell r="Q3230" t="str">
            <v>JMG</v>
          </cell>
          <cell r="R3230" t="str">
            <v>-</v>
          </cell>
          <cell r="S3230" t="str">
            <v>-</v>
          </cell>
          <cell r="T3230" t="str">
            <v>-</v>
          </cell>
          <cell r="U3230">
            <v>43691</v>
          </cell>
          <cell r="V3230">
            <v>43756</v>
          </cell>
          <cell r="W3230">
            <v>43873</v>
          </cell>
          <cell r="X3230">
            <v>64</v>
          </cell>
          <cell r="Y3230">
            <v>43873</v>
          </cell>
          <cell r="Z3230">
            <v>0</v>
          </cell>
        </row>
        <row r="3231">
          <cell r="C3231">
            <v>5413</v>
          </cell>
          <cell r="D3231" t="str">
            <v>EYPESA</v>
          </cell>
          <cell r="E3231">
            <v>2019</v>
          </cell>
          <cell r="F3231" t="str">
            <v>TA</v>
          </cell>
          <cell r="G3231" t="str">
            <v>SITEL Ref.SUPORT TEC. PROJ. INVADE-2019-2</v>
          </cell>
          <cell r="H3231" t="str">
            <v>IND</v>
          </cell>
          <cell r="I3231"/>
          <cell r="J3231">
            <v>40</v>
          </cell>
          <cell r="K3231">
            <v>40.25</v>
          </cell>
          <cell r="L3231">
            <v>-0.25</v>
          </cell>
          <cell r="M3231">
            <v>1.0062500000000001</v>
          </cell>
          <cell r="N3231" t="str">
            <v>-</v>
          </cell>
          <cell r="O3231" t="str">
            <v>-</v>
          </cell>
          <cell r="P3231" t="str">
            <v>-</v>
          </cell>
          <cell r="Q3231" t="str">
            <v>-</v>
          </cell>
          <cell r="R3231" t="str">
            <v>EDC</v>
          </cell>
          <cell r="S3231" t="str">
            <v>-</v>
          </cell>
          <cell r="T3231" t="str">
            <v>-</v>
          </cell>
          <cell r="U3231">
            <v>43592</v>
          </cell>
          <cell r="V3231">
            <v>43769</v>
          </cell>
          <cell r="W3231">
            <v>43769</v>
          </cell>
          <cell r="X3231">
            <v>174</v>
          </cell>
          <cell r="Y3231">
            <v>43761</v>
          </cell>
          <cell r="Z3231">
            <v>-7</v>
          </cell>
        </row>
        <row r="3232">
          <cell r="C3232">
            <v>5414</v>
          </cell>
          <cell r="D3232" t="str">
            <v>ELEADU</v>
          </cell>
          <cell r="E3232">
            <v>2019</v>
          </cell>
          <cell r="F3232" t="str">
            <v>TA</v>
          </cell>
          <cell r="G3232" t="str">
            <v>Re-Instal.lacio CSSat ADURIZ v13.0</v>
          </cell>
          <cell r="H3232" t="str">
            <v>IND</v>
          </cell>
          <cell r="I3232"/>
          <cell r="J3232">
            <v>7</v>
          </cell>
          <cell r="K3232">
            <v>7.25</v>
          </cell>
          <cell r="L3232">
            <v>-0.25</v>
          </cell>
          <cell r="M3232">
            <v>1.0357142857142858</v>
          </cell>
          <cell r="N3232" t="str">
            <v>-</v>
          </cell>
          <cell r="O3232" t="str">
            <v>-</v>
          </cell>
          <cell r="P3232" t="str">
            <v>-</v>
          </cell>
          <cell r="Q3232" t="str">
            <v>-</v>
          </cell>
          <cell r="R3232" t="str">
            <v>TRS</v>
          </cell>
          <cell r="S3232" t="str">
            <v>-</v>
          </cell>
          <cell r="T3232" t="str">
            <v>-</v>
          </cell>
          <cell r="U3232">
            <v>43717</v>
          </cell>
          <cell r="V3232">
            <v>43738</v>
          </cell>
          <cell r="W3232">
            <v>43846</v>
          </cell>
          <cell r="X3232">
            <v>21</v>
          </cell>
          <cell r="Y3232">
            <v>43846</v>
          </cell>
          <cell r="Z3232">
            <v>0</v>
          </cell>
        </row>
        <row r="3233">
          <cell r="C3233">
            <v>5415</v>
          </cell>
          <cell r="D3233" t="str">
            <v>SAMENE</v>
          </cell>
          <cell r="E3233">
            <v>2019</v>
          </cell>
          <cell r="F3233" t="str">
            <v>TA</v>
          </cell>
          <cell r="G3233" t="str">
            <v>RTU CMM HSE v1.0</v>
          </cell>
          <cell r="H3233" t="str">
            <v>PPAL</v>
          </cell>
          <cell r="I3233"/>
          <cell r="J3233">
            <v>32.5</v>
          </cell>
          <cell r="K3233">
            <v>64.95</v>
          </cell>
          <cell r="L3233">
            <v>-32.450000000000003</v>
          </cell>
          <cell r="M3233">
            <v>1.9984615384615385</v>
          </cell>
          <cell r="N3233" t="str">
            <v>-</v>
          </cell>
          <cell r="O3233" t="str">
            <v>-</v>
          </cell>
          <cell r="P3233" t="str">
            <v>EMM</v>
          </cell>
          <cell r="Q3233" t="str">
            <v>-</v>
          </cell>
          <cell r="R3233" t="str">
            <v>-</v>
          </cell>
          <cell r="S3233" t="str">
            <v>-</v>
          </cell>
          <cell r="T3233" t="str">
            <v>-</v>
          </cell>
          <cell r="U3233">
            <v>43719</v>
          </cell>
          <cell r="V3233">
            <v>43769</v>
          </cell>
          <cell r="W3233">
            <v>43769</v>
          </cell>
          <cell r="X3233">
            <v>50</v>
          </cell>
          <cell r="Y3233">
            <v>43767</v>
          </cell>
          <cell r="Z3233">
            <v>-1</v>
          </cell>
        </row>
        <row r="3234">
          <cell r="C3234">
            <v>5416</v>
          </cell>
          <cell r="D3234" t="str">
            <v>SAMENE</v>
          </cell>
          <cell r="E3234">
            <v>2019</v>
          </cell>
          <cell r="F3234" t="str">
            <v>TA</v>
          </cell>
          <cell r="G3234" t="str">
            <v>RTU CT APEADERO v1.0</v>
          </cell>
          <cell r="H3234" t="str">
            <v>PPAL</v>
          </cell>
          <cell r="I3234"/>
          <cell r="J3234">
            <v>30.5</v>
          </cell>
          <cell r="K3234">
            <v>64.97</v>
          </cell>
          <cell r="L3234">
            <v>-34.47</v>
          </cell>
          <cell r="M3234">
            <v>2.1301639344262293</v>
          </cell>
          <cell r="N3234" t="str">
            <v>-</v>
          </cell>
          <cell r="O3234" t="str">
            <v>-</v>
          </cell>
          <cell r="P3234" t="str">
            <v>EMM</v>
          </cell>
          <cell r="Q3234" t="str">
            <v>-</v>
          </cell>
          <cell r="R3234" t="str">
            <v>-</v>
          </cell>
          <cell r="S3234" t="str">
            <v>-</v>
          </cell>
          <cell r="T3234" t="str">
            <v>-</v>
          </cell>
          <cell r="U3234">
            <v>43725</v>
          </cell>
          <cell r="V3234">
            <v>43769</v>
          </cell>
          <cell r="W3234">
            <v>43769</v>
          </cell>
          <cell r="X3234">
            <v>44</v>
          </cell>
          <cell r="Y3234">
            <v>43767</v>
          </cell>
          <cell r="Z3234">
            <v>-1</v>
          </cell>
        </row>
        <row r="3235">
          <cell r="C3235">
            <v>5417</v>
          </cell>
          <cell r="D3235" t="str">
            <v>PEUSA</v>
          </cell>
          <cell r="E3235">
            <v>2019</v>
          </cell>
          <cell r="F3235" t="str">
            <v>TA</v>
          </cell>
          <cell r="G3235" t="str">
            <v>Inst. i PEM RTU CT-113 CADI v1.0</v>
          </cell>
          <cell r="H3235" t="str">
            <v>PPAL</v>
          </cell>
          <cell r="I3235"/>
          <cell r="J3235">
            <v>16.5</v>
          </cell>
          <cell r="K3235">
            <v>12.5</v>
          </cell>
          <cell r="L3235">
            <v>4</v>
          </cell>
          <cell r="M3235">
            <v>0.75757575757575757</v>
          </cell>
          <cell r="N3235" t="str">
            <v>-</v>
          </cell>
          <cell r="O3235" t="str">
            <v>-</v>
          </cell>
          <cell r="P3235" t="str">
            <v>-</v>
          </cell>
          <cell r="Q3235" t="str">
            <v>JMG</v>
          </cell>
          <cell r="R3235" t="str">
            <v>-</v>
          </cell>
          <cell r="S3235" t="str">
            <v>-</v>
          </cell>
          <cell r="T3235" t="str">
            <v>-</v>
          </cell>
          <cell r="U3235">
            <v>43714</v>
          </cell>
          <cell r="V3235">
            <v>43745</v>
          </cell>
          <cell r="W3235">
            <v>43745</v>
          </cell>
          <cell r="X3235">
            <v>31</v>
          </cell>
          <cell r="Y3235">
            <v>43749</v>
          </cell>
          <cell r="Z3235">
            <v>4</v>
          </cell>
        </row>
        <row r="3236">
          <cell r="C3236">
            <v>5418</v>
          </cell>
          <cell r="D3236" t="str">
            <v>EAECEU</v>
          </cell>
          <cell r="E3236">
            <v>2019</v>
          </cell>
          <cell r="F3236" t="str">
            <v>TA</v>
          </cell>
          <cell r="G3236" t="str">
            <v>Re-Instal.lacio CSSat CEUTA v13.0</v>
          </cell>
          <cell r="H3236" t="str">
            <v>IND</v>
          </cell>
          <cell r="I3236"/>
          <cell r="J3236">
            <v>4</v>
          </cell>
          <cell r="K3236">
            <v>3.5</v>
          </cell>
          <cell r="L3236">
            <v>0.5</v>
          </cell>
          <cell r="M3236">
            <v>0.875</v>
          </cell>
          <cell r="N3236" t="str">
            <v>-</v>
          </cell>
          <cell r="O3236" t="str">
            <v>-</v>
          </cell>
          <cell r="P3236" t="str">
            <v>-</v>
          </cell>
          <cell r="Q3236" t="str">
            <v>-</v>
          </cell>
          <cell r="R3236" t="str">
            <v>TRS</v>
          </cell>
          <cell r="S3236" t="str">
            <v>-</v>
          </cell>
          <cell r="T3236" t="str">
            <v>-</v>
          </cell>
          <cell r="U3236">
            <v>43726</v>
          </cell>
          <cell r="V3236">
            <v>43769</v>
          </cell>
          <cell r="W3236">
            <v>43769</v>
          </cell>
          <cell r="X3236">
            <v>43</v>
          </cell>
          <cell r="Y3236">
            <v>43760</v>
          </cell>
          <cell r="Z3236">
            <v>-8</v>
          </cell>
        </row>
        <row r="3237">
          <cell r="C3237"/>
          <cell r="D3237"/>
          <cell r="E3237"/>
          <cell r="F3237"/>
          <cell r="G3237"/>
          <cell r="H3237"/>
          <cell r="I3237"/>
          <cell r="J3237">
            <v>304</v>
          </cell>
          <cell r="K3237">
            <v>329.52</v>
          </cell>
          <cell r="L3237">
            <v>-25.519999999999982</v>
          </cell>
          <cell r="M3237"/>
          <cell r="N3237"/>
          <cell r="O3237"/>
          <cell r="P3237"/>
          <cell r="Q3237"/>
          <cell r="R3237"/>
          <cell r="S3237"/>
          <cell r="T3237"/>
          <cell r="U3237"/>
          <cell r="V3237"/>
          <cell r="W3237"/>
          <cell r="X3237"/>
          <cell r="Y3237"/>
          <cell r="Z3237">
            <v>18</v>
          </cell>
        </row>
        <row r="3238">
          <cell r="M3238"/>
          <cell r="N3238"/>
          <cell r="O3238"/>
          <cell r="P3238"/>
          <cell r="Q3238"/>
          <cell r="R3238"/>
          <cell r="S3238"/>
          <cell r="T3238"/>
          <cell r="U3238"/>
          <cell r="V3238"/>
          <cell r="W3238"/>
          <cell r="X3238"/>
          <cell r="Y3238"/>
          <cell r="Z3238"/>
        </row>
        <row r="3239">
          <cell r="D3239"/>
          <cell r="E3239"/>
          <cell r="F3239"/>
          <cell r="G3239"/>
          <cell r="H3239"/>
          <cell r="I3239"/>
          <cell r="J3239"/>
          <cell r="K3239"/>
          <cell r="M3239"/>
          <cell r="N3239"/>
          <cell r="O3239"/>
          <cell r="P3239"/>
          <cell r="Q3239"/>
          <cell r="R3239"/>
          <cell r="S3239"/>
          <cell r="T3239"/>
          <cell r="U3239"/>
          <cell r="V3239"/>
          <cell r="W3239"/>
          <cell r="X3239"/>
          <cell r="Y3239"/>
          <cell r="Z3239"/>
        </row>
        <row r="3240">
          <cell r="D3240"/>
          <cell r="E3240"/>
          <cell r="F3240"/>
          <cell r="G3240"/>
          <cell r="H3240"/>
          <cell r="I3240"/>
          <cell r="J3240"/>
          <cell r="K3240"/>
          <cell r="N3240" t="str">
            <v>APROVISIONAMENTS</v>
          </cell>
          <cell r="O3240" t="str">
            <v>ADMINISTRACIO</v>
          </cell>
          <cell r="P3240" t="str">
            <v>OPERACIONS</v>
          </cell>
          <cell r="Q3240" t="str">
            <v>IMPLEMENTACIO</v>
          </cell>
          <cell r="R3240" t="str">
            <v>DESENVOLUPAMENT</v>
          </cell>
          <cell r="S3240" t="str">
            <v>COMERCIAL</v>
          </cell>
          <cell r="T3240" t="str">
            <v>CONSUL.TELCOMUNIC.</v>
          </cell>
          <cell r="U3240"/>
          <cell r="Z3240"/>
        </row>
        <row r="3241">
          <cell r="N3241"/>
          <cell r="O3241"/>
          <cell r="P3241"/>
          <cell r="Q3241"/>
          <cell r="R3241"/>
          <cell r="S3241"/>
          <cell r="T3241"/>
          <cell r="U3241"/>
          <cell r="Z3241"/>
        </row>
        <row r="3242">
          <cell r="N3242"/>
          <cell r="O3242"/>
          <cell r="P3242"/>
          <cell r="Q3242"/>
          <cell r="R3242"/>
          <cell r="S3242"/>
          <cell r="T3242"/>
          <cell r="U3242"/>
          <cell r="Z3242"/>
        </row>
        <row r="3243">
          <cell r="N3243"/>
          <cell r="O3243"/>
          <cell r="P3243"/>
          <cell r="Q3243"/>
          <cell r="R3243"/>
          <cell r="S3243"/>
          <cell r="T3243"/>
          <cell r="U3243"/>
          <cell r="Z3243"/>
        </row>
        <row r="3244">
          <cell r="E3244"/>
          <cell r="F3244"/>
          <cell r="G3244"/>
          <cell r="H3244"/>
          <cell r="I3244"/>
          <cell r="J3244"/>
          <cell r="K3244"/>
          <cell r="L3244"/>
          <cell r="M3244"/>
          <cell r="N3244"/>
          <cell r="O3244"/>
          <cell r="P3244"/>
          <cell r="Q3244"/>
          <cell r="R3244"/>
          <cell r="S3244"/>
          <cell r="T3244"/>
          <cell r="U3244"/>
          <cell r="Z3244"/>
        </row>
        <row r="3245">
          <cell r="E3245" t="str">
            <v>Projectes (EXTERNS) en curs 2.019</v>
          </cell>
          <cell r="F3245"/>
          <cell r="G3245"/>
          <cell r="H3245"/>
          <cell r="I3245"/>
          <cell r="J3245"/>
          <cell r="K3245"/>
          <cell r="L3245"/>
          <cell r="M3245"/>
          <cell r="N3245"/>
          <cell r="O3245"/>
          <cell r="P3245"/>
          <cell r="Q3245"/>
          <cell r="R3245"/>
          <cell r="S3245"/>
          <cell r="T3245"/>
          <cell r="U3245"/>
          <cell r="Z3245"/>
        </row>
        <row r="3246">
          <cell r="N3246"/>
          <cell r="O3246"/>
          <cell r="P3246"/>
          <cell r="Q3246"/>
          <cell r="R3246"/>
          <cell r="S3246"/>
          <cell r="T3246"/>
          <cell r="U3246"/>
          <cell r="Z3246"/>
        </row>
        <row r="3247">
          <cell r="C3247"/>
          <cell r="D3247"/>
          <cell r="E3247"/>
          <cell r="F3247"/>
          <cell r="G3247"/>
          <cell r="H3247"/>
          <cell r="I3247"/>
          <cell r="J3247"/>
          <cell r="K3247"/>
          <cell r="L3247"/>
          <cell r="M3247"/>
          <cell r="N3247"/>
          <cell r="O3247"/>
          <cell r="P3247"/>
          <cell r="Q3247"/>
          <cell r="R3247"/>
          <cell r="S3247"/>
          <cell r="T3247"/>
          <cell r="U3247"/>
          <cell r="V3247"/>
          <cell r="W3247"/>
          <cell r="X3247"/>
          <cell r="Y3247"/>
          <cell r="Z3247"/>
        </row>
        <row r="3248">
          <cell r="C3248" t="str">
            <v>OF</v>
          </cell>
          <cell r="D3248" t="str">
            <v>CLIENT</v>
          </cell>
          <cell r="E3248" t="str">
            <v>ANY</v>
          </cell>
          <cell r="F3248" t="str">
            <v>STATUS</v>
          </cell>
          <cell r="G3248" t="str">
            <v>PROJECTE</v>
          </cell>
          <cell r="H3248" t="str">
            <v>TIPUS OF o DEPENDENCIA</v>
          </cell>
          <cell r="I3248"/>
          <cell r="J3248" t="str">
            <v>PREV</v>
          </cell>
          <cell r="K3248" t="str">
            <v>TOTAL</v>
          </cell>
          <cell r="L3248" t="str">
            <v>DESV</v>
          </cell>
          <cell r="M3248" t="str">
            <v>AVANÇ</v>
          </cell>
          <cell r="N3248" t="str">
            <v>DPT. IMPLICATS</v>
          </cell>
          <cell r="O3248"/>
          <cell r="P3248"/>
          <cell r="Q3248"/>
          <cell r="R3248"/>
          <cell r="S3248"/>
          <cell r="T3248"/>
          <cell r="U3248" t="str">
            <v>DATA</v>
          </cell>
          <cell r="V3248" t="str">
            <v>DATA</v>
          </cell>
          <cell r="W3248" t="str">
            <v>DATA</v>
          </cell>
          <cell r="X3248" t="str">
            <v>DURADA</v>
          </cell>
          <cell r="Y3248" t="str">
            <v>DATA</v>
          </cell>
          <cell r="Z3248" t="str">
            <v>DESVIAC.</v>
          </cell>
        </row>
        <row r="3249">
          <cell r="C3249"/>
          <cell r="D3249"/>
          <cell r="E3249"/>
          <cell r="F3249"/>
          <cell r="G3249"/>
          <cell r="H3249"/>
          <cell r="I3249"/>
          <cell r="J3249"/>
          <cell r="K3249" t="str">
            <v>REAL</v>
          </cell>
          <cell r="L3249"/>
          <cell r="M3249"/>
          <cell r="N3249"/>
          <cell r="O3249"/>
          <cell r="P3249"/>
          <cell r="Q3249"/>
          <cell r="R3249"/>
          <cell r="S3249"/>
          <cell r="T3249"/>
          <cell r="U3249" t="str">
            <v>INICI</v>
          </cell>
          <cell r="V3249" t="str">
            <v>ENTREGA</v>
          </cell>
          <cell r="W3249" t="str">
            <v>REVISADA</v>
          </cell>
          <cell r="X3249"/>
          <cell r="Y3249" t="str">
            <v>ACCEP.</v>
          </cell>
          <cell r="Z3249"/>
        </row>
        <row r="3250">
          <cell r="C3250"/>
          <cell r="D3250"/>
          <cell r="E3250"/>
          <cell r="F3250"/>
          <cell r="G3250"/>
          <cell r="H3250"/>
          <cell r="I3250"/>
          <cell r="J3250"/>
          <cell r="K3250"/>
          <cell r="L3250"/>
          <cell r="M3250"/>
          <cell r="N3250"/>
          <cell r="O3250"/>
          <cell r="P3250"/>
          <cell r="Q3250"/>
          <cell r="R3250"/>
          <cell r="S3250"/>
          <cell r="T3250"/>
          <cell r="U3250"/>
          <cell r="V3250"/>
          <cell r="W3250"/>
          <cell r="X3250"/>
          <cell r="Y3250"/>
          <cell r="Z3250"/>
        </row>
        <row r="3251">
          <cell r="C3251">
            <v>5419</v>
          </cell>
          <cell r="D3251" t="str">
            <v>ORMAZA</v>
          </cell>
          <cell r="E3251">
            <v>2019</v>
          </cell>
          <cell r="F3251" t="str">
            <v>TA</v>
          </cell>
          <cell r="G3251" t="str">
            <v>CC SCADA TEDIS.Net JUAN D FRUTOS v1.1</v>
          </cell>
          <cell r="H3251" t="str">
            <v>IND</v>
          </cell>
          <cell r="I3251"/>
          <cell r="J3251">
            <v>6</v>
          </cell>
          <cell r="K3251">
            <v>5</v>
          </cell>
          <cell r="L3251">
            <v>1</v>
          </cell>
          <cell r="M3251">
            <v>0.83333333333333337</v>
          </cell>
          <cell r="N3251" t="str">
            <v>-</v>
          </cell>
          <cell r="O3251" t="str">
            <v>-</v>
          </cell>
          <cell r="P3251" t="str">
            <v>-</v>
          </cell>
          <cell r="Q3251" t="str">
            <v>JMG</v>
          </cell>
          <cell r="R3251" t="str">
            <v>-</v>
          </cell>
          <cell r="S3251" t="str">
            <v>-</v>
          </cell>
          <cell r="T3251" t="str">
            <v>-</v>
          </cell>
          <cell r="U3251">
            <v>43731</v>
          </cell>
          <cell r="V3251">
            <v>43752</v>
          </cell>
          <cell r="W3251">
            <v>43811</v>
          </cell>
          <cell r="X3251">
            <v>21</v>
          </cell>
          <cell r="Y3251">
            <v>43811</v>
          </cell>
          <cell r="Z3251">
            <v>0</v>
          </cell>
        </row>
        <row r="3252">
          <cell r="C3252">
            <v>5420</v>
          </cell>
          <cell r="D3252" t="str">
            <v>EAECEU</v>
          </cell>
          <cell r="E3252">
            <v>2019</v>
          </cell>
          <cell r="F3252" t="str">
            <v>OB</v>
          </cell>
          <cell r="G3252" t="str">
            <v>Modul SW Enllaç CSSat-Facturacio CEUTA v1.0</v>
          </cell>
          <cell r="H3252" t="str">
            <v>IND</v>
          </cell>
          <cell r="I3252"/>
          <cell r="J3252">
            <v>26</v>
          </cell>
          <cell r="K3252">
            <v>0</v>
          </cell>
          <cell r="L3252">
            <v>26</v>
          </cell>
          <cell r="M3252">
            <v>0</v>
          </cell>
          <cell r="N3252" t="str">
            <v>-</v>
          </cell>
          <cell r="O3252" t="str">
            <v>-</v>
          </cell>
          <cell r="P3252" t="str">
            <v>-</v>
          </cell>
          <cell r="Q3252" t="str">
            <v>-</v>
          </cell>
          <cell r="R3252" t="str">
            <v>TRS</v>
          </cell>
          <cell r="S3252" t="str">
            <v>-</v>
          </cell>
          <cell r="T3252" t="str">
            <v>-</v>
          </cell>
          <cell r="U3252">
            <v>43726</v>
          </cell>
          <cell r="V3252">
            <v>43769</v>
          </cell>
          <cell r="W3252">
            <v>43769</v>
          </cell>
          <cell r="X3252">
            <v>43</v>
          </cell>
          <cell r="Y3252"/>
          <cell r="Z3252" t="str">
            <v/>
          </cell>
        </row>
        <row r="3253">
          <cell r="C3253">
            <v>5421</v>
          </cell>
          <cell r="D3253" t="str">
            <v>REDIEL</v>
          </cell>
          <cell r="E3253">
            <v>2019</v>
          </cell>
          <cell r="F3253" t="str">
            <v>TA</v>
          </cell>
          <cell r="G3253" t="str">
            <v>Re-Instal.lacio SW CALSER REPSOL v5.4</v>
          </cell>
          <cell r="H3253" t="str">
            <v>IND</v>
          </cell>
          <cell r="I3253"/>
          <cell r="J3253">
            <v>4</v>
          </cell>
          <cell r="K3253">
            <v>2.5</v>
          </cell>
          <cell r="L3253">
            <v>1.5</v>
          </cell>
          <cell r="M3253">
            <v>0.625</v>
          </cell>
          <cell r="N3253" t="str">
            <v>-</v>
          </cell>
          <cell r="O3253" t="str">
            <v>-</v>
          </cell>
          <cell r="P3253" t="str">
            <v>-</v>
          </cell>
          <cell r="Q3253" t="str">
            <v>JMG</v>
          </cell>
          <cell r="R3253" t="str">
            <v>-</v>
          </cell>
          <cell r="S3253" t="str">
            <v>-</v>
          </cell>
          <cell r="T3253" t="str">
            <v>-</v>
          </cell>
          <cell r="U3253">
            <v>43734</v>
          </cell>
          <cell r="V3253">
            <v>43769</v>
          </cell>
          <cell r="W3253">
            <v>43769</v>
          </cell>
          <cell r="X3253">
            <v>35</v>
          </cell>
          <cell r="Y3253">
            <v>43742</v>
          </cell>
          <cell r="Z3253">
            <v>-26</v>
          </cell>
        </row>
        <row r="3254">
          <cell r="C3254">
            <v>5422</v>
          </cell>
          <cell r="D3254" t="str">
            <v>ELEBER</v>
          </cell>
          <cell r="E3254">
            <v>2019</v>
          </cell>
          <cell r="F3254" t="str">
            <v>TA</v>
          </cell>
          <cell r="G3254" t="str">
            <v>Reparacio RTU CAP32-48 N/S 322-2018</v>
          </cell>
          <cell r="H3254" t="str">
            <v>IND</v>
          </cell>
          <cell r="I3254"/>
          <cell r="J3254">
            <v>2</v>
          </cell>
          <cell r="K3254">
            <v>1.9100000000000001</v>
          </cell>
          <cell r="L3254">
            <v>8.9999999999999858E-2</v>
          </cell>
          <cell r="M3254">
            <v>0.95500000000000007</v>
          </cell>
          <cell r="N3254" t="str">
            <v>-</v>
          </cell>
          <cell r="O3254" t="str">
            <v>-</v>
          </cell>
          <cell r="P3254" t="str">
            <v>EMM</v>
          </cell>
          <cell r="Q3254" t="str">
            <v>-</v>
          </cell>
          <cell r="R3254" t="str">
            <v>-</v>
          </cell>
          <cell r="S3254" t="str">
            <v>-</v>
          </cell>
          <cell r="T3254" t="str">
            <v>-</v>
          </cell>
          <cell r="U3254">
            <v>43739</v>
          </cell>
          <cell r="V3254">
            <v>43739</v>
          </cell>
          <cell r="W3254">
            <v>43739</v>
          </cell>
          <cell r="X3254">
            <v>0</v>
          </cell>
          <cell r="Y3254">
            <v>43739</v>
          </cell>
          <cell r="Z3254">
            <v>0</v>
          </cell>
        </row>
        <row r="3255">
          <cell r="C3255">
            <v>5423</v>
          </cell>
          <cell r="D3255" t="str">
            <v>ELEBER</v>
          </cell>
          <cell r="E3255">
            <v>2019</v>
          </cell>
          <cell r="F3255" t="str">
            <v>TA</v>
          </cell>
          <cell r="G3255" t="str">
            <v>Reparacio RTU CAP32-48 N/S 364-2015</v>
          </cell>
          <cell r="H3255" t="str">
            <v>IND</v>
          </cell>
          <cell r="I3255"/>
          <cell r="J3255">
            <v>2</v>
          </cell>
          <cell r="K3255">
            <v>1.38</v>
          </cell>
          <cell r="L3255">
            <v>0.62000000000000011</v>
          </cell>
          <cell r="M3255">
            <v>0.69</v>
          </cell>
          <cell r="N3255" t="str">
            <v>-</v>
          </cell>
          <cell r="O3255" t="str">
            <v>-</v>
          </cell>
          <cell r="P3255" t="str">
            <v>EMM</v>
          </cell>
          <cell r="Q3255" t="str">
            <v>-</v>
          </cell>
          <cell r="R3255" t="str">
            <v>-</v>
          </cell>
          <cell r="S3255" t="str">
            <v>-</v>
          </cell>
          <cell r="T3255" t="str">
            <v>-</v>
          </cell>
          <cell r="U3255">
            <v>43739</v>
          </cell>
          <cell r="V3255">
            <v>43739</v>
          </cell>
          <cell r="W3255">
            <v>43739</v>
          </cell>
          <cell r="X3255">
            <v>0</v>
          </cell>
          <cell r="Y3255">
            <v>43739</v>
          </cell>
          <cell r="Z3255">
            <v>0</v>
          </cell>
        </row>
        <row r="3256">
          <cell r="C3256">
            <v>5424</v>
          </cell>
          <cell r="D3256" t="str">
            <v>PROENE</v>
          </cell>
          <cell r="E3256">
            <v>2019</v>
          </cell>
          <cell r="F3256" t="str">
            <v>TA</v>
          </cell>
          <cell r="G3256" t="str">
            <v>Reparacio RTU PRE P.F. LLUBI</v>
          </cell>
          <cell r="H3256" t="str">
            <v>IND</v>
          </cell>
          <cell r="I3256"/>
          <cell r="J3256">
            <v>4</v>
          </cell>
          <cell r="K3256">
            <v>4.55</v>
          </cell>
          <cell r="L3256">
            <v>-0.54999999999999982</v>
          </cell>
          <cell r="M3256">
            <v>1.1375</v>
          </cell>
          <cell r="N3256" t="str">
            <v>-</v>
          </cell>
          <cell r="O3256" t="str">
            <v>-</v>
          </cell>
          <cell r="P3256" t="str">
            <v>EMM</v>
          </cell>
          <cell r="Q3256" t="str">
            <v>-</v>
          </cell>
          <cell r="R3256" t="str">
            <v>-</v>
          </cell>
          <cell r="S3256" t="str">
            <v>-</v>
          </cell>
          <cell r="T3256" t="str">
            <v>-</v>
          </cell>
          <cell r="U3256">
            <v>43739</v>
          </cell>
          <cell r="V3256">
            <v>43741</v>
          </cell>
          <cell r="W3256">
            <v>43741</v>
          </cell>
          <cell r="X3256">
            <v>2</v>
          </cell>
          <cell r="Y3256">
            <v>43741</v>
          </cell>
          <cell r="Z3256">
            <v>0</v>
          </cell>
        </row>
        <row r="3257">
          <cell r="C3257">
            <v>5425</v>
          </cell>
          <cell r="D3257" t="str">
            <v>EOSPIT</v>
          </cell>
          <cell r="E3257">
            <v>2019</v>
          </cell>
          <cell r="F3257" t="str">
            <v>TA</v>
          </cell>
          <cell r="G3257" t="str">
            <v>Reparacio RTU CAP32-48 N/S 117-2018</v>
          </cell>
          <cell r="H3257" t="str">
            <v>IND</v>
          </cell>
          <cell r="I3257"/>
          <cell r="J3257">
            <v>2</v>
          </cell>
          <cell r="K3257">
            <v>2</v>
          </cell>
          <cell r="L3257">
            <v>0</v>
          </cell>
          <cell r="M3257">
            <v>1</v>
          </cell>
          <cell r="N3257" t="str">
            <v>-</v>
          </cell>
          <cell r="O3257" t="str">
            <v>-</v>
          </cell>
          <cell r="P3257" t="str">
            <v>EMM</v>
          </cell>
          <cell r="Q3257" t="str">
            <v>-</v>
          </cell>
          <cell r="R3257" t="str">
            <v>-</v>
          </cell>
          <cell r="S3257" t="str">
            <v>-</v>
          </cell>
          <cell r="T3257" t="str">
            <v>-</v>
          </cell>
          <cell r="U3257">
            <v>43740</v>
          </cell>
          <cell r="V3257">
            <v>43741</v>
          </cell>
          <cell r="W3257">
            <v>43741</v>
          </cell>
          <cell r="X3257">
            <v>1</v>
          </cell>
          <cell r="Y3257">
            <v>43740</v>
          </cell>
          <cell r="Z3257">
            <v>-1</v>
          </cell>
        </row>
        <row r="3258">
          <cell r="C3258">
            <v>5426</v>
          </cell>
          <cell r="D3258" t="str">
            <v>EOSPIT</v>
          </cell>
          <cell r="E3258">
            <v>2019</v>
          </cell>
          <cell r="F3258" t="str">
            <v>TA</v>
          </cell>
          <cell r="G3258" t="str">
            <v>Reparacio RTU CAP32-48 N/S 230-2016</v>
          </cell>
          <cell r="H3258" t="str">
            <v>IND</v>
          </cell>
          <cell r="I3258"/>
          <cell r="J3258">
            <v>3</v>
          </cell>
          <cell r="K3258">
            <v>3</v>
          </cell>
          <cell r="L3258">
            <v>0</v>
          </cell>
          <cell r="M3258">
            <v>1</v>
          </cell>
          <cell r="N3258" t="str">
            <v>-</v>
          </cell>
          <cell r="O3258" t="str">
            <v>-</v>
          </cell>
          <cell r="P3258" t="str">
            <v>EMM</v>
          </cell>
          <cell r="Q3258" t="str">
            <v>-</v>
          </cell>
          <cell r="R3258" t="str">
            <v>-</v>
          </cell>
          <cell r="S3258" t="str">
            <v>-</v>
          </cell>
          <cell r="T3258" t="str">
            <v>-</v>
          </cell>
          <cell r="U3258">
            <v>43740</v>
          </cell>
          <cell r="V3258">
            <v>43741</v>
          </cell>
          <cell r="W3258">
            <v>43741</v>
          </cell>
          <cell r="X3258">
            <v>1</v>
          </cell>
          <cell r="Y3258">
            <v>43740</v>
          </cell>
          <cell r="Z3258">
            <v>-1</v>
          </cell>
        </row>
        <row r="3259">
          <cell r="C3259">
            <v>5427</v>
          </cell>
          <cell r="D3259" t="str">
            <v>EOSPIT</v>
          </cell>
          <cell r="E3259">
            <v>2019</v>
          </cell>
          <cell r="F3259" t="str">
            <v>TA</v>
          </cell>
          <cell r="G3259" t="str">
            <v>CC SCADA TEDIS.Net EOSA-PITARCH v2.1</v>
          </cell>
          <cell r="H3259" t="str">
            <v>IND</v>
          </cell>
          <cell r="I3259"/>
          <cell r="J3259">
            <v>5</v>
          </cell>
          <cell r="K3259">
            <v>1</v>
          </cell>
          <cell r="L3259">
            <v>4</v>
          </cell>
          <cell r="M3259">
            <v>0.2</v>
          </cell>
          <cell r="N3259" t="str">
            <v>-</v>
          </cell>
          <cell r="O3259" t="str">
            <v>-</v>
          </cell>
          <cell r="P3259" t="str">
            <v>-</v>
          </cell>
          <cell r="Q3259" t="str">
            <v>-</v>
          </cell>
          <cell r="R3259" t="str">
            <v>EDC</v>
          </cell>
          <cell r="S3259" t="str">
            <v>-</v>
          </cell>
          <cell r="T3259" t="str">
            <v>-</v>
          </cell>
          <cell r="U3259">
            <v>43738</v>
          </cell>
          <cell r="V3259">
            <v>43756</v>
          </cell>
          <cell r="W3259">
            <v>43756</v>
          </cell>
          <cell r="X3259">
            <v>18</v>
          </cell>
          <cell r="Y3259">
            <v>43815</v>
          </cell>
          <cell r="Z3259">
            <v>58</v>
          </cell>
        </row>
        <row r="3260">
          <cell r="C3260">
            <v>5428</v>
          </cell>
          <cell r="D3260" t="str">
            <v>EMSA</v>
          </cell>
          <cell r="E3260">
            <v>2019</v>
          </cell>
          <cell r="F3260" t="str">
            <v>TA</v>
          </cell>
          <cell r="G3260" t="str">
            <v>CC SCADA TEDIS.Net EMSA v3.8</v>
          </cell>
          <cell r="H3260" t="str">
            <v>OF5385</v>
          </cell>
          <cell r="I3260">
            <v>4</v>
          </cell>
          <cell r="J3260">
            <v>2</v>
          </cell>
          <cell r="K3260">
            <v>1.5</v>
          </cell>
          <cell r="L3260">
            <v>0.5</v>
          </cell>
          <cell r="M3260">
            <v>0.75</v>
          </cell>
          <cell r="N3260" t="str">
            <v>-</v>
          </cell>
          <cell r="O3260" t="str">
            <v>-</v>
          </cell>
          <cell r="P3260" t="str">
            <v>-</v>
          </cell>
          <cell r="Q3260" t="str">
            <v>JMG</v>
          </cell>
          <cell r="R3260" t="str">
            <v>-</v>
          </cell>
          <cell r="S3260" t="str">
            <v>-</v>
          </cell>
          <cell r="T3260" t="str">
            <v>-</v>
          </cell>
          <cell r="U3260">
            <v>43740</v>
          </cell>
          <cell r="V3260">
            <v>43742</v>
          </cell>
          <cell r="W3260">
            <v>43742</v>
          </cell>
          <cell r="X3260">
            <v>2</v>
          </cell>
          <cell r="Y3260">
            <v>43741</v>
          </cell>
          <cell r="Z3260">
            <v>-1</v>
          </cell>
        </row>
        <row r="3261">
          <cell r="C3261">
            <v>5429</v>
          </cell>
          <cell r="D3261" t="str">
            <v>ORMAZA</v>
          </cell>
          <cell r="E3261">
            <v>2019</v>
          </cell>
          <cell r="F3261" t="str">
            <v>TA</v>
          </cell>
          <cell r="G3261" t="str">
            <v>Re-Instal.lacio CC SCADA ALBATERENSE v1.3</v>
          </cell>
          <cell r="H3261" t="str">
            <v>IND</v>
          </cell>
          <cell r="I3261">
            <v>4</v>
          </cell>
          <cell r="J3261">
            <v>7.5</v>
          </cell>
          <cell r="K3261">
            <v>7.5</v>
          </cell>
          <cell r="L3261">
            <v>0</v>
          </cell>
          <cell r="M3261">
            <v>1</v>
          </cell>
          <cell r="N3261" t="str">
            <v>-</v>
          </cell>
          <cell r="O3261" t="str">
            <v>-</v>
          </cell>
          <cell r="P3261" t="str">
            <v>-</v>
          </cell>
          <cell r="Q3261" t="str">
            <v>JMG</v>
          </cell>
          <cell r="R3261" t="str">
            <v>-</v>
          </cell>
          <cell r="S3261" t="str">
            <v>-</v>
          </cell>
          <cell r="T3261" t="str">
            <v>-</v>
          </cell>
          <cell r="U3261">
            <v>43739</v>
          </cell>
          <cell r="V3261">
            <v>43756</v>
          </cell>
          <cell r="W3261">
            <v>43943</v>
          </cell>
          <cell r="X3261">
            <v>17</v>
          </cell>
          <cell r="Y3261">
            <v>43943</v>
          </cell>
          <cell r="Z3261">
            <v>0</v>
          </cell>
        </row>
        <row r="3262">
          <cell r="C3262">
            <v>5430</v>
          </cell>
          <cell r="D3262" t="str">
            <v>DIELCA</v>
          </cell>
          <cell r="E3262">
            <v>2019</v>
          </cell>
          <cell r="F3262" t="str">
            <v>OB</v>
          </cell>
          <cell r="G3262" t="str">
            <v>SOPORTE CSSat CALLOSA 2.019</v>
          </cell>
          <cell r="H3262" t="str">
            <v>IND</v>
          </cell>
          <cell r="I3262">
            <v>6</v>
          </cell>
          <cell r="J3262">
            <v>2</v>
          </cell>
          <cell r="K3262">
            <v>0</v>
          </cell>
          <cell r="L3262">
            <v>2</v>
          </cell>
          <cell r="M3262">
            <v>0</v>
          </cell>
          <cell r="N3262" t="str">
            <v>-</v>
          </cell>
          <cell r="O3262" t="str">
            <v>-</v>
          </cell>
          <cell r="P3262" t="str">
            <v>-</v>
          </cell>
          <cell r="Q3262" t="str">
            <v>-</v>
          </cell>
          <cell r="R3262" t="str">
            <v>TRS</v>
          </cell>
          <cell r="S3262" t="str">
            <v>-</v>
          </cell>
          <cell r="T3262" t="str">
            <v>-</v>
          </cell>
          <cell r="U3262">
            <v>43745</v>
          </cell>
          <cell r="V3262">
            <v>43769</v>
          </cell>
          <cell r="W3262">
            <v>43769</v>
          </cell>
          <cell r="X3262">
            <v>24</v>
          </cell>
          <cell r="Y3262"/>
          <cell r="Z3262" t="str">
            <v/>
          </cell>
        </row>
        <row r="3263">
          <cell r="C3263">
            <v>5431</v>
          </cell>
          <cell r="D3263" t="str">
            <v>PEUSA</v>
          </cell>
          <cell r="E3263">
            <v>2019</v>
          </cell>
          <cell r="F3263" t="str">
            <v>TA</v>
          </cell>
          <cell r="G3263" t="str">
            <v>Inst. i PEM RTU CT-342 MAS D'EN ROQUETA v1.0</v>
          </cell>
          <cell r="H3263" t="str">
            <v>IND</v>
          </cell>
          <cell r="I3263">
            <v>6</v>
          </cell>
          <cell r="J3263">
            <v>15.5</v>
          </cell>
          <cell r="K3263">
            <v>13</v>
          </cell>
          <cell r="L3263">
            <v>2.5</v>
          </cell>
          <cell r="M3263">
            <v>0.83870967741935487</v>
          </cell>
          <cell r="N3263" t="str">
            <v>-</v>
          </cell>
          <cell r="O3263" t="str">
            <v>-</v>
          </cell>
          <cell r="P3263" t="str">
            <v>-</v>
          </cell>
          <cell r="Q3263" t="str">
            <v>-</v>
          </cell>
          <cell r="R3263" t="str">
            <v>TRS</v>
          </cell>
          <cell r="S3263" t="str">
            <v>-</v>
          </cell>
          <cell r="T3263" t="str">
            <v>-</v>
          </cell>
          <cell r="U3263">
            <v>43742</v>
          </cell>
          <cell r="V3263">
            <v>43798</v>
          </cell>
          <cell r="W3263">
            <v>44057</v>
          </cell>
          <cell r="X3263">
            <v>55</v>
          </cell>
          <cell r="Y3263">
            <v>44057</v>
          </cell>
          <cell r="Z3263">
            <v>0</v>
          </cell>
        </row>
        <row r="3264">
          <cell r="C3264">
            <v>5432</v>
          </cell>
          <cell r="D3264" t="str">
            <v>EOSPIT</v>
          </cell>
          <cell r="E3264">
            <v>2019</v>
          </cell>
          <cell r="F3264" t="str">
            <v>TA</v>
          </cell>
          <cell r="G3264" t="str">
            <v>Reciclar 12 X MODEM-FXK C/DIN 24Vdc</v>
          </cell>
          <cell r="H3264" t="str">
            <v>IND</v>
          </cell>
          <cell r="I3264"/>
          <cell r="J3264">
            <v>5</v>
          </cell>
          <cell r="K3264">
            <v>3.5</v>
          </cell>
          <cell r="L3264">
            <v>1.5</v>
          </cell>
          <cell r="M3264">
            <v>0.7</v>
          </cell>
          <cell r="N3264" t="str">
            <v>-</v>
          </cell>
          <cell r="O3264" t="str">
            <v>-</v>
          </cell>
          <cell r="P3264" t="str">
            <v>EMM</v>
          </cell>
          <cell r="Q3264" t="str">
            <v>-</v>
          </cell>
          <cell r="R3264" t="str">
            <v>-</v>
          </cell>
          <cell r="S3264" t="str">
            <v>-</v>
          </cell>
          <cell r="T3264" t="str">
            <v>-</v>
          </cell>
          <cell r="U3264">
            <v>43748</v>
          </cell>
          <cell r="V3264">
            <v>43748</v>
          </cell>
          <cell r="W3264">
            <v>43748</v>
          </cell>
          <cell r="X3264">
            <v>0</v>
          </cell>
          <cell r="Y3264">
            <v>43748</v>
          </cell>
          <cell r="Z3264">
            <v>0</v>
          </cell>
        </row>
        <row r="3265">
          <cell r="C3265">
            <v>5433</v>
          </cell>
          <cell r="D3265" t="str">
            <v>EUROTR</v>
          </cell>
          <cell r="E3265">
            <v>2019</v>
          </cell>
          <cell r="F3265" t="str">
            <v>TA</v>
          </cell>
          <cell r="G3265" t="str">
            <v>2 x PROVADOR CICLIC MOTORS EUROTRONIC v1.0</v>
          </cell>
          <cell r="H3265" t="str">
            <v>IND</v>
          </cell>
          <cell r="I3265"/>
          <cell r="J3265">
            <v>12</v>
          </cell>
          <cell r="K3265">
            <v>19.5</v>
          </cell>
          <cell r="L3265">
            <v>-7.5</v>
          </cell>
          <cell r="M3265">
            <v>1.625</v>
          </cell>
          <cell r="N3265" t="str">
            <v>-</v>
          </cell>
          <cell r="O3265" t="str">
            <v>-</v>
          </cell>
          <cell r="P3265" t="str">
            <v>EMM</v>
          </cell>
          <cell r="Q3265" t="str">
            <v>-</v>
          </cell>
          <cell r="R3265" t="str">
            <v>-</v>
          </cell>
          <cell r="S3265" t="str">
            <v>-</v>
          </cell>
          <cell r="T3265" t="str">
            <v>-</v>
          </cell>
          <cell r="U3265">
            <v>43747</v>
          </cell>
          <cell r="V3265">
            <v>43769</v>
          </cell>
          <cell r="W3265">
            <v>43769</v>
          </cell>
          <cell r="X3265">
            <v>22</v>
          </cell>
          <cell r="Y3265">
            <v>43761</v>
          </cell>
          <cell r="Z3265">
            <v>-7</v>
          </cell>
        </row>
        <row r="3266">
          <cell r="C3266">
            <v>5434</v>
          </cell>
          <cell r="D3266" t="str">
            <v>EMSA</v>
          </cell>
          <cell r="E3266">
            <v>2019</v>
          </cell>
          <cell r="F3266" t="str">
            <v>TA</v>
          </cell>
          <cell r="G3266" t="str">
            <v>Inst. i PEM RTU C.T. PALOS v1.0</v>
          </cell>
          <cell r="H3266" t="str">
            <v>IND</v>
          </cell>
          <cell r="I3266"/>
          <cell r="J3266">
            <v>11.5</v>
          </cell>
          <cell r="K3266">
            <v>9.25</v>
          </cell>
          <cell r="L3266">
            <v>2.25</v>
          </cell>
          <cell r="M3266">
            <v>0.80434782608695654</v>
          </cell>
          <cell r="N3266" t="str">
            <v>-</v>
          </cell>
          <cell r="O3266" t="str">
            <v>-</v>
          </cell>
          <cell r="P3266" t="str">
            <v>-</v>
          </cell>
          <cell r="Q3266" t="str">
            <v>JMG</v>
          </cell>
          <cell r="R3266" t="str">
            <v>-</v>
          </cell>
          <cell r="S3266" t="str">
            <v>-</v>
          </cell>
          <cell r="T3266" t="str">
            <v>-</v>
          </cell>
          <cell r="U3266">
            <v>43752</v>
          </cell>
          <cell r="V3266">
            <v>43769</v>
          </cell>
          <cell r="W3266">
            <v>43769</v>
          </cell>
          <cell r="X3266">
            <v>17</v>
          </cell>
          <cell r="Y3266">
            <v>43773</v>
          </cell>
          <cell r="Z3266">
            <v>4</v>
          </cell>
        </row>
        <row r="3267">
          <cell r="C3267">
            <v>5435</v>
          </cell>
          <cell r="D3267" t="str">
            <v>SITEL</v>
          </cell>
          <cell r="E3267">
            <v>2019</v>
          </cell>
          <cell r="F3267" t="str">
            <v>TA</v>
          </cell>
          <cell r="G3267" t="str">
            <v>4 x Equip TCU-230-RL v2.1</v>
          </cell>
          <cell r="H3267" t="str">
            <v>OF5362</v>
          </cell>
          <cell r="I3267"/>
          <cell r="J3267">
            <v>4</v>
          </cell>
          <cell r="K3267">
            <v>2.25</v>
          </cell>
          <cell r="L3267">
            <v>1.75</v>
          </cell>
          <cell r="M3267">
            <v>0.5625</v>
          </cell>
          <cell r="N3267" t="str">
            <v>-</v>
          </cell>
          <cell r="O3267" t="str">
            <v>-</v>
          </cell>
          <cell r="P3267" t="str">
            <v>EMM</v>
          </cell>
          <cell r="Q3267" t="str">
            <v>-</v>
          </cell>
          <cell r="R3267" t="str">
            <v>-</v>
          </cell>
          <cell r="S3267" t="str">
            <v>-</v>
          </cell>
          <cell r="T3267" t="str">
            <v>-</v>
          </cell>
          <cell r="U3267">
            <v>43753</v>
          </cell>
          <cell r="V3267">
            <v>43756</v>
          </cell>
          <cell r="W3267">
            <v>43756</v>
          </cell>
          <cell r="X3267">
            <v>3</v>
          </cell>
          <cell r="Y3267">
            <v>43768</v>
          </cell>
          <cell r="Z3267">
            <v>12</v>
          </cell>
        </row>
        <row r="3268">
          <cell r="C3268">
            <v>5436</v>
          </cell>
          <cell r="D3268" t="str">
            <v>SITEL</v>
          </cell>
          <cell r="E3268">
            <v>2019</v>
          </cell>
          <cell r="F3268" t="str">
            <v>TA</v>
          </cell>
          <cell r="G3268" t="str">
            <v>4 x Manguera Alimentacio TCU-230Vac</v>
          </cell>
          <cell r="H3268" t="str">
            <v>OF5435</v>
          </cell>
          <cell r="I3268"/>
          <cell r="J3268">
            <v>1</v>
          </cell>
          <cell r="K3268">
            <v>1.25</v>
          </cell>
          <cell r="L3268">
            <v>-0.25</v>
          </cell>
          <cell r="M3268">
            <v>1.25</v>
          </cell>
          <cell r="N3268" t="str">
            <v>-</v>
          </cell>
          <cell r="O3268" t="str">
            <v>-</v>
          </cell>
          <cell r="P3268" t="str">
            <v>EMM</v>
          </cell>
          <cell r="Q3268" t="str">
            <v>-</v>
          </cell>
          <cell r="R3268" t="str">
            <v>-</v>
          </cell>
          <cell r="S3268" t="str">
            <v>-</v>
          </cell>
          <cell r="T3268" t="str">
            <v>-</v>
          </cell>
          <cell r="U3268">
            <v>43753</v>
          </cell>
          <cell r="V3268">
            <v>43756</v>
          </cell>
          <cell r="W3268">
            <v>43756</v>
          </cell>
          <cell r="X3268">
            <v>3</v>
          </cell>
          <cell r="Y3268">
            <v>43768</v>
          </cell>
          <cell r="Z3268">
            <v>12</v>
          </cell>
        </row>
        <row r="3269">
          <cell r="C3269">
            <v>5437</v>
          </cell>
          <cell r="D3269" t="str">
            <v>SITEL</v>
          </cell>
          <cell r="E3269">
            <v>2019</v>
          </cell>
          <cell r="F3269" t="str">
            <v>TA</v>
          </cell>
          <cell r="G3269" t="str">
            <v>4 x Manguera MOTOR TCU</v>
          </cell>
          <cell r="H3269" t="str">
            <v>OF5435</v>
          </cell>
          <cell r="I3269"/>
          <cell r="J3269">
            <v>2</v>
          </cell>
          <cell r="K3269">
            <v>2.25</v>
          </cell>
          <cell r="L3269">
            <v>-0.25</v>
          </cell>
          <cell r="M3269">
            <v>1.125</v>
          </cell>
          <cell r="N3269" t="str">
            <v>-</v>
          </cell>
          <cell r="O3269" t="str">
            <v>-</v>
          </cell>
          <cell r="P3269" t="str">
            <v>EMM</v>
          </cell>
          <cell r="Q3269" t="str">
            <v>-</v>
          </cell>
          <cell r="R3269" t="str">
            <v>-</v>
          </cell>
          <cell r="S3269" t="str">
            <v>-</v>
          </cell>
          <cell r="T3269" t="str">
            <v>-</v>
          </cell>
          <cell r="U3269">
            <v>43753</v>
          </cell>
          <cell r="V3269">
            <v>43756</v>
          </cell>
          <cell r="W3269">
            <v>43756</v>
          </cell>
          <cell r="X3269">
            <v>3</v>
          </cell>
          <cell r="Y3269">
            <v>43768</v>
          </cell>
          <cell r="Z3269">
            <v>12</v>
          </cell>
        </row>
        <row r="3270">
          <cell r="C3270">
            <v>5438</v>
          </cell>
          <cell r="D3270" t="str">
            <v>SITEL</v>
          </cell>
          <cell r="E3270">
            <v>2019</v>
          </cell>
          <cell r="F3270" t="str">
            <v>TA</v>
          </cell>
          <cell r="G3270" t="str">
            <v>4 x Manguera COM RS485 NCU-TCU</v>
          </cell>
          <cell r="H3270" t="str">
            <v>OF5435</v>
          </cell>
          <cell r="I3270"/>
          <cell r="J3270">
            <v>1</v>
          </cell>
          <cell r="K3270">
            <v>1.37</v>
          </cell>
          <cell r="L3270">
            <v>-0.37000000000000011</v>
          </cell>
          <cell r="M3270">
            <v>1.37</v>
          </cell>
          <cell r="N3270" t="str">
            <v>-</v>
          </cell>
          <cell r="O3270" t="str">
            <v>-</v>
          </cell>
          <cell r="P3270" t="str">
            <v>EMM</v>
          </cell>
          <cell r="Q3270" t="str">
            <v>-</v>
          </cell>
          <cell r="R3270" t="str">
            <v>-</v>
          </cell>
          <cell r="S3270" t="str">
            <v>-</v>
          </cell>
          <cell r="T3270" t="str">
            <v>-</v>
          </cell>
          <cell r="U3270">
            <v>43753</v>
          </cell>
          <cell r="V3270">
            <v>43756</v>
          </cell>
          <cell r="W3270">
            <v>43756</v>
          </cell>
          <cell r="X3270">
            <v>3</v>
          </cell>
          <cell r="Y3270">
            <v>43768</v>
          </cell>
          <cell r="Z3270">
            <v>12</v>
          </cell>
        </row>
        <row r="3271">
          <cell r="C3271">
            <v>5439</v>
          </cell>
          <cell r="D3271" t="str">
            <v>SITEL</v>
          </cell>
          <cell r="E3271">
            <v>2019</v>
          </cell>
          <cell r="F3271" t="str">
            <v>TA</v>
          </cell>
          <cell r="G3271" t="str">
            <v>4 x Cablejat Equip TCU-230 v2.1</v>
          </cell>
          <cell r="H3271" t="str">
            <v>OF5435</v>
          </cell>
          <cell r="I3271"/>
          <cell r="J3271">
            <v>1</v>
          </cell>
          <cell r="K3271">
            <v>1.25</v>
          </cell>
          <cell r="L3271">
            <v>-0.25</v>
          </cell>
          <cell r="M3271">
            <v>1.25</v>
          </cell>
          <cell r="N3271" t="str">
            <v>-</v>
          </cell>
          <cell r="O3271" t="str">
            <v>-</v>
          </cell>
          <cell r="P3271" t="str">
            <v>EMM</v>
          </cell>
          <cell r="Q3271" t="str">
            <v>-</v>
          </cell>
          <cell r="R3271" t="str">
            <v>-</v>
          </cell>
          <cell r="S3271" t="str">
            <v>-</v>
          </cell>
          <cell r="T3271" t="str">
            <v>-</v>
          </cell>
          <cell r="U3271">
            <v>43753</v>
          </cell>
          <cell r="V3271">
            <v>43756</v>
          </cell>
          <cell r="W3271">
            <v>43756</v>
          </cell>
          <cell r="X3271">
            <v>3</v>
          </cell>
          <cell r="Y3271">
            <v>43768</v>
          </cell>
          <cell r="Z3271">
            <v>12</v>
          </cell>
        </row>
        <row r="3272">
          <cell r="C3272">
            <v>5440</v>
          </cell>
          <cell r="D3272" t="str">
            <v>ELEBER</v>
          </cell>
          <cell r="E3272">
            <v>2019</v>
          </cell>
          <cell r="F3272" t="str">
            <v>TA</v>
          </cell>
          <cell r="G3272" t="str">
            <v>MANTENIMIENTO SCADA TEDIS.Net BERMEJALES 01/07/2.019 - 30/06/2.020</v>
          </cell>
          <cell r="H3272" t="str">
            <v>IND</v>
          </cell>
          <cell r="I3272"/>
          <cell r="J3272">
            <v>26</v>
          </cell>
          <cell r="K3272">
            <v>125.08</v>
          </cell>
          <cell r="L3272">
            <v>-99.08</v>
          </cell>
          <cell r="M3272">
            <v>4.8107692307692309</v>
          </cell>
          <cell r="N3272" t="str">
            <v>-</v>
          </cell>
          <cell r="O3272" t="str">
            <v>-</v>
          </cell>
          <cell r="P3272" t="str">
            <v>-</v>
          </cell>
          <cell r="Q3272" t="str">
            <v>-</v>
          </cell>
          <cell r="R3272" t="str">
            <v>AP</v>
          </cell>
          <cell r="S3272" t="str">
            <v>-</v>
          </cell>
          <cell r="T3272" t="str">
            <v>-</v>
          </cell>
          <cell r="U3272">
            <v>43647</v>
          </cell>
          <cell r="V3272">
            <v>44012</v>
          </cell>
          <cell r="W3272">
            <v>44012</v>
          </cell>
          <cell r="X3272">
            <v>359</v>
          </cell>
          <cell r="Y3272"/>
          <cell r="Z3272" t="str">
            <v/>
          </cell>
        </row>
        <row r="3273">
          <cell r="C3273">
            <v>5441</v>
          </cell>
          <cell r="D3273" t="str">
            <v>ELEBER</v>
          </cell>
          <cell r="E3273">
            <v>2019</v>
          </cell>
          <cell r="F3273" t="str">
            <v>TA</v>
          </cell>
          <cell r="G3273" t="str">
            <v>RTU GATE-WAY S.E. ESCUZAR v3.0</v>
          </cell>
          <cell r="H3273" t="str">
            <v>IND</v>
          </cell>
          <cell r="I3273"/>
          <cell r="J3273">
            <v>6</v>
          </cell>
          <cell r="K3273">
            <v>25</v>
          </cell>
          <cell r="L3273">
            <v>-19</v>
          </cell>
          <cell r="M3273">
            <v>4.166666666666667</v>
          </cell>
          <cell r="N3273" t="str">
            <v>-</v>
          </cell>
          <cell r="O3273" t="str">
            <v>-</v>
          </cell>
          <cell r="P3273" t="str">
            <v>-</v>
          </cell>
          <cell r="Q3273" t="str">
            <v>-</v>
          </cell>
          <cell r="R3273" t="str">
            <v>AP</v>
          </cell>
          <cell r="S3273" t="str">
            <v>-</v>
          </cell>
          <cell r="T3273" t="str">
            <v>-</v>
          </cell>
          <cell r="U3273">
            <v>43754</v>
          </cell>
          <cell r="V3273">
            <v>43769</v>
          </cell>
          <cell r="W3273">
            <v>43769</v>
          </cell>
          <cell r="X3273">
            <v>15</v>
          </cell>
          <cell r="Y3273">
            <v>43864</v>
          </cell>
          <cell r="Z3273">
            <v>93</v>
          </cell>
        </row>
        <row r="3274">
          <cell r="C3274">
            <v>5442</v>
          </cell>
          <cell r="D3274" t="str">
            <v>SERGAR</v>
          </cell>
          <cell r="E3274">
            <v>2019</v>
          </cell>
          <cell r="F3274" t="str">
            <v>TA</v>
          </cell>
          <cell r="G3274" t="str">
            <v>CC SCADA TEDIS.Net SERVILIANO v3.0</v>
          </cell>
          <cell r="H3274" t="str">
            <v>IND</v>
          </cell>
          <cell r="I3274"/>
          <cell r="J3274">
            <v>9</v>
          </cell>
          <cell r="K3274">
            <v>4</v>
          </cell>
          <cell r="L3274">
            <v>5</v>
          </cell>
          <cell r="M3274">
            <v>0.44444444444444442</v>
          </cell>
          <cell r="N3274" t="str">
            <v>-</v>
          </cell>
          <cell r="O3274" t="str">
            <v>-</v>
          </cell>
          <cell r="P3274" t="str">
            <v>-</v>
          </cell>
          <cell r="Q3274" t="str">
            <v>JMG</v>
          </cell>
          <cell r="R3274" t="str">
            <v>-</v>
          </cell>
          <cell r="S3274" t="str">
            <v>-</v>
          </cell>
          <cell r="T3274" t="str">
            <v>-</v>
          </cell>
          <cell r="U3274">
            <v>43753</v>
          </cell>
          <cell r="V3274">
            <v>43769</v>
          </cell>
          <cell r="W3274">
            <v>43902</v>
          </cell>
          <cell r="X3274">
            <v>16</v>
          </cell>
          <cell r="Y3274">
            <v>43902</v>
          </cell>
          <cell r="Z3274">
            <v>0</v>
          </cell>
        </row>
        <row r="3275">
          <cell r="C3275">
            <v>5443</v>
          </cell>
          <cell r="D3275" t="str">
            <v>EYPESA</v>
          </cell>
          <cell r="E3275">
            <v>2019</v>
          </cell>
          <cell r="F3275" t="str">
            <v>OB</v>
          </cell>
          <cell r="G3275" t="str">
            <v>RTU C.T. LES SALINES v2.0</v>
          </cell>
          <cell r="H3275" t="str">
            <v>IND</v>
          </cell>
          <cell r="I3275"/>
          <cell r="J3275">
            <v>16</v>
          </cell>
          <cell r="K3275">
            <v>0</v>
          </cell>
          <cell r="L3275">
            <v>16</v>
          </cell>
          <cell r="M3275">
            <v>0</v>
          </cell>
          <cell r="N3275" t="str">
            <v>-</v>
          </cell>
          <cell r="O3275" t="str">
            <v>-</v>
          </cell>
          <cell r="P3275" t="str">
            <v>-</v>
          </cell>
          <cell r="Q3275" t="str">
            <v>-</v>
          </cell>
          <cell r="R3275" t="str">
            <v>TRS</v>
          </cell>
          <cell r="S3275" t="str">
            <v>-</v>
          </cell>
          <cell r="T3275" t="str">
            <v>-</v>
          </cell>
          <cell r="U3275">
            <v>43753</v>
          </cell>
          <cell r="V3275">
            <v>43769</v>
          </cell>
          <cell r="W3275">
            <v>43769</v>
          </cell>
          <cell r="X3275">
            <v>16</v>
          </cell>
          <cell r="Y3275"/>
          <cell r="Z3275" t="str">
            <v/>
          </cell>
        </row>
        <row r="3276">
          <cell r="C3276">
            <v>5444</v>
          </cell>
          <cell r="D3276" t="str">
            <v>CALSEG</v>
          </cell>
          <cell r="E3276">
            <v>2019</v>
          </cell>
          <cell r="F3276" t="str">
            <v>TA</v>
          </cell>
          <cell r="G3276" t="str">
            <v>Inst. i PEM SW CSSat CALLOSA v13.0</v>
          </cell>
          <cell r="H3276" t="str">
            <v>IND</v>
          </cell>
          <cell r="I3276"/>
          <cell r="J3276">
            <v>7</v>
          </cell>
          <cell r="K3276">
            <v>5.5</v>
          </cell>
          <cell r="L3276">
            <v>1.5</v>
          </cell>
          <cell r="M3276">
            <v>0.7857142857142857</v>
          </cell>
          <cell r="N3276" t="str">
            <v>-</v>
          </cell>
          <cell r="O3276" t="str">
            <v>-</v>
          </cell>
          <cell r="P3276" t="str">
            <v>-</v>
          </cell>
          <cell r="Q3276" t="str">
            <v>-</v>
          </cell>
          <cell r="R3276" t="str">
            <v>TRS</v>
          </cell>
          <cell r="S3276" t="str">
            <v>-</v>
          </cell>
          <cell r="T3276" t="str">
            <v>-</v>
          </cell>
          <cell r="U3276">
            <v>43760</v>
          </cell>
          <cell r="V3276">
            <v>43769</v>
          </cell>
          <cell r="W3276">
            <v>43769</v>
          </cell>
          <cell r="X3276">
            <v>9</v>
          </cell>
          <cell r="Y3276">
            <v>43766</v>
          </cell>
          <cell r="Z3276">
            <v>-2</v>
          </cell>
        </row>
        <row r="3277">
          <cell r="C3277">
            <v>5445</v>
          </cell>
          <cell r="D3277" t="str">
            <v>ORMAMT</v>
          </cell>
          <cell r="E3277">
            <v>2019</v>
          </cell>
          <cell r="F3277" t="str">
            <v>TA</v>
          </cell>
          <cell r="G3277" t="str">
            <v>CC SCADA TEDIS.Net CAMP NOU v1.1</v>
          </cell>
          <cell r="H3277" t="str">
            <v>OF4717</v>
          </cell>
          <cell r="I3277"/>
          <cell r="J3277">
            <v>20</v>
          </cell>
          <cell r="K3277">
            <v>11.5</v>
          </cell>
          <cell r="L3277">
            <v>8.5</v>
          </cell>
          <cell r="M3277">
            <v>0.57499999999999996</v>
          </cell>
          <cell r="N3277" t="str">
            <v>-</v>
          </cell>
          <cell r="O3277" t="str">
            <v>-</v>
          </cell>
          <cell r="P3277" t="str">
            <v>-</v>
          </cell>
          <cell r="Q3277" t="str">
            <v>JMG</v>
          </cell>
          <cell r="R3277" t="str">
            <v>-</v>
          </cell>
          <cell r="S3277" t="str">
            <v>-</v>
          </cell>
          <cell r="T3277" t="str">
            <v>-</v>
          </cell>
          <cell r="U3277">
            <v>43763</v>
          </cell>
          <cell r="V3277">
            <v>43777</v>
          </cell>
          <cell r="W3277">
            <v>43777</v>
          </cell>
          <cell r="X3277">
            <v>13</v>
          </cell>
          <cell r="Y3277">
            <v>43777</v>
          </cell>
          <cell r="Z3277">
            <v>0</v>
          </cell>
        </row>
        <row r="3278">
          <cell r="C3278">
            <v>5446</v>
          </cell>
          <cell r="D3278" t="str">
            <v>SITEL</v>
          </cell>
          <cell r="E3278">
            <v>2019</v>
          </cell>
          <cell r="F3278" t="str">
            <v>TA</v>
          </cell>
          <cell r="G3278" t="str">
            <v>30 x RTU CAP32-45 v2.5</v>
          </cell>
          <cell r="H3278" t="str">
            <v>OF5415</v>
          </cell>
          <cell r="I3278"/>
          <cell r="J3278">
            <v>20</v>
          </cell>
          <cell r="K3278">
            <v>17.579999999999998</v>
          </cell>
          <cell r="L3278">
            <v>2.4200000000000017</v>
          </cell>
          <cell r="M3278">
            <v>0.87899999999999989</v>
          </cell>
          <cell r="N3278" t="str">
            <v>-</v>
          </cell>
          <cell r="O3278" t="str">
            <v>-</v>
          </cell>
          <cell r="P3278" t="str">
            <v>EMM</v>
          </cell>
          <cell r="Q3278" t="str">
            <v>-</v>
          </cell>
          <cell r="R3278" t="str">
            <v>-</v>
          </cell>
          <cell r="S3278" t="str">
            <v>-</v>
          </cell>
          <cell r="T3278" t="str">
            <v>-</v>
          </cell>
          <cell r="U3278">
            <v>43767</v>
          </cell>
          <cell r="V3278">
            <v>43860</v>
          </cell>
          <cell r="W3278">
            <v>43860</v>
          </cell>
          <cell r="X3278">
            <v>91</v>
          </cell>
          <cell r="Y3278">
            <v>43851</v>
          </cell>
          <cell r="Z3278">
            <v>-9</v>
          </cell>
        </row>
        <row r="3279">
          <cell r="C3279">
            <v>5447</v>
          </cell>
          <cell r="D3279" t="str">
            <v>SITEL</v>
          </cell>
          <cell r="E3279">
            <v>2019</v>
          </cell>
          <cell r="F3279" t="str">
            <v>TA</v>
          </cell>
          <cell r="G3279" t="str">
            <v>30 x PLACA CES-48 CAP32 v2.5</v>
          </cell>
          <cell r="H3279" t="str">
            <v>OF5446</v>
          </cell>
          <cell r="I3279"/>
          <cell r="J3279">
            <v>15</v>
          </cell>
          <cell r="K3279">
            <v>10.5</v>
          </cell>
          <cell r="L3279">
            <v>4.5</v>
          </cell>
          <cell r="M3279">
            <v>0.7</v>
          </cell>
          <cell r="N3279" t="str">
            <v>-</v>
          </cell>
          <cell r="O3279" t="str">
            <v>-</v>
          </cell>
          <cell r="P3279" t="str">
            <v>EMM</v>
          </cell>
          <cell r="Q3279" t="str">
            <v>-</v>
          </cell>
          <cell r="R3279" t="str">
            <v>-</v>
          </cell>
          <cell r="S3279" t="str">
            <v>-</v>
          </cell>
          <cell r="T3279" t="str">
            <v>-</v>
          </cell>
          <cell r="U3279">
            <v>43767</v>
          </cell>
          <cell r="V3279">
            <v>43860</v>
          </cell>
          <cell r="W3279">
            <v>43860</v>
          </cell>
          <cell r="X3279">
            <v>91</v>
          </cell>
          <cell r="Y3279">
            <v>43851</v>
          </cell>
          <cell r="Z3279">
            <v>-9</v>
          </cell>
        </row>
        <row r="3280">
          <cell r="C3280"/>
          <cell r="D3280"/>
          <cell r="E3280"/>
          <cell r="F3280"/>
          <cell r="G3280"/>
          <cell r="H3280"/>
          <cell r="I3280"/>
          <cell r="J3280">
            <v>237.5</v>
          </cell>
          <cell r="K3280">
            <v>283.12</v>
          </cell>
          <cell r="L3280">
            <v>-45.620000000000005</v>
          </cell>
          <cell r="M3280"/>
          <cell r="N3280"/>
          <cell r="O3280"/>
          <cell r="P3280"/>
          <cell r="Q3280"/>
          <cell r="R3280"/>
          <cell r="S3280"/>
          <cell r="T3280"/>
          <cell r="U3280"/>
          <cell r="V3280"/>
          <cell r="W3280"/>
          <cell r="X3280"/>
          <cell r="Y3280"/>
          <cell r="Z3280">
            <v>159</v>
          </cell>
        </row>
        <row r="3281">
          <cell r="M3281"/>
          <cell r="N3281"/>
          <cell r="O3281"/>
          <cell r="P3281"/>
          <cell r="Q3281"/>
          <cell r="R3281"/>
          <cell r="S3281"/>
          <cell r="T3281"/>
          <cell r="U3281"/>
          <cell r="V3281"/>
          <cell r="W3281"/>
          <cell r="X3281"/>
          <cell r="Y3281"/>
          <cell r="Z3281"/>
        </row>
        <row r="3282">
          <cell r="D3282"/>
          <cell r="E3282"/>
          <cell r="F3282"/>
          <cell r="G3282"/>
          <cell r="H3282"/>
          <cell r="I3282"/>
          <cell r="J3282"/>
          <cell r="K3282"/>
          <cell r="M3282"/>
          <cell r="N3282"/>
          <cell r="O3282"/>
          <cell r="P3282"/>
          <cell r="Q3282"/>
          <cell r="R3282"/>
          <cell r="S3282"/>
          <cell r="T3282"/>
          <cell r="U3282"/>
          <cell r="V3282"/>
          <cell r="W3282"/>
          <cell r="X3282"/>
          <cell r="Y3282"/>
          <cell r="Z3282"/>
        </row>
        <row r="3283">
          <cell r="D3283"/>
          <cell r="E3283"/>
          <cell r="F3283"/>
          <cell r="G3283"/>
          <cell r="H3283"/>
          <cell r="I3283"/>
          <cell r="J3283"/>
          <cell r="K3283"/>
          <cell r="M3283"/>
          <cell r="N3283" t="str">
            <v>APROVISIONAMENTS</v>
          </cell>
          <cell r="O3283" t="str">
            <v>ADMINISTRACIO</v>
          </cell>
          <cell r="P3283" t="str">
            <v>OPERACIONS</v>
          </cell>
          <cell r="Q3283" t="str">
            <v>IMPLEMENTACIO</v>
          </cell>
          <cell r="R3283" t="str">
            <v>DESENVOLUPAMENT</v>
          </cell>
          <cell r="S3283" t="str">
            <v>COMERCIAL</v>
          </cell>
          <cell r="T3283" t="str">
            <v>CONSUL.TELCOMUNIC.</v>
          </cell>
          <cell r="U3283"/>
          <cell r="V3283"/>
          <cell r="W3283"/>
          <cell r="X3283"/>
          <cell r="Y3283"/>
          <cell r="Z3283"/>
        </row>
        <row r="3284">
          <cell r="M3284"/>
          <cell r="N3284"/>
          <cell r="O3284"/>
          <cell r="P3284"/>
          <cell r="Q3284"/>
          <cell r="R3284"/>
          <cell r="S3284"/>
          <cell r="T3284"/>
          <cell r="U3284"/>
          <cell r="V3284"/>
          <cell r="W3284"/>
          <cell r="X3284"/>
          <cell r="Y3284"/>
          <cell r="Z3284"/>
        </row>
        <row r="3285">
          <cell r="M3285"/>
          <cell r="N3285"/>
          <cell r="O3285"/>
          <cell r="P3285"/>
          <cell r="Q3285"/>
          <cell r="R3285"/>
          <cell r="S3285"/>
          <cell r="T3285"/>
          <cell r="U3285"/>
          <cell r="V3285"/>
          <cell r="W3285"/>
          <cell r="X3285"/>
          <cell r="Y3285"/>
          <cell r="Z3285"/>
        </row>
        <row r="3286">
          <cell r="M3286"/>
          <cell r="N3286"/>
          <cell r="O3286"/>
          <cell r="P3286"/>
          <cell r="Q3286"/>
          <cell r="R3286"/>
          <cell r="S3286"/>
          <cell r="T3286"/>
          <cell r="U3286"/>
          <cell r="V3286"/>
          <cell r="W3286"/>
          <cell r="X3286"/>
          <cell r="Y3286"/>
          <cell r="Z3286"/>
        </row>
        <row r="3287">
          <cell r="E3287"/>
          <cell r="F3287"/>
          <cell r="G3287"/>
          <cell r="H3287"/>
          <cell r="I3287"/>
          <cell r="J3287"/>
          <cell r="K3287"/>
          <cell r="L3287"/>
          <cell r="M3287"/>
          <cell r="N3287"/>
          <cell r="O3287"/>
          <cell r="P3287"/>
          <cell r="Q3287"/>
          <cell r="R3287"/>
          <cell r="S3287"/>
          <cell r="T3287"/>
          <cell r="U3287"/>
          <cell r="V3287"/>
          <cell r="W3287"/>
          <cell r="X3287"/>
          <cell r="Y3287"/>
          <cell r="Z3287"/>
        </row>
        <row r="3288">
          <cell r="E3288" t="str">
            <v>Projectes (EXTERNS) en curs 2.019</v>
          </cell>
          <cell r="F3288"/>
          <cell r="G3288"/>
          <cell r="H3288"/>
          <cell r="I3288"/>
          <cell r="J3288"/>
          <cell r="K3288"/>
          <cell r="L3288"/>
          <cell r="M3288"/>
          <cell r="N3288"/>
          <cell r="O3288"/>
          <cell r="P3288"/>
          <cell r="Q3288"/>
          <cell r="R3288"/>
          <cell r="S3288"/>
          <cell r="T3288"/>
          <cell r="U3288"/>
          <cell r="V3288"/>
          <cell r="W3288"/>
          <cell r="X3288"/>
          <cell r="Y3288"/>
          <cell r="Z3288"/>
        </row>
        <row r="3289">
          <cell r="M3289"/>
          <cell r="N3289"/>
          <cell r="O3289"/>
          <cell r="P3289"/>
          <cell r="Q3289"/>
          <cell r="R3289"/>
          <cell r="S3289"/>
          <cell r="T3289"/>
          <cell r="U3289"/>
          <cell r="V3289"/>
          <cell r="W3289"/>
          <cell r="X3289"/>
          <cell r="Y3289"/>
          <cell r="Z3289"/>
        </row>
        <row r="3290">
          <cell r="C3290"/>
          <cell r="D3290"/>
          <cell r="E3290"/>
          <cell r="F3290"/>
          <cell r="G3290"/>
          <cell r="H3290"/>
          <cell r="I3290"/>
          <cell r="J3290"/>
          <cell r="K3290"/>
          <cell r="L3290"/>
          <cell r="M3290"/>
          <cell r="N3290"/>
          <cell r="O3290"/>
          <cell r="P3290"/>
          <cell r="Q3290"/>
          <cell r="R3290"/>
          <cell r="S3290"/>
          <cell r="T3290"/>
          <cell r="U3290"/>
          <cell r="V3290"/>
          <cell r="W3290"/>
          <cell r="X3290"/>
          <cell r="Y3290"/>
          <cell r="Z3290"/>
        </row>
        <row r="3291">
          <cell r="C3291" t="str">
            <v>OF</v>
          </cell>
          <cell r="D3291" t="str">
            <v>CLIENT</v>
          </cell>
          <cell r="E3291" t="str">
            <v>ANY</v>
          </cell>
          <cell r="F3291" t="str">
            <v>STATUS</v>
          </cell>
          <cell r="G3291" t="str">
            <v>PROJECTE</v>
          </cell>
          <cell r="H3291" t="str">
            <v>TIPUS OF o DEPENDENCIA</v>
          </cell>
          <cell r="I3291"/>
          <cell r="J3291" t="str">
            <v>PREV</v>
          </cell>
          <cell r="K3291" t="str">
            <v>TOTAL</v>
          </cell>
          <cell r="L3291" t="str">
            <v>DESV</v>
          </cell>
          <cell r="M3291" t="str">
            <v>AVANÇ</v>
          </cell>
          <cell r="N3291" t="str">
            <v>DPT. IMPLICATS</v>
          </cell>
          <cell r="O3291"/>
          <cell r="P3291"/>
          <cell r="Q3291"/>
          <cell r="R3291"/>
          <cell r="S3291"/>
          <cell r="T3291"/>
          <cell r="U3291" t="str">
            <v>DATA</v>
          </cell>
          <cell r="V3291" t="str">
            <v>DATA</v>
          </cell>
          <cell r="W3291" t="str">
            <v>DATA</v>
          </cell>
          <cell r="X3291" t="str">
            <v>DURADA</v>
          </cell>
          <cell r="Y3291" t="str">
            <v>DATA</v>
          </cell>
          <cell r="Z3291" t="str">
            <v>DESVIAC.</v>
          </cell>
        </row>
        <row r="3292">
          <cell r="C3292"/>
          <cell r="D3292"/>
          <cell r="E3292"/>
          <cell r="F3292"/>
          <cell r="G3292"/>
          <cell r="H3292"/>
          <cell r="I3292"/>
          <cell r="J3292"/>
          <cell r="K3292" t="str">
            <v>REAL</v>
          </cell>
          <cell r="L3292"/>
          <cell r="M3292"/>
          <cell r="N3292"/>
          <cell r="O3292"/>
          <cell r="P3292"/>
          <cell r="Q3292"/>
          <cell r="R3292"/>
          <cell r="S3292"/>
          <cell r="T3292"/>
          <cell r="U3292" t="str">
            <v>INICI</v>
          </cell>
          <cell r="V3292" t="str">
            <v>ENTREGA</v>
          </cell>
          <cell r="W3292" t="str">
            <v>REVISADA</v>
          </cell>
          <cell r="X3292"/>
          <cell r="Y3292" t="str">
            <v>ACCEP.</v>
          </cell>
          <cell r="Z3292"/>
        </row>
        <row r="3293">
          <cell r="C3293"/>
          <cell r="D3293"/>
          <cell r="E3293"/>
          <cell r="F3293"/>
          <cell r="G3293"/>
          <cell r="H3293"/>
          <cell r="I3293"/>
          <cell r="J3293"/>
          <cell r="K3293"/>
          <cell r="L3293"/>
          <cell r="M3293"/>
          <cell r="N3293"/>
          <cell r="O3293"/>
          <cell r="P3293"/>
          <cell r="Q3293"/>
          <cell r="R3293"/>
          <cell r="S3293"/>
          <cell r="T3293"/>
          <cell r="U3293"/>
          <cell r="V3293"/>
          <cell r="W3293"/>
          <cell r="X3293"/>
          <cell r="Y3293"/>
          <cell r="Z3293"/>
        </row>
        <row r="3294">
          <cell r="C3294">
            <v>5448</v>
          </cell>
          <cell r="D3294" t="str">
            <v>SITEL</v>
          </cell>
          <cell r="E3294">
            <v>2019</v>
          </cell>
          <cell r="F3294" t="str">
            <v>TA</v>
          </cell>
          <cell r="G3294" t="str">
            <v>30 x PLACA CES CAP32 Generica v2.5</v>
          </cell>
          <cell r="H3294" t="str">
            <v>OF5446</v>
          </cell>
          <cell r="I3294"/>
          <cell r="J3294">
            <v>2</v>
          </cell>
          <cell r="K3294">
            <v>1.17</v>
          </cell>
          <cell r="L3294">
            <v>0.83000000000000007</v>
          </cell>
          <cell r="M3294">
            <v>0.58499999999999996</v>
          </cell>
          <cell r="N3294" t="str">
            <v>-</v>
          </cell>
          <cell r="O3294" t="str">
            <v>-</v>
          </cell>
          <cell r="P3294" t="str">
            <v>EMM</v>
          </cell>
          <cell r="Q3294" t="str">
            <v>-</v>
          </cell>
          <cell r="R3294" t="str">
            <v>-</v>
          </cell>
          <cell r="S3294" t="str">
            <v>-</v>
          </cell>
          <cell r="T3294" t="str">
            <v>-</v>
          </cell>
          <cell r="U3294">
            <v>43767</v>
          </cell>
          <cell r="V3294">
            <v>43860</v>
          </cell>
          <cell r="W3294">
            <v>43860</v>
          </cell>
          <cell r="X3294">
            <v>91</v>
          </cell>
          <cell r="Y3294">
            <v>43851</v>
          </cell>
          <cell r="Z3294">
            <v>-9</v>
          </cell>
        </row>
        <row r="3295">
          <cell r="C3295">
            <v>5449</v>
          </cell>
          <cell r="D3295" t="str">
            <v>SITEL</v>
          </cell>
          <cell r="E3295">
            <v>2019</v>
          </cell>
          <cell r="F3295" t="str">
            <v>TA</v>
          </cell>
          <cell r="G3295" t="str">
            <v>30 x PLACA EE CAP32 v2.1</v>
          </cell>
          <cell r="H3295" t="str">
            <v>OF5446</v>
          </cell>
          <cell r="I3295"/>
          <cell r="J3295">
            <v>4</v>
          </cell>
          <cell r="K3295">
            <v>6.5</v>
          </cell>
          <cell r="L3295">
            <v>-2.5</v>
          </cell>
          <cell r="M3295">
            <v>1.625</v>
          </cell>
          <cell r="N3295" t="str">
            <v>-</v>
          </cell>
          <cell r="O3295" t="str">
            <v>-</v>
          </cell>
          <cell r="P3295" t="str">
            <v>EMM</v>
          </cell>
          <cell r="Q3295" t="str">
            <v>-</v>
          </cell>
          <cell r="R3295" t="str">
            <v>-</v>
          </cell>
          <cell r="S3295" t="str">
            <v>-</v>
          </cell>
          <cell r="T3295" t="str">
            <v>-</v>
          </cell>
          <cell r="U3295">
            <v>43767</v>
          </cell>
          <cell r="V3295">
            <v>43860</v>
          </cell>
          <cell r="W3295">
            <v>43860</v>
          </cell>
          <cell r="X3295">
            <v>91</v>
          </cell>
          <cell r="Y3295">
            <v>43851</v>
          </cell>
          <cell r="Z3295">
            <v>-9</v>
          </cell>
        </row>
        <row r="3296">
          <cell r="C3296">
            <v>5450</v>
          </cell>
          <cell r="D3296" t="str">
            <v>SITEL</v>
          </cell>
          <cell r="E3296">
            <v>2019</v>
          </cell>
          <cell r="F3296" t="str">
            <v>TA</v>
          </cell>
          <cell r="G3296" t="str">
            <v>30 x PLACA FRONT END EE CAP32 v2.1</v>
          </cell>
          <cell r="H3296" t="str">
            <v>OF5446</v>
          </cell>
          <cell r="I3296"/>
          <cell r="J3296">
            <v>2</v>
          </cell>
          <cell r="K3296">
            <v>5</v>
          </cell>
          <cell r="L3296">
            <v>-3</v>
          </cell>
          <cell r="M3296">
            <v>2.5</v>
          </cell>
          <cell r="N3296" t="str">
            <v>-</v>
          </cell>
          <cell r="O3296" t="str">
            <v>-</v>
          </cell>
          <cell r="P3296" t="str">
            <v>EMM</v>
          </cell>
          <cell r="Q3296" t="str">
            <v>-</v>
          </cell>
          <cell r="R3296" t="str">
            <v>-</v>
          </cell>
          <cell r="S3296" t="str">
            <v>-</v>
          </cell>
          <cell r="T3296" t="str">
            <v>-</v>
          </cell>
          <cell r="U3296">
            <v>43767</v>
          </cell>
          <cell r="V3296">
            <v>43860</v>
          </cell>
          <cell r="W3296">
            <v>43860</v>
          </cell>
          <cell r="X3296">
            <v>91</v>
          </cell>
          <cell r="Y3296">
            <v>43851</v>
          </cell>
          <cell r="Z3296">
            <v>-9</v>
          </cell>
        </row>
        <row r="3297">
          <cell r="C3297">
            <v>5451</v>
          </cell>
          <cell r="D3297" t="str">
            <v>SITEL</v>
          </cell>
          <cell r="E3297">
            <v>2019</v>
          </cell>
          <cell r="F3297" t="str">
            <v>TA</v>
          </cell>
          <cell r="G3297" t="str">
            <v>30 x PLACA FRONT END CES CAP32 v1.2</v>
          </cell>
          <cell r="H3297" t="str">
            <v>OF5446</v>
          </cell>
          <cell r="I3297"/>
          <cell r="J3297">
            <v>3</v>
          </cell>
          <cell r="K3297">
            <v>2.08</v>
          </cell>
          <cell r="L3297">
            <v>0.91999999999999993</v>
          </cell>
          <cell r="M3297">
            <v>0.69333333333333336</v>
          </cell>
          <cell r="N3297" t="str">
            <v>-</v>
          </cell>
          <cell r="O3297" t="str">
            <v>-</v>
          </cell>
          <cell r="P3297" t="str">
            <v>EMM</v>
          </cell>
          <cell r="Q3297" t="str">
            <v>-</v>
          </cell>
          <cell r="R3297" t="str">
            <v>-</v>
          </cell>
          <cell r="S3297" t="str">
            <v>-</v>
          </cell>
          <cell r="T3297" t="str">
            <v>-</v>
          </cell>
          <cell r="U3297">
            <v>43767</v>
          </cell>
          <cell r="V3297">
            <v>43860</v>
          </cell>
          <cell r="W3297">
            <v>43860</v>
          </cell>
          <cell r="X3297">
            <v>91</v>
          </cell>
          <cell r="Y3297">
            <v>43851</v>
          </cell>
          <cell r="Z3297">
            <v>-9</v>
          </cell>
        </row>
        <row r="3298">
          <cell r="C3298">
            <v>5452</v>
          </cell>
          <cell r="D3298" t="str">
            <v>EOSPIT</v>
          </cell>
          <cell r="E3298">
            <v>2019</v>
          </cell>
          <cell r="F3298" t="str">
            <v>TA</v>
          </cell>
          <cell r="G3298" t="str">
            <v>Reparacio CAP32-48 N/S 308-2018 (EOSA)</v>
          </cell>
          <cell r="H3298" t="str">
            <v>IND</v>
          </cell>
          <cell r="I3298"/>
          <cell r="J3298">
            <v>1</v>
          </cell>
          <cell r="K3298">
            <v>1.8</v>
          </cell>
          <cell r="L3298">
            <v>-0.8</v>
          </cell>
          <cell r="M3298">
            <v>1.8</v>
          </cell>
          <cell r="N3298" t="str">
            <v>-</v>
          </cell>
          <cell r="O3298" t="str">
            <v>-</v>
          </cell>
          <cell r="P3298" t="str">
            <v>EMM</v>
          </cell>
          <cell r="Q3298" t="str">
            <v>-</v>
          </cell>
          <cell r="R3298" t="str">
            <v>-</v>
          </cell>
          <cell r="S3298" t="str">
            <v>-</v>
          </cell>
          <cell r="T3298" t="str">
            <v>-</v>
          </cell>
          <cell r="U3298">
            <v>43761</v>
          </cell>
          <cell r="V3298">
            <v>43769</v>
          </cell>
          <cell r="W3298">
            <v>43769</v>
          </cell>
          <cell r="X3298">
            <v>8</v>
          </cell>
          <cell r="Y3298">
            <v>43769</v>
          </cell>
          <cell r="Z3298">
            <v>0</v>
          </cell>
        </row>
        <row r="3299">
          <cell r="C3299">
            <v>5453</v>
          </cell>
          <cell r="D3299" t="str">
            <v>ORMAZA</v>
          </cell>
          <cell r="E3299">
            <v>2019</v>
          </cell>
          <cell r="F3299" t="str">
            <v>TA</v>
          </cell>
          <cell r="G3299" t="str">
            <v>RTU CT-XXX PEUSA v1.0</v>
          </cell>
          <cell r="H3299" t="str">
            <v>IND</v>
          </cell>
          <cell r="I3299"/>
          <cell r="J3299">
            <v>3</v>
          </cell>
          <cell r="K3299">
            <v>3.25</v>
          </cell>
          <cell r="L3299">
            <v>-0.25</v>
          </cell>
          <cell r="M3299">
            <v>1.0833333333333333</v>
          </cell>
          <cell r="N3299" t="str">
            <v>-</v>
          </cell>
          <cell r="O3299" t="str">
            <v>-</v>
          </cell>
          <cell r="P3299" t="str">
            <v>EMM</v>
          </cell>
          <cell r="Q3299" t="str">
            <v>-</v>
          </cell>
          <cell r="R3299" t="str">
            <v>-</v>
          </cell>
          <cell r="S3299" t="str">
            <v>-</v>
          </cell>
          <cell r="T3299" t="str">
            <v>-</v>
          </cell>
          <cell r="U3299">
            <v>43769</v>
          </cell>
          <cell r="V3299">
            <v>43769</v>
          </cell>
          <cell r="W3299">
            <v>43769</v>
          </cell>
          <cell r="X3299">
            <v>0</v>
          </cell>
          <cell r="Y3299">
            <v>43769</v>
          </cell>
          <cell r="Z3299">
            <v>0</v>
          </cell>
        </row>
        <row r="3300">
          <cell r="C3300">
            <v>5454</v>
          </cell>
          <cell r="D3300" t="str">
            <v>ORMAZA</v>
          </cell>
          <cell r="E3300">
            <v>2019</v>
          </cell>
          <cell r="F3300" t="str">
            <v>TA</v>
          </cell>
          <cell r="G3300" t="str">
            <v>RTU CT DEPURADORA CADI v1.0</v>
          </cell>
          <cell r="H3300" t="str">
            <v>IND</v>
          </cell>
          <cell r="I3300"/>
          <cell r="J3300">
            <v>3</v>
          </cell>
          <cell r="K3300">
            <v>3.25</v>
          </cell>
          <cell r="L3300">
            <v>-0.25</v>
          </cell>
          <cell r="M3300">
            <v>1.0833333333333333</v>
          </cell>
          <cell r="N3300" t="str">
            <v>-</v>
          </cell>
          <cell r="O3300" t="str">
            <v>-</v>
          </cell>
          <cell r="P3300" t="str">
            <v>EMM</v>
          </cell>
          <cell r="Q3300" t="str">
            <v>-</v>
          </cell>
          <cell r="R3300" t="str">
            <v>-</v>
          </cell>
          <cell r="S3300" t="str">
            <v>-</v>
          </cell>
          <cell r="T3300" t="str">
            <v>-</v>
          </cell>
          <cell r="U3300">
            <v>43769</v>
          </cell>
          <cell r="V3300">
            <v>43769</v>
          </cell>
          <cell r="W3300">
            <v>43769</v>
          </cell>
          <cell r="X3300">
            <v>0</v>
          </cell>
          <cell r="Y3300">
            <v>43769</v>
          </cell>
          <cell r="Z3300">
            <v>0</v>
          </cell>
        </row>
        <row r="3301">
          <cell r="C3301">
            <v>5455</v>
          </cell>
          <cell r="D3301" t="str">
            <v>EOSPIT</v>
          </cell>
          <cell r="E3301">
            <v>2019</v>
          </cell>
          <cell r="F3301" t="str">
            <v>TA</v>
          </cell>
          <cell r="G3301" t="str">
            <v>Reparacio CAP32-48 N/S 51-2017 (EOSA)</v>
          </cell>
          <cell r="H3301" t="str">
            <v>IND</v>
          </cell>
          <cell r="I3301"/>
          <cell r="J3301">
            <v>1</v>
          </cell>
          <cell r="K3301">
            <v>1.37</v>
          </cell>
          <cell r="L3301">
            <v>-0.37000000000000011</v>
          </cell>
          <cell r="M3301">
            <v>1.37</v>
          </cell>
          <cell r="N3301" t="str">
            <v>-</v>
          </cell>
          <cell r="O3301" t="str">
            <v>-</v>
          </cell>
          <cell r="P3301" t="str">
            <v>EMM</v>
          </cell>
          <cell r="Q3301" t="str">
            <v>-</v>
          </cell>
          <cell r="R3301" t="str">
            <v>-</v>
          </cell>
          <cell r="S3301" t="str">
            <v>-</v>
          </cell>
          <cell r="T3301" t="str">
            <v>-</v>
          </cell>
          <cell r="U3301">
            <v>43761</v>
          </cell>
          <cell r="V3301">
            <v>43769</v>
          </cell>
          <cell r="W3301">
            <v>43769</v>
          </cell>
          <cell r="X3301">
            <v>8</v>
          </cell>
          <cell r="Y3301">
            <v>43769</v>
          </cell>
          <cell r="Z3301">
            <v>0</v>
          </cell>
        </row>
        <row r="3302">
          <cell r="C3302">
            <v>5456</v>
          </cell>
          <cell r="D3302" t="str">
            <v>ELECON</v>
          </cell>
          <cell r="E3302">
            <v>2019</v>
          </cell>
          <cell r="F3302" t="str">
            <v>TA</v>
          </cell>
          <cell r="G3302" t="str">
            <v>2 x Reciclat CAP32-125 a CAP32-48</v>
          </cell>
          <cell r="H3302" t="str">
            <v>IND</v>
          </cell>
          <cell r="I3302"/>
          <cell r="J3302">
            <v>2.5</v>
          </cell>
          <cell r="K3302">
            <v>4.08</v>
          </cell>
          <cell r="L3302">
            <v>-1.58</v>
          </cell>
          <cell r="M3302">
            <v>1.6320000000000001</v>
          </cell>
          <cell r="N3302" t="str">
            <v>-</v>
          </cell>
          <cell r="O3302" t="str">
            <v>-</v>
          </cell>
          <cell r="P3302" t="str">
            <v>EMM</v>
          </cell>
          <cell r="Q3302" t="str">
            <v>-</v>
          </cell>
          <cell r="R3302" t="str">
            <v>-</v>
          </cell>
          <cell r="S3302" t="str">
            <v>-</v>
          </cell>
          <cell r="T3302" t="str">
            <v>-</v>
          </cell>
          <cell r="U3302">
            <v>43769</v>
          </cell>
          <cell r="V3302">
            <v>43773</v>
          </cell>
          <cell r="W3302">
            <v>43773</v>
          </cell>
          <cell r="X3302">
            <v>4</v>
          </cell>
          <cell r="Y3302">
            <v>43777</v>
          </cell>
          <cell r="Z3302">
            <v>4</v>
          </cell>
        </row>
        <row r="3303">
          <cell r="C3303">
            <v>5457</v>
          </cell>
          <cell r="D3303" t="str">
            <v>SITEL</v>
          </cell>
          <cell r="E3303">
            <v>2019</v>
          </cell>
          <cell r="F3303" t="str">
            <v>TA</v>
          </cell>
          <cell r="G3303" t="str">
            <v>2 x Manguera COM CAP32/PRX - GPRS 4SIP</v>
          </cell>
          <cell r="H3303" t="str">
            <v>OF5453</v>
          </cell>
          <cell r="I3303">
            <v>4</v>
          </cell>
          <cell r="J3303">
            <v>0.5</v>
          </cell>
          <cell r="K3303">
            <v>0.49</v>
          </cell>
          <cell r="L3303">
            <v>1.0000000000000009E-2</v>
          </cell>
          <cell r="M3303">
            <v>0.98</v>
          </cell>
          <cell r="N3303" t="str">
            <v>-</v>
          </cell>
          <cell r="O3303" t="str">
            <v>-</v>
          </cell>
          <cell r="P3303" t="str">
            <v>EMM</v>
          </cell>
          <cell r="Q3303" t="str">
            <v>-</v>
          </cell>
          <cell r="R3303" t="str">
            <v>-</v>
          </cell>
          <cell r="S3303" t="str">
            <v>-</v>
          </cell>
          <cell r="T3303" t="str">
            <v>-</v>
          </cell>
          <cell r="U3303">
            <v>43769</v>
          </cell>
          <cell r="V3303">
            <v>43769</v>
          </cell>
          <cell r="W3303">
            <v>43769</v>
          </cell>
          <cell r="X3303">
            <v>0</v>
          </cell>
          <cell r="Y3303">
            <v>43769</v>
          </cell>
          <cell r="Z3303">
            <v>0</v>
          </cell>
        </row>
        <row r="3304">
          <cell r="C3304">
            <v>5458</v>
          </cell>
          <cell r="D3304" t="str">
            <v>EYPESA</v>
          </cell>
          <cell r="E3304">
            <v>2019</v>
          </cell>
          <cell r="F3304" t="str">
            <v>TA</v>
          </cell>
          <cell r="G3304" t="str">
            <v>Reparacio ACCOM-FC</v>
          </cell>
          <cell r="H3304" t="str">
            <v>IND</v>
          </cell>
          <cell r="I3304">
            <v>4</v>
          </cell>
          <cell r="J3304">
            <v>1</v>
          </cell>
          <cell r="K3304">
            <v>1</v>
          </cell>
          <cell r="L3304">
            <v>0</v>
          </cell>
          <cell r="M3304">
            <v>1</v>
          </cell>
          <cell r="N3304" t="str">
            <v>-</v>
          </cell>
          <cell r="O3304" t="str">
            <v>-</v>
          </cell>
          <cell r="P3304" t="str">
            <v>EMM</v>
          </cell>
          <cell r="Q3304" t="str">
            <v>-</v>
          </cell>
          <cell r="R3304" t="str">
            <v>-</v>
          </cell>
          <cell r="S3304" t="str">
            <v>-</v>
          </cell>
          <cell r="T3304" t="str">
            <v>-</v>
          </cell>
          <cell r="U3304">
            <v>43774</v>
          </cell>
          <cell r="V3304">
            <v>43774</v>
          </cell>
          <cell r="W3304">
            <v>43774</v>
          </cell>
          <cell r="X3304">
            <v>0</v>
          </cell>
          <cell r="Y3304">
            <v>43774</v>
          </cell>
          <cell r="Z3304">
            <v>0</v>
          </cell>
        </row>
        <row r="3305">
          <cell r="C3305">
            <v>5459</v>
          </cell>
          <cell r="D3305" t="str">
            <v>LERSA</v>
          </cell>
          <cell r="E3305">
            <v>2019</v>
          </cell>
          <cell r="F3305" t="str">
            <v>TA</v>
          </cell>
          <cell r="G3305" t="str">
            <v>Inst. i PEM RTU CT-008 v1.0</v>
          </cell>
          <cell r="H3305" t="str">
            <v>IND</v>
          </cell>
          <cell r="I3305">
            <v>6</v>
          </cell>
          <cell r="J3305">
            <v>9.15</v>
          </cell>
          <cell r="K3305">
            <v>7.97</v>
          </cell>
          <cell r="L3305">
            <v>1.1800000000000006</v>
          </cell>
          <cell r="M3305">
            <v>0.87103825136612012</v>
          </cell>
          <cell r="N3305" t="str">
            <v>-</v>
          </cell>
          <cell r="O3305" t="str">
            <v>-</v>
          </cell>
          <cell r="P3305" t="str">
            <v>-</v>
          </cell>
          <cell r="Q3305" t="str">
            <v>JMG</v>
          </cell>
          <cell r="R3305" t="str">
            <v>-</v>
          </cell>
          <cell r="S3305" t="str">
            <v>-</v>
          </cell>
          <cell r="T3305" t="str">
            <v>-</v>
          </cell>
          <cell r="U3305">
            <v>43773</v>
          </cell>
          <cell r="V3305">
            <v>44012</v>
          </cell>
          <cell r="W3305">
            <v>44012</v>
          </cell>
          <cell r="X3305">
            <v>236</v>
          </cell>
          <cell r="Y3305">
            <v>43803</v>
          </cell>
          <cell r="Z3305">
            <v>-206</v>
          </cell>
        </row>
        <row r="3306">
          <cell r="C3306">
            <v>5460</v>
          </cell>
          <cell r="D3306" t="str">
            <v>LERSA</v>
          </cell>
          <cell r="E3306">
            <v>2019</v>
          </cell>
          <cell r="F3306" t="str">
            <v>TA</v>
          </cell>
          <cell r="G3306" t="str">
            <v>Inst. i PEM RTU CT-036 v1.0</v>
          </cell>
          <cell r="H3306" t="str">
            <v>IND</v>
          </cell>
          <cell r="I3306">
            <v>6</v>
          </cell>
          <cell r="J3306">
            <v>8.15</v>
          </cell>
          <cell r="K3306">
            <v>6</v>
          </cell>
          <cell r="L3306">
            <v>2.1500000000000004</v>
          </cell>
          <cell r="M3306">
            <v>0.73619631901840488</v>
          </cell>
          <cell r="N3306" t="str">
            <v>-</v>
          </cell>
          <cell r="O3306" t="str">
            <v>-</v>
          </cell>
          <cell r="P3306" t="str">
            <v>-</v>
          </cell>
          <cell r="Q3306" t="str">
            <v>JMG</v>
          </cell>
          <cell r="R3306" t="str">
            <v>-</v>
          </cell>
          <cell r="S3306" t="str">
            <v>-</v>
          </cell>
          <cell r="T3306" t="str">
            <v>-</v>
          </cell>
          <cell r="U3306">
            <v>43773</v>
          </cell>
          <cell r="V3306">
            <v>44012</v>
          </cell>
          <cell r="W3306">
            <v>44012</v>
          </cell>
          <cell r="X3306">
            <v>236</v>
          </cell>
          <cell r="Y3306">
            <v>43803</v>
          </cell>
          <cell r="Z3306">
            <v>-206</v>
          </cell>
        </row>
        <row r="3307">
          <cell r="C3307">
            <v>5461</v>
          </cell>
          <cell r="D3307" t="str">
            <v>LERSA</v>
          </cell>
          <cell r="E3307">
            <v>2019</v>
          </cell>
          <cell r="F3307" t="str">
            <v>TA</v>
          </cell>
          <cell r="G3307" t="str">
            <v>Inst. i PEM RTU CT-049 v1.0</v>
          </cell>
          <cell r="H3307" t="str">
            <v>IND</v>
          </cell>
          <cell r="I3307"/>
          <cell r="J3307">
            <v>12.75</v>
          </cell>
          <cell r="K3307">
            <v>11.5</v>
          </cell>
          <cell r="L3307">
            <v>1.25</v>
          </cell>
          <cell r="M3307">
            <v>0.90196078431372551</v>
          </cell>
          <cell r="N3307" t="str">
            <v>-</v>
          </cell>
          <cell r="O3307" t="str">
            <v>-</v>
          </cell>
          <cell r="P3307" t="str">
            <v>-</v>
          </cell>
          <cell r="Q3307" t="str">
            <v>JMG</v>
          </cell>
          <cell r="R3307" t="str">
            <v>-</v>
          </cell>
          <cell r="S3307" t="str">
            <v>-</v>
          </cell>
          <cell r="T3307" t="str">
            <v>-</v>
          </cell>
          <cell r="U3307">
            <v>43773</v>
          </cell>
          <cell r="V3307">
            <v>44012</v>
          </cell>
          <cell r="W3307">
            <v>44012</v>
          </cell>
          <cell r="X3307">
            <v>236</v>
          </cell>
          <cell r="Y3307">
            <v>43808</v>
          </cell>
          <cell r="Z3307">
            <v>-201</v>
          </cell>
        </row>
        <row r="3308">
          <cell r="C3308">
            <v>5462</v>
          </cell>
          <cell r="D3308" t="str">
            <v>LERSA</v>
          </cell>
          <cell r="E3308">
            <v>2019</v>
          </cell>
          <cell r="F3308" t="str">
            <v>TA</v>
          </cell>
          <cell r="G3308" t="str">
            <v>Inst. i PEM RTU CT-065 v1.0</v>
          </cell>
          <cell r="H3308" t="str">
            <v>IND</v>
          </cell>
          <cell r="I3308"/>
          <cell r="J3308">
            <v>12</v>
          </cell>
          <cell r="K3308">
            <v>9.08</v>
          </cell>
          <cell r="L3308">
            <v>2.92</v>
          </cell>
          <cell r="M3308">
            <v>0.75666666666666671</v>
          </cell>
          <cell r="N3308" t="str">
            <v>-</v>
          </cell>
          <cell r="O3308" t="str">
            <v>-</v>
          </cell>
          <cell r="P3308" t="str">
            <v>-</v>
          </cell>
          <cell r="Q3308" t="str">
            <v>JMG</v>
          </cell>
          <cell r="R3308" t="str">
            <v>-</v>
          </cell>
          <cell r="S3308" t="str">
            <v>-</v>
          </cell>
          <cell r="T3308" t="str">
            <v>-</v>
          </cell>
          <cell r="U3308">
            <v>43773</v>
          </cell>
          <cell r="V3308">
            <v>44012</v>
          </cell>
          <cell r="W3308">
            <v>44012</v>
          </cell>
          <cell r="X3308">
            <v>236</v>
          </cell>
          <cell r="Y3308">
            <v>43819</v>
          </cell>
          <cell r="Z3308">
            <v>-190</v>
          </cell>
        </row>
        <row r="3309">
          <cell r="C3309">
            <v>5463</v>
          </cell>
          <cell r="D3309" t="str">
            <v>ELEBER</v>
          </cell>
          <cell r="E3309">
            <v>2019</v>
          </cell>
          <cell r="F3309" t="str">
            <v>TA</v>
          </cell>
          <cell r="G3309" t="str">
            <v>Reaparacio RTU CAP32-48 N/S 355-2019 CT IGLESIA</v>
          </cell>
          <cell r="H3309" t="str">
            <v>IND</v>
          </cell>
          <cell r="I3309"/>
          <cell r="J3309">
            <v>1.5</v>
          </cell>
          <cell r="K3309">
            <v>1.25</v>
          </cell>
          <cell r="L3309">
            <v>0.25</v>
          </cell>
          <cell r="M3309">
            <v>0.83333333333333337</v>
          </cell>
          <cell r="N3309" t="str">
            <v>-</v>
          </cell>
          <cell r="O3309" t="str">
            <v>-</v>
          </cell>
          <cell r="P3309" t="str">
            <v>EMM</v>
          </cell>
          <cell r="Q3309" t="str">
            <v>-</v>
          </cell>
          <cell r="R3309" t="str">
            <v>-</v>
          </cell>
          <cell r="S3309" t="str">
            <v>-</v>
          </cell>
          <cell r="T3309" t="str">
            <v>-</v>
          </cell>
          <cell r="U3309">
            <v>43773</v>
          </cell>
          <cell r="V3309">
            <v>43774</v>
          </cell>
          <cell r="W3309">
            <v>43774</v>
          </cell>
          <cell r="X3309">
            <v>1</v>
          </cell>
          <cell r="Y3309">
            <v>43774</v>
          </cell>
          <cell r="Z3309">
            <v>0</v>
          </cell>
        </row>
        <row r="3310">
          <cell r="C3310">
            <v>5464</v>
          </cell>
          <cell r="D3310" t="str">
            <v>LERSA</v>
          </cell>
          <cell r="E3310">
            <v>2019</v>
          </cell>
          <cell r="F3310" t="str">
            <v>TA</v>
          </cell>
          <cell r="G3310" t="str">
            <v>Inst. i PEM RTU CT-059 v1.0</v>
          </cell>
          <cell r="H3310" t="str">
            <v>IND</v>
          </cell>
          <cell r="I3310"/>
          <cell r="J3310">
            <v>12.75</v>
          </cell>
          <cell r="K3310">
            <v>8.25</v>
          </cell>
          <cell r="L3310">
            <v>4.5</v>
          </cell>
          <cell r="M3310">
            <v>0.6470588235294118</v>
          </cell>
          <cell r="N3310" t="str">
            <v>-</v>
          </cell>
          <cell r="O3310" t="str">
            <v>-</v>
          </cell>
          <cell r="P3310" t="str">
            <v>-</v>
          </cell>
          <cell r="Q3310" t="str">
            <v>JMG</v>
          </cell>
          <cell r="R3310" t="str">
            <v>-</v>
          </cell>
          <cell r="S3310" t="str">
            <v>-</v>
          </cell>
          <cell r="T3310" t="str">
            <v>-</v>
          </cell>
          <cell r="U3310">
            <v>43773</v>
          </cell>
          <cell r="V3310">
            <v>44012</v>
          </cell>
          <cell r="W3310">
            <v>44012</v>
          </cell>
          <cell r="X3310">
            <v>236</v>
          </cell>
          <cell r="Y3310">
            <v>43819</v>
          </cell>
          <cell r="Z3310">
            <v>-190</v>
          </cell>
        </row>
        <row r="3311">
          <cell r="C3311">
            <v>5465</v>
          </cell>
          <cell r="D3311" t="str">
            <v>LERSA</v>
          </cell>
          <cell r="E3311">
            <v>2019</v>
          </cell>
          <cell r="F3311" t="str">
            <v>TA</v>
          </cell>
          <cell r="G3311" t="str">
            <v>Inst. i PEM RTU CT-QUEROLA v1.0</v>
          </cell>
          <cell r="H3311" t="str">
            <v>IND</v>
          </cell>
          <cell r="I3311"/>
          <cell r="J3311">
            <v>13.5</v>
          </cell>
          <cell r="K3311">
            <v>12</v>
          </cell>
          <cell r="L3311">
            <v>1.5</v>
          </cell>
          <cell r="M3311">
            <v>0.88888888888888884</v>
          </cell>
          <cell r="N3311" t="str">
            <v>-</v>
          </cell>
          <cell r="O3311" t="str">
            <v>-</v>
          </cell>
          <cell r="P3311" t="str">
            <v>-</v>
          </cell>
          <cell r="Q3311" t="str">
            <v>JMG</v>
          </cell>
          <cell r="R3311" t="str">
            <v>-</v>
          </cell>
          <cell r="S3311" t="str">
            <v>-</v>
          </cell>
          <cell r="T3311" t="str">
            <v>-</v>
          </cell>
          <cell r="U3311">
            <v>43773</v>
          </cell>
          <cell r="V3311">
            <v>44012</v>
          </cell>
          <cell r="W3311">
            <v>44012</v>
          </cell>
          <cell r="X3311">
            <v>236</v>
          </cell>
          <cell r="Y3311">
            <v>43986</v>
          </cell>
          <cell r="Z3311">
            <v>-26</v>
          </cell>
        </row>
        <row r="3312">
          <cell r="C3312">
            <v>5466</v>
          </cell>
          <cell r="D3312" t="str">
            <v>LERSA</v>
          </cell>
          <cell r="E3312">
            <v>2019</v>
          </cell>
          <cell r="F3312" t="str">
            <v>OB</v>
          </cell>
          <cell r="G3312" t="str">
            <v>Inst. i PEM RTU PM6-LERSA v1.0</v>
          </cell>
          <cell r="H3312" t="str">
            <v>IND</v>
          </cell>
          <cell r="I3312"/>
          <cell r="J3312">
            <v>13.5</v>
          </cell>
          <cell r="K3312">
            <v>0</v>
          </cell>
          <cell r="L3312">
            <v>13.5</v>
          </cell>
          <cell r="M3312">
            <v>0</v>
          </cell>
          <cell r="N3312" t="str">
            <v>-</v>
          </cell>
          <cell r="O3312" t="str">
            <v>-</v>
          </cell>
          <cell r="P3312" t="str">
            <v>-</v>
          </cell>
          <cell r="Q3312" t="str">
            <v>JMG</v>
          </cell>
          <cell r="R3312" t="str">
            <v>-</v>
          </cell>
          <cell r="S3312" t="str">
            <v>-</v>
          </cell>
          <cell r="T3312" t="str">
            <v>-</v>
          </cell>
          <cell r="U3312">
            <v>43773</v>
          </cell>
          <cell r="V3312">
            <v>44012</v>
          </cell>
          <cell r="W3312">
            <v>44012</v>
          </cell>
          <cell r="X3312">
            <v>236</v>
          </cell>
          <cell r="Y3312"/>
          <cell r="Z3312" t="str">
            <v/>
          </cell>
        </row>
        <row r="3313">
          <cell r="C3313">
            <v>5467</v>
          </cell>
          <cell r="D3313" t="str">
            <v>SITEL</v>
          </cell>
          <cell r="E3313">
            <v>2019</v>
          </cell>
          <cell r="F3313" t="str">
            <v>TA</v>
          </cell>
          <cell r="G3313" t="str">
            <v>2 x Manguera COM CAP32/PRX - GPRS</v>
          </cell>
          <cell r="H3313" t="str">
            <v>OF5462</v>
          </cell>
          <cell r="I3313"/>
          <cell r="J3313">
            <v>0.5</v>
          </cell>
          <cell r="K3313">
            <v>0.75</v>
          </cell>
          <cell r="L3313">
            <v>-0.25</v>
          </cell>
          <cell r="M3313">
            <v>1.5</v>
          </cell>
          <cell r="N3313" t="str">
            <v>-</v>
          </cell>
          <cell r="O3313" t="str">
            <v>-</v>
          </cell>
          <cell r="P3313" t="str">
            <v>EMM</v>
          </cell>
          <cell r="Q3313" t="str">
            <v>-</v>
          </cell>
          <cell r="R3313" t="str">
            <v>-</v>
          </cell>
          <cell r="S3313" t="str">
            <v>-</v>
          </cell>
          <cell r="T3313" t="str">
            <v>-</v>
          </cell>
          <cell r="U3313">
            <v>43773</v>
          </cell>
          <cell r="V3313">
            <v>43797</v>
          </cell>
          <cell r="W3313">
            <v>43797</v>
          </cell>
          <cell r="X3313">
            <v>24</v>
          </cell>
          <cell r="Y3313">
            <v>43797</v>
          </cell>
          <cell r="Z3313">
            <v>0</v>
          </cell>
        </row>
        <row r="3314">
          <cell r="C3314">
            <v>5468</v>
          </cell>
          <cell r="D3314" t="str">
            <v>ELECON</v>
          </cell>
          <cell r="E3314">
            <v>2019</v>
          </cell>
          <cell r="F3314" t="str">
            <v>TA</v>
          </cell>
          <cell r="G3314" t="str">
            <v>10 x M8SD v2.0</v>
          </cell>
          <cell r="H3314" t="str">
            <v>PPAL</v>
          </cell>
          <cell r="I3314"/>
          <cell r="J3314">
            <v>6</v>
          </cell>
          <cell r="K3314">
            <v>5.75</v>
          </cell>
          <cell r="L3314">
            <v>0.25</v>
          </cell>
          <cell r="M3314">
            <v>0.95833333333333337</v>
          </cell>
          <cell r="N3314" t="str">
            <v>-</v>
          </cell>
          <cell r="O3314" t="str">
            <v>-</v>
          </cell>
          <cell r="P3314" t="str">
            <v>EMM</v>
          </cell>
          <cell r="Q3314" t="str">
            <v>-</v>
          </cell>
          <cell r="R3314" t="str">
            <v>-</v>
          </cell>
          <cell r="S3314" t="str">
            <v>-</v>
          </cell>
          <cell r="T3314" t="str">
            <v>-</v>
          </cell>
          <cell r="U3314">
            <v>43777</v>
          </cell>
          <cell r="V3314">
            <v>43784</v>
          </cell>
          <cell r="W3314">
            <v>43784</v>
          </cell>
          <cell r="X3314">
            <v>7</v>
          </cell>
          <cell r="Y3314">
            <v>43796</v>
          </cell>
          <cell r="Z3314">
            <v>12</v>
          </cell>
        </row>
        <row r="3315">
          <cell r="C3315">
            <v>5469</v>
          </cell>
          <cell r="D3315" t="str">
            <v>ELECON</v>
          </cell>
          <cell r="E3315">
            <v>2019</v>
          </cell>
          <cell r="F3315" t="str">
            <v>TA</v>
          </cell>
          <cell r="G3315" t="str">
            <v>4 x 50cm FLAT-CABLE CAP-EXT</v>
          </cell>
          <cell r="H3315" t="str">
            <v>OF5468</v>
          </cell>
          <cell r="I3315"/>
          <cell r="J3315">
            <v>1</v>
          </cell>
          <cell r="K3315">
            <v>0.42</v>
          </cell>
          <cell r="L3315">
            <v>0.58000000000000007</v>
          </cell>
          <cell r="M3315">
            <v>0.42</v>
          </cell>
          <cell r="N3315" t="str">
            <v>-</v>
          </cell>
          <cell r="O3315" t="str">
            <v>-</v>
          </cell>
          <cell r="P3315" t="str">
            <v>EMM</v>
          </cell>
          <cell r="Q3315" t="str">
            <v>-</v>
          </cell>
          <cell r="R3315" t="str">
            <v>-</v>
          </cell>
          <cell r="S3315" t="str">
            <v>-</v>
          </cell>
          <cell r="T3315" t="str">
            <v>-</v>
          </cell>
          <cell r="U3315">
            <v>43777</v>
          </cell>
          <cell r="V3315">
            <v>43784</v>
          </cell>
          <cell r="W3315">
            <v>43784</v>
          </cell>
          <cell r="X3315">
            <v>7</v>
          </cell>
          <cell r="Y3315">
            <v>43780</v>
          </cell>
          <cell r="Z3315">
            <v>-4</v>
          </cell>
        </row>
        <row r="3316">
          <cell r="C3316">
            <v>5470</v>
          </cell>
          <cell r="D3316" t="str">
            <v>CIAELE</v>
          </cell>
          <cell r="E3316">
            <v>2019</v>
          </cell>
          <cell r="F3316" t="str">
            <v>TA</v>
          </cell>
          <cell r="G3316" t="str">
            <v>Re.Instal.lacio CC SCADA TEDIS.Net CiA. ELECTRIFICACION v1.0</v>
          </cell>
          <cell r="H3316" t="str">
            <v>IND</v>
          </cell>
          <cell r="I3316"/>
          <cell r="J3316">
            <v>5</v>
          </cell>
          <cell r="K3316">
            <v>4</v>
          </cell>
          <cell r="L3316">
            <v>1</v>
          </cell>
          <cell r="M3316">
            <v>0.8</v>
          </cell>
          <cell r="N3316" t="str">
            <v>-</v>
          </cell>
          <cell r="O3316" t="str">
            <v>-</v>
          </cell>
          <cell r="P3316" t="str">
            <v>-</v>
          </cell>
          <cell r="Q3316" t="str">
            <v>JMG</v>
          </cell>
          <cell r="R3316" t="str">
            <v>-</v>
          </cell>
          <cell r="S3316" t="str">
            <v>-</v>
          </cell>
          <cell r="T3316" t="str">
            <v>-</v>
          </cell>
          <cell r="U3316">
            <v>43777</v>
          </cell>
          <cell r="V3316">
            <v>43791</v>
          </cell>
          <cell r="W3316">
            <v>43791</v>
          </cell>
          <cell r="X3316">
            <v>14</v>
          </cell>
          <cell r="Y3316">
            <v>43780</v>
          </cell>
          <cell r="Z3316">
            <v>-11</v>
          </cell>
        </row>
        <row r="3317">
          <cell r="C3317">
            <v>5471</v>
          </cell>
          <cell r="D3317" t="str">
            <v>PEUSA</v>
          </cell>
          <cell r="E3317">
            <v>2019</v>
          </cell>
          <cell r="F3317" t="str">
            <v>TA</v>
          </cell>
          <cell r="G3317" t="str">
            <v>Reparacio CAP32-48 N/S 482-2017</v>
          </cell>
          <cell r="H3317" t="str">
            <v>IND</v>
          </cell>
          <cell r="I3317"/>
          <cell r="J3317">
            <v>2</v>
          </cell>
          <cell r="K3317">
            <v>2</v>
          </cell>
          <cell r="L3317">
            <v>0</v>
          </cell>
          <cell r="M3317">
            <v>1</v>
          </cell>
          <cell r="N3317" t="str">
            <v>-</v>
          </cell>
          <cell r="O3317" t="str">
            <v>-</v>
          </cell>
          <cell r="P3317" t="str">
            <v>EMM</v>
          </cell>
          <cell r="Q3317" t="str">
            <v>-</v>
          </cell>
          <cell r="R3317" t="str">
            <v>-</v>
          </cell>
          <cell r="S3317" t="str">
            <v>-</v>
          </cell>
          <cell r="T3317" t="str">
            <v>-</v>
          </cell>
          <cell r="U3317">
            <v>43780</v>
          </cell>
          <cell r="V3317">
            <v>43780</v>
          </cell>
          <cell r="W3317">
            <v>43780</v>
          </cell>
          <cell r="X3317">
            <v>0</v>
          </cell>
          <cell r="Y3317">
            <v>43780</v>
          </cell>
          <cell r="Z3317">
            <v>0</v>
          </cell>
        </row>
        <row r="3318">
          <cell r="C3318">
            <v>5472</v>
          </cell>
          <cell r="D3318" t="str">
            <v>EMSA</v>
          </cell>
          <cell r="E3318">
            <v>2019</v>
          </cell>
          <cell r="F3318" t="str">
            <v>TA</v>
          </cell>
          <cell r="G3318" t="str">
            <v>CC SCADA TEDIS.Net EMSA v3.9</v>
          </cell>
          <cell r="H3318" t="str">
            <v>IND</v>
          </cell>
          <cell r="I3318"/>
          <cell r="J3318">
            <v>12.5</v>
          </cell>
          <cell r="K3318">
            <v>11.5</v>
          </cell>
          <cell r="L3318">
            <v>1</v>
          </cell>
          <cell r="M3318">
            <v>0.92</v>
          </cell>
          <cell r="N3318" t="str">
            <v>-</v>
          </cell>
          <cell r="O3318" t="str">
            <v>-</v>
          </cell>
          <cell r="P3318" t="str">
            <v>-</v>
          </cell>
          <cell r="Q3318" t="str">
            <v>JMG</v>
          </cell>
          <cell r="R3318" t="str">
            <v>-</v>
          </cell>
          <cell r="S3318" t="str">
            <v>-</v>
          </cell>
          <cell r="T3318" t="str">
            <v>-</v>
          </cell>
          <cell r="U3318">
            <v>43780</v>
          </cell>
          <cell r="V3318">
            <v>43808</v>
          </cell>
          <cell r="W3318">
            <v>43808</v>
          </cell>
          <cell r="X3318">
            <v>28</v>
          </cell>
          <cell r="Y3318">
            <v>43816</v>
          </cell>
          <cell r="Z3318">
            <v>8</v>
          </cell>
        </row>
        <row r="3319">
          <cell r="C3319">
            <v>5473</v>
          </cell>
          <cell r="D3319" t="str">
            <v>EMSA</v>
          </cell>
          <cell r="E3319">
            <v>2019</v>
          </cell>
          <cell r="F3319" t="str">
            <v>TA</v>
          </cell>
          <cell r="G3319" t="str">
            <v>CC SCADA TEDIS.Net EMSA v3.10</v>
          </cell>
          <cell r="H3319" t="str">
            <v>IND</v>
          </cell>
          <cell r="I3319"/>
          <cell r="J3319">
            <v>7.5</v>
          </cell>
          <cell r="K3319">
            <v>4</v>
          </cell>
          <cell r="L3319">
            <v>3.5</v>
          </cell>
          <cell r="M3319">
            <v>0.53333333333333333</v>
          </cell>
          <cell r="N3319" t="str">
            <v>-</v>
          </cell>
          <cell r="O3319" t="str">
            <v>-</v>
          </cell>
          <cell r="P3319" t="str">
            <v>-</v>
          </cell>
          <cell r="Q3319" t="str">
            <v>JMG</v>
          </cell>
          <cell r="R3319" t="str">
            <v>-</v>
          </cell>
          <cell r="S3319" t="str">
            <v>-</v>
          </cell>
          <cell r="T3319" t="str">
            <v>-</v>
          </cell>
          <cell r="U3319">
            <v>43780</v>
          </cell>
          <cell r="V3319">
            <v>43808</v>
          </cell>
          <cell r="W3319">
            <v>43808</v>
          </cell>
          <cell r="X3319">
            <v>28</v>
          </cell>
          <cell r="Y3319">
            <v>43844</v>
          </cell>
          <cell r="Z3319">
            <v>35</v>
          </cell>
        </row>
        <row r="3320">
          <cell r="C3320">
            <v>5474</v>
          </cell>
          <cell r="D3320" t="str">
            <v>EYPESA</v>
          </cell>
          <cell r="E3320">
            <v>2019</v>
          </cell>
          <cell r="F3320" t="str">
            <v>TA</v>
          </cell>
          <cell r="G3320" t="str">
            <v>Reparacio MCI-125 N/S 2k10-1436</v>
          </cell>
          <cell r="H3320" t="str">
            <v>IND</v>
          </cell>
          <cell r="I3320"/>
          <cell r="J3320">
            <v>2.5</v>
          </cell>
          <cell r="K3320">
            <v>2.5</v>
          </cell>
          <cell r="L3320">
            <v>0</v>
          </cell>
          <cell r="M3320">
            <v>1</v>
          </cell>
          <cell r="N3320" t="str">
            <v>-</v>
          </cell>
          <cell r="O3320" t="str">
            <v>-</v>
          </cell>
          <cell r="P3320" t="str">
            <v>EMM</v>
          </cell>
          <cell r="Q3320" t="str">
            <v>-</v>
          </cell>
          <cell r="R3320" t="str">
            <v>-</v>
          </cell>
          <cell r="S3320" t="str">
            <v>-</v>
          </cell>
          <cell r="T3320" t="str">
            <v>-</v>
          </cell>
          <cell r="U3320">
            <v>43775</v>
          </cell>
          <cell r="V3320">
            <v>43781</v>
          </cell>
          <cell r="W3320">
            <v>43781</v>
          </cell>
          <cell r="X3320">
            <v>6</v>
          </cell>
          <cell r="Y3320">
            <v>43781</v>
          </cell>
          <cell r="Z3320">
            <v>0</v>
          </cell>
        </row>
        <row r="3321">
          <cell r="C3321">
            <v>5475</v>
          </cell>
          <cell r="D3321" t="str">
            <v>EYPESA</v>
          </cell>
          <cell r="E3321">
            <v>2019</v>
          </cell>
          <cell r="F3321" t="str">
            <v>TA</v>
          </cell>
          <cell r="G3321" t="str">
            <v>Reparacio MCE-125 N/S 9908-796</v>
          </cell>
          <cell r="H3321" t="str">
            <v>IND</v>
          </cell>
          <cell r="I3321"/>
          <cell r="J3321">
            <v>2.5</v>
          </cell>
          <cell r="K3321">
            <v>1.25</v>
          </cell>
          <cell r="L3321">
            <v>1.25</v>
          </cell>
          <cell r="M3321">
            <v>0.5</v>
          </cell>
          <cell r="N3321" t="str">
            <v>-</v>
          </cell>
          <cell r="O3321" t="str">
            <v>-</v>
          </cell>
          <cell r="P3321" t="str">
            <v>EMM</v>
          </cell>
          <cell r="Q3321" t="str">
            <v>-</v>
          </cell>
          <cell r="R3321" t="str">
            <v>-</v>
          </cell>
          <cell r="S3321" t="str">
            <v>-</v>
          </cell>
          <cell r="T3321" t="str">
            <v>-</v>
          </cell>
          <cell r="U3321">
            <v>43781</v>
          </cell>
          <cell r="V3321">
            <v>43781</v>
          </cell>
          <cell r="W3321">
            <v>43781</v>
          </cell>
          <cell r="X3321">
            <v>0</v>
          </cell>
          <cell r="Y3321">
            <v>43781</v>
          </cell>
          <cell r="Z3321">
            <v>0</v>
          </cell>
        </row>
        <row r="3322">
          <cell r="C3322">
            <v>5476</v>
          </cell>
          <cell r="D3322" t="str">
            <v>EYPESA</v>
          </cell>
          <cell r="E3322">
            <v>2019</v>
          </cell>
          <cell r="F3322" t="str">
            <v>TA</v>
          </cell>
          <cell r="G3322" t="str">
            <v>Reparacio MCI-125 N/S 2002-949</v>
          </cell>
          <cell r="H3322" t="str">
            <v>IND</v>
          </cell>
          <cell r="I3322"/>
          <cell r="J3322">
            <v>2.5</v>
          </cell>
          <cell r="K3322">
            <v>3</v>
          </cell>
          <cell r="L3322">
            <v>-0.5</v>
          </cell>
          <cell r="M3322">
            <v>1.2</v>
          </cell>
          <cell r="N3322" t="str">
            <v>-</v>
          </cell>
          <cell r="O3322" t="str">
            <v>-</v>
          </cell>
          <cell r="P3322" t="str">
            <v>EMM</v>
          </cell>
          <cell r="Q3322" t="str">
            <v>-</v>
          </cell>
          <cell r="R3322" t="str">
            <v>-</v>
          </cell>
          <cell r="S3322" t="str">
            <v>-</v>
          </cell>
          <cell r="T3322" t="str">
            <v>-</v>
          </cell>
          <cell r="U3322">
            <v>43781</v>
          </cell>
          <cell r="V3322">
            <v>43782</v>
          </cell>
          <cell r="W3322">
            <v>43782</v>
          </cell>
          <cell r="X3322">
            <v>1</v>
          </cell>
          <cell r="Y3322">
            <v>43782</v>
          </cell>
          <cell r="Z3322">
            <v>0</v>
          </cell>
        </row>
        <row r="3323">
          <cell r="C3323"/>
          <cell r="D3323"/>
          <cell r="E3323"/>
          <cell r="F3323"/>
          <cell r="G3323"/>
          <cell r="H3323"/>
          <cell r="I3323"/>
          <cell r="J3323">
            <v>148.30000000000001</v>
          </cell>
          <cell r="K3323">
            <v>121.21000000000001</v>
          </cell>
          <cell r="L3323">
            <v>27.090000000000003</v>
          </cell>
          <cell r="M3323"/>
          <cell r="N3323"/>
          <cell r="O3323"/>
          <cell r="P3323"/>
          <cell r="Q3323"/>
          <cell r="R3323"/>
          <cell r="S3323"/>
          <cell r="T3323"/>
          <cell r="U3323"/>
          <cell r="V3323"/>
          <cell r="W3323"/>
          <cell r="X3323"/>
          <cell r="Y3323"/>
          <cell r="Z3323">
            <v>-1011</v>
          </cell>
        </row>
        <row r="3324">
          <cell r="M3324"/>
          <cell r="N3324"/>
          <cell r="O3324"/>
          <cell r="P3324"/>
          <cell r="Q3324"/>
          <cell r="R3324"/>
          <cell r="S3324"/>
          <cell r="T3324"/>
          <cell r="U3324"/>
          <cell r="V3324"/>
          <cell r="W3324"/>
          <cell r="X3324"/>
          <cell r="Y3324"/>
          <cell r="Z3324"/>
        </row>
        <row r="3325">
          <cell r="D3325"/>
          <cell r="E3325"/>
          <cell r="F3325"/>
          <cell r="G3325"/>
          <cell r="H3325"/>
          <cell r="I3325"/>
          <cell r="J3325"/>
          <cell r="K3325"/>
          <cell r="M3325"/>
          <cell r="N3325"/>
          <cell r="O3325"/>
          <cell r="P3325"/>
          <cell r="Q3325"/>
          <cell r="R3325"/>
          <cell r="S3325"/>
          <cell r="T3325"/>
          <cell r="U3325"/>
          <cell r="V3325"/>
          <cell r="W3325"/>
          <cell r="X3325"/>
          <cell r="Y3325"/>
          <cell r="Z3325"/>
        </row>
        <row r="3326">
          <cell r="D3326"/>
          <cell r="E3326"/>
          <cell r="F3326"/>
          <cell r="G3326"/>
          <cell r="H3326"/>
          <cell r="I3326"/>
          <cell r="J3326"/>
          <cell r="K3326"/>
          <cell r="M3326"/>
          <cell r="N3326" t="str">
            <v>APROVISIONAMENTS</v>
          </cell>
          <cell r="O3326" t="str">
            <v>ADMINISTRACIO</v>
          </cell>
          <cell r="P3326" t="str">
            <v>OPERACIONS</v>
          </cell>
          <cell r="Q3326" t="str">
            <v>IMPLEMENTACIO</v>
          </cell>
          <cell r="R3326" t="str">
            <v>DESENVOLUPAMENT</v>
          </cell>
          <cell r="S3326" t="str">
            <v>COMERCIAL</v>
          </cell>
          <cell r="T3326" t="str">
            <v>CONSUL.TELCOMUNIC.</v>
          </cell>
          <cell r="U3326"/>
          <cell r="V3326"/>
          <cell r="W3326"/>
          <cell r="X3326"/>
          <cell r="Y3326"/>
          <cell r="Z3326"/>
        </row>
        <row r="3327">
          <cell r="M3327"/>
          <cell r="N3327"/>
          <cell r="O3327"/>
          <cell r="P3327"/>
          <cell r="Q3327"/>
          <cell r="R3327"/>
          <cell r="S3327"/>
          <cell r="T3327"/>
          <cell r="U3327"/>
          <cell r="V3327"/>
          <cell r="W3327"/>
          <cell r="X3327"/>
          <cell r="Y3327"/>
          <cell r="Z3327"/>
        </row>
        <row r="3328">
          <cell r="M3328"/>
          <cell r="N3328"/>
          <cell r="O3328"/>
          <cell r="P3328"/>
          <cell r="Q3328"/>
          <cell r="R3328"/>
          <cell r="S3328"/>
          <cell r="T3328"/>
          <cell r="U3328"/>
          <cell r="V3328"/>
          <cell r="W3328"/>
          <cell r="X3328"/>
          <cell r="Y3328"/>
          <cell r="Z3328"/>
        </row>
        <row r="3329">
          <cell r="M3329"/>
          <cell r="N3329"/>
          <cell r="O3329"/>
          <cell r="P3329"/>
          <cell r="Q3329"/>
          <cell r="R3329"/>
          <cell r="S3329"/>
          <cell r="T3329"/>
          <cell r="U3329"/>
          <cell r="V3329"/>
          <cell r="W3329"/>
          <cell r="X3329"/>
          <cell r="Y3329"/>
          <cell r="Z3329"/>
        </row>
        <row r="3330">
          <cell r="E3330"/>
          <cell r="F3330"/>
          <cell r="G3330"/>
          <cell r="H3330"/>
          <cell r="I3330"/>
          <cell r="J3330"/>
          <cell r="K3330"/>
          <cell r="L3330"/>
          <cell r="M3330"/>
          <cell r="N3330"/>
          <cell r="O3330"/>
          <cell r="P3330"/>
          <cell r="Q3330"/>
          <cell r="R3330"/>
          <cell r="S3330"/>
          <cell r="T3330"/>
          <cell r="U3330"/>
          <cell r="V3330"/>
          <cell r="W3330"/>
          <cell r="X3330"/>
          <cell r="Y3330"/>
          <cell r="Z3330"/>
        </row>
        <row r="3331">
          <cell r="E3331" t="str">
            <v>Projectes (EXTERNS) en curs 2.019</v>
          </cell>
          <cell r="F3331"/>
          <cell r="G3331"/>
          <cell r="H3331"/>
          <cell r="I3331"/>
          <cell r="J3331"/>
          <cell r="K3331"/>
          <cell r="L3331"/>
          <cell r="M3331"/>
          <cell r="N3331"/>
          <cell r="O3331"/>
          <cell r="P3331"/>
          <cell r="Q3331"/>
          <cell r="R3331"/>
          <cell r="S3331"/>
          <cell r="T3331"/>
          <cell r="U3331"/>
          <cell r="V3331"/>
          <cell r="W3331"/>
          <cell r="X3331"/>
          <cell r="Y3331"/>
          <cell r="Z3331"/>
        </row>
        <row r="3332">
          <cell r="M3332"/>
          <cell r="N3332"/>
          <cell r="O3332"/>
          <cell r="P3332"/>
          <cell r="Q3332"/>
          <cell r="R3332"/>
          <cell r="S3332"/>
          <cell r="T3332"/>
          <cell r="U3332"/>
          <cell r="V3332"/>
          <cell r="W3332"/>
          <cell r="X3332"/>
          <cell r="Y3332"/>
          <cell r="Z3332"/>
        </row>
        <row r="3333">
          <cell r="C3333"/>
          <cell r="D3333"/>
          <cell r="E3333"/>
          <cell r="F3333"/>
          <cell r="G3333"/>
          <cell r="H3333"/>
          <cell r="I3333"/>
          <cell r="J3333"/>
          <cell r="K3333"/>
          <cell r="L3333"/>
          <cell r="M3333"/>
          <cell r="N3333"/>
          <cell r="O3333"/>
          <cell r="P3333"/>
          <cell r="Q3333"/>
          <cell r="R3333"/>
          <cell r="S3333"/>
          <cell r="T3333"/>
          <cell r="U3333"/>
          <cell r="V3333"/>
          <cell r="W3333"/>
          <cell r="X3333"/>
          <cell r="Y3333"/>
          <cell r="Z3333"/>
        </row>
        <row r="3334">
          <cell r="C3334" t="str">
            <v>OF</v>
          </cell>
          <cell r="D3334" t="str">
            <v>CLIENT</v>
          </cell>
          <cell r="E3334" t="str">
            <v>ANY</v>
          </cell>
          <cell r="F3334" t="str">
            <v>STATUS</v>
          </cell>
          <cell r="G3334" t="str">
            <v>PROJECTE</v>
          </cell>
          <cell r="H3334" t="str">
            <v>TIPUS OF o DEPENDENCIA</v>
          </cell>
          <cell r="I3334"/>
          <cell r="J3334" t="str">
            <v>PREV</v>
          </cell>
          <cell r="K3334" t="str">
            <v>TOTAL</v>
          </cell>
          <cell r="L3334" t="str">
            <v>DESV</v>
          </cell>
          <cell r="M3334" t="str">
            <v>AVANÇ</v>
          </cell>
          <cell r="N3334" t="str">
            <v>DPT. IMPLICATS</v>
          </cell>
          <cell r="O3334"/>
          <cell r="P3334"/>
          <cell r="Q3334"/>
          <cell r="R3334"/>
          <cell r="S3334"/>
          <cell r="T3334"/>
          <cell r="U3334" t="str">
            <v>DATA</v>
          </cell>
          <cell r="V3334" t="str">
            <v>DATA</v>
          </cell>
          <cell r="W3334" t="str">
            <v>DATA</v>
          </cell>
          <cell r="X3334" t="str">
            <v>DURADA</v>
          </cell>
          <cell r="Y3334" t="str">
            <v>DATA</v>
          </cell>
          <cell r="Z3334" t="str">
            <v>DESVIAC.</v>
          </cell>
        </row>
        <row r="3335">
          <cell r="C3335"/>
          <cell r="D3335"/>
          <cell r="E3335"/>
          <cell r="F3335"/>
          <cell r="G3335"/>
          <cell r="H3335"/>
          <cell r="I3335"/>
          <cell r="J3335"/>
          <cell r="K3335" t="str">
            <v>REAL</v>
          </cell>
          <cell r="L3335"/>
          <cell r="M3335"/>
          <cell r="N3335"/>
          <cell r="O3335"/>
          <cell r="P3335"/>
          <cell r="Q3335"/>
          <cell r="R3335"/>
          <cell r="S3335"/>
          <cell r="T3335"/>
          <cell r="U3335" t="str">
            <v>INICI</v>
          </cell>
          <cell r="V3335" t="str">
            <v>ENTREGA</v>
          </cell>
          <cell r="W3335" t="str">
            <v>REVISADA</v>
          </cell>
          <cell r="X3335"/>
          <cell r="Y3335" t="str">
            <v>ACCEP.</v>
          </cell>
          <cell r="Z3335"/>
        </row>
        <row r="3336">
          <cell r="C3336"/>
          <cell r="D3336"/>
          <cell r="E3336"/>
          <cell r="F3336"/>
          <cell r="G3336"/>
          <cell r="H3336"/>
          <cell r="I3336"/>
          <cell r="J3336"/>
          <cell r="K3336"/>
          <cell r="L3336"/>
          <cell r="M3336"/>
          <cell r="N3336"/>
          <cell r="O3336"/>
          <cell r="P3336"/>
          <cell r="Q3336"/>
          <cell r="R3336"/>
          <cell r="S3336"/>
          <cell r="T3336"/>
          <cell r="U3336"/>
          <cell r="V3336"/>
          <cell r="W3336"/>
          <cell r="X3336"/>
          <cell r="Y3336"/>
          <cell r="Z3336"/>
        </row>
        <row r="3337">
          <cell r="C3337">
            <v>5477</v>
          </cell>
          <cell r="D3337" t="str">
            <v>CARBAY</v>
          </cell>
          <cell r="E3337">
            <v>2019</v>
          </cell>
          <cell r="F3337" t="str">
            <v>TA</v>
          </cell>
          <cell r="G3337" t="str">
            <v>Reparacio CAP32-48 N/S 313-2018</v>
          </cell>
          <cell r="H3337" t="str">
            <v>IND</v>
          </cell>
          <cell r="I3337"/>
          <cell r="J3337">
            <v>2.25</v>
          </cell>
          <cell r="K3337">
            <v>7.92</v>
          </cell>
          <cell r="L3337">
            <v>-5.67</v>
          </cell>
          <cell r="M3337">
            <v>3.52</v>
          </cell>
          <cell r="N3337" t="str">
            <v>-</v>
          </cell>
          <cell r="O3337" t="str">
            <v>-</v>
          </cell>
          <cell r="P3337" t="str">
            <v>EMM</v>
          </cell>
          <cell r="Q3337" t="str">
            <v>-</v>
          </cell>
          <cell r="R3337" t="str">
            <v>-</v>
          </cell>
          <cell r="S3337" t="str">
            <v>-</v>
          </cell>
          <cell r="T3337" t="str">
            <v>-</v>
          </cell>
          <cell r="U3337">
            <v>43783</v>
          </cell>
          <cell r="V3337">
            <v>43789</v>
          </cell>
          <cell r="W3337">
            <v>43789</v>
          </cell>
          <cell r="X3337">
            <v>6</v>
          </cell>
          <cell r="Y3337">
            <v>43847</v>
          </cell>
          <cell r="Z3337">
            <v>57</v>
          </cell>
        </row>
        <row r="3338">
          <cell r="C3338">
            <v>5478</v>
          </cell>
          <cell r="D3338" t="str">
            <v>CARBAY</v>
          </cell>
          <cell r="E3338">
            <v>2019</v>
          </cell>
          <cell r="F3338" t="str">
            <v>TA</v>
          </cell>
          <cell r="G3338" t="str">
            <v>Reparacio CAP16 N/S 922-2006</v>
          </cell>
          <cell r="H3338" t="str">
            <v>IND</v>
          </cell>
          <cell r="I3338"/>
          <cell r="J3338">
            <v>2</v>
          </cell>
          <cell r="K3338">
            <v>6.5</v>
          </cell>
          <cell r="L3338">
            <v>-4.5</v>
          </cell>
          <cell r="M3338">
            <v>3.25</v>
          </cell>
          <cell r="N3338" t="str">
            <v>-</v>
          </cell>
          <cell r="O3338" t="str">
            <v>-</v>
          </cell>
          <cell r="P3338" t="str">
            <v>EMM</v>
          </cell>
          <cell r="Q3338" t="str">
            <v>-</v>
          </cell>
          <cell r="R3338" t="str">
            <v>-</v>
          </cell>
          <cell r="S3338" t="str">
            <v>-</v>
          </cell>
          <cell r="T3338" t="str">
            <v>-</v>
          </cell>
          <cell r="U3338">
            <v>43783</v>
          </cell>
          <cell r="V3338">
            <v>43789</v>
          </cell>
          <cell r="W3338">
            <v>43789</v>
          </cell>
          <cell r="X3338">
            <v>6</v>
          </cell>
          <cell r="Y3338">
            <v>43847</v>
          </cell>
          <cell r="Z3338">
            <v>57</v>
          </cell>
        </row>
        <row r="3339">
          <cell r="C3339">
            <v>5479</v>
          </cell>
          <cell r="D3339" t="str">
            <v>EYPESA</v>
          </cell>
          <cell r="E3339">
            <v>2019</v>
          </cell>
          <cell r="F3339" t="str">
            <v>TA</v>
          </cell>
          <cell r="G3339" t="str">
            <v>Reparacio MCI-125 N/S 9908-790</v>
          </cell>
          <cell r="H3339" t="str">
            <v>IND</v>
          </cell>
          <cell r="I3339"/>
          <cell r="J3339">
            <v>2.5</v>
          </cell>
          <cell r="K3339">
            <v>1.75</v>
          </cell>
          <cell r="L3339">
            <v>0.75</v>
          </cell>
          <cell r="M3339">
            <v>0.7</v>
          </cell>
          <cell r="N3339" t="str">
            <v>-</v>
          </cell>
          <cell r="O3339" t="str">
            <v>-</v>
          </cell>
          <cell r="P3339" t="str">
            <v>EMM</v>
          </cell>
          <cell r="Q3339" t="str">
            <v>-</v>
          </cell>
          <cell r="R3339" t="str">
            <v>-</v>
          </cell>
          <cell r="S3339" t="str">
            <v>-</v>
          </cell>
          <cell r="T3339" t="str">
            <v>-</v>
          </cell>
          <cell r="U3339">
            <v>43654</v>
          </cell>
          <cell r="V3339">
            <v>43784</v>
          </cell>
          <cell r="W3339">
            <v>43784</v>
          </cell>
          <cell r="X3339">
            <v>127</v>
          </cell>
          <cell r="Y3339">
            <v>43784</v>
          </cell>
          <cell r="Z3339">
            <v>0</v>
          </cell>
        </row>
        <row r="3340">
          <cell r="C3340">
            <v>5480</v>
          </cell>
          <cell r="D3340" t="str">
            <v>ORMAMT</v>
          </cell>
          <cell r="E3340">
            <v>2019</v>
          </cell>
          <cell r="F3340" t="str">
            <v>TA</v>
          </cell>
          <cell r="G3340" t="str">
            <v>CC SCADA TEDISN.Net S.CRISTOBAL v1.1</v>
          </cell>
          <cell r="H3340" t="str">
            <v>OF5343</v>
          </cell>
          <cell r="I3340"/>
          <cell r="J3340">
            <v>0.25</v>
          </cell>
          <cell r="K3340">
            <v>0.33</v>
          </cell>
          <cell r="L3340">
            <v>-8.0000000000000016E-2</v>
          </cell>
          <cell r="M3340">
            <v>1.32</v>
          </cell>
          <cell r="N3340" t="str">
            <v>-</v>
          </cell>
          <cell r="O3340" t="str">
            <v>-</v>
          </cell>
          <cell r="P3340" t="str">
            <v>-</v>
          </cell>
          <cell r="Q3340" t="str">
            <v>JMG</v>
          </cell>
          <cell r="R3340" t="str">
            <v>-</v>
          </cell>
          <cell r="S3340" t="str">
            <v>-</v>
          </cell>
          <cell r="T3340" t="str">
            <v>-</v>
          </cell>
          <cell r="U3340">
            <v>43784</v>
          </cell>
          <cell r="V3340">
            <v>43791</v>
          </cell>
          <cell r="W3340">
            <v>43791</v>
          </cell>
          <cell r="X3340">
            <v>7</v>
          </cell>
          <cell r="Y3340">
            <v>43784</v>
          </cell>
          <cell r="Z3340">
            <v>-7</v>
          </cell>
        </row>
        <row r="3341">
          <cell r="C3341">
            <v>5481</v>
          </cell>
          <cell r="D3341" t="str">
            <v>SITEL</v>
          </cell>
          <cell r="E3341">
            <v>2019</v>
          </cell>
          <cell r="F3341" t="str">
            <v>TA</v>
          </cell>
          <cell r="G3341" t="str">
            <v>1 x Manguera COM MODEM GSM - MOXA nPort 5110</v>
          </cell>
          <cell r="H3341" t="str">
            <v>OF5480</v>
          </cell>
          <cell r="I3341"/>
          <cell r="J3341">
            <v>0.25</v>
          </cell>
          <cell r="K3341">
            <v>0.5</v>
          </cell>
          <cell r="L3341">
            <v>-0.25</v>
          </cell>
          <cell r="M3341">
            <v>2</v>
          </cell>
          <cell r="N3341" t="str">
            <v>-</v>
          </cell>
          <cell r="O3341" t="str">
            <v>-</v>
          </cell>
          <cell r="P3341" t="str">
            <v>EMM</v>
          </cell>
          <cell r="Q3341" t="str">
            <v>-</v>
          </cell>
          <cell r="R3341" t="str">
            <v>-</v>
          </cell>
          <cell r="S3341" t="str">
            <v>-</v>
          </cell>
          <cell r="T3341" t="str">
            <v>-</v>
          </cell>
          <cell r="U3341">
            <v>43784</v>
          </cell>
          <cell r="V3341">
            <v>43791</v>
          </cell>
          <cell r="W3341">
            <v>43791</v>
          </cell>
          <cell r="X3341">
            <v>7</v>
          </cell>
          <cell r="Y3341">
            <v>43788</v>
          </cell>
          <cell r="Z3341">
            <v>-3</v>
          </cell>
        </row>
        <row r="3342">
          <cell r="C3342">
            <v>5482</v>
          </cell>
          <cell r="D3342" t="str">
            <v>INPPOZ</v>
          </cell>
          <cell r="E3342">
            <v>2019</v>
          </cell>
          <cell r="F3342" t="str">
            <v>TA</v>
          </cell>
          <cell r="G3342" t="str">
            <v>RTU S.E. DANIEL DE TORRES v1.4</v>
          </cell>
          <cell r="H3342" t="str">
            <v>IND</v>
          </cell>
          <cell r="I3342"/>
          <cell r="J3342">
            <v>2.75</v>
          </cell>
          <cell r="K3342">
            <v>2.25</v>
          </cell>
          <cell r="L3342">
            <v>0.5</v>
          </cell>
          <cell r="M3342">
            <v>0.81818181818181823</v>
          </cell>
          <cell r="N3342" t="str">
            <v>-</v>
          </cell>
          <cell r="O3342" t="str">
            <v>-</v>
          </cell>
          <cell r="P3342" t="str">
            <v>-</v>
          </cell>
          <cell r="Q3342" t="str">
            <v>JMG</v>
          </cell>
          <cell r="R3342" t="str">
            <v>-</v>
          </cell>
          <cell r="S3342" t="str">
            <v>-</v>
          </cell>
          <cell r="T3342" t="str">
            <v>-</v>
          </cell>
          <cell r="U3342">
            <v>43784</v>
          </cell>
          <cell r="V3342">
            <v>43798</v>
          </cell>
          <cell r="W3342">
            <v>43798</v>
          </cell>
          <cell r="X3342">
            <v>14</v>
          </cell>
          <cell r="Y3342">
            <v>43803</v>
          </cell>
          <cell r="Z3342">
            <v>5</v>
          </cell>
        </row>
        <row r="3343">
          <cell r="C3343">
            <v>5483</v>
          </cell>
          <cell r="D3343" t="str">
            <v>EYPESA</v>
          </cell>
          <cell r="E3343">
            <v>2019</v>
          </cell>
          <cell r="F3343" t="str">
            <v>TA</v>
          </cell>
          <cell r="G3343" t="str">
            <v>Repaarcio TERMINAL BLOCK SC2-48B N/S 9600-496</v>
          </cell>
          <cell r="H3343" t="str">
            <v>IND</v>
          </cell>
          <cell r="I3343"/>
          <cell r="J3343">
            <v>1</v>
          </cell>
          <cell r="K3343">
            <v>1</v>
          </cell>
          <cell r="L3343">
            <v>0</v>
          </cell>
          <cell r="M3343">
            <v>1</v>
          </cell>
          <cell r="N3343" t="str">
            <v>-</v>
          </cell>
          <cell r="O3343" t="str">
            <v>-</v>
          </cell>
          <cell r="P3343" t="str">
            <v>EMM</v>
          </cell>
          <cell r="Q3343" t="str">
            <v>-</v>
          </cell>
          <cell r="R3343" t="str">
            <v>-</v>
          </cell>
          <cell r="S3343" t="str">
            <v>-</v>
          </cell>
          <cell r="T3343" t="str">
            <v>-</v>
          </cell>
          <cell r="U3343">
            <v>43788</v>
          </cell>
          <cell r="V3343">
            <v>43788</v>
          </cell>
          <cell r="W3343">
            <v>43788</v>
          </cell>
          <cell r="X3343">
            <v>0</v>
          </cell>
          <cell r="Y3343">
            <v>43788</v>
          </cell>
          <cell r="Z3343">
            <v>0</v>
          </cell>
        </row>
        <row r="3344">
          <cell r="C3344">
            <v>5484</v>
          </cell>
          <cell r="D3344" t="str">
            <v>ELEARD</v>
          </cell>
          <cell r="E3344">
            <v>2019</v>
          </cell>
          <cell r="F3344" t="str">
            <v>TA</v>
          </cell>
          <cell r="G3344" t="str">
            <v>Reparacio MCI-125 N/S 2k10-1450</v>
          </cell>
          <cell r="H3344" t="str">
            <v>IND</v>
          </cell>
          <cell r="I3344"/>
          <cell r="J3344">
            <v>1</v>
          </cell>
          <cell r="K3344">
            <v>1</v>
          </cell>
          <cell r="L3344">
            <v>0</v>
          </cell>
          <cell r="M3344">
            <v>1</v>
          </cell>
          <cell r="N3344" t="str">
            <v>-</v>
          </cell>
          <cell r="O3344" t="str">
            <v>-</v>
          </cell>
          <cell r="P3344" t="str">
            <v>EMM</v>
          </cell>
          <cell r="Q3344" t="str">
            <v>-</v>
          </cell>
          <cell r="R3344" t="str">
            <v>-</v>
          </cell>
          <cell r="S3344" t="str">
            <v>-</v>
          </cell>
          <cell r="T3344" t="str">
            <v>-</v>
          </cell>
          <cell r="U3344">
            <v>43788</v>
          </cell>
          <cell r="V3344">
            <v>43788</v>
          </cell>
          <cell r="W3344">
            <v>43788</v>
          </cell>
          <cell r="X3344">
            <v>0</v>
          </cell>
          <cell r="Y3344">
            <v>43788</v>
          </cell>
          <cell r="Z3344">
            <v>0</v>
          </cell>
        </row>
        <row r="3345">
          <cell r="C3345">
            <v>5485</v>
          </cell>
          <cell r="D3345" t="str">
            <v>ELEARD</v>
          </cell>
          <cell r="E3345">
            <v>2019</v>
          </cell>
          <cell r="F3345" t="str">
            <v>TA</v>
          </cell>
          <cell r="G3345" t="str">
            <v>RTU C.T. PORTUGALETE v1.1</v>
          </cell>
          <cell r="H3345" t="str">
            <v>IND</v>
          </cell>
          <cell r="I3345"/>
          <cell r="J3345">
            <v>4.5</v>
          </cell>
          <cell r="K3345">
            <v>8.41</v>
          </cell>
          <cell r="L3345">
            <v>-3.91</v>
          </cell>
          <cell r="M3345">
            <v>1.8688888888888888</v>
          </cell>
          <cell r="N3345" t="str">
            <v>-</v>
          </cell>
          <cell r="O3345" t="str">
            <v>-</v>
          </cell>
          <cell r="P3345" t="str">
            <v>-</v>
          </cell>
          <cell r="Q3345" t="str">
            <v>JMG</v>
          </cell>
          <cell r="R3345" t="str">
            <v>-</v>
          </cell>
          <cell r="S3345" t="str">
            <v>-</v>
          </cell>
          <cell r="T3345" t="str">
            <v>-</v>
          </cell>
          <cell r="U3345">
            <v>43784</v>
          </cell>
          <cell r="V3345">
            <v>43804</v>
          </cell>
          <cell r="W3345">
            <v>43943</v>
          </cell>
          <cell r="X3345">
            <v>20</v>
          </cell>
          <cell r="Y3345">
            <v>43943</v>
          </cell>
          <cell r="Z3345">
            <v>0</v>
          </cell>
        </row>
        <row r="3346">
          <cell r="C3346">
            <v>5486</v>
          </cell>
          <cell r="D3346" t="str">
            <v>ELEARD</v>
          </cell>
          <cell r="E3346">
            <v>2019</v>
          </cell>
          <cell r="F3346" t="str">
            <v>TA</v>
          </cell>
          <cell r="G3346" t="str">
            <v>CC SCADA TEDIS.Net ARDALES v2.1</v>
          </cell>
          <cell r="H3346" t="str">
            <v>PPAL</v>
          </cell>
          <cell r="I3346">
            <v>4</v>
          </cell>
          <cell r="J3346">
            <v>13</v>
          </cell>
          <cell r="K3346">
            <v>29.28</v>
          </cell>
          <cell r="L3346">
            <v>-16.28</v>
          </cell>
          <cell r="M3346">
            <v>2.2523076923076926</v>
          </cell>
          <cell r="N3346" t="str">
            <v>-</v>
          </cell>
          <cell r="O3346" t="str">
            <v>-</v>
          </cell>
          <cell r="P3346" t="str">
            <v>-</v>
          </cell>
          <cell r="Q3346" t="str">
            <v>JMG</v>
          </cell>
          <cell r="R3346" t="str">
            <v>-</v>
          </cell>
          <cell r="S3346" t="str">
            <v>-</v>
          </cell>
          <cell r="T3346" t="str">
            <v>-</v>
          </cell>
          <cell r="U3346">
            <v>43784</v>
          </cell>
          <cell r="V3346">
            <v>43804</v>
          </cell>
          <cell r="W3346">
            <v>44021</v>
          </cell>
          <cell r="X3346">
            <v>20</v>
          </cell>
          <cell r="Y3346">
            <v>44021</v>
          </cell>
          <cell r="Z3346">
            <v>0</v>
          </cell>
        </row>
        <row r="3347">
          <cell r="C3347">
            <v>5487</v>
          </cell>
          <cell r="D3347" t="str">
            <v>SITEL</v>
          </cell>
          <cell r="E3347">
            <v>2019</v>
          </cell>
          <cell r="F3347" t="str">
            <v>TA</v>
          </cell>
          <cell r="G3347" t="str">
            <v>1 x CABLE COM ETHERNET (2mts)</v>
          </cell>
          <cell r="H3347" t="str">
            <v>OF5486</v>
          </cell>
          <cell r="I3347">
            <v>4</v>
          </cell>
          <cell r="J3347">
            <v>0.5</v>
          </cell>
          <cell r="K3347">
            <v>0.33</v>
          </cell>
          <cell r="L3347">
            <v>0.16999999999999998</v>
          </cell>
          <cell r="M3347">
            <v>0.66</v>
          </cell>
          <cell r="N3347" t="str">
            <v>-</v>
          </cell>
          <cell r="O3347" t="str">
            <v>-</v>
          </cell>
          <cell r="P3347" t="str">
            <v>EMM</v>
          </cell>
          <cell r="Q3347" t="str">
            <v>-</v>
          </cell>
          <cell r="R3347" t="str">
            <v>-</v>
          </cell>
          <cell r="S3347" t="str">
            <v>-</v>
          </cell>
          <cell r="T3347" t="str">
            <v>-</v>
          </cell>
          <cell r="U3347">
            <v>43784</v>
          </cell>
          <cell r="V3347">
            <v>43804</v>
          </cell>
          <cell r="W3347">
            <v>43804</v>
          </cell>
          <cell r="X3347">
            <v>20</v>
          </cell>
          <cell r="Y3347">
            <v>43797</v>
          </cell>
          <cell r="Z3347">
            <v>-7</v>
          </cell>
        </row>
        <row r="3348">
          <cell r="C3348">
            <v>5488</v>
          </cell>
          <cell r="D3348" t="str">
            <v>GRTOHE</v>
          </cell>
          <cell r="E3348">
            <v>2019</v>
          </cell>
          <cell r="F3348" t="str">
            <v>TA</v>
          </cell>
          <cell r="G3348" t="str">
            <v>CC SCADA TEDIS.Net TORREHERMOSA v1.1</v>
          </cell>
          <cell r="H3348" t="str">
            <v>IND</v>
          </cell>
          <cell r="I3348">
            <v>6</v>
          </cell>
          <cell r="J3348">
            <v>5</v>
          </cell>
          <cell r="K3348">
            <v>2.5</v>
          </cell>
          <cell r="L3348">
            <v>2.5</v>
          </cell>
          <cell r="M3348">
            <v>0.5</v>
          </cell>
          <cell r="N3348" t="str">
            <v>-</v>
          </cell>
          <cell r="O3348" t="str">
            <v>-</v>
          </cell>
          <cell r="P3348" t="str">
            <v>-</v>
          </cell>
          <cell r="Q3348" t="str">
            <v>JMG</v>
          </cell>
          <cell r="R3348" t="str">
            <v>-</v>
          </cell>
          <cell r="S3348" t="str">
            <v>-</v>
          </cell>
          <cell r="T3348" t="str">
            <v>-</v>
          </cell>
          <cell r="U3348">
            <v>43787</v>
          </cell>
          <cell r="V3348">
            <v>43812</v>
          </cell>
          <cell r="W3348">
            <v>43846</v>
          </cell>
          <cell r="X3348">
            <v>25</v>
          </cell>
          <cell r="Y3348">
            <v>43846</v>
          </cell>
          <cell r="Z3348">
            <v>0</v>
          </cell>
        </row>
        <row r="3349">
          <cell r="C3349">
            <v>5489</v>
          </cell>
          <cell r="D3349" t="str">
            <v>GRTOHE</v>
          </cell>
          <cell r="E3349">
            <v>2019</v>
          </cell>
          <cell r="F3349" t="str">
            <v>OB</v>
          </cell>
          <cell r="G3349" t="str">
            <v>MANTENIMIENTO SCADA TEDIS.Net G.TORREHERMOSA 01/12/2.019-30/11/2.020</v>
          </cell>
          <cell r="H3349" t="str">
            <v>IND</v>
          </cell>
          <cell r="I3349">
            <v>6</v>
          </cell>
          <cell r="J3349">
            <v>16</v>
          </cell>
          <cell r="K3349">
            <v>0</v>
          </cell>
          <cell r="L3349">
            <v>16</v>
          </cell>
          <cell r="M3349">
            <v>0</v>
          </cell>
          <cell r="N3349" t="str">
            <v>-</v>
          </cell>
          <cell r="O3349" t="str">
            <v>-</v>
          </cell>
          <cell r="P3349" t="str">
            <v>-</v>
          </cell>
          <cell r="Q3349" t="str">
            <v>JMG</v>
          </cell>
          <cell r="R3349" t="str">
            <v>-</v>
          </cell>
          <cell r="S3349" t="str">
            <v>-</v>
          </cell>
          <cell r="T3349" t="str">
            <v>-</v>
          </cell>
          <cell r="U3349">
            <v>43800</v>
          </cell>
          <cell r="V3349">
            <v>44165</v>
          </cell>
          <cell r="W3349">
            <v>44165</v>
          </cell>
          <cell r="X3349">
            <v>359</v>
          </cell>
          <cell r="Y3349"/>
          <cell r="Z3349" t="str">
            <v/>
          </cell>
        </row>
        <row r="3350">
          <cell r="C3350">
            <v>5490</v>
          </cell>
          <cell r="D3350" t="str">
            <v>INPPOZ</v>
          </cell>
          <cell r="E3350">
            <v>2019</v>
          </cell>
          <cell r="F3350" t="str">
            <v>TA</v>
          </cell>
          <cell r="G3350" t="str">
            <v>RTU C.S. EL GUIJO v2.0</v>
          </cell>
          <cell r="H3350" t="str">
            <v>PPAL</v>
          </cell>
          <cell r="I3350"/>
          <cell r="J3350">
            <v>38</v>
          </cell>
          <cell r="K3350">
            <v>40.72</v>
          </cell>
          <cell r="L3350">
            <v>-2.7199999999999989</v>
          </cell>
          <cell r="M3350">
            <v>1.071578947368421</v>
          </cell>
          <cell r="N3350" t="str">
            <v>-</v>
          </cell>
          <cell r="O3350" t="str">
            <v>-</v>
          </cell>
          <cell r="P3350" t="str">
            <v>EMM</v>
          </cell>
          <cell r="Q3350" t="str">
            <v>-</v>
          </cell>
          <cell r="R3350" t="str">
            <v>-</v>
          </cell>
          <cell r="S3350" t="str">
            <v>-</v>
          </cell>
          <cell r="T3350" t="str">
            <v>-</v>
          </cell>
          <cell r="U3350">
            <v>43789</v>
          </cell>
          <cell r="V3350">
            <v>43821</v>
          </cell>
          <cell r="W3350">
            <v>43821</v>
          </cell>
          <cell r="X3350">
            <v>32</v>
          </cell>
          <cell r="Y3350">
            <v>43812</v>
          </cell>
          <cell r="Z3350">
            <v>-9</v>
          </cell>
        </row>
        <row r="3351">
          <cell r="C3351">
            <v>5491</v>
          </cell>
          <cell r="D3351" t="str">
            <v>INPTOR</v>
          </cell>
          <cell r="E3351">
            <v>2019</v>
          </cell>
          <cell r="F3351" t="str">
            <v>TA</v>
          </cell>
          <cell r="G3351" t="str">
            <v>RTU C.S. TORRECAMPO v2.0</v>
          </cell>
          <cell r="H3351" t="str">
            <v>PPAL</v>
          </cell>
          <cell r="I3351"/>
          <cell r="J3351">
            <v>38</v>
          </cell>
          <cell r="K3351">
            <v>43.04</v>
          </cell>
          <cell r="L3351">
            <v>-5.0399999999999991</v>
          </cell>
          <cell r="M3351">
            <v>1.1326315789473684</v>
          </cell>
          <cell r="N3351" t="str">
            <v>-</v>
          </cell>
          <cell r="O3351" t="str">
            <v>-</v>
          </cell>
          <cell r="P3351" t="str">
            <v>EMM</v>
          </cell>
          <cell r="Q3351" t="str">
            <v>-</v>
          </cell>
          <cell r="R3351" t="str">
            <v>-</v>
          </cell>
          <cell r="S3351" t="str">
            <v>-</v>
          </cell>
          <cell r="T3351" t="str">
            <v>-</v>
          </cell>
          <cell r="U3351">
            <v>43789</v>
          </cell>
          <cell r="V3351">
            <v>43861</v>
          </cell>
          <cell r="W3351">
            <v>43861</v>
          </cell>
          <cell r="X3351">
            <v>71</v>
          </cell>
          <cell r="Y3351">
            <v>43816</v>
          </cell>
          <cell r="Z3351">
            <v>-43</v>
          </cell>
        </row>
        <row r="3352">
          <cell r="C3352">
            <v>5492</v>
          </cell>
          <cell r="D3352" t="str">
            <v>SITEL</v>
          </cell>
          <cell r="E3352">
            <v>2019</v>
          </cell>
          <cell r="F3352" t="str">
            <v>TA</v>
          </cell>
          <cell r="G3352" t="str">
            <v>Inst. y PEM RTU C.S. EL GUIJO v2.0</v>
          </cell>
          <cell r="H3352" t="str">
            <v>OF5490</v>
          </cell>
          <cell r="I3352"/>
          <cell r="J3352">
            <v>8</v>
          </cell>
          <cell r="K3352">
            <v>8.25</v>
          </cell>
          <cell r="L3352">
            <v>-0.25</v>
          </cell>
          <cell r="M3352">
            <v>1.03125</v>
          </cell>
          <cell r="N3352" t="str">
            <v>-</v>
          </cell>
          <cell r="O3352" t="str">
            <v>-</v>
          </cell>
          <cell r="P3352" t="str">
            <v>-</v>
          </cell>
          <cell r="Q3352" t="str">
            <v>JMG</v>
          </cell>
          <cell r="R3352" t="str">
            <v>-</v>
          </cell>
          <cell r="S3352" t="str">
            <v>-</v>
          </cell>
          <cell r="T3352" t="str">
            <v>-</v>
          </cell>
          <cell r="U3352">
            <v>43789</v>
          </cell>
          <cell r="V3352">
            <v>43821</v>
          </cell>
          <cell r="W3352">
            <v>43821</v>
          </cell>
          <cell r="X3352">
            <v>32</v>
          </cell>
          <cell r="Y3352">
            <v>43857</v>
          </cell>
          <cell r="Z3352">
            <v>35</v>
          </cell>
        </row>
        <row r="3353">
          <cell r="C3353">
            <v>5493</v>
          </cell>
          <cell r="D3353" t="str">
            <v>SITEL</v>
          </cell>
          <cell r="E3353">
            <v>2019</v>
          </cell>
          <cell r="F3353" t="str">
            <v>TA</v>
          </cell>
          <cell r="G3353" t="str">
            <v>Inst. y PEM RTU C.S. TORRECAMPO v2.0</v>
          </cell>
          <cell r="H3353" t="str">
            <v>OF5491</v>
          </cell>
          <cell r="I3353"/>
          <cell r="J3353">
            <v>8</v>
          </cell>
          <cell r="K3353">
            <v>8.25</v>
          </cell>
          <cell r="L3353">
            <v>-0.25</v>
          </cell>
          <cell r="M3353">
            <v>1.03125</v>
          </cell>
          <cell r="N3353" t="str">
            <v>-</v>
          </cell>
          <cell r="O3353" t="str">
            <v>-</v>
          </cell>
          <cell r="P3353" t="str">
            <v>-</v>
          </cell>
          <cell r="Q3353" t="str">
            <v>JMG</v>
          </cell>
          <cell r="R3353" t="str">
            <v>-</v>
          </cell>
          <cell r="S3353" t="str">
            <v>-</v>
          </cell>
          <cell r="T3353" t="str">
            <v>-</v>
          </cell>
          <cell r="U3353">
            <v>43789</v>
          </cell>
          <cell r="V3353">
            <v>43861</v>
          </cell>
          <cell r="W3353">
            <v>43861</v>
          </cell>
          <cell r="X3353">
            <v>71</v>
          </cell>
          <cell r="Y3353">
            <v>43858</v>
          </cell>
          <cell r="Z3353">
            <v>-2</v>
          </cell>
        </row>
        <row r="3354">
          <cell r="C3354">
            <v>5494</v>
          </cell>
          <cell r="D3354" t="str">
            <v>EOSPIT</v>
          </cell>
          <cell r="E3354">
            <v>2019</v>
          </cell>
          <cell r="F3354" t="str">
            <v>TA</v>
          </cell>
          <cell r="G3354" t="str">
            <v>10 x Manguera COM CAP32 - MODEM ROBUSTEL</v>
          </cell>
          <cell r="H3354" t="str">
            <v>IND</v>
          </cell>
          <cell r="I3354"/>
          <cell r="J3354">
            <v>3</v>
          </cell>
          <cell r="K3354">
            <v>3</v>
          </cell>
          <cell r="L3354">
            <v>0</v>
          </cell>
          <cell r="M3354">
            <v>1</v>
          </cell>
          <cell r="N3354" t="str">
            <v>-</v>
          </cell>
          <cell r="O3354" t="str">
            <v>-</v>
          </cell>
          <cell r="P3354" t="str">
            <v>EMM</v>
          </cell>
          <cell r="Q3354" t="str">
            <v>-</v>
          </cell>
          <cell r="R3354" t="str">
            <v>-</v>
          </cell>
          <cell r="S3354" t="str">
            <v>-</v>
          </cell>
          <cell r="T3354" t="str">
            <v>-</v>
          </cell>
          <cell r="U3354">
            <v>43790</v>
          </cell>
          <cell r="V3354">
            <v>43794</v>
          </cell>
          <cell r="W3354">
            <v>43794</v>
          </cell>
          <cell r="X3354">
            <v>4</v>
          </cell>
          <cell r="Y3354">
            <v>43794</v>
          </cell>
          <cell r="Z3354">
            <v>0</v>
          </cell>
        </row>
        <row r="3355">
          <cell r="C3355">
            <v>5495</v>
          </cell>
          <cell r="D3355" t="str">
            <v>EOSPIT</v>
          </cell>
          <cell r="E3355">
            <v>2019</v>
          </cell>
          <cell r="F3355" t="str">
            <v>TA</v>
          </cell>
          <cell r="G3355" t="str">
            <v>RTU S.E. CORIA v2.0</v>
          </cell>
          <cell r="H3355" t="str">
            <v>IND</v>
          </cell>
          <cell r="I3355"/>
          <cell r="J3355">
            <v>2</v>
          </cell>
          <cell r="K3355">
            <v>1.92</v>
          </cell>
          <cell r="L3355">
            <v>8.0000000000000071E-2</v>
          </cell>
          <cell r="M3355">
            <v>0.96</v>
          </cell>
          <cell r="N3355" t="str">
            <v>-</v>
          </cell>
          <cell r="O3355" t="str">
            <v>-</v>
          </cell>
          <cell r="P3355" t="str">
            <v>EMM</v>
          </cell>
          <cell r="Q3355" t="str">
            <v>-</v>
          </cell>
          <cell r="R3355" t="str">
            <v>-</v>
          </cell>
          <cell r="S3355" t="str">
            <v>-</v>
          </cell>
          <cell r="T3355" t="str">
            <v>-</v>
          </cell>
          <cell r="U3355">
            <v>43794</v>
          </cell>
          <cell r="V3355">
            <v>43795</v>
          </cell>
          <cell r="W3355">
            <v>43795</v>
          </cell>
          <cell r="X3355">
            <v>1</v>
          </cell>
          <cell r="Y3355">
            <v>43795</v>
          </cell>
          <cell r="Z3355">
            <v>0</v>
          </cell>
        </row>
        <row r="3356">
          <cell r="C3356">
            <v>5496</v>
          </cell>
          <cell r="D3356" t="str">
            <v>EOSPIT</v>
          </cell>
          <cell r="E3356">
            <v>2019</v>
          </cell>
          <cell r="F3356" t="str">
            <v>TA</v>
          </cell>
          <cell r="G3356" t="str">
            <v>RTU S.E. TORRE STA. MARIA v2.0</v>
          </cell>
          <cell r="H3356" t="str">
            <v>IND</v>
          </cell>
          <cell r="I3356"/>
          <cell r="J3356">
            <v>2</v>
          </cell>
          <cell r="K3356">
            <v>1.92</v>
          </cell>
          <cell r="L3356">
            <v>8.0000000000000071E-2</v>
          </cell>
          <cell r="M3356">
            <v>0.96</v>
          </cell>
          <cell r="N3356" t="str">
            <v>-</v>
          </cell>
          <cell r="O3356" t="str">
            <v>-</v>
          </cell>
          <cell r="P3356" t="str">
            <v>EMM</v>
          </cell>
          <cell r="Q3356" t="str">
            <v>-</v>
          </cell>
          <cell r="R3356" t="str">
            <v>-</v>
          </cell>
          <cell r="S3356" t="str">
            <v>-</v>
          </cell>
          <cell r="T3356" t="str">
            <v>-</v>
          </cell>
          <cell r="U3356">
            <v>43794</v>
          </cell>
          <cell r="V3356">
            <v>43795</v>
          </cell>
          <cell r="W3356">
            <v>43795</v>
          </cell>
          <cell r="X3356">
            <v>1</v>
          </cell>
          <cell r="Y3356">
            <v>43795</v>
          </cell>
          <cell r="Z3356">
            <v>0</v>
          </cell>
        </row>
        <row r="3357">
          <cell r="C3357">
            <v>5497</v>
          </cell>
          <cell r="D3357" t="str">
            <v>EOSPIT</v>
          </cell>
          <cell r="E3357">
            <v>2019</v>
          </cell>
          <cell r="F3357" t="str">
            <v>TA</v>
          </cell>
          <cell r="G3357" t="str">
            <v>2 x Manguera COM CAP32/PRX - MODEM GSM</v>
          </cell>
          <cell r="H3357" t="str">
            <v>IND</v>
          </cell>
          <cell r="I3357"/>
          <cell r="J3357">
            <v>1</v>
          </cell>
          <cell r="K3357">
            <v>0.58000000000000007</v>
          </cell>
          <cell r="L3357">
            <v>0.41999999999999993</v>
          </cell>
          <cell r="M3357">
            <v>0.58000000000000007</v>
          </cell>
          <cell r="N3357" t="str">
            <v>-</v>
          </cell>
          <cell r="O3357" t="str">
            <v>-</v>
          </cell>
          <cell r="P3357" t="str">
            <v>EMM</v>
          </cell>
          <cell r="Q3357" t="str">
            <v>-</v>
          </cell>
          <cell r="R3357" t="str">
            <v>-</v>
          </cell>
          <cell r="S3357" t="str">
            <v>-</v>
          </cell>
          <cell r="T3357" t="str">
            <v>-</v>
          </cell>
          <cell r="U3357">
            <v>43795</v>
          </cell>
          <cell r="V3357">
            <v>43795</v>
          </cell>
          <cell r="W3357">
            <v>43795</v>
          </cell>
          <cell r="X3357">
            <v>0</v>
          </cell>
          <cell r="Y3357">
            <v>43795</v>
          </cell>
          <cell r="Z3357">
            <v>0</v>
          </cell>
        </row>
        <row r="3358">
          <cell r="C3358">
            <v>5498</v>
          </cell>
          <cell r="D3358" t="str">
            <v>DIELTO</v>
          </cell>
          <cell r="E3358">
            <v>2019</v>
          </cell>
          <cell r="F3358" t="str">
            <v>TA</v>
          </cell>
          <cell r="G3358" t="str">
            <v>2 x Manguera COM CAP32/PRX - MOXA nPort-5110</v>
          </cell>
          <cell r="H3358" t="str">
            <v>IND</v>
          </cell>
          <cell r="I3358"/>
          <cell r="J3358">
            <v>0.5</v>
          </cell>
          <cell r="K3358">
            <v>0.33</v>
          </cell>
          <cell r="L3358">
            <v>0.16999999999999998</v>
          </cell>
          <cell r="M3358">
            <v>0.66</v>
          </cell>
          <cell r="N3358" t="str">
            <v>-</v>
          </cell>
          <cell r="O3358" t="str">
            <v>-</v>
          </cell>
          <cell r="P3358" t="str">
            <v>EMM</v>
          </cell>
          <cell r="Q3358" t="str">
            <v>-</v>
          </cell>
          <cell r="R3358" t="str">
            <v>-</v>
          </cell>
          <cell r="S3358" t="str">
            <v>-</v>
          </cell>
          <cell r="T3358" t="str">
            <v>-</v>
          </cell>
          <cell r="U3358">
            <v>43802</v>
          </cell>
          <cell r="V3358">
            <v>43802</v>
          </cell>
          <cell r="W3358">
            <v>43802</v>
          </cell>
          <cell r="X3358">
            <v>0</v>
          </cell>
          <cell r="Y3358">
            <v>43802</v>
          </cell>
          <cell r="Z3358">
            <v>0</v>
          </cell>
        </row>
        <row r="3359">
          <cell r="C3359">
            <v>5499</v>
          </cell>
          <cell r="D3359" t="str">
            <v>DIELES</v>
          </cell>
          <cell r="E3359">
            <v>2019</v>
          </cell>
          <cell r="F3359" t="str">
            <v>TA</v>
          </cell>
          <cell r="G3359" t="str">
            <v>Inst. y PEM RTU CT BACHILLER v1.0 y v1.1</v>
          </cell>
          <cell r="H3359" t="str">
            <v>OF4494</v>
          </cell>
          <cell r="I3359"/>
          <cell r="J3359">
            <v>14</v>
          </cell>
          <cell r="K3359">
            <v>4.42</v>
          </cell>
          <cell r="L3359">
            <v>9.58</v>
          </cell>
          <cell r="M3359">
            <v>0.31571428571428573</v>
          </cell>
          <cell r="N3359" t="str">
            <v>-</v>
          </cell>
          <cell r="O3359" t="str">
            <v>-</v>
          </cell>
          <cell r="P3359" t="str">
            <v>-</v>
          </cell>
          <cell r="Q3359" t="str">
            <v>JMG</v>
          </cell>
          <cell r="R3359" t="str">
            <v>-</v>
          </cell>
          <cell r="S3359" t="str">
            <v>-</v>
          </cell>
          <cell r="T3359" t="str">
            <v>-</v>
          </cell>
          <cell r="U3359">
            <v>43101</v>
          </cell>
          <cell r="V3359">
            <v>43864</v>
          </cell>
          <cell r="W3359">
            <v>43864</v>
          </cell>
          <cell r="X3359">
            <v>752</v>
          </cell>
          <cell r="Y3359">
            <v>43864</v>
          </cell>
          <cell r="Z3359">
            <v>0</v>
          </cell>
        </row>
        <row r="3360">
          <cell r="C3360">
            <v>5500</v>
          </cell>
          <cell r="D3360" t="str">
            <v>DIELES</v>
          </cell>
          <cell r="E3360">
            <v>2019</v>
          </cell>
          <cell r="F3360" t="str">
            <v>TA</v>
          </cell>
          <cell r="G3360" t="str">
            <v>Inst. y PEM RTU CT LLANO DEL SOTANO v1.0 y v1.1</v>
          </cell>
          <cell r="H3360" t="str">
            <v>OF4495</v>
          </cell>
          <cell r="I3360"/>
          <cell r="J3360">
            <v>14</v>
          </cell>
          <cell r="K3360">
            <v>4.67</v>
          </cell>
          <cell r="L3360">
            <v>9.33</v>
          </cell>
          <cell r="M3360">
            <v>0.33357142857142857</v>
          </cell>
          <cell r="N3360" t="str">
            <v>-</v>
          </cell>
          <cell r="O3360" t="str">
            <v>-</v>
          </cell>
          <cell r="P3360" t="str">
            <v>-</v>
          </cell>
          <cell r="Q3360" t="str">
            <v>JMG</v>
          </cell>
          <cell r="R3360" t="str">
            <v>-</v>
          </cell>
          <cell r="S3360" t="str">
            <v>-</v>
          </cell>
          <cell r="T3360" t="str">
            <v>-</v>
          </cell>
          <cell r="U3360">
            <v>43101</v>
          </cell>
          <cell r="V3360">
            <v>43864</v>
          </cell>
          <cell r="W3360">
            <v>43864</v>
          </cell>
          <cell r="X3360">
            <v>752</v>
          </cell>
          <cell r="Y3360">
            <v>43864</v>
          </cell>
          <cell r="Z3360">
            <v>0</v>
          </cell>
        </row>
        <row r="3361">
          <cell r="C3361">
            <v>5501</v>
          </cell>
          <cell r="D3361" t="str">
            <v>DIELES</v>
          </cell>
          <cell r="E3361">
            <v>2019</v>
          </cell>
          <cell r="F3361" t="str">
            <v>TA</v>
          </cell>
          <cell r="G3361" t="str">
            <v>Inst. y PEM RTU CT PISCINA v1.0 y v1.1</v>
          </cell>
          <cell r="H3361" t="str">
            <v>OF4496</v>
          </cell>
          <cell r="I3361"/>
          <cell r="J3361">
            <v>14</v>
          </cell>
          <cell r="K3361">
            <v>3.42</v>
          </cell>
          <cell r="L3361">
            <v>10.58</v>
          </cell>
          <cell r="M3361">
            <v>0.24428571428571427</v>
          </cell>
          <cell r="N3361" t="str">
            <v>-</v>
          </cell>
          <cell r="O3361" t="str">
            <v>-</v>
          </cell>
          <cell r="P3361" t="str">
            <v>-</v>
          </cell>
          <cell r="Q3361" t="str">
            <v>JMG</v>
          </cell>
          <cell r="R3361" t="str">
            <v>-</v>
          </cell>
          <cell r="S3361" t="str">
            <v>-</v>
          </cell>
          <cell r="T3361" t="str">
            <v>-</v>
          </cell>
          <cell r="U3361">
            <v>43101</v>
          </cell>
          <cell r="V3361">
            <v>43864</v>
          </cell>
          <cell r="W3361">
            <v>43864</v>
          </cell>
          <cell r="X3361">
            <v>752</v>
          </cell>
          <cell r="Y3361">
            <v>43864</v>
          </cell>
          <cell r="Z3361">
            <v>0</v>
          </cell>
        </row>
        <row r="3362">
          <cell r="C3362">
            <v>5502</v>
          </cell>
          <cell r="D3362" t="str">
            <v>ORMAMT</v>
          </cell>
          <cell r="E3362">
            <v>2019</v>
          </cell>
          <cell r="F3362" t="str">
            <v>TA</v>
          </cell>
          <cell r="G3362" t="str">
            <v>CC SCADA TEDIS.Net CENTRAL ELECTRICA SAN FRANCISCO v1.0</v>
          </cell>
          <cell r="H3362" t="str">
            <v>PPAL</v>
          </cell>
          <cell r="I3362"/>
          <cell r="J3362">
            <v>76</v>
          </cell>
          <cell r="K3362">
            <v>61.41</v>
          </cell>
          <cell r="L3362">
            <v>14.590000000000003</v>
          </cell>
          <cell r="M3362">
            <v>0.80802631578947359</v>
          </cell>
          <cell r="N3362" t="str">
            <v>-</v>
          </cell>
          <cell r="O3362" t="str">
            <v>-</v>
          </cell>
          <cell r="P3362" t="str">
            <v>-</v>
          </cell>
          <cell r="Q3362" t="str">
            <v>JMG</v>
          </cell>
          <cell r="R3362" t="str">
            <v>-</v>
          </cell>
          <cell r="S3362" t="str">
            <v>-</v>
          </cell>
          <cell r="T3362" t="str">
            <v>-</v>
          </cell>
          <cell r="U3362">
            <v>43803</v>
          </cell>
          <cell r="V3362">
            <v>43861</v>
          </cell>
          <cell r="W3362">
            <v>43861</v>
          </cell>
          <cell r="X3362">
            <v>57</v>
          </cell>
          <cell r="Y3362">
            <v>43888</v>
          </cell>
          <cell r="Z3362">
            <v>27</v>
          </cell>
        </row>
        <row r="3363">
          <cell r="C3363">
            <v>5503</v>
          </cell>
          <cell r="D3363" t="str">
            <v>ORMAMT</v>
          </cell>
          <cell r="E3363">
            <v>2019</v>
          </cell>
          <cell r="F3363" t="str">
            <v>OB</v>
          </cell>
          <cell r="G3363" t="str">
            <v>Cte.MANTENIMENT CC SCADA TEDIS.Net C.ELECTR. S.FRANCISCO 2020-2021</v>
          </cell>
          <cell r="H3363" t="str">
            <v>OF5502</v>
          </cell>
          <cell r="I3363"/>
          <cell r="J3363">
            <v>16</v>
          </cell>
          <cell r="K3363">
            <v>0</v>
          </cell>
          <cell r="L3363">
            <v>16</v>
          </cell>
          <cell r="M3363">
            <v>0</v>
          </cell>
          <cell r="N3363" t="str">
            <v>-</v>
          </cell>
          <cell r="O3363" t="str">
            <v>-</v>
          </cell>
          <cell r="P3363" t="str">
            <v>-</v>
          </cell>
          <cell r="Q3363" t="str">
            <v>JMG</v>
          </cell>
          <cell r="R3363" t="str">
            <v>-</v>
          </cell>
          <cell r="S3363" t="str">
            <v>-</v>
          </cell>
          <cell r="T3363" t="str">
            <v>-</v>
          </cell>
          <cell r="U3363">
            <v>43922</v>
          </cell>
          <cell r="V3363">
            <v>44286</v>
          </cell>
          <cell r="W3363">
            <v>44286</v>
          </cell>
          <cell r="X3363">
            <v>360</v>
          </cell>
          <cell r="Y3363"/>
          <cell r="Z3363" t="str">
            <v/>
          </cell>
        </row>
        <row r="3364">
          <cell r="C3364">
            <v>5504</v>
          </cell>
          <cell r="D3364" t="str">
            <v>SITEL</v>
          </cell>
          <cell r="E3364">
            <v>2019</v>
          </cell>
          <cell r="F3364" t="str">
            <v>TA</v>
          </cell>
          <cell r="G3364" t="str">
            <v>FABRICACIIO PROTOS NOXON+</v>
          </cell>
          <cell r="H3364" t="str">
            <v>OF5067</v>
          </cell>
          <cell r="I3364"/>
          <cell r="J3364">
            <v>4</v>
          </cell>
          <cell r="K3364">
            <v>4.88</v>
          </cell>
          <cell r="L3364">
            <v>-0.87999999999999989</v>
          </cell>
          <cell r="M3364">
            <v>1.22</v>
          </cell>
          <cell r="N3364" t="str">
            <v>-</v>
          </cell>
          <cell r="O3364" t="str">
            <v>-</v>
          </cell>
          <cell r="P3364" t="str">
            <v>EMM</v>
          </cell>
          <cell r="Q3364" t="str">
            <v>-</v>
          </cell>
          <cell r="R3364" t="str">
            <v>-</v>
          </cell>
          <cell r="S3364" t="str">
            <v>-</v>
          </cell>
          <cell r="T3364" t="str">
            <v>-</v>
          </cell>
          <cell r="U3364">
            <v>43467</v>
          </cell>
          <cell r="V3364">
            <v>43861</v>
          </cell>
          <cell r="W3364">
            <v>44161</v>
          </cell>
          <cell r="X3364">
            <v>389</v>
          </cell>
          <cell r="Y3364">
            <v>44161</v>
          </cell>
          <cell r="Z3364">
            <v>0</v>
          </cell>
        </row>
        <row r="3365">
          <cell r="C3365">
            <v>5505</v>
          </cell>
          <cell r="D3365" t="str">
            <v>SITEL</v>
          </cell>
          <cell r="E3365">
            <v>2019</v>
          </cell>
          <cell r="F3365" t="str">
            <v>TA</v>
          </cell>
          <cell r="G3365" t="str">
            <v>5 x Modulo NOXON WR+ (5Vdc) v1.1</v>
          </cell>
          <cell r="H3365" t="str">
            <v>OF5504</v>
          </cell>
          <cell r="I3365"/>
          <cell r="J3365">
            <v>4</v>
          </cell>
          <cell r="K3365">
            <v>2.2200000000000002</v>
          </cell>
          <cell r="L3365">
            <v>1.7799999999999998</v>
          </cell>
          <cell r="M3365">
            <v>0.55500000000000005</v>
          </cell>
          <cell r="N3365" t="str">
            <v>-</v>
          </cell>
          <cell r="O3365" t="str">
            <v>-</v>
          </cell>
          <cell r="P3365" t="str">
            <v>EMM</v>
          </cell>
          <cell r="Q3365" t="str">
            <v>-</v>
          </cell>
          <cell r="R3365" t="str">
            <v>-</v>
          </cell>
          <cell r="S3365" t="str">
            <v>-</v>
          </cell>
          <cell r="T3365" t="str">
            <v>-</v>
          </cell>
          <cell r="U3365">
            <v>43467</v>
          </cell>
          <cell r="V3365">
            <v>43861</v>
          </cell>
          <cell r="W3365">
            <v>43966</v>
          </cell>
          <cell r="X3365">
            <v>389</v>
          </cell>
          <cell r="Y3365">
            <v>43966</v>
          </cell>
          <cell r="Z3365">
            <v>0</v>
          </cell>
        </row>
        <row r="3366">
          <cell r="C3366"/>
          <cell r="D3366"/>
          <cell r="E3366"/>
          <cell r="F3366"/>
          <cell r="G3366"/>
          <cell r="H3366"/>
          <cell r="I3366"/>
          <cell r="J3366">
            <v>293.5</v>
          </cell>
          <cell r="K3366">
            <v>250.79999999999995</v>
          </cell>
          <cell r="L3366">
            <v>42.700000000000045</v>
          </cell>
          <cell r="M3366"/>
          <cell r="N3366"/>
          <cell r="O3366"/>
          <cell r="P3366"/>
          <cell r="Q3366"/>
          <cell r="R3366"/>
          <cell r="S3366"/>
          <cell r="T3366"/>
          <cell r="U3366"/>
          <cell r="V3366"/>
          <cell r="W3366"/>
          <cell r="X3366"/>
          <cell r="Y3366"/>
          <cell r="Z3366">
            <v>110</v>
          </cell>
        </row>
        <row r="3367">
          <cell r="M3367"/>
          <cell r="N3367"/>
          <cell r="O3367"/>
          <cell r="P3367"/>
          <cell r="Q3367"/>
          <cell r="R3367"/>
          <cell r="S3367"/>
          <cell r="T3367"/>
          <cell r="U3367"/>
          <cell r="V3367"/>
          <cell r="W3367"/>
          <cell r="X3367"/>
          <cell r="Y3367"/>
          <cell r="Z3367"/>
        </row>
        <row r="3368">
          <cell r="D3368"/>
          <cell r="E3368"/>
          <cell r="F3368"/>
          <cell r="G3368"/>
          <cell r="H3368"/>
          <cell r="I3368"/>
          <cell r="J3368"/>
          <cell r="K3368"/>
          <cell r="M3368"/>
          <cell r="N3368"/>
          <cell r="O3368"/>
          <cell r="P3368"/>
          <cell r="Q3368"/>
          <cell r="R3368"/>
          <cell r="S3368"/>
          <cell r="T3368"/>
          <cell r="U3368"/>
          <cell r="V3368"/>
          <cell r="W3368"/>
          <cell r="X3368"/>
          <cell r="Y3368"/>
          <cell r="Z3368"/>
        </row>
        <row r="3369">
          <cell r="D3369"/>
          <cell r="E3369"/>
          <cell r="F3369"/>
          <cell r="G3369"/>
          <cell r="H3369"/>
          <cell r="I3369"/>
          <cell r="J3369"/>
          <cell r="K3369"/>
          <cell r="M3369"/>
          <cell r="N3369" t="str">
            <v>APROVISIONAMENTS</v>
          </cell>
          <cell r="O3369" t="str">
            <v>ADMINISTRACIO</v>
          </cell>
          <cell r="P3369" t="str">
            <v>OPERACIONS</v>
          </cell>
          <cell r="Q3369" t="str">
            <v>IMPLEMENTACIO</v>
          </cell>
          <cell r="R3369" t="str">
            <v>DESENVOLUPAMENT</v>
          </cell>
          <cell r="S3369" t="str">
            <v>COMERCIAL</v>
          </cell>
          <cell r="T3369" t="str">
            <v>CONSUL.TELCOMUNIC.</v>
          </cell>
          <cell r="U3369"/>
          <cell r="V3369"/>
          <cell r="W3369"/>
          <cell r="X3369"/>
          <cell r="Y3369"/>
          <cell r="Z3369"/>
        </row>
        <row r="3370">
          <cell r="M3370"/>
          <cell r="N3370"/>
          <cell r="O3370"/>
          <cell r="P3370"/>
          <cell r="Q3370"/>
          <cell r="R3370"/>
          <cell r="S3370"/>
          <cell r="T3370"/>
          <cell r="U3370"/>
          <cell r="V3370"/>
          <cell r="W3370"/>
          <cell r="X3370"/>
          <cell r="Y3370"/>
          <cell r="Z3370"/>
        </row>
        <row r="3371">
          <cell r="M3371"/>
          <cell r="N3371"/>
          <cell r="O3371"/>
          <cell r="P3371"/>
          <cell r="Q3371"/>
          <cell r="R3371"/>
          <cell r="S3371"/>
          <cell r="T3371"/>
          <cell r="U3371"/>
          <cell r="V3371"/>
          <cell r="W3371"/>
          <cell r="X3371"/>
          <cell r="Y3371"/>
          <cell r="Z3371"/>
        </row>
        <row r="3372">
          <cell r="M3372"/>
          <cell r="N3372"/>
          <cell r="O3372"/>
          <cell r="P3372"/>
          <cell r="Q3372"/>
          <cell r="R3372"/>
          <cell r="S3372"/>
          <cell r="T3372"/>
          <cell r="U3372"/>
          <cell r="V3372"/>
          <cell r="W3372"/>
          <cell r="X3372"/>
          <cell r="Y3372"/>
          <cell r="Z3372"/>
        </row>
        <row r="3373">
          <cell r="E3373"/>
          <cell r="F3373"/>
          <cell r="G3373"/>
          <cell r="H3373"/>
          <cell r="I3373"/>
          <cell r="J3373"/>
          <cell r="K3373"/>
          <cell r="L3373"/>
          <cell r="M3373"/>
          <cell r="N3373"/>
          <cell r="O3373"/>
          <cell r="P3373"/>
          <cell r="Q3373"/>
          <cell r="R3373"/>
          <cell r="S3373"/>
          <cell r="T3373"/>
          <cell r="U3373"/>
          <cell r="V3373"/>
          <cell r="W3373"/>
          <cell r="X3373"/>
          <cell r="Y3373"/>
          <cell r="Z3373"/>
        </row>
        <row r="3374">
          <cell r="E3374" t="str">
            <v>Projectes (EXTERNS) en curs 2.019</v>
          </cell>
          <cell r="F3374"/>
          <cell r="G3374"/>
          <cell r="H3374"/>
          <cell r="I3374"/>
          <cell r="J3374"/>
          <cell r="K3374"/>
          <cell r="L3374"/>
          <cell r="M3374"/>
          <cell r="N3374"/>
          <cell r="O3374"/>
          <cell r="P3374"/>
          <cell r="Q3374"/>
          <cell r="R3374"/>
          <cell r="S3374"/>
          <cell r="T3374"/>
          <cell r="U3374"/>
          <cell r="V3374"/>
          <cell r="W3374"/>
          <cell r="X3374"/>
          <cell r="Y3374"/>
          <cell r="Z3374"/>
        </row>
        <row r="3375">
          <cell r="M3375"/>
          <cell r="N3375"/>
          <cell r="O3375"/>
          <cell r="P3375"/>
          <cell r="Q3375"/>
          <cell r="R3375"/>
          <cell r="S3375"/>
          <cell r="T3375"/>
          <cell r="U3375"/>
          <cell r="V3375"/>
          <cell r="W3375"/>
          <cell r="X3375"/>
          <cell r="Y3375"/>
          <cell r="Z3375"/>
        </row>
        <row r="3376">
          <cell r="C3376"/>
          <cell r="D3376"/>
          <cell r="E3376"/>
          <cell r="F3376"/>
          <cell r="G3376"/>
          <cell r="H3376"/>
          <cell r="I3376"/>
          <cell r="J3376"/>
          <cell r="K3376"/>
          <cell r="L3376"/>
          <cell r="M3376"/>
          <cell r="N3376"/>
          <cell r="O3376"/>
          <cell r="P3376"/>
          <cell r="Q3376"/>
          <cell r="R3376"/>
          <cell r="S3376"/>
          <cell r="T3376"/>
          <cell r="U3376"/>
          <cell r="V3376"/>
          <cell r="W3376"/>
          <cell r="X3376"/>
          <cell r="Y3376"/>
          <cell r="Z3376"/>
        </row>
        <row r="3377">
          <cell r="C3377" t="str">
            <v>OF</v>
          </cell>
          <cell r="D3377" t="str">
            <v>CLIENT</v>
          </cell>
          <cell r="E3377" t="str">
            <v>ANY</v>
          </cell>
          <cell r="F3377" t="str">
            <v>STATUS</v>
          </cell>
          <cell r="G3377" t="str">
            <v>PROJECTE</v>
          </cell>
          <cell r="H3377" t="str">
            <v>TIPUS OF o DEPENDENCIA</v>
          </cell>
          <cell r="I3377"/>
          <cell r="J3377" t="str">
            <v>PREV</v>
          </cell>
          <cell r="K3377" t="str">
            <v>TOTAL</v>
          </cell>
          <cell r="L3377" t="str">
            <v>DESV</v>
          </cell>
          <cell r="M3377" t="str">
            <v>AVANÇ</v>
          </cell>
          <cell r="N3377" t="str">
            <v>DPT. IMPLICATS</v>
          </cell>
          <cell r="O3377"/>
          <cell r="P3377"/>
          <cell r="Q3377"/>
          <cell r="R3377"/>
          <cell r="S3377"/>
          <cell r="T3377"/>
          <cell r="U3377" t="str">
            <v>DATA</v>
          </cell>
          <cell r="V3377" t="str">
            <v>DATA</v>
          </cell>
          <cell r="W3377" t="str">
            <v>DATA</v>
          </cell>
          <cell r="X3377" t="str">
            <v>DURADA</v>
          </cell>
          <cell r="Y3377" t="str">
            <v>DATA</v>
          </cell>
          <cell r="Z3377" t="str">
            <v>DESVIAC.</v>
          </cell>
        </row>
        <row r="3378">
          <cell r="C3378"/>
          <cell r="D3378"/>
          <cell r="E3378"/>
          <cell r="F3378"/>
          <cell r="G3378"/>
          <cell r="H3378"/>
          <cell r="I3378"/>
          <cell r="J3378"/>
          <cell r="K3378" t="str">
            <v>REAL</v>
          </cell>
          <cell r="L3378"/>
          <cell r="M3378"/>
          <cell r="N3378"/>
          <cell r="O3378"/>
          <cell r="P3378"/>
          <cell r="Q3378"/>
          <cell r="R3378"/>
          <cell r="S3378"/>
          <cell r="T3378"/>
          <cell r="U3378" t="str">
            <v>INICI</v>
          </cell>
          <cell r="V3378" t="str">
            <v>ENTREGA</v>
          </cell>
          <cell r="W3378" t="str">
            <v>REVISADA</v>
          </cell>
          <cell r="X3378"/>
          <cell r="Y3378" t="str">
            <v>ACCEP.</v>
          </cell>
          <cell r="Z3378"/>
        </row>
        <row r="3379">
          <cell r="C3379"/>
          <cell r="D3379"/>
          <cell r="E3379"/>
          <cell r="F3379"/>
          <cell r="G3379"/>
          <cell r="H3379"/>
          <cell r="I3379"/>
          <cell r="J3379"/>
          <cell r="K3379"/>
          <cell r="L3379"/>
          <cell r="M3379"/>
          <cell r="N3379"/>
          <cell r="O3379"/>
          <cell r="P3379"/>
          <cell r="Q3379"/>
          <cell r="R3379"/>
          <cell r="S3379"/>
          <cell r="T3379"/>
          <cell r="U3379"/>
          <cell r="V3379"/>
          <cell r="W3379"/>
          <cell r="X3379"/>
          <cell r="Y3379"/>
          <cell r="Z3379"/>
        </row>
        <row r="3380">
          <cell r="C3380">
            <v>5506</v>
          </cell>
          <cell r="D3380" t="str">
            <v>SITEL</v>
          </cell>
          <cell r="E3380">
            <v>2019</v>
          </cell>
          <cell r="F3380" t="str">
            <v>AN</v>
          </cell>
          <cell r="G3380" t="str">
            <v>10 x Modulo OXO v1.1</v>
          </cell>
          <cell r="H3380" t="str">
            <v>OF5504</v>
          </cell>
          <cell r="I3380"/>
          <cell r="J3380">
            <v>4</v>
          </cell>
          <cell r="K3380">
            <v>0</v>
          </cell>
          <cell r="L3380">
            <v>4</v>
          </cell>
          <cell r="M3380">
            <v>0</v>
          </cell>
          <cell r="N3380" t="str">
            <v>-</v>
          </cell>
          <cell r="O3380" t="str">
            <v>-</v>
          </cell>
          <cell r="P3380" t="str">
            <v>EMM</v>
          </cell>
          <cell r="Q3380" t="str">
            <v>-</v>
          </cell>
          <cell r="R3380" t="str">
            <v>-</v>
          </cell>
          <cell r="S3380" t="str">
            <v>-</v>
          </cell>
          <cell r="T3380" t="str">
            <v>-</v>
          </cell>
          <cell r="U3380">
            <v>43467</v>
          </cell>
          <cell r="V3380">
            <v>43861</v>
          </cell>
          <cell r="W3380">
            <v>43966</v>
          </cell>
          <cell r="X3380">
            <v>389</v>
          </cell>
          <cell r="Y3380">
            <v>43966</v>
          </cell>
          <cell r="Z3380">
            <v>0</v>
          </cell>
        </row>
        <row r="3381">
          <cell r="C3381">
            <v>5507</v>
          </cell>
          <cell r="D3381" t="str">
            <v>SITEL</v>
          </cell>
          <cell r="E3381">
            <v>2019</v>
          </cell>
          <cell r="F3381" t="str">
            <v>TA</v>
          </cell>
          <cell r="G3381" t="str">
            <v>11 x Modulo OXO TOUCH v1.1</v>
          </cell>
          <cell r="H3381" t="str">
            <v>OF5504</v>
          </cell>
          <cell r="I3381"/>
          <cell r="J3381">
            <v>6</v>
          </cell>
          <cell r="K3381">
            <v>4.75</v>
          </cell>
          <cell r="L3381">
            <v>1.25</v>
          </cell>
          <cell r="M3381">
            <v>0.79166666666666663</v>
          </cell>
          <cell r="N3381" t="str">
            <v>-</v>
          </cell>
          <cell r="O3381" t="str">
            <v>-</v>
          </cell>
          <cell r="P3381" t="str">
            <v>EMM</v>
          </cell>
          <cell r="Q3381" t="str">
            <v>-</v>
          </cell>
          <cell r="R3381" t="str">
            <v>-</v>
          </cell>
          <cell r="S3381" t="str">
            <v>-</v>
          </cell>
          <cell r="T3381" t="str">
            <v>-</v>
          </cell>
          <cell r="U3381">
            <v>43467</v>
          </cell>
          <cell r="V3381">
            <v>43861</v>
          </cell>
          <cell r="W3381">
            <v>43966</v>
          </cell>
          <cell r="X3381">
            <v>389</v>
          </cell>
          <cell r="Y3381">
            <v>43966</v>
          </cell>
          <cell r="Z3381">
            <v>0</v>
          </cell>
        </row>
        <row r="3382">
          <cell r="C3382">
            <v>5508</v>
          </cell>
          <cell r="D3382" t="str">
            <v>SITEL</v>
          </cell>
          <cell r="E3382">
            <v>2019</v>
          </cell>
          <cell r="F3382" t="str">
            <v>AN</v>
          </cell>
          <cell r="G3382" t="str">
            <v>10 X Modulo NOXON ELEMENTS+ v1.1</v>
          </cell>
          <cell r="H3382" t="str">
            <v>OF5504</v>
          </cell>
          <cell r="I3382"/>
          <cell r="J3382">
            <v>4</v>
          </cell>
          <cell r="K3382">
            <v>0</v>
          </cell>
          <cell r="L3382">
            <v>4</v>
          </cell>
          <cell r="M3382">
            <v>0</v>
          </cell>
          <cell r="N3382" t="str">
            <v>-</v>
          </cell>
          <cell r="O3382" t="str">
            <v>-</v>
          </cell>
          <cell r="P3382" t="str">
            <v>EMM</v>
          </cell>
          <cell r="Q3382" t="str">
            <v>-</v>
          </cell>
          <cell r="R3382" t="str">
            <v>-</v>
          </cell>
          <cell r="S3382" t="str">
            <v>-</v>
          </cell>
          <cell r="T3382" t="str">
            <v>-</v>
          </cell>
          <cell r="U3382">
            <v>43467</v>
          </cell>
          <cell r="V3382">
            <v>43861</v>
          </cell>
          <cell r="W3382">
            <v>43966</v>
          </cell>
          <cell r="X3382">
            <v>389</v>
          </cell>
          <cell r="Y3382">
            <v>43966</v>
          </cell>
          <cell r="Z3382">
            <v>0</v>
          </cell>
        </row>
        <row r="3383">
          <cell r="C3383">
            <v>5509</v>
          </cell>
          <cell r="D3383" t="str">
            <v>SITEL</v>
          </cell>
          <cell r="E3383">
            <v>2019</v>
          </cell>
          <cell r="F3383" t="str">
            <v>TA</v>
          </cell>
          <cell r="G3383" t="str">
            <v>10 x Modulo NOXON+ v1.0</v>
          </cell>
          <cell r="H3383" t="str">
            <v>OF5504</v>
          </cell>
          <cell r="I3383"/>
          <cell r="J3383">
            <v>4</v>
          </cell>
          <cell r="K3383">
            <v>2.42</v>
          </cell>
          <cell r="L3383">
            <v>1.58</v>
          </cell>
          <cell r="M3383">
            <v>0.60499999999999998</v>
          </cell>
          <cell r="N3383" t="str">
            <v>-</v>
          </cell>
          <cell r="O3383" t="str">
            <v>-</v>
          </cell>
          <cell r="P3383" t="str">
            <v>EMM</v>
          </cell>
          <cell r="Q3383" t="str">
            <v>-</v>
          </cell>
          <cell r="R3383" t="str">
            <v>-</v>
          </cell>
          <cell r="S3383" t="str">
            <v>-</v>
          </cell>
          <cell r="T3383" t="str">
            <v>-</v>
          </cell>
          <cell r="U3383">
            <v>43467</v>
          </cell>
          <cell r="V3383">
            <v>43861</v>
          </cell>
          <cell r="W3383">
            <v>43861</v>
          </cell>
          <cell r="X3383">
            <v>389</v>
          </cell>
          <cell r="Y3383">
            <v>43861</v>
          </cell>
          <cell r="Z3383">
            <v>0</v>
          </cell>
        </row>
        <row r="3384">
          <cell r="C3384">
            <v>5510</v>
          </cell>
          <cell r="D3384" t="str">
            <v>DIELSU</v>
          </cell>
          <cell r="E3384">
            <v>2019</v>
          </cell>
          <cell r="F3384" t="str">
            <v>TA</v>
          </cell>
          <cell r="G3384" t="str">
            <v>RTU CT EL PARTIDOR v1.1</v>
          </cell>
          <cell r="H3384" t="str">
            <v>PPAL</v>
          </cell>
          <cell r="I3384"/>
          <cell r="J3384">
            <v>34</v>
          </cell>
          <cell r="K3384">
            <v>44.59</v>
          </cell>
          <cell r="L3384">
            <v>-10.590000000000003</v>
          </cell>
          <cell r="M3384">
            <v>1.3114705882352942</v>
          </cell>
          <cell r="N3384" t="str">
            <v>-</v>
          </cell>
          <cell r="O3384" t="str">
            <v>-</v>
          </cell>
          <cell r="P3384" t="str">
            <v>EMM</v>
          </cell>
          <cell r="Q3384" t="str">
            <v>-</v>
          </cell>
          <cell r="R3384" t="str">
            <v>-</v>
          </cell>
          <cell r="S3384" t="str">
            <v>-</v>
          </cell>
          <cell r="T3384" t="str">
            <v>-</v>
          </cell>
          <cell r="U3384">
            <v>43803</v>
          </cell>
          <cell r="V3384">
            <v>43889</v>
          </cell>
          <cell r="W3384">
            <v>43889</v>
          </cell>
          <cell r="X3384">
            <v>84</v>
          </cell>
          <cell r="Y3384">
            <v>43872</v>
          </cell>
          <cell r="Z3384">
            <v>-17</v>
          </cell>
        </row>
        <row r="3385">
          <cell r="C3385">
            <v>5511</v>
          </cell>
          <cell r="D3385" t="str">
            <v>SITEL</v>
          </cell>
          <cell r="E3385">
            <v>2019</v>
          </cell>
          <cell r="F3385" t="str">
            <v>OB</v>
          </cell>
          <cell r="G3385" t="str">
            <v>Inst. y PEM RTU CT EL PARTIDOR v1.1</v>
          </cell>
          <cell r="H3385" t="str">
            <v>OF5510</v>
          </cell>
          <cell r="I3385"/>
          <cell r="J3385">
            <v>14</v>
          </cell>
          <cell r="K3385">
            <v>0</v>
          </cell>
          <cell r="L3385">
            <v>14</v>
          </cell>
          <cell r="M3385">
            <v>0</v>
          </cell>
          <cell r="N3385" t="str">
            <v>-</v>
          </cell>
          <cell r="O3385" t="str">
            <v>-</v>
          </cell>
          <cell r="P3385" t="str">
            <v>-</v>
          </cell>
          <cell r="Q3385" t="str">
            <v>JMG</v>
          </cell>
          <cell r="R3385" t="str">
            <v>-</v>
          </cell>
          <cell r="S3385" t="str">
            <v>-</v>
          </cell>
          <cell r="T3385" t="str">
            <v>-</v>
          </cell>
          <cell r="U3385">
            <v>43803</v>
          </cell>
          <cell r="V3385">
            <v>44196</v>
          </cell>
          <cell r="W3385">
            <v>44196</v>
          </cell>
          <cell r="X3385">
            <v>387</v>
          </cell>
          <cell r="Y3385"/>
          <cell r="Z3385" t="str">
            <v/>
          </cell>
        </row>
        <row r="3386">
          <cell r="C3386">
            <v>5512</v>
          </cell>
          <cell r="D3386" t="str">
            <v>DIELSU</v>
          </cell>
          <cell r="E3386">
            <v>2019</v>
          </cell>
          <cell r="F3386" t="str">
            <v>TA</v>
          </cell>
          <cell r="G3386" t="str">
            <v>RTU CT AGUILAR v1.1</v>
          </cell>
          <cell r="H3386" t="str">
            <v>PPAL</v>
          </cell>
          <cell r="I3386"/>
          <cell r="J3386">
            <v>34</v>
          </cell>
          <cell r="K3386">
            <v>43.300000000000004</v>
          </cell>
          <cell r="L3386">
            <v>-9.3000000000000043</v>
          </cell>
          <cell r="M3386">
            <v>1.273529411764706</v>
          </cell>
          <cell r="N3386" t="str">
            <v>-</v>
          </cell>
          <cell r="O3386" t="str">
            <v>-</v>
          </cell>
          <cell r="P3386" t="str">
            <v>EMM</v>
          </cell>
          <cell r="Q3386" t="str">
            <v>-</v>
          </cell>
          <cell r="R3386" t="str">
            <v>-</v>
          </cell>
          <cell r="S3386" t="str">
            <v>-</v>
          </cell>
          <cell r="T3386" t="str">
            <v>-</v>
          </cell>
          <cell r="U3386">
            <v>43803</v>
          </cell>
          <cell r="V3386">
            <v>43889</v>
          </cell>
          <cell r="W3386">
            <v>43889</v>
          </cell>
          <cell r="X3386">
            <v>84</v>
          </cell>
          <cell r="Y3386">
            <v>43872</v>
          </cell>
          <cell r="Z3386">
            <v>-17</v>
          </cell>
        </row>
        <row r="3387">
          <cell r="C3387">
            <v>5513</v>
          </cell>
          <cell r="D3387" t="str">
            <v>SITEL</v>
          </cell>
          <cell r="E3387">
            <v>2019</v>
          </cell>
          <cell r="F3387" t="str">
            <v>OB</v>
          </cell>
          <cell r="G3387" t="str">
            <v>Inst. y PEM RTU CT AGUILAR v1.1</v>
          </cell>
          <cell r="H3387" t="str">
            <v>OF5512</v>
          </cell>
          <cell r="I3387"/>
          <cell r="J3387">
            <v>14</v>
          </cell>
          <cell r="K3387">
            <v>0</v>
          </cell>
          <cell r="L3387">
            <v>14</v>
          </cell>
          <cell r="M3387">
            <v>0</v>
          </cell>
          <cell r="N3387" t="str">
            <v>-</v>
          </cell>
          <cell r="O3387" t="str">
            <v>-</v>
          </cell>
          <cell r="P3387" t="str">
            <v>-</v>
          </cell>
          <cell r="Q3387" t="str">
            <v>JMG</v>
          </cell>
          <cell r="R3387" t="str">
            <v>-</v>
          </cell>
          <cell r="S3387" t="str">
            <v>-</v>
          </cell>
          <cell r="T3387" t="str">
            <v>-</v>
          </cell>
          <cell r="U3387">
            <v>43803</v>
          </cell>
          <cell r="V3387">
            <v>44196</v>
          </cell>
          <cell r="W3387">
            <v>44196</v>
          </cell>
          <cell r="X3387">
            <v>387</v>
          </cell>
          <cell r="Y3387"/>
          <cell r="Z3387" t="str">
            <v/>
          </cell>
        </row>
        <row r="3388">
          <cell r="C3388">
            <v>5514</v>
          </cell>
          <cell r="D3388" t="str">
            <v>DIELSU</v>
          </cell>
          <cell r="E3388">
            <v>2019</v>
          </cell>
          <cell r="F3388" t="str">
            <v>TA</v>
          </cell>
          <cell r="G3388" t="str">
            <v>RTU CT CALVARIO v1.1</v>
          </cell>
          <cell r="H3388" t="str">
            <v>PPAL</v>
          </cell>
          <cell r="I3388"/>
          <cell r="J3388">
            <v>34</v>
          </cell>
          <cell r="K3388">
            <v>42.85</v>
          </cell>
          <cell r="L3388">
            <v>-8.8500000000000014</v>
          </cell>
          <cell r="M3388">
            <v>1.2602941176470588</v>
          </cell>
          <cell r="N3388" t="str">
            <v>-</v>
          </cell>
          <cell r="O3388" t="str">
            <v>-</v>
          </cell>
          <cell r="P3388" t="str">
            <v>EMM</v>
          </cell>
          <cell r="Q3388" t="str">
            <v>-</v>
          </cell>
          <cell r="R3388" t="str">
            <v>-</v>
          </cell>
          <cell r="S3388" t="str">
            <v>-</v>
          </cell>
          <cell r="T3388" t="str">
            <v>-</v>
          </cell>
          <cell r="U3388">
            <v>43803</v>
          </cell>
          <cell r="V3388">
            <v>43889</v>
          </cell>
          <cell r="W3388">
            <v>43889</v>
          </cell>
          <cell r="X3388">
            <v>84</v>
          </cell>
          <cell r="Y3388">
            <v>43872</v>
          </cell>
          <cell r="Z3388">
            <v>-17</v>
          </cell>
        </row>
        <row r="3389">
          <cell r="C3389">
            <v>5515</v>
          </cell>
          <cell r="D3389" t="str">
            <v>SITEL</v>
          </cell>
          <cell r="E3389">
            <v>2019</v>
          </cell>
          <cell r="F3389" t="str">
            <v>OB</v>
          </cell>
          <cell r="G3389" t="str">
            <v>Inst. y PEM RTU CT CALVARIO v1.1</v>
          </cell>
          <cell r="H3389" t="str">
            <v>OF5514</v>
          </cell>
          <cell r="I3389"/>
          <cell r="J3389">
            <v>14</v>
          </cell>
          <cell r="K3389">
            <v>0</v>
          </cell>
          <cell r="L3389">
            <v>14</v>
          </cell>
          <cell r="M3389">
            <v>0</v>
          </cell>
          <cell r="N3389" t="str">
            <v>-</v>
          </cell>
          <cell r="O3389" t="str">
            <v>-</v>
          </cell>
          <cell r="P3389" t="str">
            <v>-</v>
          </cell>
          <cell r="Q3389" t="str">
            <v>JMG</v>
          </cell>
          <cell r="R3389" t="str">
            <v>-</v>
          </cell>
          <cell r="S3389" t="str">
            <v>-</v>
          </cell>
          <cell r="T3389" t="str">
            <v>-</v>
          </cell>
          <cell r="U3389">
            <v>43803</v>
          </cell>
          <cell r="V3389">
            <v>44196</v>
          </cell>
          <cell r="W3389">
            <v>44196</v>
          </cell>
          <cell r="X3389">
            <v>387</v>
          </cell>
          <cell r="Y3389"/>
          <cell r="Z3389" t="str">
            <v/>
          </cell>
        </row>
        <row r="3390">
          <cell r="C3390">
            <v>5516</v>
          </cell>
          <cell r="D3390" t="str">
            <v>DIELSU</v>
          </cell>
          <cell r="E3390">
            <v>2019</v>
          </cell>
          <cell r="F3390" t="str">
            <v>TA</v>
          </cell>
          <cell r="G3390" t="str">
            <v>RTU CT FONTENAR v1.1</v>
          </cell>
          <cell r="H3390" t="str">
            <v>PPAL</v>
          </cell>
          <cell r="I3390"/>
          <cell r="J3390">
            <v>34</v>
          </cell>
          <cell r="K3390">
            <v>43.53</v>
          </cell>
          <cell r="L3390">
            <v>-9.5300000000000011</v>
          </cell>
          <cell r="M3390">
            <v>1.2802941176470588</v>
          </cell>
          <cell r="N3390" t="str">
            <v>-</v>
          </cell>
          <cell r="O3390" t="str">
            <v>-</v>
          </cell>
          <cell r="P3390" t="str">
            <v>EMM</v>
          </cell>
          <cell r="Q3390" t="str">
            <v>-</v>
          </cell>
          <cell r="R3390" t="str">
            <v>-</v>
          </cell>
          <cell r="S3390" t="str">
            <v>-</v>
          </cell>
          <cell r="T3390" t="str">
            <v>-</v>
          </cell>
          <cell r="U3390">
            <v>43803</v>
          </cell>
          <cell r="V3390">
            <v>43889</v>
          </cell>
          <cell r="W3390">
            <v>43889</v>
          </cell>
          <cell r="X3390">
            <v>84</v>
          </cell>
          <cell r="Y3390">
            <v>43872</v>
          </cell>
          <cell r="Z3390">
            <v>-17</v>
          </cell>
        </row>
        <row r="3391">
          <cell r="C3391">
            <v>5517</v>
          </cell>
          <cell r="D3391" t="str">
            <v>SITEL</v>
          </cell>
          <cell r="E3391">
            <v>2019</v>
          </cell>
          <cell r="F3391" t="str">
            <v>OB</v>
          </cell>
          <cell r="G3391" t="str">
            <v>Inst. y PEM RTU CT FONTENAR v1.1</v>
          </cell>
          <cell r="H3391" t="str">
            <v>OF5516</v>
          </cell>
          <cell r="I3391"/>
          <cell r="J3391">
            <v>14</v>
          </cell>
          <cell r="K3391">
            <v>0</v>
          </cell>
          <cell r="L3391">
            <v>14</v>
          </cell>
          <cell r="M3391">
            <v>0</v>
          </cell>
          <cell r="N3391" t="str">
            <v>-</v>
          </cell>
          <cell r="O3391" t="str">
            <v>-</v>
          </cell>
          <cell r="P3391" t="str">
            <v>-</v>
          </cell>
          <cell r="Q3391" t="str">
            <v>JMG</v>
          </cell>
          <cell r="R3391" t="str">
            <v>-</v>
          </cell>
          <cell r="S3391" t="str">
            <v>-</v>
          </cell>
          <cell r="T3391" t="str">
            <v>-</v>
          </cell>
          <cell r="U3391">
            <v>43803</v>
          </cell>
          <cell r="V3391">
            <v>44196</v>
          </cell>
          <cell r="W3391">
            <v>44196</v>
          </cell>
          <cell r="X3391">
            <v>387</v>
          </cell>
          <cell r="Y3391"/>
          <cell r="Z3391" t="str">
            <v/>
          </cell>
        </row>
        <row r="3392">
          <cell r="C3392">
            <v>5518</v>
          </cell>
          <cell r="D3392" t="str">
            <v>GASELE</v>
          </cell>
          <cell r="E3392">
            <v>2019</v>
          </cell>
          <cell r="F3392" t="str">
            <v>TA</v>
          </cell>
          <cell r="G3392" t="str">
            <v>CC SCADA TEDIS.Net GASELEC v1.6</v>
          </cell>
          <cell r="H3392" t="str">
            <v>IND</v>
          </cell>
          <cell r="I3392">
            <v>6</v>
          </cell>
          <cell r="J3392">
            <v>264</v>
          </cell>
          <cell r="K3392">
            <v>69.25</v>
          </cell>
          <cell r="L3392">
            <v>194.75</v>
          </cell>
          <cell r="M3392">
            <v>0.26231060606060608</v>
          </cell>
          <cell r="N3392" t="str">
            <v>-</v>
          </cell>
          <cell r="O3392" t="str">
            <v>-</v>
          </cell>
          <cell r="P3392" t="str">
            <v>-</v>
          </cell>
          <cell r="Q3392" t="str">
            <v>-</v>
          </cell>
          <cell r="R3392" t="str">
            <v>AP</v>
          </cell>
          <cell r="S3392" t="str">
            <v>-</v>
          </cell>
          <cell r="T3392" t="str">
            <v>-</v>
          </cell>
          <cell r="U3392">
            <v>43796</v>
          </cell>
          <cell r="V3392">
            <v>43830</v>
          </cell>
          <cell r="W3392">
            <v>43830</v>
          </cell>
          <cell r="X3392">
            <v>34</v>
          </cell>
          <cell r="Y3392">
            <v>43804</v>
          </cell>
          <cell r="Z3392">
            <v>-25</v>
          </cell>
        </row>
        <row r="3393">
          <cell r="C3393">
            <v>5519</v>
          </cell>
          <cell r="D3393" t="str">
            <v>ELECAR</v>
          </cell>
          <cell r="E3393">
            <v>2019</v>
          </cell>
          <cell r="F3393" t="str">
            <v>OB</v>
          </cell>
          <cell r="G3393" t="str">
            <v>RTU C.T. CABANA DE L'ORIOL v2.0</v>
          </cell>
          <cell r="H3393" t="str">
            <v>IND</v>
          </cell>
          <cell r="I3393"/>
          <cell r="J3393">
            <v>11.75</v>
          </cell>
          <cell r="K3393">
            <v>0</v>
          </cell>
          <cell r="L3393">
            <v>11.75</v>
          </cell>
          <cell r="M3393">
            <v>0</v>
          </cell>
          <cell r="N3393" t="str">
            <v>-</v>
          </cell>
          <cell r="O3393" t="str">
            <v>-</v>
          </cell>
          <cell r="P3393" t="str">
            <v>-</v>
          </cell>
          <cell r="Q3393" t="str">
            <v>JMG</v>
          </cell>
          <cell r="R3393" t="str">
            <v>-</v>
          </cell>
          <cell r="S3393" t="str">
            <v>-</v>
          </cell>
          <cell r="T3393" t="str">
            <v>-</v>
          </cell>
          <cell r="U3393">
            <v>43785</v>
          </cell>
          <cell r="V3393">
            <v>43861</v>
          </cell>
          <cell r="W3393">
            <v>43861</v>
          </cell>
          <cell r="X3393">
            <v>75</v>
          </cell>
          <cell r="Y3393"/>
          <cell r="Z3393" t="str">
            <v/>
          </cell>
        </row>
        <row r="3394">
          <cell r="C3394">
            <v>5520</v>
          </cell>
          <cell r="D3394" t="str">
            <v>EMSA</v>
          </cell>
          <cell r="E3394">
            <v>2019</v>
          </cell>
          <cell r="F3394" t="str">
            <v>TA</v>
          </cell>
          <cell r="G3394" t="str">
            <v>CC SCADA TEDIS.Net EMSA v3.11</v>
          </cell>
          <cell r="H3394" t="str">
            <v>IND</v>
          </cell>
          <cell r="I3394"/>
          <cell r="J3394">
            <v>3.5</v>
          </cell>
          <cell r="K3394">
            <v>1</v>
          </cell>
          <cell r="L3394">
            <v>2.5</v>
          </cell>
          <cell r="M3394">
            <v>0.2857142857142857</v>
          </cell>
          <cell r="N3394" t="str">
            <v>-</v>
          </cell>
          <cell r="O3394" t="str">
            <v>-</v>
          </cell>
          <cell r="P3394" t="str">
            <v>-</v>
          </cell>
          <cell r="Q3394" t="str">
            <v>JMG</v>
          </cell>
          <cell r="R3394" t="str">
            <v>-</v>
          </cell>
          <cell r="S3394" t="str">
            <v>-</v>
          </cell>
          <cell r="T3394" t="str">
            <v>-</v>
          </cell>
          <cell r="U3394">
            <v>43810</v>
          </cell>
          <cell r="V3394">
            <v>43830</v>
          </cell>
          <cell r="W3394">
            <v>43830</v>
          </cell>
          <cell r="X3394">
            <v>20</v>
          </cell>
          <cell r="Y3394">
            <v>43816</v>
          </cell>
          <cell r="Z3394">
            <v>-13</v>
          </cell>
        </row>
        <row r="3395">
          <cell r="C3395">
            <v>5521</v>
          </cell>
          <cell r="D3395" t="str">
            <v>SITEL</v>
          </cell>
          <cell r="E3395">
            <v>2019</v>
          </cell>
          <cell r="F3395" t="str">
            <v>TA</v>
          </cell>
          <cell r="G3395" t="str">
            <v>1 x Manguera COM CAP32 - MOXA nPort-5110</v>
          </cell>
          <cell r="H3395" t="str">
            <v>OF5519</v>
          </cell>
          <cell r="I3395"/>
          <cell r="J3395">
            <v>0.33</v>
          </cell>
          <cell r="K3395">
            <v>0.42000000000000004</v>
          </cell>
          <cell r="L3395">
            <v>-9.0000000000000024E-2</v>
          </cell>
          <cell r="M3395">
            <v>1.2727272727272727</v>
          </cell>
          <cell r="N3395" t="str">
            <v>-</v>
          </cell>
          <cell r="O3395" t="str">
            <v>-</v>
          </cell>
          <cell r="P3395" t="str">
            <v>EMM</v>
          </cell>
          <cell r="Q3395" t="str">
            <v>-</v>
          </cell>
          <cell r="R3395" t="str">
            <v>-</v>
          </cell>
          <cell r="S3395" t="str">
            <v>-</v>
          </cell>
          <cell r="T3395" t="str">
            <v>-</v>
          </cell>
          <cell r="U3395">
            <v>43785</v>
          </cell>
          <cell r="V3395">
            <v>43861</v>
          </cell>
          <cell r="W3395">
            <v>43861</v>
          </cell>
          <cell r="X3395">
            <v>75</v>
          </cell>
          <cell r="Y3395">
            <v>43871</v>
          </cell>
          <cell r="Z3395">
            <v>10</v>
          </cell>
        </row>
        <row r="3396">
          <cell r="C3396">
            <v>5522</v>
          </cell>
          <cell r="D3396" t="str">
            <v>SITEL</v>
          </cell>
          <cell r="E3396">
            <v>2019</v>
          </cell>
          <cell r="F3396" t="str">
            <v>TA</v>
          </cell>
          <cell r="G3396" t="str">
            <v>1 x Manguera COM ETHERNET (3mts)</v>
          </cell>
          <cell r="H3396" t="str">
            <v>OF5519</v>
          </cell>
          <cell r="I3396"/>
          <cell r="J3396">
            <v>0.33</v>
          </cell>
          <cell r="K3396">
            <v>0.42000000000000004</v>
          </cell>
          <cell r="L3396">
            <v>-9.0000000000000024E-2</v>
          </cell>
          <cell r="M3396">
            <v>1.2727272727272727</v>
          </cell>
          <cell r="N3396" t="str">
            <v>-</v>
          </cell>
          <cell r="O3396" t="str">
            <v>-</v>
          </cell>
          <cell r="P3396" t="str">
            <v>EMM</v>
          </cell>
          <cell r="Q3396" t="str">
            <v>-</v>
          </cell>
          <cell r="R3396" t="str">
            <v>-</v>
          </cell>
          <cell r="S3396" t="str">
            <v>-</v>
          </cell>
          <cell r="T3396" t="str">
            <v>-</v>
          </cell>
          <cell r="U3396">
            <v>43785</v>
          </cell>
          <cell r="V3396">
            <v>43861</v>
          </cell>
          <cell r="W3396">
            <v>43861</v>
          </cell>
          <cell r="X3396">
            <v>75</v>
          </cell>
          <cell r="Y3396">
            <v>43871</v>
          </cell>
          <cell r="Z3396">
            <v>10</v>
          </cell>
        </row>
        <row r="3397">
          <cell r="C3397">
            <v>5523</v>
          </cell>
          <cell r="D3397" t="str">
            <v>ELEMES</v>
          </cell>
          <cell r="E3397">
            <v>2019</v>
          </cell>
          <cell r="F3397" t="str">
            <v>TA</v>
          </cell>
          <cell r="G3397" t="str">
            <v>CC SCADA TEDIS.Net MESTANZA v1.0</v>
          </cell>
          <cell r="H3397" t="str">
            <v>IND</v>
          </cell>
          <cell r="I3397"/>
          <cell r="J3397">
            <v>16.5</v>
          </cell>
          <cell r="K3397">
            <v>12.25</v>
          </cell>
          <cell r="L3397">
            <v>4.25</v>
          </cell>
          <cell r="M3397">
            <v>0.74242424242424243</v>
          </cell>
          <cell r="N3397" t="str">
            <v>-</v>
          </cell>
          <cell r="O3397" t="str">
            <v>-</v>
          </cell>
          <cell r="P3397" t="str">
            <v>-</v>
          </cell>
          <cell r="Q3397" t="str">
            <v>JMG</v>
          </cell>
          <cell r="R3397" t="str">
            <v>-</v>
          </cell>
          <cell r="S3397" t="str">
            <v>-</v>
          </cell>
          <cell r="T3397" t="str">
            <v>-</v>
          </cell>
          <cell r="U3397">
            <v>43818</v>
          </cell>
          <cell r="V3397">
            <v>43861</v>
          </cell>
          <cell r="W3397">
            <v>44089</v>
          </cell>
          <cell r="X3397">
            <v>42</v>
          </cell>
          <cell r="Y3397">
            <v>44089</v>
          </cell>
          <cell r="Z3397">
            <v>0</v>
          </cell>
        </row>
        <row r="3398">
          <cell r="C3398">
            <v>5524</v>
          </cell>
          <cell r="D3398" t="str">
            <v>ELECAD</v>
          </cell>
          <cell r="E3398">
            <v>2020</v>
          </cell>
          <cell r="F3398" t="str">
            <v>OB</v>
          </cell>
          <cell r="G3398" t="str">
            <v>SUPORT CALSER CADIZ 01/01/2.020 - 31/12/2.020</v>
          </cell>
          <cell r="H3398" t="str">
            <v>IND</v>
          </cell>
          <cell r="I3398"/>
          <cell r="J3398">
            <v>6</v>
          </cell>
          <cell r="K3398">
            <v>0</v>
          </cell>
          <cell r="L3398">
            <v>6</v>
          </cell>
          <cell r="M3398">
            <v>0</v>
          </cell>
          <cell r="N3398" t="str">
            <v>-</v>
          </cell>
          <cell r="O3398" t="str">
            <v>-</v>
          </cell>
          <cell r="P3398" t="str">
            <v>-</v>
          </cell>
          <cell r="Q3398" t="str">
            <v>-</v>
          </cell>
          <cell r="R3398" t="str">
            <v>AP</v>
          </cell>
          <cell r="S3398" t="str">
            <v>-</v>
          </cell>
          <cell r="T3398" t="str">
            <v>-</v>
          </cell>
          <cell r="U3398">
            <v>43831</v>
          </cell>
          <cell r="V3398">
            <v>44196</v>
          </cell>
          <cell r="W3398">
            <v>44196</v>
          </cell>
          <cell r="X3398">
            <v>360</v>
          </cell>
          <cell r="Y3398"/>
          <cell r="Z3398" t="str">
            <v/>
          </cell>
        </row>
        <row r="3399">
          <cell r="C3399">
            <v>5525</v>
          </cell>
          <cell r="D3399" t="str">
            <v>HIJOFE</v>
          </cell>
          <cell r="E3399">
            <v>2020</v>
          </cell>
          <cell r="F3399" t="str">
            <v>OB</v>
          </cell>
          <cell r="G3399" t="str">
            <v>Cto.Mnto. SW SCADA TEDIS.Net J.FERRE 01/01/2.020 - 31/12/2.020</v>
          </cell>
          <cell r="H3399" t="str">
            <v>IND</v>
          </cell>
          <cell r="I3399"/>
          <cell r="J3399">
            <v>24</v>
          </cell>
          <cell r="K3399">
            <v>0</v>
          </cell>
          <cell r="L3399">
            <v>24</v>
          </cell>
          <cell r="M3399">
            <v>0</v>
          </cell>
          <cell r="N3399" t="str">
            <v>-</v>
          </cell>
          <cell r="O3399" t="str">
            <v>-</v>
          </cell>
          <cell r="P3399" t="str">
            <v>-</v>
          </cell>
          <cell r="Q3399" t="str">
            <v>JMG</v>
          </cell>
          <cell r="R3399" t="str">
            <v>-</v>
          </cell>
          <cell r="S3399" t="str">
            <v>-</v>
          </cell>
          <cell r="T3399" t="str">
            <v>-</v>
          </cell>
          <cell r="U3399">
            <v>43831</v>
          </cell>
          <cell r="V3399">
            <v>44196</v>
          </cell>
          <cell r="W3399">
            <v>44196</v>
          </cell>
          <cell r="X3399">
            <v>360</v>
          </cell>
          <cell r="Y3399"/>
          <cell r="Z3399" t="str">
            <v/>
          </cell>
        </row>
        <row r="3400">
          <cell r="C3400">
            <v>5526</v>
          </cell>
          <cell r="D3400" t="str">
            <v>INPPOZ</v>
          </cell>
          <cell r="E3400">
            <v>2020</v>
          </cell>
          <cell r="F3400" t="str">
            <v>OB</v>
          </cell>
          <cell r="G3400" t="str">
            <v>Cto.Mnto. SW SCADA TEDIS.Net INPECUARIAS 01/01/2.020 - 31/12/2.020</v>
          </cell>
          <cell r="H3400" t="str">
            <v>IND</v>
          </cell>
          <cell r="I3400"/>
          <cell r="J3400">
            <v>16</v>
          </cell>
          <cell r="K3400">
            <v>0</v>
          </cell>
          <cell r="L3400">
            <v>16</v>
          </cell>
          <cell r="M3400">
            <v>0</v>
          </cell>
          <cell r="N3400" t="str">
            <v>-</v>
          </cell>
          <cell r="O3400" t="str">
            <v>-</v>
          </cell>
          <cell r="P3400" t="str">
            <v>-</v>
          </cell>
          <cell r="Q3400" t="str">
            <v>JMG</v>
          </cell>
          <cell r="R3400" t="str">
            <v>-</v>
          </cell>
          <cell r="S3400" t="str">
            <v>-</v>
          </cell>
          <cell r="T3400" t="str">
            <v>-</v>
          </cell>
          <cell r="U3400">
            <v>43831</v>
          </cell>
          <cell r="V3400">
            <v>44196</v>
          </cell>
          <cell r="W3400">
            <v>44196</v>
          </cell>
          <cell r="X3400">
            <v>360</v>
          </cell>
          <cell r="Y3400"/>
          <cell r="Z3400" t="str">
            <v/>
          </cell>
        </row>
        <row r="3401">
          <cell r="C3401">
            <v>5527</v>
          </cell>
          <cell r="D3401" t="str">
            <v>ELECON</v>
          </cell>
          <cell r="E3401">
            <v>2020</v>
          </cell>
          <cell r="F3401" t="str">
            <v>OB</v>
          </cell>
          <cell r="G3401" t="str">
            <v>Cto.Mnto. SW SCADA TEDIS.Net CONILENSE 01/01/2.020 - 31/12/2.020</v>
          </cell>
          <cell r="H3401" t="str">
            <v>IND</v>
          </cell>
          <cell r="I3401"/>
          <cell r="J3401">
            <v>16</v>
          </cell>
          <cell r="K3401">
            <v>0</v>
          </cell>
          <cell r="L3401">
            <v>16</v>
          </cell>
          <cell r="M3401">
            <v>0</v>
          </cell>
          <cell r="N3401" t="str">
            <v>-</v>
          </cell>
          <cell r="O3401" t="str">
            <v>-</v>
          </cell>
          <cell r="P3401" t="str">
            <v>-</v>
          </cell>
          <cell r="Q3401" t="str">
            <v>JMG</v>
          </cell>
          <cell r="R3401" t="str">
            <v>-</v>
          </cell>
          <cell r="S3401" t="str">
            <v>-</v>
          </cell>
          <cell r="T3401" t="str">
            <v>-</v>
          </cell>
          <cell r="U3401">
            <v>43831</v>
          </cell>
          <cell r="V3401">
            <v>44196</v>
          </cell>
          <cell r="W3401">
            <v>44196</v>
          </cell>
          <cell r="X3401">
            <v>360</v>
          </cell>
          <cell r="Y3401"/>
          <cell r="Z3401" t="str">
            <v/>
          </cell>
        </row>
        <row r="3402">
          <cell r="C3402">
            <v>5528</v>
          </cell>
          <cell r="D3402" t="str">
            <v>ELEMOS</v>
          </cell>
          <cell r="E3402">
            <v>2020</v>
          </cell>
          <cell r="F3402" t="str">
            <v>OB</v>
          </cell>
          <cell r="G3402" t="str">
            <v>Cto.Mnto. SW SCADA TEDIS MOSCOSO 01/01/2.020 - 31/12/2.020</v>
          </cell>
          <cell r="H3402" t="str">
            <v>IND</v>
          </cell>
          <cell r="I3402"/>
          <cell r="J3402">
            <v>16</v>
          </cell>
          <cell r="K3402">
            <v>0</v>
          </cell>
          <cell r="L3402">
            <v>16</v>
          </cell>
          <cell r="M3402">
            <v>0</v>
          </cell>
          <cell r="N3402" t="str">
            <v>-</v>
          </cell>
          <cell r="O3402" t="str">
            <v>-</v>
          </cell>
          <cell r="P3402" t="str">
            <v>-</v>
          </cell>
          <cell r="Q3402" t="str">
            <v>JMG</v>
          </cell>
          <cell r="R3402" t="str">
            <v>-</v>
          </cell>
          <cell r="S3402" t="str">
            <v>-</v>
          </cell>
          <cell r="T3402" t="str">
            <v>-</v>
          </cell>
          <cell r="U3402">
            <v>43831</v>
          </cell>
          <cell r="V3402">
            <v>44196</v>
          </cell>
          <cell r="W3402">
            <v>44196</v>
          </cell>
          <cell r="X3402">
            <v>360</v>
          </cell>
          <cell r="Y3402"/>
          <cell r="Z3402" t="str">
            <v/>
          </cell>
        </row>
        <row r="3403">
          <cell r="C3403">
            <v>5529</v>
          </cell>
          <cell r="D3403" t="str">
            <v>HIJAGU</v>
          </cell>
          <cell r="E3403">
            <v>2020</v>
          </cell>
          <cell r="F3403" t="str">
            <v>OB</v>
          </cell>
          <cell r="G3403" t="str">
            <v>MANTENIMENT SW SCADA H.J.GUILLEN 01/01/2.020 - 31/12/2.020</v>
          </cell>
          <cell r="H3403" t="str">
            <v>IND</v>
          </cell>
          <cell r="I3403"/>
          <cell r="J3403">
            <v>16</v>
          </cell>
          <cell r="K3403">
            <v>0</v>
          </cell>
          <cell r="L3403">
            <v>16</v>
          </cell>
          <cell r="M3403">
            <v>0</v>
          </cell>
          <cell r="N3403" t="str">
            <v>-</v>
          </cell>
          <cell r="O3403" t="str">
            <v>-</v>
          </cell>
          <cell r="P3403" t="str">
            <v>-</v>
          </cell>
          <cell r="Q3403" t="str">
            <v>JMG</v>
          </cell>
          <cell r="R3403" t="str">
            <v>-</v>
          </cell>
          <cell r="S3403" t="str">
            <v>-</v>
          </cell>
          <cell r="T3403" t="str">
            <v>-</v>
          </cell>
          <cell r="U3403">
            <v>43831</v>
          </cell>
          <cell r="V3403">
            <v>44196</v>
          </cell>
          <cell r="W3403">
            <v>44196</v>
          </cell>
          <cell r="X3403">
            <v>360</v>
          </cell>
          <cell r="Y3403"/>
          <cell r="Z3403" t="str">
            <v/>
          </cell>
        </row>
        <row r="3404">
          <cell r="C3404">
            <v>5530</v>
          </cell>
          <cell r="D3404" t="str">
            <v>SMDEELL</v>
          </cell>
          <cell r="E3404">
            <v>2020</v>
          </cell>
          <cell r="F3404" t="str">
            <v>AN</v>
          </cell>
          <cell r="G3404" t="str">
            <v>MANTENIMENT CSSat LLAVORSI 01/01/2020 - 31/12/2020</v>
          </cell>
          <cell r="H3404" t="str">
            <v>IND</v>
          </cell>
          <cell r="I3404"/>
          <cell r="J3404">
            <v>16</v>
          </cell>
          <cell r="K3404">
            <v>0</v>
          </cell>
          <cell r="L3404">
            <v>16</v>
          </cell>
          <cell r="M3404">
            <v>0</v>
          </cell>
          <cell r="N3404" t="str">
            <v>-</v>
          </cell>
          <cell r="O3404" t="str">
            <v>-</v>
          </cell>
          <cell r="P3404" t="str">
            <v>-</v>
          </cell>
          <cell r="Q3404" t="str">
            <v>-</v>
          </cell>
          <cell r="R3404" t="str">
            <v>TRS</v>
          </cell>
          <cell r="S3404" t="str">
            <v>-</v>
          </cell>
          <cell r="T3404" t="str">
            <v>-</v>
          </cell>
          <cell r="U3404">
            <v>43831</v>
          </cell>
          <cell r="V3404">
            <v>44196</v>
          </cell>
          <cell r="W3404">
            <v>43981</v>
          </cell>
          <cell r="X3404">
            <v>360</v>
          </cell>
          <cell r="Y3404">
            <v>43981</v>
          </cell>
          <cell r="Z3404">
            <v>0</v>
          </cell>
        </row>
        <row r="3405">
          <cell r="C3405">
            <v>5531</v>
          </cell>
          <cell r="D3405" t="str">
            <v>ELDICE</v>
          </cell>
          <cell r="E3405">
            <v>2020</v>
          </cell>
          <cell r="F3405" t="str">
            <v>OB</v>
          </cell>
          <cell r="G3405" t="str">
            <v>Cte.Mnt. CSSat CENTELLES 01/01/2.020 - 31/12/2.020</v>
          </cell>
          <cell r="H3405" t="str">
            <v>IND</v>
          </cell>
          <cell r="I3405"/>
          <cell r="J3405">
            <v>15</v>
          </cell>
          <cell r="K3405">
            <v>0</v>
          </cell>
          <cell r="L3405">
            <v>15</v>
          </cell>
          <cell r="M3405">
            <v>0</v>
          </cell>
          <cell r="N3405" t="str">
            <v>-</v>
          </cell>
          <cell r="O3405" t="str">
            <v>-</v>
          </cell>
          <cell r="P3405" t="str">
            <v>-</v>
          </cell>
          <cell r="Q3405" t="str">
            <v>-</v>
          </cell>
          <cell r="R3405" t="str">
            <v>TRS</v>
          </cell>
          <cell r="S3405" t="str">
            <v>-</v>
          </cell>
          <cell r="T3405" t="str">
            <v>-</v>
          </cell>
          <cell r="U3405">
            <v>43831</v>
          </cell>
          <cell r="V3405">
            <v>44196</v>
          </cell>
          <cell r="W3405">
            <v>44196</v>
          </cell>
          <cell r="X3405">
            <v>360</v>
          </cell>
          <cell r="Y3405"/>
          <cell r="Z3405" t="str">
            <v/>
          </cell>
        </row>
        <row r="3406">
          <cell r="C3406">
            <v>5532</v>
          </cell>
          <cell r="D3406" t="str">
            <v>ELASA</v>
          </cell>
          <cell r="E3406">
            <v>2020</v>
          </cell>
          <cell r="F3406" t="str">
            <v>OB</v>
          </cell>
          <cell r="G3406" t="str">
            <v>Cte.Mnt. SW SCADA TEDIS.Net ELASA 01/01/2.020 - 31/12/2.020</v>
          </cell>
          <cell r="H3406" t="str">
            <v>IND</v>
          </cell>
          <cell r="I3406"/>
          <cell r="J3406">
            <v>16</v>
          </cell>
          <cell r="K3406">
            <v>0</v>
          </cell>
          <cell r="L3406">
            <v>16</v>
          </cell>
          <cell r="M3406">
            <v>0</v>
          </cell>
          <cell r="N3406" t="str">
            <v>-</v>
          </cell>
          <cell r="O3406" t="str">
            <v>-</v>
          </cell>
          <cell r="P3406" t="str">
            <v>-</v>
          </cell>
          <cell r="Q3406" t="str">
            <v>-</v>
          </cell>
          <cell r="R3406" t="str">
            <v>-</v>
          </cell>
          <cell r="S3406" t="str">
            <v>-</v>
          </cell>
          <cell r="T3406" t="str">
            <v>-</v>
          </cell>
          <cell r="U3406">
            <v>43831</v>
          </cell>
          <cell r="V3406">
            <v>44196</v>
          </cell>
          <cell r="W3406">
            <v>44196</v>
          </cell>
          <cell r="X3406">
            <v>360</v>
          </cell>
          <cell r="Y3406"/>
          <cell r="Z3406" t="str">
            <v/>
          </cell>
        </row>
        <row r="3407">
          <cell r="C3407">
            <v>5533</v>
          </cell>
          <cell r="D3407" t="str">
            <v>ELSASE</v>
          </cell>
          <cell r="E3407">
            <v>2020</v>
          </cell>
          <cell r="F3407" t="str">
            <v>OB</v>
          </cell>
          <cell r="G3407" t="str">
            <v>MANTENIMENT SW SCADA TEDIS.Net SAN SERVAN 01/01/2.020 - 31/12/2.020</v>
          </cell>
          <cell r="H3407" t="str">
            <v>IND</v>
          </cell>
          <cell r="I3407"/>
          <cell r="J3407">
            <v>16</v>
          </cell>
          <cell r="K3407">
            <v>0</v>
          </cell>
          <cell r="L3407">
            <v>16</v>
          </cell>
          <cell r="M3407">
            <v>0</v>
          </cell>
          <cell r="N3407" t="str">
            <v>-</v>
          </cell>
          <cell r="O3407" t="str">
            <v>-</v>
          </cell>
          <cell r="P3407" t="str">
            <v>-</v>
          </cell>
          <cell r="Q3407" t="str">
            <v>JMG</v>
          </cell>
          <cell r="R3407" t="str">
            <v>-</v>
          </cell>
          <cell r="S3407" t="str">
            <v>-</v>
          </cell>
          <cell r="T3407" t="str">
            <v>-</v>
          </cell>
          <cell r="U3407">
            <v>43831</v>
          </cell>
          <cell r="V3407">
            <v>44196</v>
          </cell>
          <cell r="W3407">
            <v>44196</v>
          </cell>
          <cell r="X3407">
            <v>360</v>
          </cell>
          <cell r="Y3407"/>
          <cell r="Z3407" t="str">
            <v/>
          </cell>
        </row>
        <row r="3408">
          <cell r="C3408">
            <v>5534</v>
          </cell>
          <cell r="D3408" t="str">
            <v>GASELEC</v>
          </cell>
          <cell r="E3408">
            <v>2020</v>
          </cell>
          <cell r="F3408" t="str">
            <v>TA</v>
          </cell>
          <cell r="G3408" t="str">
            <v>CC SCADA TEDIS.Net GASELEC v1.7</v>
          </cell>
          <cell r="H3408" t="str">
            <v>IND</v>
          </cell>
          <cell r="I3408"/>
          <cell r="J3408">
            <v>10</v>
          </cell>
          <cell r="K3408">
            <v>4.58</v>
          </cell>
          <cell r="L3408">
            <v>5.42</v>
          </cell>
          <cell r="M3408">
            <v>0.45800000000000002</v>
          </cell>
          <cell r="N3408" t="str">
            <v>-</v>
          </cell>
          <cell r="O3408" t="str">
            <v>-</v>
          </cell>
          <cell r="P3408" t="str">
            <v>-</v>
          </cell>
          <cell r="Q3408" t="str">
            <v>-</v>
          </cell>
          <cell r="R3408" t="str">
            <v>AP</v>
          </cell>
          <cell r="S3408" t="str">
            <v>-</v>
          </cell>
          <cell r="T3408" t="str">
            <v>-</v>
          </cell>
          <cell r="U3408">
            <v>43829</v>
          </cell>
          <cell r="V3408">
            <v>43861</v>
          </cell>
          <cell r="W3408">
            <v>43861</v>
          </cell>
          <cell r="X3408">
            <v>30</v>
          </cell>
          <cell r="Y3408">
            <v>43857</v>
          </cell>
          <cell r="Z3408">
            <v>-3</v>
          </cell>
        </row>
        <row r="3409">
          <cell r="C3409"/>
          <cell r="D3409"/>
          <cell r="E3409"/>
          <cell r="F3409"/>
          <cell r="G3409"/>
          <cell r="H3409"/>
          <cell r="I3409"/>
          <cell r="J3409">
            <v>673.41</v>
          </cell>
          <cell r="K3409">
            <v>269.35999999999996</v>
          </cell>
          <cell r="L3409">
            <v>404.05</v>
          </cell>
          <cell r="M3409"/>
          <cell r="N3409"/>
          <cell r="O3409"/>
          <cell r="P3409"/>
          <cell r="Q3409"/>
          <cell r="R3409"/>
          <cell r="S3409"/>
          <cell r="T3409"/>
          <cell r="U3409"/>
          <cell r="V3409"/>
          <cell r="W3409"/>
          <cell r="X3409"/>
          <cell r="Y3409"/>
          <cell r="Z3409">
            <v>-89</v>
          </cell>
        </row>
        <row r="3410">
          <cell r="M3410"/>
          <cell r="N3410"/>
          <cell r="O3410"/>
          <cell r="P3410"/>
          <cell r="Q3410"/>
          <cell r="R3410"/>
          <cell r="S3410"/>
          <cell r="T3410"/>
          <cell r="U3410"/>
          <cell r="V3410"/>
          <cell r="W3410"/>
          <cell r="X3410"/>
          <cell r="Y3410"/>
          <cell r="Z3410"/>
        </row>
        <row r="3411">
          <cell r="D3411"/>
          <cell r="E3411"/>
          <cell r="F3411"/>
          <cell r="G3411"/>
          <cell r="H3411"/>
          <cell r="I3411"/>
          <cell r="J3411"/>
          <cell r="K3411"/>
          <cell r="M3411"/>
          <cell r="N3411"/>
          <cell r="O3411"/>
          <cell r="P3411"/>
          <cell r="Q3411"/>
          <cell r="R3411"/>
          <cell r="S3411"/>
          <cell r="T3411"/>
          <cell r="U3411"/>
          <cell r="V3411"/>
          <cell r="W3411"/>
          <cell r="X3411"/>
          <cell r="Y3411"/>
          <cell r="Z3411"/>
        </row>
        <row r="3412">
          <cell r="D3412"/>
          <cell r="E3412"/>
          <cell r="F3412"/>
          <cell r="G3412"/>
          <cell r="H3412"/>
          <cell r="I3412"/>
          <cell r="J3412"/>
          <cell r="K3412"/>
          <cell r="M3412"/>
          <cell r="N3412" t="str">
            <v>APROVISIONAMENTS</v>
          </cell>
          <cell r="O3412" t="str">
            <v>ADMINISTRACIO</v>
          </cell>
          <cell r="P3412" t="str">
            <v>OPERACIONS</v>
          </cell>
          <cell r="Q3412" t="str">
            <v>IMPLEMENTACIO</v>
          </cell>
          <cell r="R3412" t="str">
            <v>DESENVOLUPAMENT</v>
          </cell>
          <cell r="S3412" t="str">
            <v>COMERCIAL</v>
          </cell>
          <cell r="T3412" t="str">
            <v>CONSUL.TELCOMUNIC.</v>
          </cell>
          <cell r="U3412"/>
          <cell r="V3412"/>
          <cell r="W3412"/>
          <cell r="X3412"/>
          <cell r="Y3412"/>
          <cell r="Z3412"/>
        </row>
        <row r="3413">
          <cell r="M3413"/>
          <cell r="N3413"/>
          <cell r="O3413"/>
          <cell r="P3413"/>
          <cell r="Q3413"/>
          <cell r="R3413"/>
          <cell r="S3413"/>
          <cell r="T3413"/>
          <cell r="U3413"/>
          <cell r="V3413"/>
          <cell r="W3413"/>
          <cell r="X3413"/>
          <cell r="Y3413"/>
          <cell r="Z3413"/>
        </row>
        <row r="3414">
          <cell r="M3414"/>
          <cell r="N3414"/>
          <cell r="O3414"/>
          <cell r="P3414"/>
          <cell r="Q3414"/>
          <cell r="R3414"/>
          <cell r="S3414"/>
          <cell r="T3414"/>
          <cell r="U3414"/>
          <cell r="V3414"/>
          <cell r="W3414"/>
          <cell r="X3414"/>
          <cell r="Y3414"/>
          <cell r="Z3414"/>
        </row>
        <row r="3415">
          <cell r="M3415"/>
          <cell r="N3415"/>
          <cell r="O3415"/>
          <cell r="P3415"/>
          <cell r="Q3415"/>
          <cell r="R3415"/>
          <cell r="S3415"/>
          <cell r="T3415"/>
          <cell r="U3415"/>
          <cell r="V3415"/>
          <cell r="W3415"/>
          <cell r="X3415"/>
          <cell r="Y3415"/>
          <cell r="Z3415"/>
        </row>
        <row r="3416">
          <cell r="E3416"/>
          <cell r="F3416"/>
          <cell r="G3416"/>
          <cell r="H3416"/>
          <cell r="I3416"/>
          <cell r="J3416"/>
          <cell r="K3416"/>
          <cell r="L3416"/>
          <cell r="M3416"/>
          <cell r="N3416"/>
          <cell r="O3416"/>
          <cell r="P3416"/>
          <cell r="Q3416"/>
          <cell r="R3416"/>
          <cell r="S3416"/>
          <cell r="T3416"/>
          <cell r="U3416"/>
          <cell r="V3416"/>
          <cell r="W3416"/>
          <cell r="X3416"/>
          <cell r="Y3416"/>
          <cell r="Z3416"/>
        </row>
        <row r="3417">
          <cell r="E3417" t="str">
            <v>Projectes (EXTERNS) en curs 2.019</v>
          </cell>
          <cell r="F3417"/>
          <cell r="G3417"/>
          <cell r="H3417"/>
          <cell r="I3417"/>
          <cell r="J3417"/>
          <cell r="K3417"/>
          <cell r="L3417"/>
          <cell r="M3417"/>
          <cell r="N3417"/>
          <cell r="O3417"/>
          <cell r="P3417"/>
          <cell r="Q3417"/>
          <cell r="R3417"/>
          <cell r="S3417"/>
          <cell r="T3417"/>
          <cell r="U3417"/>
          <cell r="V3417"/>
          <cell r="W3417"/>
          <cell r="X3417"/>
          <cell r="Y3417"/>
          <cell r="Z3417"/>
        </row>
        <row r="3418">
          <cell r="M3418"/>
          <cell r="N3418"/>
          <cell r="O3418"/>
          <cell r="P3418"/>
          <cell r="Q3418"/>
          <cell r="R3418"/>
          <cell r="S3418"/>
          <cell r="T3418"/>
          <cell r="U3418"/>
          <cell r="V3418"/>
          <cell r="W3418"/>
          <cell r="X3418"/>
          <cell r="Y3418"/>
          <cell r="Z3418"/>
        </row>
        <row r="3419">
          <cell r="C3419"/>
          <cell r="D3419"/>
          <cell r="E3419"/>
          <cell r="F3419"/>
          <cell r="G3419"/>
          <cell r="H3419"/>
          <cell r="I3419"/>
          <cell r="J3419"/>
          <cell r="K3419"/>
          <cell r="L3419"/>
          <cell r="M3419"/>
          <cell r="N3419"/>
          <cell r="O3419"/>
          <cell r="P3419"/>
          <cell r="Q3419"/>
          <cell r="R3419"/>
          <cell r="S3419"/>
          <cell r="T3419"/>
          <cell r="U3419"/>
          <cell r="V3419"/>
          <cell r="W3419"/>
          <cell r="X3419"/>
          <cell r="Y3419"/>
          <cell r="Z3419"/>
        </row>
        <row r="3420">
          <cell r="C3420" t="str">
            <v>OF</v>
          </cell>
          <cell r="D3420" t="str">
            <v>CLIENT</v>
          </cell>
          <cell r="E3420" t="str">
            <v>ANY</v>
          </cell>
          <cell r="F3420" t="str">
            <v>STATUS</v>
          </cell>
          <cell r="G3420" t="str">
            <v>PROJECTE</v>
          </cell>
          <cell r="H3420" t="str">
            <v>TIPUS OF o DEPENDENCIA</v>
          </cell>
          <cell r="I3420"/>
          <cell r="J3420" t="str">
            <v>PREV</v>
          </cell>
          <cell r="K3420" t="str">
            <v>TOTAL</v>
          </cell>
          <cell r="L3420" t="str">
            <v>DESV</v>
          </cell>
          <cell r="M3420" t="str">
            <v>AVANÇ</v>
          </cell>
          <cell r="N3420" t="str">
            <v>DPT. IMPLICATS</v>
          </cell>
          <cell r="O3420"/>
          <cell r="P3420"/>
          <cell r="Q3420"/>
          <cell r="R3420"/>
          <cell r="S3420"/>
          <cell r="T3420"/>
          <cell r="U3420" t="str">
            <v>DATA</v>
          </cell>
          <cell r="V3420" t="str">
            <v>DATA</v>
          </cell>
          <cell r="W3420" t="str">
            <v>DATA</v>
          </cell>
          <cell r="X3420" t="str">
            <v>DURADA</v>
          </cell>
          <cell r="Y3420" t="str">
            <v>DATA</v>
          </cell>
          <cell r="Z3420" t="str">
            <v>DESVIAC.</v>
          </cell>
        </row>
        <row r="3421">
          <cell r="C3421"/>
          <cell r="D3421"/>
          <cell r="E3421"/>
          <cell r="F3421"/>
          <cell r="G3421"/>
          <cell r="H3421"/>
          <cell r="I3421"/>
          <cell r="J3421"/>
          <cell r="K3421" t="str">
            <v>REAL</v>
          </cell>
          <cell r="L3421"/>
          <cell r="M3421"/>
          <cell r="N3421"/>
          <cell r="O3421"/>
          <cell r="P3421"/>
          <cell r="Q3421"/>
          <cell r="R3421"/>
          <cell r="S3421"/>
          <cell r="T3421"/>
          <cell r="U3421" t="str">
            <v>INICI</v>
          </cell>
          <cell r="V3421" t="str">
            <v>ENTREGA</v>
          </cell>
          <cell r="W3421" t="str">
            <v>REVISADA</v>
          </cell>
          <cell r="X3421"/>
          <cell r="Y3421" t="str">
            <v>ACCEP.</v>
          </cell>
          <cell r="Z3421"/>
        </row>
        <row r="3422">
          <cell r="C3422"/>
          <cell r="D3422"/>
          <cell r="E3422"/>
          <cell r="F3422"/>
          <cell r="G3422"/>
          <cell r="H3422"/>
          <cell r="I3422"/>
          <cell r="J3422"/>
          <cell r="K3422"/>
          <cell r="L3422"/>
          <cell r="M3422"/>
          <cell r="N3422"/>
          <cell r="O3422"/>
          <cell r="P3422"/>
          <cell r="Q3422"/>
          <cell r="R3422"/>
          <cell r="S3422"/>
          <cell r="T3422"/>
          <cell r="U3422"/>
          <cell r="V3422"/>
          <cell r="W3422"/>
          <cell r="X3422"/>
          <cell r="Y3422"/>
          <cell r="Z3422"/>
        </row>
        <row r="3423">
          <cell r="C3423">
            <v>5535</v>
          </cell>
          <cell r="D3423" t="str">
            <v>ELECON</v>
          </cell>
          <cell r="E3423">
            <v>2020</v>
          </cell>
          <cell r="F3423" t="str">
            <v>OB</v>
          </cell>
          <cell r="G3423" t="str">
            <v>Cto.Mnto. CALSER CONDADO 01/01/2.020-31/12/2.020</v>
          </cell>
          <cell r="H3423" t="str">
            <v>IND</v>
          </cell>
          <cell r="I3423"/>
          <cell r="J3423">
            <v>6</v>
          </cell>
          <cell r="K3423">
            <v>0</v>
          </cell>
          <cell r="L3423">
            <v>6</v>
          </cell>
          <cell r="M3423">
            <v>0</v>
          </cell>
          <cell r="N3423" t="str">
            <v>-</v>
          </cell>
          <cell r="O3423" t="str">
            <v>-</v>
          </cell>
          <cell r="P3423" t="str">
            <v>-</v>
          </cell>
          <cell r="Q3423" t="str">
            <v>AP</v>
          </cell>
          <cell r="R3423" t="str">
            <v>-</v>
          </cell>
          <cell r="S3423" t="str">
            <v>-</v>
          </cell>
          <cell r="T3423" t="str">
            <v>-</v>
          </cell>
          <cell r="U3423">
            <v>43831</v>
          </cell>
          <cell r="V3423">
            <v>44196</v>
          </cell>
          <cell r="W3423">
            <v>44196</v>
          </cell>
          <cell r="X3423">
            <v>360</v>
          </cell>
          <cell r="Y3423"/>
          <cell r="Z3423" t="str">
            <v/>
          </cell>
        </row>
        <row r="3424">
          <cell r="C3424">
            <v>5536</v>
          </cell>
          <cell r="D3424" t="str">
            <v>EMALCE</v>
          </cell>
          <cell r="E3424">
            <v>2020</v>
          </cell>
          <cell r="F3424" t="str">
            <v>OB</v>
          </cell>
          <cell r="G3424" t="str">
            <v>Cto.Mnto. SW SCADA TEDIS CEUTA 01/01/2.020 - 31/12/2.020</v>
          </cell>
          <cell r="H3424" t="str">
            <v>IND</v>
          </cell>
          <cell r="I3424"/>
          <cell r="J3424">
            <v>16</v>
          </cell>
          <cell r="K3424">
            <v>0</v>
          </cell>
          <cell r="L3424">
            <v>16</v>
          </cell>
          <cell r="M3424">
            <v>0</v>
          </cell>
          <cell r="N3424" t="str">
            <v>-</v>
          </cell>
          <cell r="O3424" t="str">
            <v>-</v>
          </cell>
          <cell r="P3424" t="str">
            <v>-</v>
          </cell>
          <cell r="Q3424" t="str">
            <v>JMG</v>
          </cell>
          <cell r="R3424" t="str">
            <v>-</v>
          </cell>
          <cell r="S3424" t="str">
            <v>-</v>
          </cell>
          <cell r="T3424" t="str">
            <v>-</v>
          </cell>
          <cell r="U3424">
            <v>43831</v>
          </cell>
          <cell r="V3424">
            <v>44196</v>
          </cell>
          <cell r="W3424">
            <v>44196</v>
          </cell>
          <cell r="X3424">
            <v>360</v>
          </cell>
          <cell r="Y3424"/>
          <cell r="Z3424" t="str">
            <v/>
          </cell>
        </row>
        <row r="3425">
          <cell r="C3425">
            <v>5537</v>
          </cell>
          <cell r="D3425" t="str">
            <v>SITEL</v>
          </cell>
          <cell r="E3425">
            <v>2020</v>
          </cell>
          <cell r="F3425" t="str">
            <v>TA</v>
          </cell>
          <cell r="G3425" t="str">
            <v>6 x Manguera ETHERNET</v>
          </cell>
          <cell r="H3425" t="str">
            <v>OF5412</v>
          </cell>
          <cell r="I3425"/>
          <cell r="J3425">
            <v>1</v>
          </cell>
          <cell r="K3425">
            <v>1</v>
          </cell>
          <cell r="L3425">
            <v>0</v>
          </cell>
          <cell r="M3425">
            <v>1</v>
          </cell>
          <cell r="N3425" t="str">
            <v>-</v>
          </cell>
          <cell r="O3425" t="str">
            <v>-</v>
          </cell>
          <cell r="P3425" t="str">
            <v>EMM</v>
          </cell>
          <cell r="Q3425" t="str">
            <v>-</v>
          </cell>
          <cell r="R3425" t="str">
            <v>-</v>
          </cell>
          <cell r="S3425" t="str">
            <v>-</v>
          </cell>
          <cell r="T3425" t="str">
            <v>-</v>
          </cell>
          <cell r="U3425">
            <v>43847</v>
          </cell>
          <cell r="V3425">
            <v>43847</v>
          </cell>
          <cell r="W3425">
            <v>43847</v>
          </cell>
          <cell r="X3425">
            <v>0</v>
          </cell>
          <cell r="Y3425">
            <v>43847</v>
          </cell>
          <cell r="Z3425">
            <v>0</v>
          </cell>
        </row>
        <row r="3426">
          <cell r="C3426">
            <v>5538</v>
          </cell>
          <cell r="D3426" t="str">
            <v>SITEL</v>
          </cell>
          <cell r="E3426">
            <v>2020</v>
          </cell>
          <cell r="F3426" t="str">
            <v>TA</v>
          </cell>
          <cell r="G3426" t="str">
            <v>1 x Manguera COM MODEM RADIO - GM340</v>
          </cell>
          <cell r="H3426" t="str">
            <v>OF5547</v>
          </cell>
          <cell r="I3426"/>
          <cell r="J3426">
            <v>0.5</v>
          </cell>
          <cell r="K3426">
            <v>0.67</v>
          </cell>
          <cell r="L3426">
            <v>-0.17000000000000004</v>
          </cell>
          <cell r="M3426">
            <v>1.34</v>
          </cell>
          <cell r="N3426" t="str">
            <v>-</v>
          </cell>
          <cell r="O3426" t="str">
            <v>-</v>
          </cell>
          <cell r="P3426" t="str">
            <v>EMM</v>
          </cell>
          <cell r="Q3426" t="str">
            <v>-</v>
          </cell>
          <cell r="R3426" t="str">
            <v>-</v>
          </cell>
          <cell r="S3426" t="str">
            <v>-</v>
          </cell>
          <cell r="T3426" t="str">
            <v>-</v>
          </cell>
          <cell r="U3426">
            <v>43851</v>
          </cell>
          <cell r="V3426">
            <v>43851</v>
          </cell>
          <cell r="W3426">
            <v>43851</v>
          </cell>
          <cell r="X3426">
            <v>0</v>
          </cell>
          <cell r="Y3426">
            <v>43851</v>
          </cell>
          <cell r="Z3426">
            <v>0</v>
          </cell>
        </row>
        <row r="3427">
          <cell r="C3427">
            <v>5539</v>
          </cell>
          <cell r="D3427" t="str">
            <v>INPPOZ</v>
          </cell>
          <cell r="E3427">
            <v>2020</v>
          </cell>
          <cell r="F3427" t="str">
            <v>TA</v>
          </cell>
          <cell r="G3427" t="str">
            <v>RTU C.T. SANTA BARBARA v1.0</v>
          </cell>
          <cell r="H3427" t="str">
            <v>PPAL</v>
          </cell>
          <cell r="I3427"/>
          <cell r="J3427">
            <v>33</v>
          </cell>
          <cell r="K3427">
            <v>43.16</v>
          </cell>
          <cell r="L3427">
            <v>-10.159999999999997</v>
          </cell>
          <cell r="M3427">
            <v>1.3078787878787879</v>
          </cell>
          <cell r="N3427" t="str">
            <v>-</v>
          </cell>
          <cell r="O3427" t="str">
            <v>-</v>
          </cell>
          <cell r="P3427" t="str">
            <v>EMM</v>
          </cell>
          <cell r="Q3427" t="str">
            <v>-</v>
          </cell>
          <cell r="R3427" t="str">
            <v>-</v>
          </cell>
          <cell r="S3427" t="str">
            <v>-</v>
          </cell>
          <cell r="T3427" t="str">
            <v>-</v>
          </cell>
          <cell r="U3427">
            <v>43833</v>
          </cell>
          <cell r="V3427">
            <v>43903</v>
          </cell>
          <cell r="W3427">
            <v>43903</v>
          </cell>
          <cell r="X3427">
            <v>70</v>
          </cell>
          <cell r="Y3427">
            <v>43915</v>
          </cell>
          <cell r="Z3427">
            <v>12</v>
          </cell>
        </row>
        <row r="3428">
          <cell r="C3428">
            <v>5540</v>
          </cell>
          <cell r="D3428" t="str">
            <v>INPPOZ</v>
          </cell>
          <cell r="E3428">
            <v>2020</v>
          </cell>
          <cell r="F3428" t="str">
            <v>TA</v>
          </cell>
          <cell r="G3428" t="str">
            <v>Inst. y PEM RTU C.T. SANTA BARBARA v1.0</v>
          </cell>
          <cell r="H3428" t="str">
            <v>OF5537</v>
          </cell>
          <cell r="I3428"/>
          <cell r="J3428">
            <v>7</v>
          </cell>
          <cell r="K3428">
            <v>13.67</v>
          </cell>
          <cell r="L3428">
            <v>-6.67</v>
          </cell>
          <cell r="M3428">
            <v>1.9528571428571428</v>
          </cell>
          <cell r="N3428" t="str">
            <v>-</v>
          </cell>
          <cell r="O3428" t="str">
            <v>-</v>
          </cell>
          <cell r="P3428" t="str">
            <v>-</v>
          </cell>
          <cell r="Q3428" t="str">
            <v>JMG</v>
          </cell>
          <cell r="R3428" t="str">
            <v>-</v>
          </cell>
          <cell r="S3428" t="str">
            <v>-</v>
          </cell>
          <cell r="T3428" t="str">
            <v>-</v>
          </cell>
          <cell r="U3428">
            <v>43833</v>
          </cell>
          <cell r="V3428">
            <v>43903</v>
          </cell>
          <cell r="W3428">
            <v>44138</v>
          </cell>
          <cell r="X3428">
            <v>70</v>
          </cell>
          <cell r="Y3428">
            <v>44138</v>
          </cell>
          <cell r="Z3428">
            <v>0</v>
          </cell>
        </row>
        <row r="3429">
          <cell r="C3429">
            <v>5541</v>
          </cell>
          <cell r="D3429" t="str">
            <v>INPPOZ</v>
          </cell>
          <cell r="E3429">
            <v>2020</v>
          </cell>
          <cell r="F3429" t="str">
            <v>TA</v>
          </cell>
          <cell r="G3429" t="str">
            <v>RTU C.T. FERIA-97 v1.0</v>
          </cell>
          <cell r="H3429" t="str">
            <v>PPAL</v>
          </cell>
          <cell r="I3429"/>
          <cell r="J3429">
            <v>33</v>
          </cell>
          <cell r="K3429">
            <v>43.14</v>
          </cell>
          <cell r="L3429">
            <v>-10.14</v>
          </cell>
          <cell r="M3429">
            <v>1.3072727272727274</v>
          </cell>
          <cell r="N3429" t="str">
            <v>-</v>
          </cell>
          <cell r="O3429" t="str">
            <v>-</v>
          </cell>
          <cell r="P3429" t="str">
            <v>EMM</v>
          </cell>
          <cell r="Q3429" t="str">
            <v>-</v>
          </cell>
          <cell r="R3429" t="str">
            <v>-</v>
          </cell>
          <cell r="S3429" t="str">
            <v>-</v>
          </cell>
          <cell r="T3429" t="str">
            <v>-</v>
          </cell>
          <cell r="U3429">
            <v>43833</v>
          </cell>
          <cell r="V3429">
            <v>43903</v>
          </cell>
          <cell r="W3429">
            <v>43903</v>
          </cell>
          <cell r="X3429">
            <v>70</v>
          </cell>
          <cell r="Y3429">
            <v>43915</v>
          </cell>
          <cell r="Z3429">
            <v>12</v>
          </cell>
        </row>
        <row r="3430">
          <cell r="C3430">
            <v>5542</v>
          </cell>
          <cell r="D3430" t="str">
            <v>INPPOZ</v>
          </cell>
          <cell r="E3430">
            <v>2020</v>
          </cell>
          <cell r="F3430" t="str">
            <v>TA</v>
          </cell>
          <cell r="G3430" t="str">
            <v>Inst. y PEM RTU C.T. FERIA-97 v1.0</v>
          </cell>
          <cell r="H3430" t="str">
            <v>OF5537</v>
          </cell>
          <cell r="I3430"/>
          <cell r="J3430">
            <v>7</v>
          </cell>
          <cell r="K3430">
            <v>14.5</v>
          </cell>
          <cell r="L3430">
            <v>-7.5</v>
          </cell>
          <cell r="M3430">
            <v>2.0714285714285716</v>
          </cell>
          <cell r="N3430" t="str">
            <v>-</v>
          </cell>
          <cell r="O3430" t="str">
            <v>-</v>
          </cell>
          <cell r="P3430" t="str">
            <v>-</v>
          </cell>
          <cell r="Q3430" t="str">
            <v>JMG</v>
          </cell>
          <cell r="R3430" t="str">
            <v>-</v>
          </cell>
          <cell r="S3430" t="str">
            <v>-</v>
          </cell>
          <cell r="T3430" t="str">
            <v>-</v>
          </cell>
          <cell r="U3430">
            <v>43833</v>
          </cell>
          <cell r="V3430">
            <v>43903</v>
          </cell>
          <cell r="W3430">
            <v>44138</v>
          </cell>
          <cell r="X3430">
            <v>70</v>
          </cell>
          <cell r="Y3430">
            <v>44138</v>
          </cell>
          <cell r="Z3430">
            <v>0</v>
          </cell>
        </row>
        <row r="3431">
          <cell r="C3431">
            <v>5543</v>
          </cell>
          <cell r="D3431" t="str">
            <v>INPPOZ</v>
          </cell>
          <cell r="E3431">
            <v>2020</v>
          </cell>
          <cell r="F3431" t="str">
            <v>TA</v>
          </cell>
          <cell r="G3431" t="str">
            <v>RTU C.T. SOLAR TORRECAMPO v1.0</v>
          </cell>
          <cell r="H3431" t="str">
            <v>PPAL</v>
          </cell>
          <cell r="I3431"/>
          <cell r="J3431">
            <v>33</v>
          </cell>
          <cell r="K3431">
            <v>42.13</v>
          </cell>
          <cell r="L3431">
            <v>-9.1300000000000026</v>
          </cell>
          <cell r="M3431">
            <v>1.2766666666666668</v>
          </cell>
          <cell r="N3431" t="str">
            <v>-</v>
          </cell>
          <cell r="O3431" t="str">
            <v>-</v>
          </cell>
          <cell r="P3431" t="str">
            <v>EMM</v>
          </cell>
          <cell r="Q3431" t="str">
            <v>-</v>
          </cell>
          <cell r="R3431" t="str">
            <v>-</v>
          </cell>
          <cell r="S3431" t="str">
            <v>-</v>
          </cell>
          <cell r="T3431" t="str">
            <v>-</v>
          </cell>
          <cell r="U3431">
            <v>43833</v>
          </cell>
          <cell r="V3431">
            <v>43903</v>
          </cell>
          <cell r="W3431">
            <v>43903</v>
          </cell>
          <cell r="X3431">
            <v>70</v>
          </cell>
          <cell r="Y3431">
            <v>43948</v>
          </cell>
          <cell r="Z3431">
            <v>44</v>
          </cell>
        </row>
        <row r="3432">
          <cell r="C3432">
            <v>5544</v>
          </cell>
          <cell r="D3432" t="str">
            <v>INPPOZ</v>
          </cell>
          <cell r="E3432">
            <v>2020</v>
          </cell>
          <cell r="F3432" t="str">
            <v>TA</v>
          </cell>
          <cell r="G3432" t="str">
            <v>Inst. y PEM RTU C.T. TOLAR TORRECAMPO v1.0</v>
          </cell>
          <cell r="H3432" t="str">
            <v>OF5537</v>
          </cell>
          <cell r="I3432"/>
          <cell r="J3432">
            <v>7</v>
          </cell>
          <cell r="K3432">
            <v>3.92</v>
          </cell>
          <cell r="L3432">
            <v>3.08</v>
          </cell>
          <cell r="M3432">
            <v>0.55999999999999994</v>
          </cell>
          <cell r="N3432" t="str">
            <v>-</v>
          </cell>
          <cell r="O3432" t="str">
            <v>-</v>
          </cell>
          <cell r="P3432" t="str">
            <v>-</v>
          </cell>
          <cell r="Q3432" t="str">
            <v>JMG</v>
          </cell>
          <cell r="R3432" t="str">
            <v>-</v>
          </cell>
          <cell r="S3432" t="str">
            <v>-</v>
          </cell>
          <cell r="T3432" t="str">
            <v>-</v>
          </cell>
          <cell r="U3432">
            <v>43833</v>
          </cell>
          <cell r="V3432">
            <v>43903</v>
          </cell>
          <cell r="W3432">
            <v>44097</v>
          </cell>
          <cell r="X3432">
            <v>70</v>
          </cell>
          <cell r="Y3432">
            <v>44097</v>
          </cell>
          <cell r="Z3432">
            <v>0</v>
          </cell>
        </row>
        <row r="3433">
          <cell r="C3433">
            <v>5545</v>
          </cell>
          <cell r="D3433" t="str">
            <v>ORMOPA</v>
          </cell>
          <cell r="E3433">
            <v>2020</v>
          </cell>
          <cell r="F3433" t="str">
            <v>TA</v>
          </cell>
          <cell r="G3433" t="str">
            <v>RTU C.I. CT EOSA ENERGIA v1.0</v>
          </cell>
          <cell r="H3433" t="str">
            <v>IND</v>
          </cell>
          <cell r="I3433"/>
          <cell r="J3433">
            <v>1.25</v>
          </cell>
          <cell r="K3433">
            <v>0.92</v>
          </cell>
          <cell r="L3433">
            <v>0.32999999999999996</v>
          </cell>
          <cell r="M3433">
            <v>0.73599999999999999</v>
          </cell>
          <cell r="N3433" t="str">
            <v>-</v>
          </cell>
          <cell r="O3433" t="str">
            <v>-</v>
          </cell>
          <cell r="P3433" t="str">
            <v>EMM</v>
          </cell>
          <cell r="Q3433" t="str">
            <v>-</v>
          </cell>
          <cell r="R3433" t="str">
            <v>-</v>
          </cell>
          <cell r="S3433" t="str">
            <v>-</v>
          </cell>
          <cell r="T3433" t="str">
            <v>-</v>
          </cell>
          <cell r="U3433">
            <v>43838</v>
          </cell>
          <cell r="V3433">
            <v>43851</v>
          </cell>
          <cell r="W3433">
            <v>43851</v>
          </cell>
          <cell r="X3433">
            <v>13</v>
          </cell>
          <cell r="Y3433">
            <v>43850</v>
          </cell>
          <cell r="Z3433">
            <v>-1</v>
          </cell>
        </row>
        <row r="3434">
          <cell r="C3434">
            <v>5546</v>
          </cell>
          <cell r="D3434" t="str">
            <v>SITEL</v>
          </cell>
          <cell r="E3434">
            <v>2020</v>
          </cell>
          <cell r="F3434" t="str">
            <v>TA</v>
          </cell>
          <cell r="G3434" t="str">
            <v>1 x Manguera COM CAP32/PRX - GSM - GM340</v>
          </cell>
          <cell r="H3434" t="str">
            <v>OF5545</v>
          </cell>
          <cell r="I3434"/>
          <cell r="J3434">
            <v>0.5</v>
          </cell>
          <cell r="K3434">
            <v>0.41000000000000003</v>
          </cell>
          <cell r="L3434">
            <v>8.9999999999999969E-2</v>
          </cell>
          <cell r="M3434">
            <v>0.82000000000000006</v>
          </cell>
          <cell r="N3434" t="str">
            <v>-</v>
          </cell>
          <cell r="O3434" t="str">
            <v>-</v>
          </cell>
          <cell r="P3434" t="str">
            <v>EMM</v>
          </cell>
          <cell r="Q3434" t="str">
            <v>-</v>
          </cell>
          <cell r="R3434" t="str">
            <v>-</v>
          </cell>
          <cell r="S3434" t="str">
            <v>-</v>
          </cell>
          <cell r="T3434" t="str">
            <v>-</v>
          </cell>
          <cell r="U3434">
            <v>43850</v>
          </cell>
          <cell r="V3434">
            <v>43850</v>
          </cell>
          <cell r="W3434">
            <v>43850</v>
          </cell>
          <cell r="X3434">
            <v>0</v>
          </cell>
          <cell r="Y3434">
            <v>43850</v>
          </cell>
          <cell r="Z3434">
            <v>0</v>
          </cell>
        </row>
        <row r="3435">
          <cell r="C3435">
            <v>5547</v>
          </cell>
          <cell r="D3435" t="str">
            <v>INPPOZ</v>
          </cell>
          <cell r="E3435">
            <v>2020</v>
          </cell>
          <cell r="F3435" t="str">
            <v>TA</v>
          </cell>
          <cell r="G3435" t="str">
            <v>RTU I.A.T. CABAÑA DE PILA v1.0</v>
          </cell>
          <cell r="H3435" t="str">
            <v>PPAL</v>
          </cell>
          <cell r="I3435">
            <v>4</v>
          </cell>
          <cell r="J3435">
            <v>5</v>
          </cell>
          <cell r="K3435">
            <v>5.5</v>
          </cell>
          <cell r="L3435">
            <v>-0.5</v>
          </cell>
          <cell r="M3435">
            <v>1.1000000000000001</v>
          </cell>
          <cell r="N3435" t="str">
            <v>-</v>
          </cell>
          <cell r="O3435" t="str">
            <v>-</v>
          </cell>
          <cell r="P3435" t="str">
            <v>EMM</v>
          </cell>
          <cell r="Q3435" t="str">
            <v>-</v>
          </cell>
          <cell r="R3435" t="str">
            <v>-</v>
          </cell>
          <cell r="S3435" t="str">
            <v>-</v>
          </cell>
          <cell r="T3435" t="str">
            <v>-</v>
          </cell>
          <cell r="U3435">
            <v>43838</v>
          </cell>
          <cell r="V3435">
            <v>43861</v>
          </cell>
          <cell r="W3435">
            <v>43861</v>
          </cell>
          <cell r="X3435">
            <v>23</v>
          </cell>
          <cell r="Y3435">
            <v>43852</v>
          </cell>
          <cell r="Z3435">
            <v>-8</v>
          </cell>
        </row>
        <row r="3436">
          <cell r="C3436">
            <v>5548</v>
          </cell>
          <cell r="D3436" t="str">
            <v>INPPOZ</v>
          </cell>
          <cell r="E3436">
            <v>2020</v>
          </cell>
          <cell r="F3436" t="str">
            <v>TA</v>
          </cell>
          <cell r="G3436" t="str">
            <v>Inst. y PEM  I.A.T. CABAÑA DE PILA v1.0</v>
          </cell>
          <cell r="H3436" t="str">
            <v>OF5547</v>
          </cell>
          <cell r="I3436">
            <v>4</v>
          </cell>
          <cell r="J3436">
            <v>6</v>
          </cell>
          <cell r="K3436">
            <v>2.83</v>
          </cell>
          <cell r="L3436">
            <v>3.17</v>
          </cell>
          <cell r="M3436">
            <v>0.47166666666666668</v>
          </cell>
          <cell r="N3436" t="str">
            <v>-</v>
          </cell>
          <cell r="O3436" t="str">
            <v>-</v>
          </cell>
          <cell r="P3436" t="str">
            <v>-</v>
          </cell>
          <cell r="Q3436" t="str">
            <v>JMG</v>
          </cell>
          <cell r="R3436" t="str">
            <v>-</v>
          </cell>
          <cell r="S3436" t="str">
            <v>-</v>
          </cell>
          <cell r="T3436" t="str">
            <v>-</v>
          </cell>
          <cell r="U3436">
            <v>43838</v>
          </cell>
          <cell r="V3436">
            <v>43861</v>
          </cell>
          <cell r="W3436">
            <v>43861</v>
          </cell>
          <cell r="X3436">
            <v>23</v>
          </cell>
          <cell r="Y3436">
            <v>43992</v>
          </cell>
          <cell r="Z3436">
            <v>130</v>
          </cell>
        </row>
        <row r="3437">
          <cell r="C3437">
            <v>5549</v>
          </cell>
          <cell r="D3437" t="str">
            <v>SITEL</v>
          </cell>
          <cell r="E3437">
            <v>2020</v>
          </cell>
          <cell r="F3437" t="str">
            <v>TA</v>
          </cell>
          <cell r="G3437" t="str">
            <v>1 x Manguera COM CAP32 - PROTECCION ZiV</v>
          </cell>
          <cell r="H3437" t="str">
            <v>OF5547</v>
          </cell>
          <cell r="I3437"/>
          <cell r="J3437">
            <v>0.5</v>
          </cell>
          <cell r="K3437">
            <v>0.5</v>
          </cell>
          <cell r="L3437">
            <v>0</v>
          </cell>
          <cell r="M3437">
            <v>1</v>
          </cell>
          <cell r="N3437" t="str">
            <v>-</v>
          </cell>
          <cell r="O3437" t="str">
            <v>-</v>
          </cell>
          <cell r="P3437" t="str">
            <v>EMM</v>
          </cell>
          <cell r="Q3437" t="str">
            <v>-</v>
          </cell>
          <cell r="R3437" t="str">
            <v>-</v>
          </cell>
          <cell r="S3437" t="str">
            <v>-</v>
          </cell>
          <cell r="T3437" t="str">
            <v>-</v>
          </cell>
          <cell r="U3437">
            <v>43851</v>
          </cell>
          <cell r="V3437">
            <v>43852</v>
          </cell>
          <cell r="W3437">
            <v>43852</v>
          </cell>
          <cell r="X3437">
            <v>1</v>
          </cell>
          <cell r="Y3437">
            <v>43852</v>
          </cell>
          <cell r="Z3437">
            <v>0</v>
          </cell>
        </row>
        <row r="3438">
          <cell r="C3438">
            <v>5550</v>
          </cell>
          <cell r="D3438" t="str">
            <v>SITEL</v>
          </cell>
          <cell r="E3438">
            <v>2020</v>
          </cell>
          <cell r="F3438" t="str">
            <v>TA</v>
          </cell>
          <cell r="G3438" t="str">
            <v>1 x Manguera COM CAP32 - MODEM RADIO</v>
          </cell>
          <cell r="H3438" t="str">
            <v>OF5547</v>
          </cell>
          <cell r="I3438"/>
          <cell r="J3438">
            <v>0.5</v>
          </cell>
          <cell r="K3438">
            <v>0.42000000000000004</v>
          </cell>
          <cell r="L3438">
            <v>7.999999999999996E-2</v>
          </cell>
          <cell r="M3438">
            <v>0.84000000000000008</v>
          </cell>
          <cell r="N3438" t="str">
            <v>-</v>
          </cell>
          <cell r="O3438" t="str">
            <v>-</v>
          </cell>
          <cell r="P3438" t="str">
            <v>EMM</v>
          </cell>
          <cell r="Q3438" t="str">
            <v>-</v>
          </cell>
          <cell r="R3438" t="str">
            <v>-</v>
          </cell>
          <cell r="S3438" t="str">
            <v>-</v>
          </cell>
          <cell r="T3438" t="str">
            <v>-</v>
          </cell>
          <cell r="U3438">
            <v>43851</v>
          </cell>
          <cell r="V3438">
            <v>43852</v>
          </cell>
          <cell r="W3438">
            <v>43852</v>
          </cell>
          <cell r="X3438">
            <v>1</v>
          </cell>
          <cell r="Y3438">
            <v>43852</v>
          </cell>
          <cell r="Z3438">
            <v>0</v>
          </cell>
        </row>
        <row r="3439">
          <cell r="C3439">
            <v>5551</v>
          </cell>
          <cell r="D3439" t="str">
            <v>SITEL</v>
          </cell>
          <cell r="E3439">
            <v>2020</v>
          </cell>
          <cell r="F3439" t="str">
            <v>TA</v>
          </cell>
          <cell r="G3439" t="str">
            <v>1 x Latiguillo Cable Coaxial RG-58U</v>
          </cell>
          <cell r="H3439" t="str">
            <v>OF5547</v>
          </cell>
          <cell r="I3439"/>
          <cell r="J3439">
            <v>0.5</v>
          </cell>
          <cell r="K3439">
            <v>0.34</v>
          </cell>
          <cell r="L3439">
            <v>0.15999999999999998</v>
          </cell>
          <cell r="M3439">
            <v>0.68</v>
          </cell>
          <cell r="N3439" t="str">
            <v>-</v>
          </cell>
          <cell r="O3439" t="str">
            <v>-</v>
          </cell>
          <cell r="P3439" t="str">
            <v>EMM</v>
          </cell>
          <cell r="Q3439" t="str">
            <v>-</v>
          </cell>
          <cell r="R3439" t="str">
            <v>-</v>
          </cell>
          <cell r="S3439" t="str">
            <v>-</v>
          </cell>
          <cell r="T3439" t="str">
            <v>-</v>
          </cell>
          <cell r="U3439">
            <v>43851</v>
          </cell>
          <cell r="V3439">
            <v>43852</v>
          </cell>
          <cell r="W3439">
            <v>43852</v>
          </cell>
          <cell r="X3439">
            <v>1</v>
          </cell>
          <cell r="Y3439">
            <v>43852</v>
          </cell>
          <cell r="Z3439">
            <v>0</v>
          </cell>
        </row>
        <row r="3440">
          <cell r="C3440">
            <v>5552</v>
          </cell>
          <cell r="D3440" t="str">
            <v>ORMOPA</v>
          </cell>
          <cell r="E3440">
            <v>2020</v>
          </cell>
          <cell r="F3440" t="str">
            <v>TA</v>
          </cell>
          <cell r="G3440" t="str">
            <v>RTU CI CT CENTELLES v1.0</v>
          </cell>
          <cell r="H3440" t="str">
            <v>PPAL</v>
          </cell>
          <cell r="I3440"/>
          <cell r="J3440">
            <v>1</v>
          </cell>
          <cell r="K3440">
            <v>0.75</v>
          </cell>
          <cell r="L3440">
            <v>0.25</v>
          </cell>
          <cell r="M3440">
            <v>0.75</v>
          </cell>
          <cell r="N3440" t="str">
            <v>-</v>
          </cell>
          <cell r="O3440" t="str">
            <v>-</v>
          </cell>
          <cell r="P3440" t="str">
            <v>EMM</v>
          </cell>
          <cell r="Q3440" t="str">
            <v>-</v>
          </cell>
          <cell r="R3440" t="str">
            <v>-</v>
          </cell>
          <cell r="S3440" t="str">
            <v>-</v>
          </cell>
          <cell r="T3440" t="str">
            <v>-</v>
          </cell>
          <cell r="U3440">
            <v>43851</v>
          </cell>
          <cell r="V3440">
            <v>43910</v>
          </cell>
          <cell r="W3440">
            <v>43910</v>
          </cell>
          <cell r="X3440">
            <v>59</v>
          </cell>
          <cell r="Y3440">
            <v>43852</v>
          </cell>
          <cell r="Z3440">
            <v>-58</v>
          </cell>
        </row>
        <row r="3441">
          <cell r="C3441">
            <v>5553</v>
          </cell>
          <cell r="D3441" t="str">
            <v>SITEL</v>
          </cell>
          <cell r="E3441">
            <v>2020</v>
          </cell>
          <cell r="F3441" t="str">
            <v>TA</v>
          </cell>
          <cell r="G3441" t="str">
            <v>3 x Manguera COM CAP32 - MOXA nPort-5110</v>
          </cell>
          <cell r="H3441" t="str">
            <v>OF5539</v>
          </cell>
          <cell r="I3441"/>
          <cell r="J3441">
            <v>1</v>
          </cell>
          <cell r="K3441">
            <v>0.83</v>
          </cell>
          <cell r="L3441">
            <v>0.17000000000000004</v>
          </cell>
          <cell r="M3441">
            <v>0.83</v>
          </cell>
          <cell r="N3441" t="str">
            <v>-</v>
          </cell>
          <cell r="O3441" t="str">
            <v>-</v>
          </cell>
          <cell r="P3441" t="str">
            <v>EMM</v>
          </cell>
          <cell r="Q3441" t="str">
            <v>-</v>
          </cell>
          <cell r="R3441" t="str">
            <v>-</v>
          </cell>
          <cell r="S3441" t="str">
            <v>-</v>
          </cell>
          <cell r="T3441" t="str">
            <v>-</v>
          </cell>
          <cell r="U3441">
            <v>43851</v>
          </cell>
          <cell r="V3441">
            <v>43910</v>
          </cell>
          <cell r="W3441">
            <v>43910</v>
          </cell>
          <cell r="X3441">
            <v>59</v>
          </cell>
          <cell r="Y3441">
            <v>43857</v>
          </cell>
          <cell r="Z3441">
            <v>-53</v>
          </cell>
        </row>
        <row r="3442">
          <cell r="C3442">
            <v>5554</v>
          </cell>
          <cell r="D3442" t="str">
            <v>SITEL</v>
          </cell>
          <cell r="E3442">
            <v>2020</v>
          </cell>
          <cell r="F3442" t="str">
            <v>TA</v>
          </cell>
          <cell r="G3442" t="str">
            <v>25 x M8SD TEDIS v2.0</v>
          </cell>
          <cell r="H3442" t="str">
            <v>OF5539</v>
          </cell>
          <cell r="I3442"/>
          <cell r="J3442">
            <v>8</v>
          </cell>
          <cell r="K3442">
            <v>7</v>
          </cell>
          <cell r="L3442">
            <v>1</v>
          </cell>
          <cell r="M3442">
            <v>0.875</v>
          </cell>
          <cell r="N3442" t="str">
            <v>-</v>
          </cell>
          <cell r="O3442" t="str">
            <v>-</v>
          </cell>
          <cell r="P3442" t="str">
            <v>EMM</v>
          </cell>
          <cell r="Q3442" t="str">
            <v>-</v>
          </cell>
          <cell r="R3442" t="str">
            <v>-</v>
          </cell>
          <cell r="S3442" t="str">
            <v>-</v>
          </cell>
          <cell r="T3442" t="str">
            <v>-</v>
          </cell>
          <cell r="U3442">
            <v>43838</v>
          </cell>
          <cell r="V3442">
            <v>43921</v>
          </cell>
          <cell r="W3442">
            <v>43921</v>
          </cell>
          <cell r="X3442">
            <v>83</v>
          </cell>
          <cell r="Y3442">
            <v>43948</v>
          </cell>
          <cell r="Z3442">
            <v>27</v>
          </cell>
        </row>
        <row r="3443">
          <cell r="C3443">
            <v>5555</v>
          </cell>
          <cell r="D3443" t="str">
            <v>EYPESA</v>
          </cell>
          <cell r="E3443">
            <v>2020</v>
          </cell>
          <cell r="F3443" t="str">
            <v>TA</v>
          </cell>
          <cell r="G3443" t="str">
            <v>SUPORT TECNIC PROJECTE RESOLvD 1T-2020</v>
          </cell>
          <cell r="H3443" t="str">
            <v>IND</v>
          </cell>
          <cell r="I3443"/>
          <cell r="J3443">
            <v>53</v>
          </cell>
          <cell r="K3443">
            <v>53</v>
          </cell>
          <cell r="L3443">
            <v>0</v>
          </cell>
          <cell r="M3443">
            <v>1</v>
          </cell>
          <cell r="N3443" t="str">
            <v>-</v>
          </cell>
          <cell r="O3443" t="str">
            <v>-</v>
          </cell>
          <cell r="P3443" t="str">
            <v>-</v>
          </cell>
          <cell r="Q3443" t="str">
            <v>-</v>
          </cell>
          <cell r="R3443" t="str">
            <v>EDC</v>
          </cell>
          <cell r="S3443" t="str">
            <v>-</v>
          </cell>
          <cell r="T3443" t="str">
            <v>-</v>
          </cell>
          <cell r="U3443">
            <v>43839</v>
          </cell>
          <cell r="V3443">
            <v>44196</v>
          </cell>
          <cell r="W3443">
            <v>43921</v>
          </cell>
          <cell r="X3443">
            <v>352</v>
          </cell>
          <cell r="Y3443">
            <v>43921</v>
          </cell>
          <cell r="Z3443">
            <v>0</v>
          </cell>
        </row>
        <row r="3444">
          <cell r="C3444">
            <v>5556</v>
          </cell>
          <cell r="D3444" t="str">
            <v>SAMENE</v>
          </cell>
          <cell r="E3444">
            <v>2020</v>
          </cell>
          <cell r="F3444" t="str">
            <v>OB</v>
          </cell>
          <cell r="G3444" t="str">
            <v>Cte.Mnt. SW STG-TEDIS SAMPOL 01/01/2.020 - 31/12/2.020</v>
          </cell>
          <cell r="H3444" t="str">
            <v>IND</v>
          </cell>
          <cell r="I3444"/>
          <cell r="J3444">
            <v>60</v>
          </cell>
          <cell r="K3444">
            <v>0</v>
          </cell>
          <cell r="L3444">
            <v>60</v>
          </cell>
          <cell r="M3444">
            <v>0</v>
          </cell>
          <cell r="N3444" t="str">
            <v>-</v>
          </cell>
          <cell r="O3444" t="str">
            <v>-</v>
          </cell>
          <cell r="P3444" t="str">
            <v>-</v>
          </cell>
          <cell r="Q3444" t="str">
            <v>TRS</v>
          </cell>
          <cell r="R3444" t="str">
            <v>-</v>
          </cell>
          <cell r="S3444" t="str">
            <v>-</v>
          </cell>
          <cell r="T3444" t="str">
            <v>-</v>
          </cell>
          <cell r="U3444">
            <v>43831</v>
          </cell>
          <cell r="V3444">
            <v>44196</v>
          </cell>
          <cell r="W3444">
            <v>44196</v>
          </cell>
          <cell r="X3444">
            <v>360</v>
          </cell>
          <cell r="Y3444"/>
          <cell r="Z3444" t="str">
            <v/>
          </cell>
        </row>
        <row r="3445">
          <cell r="C3445">
            <v>5557</v>
          </cell>
          <cell r="D3445" t="str">
            <v>SITEL</v>
          </cell>
          <cell r="E3445">
            <v>2020</v>
          </cell>
          <cell r="F3445" t="str">
            <v>TA</v>
          </cell>
          <cell r="G3445" t="str">
            <v>1 x CAP8 TEDIS</v>
          </cell>
          <cell r="H3445" t="str">
            <v>IND</v>
          </cell>
          <cell r="I3445"/>
          <cell r="J3445">
            <v>1</v>
          </cell>
          <cell r="K3445">
            <v>0.75</v>
          </cell>
          <cell r="L3445">
            <v>0.25</v>
          </cell>
          <cell r="M3445">
            <v>0.75</v>
          </cell>
          <cell r="N3445" t="str">
            <v>-</v>
          </cell>
          <cell r="O3445" t="str">
            <v>-</v>
          </cell>
          <cell r="P3445" t="str">
            <v>EMM</v>
          </cell>
          <cell r="Q3445" t="str">
            <v>-</v>
          </cell>
          <cell r="R3445" t="str">
            <v>-</v>
          </cell>
          <cell r="S3445" t="str">
            <v>-</v>
          </cell>
          <cell r="T3445" t="str">
            <v>-</v>
          </cell>
          <cell r="U3445">
            <v>43854</v>
          </cell>
          <cell r="V3445">
            <v>43854</v>
          </cell>
          <cell r="W3445">
            <v>43854</v>
          </cell>
          <cell r="X3445">
            <v>0</v>
          </cell>
          <cell r="Y3445">
            <v>43854</v>
          </cell>
          <cell r="Z3445">
            <v>0</v>
          </cell>
        </row>
        <row r="3446">
          <cell r="C3446">
            <v>5558</v>
          </cell>
          <cell r="D3446" t="str">
            <v>EVEADS</v>
          </cell>
          <cell r="E3446">
            <v>2020</v>
          </cell>
          <cell r="F3446" t="str">
            <v>TA</v>
          </cell>
          <cell r="G3446" t="str">
            <v>25 x Placa ConnectBrazo v1.0</v>
          </cell>
          <cell r="H3446" t="str">
            <v>IND</v>
          </cell>
          <cell r="I3446"/>
          <cell r="J3446">
            <v>2.5</v>
          </cell>
          <cell r="K3446">
            <v>2.42</v>
          </cell>
          <cell r="L3446">
            <v>8.0000000000000071E-2</v>
          </cell>
          <cell r="M3446">
            <v>0.96799999999999997</v>
          </cell>
          <cell r="N3446" t="str">
            <v>-</v>
          </cell>
          <cell r="O3446" t="str">
            <v>-</v>
          </cell>
          <cell r="P3446" t="str">
            <v>EMM</v>
          </cell>
          <cell r="Q3446" t="str">
            <v>-</v>
          </cell>
          <cell r="R3446" t="str">
            <v>-</v>
          </cell>
          <cell r="S3446" t="str">
            <v>-</v>
          </cell>
          <cell r="T3446" t="str">
            <v>-</v>
          </cell>
          <cell r="U3446">
            <v>43857</v>
          </cell>
          <cell r="V3446">
            <v>43886</v>
          </cell>
          <cell r="W3446">
            <v>43886</v>
          </cell>
          <cell r="X3446">
            <v>28</v>
          </cell>
          <cell r="Y3446">
            <v>43888</v>
          </cell>
          <cell r="Z3446">
            <v>2</v>
          </cell>
        </row>
        <row r="3447">
          <cell r="C3447">
            <v>5559</v>
          </cell>
          <cell r="D3447" t="str">
            <v>ASESER</v>
          </cell>
          <cell r="E3447">
            <v>2020</v>
          </cell>
          <cell r="F3447" t="str">
            <v>TA</v>
          </cell>
          <cell r="G3447" t="str">
            <v>SW CS ASEME v14.0</v>
          </cell>
          <cell r="H3447" t="str">
            <v>IND</v>
          </cell>
          <cell r="I3447"/>
          <cell r="J3447">
            <v>218.25</v>
          </cell>
          <cell r="K3447">
            <v>216.75</v>
          </cell>
          <cell r="L3447">
            <v>1.5</v>
          </cell>
          <cell r="M3447">
            <v>0.99312714776632305</v>
          </cell>
          <cell r="N3447" t="str">
            <v>-</v>
          </cell>
          <cell r="O3447" t="str">
            <v>-</v>
          </cell>
          <cell r="P3447" t="str">
            <v>-</v>
          </cell>
          <cell r="Q3447" t="str">
            <v>-</v>
          </cell>
          <cell r="R3447" t="str">
            <v>TRS</v>
          </cell>
          <cell r="S3447" t="str">
            <v>-</v>
          </cell>
          <cell r="T3447" t="str">
            <v>-</v>
          </cell>
          <cell r="U3447">
            <v>43861</v>
          </cell>
          <cell r="V3447">
            <v>43892</v>
          </cell>
          <cell r="W3447">
            <v>43965</v>
          </cell>
          <cell r="X3447">
            <v>32</v>
          </cell>
          <cell r="Y3447">
            <v>43965</v>
          </cell>
          <cell r="Z3447">
            <v>0</v>
          </cell>
        </row>
        <row r="3448">
          <cell r="C3448">
            <v>5560</v>
          </cell>
          <cell r="D3448" t="str">
            <v>ORMAZA</v>
          </cell>
          <cell r="E3448">
            <v>2020</v>
          </cell>
          <cell r="F3448" t="str">
            <v>TA</v>
          </cell>
          <cell r="G3448" t="str">
            <v>Inst. i PEM CC SCADA HOSPITAL GALDAKAO v2.0</v>
          </cell>
          <cell r="H3448" t="str">
            <v>IND</v>
          </cell>
          <cell r="I3448"/>
          <cell r="J3448">
            <v>8</v>
          </cell>
          <cell r="K3448">
            <v>8</v>
          </cell>
          <cell r="L3448">
            <v>0</v>
          </cell>
          <cell r="M3448">
            <v>1</v>
          </cell>
          <cell r="N3448" t="str">
            <v>-</v>
          </cell>
          <cell r="O3448" t="str">
            <v>-</v>
          </cell>
          <cell r="P3448" t="str">
            <v>-</v>
          </cell>
          <cell r="Q3448" t="str">
            <v>-</v>
          </cell>
          <cell r="R3448" t="str">
            <v>TRS</v>
          </cell>
          <cell r="S3448" t="str">
            <v>-</v>
          </cell>
          <cell r="T3448" t="str">
            <v>-</v>
          </cell>
          <cell r="U3448">
            <v>43859</v>
          </cell>
          <cell r="V3448">
            <v>43889</v>
          </cell>
          <cell r="W3448">
            <v>43889</v>
          </cell>
          <cell r="X3448">
            <v>29</v>
          </cell>
          <cell r="Y3448">
            <v>43871</v>
          </cell>
          <cell r="Z3448">
            <v>-18</v>
          </cell>
        </row>
        <row r="3449">
          <cell r="C3449">
            <v>5561</v>
          </cell>
          <cell r="D3449" t="str">
            <v>ORMAZA</v>
          </cell>
          <cell r="E3449">
            <v>2020</v>
          </cell>
          <cell r="F3449" t="str">
            <v>OB</v>
          </cell>
          <cell r="G3449" t="str">
            <v>CC SCADA TEDIS.Net CREVILLENTE v2.5</v>
          </cell>
          <cell r="H3449" t="str">
            <v>IND</v>
          </cell>
          <cell r="I3449"/>
          <cell r="J3449">
            <v>9</v>
          </cell>
          <cell r="K3449">
            <v>0</v>
          </cell>
          <cell r="L3449">
            <v>9</v>
          </cell>
          <cell r="M3449">
            <v>0</v>
          </cell>
          <cell r="N3449" t="str">
            <v>-</v>
          </cell>
          <cell r="O3449" t="str">
            <v>-</v>
          </cell>
          <cell r="P3449" t="str">
            <v>-</v>
          </cell>
          <cell r="Q3449" t="str">
            <v>JMG</v>
          </cell>
          <cell r="R3449" t="str">
            <v>-</v>
          </cell>
          <cell r="S3449" t="str">
            <v>-</v>
          </cell>
          <cell r="T3449" t="str">
            <v>-</v>
          </cell>
          <cell r="U3449">
            <v>43858</v>
          </cell>
          <cell r="V3449">
            <v>43980</v>
          </cell>
          <cell r="W3449">
            <v>43980</v>
          </cell>
          <cell r="X3449">
            <v>121</v>
          </cell>
          <cell r="Y3449"/>
          <cell r="Z3449" t="str">
            <v/>
          </cell>
        </row>
        <row r="3450">
          <cell r="C3450">
            <v>5562</v>
          </cell>
          <cell r="D3450" t="str">
            <v>ORMAZA</v>
          </cell>
          <cell r="E3450">
            <v>2020</v>
          </cell>
          <cell r="F3450" t="str">
            <v>TA</v>
          </cell>
          <cell r="G3450" t="str">
            <v>CC SCADA TEDIS.Net CREVILLENTE v2.6</v>
          </cell>
          <cell r="H3450" t="str">
            <v>IND</v>
          </cell>
          <cell r="I3450"/>
          <cell r="J3450">
            <v>9</v>
          </cell>
          <cell r="K3450">
            <v>4.75</v>
          </cell>
          <cell r="L3450">
            <v>4.25</v>
          </cell>
          <cell r="M3450">
            <v>0.52777777777777779</v>
          </cell>
          <cell r="N3450" t="str">
            <v>-</v>
          </cell>
          <cell r="O3450" t="str">
            <v>-</v>
          </cell>
          <cell r="P3450" t="str">
            <v>-</v>
          </cell>
          <cell r="Q3450" t="str">
            <v>JMG</v>
          </cell>
          <cell r="R3450" t="str">
            <v>-</v>
          </cell>
          <cell r="S3450" t="str">
            <v>-</v>
          </cell>
          <cell r="T3450" t="str">
            <v>-</v>
          </cell>
          <cell r="U3450">
            <v>43858</v>
          </cell>
          <cell r="V3450">
            <v>43934</v>
          </cell>
          <cell r="W3450">
            <v>44026</v>
          </cell>
          <cell r="X3450">
            <v>75</v>
          </cell>
          <cell r="Y3450">
            <v>44026</v>
          </cell>
          <cell r="Z3450">
            <v>0</v>
          </cell>
        </row>
        <row r="3451">
          <cell r="C3451">
            <v>5563</v>
          </cell>
          <cell r="D3451" t="str">
            <v>ORMAZA</v>
          </cell>
          <cell r="E3451">
            <v>2020</v>
          </cell>
          <cell r="F3451" t="str">
            <v>TA</v>
          </cell>
          <cell r="G3451" t="str">
            <v>CC SCADA TEDIS.Net CREVILLENTE v2.7</v>
          </cell>
          <cell r="H3451" t="str">
            <v>IND</v>
          </cell>
          <cell r="I3451"/>
          <cell r="J3451">
            <v>9</v>
          </cell>
          <cell r="K3451">
            <v>5</v>
          </cell>
          <cell r="L3451">
            <v>4</v>
          </cell>
          <cell r="M3451">
            <v>0.55555555555555558</v>
          </cell>
          <cell r="N3451" t="str">
            <v>-</v>
          </cell>
          <cell r="O3451" t="str">
            <v>-</v>
          </cell>
          <cell r="P3451" t="str">
            <v>-</v>
          </cell>
          <cell r="Q3451" t="str">
            <v>JMG</v>
          </cell>
          <cell r="R3451" t="str">
            <v>-</v>
          </cell>
          <cell r="S3451" t="str">
            <v>-</v>
          </cell>
          <cell r="T3451" t="str">
            <v>-</v>
          </cell>
          <cell r="U3451">
            <v>43858</v>
          </cell>
          <cell r="V3451">
            <v>43934</v>
          </cell>
          <cell r="W3451">
            <v>43979</v>
          </cell>
          <cell r="X3451">
            <v>75</v>
          </cell>
          <cell r="Y3451">
            <v>43979</v>
          </cell>
          <cell r="Z3451">
            <v>0</v>
          </cell>
        </row>
        <row r="3452">
          <cell r="C3452"/>
          <cell r="D3452"/>
          <cell r="E3452"/>
          <cell r="F3452"/>
          <cell r="G3452"/>
          <cell r="H3452"/>
          <cell r="I3452"/>
          <cell r="J3452">
            <v>537.5</v>
          </cell>
          <cell r="K3452">
            <v>472.36</v>
          </cell>
          <cell r="L3452">
            <v>65.139999999999986</v>
          </cell>
          <cell r="M3452"/>
          <cell r="N3452"/>
          <cell r="O3452"/>
          <cell r="P3452"/>
          <cell r="Q3452"/>
          <cell r="R3452"/>
          <cell r="S3452"/>
          <cell r="T3452"/>
          <cell r="U3452"/>
          <cell r="V3452"/>
          <cell r="W3452"/>
          <cell r="X3452"/>
          <cell r="Y3452"/>
          <cell r="Z3452">
            <v>89</v>
          </cell>
        </row>
        <row r="3453">
          <cell r="M3453"/>
          <cell r="N3453"/>
          <cell r="O3453"/>
          <cell r="P3453"/>
          <cell r="Q3453"/>
          <cell r="R3453"/>
          <cell r="S3453"/>
          <cell r="T3453"/>
          <cell r="U3453"/>
          <cell r="V3453"/>
          <cell r="W3453"/>
          <cell r="X3453"/>
          <cell r="Y3453"/>
          <cell r="Z3453"/>
        </row>
        <row r="3454">
          <cell r="D3454"/>
          <cell r="E3454"/>
          <cell r="F3454"/>
          <cell r="G3454"/>
          <cell r="H3454"/>
          <cell r="I3454"/>
          <cell r="J3454"/>
          <cell r="K3454"/>
          <cell r="M3454"/>
          <cell r="N3454"/>
          <cell r="O3454"/>
          <cell r="P3454"/>
          <cell r="Q3454"/>
          <cell r="R3454"/>
          <cell r="S3454"/>
          <cell r="T3454"/>
          <cell r="U3454"/>
          <cell r="V3454"/>
          <cell r="W3454"/>
          <cell r="X3454"/>
          <cell r="Y3454"/>
          <cell r="Z3454"/>
        </row>
        <row r="3455">
          <cell r="D3455"/>
          <cell r="E3455"/>
          <cell r="F3455"/>
          <cell r="G3455"/>
          <cell r="H3455"/>
          <cell r="I3455"/>
          <cell r="J3455"/>
          <cell r="K3455"/>
          <cell r="M3455"/>
          <cell r="N3455" t="str">
            <v>APROVISIONAMENTS</v>
          </cell>
          <cell r="O3455" t="str">
            <v>ADMINISTRACIO</v>
          </cell>
          <cell r="P3455" t="str">
            <v>OPERACIONS</v>
          </cell>
          <cell r="Q3455" t="str">
            <v>IMPLEMENTACIO</v>
          </cell>
          <cell r="R3455" t="str">
            <v>DESENVOLUPAMENT</v>
          </cell>
          <cell r="S3455" t="str">
            <v>COMERCIAL</v>
          </cell>
          <cell r="T3455" t="str">
            <v>CONSUL.TELCOMUNIC.</v>
          </cell>
          <cell r="U3455"/>
          <cell r="V3455"/>
          <cell r="W3455"/>
          <cell r="X3455"/>
          <cell r="Y3455"/>
          <cell r="Z3455"/>
        </row>
        <row r="3456">
          <cell r="M3456"/>
          <cell r="N3456"/>
          <cell r="O3456"/>
          <cell r="P3456"/>
          <cell r="Q3456"/>
          <cell r="R3456"/>
          <cell r="S3456"/>
          <cell r="T3456"/>
          <cell r="U3456"/>
          <cell r="V3456"/>
          <cell r="W3456"/>
          <cell r="X3456"/>
          <cell r="Y3456"/>
          <cell r="Z3456"/>
        </row>
        <row r="3457">
          <cell r="M3457"/>
          <cell r="N3457"/>
          <cell r="O3457"/>
          <cell r="P3457"/>
          <cell r="Q3457"/>
          <cell r="R3457"/>
          <cell r="S3457"/>
          <cell r="T3457"/>
          <cell r="U3457"/>
          <cell r="V3457"/>
          <cell r="W3457"/>
          <cell r="X3457"/>
          <cell r="Y3457"/>
          <cell r="Z3457"/>
        </row>
        <row r="3458">
          <cell r="M3458"/>
          <cell r="N3458"/>
          <cell r="O3458"/>
          <cell r="P3458"/>
          <cell r="Q3458"/>
          <cell r="R3458"/>
          <cell r="S3458"/>
          <cell r="T3458"/>
          <cell r="U3458"/>
          <cell r="V3458"/>
          <cell r="W3458"/>
          <cell r="X3458"/>
          <cell r="Y3458"/>
          <cell r="Z3458"/>
        </row>
        <row r="3459">
          <cell r="E3459"/>
          <cell r="F3459"/>
          <cell r="G3459"/>
          <cell r="H3459"/>
          <cell r="I3459"/>
          <cell r="J3459"/>
          <cell r="K3459"/>
          <cell r="L3459"/>
          <cell r="M3459"/>
          <cell r="N3459"/>
          <cell r="O3459"/>
          <cell r="P3459"/>
          <cell r="Q3459"/>
          <cell r="R3459"/>
          <cell r="S3459"/>
          <cell r="T3459"/>
          <cell r="U3459"/>
          <cell r="V3459"/>
          <cell r="W3459"/>
          <cell r="X3459"/>
          <cell r="Y3459"/>
          <cell r="Z3459"/>
        </row>
        <row r="3460">
          <cell r="E3460" t="str">
            <v>Projectes (EXTERNS) en curs 2.019</v>
          </cell>
          <cell r="F3460"/>
          <cell r="G3460"/>
          <cell r="H3460"/>
          <cell r="I3460"/>
          <cell r="J3460"/>
          <cell r="K3460"/>
          <cell r="L3460"/>
          <cell r="M3460"/>
          <cell r="N3460"/>
          <cell r="O3460"/>
          <cell r="P3460"/>
          <cell r="Q3460"/>
          <cell r="R3460"/>
          <cell r="S3460"/>
          <cell r="T3460"/>
          <cell r="U3460"/>
          <cell r="V3460"/>
          <cell r="W3460"/>
          <cell r="X3460"/>
          <cell r="Y3460"/>
          <cell r="Z3460"/>
        </row>
        <row r="3461">
          <cell r="M3461"/>
          <cell r="N3461"/>
          <cell r="O3461"/>
          <cell r="P3461"/>
          <cell r="Q3461"/>
          <cell r="R3461"/>
          <cell r="S3461"/>
          <cell r="T3461"/>
          <cell r="U3461"/>
          <cell r="V3461"/>
          <cell r="W3461"/>
          <cell r="X3461"/>
          <cell r="Y3461"/>
          <cell r="Z3461"/>
        </row>
        <row r="3462">
          <cell r="C3462"/>
          <cell r="D3462"/>
          <cell r="E3462"/>
          <cell r="F3462"/>
          <cell r="G3462"/>
          <cell r="H3462"/>
          <cell r="I3462"/>
          <cell r="J3462"/>
          <cell r="K3462"/>
          <cell r="L3462"/>
          <cell r="M3462"/>
          <cell r="N3462"/>
          <cell r="O3462"/>
          <cell r="P3462"/>
          <cell r="Q3462"/>
          <cell r="R3462"/>
          <cell r="S3462"/>
          <cell r="T3462"/>
          <cell r="U3462"/>
          <cell r="V3462"/>
          <cell r="W3462"/>
          <cell r="X3462"/>
          <cell r="Y3462"/>
          <cell r="Z3462"/>
        </row>
        <row r="3463">
          <cell r="C3463" t="str">
            <v>OF</v>
          </cell>
          <cell r="D3463" t="str">
            <v>CLIENT</v>
          </cell>
          <cell r="E3463" t="str">
            <v>ANY</v>
          </cell>
          <cell r="F3463" t="str">
            <v>STATUS</v>
          </cell>
          <cell r="G3463" t="str">
            <v>PROJECTE</v>
          </cell>
          <cell r="H3463" t="str">
            <v>TIPUS OF o DEPENDENCIA</v>
          </cell>
          <cell r="I3463"/>
          <cell r="J3463" t="str">
            <v>PREV</v>
          </cell>
          <cell r="K3463" t="str">
            <v>TOTAL</v>
          </cell>
          <cell r="L3463" t="str">
            <v>DESV</v>
          </cell>
          <cell r="M3463" t="str">
            <v>AVANÇ</v>
          </cell>
          <cell r="N3463" t="str">
            <v>DPT. IMPLICATS</v>
          </cell>
          <cell r="O3463"/>
          <cell r="P3463"/>
          <cell r="Q3463"/>
          <cell r="R3463"/>
          <cell r="S3463"/>
          <cell r="T3463"/>
          <cell r="U3463" t="str">
            <v>DATA</v>
          </cell>
          <cell r="V3463" t="str">
            <v>DATA</v>
          </cell>
          <cell r="W3463" t="str">
            <v>DATA</v>
          </cell>
          <cell r="X3463" t="str">
            <v>DURADA</v>
          </cell>
          <cell r="Y3463" t="str">
            <v>DATA</v>
          </cell>
          <cell r="Z3463" t="str">
            <v>DESVIAC.</v>
          </cell>
        </row>
        <row r="3464">
          <cell r="C3464"/>
          <cell r="D3464"/>
          <cell r="E3464"/>
          <cell r="F3464"/>
          <cell r="G3464"/>
          <cell r="H3464"/>
          <cell r="I3464"/>
          <cell r="J3464"/>
          <cell r="K3464" t="str">
            <v>REAL</v>
          </cell>
          <cell r="L3464"/>
          <cell r="M3464"/>
          <cell r="N3464"/>
          <cell r="O3464"/>
          <cell r="P3464"/>
          <cell r="Q3464"/>
          <cell r="R3464"/>
          <cell r="S3464"/>
          <cell r="T3464"/>
          <cell r="U3464" t="str">
            <v>INICI</v>
          </cell>
          <cell r="V3464" t="str">
            <v>ENTREGA</v>
          </cell>
          <cell r="W3464" t="str">
            <v>REVISADA</v>
          </cell>
          <cell r="X3464"/>
          <cell r="Y3464" t="str">
            <v>ACCEP.</v>
          </cell>
          <cell r="Z3464"/>
        </row>
        <row r="3465">
          <cell r="C3465"/>
          <cell r="D3465"/>
          <cell r="E3465"/>
          <cell r="F3465"/>
          <cell r="G3465"/>
          <cell r="H3465"/>
          <cell r="I3465"/>
          <cell r="J3465"/>
          <cell r="K3465"/>
          <cell r="L3465"/>
          <cell r="M3465"/>
          <cell r="N3465"/>
          <cell r="O3465"/>
          <cell r="P3465"/>
          <cell r="Q3465"/>
          <cell r="R3465"/>
          <cell r="S3465"/>
          <cell r="T3465"/>
          <cell r="U3465"/>
          <cell r="V3465"/>
          <cell r="W3465"/>
          <cell r="X3465"/>
          <cell r="Y3465"/>
          <cell r="Z3465"/>
        </row>
        <row r="3466">
          <cell r="C3466">
            <v>5564</v>
          </cell>
          <cell r="D3466" t="str">
            <v>ORMAZA</v>
          </cell>
          <cell r="E3466">
            <v>2020</v>
          </cell>
          <cell r="F3466" t="str">
            <v>TA</v>
          </cell>
          <cell r="G3466" t="str">
            <v>CC SCADA CALLOSA v2.16</v>
          </cell>
          <cell r="H3466" t="str">
            <v>IND</v>
          </cell>
          <cell r="I3466"/>
          <cell r="J3466">
            <v>9</v>
          </cell>
          <cell r="K3466">
            <v>5.5</v>
          </cell>
          <cell r="L3466">
            <v>3.5</v>
          </cell>
          <cell r="M3466">
            <v>0.61111111111111116</v>
          </cell>
          <cell r="N3466" t="str">
            <v>-</v>
          </cell>
          <cell r="O3466" t="str">
            <v>-</v>
          </cell>
          <cell r="P3466" t="str">
            <v>-</v>
          </cell>
          <cell r="Q3466" t="str">
            <v>JMG</v>
          </cell>
          <cell r="R3466" t="str">
            <v>-</v>
          </cell>
          <cell r="S3466" t="str">
            <v>-</v>
          </cell>
          <cell r="T3466" t="str">
            <v>-</v>
          </cell>
          <cell r="U3466">
            <v>43859</v>
          </cell>
          <cell r="V3466">
            <v>43868</v>
          </cell>
          <cell r="W3466">
            <v>43868</v>
          </cell>
          <cell r="X3466">
            <v>8</v>
          </cell>
          <cell r="Y3466">
            <v>43881</v>
          </cell>
          <cell r="Z3466">
            <v>13</v>
          </cell>
        </row>
        <row r="3467">
          <cell r="C3467">
            <v>5565</v>
          </cell>
          <cell r="D3467" t="str">
            <v>ORMAZA</v>
          </cell>
          <cell r="E3467">
            <v>2020</v>
          </cell>
          <cell r="F3467" t="str">
            <v>TA</v>
          </cell>
          <cell r="G3467" t="str">
            <v>CC SCADA CALLOSA v2.17</v>
          </cell>
          <cell r="H3467" t="str">
            <v>IND</v>
          </cell>
          <cell r="I3467"/>
          <cell r="J3467">
            <v>9</v>
          </cell>
          <cell r="K3467">
            <v>5.5</v>
          </cell>
          <cell r="L3467">
            <v>3.5</v>
          </cell>
          <cell r="M3467">
            <v>0.61111111111111116</v>
          </cell>
          <cell r="N3467" t="str">
            <v>-</v>
          </cell>
          <cell r="O3467" t="str">
            <v>-</v>
          </cell>
          <cell r="P3467" t="str">
            <v>-</v>
          </cell>
          <cell r="Q3467" t="str">
            <v>JMG</v>
          </cell>
          <cell r="R3467" t="str">
            <v>-</v>
          </cell>
          <cell r="S3467" t="str">
            <v>-</v>
          </cell>
          <cell r="T3467" t="str">
            <v>-</v>
          </cell>
          <cell r="U3467">
            <v>43859</v>
          </cell>
          <cell r="V3467">
            <v>43868</v>
          </cell>
          <cell r="W3467">
            <v>43868</v>
          </cell>
          <cell r="X3467">
            <v>8</v>
          </cell>
          <cell r="Y3467">
            <v>43881</v>
          </cell>
          <cell r="Z3467">
            <v>13</v>
          </cell>
        </row>
        <row r="3468">
          <cell r="C3468"/>
          <cell r="D3468"/>
          <cell r="E3468">
            <v>2020</v>
          </cell>
          <cell r="F3468"/>
          <cell r="G3468" t="str">
            <v>I + D</v>
          </cell>
          <cell r="H3468"/>
          <cell r="I3468"/>
          <cell r="J3468">
            <v>0</v>
          </cell>
          <cell r="K3468">
            <v>0</v>
          </cell>
          <cell r="L3468"/>
          <cell r="M3468"/>
          <cell r="N3468" t="str">
            <v>-</v>
          </cell>
          <cell r="O3468" t="str">
            <v>-</v>
          </cell>
          <cell r="P3468" t="str">
            <v>-</v>
          </cell>
          <cell r="Q3468" t="str">
            <v>-</v>
          </cell>
          <cell r="R3468" t="str">
            <v>-</v>
          </cell>
          <cell r="S3468" t="str">
            <v>-</v>
          </cell>
          <cell r="T3468" t="str">
            <v>-</v>
          </cell>
          <cell r="U3468"/>
          <cell r="V3468"/>
          <cell r="W3468">
            <v>0</v>
          </cell>
          <cell r="X3468" t="str">
            <v/>
          </cell>
          <cell r="Y3468"/>
          <cell r="Z3468" t="str">
            <v/>
          </cell>
        </row>
        <row r="3469">
          <cell r="C3469">
            <v>5567</v>
          </cell>
          <cell r="D3469" t="str">
            <v>TERAWA</v>
          </cell>
          <cell r="E3469">
            <v>2020</v>
          </cell>
          <cell r="F3469" t="str">
            <v>TA</v>
          </cell>
          <cell r="G3469" t="str">
            <v>Inst. i PEM RTU C.T. O CAMPO v1.0</v>
          </cell>
          <cell r="H3469" t="str">
            <v>IND</v>
          </cell>
          <cell r="I3469"/>
          <cell r="J3469">
            <v>7</v>
          </cell>
          <cell r="K3469">
            <v>3.75</v>
          </cell>
          <cell r="L3469">
            <v>3.25</v>
          </cell>
          <cell r="M3469">
            <v>0.5357142857142857</v>
          </cell>
          <cell r="N3469" t="str">
            <v>-</v>
          </cell>
          <cell r="O3469" t="str">
            <v>-</v>
          </cell>
          <cell r="P3469" t="str">
            <v>-</v>
          </cell>
          <cell r="Q3469" t="str">
            <v>JMG</v>
          </cell>
          <cell r="R3469" t="str">
            <v>-</v>
          </cell>
          <cell r="S3469" t="str">
            <v>-</v>
          </cell>
          <cell r="T3469" t="str">
            <v>-</v>
          </cell>
          <cell r="U3469">
            <v>43864</v>
          </cell>
          <cell r="V3469">
            <v>43889</v>
          </cell>
          <cell r="W3469">
            <v>43889</v>
          </cell>
          <cell r="X3469">
            <v>25</v>
          </cell>
          <cell r="Y3469">
            <v>43875</v>
          </cell>
          <cell r="Z3469">
            <v>-14</v>
          </cell>
        </row>
        <row r="3470">
          <cell r="C3470">
            <v>5568</v>
          </cell>
          <cell r="D3470" t="str">
            <v>EOSPIT</v>
          </cell>
          <cell r="E3470">
            <v>2020</v>
          </cell>
          <cell r="F3470" t="str">
            <v>TA</v>
          </cell>
          <cell r="G3470" t="str">
            <v>Reparacio RTU CAP32 N/S  356-2019</v>
          </cell>
          <cell r="H3470" t="str">
            <v>IND</v>
          </cell>
          <cell r="I3470"/>
          <cell r="J3470">
            <v>1.5</v>
          </cell>
          <cell r="K3470">
            <v>1.25</v>
          </cell>
          <cell r="L3470">
            <v>0.25</v>
          </cell>
          <cell r="M3470">
            <v>0.83333333333333337</v>
          </cell>
          <cell r="N3470" t="str">
            <v>-</v>
          </cell>
          <cell r="O3470" t="str">
            <v>-</v>
          </cell>
          <cell r="P3470" t="str">
            <v>EMM</v>
          </cell>
          <cell r="Q3470" t="str">
            <v>-</v>
          </cell>
          <cell r="R3470" t="str">
            <v>-</v>
          </cell>
          <cell r="S3470" t="str">
            <v>-</v>
          </cell>
          <cell r="T3470" t="str">
            <v>-</v>
          </cell>
          <cell r="U3470">
            <v>43871</v>
          </cell>
          <cell r="V3470">
            <v>43875</v>
          </cell>
          <cell r="W3470">
            <v>43871</v>
          </cell>
          <cell r="X3470">
            <v>4</v>
          </cell>
          <cell r="Y3470">
            <v>43871</v>
          </cell>
          <cell r="Z3470">
            <v>0</v>
          </cell>
        </row>
        <row r="3471">
          <cell r="C3471">
            <v>5569</v>
          </cell>
          <cell r="D3471" t="str">
            <v>MOELCU</v>
          </cell>
          <cell r="E3471">
            <v>2020</v>
          </cell>
          <cell r="F3471" t="str">
            <v>TA</v>
          </cell>
          <cell r="G3471" t="str">
            <v>Inst. y PEM RTU C.T. RESIDENCIA v1.0</v>
          </cell>
          <cell r="H3471" t="str">
            <v>IND</v>
          </cell>
          <cell r="I3471"/>
          <cell r="J3471">
            <v>5</v>
          </cell>
          <cell r="K3471">
            <v>9.25</v>
          </cell>
          <cell r="L3471">
            <v>-4.25</v>
          </cell>
          <cell r="M3471">
            <v>1.85</v>
          </cell>
          <cell r="N3471" t="str">
            <v>-</v>
          </cell>
          <cell r="O3471" t="str">
            <v>-</v>
          </cell>
          <cell r="P3471" t="str">
            <v>-</v>
          </cell>
          <cell r="Q3471" t="str">
            <v>JMG</v>
          </cell>
          <cell r="R3471" t="str">
            <v>-</v>
          </cell>
          <cell r="S3471" t="str">
            <v>-</v>
          </cell>
          <cell r="T3471" t="str">
            <v>-</v>
          </cell>
          <cell r="U3471">
            <v>43867</v>
          </cell>
          <cell r="V3471">
            <v>43889</v>
          </cell>
          <cell r="W3471">
            <v>43913</v>
          </cell>
          <cell r="X3471">
            <v>22</v>
          </cell>
          <cell r="Y3471">
            <v>43913</v>
          </cell>
          <cell r="Z3471">
            <v>0</v>
          </cell>
        </row>
        <row r="3472">
          <cell r="C3472">
            <v>5570</v>
          </cell>
          <cell r="D3472" t="str">
            <v>ORMAZA</v>
          </cell>
          <cell r="E3472">
            <v>2020</v>
          </cell>
          <cell r="F3472" t="str">
            <v>TA</v>
          </cell>
          <cell r="G3472" t="str">
            <v>Inst. i PEM CC SCADA TEDIS.Net JJ. TARRAGONA v1.1</v>
          </cell>
          <cell r="H3472" t="str">
            <v>OF4837</v>
          </cell>
          <cell r="I3472"/>
          <cell r="J3472">
            <v>4</v>
          </cell>
          <cell r="K3472">
            <v>4</v>
          </cell>
          <cell r="L3472">
            <v>0</v>
          </cell>
          <cell r="M3472">
            <v>1</v>
          </cell>
          <cell r="N3472" t="str">
            <v>-</v>
          </cell>
          <cell r="O3472" t="str">
            <v>-</v>
          </cell>
          <cell r="P3472" t="str">
            <v>-</v>
          </cell>
          <cell r="Q3472" t="str">
            <v>JMG</v>
          </cell>
          <cell r="R3472" t="str">
            <v>-</v>
          </cell>
          <cell r="S3472" t="str">
            <v>-</v>
          </cell>
          <cell r="T3472" t="str">
            <v>-</v>
          </cell>
          <cell r="U3472">
            <v>43861</v>
          </cell>
          <cell r="V3472">
            <v>43866</v>
          </cell>
          <cell r="W3472">
            <v>43866</v>
          </cell>
          <cell r="X3472">
            <v>5</v>
          </cell>
          <cell r="Y3472">
            <v>43873</v>
          </cell>
          <cell r="Z3472">
            <v>7</v>
          </cell>
        </row>
        <row r="3473">
          <cell r="C3473">
            <v>5571</v>
          </cell>
          <cell r="D3473" t="str">
            <v>EVEADS</v>
          </cell>
          <cell r="E3473">
            <v>2020</v>
          </cell>
          <cell r="F3473" t="str">
            <v>TA</v>
          </cell>
          <cell r="G3473" t="str">
            <v>5 x Placa Pinza v1.0</v>
          </cell>
          <cell r="H3473" t="str">
            <v>IND</v>
          </cell>
          <cell r="I3473"/>
          <cell r="J3473">
            <v>1.25</v>
          </cell>
          <cell r="K3473">
            <v>1.75</v>
          </cell>
          <cell r="L3473">
            <v>-0.5</v>
          </cell>
          <cell r="M3473">
            <v>1.4</v>
          </cell>
          <cell r="N3473" t="str">
            <v>-</v>
          </cell>
          <cell r="O3473" t="str">
            <v>-</v>
          </cell>
          <cell r="P3473" t="str">
            <v>EMM</v>
          </cell>
          <cell r="Q3473" t="str">
            <v>-</v>
          </cell>
          <cell r="R3473" t="str">
            <v>-</v>
          </cell>
          <cell r="S3473" t="str">
            <v>-</v>
          </cell>
          <cell r="T3473" t="str">
            <v>-</v>
          </cell>
          <cell r="U3473">
            <v>43871</v>
          </cell>
          <cell r="V3473">
            <v>43886</v>
          </cell>
          <cell r="W3473">
            <v>43886</v>
          </cell>
          <cell r="X3473">
            <v>15</v>
          </cell>
          <cell r="Y3473">
            <v>43894</v>
          </cell>
          <cell r="Z3473">
            <v>9</v>
          </cell>
        </row>
        <row r="3474">
          <cell r="C3474">
            <v>5572</v>
          </cell>
          <cell r="D3474" t="str">
            <v>INPTOR</v>
          </cell>
          <cell r="E3474">
            <v>2020</v>
          </cell>
          <cell r="F3474" t="str">
            <v>TA</v>
          </cell>
          <cell r="G3474" t="str">
            <v>RTU C.T. RESIDENCIA v1.0</v>
          </cell>
          <cell r="H3474" t="str">
            <v>PPAL</v>
          </cell>
          <cell r="I3474"/>
          <cell r="J3474">
            <v>33</v>
          </cell>
          <cell r="K3474">
            <v>36.159999999999997</v>
          </cell>
          <cell r="L3474">
            <v>-3.1599999999999966</v>
          </cell>
          <cell r="M3474">
            <v>1.0957575757575757</v>
          </cell>
          <cell r="N3474" t="str">
            <v>-</v>
          </cell>
          <cell r="O3474" t="str">
            <v>-</v>
          </cell>
          <cell r="P3474" t="str">
            <v>EMM</v>
          </cell>
          <cell r="Q3474" t="str">
            <v>-</v>
          </cell>
          <cell r="R3474" t="str">
            <v>-</v>
          </cell>
          <cell r="S3474" t="str">
            <v>-</v>
          </cell>
          <cell r="T3474" t="str">
            <v>-</v>
          </cell>
          <cell r="U3474">
            <v>43864</v>
          </cell>
          <cell r="V3474">
            <v>43921</v>
          </cell>
          <cell r="W3474">
            <v>43921</v>
          </cell>
          <cell r="X3474">
            <v>58</v>
          </cell>
          <cell r="Y3474">
            <v>43914</v>
          </cell>
          <cell r="Z3474">
            <v>-6</v>
          </cell>
        </row>
        <row r="3475">
          <cell r="C3475">
            <v>5573</v>
          </cell>
          <cell r="D3475" t="str">
            <v>INPTOR</v>
          </cell>
          <cell r="E3475">
            <v>2020</v>
          </cell>
          <cell r="F3475" t="str">
            <v>TA</v>
          </cell>
          <cell r="G3475" t="str">
            <v>Inst. y PEM C.T. RESIDENCIA v1.0</v>
          </cell>
          <cell r="H3475" t="str">
            <v>OF5572</v>
          </cell>
          <cell r="I3475">
            <v>4</v>
          </cell>
          <cell r="J3475">
            <v>7</v>
          </cell>
          <cell r="K3475">
            <v>3.42</v>
          </cell>
          <cell r="L3475">
            <v>3.58</v>
          </cell>
          <cell r="M3475">
            <v>0.48857142857142855</v>
          </cell>
          <cell r="N3475" t="str">
            <v>-</v>
          </cell>
          <cell r="O3475" t="str">
            <v>-</v>
          </cell>
          <cell r="P3475" t="str">
            <v>-</v>
          </cell>
          <cell r="Q3475" t="str">
            <v>JMG</v>
          </cell>
          <cell r="R3475" t="str">
            <v>-</v>
          </cell>
          <cell r="S3475" t="str">
            <v>-</v>
          </cell>
          <cell r="T3475" t="str">
            <v>-</v>
          </cell>
          <cell r="U3475">
            <v>43864</v>
          </cell>
          <cell r="V3475">
            <v>43921</v>
          </cell>
          <cell r="W3475">
            <v>44097</v>
          </cell>
          <cell r="X3475">
            <v>58</v>
          </cell>
          <cell r="Y3475">
            <v>44097</v>
          </cell>
          <cell r="Z3475">
            <v>0</v>
          </cell>
        </row>
        <row r="3476">
          <cell r="C3476">
            <v>5574</v>
          </cell>
          <cell r="D3476" t="str">
            <v>INPPOZ</v>
          </cell>
          <cell r="E3476">
            <v>2020</v>
          </cell>
          <cell r="F3476" t="str">
            <v>TA</v>
          </cell>
          <cell r="G3476" t="str">
            <v>Desenvolupament FW CAP32 v3.2</v>
          </cell>
          <cell r="H3476" t="str">
            <v>OF5490</v>
          </cell>
          <cell r="I3476">
            <v>4</v>
          </cell>
          <cell r="J3476">
            <v>38</v>
          </cell>
          <cell r="K3476">
            <v>44</v>
          </cell>
          <cell r="L3476">
            <v>-6</v>
          </cell>
          <cell r="M3476">
            <v>1.1578947368421053</v>
          </cell>
          <cell r="N3476" t="str">
            <v>-</v>
          </cell>
          <cell r="O3476" t="str">
            <v>-</v>
          </cell>
          <cell r="P3476" t="str">
            <v>-</v>
          </cell>
          <cell r="Q3476" t="str">
            <v>-</v>
          </cell>
          <cell r="R3476" t="str">
            <v>EDC</v>
          </cell>
          <cell r="S3476" t="str">
            <v>-</v>
          </cell>
          <cell r="T3476" t="str">
            <v>-</v>
          </cell>
          <cell r="U3476">
            <v>43860</v>
          </cell>
          <cell r="V3476">
            <v>43921</v>
          </cell>
          <cell r="W3476">
            <v>43991</v>
          </cell>
          <cell r="X3476">
            <v>60</v>
          </cell>
          <cell r="Y3476">
            <v>43991</v>
          </cell>
          <cell r="Z3476">
            <v>0</v>
          </cell>
        </row>
        <row r="3477">
          <cell r="C3477">
            <v>5575</v>
          </cell>
          <cell r="D3477" t="str">
            <v>EOSPIT</v>
          </cell>
          <cell r="E3477">
            <v>2020</v>
          </cell>
          <cell r="F3477" t="str">
            <v>TA</v>
          </cell>
          <cell r="G3477" t="str">
            <v>CC SCADA TEDIS.Net EOSA-PITARCH v2.2</v>
          </cell>
          <cell r="H3477" t="str">
            <v>IND</v>
          </cell>
          <cell r="I3477">
            <v>6</v>
          </cell>
          <cell r="J3477">
            <v>8</v>
          </cell>
          <cell r="K3477">
            <v>1.5</v>
          </cell>
          <cell r="L3477">
            <v>6.5</v>
          </cell>
          <cell r="M3477">
            <v>0.1875</v>
          </cell>
          <cell r="N3477" t="str">
            <v>-</v>
          </cell>
          <cell r="O3477" t="str">
            <v>-</v>
          </cell>
          <cell r="P3477" t="str">
            <v>-</v>
          </cell>
          <cell r="Q3477" t="str">
            <v>AP</v>
          </cell>
          <cell r="R3477" t="str">
            <v>-</v>
          </cell>
          <cell r="S3477" t="str">
            <v>-</v>
          </cell>
          <cell r="T3477" t="str">
            <v>-</v>
          </cell>
          <cell r="U3477">
            <v>43866</v>
          </cell>
          <cell r="V3477">
            <v>44012</v>
          </cell>
          <cell r="W3477">
            <v>44012</v>
          </cell>
          <cell r="X3477">
            <v>145</v>
          </cell>
          <cell r="Y3477">
            <v>43881</v>
          </cell>
          <cell r="Z3477">
            <v>-130</v>
          </cell>
        </row>
        <row r="3478">
          <cell r="C3478">
            <v>5576</v>
          </cell>
          <cell r="D3478" t="str">
            <v>EMSA</v>
          </cell>
          <cell r="E3478">
            <v>2020</v>
          </cell>
          <cell r="F3478" t="str">
            <v>TA</v>
          </cell>
          <cell r="G3478" t="str">
            <v>CC SCADA TEDIS.Net EMSA v3.12</v>
          </cell>
          <cell r="H3478" t="str">
            <v>OF5385</v>
          </cell>
          <cell r="I3478">
            <v>6</v>
          </cell>
          <cell r="J3478">
            <v>4</v>
          </cell>
          <cell r="K3478">
            <v>4</v>
          </cell>
          <cell r="L3478">
            <v>0</v>
          </cell>
          <cell r="M3478">
            <v>1</v>
          </cell>
          <cell r="N3478" t="str">
            <v>-</v>
          </cell>
          <cell r="O3478" t="str">
            <v>-</v>
          </cell>
          <cell r="P3478" t="str">
            <v>-</v>
          </cell>
          <cell r="Q3478" t="str">
            <v>JMG</v>
          </cell>
          <cell r="R3478" t="str">
            <v>-</v>
          </cell>
          <cell r="S3478" t="str">
            <v>-</v>
          </cell>
          <cell r="T3478" t="str">
            <v>-</v>
          </cell>
          <cell r="U3478">
            <v>43867</v>
          </cell>
          <cell r="V3478">
            <v>43875</v>
          </cell>
          <cell r="W3478">
            <v>43875</v>
          </cell>
          <cell r="X3478">
            <v>8</v>
          </cell>
          <cell r="Y3478">
            <v>43867</v>
          </cell>
          <cell r="Z3478">
            <v>-8</v>
          </cell>
        </row>
        <row r="3479">
          <cell r="C3479">
            <v>5577</v>
          </cell>
          <cell r="D3479" t="str">
            <v>MANGRA</v>
          </cell>
          <cell r="E3479">
            <v>2020</v>
          </cell>
          <cell r="F3479" t="str">
            <v>TA</v>
          </cell>
          <cell r="G3479" t="str">
            <v>Reparacio Equip MIP-300 (CPU 289-2016 + INTERFACE 303-2016)</v>
          </cell>
          <cell r="H3479" t="str">
            <v>IND</v>
          </cell>
          <cell r="I3479"/>
          <cell r="J3479">
            <v>2.5</v>
          </cell>
          <cell r="K3479">
            <v>2.5</v>
          </cell>
          <cell r="L3479">
            <v>0</v>
          </cell>
          <cell r="M3479">
            <v>1</v>
          </cell>
          <cell r="N3479" t="str">
            <v>-</v>
          </cell>
          <cell r="O3479" t="str">
            <v>-</v>
          </cell>
          <cell r="P3479" t="str">
            <v>EMM</v>
          </cell>
          <cell r="Q3479" t="str">
            <v>-</v>
          </cell>
          <cell r="R3479" t="str">
            <v>-</v>
          </cell>
          <cell r="S3479" t="str">
            <v>-</v>
          </cell>
          <cell r="T3479" t="str">
            <v>-</v>
          </cell>
          <cell r="U3479">
            <v>43867</v>
          </cell>
          <cell r="V3479">
            <v>43873</v>
          </cell>
          <cell r="W3479">
            <v>43873</v>
          </cell>
          <cell r="X3479">
            <v>6</v>
          </cell>
          <cell r="Y3479">
            <v>43873</v>
          </cell>
          <cell r="Z3479">
            <v>0</v>
          </cell>
        </row>
        <row r="3480">
          <cell r="C3480">
            <v>5578</v>
          </cell>
          <cell r="D3480" t="str">
            <v>MANGRA</v>
          </cell>
          <cell r="E3480">
            <v>2020</v>
          </cell>
          <cell r="F3480" t="str">
            <v>TA</v>
          </cell>
          <cell r="G3480" t="str">
            <v>Reparacio Equip MIP-300 (CPU 882-2017 + INTERFACE 915-2017)</v>
          </cell>
          <cell r="H3480" t="str">
            <v>IND</v>
          </cell>
          <cell r="I3480"/>
          <cell r="J3480">
            <v>2.5</v>
          </cell>
          <cell r="K3480">
            <v>2.5</v>
          </cell>
          <cell r="L3480">
            <v>0</v>
          </cell>
          <cell r="M3480">
            <v>1</v>
          </cell>
          <cell r="N3480" t="str">
            <v>-</v>
          </cell>
          <cell r="O3480" t="str">
            <v>-</v>
          </cell>
          <cell r="P3480" t="str">
            <v>EMM</v>
          </cell>
          <cell r="Q3480" t="str">
            <v>-</v>
          </cell>
          <cell r="R3480" t="str">
            <v>-</v>
          </cell>
          <cell r="S3480" t="str">
            <v>-</v>
          </cell>
          <cell r="T3480" t="str">
            <v>-</v>
          </cell>
          <cell r="U3480">
            <v>43867</v>
          </cell>
          <cell r="V3480">
            <v>43873</v>
          </cell>
          <cell r="W3480">
            <v>43873</v>
          </cell>
          <cell r="X3480">
            <v>6</v>
          </cell>
          <cell r="Y3480">
            <v>43873</v>
          </cell>
          <cell r="Z3480">
            <v>0</v>
          </cell>
        </row>
        <row r="3481">
          <cell r="C3481">
            <v>5579</v>
          </cell>
          <cell r="D3481" t="str">
            <v>MANGRA</v>
          </cell>
          <cell r="E3481">
            <v>2020</v>
          </cell>
          <cell r="F3481" t="str">
            <v>TA</v>
          </cell>
          <cell r="G3481" t="str">
            <v>Reparacio Equip MIP-300 (CPU 874-2017 + INTERFACE 923-2017)</v>
          </cell>
          <cell r="H3481" t="str">
            <v>IND</v>
          </cell>
          <cell r="I3481"/>
          <cell r="J3481">
            <v>2.5</v>
          </cell>
          <cell r="K3481">
            <v>2.5</v>
          </cell>
          <cell r="L3481">
            <v>0</v>
          </cell>
          <cell r="M3481">
            <v>1</v>
          </cell>
          <cell r="N3481" t="str">
            <v>-</v>
          </cell>
          <cell r="O3481" t="str">
            <v>-</v>
          </cell>
          <cell r="P3481" t="str">
            <v>EMM</v>
          </cell>
          <cell r="Q3481" t="str">
            <v>-</v>
          </cell>
          <cell r="R3481" t="str">
            <v>-</v>
          </cell>
          <cell r="S3481" t="str">
            <v>-</v>
          </cell>
          <cell r="T3481" t="str">
            <v>-</v>
          </cell>
          <cell r="U3481">
            <v>43867</v>
          </cell>
          <cell r="V3481">
            <v>43873</v>
          </cell>
          <cell r="W3481">
            <v>43873</v>
          </cell>
          <cell r="X3481">
            <v>6</v>
          </cell>
          <cell r="Y3481">
            <v>43873</v>
          </cell>
          <cell r="Z3481">
            <v>0</v>
          </cell>
        </row>
        <row r="3482">
          <cell r="C3482">
            <v>5580</v>
          </cell>
          <cell r="D3482" t="str">
            <v>MANGRA</v>
          </cell>
          <cell r="E3482">
            <v>2020</v>
          </cell>
          <cell r="F3482" t="str">
            <v>TA</v>
          </cell>
          <cell r="G3482" t="str">
            <v>Reparacio Equip MIP-300 (CPU 84-2019 + INTERFACE 109-2019)</v>
          </cell>
          <cell r="H3482" t="str">
            <v>IND</v>
          </cell>
          <cell r="I3482"/>
          <cell r="J3482">
            <v>2.5</v>
          </cell>
          <cell r="K3482">
            <v>2.5</v>
          </cell>
          <cell r="L3482">
            <v>0</v>
          </cell>
          <cell r="M3482">
            <v>1</v>
          </cell>
          <cell r="N3482" t="str">
            <v>-</v>
          </cell>
          <cell r="O3482" t="str">
            <v>-</v>
          </cell>
          <cell r="P3482" t="str">
            <v>EMM</v>
          </cell>
          <cell r="Q3482" t="str">
            <v>-</v>
          </cell>
          <cell r="R3482" t="str">
            <v>-</v>
          </cell>
          <cell r="S3482" t="str">
            <v>-</v>
          </cell>
          <cell r="T3482" t="str">
            <v>-</v>
          </cell>
          <cell r="U3482">
            <v>43867</v>
          </cell>
          <cell r="V3482">
            <v>43873</v>
          </cell>
          <cell r="W3482">
            <v>43873</v>
          </cell>
          <cell r="X3482">
            <v>6</v>
          </cell>
          <cell r="Y3482">
            <v>43873</v>
          </cell>
          <cell r="Z3482">
            <v>0</v>
          </cell>
        </row>
        <row r="3483">
          <cell r="C3483">
            <v>5581</v>
          </cell>
          <cell r="D3483" t="str">
            <v>MANGRA</v>
          </cell>
          <cell r="E3483">
            <v>2020</v>
          </cell>
          <cell r="F3483" t="str">
            <v>TA</v>
          </cell>
          <cell r="G3483" t="str">
            <v>Reparacio Equip MIP-300 (CPU 270-2016 + INTERFACE 315-2017)</v>
          </cell>
          <cell r="H3483" t="str">
            <v>IND</v>
          </cell>
          <cell r="I3483"/>
          <cell r="J3483">
            <v>2.5</v>
          </cell>
          <cell r="K3483">
            <v>2.5</v>
          </cell>
          <cell r="L3483">
            <v>0</v>
          </cell>
          <cell r="M3483">
            <v>1</v>
          </cell>
          <cell r="N3483" t="str">
            <v>-</v>
          </cell>
          <cell r="O3483" t="str">
            <v>-</v>
          </cell>
          <cell r="P3483" t="str">
            <v>EMM</v>
          </cell>
          <cell r="Q3483" t="str">
            <v>-</v>
          </cell>
          <cell r="R3483" t="str">
            <v>-</v>
          </cell>
          <cell r="S3483" t="str">
            <v>-</v>
          </cell>
          <cell r="T3483" t="str">
            <v>-</v>
          </cell>
          <cell r="U3483">
            <v>43867</v>
          </cell>
          <cell r="V3483">
            <v>43873</v>
          </cell>
          <cell r="W3483">
            <v>43873</v>
          </cell>
          <cell r="X3483">
            <v>6</v>
          </cell>
          <cell r="Y3483">
            <v>43873</v>
          </cell>
          <cell r="Z3483">
            <v>0</v>
          </cell>
        </row>
        <row r="3484">
          <cell r="C3484">
            <v>5582</v>
          </cell>
          <cell r="D3484" t="str">
            <v>MANGRA</v>
          </cell>
          <cell r="E3484">
            <v>2020</v>
          </cell>
          <cell r="F3484" t="str">
            <v>TA</v>
          </cell>
          <cell r="G3484" t="str">
            <v>Reparacio Placa INTERFACE MIPS-300 (INTERFACE 67-2016)</v>
          </cell>
          <cell r="H3484" t="str">
            <v>IND</v>
          </cell>
          <cell r="I3484"/>
          <cell r="J3484">
            <v>1.5</v>
          </cell>
          <cell r="K3484">
            <v>1.5</v>
          </cell>
          <cell r="L3484">
            <v>0</v>
          </cell>
          <cell r="M3484">
            <v>1</v>
          </cell>
          <cell r="N3484" t="str">
            <v>-</v>
          </cell>
          <cell r="O3484" t="str">
            <v>-</v>
          </cell>
          <cell r="P3484" t="str">
            <v>EMM</v>
          </cell>
          <cell r="Q3484" t="str">
            <v>-</v>
          </cell>
          <cell r="R3484" t="str">
            <v>-</v>
          </cell>
          <cell r="S3484" t="str">
            <v>-</v>
          </cell>
          <cell r="T3484" t="str">
            <v>-</v>
          </cell>
          <cell r="U3484">
            <v>43867</v>
          </cell>
          <cell r="V3484">
            <v>43873</v>
          </cell>
          <cell r="W3484">
            <v>43873</v>
          </cell>
          <cell r="X3484">
            <v>6</v>
          </cell>
          <cell r="Y3484">
            <v>43873</v>
          </cell>
          <cell r="Z3484">
            <v>0</v>
          </cell>
        </row>
        <row r="3485">
          <cell r="C3485">
            <v>5583</v>
          </cell>
          <cell r="D3485" t="str">
            <v>INPPOZ</v>
          </cell>
          <cell r="E3485">
            <v>2020</v>
          </cell>
          <cell r="F3485" t="str">
            <v>TA</v>
          </cell>
          <cell r="G3485" t="str">
            <v>RTU C.T. PADRE CARMELO v2.0</v>
          </cell>
          <cell r="H3485" t="str">
            <v>IND</v>
          </cell>
          <cell r="I3485"/>
          <cell r="J3485">
            <v>2.5</v>
          </cell>
          <cell r="K3485">
            <v>2</v>
          </cell>
          <cell r="L3485">
            <v>0.5</v>
          </cell>
          <cell r="M3485">
            <v>0.8</v>
          </cell>
          <cell r="N3485" t="str">
            <v>-</v>
          </cell>
          <cell r="O3485" t="str">
            <v>-</v>
          </cell>
          <cell r="P3485" t="str">
            <v>-</v>
          </cell>
          <cell r="Q3485" t="str">
            <v>JMG</v>
          </cell>
          <cell r="R3485" t="str">
            <v>-</v>
          </cell>
          <cell r="S3485" t="str">
            <v>-</v>
          </cell>
          <cell r="T3485" t="str">
            <v>-</v>
          </cell>
          <cell r="U3485">
            <v>43867</v>
          </cell>
          <cell r="V3485">
            <v>43889</v>
          </cell>
          <cell r="W3485">
            <v>43936</v>
          </cell>
          <cell r="X3485">
            <v>22</v>
          </cell>
          <cell r="Y3485">
            <v>43936</v>
          </cell>
          <cell r="Z3485">
            <v>0</v>
          </cell>
        </row>
        <row r="3486">
          <cell r="C3486">
            <v>5584</v>
          </cell>
          <cell r="D3486" t="str">
            <v>INPPOZ</v>
          </cell>
          <cell r="E3486">
            <v>2020</v>
          </cell>
          <cell r="F3486" t="str">
            <v>TA</v>
          </cell>
          <cell r="G3486" t="str">
            <v>RTU C.T. FABRICA v2.0</v>
          </cell>
          <cell r="H3486" t="str">
            <v>IND</v>
          </cell>
          <cell r="I3486"/>
          <cell r="J3486">
            <v>2.5</v>
          </cell>
          <cell r="K3486">
            <v>2</v>
          </cell>
          <cell r="L3486">
            <v>0.5</v>
          </cell>
          <cell r="M3486">
            <v>0.8</v>
          </cell>
          <cell r="N3486" t="str">
            <v>-</v>
          </cell>
          <cell r="O3486" t="str">
            <v>-</v>
          </cell>
          <cell r="P3486" t="str">
            <v>-</v>
          </cell>
          <cell r="Q3486" t="str">
            <v>JMG</v>
          </cell>
          <cell r="R3486" t="str">
            <v>-</v>
          </cell>
          <cell r="S3486" t="str">
            <v>-</v>
          </cell>
          <cell r="T3486" t="str">
            <v>-</v>
          </cell>
          <cell r="U3486">
            <v>43867</v>
          </cell>
          <cell r="V3486">
            <v>43889</v>
          </cell>
          <cell r="W3486">
            <v>43935</v>
          </cell>
          <cell r="X3486">
            <v>22</v>
          </cell>
          <cell r="Y3486">
            <v>43935</v>
          </cell>
          <cell r="Z3486">
            <v>0</v>
          </cell>
        </row>
        <row r="3487">
          <cell r="C3487">
            <v>5585</v>
          </cell>
          <cell r="D3487" t="str">
            <v>INPPOZ</v>
          </cell>
          <cell r="E3487">
            <v>2020</v>
          </cell>
          <cell r="F3487" t="str">
            <v>TA</v>
          </cell>
          <cell r="G3487" t="str">
            <v>RTU C.T. POZO MORENAL v4.0</v>
          </cell>
          <cell r="H3487" t="str">
            <v>IND</v>
          </cell>
          <cell r="I3487"/>
          <cell r="J3487">
            <v>2.5</v>
          </cell>
          <cell r="K3487">
            <v>2</v>
          </cell>
          <cell r="L3487">
            <v>0.5</v>
          </cell>
          <cell r="M3487">
            <v>0.8</v>
          </cell>
          <cell r="N3487" t="str">
            <v>-</v>
          </cell>
          <cell r="O3487" t="str">
            <v>-</v>
          </cell>
          <cell r="P3487" t="str">
            <v>-</v>
          </cell>
          <cell r="Q3487" t="str">
            <v>JMG</v>
          </cell>
          <cell r="R3487" t="str">
            <v>-</v>
          </cell>
          <cell r="S3487" t="str">
            <v>-</v>
          </cell>
          <cell r="T3487" t="str">
            <v>-</v>
          </cell>
          <cell r="U3487">
            <v>43867</v>
          </cell>
          <cell r="V3487">
            <v>43889</v>
          </cell>
          <cell r="W3487">
            <v>43936</v>
          </cell>
          <cell r="X3487">
            <v>22</v>
          </cell>
          <cell r="Y3487">
            <v>43936</v>
          </cell>
          <cell r="Z3487">
            <v>0</v>
          </cell>
        </row>
        <row r="3488">
          <cell r="C3488">
            <v>5586</v>
          </cell>
          <cell r="D3488" t="str">
            <v>INPPOZ</v>
          </cell>
          <cell r="E3488">
            <v>2020</v>
          </cell>
          <cell r="F3488" t="str">
            <v>TA</v>
          </cell>
          <cell r="G3488" t="str">
            <v>RTU C.T. ROSALES v2.0</v>
          </cell>
          <cell r="H3488" t="str">
            <v>IND</v>
          </cell>
          <cell r="I3488"/>
          <cell r="J3488">
            <v>2.5</v>
          </cell>
          <cell r="K3488">
            <v>2</v>
          </cell>
          <cell r="L3488">
            <v>0.5</v>
          </cell>
          <cell r="M3488">
            <v>0.8</v>
          </cell>
          <cell r="N3488" t="str">
            <v>-</v>
          </cell>
          <cell r="O3488" t="str">
            <v>-</v>
          </cell>
          <cell r="P3488" t="str">
            <v>-</v>
          </cell>
          <cell r="Q3488" t="str">
            <v>JMG</v>
          </cell>
          <cell r="R3488" t="str">
            <v>-</v>
          </cell>
          <cell r="S3488" t="str">
            <v>-</v>
          </cell>
          <cell r="T3488" t="str">
            <v>-</v>
          </cell>
          <cell r="U3488">
            <v>43867</v>
          </cell>
          <cell r="V3488">
            <v>43889</v>
          </cell>
          <cell r="W3488">
            <v>43936</v>
          </cell>
          <cell r="X3488">
            <v>22</v>
          </cell>
          <cell r="Y3488">
            <v>43936</v>
          </cell>
          <cell r="Z3488">
            <v>0</v>
          </cell>
        </row>
        <row r="3489">
          <cell r="C3489">
            <v>5587</v>
          </cell>
          <cell r="D3489" t="str">
            <v>EVERIS</v>
          </cell>
          <cell r="E3489">
            <v>2020</v>
          </cell>
          <cell r="F3489" t="str">
            <v>TA</v>
          </cell>
          <cell r="G3489" t="str">
            <v>Desenvolupament PCB ConnectBrazo 11.0</v>
          </cell>
          <cell r="H3489" t="str">
            <v>IND</v>
          </cell>
          <cell r="I3489"/>
          <cell r="J3489">
            <v>1</v>
          </cell>
          <cell r="K3489">
            <v>1</v>
          </cell>
          <cell r="L3489">
            <v>0</v>
          </cell>
          <cell r="M3489">
            <v>1</v>
          </cell>
          <cell r="N3489" t="str">
            <v>-</v>
          </cell>
          <cell r="O3489" t="str">
            <v>-</v>
          </cell>
          <cell r="P3489" t="str">
            <v>AMX</v>
          </cell>
          <cell r="Q3489" t="str">
            <v>-</v>
          </cell>
          <cell r="R3489" t="str">
            <v>-</v>
          </cell>
          <cell r="S3489" t="str">
            <v>-</v>
          </cell>
          <cell r="T3489" t="str">
            <v>-</v>
          </cell>
          <cell r="U3489">
            <v>43864</v>
          </cell>
          <cell r="V3489">
            <v>43875</v>
          </cell>
          <cell r="W3489">
            <v>43875</v>
          </cell>
          <cell r="X3489">
            <v>11</v>
          </cell>
          <cell r="Y3489">
            <v>43895</v>
          </cell>
          <cell r="Z3489">
            <v>21</v>
          </cell>
        </row>
        <row r="3490">
          <cell r="C3490">
            <v>5588</v>
          </cell>
          <cell r="D3490" t="str">
            <v>SITEL</v>
          </cell>
          <cell r="E3490">
            <v>2020</v>
          </cell>
          <cell r="F3490" t="str">
            <v>TA</v>
          </cell>
          <cell r="G3490" t="str">
            <v>4 x Manguera COM CAP32 - MOXA nPort-5110</v>
          </cell>
          <cell r="H3490" t="str">
            <v>OF5584</v>
          </cell>
          <cell r="I3490"/>
          <cell r="J3490">
            <v>1.5</v>
          </cell>
          <cell r="K3490">
            <v>0.99</v>
          </cell>
          <cell r="L3490">
            <v>0.51</v>
          </cell>
          <cell r="M3490">
            <v>0.66</v>
          </cell>
          <cell r="N3490" t="str">
            <v>-</v>
          </cell>
          <cell r="O3490" t="str">
            <v>-</v>
          </cell>
          <cell r="P3490" t="str">
            <v>EMM</v>
          </cell>
          <cell r="Q3490" t="str">
            <v>-</v>
          </cell>
          <cell r="R3490" t="str">
            <v>-</v>
          </cell>
          <cell r="S3490" t="str">
            <v>-</v>
          </cell>
          <cell r="T3490" t="str">
            <v>-</v>
          </cell>
          <cell r="U3490">
            <v>43867</v>
          </cell>
          <cell r="V3490">
            <v>43889</v>
          </cell>
          <cell r="W3490">
            <v>43889</v>
          </cell>
          <cell r="X3490">
            <v>22</v>
          </cell>
          <cell r="Y3490">
            <v>43875</v>
          </cell>
          <cell r="Z3490">
            <v>-14</v>
          </cell>
        </row>
        <row r="3491">
          <cell r="C3491">
            <v>5589</v>
          </cell>
          <cell r="D3491" t="str">
            <v>BASENE</v>
          </cell>
          <cell r="E3491">
            <v>2020</v>
          </cell>
          <cell r="F3491" t="str">
            <v>TA</v>
          </cell>
          <cell r="G3491" t="str">
            <v>Inst. i PEM RTU C.T. PORTBOU v1.0</v>
          </cell>
          <cell r="H3491" t="str">
            <v>IND</v>
          </cell>
          <cell r="I3491"/>
          <cell r="J3491">
            <v>12</v>
          </cell>
          <cell r="K3491">
            <v>6.03</v>
          </cell>
          <cell r="L3491">
            <v>5.97</v>
          </cell>
          <cell r="M3491">
            <v>0.50250000000000006</v>
          </cell>
          <cell r="N3491" t="str">
            <v>-</v>
          </cell>
          <cell r="O3491" t="str">
            <v>-</v>
          </cell>
          <cell r="P3491" t="str">
            <v>-</v>
          </cell>
          <cell r="Q3491" t="str">
            <v>JMG</v>
          </cell>
          <cell r="R3491" t="str">
            <v>-</v>
          </cell>
          <cell r="S3491" t="str">
            <v>-</v>
          </cell>
          <cell r="T3491" t="str">
            <v>-</v>
          </cell>
          <cell r="U3491">
            <v>43867</v>
          </cell>
          <cell r="V3491">
            <v>44196</v>
          </cell>
          <cell r="W3491">
            <v>44196</v>
          </cell>
          <cell r="X3491">
            <v>325</v>
          </cell>
          <cell r="Y3491">
            <v>44070</v>
          </cell>
          <cell r="Z3491">
            <v>-123</v>
          </cell>
        </row>
        <row r="3492">
          <cell r="C3492">
            <v>5590</v>
          </cell>
          <cell r="D3492" t="str">
            <v>BASENE</v>
          </cell>
          <cell r="E3492">
            <v>2020</v>
          </cell>
          <cell r="F3492" t="str">
            <v>TA</v>
          </cell>
          <cell r="G3492" t="str">
            <v>Inst i PEM RTU C.T. RENART v1.0</v>
          </cell>
          <cell r="H3492" t="str">
            <v>IND</v>
          </cell>
          <cell r="I3492"/>
          <cell r="J3492">
            <v>12</v>
          </cell>
          <cell r="K3492">
            <v>6.03</v>
          </cell>
          <cell r="L3492">
            <v>5.97</v>
          </cell>
          <cell r="M3492">
            <v>0.50250000000000006</v>
          </cell>
          <cell r="N3492" t="str">
            <v>-</v>
          </cell>
          <cell r="O3492" t="str">
            <v>-</v>
          </cell>
          <cell r="P3492" t="str">
            <v>-</v>
          </cell>
          <cell r="Q3492" t="str">
            <v>JMG</v>
          </cell>
          <cell r="R3492" t="str">
            <v>-</v>
          </cell>
          <cell r="S3492" t="str">
            <v>-</v>
          </cell>
          <cell r="T3492" t="str">
            <v>-</v>
          </cell>
          <cell r="U3492">
            <v>43867</v>
          </cell>
          <cell r="V3492">
            <v>44196</v>
          </cell>
          <cell r="W3492">
            <v>44196</v>
          </cell>
          <cell r="X3492">
            <v>325</v>
          </cell>
          <cell r="Y3492">
            <v>44070</v>
          </cell>
          <cell r="Z3492">
            <v>-123</v>
          </cell>
        </row>
        <row r="3493">
          <cell r="C3493">
            <v>5591</v>
          </cell>
          <cell r="D3493" t="str">
            <v>BASENE</v>
          </cell>
          <cell r="E3493">
            <v>2020</v>
          </cell>
          <cell r="F3493" t="str">
            <v>TA</v>
          </cell>
          <cell r="G3493" t="str">
            <v>Inst. i PEM RTU URBANITZACIO AIGUANEGRA v1.0</v>
          </cell>
          <cell r="H3493" t="str">
            <v>IND</v>
          </cell>
          <cell r="I3493"/>
          <cell r="J3493">
            <v>12</v>
          </cell>
          <cell r="K3493">
            <v>13.15</v>
          </cell>
          <cell r="L3493">
            <v>-1.1500000000000004</v>
          </cell>
          <cell r="M3493">
            <v>1.0958333333333334</v>
          </cell>
          <cell r="N3493" t="str">
            <v>-</v>
          </cell>
          <cell r="O3493" t="str">
            <v>-</v>
          </cell>
          <cell r="P3493" t="str">
            <v>-</v>
          </cell>
          <cell r="Q3493" t="str">
            <v>JMG</v>
          </cell>
          <cell r="R3493" t="str">
            <v>-</v>
          </cell>
          <cell r="S3493" t="str">
            <v>-</v>
          </cell>
          <cell r="T3493" t="str">
            <v>-</v>
          </cell>
          <cell r="U3493">
            <v>43867</v>
          </cell>
          <cell r="V3493">
            <v>44196</v>
          </cell>
          <cell r="W3493">
            <v>44196</v>
          </cell>
          <cell r="X3493">
            <v>325</v>
          </cell>
          <cell r="Y3493">
            <v>44092</v>
          </cell>
          <cell r="Z3493">
            <v>-102</v>
          </cell>
        </row>
        <row r="3494">
          <cell r="C3494">
            <v>5592</v>
          </cell>
          <cell r="D3494" t="str">
            <v>BASENE</v>
          </cell>
          <cell r="E3494">
            <v>2020</v>
          </cell>
          <cell r="F3494" t="str">
            <v>TA</v>
          </cell>
          <cell r="G3494" t="str">
            <v>inst. i PEM RTU CONSUM v1.0</v>
          </cell>
          <cell r="H3494" t="str">
            <v>IND</v>
          </cell>
          <cell r="I3494"/>
          <cell r="J3494">
            <v>13</v>
          </cell>
          <cell r="K3494">
            <v>5.28</v>
          </cell>
          <cell r="L3494">
            <v>7.72</v>
          </cell>
          <cell r="M3494">
            <v>0.4061538461538462</v>
          </cell>
          <cell r="N3494" t="str">
            <v>-</v>
          </cell>
          <cell r="O3494" t="str">
            <v>-</v>
          </cell>
          <cell r="P3494" t="str">
            <v>-</v>
          </cell>
          <cell r="Q3494" t="str">
            <v>JMG</v>
          </cell>
          <cell r="R3494" t="str">
            <v>-</v>
          </cell>
          <cell r="S3494" t="str">
            <v>-</v>
          </cell>
          <cell r="T3494" t="str">
            <v>-</v>
          </cell>
          <cell r="U3494">
            <v>43867</v>
          </cell>
          <cell r="V3494">
            <v>44196</v>
          </cell>
          <cell r="W3494">
            <v>44196</v>
          </cell>
          <cell r="X3494">
            <v>325</v>
          </cell>
          <cell r="Y3494">
            <v>44070</v>
          </cell>
          <cell r="Z3494">
            <v>-123</v>
          </cell>
        </row>
        <row r="3495">
          <cell r="C3495"/>
          <cell r="D3495"/>
          <cell r="E3495"/>
          <cell r="F3495"/>
          <cell r="G3495"/>
          <cell r="H3495"/>
          <cell r="I3495"/>
          <cell r="J3495">
            <v>202.25</v>
          </cell>
          <cell r="K3495">
            <v>174.56</v>
          </cell>
          <cell r="L3495">
            <v>27.689999999999998</v>
          </cell>
          <cell r="M3495"/>
          <cell r="N3495"/>
          <cell r="O3495"/>
          <cell r="P3495"/>
          <cell r="Q3495"/>
          <cell r="R3495"/>
          <cell r="S3495"/>
          <cell r="T3495"/>
          <cell r="U3495"/>
          <cell r="V3495"/>
          <cell r="W3495"/>
          <cell r="X3495"/>
          <cell r="Y3495"/>
          <cell r="Z3495">
            <v>-580</v>
          </cell>
        </row>
        <row r="3496">
          <cell r="M3496"/>
          <cell r="N3496"/>
          <cell r="O3496"/>
          <cell r="P3496"/>
          <cell r="Q3496"/>
          <cell r="R3496"/>
          <cell r="S3496"/>
          <cell r="T3496"/>
          <cell r="U3496"/>
          <cell r="V3496"/>
          <cell r="W3496"/>
          <cell r="X3496"/>
          <cell r="Y3496"/>
          <cell r="Z3496"/>
        </row>
        <row r="3497">
          <cell r="D3497"/>
          <cell r="E3497"/>
          <cell r="F3497"/>
          <cell r="G3497"/>
          <cell r="H3497"/>
          <cell r="I3497"/>
          <cell r="J3497"/>
          <cell r="K3497"/>
          <cell r="M3497"/>
          <cell r="N3497"/>
          <cell r="O3497"/>
          <cell r="P3497"/>
          <cell r="Q3497"/>
          <cell r="R3497"/>
          <cell r="S3497"/>
          <cell r="T3497"/>
          <cell r="U3497"/>
          <cell r="V3497"/>
          <cell r="W3497"/>
          <cell r="X3497"/>
          <cell r="Y3497"/>
          <cell r="Z3497"/>
        </row>
        <row r="3498">
          <cell r="D3498"/>
          <cell r="E3498"/>
          <cell r="F3498"/>
          <cell r="G3498"/>
          <cell r="H3498"/>
          <cell r="I3498"/>
          <cell r="J3498"/>
          <cell r="K3498"/>
          <cell r="M3498"/>
          <cell r="N3498" t="str">
            <v>APROVISIONAMENTS</v>
          </cell>
          <cell r="O3498" t="str">
            <v>ADMINISTRACIO</v>
          </cell>
          <cell r="P3498" t="str">
            <v>OPERACIONS</v>
          </cell>
          <cell r="Q3498" t="str">
            <v>IMPLEMENTACIO</v>
          </cell>
          <cell r="R3498" t="str">
            <v>DESENVOLUPAMENT</v>
          </cell>
          <cell r="S3498" t="str">
            <v>COMERCIAL</v>
          </cell>
          <cell r="T3498" t="str">
            <v>CONSUL.TELCOMUNIC.</v>
          </cell>
          <cell r="U3498"/>
          <cell r="V3498"/>
          <cell r="W3498"/>
          <cell r="X3498"/>
          <cell r="Y3498"/>
          <cell r="Z3498"/>
        </row>
        <row r="3499">
          <cell r="M3499"/>
          <cell r="N3499"/>
          <cell r="O3499"/>
          <cell r="P3499"/>
          <cell r="Q3499"/>
          <cell r="R3499"/>
          <cell r="S3499"/>
          <cell r="T3499"/>
          <cell r="U3499"/>
          <cell r="V3499"/>
          <cell r="W3499"/>
          <cell r="X3499"/>
          <cell r="Y3499"/>
          <cell r="Z3499"/>
        </row>
        <row r="3500">
          <cell r="M3500"/>
          <cell r="N3500"/>
          <cell r="O3500"/>
          <cell r="P3500"/>
          <cell r="Q3500"/>
          <cell r="R3500"/>
          <cell r="S3500"/>
          <cell r="T3500"/>
          <cell r="U3500"/>
          <cell r="V3500"/>
          <cell r="W3500"/>
          <cell r="X3500"/>
          <cell r="Y3500"/>
          <cell r="Z3500"/>
        </row>
        <row r="3501">
          <cell r="M3501"/>
          <cell r="N3501"/>
          <cell r="O3501"/>
          <cell r="P3501"/>
          <cell r="Q3501"/>
          <cell r="R3501"/>
          <cell r="S3501"/>
          <cell r="T3501"/>
          <cell r="U3501"/>
          <cell r="V3501"/>
          <cell r="W3501"/>
          <cell r="X3501"/>
          <cell r="Y3501"/>
          <cell r="Z3501"/>
        </row>
        <row r="3502">
          <cell r="E3502"/>
          <cell r="F3502"/>
          <cell r="G3502"/>
          <cell r="H3502"/>
          <cell r="I3502"/>
          <cell r="J3502"/>
          <cell r="K3502"/>
          <cell r="L3502"/>
          <cell r="M3502"/>
          <cell r="N3502"/>
          <cell r="O3502"/>
          <cell r="P3502"/>
          <cell r="Q3502"/>
          <cell r="R3502"/>
          <cell r="S3502"/>
          <cell r="T3502"/>
          <cell r="U3502"/>
          <cell r="V3502"/>
          <cell r="W3502"/>
          <cell r="X3502"/>
          <cell r="Y3502"/>
          <cell r="Z3502"/>
        </row>
        <row r="3503">
          <cell r="E3503" t="str">
            <v>Projectes (EXTERNS) en curs 2.019</v>
          </cell>
          <cell r="F3503"/>
          <cell r="G3503"/>
          <cell r="H3503"/>
          <cell r="I3503"/>
          <cell r="J3503"/>
          <cell r="K3503"/>
          <cell r="L3503"/>
          <cell r="M3503"/>
          <cell r="N3503"/>
          <cell r="O3503"/>
          <cell r="P3503"/>
          <cell r="Q3503"/>
          <cell r="R3503"/>
          <cell r="S3503"/>
          <cell r="T3503"/>
          <cell r="U3503"/>
          <cell r="V3503"/>
          <cell r="W3503"/>
          <cell r="X3503"/>
          <cell r="Y3503"/>
          <cell r="Z3503"/>
        </row>
        <row r="3504">
          <cell r="M3504"/>
          <cell r="N3504"/>
          <cell r="O3504"/>
          <cell r="P3504"/>
          <cell r="Q3504"/>
          <cell r="R3504"/>
          <cell r="S3504"/>
          <cell r="T3504"/>
          <cell r="U3504"/>
          <cell r="V3504"/>
          <cell r="W3504"/>
          <cell r="X3504"/>
          <cell r="Y3504"/>
          <cell r="Z3504"/>
        </row>
        <row r="3505">
          <cell r="C3505"/>
          <cell r="D3505"/>
          <cell r="E3505"/>
          <cell r="F3505"/>
          <cell r="G3505"/>
          <cell r="H3505"/>
          <cell r="I3505"/>
          <cell r="J3505"/>
          <cell r="K3505"/>
          <cell r="L3505"/>
          <cell r="M3505"/>
          <cell r="N3505"/>
          <cell r="O3505"/>
          <cell r="P3505"/>
          <cell r="Q3505"/>
          <cell r="R3505"/>
          <cell r="S3505"/>
          <cell r="T3505"/>
          <cell r="U3505"/>
          <cell r="V3505"/>
          <cell r="W3505"/>
          <cell r="X3505"/>
          <cell r="Y3505"/>
          <cell r="Z3505"/>
        </row>
        <row r="3506">
          <cell r="C3506" t="str">
            <v>OF</v>
          </cell>
          <cell r="D3506" t="str">
            <v>CLIENT</v>
          </cell>
          <cell r="E3506" t="str">
            <v>ANY</v>
          </cell>
          <cell r="F3506" t="str">
            <v>STATUS</v>
          </cell>
          <cell r="G3506" t="str">
            <v>PROJECTE</v>
          </cell>
          <cell r="H3506" t="str">
            <v>TIPUS OF o DEPENDENCIA</v>
          </cell>
          <cell r="I3506"/>
          <cell r="J3506" t="str">
            <v>PREV</v>
          </cell>
          <cell r="K3506" t="str">
            <v>TOTAL</v>
          </cell>
          <cell r="L3506" t="str">
            <v>DESV</v>
          </cell>
          <cell r="M3506" t="str">
            <v>AVANÇ</v>
          </cell>
          <cell r="N3506" t="str">
            <v>DPT. IMPLICATS</v>
          </cell>
          <cell r="O3506"/>
          <cell r="P3506"/>
          <cell r="Q3506"/>
          <cell r="R3506"/>
          <cell r="S3506"/>
          <cell r="T3506"/>
          <cell r="U3506" t="str">
            <v>DATA</v>
          </cell>
          <cell r="V3506" t="str">
            <v>DATA</v>
          </cell>
          <cell r="W3506" t="str">
            <v>DATA</v>
          </cell>
          <cell r="X3506" t="str">
            <v>DURADA</v>
          </cell>
          <cell r="Y3506" t="str">
            <v>DATA</v>
          </cell>
          <cell r="Z3506" t="str">
            <v>DESVIAC.</v>
          </cell>
        </row>
        <row r="3507">
          <cell r="C3507"/>
          <cell r="D3507"/>
          <cell r="E3507"/>
          <cell r="F3507"/>
          <cell r="G3507"/>
          <cell r="H3507"/>
          <cell r="I3507"/>
          <cell r="J3507"/>
          <cell r="K3507" t="str">
            <v>REAL</v>
          </cell>
          <cell r="L3507"/>
          <cell r="M3507"/>
          <cell r="N3507"/>
          <cell r="O3507"/>
          <cell r="P3507"/>
          <cell r="Q3507"/>
          <cell r="R3507"/>
          <cell r="S3507"/>
          <cell r="T3507"/>
          <cell r="U3507" t="str">
            <v>INICI</v>
          </cell>
          <cell r="V3507" t="str">
            <v>ENTREGA</v>
          </cell>
          <cell r="W3507" t="str">
            <v>REVISADA</v>
          </cell>
          <cell r="X3507"/>
          <cell r="Y3507" t="str">
            <v>ACCEP.</v>
          </cell>
          <cell r="Z3507"/>
        </row>
        <row r="3508">
          <cell r="C3508"/>
          <cell r="D3508"/>
          <cell r="E3508"/>
          <cell r="F3508"/>
          <cell r="G3508"/>
          <cell r="H3508"/>
          <cell r="I3508"/>
          <cell r="J3508"/>
          <cell r="K3508"/>
          <cell r="L3508"/>
          <cell r="M3508"/>
          <cell r="N3508"/>
          <cell r="O3508"/>
          <cell r="P3508"/>
          <cell r="Q3508"/>
          <cell r="R3508"/>
          <cell r="S3508"/>
          <cell r="T3508"/>
          <cell r="U3508"/>
          <cell r="V3508"/>
          <cell r="W3508"/>
          <cell r="X3508"/>
          <cell r="Y3508"/>
          <cell r="Z3508"/>
        </row>
        <row r="3509">
          <cell r="C3509">
            <v>5593</v>
          </cell>
          <cell r="D3509" t="str">
            <v>BASENE</v>
          </cell>
          <cell r="E3509">
            <v>2020</v>
          </cell>
          <cell r="F3509" t="str">
            <v>TA</v>
          </cell>
          <cell r="G3509" t="str">
            <v>Inst. i PEM RTU C.T. JANRIC v1.0</v>
          </cell>
          <cell r="H3509" t="str">
            <v>IND</v>
          </cell>
          <cell r="I3509"/>
          <cell r="J3509">
            <v>14</v>
          </cell>
          <cell r="K3509">
            <v>5.53</v>
          </cell>
          <cell r="L3509">
            <v>8.4699999999999989</v>
          </cell>
          <cell r="M3509">
            <v>0.39500000000000002</v>
          </cell>
          <cell r="N3509" t="str">
            <v>-</v>
          </cell>
          <cell r="O3509" t="str">
            <v>-</v>
          </cell>
          <cell r="P3509" t="str">
            <v>-</v>
          </cell>
          <cell r="Q3509" t="str">
            <v>JMG</v>
          </cell>
          <cell r="R3509" t="str">
            <v>-</v>
          </cell>
          <cell r="S3509" t="str">
            <v>-</v>
          </cell>
          <cell r="T3509" t="str">
            <v>-</v>
          </cell>
          <cell r="U3509">
            <v>43867</v>
          </cell>
          <cell r="V3509">
            <v>44196</v>
          </cell>
          <cell r="W3509">
            <v>44196</v>
          </cell>
          <cell r="X3509">
            <v>325</v>
          </cell>
          <cell r="Y3509">
            <v>44076</v>
          </cell>
          <cell r="Z3509">
            <v>-118</v>
          </cell>
        </row>
        <row r="3510">
          <cell r="C3510">
            <v>5594</v>
          </cell>
          <cell r="D3510" t="str">
            <v>BASENE</v>
          </cell>
          <cell r="E3510">
            <v>2020</v>
          </cell>
          <cell r="F3510" t="str">
            <v>TA</v>
          </cell>
          <cell r="G3510" t="str">
            <v>Inst. i PEM RTU C.T. LES ARRALS v1.0</v>
          </cell>
          <cell r="H3510" t="str">
            <v>IND</v>
          </cell>
          <cell r="I3510"/>
          <cell r="J3510">
            <v>13</v>
          </cell>
          <cell r="K3510">
            <v>6.28</v>
          </cell>
          <cell r="L3510">
            <v>6.72</v>
          </cell>
          <cell r="M3510">
            <v>0.48307692307692307</v>
          </cell>
          <cell r="N3510" t="str">
            <v>-</v>
          </cell>
          <cell r="O3510" t="str">
            <v>-</v>
          </cell>
          <cell r="P3510" t="str">
            <v>-</v>
          </cell>
          <cell r="Q3510" t="str">
            <v>JMG</v>
          </cell>
          <cell r="R3510" t="str">
            <v>-</v>
          </cell>
          <cell r="S3510" t="str">
            <v>-</v>
          </cell>
          <cell r="T3510" t="str">
            <v>-</v>
          </cell>
          <cell r="U3510">
            <v>43867</v>
          </cell>
          <cell r="V3510">
            <v>44196</v>
          </cell>
          <cell r="W3510">
            <v>44196</v>
          </cell>
          <cell r="X3510">
            <v>325</v>
          </cell>
          <cell r="Y3510">
            <v>44076</v>
          </cell>
          <cell r="Z3510">
            <v>-118</v>
          </cell>
        </row>
        <row r="3511">
          <cell r="C3511">
            <v>5595</v>
          </cell>
          <cell r="D3511" t="str">
            <v>BASENE</v>
          </cell>
          <cell r="E3511">
            <v>2020</v>
          </cell>
          <cell r="F3511" t="str">
            <v>TA</v>
          </cell>
          <cell r="G3511" t="str">
            <v>inst. i PEM RTU C.T. MAS BERNAT v1.0</v>
          </cell>
          <cell r="H3511" t="str">
            <v>IND</v>
          </cell>
          <cell r="I3511"/>
          <cell r="J3511">
            <v>13</v>
          </cell>
          <cell r="K3511">
            <v>5.53</v>
          </cell>
          <cell r="L3511">
            <v>7.47</v>
          </cell>
          <cell r="M3511">
            <v>0.42538461538461542</v>
          </cell>
          <cell r="N3511" t="str">
            <v>-</v>
          </cell>
          <cell r="O3511" t="str">
            <v>-</v>
          </cell>
          <cell r="P3511" t="str">
            <v>-</v>
          </cell>
          <cell r="Q3511" t="str">
            <v>JMG</v>
          </cell>
          <cell r="R3511" t="str">
            <v>-</v>
          </cell>
          <cell r="S3511" t="str">
            <v>-</v>
          </cell>
          <cell r="T3511" t="str">
            <v>-</v>
          </cell>
          <cell r="U3511">
            <v>43867</v>
          </cell>
          <cell r="V3511">
            <v>44196</v>
          </cell>
          <cell r="W3511">
            <v>44196</v>
          </cell>
          <cell r="X3511">
            <v>325</v>
          </cell>
          <cell r="Y3511">
            <v>44076</v>
          </cell>
          <cell r="Z3511">
            <v>-118</v>
          </cell>
        </row>
        <row r="3512">
          <cell r="C3512">
            <v>5596</v>
          </cell>
          <cell r="D3512" t="str">
            <v>EVEADS</v>
          </cell>
          <cell r="E3512">
            <v>2020</v>
          </cell>
          <cell r="F3512" t="str">
            <v>TA</v>
          </cell>
          <cell r="G3512" t="str">
            <v>Desenvolupament PCB BattRack v1.0</v>
          </cell>
          <cell r="H3512" t="str">
            <v>IND</v>
          </cell>
          <cell r="I3512"/>
          <cell r="J3512">
            <v>1</v>
          </cell>
          <cell r="K3512">
            <v>1</v>
          </cell>
          <cell r="L3512">
            <v>0</v>
          </cell>
          <cell r="M3512">
            <v>1</v>
          </cell>
          <cell r="N3512" t="str">
            <v>-</v>
          </cell>
          <cell r="O3512" t="str">
            <v>-</v>
          </cell>
          <cell r="P3512" t="str">
            <v>AMX</v>
          </cell>
          <cell r="Q3512" t="str">
            <v>-</v>
          </cell>
          <cell r="R3512" t="str">
            <v>-</v>
          </cell>
          <cell r="S3512" t="str">
            <v>-</v>
          </cell>
          <cell r="T3512" t="str">
            <v>-</v>
          </cell>
          <cell r="U3512">
            <v>43875</v>
          </cell>
          <cell r="V3512">
            <v>43889</v>
          </cell>
          <cell r="W3512">
            <v>43889</v>
          </cell>
          <cell r="X3512">
            <v>14</v>
          </cell>
          <cell r="Y3512">
            <v>43892</v>
          </cell>
          <cell r="Z3512">
            <v>4</v>
          </cell>
        </row>
        <row r="3513">
          <cell r="C3513">
            <v>5597</v>
          </cell>
          <cell r="D3513" t="str">
            <v>EOSPIT</v>
          </cell>
          <cell r="E3513">
            <v>2020</v>
          </cell>
          <cell r="F3513" t="str">
            <v>TA</v>
          </cell>
          <cell r="G3513" t="str">
            <v>RTU IAT PESCUEZA v3.0</v>
          </cell>
          <cell r="H3513" t="str">
            <v>PPAL</v>
          </cell>
          <cell r="I3513"/>
          <cell r="J3513">
            <v>1.25</v>
          </cell>
          <cell r="K3513">
            <v>1.41</v>
          </cell>
          <cell r="L3513">
            <v>-0.15999999999999992</v>
          </cell>
          <cell r="M3513">
            <v>1.1279999999999999</v>
          </cell>
          <cell r="N3513" t="str">
            <v>-</v>
          </cell>
          <cell r="O3513" t="str">
            <v>-</v>
          </cell>
          <cell r="P3513" t="str">
            <v>-</v>
          </cell>
          <cell r="Q3513" t="str">
            <v>EMM</v>
          </cell>
          <cell r="R3513" t="str">
            <v>-</v>
          </cell>
          <cell r="S3513" t="str">
            <v>-</v>
          </cell>
          <cell r="T3513" t="str">
            <v>-</v>
          </cell>
          <cell r="U3513">
            <v>43874</v>
          </cell>
          <cell r="V3513">
            <v>43882</v>
          </cell>
          <cell r="W3513">
            <v>43882</v>
          </cell>
          <cell r="X3513">
            <v>8</v>
          </cell>
          <cell r="Y3513">
            <v>43882</v>
          </cell>
          <cell r="Z3513">
            <v>0</v>
          </cell>
        </row>
        <row r="3514">
          <cell r="C3514">
            <v>5598</v>
          </cell>
          <cell r="D3514" t="str">
            <v>SITEL</v>
          </cell>
          <cell r="E3514">
            <v>2020</v>
          </cell>
          <cell r="F3514" t="str">
            <v>TA</v>
          </cell>
          <cell r="G3514" t="str">
            <v>1 x Manguera COM CAP32 - MODEM GSM</v>
          </cell>
          <cell r="H3514" t="str">
            <v>OF5597</v>
          </cell>
          <cell r="I3514"/>
          <cell r="J3514">
            <v>0.25</v>
          </cell>
          <cell r="K3514">
            <v>0.25</v>
          </cell>
          <cell r="L3514">
            <v>0</v>
          </cell>
          <cell r="M3514">
            <v>1</v>
          </cell>
          <cell r="N3514" t="str">
            <v>-</v>
          </cell>
          <cell r="O3514" t="str">
            <v>-</v>
          </cell>
          <cell r="P3514" t="str">
            <v>-</v>
          </cell>
          <cell r="Q3514" t="str">
            <v>EMM</v>
          </cell>
          <cell r="R3514" t="str">
            <v>-</v>
          </cell>
          <cell r="S3514" t="str">
            <v>-</v>
          </cell>
          <cell r="T3514" t="str">
            <v>-</v>
          </cell>
          <cell r="U3514">
            <v>43874</v>
          </cell>
          <cell r="V3514">
            <v>43882</v>
          </cell>
          <cell r="W3514">
            <v>43882</v>
          </cell>
          <cell r="X3514">
            <v>8</v>
          </cell>
          <cell r="Y3514">
            <v>43882</v>
          </cell>
          <cell r="Z3514">
            <v>0</v>
          </cell>
        </row>
        <row r="3515">
          <cell r="C3515">
            <v>5599</v>
          </cell>
          <cell r="D3515" t="str">
            <v>SITEL</v>
          </cell>
          <cell r="E3515">
            <v>2020</v>
          </cell>
          <cell r="F3515" t="str">
            <v>TA</v>
          </cell>
          <cell r="G3515" t="str">
            <v>1 X Manguera COM PC - MODEM GSM</v>
          </cell>
          <cell r="H3515" t="str">
            <v>OF5502</v>
          </cell>
          <cell r="I3515"/>
          <cell r="J3515">
            <v>0.25</v>
          </cell>
          <cell r="K3515">
            <v>0.33</v>
          </cell>
          <cell r="L3515">
            <v>-8.0000000000000016E-2</v>
          </cell>
          <cell r="M3515">
            <v>1.32</v>
          </cell>
          <cell r="N3515" t="str">
            <v>-</v>
          </cell>
          <cell r="O3515" t="str">
            <v>-</v>
          </cell>
          <cell r="P3515" t="str">
            <v>-</v>
          </cell>
          <cell r="Q3515" t="str">
            <v>EMM</v>
          </cell>
          <cell r="R3515" t="str">
            <v>-</v>
          </cell>
          <cell r="S3515" t="str">
            <v>-</v>
          </cell>
          <cell r="T3515" t="str">
            <v>-</v>
          </cell>
          <cell r="U3515">
            <v>43882</v>
          </cell>
          <cell r="V3515">
            <v>43882</v>
          </cell>
          <cell r="W3515">
            <v>43882</v>
          </cell>
          <cell r="X3515">
            <v>0</v>
          </cell>
          <cell r="Y3515">
            <v>43882</v>
          </cell>
          <cell r="Z3515">
            <v>0</v>
          </cell>
        </row>
        <row r="3516">
          <cell r="C3516">
            <v>5600</v>
          </cell>
          <cell r="D3516" t="str">
            <v>EMSA</v>
          </cell>
          <cell r="E3516">
            <v>2020</v>
          </cell>
          <cell r="F3516" t="str">
            <v>TA</v>
          </cell>
          <cell r="G3516" t="str">
            <v>Rep. CAP32-48 N/S: 449-2011 CR LUCO</v>
          </cell>
          <cell r="H3516" t="str">
            <v>IND</v>
          </cell>
          <cell r="I3516"/>
          <cell r="J3516">
            <v>2</v>
          </cell>
          <cell r="K3516">
            <v>2.67</v>
          </cell>
          <cell r="L3516">
            <v>-0.66999999999999993</v>
          </cell>
          <cell r="M3516">
            <v>1.335</v>
          </cell>
          <cell r="N3516" t="str">
            <v>-</v>
          </cell>
          <cell r="O3516" t="str">
            <v>-</v>
          </cell>
          <cell r="P3516" t="str">
            <v>EMM</v>
          </cell>
          <cell r="Q3516" t="str">
            <v>-</v>
          </cell>
          <cell r="R3516" t="str">
            <v>-</v>
          </cell>
          <cell r="S3516" t="str">
            <v>-</v>
          </cell>
          <cell r="T3516" t="str">
            <v>-</v>
          </cell>
          <cell r="U3516">
            <v>43885</v>
          </cell>
          <cell r="V3516">
            <v>43887</v>
          </cell>
          <cell r="W3516">
            <v>43887</v>
          </cell>
          <cell r="X3516">
            <v>2</v>
          </cell>
          <cell r="Y3516">
            <v>43893</v>
          </cell>
          <cell r="Z3516">
            <v>7</v>
          </cell>
        </row>
        <row r="3517">
          <cell r="C3517">
            <v>5601</v>
          </cell>
          <cell r="D3517" t="str">
            <v>EMSA</v>
          </cell>
          <cell r="E3517">
            <v>2020</v>
          </cell>
          <cell r="F3517" t="str">
            <v>TA</v>
          </cell>
          <cell r="G3517" t="str">
            <v>Rep. CAP32-48 N/S: 346-2016 ENTRONQUE MAS DE LAS MATAS</v>
          </cell>
          <cell r="H3517" t="str">
            <v>IND</v>
          </cell>
          <cell r="I3517"/>
          <cell r="J3517">
            <v>2</v>
          </cell>
          <cell r="K3517">
            <v>2.67</v>
          </cell>
          <cell r="L3517">
            <v>-0.66999999999999993</v>
          </cell>
          <cell r="M3517">
            <v>1.335</v>
          </cell>
          <cell r="N3517" t="str">
            <v>-</v>
          </cell>
          <cell r="O3517" t="str">
            <v>-</v>
          </cell>
          <cell r="P3517" t="str">
            <v>EMM</v>
          </cell>
          <cell r="Q3517" t="str">
            <v>-</v>
          </cell>
          <cell r="R3517" t="str">
            <v>-</v>
          </cell>
          <cell r="S3517" t="str">
            <v>-</v>
          </cell>
          <cell r="T3517" t="str">
            <v>-</v>
          </cell>
          <cell r="U3517">
            <v>43885</v>
          </cell>
          <cell r="V3517">
            <v>43887</v>
          </cell>
          <cell r="W3517">
            <v>43887</v>
          </cell>
          <cell r="X3517">
            <v>2</v>
          </cell>
          <cell r="Y3517">
            <v>43893</v>
          </cell>
          <cell r="Z3517">
            <v>7</v>
          </cell>
        </row>
        <row r="3518">
          <cell r="C3518">
            <v>5602</v>
          </cell>
          <cell r="D3518" t="str">
            <v>ORMAZA</v>
          </cell>
          <cell r="E3518">
            <v>2020</v>
          </cell>
          <cell r="F3518" t="str">
            <v>TA</v>
          </cell>
          <cell r="G3518" t="str">
            <v>CC SCADA TEDIS.Net H.VEGA v2.1</v>
          </cell>
          <cell r="H3518" t="str">
            <v>IND</v>
          </cell>
          <cell r="I3518">
            <v>4</v>
          </cell>
          <cell r="J3518">
            <v>6</v>
          </cell>
          <cell r="K3518">
            <v>6</v>
          </cell>
          <cell r="L3518">
            <v>0</v>
          </cell>
          <cell r="M3518">
            <v>1</v>
          </cell>
          <cell r="N3518" t="str">
            <v>-</v>
          </cell>
          <cell r="O3518" t="str">
            <v>-</v>
          </cell>
          <cell r="P3518" t="str">
            <v>-</v>
          </cell>
          <cell r="Q3518" t="str">
            <v>JMG</v>
          </cell>
          <cell r="R3518" t="str">
            <v>-</v>
          </cell>
          <cell r="S3518" t="str">
            <v>-</v>
          </cell>
          <cell r="T3518" t="str">
            <v>-</v>
          </cell>
          <cell r="U3518">
            <v>43868</v>
          </cell>
          <cell r="V3518">
            <v>43889</v>
          </cell>
          <cell r="W3518">
            <v>44115</v>
          </cell>
          <cell r="X3518">
            <v>21</v>
          </cell>
          <cell r="Y3518">
            <v>44115</v>
          </cell>
          <cell r="Z3518">
            <v>0</v>
          </cell>
        </row>
        <row r="3519">
          <cell r="C3519">
            <v>5603</v>
          </cell>
          <cell r="D3519" t="str">
            <v>EVEADS</v>
          </cell>
          <cell r="E3519">
            <v>2020</v>
          </cell>
          <cell r="F3519" t="str">
            <v>TA</v>
          </cell>
          <cell r="G3519" t="str">
            <v>10 x PCB BattRack v1.0</v>
          </cell>
          <cell r="H3519" t="str">
            <v>IND</v>
          </cell>
          <cell r="I3519">
            <v>4</v>
          </cell>
          <cell r="J3519">
            <v>2</v>
          </cell>
          <cell r="K3519">
            <v>2</v>
          </cell>
          <cell r="L3519">
            <v>0</v>
          </cell>
          <cell r="M3519">
            <v>1</v>
          </cell>
          <cell r="N3519" t="str">
            <v>-</v>
          </cell>
          <cell r="O3519" t="str">
            <v>-</v>
          </cell>
          <cell r="P3519" t="str">
            <v>EMM</v>
          </cell>
          <cell r="Q3519" t="str">
            <v>-</v>
          </cell>
          <cell r="R3519" t="str">
            <v>-</v>
          </cell>
          <cell r="S3519" t="str">
            <v>-</v>
          </cell>
          <cell r="T3519" t="str">
            <v>-</v>
          </cell>
          <cell r="U3519">
            <v>43882</v>
          </cell>
          <cell r="V3519">
            <v>43910</v>
          </cell>
          <cell r="W3519">
            <v>43910</v>
          </cell>
          <cell r="X3519">
            <v>29</v>
          </cell>
          <cell r="Y3519">
            <v>43913</v>
          </cell>
          <cell r="Z3519">
            <v>3</v>
          </cell>
        </row>
        <row r="3520">
          <cell r="C3520">
            <v>5604</v>
          </cell>
          <cell r="D3520" t="str">
            <v>EVEADS</v>
          </cell>
          <cell r="E3520">
            <v>2020</v>
          </cell>
          <cell r="F3520" t="str">
            <v>TA</v>
          </cell>
          <cell r="G3520" t="str">
            <v>5 x PCB GenControl v1.0</v>
          </cell>
          <cell r="H3520" t="str">
            <v>IND</v>
          </cell>
          <cell r="I3520">
            <v>6</v>
          </cell>
          <cell r="J3520">
            <v>2</v>
          </cell>
          <cell r="K3520">
            <v>2</v>
          </cell>
          <cell r="L3520">
            <v>0</v>
          </cell>
          <cell r="M3520">
            <v>1</v>
          </cell>
          <cell r="N3520" t="str">
            <v>-</v>
          </cell>
          <cell r="O3520" t="str">
            <v>-</v>
          </cell>
          <cell r="P3520" t="str">
            <v>EMM</v>
          </cell>
          <cell r="Q3520" t="str">
            <v>-</v>
          </cell>
          <cell r="R3520" t="str">
            <v>-</v>
          </cell>
          <cell r="S3520" t="str">
            <v>-</v>
          </cell>
          <cell r="T3520" t="str">
            <v>-</v>
          </cell>
          <cell r="U3520">
            <v>43882</v>
          </cell>
          <cell r="V3520">
            <v>43910</v>
          </cell>
          <cell r="W3520">
            <v>43949</v>
          </cell>
          <cell r="X3520">
            <v>29</v>
          </cell>
          <cell r="Y3520">
            <v>43949</v>
          </cell>
          <cell r="Z3520">
            <v>0</v>
          </cell>
        </row>
        <row r="3521">
          <cell r="C3521">
            <v>5605</v>
          </cell>
          <cell r="D3521" t="str">
            <v>EVEADS</v>
          </cell>
          <cell r="E3521">
            <v>2020</v>
          </cell>
          <cell r="F3521" t="str">
            <v>TA</v>
          </cell>
          <cell r="G3521" t="str">
            <v>5 x PCB PowerSystem v1.0</v>
          </cell>
          <cell r="H3521" t="str">
            <v>IND</v>
          </cell>
          <cell r="I3521">
            <v>6</v>
          </cell>
          <cell r="J3521">
            <v>2</v>
          </cell>
          <cell r="K3521">
            <v>2</v>
          </cell>
          <cell r="L3521">
            <v>0</v>
          </cell>
          <cell r="M3521">
            <v>1</v>
          </cell>
          <cell r="N3521" t="str">
            <v>-</v>
          </cell>
          <cell r="O3521" t="str">
            <v>-</v>
          </cell>
          <cell r="P3521" t="str">
            <v>EMM</v>
          </cell>
          <cell r="Q3521" t="str">
            <v>-</v>
          </cell>
          <cell r="R3521" t="str">
            <v>-</v>
          </cell>
          <cell r="S3521" t="str">
            <v>-</v>
          </cell>
          <cell r="T3521" t="str">
            <v>-</v>
          </cell>
          <cell r="U3521">
            <v>43882</v>
          </cell>
          <cell r="V3521">
            <v>43910</v>
          </cell>
          <cell r="W3521">
            <v>43942</v>
          </cell>
          <cell r="X3521">
            <v>29</v>
          </cell>
          <cell r="Y3521">
            <v>43942</v>
          </cell>
          <cell r="Z3521">
            <v>0</v>
          </cell>
        </row>
        <row r="3522">
          <cell r="C3522">
            <v>5606</v>
          </cell>
          <cell r="D3522" t="str">
            <v>TODESE</v>
          </cell>
          <cell r="E3522">
            <v>2020</v>
          </cell>
          <cell r="F3522" t="str">
            <v>TA</v>
          </cell>
          <cell r="G3522" t="str">
            <v>Re-Insta.lacio SW CSSat TORRES DE SEGRE v13.0</v>
          </cell>
          <cell r="H3522" t="str">
            <v>IND</v>
          </cell>
          <cell r="I3522"/>
          <cell r="J3522">
            <v>3.5</v>
          </cell>
          <cell r="K3522">
            <v>1.5</v>
          </cell>
          <cell r="L3522">
            <v>2</v>
          </cell>
          <cell r="M3522">
            <v>0.42857142857142855</v>
          </cell>
          <cell r="N3522" t="str">
            <v>-</v>
          </cell>
          <cell r="O3522" t="str">
            <v>-</v>
          </cell>
          <cell r="P3522" t="str">
            <v>-</v>
          </cell>
          <cell r="Q3522" t="str">
            <v>TRS</v>
          </cell>
          <cell r="R3522" t="str">
            <v>-</v>
          </cell>
          <cell r="S3522" t="str">
            <v>-</v>
          </cell>
          <cell r="T3522" t="str">
            <v>-</v>
          </cell>
          <cell r="U3522">
            <v>43885</v>
          </cell>
          <cell r="V3522">
            <v>43889</v>
          </cell>
          <cell r="W3522">
            <v>43889</v>
          </cell>
          <cell r="X3522">
            <v>4</v>
          </cell>
          <cell r="Y3522">
            <v>43887</v>
          </cell>
          <cell r="Z3522">
            <v>-2</v>
          </cell>
        </row>
        <row r="3523">
          <cell r="C3523">
            <v>5607</v>
          </cell>
          <cell r="D3523" t="str">
            <v>EMSA</v>
          </cell>
          <cell r="E3523">
            <v>2020</v>
          </cell>
          <cell r="F3523" t="str">
            <v>TA</v>
          </cell>
          <cell r="G3523" t="str">
            <v>CC SCADA TEDIS.Net EMSA v3.13</v>
          </cell>
          <cell r="H3523" t="str">
            <v>PPAL</v>
          </cell>
          <cell r="I3523"/>
          <cell r="J3523">
            <v>10</v>
          </cell>
          <cell r="K3523">
            <v>10.5</v>
          </cell>
          <cell r="L3523">
            <v>-0.5</v>
          </cell>
          <cell r="M3523">
            <v>1.05</v>
          </cell>
          <cell r="N3523" t="str">
            <v>-</v>
          </cell>
          <cell r="O3523" t="str">
            <v>-</v>
          </cell>
          <cell r="P3523" t="str">
            <v>-</v>
          </cell>
          <cell r="Q3523" t="str">
            <v>TRS</v>
          </cell>
          <cell r="R3523" t="str">
            <v>-</v>
          </cell>
          <cell r="S3523" t="str">
            <v>-</v>
          </cell>
          <cell r="T3523" t="str">
            <v>-</v>
          </cell>
          <cell r="U3523">
            <v>43868</v>
          </cell>
          <cell r="V3523">
            <v>43889</v>
          </cell>
          <cell r="W3523">
            <v>43950</v>
          </cell>
          <cell r="X3523">
            <v>21</v>
          </cell>
          <cell r="Y3523">
            <v>43950</v>
          </cell>
          <cell r="Z3523">
            <v>0</v>
          </cell>
        </row>
        <row r="3524">
          <cell r="C3524">
            <v>5608</v>
          </cell>
          <cell r="D3524" t="str">
            <v>EMSA</v>
          </cell>
          <cell r="E3524">
            <v>2020</v>
          </cell>
          <cell r="F3524" t="str">
            <v>OB</v>
          </cell>
          <cell r="G3524" t="str">
            <v>CC SCADA TEDIS.Net EMSA v3.14</v>
          </cell>
          <cell r="H3524" t="str">
            <v>OF5607</v>
          </cell>
          <cell r="I3524"/>
          <cell r="J3524">
            <v>2.5</v>
          </cell>
          <cell r="K3524">
            <v>0</v>
          </cell>
          <cell r="L3524">
            <v>2.5</v>
          </cell>
          <cell r="M3524">
            <v>0</v>
          </cell>
          <cell r="N3524" t="str">
            <v>-</v>
          </cell>
          <cell r="O3524" t="str">
            <v>-</v>
          </cell>
          <cell r="P3524" t="str">
            <v>-</v>
          </cell>
          <cell r="Q3524" t="str">
            <v>TRS</v>
          </cell>
          <cell r="R3524" t="str">
            <v>-</v>
          </cell>
          <cell r="S3524" t="str">
            <v>-</v>
          </cell>
          <cell r="T3524" t="str">
            <v>-</v>
          </cell>
          <cell r="U3524">
            <v>43868</v>
          </cell>
          <cell r="V3524">
            <v>43889</v>
          </cell>
          <cell r="W3524">
            <v>43889</v>
          </cell>
          <cell r="X3524">
            <v>21</v>
          </cell>
          <cell r="Y3524"/>
          <cell r="Z3524" t="str">
            <v/>
          </cell>
        </row>
        <row r="3525">
          <cell r="C3525">
            <v>5609</v>
          </cell>
          <cell r="D3525" t="str">
            <v>ENDENE</v>
          </cell>
          <cell r="E3525">
            <v>2020</v>
          </cell>
          <cell r="F3525" t="str">
            <v>OB</v>
          </cell>
          <cell r="G3525" t="str">
            <v>TD+RTU PRE COGENERACIO CA NA PUTXA v1.0</v>
          </cell>
          <cell r="H3525" t="str">
            <v>PPAL</v>
          </cell>
          <cell r="I3525"/>
          <cell r="J3525">
            <v>61</v>
          </cell>
          <cell r="K3525">
            <v>0</v>
          </cell>
          <cell r="L3525">
            <v>61</v>
          </cell>
          <cell r="M3525">
            <v>0</v>
          </cell>
          <cell r="N3525" t="str">
            <v>-</v>
          </cell>
          <cell r="O3525" t="str">
            <v>-</v>
          </cell>
          <cell r="P3525" t="str">
            <v>EMM</v>
          </cell>
          <cell r="Q3525" t="str">
            <v>-</v>
          </cell>
          <cell r="R3525" t="str">
            <v>-</v>
          </cell>
          <cell r="S3525" t="str">
            <v>-</v>
          </cell>
          <cell r="T3525" t="str">
            <v>-</v>
          </cell>
          <cell r="U3525">
            <v>43858</v>
          </cell>
          <cell r="V3525">
            <v>44012</v>
          </cell>
          <cell r="W3525">
            <v>44012</v>
          </cell>
          <cell r="X3525">
            <v>152</v>
          </cell>
          <cell r="Y3525"/>
          <cell r="Z3525" t="str">
            <v/>
          </cell>
        </row>
        <row r="3526">
          <cell r="C3526">
            <v>5610</v>
          </cell>
          <cell r="D3526" t="str">
            <v>SITEL</v>
          </cell>
          <cell r="E3526">
            <v>2020</v>
          </cell>
          <cell r="F3526" t="str">
            <v>TA</v>
          </cell>
          <cell r="G3526" t="str">
            <v>TD ESCLAU COGENERACIO CA NA PUTXA v1.0</v>
          </cell>
          <cell r="H3526" t="str">
            <v>OF5609</v>
          </cell>
          <cell r="I3526"/>
          <cell r="J3526">
            <v>13</v>
          </cell>
          <cell r="K3526">
            <v>17.37</v>
          </cell>
          <cell r="L3526">
            <v>-4.370000000000001</v>
          </cell>
          <cell r="M3526">
            <v>1.3361538461538462</v>
          </cell>
          <cell r="N3526" t="str">
            <v>-</v>
          </cell>
          <cell r="O3526" t="str">
            <v>-</v>
          </cell>
          <cell r="P3526" t="str">
            <v>EMM</v>
          </cell>
          <cell r="Q3526" t="str">
            <v>-</v>
          </cell>
          <cell r="R3526" t="str">
            <v>-</v>
          </cell>
          <cell r="S3526" t="str">
            <v>-</v>
          </cell>
          <cell r="T3526" t="str">
            <v>-</v>
          </cell>
          <cell r="U3526">
            <v>43858</v>
          </cell>
          <cell r="V3526">
            <v>44012</v>
          </cell>
          <cell r="W3526">
            <v>44012</v>
          </cell>
          <cell r="X3526">
            <v>152</v>
          </cell>
          <cell r="Y3526">
            <v>44014</v>
          </cell>
          <cell r="Z3526">
            <v>2</v>
          </cell>
        </row>
        <row r="3527">
          <cell r="C3527">
            <v>5611</v>
          </cell>
          <cell r="D3527" t="str">
            <v>SITEL</v>
          </cell>
          <cell r="E3527">
            <v>2020</v>
          </cell>
          <cell r="F3527" t="str">
            <v>TA</v>
          </cell>
          <cell r="G3527" t="str">
            <v>RTU PRE COGENERACIO CA NA PUTXA v1.0</v>
          </cell>
          <cell r="H3527" t="str">
            <v>OF5609</v>
          </cell>
          <cell r="I3527"/>
          <cell r="J3527">
            <v>6</v>
          </cell>
          <cell r="K3527">
            <v>12.51</v>
          </cell>
          <cell r="L3527">
            <v>-6.51</v>
          </cell>
          <cell r="M3527">
            <v>2.085</v>
          </cell>
          <cell r="N3527" t="str">
            <v>-</v>
          </cell>
          <cell r="O3527" t="str">
            <v>-</v>
          </cell>
          <cell r="P3527" t="str">
            <v>EMM</v>
          </cell>
          <cell r="Q3527" t="str">
            <v>-</v>
          </cell>
          <cell r="R3527" t="str">
            <v>-</v>
          </cell>
          <cell r="S3527" t="str">
            <v>-</v>
          </cell>
          <cell r="T3527" t="str">
            <v>-</v>
          </cell>
          <cell r="U3527">
            <v>43858</v>
          </cell>
          <cell r="V3527">
            <v>44012</v>
          </cell>
          <cell r="W3527">
            <v>44012</v>
          </cell>
          <cell r="X3527">
            <v>152</v>
          </cell>
          <cell r="Y3527">
            <v>44014</v>
          </cell>
          <cell r="Z3527">
            <v>2</v>
          </cell>
        </row>
        <row r="3528">
          <cell r="C3528">
            <v>5612</v>
          </cell>
          <cell r="D3528" t="str">
            <v>SITEL</v>
          </cell>
          <cell r="E3528">
            <v>2020</v>
          </cell>
          <cell r="F3528" t="str">
            <v>TA</v>
          </cell>
          <cell r="G3528" t="str">
            <v>CARREGADOR BATERIES PREMIUM v1.1</v>
          </cell>
          <cell r="H3528" t="str">
            <v>OF5609</v>
          </cell>
          <cell r="I3528"/>
          <cell r="J3528">
            <v>6</v>
          </cell>
          <cell r="K3528">
            <v>5.67</v>
          </cell>
          <cell r="L3528">
            <v>0.33000000000000007</v>
          </cell>
          <cell r="M3528">
            <v>0.94499999999999995</v>
          </cell>
          <cell r="N3528" t="str">
            <v>-</v>
          </cell>
          <cell r="O3528" t="str">
            <v>-</v>
          </cell>
          <cell r="P3528" t="str">
            <v>EMM</v>
          </cell>
          <cell r="Q3528" t="str">
            <v>-</v>
          </cell>
          <cell r="R3528" t="str">
            <v>-</v>
          </cell>
          <cell r="S3528" t="str">
            <v>-</v>
          </cell>
          <cell r="T3528" t="str">
            <v>-</v>
          </cell>
          <cell r="U3528">
            <v>43858</v>
          </cell>
          <cell r="V3528">
            <v>44012</v>
          </cell>
          <cell r="W3528">
            <v>44012</v>
          </cell>
          <cell r="X3528">
            <v>152</v>
          </cell>
          <cell r="Y3528">
            <v>43950</v>
          </cell>
          <cell r="Z3528">
            <v>-61</v>
          </cell>
        </row>
        <row r="3529">
          <cell r="C3529">
            <v>5613</v>
          </cell>
          <cell r="D3529" t="str">
            <v>EMSA</v>
          </cell>
          <cell r="E3529">
            <v>2020</v>
          </cell>
          <cell r="F3529" t="str">
            <v>TA</v>
          </cell>
          <cell r="G3529" t="str">
            <v>CC SCADA TEDIS.Net EMSA v3.15</v>
          </cell>
          <cell r="H3529" t="str">
            <v>OF5607</v>
          </cell>
          <cell r="I3529"/>
          <cell r="J3529">
            <v>10</v>
          </cell>
          <cell r="K3529">
            <v>10</v>
          </cell>
          <cell r="L3529">
            <v>0</v>
          </cell>
          <cell r="M3529">
            <v>1</v>
          </cell>
          <cell r="N3529" t="str">
            <v>-</v>
          </cell>
          <cell r="O3529" t="str">
            <v>-</v>
          </cell>
          <cell r="P3529" t="str">
            <v>-</v>
          </cell>
          <cell r="Q3529" t="str">
            <v>-</v>
          </cell>
          <cell r="R3529" t="str">
            <v>EDC</v>
          </cell>
          <cell r="S3529" t="str">
            <v>-</v>
          </cell>
          <cell r="T3529" t="str">
            <v>-</v>
          </cell>
          <cell r="U3529">
            <v>43874</v>
          </cell>
          <cell r="V3529">
            <v>43910</v>
          </cell>
          <cell r="W3529">
            <v>43916</v>
          </cell>
          <cell r="X3529">
            <v>37</v>
          </cell>
          <cell r="Y3529">
            <v>43916</v>
          </cell>
          <cell r="Z3529">
            <v>0</v>
          </cell>
        </row>
        <row r="3530">
          <cell r="C3530">
            <v>5614</v>
          </cell>
          <cell r="D3530" t="str">
            <v>AGBAEL</v>
          </cell>
          <cell r="E3530">
            <v>2020</v>
          </cell>
          <cell r="F3530" t="str">
            <v>TA</v>
          </cell>
          <cell r="G3530" t="str">
            <v>Re-Instalacion CC SCDA BARBASTRO v3.0</v>
          </cell>
          <cell r="H3530" t="str">
            <v>IND</v>
          </cell>
          <cell r="I3530"/>
          <cell r="J3530">
            <v>7</v>
          </cell>
          <cell r="K3530">
            <v>2.25</v>
          </cell>
          <cell r="L3530">
            <v>4.75</v>
          </cell>
          <cell r="M3530">
            <v>0.32142857142857145</v>
          </cell>
          <cell r="N3530" t="str">
            <v>-</v>
          </cell>
          <cell r="O3530" t="str">
            <v>-</v>
          </cell>
          <cell r="P3530" t="str">
            <v>-</v>
          </cell>
          <cell r="Q3530" t="str">
            <v>TRS</v>
          </cell>
          <cell r="R3530" t="str">
            <v>-</v>
          </cell>
          <cell r="S3530" t="str">
            <v>-</v>
          </cell>
          <cell r="T3530" t="str">
            <v>-</v>
          </cell>
          <cell r="U3530">
            <v>43875</v>
          </cell>
          <cell r="V3530">
            <v>43889</v>
          </cell>
          <cell r="W3530">
            <v>44033</v>
          </cell>
          <cell r="X3530">
            <v>14</v>
          </cell>
          <cell r="Y3530">
            <v>44033</v>
          </cell>
          <cell r="Z3530">
            <v>0</v>
          </cell>
        </row>
        <row r="3531">
          <cell r="C3531">
            <v>5615</v>
          </cell>
          <cell r="D3531" t="str">
            <v>JOFEHI</v>
          </cell>
          <cell r="E3531">
            <v>2020</v>
          </cell>
          <cell r="F3531" t="str">
            <v>TA</v>
          </cell>
          <cell r="G3531" t="str">
            <v>CC SCADA TEDIS.Net J.FERRER v1.2</v>
          </cell>
          <cell r="H3531" t="str">
            <v>IND</v>
          </cell>
          <cell r="I3531"/>
          <cell r="J3531">
            <v>8.5</v>
          </cell>
          <cell r="K3531">
            <v>8.5</v>
          </cell>
          <cell r="L3531">
            <v>0</v>
          </cell>
          <cell r="M3531">
            <v>1</v>
          </cell>
          <cell r="N3531" t="str">
            <v>-</v>
          </cell>
          <cell r="O3531" t="str">
            <v>-</v>
          </cell>
          <cell r="P3531" t="str">
            <v>-</v>
          </cell>
          <cell r="Q3531" t="str">
            <v>JMG</v>
          </cell>
          <cell r="R3531" t="str">
            <v>-</v>
          </cell>
          <cell r="S3531" t="str">
            <v>-</v>
          </cell>
          <cell r="T3531" t="str">
            <v>-</v>
          </cell>
          <cell r="U3531">
            <v>43881</v>
          </cell>
          <cell r="V3531">
            <v>43889</v>
          </cell>
          <cell r="W3531">
            <v>43889</v>
          </cell>
          <cell r="X3531">
            <v>8</v>
          </cell>
          <cell r="Y3531">
            <v>43892</v>
          </cell>
          <cell r="Z3531">
            <v>4</v>
          </cell>
        </row>
        <row r="3532">
          <cell r="C3532">
            <v>5616</v>
          </cell>
          <cell r="D3532" t="str">
            <v>EYPESA</v>
          </cell>
          <cell r="E3532">
            <v>2020</v>
          </cell>
          <cell r="F3532" t="str">
            <v>TA</v>
          </cell>
          <cell r="G3532" t="str">
            <v>Informes ISO-9001/2000 EYPESA-2.019</v>
          </cell>
          <cell r="H3532" t="str">
            <v>IND</v>
          </cell>
          <cell r="I3532"/>
          <cell r="J3532">
            <v>9</v>
          </cell>
          <cell r="K3532">
            <v>4.5</v>
          </cell>
          <cell r="L3532">
            <v>4.5</v>
          </cell>
          <cell r="M3532">
            <v>0.5</v>
          </cell>
          <cell r="N3532" t="str">
            <v>-</v>
          </cell>
          <cell r="O3532" t="str">
            <v>-</v>
          </cell>
          <cell r="P3532" t="str">
            <v>-</v>
          </cell>
          <cell r="Q3532" t="str">
            <v>TRS</v>
          </cell>
          <cell r="R3532" t="str">
            <v>-</v>
          </cell>
          <cell r="S3532" t="str">
            <v>-</v>
          </cell>
          <cell r="T3532" t="str">
            <v>-</v>
          </cell>
          <cell r="U3532">
            <v>43882</v>
          </cell>
          <cell r="V3532">
            <v>43896</v>
          </cell>
          <cell r="W3532">
            <v>43896</v>
          </cell>
          <cell r="X3532">
            <v>15</v>
          </cell>
          <cell r="Y3532">
            <v>43901</v>
          </cell>
          <cell r="Z3532">
            <v>5</v>
          </cell>
        </row>
        <row r="3533">
          <cell r="C3533">
            <v>5617</v>
          </cell>
          <cell r="D3533" t="str">
            <v>ORMAZA</v>
          </cell>
          <cell r="E3533">
            <v>2020</v>
          </cell>
          <cell r="F3533" t="str">
            <v>TA</v>
          </cell>
          <cell r="G3533" t="str">
            <v>CC SCADA TEDIS.Net COOP.CATRAL v1.3</v>
          </cell>
          <cell r="H3533" t="str">
            <v>IND</v>
          </cell>
          <cell r="I3533"/>
          <cell r="J3533">
            <v>8.5</v>
          </cell>
          <cell r="K3533">
            <v>5</v>
          </cell>
          <cell r="L3533">
            <v>3.5</v>
          </cell>
          <cell r="M3533">
            <v>0.58823529411764708</v>
          </cell>
          <cell r="N3533" t="str">
            <v>-</v>
          </cell>
          <cell r="O3533" t="str">
            <v>-</v>
          </cell>
          <cell r="P3533" t="str">
            <v>-</v>
          </cell>
          <cell r="Q3533" t="str">
            <v>JMG</v>
          </cell>
          <cell r="R3533" t="str">
            <v>-</v>
          </cell>
          <cell r="S3533" t="str">
            <v>-</v>
          </cell>
          <cell r="T3533" t="str">
            <v>-</v>
          </cell>
          <cell r="U3533">
            <v>43886</v>
          </cell>
          <cell r="V3533">
            <v>43945</v>
          </cell>
          <cell r="W3533">
            <v>44036</v>
          </cell>
          <cell r="X3533">
            <v>59</v>
          </cell>
          <cell r="Y3533">
            <v>44036</v>
          </cell>
          <cell r="Z3533">
            <v>0</v>
          </cell>
        </row>
        <row r="3534">
          <cell r="C3534">
            <v>5618</v>
          </cell>
          <cell r="D3534" t="str">
            <v>ORMAZA</v>
          </cell>
          <cell r="E3534">
            <v>2020</v>
          </cell>
          <cell r="F3534" t="str">
            <v>TA</v>
          </cell>
          <cell r="G3534" t="str">
            <v>CC SCADA TEDIS.Net COOP.CATRAL v1.4</v>
          </cell>
          <cell r="H3534" t="str">
            <v>IND</v>
          </cell>
          <cell r="I3534"/>
          <cell r="J3534">
            <v>8.5</v>
          </cell>
          <cell r="K3534">
            <v>5</v>
          </cell>
          <cell r="L3534">
            <v>3.5</v>
          </cell>
          <cell r="M3534">
            <v>0.58823529411764708</v>
          </cell>
          <cell r="N3534" t="str">
            <v>-</v>
          </cell>
          <cell r="O3534" t="str">
            <v>-</v>
          </cell>
          <cell r="P3534" t="str">
            <v>-</v>
          </cell>
          <cell r="Q3534" t="str">
            <v>JMG</v>
          </cell>
          <cell r="R3534" t="str">
            <v>-</v>
          </cell>
          <cell r="S3534" t="str">
            <v>-</v>
          </cell>
          <cell r="T3534" t="str">
            <v>-</v>
          </cell>
          <cell r="U3534">
            <v>43886</v>
          </cell>
          <cell r="V3534">
            <v>43945</v>
          </cell>
          <cell r="W3534">
            <v>44036</v>
          </cell>
          <cell r="X3534">
            <v>59</v>
          </cell>
          <cell r="Y3534">
            <v>44036</v>
          </cell>
          <cell r="Z3534">
            <v>0</v>
          </cell>
        </row>
        <row r="3535">
          <cell r="C3535">
            <v>5619</v>
          </cell>
          <cell r="D3535" t="str">
            <v>EAECEU</v>
          </cell>
          <cell r="E3535">
            <v>2020</v>
          </cell>
          <cell r="F3535" t="str">
            <v>TA</v>
          </cell>
          <cell r="G3535" t="str">
            <v>CC SCADA EAE CEUTA v1.5</v>
          </cell>
          <cell r="H3535" t="str">
            <v>IND</v>
          </cell>
          <cell r="I3535"/>
          <cell r="J3535">
            <v>41</v>
          </cell>
          <cell r="K3535">
            <v>12.75</v>
          </cell>
          <cell r="L3535">
            <v>28.25</v>
          </cell>
          <cell r="M3535">
            <v>0.31097560975609756</v>
          </cell>
          <cell r="N3535" t="str">
            <v>-</v>
          </cell>
          <cell r="O3535" t="str">
            <v>-</v>
          </cell>
          <cell r="P3535" t="str">
            <v>-</v>
          </cell>
          <cell r="Q3535" t="str">
            <v>JMG</v>
          </cell>
          <cell r="R3535" t="str">
            <v>-</v>
          </cell>
          <cell r="S3535" t="str">
            <v>-</v>
          </cell>
          <cell r="T3535" t="str">
            <v>-</v>
          </cell>
          <cell r="U3535">
            <v>43886</v>
          </cell>
          <cell r="V3535">
            <v>44012</v>
          </cell>
          <cell r="W3535">
            <v>44012</v>
          </cell>
          <cell r="X3535">
            <v>125</v>
          </cell>
          <cell r="Y3535">
            <v>43949</v>
          </cell>
          <cell r="Z3535">
            <v>-62</v>
          </cell>
        </row>
        <row r="3536">
          <cell r="C3536">
            <v>5620</v>
          </cell>
          <cell r="D3536" t="str">
            <v>EAECEU</v>
          </cell>
          <cell r="E3536">
            <v>2020</v>
          </cell>
          <cell r="F3536" t="str">
            <v>TA</v>
          </cell>
          <cell r="G3536" t="str">
            <v>CC SCADA EAE CEUTA v1.6</v>
          </cell>
          <cell r="H3536" t="str">
            <v>IND</v>
          </cell>
          <cell r="I3536"/>
          <cell r="J3536">
            <v>11</v>
          </cell>
          <cell r="K3536">
            <v>6.15</v>
          </cell>
          <cell r="L3536">
            <v>4.8499999999999996</v>
          </cell>
          <cell r="M3536">
            <v>0.55909090909090908</v>
          </cell>
          <cell r="N3536" t="str">
            <v>-</v>
          </cell>
          <cell r="O3536" t="str">
            <v>-</v>
          </cell>
          <cell r="P3536" t="str">
            <v>-</v>
          </cell>
          <cell r="Q3536" t="str">
            <v>JMG</v>
          </cell>
          <cell r="R3536" t="str">
            <v>-</v>
          </cell>
          <cell r="S3536" t="str">
            <v>-</v>
          </cell>
          <cell r="T3536" t="str">
            <v>-</v>
          </cell>
          <cell r="U3536">
            <v>43886</v>
          </cell>
          <cell r="V3536">
            <v>44012</v>
          </cell>
          <cell r="W3536">
            <v>44012</v>
          </cell>
          <cell r="X3536">
            <v>125</v>
          </cell>
          <cell r="Y3536">
            <v>43949</v>
          </cell>
          <cell r="Z3536">
            <v>-62</v>
          </cell>
        </row>
        <row r="3537">
          <cell r="C3537">
            <v>5621</v>
          </cell>
          <cell r="D3537" t="str">
            <v>CARBAY</v>
          </cell>
          <cell r="E3537">
            <v>2020</v>
          </cell>
          <cell r="F3537" t="str">
            <v>TA</v>
          </cell>
          <cell r="G3537" t="str">
            <v>RTU C.T. FUENTE DE BOLADRO v2.0</v>
          </cell>
          <cell r="H3537" t="str">
            <v>IND</v>
          </cell>
          <cell r="I3537"/>
          <cell r="J3537">
            <v>10</v>
          </cell>
          <cell r="K3537">
            <v>15.75</v>
          </cell>
          <cell r="L3537">
            <v>-5.75</v>
          </cell>
          <cell r="M3537">
            <v>1.575</v>
          </cell>
          <cell r="N3537" t="str">
            <v>-</v>
          </cell>
          <cell r="O3537" t="str">
            <v>-</v>
          </cell>
          <cell r="P3537" t="str">
            <v>-</v>
          </cell>
          <cell r="Q3537" t="str">
            <v>JMG</v>
          </cell>
          <cell r="R3537" t="str">
            <v>-</v>
          </cell>
          <cell r="S3537" t="str">
            <v>-</v>
          </cell>
          <cell r="T3537" t="str">
            <v>-</v>
          </cell>
          <cell r="U3537">
            <v>43888</v>
          </cell>
          <cell r="V3537">
            <v>43917</v>
          </cell>
          <cell r="W3537">
            <v>44007</v>
          </cell>
          <cell r="X3537">
            <v>30</v>
          </cell>
          <cell r="Y3537">
            <v>44007</v>
          </cell>
          <cell r="Z3537">
            <v>0</v>
          </cell>
        </row>
        <row r="3538">
          <cell r="C3538"/>
          <cell r="D3538"/>
          <cell r="E3538"/>
          <cell r="F3538"/>
          <cell r="G3538"/>
          <cell r="H3538"/>
          <cell r="I3538"/>
          <cell r="J3538">
            <v>274.25</v>
          </cell>
          <cell r="K3538">
            <v>155.12000000000003</v>
          </cell>
          <cell r="L3538">
            <v>119.12999999999997</v>
          </cell>
          <cell r="M3538"/>
          <cell r="N3538"/>
          <cell r="O3538"/>
          <cell r="P3538"/>
          <cell r="Q3538"/>
          <cell r="R3538"/>
          <cell r="S3538"/>
          <cell r="T3538"/>
          <cell r="U3538"/>
          <cell r="V3538"/>
          <cell r="W3538"/>
          <cell r="X3538"/>
          <cell r="Y3538"/>
          <cell r="Z3538">
            <v>-507</v>
          </cell>
        </row>
        <row r="3539">
          <cell r="M3539"/>
          <cell r="N3539"/>
          <cell r="O3539"/>
          <cell r="P3539"/>
          <cell r="Q3539"/>
          <cell r="R3539"/>
          <cell r="S3539"/>
          <cell r="T3539"/>
          <cell r="U3539"/>
          <cell r="V3539"/>
          <cell r="W3539"/>
          <cell r="X3539"/>
          <cell r="Y3539"/>
          <cell r="Z3539"/>
        </row>
        <row r="3540">
          <cell r="D3540"/>
          <cell r="E3540"/>
          <cell r="F3540"/>
          <cell r="G3540"/>
          <cell r="H3540"/>
          <cell r="I3540"/>
          <cell r="J3540"/>
          <cell r="K3540"/>
          <cell r="M3540"/>
          <cell r="N3540"/>
          <cell r="O3540"/>
          <cell r="P3540"/>
          <cell r="Q3540"/>
          <cell r="R3540"/>
          <cell r="S3540"/>
          <cell r="T3540"/>
          <cell r="U3540"/>
          <cell r="V3540"/>
          <cell r="W3540"/>
          <cell r="X3540"/>
          <cell r="Y3540"/>
          <cell r="Z3540"/>
        </row>
        <row r="3541">
          <cell r="D3541"/>
          <cell r="E3541"/>
          <cell r="F3541"/>
          <cell r="G3541"/>
          <cell r="H3541"/>
          <cell r="I3541"/>
          <cell r="J3541"/>
          <cell r="K3541"/>
          <cell r="M3541"/>
          <cell r="N3541" t="str">
            <v>APROVISIONAMENTS</v>
          </cell>
          <cell r="O3541" t="str">
            <v>ADMINISTRACIO</v>
          </cell>
          <cell r="P3541" t="str">
            <v>OPERACIONS</v>
          </cell>
          <cell r="Q3541" t="str">
            <v>IMPLEMENTACIO</v>
          </cell>
          <cell r="R3541" t="str">
            <v>DESENVOLUPAMENT</v>
          </cell>
          <cell r="S3541" t="str">
            <v>COMERCIAL</v>
          </cell>
          <cell r="T3541" t="str">
            <v>CONSUL.TELCOMUNIC.</v>
          </cell>
          <cell r="U3541"/>
          <cell r="V3541"/>
          <cell r="W3541"/>
          <cell r="X3541"/>
          <cell r="Y3541"/>
          <cell r="Z3541"/>
        </row>
        <row r="3542">
          <cell r="M3542"/>
          <cell r="N3542"/>
          <cell r="O3542"/>
          <cell r="P3542"/>
          <cell r="Q3542"/>
          <cell r="R3542"/>
          <cell r="S3542"/>
          <cell r="T3542"/>
          <cell r="U3542"/>
          <cell r="V3542"/>
          <cell r="W3542"/>
          <cell r="X3542"/>
          <cell r="Y3542"/>
          <cell r="Z3542"/>
        </row>
        <row r="3543">
          <cell r="M3543"/>
          <cell r="N3543"/>
          <cell r="O3543"/>
          <cell r="P3543"/>
          <cell r="Q3543"/>
          <cell r="R3543"/>
          <cell r="S3543"/>
          <cell r="T3543"/>
          <cell r="U3543"/>
          <cell r="V3543"/>
          <cell r="W3543"/>
          <cell r="X3543"/>
          <cell r="Y3543"/>
          <cell r="Z3543"/>
        </row>
        <row r="3544">
          <cell r="M3544"/>
          <cell r="N3544"/>
          <cell r="O3544"/>
          <cell r="P3544"/>
          <cell r="Q3544"/>
          <cell r="R3544"/>
          <cell r="S3544"/>
          <cell r="T3544"/>
          <cell r="U3544"/>
          <cell r="V3544"/>
          <cell r="W3544"/>
          <cell r="X3544"/>
          <cell r="Y3544"/>
          <cell r="Z3544"/>
        </row>
        <row r="3545">
          <cell r="E3545"/>
          <cell r="F3545"/>
          <cell r="G3545"/>
          <cell r="H3545"/>
          <cell r="I3545"/>
          <cell r="J3545"/>
          <cell r="K3545"/>
          <cell r="L3545"/>
          <cell r="M3545"/>
          <cell r="N3545"/>
          <cell r="O3545"/>
          <cell r="P3545"/>
          <cell r="Q3545"/>
          <cell r="R3545"/>
          <cell r="S3545"/>
          <cell r="T3545"/>
          <cell r="U3545"/>
          <cell r="V3545"/>
          <cell r="W3545"/>
          <cell r="X3545"/>
          <cell r="Y3545"/>
          <cell r="Z3545"/>
        </row>
        <row r="3546">
          <cell r="E3546" t="str">
            <v>Projectes (EXTERNS) en curs 2.019</v>
          </cell>
          <cell r="F3546"/>
          <cell r="G3546"/>
          <cell r="H3546"/>
          <cell r="I3546"/>
          <cell r="J3546"/>
          <cell r="K3546"/>
          <cell r="L3546"/>
          <cell r="M3546"/>
          <cell r="N3546"/>
          <cell r="O3546"/>
          <cell r="P3546"/>
          <cell r="Q3546"/>
          <cell r="R3546"/>
          <cell r="S3546"/>
          <cell r="T3546"/>
          <cell r="U3546"/>
          <cell r="V3546"/>
          <cell r="W3546"/>
          <cell r="X3546"/>
          <cell r="Y3546"/>
          <cell r="Z3546"/>
        </row>
        <row r="3547">
          <cell r="M3547"/>
          <cell r="N3547"/>
          <cell r="O3547"/>
          <cell r="P3547"/>
          <cell r="Q3547"/>
          <cell r="R3547"/>
          <cell r="S3547"/>
          <cell r="T3547"/>
          <cell r="U3547"/>
          <cell r="V3547"/>
          <cell r="W3547"/>
          <cell r="X3547"/>
          <cell r="Y3547"/>
          <cell r="Z3547"/>
        </row>
        <row r="3548">
          <cell r="C3548"/>
          <cell r="D3548"/>
          <cell r="E3548"/>
          <cell r="F3548"/>
          <cell r="G3548"/>
          <cell r="H3548"/>
          <cell r="I3548"/>
          <cell r="J3548"/>
          <cell r="K3548"/>
          <cell r="L3548"/>
          <cell r="M3548"/>
          <cell r="N3548"/>
          <cell r="O3548"/>
          <cell r="P3548"/>
          <cell r="Q3548"/>
          <cell r="R3548"/>
          <cell r="S3548"/>
          <cell r="T3548"/>
          <cell r="U3548"/>
          <cell r="V3548"/>
          <cell r="W3548"/>
          <cell r="X3548"/>
          <cell r="Y3548"/>
          <cell r="Z3548"/>
        </row>
        <row r="3549">
          <cell r="C3549" t="str">
            <v>OF</v>
          </cell>
          <cell r="D3549" t="str">
            <v>CLIENT</v>
          </cell>
          <cell r="E3549" t="str">
            <v>ANY</v>
          </cell>
          <cell r="F3549" t="str">
            <v>STATUS</v>
          </cell>
          <cell r="G3549" t="str">
            <v>PROJECTE</v>
          </cell>
          <cell r="H3549" t="str">
            <v>TIPUS OF o DEPENDENCIA</v>
          </cell>
          <cell r="I3549"/>
          <cell r="J3549" t="str">
            <v>PREV</v>
          </cell>
          <cell r="K3549" t="str">
            <v>TOTAL</v>
          </cell>
          <cell r="L3549" t="str">
            <v>DESV</v>
          </cell>
          <cell r="M3549" t="str">
            <v>AVANÇ</v>
          </cell>
          <cell r="N3549" t="str">
            <v>DPT. IMPLICATS</v>
          </cell>
          <cell r="O3549"/>
          <cell r="P3549"/>
          <cell r="Q3549"/>
          <cell r="R3549"/>
          <cell r="S3549"/>
          <cell r="T3549"/>
          <cell r="U3549" t="str">
            <v>DATA</v>
          </cell>
          <cell r="V3549" t="str">
            <v>DATA</v>
          </cell>
          <cell r="W3549" t="str">
            <v>DATA</v>
          </cell>
          <cell r="X3549" t="str">
            <v>DURADA</v>
          </cell>
          <cell r="Y3549" t="str">
            <v>DATA</v>
          </cell>
          <cell r="Z3549" t="str">
            <v>DESVIAC.</v>
          </cell>
        </row>
        <row r="3550">
          <cell r="C3550"/>
          <cell r="D3550"/>
          <cell r="E3550"/>
          <cell r="F3550"/>
          <cell r="G3550"/>
          <cell r="H3550"/>
          <cell r="I3550"/>
          <cell r="J3550"/>
          <cell r="K3550" t="str">
            <v>REAL</v>
          </cell>
          <cell r="L3550"/>
          <cell r="M3550"/>
          <cell r="N3550"/>
          <cell r="O3550"/>
          <cell r="P3550"/>
          <cell r="Q3550"/>
          <cell r="R3550"/>
          <cell r="S3550"/>
          <cell r="T3550"/>
          <cell r="U3550" t="str">
            <v>INICI</v>
          </cell>
          <cell r="V3550" t="str">
            <v>ENTREGA</v>
          </cell>
          <cell r="W3550" t="str">
            <v>REVISADA</v>
          </cell>
          <cell r="X3550"/>
          <cell r="Y3550" t="str">
            <v>ACCEP.</v>
          </cell>
          <cell r="Z3550"/>
        </row>
        <row r="3551">
          <cell r="C3551"/>
          <cell r="D3551"/>
          <cell r="E3551"/>
          <cell r="F3551"/>
          <cell r="G3551"/>
          <cell r="H3551"/>
          <cell r="I3551"/>
          <cell r="J3551"/>
          <cell r="K3551"/>
          <cell r="L3551"/>
          <cell r="M3551"/>
          <cell r="N3551"/>
          <cell r="O3551"/>
          <cell r="P3551"/>
          <cell r="Q3551"/>
          <cell r="R3551"/>
          <cell r="S3551"/>
          <cell r="T3551"/>
          <cell r="U3551"/>
          <cell r="V3551"/>
          <cell r="W3551"/>
          <cell r="X3551"/>
          <cell r="Y3551"/>
          <cell r="Z3551"/>
        </row>
        <row r="3552">
          <cell r="C3552">
            <v>5622</v>
          </cell>
          <cell r="D3552" t="str">
            <v>EMDEETDS</v>
          </cell>
          <cell r="E3552">
            <v>2020</v>
          </cell>
          <cell r="F3552" t="str">
            <v>TA</v>
          </cell>
          <cell r="G3552" t="str">
            <v>Formacio SW CSSat TORRES DE SEGRE</v>
          </cell>
          <cell r="H3552" t="str">
            <v>IND</v>
          </cell>
          <cell r="I3552"/>
          <cell r="J3552">
            <v>8.5</v>
          </cell>
          <cell r="K3552">
            <v>8.5</v>
          </cell>
          <cell r="L3552">
            <v>0</v>
          </cell>
          <cell r="M3552">
            <v>1</v>
          </cell>
          <cell r="N3552" t="str">
            <v>-</v>
          </cell>
          <cell r="O3552" t="str">
            <v>-</v>
          </cell>
          <cell r="P3552" t="str">
            <v>-</v>
          </cell>
          <cell r="Q3552" t="str">
            <v>TRS</v>
          </cell>
          <cell r="R3552" t="str">
            <v>-</v>
          </cell>
          <cell r="S3552" t="str">
            <v>-</v>
          </cell>
          <cell r="T3552" t="str">
            <v>-</v>
          </cell>
          <cell r="U3552">
            <v>43888</v>
          </cell>
          <cell r="V3552">
            <v>43896</v>
          </cell>
          <cell r="W3552">
            <v>43896</v>
          </cell>
          <cell r="X3552">
            <v>9</v>
          </cell>
          <cell r="Y3552">
            <v>43894</v>
          </cell>
          <cell r="Z3552">
            <v>-2</v>
          </cell>
        </row>
        <row r="3553">
          <cell r="C3553">
            <v>5623</v>
          </cell>
          <cell r="D3553" t="str">
            <v>ELDICE</v>
          </cell>
          <cell r="E3553">
            <v>2020</v>
          </cell>
          <cell r="F3553" t="str">
            <v>OB</v>
          </cell>
          <cell r="G3553" t="str">
            <v>Cte.Mnt. SCADA TEDIS.Net CENTELLES 01/03/2.020 - 28/02/2.021</v>
          </cell>
          <cell r="H3553" t="str">
            <v>IND</v>
          </cell>
          <cell r="I3553"/>
          <cell r="J3553">
            <v>16</v>
          </cell>
          <cell r="K3553">
            <v>0</v>
          </cell>
          <cell r="L3553">
            <v>16</v>
          </cell>
          <cell r="M3553">
            <v>0</v>
          </cell>
          <cell r="N3553" t="str">
            <v>-</v>
          </cell>
          <cell r="O3553" t="str">
            <v>-</v>
          </cell>
          <cell r="P3553" t="str">
            <v>-</v>
          </cell>
          <cell r="Q3553" t="str">
            <v>JMG</v>
          </cell>
          <cell r="R3553" t="str">
            <v>-</v>
          </cell>
          <cell r="S3553" t="str">
            <v>-</v>
          </cell>
          <cell r="T3553" t="str">
            <v>-</v>
          </cell>
          <cell r="U3553">
            <v>43891</v>
          </cell>
          <cell r="V3553">
            <v>44255</v>
          </cell>
          <cell r="W3553">
            <v>44255</v>
          </cell>
          <cell r="X3553">
            <v>357</v>
          </cell>
          <cell r="Y3553"/>
          <cell r="Z3553" t="str">
            <v/>
          </cell>
        </row>
        <row r="3554">
          <cell r="C3554">
            <v>5624</v>
          </cell>
          <cell r="D3554" t="str">
            <v>SAINOB</v>
          </cell>
          <cell r="E3554">
            <v>2020</v>
          </cell>
          <cell r="F3554" t="str">
            <v>TA</v>
          </cell>
          <cell r="G3554" t="str">
            <v>Proves Integracio RTU PRE a CC Delegat de SAMPOL</v>
          </cell>
          <cell r="H3554" t="str">
            <v>IND</v>
          </cell>
          <cell r="I3554"/>
          <cell r="J3554">
            <v>4.83</v>
          </cell>
          <cell r="K3554">
            <v>4.83</v>
          </cell>
          <cell r="L3554">
            <v>0</v>
          </cell>
          <cell r="M3554">
            <v>1</v>
          </cell>
          <cell r="N3554" t="str">
            <v>-</v>
          </cell>
          <cell r="O3554" t="str">
            <v>-</v>
          </cell>
          <cell r="P3554" t="str">
            <v>EMM</v>
          </cell>
          <cell r="Q3554" t="str">
            <v>-</v>
          </cell>
          <cell r="R3554" t="str">
            <v>-</v>
          </cell>
          <cell r="S3554" t="str">
            <v>-</v>
          </cell>
          <cell r="T3554" t="str">
            <v>-</v>
          </cell>
          <cell r="U3554">
            <v>43887</v>
          </cell>
          <cell r="V3554">
            <v>43903</v>
          </cell>
          <cell r="W3554">
            <v>44104</v>
          </cell>
          <cell r="X3554">
            <v>17</v>
          </cell>
          <cell r="Y3554">
            <v>44104</v>
          </cell>
          <cell r="Z3554">
            <v>0</v>
          </cell>
        </row>
        <row r="3555">
          <cell r="C3555">
            <v>5625</v>
          </cell>
          <cell r="D3555" t="str">
            <v>EMSA</v>
          </cell>
          <cell r="E3555">
            <v>2020</v>
          </cell>
          <cell r="F3555" t="str">
            <v>TA</v>
          </cell>
          <cell r="G3555" t="str">
            <v>CC SCADA TEDIS.Net EMSA v3.16</v>
          </cell>
          <cell r="H3555" t="str">
            <v>OF5386</v>
          </cell>
          <cell r="I3555"/>
          <cell r="J3555">
            <v>18.5</v>
          </cell>
          <cell r="K3555">
            <v>11.5</v>
          </cell>
          <cell r="L3555">
            <v>7</v>
          </cell>
          <cell r="M3555">
            <v>0.6216216216216216</v>
          </cell>
          <cell r="N3555" t="str">
            <v>-</v>
          </cell>
          <cell r="O3555" t="str">
            <v>-</v>
          </cell>
          <cell r="P3555" t="str">
            <v>-</v>
          </cell>
          <cell r="Q3555" t="str">
            <v>JMG</v>
          </cell>
          <cell r="R3555" t="str">
            <v>-</v>
          </cell>
          <cell r="S3555" t="str">
            <v>-</v>
          </cell>
          <cell r="T3555" t="str">
            <v>-</v>
          </cell>
          <cell r="U3555">
            <v>43889</v>
          </cell>
          <cell r="V3555">
            <v>43910</v>
          </cell>
          <cell r="W3555">
            <v>43910</v>
          </cell>
          <cell r="X3555">
            <v>22</v>
          </cell>
          <cell r="Y3555">
            <v>43889</v>
          </cell>
          <cell r="Z3555">
            <v>-22</v>
          </cell>
        </row>
        <row r="3556">
          <cell r="C3556">
            <v>5626</v>
          </cell>
          <cell r="D3556" t="str">
            <v>SAMENE</v>
          </cell>
          <cell r="E3556">
            <v>2020</v>
          </cell>
          <cell r="F3556" t="str">
            <v>OB</v>
          </cell>
          <cell r="G3556" t="str">
            <v>Cte.Mnt. SCADA TEDIS.Net SAMPOL 02/01/2.020 - 31/12/2.020</v>
          </cell>
          <cell r="H3556" t="str">
            <v>IND</v>
          </cell>
          <cell r="I3556"/>
          <cell r="J3556">
            <v>16</v>
          </cell>
          <cell r="K3556">
            <v>0</v>
          </cell>
          <cell r="L3556">
            <v>16</v>
          </cell>
          <cell r="M3556">
            <v>0</v>
          </cell>
          <cell r="N3556" t="str">
            <v>-</v>
          </cell>
          <cell r="O3556" t="str">
            <v>-</v>
          </cell>
          <cell r="P3556" t="str">
            <v>-</v>
          </cell>
          <cell r="Q3556" t="str">
            <v>JMG</v>
          </cell>
          <cell r="R3556" t="str">
            <v>-</v>
          </cell>
          <cell r="S3556" t="str">
            <v>-</v>
          </cell>
          <cell r="T3556" t="str">
            <v>-</v>
          </cell>
          <cell r="U3556">
            <v>43832</v>
          </cell>
          <cell r="V3556">
            <v>44196</v>
          </cell>
          <cell r="W3556">
            <v>44196</v>
          </cell>
          <cell r="X3556">
            <v>359</v>
          </cell>
          <cell r="Y3556"/>
          <cell r="Z3556" t="str">
            <v/>
          </cell>
        </row>
        <row r="3557">
          <cell r="C3557">
            <v>5627</v>
          </cell>
          <cell r="D3557" t="str">
            <v>EOSPIT</v>
          </cell>
          <cell r="E3557">
            <v>2020</v>
          </cell>
          <cell r="F3557" t="str">
            <v>OB</v>
          </cell>
          <cell r="G3557" t="str">
            <v>SOPORTE SW ICCP EOSA-PITARCH 2.020</v>
          </cell>
          <cell r="H3557" t="str">
            <v>IND</v>
          </cell>
          <cell r="I3557"/>
          <cell r="J3557">
            <v>2</v>
          </cell>
          <cell r="K3557">
            <v>0</v>
          </cell>
          <cell r="L3557">
            <v>2</v>
          </cell>
          <cell r="M3557">
            <v>0</v>
          </cell>
          <cell r="N3557" t="str">
            <v>-</v>
          </cell>
          <cell r="O3557" t="str">
            <v>-</v>
          </cell>
          <cell r="P3557" t="str">
            <v>-</v>
          </cell>
          <cell r="Q3557" t="str">
            <v>-</v>
          </cell>
          <cell r="R3557" t="str">
            <v>EDC</v>
          </cell>
          <cell r="S3557" t="str">
            <v>-</v>
          </cell>
          <cell r="T3557" t="str">
            <v>-</v>
          </cell>
          <cell r="U3557">
            <v>43892</v>
          </cell>
          <cell r="V3557">
            <v>44256</v>
          </cell>
          <cell r="W3557">
            <v>44256</v>
          </cell>
          <cell r="X3557">
            <v>359</v>
          </cell>
          <cell r="Y3557"/>
          <cell r="Z3557" t="str">
            <v/>
          </cell>
        </row>
        <row r="3558">
          <cell r="C3558">
            <v>5628</v>
          </cell>
          <cell r="D3558" t="str">
            <v>EOSPIT</v>
          </cell>
          <cell r="E3558">
            <v>2020</v>
          </cell>
          <cell r="F3558" t="str">
            <v>TA</v>
          </cell>
          <cell r="G3558" t="str">
            <v>Inst. y PEM RTU S.E. TORRE STA. MARIA v2.0</v>
          </cell>
          <cell r="H3558" t="str">
            <v>IND</v>
          </cell>
          <cell r="I3558"/>
          <cell r="J3558">
            <v>23.25</v>
          </cell>
          <cell r="K3558">
            <v>19</v>
          </cell>
          <cell r="L3558">
            <v>4.25</v>
          </cell>
          <cell r="M3558">
            <v>0.81720430107526887</v>
          </cell>
          <cell r="N3558" t="str">
            <v>-</v>
          </cell>
          <cell r="O3558" t="str">
            <v>-</v>
          </cell>
          <cell r="P3558" t="str">
            <v>-</v>
          </cell>
          <cell r="Q3558" t="str">
            <v>-</v>
          </cell>
          <cell r="R3558" t="str">
            <v>EDC</v>
          </cell>
          <cell r="S3558" t="str">
            <v>-</v>
          </cell>
          <cell r="T3558" t="str">
            <v>-</v>
          </cell>
          <cell r="U3558">
            <v>43888</v>
          </cell>
          <cell r="V3558">
            <v>43934</v>
          </cell>
          <cell r="W3558">
            <v>43934</v>
          </cell>
          <cell r="X3558">
            <v>46</v>
          </cell>
          <cell r="Y3558">
            <v>43909</v>
          </cell>
          <cell r="Z3558">
            <v>-24</v>
          </cell>
        </row>
        <row r="3559">
          <cell r="C3559">
            <v>5629</v>
          </cell>
          <cell r="D3559" t="str">
            <v>EOSPIT</v>
          </cell>
          <cell r="E3559">
            <v>2020</v>
          </cell>
          <cell r="F3559" t="str">
            <v>TA</v>
          </cell>
          <cell r="G3559" t="str">
            <v>Inst. y PEM RTU S.E. CORIA v2.0</v>
          </cell>
          <cell r="H3559" t="str">
            <v>IND</v>
          </cell>
          <cell r="I3559"/>
          <cell r="J3559">
            <v>23.25</v>
          </cell>
          <cell r="K3559">
            <v>17</v>
          </cell>
          <cell r="L3559">
            <v>6.25</v>
          </cell>
          <cell r="M3559">
            <v>0.73118279569892475</v>
          </cell>
          <cell r="N3559" t="str">
            <v>-</v>
          </cell>
          <cell r="O3559" t="str">
            <v>-</v>
          </cell>
          <cell r="P3559" t="str">
            <v>-</v>
          </cell>
          <cell r="Q3559" t="str">
            <v>-</v>
          </cell>
          <cell r="R3559" t="str">
            <v>EDC</v>
          </cell>
          <cell r="S3559" t="str">
            <v>-</v>
          </cell>
          <cell r="T3559" t="str">
            <v>-</v>
          </cell>
          <cell r="U3559">
            <v>43888</v>
          </cell>
          <cell r="V3559">
            <v>43936</v>
          </cell>
          <cell r="W3559">
            <v>43979</v>
          </cell>
          <cell r="X3559">
            <v>48</v>
          </cell>
          <cell r="Y3559">
            <v>43979</v>
          </cell>
          <cell r="Z3559">
            <v>0</v>
          </cell>
        </row>
        <row r="3560">
          <cell r="C3560">
            <v>5630</v>
          </cell>
          <cell r="D3560" t="str">
            <v>SITEL</v>
          </cell>
          <cell r="E3560">
            <v>2020</v>
          </cell>
          <cell r="F3560" t="str">
            <v>TA</v>
          </cell>
          <cell r="G3560" t="str">
            <v>40 x RTU CAP32-48 v2.6</v>
          </cell>
          <cell r="H3560" t="str">
            <v>OF5572</v>
          </cell>
          <cell r="I3560"/>
          <cell r="J3560">
            <v>26</v>
          </cell>
          <cell r="K3560">
            <v>15.03</v>
          </cell>
          <cell r="L3560">
            <v>10.97</v>
          </cell>
          <cell r="M3560">
            <v>0.57807692307692304</v>
          </cell>
          <cell r="N3560" t="str">
            <v>-</v>
          </cell>
          <cell r="O3560" t="str">
            <v>-</v>
          </cell>
          <cell r="P3560" t="str">
            <v>EMM</v>
          </cell>
          <cell r="Q3560" t="str">
            <v>-</v>
          </cell>
          <cell r="R3560" t="str">
            <v>-</v>
          </cell>
          <cell r="S3560" t="str">
            <v>-</v>
          </cell>
          <cell r="T3560" t="str">
            <v>-</v>
          </cell>
          <cell r="U3560">
            <v>43896</v>
          </cell>
          <cell r="V3560">
            <v>43951</v>
          </cell>
          <cell r="W3560">
            <v>43951</v>
          </cell>
          <cell r="X3560">
            <v>54</v>
          </cell>
          <cell r="Y3560">
            <v>44035</v>
          </cell>
          <cell r="Z3560">
            <v>83</v>
          </cell>
        </row>
        <row r="3561">
          <cell r="C3561">
            <v>5631</v>
          </cell>
          <cell r="D3561" t="str">
            <v>SITEL</v>
          </cell>
          <cell r="E3561">
            <v>2020</v>
          </cell>
          <cell r="F3561" t="str">
            <v>TA</v>
          </cell>
          <cell r="G3561" t="str">
            <v>80 x CPU CAP32 v2.0</v>
          </cell>
          <cell r="H3561" t="str">
            <v>OF5630</v>
          </cell>
          <cell r="I3561">
            <v>4</v>
          </cell>
          <cell r="J3561">
            <v>26</v>
          </cell>
          <cell r="K3561">
            <v>32.5</v>
          </cell>
          <cell r="L3561">
            <v>-6.5</v>
          </cell>
          <cell r="M3561">
            <v>1.25</v>
          </cell>
          <cell r="N3561" t="str">
            <v>-</v>
          </cell>
          <cell r="O3561" t="str">
            <v>-</v>
          </cell>
          <cell r="P3561" t="str">
            <v>EMM</v>
          </cell>
          <cell r="Q3561" t="str">
            <v>-</v>
          </cell>
          <cell r="R3561" t="str">
            <v>-</v>
          </cell>
          <cell r="S3561" t="str">
            <v>-</v>
          </cell>
          <cell r="T3561" t="str">
            <v>-</v>
          </cell>
          <cell r="U3561">
            <v>43896</v>
          </cell>
          <cell r="V3561">
            <v>43951</v>
          </cell>
          <cell r="W3561">
            <v>43951</v>
          </cell>
          <cell r="X3561">
            <v>54</v>
          </cell>
          <cell r="Y3561">
            <v>44035</v>
          </cell>
          <cell r="Z3561">
            <v>83</v>
          </cell>
        </row>
        <row r="3562">
          <cell r="C3562">
            <v>5632</v>
          </cell>
          <cell r="D3562" t="str">
            <v>SITEL</v>
          </cell>
          <cell r="E3562">
            <v>2020</v>
          </cell>
          <cell r="F3562" t="str">
            <v>TA</v>
          </cell>
          <cell r="G3562" t="str">
            <v>80 x FRONT END CES CAP32 v1.3</v>
          </cell>
          <cell r="H3562" t="str">
            <v>OF5630</v>
          </cell>
          <cell r="I3562">
            <v>4</v>
          </cell>
          <cell r="J3562">
            <v>4</v>
          </cell>
          <cell r="K3562">
            <v>9.1999999999999993</v>
          </cell>
          <cell r="L3562">
            <v>-5.1999999999999993</v>
          </cell>
          <cell r="M3562">
            <v>2.2999999999999998</v>
          </cell>
          <cell r="N3562" t="str">
            <v>-</v>
          </cell>
          <cell r="O3562" t="str">
            <v>-</v>
          </cell>
          <cell r="P3562" t="str">
            <v>EMM</v>
          </cell>
          <cell r="Q3562" t="str">
            <v>-</v>
          </cell>
          <cell r="R3562" t="str">
            <v>-</v>
          </cell>
          <cell r="S3562" t="str">
            <v>-</v>
          </cell>
          <cell r="T3562" t="str">
            <v>-</v>
          </cell>
          <cell r="U3562">
            <v>43896</v>
          </cell>
          <cell r="V3562">
            <v>43951</v>
          </cell>
          <cell r="W3562">
            <v>43951</v>
          </cell>
          <cell r="X3562">
            <v>54</v>
          </cell>
          <cell r="Y3562">
            <v>44001</v>
          </cell>
          <cell r="Z3562">
            <v>49</v>
          </cell>
        </row>
        <row r="3563">
          <cell r="C3563">
            <v>5633</v>
          </cell>
          <cell r="D3563" t="str">
            <v>SITEL</v>
          </cell>
          <cell r="E3563">
            <v>2020</v>
          </cell>
          <cell r="F3563" t="str">
            <v>TA</v>
          </cell>
          <cell r="G3563" t="str">
            <v>80 x FRONT END EE CAP32 v2.1</v>
          </cell>
          <cell r="H3563" t="str">
            <v>OF5630</v>
          </cell>
          <cell r="I3563">
            <v>6</v>
          </cell>
          <cell r="J3563">
            <v>4</v>
          </cell>
          <cell r="K3563">
            <v>12.62</v>
          </cell>
          <cell r="L3563">
            <v>-8.6199999999999992</v>
          </cell>
          <cell r="M3563">
            <v>3.1549999999999998</v>
          </cell>
          <cell r="N3563" t="str">
            <v>-</v>
          </cell>
          <cell r="O3563" t="str">
            <v>-</v>
          </cell>
          <cell r="P3563" t="str">
            <v>EMM</v>
          </cell>
          <cell r="Q3563" t="str">
            <v>-</v>
          </cell>
          <cell r="R3563" t="str">
            <v>-</v>
          </cell>
          <cell r="S3563" t="str">
            <v>-</v>
          </cell>
          <cell r="T3563" t="str">
            <v>-</v>
          </cell>
          <cell r="U3563">
            <v>43896</v>
          </cell>
          <cell r="V3563">
            <v>43951</v>
          </cell>
          <cell r="W3563">
            <v>43951</v>
          </cell>
          <cell r="X3563">
            <v>54</v>
          </cell>
          <cell r="Y3563">
            <v>44001</v>
          </cell>
          <cell r="Z3563">
            <v>49</v>
          </cell>
        </row>
        <row r="3564">
          <cell r="C3564">
            <v>5634</v>
          </cell>
          <cell r="D3564" t="str">
            <v>SITEL</v>
          </cell>
          <cell r="E3564">
            <v>2020</v>
          </cell>
          <cell r="F3564" t="str">
            <v>TA</v>
          </cell>
          <cell r="G3564" t="str">
            <v>80 x EE CAP32 v2.1</v>
          </cell>
          <cell r="H3564" t="str">
            <v>OF5630</v>
          </cell>
          <cell r="I3564">
            <v>6</v>
          </cell>
          <cell r="J3564">
            <v>8</v>
          </cell>
          <cell r="K3564">
            <v>20.55</v>
          </cell>
          <cell r="L3564">
            <v>-12.55</v>
          </cell>
          <cell r="M3564">
            <v>2.5687500000000001</v>
          </cell>
          <cell r="N3564" t="str">
            <v>-</v>
          </cell>
          <cell r="O3564" t="str">
            <v>-</v>
          </cell>
          <cell r="P3564" t="str">
            <v>EMM</v>
          </cell>
          <cell r="Q3564" t="str">
            <v>-</v>
          </cell>
          <cell r="R3564" t="str">
            <v>-</v>
          </cell>
          <cell r="S3564" t="str">
            <v>-</v>
          </cell>
          <cell r="T3564" t="str">
            <v>-</v>
          </cell>
          <cell r="U3564">
            <v>43896</v>
          </cell>
          <cell r="V3564">
            <v>43951</v>
          </cell>
          <cell r="W3564">
            <v>43951</v>
          </cell>
          <cell r="X3564">
            <v>54</v>
          </cell>
          <cell r="Y3564">
            <v>44012</v>
          </cell>
          <cell r="Z3564">
            <v>60</v>
          </cell>
        </row>
        <row r="3565">
          <cell r="C3565">
            <v>5635</v>
          </cell>
          <cell r="D3565" t="str">
            <v>SITEL</v>
          </cell>
          <cell r="E3565">
            <v>2020</v>
          </cell>
          <cell r="F3565" t="str">
            <v>TA</v>
          </cell>
          <cell r="G3565" t="str">
            <v>40 x CES-48 CAP32 v2.5</v>
          </cell>
          <cell r="H3565" t="str">
            <v>OF5630</v>
          </cell>
          <cell r="I3565"/>
          <cell r="J3565">
            <v>8</v>
          </cell>
          <cell r="K3565">
            <v>12.39</v>
          </cell>
          <cell r="L3565">
            <v>-4.3900000000000006</v>
          </cell>
          <cell r="M3565">
            <v>1.5487500000000001</v>
          </cell>
          <cell r="N3565" t="str">
            <v>-</v>
          </cell>
          <cell r="O3565" t="str">
            <v>-</v>
          </cell>
          <cell r="P3565" t="str">
            <v>EMM</v>
          </cell>
          <cell r="Q3565" t="str">
            <v>-</v>
          </cell>
          <cell r="R3565" t="str">
            <v>-</v>
          </cell>
          <cell r="S3565" t="str">
            <v>-</v>
          </cell>
          <cell r="T3565" t="str">
            <v>-</v>
          </cell>
          <cell r="U3565">
            <v>43896</v>
          </cell>
          <cell r="V3565">
            <v>43951</v>
          </cell>
          <cell r="W3565">
            <v>43951</v>
          </cell>
          <cell r="X3565">
            <v>54</v>
          </cell>
          <cell r="Y3565">
            <v>44000</v>
          </cell>
          <cell r="Z3565">
            <v>48</v>
          </cell>
        </row>
        <row r="3566">
          <cell r="C3566">
            <v>5636</v>
          </cell>
          <cell r="D3566" t="str">
            <v>SITEL</v>
          </cell>
          <cell r="E3566">
            <v>2020</v>
          </cell>
          <cell r="F3566" t="str">
            <v>TA</v>
          </cell>
          <cell r="G3566" t="str">
            <v>40 x CES-48 CAP32 Generica v2.5</v>
          </cell>
          <cell r="H3566" t="str">
            <v>OF5635</v>
          </cell>
          <cell r="I3566"/>
          <cell r="J3566">
            <v>2</v>
          </cell>
          <cell r="K3566">
            <v>6.23</v>
          </cell>
          <cell r="L3566">
            <v>-4.2300000000000004</v>
          </cell>
          <cell r="M3566">
            <v>3.1150000000000002</v>
          </cell>
          <cell r="N3566" t="str">
            <v>-</v>
          </cell>
          <cell r="O3566" t="str">
            <v>-</v>
          </cell>
          <cell r="P3566" t="str">
            <v>EMM</v>
          </cell>
          <cell r="Q3566" t="str">
            <v>-</v>
          </cell>
          <cell r="R3566" t="str">
            <v>-</v>
          </cell>
          <cell r="S3566" t="str">
            <v>-</v>
          </cell>
          <cell r="T3566" t="str">
            <v>-</v>
          </cell>
          <cell r="U3566">
            <v>43896</v>
          </cell>
          <cell r="V3566">
            <v>43951</v>
          </cell>
          <cell r="W3566">
            <v>43951</v>
          </cell>
          <cell r="X3566">
            <v>54</v>
          </cell>
          <cell r="Y3566">
            <v>44000</v>
          </cell>
          <cell r="Z3566">
            <v>48</v>
          </cell>
        </row>
        <row r="3567">
          <cell r="C3567">
            <v>5637</v>
          </cell>
          <cell r="D3567" t="str">
            <v>ELDICE</v>
          </cell>
          <cell r="E3567">
            <v>2020</v>
          </cell>
          <cell r="F3567" t="str">
            <v>OB</v>
          </cell>
          <cell r="G3567" t="str">
            <v>Inst. i PEM RTU C.T. CELRA v1.0</v>
          </cell>
          <cell r="H3567" t="str">
            <v>IND</v>
          </cell>
          <cell r="I3567"/>
          <cell r="J3567">
            <v>14</v>
          </cell>
          <cell r="K3567">
            <v>0</v>
          </cell>
          <cell r="L3567">
            <v>14</v>
          </cell>
          <cell r="M3567">
            <v>0</v>
          </cell>
          <cell r="N3567" t="str">
            <v>-</v>
          </cell>
          <cell r="O3567" t="str">
            <v>-</v>
          </cell>
          <cell r="P3567" t="str">
            <v>-</v>
          </cell>
          <cell r="Q3567" t="str">
            <v>JMG</v>
          </cell>
          <cell r="R3567" t="str">
            <v>-</v>
          </cell>
          <cell r="S3567" t="str">
            <v>-</v>
          </cell>
          <cell r="T3567" t="str">
            <v>-</v>
          </cell>
          <cell r="U3567">
            <v>43896</v>
          </cell>
          <cell r="V3567">
            <v>43920</v>
          </cell>
          <cell r="W3567">
            <v>43920</v>
          </cell>
          <cell r="X3567">
            <v>24</v>
          </cell>
          <cell r="Y3567"/>
          <cell r="Z3567" t="str">
            <v/>
          </cell>
        </row>
        <row r="3568">
          <cell r="C3568">
            <v>5638</v>
          </cell>
          <cell r="D3568" t="str">
            <v>DIELES</v>
          </cell>
          <cell r="E3568">
            <v>2020</v>
          </cell>
          <cell r="F3568" t="str">
            <v>TA</v>
          </cell>
          <cell r="G3568" t="str">
            <v>Re-Instal.lacio SW CC SCADA TEDIS.Net DIELESUR v1.0</v>
          </cell>
          <cell r="H3568" t="str">
            <v>IND</v>
          </cell>
          <cell r="I3568"/>
          <cell r="J3568">
            <v>5.5</v>
          </cell>
          <cell r="K3568">
            <v>4.75</v>
          </cell>
          <cell r="L3568">
            <v>0.75</v>
          </cell>
          <cell r="M3568">
            <v>0.86363636363636365</v>
          </cell>
          <cell r="N3568" t="str">
            <v>-</v>
          </cell>
          <cell r="O3568" t="str">
            <v>-</v>
          </cell>
          <cell r="P3568" t="str">
            <v>-</v>
          </cell>
          <cell r="Q3568" t="str">
            <v>JMG</v>
          </cell>
          <cell r="R3568" t="str">
            <v>-</v>
          </cell>
          <cell r="S3568" t="str">
            <v>-</v>
          </cell>
          <cell r="T3568" t="str">
            <v>-</v>
          </cell>
          <cell r="U3568">
            <v>43899</v>
          </cell>
          <cell r="V3568">
            <v>43920</v>
          </cell>
          <cell r="W3568">
            <v>43920</v>
          </cell>
          <cell r="X3568">
            <v>21</v>
          </cell>
          <cell r="Y3568">
            <v>43900</v>
          </cell>
          <cell r="Z3568">
            <v>-20</v>
          </cell>
        </row>
        <row r="3569">
          <cell r="C3569">
            <v>5639</v>
          </cell>
          <cell r="D3569" t="str">
            <v>GASELE</v>
          </cell>
          <cell r="E3569">
            <v>2020</v>
          </cell>
          <cell r="F3569" t="str">
            <v>TA</v>
          </cell>
          <cell r="G3569" t="str">
            <v>CC SCADA TEDIS.Net GASELEC v1.8</v>
          </cell>
          <cell r="H3569" t="str">
            <v>IND</v>
          </cell>
          <cell r="I3569"/>
          <cell r="J3569">
            <v>172</v>
          </cell>
          <cell r="K3569">
            <v>74.92</v>
          </cell>
          <cell r="L3569">
            <v>97.08</v>
          </cell>
          <cell r="M3569">
            <v>0.43558139534883722</v>
          </cell>
          <cell r="N3569" t="str">
            <v>-</v>
          </cell>
          <cell r="O3569" t="str">
            <v>-</v>
          </cell>
          <cell r="P3569" t="str">
            <v>-</v>
          </cell>
          <cell r="Q3569" t="str">
            <v>JMG</v>
          </cell>
          <cell r="R3569" t="str">
            <v>-</v>
          </cell>
          <cell r="S3569" t="str">
            <v>-</v>
          </cell>
          <cell r="T3569" t="str">
            <v>-</v>
          </cell>
          <cell r="U3569">
            <v>43900</v>
          </cell>
          <cell r="V3569">
            <v>44196</v>
          </cell>
          <cell r="W3569">
            <v>44196</v>
          </cell>
          <cell r="X3569">
            <v>291</v>
          </cell>
          <cell r="Y3569">
            <v>44152</v>
          </cell>
          <cell r="Z3569">
            <v>-43</v>
          </cell>
        </row>
        <row r="3570">
          <cell r="C3570">
            <v>5640</v>
          </cell>
          <cell r="D3570" t="str">
            <v>EYPESA</v>
          </cell>
          <cell r="E3570">
            <v>2020</v>
          </cell>
          <cell r="F3570" t="str">
            <v>TA</v>
          </cell>
          <cell r="G3570" t="str">
            <v>CC SCADA TEDIS.Net EYPESA v3.0</v>
          </cell>
          <cell r="H3570" t="str">
            <v>OF5382</v>
          </cell>
          <cell r="I3570"/>
          <cell r="J3570">
            <v>82</v>
          </cell>
          <cell r="K3570">
            <v>122.5</v>
          </cell>
          <cell r="L3570">
            <v>-40.5</v>
          </cell>
          <cell r="M3570">
            <v>1.4939024390243902</v>
          </cell>
          <cell r="N3570" t="str">
            <v>-</v>
          </cell>
          <cell r="O3570" t="str">
            <v>-</v>
          </cell>
          <cell r="P3570" t="str">
            <v>-</v>
          </cell>
          <cell r="Q3570" t="str">
            <v>-</v>
          </cell>
          <cell r="R3570" t="str">
            <v>EDC</v>
          </cell>
          <cell r="S3570" t="str">
            <v>-</v>
          </cell>
          <cell r="T3570" t="str">
            <v>-</v>
          </cell>
          <cell r="U3570">
            <v>43900</v>
          </cell>
          <cell r="V3570">
            <v>43924</v>
          </cell>
          <cell r="W3570">
            <v>44083</v>
          </cell>
          <cell r="X3570">
            <v>23</v>
          </cell>
          <cell r="Y3570">
            <v>44083</v>
          </cell>
          <cell r="Z3570">
            <v>0</v>
          </cell>
        </row>
        <row r="3571">
          <cell r="C3571">
            <v>5641</v>
          </cell>
          <cell r="D3571" t="str">
            <v>ORMAZA</v>
          </cell>
          <cell r="E3571">
            <v>2020</v>
          </cell>
          <cell r="F3571" t="str">
            <v>TA</v>
          </cell>
          <cell r="G3571" t="str">
            <v>7 x RTU C.I. EOSA-PITARCH v1.0</v>
          </cell>
          <cell r="H3571" t="str">
            <v>PPAL</v>
          </cell>
          <cell r="I3571"/>
          <cell r="J3571">
            <v>2.5</v>
          </cell>
          <cell r="K3571">
            <v>4</v>
          </cell>
          <cell r="L3571">
            <v>-1.5</v>
          </cell>
          <cell r="M3571">
            <v>1.6</v>
          </cell>
          <cell r="N3571" t="str">
            <v>-</v>
          </cell>
          <cell r="O3571" t="str">
            <v>-</v>
          </cell>
          <cell r="P3571" t="str">
            <v>EMM</v>
          </cell>
          <cell r="Q3571" t="str">
            <v>-</v>
          </cell>
          <cell r="R3571" t="str">
            <v>-</v>
          </cell>
          <cell r="S3571" t="str">
            <v>-</v>
          </cell>
          <cell r="T3571" t="str">
            <v>-</v>
          </cell>
          <cell r="U3571">
            <v>43901</v>
          </cell>
          <cell r="V3571">
            <v>43921</v>
          </cell>
          <cell r="W3571">
            <v>43921</v>
          </cell>
          <cell r="X3571">
            <v>20</v>
          </cell>
          <cell r="Y3571">
            <v>43903</v>
          </cell>
          <cell r="Z3571">
            <v>-17</v>
          </cell>
        </row>
        <row r="3572">
          <cell r="C3572">
            <v>5642</v>
          </cell>
          <cell r="D3572" t="str">
            <v>SITEL</v>
          </cell>
          <cell r="E3572">
            <v>2020</v>
          </cell>
          <cell r="F3572" t="str">
            <v>TA</v>
          </cell>
          <cell r="G3572" t="str">
            <v>7 x Manguera COM CAP32/PRX - GSM</v>
          </cell>
          <cell r="H3572" t="str">
            <v>OF5641</v>
          </cell>
          <cell r="I3572"/>
          <cell r="J3572">
            <v>1.82</v>
          </cell>
          <cell r="K3572">
            <v>1.33</v>
          </cell>
          <cell r="L3572">
            <v>0.49</v>
          </cell>
          <cell r="M3572">
            <v>0.73076923076923084</v>
          </cell>
          <cell r="N3572" t="str">
            <v>-</v>
          </cell>
          <cell r="O3572" t="str">
            <v>-</v>
          </cell>
          <cell r="P3572" t="str">
            <v>EMM</v>
          </cell>
          <cell r="Q3572" t="str">
            <v>-</v>
          </cell>
          <cell r="R3572" t="str">
            <v>-</v>
          </cell>
          <cell r="S3572" t="str">
            <v>-</v>
          </cell>
          <cell r="T3572" t="str">
            <v>-</v>
          </cell>
          <cell r="U3572">
            <v>43901</v>
          </cell>
          <cell r="V3572">
            <v>43921</v>
          </cell>
          <cell r="W3572">
            <v>43921</v>
          </cell>
          <cell r="X3572">
            <v>20</v>
          </cell>
          <cell r="Y3572">
            <v>43903</v>
          </cell>
          <cell r="Z3572">
            <v>-17</v>
          </cell>
        </row>
        <row r="3573">
          <cell r="C3573">
            <v>5643</v>
          </cell>
          <cell r="D3573" t="str">
            <v>EOSPIT</v>
          </cell>
          <cell r="E3573">
            <v>2020</v>
          </cell>
          <cell r="F3573" t="str">
            <v>TA</v>
          </cell>
          <cell r="G3573" t="str">
            <v>14 x RTU IAT EOSA-PITARCH v3.0 (2.020)</v>
          </cell>
          <cell r="H3573" t="str">
            <v>PPAL</v>
          </cell>
          <cell r="I3573"/>
          <cell r="J3573">
            <v>11</v>
          </cell>
          <cell r="K3573">
            <v>12.33</v>
          </cell>
          <cell r="L3573">
            <v>-1.33</v>
          </cell>
          <cell r="M3573">
            <v>1.1209090909090909</v>
          </cell>
          <cell r="N3573" t="str">
            <v>-</v>
          </cell>
          <cell r="O3573" t="str">
            <v>-</v>
          </cell>
          <cell r="P3573" t="str">
            <v>EMM</v>
          </cell>
          <cell r="Q3573" t="str">
            <v>-</v>
          </cell>
          <cell r="R3573" t="str">
            <v>-</v>
          </cell>
          <cell r="S3573" t="str">
            <v>-</v>
          </cell>
          <cell r="T3573" t="str">
            <v>-</v>
          </cell>
          <cell r="U3573">
            <v>43901</v>
          </cell>
          <cell r="V3573">
            <v>43983</v>
          </cell>
          <cell r="W3573">
            <v>43983</v>
          </cell>
          <cell r="X3573">
            <v>80</v>
          </cell>
          <cell r="Y3573">
            <v>43980</v>
          </cell>
          <cell r="Z3573">
            <v>-2</v>
          </cell>
        </row>
        <row r="3574">
          <cell r="C3574">
            <v>5644</v>
          </cell>
          <cell r="D3574" t="str">
            <v>EOSPIT</v>
          </cell>
          <cell r="E3574">
            <v>2020</v>
          </cell>
          <cell r="F3574" t="str">
            <v>TA</v>
          </cell>
          <cell r="G3574" t="str">
            <v>14 x Verificacion RTU IAT EOSA-PITARCH v3.0 (2.020)</v>
          </cell>
          <cell r="H3574" t="str">
            <v>OF5643</v>
          </cell>
          <cell r="I3574"/>
          <cell r="J3574">
            <v>7</v>
          </cell>
          <cell r="K3574">
            <v>1</v>
          </cell>
          <cell r="L3574">
            <v>6</v>
          </cell>
          <cell r="M3574">
            <v>0.14285714285714285</v>
          </cell>
          <cell r="N3574" t="str">
            <v>-</v>
          </cell>
          <cell r="O3574" t="str">
            <v>-</v>
          </cell>
          <cell r="P3574" t="str">
            <v>EMM</v>
          </cell>
          <cell r="Q3574" t="str">
            <v>-</v>
          </cell>
          <cell r="R3574" t="str">
            <v>-</v>
          </cell>
          <cell r="S3574" t="str">
            <v>-</v>
          </cell>
          <cell r="T3574" t="str">
            <v>-</v>
          </cell>
          <cell r="U3574">
            <v>43901</v>
          </cell>
          <cell r="V3574">
            <v>43983</v>
          </cell>
          <cell r="W3574">
            <v>43983</v>
          </cell>
          <cell r="X3574">
            <v>80</v>
          </cell>
          <cell r="Y3574">
            <v>43980</v>
          </cell>
          <cell r="Z3574">
            <v>-2</v>
          </cell>
        </row>
        <row r="3575">
          <cell r="C3575">
            <v>5645</v>
          </cell>
          <cell r="D3575" t="str">
            <v>SITEL</v>
          </cell>
          <cell r="E3575">
            <v>2020</v>
          </cell>
          <cell r="F3575" t="str">
            <v>TA</v>
          </cell>
          <cell r="G3575" t="str">
            <v>14 x Manguera COM CAP32 - MOXA nPort-5110</v>
          </cell>
          <cell r="H3575" t="str">
            <v>OF5643</v>
          </cell>
          <cell r="I3575"/>
          <cell r="J3575">
            <v>4</v>
          </cell>
          <cell r="K3575">
            <v>5.08</v>
          </cell>
          <cell r="L3575">
            <v>-1.08</v>
          </cell>
          <cell r="M3575">
            <v>1.27</v>
          </cell>
          <cell r="N3575" t="str">
            <v>-</v>
          </cell>
          <cell r="O3575" t="str">
            <v>-</v>
          </cell>
          <cell r="P3575" t="str">
            <v>EMM</v>
          </cell>
          <cell r="Q3575" t="str">
            <v>-</v>
          </cell>
          <cell r="R3575" t="str">
            <v>-</v>
          </cell>
          <cell r="S3575" t="str">
            <v>-</v>
          </cell>
          <cell r="T3575" t="str">
            <v>-</v>
          </cell>
          <cell r="U3575">
            <v>43901</v>
          </cell>
          <cell r="V3575">
            <v>43983</v>
          </cell>
          <cell r="W3575">
            <v>43983</v>
          </cell>
          <cell r="X3575">
            <v>80</v>
          </cell>
          <cell r="Y3575">
            <v>43955</v>
          </cell>
          <cell r="Z3575">
            <v>-27</v>
          </cell>
        </row>
        <row r="3576">
          <cell r="C3576">
            <v>5646</v>
          </cell>
          <cell r="D3576" t="str">
            <v>SITEL</v>
          </cell>
          <cell r="E3576">
            <v>2020</v>
          </cell>
          <cell r="F3576" t="str">
            <v>TA</v>
          </cell>
          <cell r="G3576" t="str">
            <v>14 x Manguera COM CAP32 - PROT.ZiV</v>
          </cell>
          <cell r="H3576" t="str">
            <v>OF5643</v>
          </cell>
          <cell r="I3576"/>
          <cell r="J3576">
            <v>4</v>
          </cell>
          <cell r="K3576">
            <v>5.08</v>
          </cell>
          <cell r="L3576">
            <v>-1.08</v>
          </cell>
          <cell r="M3576">
            <v>1.27</v>
          </cell>
          <cell r="N3576" t="str">
            <v>-</v>
          </cell>
          <cell r="O3576" t="str">
            <v>-</v>
          </cell>
          <cell r="P3576" t="str">
            <v>EMM</v>
          </cell>
          <cell r="Q3576" t="str">
            <v>-</v>
          </cell>
          <cell r="R3576" t="str">
            <v>-</v>
          </cell>
          <cell r="S3576" t="str">
            <v>-</v>
          </cell>
          <cell r="T3576" t="str">
            <v>-</v>
          </cell>
          <cell r="U3576">
            <v>43901</v>
          </cell>
          <cell r="V3576">
            <v>43983</v>
          </cell>
          <cell r="W3576">
            <v>43983</v>
          </cell>
          <cell r="X3576">
            <v>80</v>
          </cell>
          <cell r="Y3576">
            <v>43948</v>
          </cell>
          <cell r="Z3576">
            <v>-34</v>
          </cell>
        </row>
        <row r="3577">
          <cell r="C3577">
            <v>5647</v>
          </cell>
          <cell r="D3577" t="str">
            <v>ENDENE</v>
          </cell>
          <cell r="E3577">
            <v>2020</v>
          </cell>
          <cell r="F3577" t="str">
            <v>OB</v>
          </cell>
          <cell r="G3577" t="str">
            <v>RTU P.R.E. v5.0, P.F. SON CORCO</v>
          </cell>
          <cell r="H3577" t="str">
            <v>IND</v>
          </cell>
          <cell r="I3577"/>
          <cell r="J3577">
            <v>92</v>
          </cell>
          <cell r="K3577">
            <v>0</v>
          </cell>
          <cell r="L3577">
            <v>92</v>
          </cell>
          <cell r="M3577">
            <v>0</v>
          </cell>
          <cell r="N3577" t="str">
            <v>-</v>
          </cell>
          <cell r="O3577" t="str">
            <v>-</v>
          </cell>
          <cell r="P3577" t="str">
            <v>EMM</v>
          </cell>
          <cell r="Q3577" t="str">
            <v>-</v>
          </cell>
          <cell r="R3577" t="str">
            <v>-</v>
          </cell>
          <cell r="S3577" t="str">
            <v>-</v>
          </cell>
          <cell r="T3577" t="str">
            <v>-</v>
          </cell>
          <cell r="U3577">
            <v>43907</v>
          </cell>
          <cell r="V3577">
            <v>44036</v>
          </cell>
          <cell r="W3577">
            <v>44036</v>
          </cell>
          <cell r="X3577">
            <v>127</v>
          </cell>
          <cell r="Y3577"/>
          <cell r="Z3577" t="str">
            <v/>
          </cell>
        </row>
        <row r="3578">
          <cell r="C3578">
            <v>5648</v>
          </cell>
          <cell r="D3578" t="str">
            <v>SITEL</v>
          </cell>
          <cell r="E3578">
            <v>2020</v>
          </cell>
          <cell r="F3578" t="str">
            <v>OB</v>
          </cell>
          <cell r="G3578" t="str">
            <v>RTU P.R.E. v5.0 (Prototipus)</v>
          </cell>
          <cell r="H3578" t="str">
            <v>IND</v>
          </cell>
          <cell r="I3578"/>
          <cell r="J3578">
            <v>48</v>
          </cell>
          <cell r="K3578">
            <v>0</v>
          </cell>
          <cell r="L3578">
            <v>48</v>
          </cell>
          <cell r="M3578">
            <v>0</v>
          </cell>
          <cell r="N3578" t="str">
            <v>-</v>
          </cell>
          <cell r="O3578" t="str">
            <v>-</v>
          </cell>
          <cell r="P3578" t="str">
            <v>EMM</v>
          </cell>
          <cell r="Q3578" t="str">
            <v>-</v>
          </cell>
          <cell r="R3578" t="str">
            <v>-</v>
          </cell>
          <cell r="S3578" t="str">
            <v>-</v>
          </cell>
          <cell r="T3578" t="str">
            <v>-</v>
          </cell>
          <cell r="U3578">
            <v>43907</v>
          </cell>
          <cell r="V3578">
            <v>44043</v>
          </cell>
          <cell r="W3578">
            <v>44043</v>
          </cell>
          <cell r="X3578">
            <v>134</v>
          </cell>
          <cell r="Y3578"/>
          <cell r="Z3578" t="str">
            <v/>
          </cell>
        </row>
        <row r="3579">
          <cell r="C3579">
            <v>5649</v>
          </cell>
          <cell r="D3579" t="str">
            <v>SITEL</v>
          </cell>
          <cell r="E3579">
            <v>2020</v>
          </cell>
          <cell r="F3579" t="str">
            <v>TA</v>
          </cell>
          <cell r="G3579" t="str">
            <v>10 x M8SA-TEDIS</v>
          </cell>
          <cell r="H3579" t="str">
            <v>OF5647</v>
          </cell>
          <cell r="I3579"/>
          <cell r="J3579">
            <v>4</v>
          </cell>
          <cell r="K3579">
            <v>4.62</v>
          </cell>
          <cell r="L3579">
            <v>-0.62000000000000011</v>
          </cell>
          <cell r="M3579">
            <v>1.155</v>
          </cell>
          <cell r="N3579" t="str">
            <v>-</v>
          </cell>
          <cell r="O3579" t="str">
            <v>-</v>
          </cell>
          <cell r="P3579" t="str">
            <v>EMM</v>
          </cell>
          <cell r="Q3579" t="str">
            <v>-</v>
          </cell>
          <cell r="R3579" t="str">
            <v>-</v>
          </cell>
          <cell r="S3579" t="str">
            <v>-</v>
          </cell>
          <cell r="T3579" t="str">
            <v>-</v>
          </cell>
          <cell r="U3579">
            <v>43907</v>
          </cell>
          <cell r="V3579">
            <v>44012</v>
          </cell>
          <cell r="W3579">
            <v>44012</v>
          </cell>
          <cell r="X3579">
            <v>103</v>
          </cell>
          <cell r="Y3579">
            <v>44026</v>
          </cell>
          <cell r="Z3579">
            <v>14</v>
          </cell>
        </row>
        <row r="3580">
          <cell r="C3580">
            <v>5650</v>
          </cell>
          <cell r="D3580" t="str">
            <v>SITEL</v>
          </cell>
          <cell r="E3580">
            <v>2020</v>
          </cell>
          <cell r="F3580" t="str">
            <v>TA</v>
          </cell>
          <cell r="G3580" t="str">
            <v>10 x Manguera COM CAP32 - ADILEC</v>
          </cell>
          <cell r="H3580" t="str">
            <v>OF5647</v>
          </cell>
          <cell r="I3580"/>
          <cell r="J3580">
            <v>3</v>
          </cell>
          <cell r="K3580">
            <v>3.58</v>
          </cell>
          <cell r="L3580">
            <v>-0.58000000000000007</v>
          </cell>
          <cell r="M3580">
            <v>1.1933333333333334</v>
          </cell>
          <cell r="N3580" t="str">
            <v>-</v>
          </cell>
          <cell r="O3580" t="str">
            <v>-</v>
          </cell>
          <cell r="P3580" t="str">
            <v>EMM</v>
          </cell>
          <cell r="Q3580" t="str">
            <v>-</v>
          </cell>
          <cell r="R3580" t="str">
            <v>-</v>
          </cell>
          <cell r="S3580" t="str">
            <v>-</v>
          </cell>
          <cell r="T3580" t="str">
            <v>-</v>
          </cell>
          <cell r="U3580">
            <v>43907</v>
          </cell>
          <cell r="V3580">
            <v>44012</v>
          </cell>
          <cell r="W3580">
            <v>44012</v>
          </cell>
          <cell r="X3580">
            <v>103</v>
          </cell>
          <cell r="Y3580">
            <v>43944</v>
          </cell>
          <cell r="Z3580">
            <v>-67</v>
          </cell>
        </row>
        <row r="3581">
          <cell r="C3581"/>
          <cell r="D3581"/>
          <cell r="E3581"/>
          <cell r="F3581"/>
          <cell r="G3581"/>
          <cell r="H3581"/>
          <cell r="I3581"/>
          <cell r="J3581">
            <v>641.15</v>
          </cell>
          <cell r="K3581">
            <v>408.53999999999991</v>
          </cell>
          <cell r="L3581">
            <v>232.61000000000007</v>
          </cell>
          <cell r="M3581"/>
          <cell r="N3581"/>
          <cell r="O3581"/>
          <cell r="P3581"/>
          <cell r="Q3581"/>
          <cell r="R3581"/>
          <cell r="S3581"/>
          <cell r="T3581"/>
          <cell r="U3581"/>
          <cell r="V3581"/>
          <cell r="W3581"/>
          <cell r="X3581"/>
          <cell r="Y3581"/>
          <cell r="Z3581">
            <v>157</v>
          </cell>
        </row>
        <row r="3582">
          <cell r="D3582"/>
          <cell r="E3582"/>
          <cell r="F3582"/>
          <cell r="G3582"/>
          <cell r="H3582"/>
          <cell r="I3582"/>
          <cell r="J3582"/>
          <cell r="K3582"/>
          <cell r="M3582"/>
          <cell r="N3582"/>
          <cell r="O3582"/>
          <cell r="P3582"/>
          <cell r="Q3582"/>
          <cell r="R3582"/>
          <cell r="S3582"/>
          <cell r="T3582"/>
          <cell r="U3582"/>
          <cell r="V3582"/>
          <cell r="W3582"/>
          <cell r="X3582"/>
          <cell r="Y3582"/>
          <cell r="Z3582"/>
        </row>
        <row r="3583">
          <cell r="D3583"/>
          <cell r="E3583"/>
          <cell r="F3583"/>
          <cell r="G3583"/>
          <cell r="H3583"/>
          <cell r="I3583"/>
          <cell r="J3583"/>
          <cell r="K3583"/>
          <cell r="M3583"/>
          <cell r="N3583"/>
          <cell r="O3583"/>
          <cell r="P3583"/>
          <cell r="Q3583"/>
          <cell r="R3583"/>
          <cell r="S3583"/>
          <cell r="T3583"/>
          <cell r="U3583"/>
          <cell r="V3583"/>
          <cell r="W3583"/>
          <cell r="X3583"/>
          <cell r="Y3583"/>
          <cell r="Z3583"/>
        </row>
        <row r="3584">
          <cell r="D3584"/>
          <cell r="E3584"/>
          <cell r="F3584"/>
          <cell r="G3584"/>
          <cell r="H3584"/>
          <cell r="I3584"/>
          <cell r="J3584"/>
          <cell r="K3584"/>
          <cell r="M3584"/>
          <cell r="N3584" t="str">
            <v>APROVISIONAMENTS</v>
          </cell>
          <cell r="O3584" t="str">
            <v>ADMINISTRACIO</v>
          </cell>
          <cell r="P3584" t="str">
            <v>OPERACIONS</v>
          </cell>
          <cell r="Q3584" t="str">
            <v>IMPLEMENTACIO</v>
          </cell>
          <cell r="R3584" t="str">
            <v>DESENVOLUPAMENT</v>
          </cell>
          <cell r="S3584" t="str">
            <v>COMERCIAL</v>
          </cell>
          <cell r="T3584" t="str">
            <v>CONSUL.TELCOMUNIC.</v>
          </cell>
          <cell r="U3584"/>
          <cell r="V3584"/>
          <cell r="W3584"/>
          <cell r="X3584"/>
          <cell r="Y3584"/>
          <cell r="Z3584"/>
        </row>
        <row r="3585">
          <cell r="M3585"/>
          <cell r="N3585"/>
          <cell r="O3585"/>
          <cell r="P3585"/>
          <cell r="Q3585"/>
          <cell r="R3585"/>
          <cell r="S3585"/>
          <cell r="T3585"/>
          <cell r="U3585"/>
          <cell r="V3585"/>
          <cell r="W3585"/>
          <cell r="X3585"/>
          <cell r="Y3585"/>
          <cell r="Z3585"/>
        </row>
        <row r="3586">
          <cell r="M3586"/>
          <cell r="N3586"/>
          <cell r="O3586"/>
          <cell r="P3586"/>
          <cell r="Q3586"/>
          <cell r="R3586"/>
          <cell r="S3586"/>
          <cell r="T3586"/>
          <cell r="U3586"/>
          <cell r="V3586"/>
          <cell r="W3586"/>
          <cell r="X3586"/>
          <cell r="Y3586"/>
          <cell r="Z3586"/>
        </row>
        <row r="3587">
          <cell r="E3587"/>
          <cell r="F3587"/>
          <cell r="G3587"/>
          <cell r="H3587"/>
          <cell r="I3587"/>
          <cell r="J3587"/>
          <cell r="K3587"/>
          <cell r="L3587"/>
          <cell r="M3587"/>
          <cell r="N3587"/>
          <cell r="O3587"/>
          <cell r="P3587"/>
          <cell r="Q3587"/>
          <cell r="R3587"/>
          <cell r="S3587"/>
          <cell r="T3587"/>
          <cell r="U3587"/>
          <cell r="V3587"/>
          <cell r="W3587"/>
          <cell r="X3587"/>
          <cell r="Y3587"/>
          <cell r="Z3587"/>
        </row>
        <row r="3588">
          <cell r="E3588"/>
          <cell r="F3588"/>
          <cell r="G3588"/>
          <cell r="H3588"/>
          <cell r="I3588"/>
          <cell r="J3588"/>
          <cell r="K3588"/>
          <cell r="L3588"/>
          <cell r="M3588"/>
          <cell r="N3588"/>
          <cell r="O3588"/>
          <cell r="P3588"/>
          <cell r="Q3588"/>
          <cell r="R3588"/>
          <cell r="S3588"/>
          <cell r="T3588"/>
          <cell r="U3588"/>
          <cell r="V3588"/>
          <cell r="W3588"/>
          <cell r="X3588"/>
          <cell r="Y3588"/>
          <cell r="Z3588"/>
        </row>
        <row r="3589">
          <cell r="E3589" t="str">
            <v>Projectes (EXTERNS) en curs 2.019</v>
          </cell>
          <cell r="F3589"/>
          <cell r="G3589"/>
          <cell r="H3589"/>
          <cell r="I3589"/>
          <cell r="J3589"/>
          <cell r="K3589"/>
          <cell r="L3589"/>
          <cell r="M3589"/>
          <cell r="N3589"/>
          <cell r="O3589"/>
          <cell r="P3589"/>
          <cell r="Q3589"/>
          <cell r="R3589"/>
          <cell r="S3589"/>
          <cell r="T3589"/>
          <cell r="U3589"/>
          <cell r="V3589"/>
          <cell r="W3589"/>
          <cell r="X3589"/>
          <cell r="Y3589"/>
          <cell r="Z3589"/>
        </row>
        <row r="3590">
          <cell r="C3590"/>
          <cell r="D3590"/>
          <cell r="E3590"/>
          <cell r="F3590"/>
          <cell r="G3590"/>
          <cell r="H3590"/>
          <cell r="I3590"/>
          <cell r="J3590"/>
          <cell r="K3590"/>
          <cell r="L3590"/>
          <cell r="M3590"/>
          <cell r="N3590"/>
          <cell r="O3590"/>
          <cell r="P3590"/>
          <cell r="Q3590"/>
          <cell r="R3590"/>
          <cell r="S3590"/>
          <cell r="T3590"/>
          <cell r="U3590"/>
          <cell r="V3590"/>
          <cell r="W3590"/>
          <cell r="X3590"/>
          <cell r="Y3590"/>
          <cell r="Z3590"/>
        </row>
        <row r="3591">
          <cell r="C3591"/>
          <cell r="D3591"/>
          <cell r="E3591"/>
          <cell r="F3591"/>
          <cell r="G3591"/>
          <cell r="H3591"/>
          <cell r="I3591"/>
          <cell r="J3591"/>
          <cell r="K3591"/>
          <cell r="L3591"/>
          <cell r="M3591"/>
          <cell r="N3591"/>
          <cell r="O3591"/>
          <cell r="P3591"/>
          <cell r="Q3591"/>
          <cell r="R3591"/>
          <cell r="S3591"/>
          <cell r="T3591"/>
          <cell r="U3591"/>
          <cell r="V3591"/>
          <cell r="W3591"/>
          <cell r="X3591"/>
          <cell r="Y3591"/>
          <cell r="Z3591"/>
        </row>
        <row r="3592">
          <cell r="C3592" t="str">
            <v>OF</v>
          </cell>
          <cell r="D3592" t="str">
            <v>CLIENT</v>
          </cell>
          <cell r="E3592" t="str">
            <v>ANY</v>
          </cell>
          <cell r="F3592" t="str">
            <v>STATUS</v>
          </cell>
          <cell r="G3592" t="str">
            <v>PROJECTE</v>
          </cell>
          <cell r="H3592" t="str">
            <v>TIPUS OF o DEPENDENCIA</v>
          </cell>
          <cell r="I3592"/>
          <cell r="J3592" t="str">
            <v>PREV</v>
          </cell>
          <cell r="K3592" t="str">
            <v>TOTAL</v>
          </cell>
          <cell r="L3592" t="str">
            <v>DESV</v>
          </cell>
          <cell r="M3592" t="str">
            <v>AVANÇ</v>
          </cell>
          <cell r="N3592" t="str">
            <v>DPT. IMPLICATS</v>
          </cell>
          <cell r="O3592"/>
          <cell r="P3592"/>
          <cell r="Q3592"/>
          <cell r="R3592"/>
          <cell r="S3592"/>
          <cell r="T3592"/>
          <cell r="U3592" t="str">
            <v>DATA</v>
          </cell>
          <cell r="V3592" t="str">
            <v>DATA</v>
          </cell>
          <cell r="W3592" t="str">
            <v>DATA</v>
          </cell>
          <cell r="X3592" t="str">
            <v>DURADA</v>
          </cell>
          <cell r="Y3592" t="str">
            <v>DATA</v>
          </cell>
          <cell r="Z3592" t="str">
            <v>DESVIAC.</v>
          </cell>
        </row>
        <row r="3593">
          <cell r="C3593"/>
          <cell r="D3593"/>
          <cell r="E3593"/>
          <cell r="F3593"/>
          <cell r="G3593"/>
          <cell r="H3593"/>
          <cell r="I3593"/>
          <cell r="J3593"/>
          <cell r="K3593" t="str">
            <v>REAL</v>
          </cell>
          <cell r="L3593"/>
          <cell r="M3593"/>
          <cell r="N3593"/>
          <cell r="O3593"/>
          <cell r="P3593"/>
          <cell r="Q3593"/>
          <cell r="R3593"/>
          <cell r="S3593"/>
          <cell r="T3593"/>
          <cell r="U3593" t="str">
            <v>INICI</v>
          </cell>
          <cell r="V3593" t="str">
            <v>ENTREGA</v>
          </cell>
          <cell r="W3593" t="str">
            <v>REVISADA</v>
          </cell>
          <cell r="X3593"/>
          <cell r="Y3593" t="str">
            <v>ACCEP.</v>
          </cell>
          <cell r="Z3593"/>
        </row>
        <row r="3594">
          <cell r="C3594"/>
          <cell r="D3594"/>
          <cell r="E3594"/>
          <cell r="F3594"/>
          <cell r="G3594"/>
          <cell r="H3594"/>
          <cell r="I3594"/>
          <cell r="J3594"/>
          <cell r="K3594"/>
          <cell r="L3594"/>
          <cell r="M3594"/>
          <cell r="N3594"/>
          <cell r="O3594"/>
          <cell r="P3594"/>
          <cell r="Q3594"/>
          <cell r="R3594"/>
          <cell r="S3594"/>
          <cell r="T3594"/>
          <cell r="U3594"/>
          <cell r="V3594"/>
          <cell r="W3594"/>
          <cell r="X3594"/>
          <cell r="Y3594"/>
          <cell r="Z3594"/>
        </row>
        <row r="3595">
          <cell r="C3595">
            <v>5651</v>
          </cell>
          <cell r="D3595" t="str">
            <v>SITEL</v>
          </cell>
          <cell r="E3595">
            <v>2020</v>
          </cell>
          <cell r="F3595" t="str">
            <v>TA</v>
          </cell>
          <cell r="G3595" t="str">
            <v>10 x Manguera COM CAP32 - GPRS SIP-2</v>
          </cell>
          <cell r="H3595" t="str">
            <v>OF5647</v>
          </cell>
          <cell r="I3595"/>
          <cell r="J3595">
            <v>3</v>
          </cell>
          <cell r="K3595">
            <v>3.58</v>
          </cell>
          <cell r="L3595">
            <v>-0.58000000000000007</v>
          </cell>
          <cell r="M3595">
            <v>1.1933333333333334</v>
          </cell>
          <cell r="N3595" t="str">
            <v>-</v>
          </cell>
          <cell r="O3595" t="str">
            <v>-</v>
          </cell>
          <cell r="P3595" t="str">
            <v>EMM</v>
          </cell>
          <cell r="Q3595" t="str">
            <v>-</v>
          </cell>
          <cell r="R3595" t="str">
            <v>-</v>
          </cell>
          <cell r="S3595" t="str">
            <v>-</v>
          </cell>
          <cell r="T3595" t="str">
            <v>-</v>
          </cell>
          <cell r="U3595">
            <v>43907</v>
          </cell>
          <cell r="V3595">
            <v>44012</v>
          </cell>
          <cell r="W3595">
            <v>44012</v>
          </cell>
          <cell r="X3595">
            <v>103</v>
          </cell>
          <cell r="Y3595">
            <v>43944</v>
          </cell>
          <cell r="Z3595">
            <v>-67</v>
          </cell>
        </row>
        <row r="3596">
          <cell r="C3596">
            <v>5652</v>
          </cell>
          <cell r="D3596" t="str">
            <v>EMSA</v>
          </cell>
          <cell r="E3596">
            <v>2020</v>
          </cell>
          <cell r="F3596" t="str">
            <v>TA</v>
          </cell>
          <cell r="G3596" t="str">
            <v>CC SCADA TEDIS.Net EMSA v3.17</v>
          </cell>
          <cell r="H3596" t="str">
            <v>IND</v>
          </cell>
          <cell r="I3596"/>
          <cell r="J3596">
            <v>2.5</v>
          </cell>
          <cell r="K3596">
            <v>2.25</v>
          </cell>
          <cell r="L3596">
            <v>0.25</v>
          </cell>
          <cell r="M3596">
            <v>0.9</v>
          </cell>
          <cell r="N3596" t="str">
            <v>-</v>
          </cell>
          <cell r="O3596" t="str">
            <v>-</v>
          </cell>
          <cell r="P3596" t="str">
            <v>-</v>
          </cell>
          <cell r="Q3596" t="str">
            <v>JMG</v>
          </cell>
          <cell r="R3596" t="str">
            <v>-</v>
          </cell>
          <cell r="S3596" t="str">
            <v>-</v>
          </cell>
          <cell r="T3596" t="str">
            <v>-</v>
          </cell>
          <cell r="U3596">
            <v>43906</v>
          </cell>
          <cell r="V3596">
            <v>43921</v>
          </cell>
          <cell r="W3596">
            <v>43921</v>
          </cell>
          <cell r="X3596">
            <v>15</v>
          </cell>
          <cell r="Y3596">
            <v>43948</v>
          </cell>
          <cell r="Z3596">
            <v>27</v>
          </cell>
        </row>
        <row r="3597">
          <cell r="C3597">
            <v>5653</v>
          </cell>
          <cell r="D3597" t="str">
            <v>SITEL</v>
          </cell>
          <cell r="E3597">
            <v>2020</v>
          </cell>
          <cell r="F3597" t="str">
            <v>TA</v>
          </cell>
          <cell r="G3597" t="str">
            <v>112 x NOXON+ v1.1</v>
          </cell>
          <cell r="H3597" t="str">
            <v>OF5504</v>
          </cell>
          <cell r="I3597"/>
          <cell r="J3597">
            <v>6</v>
          </cell>
          <cell r="K3597">
            <v>3</v>
          </cell>
          <cell r="L3597">
            <v>3</v>
          </cell>
          <cell r="M3597">
            <v>0.5</v>
          </cell>
          <cell r="N3597" t="str">
            <v>-</v>
          </cell>
          <cell r="O3597" t="str">
            <v>-</v>
          </cell>
          <cell r="P3597" t="str">
            <v>EMM</v>
          </cell>
          <cell r="Q3597" t="str">
            <v>-</v>
          </cell>
          <cell r="R3597" t="str">
            <v>-</v>
          </cell>
          <cell r="S3597" t="str">
            <v>-</v>
          </cell>
          <cell r="T3597" t="str">
            <v>-</v>
          </cell>
          <cell r="U3597">
            <v>43917</v>
          </cell>
          <cell r="V3597">
            <v>43973</v>
          </cell>
          <cell r="W3597">
            <v>43973</v>
          </cell>
          <cell r="X3597">
            <v>55</v>
          </cell>
          <cell r="Y3597">
            <v>44112</v>
          </cell>
          <cell r="Z3597">
            <v>136</v>
          </cell>
        </row>
        <row r="3598">
          <cell r="C3598">
            <v>5654</v>
          </cell>
          <cell r="D3598" t="str">
            <v>ELEARD</v>
          </cell>
          <cell r="E3598">
            <v>2020</v>
          </cell>
          <cell r="F3598" t="str">
            <v>OB</v>
          </cell>
          <cell r="G3598" t="str">
            <v>MANTENIMIENTO CC SCADA TEDIS.Net ARDALES 01/04/2.020 - 31/03/2.021</v>
          </cell>
          <cell r="H3598" t="str">
            <v>IND</v>
          </cell>
          <cell r="I3598"/>
          <cell r="J3598">
            <v>19</v>
          </cell>
          <cell r="K3598">
            <v>0</v>
          </cell>
          <cell r="L3598">
            <v>19</v>
          </cell>
          <cell r="M3598">
            <v>0</v>
          </cell>
          <cell r="N3598" t="str">
            <v>-</v>
          </cell>
          <cell r="O3598" t="str">
            <v>-</v>
          </cell>
          <cell r="P3598" t="str">
            <v>-</v>
          </cell>
          <cell r="Q3598" t="str">
            <v>JMG</v>
          </cell>
          <cell r="R3598" t="str">
            <v>-</v>
          </cell>
          <cell r="S3598" t="str">
            <v>-</v>
          </cell>
          <cell r="T3598" t="str">
            <v>-</v>
          </cell>
          <cell r="U3598">
            <v>43922</v>
          </cell>
          <cell r="V3598">
            <v>44286</v>
          </cell>
          <cell r="W3598">
            <v>44286</v>
          </cell>
          <cell r="X3598">
            <v>360</v>
          </cell>
          <cell r="Y3598"/>
          <cell r="Z3598" t="str">
            <v/>
          </cell>
        </row>
        <row r="3599">
          <cell r="C3599">
            <v>5655</v>
          </cell>
          <cell r="D3599" t="str">
            <v>AGRIENE</v>
          </cell>
          <cell r="E3599">
            <v>2020</v>
          </cell>
          <cell r="F3599" t="str">
            <v>OB</v>
          </cell>
          <cell r="G3599" t="str">
            <v>MANTENIMENT CC SCADA TEDIS.Net AGRIENERGIA 01/04/2.020 - 31/03/2.021</v>
          </cell>
          <cell r="H3599" t="str">
            <v>IND</v>
          </cell>
          <cell r="I3599"/>
          <cell r="J3599">
            <v>22</v>
          </cell>
          <cell r="K3599">
            <v>0</v>
          </cell>
          <cell r="L3599">
            <v>22</v>
          </cell>
          <cell r="M3599">
            <v>0</v>
          </cell>
          <cell r="N3599" t="str">
            <v>-</v>
          </cell>
          <cell r="O3599" t="str">
            <v>-</v>
          </cell>
          <cell r="P3599" t="str">
            <v>-</v>
          </cell>
          <cell r="Q3599" t="str">
            <v>JMG</v>
          </cell>
          <cell r="R3599" t="str">
            <v>-</v>
          </cell>
          <cell r="S3599" t="str">
            <v>-</v>
          </cell>
          <cell r="T3599" t="str">
            <v>-</v>
          </cell>
          <cell r="U3599">
            <v>43922</v>
          </cell>
          <cell r="V3599">
            <v>44286</v>
          </cell>
          <cell r="W3599">
            <v>44286</v>
          </cell>
          <cell r="X3599">
            <v>360</v>
          </cell>
          <cell r="Y3599"/>
          <cell r="Z3599" t="str">
            <v/>
          </cell>
        </row>
        <row r="3600">
          <cell r="C3600">
            <v>5656</v>
          </cell>
          <cell r="D3600" t="str">
            <v>SERGAR</v>
          </cell>
          <cell r="E3600">
            <v>2020</v>
          </cell>
          <cell r="F3600" t="str">
            <v>OB</v>
          </cell>
          <cell r="G3600" t="str">
            <v>MANTENIMIENTO CC SCADA TEDIS.Net SERVILIANO 01/04/2.020 - 31/03/2.021</v>
          </cell>
          <cell r="H3600" t="str">
            <v>IND</v>
          </cell>
          <cell r="I3600"/>
          <cell r="J3600">
            <v>19</v>
          </cell>
          <cell r="K3600">
            <v>0</v>
          </cell>
          <cell r="L3600">
            <v>19</v>
          </cell>
          <cell r="M3600">
            <v>0</v>
          </cell>
          <cell r="N3600" t="str">
            <v>-</v>
          </cell>
          <cell r="O3600" t="str">
            <v>-</v>
          </cell>
          <cell r="P3600" t="str">
            <v>-</v>
          </cell>
          <cell r="Q3600" t="str">
            <v>JMG</v>
          </cell>
          <cell r="R3600" t="str">
            <v>-</v>
          </cell>
          <cell r="S3600" t="str">
            <v>-</v>
          </cell>
          <cell r="T3600" t="str">
            <v>-</v>
          </cell>
          <cell r="U3600">
            <v>43922</v>
          </cell>
          <cell r="V3600">
            <v>44286</v>
          </cell>
          <cell r="W3600">
            <v>44286</v>
          </cell>
          <cell r="X3600">
            <v>360</v>
          </cell>
          <cell r="Y3600"/>
          <cell r="Z3600" t="str">
            <v/>
          </cell>
        </row>
        <row r="3601">
          <cell r="C3601">
            <v>5657</v>
          </cell>
          <cell r="D3601" t="str">
            <v>SERGAR</v>
          </cell>
          <cell r="E3601">
            <v>2020</v>
          </cell>
          <cell r="F3601" t="str">
            <v>TA</v>
          </cell>
          <cell r="G3601" t="str">
            <v>CC SCADA TEDIS.Net SERVILINAO v3.1</v>
          </cell>
          <cell r="H3601" t="str">
            <v>IND</v>
          </cell>
          <cell r="I3601"/>
          <cell r="J3601">
            <v>14</v>
          </cell>
          <cell r="K3601">
            <v>4.25</v>
          </cell>
          <cell r="L3601">
            <v>9.75</v>
          </cell>
          <cell r="M3601">
            <v>0.30357142857142855</v>
          </cell>
          <cell r="N3601" t="str">
            <v>-</v>
          </cell>
          <cell r="O3601" t="str">
            <v>-</v>
          </cell>
          <cell r="P3601" t="str">
            <v>-</v>
          </cell>
          <cell r="Q3601" t="str">
            <v>JMG</v>
          </cell>
          <cell r="R3601" t="str">
            <v>-</v>
          </cell>
          <cell r="S3601" t="str">
            <v>-</v>
          </cell>
          <cell r="T3601" t="str">
            <v>-</v>
          </cell>
          <cell r="U3601">
            <v>43907</v>
          </cell>
          <cell r="V3601">
            <v>43951</v>
          </cell>
          <cell r="W3601">
            <v>43951</v>
          </cell>
          <cell r="X3601">
            <v>43</v>
          </cell>
          <cell r="Y3601">
            <v>44118</v>
          </cell>
          <cell r="Z3601">
            <v>164</v>
          </cell>
        </row>
        <row r="3602">
          <cell r="C3602">
            <v>5658</v>
          </cell>
          <cell r="D3602" t="str">
            <v>EAECEU</v>
          </cell>
          <cell r="E3602">
            <v>2020</v>
          </cell>
          <cell r="F3602" t="str">
            <v>TA</v>
          </cell>
          <cell r="G3602" t="str">
            <v>RTU C.T. GENERAL MOLA v2.0</v>
          </cell>
          <cell r="H3602" t="str">
            <v>IND</v>
          </cell>
          <cell r="I3602"/>
          <cell r="J3602">
            <v>6</v>
          </cell>
          <cell r="K3602">
            <v>4.5</v>
          </cell>
          <cell r="L3602">
            <v>1.5</v>
          </cell>
          <cell r="M3602">
            <v>0.75</v>
          </cell>
          <cell r="N3602" t="str">
            <v>-</v>
          </cell>
          <cell r="O3602" t="str">
            <v>-</v>
          </cell>
          <cell r="P3602" t="str">
            <v>-</v>
          </cell>
          <cell r="Q3602" t="str">
            <v>JMG</v>
          </cell>
          <cell r="R3602" t="str">
            <v>-</v>
          </cell>
          <cell r="S3602" t="str">
            <v>-</v>
          </cell>
          <cell r="T3602" t="str">
            <v>-</v>
          </cell>
          <cell r="U3602">
            <v>43908</v>
          </cell>
          <cell r="V3602">
            <v>43929</v>
          </cell>
          <cell r="W3602">
            <v>43929</v>
          </cell>
          <cell r="X3602">
            <v>20</v>
          </cell>
          <cell r="Y3602">
            <v>43913</v>
          </cell>
          <cell r="Z3602">
            <v>-15</v>
          </cell>
        </row>
        <row r="3603">
          <cell r="C3603">
            <v>5659</v>
          </cell>
          <cell r="D3603" t="str">
            <v>DIELBE</v>
          </cell>
          <cell r="E3603">
            <v>2020</v>
          </cell>
          <cell r="F3603" t="str">
            <v>OB</v>
          </cell>
          <cell r="G3603" t="str">
            <v>SOPORTE SW CALSER BERMEJALES 01/03/2.020 - 28/02/2.021</v>
          </cell>
          <cell r="H3603" t="str">
            <v>IND</v>
          </cell>
          <cell r="I3603"/>
          <cell r="J3603">
            <v>6</v>
          </cell>
          <cell r="K3603">
            <v>0</v>
          </cell>
          <cell r="L3603">
            <v>6</v>
          </cell>
          <cell r="M3603">
            <v>0</v>
          </cell>
          <cell r="N3603" t="str">
            <v>-</v>
          </cell>
          <cell r="O3603" t="str">
            <v>-</v>
          </cell>
          <cell r="P3603" t="str">
            <v>-</v>
          </cell>
          <cell r="Q3603" t="str">
            <v>AP</v>
          </cell>
          <cell r="R3603" t="str">
            <v>-</v>
          </cell>
          <cell r="S3603" t="str">
            <v>-</v>
          </cell>
          <cell r="T3603" t="str">
            <v>-</v>
          </cell>
          <cell r="U3603">
            <v>43891</v>
          </cell>
          <cell r="V3603">
            <v>44255</v>
          </cell>
          <cell r="W3603">
            <v>44255</v>
          </cell>
          <cell r="X3603">
            <v>357</v>
          </cell>
          <cell r="Y3603"/>
          <cell r="Z3603" t="str">
            <v/>
          </cell>
        </row>
        <row r="3604">
          <cell r="C3604">
            <v>5660</v>
          </cell>
          <cell r="D3604" t="str">
            <v>SITEL</v>
          </cell>
          <cell r="E3604">
            <v>2020</v>
          </cell>
          <cell r="F3604" t="str">
            <v>TA</v>
          </cell>
          <cell r="G3604" t="str">
            <v>1 x Manguera COM CAP32(RJ45) - Modem GSM</v>
          </cell>
          <cell r="H3604" t="str">
            <v>IND</v>
          </cell>
          <cell r="I3604">
            <v>4</v>
          </cell>
          <cell r="J3604">
            <v>0.5</v>
          </cell>
          <cell r="K3604">
            <v>0.49000000000000005</v>
          </cell>
          <cell r="L3604">
            <v>9.9999999999999534E-3</v>
          </cell>
          <cell r="M3604">
            <v>0.98000000000000009</v>
          </cell>
          <cell r="N3604" t="str">
            <v>-</v>
          </cell>
          <cell r="O3604" t="str">
            <v>-</v>
          </cell>
          <cell r="P3604" t="str">
            <v>EMM</v>
          </cell>
          <cell r="Q3604" t="str">
            <v>-</v>
          </cell>
          <cell r="R3604" t="str">
            <v>-</v>
          </cell>
          <cell r="S3604" t="str">
            <v>-</v>
          </cell>
          <cell r="T3604" t="str">
            <v>-</v>
          </cell>
          <cell r="U3604">
            <v>43922</v>
          </cell>
          <cell r="V3604">
            <v>43923</v>
          </cell>
          <cell r="W3604">
            <v>43923</v>
          </cell>
          <cell r="X3604">
            <v>1</v>
          </cell>
          <cell r="Y3604">
            <v>43923</v>
          </cell>
          <cell r="Z3604">
            <v>0</v>
          </cell>
        </row>
        <row r="3605">
          <cell r="C3605">
            <v>5661</v>
          </cell>
          <cell r="D3605" t="str">
            <v>SITEL</v>
          </cell>
          <cell r="E3605">
            <v>2020</v>
          </cell>
          <cell r="F3605" t="str">
            <v>TA</v>
          </cell>
          <cell r="G3605" t="str">
            <v>2 x Manguera COM CAP32(DB09) - Modem GSM</v>
          </cell>
          <cell r="H3605" t="str">
            <v>IND</v>
          </cell>
          <cell r="I3605">
            <v>4</v>
          </cell>
          <cell r="J3605">
            <v>0.5</v>
          </cell>
          <cell r="K3605">
            <v>0.41799999999999998</v>
          </cell>
          <cell r="L3605">
            <v>8.2000000000000017E-2</v>
          </cell>
          <cell r="M3605">
            <v>0.83599999999999997</v>
          </cell>
          <cell r="N3605" t="str">
            <v>-</v>
          </cell>
          <cell r="O3605" t="str">
            <v>-</v>
          </cell>
          <cell r="P3605" t="str">
            <v>EMM</v>
          </cell>
          <cell r="Q3605" t="str">
            <v>-</v>
          </cell>
          <cell r="R3605" t="str">
            <v>-</v>
          </cell>
          <cell r="S3605" t="str">
            <v>-</v>
          </cell>
          <cell r="T3605" t="str">
            <v>-</v>
          </cell>
          <cell r="U3605">
            <v>43922</v>
          </cell>
          <cell r="V3605">
            <v>43923</v>
          </cell>
          <cell r="W3605">
            <v>43923</v>
          </cell>
          <cell r="X3605">
            <v>1</v>
          </cell>
          <cell r="Y3605">
            <v>43923</v>
          </cell>
          <cell r="Z3605">
            <v>0</v>
          </cell>
        </row>
        <row r="3606">
          <cell r="C3606">
            <v>5662</v>
          </cell>
          <cell r="D3606" t="str">
            <v>DIELES</v>
          </cell>
          <cell r="E3606">
            <v>2020</v>
          </cell>
          <cell r="F3606" t="str">
            <v>OB</v>
          </cell>
          <cell r="G3606" t="str">
            <v>Cto.Mnto. CC SCADA TEDIS.Net DIELESUR 2.019 - 2.023</v>
          </cell>
          <cell r="H3606" t="str">
            <v>IND</v>
          </cell>
          <cell r="I3606">
            <v>6</v>
          </cell>
          <cell r="J3606">
            <v>90</v>
          </cell>
          <cell r="K3606">
            <v>0</v>
          </cell>
          <cell r="L3606">
            <v>90</v>
          </cell>
          <cell r="M3606">
            <v>0</v>
          </cell>
          <cell r="N3606" t="str">
            <v>-</v>
          </cell>
          <cell r="O3606" t="str">
            <v>-</v>
          </cell>
          <cell r="P3606" t="str">
            <v>-</v>
          </cell>
          <cell r="Q3606" t="str">
            <v>-</v>
          </cell>
          <cell r="R3606" t="str">
            <v>-</v>
          </cell>
          <cell r="S3606" t="str">
            <v>-</v>
          </cell>
          <cell r="T3606" t="str">
            <v>-</v>
          </cell>
          <cell r="U3606">
            <v>43466</v>
          </cell>
          <cell r="V3606">
            <v>45291</v>
          </cell>
          <cell r="W3606">
            <v>45291</v>
          </cell>
          <cell r="X3606">
            <v>1800</v>
          </cell>
          <cell r="Y3606"/>
          <cell r="Z3606" t="str">
            <v/>
          </cell>
        </row>
        <row r="3607">
          <cell r="C3607">
            <v>5663</v>
          </cell>
          <cell r="D3607" t="str">
            <v>EYPESA</v>
          </cell>
          <cell r="E3607">
            <v>2020</v>
          </cell>
          <cell r="F3607" t="str">
            <v>TA</v>
          </cell>
          <cell r="G3607" t="str">
            <v>SUPORT TECNIC PROJECTE RESOLvD 2T-2020</v>
          </cell>
          <cell r="H3607" t="str">
            <v>IND</v>
          </cell>
          <cell r="I3607">
            <v>6</v>
          </cell>
          <cell r="J3607">
            <v>53</v>
          </cell>
          <cell r="K3607">
            <v>53</v>
          </cell>
          <cell r="L3607">
            <v>0</v>
          </cell>
          <cell r="M3607">
            <v>1</v>
          </cell>
          <cell r="N3607" t="str">
            <v>-</v>
          </cell>
          <cell r="O3607" t="str">
            <v>-</v>
          </cell>
          <cell r="P3607" t="str">
            <v>-</v>
          </cell>
          <cell r="Q3607" t="str">
            <v>-</v>
          </cell>
          <cell r="R3607" t="str">
            <v>EDC</v>
          </cell>
          <cell r="S3607" t="str">
            <v>-</v>
          </cell>
          <cell r="T3607" t="str">
            <v>-</v>
          </cell>
          <cell r="U3607">
            <v>43922</v>
          </cell>
          <cell r="V3607">
            <v>44012</v>
          </cell>
          <cell r="W3607">
            <v>44012</v>
          </cell>
          <cell r="X3607">
            <v>89</v>
          </cell>
          <cell r="Y3607">
            <v>44012</v>
          </cell>
          <cell r="Z3607">
            <v>0</v>
          </cell>
        </row>
        <row r="3608">
          <cell r="C3608">
            <v>5664</v>
          </cell>
          <cell r="D3608" t="str">
            <v>LERSA</v>
          </cell>
          <cell r="E3608">
            <v>2020</v>
          </cell>
          <cell r="F3608" t="str">
            <v>OB</v>
          </cell>
          <cell r="G3608" t="str">
            <v>Cte. Mnt. SCADA TEDIS.Net LERSA 01/04/2.020 - 31/03/2.021</v>
          </cell>
          <cell r="H3608" t="str">
            <v>IND</v>
          </cell>
          <cell r="I3608"/>
          <cell r="J3608">
            <v>18</v>
          </cell>
          <cell r="K3608">
            <v>0</v>
          </cell>
          <cell r="L3608">
            <v>18</v>
          </cell>
          <cell r="M3608">
            <v>0</v>
          </cell>
          <cell r="N3608" t="str">
            <v>-</v>
          </cell>
          <cell r="O3608" t="str">
            <v>-</v>
          </cell>
          <cell r="P3608" t="str">
            <v>-</v>
          </cell>
          <cell r="Q3608" t="str">
            <v>JMG</v>
          </cell>
          <cell r="R3608" t="str">
            <v>-</v>
          </cell>
          <cell r="S3608" t="str">
            <v>-</v>
          </cell>
          <cell r="T3608" t="str">
            <v>-</v>
          </cell>
          <cell r="U3608">
            <v>43922</v>
          </cell>
          <cell r="V3608">
            <v>44286</v>
          </cell>
          <cell r="W3608">
            <v>44286</v>
          </cell>
          <cell r="X3608">
            <v>360</v>
          </cell>
          <cell r="Y3608"/>
          <cell r="Z3608" t="str">
            <v/>
          </cell>
        </row>
        <row r="3609">
          <cell r="C3609">
            <v>5665</v>
          </cell>
          <cell r="D3609" t="str">
            <v>EOSENE</v>
          </cell>
          <cell r="E3609">
            <v>2020</v>
          </cell>
          <cell r="F3609" t="str">
            <v>TA</v>
          </cell>
          <cell r="G3609" t="str">
            <v>RTU S.E. CACERES-I v3.0</v>
          </cell>
          <cell r="H3609" t="str">
            <v>IND</v>
          </cell>
          <cell r="I3609"/>
          <cell r="J3609">
            <v>17.5</v>
          </cell>
          <cell r="K3609">
            <v>17.850000000000001</v>
          </cell>
          <cell r="L3609">
            <v>-0.35000000000000142</v>
          </cell>
          <cell r="M3609">
            <v>1.02</v>
          </cell>
          <cell r="N3609" t="str">
            <v>-</v>
          </cell>
          <cell r="O3609" t="str">
            <v>-</v>
          </cell>
          <cell r="P3609" t="str">
            <v>EMM</v>
          </cell>
          <cell r="Q3609" t="str">
            <v>-</v>
          </cell>
          <cell r="R3609" t="str">
            <v>-</v>
          </cell>
          <cell r="S3609" t="str">
            <v>-</v>
          </cell>
          <cell r="T3609" t="str">
            <v>-</v>
          </cell>
          <cell r="U3609">
            <v>43915</v>
          </cell>
          <cell r="V3609">
            <v>44012</v>
          </cell>
          <cell r="W3609">
            <v>44012</v>
          </cell>
          <cell r="X3609">
            <v>95</v>
          </cell>
          <cell r="Y3609">
            <v>44152</v>
          </cell>
          <cell r="Z3609">
            <v>137</v>
          </cell>
        </row>
        <row r="3610">
          <cell r="C3610">
            <v>5666</v>
          </cell>
          <cell r="D3610" t="str">
            <v>SITEL</v>
          </cell>
          <cell r="E3610">
            <v>2020</v>
          </cell>
          <cell r="F3610" t="str">
            <v>TA</v>
          </cell>
          <cell r="G3610" t="str">
            <v>5 x Modulo NOXON WR+ (230Vac) v1.1</v>
          </cell>
          <cell r="H3610" t="str">
            <v>OF5504</v>
          </cell>
          <cell r="I3610"/>
          <cell r="J3610">
            <v>4</v>
          </cell>
          <cell r="K3610">
            <v>1.88</v>
          </cell>
          <cell r="L3610">
            <v>2.12</v>
          </cell>
          <cell r="M3610">
            <v>0.47</v>
          </cell>
          <cell r="N3610" t="str">
            <v>-</v>
          </cell>
          <cell r="O3610" t="str">
            <v>-</v>
          </cell>
          <cell r="P3610" t="str">
            <v>EMM</v>
          </cell>
          <cell r="Q3610" t="str">
            <v>-</v>
          </cell>
          <cell r="R3610" t="str">
            <v>-</v>
          </cell>
          <cell r="S3610" t="str">
            <v>-</v>
          </cell>
          <cell r="T3610" t="str">
            <v>-</v>
          </cell>
          <cell r="U3610">
            <v>43929</v>
          </cell>
          <cell r="V3610">
            <v>43966</v>
          </cell>
          <cell r="W3610">
            <v>43966</v>
          </cell>
          <cell r="X3610">
            <v>37</v>
          </cell>
          <cell r="Y3610">
            <v>43966</v>
          </cell>
          <cell r="Z3610">
            <v>0</v>
          </cell>
        </row>
        <row r="3611">
          <cell r="C3611">
            <v>5667</v>
          </cell>
          <cell r="D3611" t="str">
            <v>INPPOZ</v>
          </cell>
          <cell r="E3611">
            <v>2020</v>
          </cell>
          <cell r="F3611" t="str">
            <v>TA</v>
          </cell>
          <cell r="G3611" t="str">
            <v>RTU C.S. VILLAFATIGAS v2.0</v>
          </cell>
          <cell r="H3611" t="str">
            <v>PPAL</v>
          </cell>
          <cell r="I3611"/>
          <cell r="J3611">
            <v>3.5</v>
          </cell>
          <cell r="K3611">
            <v>3.33</v>
          </cell>
          <cell r="L3611">
            <v>0.16999999999999993</v>
          </cell>
          <cell r="M3611">
            <v>0.9514285714285714</v>
          </cell>
          <cell r="N3611" t="str">
            <v>-</v>
          </cell>
          <cell r="O3611" t="str">
            <v>-</v>
          </cell>
          <cell r="P3611" t="str">
            <v>-</v>
          </cell>
          <cell r="Q3611" t="str">
            <v>JMG</v>
          </cell>
          <cell r="R3611" t="str">
            <v>-</v>
          </cell>
          <cell r="S3611" t="str">
            <v>-</v>
          </cell>
          <cell r="T3611" t="str">
            <v>-</v>
          </cell>
          <cell r="U3611">
            <v>43915</v>
          </cell>
          <cell r="V3611">
            <v>43951</v>
          </cell>
          <cell r="W3611">
            <v>43951</v>
          </cell>
          <cell r="X3611">
            <v>35</v>
          </cell>
          <cell r="Y3611">
            <v>43951</v>
          </cell>
          <cell r="Z3611">
            <v>0</v>
          </cell>
        </row>
        <row r="3612">
          <cell r="C3612">
            <v>5668</v>
          </cell>
          <cell r="D3612" t="str">
            <v>SITEL</v>
          </cell>
          <cell r="E3612">
            <v>2020</v>
          </cell>
          <cell r="F3612" t="str">
            <v>TA</v>
          </cell>
          <cell r="G3612" t="str">
            <v>1 x Manguera COM CAP32(RJ45) - MOXA nPort-5110</v>
          </cell>
          <cell r="H3612" t="str">
            <v>OF5667</v>
          </cell>
          <cell r="I3612"/>
          <cell r="J3612">
            <v>0.33</v>
          </cell>
          <cell r="K3612">
            <v>0.41000000000000003</v>
          </cell>
          <cell r="L3612">
            <v>-8.0000000000000016E-2</v>
          </cell>
          <cell r="M3612">
            <v>1.2424242424242424</v>
          </cell>
          <cell r="N3612" t="str">
            <v>-</v>
          </cell>
          <cell r="O3612" t="str">
            <v>-</v>
          </cell>
          <cell r="P3612" t="str">
            <v>EMM</v>
          </cell>
          <cell r="Q3612" t="str">
            <v>-</v>
          </cell>
          <cell r="R3612" t="str">
            <v>-</v>
          </cell>
          <cell r="S3612" t="str">
            <v>-</v>
          </cell>
          <cell r="T3612" t="str">
            <v>-</v>
          </cell>
          <cell r="U3612">
            <v>43915</v>
          </cell>
          <cell r="V3612">
            <v>43951</v>
          </cell>
          <cell r="W3612">
            <v>43951</v>
          </cell>
          <cell r="X3612">
            <v>35</v>
          </cell>
          <cell r="Y3612">
            <v>43937</v>
          </cell>
          <cell r="Z3612">
            <v>-14</v>
          </cell>
        </row>
        <row r="3613">
          <cell r="C3613">
            <v>5669</v>
          </cell>
          <cell r="D3613" t="str">
            <v>EOSPIT</v>
          </cell>
          <cell r="E3613">
            <v>2020</v>
          </cell>
          <cell r="F3613" t="str">
            <v>OB</v>
          </cell>
          <cell r="G3613" t="str">
            <v>Cto.Mnto. CC SCADA TEDIS.Net EOSA-PITARCH 2.020 - 2.021</v>
          </cell>
          <cell r="H3613" t="str">
            <v>IND</v>
          </cell>
          <cell r="I3613"/>
          <cell r="J3613">
            <v>24</v>
          </cell>
          <cell r="K3613">
            <v>0</v>
          </cell>
          <cell r="L3613">
            <v>24</v>
          </cell>
          <cell r="M3613">
            <v>0</v>
          </cell>
          <cell r="N3613" t="str">
            <v>-</v>
          </cell>
          <cell r="O3613" t="str">
            <v>-</v>
          </cell>
          <cell r="P3613" t="str">
            <v>-</v>
          </cell>
          <cell r="Q3613" t="str">
            <v>-</v>
          </cell>
          <cell r="R3613" t="str">
            <v>EDC</v>
          </cell>
          <cell r="S3613" t="str">
            <v>-</v>
          </cell>
          <cell r="T3613" t="str">
            <v>-</v>
          </cell>
          <cell r="U3613">
            <v>43922</v>
          </cell>
          <cell r="V3613">
            <v>44286</v>
          </cell>
          <cell r="W3613">
            <v>44286</v>
          </cell>
          <cell r="X3613">
            <v>360</v>
          </cell>
          <cell r="Y3613"/>
          <cell r="Z3613" t="str">
            <v/>
          </cell>
        </row>
        <row r="3614">
          <cell r="C3614">
            <v>5670</v>
          </cell>
          <cell r="D3614" t="str">
            <v>BASENE</v>
          </cell>
          <cell r="E3614">
            <v>2020</v>
          </cell>
          <cell r="F3614" t="str">
            <v>TA</v>
          </cell>
          <cell r="G3614" t="str">
            <v>Inst. i PEM RTU C.T. NAVATA v1.0</v>
          </cell>
          <cell r="H3614" t="str">
            <v>IND</v>
          </cell>
          <cell r="I3614"/>
          <cell r="J3614">
            <v>13</v>
          </cell>
          <cell r="K3614">
            <v>7.17</v>
          </cell>
          <cell r="L3614">
            <v>5.83</v>
          </cell>
          <cell r="M3614">
            <v>0.55153846153846153</v>
          </cell>
          <cell r="N3614" t="str">
            <v>-</v>
          </cell>
          <cell r="O3614" t="str">
            <v>-</v>
          </cell>
          <cell r="P3614" t="str">
            <v>-</v>
          </cell>
          <cell r="Q3614" t="str">
            <v>JMG</v>
          </cell>
          <cell r="R3614" t="str">
            <v>-</v>
          </cell>
          <cell r="S3614" t="str">
            <v>-</v>
          </cell>
          <cell r="T3614" t="str">
            <v>-</v>
          </cell>
          <cell r="U3614">
            <v>43920</v>
          </cell>
          <cell r="V3614">
            <v>44196</v>
          </cell>
          <cell r="W3614">
            <v>44196</v>
          </cell>
          <cell r="X3614">
            <v>270</v>
          </cell>
          <cell r="Y3614">
            <v>44092</v>
          </cell>
          <cell r="Z3614">
            <v>-102</v>
          </cell>
        </row>
        <row r="3615">
          <cell r="C3615">
            <v>5671</v>
          </cell>
          <cell r="D3615" t="str">
            <v>ELEBER</v>
          </cell>
          <cell r="E3615">
            <v>2020</v>
          </cell>
          <cell r="F3615" t="str">
            <v>TA</v>
          </cell>
          <cell r="G3615" t="str">
            <v>2 x Manguera COM Modem FSK - GM340</v>
          </cell>
          <cell r="H3615" t="str">
            <v>IND</v>
          </cell>
          <cell r="I3615"/>
          <cell r="J3615">
            <v>1</v>
          </cell>
          <cell r="K3615">
            <v>0.83</v>
          </cell>
          <cell r="L3615">
            <v>0.17000000000000004</v>
          </cell>
          <cell r="M3615">
            <v>0.83</v>
          </cell>
          <cell r="N3615" t="str">
            <v>-</v>
          </cell>
          <cell r="O3615" t="str">
            <v>-</v>
          </cell>
          <cell r="P3615" t="str">
            <v>EMM</v>
          </cell>
          <cell r="Q3615" t="str">
            <v>-</v>
          </cell>
          <cell r="R3615" t="str">
            <v>-</v>
          </cell>
          <cell r="S3615" t="str">
            <v>-</v>
          </cell>
          <cell r="T3615" t="str">
            <v>-</v>
          </cell>
          <cell r="U3615">
            <v>43936</v>
          </cell>
          <cell r="V3615">
            <v>43936</v>
          </cell>
          <cell r="W3615">
            <v>43936</v>
          </cell>
          <cell r="X3615">
            <v>0</v>
          </cell>
          <cell r="Y3615">
            <v>43936</v>
          </cell>
          <cell r="Z3615">
            <v>0</v>
          </cell>
        </row>
        <row r="3616">
          <cell r="C3616">
            <v>5672</v>
          </cell>
          <cell r="D3616" t="str">
            <v>EOSPIT</v>
          </cell>
          <cell r="E3616">
            <v>2020</v>
          </cell>
          <cell r="F3616" t="str">
            <v>TA</v>
          </cell>
          <cell r="G3616" t="str">
            <v>5 x RTU CAP32-48 (Reciclados de CAP32-125)</v>
          </cell>
          <cell r="H3616" t="str">
            <v>OF5643</v>
          </cell>
          <cell r="I3616"/>
          <cell r="J3616">
            <v>8</v>
          </cell>
          <cell r="K3616">
            <v>7.25</v>
          </cell>
          <cell r="L3616">
            <v>0.75</v>
          </cell>
          <cell r="M3616">
            <v>0.90625</v>
          </cell>
          <cell r="N3616" t="str">
            <v>-</v>
          </cell>
          <cell r="O3616" t="str">
            <v>-</v>
          </cell>
          <cell r="P3616" t="str">
            <v>EMM</v>
          </cell>
          <cell r="Q3616" t="str">
            <v>-</v>
          </cell>
          <cell r="R3616" t="str">
            <v>-</v>
          </cell>
          <cell r="S3616" t="str">
            <v>-</v>
          </cell>
          <cell r="T3616" t="str">
            <v>-</v>
          </cell>
          <cell r="U3616">
            <v>43936</v>
          </cell>
          <cell r="V3616">
            <v>43941</v>
          </cell>
          <cell r="W3616">
            <v>43941</v>
          </cell>
          <cell r="X3616">
            <v>5</v>
          </cell>
          <cell r="Y3616">
            <v>43944</v>
          </cell>
          <cell r="Z3616">
            <v>3</v>
          </cell>
        </row>
        <row r="3617">
          <cell r="C3617">
            <v>5673</v>
          </cell>
          <cell r="D3617" t="str">
            <v>ELEARD</v>
          </cell>
          <cell r="E3617">
            <v>2020</v>
          </cell>
          <cell r="F3617" t="str">
            <v>TA</v>
          </cell>
          <cell r="G3617" t="str">
            <v>Reparacio RTU S.E. ARDALES v2.0</v>
          </cell>
          <cell r="H3617" t="str">
            <v>IND</v>
          </cell>
          <cell r="I3617"/>
          <cell r="J3617">
            <v>4</v>
          </cell>
          <cell r="K3617">
            <v>2.5</v>
          </cell>
          <cell r="L3617">
            <v>1.5</v>
          </cell>
          <cell r="M3617">
            <v>0.625</v>
          </cell>
          <cell r="N3617" t="str">
            <v>-</v>
          </cell>
          <cell r="O3617" t="str">
            <v>-</v>
          </cell>
          <cell r="P3617" t="str">
            <v>-</v>
          </cell>
          <cell r="Q3617" t="str">
            <v>JMG</v>
          </cell>
          <cell r="R3617" t="str">
            <v>-</v>
          </cell>
          <cell r="S3617" t="str">
            <v>-</v>
          </cell>
          <cell r="T3617" t="str">
            <v>-</v>
          </cell>
          <cell r="U3617">
            <v>43929</v>
          </cell>
          <cell r="V3617">
            <v>43945</v>
          </cell>
          <cell r="W3617">
            <v>43945</v>
          </cell>
          <cell r="X3617">
            <v>16</v>
          </cell>
          <cell r="Y3617">
            <v>43934</v>
          </cell>
          <cell r="Z3617">
            <v>-11</v>
          </cell>
        </row>
        <row r="3618">
          <cell r="C3618">
            <v>5674</v>
          </cell>
          <cell r="D3618" t="str">
            <v>INPPOZ</v>
          </cell>
          <cell r="E3618">
            <v>2020</v>
          </cell>
          <cell r="F3618" t="str">
            <v>TA</v>
          </cell>
          <cell r="G3618" t="str">
            <v>1 x Latiguillo Cable Coaxial RG-213U (32mts)</v>
          </cell>
          <cell r="H3618" t="str">
            <v>IND</v>
          </cell>
          <cell r="I3618"/>
          <cell r="J3618">
            <v>1.75</v>
          </cell>
          <cell r="K3618">
            <v>0.66999999999999993</v>
          </cell>
          <cell r="L3618">
            <v>1.08</v>
          </cell>
          <cell r="M3618">
            <v>0.38285714285714284</v>
          </cell>
          <cell r="N3618" t="str">
            <v>-</v>
          </cell>
          <cell r="O3618" t="str">
            <v>-</v>
          </cell>
          <cell r="P3618" t="str">
            <v>EMM</v>
          </cell>
          <cell r="Q3618" t="str">
            <v>-</v>
          </cell>
          <cell r="R3618" t="str">
            <v>-</v>
          </cell>
          <cell r="S3618" t="str">
            <v>-</v>
          </cell>
          <cell r="T3618" t="str">
            <v>-</v>
          </cell>
          <cell r="U3618">
            <v>43941</v>
          </cell>
          <cell r="V3618">
            <v>43945</v>
          </cell>
          <cell r="W3618">
            <v>43945</v>
          </cell>
          <cell r="X3618">
            <v>4</v>
          </cell>
          <cell r="Y3618">
            <v>43943</v>
          </cell>
          <cell r="Z3618">
            <v>-2</v>
          </cell>
        </row>
        <row r="3619">
          <cell r="C3619">
            <v>5675</v>
          </cell>
          <cell r="D3619" t="str">
            <v>EAECEU</v>
          </cell>
          <cell r="E3619">
            <v>2020</v>
          </cell>
          <cell r="F3619" t="str">
            <v>OB</v>
          </cell>
          <cell r="G3619" t="str">
            <v>Cto. Mnto. CSSat CEUTA 2.020</v>
          </cell>
          <cell r="H3619" t="str">
            <v>IND</v>
          </cell>
          <cell r="I3619"/>
          <cell r="J3619">
            <v>120</v>
          </cell>
          <cell r="K3619">
            <v>0</v>
          </cell>
          <cell r="L3619">
            <v>120</v>
          </cell>
          <cell r="M3619">
            <v>0</v>
          </cell>
          <cell r="N3619" t="str">
            <v>-</v>
          </cell>
          <cell r="O3619" t="str">
            <v>-</v>
          </cell>
          <cell r="P3619" t="str">
            <v>-</v>
          </cell>
          <cell r="Q3619" t="str">
            <v>TRS</v>
          </cell>
          <cell r="R3619" t="str">
            <v>-</v>
          </cell>
          <cell r="S3619" t="str">
            <v>-</v>
          </cell>
          <cell r="T3619" t="str">
            <v>-</v>
          </cell>
          <cell r="U3619">
            <v>43831</v>
          </cell>
          <cell r="V3619">
            <v>44196</v>
          </cell>
          <cell r="W3619">
            <v>44196</v>
          </cell>
          <cell r="X3619">
            <v>360</v>
          </cell>
          <cell r="Y3619"/>
          <cell r="Z3619" t="str">
            <v/>
          </cell>
        </row>
        <row r="3620">
          <cell r="C3620">
            <v>5676</v>
          </cell>
          <cell r="D3620" t="str">
            <v>TODESE</v>
          </cell>
          <cell r="E3620">
            <v>2020</v>
          </cell>
          <cell r="F3620" t="str">
            <v>OB</v>
          </cell>
          <cell r="G3620" t="str">
            <v>Cte. Mnt. CSSat TORRES DE SEGRE 2.020</v>
          </cell>
          <cell r="H3620" t="str">
            <v>IND</v>
          </cell>
          <cell r="I3620"/>
          <cell r="J3620">
            <v>48</v>
          </cell>
          <cell r="K3620">
            <v>0</v>
          </cell>
          <cell r="L3620">
            <v>48</v>
          </cell>
          <cell r="M3620">
            <v>0</v>
          </cell>
          <cell r="N3620" t="str">
            <v>-</v>
          </cell>
          <cell r="O3620" t="str">
            <v>-</v>
          </cell>
          <cell r="P3620" t="str">
            <v>-</v>
          </cell>
          <cell r="Q3620" t="str">
            <v>TRS</v>
          </cell>
          <cell r="R3620" t="str">
            <v>-</v>
          </cell>
          <cell r="S3620" t="str">
            <v>-</v>
          </cell>
          <cell r="T3620" t="str">
            <v>-</v>
          </cell>
          <cell r="U3620">
            <v>43831</v>
          </cell>
          <cell r="V3620">
            <v>44196</v>
          </cell>
          <cell r="W3620">
            <v>44196</v>
          </cell>
          <cell r="X3620">
            <v>360</v>
          </cell>
          <cell r="Y3620"/>
          <cell r="Z3620" t="str">
            <v/>
          </cell>
        </row>
        <row r="3621">
          <cell r="C3621">
            <v>5677</v>
          </cell>
          <cell r="D3621" t="str">
            <v>ELEALB</v>
          </cell>
          <cell r="E3621">
            <v>2020</v>
          </cell>
          <cell r="F3621" t="str">
            <v>OB</v>
          </cell>
          <cell r="G3621" t="str">
            <v>Cte. Mnt. CSSat ALBATARREC 2.020</v>
          </cell>
          <cell r="H3621" t="str">
            <v>IND</v>
          </cell>
          <cell r="I3621"/>
          <cell r="J3621">
            <v>48</v>
          </cell>
          <cell r="K3621">
            <v>0</v>
          </cell>
          <cell r="L3621">
            <v>48</v>
          </cell>
          <cell r="M3621">
            <v>0</v>
          </cell>
          <cell r="N3621" t="str">
            <v>-</v>
          </cell>
          <cell r="O3621" t="str">
            <v>-</v>
          </cell>
          <cell r="P3621" t="str">
            <v>-</v>
          </cell>
          <cell r="Q3621" t="str">
            <v>TRS</v>
          </cell>
          <cell r="R3621" t="str">
            <v>-</v>
          </cell>
          <cell r="S3621" t="str">
            <v>-</v>
          </cell>
          <cell r="T3621" t="str">
            <v>-</v>
          </cell>
          <cell r="U3621">
            <v>43831</v>
          </cell>
          <cell r="V3621">
            <v>44196</v>
          </cell>
          <cell r="W3621">
            <v>44196</v>
          </cell>
          <cell r="X3621">
            <v>360</v>
          </cell>
          <cell r="Y3621"/>
          <cell r="Z3621" t="str">
            <v/>
          </cell>
        </row>
        <row r="3622">
          <cell r="C3622">
            <v>5678</v>
          </cell>
          <cell r="D3622" t="str">
            <v>ELESUD</v>
          </cell>
          <cell r="E3622">
            <v>2020</v>
          </cell>
          <cell r="F3622" t="str">
            <v>OB</v>
          </cell>
          <cell r="G3622" t="str">
            <v>Cte. Mnt. CSSat SUDANELL 2.020</v>
          </cell>
          <cell r="H3622" t="str">
            <v>IND</v>
          </cell>
          <cell r="I3622"/>
          <cell r="J3622">
            <v>48</v>
          </cell>
          <cell r="K3622">
            <v>0</v>
          </cell>
          <cell r="L3622">
            <v>48</v>
          </cell>
          <cell r="M3622">
            <v>0</v>
          </cell>
          <cell r="N3622" t="str">
            <v>-</v>
          </cell>
          <cell r="O3622" t="str">
            <v>-</v>
          </cell>
          <cell r="P3622" t="str">
            <v>-</v>
          </cell>
          <cell r="Q3622" t="str">
            <v>TRS</v>
          </cell>
          <cell r="R3622" t="str">
            <v>-</v>
          </cell>
          <cell r="S3622" t="str">
            <v>-</v>
          </cell>
          <cell r="T3622" t="str">
            <v>-</v>
          </cell>
          <cell r="U3622">
            <v>43831</v>
          </cell>
          <cell r="V3622">
            <v>44196</v>
          </cell>
          <cell r="W3622">
            <v>44196</v>
          </cell>
          <cell r="X3622">
            <v>360</v>
          </cell>
          <cell r="Y3622"/>
          <cell r="Z3622" t="str">
            <v/>
          </cell>
        </row>
        <row r="3623">
          <cell r="C3623">
            <v>5679</v>
          </cell>
          <cell r="D3623" t="str">
            <v>SUMTAR</v>
          </cell>
          <cell r="E3623">
            <v>2020</v>
          </cell>
          <cell r="F3623" t="str">
            <v>OB</v>
          </cell>
          <cell r="G3623" t="str">
            <v>Cte. Mnt. CSSat TARRASENSES 2.020</v>
          </cell>
          <cell r="H3623" t="str">
            <v>IND</v>
          </cell>
          <cell r="I3623"/>
          <cell r="J3623">
            <v>48</v>
          </cell>
          <cell r="K3623">
            <v>0</v>
          </cell>
          <cell r="L3623">
            <v>48</v>
          </cell>
          <cell r="M3623">
            <v>0</v>
          </cell>
          <cell r="N3623" t="str">
            <v>-</v>
          </cell>
          <cell r="O3623" t="str">
            <v>-</v>
          </cell>
          <cell r="P3623" t="str">
            <v>-</v>
          </cell>
          <cell r="Q3623" t="str">
            <v>TRS</v>
          </cell>
          <cell r="R3623" t="str">
            <v>-</v>
          </cell>
          <cell r="S3623" t="str">
            <v>-</v>
          </cell>
          <cell r="T3623" t="str">
            <v>-</v>
          </cell>
          <cell r="U3623">
            <v>43831</v>
          </cell>
          <cell r="V3623">
            <v>44196</v>
          </cell>
          <cell r="W3623">
            <v>44196</v>
          </cell>
          <cell r="X3623">
            <v>360</v>
          </cell>
          <cell r="Y3623"/>
          <cell r="Z3623" t="str">
            <v/>
          </cell>
        </row>
        <row r="3624">
          <cell r="C3624"/>
          <cell r="D3624"/>
          <cell r="E3624"/>
          <cell r="F3624"/>
          <cell r="G3624"/>
          <cell r="H3624"/>
          <cell r="I3624"/>
          <cell r="J3624">
            <v>648.57999999999993</v>
          </cell>
          <cell r="K3624">
            <v>113.37799999999999</v>
          </cell>
          <cell r="L3624">
            <v>535.202</v>
          </cell>
          <cell r="M3624"/>
          <cell r="N3624"/>
          <cell r="O3624"/>
          <cell r="P3624"/>
          <cell r="Q3624"/>
          <cell r="R3624"/>
          <cell r="S3624"/>
          <cell r="T3624"/>
          <cell r="U3624"/>
          <cell r="V3624"/>
          <cell r="W3624"/>
          <cell r="X3624"/>
          <cell r="Y3624"/>
          <cell r="Z3624">
            <v>256</v>
          </cell>
        </row>
        <row r="3625">
          <cell r="C3625"/>
          <cell r="D3625"/>
          <cell r="E3625"/>
          <cell r="F3625"/>
          <cell r="G3625"/>
          <cell r="H3625"/>
          <cell r="I3625"/>
          <cell r="J3625"/>
          <cell r="K3625"/>
          <cell r="L3625"/>
          <cell r="M3625"/>
          <cell r="N3625"/>
          <cell r="O3625"/>
          <cell r="P3625"/>
          <cell r="Q3625"/>
          <cell r="R3625"/>
          <cell r="S3625"/>
          <cell r="T3625"/>
          <cell r="U3625"/>
          <cell r="V3625"/>
          <cell r="W3625"/>
          <cell r="X3625"/>
          <cell r="Y3625"/>
          <cell r="Z3625"/>
        </row>
        <row r="3626">
          <cell r="D3626"/>
          <cell r="E3626"/>
          <cell r="F3626"/>
          <cell r="G3626"/>
          <cell r="H3626"/>
          <cell r="I3626"/>
          <cell r="J3626"/>
          <cell r="K3626"/>
          <cell r="M3626"/>
          <cell r="N3626"/>
          <cell r="O3626"/>
          <cell r="P3626"/>
          <cell r="Q3626"/>
          <cell r="R3626"/>
          <cell r="S3626"/>
          <cell r="T3626"/>
          <cell r="U3626"/>
          <cell r="V3626"/>
          <cell r="W3626"/>
          <cell r="X3626"/>
          <cell r="Y3626"/>
          <cell r="Z3626"/>
        </row>
        <row r="3627">
          <cell r="D3627"/>
          <cell r="E3627"/>
          <cell r="F3627"/>
          <cell r="G3627"/>
          <cell r="H3627"/>
          <cell r="I3627"/>
          <cell r="J3627"/>
          <cell r="K3627"/>
          <cell r="M3627"/>
          <cell r="N3627" t="str">
            <v>APROVISIONAMENTS</v>
          </cell>
          <cell r="O3627" t="str">
            <v>ADMINISTRACIO</v>
          </cell>
          <cell r="P3627" t="str">
            <v>OPERACIONS</v>
          </cell>
          <cell r="Q3627" t="str">
            <v>IMPLEMENTACIO</v>
          </cell>
          <cell r="R3627" t="str">
            <v>DESENVOLUPAMENT</v>
          </cell>
          <cell r="S3627" t="str">
            <v>COMERCIAL</v>
          </cell>
          <cell r="T3627" t="str">
            <v>CONSUL.TELCOMUNIC.</v>
          </cell>
          <cell r="U3627"/>
          <cell r="V3627"/>
          <cell r="W3627"/>
          <cell r="X3627"/>
          <cell r="Y3627"/>
          <cell r="Z3627"/>
        </row>
        <row r="3628">
          <cell r="M3628"/>
          <cell r="N3628"/>
          <cell r="O3628"/>
          <cell r="P3628"/>
          <cell r="Q3628"/>
          <cell r="R3628"/>
          <cell r="S3628"/>
          <cell r="T3628"/>
          <cell r="U3628"/>
          <cell r="V3628"/>
          <cell r="W3628"/>
          <cell r="X3628"/>
          <cell r="Y3628"/>
          <cell r="Z3628"/>
        </row>
        <row r="3629">
          <cell r="M3629"/>
          <cell r="N3629"/>
          <cell r="O3629"/>
          <cell r="P3629"/>
          <cell r="Q3629"/>
          <cell r="R3629"/>
          <cell r="S3629"/>
          <cell r="T3629"/>
          <cell r="U3629"/>
          <cell r="V3629"/>
          <cell r="W3629"/>
          <cell r="X3629"/>
          <cell r="Y3629"/>
          <cell r="Z3629"/>
        </row>
        <row r="3630">
          <cell r="M3630"/>
          <cell r="N3630"/>
          <cell r="O3630"/>
          <cell r="P3630"/>
          <cell r="Q3630"/>
          <cell r="R3630"/>
          <cell r="S3630"/>
          <cell r="T3630"/>
          <cell r="U3630"/>
          <cell r="V3630"/>
          <cell r="W3630"/>
          <cell r="X3630"/>
          <cell r="Y3630"/>
          <cell r="Z3630"/>
        </row>
        <row r="3631">
          <cell r="E3631"/>
          <cell r="F3631"/>
          <cell r="G3631"/>
          <cell r="H3631"/>
          <cell r="I3631"/>
          <cell r="J3631"/>
          <cell r="K3631"/>
          <cell r="L3631"/>
          <cell r="M3631"/>
          <cell r="N3631"/>
          <cell r="O3631"/>
          <cell r="P3631"/>
          <cell r="Q3631"/>
          <cell r="R3631"/>
          <cell r="S3631"/>
          <cell r="T3631"/>
          <cell r="U3631"/>
          <cell r="V3631"/>
          <cell r="W3631"/>
          <cell r="X3631"/>
          <cell r="Y3631"/>
          <cell r="Z3631"/>
        </row>
        <row r="3632">
          <cell r="E3632" t="str">
            <v>Projectes (EXTERNS) en curs 2.019</v>
          </cell>
          <cell r="F3632"/>
          <cell r="G3632"/>
          <cell r="H3632"/>
          <cell r="I3632"/>
          <cell r="J3632"/>
          <cell r="K3632"/>
          <cell r="L3632"/>
          <cell r="M3632"/>
          <cell r="N3632"/>
          <cell r="O3632"/>
          <cell r="P3632"/>
          <cell r="Q3632"/>
          <cell r="R3632"/>
          <cell r="S3632"/>
          <cell r="T3632"/>
          <cell r="U3632"/>
          <cell r="V3632"/>
          <cell r="W3632"/>
          <cell r="X3632"/>
          <cell r="Y3632"/>
          <cell r="Z3632"/>
        </row>
        <row r="3633">
          <cell r="M3633"/>
          <cell r="N3633"/>
          <cell r="O3633"/>
          <cell r="P3633"/>
          <cell r="Q3633"/>
          <cell r="R3633"/>
          <cell r="S3633"/>
          <cell r="T3633"/>
          <cell r="U3633"/>
          <cell r="V3633"/>
          <cell r="W3633"/>
          <cell r="X3633"/>
          <cell r="Y3633"/>
          <cell r="Z3633"/>
        </row>
        <row r="3634">
          <cell r="C3634"/>
          <cell r="D3634"/>
          <cell r="E3634"/>
          <cell r="F3634"/>
          <cell r="G3634"/>
          <cell r="H3634"/>
          <cell r="I3634"/>
          <cell r="J3634"/>
          <cell r="K3634"/>
          <cell r="L3634"/>
          <cell r="M3634"/>
          <cell r="N3634"/>
          <cell r="O3634"/>
          <cell r="P3634"/>
          <cell r="Q3634"/>
          <cell r="R3634"/>
          <cell r="S3634"/>
          <cell r="T3634"/>
          <cell r="U3634"/>
          <cell r="V3634"/>
          <cell r="W3634"/>
          <cell r="X3634"/>
          <cell r="Y3634"/>
          <cell r="Z3634"/>
        </row>
        <row r="3635">
          <cell r="C3635" t="str">
            <v>OF</v>
          </cell>
          <cell r="D3635" t="str">
            <v>CLIENT</v>
          </cell>
          <cell r="E3635" t="str">
            <v>ANY</v>
          </cell>
          <cell r="F3635" t="str">
            <v>STATUS</v>
          </cell>
          <cell r="G3635" t="str">
            <v>PROJECTE</v>
          </cell>
          <cell r="H3635" t="str">
            <v>TIPUS OF o DEPENDENCIA</v>
          </cell>
          <cell r="I3635"/>
          <cell r="J3635" t="str">
            <v>PREV</v>
          </cell>
          <cell r="K3635" t="str">
            <v>TOTAL</v>
          </cell>
          <cell r="L3635" t="str">
            <v>DESV</v>
          </cell>
          <cell r="M3635" t="str">
            <v>AVANÇ</v>
          </cell>
          <cell r="N3635" t="str">
            <v>DPT. IMPLICATS</v>
          </cell>
          <cell r="O3635"/>
          <cell r="P3635"/>
          <cell r="Q3635"/>
          <cell r="R3635"/>
          <cell r="S3635"/>
          <cell r="T3635"/>
          <cell r="U3635" t="str">
            <v>DATA</v>
          </cell>
          <cell r="V3635" t="str">
            <v>DATA</v>
          </cell>
          <cell r="W3635" t="str">
            <v>DATA</v>
          </cell>
          <cell r="X3635" t="str">
            <v>DURADA</v>
          </cell>
          <cell r="Y3635" t="str">
            <v>DATA</v>
          </cell>
          <cell r="Z3635" t="str">
            <v>DESVIAC.</v>
          </cell>
        </row>
        <row r="3636">
          <cell r="C3636"/>
          <cell r="D3636"/>
          <cell r="E3636"/>
          <cell r="F3636"/>
          <cell r="G3636"/>
          <cell r="H3636"/>
          <cell r="I3636"/>
          <cell r="J3636"/>
          <cell r="K3636" t="str">
            <v>REAL</v>
          </cell>
          <cell r="L3636"/>
          <cell r="M3636"/>
          <cell r="N3636"/>
          <cell r="O3636"/>
          <cell r="P3636"/>
          <cell r="Q3636"/>
          <cell r="R3636"/>
          <cell r="S3636"/>
          <cell r="T3636"/>
          <cell r="U3636" t="str">
            <v>INICI</v>
          </cell>
          <cell r="V3636" t="str">
            <v>ENTREGA</v>
          </cell>
          <cell r="W3636" t="str">
            <v>REVISADA</v>
          </cell>
          <cell r="X3636"/>
          <cell r="Y3636" t="str">
            <v>ACCEP.</v>
          </cell>
          <cell r="Z3636"/>
        </row>
        <row r="3637">
          <cell r="C3637"/>
          <cell r="D3637"/>
          <cell r="E3637"/>
          <cell r="F3637"/>
          <cell r="G3637"/>
          <cell r="H3637"/>
          <cell r="I3637"/>
          <cell r="J3637"/>
          <cell r="K3637"/>
          <cell r="L3637"/>
          <cell r="M3637"/>
          <cell r="N3637"/>
          <cell r="O3637"/>
          <cell r="P3637"/>
          <cell r="Q3637"/>
          <cell r="R3637"/>
          <cell r="S3637"/>
          <cell r="T3637"/>
          <cell r="U3637"/>
          <cell r="V3637"/>
          <cell r="W3637"/>
          <cell r="X3637"/>
          <cell r="Y3637"/>
          <cell r="Z3637"/>
        </row>
        <row r="3638">
          <cell r="C3638">
            <v>5680</v>
          </cell>
          <cell r="D3638" t="str">
            <v>ELECAR</v>
          </cell>
          <cell r="E3638">
            <v>2020</v>
          </cell>
          <cell r="F3638" t="str">
            <v>OB</v>
          </cell>
          <cell r="G3638" t="str">
            <v>Cte. Mnt. CSSat CARDENER 2.020</v>
          </cell>
          <cell r="H3638" t="str">
            <v>IND</v>
          </cell>
          <cell r="I3638"/>
          <cell r="J3638">
            <v>60</v>
          </cell>
          <cell r="K3638">
            <v>0</v>
          </cell>
          <cell r="L3638">
            <v>60</v>
          </cell>
          <cell r="M3638">
            <v>0</v>
          </cell>
          <cell r="N3638" t="str">
            <v>-</v>
          </cell>
          <cell r="O3638" t="str">
            <v>-</v>
          </cell>
          <cell r="P3638" t="str">
            <v>-</v>
          </cell>
          <cell r="Q3638" t="str">
            <v>TRS</v>
          </cell>
          <cell r="R3638" t="str">
            <v>-</v>
          </cell>
          <cell r="S3638" t="str">
            <v>-</v>
          </cell>
          <cell r="T3638" t="str">
            <v>-</v>
          </cell>
          <cell r="U3638">
            <v>43831</v>
          </cell>
          <cell r="V3638">
            <v>44196</v>
          </cell>
          <cell r="W3638">
            <v>44196</v>
          </cell>
          <cell r="X3638">
            <v>360</v>
          </cell>
          <cell r="Y3638"/>
          <cell r="Z3638" t="str">
            <v/>
          </cell>
        </row>
        <row r="3639">
          <cell r="C3639">
            <v>5681</v>
          </cell>
          <cell r="D3639" t="str">
            <v>EMSA</v>
          </cell>
          <cell r="E3639">
            <v>2020</v>
          </cell>
          <cell r="F3639" t="str">
            <v>OB</v>
          </cell>
          <cell r="G3639" t="str">
            <v>Cte. Mnt. SCADA TEDIS.Net EMSA 01/03/2020 - 28/02/2021</v>
          </cell>
          <cell r="H3639" t="str">
            <v>IND</v>
          </cell>
          <cell r="I3639"/>
          <cell r="J3639">
            <v>26</v>
          </cell>
          <cell r="K3639">
            <v>0</v>
          </cell>
          <cell r="L3639">
            <v>26</v>
          </cell>
          <cell r="M3639">
            <v>0</v>
          </cell>
          <cell r="N3639" t="str">
            <v>-</v>
          </cell>
          <cell r="O3639" t="str">
            <v>-</v>
          </cell>
          <cell r="P3639" t="str">
            <v>-</v>
          </cell>
          <cell r="Q3639" t="str">
            <v>JMG</v>
          </cell>
          <cell r="R3639" t="str">
            <v>-</v>
          </cell>
          <cell r="S3639" t="str">
            <v>-</v>
          </cell>
          <cell r="T3639" t="str">
            <v>-</v>
          </cell>
          <cell r="U3639">
            <v>43891</v>
          </cell>
          <cell r="V3639">
            <v>44255</v>
          </cell>
          <cell r="W3639">
            <v>44255</v>
          </cell>
          <cell r="X3639">
            <v>357</v>
          </cell>
          <cell r="Y3639"/>
          <cell r="Z3639" t="str">
            <v/>
          </cell>
        </row>
        <row r="3640">
          <cell r="C3640">
            <v>5682</v>
          </cell>
          <cell r="D3640" t="str">
            <v>SERRON</v>
          </cell>
          <cell r="E3640">
            <v>2020</v>
          </cell>
          <cell r="F3640" t="str">
            <v>TA</v>
          </cell>
          <cell r="G3640" t="str">
            <v>Inst. y PEM SW CSSat SERRANIA v13.0</v>
          </cell>
          <cell r="H3640" t="str">
            <v>IND</v>
          </cell>
          <cell r="I3640"/>
          <cell r="J3640">
            <v>3.5</v>
          </cell>
          <cell r="K3640">
            <v>3</v>
          </cell>
          <cell r="L3640">
            <v>0.5</v>
          </cell>
          <cell r="M3640">
            <v>0.8571428571428571</v>
          </cell>
          <cell r="N3640" t="str">
            <v>-</v>
          </cell>
          <cell r="O3640" t="str">
            <v>-</v>
          </cell>
          <cell r="P3640" t="str">
            <v>-</v>
          </cell>
          <cell r="Q3640" t="str">
            <v>TRS</v>
          </cell>
          <cell r="R3640" t="str">
            <v>-</v>
          </cell>
          <cell r="S3640" t="str">
            <v>-</v>
          </cell>
          <cell r="T3640" t="str">
            <v>-</v>
          </cell>
          <cell r="U3640">
            <v>43938</v>
          </cell>
          <cell r="V3640">
            <v>43945</v>
          </cell>
          <cell r="W3640">
            <v>43945</v>
          </cell>
          <cell r="X3640">
            <v>7</v>
          </cell>
          <cell r="Y3640">
            <v>43943</v>
          </cell>
          <cell r="Z3640">
            <v>-2</v>
          </cell>
        </row>
        <row r="3641">
          <cell r="C3641">
            <v>5683</v>
          </cell>
          <cell r="D3641" t="str">
            <v>HIJAGU</v>
          </cell>
          <cell r="E3641">
            <v>2020</v>
          </cell>
          <cell r="F3641" t="str">
            <v>TA</v>
          </cell>
          <cell r="G3641" t="str">
            <v>Re-Instal.lacio SW SCADA TEDIS H.J.GUILLEN v2.0</v>
          </cell>
          <cell r="H3641" t="str">
            <v>IND</v>
          </cell>
          <cell r="I3641"/>
          <cell r="J3641">
            <v>5.5</v>
          </cell>
          <cell r="K3641">
            <v>4.75</v>
          </cell>
          <cell r="L3641">
            <v>0.75</v>
          </cell>
          <cell r="M3641">
            <v>0.86363636363636365</v>
          </cell>
          <cell r="N3641" t="str">
            <v>-</v>
          </cell>
          <cell r="O3641" t="str">
            <v>-</v>
          </cell>
          <cell r="P3641" t="str">
            <v>-</v>
          </cell>
          <cell r="Q3641" t="str">
            <v>TRS</v>
          </cell>
          <cell r="R3641" t="str">
            <v>-</v>
          </cell>
          <cell r="S3641" t="str">
            <v>-</v>
          </cell>
          <cell r="T3641" t="str">
            <v>-</v>
          </cell>
          <cell r="U3641">
            <v>43942</v>
          </cell>
          <cell r="V3641">
            <v>43951</v>
          </cell>
          <cell r="W3641">
            <v>43951</v>
          </cell>
          <cell r="X3641">
            <v>9</v>
          </cell>
          <cell r="Y3641">
            <v>44025</v>
          </cell>
          <cell r="Z3641">
            <v>73</v>
          </cell>
        </row>
        <row r="3642">
          <cell r="C3642">
            <v>5684</v>
          </cell>
          <cell r="D3642" t="str">
            <v>SITEL</v>
          </cell>
          <cell r="E3642">
            <v>2020</v>
          </cell>
          <cell r="F3642" t="str">
            <v>TA</v>
          </cell>
          <cell r="G3642" t="str">
            <v>1 x Mang.COM. CAP-32/PRX -GPRS</v>
          </cell>
          <cell r="H3642" t="str">
            <v>OF5670</v>
          </cell>
          <cell r="I3642"/>
          <cell r="J3642">
            <v>0.3</v>
          </cell>
          <cell r="K3642">
            <v>0.5</v>
          </cell>
          <cell r="L3642">
            <v>-0.2</v>
          </cell>
          <cell r="M3642">
            <v>1.6666666666666667</v>
          </cell>
          <cell r="N3642" t="str">
            <v>-</v>
          </cell>
          <cell r="O3642" t="str">
            <v>-</v>
          </cell>
          <cell r="P3642" t="str">
            <v>EMM</v>
          </cell>
          <cell r="Q3642" t="str">
            <v>-</v>
          </cell>
          <cell r="R3642" t="str">
            <v>-</v>
          </cell>
          <cell r="S3642" t="str">
            <v>-</v>
          </cell>
          <cell r="T3642" t="str">
            <v>-</v>
          </cell>
          <cell r="U3642">
            <v>43948</v>
          </cell>
          <cell r="V3642">
            <v>43948</v>
          </cell>
          <cell r="W3642">
            <v>43948</v>
          </cell>
          <cell r="X3642">
            <v>0</v>
          </cell>
          <cell r="Y3642">
            <v>43948</v>
          </cell>
          <cell r="Z3642">
            <v>0</v>
          </cell>
        </row>
        <row r="3643">
          <cell r="C3643">
            <v>5685</v>
          </cell>
          <cell r="D3643" t="str">
            <v>MOELCU</v>
          </cell>
          <cell r="E3643">
            <v>2020</v>
          </cell>
          <cell r="F3643" t="str">
            <v>TA</v>
          </cell>
          <cell r="G3643" t="str">
            <v>RTU IAT JATAR v1.1</v>
          </cell>
          <cell r="H3643" t="str">
            <v>IND</v>
          </cell>
          <cell r="I3643"/>
          <cell r="J3643">
            <v>2</v>
          </cell>
          <cell r="K3643">
            <v>5</v>
          </cell>
          <cell r="L3643">
            <v>-3</v>
          </cell>
          <cell r="M3643">
            <v>2.5</v>
          </cell>
          <cell r="N3643" t="str">
            <v>-</v>
          </cell>
          <cell r="O3643" t="str">
            <v>-</v>
          </cell>
          <cell r="P3643" t="str">
            <v>-</v>
          </cell>
          <cell r="Q3643" t="str">
            <v>JMG</v>
          </cell>
          <cell r="R3643" t="str">
            <v>-</v>
          </cell>
          <cell r="S3643" t="str">
            <v>-</v>
          </cell>
          <cell r="T3643" t="str">
            <v>-</v>
          </cell>
          <cell r="U3643">
            <v>43936</v>
          </cell>
          <cell r="V3643">
            <v>43951</v>
          </cell>
          <cell r="W3643">
            <v>43951</v>
          </cell>
          <cell r="X3643">
            <v>15</v>
          </cell>
          <cell r="Y3643">
            <v>43959</v>
          </cell>
          <cell r="Z3643">
            <v>8</v>
          </cell>
        </row>
        <row r="3644">
          <cell r="C3644">
            <v>5686</v>
          </cell>
          <cell r="D3644" t="str">
            <v>MOELCU</v>
          </cell>
          <cell r="E3644">
            <v>2020</v>
          </cell>
          <cell r="F3644" t="str">
            <v>TA</v>
          </cell>
          <cell r="G3644" t="str">
            <v>RTU IAT LOS VARGAS v1.1</v>
          </cell>
          <cell r="H3644" t="str">
            <v>IND</v>
          </cell>
          <cell r="I3644"/>
          <cell r="J3644">
            <v>2</v>
          </cell>
          <cell r="K3644">
            <v>6</v>
          </cell>
          <cell r="L3644">
            <v>-4</v>
          </cell>
          <cell r="M3644">
            <v>3</v>
          </cell>
          <cell r="N3644" t="str">
            <v>-</v>
          </cell>
          <cell r="O3644" t="str">
            <v>-</v>
          </cell>
          <cell r="P3644" t="str">
            <v>-</v>
          </cell>
          <cell r="Q3644" t="str">
            <v>JMG</v>
          </cell>
          <cell r="R3644" t="str">
            <v>-</v>
          </cell>
          <cell r="S3644" t="str">
            <v>-</v>
          </cell>
          <cell r="T3644" t="str">
            <v>-</v>
          </cell>
          <cell r="U3644">
            <v>43936</v>
          </cell>
          <cell r="V3644">
            <v>43951</v>
          </cell>
          <cell r="W3644">
            <v>43951</v>
          </cell>
          <cell r="X3644">
            <v>15</v>
          </cell>
          <cell r="Y3644">
            <v>43959</v>
          </cell>
          <cell r="Z3644">
            <v>8</v>
          </cell>
        </row>
        <row r="3645">
          <cell r="C3645">
            <v>5687</v>
          </cell>
          <cell r="D3645" t="str">
            <v>GASELE</v>
          </cell>
          <cell r="E3645">
            <v>2020</v>
          </cell>
          <cell r="F3645" t="str">
            <v>OB</v>
          </cell>
          <cell r="G3645" t="str">
            <v>MANTENIMENT CC SCADA TEDIS.Net GASELEC 01/05/2.020 - 30/04/2.021</v>
          </cell>
          <cell r="H3645" t="str">
            <v>IND</v>
          </cell>
          <cell r="I3645"/>
          <cell r="J3645">
            <v>26</v>
          </cell>
          <cell r="K3645">
            <v>0</v>
          </cell>
          <cell r="L3645">
            <v>26</v>
          </cell>
          <cell r="M3645">
            <v>0</v>
          </cell>
          <cell r="N3645" t="str">
            <v>-</v>
          </cell>
          <cell r="O3645" t="str">
            <v>-</v>
          </cell>
          <cell r="P3645" t="str">
            <v>-</v>
          </cell>
          <cell r="Q3645" t="str">
            <v>AP</v>
          </cell>
          <cell r="R3645" t="str">
            <v>-</v>
          </cell>
          <cell r="S3645" t="str">
            <v>-</v>
          </cell>
          <cell r="T3645" t="str">
            <v>-</v>
          </cell>
          <cell r="U3645">
            <v>43952</v>
          </cell>
          <cell r="V3645">
            <v>44316</v>
          </cell>
          <cell r="W3645">
            <v>44316</v>
          </cell>
          <cell r="X3645">
            <v>359</v>
          </cell>
          <cell r="Y3645"/>
          <cell r="Z3645" t="str">
            <v/>
          </cell>
        </row>
        <row r="3646">
          <cell r="C3646">
            <v>5688</v>
          </cell>
          <cell r="D3646" t="str">
            <v>LERSA</v>
          </cell>
          <cell r="E3646">
            <v>2020</v>
          </cell>
          <cell r="F3646" t="str">
            <v>TA</v>
          </cell>
          <cell r="G3646" t="str">
            <v>RTU CT-038 PROGRÉS v1.0</v>
          </cell>
          <cell r="H3646" t="str">
            <v>PPAL</v>
          </cell>
          <cell r="I3646"/>
          <cell r="J3646">
            <v>40</v>
          </cell>
          <cell r="K3646">
            <v>48.22</v>
          </cell>
          <cell r="L3646">
            <v>-8.2199999999999989</v>
          </cell>
          <cell r="M3646">
            <v>1.2055</v>
          </cell>
          <cell r="N3646" t="str">
            <v>-</v>
          </cell>
          <cell r="O3646" t="str">
            <v>-</v>
          </cell>
          <cell r="P3646" t="str">
            <v>EMM</v>
          </cell>
          <cell r="Q3646" t="str">
            <v>-</v>
          </cell>
          <cell r="R3646" t="str">
            <v>-</v>
          </cell>
          <cell r="S3646" t="str">
            <v>-</v>
          </cell>
          <cell r="T3646" t="str">
            <v>-</v>
          </cell>
          <cell r="U3646">
            <v>43937</v>
          </cell>
          <cell r="V3646">
            <v>43994</v>
          </cell>
          <cell r="W3646">
            <v>43994</v>
          </cell>
          <cell r="X3646">
            <v>56</v>
          </cell>
          <cell r="Y3646">
            <v>43987</v>
          </cell>
          <cell r="Z3646">
            <v>-7</v>
          </cell>
        </row>
        <row r="3647">
          <cell r="C3647">
            <v>5689</v>
          </cell>
          <cell r="D3647" t="str">
            <v>SITEL</v>
          </cell>
          <cell r="E3647">
            <v>2020</v>
          </cell>
          <cell r="F3647" t="str">
            <v>TA</v>
          </cell>
          <cell r="G3647" t="str">
            <v>Inst. i PEM RTU CT-038 PROGRÉS v1.0</v>
          </cell>
          <cell r="H3647" t="str">
            <v>OF5688</v>
          </cell>
          <cell r="I3647">
            <v>4</v>
          </cell>
          <cell r="J3647">
            <v>10.5</v>
          </cell>
          <cell r="K3647">
            <v>15.5</v>
          </cell>
          <cell r="L3647">
            <v>-5</v>
          </cell>
          <cell r="M3647">
            <v>1.4761904761904763</v>
          </cell>
          <cell r="N3647" t="str">
            <v>-</v>
          </cell>
          <cell r="O3647" t="str">
            <v>-</v>
          </cell>
          <cell r="P3647" t="str">
            <v>-</v>
          </cell>
          <cell r="Q3647" t="str">
            <v>JMG</v>
          </cell>
          <cell r="R3647" t="str">
            <v>-</v>
          </cell>
          <cell r="S3647" t="str">
            <v>-</v>
          </cell>
          <cell r="T3647" t="str">
            <v>-</v>
          </cell>
          <cell r="U3647">
            <v>43937</v>
          </cell>
          <cell r="V3647">
            <v>43994</v>
          </cell>
          <cell r="W3647">
            <v>44168</v>
          </cell>
          <cell r="X3647">
            <v>56</v>
          </cell>
          <cell r="Y3647">
            <v>44168</v>
          </cell>
          <cell r="Z3647">
            <v>0</v>
          </cell>
        </row>
        <row r="3648">
          <cell r="C3648">
            <v>5690</v>
          </cell>
          <cell r="D3648" t="str">
            <v>EVERIS</v>
          </cell>
          <cell r="E3648">
            <v>2020</v>
          </cell>
          <cell r="F3648" t="str">
            <v>TA</v>
          </cell>
          <cell r="G3648" t="str">
            <v>24 x PCB PreSlipRing v1.0</v>
          </cell>
          <cell r="H3648" t="str">
            <v>IND</v>
          </cell>
          <cell r="I3648">
            <v>4</v>
          </cell>
          <cell r="J3648">
            <v>2</v>
          </cell>
          <cell r="K3648">
            <v>2.2999999999999998</v>
          </cell>
          <cell r="L3648">
            <v>-0.29999999999999982</v>
          </cell>
          <cell r="M3648">
            <v>1.1499999999999999</v>
          </cell>
          <cell r="N3648" t="str">
            <v>-</v>
          </cell>
          <cell r="O3648" t="str">
            <v>-</v>
          </cell>
          <cell r="P3648" t="str">
            <v>EMM</v>
          </cell>
          <cell r="Q3648" t="str">
            <v>-</v>
          </cell>
          <cell r="R3648" t="str">
            <v>-</v>
          </cell>
          <cell r="S3648" t="str">
            <v>-</v>
          </cell>
          <cell r="T3648" t="str">
            <v>-</v>
          </cell>
          <cell r="U3648">
            <v>43949</v>
          </cell>
          <cell r="V3648">
            <v>43966</v>
          </cell>
          <cell r="W3648">
            <v>43966</v>
          </cell>
          <cell r="X3648">
            <v>17</v>
          </cell>
          <cell r="Y3648">
            <v>43977</v>
          </cell>
          <cell r="Z3648">
            <v>11</v>
          </cell>
        </row>
        <row r="3649">
          <cell r="C3649">
            <v>5691</v>
          </cell>
          <cell r="D3649" t="str">
            <v>ASESER</v>
          </cell>
          <cell r="E3649">
            <v>2020</v>
          </cell>
          <cell r="F3649" t="str">
            <v>TA</v>
          </cell>
          <cell r="G3649" t="str">
            <v>CS ASEME SERVICIOS v14.1</v>
          </cell>
          <cell r="H3649" t="str">
            <v>OF5559</v>
          </cell>
          <cell r="I3649">
            <v>6</v>
          </cell>
          <cell r="J3649">
            <v>19</v>
          </cell>
          <cell r="K3649">
            <v>19</v>
          </cell>
          <cell r="L3649">
            <v>0</v>
          </cell>
          <cell r="M3649">
            <v>1</v>
          </cell>
          <cell r="N3649" t="str">
            <v>-</v>
          </cell>
          <cell r="O3649" t="str">
            <v>-</v>
          </cell>
          <cell r="P3649" t="str">
            <v>-</v>
          </cell>
          <cell r="Q3649" t="str">
            <v>TRS</v>
          </cell>
          <cell r="R3649" t="str">
            <v>-</v>
          </cell>
          <cell r="S3649" t="str">
            <v>-</v>
          </cell>
          <cell r="T3649" t="str">
            <v>-</v>
          </cell>
          <cell r="U3649">
            <v>43951</v>
          </cell>
          <cell r="V3649">
            <v>43959</v>
          </cell>
          <cell r="W3649">
            <v>43970</v>
          </cell>
          <cell r="X3649">
            <v>8</v>
          </cell>
          <cell r="Y3649">
            <v>43970</v>
          </cell>
          <cell r="Z3649">
            <v>0</v>
          </cell>
        </row>
        <row r="3650">
          <cell r="C3650">
            <v>5692</v>
          </cell>
          <cell r="D3650" t="str">
            <v>BASENE</v>
          </cell>
          <cell r="E3650">
            <v>2020</v>
          </cell>
          <cell r="F3650" t="str">
            <v>TA</v>
          </cell>
          <cell r="G3650" t="str">
            <v>Reparacio RTU CAP32-48 N/S 1132-2011 (Hospital Comarcal)</v>
          </cell>
          <cell r="H3650" t="str">
            <v>IND</v>
          </cell>
          <cell r="I3650">
            <v>6</v>
          </cell>
          <cell r="J3650">
            <v>2.5</v>
          </cell>
          <cell r="K3650">
            <v>2.5</v>
          </cell>
          <cell r="L3650">
            <v>0</v>
          </cell>
          <cell r="M3650">
            <v>1</v>
          </cell>
          <cell r="N3650" t="str">
            <v>-</v>
          </cell>
          <cell r="O3650" t="str">
            <v>-</v>
          </cell>
          <cell r="P3650" t="str">
            <v>EMM</v>
          </cell>
          <cell r="Q3650" t="str">
            <v>-</v>
          </cell>
          <cell r="R3650" t="str">
            <v>-</v>
          </cell>
          <cell r="S3650" t="str">
            <v>-</v>
          </cell>
          <cell r="T3650" t="str">
            <v>-</v>
          </cell>
          <cell r="U3650">
            <v>43957</v>
          </cell>
          <cell r="V3650">
            <v>43958</v>
          </cell>
          <cell r="W3650">
            <v>43958</v>
          </cell>
          <cell r="X3650">
            <v>1</v>
          </cell>
          <cell r="Y3650">
            <v>43958</v>
          </cell>
          <cell r="Z3650">
            <v>0</v>
          </cell>
        </row>
        <row r="3651">
          <cell r="C3651">
            <v>5693</v>
          </cell>
          <cell r="D3651" t="str">
            <v>EOSPIT</v>
          </cell>
          <cell r="E3651">
            <v>2020</v>
          </cell>
          <cell r="F3651" t="str">
            <v>TA</v>
          </cell>
          <cell r="G3651" t="str">
            <v>Reparacio CAP16-MAX N/S 202-2007 (IAT PESCUEZA)</v>
          </cell>
          <cell r="H3651" t="str">
            <v>IND</v>
          </cell>
          <cell r="I3651"/>
          <cell r="J3651">
            <v>3</v>
          </cell>
          <cell r="K3651">
            <v>8</v>
          </cell>
          <cell r="L3651">
            <v>-5</v>
          </cell>
          <cell r="M3651">
            <v>2.6666666666666665</v>
          </cell>
          <cell r="N3651" t="str">
            <v>-</v>
          </cell>
          <cell r="O3651" t="str">
            <v>-</v>
          </cell>
          <cell r="P3651" t="str">
            <v>EMM</v>
          </cell>
          <cell r="Q3651" t="str">
            <v>-</v>
          </cell>
          <cell r="R3651" t="str">
            <v>-</v>
          </cell>
          <cell r="S3651" t="str">
            <v>-</v>
          </cell>
          <cell r="T3651" t="str">
            <v>-</v>
          </cell>
          <cell r="U3651">
            <v>43957</v>
          </cell>
          <cell r="V3651">
            <v>43959</v>
          </cell>
          <cell r="W3651">
            <v>43959</v>
          </cell>
          <cell r="X3651">
            <v>2</v>
          </cell>
          <cell r="Y3651">
            <v>43959</v>
          </cell>
          <cell r="Z3651">
            <v>0</v>
          </cell>
        </row>
        <row r="3652">
          <cell r="C3652">
            <v>5694</v>
          </cell>
          <cell r="D3652" t="str">
            <v>SITEL</v>
          </cell>
          <cell r="E3652">
            <v>2020</v>
          </cell>
          <cell r="F3652" t="str">
            <v>TA</v>
          </cell>
          <cell r="G3652" t="str">
            <v>1 x Manguera CAP16-MAX - MODEM GSM</v>
          </cell>
          <cell r="H3652" t="str">
            <v>OF5693</v>
          </cell>
          <cell r="I3652"/>
          <cell r="J3652">
            <v>0.5</v>
          </cell>
          <cell r="K3652">
            <v>0.33</v>
          </cell>
          <cell r="L3652">
            <v>0.16999999999999998</v>
          </cell>
          <cell r="M3652">
            <v>0.66</v>
          </cell>
          <cell r="N3652" t="str">
            <v>-</v>
          </cell>
          <cell r="O3652" t="str">
            <v>-</v>
          </cell>
          <cell r="P3652" t="str">
            <v>EMM</v>
          </cell>
          <cell r="Q3652" t="str">
            <v>-</v>
          </cell>
          <cell r="R3652" t="str">
            <v>-</v>
          </cell>
          <cell r="S3652" t="str">
            <v>-</v>
          </cell>
          <cell r="T3652" t="str">
            <v>-</v>
          </cell>
          <cell r="U3652">
            <v>43958</v>
          </cell>
          <cell r="V3652">
            <v>43959</v>
          </cell>
          <cell r="W3652">
            <v>43959</v>
          </cell>
          <cell r="X3652">
            <v>1</v>
          </cell>
          <cell r="Y3652">
            <v>43959</v>
          </cell>
          <cell r="Z3652">
            <v>0</v>
          </cell>
        </row>
        <row r="3653">
          <cell r="C3653">
            <v>5695</v>
          </cell>
          <cell r="D3653" t="str">
            <v>EOSPIT</v>
          </cell>
          <cell r="E3653">
            <v>2020</v>
          </cell>
          <cell r="F3653" t="str">
            <v>TA</v>
          </cell>
          <cell r="G3653" t="str">
            <v>2 x Manguera COM CAP32 - MODEM GSM</v>
          </cell>
          <cell r="H3653" t="str">
            <v>IND</v>
          </cell>
          <cell r="I3653"/>
          <cell r="J3653">
            <v>1</v>
          </cell>
          <cell r="K3653">
            <v>0.49</v>
          </cell>
          <cell r="L3653">
            <v>0.51</v>
          </cell>
          <cell r="M3653">
            <v>0.49</v>
          </cell>
          <cell r="N3653" t="str">
            <v>-</v>
          </cell>
          <cell r="O3653" t="str">
            <v>-</v>
          </cell>
          <cell r="P3653" t="str">
            <v>EMM</v>
          </cell>
          <cell r="Q3653" t="str">
            <v>-</v>
          </cell>
          <cell r="R3653" t="str">
            <v>-</v>
          </cell>
          <cell r="S3653" t="str">
            <v>-</v>
          </cell>
          <cell r="T3653" t="str">
            <v>-</v>
          </cell>
          <cell r="U3653">
            <v>43958</v>
          </cell>
          <cell r="V3653">
            <v>43959</v>
          </cell>
          <cell r="W3653">
            <v>43959</v>
          </cell>
          <cell r="X3653">
            <v>1</v>
          </cell>
          <cell r="Y3653">
            <v>43959</v>
          </cell>
          <cell r="Z3653">
            <v>0</v>
          </cell>
        </row>
        <row r="3654">
          <cell r="C3654">
            <v>5696</v>
          </cell>
          <cell r="D3654" t="str">
            <v>SUMTAR</v>
          </cell>
          <cell r="E3654">
            <v>2020</v>
          </cell>
          <cell r="F3654" t="str">
            <v>OB</v>
          </cell>
          <cell r="G3654" t="str">
            <v>STG-TEDIS TARRASENSES v1.0</v>
          </cell>
          <cell r="H3654" t="str">
            <v>PPAL</v>
          </cell>
          <cell r="I3654"/>
          <cell r="J3654">
            <v>17</v>
          </cell>
          <cell r="K3654">
            <v>0</v>
          </cell>
          <cell r="L3654">
            <v>17</v>
          </cell>
          <cell r="M3654">
            <v>0</v>
          </cell>
          <cell r="N3654" t="str">
            <v>-</v>
          </cell>
          <cell r="O3654" t="str">
            <v>-</v>
          </cell>
          <cell r="P3654" t="str">
            <v>-</v>
          </cell>
          <cell r="Q3654" t="str">
            <v>TRS</v>
          </cell>
          <cell r="R3654" t="str">
            <v>-</v>
          </cell>
          <cell r="S3654" t="str">
            <v>-</v>
          </cell>
          <cell r="T3654" t="str">
            <v>-</v>
          </cell>
          <cell r="U3654">
            <v>43958</v>
          </cell>
          <cell r="V3654">
            <v>43980</v>
          </cell>
          <cell r="W3654">
            <v>43980</v>
          </cell>
          <cell r="X3654">
            <v>22</v>
          </cell>
          <cell r="Y3654"/>
          <cell r="Z3654" t="str">
            <v/>
          </cell>
        </row>
        <row r="3655">
          <cell r="C3655">
            <v>5697</v>
          </cell>
          <cell r="D3655" t="str">
            <v>SUMTAR</v>
          </cell>
          <cell r="E3655">
            <v>2020</v>
          </cell>
          <cell r="F3655" t="str">
            <v>TA</v>
          </cell>
          <cell r="G3655" t="str">
            <v>Inst. i PEM MOXA nPort-5610-8</v>
          </cell>
          <cell r="H3655" t="str">
            <v>IND</v>
          </cell>
          <cell r="I3655"/>
          <cell r="J3655">
            <v>3.25</v>
          </cell>
          <cell r="K3655">
            <v>1.25</v>
          </cell>
          <cell r="L3655">
            <v>2</v>
          </cell>
          <cell r="M3655">
            <v>0.38461538461538464</v>
          </cell>
          <cell r="N3655" t="str">
            <v>-</v>
          </cell>
          <cell r="O3655" t="str">
            <v>-</v>
          </cell>
          <cell r="P3655" t="str">
            <v>-</v>
          </cell>
          <cell r="Q3655" t="str">
            <v>TRS</v>
          </cell>
          <cell r="R3655" t="str">
            <v>-</v>
          </cell>
          <cell r="S3655" t="str">
            <v>-</v>
          </cell>
          <cell r="T3655" t="str">
            <v>-</v>
          </cell>
          <cell r="U3655">
            <v>43958</v>
          </cell>
          <cell r="V3655">
            <v>43980</v>
          </cell>
          <cell r="W3655">
            <v>43997</v>
          </cell>
          <cell r="X3655">
            <v>22</v>
          </cell>
          <cell r="Y3655">
            <v>43997</v>
          </cell>
          <cell r="Z3655">
            <v>0</v>
          </cell>
        </row>
        <row r="3656">
          <cell r="C3656">
            <v>5698</v>
          </cell>
          <cell r="D3656" t="str">
            <v>SITEL</v>
          </cell>
          <cell r="E3656">
            <v>2020</v>
          </cell>
          <cell r="F3656" t="str">
            <v>OB</v>
          </cell>
          <cell r="G3656" t="str">
            <v>SW STG-TEDIS v3.1</v>
          </cell>
          <cell r="H3656" t="str">
            <v>OF5696</v>
          </cell>
          <cell r="I3656"/>
          <cell r="J3656">
            <v>16</v>
          </cell>
          <cell r="K3656">
            <v>0</v>
          </cell>
          <cell r="L3656">
            <v>16</v>
          </cell>
          <cell r="M3656">
            <v>0</v>
          </cell>
          <cell r="N3656" t="str">
            <v>-</v>
          </cell>
          <cell r="O3656" t="str">
            <v>-</v>
          </cell>
          <cell r="P3656" t="str">
            <v>-</v>
          </cell>
          <cell r="Q3656" t="str">
            <v>TRS</v>
          </cell>
          <cell r="R3656" t="str">
            <v>-</v>
          </cell>
          <cell r="S3656" t="str">
            <v>-</v>
          </cell>
          <cell r="T3656" t="str">
            <v>-</v>
          </cell>
          <cell r="U3656">
            <v>43958</v>
          </cell>
          <cell r="V3656">
            <v>43980</v>
          </cell>
          <cell r="W3656">
            <v>43980</v>
          </cell>
          <cell r="X3656">
            <v>22</v>
          </cell>
          <cell r="Y3656"/>
          <cell r="Z3656" t="str">
            <v/>
          </cell>
        </row>
        <row r="3657">
          <cell r="C3657">
            <v>5699</v>
          </cell>
          <cell r="D3657" t="str">
            <v>INPPOZ</v>
          </cell>
          <cell r="E3657">
            <v>2020</v>
          </cell>
          <cell r="F3657" t="str">
            <v>TA</v>
          </cell>
          <cell r="G3657" t="str">
            <v>Rep. RTU CAP32-48 N/S 1601-2009</v>
          </cell>
          <cell r="H3657" t="str">
            <v>IND</v>
          </cell>
          <cell r="I3657"/>
          <cell r="J3657">
            <v>1.5</v>
          </cell>
          <cell r="K3657">
            <v>1.5</v>
          </cell>
          <cell r="L3657">
            <v>0</v>
          </cell>
          <cell r="M3657">
            <v>1</v>
          </cell>
          <cell r="N3657" t="str">
            <v>-</v>
          </cell>
          <cell r="O3657" t="str">
            <v>-</v>
          </cell>
          <cell r="P3657" t="str">
            <v>EMM</v>
          </cell>
          <cell r="Q3657" t="str">
            <v>-</v>
          </cell>
          <cell r="R3657" t="str">
            <v>-</v>
          </cell>
          <cell r="S3657" t="str">
            <v>-</v>
          </cell>
          <cell r="T3657" t="str">
            <v>-</v>
          </cell>
          <cell r="U3657">
            <v>43963</v>
          </cell>
          <cell r="V3657">
            <v>43963</v>
          </cell>
          <cell r="W3657">
            <v>43963</v>
          </cell>
          <cell r="X3657">
            <v>0</v>
          </cell>
          <cell r="Y3657">
            <v>43963</v>
          </cell>
          <cell r="Z3657">
            <v>0</v>
          </cell>
        </row>
        <row r="3658">
          <cell r="C3658">
            <v>5700</v>
          </cell>
          <cell r="D3658" t="str">
            <v>EOSPIT</v>
          </cell>
          <cell r="E3658">
            <v>2020</v>
          </cell>
          <cell r="F3658" t="str">
            <v>TA</v>
          </cell>
          <cell r="G3658" t="str">
            <v>Rep. RTU CAP32-48 N/S 450-2011</v>
          </cell>
          <cell r="H3658" t="str">
            <v>IND</v>
          </cell>
          <cell r="I3658"/>
          <cell r="J3658">
            <v>1.5</v>
          </cell>
          <cell r="K3658">
            <v>1.25</v>
          </cell>
          <cell r="L3658">
            <v>0.25</v>
          </cell>
          <cell r="M3658">
            <v>0.83333333333333337</v>
          </cell>
          <cell r="N3658" t="str">
            <v>-</v>
          </cell>
          <cell r="O3658" t="str">
            <v>-</v>
          </cell>
          <cell r="P3658" t="str">
            <v>EMM</v>
          </cell>
          <cell r="Q3658" t="str">
            <v>-</v>
          </cell>
          <cell r="R3658" t="str">
            <v>-</v>
          </cell>
          <cell r="S3658" t="str">
            <v>-</v>
          </cell>
          <cell r="T3658" t="str">
            <v>-</v>
          </cell>
          <cell r="U3658">
            <v>43964</v>
          </cell>
          <cell r="V3658">
            <v>43964</v>
          </cell>
          <cell r="W3658">
            <v>43964</v>
          </cell>
          <cell r="X3658">
            <v>0</v>
          </cell>
          <cell r="Y3658">
            <v>43964</v>
          </cell>
          <cell r="Z3658">
            <v>0</v>
          </cell>
        </row>
        <row r="3659">
          <cell r="C3659">
            <v>5701</v>
          </cell>
          <cell r="D3659" t="str">
            <v>EOSPIT</v>
          </cell>
          <cell r="E3659">
            <v>2020</v>
          </cell>
          <cell r="F3659" t="str">
            <v>TA</v>
          </cell>
          <cell r="G3659" t="str">
            <v>Rep. RTU CAP32-48 N/S 298-2010</v>
          </cell>
          <cell r="H3659" t="str">
            <v>IND</v>
          </cell>
          <cell r="I3659"/>
          <cell r="J3659">
            <v>1.5</v>
          </cell>
          <cell r="K3659">
            <v>2.25</v>
          </cell>
          <cell r="L3659">
            <v>-0.75</v>
          </cell>
          <cell r="M3659">
            <v>1.5</v>
          </cell>
          <cell r="N3659" t="str">
            <v>-</v>
          </cell>
          <cell r="O3659" t="str">
            <v>-</v>
          </cell>
          <cell r="P3659" t="str">
            <v>EMM</v>
          </cell>
          <cell r="Q3659" t="str">
            <v>-</v>
          </cell>
          <cell r="R3659" t="str">
            <v>-</v>
          </cell>
          <cell r="S3659" t="str">
            <v>-</v>
          </cell>
          <cell r="T3659" t="str">
            <v>-</v>
          </cell>
          <cell r="U3659">
            <v>43964</v>
          </cell>
          <cell r="V3659">
            <v>43964</v>
          </cell>
          <cell r="W3659">
            <v>43964</v>
          </cell>
          <cell r="X3659">
            <v>0</v>
          </cell>
          <cell r="Y3659">
            <v>43964</v>
          </cell>
          <cell r="Z3659">
            <v>0</v>
          </cell>
        </row>
        <row r="3660">
          <cell r="C3660">
            <v>5702</v>
          </cell>
          <cell r="D3660" t="str">
            <v>AGRENE</v>
          </cell>
          <cell r="E3660">
            <v>2020</v>
          </cell>
          <cell r="F3660" t="str">
            <v>TA</v>
          </cell>
          <cell r="G3660" t="str">
            <v>Rep. MCE N/S 9400-341</v>
          </cell>
          <cell r="H3660" t="str">
            <v>IND</v>
          </cell>
          <cell r="I3660"/>
          <cell r="J3660">
            <v>2</v>
          </cell>
          <cell r="K3660">
            <v>2</v>
          </cell>
          <cell r="L3660">
            <v>0</v>
          </cell>
          <cell r="M3660">
            <v>1</v>
          </cell>
          <cell r="N3660" t="str">
            <v>-</v>
          </cell>
          <cell r="O3660" t="str">
            <v>-</v>
          </cell>
          <cell r="P3660" t="str">
            <v>EMM</v>
          </cell>
          <cell r="Q3660" t="str">
            <v>-</v>
          </cell>
          <cell r="R3660" t="str">
            <v>-</v>
          </cell>
          <cell r="S3660" t="str">
            <v>-</v>
          </cell>
          <cell r="T3660" t="str">
            <v>-</v>
          </cell>
          <cell r="U3660">
            <v>43966</v>
          </cell>
          <cell r="V3660">
            <v>43966</v>
          </cell>
          <cell r="W3660">
            <v>43966</v>
          </cell>
          <cell r="X3660">
            <v>0</v>
          </cell>
          <cell r="Y3660">
            <v>43966</v>
          </cell>
          <cell r="Z3660">
            <v>0</v>
          </cell>
        </row>
        <row r="3661">
          <cell r="C3661">
            <v>5703</v>
          </cell>
          <cell r="D3661" t="str">
            <v>SITEL</v>
          </cell>
          <cell r="E3661">
            <v>2020</v>
          </cell>
          <cell r="F3661" t="str">
            <v>TA</v>
          </cell>
          <cell r="G3661" t="str">
            <v>2 x Armari ACTIVACIO UV+O3</v>
          </cell>
          <cell r="H3661" t="str">
            <v>IND</v>
          </cell>
          <cell r="I3661"/>
          <cell r="J3661">
            <v>16</v>
          </cell>
          <cell r="K3661">
            <v>38</v>
          </cell>
          <cell r="L3661">
            <v>-22</v>
          </cell>
          <cell r="M3661">
            <v>2.375</v>
          </cell>
          <cell r="N3661" t="str">
            <v>-</v>
          </cell>
          <cell r="O3661" t="str">
            <v>-</v>
          </cell>
          <cell r="P3661" t="str">
            <v>EMM</v>
          </cell>
          <cell r="Q3661" t="str">
            <v>-</v>
          </cell>
          <cell r="R3661" t="str">
            <v>-</v>
          </cell>
          <cell r="S3661" t="str">
            <v>-</v>
          </cell>
          <cell r="T3661" t="str">
            <v>-</v>
          </cell>
          <cell r="U3661">
            <v>43969</v>
          </cell>
          <cell r="V3661">
            <v>43980</v>
          </cell>
          <cell r="W3661">
            <v>44032</v>
          </cell>
          <cell r="X3661">
            <v>11</v>
          </cell>
          <cell r="Y3661">
            <v>44032</v>
          </cell>
          <cell r="Z3661">
            <v>0</v>
          </cell>
        </row>
        <row r="3662">
          <cell r="C3662">
            <v>5704</v>
          </cell>
          <cell r="D3662" t="str">
            <v>ELEARD</v>
          </cell>
          <cell r="E3662">
            <v>2020</v>
          </cell>
          <cell r="F3662" t="str">
            <v>TA</v>
          </cell>
          <cell r="G3662" t="str">
            <v>Rep. RTU CAP32-48 N/S 320-2018</v>
          </cell>
          <cell r="H3662" t="str">
            <v>IND</v>
          </cell>
          <cell r="I3662"/>
          <cell r="J3662">
            <v>1.5</v>
          </cell>
          <cell r="K3662">
            <v>2.37</v>
          </cell>
          <cell r="L3662">
            <v>-0.87000000000000011</v>
          </cell>
          <cell r="M3662">
            <v>1.58</v>
          </cell>
          <cell r="N3662" t="str">
            <v>-</v>
          </cell>
          <cell r="O3662" t="str">
            <v>-</v>
          </cell>
          <cell r="P3662" t="str">
            <v>EMM</v>
          </cell>
          <cell r="Q3662" t="str">
            <v>-</v>
          </cell>
          <cell r="R3662" t="str">
            <v>-</v>
          </cell>
          <cell r="S3662" t="str">
            <v>-</v>
          </cell>
          <cell r="T3662" t="str">
            <v>-</v>
          </cell>
          <cell r="U3662">
            <v>43970</v>
          </cell>
          <cell r="V3662">
            <v>43970</v>
          </cell>
          <cell r="W3662">
            <v>43970</v>
          </cell>
          <cell r="X3662">
            <v>0</v>
          </cell>
          <cell r="Y3662">
            <v>43978</v>
          </cell>
          <cell r="Z3662">
            <v>8</v>
          </cell>
        </row>
        <row r="3663">
          <cell r="C3663">
            <v>5705</v>
          </cell>
          <cell r="D3663" t="str">
            <v>ELEARD</v>
          </cell>
          <cell r="E3663">
            <v>2020</v>
          </cell>
          <cell r="F3663" t="str">
            <v>TA</v>
          </cell>
          <cell r="G3663" t="str">
            <v>Rep. RTU CAP32-48 N/S 487-2017</v>
          </cell>
          <cell r="H3663" t="str">
            <v>IND</v>
          </cell>
          <cell r="I3663"/>
          <cell r="J3663">
            <v>1.5</v>
          </cell>
          <cell r="K3663">
            <v>1.62</v>
          </cell>
          <cell r="L3663">
            <v>-0.12000000000000011</v>
          </cell>
          <cell r="M3663">
            <v>1.08</v>
          </cell>
          <cell r="N3663" t="str">
            <v>-</v>
          </cell>
          <cell r="O3663" t="str">
            <v>-</v>
          </cell>
          <cell r="P3663" t="str">
            <v>EMM</v>
          </cell>
          <cell r="Q3663" t="str">
            <v>-</v>
          </cell>
          <cell r="R3663" t="str">
            <v>-</v>
          </cell>
          <cell r="S3663" t="str">
            <v>-</v>
          </cell>
          <cell r="T3663" t="str">
            <v>-</v>
          </cell>
          <cell r="U3663">
            <v>43970</v>
          </cell>
          <cell r="V3663">
            <v>43970</v>
          </cell>
          <cell r="W3663">
            <v>43970</v>
          </cell>
          <cell r="X3663">
            <v>0</v>
          </cell>
          <cell r="Y3663">
            <v>43978</v>
          </cell>
          <cell r="Z3663">
            <v>8</v>
          </cell>
        </row>
        <row r="3664">
          <cell r="C3664">
            <v>5706</v>
          </cell>
          <cell r="D3664" t="str">
            <v>EYPESA</v>
          </cell>
          <cell r="E3664">
            <v>2020</v>
          </cell>
          <cell r="F3664" t="str">
            <v>TA</v>
          </cell>
          <cell r="G3664" t="str">
            <v>Rep. RTU S.E. PONENT v3.0</v>
          </cell>
          <cell r="H3664" t="str">
            <v>IND</v>
          </cell>
          <cell r="I3664"/>
          <cell r="J3664">
            <v>8</v>
          </cell>
          <cell r="K3664">
            <v>7.83</v>
          </cell>
          <cell r="L3664">
            <v>0.16999999999999993</v>
          </cell>
          <cell r="M3664">
            <v>0.97875000000000001</v>
          </cell>
          <cell r="N3664" t="str">
            <v>-</v>
          </cell>
          <cell r="O3664" t="str">
            <v>-</v>
          </cell>
          <cell r="P3664" t="str">
            <v>-</v>
          </cell>
          <cell r="Q3664" t="str">
            <v>TRS</v>
          </cell>
          <cell r="R3664" t="str">
            <v>-</v>
          </cell>
          <cell r="S3664" t="str">
            <v>-</v>
          </cell>
          <cell r="T3664" t="str">
            <v>-</v>
          </cell>
          <cell r="U3664">
            <v>43959</v>
          </cell>
          <cell r="V3664">
            <v>43973</v>
          </cell>
          <cell r="W3664">
            <v>43973</v>
          </cell>
          <cell r="X3664">
            <v>14</v>
          </cell>
          <cell r="Y3664">
            <v>43965</v>
          </cell>
          <cell r="Z3664">
            <v>-8</v>
          </cell>
        </row>
        <row r="3665">
          <cell r="C3665">
            <v>5707</v>
          </cell>
          <cell r="D3665" t="str">
            <v>COCASE</v>
          </cell>
          <cell r="E3665">
            <v>2020</v>
          </cell>
          <cell r="F3665" t="str">
            <v>TA</v>
          </cell>
          <cell r="G3665" t="str">
            <v>CC SCADA CALLOSA v2.18</v>
          </cell>
          <cell r="H3665" t="str">
            <v>IND</v>
          </cell>
          <cell r="I3665"/>
          <cell r="J3665">
            <v>4</v>
          </cell>
          <cell r="K3665">
            <v>3.75</v>
          </cell>
          <cell r="L3665">
            <v>0.25</v>
          </cell>
          <cell r="M3665">
            <v>0.9375</v>
          </cell>
          <cell r="N3665" t="str">
            <v>-</v>
          </cell>
          <cell r="O3665" t="str">
            <v>-</v>
          </cell>
          <cell r="P3665" t="str">
            <v>-</v>
          </cell>
          <cell r="Q3665" t="str">
            <v>TRS</v>
          </cell>
          <cell r="R3665" t="str">
            <v>-</v>
          </cell>
          <cell r="S3665" t="str">
            <v>-</v>
          </cell>
          <cell r="T3665" t="str">
            <v>-</v>
          </cell>
          <cell r="U3665">
            <v>43963</v>
          </cell>
          <cell r="V3665">
            <v>43973</v>
          </cell>
          <cell r="W3665">
            <v>43973</v>
          </cell>
          <cell r="X3665">
            <v>10</v>
          </cell>
          <cell r="Y3665">
            <v>43970</v>
          </cell>
          <cell r="Z3665">
            <v>-3</v>
          </cell>
        </row>
        <row r="3666">
          <cell r="C3666">
            <v>5708</v>
          </cell>
          <cell r="D3666" t="str">
            <v>EMSA</v>
          </cell>
          <cell r="E3666">
            <v>2020</v>
          </cell>
          <cell r="F3666" t="str">
            <v>TA</v>
          </cell>
          <cell r="G3666" t="str">
            <v>CC SCADA TEDIS.Net EMSA v4.0</v>
          </cell>
          <cell r="H3666" t="str">
            <v>IND</v>
          </cell>
          <cell r="I3666"/>
          <cell r="J3666">
            <v>3</v>
          </cell>
          <cell r="K3666">
            <v>1</v>
          </cell>
          <cell r="L3666">
            <v>2</v>
          </cell>
          <cell r="M3666">
            <v>0.33333333333333331</v>
          </cell>
          <cell r="N3666" t="str">
            <v>-</v>
          </cell>
          <cell r="O3666" t="str">
            <v>-</v>
          </cell>
          <cell r="P3666" t="str">
            <v>-</v>
          </cell>
          <cell r="Q3666" t="str">
            <v>JMG</v>
          </cell>
          <cell r="R3666" t="str">
            <v>-</v>
          </cell>
          <cell r="S3666" t="str">
            <v>-</v>
          </cell>
          <cell r="T3666" t="str">
            <v>-</v>
          </cell>
          <cell r="U3666">
            <v>43969</v>
          </cell>
          <cell r="V3666">
            <v>43973</v>
          </cell>
          <cell r="W3666">
            <v>43973</v>
          </cell>
          <cell r="X3666">
            <v>4</v>
          </cell>
          <cell r="Y3666">
            <v>43971</v>
          </cell>
          <cell r="Z3666">
            <v>-2</v>
          </cell>
        </row>
        <row r="3667">
          <cell r="C3667"/>
          <cell r="D3667"/>
          <cell r="E3667"/>
          <cell r="F3667"/>
          <cell r="G3667"/>
          <cell r="H3667"/>
          <cell r="I3667"/>
          <cell r="J3667">
            <v>280.55</v>
          </cell>
          <cell r="K3667">
            <v>178.41</v>
          </cell>
          <cell r="L3667">
            <v>102.14000000000001</v>
          </cell>
          <cell r="M3667"/>
          <cell r="N3667"/>
          <cell r="O3667"/>
          <cell r="P3667"/>
          <cell r="Q3667"/>
          <cell r="R3667"/>
          <cell r="S3667"/>
          <cell r="T3667"/>
          <cell r="U3667"/>
          <cell r="V3667"/>
          <cell r="W3667"/>
          <cell r="X3667"/>
          <cell r="Y3667"/>
          <cell r="Z3667">
            <v>94</v>
          </cell>
        </row>
        <row r="3668">
          <cell r="M3668"/>
          <cell r="N3668"/>
          <cell r="O3668"/>
          <cell r="P3668"/>
          <cell r="Q3668"/>
          <cell r="R3668"/>
          <cell r="S3668"/>
          <cell r="T3668"/>
          <cell r="U3668"/>
          <cell r="V3668"/>
          <cell r="W3668"/>
          <cell r="X3668"/>
          <cell r="Y3668"/>
          <cell r="Z3668"/>
        </row>
        <row r="3669">
          <cell r="D3669"/>
          <cell r="E3669"/>
          <cell r="F3669"/>
          <cell r="G3669"/>
          <cell r="H3669"/>
          <cell r="I3669"/>
          <cell r="J3669"/>
          <cell r="K3669"/>
          <cell r="M3669"/>
          <cell r="N3669"/>
          <cell r="O3669"/>
          <cell r="P3669"/>
          <cell r="Q3669"/>
          <cell r="R3669"/>
          <cell r="S3669"/>
          <cell r="T3669"/>
          <cell r="U3669"/>
          <cell r="V3669"/>
          <cell r="W3669"/>
          <cell r="X3669"/>
          <cell r="Y3669"/>
          <cell r="Z3669"/>
        </row>
        <row r="3670">
          <cell r="D3670"/>
          <cell r="E3670"/>
          <cell r="F3670"/>
          <cell r="G3670"/>
          <cell r="H3670"/>
          <cell r="I3670"/>
          <cell r="J3670"/>
          <cell r="K3670"/>
          <cell r="M3670"/>
          <cell r="N3670" t="str">
            <v>APROVISIONAMENTS</v>
          </cell>
          <cell r="O3670" t="str">
            <v>ADMINISTRACIO</v>
          </cell>
          <cell r="P3670" t="str">
            <v>OPERACIONS</v>
          </cell>
          <cell r="Q3670" t="str">
            <v>IMPLEMENTACIO</v>
          </cell>
          <cell r="R3670" t="str">
            <v>DESENVOLUPAMENT</v>
          </cell>
          <cell r="S3670" t="str">
            <v>COMERCIAL</v>
          </cell>
          <cell r="T3670" t="str">
            <v>CONSUL.TELCOMUNIC.</v>
          </cell>
          <cell r="U3670"/>
          <cell r="V3670"/>
          <cell r="W3670"/>
          <cell r="X3670"/>
          <cell r="Y3670"/>
          <cell r="Z3670"/>
        </row>
        <row r="3671">
          <cell r="M3671"/>
          <cell r="N3671"/>
          <cell r="O3671"/>
          <cell r="P3671"/>
          <cell r="Q3671"/>
          <cell r="R3671"/>
          <cell r="S3671"/>
          <cell r="T3671"/>
          <cell r="U3671"/>
          <cell r="V3671"/>
          <cell r="W3671"/>
          <cell r="X3671"/>
          <cell r="Y3671"/>
          <cell r="Z3671"/>
        </row>
        <row r="3672">
          <cell r="M3672"/>
          <cell r="N3672"/>
          <cell r="O3672"/>
          <cell r="P3672"/>
          <cell r="Q3672"/>
          <cell r="R3672"/>
          <cell r="S3672"/>
          <cell r="T3672"/>
          <cell r="U3672"/>
          <cell r="V3672"/>
          <cell r="W3672"/>
          <cell r="X3672"/>
          <cell r="Y3672"/>
          <cell r="Z3672"/>
        </row>
        <row r="3673">
          <cell r="M3673"/>
          <cell r="N3673"/>
          <cell r="O3673"/>
          <cell r="P3673"/>
          <cell r="Q3673"/>
          <cell r="R3673"/>
          <cell r="S3673"/>
          <cell r="T3673"/>
          <cell r="U3673"/>
          <cell r="V3673"/>
          <cell r="W3673"/>
          <cell r="X3673"/>
          <cell r="Y3673"/>
          <cell r="Z3673"/>
        </row>
        <row r="3674">
          <cell r="E3674"/>
          <cell r="F3674"/>
          <cell r="G3674"/>
          <cell r="H3674"/>
          <cell r="I3674"/>
          <cell r="J3674"/>
          <cell r="K3674"/>
          <cell r="L3674"/>
          <cell r="M3674"/>
          <cell r="N3674"/>
          <cell r="O3674"/>
          <cell r="P3674"/>
          <cell r="Q3674"/>
          <cell r="R3674"/>
          <cell r="S3674"/>
          <cell r="T3674"/>
          <cell r="U3674"/>
          <cell r="V3674"/>
          <cell r="W3674"/>
          <cell r="X3674"/>
          <cell r="Y3674"/>
          <cell r="Z3674"/>
        </row>
        <row r="3675">
          <cell r="E3675" t="str">
            <v>Projectes (EXTERNS) en curs 2.019</v>
          </cell>
          <cell r="F3675"/>
          <cell r="G3675"/>
          <cell r="H3675"/>
          <cell r="I3675"/>
          <cell r="J3675"/>
          <cell r="K3675"/>
          <cell r="L3675"/>
          <cell r="M3675"/>
          <cell r="N3675"/>
          <cell r="O3675"/>
          <cell r="P3675"/>
          <cell r="Q3675"/>
          <cell r="R3675"/>
          <cell r="S3675"/>
          <cell r="T3675"/>
          <cell r="U3675"/>
          <cell r="V3675"/>
          <cell r="W3675"/>
          <cell r="X3675"/>
          <cell r="Y3675"/>
          <cell r="Z3675"/>
        </row>
        <row r="3676">
          <cell r="M3676"/>
          <cell r="N3676"/>
          <cell r="O3676"/>
          <cell r="P3676"/>
          <cell r="Q3676"/>
          <cell r="R3676"/>
          <cell r="S3676"/>
          <cell r="T3676"/>
          <cell r="U3676"/>
          <cell r="V3676"/>
          <cell r="W3676"/>
          <cell r="X3676"/>
          <cell r="Y3676"/>
          <cell r="Z3676"/>
        </row>
        <row r="3677">
          <cell r="C3677"/>
          <cell r="D3677"/>
          <cell r="E3677"/>
          <cell r="F3677"/>
          <cell r="G3677"/>
          <cell r="H3677"/>
          <cell r="I3677"/>
          <cell r="J3677"/>
          <cell r="K3677"/>
          <cell r="L3677"/>
          <cell r="M3677"/>
          <cell r="N3677"/>
          <cell r="O3677"/>
          <cell r="P3677"/>
          <cell r="Q3677"/>
          <cell r="R3677"/>
          <cell r="S3677"/>
          <cell r="T3677"/>
          <cell r="U3677"/>
          <cell r="V3677"/>
          <cell r="W3677"/>
          <cell r="X3677"/>
          <cell r="Y3677"/>
          <cell r="Z3677"/>
        </row>
        <row r="3678">
          <cell r="C3678" t="str">
            <v>OF</v>
          </cell>
          <cell r="D3678" t="str">
            <v>CLIENT</v>
          </cell>
          <cell r="E3678" t="str">
            <v>ANY</v>
          </cell>
          <cell r="F3678" t="str">
            <v>STATUS</v>
          </cell>
          <cell r="G3678" t="str">
            <v>PROJECTE</v>
          </cell>
          <cell r="H3678" t="str">
            <v>TIPUS OF o DEPENDENCIA</v>
          </cell>
          <cell r="I3678"/>
          <cell r="J3678" t="str">
            <v>PREV</v>
          </cell>
          <cell r="K3678" t="str">
            <v>TOTAL</v>
          </cell>
          <cell r="L3678" t="str">
            <v>DESV</v>
          </cell>
          <cell r="M3678" t="str">
            <v>AVANÇ</v>
          </cell>
          <cell r="N3678" t="str">
            <v>DPT. IMPLICATS</v>
          </cell>
          <cell r="O3678"/>
          <cell r="P3678"/>
          <cell r="Q3678"/>
          <cell r="R3678"/>
          <cell r="S3678"/>
          <cell r="T3678"/>
          <cell r="U3678" t="str">
            <v>DATA</v>
          </cell>
          <cell r="V3678" t="str">
            <v>DATA</v>
          </cell>
          <cell r="W3678" t="str">
            <v>DATA</v>
          </cell>
          <cell r="X3678" t="str">
            <v>DURADA</v>
          </cell>
          <cell r="Y3678" t="str">
            <v>DATA</v>
          </cell>
          <cell r="Z3678" t="str">
            <v>DESVIAC.</v>
          </cell>
        </row>
        <row r="3679">
          <cell r="C3679"/>
          <cell r="D3679"/>
          <cell r="E3679"/>
          <cell r="F3679"/>
          <cell r="G3679"/>
          <cell r="H3679"/>
          <cell r="I3679"/>
          <cell r="J3679"/>
          <cell r="K3679" t="str">
            <v>REAL</v>
          </cell>
          <cell r="L3679"/>
          <cell r="M3679"/>
          <cell r="N3679"/>
          <cell r="O3679"/>
          <cell r="P3679"/>
          <cell r="Q3679"/>
          <cell r="R3679"/>
          <cell r="S3679"/>
          <cell r="T3679"/>
          <cell r="U3679" t="str">
            <v>INICI</v>
          </cell>
          <cell r="V3679" t="str">
            <v>ENTREGA</v>
          </cell>
          <cell r="W3679" t="str">
            <v>REVISADA</v>
          </cell>
          <cell r="X3679"/>
          <cell r="Y3679" t="str">
            <v>ACCEP.</v>
          </cell>
          <cell r="Z3679"/>
        </row>
        <row r="3680">
          <cell r="C3680"/>
          <cell r="D3680"/>
          <cell r="E3680"/>
          <cell r="F3680"/>
          <cell r="G3680"/>
          <cell r="H3680"/>
          <cell r="I3680"/>
          <cell r="J3680"/>
          <cell r="K3680"/>
          <cell r="L3680"/>
          <cell r="M3680"/>
          <cell r="N3680"/>
          <cell r="O3680"/>
          <cell r="P3680"/>
          <cell r="Q3680"/>
          <cell r="R3680"/>
          <cell r="S3680"/>
          <cell r="T3680"/>
          <cell r="U3680"/>
          <cell r="V3680"/>
          <cell r="W3680"/>
          <cell r="X3680"/>
          <cell r="Y3680"/>
          <cell r="Z3680"/>
        </row>
        <row r="3681">
          <cell r="C3681">
            <v>5709</v>
          </cell>
          <cell r="D3681" t="str">
            <v>HIDVEG</v>
          </cell>
          <cell r="E3681">
            <v>2020</v>
          </cell>
          <cell r="F3681" t="str">
            <v>TA</v>
          </cell>
          <cell r="G3681" t="str">
            <v>CC SCADA TEDIS.Net H.VEGA v2.2</v>
          </cell>
          <cell r="H3681" t="str">
            <v>IND</v>
          </cell>
          <cell r="I3681"/>
          <cell r="J3681">
            <v>2.25</v>
          </cell>
          <cell r="K3681">
            <v>1.75</v>
          </cell>
          <cell r="L3681">
            <v>0.5</v>
          </cell>
          <cell r="M3681">
            <v>0.77777777777777779</v>
          </cell>
          <cell r="N3681" t="str">
            <v>-</v>
          </cell>
          <cell r="O3681" t="str">
            <v>-</v>
          </cell>
          <cell r="P3681" t="str">
            <v>-</v>
          </cell>
          <cell r="Q3681" t="str">
            <v>JMG</v>
          </cell>
          <cell r="R3681" t="str">
            <v>-</v>
          </cell>
          <cell r="S3681" t="str">
            <v>-</v>
          </cell>
          <cell r="T3681" t="str">
            <v>-</v>
          </cell>
          <cell r="U3681">
            <v>43969</v>
          </cell>
          <cell r="V3681">
            <v>43980</v>
          </cell>
          <cell r="W3681">
            <v>43980</v>
          </cell>
          <cell r="X3681">
            <v>11</v>
          </cell>
          <cell r="Y3681">
            <v>43971</v>
          </cell>
          <cell r="Z3681">
            <v>-9</v>
          </cell>
        </row>
        <row r="3682">
          <cell r="C3682">
            <v>5710</v>
          </cell>
          <cell r="D3682" t="str">
            <v>BASENE</v>
          </cell>
          <cell r="E3682">
            <v>2020</v>
          </cell>
          <cell r="F3682" t="str">
            <v>OB</v>
          </cell>
          <cell r="G3682" t="str">
            <v>CC SCADA TEDIS.Net BASSOLS v1.0</v>
          </cell>
          <cell r="H3682" t="str">
            <v>IND</v>
          </cell>
          <cell r="I3682"/>
          <cell r="J3682">
            <v>184</v>
          </cell>
          <cell r="K3682">
            <v>0</v>
          </cell>
          <cell r="L3682">
            <v>184</v>
          </cell>
          <cell r="M3682">
            <v>0</v>
          </cell>
          <cell r="N3682" t="str">
            <v>-</v>
          </cell>
          <cell r="O3682" t="str">
            <v>-</v>
          </cell>
          <cell r="P3682" t="str">
            <v>-</v>
          </cell>
          <cell r="Q3682" t="str">
            <v>-</v>
          </cell>
          <cell r="R3682" t="str">
            <v>EDC</v>
          </cell>
          <cell r="S3682" t="str">
            <v>-</v>
          </cell>
          <cell r="T3682" t="str">
            <v>-</v>
          </cell>
          <cell r="U3682">
            <v>43971</v>
          </cell>
          <cell r="V3682">
            <v>44022</v>
          </cell>
          <cell r="W3682">
            <v>44022</v>
          </cell>
          <cell r="X3682">
            <v>50</v>
          </cell>
          <cell r="Y3682"/>
          <cell r="Z3682" t="str">
            <v/>
          </cell>
        </row>
        <row r="3683">
          <cell r="C3683">
            <v>5711</v>
          </cell>
          <cell r="D3683" t="str">
            <v>CARBAY</v>
          </cell>
          <cell r="E3683">
            <v>2020</v>
          </cell>
          <cell r="F3683" t="str">
            <v>TA</v>
          </cell>
          <cell r="G3683" t="str">
            <v>RTU S.E. CABAÑONA v4.0</v>
          </cell>
          <cell r="H3683" t="str">
            <v>IND</v>
          </cell>
          <cell r="I3683"/>
          <cell r="J3683">
            <v>12.25</v>
          </cell>
          <cell r="K3683">
            <v>19.28</v>
          </cell>
          <cell r="L3683">
            <v>-7.0300000000000011</v>
          </cell>
          <cell r="M3683">
            <v>1.5738775510204082</v>
          </cell>
          <cell r="N3683" t="str">
            <v>-</v>
          </cell>
          <cell r="O3683" t="str">
            <v>-</v>
          </cell>
          <cell r="P3683" t="str">
            <v>-</v>
          </cell>
          <cell r="Q3683" t="str">
            <v>JMG</v>
          </cell>
          <cell r="R3683" t="str">
            <v>-</v>
          </cell>
          <cell r="S3683" t="str">
            <v>-</v>
          </cell>
          <cell r="T3683" t="str">
            <v>-</v>
          </cell>
          <cell r="U3683">
            <v>43955</v>
          </cell>
          <cell r="V3683">
            <v>43994</v>
          </cell>
          <cell r="W3683">
            <v>44166</v>
          </cell>
          <cell r="X3683">
            <v>38</v>
          </cell>
          <cell r="Y3683">
            <v>44166</v>
          </cell>
          <cell r="Z3683">
            <v>0</v>
          </cell>
        </row>
        <row r="3684">
          <cell r="C3684">
            <v>5712</v>
          </cell>
          <cell r="D3684" t="str">
            <v>CARBAY</v>
          </cell>
          <cell r="E3684">
            <v>2020</v>
          </cell>
          <cell r="F3684" t="str">
            <v>TA</v>
          </cell>
          <cell r="G3684" t="str">
            <v>RTU S.E. CABAÑONA v4.1</v>
          </cell>
          <cell r="H3684" t="str">
            <v>IND</v>
          </cell>
          <cell r="I3684"/>
          <cell r="J3684">
            <v>3.25</v>
          </cell>
          <cell r="K3684">
            <v>4.53</v>
          </cell>
          <cell r="L3684">
            <v>-1.2800000000000002</v>
          </cell>
          <cell r="M3684">
            <v>1.393846153846154</v>
          </cell>
          <cell r="N3684" t="str">
            <v>-</v>
          </cell>
          <cell r="O3684" t="str">
            <v>-</v>
          </cell>
          <cell r="P3684" t="str">
            <v>-</v>
          </cell>
          <cell r="Q3684" t="str">
            <v>JMG</v>
          </cell>
          <cell r="R3684" t="str">
            <v>-</v>
          </cell>
          <cell r="S3684" t="str">
            <v>-</v>
          </cell>
          <cell r="T3684" t="str">
            <v>-</v>
          </cell>
          <cell r="U3684">
            <v>43955</v>
          </cell>
          <cell r="V3684">
            <v>43994</v>
          </cell>
          <cell r="W3684">
            <v>44168</v>
          </cell>
          <cell r="X3684">
            <v>38</v>
          </cell>
          <cell r="Y3684">
            <v>44168</v>
          </cell>
          <cell r="Z3684">
            <v>0</v>
          </cell>
        </row>
        <row r="3685">
          <cell r="C3685">
            <v>5713</v>
          </cell>
          <cell r="D3685" t="str">
            <v>SITEL</v>
          </cell>
          <cell r="E3685">
            <v>2020</v>
          </cell>
          <cell r="F3685" t="str">
            <v>TA</v>
          </cell>
          <cell r="G3685" t="str">
            <v>1 x Manguera COM CAP32 - MOXA TCC-100I</v>
          </cell>
          <cell r="H3685" t="str">
            <v>OF5711</v>
          </cell>
          <cell r="I3685"/>
          <cell r="J3685">
            <v>0.30000000000000004</v>
          </cell>
          <cell r="K3685">
            <v>0.33</v>
          </cell>
          <cell r="L3685">
            <v>-2.9999999999999971E-2</v>
          </cell>
          <cell r="M3685">
            <v>1.0999999999999999</v>
          </cell>
          <cell r="N3685" t="str">
            <v>-</v>
          </cell>
          <cell r="O3685" t="str">
            <v>-</v>
          </cell>
          <cell r="P3685" t="str">
            <v>EMM</v>
          </cell>
          <cell r="Q3685" t="str">
            <v>-</v>
          </cell>
          <cell r="R3685" t="str">
            <v>-</v>
          </cell>
          <cell r="S3685" t="str">
            <v>-</v>
          </cell>
          <cell r="T3685" t="str">
            <v>-</v>
          </cell>
          <cell r="U3685">
            <v>43955</v>
          </cell>
          <cell r="V3685">
            <v>43994</v>
          </cell>
          <cell r="W3685">
            <v>43994</v>
          </cell>
          <cell r="X3685">
            <v>38</v>
          </cell>
          <cell r="Y3685">
            <v>43992</v>
          </cell>
          <cell r="Z3685">
            <v>-2</v>
          </cell>
        </row>
        <row r="3686">
          <cell r="C3686">
            <v>5714</v>
          </cell>
          <cell r="D3686" t="str">
            <v>SITEL</v>
          </cell>
          <cell r="E3686">
            <v>2020</v>
          </cell>
          <cell r="F3686" t="str">
            <v>TA</v>
          </cell>
          <cell r="G3686" t="str">
            <v>1 x Manguera COM CAP32 (COM5) - MOXA nPort-5110</v>
          </cell>
          <cell r="H3686" t="str">
            <v>OF5712</v>
          </cell>
          <cell r="I3686"/>
          <cell r="J3686">
            <v>0.3</v>
          </cell>
          <cell r="K3686">
            <v>0.33</v>
          </cell>
          <cell r="L3686">
            <v>-3.0000000000000027E-2</v>
          </cell>
          <cell r="M3686">
            <v>1.1000000000000001</v>
          </cell>
          <cell r="N3686" t="str">
            <v>-</v>
          </cell>
          <cell r="O3686" t="str">
            <v>-</v>
          </cell>
          <cell r="P3686" t="str">
            <v>EMM</v>
          </cell>
          <cell r="Q3686" t="str">
            <v>-</v>
          </cell>
          <cell r="R3686" t="str">
            <v>-</v>
          </cell>
          <cell r="S3686" t="str">
            <v>-</v>
          </cell>
          <cell r="T3686" t="str">
            <v>-</v>
          </cell>
          <cell r="U3686">
            <v>43955</v>
          </cell>
          <cell r="V3686">
            <v>43994</v>
          </cell>
          <cell r="W3686">
            <v>43994</v>
          </cell>
          <cell r="X3686">
            <v>38</v>
          </cell>
          <cell r="Y3686">
            <v>43992</v>
          </cell>
          <cell r="Z3686">
            <v>-2</v>
          </cell>
        </row>
        <row r="3687">
          <cell r="C3687">
            <v>5715</v>
          </cell>
          <cell r="D3687" t="str">
            <v>EAECEU</v>
          </cell>
          <cell r="E3687">
            <v>2020</v>
          </cell>
          <cell r="F3687" t="str">
            <v>TA</v>
          </cell>
          <cell r="G3687" t="str">
            <v>CC SCADA EAE CEUTA v1.7</v>
          </cell>
          <cell r="H3687" t="str">
            <v>IND</v>
          </cell>
          <cell r="I3687"/>
          <cell r="J3687">
            <v>23</v>
          </cell>
          <cell r="K3687">
            <v>14.25</v>
          </cell>
          <cell r="L3687">
            <v>8.75</v>
          </cell>
          <cell r="M3687">
            <v>0.61956521739130432</v>
          </cell>
          <cell r="N3687" t="str">
            <v>-</v>
          </cell>
          <cell r="O3687" t="str">
            <v>-</v>
          </cell>
          <cell r="P3687" t="str">
            <v>-</v>
          </cell>
          <cell r="Q3687" t="str">
            <v>JMG</v>
          </cell>
          <cell r="R3687" t="str">
            <v>-</v>
          </cell>
          <cell r="S3687" t="str">
            <v>-</v>
          </cell>
          <cell r="T3687" t="str">
            <v>-</v>
          </cell>
          <cell r="U3687">
            <v>43956</v>
          </cell>
          <cell r="V3687">
            <v>44012</v>
          </cell>
          <cell r="W3687">
            <v>44104</v>
          </cell>
          <cell r="X3687">
            <v>55</v>
          </cell>
          <cell r="Y3687">
            <v>44104</v>
          </cell>
          <cell r="Z3687">
            <v>0</v>
          </cell>
        </row>
        <row r="3688">
          <cell r="C3688">
            <v>5716</v>
          </cell>
          <cell r="D3688" t="str">
            <v>EAECEU</v>
          </cell>
          <cell r="E3688">
            <v>2020</v>
          </cell>
          <cell r="F3688" t="str">
            <v>TA</v>
          </cell>
          <cell r="G3688" t="str">
            <v>Proves-1 Compatibilitat IEC104 ENDESA</v>
          </cell>
          <cell r="H3688" t="str">
            <v>IND</v>
          </cell>
          <cell r="I3688"/>
          <cell r="J3688">
            <v>56</v>
          </cell>
          <cell r="K3688">
            <v>76.08</v>
          </cell>
          <cell r="L3688">
            <v>-20.079999999999998</v>
          </cell>
          <cell r="M3688">
            <v>1.3585714285714285</v>
          </cell>
          <cell r="N3688" t="str">
            <v>-</v>
          </cell>
          <cell r="O3688" t="str">
            <v>-</v>
          </cell>
          <cell r="P3688" t="str">
            <v>-</v>
          </cell>
          <cell r="Q3688" t="str">
            <v>-</v>
          </cell>
          <cell r="R3688" t="str">
            <v>EDC</v>
          </cell>
          <cell r="S3688" t="str">
            <v>-</v>
          </cell>
          <cell r="T3688" t="str">
            <v>-</v>
          </cell>
          <cell r="U3688">
            <v>43976</v>
          </cell>
          <cell r="V3688">
            <v>44012</v>
          </cell>
          <cell r="W3688">
            <v>44049</v>
          </cell>
          <cell r="X3688">
            <v>35</v>
          </cell>
          <cell r="Y3688">
            <v>44049</v>
          </cell>
          <cell r="Z3688">
            <v>0</v>
          </cell>
        </row>
        <row r="3689">
          <cell r="C3689">
            <v>5717</v>
          </cell>
          <cell r="D3689" t="str">
            <v>ARPYDE</v>
          </cell>
          <cell r="E3689">
            <v>2020</v>
          </cell>
          <cell r="F3689" t="str">
            <v>TA</v>
          </cell>
          <cell r="G3689" t="str">
            <v>Inst. y PEM CSSat ARPYDECAL v14.1</v>
          </cell>
          <cell r="H3689" t="str">
            <v>IND</v>
          </cell>
          <cell r="I3689"/>
          <cell r="J3689">
            <v>3.25</v>
          </cell>
          <cell r="K3689">
            <v>2.75</v>
          </cell>
          <cell r="L3689">
            <v>0.5</v>
          </cell>
          <cell r="M3689">
            <v>0.84615384615384615</v>
          </cell>
          <cell r="N3689" t="str">
            <v>-</v>
          </cell>
          <cell r="O3689" t="str">
            <v>-</v>
          </cell>
          <cell r="P3689" t="str">
            <v>-</v>
          </cell>
          <cell r="Q3689" t="str">
            <v>TRS</v>
          </cell>
          <cell r="R3689" t="str">
            <v>-</v>
          </cell>
          <cell r="S3689" t="str">
            <v>-</v>
          </cell>
          <cell r="T3689" t="str">
            <v>-</v>
          </cell>
          <cell r="U3689">
            <v>43973</v>
          </cell>
          <cell r="V3689">
            <v>43980</v>
          </cell>
          <cell r="W3689">
            <v>43980</v>
          </cell>
          <cell r="X3689">
            <v>7</v>
          </cell>
          <cell r="Y3689">
            <v>43978</v>
          </cell>
          <cell r="Z3689">
            <v>-2</v>
          </cell>
        </row>
        <row r="3690">
          <cell r="C3690">
            <v>5718</v>
          </cell>
          <cell r="D3690" t="str">
            <v>EVERIS</v>
          </cell>
          <cell r="E3690">
            <v>2020</v>
          </cell>
          <cell r="F3690" t="str">
            <v>TA</v>
          </cell>
          <cell r="G3690" t="str">
            <v>12 x PCB AccAunav v1.0</v>
          </cell>
          <cell r="H3690" t="str">
            <v>IND</v>
          </cell>
          <cell r="I3690">
            <v>4</v>
          </cell>
          <cell r="J3690">
            <v>2</v>
          </cell>
          <cell r="K3690">
            <v>1.5</v>
          </cell>
          <cell r="L3690">
            <v>0.5</v>
          </cell>
          <cell r="M3690">
            <v>0.75</v>
          </cell>
          <cell r="N3690" t="str">
            <v>-</v>
          </cell>
          <cell r="O3690" t="str">
            <v>-</v>
          </cell>
          <cell r="P3690" t="str">
            <v>EMM</v>
          </cell>
          <cell r="Q3690" t="str">
            <v>-</v>
          </cell>
          <cell r="R3690" t="str">
            <v>-</v>
          </cell>
          <cell r="S3690" t="str">
            <v>-</v>
          </cell>
          <cell r="T3690" t="str">
            <v>-</v>
          </cell>
          <cell r="U3690">
            <v>43976</v>
          </cell>
          <cell r="V3690">
            <v>43994</v>
          </cell>
          <cell r="W3690">
            <v>43994</v>
          </cell>
          <cell r="X3690">
            <v>17</v>
          </cell>
          <cell r="Y3690">
            <v>43994</v>
          </cell>
          <cell r="Z3690">
            <v>0</v>
          </cell>
        </row>
        <row r="3691">
          <cell r="C3691">
            <v>5719</v>
          </cell>
          <cell r="D3691" t="str">
            <v>EYPESA</v>
          </cell>
          <cell r="E3691">
            <v>2020</v>
          </cell>
          <cell r="F3691" t="str">
            <v>TA</v>
          </cell>
          <cell r="G3691" t="str">
            <v>Reparacio RTU ER BOBILA v4.0</v>
          </cell>
          <cell r="H3691" t="str">
            <v>IND</v>
          </cell>
          <cell r="I3691">
            <v>4</v>
          </cell>
          <cell r="J3691">
            <v>6</v>
          </cell>
          <cell r="K3691">
            <v>5.5</v>
          </cell>
          <cell r="L3691">
            <v>0.5</v>
          </cell>
          <cell r="M3691">
            <v>0.91666666666666663</v>
          </cell>
          <cell r="N3691" t="str">
            <v>-</v>
          </cell>
          <cell r="O3691" t="str">
            <v>-</v>
          </cell>
          <cell r="P3691" t="str">
            <v>-</v>
          </cell>
          <cell r="Q3691" t="str">
            <v>TRS</v>
          </cell>
          <cell r="R3691" t="str">
            <v>-</v>
          </cell>
          <cell r="S3691" t="str">
            <v>-</v>
          </cell>
          <cell r="T3691" t="str">
            <v>-</v>
          </cell>
          <cell r="U3691">
            <v>43974</v>
          </cell>
          <cell r="V3691">
            <v>43977</v>
          </cell>
          <cell r="W3691">
            <v>43977</v>
          </cell>
          <cell r="X3691">
            <v>3</v>
          </cell>
          <cell r="Y3691">
            <v>43977</v>
          </cell>
          <cell r="Z3691">
            <v>0</v>
          </cell>
        </row>
        <row r="3692">
          <cell r="C3692">
            <v>5720</v>
          </cell>
          <cell r="D3692" t="str">
            <v>LERSA</v>
          </cell>
          <cell r="E3692">
            <v>2020</v>
          </cell>
          <cell r="F3692" t="str">
            <v>TA</v>
          </cell>
          <cell r="G3692" t="str">
            <v>Inst. i PEM RTI-046 AJUNTAMENT v1.0</v>
          </cell>
          <cell r="H3692" t="str">
            <v>IND</v>
          </cell>
          <cell r="I3692">
            <v>6</v>
          </cell>
          <cell r="J3692">
            <v>5</v>
          </cell>
          <cell r="K3692">
            <v>5</v>
          </cell>
          <cell r="L3692">
            <v>0</v>
          </cell>
          <cell r="M3692">
            <v>1</v>
          </cell>
          <cell r="N3692" t="str">
            <v>-</v>
          </cell>
          <cell r="O3692" t="str">
            <v>-</v>
          </cell>
          <cell r="P3692" t="str">
            <v>-</v>
          </cell>
          <cell r="Q3692" t="str">
            <v>JMG</v>
          </cell>
          <cell r="R3692" t="str">
            <v>-</v>
          </cell>
          <cell r="S3692" t="str">
            <v>-</v>
          </cell>
          <cell r="T3692" t="str">
            <v>-</v>
          </cell>
          <cell r="U3692">
            <v>43983</v>
          </cell>
          <cell r="V3692">
            <v>44001</v>
          </cell>
          <cell r="W3692">
            <v>44001</v>
          </cell>
          <cell r="X3692">
            <v>18</v>
          </cell>
          <cell r="Y3692">
            <v>43997</v>
          </cell>
          <cell r="Z3692">
            <v>-4</v>
          </cell>
        </row>
        <row r="3693">
          <cell r="C3693">
            <v>5721</v>
          </cell>
          <cell r="D3693" t="str">
            <v>LERSA</v>
          </cell>
          <cell r="E3693">
            <v>2020</v>
          </cell>
          <cell r="F3693" t="str">
            <v>TA</v>
          </cell>
          <cell r="G3693" t="str">
            <v>RTU CT-070 ST. JOAN ABADESSES v2.1</v>
          </cell>
          <cell r="H3693" t="str">
            <v>PPAL</v>
          </cell>
          <cell r="I3693">
            <v>6</v>
          </cell>
          <cell r="J3693">
            <v>3.5</v>
          </cell>
          <cell r="K3693">
            <v>4.25</v>
          </cell>
          <cell r="L3693">
            <v>-0.75</v>
          </cell>
          <cell r="M3693">
            <v>1.2142857142857142</v>
          </cell>
          <cell r="N3693" t="str">
            <v>-</v>
          </cell>
          <cell r="O3693" t="str">
            <v>-</v>
          </cell>
          <cell r="P3693" t="str">
            <v>-</v>
          </cell>
          <cell r="Q3693" t="str">
            <v>JMG</v>
          </cell>
          <cell r="R3693" t="str">
            <v>-</v>
          </cell>
          <cell r="S3693" t="str">
            <v>-</v>
          </cell>
          <cell r="T3693" t="str">
            <v>-</v>
          </cell>
          <cell r="U3693">
            <v>43983</v>
          </cell>
          <cell r="V3693">
            <v>44001</v>
          </cell>
          <cell r="W3693">
            <v>44001</v>
          </cell>
          <cell r="X3693">
            <v>18</v>
          </cell>
          <cell r="Y3693">
            <v>43986</v>
          </cell>
          <cell r="Z3693">
            <v>-15</v>
          </cell>
        </row>
        <row r="3694">
          <cell r="C3694">
            <v>5722</v>
          </cell>
          <cell r="D3694" t="str">
            <v>SITEL</v>
          </cell>
          <cell r="E3694">
            <v>2020</v>
          </cell>
          <cell r="F3694" t="str">
            <v>TA</v>
          </cell>
          <cell r="G3694" t="str">
            <v>1 x Manguera COM CAP32 - MOXA nPort-5110</v>
          </cell>
          <cell r="H3694" t="str">
            <v>OF5721</v>
          </cell>
          <cell r="I3694"/>
          <cell r="J3694">
            <v>0.33</v>
          </cell>
          <cell r="K3694">
            <v>0.33</v>
          </cell>
          <cell r="L3694">
            <v>0</v>
          </cell>
          <cell r="M3694">
            <v>1</v>
          </cell>
          <cell r="N3694" t="str">
            <v>-</v>
          </cell>
          <cell r="O3694" t="str">
            <v>-</v>
          </cell>
          <cell r="P3694" t="str">
            <v>EMM</v>
          </cell>
          <cell r="Q3694" t="str">
            <v>-</v>
          </cell>
          <cell r="R3694" t="str">
            <v>-</v>
          </cell>
          <cell r="S3694" t="str">
            <v>-</v>
          </cell>
          <cell r="T3694" t="str">
            <v>-</v>
          </cell>
          <cell r="U3694">
            <v>43983</v>
          </cell>
          <cell r="V3694">
            <v>44001</v>
          </cell>
          <cell r="W3694">
            <v>44001</v>
          </cell>
          <cell r="X3694">
            <v>18</v>
          </cell>
          <cell r="Y3694">
            <v>43985</v>
          </cell>
          <cell r="Z3694">
            <v>-16</v>
          </cell>
        </row>
        <row r="3695">
          <cell r="C3695">
            <v>5723</v>
          </cell>
          <cell r="D3695" t="str">
            <v>SITEL</v>
          </cell>
          <cell r="E3695">
            <v>2020</v>
          </cell>
          <cell r="F3695" t="str">
            <v>TA</v>
          </cell>
          <cell r="G3695" t="str">
            <v>1 x Manguera COM ETHERNET (3mt)</v>
          </cell>
          <cell r="H3695" t="str">
            <v>OF5721</v>
          </cell>
          <cell r="I3695"/>
          <cell r="J3695">
            <v>0.33</v>
          </cell>
          <cell r="K3695">
            <v>0.33</v>
          </cell>
          <cell r="L3695">
            <v>0</v>
          </cell>
          <cell r="M3695">
            <v>1</v>
          </cell>
          <cell r="N3695" t="str">
            <v>-</v>
          </cell>
          <cell r="O3695" t="str">
            <v>-</v>
          </cell>
          <cell r="P3695" t="str">
            <v>EMM</v>
          </cell>
          <cell r="Q3695" t="str">
            <v>-</v>
          </cell>
          <cell r="R3695" t="str">
            <v>-</v>
          </cell>
          <cell r="S3695" t="str">
            <v>-</v>
          </cell>
          <cell r="T3695" t="str">
            <v>-</v>
          </cell>
          <cell r="U3695">
            <v>43983</v>
          </cell>
          <cell r="V3695">
            <v>44001</v>
          </cell>
          <cell r="W3695">
            <v>44001</v>
          </cell>
          <cell r="X3695">
            <v>18</v>
          </cell>
          <cell r="Y3695">
            <v>43985</v>
          </cell>
          <cell r="Z3695">
            <v>-16</v>
          </cell>
        </row>
        <row r="3696">
          <cell r="C3696">
            <v>5724</v>
          </cell>
          <cell r="D3696" t="str">
            <v>FELGON</v>
          </cell>
          <cell r="E3696">
            <v>2020</v>
          </cell>
          <cell r="F3696" t="str">
            <v>OB</v>
          </cell>
          <cell r="G3696" t="str">
            <v>MANTENIMENTO SCADA TEDIS.Net F.GONZALEZ 01/06/2.020 - 31/05/2.021</v>
          </cell>
          <cell r="H3696" t="str">
            <v>IND</v>
          </cell>
          <cell r="I3696"/>
          <cell r="J3696">
            <v>16</v>
          </cell>
          <cell r="K3696">
            <v>0</v>
          </cell>
          <cell r="L3696">
            <v>16</v>
          </cell>
          <cell r="M3696">
            <v>0</v>
          </cell>
          <cell r="N3696" t="str">
            <v>-</v>
          </cell>
          <cell r="O3696" t="str">
            <v>-</v>
          </cell>
          <cell r="P3696" t="str">
            <v>-</v>
          </cell>
          <cell r="Q3696" t="str">
            <v>JMG</v>
          </cell>
          <cell r="R3696" t="str">
            <v>-</v>
          </cell>
          <cell r="S3696" t="str">
            <v>-</v>
          </cell>
          <cell r="T3696" t="str">
            <v>-</v>
          </cell>
          <cell r="U3696">
            <v>43983</v>
          </cell>
          <cell r="V3696">
            <v>44347</v>
          </cell>
          <cell r="W3696">
            <v>44347</v>
          </cell>
          <cell r="X3696">
            <v>360</v>
          </cell>
          <cell r="Y3696"/>
          <cell r="Z3696" t="str">
            <v/>
          </cell>
        </row>
        <row r="3697">
          <cell r="C3697">
            <v>5725</v>
          </cell>
          <cell r="D3697" t="str">
            <v>ORMAMT</v>
          </cell>
          <cell r="E3697">
            <v>2020</v>
          </cell>
          <cell r="F3697" t="str">
            <v>TA</v>
          </cell>
          <cell r="G3697" t="str">
            <v>CC SCADA CALLOSA v2.19</v>
          </cell>
          <cell r="H3697" t="str">
            <v>IND</v>
          </cell>
          <cell r="I3697"/>
          <cell r="J3697">
            <v>8.25</v>
          </cell>
          <cell r="K3697">
            <v>8</v>
          </cell>
          <cell r="L3697">
            <v>0.25</v>
          </cell>
          <cell r="M3697">
            <v>0.96969696969696972</v>
          </cell>
          <cell r="N3697" t="str">
            <v>-</v>
          </cell>
          <cell r="O3697" t="str">
            <v>-</v>
          </cell>
          <cell r="P3697" t="str">
            <v>-</v>
          </cell>
          <cell r="Q3697" t="str">
            <v>JMG</v>
          </cell>
          <cell r="R3697" t="str">
            <v>-</v>
          </cell>
          <cell r="S3697" t="str">
            <v>-</v>
          </cell>
          <cell r="T3697" t="str">
            <v>-</v>
          </cell>
          <cell r="U3697">
            <v>43980</v>
          </cell>
          <cell r="V3697">
            <v>44043</v>
          </cell>
          <cell r="W3697">
            <v>44169</v>
          </cell>
          <cell r="X3697">
            <v>62</v>
          </cell>
          <cell r="Y3697">
            <v>44169</v>
          </cell>
          <cell r="Z3697">
            <v>0</v>
          </cell>
        </row>
        <row r="3698">
          <cell r="C3698">
            <v>5726</v>
          </cell>
          <cell r="D3698" t="str">
            <v>ORMAMT</v>
          </cell>
          <cell r="E3698">
            <v>2020</v>
          </cell>
          <cell r="F3698" t="str">
            <v>TA</v>
          </cell>
          <cell r="G3698" t="str">
            <v>CC SCADA CALLOSA v2.20</v>
          </cell>
          <cell r="H3698" t="str">
            <v>IND</v>
          </cell>
          <cell r="I3698"/>
          <cell r="J3698">
            <v>8.25</v>
          </cell>
          <cell r="K3698">
            <v>8</v>
          </cell>
          <cell r="L3698">
            <v>0.25</v>
          </cell>
          <cell r="M3698">
            <v>0.96969696969696972</v>
          </cell>
          <cell r="N3698" t="str">
            <v>-</v>
          </cell>
          <cell r="O3698" t="str">
            <v>-</v>
          </cell>
          <cell r="P3698" t="str">
            <v>-</v>
          </cell>
          <cell r="Q3698" t="str">
            <v>JMG</v>
          </cell>
          <cell r="R3698" t="str">
            <v>-</v>
          </cell>
          <cell r="S3698" t="str">
            <v>-</v>
          </cell>
          <cell r="T3698" t="str">
            <v>-</v>
          </cell>
          <cell r="U3698">
            <v>43980</v>
          </cell>
          <cell r="V3698">
            <v>44043</v>
          </cell>
          <cell r="W3698">
            <v>44169</v>
          </cell>
          <cell r="X3698">
            <v>62</v>
          </cell>
          <cell r="Y3698">
            <v>44169</v>
          </cell>
          <cell r="Z3698">
            <v>0</v>
          </cell>
        </row>
        <row r="3699">
          <cell r="C3699">
            <v>5727</v>
          </cell>
          <cell r="D3699" t="str">
            <v>ORMAMT</v>
          </cell>
          <cell r="E3699">
            <v>2020</v>
          </cell>
          <cell r="F3699" t="str">
            <v>TA</v>
          </cell>
          <cell r="G3699" t="str">
            <v>CC SCADA CALLOSA v2.21</v>
          </cell>
          <cell r="H3699" t="str">
            <v>IND</v>
          </cell>
          <cell r="I3699"/>
          <cell r="J3699">
            <v>8.25</v>
          </cell>
          <cell r="K3699">
            <v>8</v>
          </cell>
          <cell r="L3699">
            <v>0.25</v>
          </cell>
          <cell r="M3699">
            <v>0.96969696969696972</v>
          </cell>
          <cell r="N3699" t="str">
            <v>-</v>
          </cell>
          <cell r="O3699" t="str">
            <v>-</v>
          </cell>
          <cell r="P3699" t="str">
            <v>-</v>
          </cell>
          <cell r="Q3699" t="str">
            <v>JMG</v>
          </cell>
          <cell r="R3699" t="str">
            <v>-</v>
          </cell>
          <cell r="S3699" t="str">
            <v>-</v>
          </cell>
          <cell r="T3699" t="str">
            <v>-</v>
          </cell>
          <cell r="U3699">
            <v>43980</v>
          </cell>
          <cell r="V3699">
            <v>44043</v>
          </cell>
          <cell r="W3699">
            <v>44169</v>
          </cell>
          <cell r="X3699">
            <v>62</v>
          </cell>
          <cell r="Y3699">
            <v>44169</v>
          </cell>
          <cell r="Z3699">
            <v>0</v>
          </cell>
        </row>
        <row r="3700">
          <cell r="C3700">
            <v>5728</v>
          </cell>
          <cell r="D3700" t="str">
            <v>ORMAMT</v>
          </cell>
          <cell r="E3700">
            <v>2020</v>
          </cell>
          <cell r="F3700" t="str">
            <v>TA</v>
          </cell>
          <cell r="G3700" t="str">
            <v>CC SCADA CALLOSA v2.22</v>
          </cell>
          <cell r="H3700" t="str">
            <v>IND</v>
          </cell>
          <cell r="I3700"/>
          <cell r="J3700">
            <v>8.25</v>
          </cell>
          <cell r="K3700">
            <v>6</v>
          </cell>
          <cell r="L3700">
            <v>2.25</v>
          </cell>
          <cell r="M3700">
            <v>0.72727272727272729</v>
          </cell>
          <cell r="N3700" t="str">
            <v>-</v>
          </cell>
          <cell r="O3700" t="str">
            <v>-</v>
          </cell>
          <cell r="P3700" t="str">
            <v>-</v>
          </cell>
          <cell r="Q3700" t="str">
            <v>JMG</v>
          </cell>
          <cell r="R3700" t="str">
            <v>-</v>
          </cell>
          <cell r="S3700" t="str">
            <v>-</v>
          </cell>
          <cell r="T3700" t="str">
            <v>-</v>
          </cell>
          <cell r="U3700">
            <v>43980</v>
          </cell>
          <cell r="V3700">
            <v>44043</v>
          </cell>
          <cell r="W3700">
            <v>44169</v>
          </cell>
          <cell r="X3700">
            <v>62</v>
          </cell>
          <cell r="Y3700">
            <v>44169</v>
          </cell>
          <cell r="Z3700">
            <v>0</v>
          </cell>
        </row>
        <row r="3701">
          <cell r="C3701">
            <v>5729</v>
          </cell>
          <cell r="D3701" t="str">
            <v>ALVBEN</v>
          </cell>
          <cell r="E3701">
            <v>2020</v>
          </cell>
          <cell r="F3701" t="str">
            <v>TA</v>
          </cell>
          <cell r="G3701" t="str">
            <v>Instal.lacio y PEM CSSat A.BENITO v14.1</v>
          </cell>
          <cell r="H3701" t="str">
            <v>IND</v>
          </cell>
          <cell r="I3701"/>
          <cell r="J3701">
            <v>3.25</v>
          </cell>
          <cell r="K3701">
            <v>2.5</v>
          </cell>
          <cell r="L3701">
            <v>0.75</v>
          </cell>
          <cell r="M3701">
            <v>0.76923076923076927</v>
          </cell>
          <cell r="N3701" t="str">
            <v>-</v>
          </cell>
          <cell r="O3701" t="str">
            <v>-</v>
          </cell>
          <cell r="P3701" t="str">
            <v>-</v>
          </cell>
          <cell r="Q3701" t="str">
            <v>TRS</v>
          </cell>
          <cell r="R3701" t="str">
            <v>-</v>
          </cell>
          <cell r="S3701" t="str">
            <v>-</v>
          </cell>
          <cell r="T3701" t="str">
            <v>-</v>
          </cell>
          <cell r="U3701">
            <v>43983</v>
          </cell>
          <cell r="V3701">
            <v>43994</v>
          </cell>
          <cell r="W3701">
            <v>44104</v>
          </cell>
          <cell r="X3701">
            <v>11</v>
          </cell>
          <cell r="Y3701">
            <v>44104</v>
          </cell>
          <cell r="Z3701">
            <v>0</v>
          </cell>
        </row>
        <row r="3702">
          <cell r="C3702">
            <v>5730</v>
          </cell>
          <cell r="D3702" t="str">
            <v>SALCAB</v>
          </cell>
          <cell r="E3702">
            <v>2020</v>
          </cell>
          <cell r="F3702" t="str">
            <v>TA</v>
          </cell>
          <cell r="G3702" t="str">
            <v>Instal.lacio y PEM CSSat S.CABRERA v14.1</v>
          </cell>
          <cell r="H3702" t="str">
            <v>IND</v>
          </cell>
          <cell r="I3702"/>
          <cell r="J3702">
            <v>3.25</v>
          </cell>
          <cell r="K3702">
            <v>1.5</v>
          </cell>
          <cell r="L3702">
            <v>1.75</v>
          </cell>
          <cell r="M3702">
            <v>0.46153846153846156</v>
          </cell>
          <cell r="N3702" t="str">
            <v>-</v>
          </cell>
          <cell r="O3702" t="str">
            <v>-</v>
          </cell>
          <cell r="P3702" t="str">
            <v>-</v>
          </cell>
          <cell r="Q3702" t="str">
            <v>TRS</v>
          </cell>
          <cell r="R3702" t="str">
            <v>-</v>
          </cell>
          <cell r="S3702" t="str">
            <v>-</v>
          </cell>
          <cell r="T3702" t="str">
            <v>-</v>
          </cell>
          <cell r="U3702">
            <v>43983</v>
          </cell>
          <cell r="V3702">
            <v>43994</v>
          </cell>
          <cell r="W3702">
            <v>44109</v>
          </cell>
          <cell r="X3702">
            <v>11</v>
          </cell>
          <cell r="Y3702">
            <v>44109</v>
          </cell>
          <cell r="Z3702">
            <v>0</v>
          </cell>
        </row>
        <row r="3703">
          <cell r="C3703">
            <v>5731</v>
          </cell>
          <cell r="D3703" t="str">
            <v>ENDENE</v>
          </cell>
          <cell r="E3703">
            <v>2020</v>
          </cell>
          <cell r="F3703" t="str">
            <v>OB</v>
          </cell>
          <cell r="G3703" t="str">
            <v>RTU P.R.E. v5.0, P.F. ALICANTI</v>
          </cell>
          <cell r="H3703" t="str">
            <v>IND</v>
          </cell>
          <cell r="I3703"/>
          <cell r="J3703">
            <v>92</v>
          </cell>
          <cell r="K3703">
            <v>0</v>
          </cell>
          <cell r="L3703">
            <v>92</v>
          </cell>
          <cell r="M3703">
            <v>0</v>
          </cell>
          <cell r="N3703" t="str">
            <v>-</v>
          </cell>
          <cell r="O3703" t="str">
            <v>-</v>
          </cell>
          <cell r="P3703" t="str">
            <v>EMM</v>
          </cell>
          <cell r="Q3703" t="str">
            <v>-</v>
          </cell>
          <cell r="R3703" t="str">
            <v>-</v>
          </cell>
          <cell r="S3703" t="str">
            <v>-</v>
          </cell>
          <cell r="T3703" t="str">
            <v>-</v>
          </cell>
          <cell r="U3703">
            <v>43986</v>
          </cell>
          <cell r="V3703">
            <v>44043</v>
          </cell>
          <cell r="W3703">
            <v>44043</v>
          </cell>
          <cell r="X3703">
            <v>57</v>
          </cell>
          <cell r="Y3703"/>
          <cell r="Z3703" t="str">
            <v/>
          </cell>
        </row>
        <row r="3704">
          <cell r="C3704">
            <v>5732</v>
          </cell>
          <cell r="D3704" t="str">
            <v>ENDENE</v>
          </cell>
          <cell r="E3704">
            <v>2020</v>
          </cell>
          <cell r="F3704" t="str">
            <v>OB</v>
          </cell>
          <cell r="G3704" t="str">
            <v>RTU P.R.E. v5.0, P.F. NA RECTORA</v>
          </cell>
          <cell r="H3704" t="str">
            <v>IND</v>
          </cell>
          <cell r="I3704"/>
          <cell r="J3704">
            <v>92</v>
          </cell>
          <cell r="K3704">
            <v>0</v>
          </cell>
          <cell r="L3704">
            <v>92</v>
          </cell>
          <cell r="M3704">
            <v>0</v>
          </cell>
          <cell r="N3704" t="str">
            <v>-</v>
          </cell>
          <cell r="O3704" t="str">
            <v>-</v>
          </cell>
          <cell r="P3704" t="str">
            <v>EMM</v>
          </cell>
          <cell r="Q3704" t="str">
            <v>-</v>
          </cell>
          <cell r="R3704" t="str">
            <v>-</v>
          </cell>
          <cell r="S3704" t="str">
            <v>-</v>
          </cell>
          <cell r="T3704" t="str">
            <v>-</v>
          </cell>
          <cell r="U3704">
            <v>43986</v>
          </cell>
          <cell r="V3704">
            <v>44043</v>
          </cell>
          <cell r="W3704">
            <v>44043</v>
          </cell>
          <cell r="X3704">
            <v>57</v>
          </cell>
          <cell r="Y3704"/>
          <cell r="Z3704" t="str">
            <v/>
          </cell>
        </row>
        <row r="3705">
          <cell r="C3705">
            <v>5733</v>
          </cell>
          <cell r="D3705" t="str">
            <v>ENDENE</v>
          </cell>
          <cell r="E3705">
            <v>2020</v>
          </cell>
          <cell r="F3705" t="str">
            <v>OB</v>
          </cell>
          <cell r="G3705" t="str">
            <v>RTU P.R.E. v5.0, P.F. SA COMETA</v>
          </cell>
          <cell r="H3705" t="str">
            <v>IND</v>
          </cell>
          <cell r="I3705"/>
          <cell r="J3705">
            <v>92</v>
          </cell>
          <cell r="K3705">
            <v>0</v>
          </cell>
          <cell r="L3705">
            <v>92</v>
          </cell>
          <cell r="M3705">
            <v>0</v>
          </cell>
          <cell r="N3705" t="str">
            <v>-</v>
          </cell>
          <cell r="O3705" t="str">
            <v>-</v>
          </cell>
          <cell r="P3705" t="str">
            <v>EMM</v>
          </cell>
          <cell r="Q3705" t="str">
            <v>-</v>
          </cell>
          <cell r="R3705" t="str">
            <v>-</v>
          </cell>
          <cell r="S3705" t="str">
            <v>-</v>
          </cell>
          <cell r="T3705" t="str">
            <v>-</v>
          </cell>
          <cell r="U3705">
            <v>43986</v>
          </cell>
          <cell r="V3705">
            <v>44043</v>
          </cell>
          <cell r="W3705">
            <v>44043</v>
          </cell>
          <cell r="X3705">
            <v>57</v>
          </cell>
          <cell r="Y3705"/>
          <cell r="Z3705" t="str">
            <v/>
          </cell>
        </row>
        <row r="3706">
          <cell r="C3706">
            <v>5734</v>
          </cell>
          <cell r="D3706" t="str">
            <v>ENDENE</v>
          </cell>
          <cell r="E3706">
            <v>2020</v>
          </cell>
          <cell r="F3706" t="str">
            <v>OB</v>
          </cell>
          <cell r="G3706" t="str">
            <v>RTU P.R.E. v5.0, P.F. SA TANCA</v>
          </cell>
          <cell r="H3706" t="str">
            <v>IND</v>
          </cell>
          <cell r="I3706"/>
          <cell r="J3706">
            <v>92</v>
          </cell>
          <cell r="K3706">
            <v>0</v>
          </cell>
          <cell r="L3706">
            <v>92</v>
          </cell>
          <cell r="M3706">
            <v>0</v>
          </cell>
          <cell r="N3706" t="str">
            <v>-</v>
          </cell>
          <cell r="O3706" t="str">
            <v>-</v>
          </cell>
          <cell r="P3706" t="str">
            <v>EMM</v>
          </cell>
          <cell r="Q3706" t="str">
            <v>-</v>
          </cell>
          <cell r="R3706" t="str">
            <v>-</v>
          </cell>
          <cell r="S3706" t="str">
            <v>-</v>
          </cell>
          <cell r="T3706" t="str">
            <v>-</v>
          </cell>
          <cell r="U3706">
            <v>43986</v>
          </cell>
          <cell r="V3706">
            <v>44036</v>
          </cell>
          <cell r="W3706">
            <v>44036</v>
          </cell>
          <cell r="X3706">
            <v>50</v>
          </cell>
          <cell r="Y3706"/>
          <cell r="Z3706" t="str">
            <v/>
          </cell>
        </row>
        <row r="3707">
          <cell r="C3707">
            <v>5735</v>
          </cell>
          <cell r="D3707" t="str">
            <v>ORMAMT</v>
          </cell>
          <cell r="E3707">
            <v>2020</v>
          </cell>
          <cell r="F3707" t="str">
            <v>OB</v>
          </cell>
          <cell r="G3707" t="str">
            <v>RTU P.R.E. v5.0, P.F. LA ALDEA</v>
          </cell>
          <cell r="H3707" t="str">
            <v>IND</v>
          </cell>
          <cell r="I3707"/>
          <cell r="J3707">
            <v>52</v>
          </cell>
          <cell r="K3707">
            <v>0</v>
          </cell>
          <cell r="L3707">
            <v>52</v>
          </cell>
          <cell r="M3707">
            <v>0</v>
          </cell>
          <cell r="N3707" t="str">
            <v>-</v>
          </cell>
          <cell r="O3707" t="str">
            <v>-</v>
          </cell>
          <cell r="P3707" t="str">
            <v>EMM</v>
          </cell>
          <cell r="Q3707" t="str">
            <v>-</v>
          </cell>
          <cell r="R3707" t="str">
            <v>-</v>
          </cell>
          <cell r="S3707" t="str">
            <v>-</v>
          </cell>
          <cell r="T3707" t="str">
            <v>-</v>
          </cell>
          <cell r="U3707">
            <v>44168</v>
          </cell>
          <cell r="V3707">
            <v>44169</v>
          </cell>
          <cell r="W3707">
            <v>44169</v>
          </cell>
          <cell r="X3707">
            <v>1</v>
          </cell>
          <cell r="Y3707"/>
          <cell r="Z3707" t="str">
            <v/>
          </cell>
        </row>
        <row r="3708">
          <cell r="C3708">
            <v>5736</v>
          </cell>
          <cell r="D3708" t="str">
            <v>ENDENE</v>
          </cell>
          <cell r="E3708">
            <v>2020</v>
          </cell>
          <cell r="F3708" t="str">
            <v>OB</v>
          </cell>
          <cell r="G3708" t="str">
            <v>RTU P.R.E. v5.0, P.F. SON PONS</v>
          </cell>
          <cell r="H3708" t="str">
            <v>IND</v>
          </cell>
          <cell r="I3708"/>
          <cell r="J3708">
            <v>92</v>
          </cell>
          <cell r="K3708">
            <v>0</v>
          </cell>
          <cell r="L3708">
            <v>92</v>
          </cell>
          <cell r="M3708">
            <v>0</v>
          </cell>
          <cell r="N3708" t="str">
            <v>-</v>
          </cell>
          <cell r="O3708" t="str">
            <v>-</v>
          </cell>
          <cell r="P3708" t="str">
            <v>EMM</v>
          </cell>
          <cell r="Q3708" t="str">
            <v>-</v>
          </cell>
          <cell r="R3708" t="str">
            <v>-</v>
          </cell>
          <cell r="S3708" t="str">
            <v>-</v>
          </cell>
          <cell r="T3708" t="str">
            <v>-</v>
          </cell>
          <cell r="U3708">
            <v>43986</v>
          </cell>
          <cell r="V3708">
            <v>44036</v>
          </cell>
          <cell r="W3708">
            <v>44036</v>
          </cell>
          <cell r="X3708">
            <v>50</v>
          </cell>
          <cell r="Y3708"/>
          <cell r="Z3708" t="str">
            <v/>
          </cell>
        </row>
        <row r="3709">
          <cell r="C3709">
            <v>5737</v>
          </cell>
          <cell r="D3709" t="str">
            <v>ORMOPA</v>
          </cell>
          <cell r="E3709">
            <v>2020</v>
          </cell>
          <cell r="F3709" t="str">
            <v>TA</v>
          </cell>
          <cell r="G3709" t="str">
            <v>1 x RTU C.I. CT EOSA-PITARCH v1.0</v>
          </cell>
          <cell r="H3709" t="str">
            <v>PPAL</v>
          </cell>
          <cell r="I3709"/>
          <cell r="J3709">
            <v>0.5</v>
          </cell>
          <cell r="K3709">
            <v>0.5</v>
          </cell>
          <cell r="L3709">
            <v>0</v>
          </cell>
          <cell r="M3709">
            <v>1</v>
          </cell>
          <cell r="N3709" t="str">
            <v>-</v>
          </cell>
          <cell r="O3709" t="str">
            <v>-</v>
          </cell>
          <cell r="P3709" t="str">
            <v>EMM</v>
          </cell>
          <cell r="Q3709" t="str">
            <v>-</v>
          </cell>
          <cell r="R3709" t="str">
            <v>-</v>
          </cell>
          <cell r="S3709" t="str">
            <v>-</v>
          </cell>
          <cell r="T3709" t="str">
            <v>-</v>
          </cell>
          <cell r="U3709">
            <v>43984</v>
          </cell>
          <cell r="V3709">
            <v>44008</v>
          </cell>
          <cell r="W3709">
            <v>44008</v>
          </cell>
          <cell r="X3709">
            <v>24</v>
          </cell>
          <cell r="Y3709">
            <v>43987</v>
          </cell>
          <cell r="Z3709">
            <v>-21</v>
          </cell>
        </row>
        <row r="3710">
          <cell r="C3710"/>
          <cell r="D3710"/>
          <cell r="E3710"/>
          <cell r="F3710"/>
          <cell r="G3710"/>
          <cell r="H3710"/>
          <cell r="I3710"/>
          <cell r="J3710">
            <v>869.76</v>
          </cell>
          <cell r="K3710">
            <v>170.71000000000004</v>
          </cell>
          <cell r="L3710">
            <v>699.05</v>
          </cell>
          <cell r="M3710"/>
          <cell r="N3710"/>
          <cell r="O3710"/>
          <cell r="P3710"/>
          <cell r="Q3710"/>
          <cell r="R3710"/>
          <cell r="S3710"/>
          <cell r="T3710"/>
          <cell r="U3710"/>
          <cell r="V3710"/>
          <cell r="W3710"/>
          <cell r="X3710"/>
          <cell r="Y3710"/>
          <cell r="Z3710">
            <v>-87</v>
          </cell>
        </row>
        <row r="3711">
          <cell r="M3711"/>
          <cell r="N3711"/>
          <cell r="O3711"/>
          <cell r="P3711"/>
          <cell r="Q3711"/>
          <cell r="R3711"/>
          <cell r="S3711"/>
          <cell r="T3711"/>
          <cell r="U3711"/>
          <cell r="V3711"/>
          <cell r="W3711"/>
          <cell r="X3711"/>
          <cell r="Y3711"/>
          <cell r="Z3711"/>
        </row>
        <row r="3712">
          <cell r="D3712"/>
          <cell r="E3712"/>
          <cell r="F3712"/>
          <cell r="G3712"/>
          <cell r="H3712"/>
          <cell r="I3712"/>
          <cell r="J3712"/>
          <cell r="K3712"/>
          <cell r="M3712"/>
          <cell r="N3712"/>
          <cell r="O3712"/>
          <cell r="P3712"/>
          <cell r="Q3712"/>
          <cell r="R3712"/>
          <cell r="S3712"/>
          <cell r="T3712"/>
          <cell r="U3712"/>
          <cell r="V3712"/>
          <cell r="W3712"/>
          <cell r="X3712"/>
          <cell r="Y3712"/>
          <cell r="Z3712"/>
        </row>
        <row r="3713">
          <cell r="D3713"/>
          <cell r="E3713"/>
          <cell r="F3713"/>
          <cell r="G3713"/>
          <cell r="H3713"/>
          <cell r="I3713"/>
          <cell r="J3713"/>
          <cell r="K3713"/>
          <cell r="M3713"/>
          <cell r="N3713" t="str">
            <v>APROVISIONAMENTS</v>
          </cell>
          <cell r="O3713" t="str">
            <v>ADMINISTRACIO</v>
          </cell>
          <cell r="P3713" t="str">
            <v>OPERACIONS</v>
          </cell>
          <cell r="Q3713" t="str">
            <v>IMPLEMENTACIO</v>
          </cell>
          <cell r="R3713" t="str">
            <v>DESENVOLUPAMENT</v>
          </cell>
          <cell r="S3713" t="str">
            <v>COMERCIAL</v>
          </cell>
          <cell r="T3713" t="str">
            <v>CONSUL.TELCOMUNIC.</v>
          </cell>
          <cell r="U3713"/>
          <cell r="V3713"/>
          <cell r="W3713"/>
          <cell r="X3713"/>
          <cell r="Y3713"/>
          <cell r="Z3713"/>
        </row>
        <row r="3714">
          <cell r="M3714"/>
          <cell r="N3714"/>
          <cell r="O3714"/>
          <cell r="P3714"/>
          <cell r="Q3714"/>
          <cell r="R3714"/>
          <cell r="S3714"/>
          <cell r="T3714"/>
          <cell r="U3714"/>
          <cell r="V3714"/>
          <cell r="W3714"/>
          <cell r="X3714"/>
          <cell r="Y3714"/>
          <cell r="Z3714"/>
        </row>
        <row r="3715">
          <cell r="M3715"/>
          <cell r="N3715"/>
          <cell r="O3715"/>
          <cell r="P3715"/>
          <cell r="Q3715"/>
          <cell r="R3715"/>
          <cell r="S3715"/>
          <cell r="T3715"/>
          <cell r="U3715"/>
          <cell r="V3715"/>
          <cell r="W3715"/>
          <cell r="X3715"/>
          <cell r="Y3715"/>
          <cell r="Z3715"/>
        </row>
        <row r="3716">
          <cell r="M3716"/>
          <cell r="N3716"/>
          <cell r="O3716"/>
          <cell r="P3716"/>
          <cell r="Q3716"/>
          <cell r="R3716"/>
          <cell r="S3716"/>
          <cell r="T3716"/>
          <cell r="U3716"/>
          <cell r="V3716"/>
          <cell r="W3716"/>
          <cell r="X3716"/>
          <cell r="Y3716"/>
          <cell r="Z3716"/>
        </row>
        <row r="3717">
          <cell r="E3717"/>
          <cell r="F3717"/>
          <cell r="G3717"/>
          <cell r="H3717"/>
          <cell r="I3717"/>
          <cell r="J3717"/>
          <cell r="K3717"/>
          <cell r="L3717"/>
          <cell r="M3717"/>
          <cell r="N3717"/>
          <cell r="O3717"/>
          <cell r="P3717"/>
          <cell r="Q3717"/>
          <cell r="R3717"/>
          <cell r="S3717"/>
          <cell r="T3717"/>
          <cell r="U3717"/>
          <cell r="V3717"/>
          <cell r="W3717"/>
          <cell r="X3717"/>
          <cell r="Y3717"/>
          <cell r="Z3717"/>
        </row>
        <row r="3718">
          <cell r="E3718" t="str">
            <v>Projectes (EXTERNS) en curs 2.019</v>
          </cell>
          <cell r="F3718"/>
          <cell r="G3718"/>
          <cell r="H3718"/>
          <cell r="I3718"/>
          <cell r="J3718"/>
          <cell r="K3718"/>
          <cell r="L3718"/>
          <cell r="M3718"/>
          <cell r="N3718"/>
          <cell r="O3718"/>
          <cell r="P3718"/>
          <cell r="Q3718"/>
          <cell r="R3718"/>
          <cell r="S3718"/>
          <cell r="T3718"/>
          <cell r="U3718"/>
          <cell r="V3718"/>
          <cell r="W3718"/>
          <cell r="X3718"/>
          <cell r="Y3718"/>
          <cell r="Z3718"/>
        </row>
        <row r="3719">
          <cell r="M3719"/>
          <cell r="N3719"/>
          <cell r="O3719"/>
          <cell r="P3719"/>
          <cell r="Q3719"/>
          <cell r="R3719"/>
          <cell r="S3719"/>
          <cell r="T3719"/>
          <cell r="U3719"/>
          <cell r="V3719"/>
          <cell r="W3719"/>
          <cell r="X3719"/>
          <cell r="Y3719"/>
          <cell r="Z3719"/>
        </row>
        <row r="3720">
          <cell r="C3720"/>
          <cell r="D3720"/>
          <cell r="E3720"/>
          <cell r="F3720"/>
          <cell r="G3720"/>
          <cell r="H3720"/>
          <cell r="I3720"/>
          <cell r="J3720"/>
          <cell r="K3720"/>
          <cell r="L3720"/>
          <cell r="M3720"/>
          <cell r="N3720"/>
          <cell r="O3720"/>
          <cell r="P3720"/>
          <cell r="Q3720"/>
          <cell r="R3720"/>
          <cell r="S3720"/>
          <cell r="T3720"/>
          <cell r="U3720"/>
          <cell r="V3720"/>
          <cell r="W3720"/>
          <cell r="X3720"/>
          <cell r="Y3720"/>
          <cell r="Z3720"/>
        </row>
        <row r="3721">
          <cell r="C3721" t="str">
            <v>OF</v>
          </cell>
          <cell r="D3721" t="str">
            <v>CLIENT</v>
          </cell>
          <cell r="E3721" t="str">
            <v>ANY</v>
          </cell>
          <cell r="F3721" t="str">
            <v>STATUS</v>
          </cell>
          <cell r="G3721" t="str">
            <v>PROJECTE</v>
          </cell>
          <cell r="H3721" t="str">
            <v>TIPUS OF o DEPENDENCIA</v>
          </cell>
          <cell r="I3721"/>
          <cell r="J3721" t="str">
            <v>PREV</v>
          </cell>
          <cell r="K3721" t="str">
            <v>TOTAL</v>
          </cell>
          <cell r="L3721" t="str">
            <v>DESV</v>
          </cell>
          <cell r="M3721" t="str">
            <v>AVANÇ</v>
          </cell>
          <cell r="N3721" t="str">
            <v>DPT. IMPLICATS</v>
          </cell>
          <cell r="O3721"/>
          <cell r="P3721"/>
          <cell r="Q3721"/>
          <cell r="R3721"/>
          <cell r="S3721"/>
          <cell r="T3721"/>
          <cell r="U3721" t="str">
            <v>DATA</v>
          </cell>
          <cell r="V3721" t="str">
            <v>DATA</v>
          </cell>
          <cell r="W3721" t="str">
            <v>DATA</v>
          </cell>
          <cell r="X3721" t="str">
            <v>DURADA</v>
          </cell>
          <cell r="Y3721" t="str">
            <v>DATA</v>
          </cell>
          <cell r="Z3721" t="str">
            <v>DESVIAC.</v>
          </cell>
        </row>
        <row r="3722">
          <cell r="C3722"/>
          <cell r="D3722"/>
          <cell r="E3722"/>
          <cell r="F3722"/>
          <cell r="G3722"/>
          <cell r="H3722"/>
          <cell r="I3722"/>
          <cell r="J3722"/>
          <cell r="K3722" t="str">
            <v>REAL</v>
          </cell>
          <cell r="L3722"/>
          <cell r="M3722"/>
          <cell r="N3722"/>
          <cell r="O3722"/>
          <cell r="P3722"/>
          <cell r="Q3722"/>
          <cell r="R3722"/>
          <cell r="S3722"/>
          <cell r="T3722"/>
          <cell r="U3722" t="str">
            <v>INICI</v>
          </cell>
          <cell r="V3722" t="str">
            <v>ENTREGA</v>
          </cell>
          <cell r="W3722" t="str">
            <v>REVISADA</v>
          </cell>
          <cell r="X3722"/>
          <cell r="Y3722" t="str">
            <v>ACCEP.</v>
          </cell>
          <cell r="Z3722"/>
        </row>
        <row r="3723">
          <cell r="C3723"/>
          <cell r="D3723"/>
          <cell r="E3723"/>
          <cell r="F3723"/>
          <cell r="G3723"/>
          <cell r="H3723"/>
          <cell r="I3723"/>
          <cell r="J3723"/>
          <cell r="K3723"/>
          <cell r="L3723"/>
          <cell r="M3723"/>
          <cell r="N3723"/>
          <cell r="O3723"/>
          <cell r="P3723"/>
          <cell r="Q3723"/>
          <cell r="R3723"/>
          <cell r="S3723"/>
          <cell r="T3723"/>
          <cell r="U3723"/>
          <cell r="V3723"/>
          <cell r="W3723"/>
          <cell r="X3723"/>
          <cell r="Y3723"/>
          <cell r="Z3723"/>
        </row>
        <row r="3724">
          <cell r="C3724">
            <v>5738</v>
          </cell>
          <cell r="D3724" t="str">
            <v>SITEL</v>
          </cell>
          <cell r="E3724">
            <v>2020</v>
          </cell>
          <cell r="F3724" t="str">
            <v>TA</v>
          </cell>
          <cell r="G3724" t="str">
            <v>1 x Manguera COM CAP32/PRX - GSM</v>
          </cell>
          <cell r="H3724" t="str">
            <v>OF5737</v>
          </cell>
          <cell r="I3724"/>
          <cell r="J3724">
            <v>0.33</v>
          </cell>
          <cell r="K3724">
            <v>0.33</v>
          </cell>
          <cell r="L3724">
            <v>0</v>
          </cell>
          <cell r="M3724">
            <v>1</v>
          </cell>
          <cell r="N3724" t="str">
            <v>-</v>
          </cell>
          <cell r="O3724" t="str">
            <v>-</v>
          </cell>
          <cell r="P3724" t="str">
            <v>EMM</v>
          </cell>
          <cell r="Q3724" t="str">
            <v>-</v>
          </cell>
          <cell r="R3724" t="str">
            <v>-</v>
          </cell>
          <cell r="S3724" t="str">
            <v>-</v>
          </cell>
          <cell r="T3724" t="str">
            <v>-</v>
          </cell>
          <cell r="U3724">
            <v>43984</v>
          </cell>
          <cell r="V3724">
            <v>44008</v>
          </cell>
          <cell r="W3724">
            <v>44008</v>
          </cell>
          <cell r="X3724">
            <v>24</v>
          </cell>
          <cell r="Y3724">
            <v>44029</v>
          </cell>
          <cell r="Z3724">
            <v>21</v>
          </cell>
        </row>
        <row r="3725">
          <cell r="C3725">
            <v>5739</v>
          </cell>
          <cell r="D3725" t="str">
            <v>INPPOZ</v>
          </cell>
          <cell r="E3725">
            <v>2020</v>
          </cell>
          <cell r="F3725" t="str">
            <v>TA</v>
          </cell>
          <cell r="G3725" t="str">
            <v>1 x Manguera COM CAP32/PRX - PROT. ZIV</v>
          </cell>
          <cell r="H3725" t="str">
            <v>OF5547</v>
          </cell>
          <cell r="I3725"/>
          <cell r="J3725">
            <v>0.33</v>
          </cell>
          <cell r="K3725">
            <v>0.33</v>
          </cell>
          <cell r="L3725">
            <v>0</v>
          </cell>
          <cell r="M3725">
            <v>1</v>
          </cell>
          <cell r="N3725" t="str">
            <v>-</v>
          </cell>
          <cell r="O3725" t="str">
            <v>-</v>
          </cell>
          <cell r="P3725" t="str">
            <v>EMM</v>
          </cell>
          <cell r="Q3725" t="str">
            <v>-</v>
          </cell>
          <cell r="R3725" t="str">
            <v>-</v>
          </cell>
          <cell r="S3725" t="str">
            <v>-</v>
          </cell>
          <cell r="T3725" t="str">
            <v>-</v>
          </cell>
          <cell r="U3725">
            <v>43992</v>
          </cell>
          <cell r="V3725">
            <v>43992</v>
          </cell>
          <cell r="W3725">
            <v>43992</v>
          </cell>
          <cell r="X3725">
            <v>0</v>
          </cell>
          <cell r="Y3725">
            <v>43992</v>
          </cell>
          <cell r="Z3725">
            <v>0</v>
          </cell>
        </row>
        <row r="3726">
          <cell r="C3726">
            <v>5740</v>
          </cell>
          <cell r="D3726" t="str">
            <v>COBRA</v>
          </cell>
          <cell r="E3726">
            <v>2020</v>
          </cell>
          <cell r="F3726" t="str">
            <v>TA</v>
          </cell>
          <cell r="G3726" t="str">
            <v>Armari MULTI-CONVERTIDOR DME-442 v1.0 (COG. CA NA PUTXA)</v>
          </cell>
          <cell r="H3726" t="str">
            <v>OF5609</v>
          </cell>
          <cell r="I3726"/>
          <cell r="J3726">
            <v>12.25</v>
          </cell>
          <cell r="K3726">
            <v>9.26</v>
          </cell>
          <cell r="L3726">
            <v>2.99</v>
          </cell>
          <cell r="M3726">
            <v>0.75591836734693874</v>
          </cell>
          <cell r="N3726" t="str">
            <v>-</v>
          </cell>
          <cell r="O3726" t="str">
            <v>-</v>
          </cell>
          <cell r="P3726" t="str">
            <v>EMM</v>
          </cell>
          <cell r="Q3726" t="str">
            <v>-</v>
          </cell>
          <cell r="R3726" t="str">
            <v>-</v>
          </cell>
          <cell r="S3726" t="str">
            <v>-</v>
          </cell>
          <cell r="T3726" t="str">
            <v>-</v>
          </cell>
          <cell r="U3726">
            <v>43992</v>
          </cell>
          <cell r="V3726">
            <v>44015</v>
          </cell>
          <cell r="W3726">
            <v>44015</v>
          </cell>
          <cell r="X3726">
            <v>23</v>
          </cell>
          <cell r="Y3726">
            <v>44014</v>
          </cell>
          <cell r="Z3726">
            <v>-1</v>
          </cell>
        </row>
        <row r="3727">
          <cell r="C3727">
            <v>5741</v>
          </cell>
          <cell r="D3727" t="str">
            <v>CIAELE</v>
          </cell>
          <cell r="E3727">
            <v>2020</v>
          </cell>
          <cell r="F3727" t="str">
            <v>OB</v>
          </cell>
          <cell r="G3727" t="str">
            <v>Cto.Mnto. SCADA TEDIS.Net CIA ELECTRIFICACION 01/06/2020-31/05/2021</v>
          </cell>
          <cell r="H3727" t="str">
            <v>IND</v>
          </cell>
          <cell r="I3727"/>
          <cell r="J3727">
            <v>16</v>
          </cell>
          <cell r="K3727">
            <v>0</v>
          </cell>
          <cell r="L3727">
            <v>16</v>
          </cell>
          <cell r="M3727">
            <v>0</v>
          </cell>
          <cell r="N3727" t="str">
            <v>-</v>
          </cell>
          <cell r="O3727" t="str">
            <v>-</v>
          </cell>
          <cell r="P3727" t="str">
            <v>-</v>
          </cell>
          <cell r="Q3727" t="str">
            <v>JMG</v>
          </cell>
          <cell r="R3727" t="str">
            <v>-</v>
          </cell>
          <cell r="S3727" t="str">
            <v>-</v>
          </cell>
          <cell r="T3727" t="str">
            <v>-</v>
          </cell>
          <cell r="U3727">
            <v>43983</v>
          </cell>
          <cell r="V3727">
            <v>44347</v>
          </cell>
          <cell r="W3727">
            <v>44347</v>
          </cell>
          <cell r="X3727">
            <v>360</v>
          </cell>
          <cell r="Y3727"/>
          <cell r="Z3727" t="str">
            <v/>
          </cell>
        </row>
        <row r="3728">
          <cell r="C3728">
            <v>5742</v>
          </cell>
          <cell r="D3728" t="str">
            <v>CARBAYIN</v>
          </cell>
          <cell r="E3728">
            <v>2020</v>
          </cell>
          <cell r="F3728" t="str">
            <v>OB</v>
          </cell>
          <cell r="G3728" t="str">
            <v>Cto.Mnto. SCADA TEDIS.Net CARBAYIN 01/06/2020-31/05/2021</v>
          </cell>
          <cell r="H3728" t="str">
            <v>IND</v>
          </cell>
          <cell r="I3728"/>
          <cell r="J3728">
            <v>16</v>
          </cell>
          <cell r="K3728">
            <v>0</v>
          </cell>
          <cell r="L3728">
            <v>16</v>
          </cell>
          <cell r="M3728">
            <v>0</v>
          </cell>
          <cell r="N3728" t="str">
            <v>-</v>
          </cell>
          <cell r="O3728" t="str">
            <v>-</v>
          </cell>
          <cell r="P3728" t="str">
            <v>-</v>
          </cell>
          <cell r="Q3728" t="str">
            <v>JMG</v>
          </cell>
          <cell r="R3728" t="str">
            <v>-</v>
          </cell>
          <cell r="S3728" t="str">
            <v>-</v>
          </cell>
          <cell r="T3728" t="str">
            <v>-</v>
          </cell>
          <cell r="U3728">
            <v>43983</v>
          </cell>
          <cell r="V3728">
            <v>44347</v>
          </cell>
          <cell r="W3728">
            <v>44347</v>
          </cell>
          <cell r="X3728">
            <v>360</v>
          </cell>
          <cell r="Y3728"/>
          <cell r="Z3728" t="str">
            <v/>
          </cell>
        </row>
        <row r="3729">
          <cell r="C3729">
            <v>5743</v>
          </cell>
          <cell r="D3729" t="str">
            <v>ELECON</v>
          </cell>
          <cell r="E3729">
            <v>2020</v>
          </cell>
          <cell r="F3729" t="str">
            <v>TA</v>
          </cell>
          <cell r="G3729" t="str">
            <v>6 x Manguera COM CAP32 - nPort 5110</v>
          </cell>
          <cell r="H3729" t="str">
            <v>IND</v>
          </cell>
          <cell r="I3729"/>
          <cell r="J3729">
            <v>2</v>
          </cell>
          <cell r="K3729">
            <v>1.75</v>
          </cell>
          <cell r="L3729">
            <v>0.25</v>
          </cell>
          <cell r="M3729">
            <v>0.875</v>
          </cell>
          <cell r="N3729" t="str">
            <v>-</v>
          </cell>
          <cell r="O3729" t="str">
            <v>-</v>
          </cell>
          <cell r="P3729" t="str">
            <v>EMM</v>
          </cell>
          <cell r="Q3729" t="str">
            <v>-</v>
          </cell>
          <cell r="R3729" t="str">
            <v>-</v>
          </cell>
          <cell r="S3729" t="str">
            <v>-</v>
          </cell>
          <cell r="T3729" t="str">
            <v>-</v>
          </cell>
          <cell r="U3729">
            <v>43999</v>
          </cell>
          <cell r="V3729">
            <v>44000</v>
          </cell>
          <cell r="W3729">
            <v>44000</v>
          </cell>
          <cell r="X3729">
            <v>1</v>
          </cell>
          <cell r="Y3729">
            <v>44000</v>
          </cell>
          <cell r="Z3729">
            <v>0</v>
          </cell>
        </row>
        <row r="3730">
          <cell r="C3730">
            <v>5744</v>
          </cell>
          <cell r="D3730" t="str">
            <v>ELECON</v>
          </cell>
          <cell r="E3730">
            <v>2020</v>
          </cell>
          <cell r="F3730" t="str">
            <v>TA</v>
          </cell>
          <cell r="G3730" t="str">
            <v>6 x 50cm FLAT-CABLE 24Via + 2 Connector FLAT Femella</v>
          </cell>
          <cell r="H3730" t="str">
            <v>IND</v>
          </cell>
          <cell r="I3730"/>
          <cell r="J3730">
            <v>0.25</v>
          </cell>
          <cell r="K3730">
            <v>0.25</v>
          </cell>
          <cell r="L3730">
            <v>0</v>
          </cell>
          <cell r="M3730">
            <v>1</v>
          </cell>
          <cell r="N3730" t="str">
            <v>-</v>
          </cell>
          <cell r="O3730" t="str">
            <v>-</v>
          </cell>
          <cell r="P3730" t="str">
            <v>EMM</v>
          </cell>
          <cell r="Q3730" t="str">
            <v>-</v>
          </cell>
          <cell r="R3730" t="str">
            <v>-</v>
          </cell>
          <cell r="S3730" t="str">
            <v>-</v>
          </cell>
          <cell r="T3730" t="str">
            <v>-</v>
          </cell>
          <cell r="U3730">
            <v>43999</v>
          </cell>
          <cell r="V3730">
            <v>43999</v>
          </cell>
          <cell r="W3730">
            <v>43999</v>
          </cell>
          <cell r="X3730">
            <v>0</v>
          </cell>
          <cell r="Y3730">
            <v>43999</v>
          </cell>
          <cell r="Z3730">
            <v>0</v>
          </cell>
        </row>
        <row r="3731">
          <cell r="C3731">
            <v>5745</v>
          </cell>
          <cell r="D3731" t="str">
            <v>CARBAYIN</v>
          </cell>
          <cell r="E3731">
            <v>2020</v>
          </cell>
          <cell r="F3731" t="str">
            <v>TA</v>
          </cell>
          <cell r="G3731" t="str">
            <v>Reparacio CAP32-48 N/S-341-2016 RTU TIROCO</v>
          </cell>
          <cell r="H3731" t="str">
            <v>IND</v>
          </cell>
          <cell r="I3731"/>
          <cell r="J3731">
            <v>3</v>
          </cell>
          <cell r="K3731">
            <v>2.25</v>
          </cell>
          <cell r="L3731">
            <v>0.75</v>
          </cell>
          <cell r="M3731">
            <v>0.75</v>
          </cell>
          <cell r="N3731" t="str">
            <v>-</v>
          </cell>
          <cell r="O3731" t="str">
            <v>-</v>
          </cell>
          <cell r="P3731" t="str">
            <v>EMM</v>
          </cell>
          <cell r="Q3731" t="str">
            <v>-</v>
          </cell>
          <cell r="R3731" t="str">
            <v>-</v>
          </cell>
          <cell r="S3731" t="str">
            <v>-</v>
          </cell>
          <cell r="T3731" t="str">
            <v>-</v>
          </cell>
          <cell r="U3731">
            <v>44000</v>
          </cell>
          <cell r="V3731">
            <v>44001</v>
          </cell>
          <cell r="W3731">
            <v>44001</v>
          </cell>
          <cell r="X3731">
            <v>1</v>
          </cell>
          <cell r="Y3731">
            <v>44001</v>
          </cell>
          <cell r="Z3731">
            <v>0</v>
          </cell>
        </row>
        <row r="3732">
          <cell r="C3732">
            <v>5746</v>
          </cell>
          <cell r="D3732" t="str">
            <v>CARBAYIN</v>
          </cell>
          <cell r="E3732">
            <v>2020</v>
          </cell>
          <cell r="F3732" t="str">
            <v>TA</v>
          </cell>
          <cell r="G3732" t="str">
            <v>Reparacio MODEM RADIO FSK N/S-370-2015</v>
          </cell>
          <cell r="H3732" t="str">
            <v>IND</v>
          </cell>
          <cell r="I3732"/>
          <cell r="J3732">
            <v>1.5</v>
          </cell>
          <cell r="K3732">
            <v>1.5</v>
          </cell>
          <cell r="L3732">
            <v>0</v>
          </cell>
          <cell r="M3732">
            <v>1</v>
          </cell>
          <cell r="N3732" t="str">
            <v>-</v>
          </cell>
          <cell r="O3732" t="str">
            <v>-</v>
          </cell>
          <cell r="P3732" t="str">
            <v>EMM</v>
          </cell>
          <cell r="Q3732" t="str">
            <v>-</v>
          </cell>
          <cell r="R3732" t="str">
            <v>-</v>
          </cell>
          <cell r="S3732" t="str">
            <v>-</v>
          </cell>
          <cell r="T3732" t="str">
            <v>-</v>
          </cell>
          <cell r="U3732">
            <v>44000</v>
          </cell>
          <cell r="V3732">
            <v>44001</v>
          </cell>
          <cell r="W3732">
            <v>44001</v>
          </cell>
          <cell r="X3732">
            <v>1</v>
          </cell>
          <cell r="Y3732">
            <v>44001</v>
          </cell>
          <cell r="Z3732">
            <v>0</v>
          </cell>
        </row>
        <row r="3733">
          <cell r="C3733">
            <v>5747</v>
          </cell>
          <cell r="D3733" t="str">
            <v>CARBAYIN</v>
          </cell>
          <cell r="E3733">
            <v>2020</v>
          </cell>
          <cell r="F3733" t="str">
            <v>TA</v>
          </cell>
          <cell r="G3733" t="str">
            <v>Reparacio CAP32-48 N/S-376-2009 RTU FTE. BOLARDO</v>
          </cell>
          <cell r="H3733" t="str">
            <v>IND</v>
          </cell>
          <cell r="I3733">
            <v>4</v>
          </cell>
          <cell r="J3733">
            <v>4</v>
          </cell>
          <cell r="K3733">
            <v>4</v>
          </cell>
          <cell r="L3733">
            <v>0</v>
          </cell>
          <cell r="M3733">
            <v>1</v>
          </cell>
          <cell r="N3733" t="str">
            <v>-</v>
          </cell>
          <cell r="O3733" t="str">
            <v>-</v>
          </cell>
          <cell r="P3733" t="str">
            <v>-</v>
          </cell>
          <cell r="Q3733" t="str">
            <v>-</v>
          </cell>
          <cell r="R3733" t="str">
            <v>-</v>
          </cell>
          <cell r="S3733" t="str">
            <v>-</v>
          </cell>
          <cell r="T3733" t="str">
            <v>-</v>
          </cell>
          <cell r="U3733">
            <v>44000</v>
          </cell>
          <cell r="V3733">
            <v>44001</v>
          </cell>
          <cell r="W3733">
            <v>44001</v>
          </cell>
          <cell r="X3733">
            <v>1</v>
          </cell>
          <cell r="Y3733">
            <v>44001</v>
          </cell>
          <cell r="Z3733">
            <v>0</v>
          </cell>
        </row>
        <row r="3734">
          <cell r="C3734">
            <v>5748</v>
          </cell>
          <cell r="D3734" t="str">
            <v>ELEALS</v>
          </cell>
          <cell r="E3734">
            <v>2020</v>
          </cell>
          <cell r="F3734" t="str">
            <v>OB</v>
          </cell>
          <cell r="G3734" t="str">
            <v>Cto. Mnto. SCADA TEDIS ALSET 01/06/2020 - 31/05/2021</v>
          </cell>
          <cell r="H3734" t="str">
            <v>IND</v>
          </cell>
          <cell r="I3734">
            <v>4</v>
          </cell>
          <cell r="J3734">
            <v>8</v>
          </cell>
          <cell r="K3734">
            <v>0</v>
          </cell>
          <cell r="L3734">
            <v>8</v>
          </cell>
          <cell r="M3734">
            <v>0</v>
          </cell>
          <cell r="N3734" t="str">
            <v>-</v>
          </cell>
          <cell r="O3734" t="str">
            <v>-</v>
          </cell>
          <cell r="P3734" t="str">
            <v>-</v>
          </cell>
          <cell r="Q3734" t="str">
            <v>JMG</v>
          </cell>
          <cell r="R3734" t="str">
            <v>-</v>
          </cell>
          <cell r="S3734" t="str">
            <v>-</v>
          </cell>
          <cell r="T3734" t="str">
            <v>-</v>
          </cell>
          <cell r="U3734">
            <v>43983</v>
          </cell>
          <cell r="V3734">
            <v>44347</v>
          </cell>
          <cell r="W3734">
            <v>44347</v>
          </cell>
          <cell r="X3734">
            <v>360</v>
          </cell>
          <cell r="Y3734"/>
          <cell r="Z3734" t="str">
            <v/>
          </cell>
        </row>
        <row r="3735">
          <cell r="C3735">
            <v>5749</v>
          </cell>
          <cell r="D3735" t="str">
            <v>SUMALG</v>
          </cell>
          <cell r="E3735">
            <v>2020</v>
          </cell>
          <cell r="F3735" t="str">
            <v>OB</v>
          </cell>
          <cell r="G3735" t="str">
            <v>Cto. Mnto. SCADA TEDIS ALGINET 01/06/2020 - 31/05/2021</v>
          </cell>
          <cell r="H3735" t="str">
            <v>IND</v>
          </cell>
          <cell r="I3735">
            <v>6</v>
          </cell>
          <cell r="J3735">
            <v>16</v>
          </cell>
          <cell r="K3735">
            <v>0</v>
          </cell>
          <cell r="L3735">
            <v>16</v>
          </cell>
          <cell r="M3735">
            <v>0</v>
          </cell>
          <cell r="N3735" t="str">
            <v>-</v>
          </cell>
          <cell r="O3735" t="str">
            <v>-</v>
          </cell>
          <cell r="P3735" t="str">
            <v>-</v>
          </cell>
          <cell r="Q3735" t="str">
            <v>JMG</v>
          </cell>
          <cell r="R3735" t="str">
            <v>-</v>
          </cell>
          <cell r="S3735" t="str">
            <v>-</v>
          </cell>
          <cell r="T3735" t="str">
            <v>-</v>
          </cell>
          <cell r="U3735">
            <v>43983</v>
          </cell>
          <cell r="V3735">
            <v>44347</v>
          </cell>
          <cell r="W3735">
            <v>44347</v>
          </cell>
          <cell r="X3735">
            <v>360</v>
          </cell>
          <cell r="Y3735"/>
          <cell r="Z3735" t="str">
            <v/>
          </cell>
        </row>
        <row r="3736">
          <cell r="C3736">
            <v>5750</v>
          </cell>
          <cell r="D3736" t="str">
            <v>ENDENE</v>
          </cell>
          <cell r="E3736">
            <v>2020</v>
          </cell>
          <cell r="F3736" t="str">
            <v>TA</v>
          </cell>
          <cell r="G3736" t="str">
            <v>RTU P.R.E. v5.0 P.F. SA COMA</v>
          </cell>
          <cell r="H3736" t="str">
            <v>IND</v>
          </cell>
          <cell r="I3736">
            <v>6</v>
          </cell>
          <cell r="J3736">
            <v>92</v>
          </cell>
          <cell r="K3736">
            <v>141.38999999999999</v>
          </cell>
          <cell r="L3736">
            <v>-49.389999999999986</v>
          </cell>
          <cell r="M3736">
            <v>1.5368478260869565</v>
          </cell>
          <cell r="N3736" t="str">
            <v>-</v>
          </cell>
          <cell r="O3736" t="str">
            <v>-</v>
          </cell>
          <cell r="P3736" t="str">
            <v>EMM</v>
          </cell>
          <cell r="Q3736" t="str">
            <v>-</v>
          </cell>
          <cell r="R3736" t="str">
            <v>-</v>
          </cell>
          <cell r="S3736" t="str">
            <v>-</v>
          </cell>
          <cell r="T3736" t="str">
            <v>-</v>
          </cell>
          <cell r="U3736">
            <v>43998</v>
          </cell>
          <cell r="V3736">
            <v>44104</v>
          </cell>
          <cell r="W3736">
            <v>44155</v>
          </cell>
          <cell r="X3736">
            <v>104</v>
          </cell>
          <cell r="Y3736">
            <v>44155</v>
          </cell>
          <cell r="Z3736">
            <v>0</v>
          </cell>
        </row>
        <row r="3737">
          <cell r="C3737">
            <v>5751</v>
          </cell>
          <cell r="D3737" t="str">
            <v>SUMALG</v>
          </cell>
          <cell r="E3737">
            <v>2020</v>
          </cell>
          <cell r="F3737" t="str">
            <v>OB</v>
          </cell>
          <cell r="G3737" t="str">
            <v>CC SCADA TEDIS.Net ALGINETENSES v1.0</v>
          </cell>
          <cell r="H3737" t="str">
            <v>IND</v>
          </cell>
          <cell r="I3737"/>
          <cell r="J3737">
            <v>71</v>
          </cell>
          <cell r="K3737">
            <v>0</v>
          </cell>
          <cell r="L3737">
            <v>71</v>
          </cell>
          <cell r="M3737">
            <v>0</v>
          </cell>
          <cell r="N3737" t="str">
            <v>-</v>
          </cell>
          <cell r="O3737" t="str">
            <v>-</v>
          </cell>
          <cell r="P3737" t="str">
            <v>-</v>
          </cell>
          <cell r="Q3737" t="str">
            <v>JMG</v>
          </cell>
          <cell r="R3737" t="str">
            <v>-</v>
          </cell>
          <cell r="S3737" t="str">
            <v>-</v>
          </cell>
          <cell r="T3737" t="str">
            <v>-</v>
          </cell>
          <cell r="U3737">
            <v>43991</v>
          </cell>
          <cell r="V3737">
            <v>44104</v>
          </cell>
          <cell r="W3737">
            <v>44104</v>
          </cell>
          <cell r="X3737">
            <v>111</v>
          </cell>
          <cell r="Y3737"/>
          <cell r="Z3737" t="str">
            <v/>
          </cell>
        </row>
        <row r="3738">
          <cell r="C3738">
            <v>5752</v>
          </cell>
          <cell r="D3738" t="str">
            <v>INPPOZ</v>
          </cell>
          <cell r="E3738">
            <v>2020</v>
          </cell>
          <cell r="F3738" t="str">
            <v>TA</v>
          </cell>
          <cell r="G3738" t="str">
            <v>RTU IAT LOMA LA COPADA v2.0</v>
          </cell>
          <cell r="H3738" t="str">
            <v>PPAL</v>
          </cell>
          <cell r="I3738"/>
          <cell r="J3738">
            <v>2.25</v>
          </cell>
          <cell r="K3738">
            <v>1.25</v>
          </cell>
          <cell r="L3738">
            <v>1</v>
          </cell>
          <cell r="M3738">
            <v>0.55555555555555558</v>
          </cell>
          <cell r="N3738" t="str">
            <v>-</v>
          </cell>
          <cell r="O3738" t="str">
            <v>-</v>
          </cell>
          <cell r="P3738" t="str">
            <v>-</v>
          </cell>
          <cell r="Q3738" t="str">
            <v>JMG</v>
          </cell>
          <cell r="R3738" t="str">
            <v>-</v>
          </cell>
          <cell r="S3738" t="str">
            <v>-</v>
          </cell>
          <cell r="T3738" t="str">
            <v>-</v>
          </cell>
          <cell r="U3738">
            <v>44007</v>
          </cell>
          <cell r="V3738">
            <v>44022</v>
          </cell>
          <cell r="W3738">
            <v>44022</v>
          </cell>
          <cell r="X3738">
            <v>15</v>
          </cell>
          <cell r="Y3738">
            <v>44020</v>
          </cell>
          <cell r="Z3738">
            <v>-2</v>
          </cell>
        </row>
        <row r="3739">
          <cell r="C3739">
            <v>5753</v>
          </cell>
          <cell r="D3739" t="str">
            <v>SITEL</v>
          </cell>
          <cell r="E3739">
            <v>2020</v>
          </cell>
          <cell r="F3739" t="str">
            <v>TA</v>
          </cell>
          <cell r="G3739" t="str">
            <v>1 x Manguera COM CAP32/PRX - GPRS</v>
          </cell>
          <cell r="H3739" t="str">
            <v>OF5752</v>
          </cell>
          <cell r="I3739"/>
          <cell r="J3739">
            <v>0.33</v>
          </cell>
          <cell r="K3739">
            <v>0.33</v>
          </cell>
          <cell r="L3739">
            <v>0</v>
          </cell>
          <cell r="M3739">
            <v>1</v>
          </cell>
          <cell r="N3739" t="str">
            <v>-</v>
          </cell>
          <cell r="O3739" t="str">
            <v>-</v>
          </cell>
          <cell r="P3739" t="str">
            <v>EMM</v>
          </cell>
          <cell r="Q3739" t="str">
            <v>-</v>
          </cell>
          <cell r="R3739" t="str">
            <v>-</v>
          </cell>
          <cell r="S3739" t="str">
            <v>-</v>
          </cell>
          <cell r="T3739" t="str">
            <v>-</v>
          </cell>
          <cell r="U3739">
            <v>44007</v>
          </cell>
          <cell r="V3739">
            <v>44022</v>
          </cell>
          <cell r="W3739">
            <v>44022</v>
          </cell>
          <cell r="X3739">
            <v>15</v>
          </cell>
          <cell r="Y3739">
            <v>44015</v>
          </cell>
          <cell r="Z3739">
            <v>-7</v>
          </cell>
        </row>
        <row r="3740">
          <cell r="C3740">
            <v>5754</v>
          </cell>
          <cell r="D3740" t="str">
            <v>ALSELE</v>
          </cell>
          <cell r="E3740">
            <v>2020</v>
          </cell>
          <cell r="F3740" t="str">
            <v>TA</v>
          </cell>
          <cell r="G3740" t="str">
            <v>CC SCADA TEDIS.Net ALSET v1.0</v>
          </cell>
          <cell r="H3740" t="str">
            <v>IND</v>
          </cell>
          <cell r="I3740"/>
          <cell r="J3740">
            <v>71</v>
          </cell>
          <cell r="K3740">
            <v>52.33</v>
          </cell>
          <cell r="L3740">
            <v>18.670000000000002</v>
          </cell>
          <cell r="M3740">
            <v>0.73704225352112673</v>
          </cell>
          <cell r="N3740" t="str">
            <v>-</v>
          </cell>
          <cell r="O3740" t="str">
            <v>-</v>
          </cell>
          <cell r="P3740" t="str">
            <v>-</v>
          </cell>
          <cell r="Q3740" t="str">
            <v>JMG</v>
          </cell>
          <cell r="R3740" t="str">
            <v>-</v>
          </cell>
          <cell r="S3740" t="str">
            <v>-</v>
          </cell>
          <cell r="T3740" t="str">
            <v>-</v>
          </cell>
          <cell r="U3740">
            <v>43991</v>
          </cell>
          <cell r="V3740">
            <v>44104</v>
          </cell>
          <cell r="W3740">
            <v>44130</v>
          </cell>
          <cell r="X3740">
            <v>111</v>
          </cell>
          <cell r="Y3740">
            <v>44130</v>
          </cell>
          <cell r="Z3740">
            <v>0</v>
          </cell>
        </row>
        <row r="3741">
          <cell r="C3741">
            <v>5755</v>
          </cell>
          <cell r="D3741" t="str">
            <v>HIJOFE</v>
          </cell>
          <cell r="E3741">
            <v>2020</v>
          </cell>
          <cell r="F3741" t="str">
            <v>TA</v>
          </cell>
          <cell r="G3741" t="str">
            <v>CC SCADA TEDIS.Net J.FERRE v1.3</v>
          </cell>
          <cell r="H3741" t="str">
            <v>IND</v>
          </cell>
          <cell r="I3741"/>
          <cell r="J3741">
            <v>8.5</v>
          </cell>
          <cell r="K3741">
            <v>5.25</v>
          </cell>
          <cell r="L3741">
            <v>3.25</v>
          </cell>
          <cell r="M3741">
            <v>0.61764705882352944</v>
          </cell>
          <cell r="N3741" t="str">
            <v>-</v>
          </cell>
          <cell r="O3741" t="str">
            <v>-</v>
          </cell>
          <cell r="P3741" t="str">
            <v>-</v>
          </cell>
          <cell r="Q3741" t="str">
            <v>TRS</v>
          </cell>
          <cell r="R3741" t="str">
            <v>-</v>
          </cell>
          <cell r="S3741" t="str">
            <v>-</v>
          </cell>
          <cell r="T3741" t="str">
            <v>-</v>
          </cell>
          <cell r="U3741">
            <v>44001</v>
          </cell>
          <cell r="V3741">
            <v>44029</v>
          </cell>
          <cell r="W3741">
            <v>44029</v>
          </cell>
          <cell r="X3741">
            <v>28</v>
          </cell>
          <cell r="Y3741">
            <v>44015</v>
          </cell>
          <cell r="Z3741">
            <v>-14</v>
          </cell>
        </row>
        <row r="3742">
          <cell r="C3742">
            <v>5756</v>
          </cell>
          <cell r="D3742" t="str">
            <v>CARBAYIN</v>
          </cell>
          <cell r="E3742">
            <v>2020</v>
          </cell>
          <cell r="F3742" t="str">
            <v>TA</v>
          </cell>
          <cell r="G3742" t="str">
            <v>RTU IAT TIROCO v3.0</v>
          </cell>
          <cell r="H3742" t="str">
            <v>PPAL</v>
          </cell>
          <cell r="I3742"/>
          <cell r="J3742">
            <v>7</v>
          </cell>
          <cell r="K3742">
            <v>4.25</v>
          </cell>
          <cell r="L3742">
            <v>2.75</v>
          </cell>
          <cell r="M3742">
            <v>0.6071428571428571</v>
          </cell>
          <cell r="N3742" t="str">
            <v>-</v>
          </cell>
          <cell r="O3742" t="str">
            <v>-</v>
          </cell>
          <cell r="P3742" t="str">
            <v>-</v>
          </cell>
          <cell r="Q3742" t="str">
            <v>JMG</v>
          </cell>
          <cell r="R3742" t="str">
            <v>-</v>
          </cell>
          <cell r="S3742" t="str">
            <v>-</v>
          </cell>
          <cell r="T3742" t="str">
            <v>-</v>
          </cell>
          <cell r="U3742">
            <v>44001</v>
          </cell>
          <cell r="V3742">
            <v>44043</v>
          </cell>
          <cell r="W3742">
            <v>44043</v>
          </cell>
          <cell r="X3742">
            <v>42</v>
          </cell>
          <cell r="Y3742">
            <v>44041</v>
          </cell>
          <cell r="Z3742">
            <v>-1</v>
          </cell>
        </row>
        <row r="3743">
          <cell r="C3743">
            <v>5757</v>
          </cell>
          <cell r="D3743" t="str">
            <v>SITEL</v>
          </cell>
          <cell r="E3743">
            <v>2020</v>
          </cell>
          <cell r="F3743" t="str">
            <v>TA</v>
          </cell>
          <cell r="G3743" t="str">
            <v>1 x Manguera COM ETHERNET (2mt)</v>
          </cell>
          <cell r="H3743" t="str">
            <v>OF5756</v>
          </cell>
          <cell r="I3743"/>
          <cell r="J3743">
            <v>0.33</v>
          </cell>
          <cell r="K3743">
            <v>0.24</v>
          </cell>
          <cell r="L3743">
            <v>9.0000000000000024E-2</v>
          </cell>
          <cell r="M3743">
            <v>0.72727272727272718</v>
          </cell>
          <cell r="N3743" t="str">
            <v>-</v>
          </cell>
          <cell r="O3743" t="str">
            <v>-</v>
          </cell>
          <cell r="P3743" t="str">
            <v>EMM</v>
          </cell>
          <cell r="Q3743" t="str">
            <v>-</v>
          </cell>
          <cell r="R3743" t="str">
            <v>-</v>
          </cell>
          <cell r="S3743" t="str">
            <v>-</v>
          </cell>
          <cell r="T3743" t="str">
            <v>-</v>
          </cell>
          <cell r="U3743">
            <v>44001</v>
          </cell>
          <cell r="V3743">
            <v>44043</v>
          </cell>
          <cell r="W3743">
            <v>44043</v>
          </cell>
          <cell r="X3743">
            <v>42</v>
          </cell>
          <cell r="Y3743">
            <v>44040</v>
          </cell>
          <cell r="Z3743">
            <v>-2</v>
          </cell>
        </row>
        <row r="3744">
          <cell r="C3744">
            <v>5758</v>
          </cell>
          <cell r="D3744" t="str">
            <v>ELECAR</v>
          </cell>
          <cell r="E3744">
            <v>2020</v>
          </cell>
          <cell r="F3744" t="str">
            <v>TA</v>
          </cell>
          <cell r="G3744" t="str">
            <v>SW CS ASEME SERVICIO v14.2</v>
          </cell>
          <cell r="H3744" t="str">
            <v>IND</v>
          </cell>
          <cell r="I3744"/>
          <cell r="J3744">
            <v>28.5</v>
          </cell>
          <cell r="K3744">
            <v>29.25</v>
          </cell>
          <cell r="L3744">
            <v>-0.75</v>
          </cell>
          <cell r="M3744">
            <v>1.0263157894736843</v>
          </cell>
          <cell r="N3744" t="str">
            <v>-</v>
          </cell>
          <cell r="O3744" t="str">
            <v>-</v>
          </cell>
          <cell r="P3744" t="str">
            <v>-</v>
          </cell>
          <cell r="Q3744" t="str">
            <v>TRS</v>
          </cell>
          <cell r="R3744" t="str">
            <v>-</v>
          </cell>
          <cell r="S3744" t="str">
            <v>-</v>
          </cell>
          <cell r="T3744" t="str">
            <v>-</v>
          </cell>
          <cell r="U3744">
            <v>44011</v>
          </cell>
          <cell r="V3744">
            <v>44043</v>
          </cell>
          <cell r="W3744">
            <v>44124</v>
          </cell>
          <cell r="X3744">
            <v>32</v>
          </cell>
          <cell r="Y3744">
            <v>44124</v>
          </cell>
          <cell r="Z3744">
            <v>0</v>
          </cell>
        </row>
        <row r="3745">
          <cell r="C3745">
            <v>5759</v>
          </cell>
          <cell r="D3745" t="str">
            <v>VASOEN</v>
          </cell>
          <cell r="E3745">
            <v>2020</v>
          </cell>
          <cell r="F3745" t="str">
            <v>TA</v>
          </cell>
          <cell r="G3745" t="str">
            <v>SUPORT CSSat SOLLER 2.020</v>
          </cell>
          <cell r="H3745" t="str">
            <v>IND</v>
          </cell>
          <cell r="I3745"/>
          <cell r="J3745">
            <v>4.25</v>
          </cell>
          <cell r="K3745">
            <v>4.25</v>
          </cell>
          <cell r="L3745">
            <v>0</v>
          </cell>
          <cell r="M3745">
            <v>1</v>
          </cell>
          <cell r="N3745" t="str">
            <v>-</v>
          </cell>
          <cell r="O3745" t="str">
            <v>-</v>
          </cell>
          <cell r="P3745" t="str">
            <v>-</v>
          </cell>
          <cell r="Q3745" t="str">
            <v>TRS</v>
          </cell>
          <cell r="R3745" t="str">
            <v>-</v>
          </cell>
          <cell r="S3745" t="str">
            <v>-</v>
          </cell>
          <cell r="T3745" t="str">
            <v>-</v>
          </cell>
          <cell r="U3745">
            <v>44012</v>
          </cell>
          <cell r="V3745">
            <v>44043</v>
          </cell>
          <cell r="W3745">
            <v>44043</v>
          </cell>
          <cell r="X3745">
            <v>30</v>
          </cell>
          <cell r="Y3745">
            <v>44032</v>
          </cell>
          <cell r="Z3745">
            <v>-10</v>
          </cell>
        </row>
        <row r="3746">
          <cell r="C3746">
            <v>5760</v>
          </cell>
          <cell r="D3746" t="str">
            <v>ARAMAI</v>
          </cell>
          <cell r="E3746">
            <v>2020</v>
          </cell>
          <cell r="F3746" t="str">
            <v>OB</v>
          </cell>
          <cell r="G3746" t="str">
            <v>Cto.Mnto. SCADA TEDIS.Net ARAMAIO 01/07/2.020 - 30/06/2.021</v>
          </cell>
          <cell r="H3746" t="str">
            <v>IND</v>
          </cell>
          <cell r="I3746"/>
          <cell r="J3746">
            <v>16</v>
          </cell>
          <cell r="K3746">
            <v>0</v>
          </cell>
          <cell r="L3746">
            <v>16</v>
          </cell>
          <cell r="M3746">
            <v>0</v>
          </cell>
          <cell r="N3746" t="str">
            <v>-</v>
          </cell>
          <cell r="O3746" t="str">
            <v>-</v>
          </cell>
          <cell r="P3746" t="str">
            <v>-</v>
          </cell>
          <cell r="Q3746" t="str">
            <v>JMG</v>
          </cell>
          <cell r="R3746" t="str">
            <v>-</v>
          </cell>
          <cell r="S3746" t="str">
            <v>-</v>
          </cell>
          <cell r="T3746" t="str">
            <v>-</v>
          </cell>
          <cell r="U3746">
            <v>44013</v>
          </cell>
          <cell r="V3746">
            <v>44377</v>
          </cell>
          <cell r="W3746">
            <v>44377</v>
          </cell>
          <cell r="X3746">
            <v>359</v>
          </cell>
          <cell r="Y3746"/>
          <cell r="Z3746" t="str">
            <v/>
          </cell>
        </row>
        <row r="3747">
          <cell r="C3747">
            <v>5761</v>
          </cell>
          <cell r="D3747" t="str">
            <v>ELEBER</v>
          </cell>
          <cell r="E3747">
            <v>2020</v>
          </cell>
          <cell r="F3747" t="str">
            <v>OB</v>
          </cell>
          <cell r="G3747" t="str">
            <v>Cto.Mnto. SCADA TEDIS.Net BERMEJALES 01/07/2.020 - 30/06/2.021</v>
          </cell>
          <cell r="H3747" t="str">
            <v>IND</v>
          </cell>
          <cell r="I3747"/>
          <cell r="J3747">
            <v>26</v>
          </cell>
          <cell r="K3747">
            <v>0</v>
          </cell>
          <cell r="L3747">
            <v>26</v>
          </cell>
          <cell r="M3747">
            <v>0</v>
          </cell>
          <cell r="N3747" t="str">
            <v>-</v>
          </cell>
          <cell r="O3747" t="str">
            <v>-</v>
          </cell>
          <cell r="P3747" t="str">
            <v>-</v>
          </cell>
          <cell r="Q3747" t="str">
            <v>AP</v>
          </cell>
          <cell r="R3747" t="str">
            <v>-</v>
          </cell>
          <cell r="S3747" t="str">
            <v>-</v>
          </cell>
          <cell r="T3747" t="str">
            <v>-</v>
          </cell>
          <cell r="U3747">
            <v>44013</v>
          </cell>
          <cell r="V3747">
            <v>44377</v>
          </cell>
          <cell r="W3747">
            <v>44377</v>
          </cell>
          <cell r="X3747">
            <v>359</v>
          </cell>
          <cell r="Y3747"/>
          <cell r="Z3747" t="str">
            <v/>
          </cell>
        </row>
        <row r="3748">
          <cell r="C3748">
            <v>5762</v>
          </cell>
          <cell r="D3748" t="str">
            <v>ELLALO</v>
          </cell>
          <cell r="E3748">
            <v>2020</v>
          </cell>
          <cell r="F3748" t="str">
            <v>OB</v>
          </cell>
          <cell r="G3748" t="str">
            <v>Cto.Mnto. SCADA TEDIS.Net LA LOMA 01/08/2020 - 31/07/2021</v>
          </cell>
          <cell r="H3748" t="str">
            <v>IND</v>
          </cell>
          <cell r="I3748"/>
          <cell r="J3748">
            <v>16</v>
          </cell>
          <cell r="K3748">
            <v>0</v>
          </cell>
          <cell r="L3748">
            <v>16</v>
          </cell>
          <cell r="M3748">
            <v>0</v>
          </cell>
          <cell r="N3748" t="str">
            <v>-</v>
          </cell>
          <cell r="O3748" t="str">
            <v>-</v>
          </cell>
          <cell r="P3748" t="str">
            <v>-</v>
          </cell>
          <cell r="Q3748" t="str">
            <v>JMG</v>
          </cell>
          <cell r="R3748" t="str">
            <v>-</v>
          </cell>
          <cell r="S3748" t="str">
            <v>-</v>
          </cell>
          <cell r="T3748" t="str">
            <v>-</v>
          </cell>
          <cell r="U3748">
            <v>44044</v>
          </cell>
          <cell r="V3748">
            <v>44408</v>
          </cell>
          <cell r="W3748">
            <v>44408</v>
          </cell>
          <cell r="X3748">
            <v>360</v>
          </cell>
          <cell r="Y3748"/>
          <cell r="Z3748" t="str">
            <v/>
          </cell>
        </row>
        <row r="3749">
          <cell r="C3749">
            <v>5763</v>
          </cell>
          <cell r="D3749" t="str">
            <v>EYPESA</v>
          </cell>
          <cell r="E3749">
            <v>2020</v>
          </cell>
          <cell r="F3749" t="str">
            <v>TA</v>
          </cell>
          <cell r="G3749" t="str">
            <v>CC SCADA TEDIS.Net EYPESA v3.1</v>
          </cell>
          <cell r="H3749" t="str">
            <v>OF5382</v>
          </cell>
          <cell r="I3749"/>
          <cell r="J3749">
            <v>26</v>
          </cell>
          <cell r="K3749">
            <v>44</v>
          </cell>
          <cell r="L3749">
            <v>-18</v>
          </cell>
          <cell r="M3749">
            <v>1.6923076923076923</v>
          </cell>
          <cell r="N3749" t="str">
            <v>-</v>
          </cell>
          <cell r="O3749" t="str">
            <v>-</v>
          </cell>
          <cell r="P3749" t="str">
            <v>-</v>
          </cell>
          <cell r="Q3749" t="str">
            <v>EDC</v>
          </cell>
          <cell r="R3749" t="str">
            <v>-</v>
          </cell>
          <cell r="S3749" t="str">
            <v>-</v>
          </cell>
          <cell r="T3749" t="str">
            <v>-</v>
          </cell>
          <cell r="U3749">
            <v>44020</v>
          </cell>
          <cell r="V3749">
            <v>44043</v>
          </cell>
          <cell r="W3749">
            <v>44043</v>
          </cell>
          <cell r="X3749">
            <v>23</v>
          </cell>
          <cell r="Y3749">
            <v>44037</v>
          </cell>
          <cell r="Z3749">
            <v>-5</v>
          </cell>
        </row>
        <row r="3750">
          <cell r="C3750">
            <v>5764</v>
          </cell>
          <cell r="D3750" t="str">
            <v>EYPESA</v>
          </cell>
          <cell r="E3750">
            <v>2020</v>
          </cell>
          <cell r="F3750" t="str">
            <v>TA</v>
          </cell>
          <cell r="G3750" t="str">
            <v>SUPORT TECNIC PROJECTE RESOLvD 3T-2020</v>
          </cell>
          <cell r="H3750" t="str">
            <v>IND</v>
          </cell>
          <cell r="I3750"/>
          <cell r="J3750">
            <v>53</v>
          </cell>
          <cell r="K3750">
            <v>53</v>
          </cell>
          <cell r="L3750">
            <v>0</v>
          </cell>
          <cell r="M3750">
            <v>1</v>
          </cell>
          <cell r="N3750" t="str">
            <v>-</v>
          </cell>
          <cell r="O3750" t="str">
            <v>-</v>
          </cell>
          <cell r="P3750" t="str">
            <v>-</v>
          </cell>
          <cell r="Q3750" t="str">
            <v>-</v>
          </cell>
          <cell r="R3750" t="str">
            <v>EDC</v>
          </cell>
          <cell r="S3750" t="str">
            <v>-</v>
          </cell>
          <cell r="T3750" t="str">
            <v>-</v>
          </cell>
          <cell r="U3750">
            <v>44013</v>
          </cell>
          <cell r="V3750">
            <v>44104</v>
          </cell>
          <cell r="W3750">
            <v>44130</v>
          </cell>
          <cell r="X3750">
            <v>89</v>
          </cell>
          <cell r="Y3750">
            <v>44130</v>
          </cell>
          <cell r="Z3750">
            <v>0</v>
          </cell>
        </row>
        <row r="3751">
          <cell r="C3751">
            <v>5765</v>
          </cell>
          <cell r="D3751" t="str">
            <v>EMSA</v>
          </cell>
          <cell r="E3751">
            <v>2020</v>
          </cell>
          <cell r="F3751" t="str">
            <v>TA</v>
          </cell>
          <cell r="G3751" t="str">
            <v>CC SCADA TEDIS.Net EMSA v4.1</v>
          </cell>
          <cell r="H3751" t="str">
            <v>IND</v>
          </cell>
          <cell r="I3751"/>
          <cell r="J3751">
            <v>4.75</v>
          </cell>
          <cell r="K3751">
            <v>3</v>
          </cell>
          <cell r="L3751">
            <v>1.75</v>
          </cell>
          <cell r="M3751">
            <v>0.63157894736842102</v>
          </cell>
          <cell r="N3751" t="str">
            <v>-</v>
          </cell>
          <cell r="O3751" t="str">
            <v>-</v>
          </cell>
          <cell r="P3751" t="str">
            <v>-</v>
          </cell>
          <cell r="Q3751" t="str">
            <v>JMG</v>
          </cell>
          <cell r="R3751" t="str">
            <v>-</v>
          </cell>
          <cell r="S3751" t="str">
            <v>-</v>
          </cell>
          <cell r="T3751" t="str">
            <v>-</v>
          </cell>
          <cell r="U3751">
            <v>44015</v>
          </cell>
          <cell r="V3751">
            <v>44043</v>
          </cell>
          <cell r="W3751">
            <v>44043</v>
          </cell>
          <cell r="X3751">
            <v>28</v>
          </cell>
          <cell r="Y3751">
            <v>44020</v>
          </cell>
          <cell r="Z3751">
            <v>-22</v>
          </cell>
        </row>
        <row r="3752">
          <cell r="C3752">
            <v>5766</v>
          </cell>
          <cell r="D3752" t="str">
            <v>CARBAY</v>
          </cell>
          <cell r="E3752">
            <v>2020</v>
          </cell>
          <cell r="F3752" t="str">
            <v>TA</v>
          </cell>
          <cell r="G3752" t="str">
            <v>CC SCADA TEDIS.Net CARBAY v2,1</v>
          </cell>
          <cell r="H3752" t="str">
            <v>IND</v>
          </cell>
          <cell r="I3752"/>
          <cell r="J3752">
            <v>36</v>
          </cell>
          <cell r="K3752">
            <v>44.83</v>
          </cell>
          <cell r="L3752">
            <v>-8.8299999999999983</v>
          </cell>
          <cell r="M3752">
            <v>1.2452777777777777</v>
          </cell>
          <cell r="N3752" t="str">
            <v>-</v>
          </cell>
          <cell r="O3752" t="str">
            <v>-</v>
          </cell>
          <cell r="P3752" t="str">
            <v>-</v>
          </cell>
          <cell r="Q3752" t="str">
            <v>JMG</v>
          </cell>
          <cell r="R3752" t="str">
            <v>-</v>
          </cell>
          <cell r="S3752" t="str">
            <v>-</v>
          </cell>
          <cell r="T3752" t="str">
            <v>-</v>
          </cell>
          <cell r="U3752">
            <v>44015</v>
          </cell>
          <cell r="V3752">
            <v>44057</v>
          </cell>
          <cell r="W3752">
            <v>44120</v>
          </cell>
          <cell r="X3752">
            <v>41</v>
          </cell>
          <cell r="Y3752">
            <v>44120</v>
          </cell>
          <cell r="Z3752">
            <v>0</v>
          </cell>
        </row>
        <row r="3753">
          <cell r="C3753"/>
          <cell r="D3753"/>
          <cell r="E3753"/>
          <cell r="F3753"/>
          <cell r="G3753"/>
          <cell r="H3753"/>
          <cell r="I3753"/>
          <cell r="J3753">
            <v>542.56999999999994</v>
          </cell>
          <cell r="K3753">
            <v>403.04</v>
          </cell>
          <cell r="L3753">
            <v>139.52999999999992</v>
          </cell>
          <cell r="M3753"/>
          <cell r="N3753"/>
          <cell r="O3753"/>
          <cell r="P3753"/>
          <cell r="Q3753"/>
          <cell r="R3753"/>
          <cell r="S3753"/>
          <cell r="T3753"/>
          <cell r="U3753"/>
          <cell r="V3753"/>
          <cell r="W3753"/>
          <cell r="X3753"/>
          <cell r="Y3753"/>
          <cell r="Z3753">
            <v>-43</v>
          </cell>
        </row>
        <row r="3754">
          <cell r="M3754"/>
          <cell r="N3754"/>
          <cell r="O3754"/>
          <cell r="P3754"/>
          <cell r="Q3754"/>
          <cell r="R3754"/>
          <cell r="S3754"/>
          <cell r="T3754"/>
          <cell r="U3754"/>
          <cell r="V3754"/>
          <cell r="W3754"/>
          <cell r="X3754"/>
          <cell r="Y3754"/>
          <cell r="Z3754"/>
        </row>
        <row r="3755">
          <cell r="D3755"/>
          <cell r="E3755"/>
          <cell r="F3755"/>
          <cell r="G3755"/>
          <cell r="H3755"/>
          <cell r="I3755"/>
          <cell r="J3755"/>
          <cell r="K3755"/>
          <cell r="M3755"/>
          <cell r="N3755"/>
          <cell r="O3755"/>
          <cell r="P3755"/>
          <cell r="Q3755"/>
          <cell r="R3755"/>
          <cell r="S3755"/>
          <cell r="T3755"/>
          <cell r="U3755"/>
          <cell r="V3755"/>
          <cell r="W3755"/>
          <cell r="X3755"/>
          <cell r="Y3755"/>
          <cell r="Z3755"/>
        </row>
        <row r="3756">
          <cell r="D3756"/>
          <cell r="E3756"/>
          <cell r="F3756"/>
          <cell r="G3756"/>
          <cell r="H3756"/>
          <cell r="I3756"/>
          <cell r="J3756"/>
          <cell r="K3756"/>
          <cell r="M3756"/>
          <cell r="N3756" t="str">
            <v>APROVISIONAMENTS</v>
          </cell>
          <cell r="O3756" t="str">
            <v>ADMINISTRACIO</v>
          </cell>
          <cell r="P3756" t="str">
            <v>OPERACIONS</v>
          </cell>
          <cell r="Q3756" t="str">
            <v>IMPLEMENTACIO</v>
          </cell>
          <cell r="R3756" t="str">
            <v>DESENVOLUPAMENT</v>
          </cell>
          <cell r="S3756" t="str">
            <v>COMERCIAL</v>
          </cell>
          <cell r="T3756" t="str">
            <v>CONSUL.TELCOMUNIC.</v>
          </cell>
          <cell r="U3756"/>
          <cell r="V3756"/>
          <cell r="W3756"/>
          <cell r="X3756"/>
          <cell r="Y3756"/>
          <cell r="Z3756"/>
        </row>
        <row r="3757">
          <cell r="M3757"/>
          <cell r="N3757"/>
          <cell r="O3757"/>
          <cell r="P3757"/>
          <cell r="Q3757"/>
          <cell r="R3757"/>
          <cell r="S3757"/>
          <cell r="T3757"/>
          <cell r="U3757"/>
          <cell r="V3757"/>
          <cell r="W3757"/>
          <cell r="X3757"/>
          <cell r="Y3757"/>
          <cell r="Z3757"/>
        </row>
        <row r="3758">
          <cell r="M3758"/>
          <cell r="N3758"/>
          <cell r="O3758"/>
          <cell r="P3758"/>
          <cell r="Q3758"/>
          <cell r="R3758"/>
          <cell r="S3758"/>
          <cell r="T3758"/>
          <cell r="U3758"/>
          <cell r="V3758"/>
          <cell r="W3758"/>
          <cell r="X3758"/>
          <cell r="Y3758"/>
          <cell r="Z3758"/>
        </row>
        <row r="3759">
          <cell r="M3759"/>
          <cell r="N3759"/>
          <cell r="O3759"/>
          <cell r="P3759"/>
          <cell r="Q3759"/>
          <cell r="R3759"/>
          <cell r="S3759"/>
          <cell r="T3759"/>
          <cell r="U3759"/>
          <cell r="V3759"/>
          <cell r="W3759"/>
          <cell r="X3759"/>
          <cell r="Y3759"/>
          <cell r="Z3759"/>
        </row>
        <row r="3760">
          <cell r="E3760"/>
          <cell r="F3760"/>
          <cell r="G3760"/>
          <cell r="H3760"/>
          <cell r="I3760"/>
          <cell r="J3760"/>
          <cell r="K3760"/>
          <cell r="L3760"/>
          <cell r="M3760"/>
          <cell r="N3760"/>
          <cell r="O3760"/>
          <cell r="P3760"/>
          <cell r="Q3760"/>
          <cell r="R3760"/>
          <cell r="S3760"/>
          <cell r="T3760"/>
          <cell r="U3760"/>
          <cell r="V3760"/>
          <cell r="W3760"/>
          <cell r="X3760"/>
          <cell r="Y3760"/>
          <cell r="Z3760"/>
        </row>
        <row r="3761">
          <cell r="E3761" t="str">
            <v>Projectes (EXTERNS) en curs 2.019</v>
          </cell>
          <cell r="F3761"/>
          <cell r="G3761"/>
          <cell r="H3761"/>
          <cell r="I3761"/>
          <cell r="J3761"/>
          <cell r="K3761"/>
          <cell r="L3761"/>
          <cell r="M3761"/>
          <cell r="N3761"/>
          <cell r="O3761"/>
          <cell r="P3761"/>
          <cell r="Q3761"/>
          <cell r="R3761"/>
          <cell r="S3761"/>
          <cell r="T3761"/>
          <cell r="U3761"/>
          <cell r="V3761"/>
          <cell r="W3761"/>
          <cell r="X3761"/>
          <cell r="Y3761"/>
          <cell r="Z3761"/>
        </row>
        <row r="3762">
          <cell r="M3762"/>
          <cell r="N3762"/>
          <cell r="O3762"/>
          <cell r="P3762"/>
          <cell r="Q3762"/>
          <cell r="R3762"/>
          <cell r="S3762"/>
          <cell r="T3762"/>
          <cell r="U3762"/>
          <cell r="V3762"/>
          <cell r="W3762"/>
          <cell r="X3762"/>
          <cell r="Y3762"/>
          <cell r="Z3762"/>
        </row>
        <row r="3763">
          <cell r="C3763"/>
          <cell r="D3763"/>
          <cell r="E3763"/>
          <cell r="F3763"/>
          <cell r="G3763"/>
          <cell r="H3763"/>
          <cell r="I3763"/>
          <cell r="J3763"/>
          <cell r="K3763"/>
          <cell r="L3763"/>
          <cell r="M3763"/>
          <cell r="N3763"/>
          <cell r="O3763"/>
          <cell r="P3763"/>
          <cell r="Q3763"/>
          <cell r="R3763"/>
          <cell r="S3763"/>
          <cell r="T3763"/>
          <cell r="U3763"/>
          <cell r="V3763"/>
          <cell r="W3763"/>
          <cell r="X3763"/>
          <cell r="Y3763"/>
          <cell r="Z3763"/>
        </row>
        <row r="3764">
          <cell r="C3764" t="str">
            <v>OF</v>
          </cell>
          <cell r="D3764" t="str">
            <v>CLIENT</v>
          </cell>
          <cell r="E3764" t="str">
            <v>ANY</v>
          </cell>
          <cell r="F3764" t="str">
            <v>STATUS</v>
          </cell>
          <cell r="G3764" t="str">
            <v>PROJECTE</v>
          </cell>
          <cell r="H3764" t="str">
            <v>TIPUS OF o DEPENDENCIA</v>
          </cell>
          <cell r="I3764"/>
          <cell r="J3764" t="str">
            <v>PREV</v>
          </cell>
          <cell r="K3764" t="str">
            <v>TOTAL</v>
          </cell>
          <cell r="L3764" t="str">
            <v>DESV</v>
          </cell>
          <cell r="M3764" t="str">
            <v>AVANÇ</v>
          </cell>
          <cell r="N3764" t="str">
            <v>DPT. IMPLICATS</v>
          </cell>
          <cell r="O3764"/>
          <cell r="P3764"/>
          <cell r="Q3764"/>
          <cell r="R3764"/>
          <cell r="S3764"/>
          <cell r="T3764"/>
          <cell r="U3764" t="str">
            <v>DATA</v>
          </cell>
          <cell r="V3764" t="str">
            <v>DATA</v>
          </cell>
          <cell r="W3764" t="str">
            <v>DATA</v>
          </cell>
          <cell r="X3764" t="str">
            <v>DURADA</v>
          </cell>
          <cell r="Y3764" t="str">
            <v>DATA</v>
          </cell>
          <cell r="Z3764" t="str">
            <v>DESVIAC.</v>
          </cell>
        </row>
        <row r="3765">
          <cell r="C3765"/>
          <cell r="D3765"/>
          <cell r="E3765"/>
          <cell r="F3765"/>
          <cell r="G3765"/>
          <cell r="H3765"/>
          <cell r="I3765"/>
          <cell r="J3765"/>
          <cell r="K3765" t="str">
            <v>REAL</v>
          </cell>
          <cell r="L3765"/>
          <cell r="M3765"/>
          <cell r="N3765"/>
          <cell r="O3765"/>
          <cell r="P3765"/>
          <cell r="Q3765"/>
          <cell r="R3765"/>
          <cell r="S3765"/>
          <cell r="T3765"/>
          <cell r="U3765" t="str">
            <v>INICI</v>
          </cell>
          <cell r="V3765" t="str">
            <v>ENTREGA</v>
          </cell>
          <cell r="W3765" t="str">
            <v>REVISADA</v>
          </cell>
          <cell r="X3765"/>
          <cell r="Y3765" t="str">
            <v>ACCEP.</v>
          </cell>
          <cell r="Z3765"/>
        </row>
        <row r="3766">
          <cell r="C3766"/>
          <cell r="D3766"/>
          <cell r="E3766"/>
          <cell r="F3766"/>
          <cell r="G3766"/>
          <cell r="H3766"/>
          <cell r="I3766"/>
          <cell r="J3766"/>
          <cell r="K3766"/>
          <cell r="L3766"/>
          <cell r="M3766"/>
          <cell r="N3766"/>
          <cell r="O3766"/>
          <cell r="P3766"/>
          <cell r="Q3766"/>
          <cell r="R3766"/>
          <cell r="S3766"/>
          <cell r="T3766"/>
          <cell r="U3766"/>
          <cell r="V3766"/>
          <cell r="W3766"/>
          <cell r="X3766"/>
          <cell r="Y3766"/>
          <cell r="Z3766"/>
        </row>
        <row r="3767">
          <cell r="C3767">
            <v>5767</v>
          </cell>
          <cell r="D3767" t="str">
            <v>ELECAD</v>
          </cell>
          <cell r="E3767">
            <v>2020</v>
          </cell>
          <cell r="F3767" t="str">
            <v>OB</v>
          </cell>
          <cell r="G3767" t="str">
            <v>Cto.Mnto.CSSat E.CADIZ 01/07/2.020 - 30/06/2.0201</v>
          </cell>
          <cell r="H3767" t="str">
            <v>IND</v>
          </cell>
          <cell r="I3767"/>
          <cell r="J3767">
            <v>12</v>
          </cell>
          <cell r="K3767">
            <v>0</v>
          </cell>
          <cell r="L3767">
            <v>12</v>
          </cell>
          <cell r="M3767">
            <v>0</v>
          </cell>
          <cell r="N3767" t="str">
            <v>-</v>
          </cell>
          <cell r="O3767" t="str">
            <v>-</v>
          </cell>
          <cell r="P3767" t="str">
            <v>-</v>
          </cell>
          <cell r="Q3767" t="str">
            <v>TRS</v>
          </cell>
          <cell r="R3767" t="str">
            <v>-</v>
          </cell>
          <cell r="S3767" t="str">
            <v>-</v>
          </cell>
          <cell r="T3767" t="str">
            <v>-</v>
          </cell>
          <cell r="U3767">
            <v>44013</v>
          </cell>
          <cell r="V3767">
            <v>44377</v>
          </cell>
          <cell r="W3767">
            <v>44377</v>
          </cell>
          <cell r="X3767">
            <v>359</v>
          </cell>
          <cell r="Y3767"/>
          <cell r="Z3767" t="str">
            <v/>
          </cell>
        </row>
        <row r="3768">
          <cell r="C3768">
            <v>5768</v>
          </cell>
          <cell r="D3768" t="str">
            <v>PEUSA</v>
          </cell>
          <cell r="E3768">
            <v>2020</v>
          </cell>
          <cell r="F3768" t="str">
            <v>TA</v>
          </cell>
          <cell r="G3768" t="str">
            <v>RTU ARRANCADA OS DE CIVIS v2.0</v>
          </cell>
          <cell r="H3768" t="str">
            <v>IND</v>
          </cell>
          <cell r="I3768"/>
          <cell r="J3768">
            <v>21.25</v>
          </cell>
          <cell r="K3768">
            <v>21.67</v>
          </cell>
          <cell r="L3768">
            <v>-0.42000000000000171</v>
          </cell>
          <cell r="M3768">
            <v>1.0197647058823531</v>
          </cell>
          <cell r="N3768" t="str">
            <v>-</v>
          </cell>
          <cell r="O3768" t="str">
            <v>-</v>
          </cell>
          <cell r="P3768" t="str">
            <v>-</v>
          </cell>
          <cell r="Q3768" t="str">
            <v>TRS</v>
          </cell>
          <cell r="R3768" t="str">
            <v>-</v>
          </cell>
          <cell r="S3768" t="str">
            <v>-</v>
          </cell>
          <cell r="T3768" t="str">
            <v>-</v>
          </cell>
          <cell r="U3768">
            <v>44021</v>
          </cell>
          <cell r="V3768">
            <v>44060</v>
          </cell>
          <cell r="W3768">
            <v>44147</v>
          </cell>
          <cell r="X3768">
            <v>38</v>
          </cell>
          <cell r="Y3768">
            <v>44147</v>
          </cell>
          <cell r="Z3768">
            <v>0</v>
          </cell>
        </row>
        <row r="3769">
          <cell r="C3769">
            <v>5769</v>
          </cell>
          <cell r="D3769" t="str">
            <v>ORMAMT</v>
          </cell>
          <cell r="E3769">
            <v>2020</v>
          </cell>
          <cell r="F3769" t="str">
            <v>OB</v>
          </cell>
          <cell r="G3769" t="str">
            <v>CC SCADA TEDIS.Net CREVILLENTE v2.8</v>
          </cell>
          <cell r="H3769" t="str">
            <v>IND</v>
          </cell>
          <cell r="I3769"/>
          <cell r="J3769">
            <v>17</v>
          </cell>
          <cell r="K3769">
            <v>0</v>
          </cell>
          <cell r="L3769">
            <v>17</v>
          </cell>
          <cell r="M3769">
            <v>0</v>
          </cell>
          <cell r="N3769" t="str">
            <v>-</v>
          </cell>
          <cell r="O3769" t="str">
            <v>-</v>
          </cell>
          <cell r="P3769" t="str">
            <v>-</v>
          </cell>
          <cell r="Q3769" t="str">
            <v>JMG</v>
          </cell>
          <cell r="R3769" t="str">
            <v>-</v>
          </cell>
          <cell r="S3769" t="str">
            <v>-</v>
          </cell>
          <cell r="T3769" t="str">
            <v>-</v>
          </cell>
          <cell r="U3769">
            <v>44022</v>
          </cell>
          <cell r="V3769">
            <v>44134</v>
          </cell>
          <cell r="W3769">
            <v>44134</v>
          </cell>
          <cell r="X3769">
            <v>110</v>
          </cell>
          <cell r="Y3769"/>
          <cell r="Z3769" t="str">
            <v/>
          </cell>
        </row>
        <row r="3770">
          <cell r="C3770">
            <v>5770</v>
          </cell>
          <cell r="D3770" t="str">
            <v>AGRENE</v>
          </cell>
          <cell r="E3770">
            <v>2020</v>
          </cell>
          <cell r="F3770" t="str">
            <v>TA</v>
          </cell>
          <cell r="G3770" t="str">
            <v>Rep µRTU TEDIS ORMAZABAL 1308-2008 (AGRIENERGIA)</v>
          </cell>
          <cell r="H3770" t="str">
            <v>IND</v>
          </cell>
          <cell r="I3770"/>
          <cell r="J3770">
            <v>2</v>
          </cell>
          <cell r="K3770">
            <v>1.88</v>
          </cell>
          <cell r="L3770">
            <v>0.12000000000000011</v>
          </cell>
          <cell r="M3770">
            <v>0.94</v>
          </cell>
          <cell r="N3770" t="str">
            <v>-</v>
          </cell>
          <cell r="O3770" t="str">
            <v>-</v>
          </cell>
          <cell r="P3770" t="str">
            <v>EMM</v>
          </cell>
          <cell r="Q3770" t="str">
            <v>-</v>
          </cell>
          <cell r="R3770" t="str">
            <v>-</v>
          </cell>
          <cell r="S3770" t="str">
            <v>-</v>
          </cell>
          <cell r="T3770" t="str">
            <v>-</v>
          </cell>
          <cell r="U3770">
            <v>44032</v>
          </cell>
          <cell r="V3770">
            <v>44033</v>
          </cell>
          <cell r="W3770">
            <v>44033</v>
          </cell>
          <cell r="X3770">
            <v>1</v>
          </cell>
          <cell r="Y3770">
            <v>44033</v>
          </cell>
          <cell r="Z3770">
            <v>0</v>
          </cell>
        </row>
        <row r="3771">
          <cell r="C3771">
            <v>5771</v>
          </cell>
          <cell r="D3771" t="str">
            <v>AGRENE</v>
          </cell>
          <cell r="E3771">
            <v>2020</v>
          </cell>
          <cell r="F3771" t="str">
            <v>TA</v>
          </cell>
          <cell r="G3771" t="str">
            <v>Rep. CAP32-48 NS 767-2012 (AGRIENERGIA)</v>
          </cell>
          <cell r="H3771" t="str">
            <v>IND</v>
          </cell>
          <cell r="I3771"/>
          <cell r="J3771">
            <v>2</v>
          </cell>
          <cell r="K3771">
            <v>1.88</v>
          </cell>
          <cell r="L3771">
            <v>0.12000000000000011</v>
          </cell>
          <cell r="M3771">
            <v>0.94</v>
          </cell>
          <cell r="N3771" t="str">
            <v>-</v>
          </cell>
          <cell r="O3771" t="str">
            <v>-</v>
          </cell>
          <cell r="P3771" t="str">
            <v>EMM</v>
          </cell>
          <cell r="Q3771" t="str">
            <v>-</v>
          </cell>
          <cell r="R3771" t="str">
            <v>-</v>
          </cell>
          <cell r="S3771" t="str">
            <v>-</v>
          </cell>
          <cell r="T3771" t="str">
            <v>-</v>
          </cell>
          <cell r="U3771">
            <v>44032</v>
          </cell>
          <cell r="V3771">
            <v>44033</v>
          </cell>
          <cell r="W3771">
            <v>44033</v>
          </cell>
          <cell r="X3771">
            <v>1</v>
          </cell>
          <cell r="Y3771">
            <v>44033</v>
          </cell>
          <cell r="Z3771">
            <v>0</v>
          </cell>
        </row>
        <row r="3772">
          <cell r="C3772">
            <v>5772</v>
          </cell>
          <cell r="D3772" t="str">
            <v>EYPESA</v>
          </cell>
          <cell r="E3772">
            <v>2020</v>
          </cell>
          <cell r="F3772" t="str">
            <v>OB</v>
          </cell>
          <cell r="G3772" t="str">
            <v>RTU S.E. CALOT v3.0</v>
          </cell>
          <cell r="H3772" t="str">
            <v>PPAL</v>
          </cell>
          <cell r="I3772"/>
          <cell r="J3772">
            <v>35</v>
          </cell>
          <cell r="K3772">
            <v>0</v>
          </cell>
          <cell r="L3772">
            <v>35</v>
          </cell>
          <cell r="M3772">
            <v>0</v>
          </cell>
          <cell r="N3772" t="str">
            <v>-</v>
          </cell>
          <cell r="O3772" t="str">
            <v>-</v>
          </cell>
          <cell r="P3772" t="str">
            <v>-</v>
          </cell>
          <cell r="Q3772" t="str">
            <v>-</v>
          </cell>
          <cell r="R3772" t="str">
            <v>EDC</v>
          </cell>
          <cell r="S3772" t="str">
            <v>-</v>
          </cell>
          <cell r="T3772" t="str">
            <v>-</v>
          </cell>
          <cell r="U3772">
            <v>43985</v>
          </cell>
          <cell r="V3772">
            <v>44043</v>
          </cell>
          <cell r="W3772">
            <v>44043</v>
          </cell>
          <cell r="X3772">
            <v>58</v>
          </cell>
          <cell r="Y3772"/>
          <cell r="Z3772" t="str">
            <v/>
          </cell>
        </row>
        <row r="3773">
          <cell r="C3773">
            <v>5773</v>
          </cell>
          <cell r="D3773" t="str">
            <v>SITEL</v>
          </cell>
          <cell r="E3773">
            <v>2020</v>
          </cell>
          <cell r="F3773" t="str">
            <v>OB</v>
          </cell>
          <cell r="G3773" t="str">
            <v>RTU S.E. CALOT v3.1</v>
          </cell>
          <cell r="H3773" t="str">
            <v>OF5772</v>
          </cell>
          <cell r="I3773"/>
          <cell r="J3773">
            <v>23</v>
          </cell>
          <cell r="K3773">
            <v>0</v>
          </cell>
          <cell r="L3773">
            <v>23</v>
          </cell>
          <cell r="M3773">
            <v>0</v>
          </cell>
          <cell r="N3773" t="str">
            <v>-</v>
          </cell>
          <cell r="O3773" t="str">
            <v>-</v>
          </cell>
          <cell r="P3773" t="str">
            <v>-</v>
          </cell>
          <cell r="Q3773" t="str">
            <v>-</v>
          </cell>
          <cell r="R3773" t="str">
            <v>EDC</v>
          </cell>
          <cell r="S3773" t="str">
            <v>-</v>
          </cell>
          <cell r="T3773" t="str">
            <v>-</v>
          </cell>
          <cell r="U3773">
            <v>43985</v>
          </cell>
          <cell r="V3773">
            <v>44104</v>
          </cell>
          <cell r="W3773">
            <v>44104</v>
          </cell>
          <cell r="X3773">
            <v>117</v>
          </cell>
          <cell r="Y3773"/>
          <cell r="Z3773" t="str">
            <v/>
          </cell>
        </row>
        <row r="3774">
          <cell r="C3774">
            <v>5774</v>
          </cell>
          <cell r="D3774" t="str">
            <v>ELEBER</v>
          </cell>
          <cell r="E3774">
            <v>2020</v>
          </cell>
          <cell r="F3774" t="str">
            <v>TA</v>
          </cell>
          <cell r="G3774" t="str">
            <v>Reparacio CAP32-48 N/S - 322-2018 (BERMEJALES)</v>
          </cell>
          <cell r="H3774" t="str">
            <v>IND</v>
          </cell>
          <cell r="I3774"/>
          <cell r="J3774">
            <v>2</v>
          </cell>
          <cell r="K3774">
            <v>1.5</v>
          </cell>
          <cell r="L3774">
            <v>0.5</v>
          </cell>
          <cell r="M3774">
            <v>0.75</v>
          </cell>
          <cell r="N3774" t="str">
            <v>-</v>
          </cell>
          <cell r="O3774" t="str">
            <v>-</v>
          </cell>
          <cell r="P3774" t="str">
            <v>-</v>
          </cell>
          <cell r="Q3774" t="str">
            <v>-</v>
          </cell>
          <cell r="R3774" t="str">
            <v>-</v>
          </cell>
          <cell r="S3774" t="str">
            <v>-</v>
          </cell>
          <cell r="T3774" t="str">
            <v>-</v>
          </cell>
          <cell r="U3774">
            <v>44033</v>
          </cell>
          <cell r="V3774">
            <v>44033</v>
          </cell>
          <cell r="W3774">
            <v>44033</v>
          </cell>
          <cell r="X3774">
            <v>0</v>
          </cell>
          <cell r="Y3774">
            <v>44033</v>
          </cell>
          <cell r="Z3774">
            <v>0</v>
          </cell>
        </row>
        <row r="3775">
          <cell r="C3775">
            <v>5775</v>
          </cell>
          <cell r="D3775" t="str">
            <v>ELEBER</v>
          </cell>
          <cell r="E3775">
            <v>2020</v>
          </cell>
          <cell r="F3775" t="str">
            <v>TA</v>
          </cell>
          <cell r="G3775" t="str">
            <v>Reparacio CAP32-48 N/S - 319-2018 (BERMEJALES)</v>
          </cell>
          <cell r="H3775" t="str">
            <v>IND</v>
          </cell>
          <cell r="I3775"/>
          <cell r="J3775">
            <v>2</v>
          </cell>
          <cell r="K3775">
            <v>1.5</v>
          </cell>
          <cell r="L3775">
            <v>0.5</v>
          </cell>
          <cell r="M3775">
            <v>0.75</v>
          </cell>
          <cell r="N3775" t="str">
            <v>-</v>
          </cell>
          <cell r="O3775" t="str">
            <v>-</v>
          </cell>
          <cell r="P3775" t="str">
            <v>-</v>
          </cell>
          <cell r="Q3775" t="str">
            <v>-</v>
          </cell>
          <cell r="R3775" t="str">
            <v>-</v>
          </cell>
          <cell r="S3775" t="str">
            <v>-</v>
          </cell>
          <cell r="T3775" t="str">
            <v>-</v>
          </cell>
          <cell r="U3775">
            <v>44033</v>
          </cell>
          <cell r="V3775">
            <v>44033</v>
          </cell>
          <cell r="W3775">
            <v>44033</v>
          </cell>
          <cell r="X3775">
            <v>0</v>
          </cell>
          <cell r="Y3775">
            <v>44033</v>
          </cell>
          <cell r="Z3775">
            <v>0</v>
          </cell>
        </row>
        <row r="3776">
          <cell r="C3776">
            <v>5776</v>
          </cell>
          <cell r="D3776" t="str">
            <v>EMSA</v>
          </cell>
          <cell r="E3776">
            <v>2020</v>
          </cell>
          <cell r="F3776" t="str">
            <v>TA</v>
          </cell>
          <cell r="G3776" t="str">
            <v>CC SCADA TEDIS.Net EMSA v4.2</v>
          </cell>
          <cell r="H3776" t="str">
            <v>PPAL</v>
          </cell>
          <cell r="I3776">
            <v>4</v>
          </cell>
          <cell r="J3776">
            <v>4.5</v>
          </cell>
          <cell r="K3776">
            <v>4.67</v>
          </cell>
          <cell r="L3776">
            <v>-0.16999999999999993</v>
          </cell>
          <cell r="M3776">
            <v>1.0377777777777777</v>
          </cell>
          <cell r="N3776" t="str">
            <v>-</v>
          </cell>
          <cell r="O3776" t="str">
            <v>-</v>
          </cell>
          <cell r="P3776" t="str">
            <v>-</v>
          </cell>
          <cell r="Q3776" t="str">
            <v>JMG</v>
          </cell>
          <cell r="R3776" t="str">
            <v>-</v>
          </cell>
          <cell r="S3776" t="str">
            <v>-</v>
          </cell>
          <cell r="T3776" t="str">
            <v>-</v>
          </cell>
          <cell r="U3776">
            <v>44014</v>
          </cell>
          <cell r="V3776">
            <v>44043</v>
          </cell>
          <cell r="W3776">
            <v>44043</v>
          </cell>
          <cell r="X3776">
            <v>29</v>
          </cell>
          <cell r="Y3776">
            <v>44096</v>
          </cell>
          <cell r="Z3776">
            <v>52</v>
          </cell>
        </row>
        <row r="3777">
          <cell r="C3777">
            <v>5777</v>
          </cell>
          <cell r="D3777" t="str">
            <v>SITEL</v>
          </cell>
          <cell r="E3777">
            <v>2020</v>
          </cell>
          <cell r="F3777" t="str">
            <v>OB</v>
          </cell>
          <cell r="G3777" t="str">
            <v>CC SCADA TEDIS.Net EMSA v4.3</v>
          </cell>
          <cell r="H3777" t="str">
            <v>PPAL</v>
          </cell>
          <cell r="I3777">
            <v>4</v>
          </cell>
          <cell r="J3777">
            <v>4.5</v>
          </cell>
          <cell r="K3777">
            <v>0</v>
          </cell>
          <cell r="L3777">
            <v>4.5</v>
          </cell>
          <cell r="M3777">
            <v>0</v>
          </cell>
          <cell r="N3777" t="str">
            <v>-</v>
          </cell>
          <cell r="O3777" t="str">
            <v>-</v>
          </cell>
          <cell r="P3777" t="str">
            <v>-</v>
          </cell>
          <cell r="Q3777" t="str">
            <v>JMG</v>
          </cell>
          <cell r="R3777" t="str">
            <v>-</v>
          </cell>
          <cell r="S3777" t="str">
            <v>-</v>
          </cell>
          <cell r="T3777" t="str">
            <v>-</v>
          </cell>
          <cell r="U3777">
            <v>44014</v>
          </cell>
          <cell r="V3777">
            <v>44043</v>
          </cell>
          <cell r="W3777">
            <v>44043</v>
          </cell>
          <cell r="X3777">
            <v>29</v>
          </cell>
          <cell r="Y3777"/>
          <cell r="Z3777" t="str">
            <v/>
          </cell>
        </row>
        <row r="3778">
          <cell r="C3778">
            <v>5778</v>
          </cell>
          <cell r="D3778" t="str">
            <v>SITEL</v>
          </cell>
          <cell r="E3778">
            <v>2020</v>
          </cell>
          <cell r="F3778" t="str">
            <v>TA</v>
          </cell>
          <cell r="G3778" t="str">
            <v>CC SCADA TEDIS.Net EMSA v4.4</v>
          </cell>
          <cell r="H3778" t="str">
            <v>PPAL</v>
          </cell>
          <cell r="I3778">
            <v>6</v>
          </cell>
          <cell r="J3778">
            <v>4.5</v>
          </cell>
          <cell r="K3778">
            <v>2.5</v>
          </cell>
          <cell r="L3778">
            <v>2</v>
          </cell>
          <cell r="M3778">
            <v>0.55555555555555558</v>
          </cell>
          <cell r="N3778" t="str">
            <v>-</v>
          </cell>
          <cell r="O3778" t="str">
            <v>-</v>
          </cell>
          <cell r="P3778" t="str">
            <v>-</v>
          </cell>
          <cell r="Q3778" t="str">
            <v>JMG</v>
          </cell>
          <cell r="R3778" t="str">
            <v>-</v>
          </cell>
          <cell r="S3778" t="str">
            <v>-</v>
          </cell>
          <cell r="T3778" t="str">
            <v>-</v>
          </cell>
          <cell r="U3778">
            <v>44014</v>
          </cell>
          <cell r="V3778">
            <v>44043</v>
          </cell>
          <cell r="W3778">
            <v>44043</v>
          </cell>
          <cell r="X3778">
            <v>29</v>
          </cell>
          <cell r="Y3778">
            <v>44103</v>
          </cell>
          <cell r="Z3778">
            <v>59</v>
          </cell>
        </row>
        <row r="3779">
          <cell r="C3779">
            <v>5779</v>
          </cell>
          <cell r="D3779" t="str">
            <v>CALLOSA</v>
          </cell>
          <cell r="E3779">
            <v>2020</v>
          </cell>
          <cell r="F3779" t="str">
            <v>TA</v>
          </cell>
          <cell r="G3779" t="str">
            <v>SOPORTE CSSat CALLOSA 2.020</v>
          </cell>
          <cell r="H3779" t="str">
            <v>IND</v>
          </cell>
          <cell r="I3779">
            <v>6</v>
          </cell>
          <cell r="J3779">
            <v>3</v>
          </cell>
          <cell r="K3779">
            <v>3</v>
          </cell>
          <cell r="L3779">
            <v>0</v>
          </cell>
          <cell r="M3779">
            <v>1</v>
          </cell>
          <cell r="N3779" t="str">
            <v>-</v>
          </cell>
          <cell r="O3779" t="str">
            <v>-</v>
          </cell>
          <cell r="P3779" t="str">
            <v>-</v>
          </cell>
          <cell r="Q3779" t="str">
            <v>TRS</v>
          </cell>
          <cell r="R3779" t="str">
            <v>-</v>
          </cell>
          <cell r="S3779" t="str">
            <v>-</v>
          </cell>
          <cell r="T3779" t="str">
            <v>-</v>
          </cell>
          <cell r="U3779">
            <v>44029</v>
          </cell>
          <cell r="V3779">
            <v>44043</v>
          </cell>
          <cell r="W3779">
            <v>44043</v>
          </cell>
          <cell r="X3779">
            <v>14</v>
          </cell>
          <cell r="Y3779">
            <v>44039</v>
          </cell>
          <cell r="Z3779">
            <v>-3</v>
          </cell>
        </row>
        <row r="3780">
          <cell r="C3780">
            <v>5780</v>
          </cell>
          <cell r="D3780" t="str">
            <v>EAECEU</v>
          </cell>
          <cell r="E3780">
            <v>2020</v>
          </cell>
          <cell r="F3780" t="str">
            <v>TA</v>
          </cell>
          <cell r="G3780" t="str">
            <v>RTU C.T. JUAN CARLOS-I v1.1</v>
          </cell>
          <cell r="H3780" t="str">
            <v>IND</v>
          </cell>
          <cell r="I3780"/>
          <cell r="J3780">
            <v>15</v>
          </cell>
          <cell r="K3780">
            <v>15.08</v>
          </cell>
          <cell r="L3780">
            <v>-8.0000000000000071E-2</v>
          </cell>
          <cell r="M3780">
            <v>1.0053333333333334</v>
          </cell>
          <cell r="N3780" t="str">
            <v>-</v>
          </cell>
          <cell r="O3780" t="str">
            <v>-</v>
          </cell>
          <cell r="P3780" t="str">
            <v>-</v>
          </cell>
          <cell r="Q3780" t="str">
            <v>JMG</v>
          </cell>
          <cell r="R3780" t="str">
            <v>-</v>
          </cell>
          <cell r="S3780" t="str">
            <v>-</v>
          </cell>
          <cell r="T3780" t="str">
            <v>-</v>
          </cell>
          <cell r="U3780">
            <v>44033</v>
          </cell>
          <cell r="V3780">
            <v>44057</v>
          </cell>
          <cell r="W3780">
            <v>44096</v>
          </cell>
          <cell r="X3780">
            <v>23</v>
          </cell>
          <cell r="Y3780">
            <v>44096</v>
          </cell>
          <cell r="Z3780">
            <v>0</v>
          </cell>
        </row>
        <row r="3781">
          <cell r="C3781">
            <v>5781</v>
          </cell>
          <cell r="D3781" t="str">
            <v>EMSA</v>
          </cell>
          <cell r="E3781">
            <v>2020</v>
          </cell>
          <cell r="F3781" t="str">
            <v>TA</v>
          </cell>
          <cell r="G3781" t="str">
            <v>Reparacio RTU CR PURITAT v2.1</v>
          </cell>
          <cell r="H3781" t="str">
            <v>IND</v>
          </cell>
          <cell r="I3781"/>
          <cell r="J3781">
            <v>4</v>
          </cell>
          <cell r="K3781">
            <v>3.5</v>
          </cell>
          <cell r="L3781">
            <v>0.5</v>
          </cell>
          <cell r="M3781">
            <v>0.875</v>
          </cell>
          <cell r="N3781" t="str">
            <v>-</v>
          </cell>
          <cell r="O3781" t="str">
            <v>-</v>
          </cell>
          <cell r="P3781" t="str">
            <v>EMM</v>
          </cell>
          <cell r="Q3781" t="str">
            <v>-</v>
          </cell>
          <cell r="R3781" t="str">
            <v>-</v>
          </cell>
          <cell r="S3781" t="str">
            <v>-</v>
          </cell>
          <cell r="T3781" t="str">
            <v>-</v>
          </cell>
          <cell r="U3781">
            <v>44033</v>
          </cell>
          <cell r="V3781">
            <v>44040</v>
          </cell>
          <cell r="W3781">
            <v>44040</v>
          </cell>
          <cell r="X3781">
            <v>7</v>
          </cell>
          <cell r="Y3781">
            <v>44040</v>
          </cell>
          <cell r="Z3781">
            <v>0</v>
          </cell>
        </row>
        <row r="3782">
          <cell r="C3782">
            <v>5782</v>
          </cell>
          <cell r="D3782" t="str">
            <v>ORMAMT</v>
          </cell>
          <cell r="E3782">
            <v>2020</v>
          </cell>
          <cell r="F3782" t="str">
            <v>OB</v>
          </cell>
          <cell r="G3782" t="str">
            <v>Cto.Mnto.SCADA TEDIS.Net FC BARCELONA 01/07/2.020 - 30/06/2.0201</v>
          </cell>
          <cell r="H3782" t="str">
            <v>IND</v>
          </cell>
          <cell r="I3782"/>
          <cell r="J3782">
            <v>24</v>
          </cell>
          <cell r="K3782">
            <v>0</v>
          </cell>
          <cell r="L3782">
            <v>24</v>
          </cell>
          <cell r="M3782">
            <v>0</v>
          </cell>
          <cell r="N3782" t="str">
            <v>-</v>
          </cell>
          <cell r="O3782" t="str">
            <v>-</v>
          </cell>
          <cell r="P3782" t="str">
            <v>-</v>
          </cell>
          <cell r="Q3782" t="str">
            <v>JMG</v>
          </cell>
          <cell r="R3782" t="str">
            <v>-</v>
          </cell>
          <cell r="S3782" t="str">
            <v>-</v>
          </cell>
          <cell r="T3782" t="str">
            <v>-</v>
          </cell>
          <cell r="U3782">
            <v>44013</v>
          </cell>
          <cell r="V3782">
            <v>44377</v>
          </cell>
          <cell r="W3782">
            <v>44377</v>
          </cell>
          <cell r="X3782">
            <v>359</v>
          </cell>
          <cell r="Y3782"/>
          <cell r="Z3782" t="str">
            <v/>
          </cell>
        </row>
        <row r="3783">
          <cell r="C3783">
            <v>5783</v>
          </cell>
          <cell r="D3783" t="str">
            <v>EYPESA</v>
          </cell>
          <cell r="E3783">
            <v>2020</v>
          </cell>
          <cell r="F3783" t="str">
            <v>TA</v>
          </cell>
          <cell r="G3783" t="str">
            <v>CC SCADA TEDIS.Net EYPESA v3.2</v>
          </cell>
          <cell r="H3783" t="str">
            <v>OF5763</v>
          </cell>
          <cell r="I3783"/>
          <cell r="J3783">
            <v>16</v>
          </cell>
          <cell r="K3783">
            <v>14</v>
          </cell>
          <cell r="L3783">
            <v>2</v>
          </cell>
          <cell r="M3783">
            <v>0.875</v>
          </cell>
          <cell r="N3783" t="str">
            <v>-</v>
          </cell>
          <cell r="O3783" t="str">
            <v>-</v>
          </cell>
          <cell r="P3783" t="str">
            <v>-</v>
          </cell>
          <cell r="Q3783" t="str">
            <v>-</v>
          </cell>
          <cell r="R3783" t="str">
            <v>EDC</v>
          </cell>
          <cell r="S3783" t="str">
            <v>-</v>
          </cell>
          <cell r="T3783" t="str">
            <v>-</v>
          </cell>
          <cell r="U3783">
            <v>44041</v>
          </cell>
          <cell r="V3783">
            <v>44041</v>
          </cell>
          <cell r="W3783">
            <v>44041</v>
          </cell>
          <cell r="X3783">
            <v>0</v>
          </cell>
          <cell r="Y3783">
            <v>44041</v>
          </cell>
          <cell r="Z3783">
            <v>0</v>
          </cell>
        </row>
        <row r="3784">
          <cell r="C3784">
            <v>5784</v>
          </cell>
          <cell r="D3784" t="str">
            <v>PEUSA</v>
          </cell>
          <cell r="E3784">
            <v>2020</v>
          </cell>
          <cell r="F3784" t="str">
            <v>TA</v>
          </cell>
          <cell r="G3784" t="str">
            <v>RTU CT-130 v2.0</v>
          </cell>
          <cell r="H3784" t="str">
            <v>IND</v>
          </cell>
          <cell r="I3784"/>
          <cell r="J3784">
            <v>13.25</v>
          </cell>
          <cell r="K3784">
            <v>12.18</v>
          </cell>
          <cell r="L3784">
            <v>1.0700000000000003</v>
          </cell>
          <cell r="M3784">
            <v>0.91924528301886788</v>
          </cell>
          <cell r="N3784" t="str">
            <v>-</v>
          </cell>
          <cell r="O3784" t="str">
            <v>-</v>
          </cell>
          <cell r="P3784" t="str">
            <v>-</v>
          </cell>
          <cell r="Q3784" t="str">
            <v>TRS</v>
          </cell>
          <cell r="R3784" t="str">
            <v>-</v>
          </cell>
          <cell r="S3784" t="str">
            <v>-</v>
          </cell>
          <cell r="T3784" t="str">
            <v>-</v>
          </cell>
          <cell r="U3784">
            <v>44041</v>
          </cell>
          <cell r="V3784">
            <v>44074</v>
          </cell>
          <cell r="W3784">
            <v>44161</v>
          </cell>
          <cell r="X3784">
            <v>32</v>
          </cell>
          <cell r="Y3784">
            <v>44161</v>
          </cell>
          <cell r="Z3784">
            <v>0</v>
          </cell>
        </row>
        <row r="3785">
          <cell r="C3785">
            <v>5785</v>
          </cell>
          <cell r="D3785" t="str">
            <v>INPPOZ</v>
          </cell>
          <cell r="E3785">
            <v>2020</v>
          </cell>
          <cell r="F3785" t="str">
            <v>TA</v>
          </cell>
          <cell r="G3785" t="str">
            <v>RTU C.T. MENENDEZ PELAYO v2.0</v>
          </cell>
          <cell r="H3785" t="str">
            <v>PPAL</v>
          </cell>
          <cell r="I3785"/>
          <cell r="J3785">
            <v>3.5</v>
          </cell>
          <cell r="K3785">
            <v>2</v>
          </cell>
          <cell r="L3785">
            <v>1.5</v>
          </cell>
          <cell r="M3785">
            <v>0.5714285714285714</v>
          </cell>
          <cell r="N3785" t="str">
            <v>-</v>
          </cell>
          <cell r="O3785" t="str">
            <v>-</v>
          </cell>
          <cell r="P3785" t="str">
            <v>-</v>
          </cell>
          <cell r="Q3785" t="str">
            <v>-</v>
          </cell>
          <cell r="R3785" t="str">
            <v>JMG</v>
          </cell>
          <cell r="S3785" t="str">
            <v>-</v>
          </cell>
          <cell r="T3785" t="str">
            <v>-</v>
          </cell>
          <cell r="U3785">
            <v>44042</v>
          </cell>
          <cell r="V3785">
            <v>44057</v>
          </cell>
          <cell r="W3785">
            <v>44057</v>
          </cell>
          <cell r="X3785">
            <v>14</v>
          </cell>
          <cell r="Y3785">
            <v>44069</v>
          </cell>
          <cell r="Z3785">
            <v>12</v>
          </cell>
        </row>
        <row r="3786">
          <cell r="C3786">
            <v>5786</v>
          </cell>
          <cell r="D3786" t="str">
            <v>INPPOZ</v>
          </cell>
          <cell r="E3786">
            <v>2020</v>
          </cell>
          <cell r="F3786" t="str">
            <v>TA</v>
          </cell>
          <cell r="G3786" t="str">
            <v>RTU C.T. PADRE TORRERO v2.0</v>
          </cell>
          <cell r="H3786" t="str">
            <v>IND</v>
          </cell>
          <cell r="I3786"/>
          <cell r="J3786">
            <v>3.5</v>
          </cell>
          <cell r="K3786">
            <v>2</v>
          </cell>
          <cell r="L3786">
            <v>1.5</v>
          </cell>
          <cell r="M3786">
            <v>0.5714285714285714</v>
          </cell>
          <cell r="N3786" t="str">
            <v>-</v>
          </cell>
          <cell r="O3786" t="str">
            <v>-</v>
          </cell>
          <cell r="P3786" t="str">
            <v>-</v>
          </cell>
          <cell r="Q3786" t="str">
            <v>-</v>
          </cell>
          <cell r="R3786" t="str">
            <v>JMG</v>
          </cell>
          <cell r="S3786" t="str">
            <v>-</v>
          </cell>
          <cell r="T3786" t="str">
            <v>-</v>
          </cell>
          <cell r="U3786">
            <v>44042</v>
          </cell>
          <cell r="V3786">
            <v>44057</v>
          </cell>
          <cell r="W3786">
            <v>44057</v>
          </cell>
          <cell r="X3786">
            <v>14</v>
          </cell>
          <cell r="Y3786">
            <v>44069</v>
          </cell>
          <cell r="Z3786">
            <v>12</v>
          </cell>
        </row>
        <row r="3787">
          <cell r="C3787">
            <v>5787</v>
          </cell>
          <cell r="D3787" t="str">
            <v>INPPOZ</v>
          </cell>
          <cell r="E3787">
            <v>2020</v>
          </cell>
          <cell r="F3787" t="str">
            <v>TA</v>
          </cell>
          <cell r="G3787" t="str">
            <v>RTU C.T. BELALCAZAR - SANTA CLARA v6.0</v>
          </cell>
          <cell r="H3787" t="str">
            <v>IND</v>
          </cell>
          <cell r="I3787"/>
          <cell r="J3787">
            <v>3.5</v>
          </cell>
          <cell r="K3787">
            <v>2.25</v>
          </cell>
          <cell r="L3787">
            <v>1.25</v>
          </cell>
          <cell r="M3787">
            <v>0.6428571428571429</v>
          </cell>
          <cell r="N3787" t="str">
            <v>-</v>
          </cell>
          <cell r="O3787" t="str">
            <v>-</v>
          </cell>
          <cell r="P3787" t="str">
            <v>-</v>
          </cell>
          <cell r="Q3787" t="str">
            <v>-</v>
          </cell>
          <cell r="R3787" t="str">
            <v>JMG</v>
          </cell>
          <cell r="S3787" t="str">
            <v>-</v>
          </cell>
          <cell r="T3787" t="str">
            <v>-</v>
          </cell>
          <cell r="U3787">
            <v>44042</v>
          </cell>
          <cell r="V3787">
            <v>44057</v>
          </cell>
          <cell r="W3787">
            <v>44057</v>
          </cell>
          <cell r="X3787">
            <v>14</v>
          </cell>
          <cell r="Y3787">
            <v>44069</v>
          </cell>
          <cell r="Z3787">
            <v>12</v>
          </cell>
        </row>
        <row r="3788">
          <cell r="C3788">
            <v>5788</v>
          </cell>
          <cell r="D3788" t="str">
            <v>SITEL</v>
          </cell>
          <cell r="E3788">
            <v>2020</v>
          </cell>
          <cell r="F3788" t="str">
            <v>TA</v>
          </cell>
          <cell r="G3788" t="str">
            <v>3 x Manguera COM CAP32 - nPort 5110</v>
          </cell>
          <cell r="H3788" t="str">
            <v>OF5785</v>
          </cell>
          <cell r="I3788"/>
          <cell r="J3788">
            <v>1</v>
          </cell>
          <cell r="K3788">
            <v>0.92</v>
          </cell>
          <cell r="L3788">
            <v>7.999999999999996E-2</v>
          </cell>
          <cell r="M3788">
            <v>0.92</v>
          </cell>
          <cell r="N3788" t="str">
            <v>-</v>
          </cell>
          <cell r="O3788" t="str">
            <v>-</v>
          </cell>
          <cell r="P3788" t="str">
            <v>EMM</v>
          </cell>
          <cell r="Q3788" t="str">
            <v>-</v>
          </cell>
          <cell r="R3788" t="str">
            <v>-</v>
          </cell>
          <cell r="S3788" t="str">
            <v>-</v>
          </cell>
          <cell r="T3788" t="str">
            <v>-</v>
          </cell>
          <cell r="U3788">
            <v>44042</v>
          </cell>
          <cell r="V3788">
            <v>44057</v>
          </cell>
          <cell r="W3788">
            <v>44057</v>
          </cell>
          <cell r="X3788">
            <v>14</v>
          </cell>
          <cell r="Y3788">
            <v>44104</v>
          </cell>
          <cell r="Z3788">
            <v>46</v>
          </cell>
        </row>
        <row r="3789">
          <cell r="C3789">
            <v>5789</v>
          </cell>
          <cell r="D3789" t="str">
            <v>EAE CEUTA</v>
          </cell>
          <cell r="E3789">
            <v>2020</v>
          </cell>
          <cell r="F3789" t="str">
            <v>TA</v>
          </cell>
          <cell r="G3789" t="str">
            <v>Proves-2 Compatibilitat IEC104 ENDESA</v>
          </cell>
          <cell r="H3789" t="str">
            <v>OF-5716</v>
          </cell>
          <cell r="I3789"/>
          <cell r="J3789">
            <v>28</v>
          </cell>
          <cell r="K3789">
            <v>56.75</v>
          </cell>
          <cell r="L3789">
            <v>-28.75</v>
          </cell>
          <cell r="M3789">
            <v>2.0267857142857144</v>
          </cell>
          <cell r="N3789" t="str">
            <v>-</v>
          </cell>
          <cell r="O3789" t="str">
            <v>-</v>
          </cell>
          <cell r="P3789" t="str">
            <v>-</v>
          </cell>
          <cell r="Q3789" t="str">
            <v>-</v>
          </cell>
          <cell r="R3789" t="str">
            <v>EDC</v>
          </cell>
          <cell r="S3789" t="str">
            <v>-</v>
          </cell>
          <cell r="T3789" t="str">
            <v>-</v>
          </cell>
          <cell r="U3789">
            <v>44046</v>
          </cell>
          <cell r="V3789">
            <v>44074</v>
          </cell>
          <cell r="W3789">
            <v>44089</v>
          </cell>
          <cell r="X3789">
            <v>28</v>
          </cell>
          <cell r="Y3789">
            <v>44089</v>
          </cell>
          <cell r="Z3789">
            <v>0</v>
          </cell>
        </row>
        <row r="3790">
          <cell r="C3790">
            <v>5790</v>
          </cell>
          <cell r="D3790"/>
          <cell r="E3790">
            <v>2020</v>
          </cell>
          <cell r="F3790"/>
          <cell r="G3790" t="str">
            <v>I + D</v>
          </cell>
          <cell r="H3790"/>
          <cell r="I3790"/>
          <cell r="J3790">
            <v>0</v>
          </cell>
          <cell r="K3790">
            <v>0</v>
          </cell>
          <cell r="L3790"/>
          <cell r="M3790"/>
          <cell r="N3790" t="str">
            <v>-</v>
          </cell>
          <cell r="O3790" t="str">
            <v>-</v>
          </cell>
          <cell r="P3790" t="str">
            <v>-</v>
          </cell>
          <cell r="Q3790" t="str">
            <v>-</v>
          </cell>
          <cell r="R3790" t="str">
            <v>-</v>
          </cell>
          <cell r="S3790" t="str">
            <v>-</v>
          </cell>
          <cell r="T3790" t="str">
            <v>-</v>
          </cell>
          <cell r="U3790"/>
          <cell r="V3790"/>
          <cell r="W3790">
            <v>0</v>
          </cell>
          <cell r="X3790" t="str">
            <v/>
          </cell>
          <cell r="Y3790"/>
          <cell r="Z3790" t="str">
            <v/>
          </cell>
        </row>
        <row r="3791">
          <cell r="C3791">
            <v>5791</v>
          </cell>
          <cell r="D3791"/>
          <cell r="E3791">
            <v>2020</v>
          </cell>
          <cell r="F3791"/>
          <cell r="G3791" t="str">
            <v>I + D</v>
          </cell>
          <cell r="H3791"/>
          <cell r="I3791"/>
          <cell r="J3791">
            <v>0</v>
          </cell>
          <cell r="K3791">
            <v>0</v>
          </cell>
          <cell r="L3791"/>
          <cell r="M3791"/>
          <cell r="N3791" t="str">
            <v>-</v>
          </cell>
          <cell r="O3791" t="str">
            <v>-</v>
          </cell>
          <cell r="P3791" t="str">
            <v>-</v>
          </cell>
          <cell r="Q3791" t="str">
            <v>-</v>
          </cell>
          <cell r="R3791" t="str">
            <v>-</v>
          </cell>
          <cell r="S3791" t="str">
            <v>-</v>
          </cell>
          <cell r="T3791" t="str">
            <v>-</v>
          </cell>
          <cell r="U3791"/>
          <cell r="V3791"/>
          <cell r="W3791">
            <v>0</v>
          </cell>
          <cell r="X3791" t="str">
            <v/>
          </cell>
          <cell r="Y3791"/>
          <cell r="Z3791" t="str">
            <v/>
          </cell>
        </row>
        <row r="3792">
          <cell r="C3792">
            <v>5792</v>
          </cell>
          <cell r="D3792"/>
          <cell r="E3792">
            <v>2020</v>
          </cell>
          <cell r="F3792"/>
          <cell r="G3792" t="str">
            <v>I + D</v>
          </cell>
          <cell r="H3792"/>
          <cell r="I3792"/>
          <cell r="J3792">
            <v>0</v>
          </cell>
          <cell r="K3792">
            <v>0</v>
          </cell>
          <cell r="L3792"/>
          <cell r="M3792"/>
          <cell r="N3792" t="str">
            <v>-</v>
          </cell>
          <cell r="O3792" t="str">
            <v>-</v>
          </cell>
          <cell r="P3792" t="str">
            <v>-</v>
          </cell>
          <cell r="Q3792" t="str">
            <v>-</v>
          </cell>
          <cell r="R3792" t="str">
            <v>-</v>
          </cell>
          <cell r="S3792" t="str">
            <v>-</v>
          </cell>
          <cell r="T3792" t="str">
            <v>-</v>
          </cell>
          <cell r="U3792"/>
          <cell r="V3792"/>
          <cell r="W3792">
            <v>0</v>
          </cell>
          <cell r="X3792" t="str">
            <v/>
          </cell>
          <cell r="Y3792"/>
          <cell r="Z3792" t="str">
            <v/>
          </cell>
        </row>
        <row r="3793">
          <cell r="C3793">
            <v>5793</v>
          </cell>
          <cell r="D3793"/>
          <cell r="E3793">
            <v>2020</v>
          </cell>
          <cell r="F3793"/>
          <cell r="G3793" t="str">
            <v>I + D</v>
          </cell>
          <cell r="H3793"/>
          <cell r="I3793"/>
          <cell r="J3793">
            <v>0</v>
          </cell>
          <cell r="K3793">
            <v>0</v>
          </cell>
          <cell r="L3793"/>
          <cell r="M3793"/>
          <cell r="N3793" t="str">
            <v>-</v>
          </cell>
          <cell r="O3793" t="str">
            <v>-</v>
          </cell>
          <cell r="P3793" t="str">
            <v>-</v>
          </cell>
          <cell r="Q3793" t="str">
            <v>-</v>
          </cell>
          <cell r="R3793" t="str">
            <v>-</v>
          </cell>
          <cell r="S3793" t="str">
            <v>-</v>
          </cell>
          <cell r="T3793" t="str">
            <v>-</v>
          </cell>
          <cell r="U3793"/>
          <cell r="V3793"/>
          <cell r="W3793">
            <v>0</v>
          </cell>
          <cell r="X3793" t="str">
            <v/>
          </cell>
          <cell r="Y3793"/>
          <cell r="Z3793" t="str">
            <v/>
          </cell>
        </row>
        <row r="3794">
          <cell r="C3794">
            <v>5794</v>
          </cell>
          <cell r="D3794"/>
          <cell r="E3794">
            <v>2020</v>
          </cell>
          <cell r="F3794"/>
          <cell r="G3794" t="str">
            <v>I + D</v>
          </cell>
          <cell r="H3794"/>
          <cell r="I3794"/>
          <cell r="J3794">
            <v>0</v>
          </cell>
          <cell r="K3794">
            <v>0</v>
          </cell>
          <cell r="L3794"/>
          <cell r="M3794"/>
          <cell r="N3794" t="str">
            <v>-</v>
          </cell>
          <cell r="O3794" t="str">
            <v>-</v>
          </cell>
          <cell r="P3794" t="str">
            <v>-</v>
          </cell>
          <cell r="Q3794" t="str">
            <v>-</v>
          </cell>
          <cell r="R3794" t="str">
            <v>-</v>
          </cell>
          <cell r="S3794" t="str">
            <v>-</v>
          </cell>
          <cell r="T3794" t="str">
            <v>-</v>
          </cell>
          <cell r="U3794"/>
          <cell r="V3794"/>
          <cell r="W3794">
            <v>0</v>
          </cell>
          <cell r="X3794" t="str">
            <v/>
          </cell>
          <cell r="Y3794"/>
          <cell r="Z3794" t="str">
            <v/>
          </cell>
        </row>
        <row r="3795">
          <cell r="C3795">
            <v>5795</v>
          </cell>
          <cell r="D3795" t="str">
            <v>EVERIS</v>
          </cell>
          <cell r="E3795">
            <v>2020</v>
          </cell>
          <cell r="F3795" t="str">
            <v>TA</v>
          </cell>
          <cell r="G3795" t="str">
            <v>5 x PCB BattRack v1.0</v>
          </cell>
          <cell r="H3795" t="str">
            <v>PPAL</v>
          </cell>
          <cell r="I3795"/>
          <cell r="J3795">
            <v>2</v>
          </cell>
          <cell r="K3795">
            <v>2</v>
          </cell>
          <cell r="L3795">
            <v>0</v>
          </cell>
          <cell r="M3795">
            <v>1</v>
          </cell>
          <cell r="N3795" t="str">
            <v>-</v>
          </cell>
          <cell r="O3795" t="str">
            <v>-</v>
          </cell>
          <cell r="P3795" t="str">
            <v>EMM</v>
          </cell>
          <cell r="Q3795" t="str">
            <v>-</v>
          </cell>
          <cell r="R3795" t="str">
            <v>-</v>
          </cell>
          <cell r="S3795" t="str">
            <v>-</v>
          </cell>
          <cell r="T3795" t="str">
            <v>-</v>
          </cell>
          <cell r="U3795">
            <v>44056</v>
          </cell>
          <cell r="V3795">
            <v>44084</v>
          </cell>
          <cell r="W3795">
            <v>44097</v>
          </cell>
          <cell r="X3795">
            <v>27</v>
          </cell>
          <cell r="Y3795">
            <v>44097</v>
          </cell>
          <cell r="Z3795">
            <v>0</v>
          </cell>
        </row>
        <row r="3796">
          <cell r="C3796"/>
          <cell r="D3796"/>
          <cell r="E3796"/>
          <cell r="F3796"/>
          <cell r="G3796"/>
          <cell r="H3796"/>
          <cell r="I3796"/>
          <cell r="J3796">
            <v>246.5</v>
          </cell>
          <cell r="K3796">
            <v>149.28000000000003</v>
          </cell>
          <cell r="L3796">
            <v>97.21999999999997</v>
          </cell>
          <cell r="M3796"/>
          <cell r="N3796"/>
          <cell r="O3796"/>
          <cell r="P3796"/>
          <cell r="Q3796"/>
          <cell r="R3796"/>
          <cell r="S3796"/>
          <cell r="T3796"/>
          <cell r="U3796"/>
          <cell r="V3796"/>
          <cell r="W3796"/>
          <cell r="X3796"/>
          <cell r="Y3796"/>
          <cell r="Z3796">
            <v>190</v>
          </cell>
        </row>
        <row r="3797">
          <cell r="M3797"/>
          <cell r="N3797"/>
          <cell r="O3797"/>
          <cell r="P3797"/>
          <cell r="Q3797"/>
          <cell r="R3797"/>
          <cell r="S3797"/>
          <cell r="T3797"/>
          <cell r="U3797"/>
          <cell r="V3797"/>
          <cell r="W3797"/>
          <cell r="X3797"/>
          <cell r="Y3797"/>
          <cell r="Z3797"/>
        </row>
        <row r="3798">
          <cell r="D3798"/>
          <cell r="E3798"/>
          <cell r="F3798"/>
          <cell r="G3798"/>
          <cell r="H3798"/>
          <cell r="I3798"/>
          <cell r="J3798"/>
          <cell r="K3798"/>
          <cell r="M3798"/>
          <cell r="N3798"/>
          <cell r="O3798"/>
          <cell r="P3798"/>
          <cell r="Q3798"/>
          <cell r="R3798"/>
          <cell r="S3798"/>
          <cell r="T3798"/>
          <cell r="U3798"/>
          <cell r="V3798"/>
          <cell r="W3798"/>
          <cell r="X3798"/>
          <cell r="Y3798"/>
          <cell r="Z3798"/>
        </row>
        <row r="3799">
          <cell r="D3799"/>
          <cell r="E3799"/>
          <cell r="F3799"/>
          <cell r="G3799"/>
          <cell r="H3799"/>
          <cell r="I3799"/>
          <cell r="J3799"/>
          <cell r="K3799"/>
          <cell r="M3799"/>
          <cell r="N3799" t="str">
            <v>APROVISIONAMENTS</v>
          </cell>
          <cell r="O3799" t="str">
            <v>ADMINISTRACIO</v>
          </cell>
          <cell r="P3799" t="str">
            <v>OPERACIONS</v>
          </cell>
          <cell r="Q3799" t="str">
            <v>IMPLEMENTACIO</v>
          </cell>
          <cell r="R3799" t="str">
            <v>DESENVOLUPAMENT</v>
          </cell>
          <cell r="S3799" t="str">
            <v>COMERCIAL</v>
          </cell>
          <cell r="T3799" t="str">
            <v>CONSUL.TELCOMUNIC.</v>
          </cell>
          <cell r="U3799"/>
          <cell r="V3799"/>
          <cell r="W3799"/>
          <cell r="X3799"/>
          <cell r="Y3799"/>
          <cell r="Z3799"/>
        </row>
        <row r="3800">
          <cell r="M3800"/>
          <cell r="N3800"/>
          <cell r="O3800"/>
          <cell r="P3800"/>
          <cell r="Q3800"/>
          <cell r="R3800"/>
          <cell r="S3800"/>
          <cell r="T3800"/>
          <cell r="U3800"/>
          <cell r="V3800"/>
          <cell r="W3800"/>
          <cell r="X3800"/>
          <cell r="Y3800"/>
          <cell r="Z3800"/>
        </row>
        <row r="3801">
          <cell r="M3801"/>
          <cell r="N3801"/>
          <cell r="O3801"/>
          <cell r="P3801"/>
          <cell r="Q3801"/>
          <cell r="R3801"/>
          <cell r="S3801"/>
          <cell r="T3801"/>
          <cell r="U3801"/>
          <cell r="V3801"/>
          <cell r="W3801"/>
          <cell r="X3801"/>
          <cell r="Y3801"/>
          <cell r="Z3801"/>
        </row>
        <row r="3802">
          <cell r="M3802"/>
          <cell r="N3802"/>
          <cell r="O3802"/>
          <cell r="P3802"/>
          <cell r="Q3802"/>
          <cell r="R3802"/>
          <cell r="S3802"/>
          <cell r="T3802"/>
          <cell r="U3802"/>
          <cell r="V3802"/>
          <cell r="W3802"/>
          <cell r="X3802"/>
          <cell r="Y3802"/>
          <cell r="Z3802"/>
        </row>
        <row r="3803">
          <cell r="E3803"/>
          <cell r="F3803"/>
          <cell r="G3803"/>
          <cell r="H3803"/>
          <cell r="I3803"/>
          <cell r="J3803"/>
          <cell r="K3803"/>
          <cell r="L3803"/>
          <cell r="M3803"/>
          <cell r="N3803"/>
          <cell r="O3803"/>
          <cell r="P3803"/>
          <cell r="Q3803"/>
          <cell r="R3803"/>
          <cell r="S3803"/>
          <cell r="T3803"/>
          <cell r="U3803"/>
          <cell r="V3803"/>
          <cell r="W3803"/>
          <cell r="X3803"/>
          <cell r="Y3803"/>
          <cell r="Z3803"/>
        </row>
        <row r="3804">
          <cell r="E3804" t="str">
            <v>Projectes (EXTERNS) en curs 2.019</v>
          </cell>
          <cell r="F3804"/>
          <cell r="G3804"/>
          <cell r="H3804"/>
          <cell r="I3804"/>
          <cell r="J3804"/>
          <cell r="K3804"/>
          <cell r="L3804"/>
          <cell r="M3804"/>
          <cell r="N3804"/>
          <cell r="O3804"/>
          <cell r="P3804"/>
          <cell r="Q3804"/>
          <cell r="R3804"/>
          <cell r="S3804"/>
          <cell r="T3804"/>
          <cell r="U3804"/>
          <cell r="V3804"/>
          <cell r="W3804"/>
          <cell r="X3804"/>
          <cell r="Y3804"/>
          <cell r="Z3804"/>
        </row>
        <row r="3805">
          <cell r="M3805"/>
          <cell r="N3805"/>
          <cell r="O3805"/>
          <cell r="P3805"/>
          <cell r="Q3805"/>
          <cell r="R3805"/>
          <cell r="S3805"/>
          <cell r="T3805"/>
          <cell r="U3805"/>
          <cell r="V3805"/>
          <cell r="W3805"/>
          <cell r="X3805"/>
          <cell r="Y3805"/>
          <cell r="Z3805"/>
        </row>
        <row r="3806">
          <cell r="C3806"/>
          <cell r="D3806"/>
          <cell r="E3806"/>
          <cell r="F3806"/>
          <cell r="G3806"/>
          <cell r="H3806"/>
          <cell r="I3806"/>
          <cell r="J3806"/>
          <cell r="K3806"/>
          <cell r="L3806"/>
          <cell r="M3806"/>
          <cell r="N3806"/>
          <cell r="O3806"/>
          <cell r="P3806"/>
          <cell r="Q3806"/>
          <cell r="R3806"/>
          <cell r="S3806"/>
          <cell r="T3806"/>
          <cell r="U3806"/>
          <cell r="V3806"/>
          <cell r="W3806"/>
          <cell r="X3806"/>
          <cell r="Y3806"/>
          <cell r="Z3806"/>
        </row>
        <row r="3807">
          <cell r="C3807" t="str">
            <v>OF</v>
          </cell>
          <cell r="D3807" t="str">
            <v>CLIENT</v>
          </cell>
          <cell r="E3807" t="str">
            <v>ANY</v>
          </cell>
          <cell r="F3807" t="str">
            <v>STATUS</v>
          </cell>
          <cell r="G3807" t="str">
            <v>PROJECTE</v>
          </cell>
          <cell r="H3807" t="str">
            <v>TIPUS OF o DEPENDENCIA</v>
          </cell>
          <cell r="I3807"/>
          <cell r="J3807" t="str">
            <v>PREV</v>
          </cell>
          <cell r="K3807" t="str">
            <v>TOTAL</v>
          </cell>
          <cell r="L3807" t="str">
            <v>DESV</v>
          </cell>
          <cell r="M3807" t="str">
            <v>AVANÇ</v>
          </cell>
          <cell r="N3807" t="str">
            <v>DPT. IMPLICATS</v>
          </cell>
          <cell r="O3807"/>
          <cell r="P3807"/>
          <cell r="Q3807"/>
          <cell r="R3807"/>
          <cell r="S3807"/>
          <cell r="T3807"/>
          <cell r="U3807" t="str">
            <v>DATA</v>
          </cell>
          <cell r="V3807" t="str">
            <v>DATA</v>
          </cell>
          <cell r="W3807" t="str">
            <v>DATA</v>
          </cell>
          <cell r="X3807" t="str">
            <v>DURADA</v>
          </cell>
          <cell r="Y3807" t="str">
            <v>DATA</v>
          </cell>
          <cell r="Z3807" t="str">
            <v>DESVIAC.</v>
          </cell>
        </row>
        <row r="3808">
          <cell r="C3808"/>
          <cell r="D3808"/>
          <cell r="E3808"/>
          <cell r="F3808"/>
          <cell r="G3808"/>
          <cell r="H3808"/>
          <cell r="I3808"/>
          <cell r="J3808"/>
          <cell r="K3808" t="str">
            <v>REAL</v>
          </cell>
          <cell r="L3808"/>
          <cell r="M3808"/>
          <cell r="N3808"/>
          <cell r="O3808"/>
          <cell r="P3808"/>
          <cell r="Q3808"/>
          <cell r="R3808"/>
          <cell r="S3808"/>
          <cell r="T3808"/>
          <cell r="U3808" t="str">
            <v>INICI</v>
          </cell>
          <cell r="V3808" t="str">
            <v>ENTREGA</v>
          </cell>
          <cell r="W3808" t="str">
            <v>REVISADA</v>
          </cell>
          <cell r="X3808"/>
          <cell r="Y3808" t="str">
            <v>ACCEP.</v>
          </cell>
          <cell r="Z3808"/>
        </row>
        <row r="3809">
          <cell r="C3809"/>
          <cell r="D3809"/>
          <cell r="E3809"/>
          <cell r="F3809"/>
          <cell r="G3809"/>
          <cell r="H3809"/>
          <cell r="I3809"/>
          <cell r="J3809"/>
          <cell r="K3809"/>
          <cell r="L3809"/>
          <cell r="M3809"/>
          <cell r="N3809"/>
          <cell r="O3809"/>
          <cell r="P3809"/>
          <cell r="Q3809"/>
          <cell r="R3809"/>
          <cell r="S3809"/>
          <cell r="T3809"/>
          <cell r="U3809"/>
          <cell r="V3809"/>
          <cell r="W3809"/>
          <cell r="X3809"/>
          <cell r="Y3809"/>
          <cell r="Z3809"/>
        </row>
        <row r="3810">
          <cell r="C3810">
            <v>5796</v>
          </cell>
          <cell r="D3810" t="str">
            <v>EVERIS</v>
          </cell>
          <cell r="E3810">
            <v>2020</v>
          </cell>
          <cell r="F3810" t="str">
            <v>TA</v>
          </cell>
          <cell r="G3810" t="str">
            <v>2 x PCB GenControl v1.0</v>
          </cell>
          <cell r="H3810" t="str">
            <v>OF5795</v>
          </cell>
          <cell r="I3810"/>
          <cell r="J3810">
            <v>2</v>
          </cell>
          <cell r="K3810">
            <v>2</v>
          </cell>
          <cell r="L3810">
            <v>0</v>
          </cell>
          <cell r="M3810">
            <v>1</v>
          </cell>
          <cell r="N3810" t="str">
            <v>-</v>
          </cell>
          <cell r="O3810" t="str">
            <v>-</v>
          </cell>
          <cell r="P3810" t="str">
            <v>EMM</v>
          </cell>
          <cell r="Q3810" t="str">
            <v>-</v>
          </cell>
          <cell r="R3810" t="str">
            <v>-</v>
          </cell>
          <cell r="S3810" t="str">
            <v>-</v>
          </cell>
          <cell r="T3810" t="str">
            <v>-</v>
          </cell>
          <cell r="U3810">
            <v>44056</v>
          </cell>
          <cell r="V3810">
            <v>44084</v>
          </cell>
          <cell r="W3810">
            <v>44097</v>
          </cell>
          <cell r="X3810">
            <v>27</v>
          </cell>
          <cell r="Y3810">
            <v>44097</v>
          </cell>
          <cell r="Z3810">
            <v>0</v>
          </cell>
        </row>
        <row r="3811">
          <cell r="C3811">
            <v>5797</v>
          </cell>
          <cell r="D3811" t="str">
            <v>EVERIS</v>
          </cell>
          <cell r="E3811">
            <v>2020</v>
          </cell>
          <cell r="F3811" t="str">
            <v>TA</v>
          </cell>
          <cell r="G3811" t="str">
            <v>2 x PCB PowerSystem V1.0</v>
          </cell>
          <cell r="H3811" t="str">
            <v>OF5795</v>
          </cell>
          <cell r="I3811"/>
          <cell r="J3811">
            <v>2</v>
          </cell>
          <cell r="K3811">
            <v>2</v>
          </cell>
          <cell r="L3811">
            <v>0</v>
          </cell>
          <cell r="M3811">
            <v>1</v>
          </cell>
          <cell r="N3811" t="str">
            <v>-</v>
          </cell>
          <cell r="O3811" t="str">
            <v>-</v>
          </cell>
          <cell r="P3811" t="str">
            <v>EMM</v>
          </cell>
          <cell r="Q3811" t="str">
            <v>-</v>
          </cell>
          <cell r="R3811" t="str">
            <v>-</v>
          </cell>
          <cell r="S3811" t="str">
            <v>-</v>
          </cell>
          <cell r="T3811" t="str">
            <v>-</v>
          </cell>
          <cell r="U3811">
            <v>44056</v>
          </cell>
          <cell r="V3811">
            <v>44084</v>
          </cell>
          <cell r="W3811">
            <v>44097</v>
          </cell>
          <cell r="X3811">
            <v>27</v>
          </cell>
          <cell r="Y3811">
            <v>44097</v>
          </cell>
          <cell r="Z3811">
            <v>0</v>
          </cell>
        </row>
        <row r="3812">
          <cell r="C3812">
            <v>5798</v>
          </cell>
          <cell r="D3812" t="str">
            <v>EVERIS</v>
          </cell>
          <cell r="E3812">
            <v>2020</v>
          </cell>
          <cell r="F3812" t="str">
            <v>TA</v>
          </cell>
          <cell r="G3812" t="str">
            <v>3 x PCB Pinza v1.0</v>
          </cell>
          <cell r="H3812" t="str">
            <v>OF5795</v>
          </cell>
          <cell r="I3812"/>
          <cell r="J3812">
            <v>2</v>
          </cell>
          <cell r="K3812">
            <v>2</v>
          </cell>
          <cell r="L3812">
            <v>0</v>
          </cell>
          <cell r="M3812">
            <v>1</v>
          </cell>
          <cell r="N3812" t="str">
            <v>-</v>
          </cell>
          <cell r="O3812" t="str">
            <v>-</v>
          </cell>
          <cell r="P3812" t="str">
            <v>EMM</v>
          </cell>
          <cell r="Q3812" t="str">
            <v>-</v>
          </cell>
          <cell r="R3812" t="str">
            <v>-</v>
          </cell>
          <cell r="S3812" t="str">
            <v>-</v>
          </cell>
          <cell r="T3812" t="str">
            <v>-</v>
          </cell>
          <cell r="U3812">
            <v>44056</v>
          </cell>
          <cell r="V3812">
            <v>44084</v>
          </cell>
          <cell r="W3812">
            <v>44097</v>
          </cell>
          <cell r="X3812">
            <v>27</v>
          </cell>
          <cell r="Y3812">
            <v>44097</v>
          </cell>
          <cell r="Z3812">
            <v>0</v>
          </cell>
        </row>
        <row r="3813">
          <cell r="C3813">
            <v>5799</v>
          </cell>
          <cell r="D3813" t="str">
            <v>EVERIS</v>
          </cell>
          <cell r="E3813">
            <v>2020</v>
          </cell>
          <cell r="F3813" t="str">
            <v>TA</v>
          </cell>
          <cell r="G3813" t="str">
            <v>5 x PCB ConnectBrazo V1.0</v>
          </cell>
          <cell r="H3813" t="str">
            <v>OF5795</v>
          </cell>
          <cell r="I3813"/>
          <cell r="J3813">
            <v>2</v>
          </cell>
          <cell r="K3813">
            <v>2</v>
          </cell>
          <cell r="L3813">
            <v>0</v>
          </cell>
          <cell r="M3813">
            <v>1</v>
          </cell>
          <cell r="N3813" t="str">
            <v>-</v>
          </cell>
          <cell r="O3813" t="str">
            <v>-</v>
          </cell>
          <cell r="P3813" t="str">
            <v>EMM</v>
          </cell>
          <cell r="Q3813" t="str">
            <v>-</v>
          </cell>
          <cell r="R3813" t="str">
            <v>-</v>
          </cell>
          <cell r="S3813" t="str">
            <v>-</v>
          </cell>
          <cell r="T3813" t="str">
            <v>-</v>
          </cell>
          <cell r="U3813">
            <v>44056</v>
          </cell>
          <cell r="V3813">
            <v>44084</v>
          </cell>
          <cell r="W3813">
            <v>44097</v>
          </cell>
          <cell r="X3813">
            <v>27</v>
          </cell>
          <cell r="Y3813">
            <v>44097</v>
          </cell>
          <cell r="Z3813">
            <v>0</v>
          </cell>
        </row>
        <row r="3814">
          <cell r="C3814">
            <v>5800</v>
          </cell>
          <cell r="D3814" t="str">
            <v>EVERIS</v>
          </cell>
          <cell r="E3814">
            <v>2020</v>
          </cell>
          <cell r="F3814" t="str">
            <v>TA</v>
          </cell>
          <cell r="G3814" t="str">
            <v>5 x PCB AccAunav v1.0</v>
          </cell>
          <cell r="H3814" t="str">
            <v>OF5795</v>
          </cell>
          <cell r="I3814"/>
          <cell r="J3814">
            <v>2</v>
          </cell>
          <cell r="K3814">
            <v>2</v>
          </cell>
          <cell r="L3814">
            <v>0</v>
          </cell>
          <cell r="M3814">
            <v>1</v>
          </cell>
          <cell r="N3814" t="str">
            <v>-</v>
          </cell>
          <cell r="O3814" t="str">
            <v>-</v>
          </cell>
          <cell r="P3814" t="str">
            <v>EMM</v>
          </cell>
          <cell r="Q3814" t="str">
            <v>-</v>
          </cell>
          <cell r="R3814" t="str">
            <v>-</v>
          </cell>
          <cell r="S3814" t="str">
            <v>-</v>
          </cell>
          <cell r="T3814" t="str">
            <v>-</v>
          </cell>
          <cell r="U3814">
            <v>44056</v>
          </cell>
          <cell r="V3814">
            <v>44084</v>
          </cell>
          <cell r="W3814">
            <v>44097</v>
          </cell>
          <cell r="X3814">
            <v>27</v>
          </cell>
          <cell r="Y3814">
            <v>44097</v>
          </cell>
          <cell r="Z3814">
            <v>0</v>
          </cell>
        </row>
        <row r="3815">
          <cell r="C3815">
            <v>5801</v>
          </cell>
          <cell r="D3815" t="str">
            <v>BASENE</v>
          </cell>
          <cell r="E3815">
            <v>2020</v>
          </cell>
          <cell r="F3815" t="str">
            <v>TA</v>
          </cell>
          <cell r="G3815" t="str">
            <v>Inst. i PEM RTU C.T. BON PREU v1.0</v>
          </cell>
          <cell r="H3815" t="str">
            <v>PPAL</v>
          </cell>
          <cell r="I3815"/>
          <cell r="J3815">
            <v>12</v>
          </cell>
          <cell r="K3815">
            <v>10.5</v>
          </cell>
          <cell r="L3815">
            <v>1.5</v>
          </cell>
          <cell r="M3815">
            <v>0.875</v>
          </cell>
          <cell r="N3815" t="str">
            <v>-</v>
          </cell>
          <cell r="O3815" t="str">
            <v>-</v>
          </cell>
          <cell r="P3815" t="str">
            <v>-</v>
          </cell>
          <cell r="Q3815" t="str">
            <v>JMG</v>
          </cell>
          <cell r="R3815" t="str">
            <v>-</v>
          </cell>
          <cell r="S3815" t="str">
            <v>-</v>
          </cell>
          <cell r="T3815" t="str">
            <v>-</v>
          </cell>
          <cell r="U3815">
            <v>44064</v>
          </cell>
          <cell r="V3815">
            <v>44104</v>
          </cell>
          <cell r="W3815">
            <v>44158</v>
          </cell>
          <cell r="X3815">
            <v>39</v>
          </cell>
          <cell r="Y3815">
            <v>44158</v>
          </cell>
          <cell r="Z3815">
            <v>0</v>
          </cell>
        </row>
        <row r="3816">
          <cell r="C3816">
            <v>5802</v>
          </cell>
          <cell r="D3816" t="str">
            <v>SITEL</v>
          </cell>
          <cell r="E3816">
            <v>2020</v>
          </cell>
          <cell r="F3816" t="str">
            <v>TA</v>
          </cell>
          <cell r="G3816" t="str">
            <v>6 x Manguera COM CAP32/PRX - GPRS</v>
          </cell>
          <cell r="H3816" t="str">
            <v>OF5801</v>
          </cell>
          <cell r="I3816"/>
          <cell r="J3816">
            <v>2</v>
          </cell>
          <cell r="K3816">
            <v>1.75</v>
          </cell>
          <cell r="L3816">
            <v>0.25</v>
          </cell>
          <cell r="M3816">
            <v>0.875</v>
          </cell>
          <cell r="N3816" t="str">
            <v>-</v>
          </cell>
          <cell r="O3816" t="str">
            <v>-</v>
          </cell>
          <cell r="P3816" t="str">
            <v>-</v>
          </cell>
          <cell r="Q3816" t="str">
            <v>JMG</v>
          </cell>
          <cell r="R3816" t="str">
            <v>-</v>
          </cell>
          <cell r="S3816" t="str">
            <v>-</v>
          </cell>
          <cell r="T3816" t="str">
            <v>-</v>
          </cell>
          <cell r="U3816">
            <v>44064</v>
          </cell>
          <cell r="V3816">
            <v>44104</v>
          </cell>
          <cell r="W3816">
            <v>44104</v>
          </cell>
          <cell r="X3816">
            <v>39</v>
          </cell>
          <cell r="Y3816">
            <v>44068</v>
          </cell>
          <cell r="Z3816">
            <v>-35</v>
          </cell>
        </row>
        <row r="3817">
          <cell r="C3817">
            <v>5803</v>
          </cell>
          <cell r="D3817" t="str">
            <v>ORMAMT</v>
          </cell>
          <cell r="E3817">
            <v>2020</v>
          </cell>
          <cell r="F3817" t="str">
            <v>TA</v>
          </cell>
          <cell r="G3817" t="str">
            <v>CC SCADA TEDIS.Net BASE NAVAL DE ROTA v1.0</v>
          </cell>
          <cell r="H3817" t="str">
            <v>IND</v>
          </cell>
          <cell r="I3817"/>
          <cell r="J3817">
            <v>64</v>
          </cell>
          <cell r="K3817">
            <v>42</v>
          </cell>
          <cell r="L3817">
            <v>22</v>
          </cell>
          <cell r="M3817">
            <v>0.65625</v>
          </cell>
          <cell r="N3817" t="str">
            <v>-</v>
          </cell>
          <cell r="O3817" t="str">
            <v>-</v>
          </cell>
          <cell r="P3817" t="str">
            <v>-</v>
          </cell>
          <cell r="Q3817" t="str">
            <v>JMG</v>
          </cell>
          <cell r="R3817" t="str">
            <v>-</v>
          </cell>
          <cell r="S3817" t="str">
            <v>-</v>
          </cell>
          <cell r="T3817" t="str">
            <v>-</v>
          </cell>
          <cell r="U3817">
            <v>44047</v>
          </cell>
          <cell r="V3817">
            <v>44094</v>
          </cell>
          <cell r="W3817">
            <v>44152</v>
          </cell>
          <cell r="X3817">
            <v>46</v>
          </cell>
          <cell r="Y3817">
            <v>44152</v>
          </cell>
          <cell r="Z3817">
            <v>0</v>
          </cell>
        </row>
        <row r="3818">
          <cell r="C3818">
            <v>5804</v>
          </cell>
          <cell r="D3818" t="str">
            <v>ENDENE</v>
          </cell>
          <cell r="E3818">
            <v>2020</v>
          </cell>
          <cell r="F3818" t="str">
            <v>TA</v>
          </cell>
          <cell r="G3818" t="str">
            <v>RTU PRE v4.2 P.F. SON QUARTERA</v>
          </cell>
          <cell r="H3818" t="str">
            <v>PPAL</v>
          </cell>
          <cell r="I3818"/>
          <cell r="J3818">
            <v>6</v>
          </cell>
          <cell r="K3818">
            <v>5.58</v>
          </cell>
          <cell r="L3818">
            <v>0.41999999999999993</v>
          </cell>
          <cell r="M3818">
            <v>0.93</v>
          </cell>
          <cell r="N3818" t="str">
            <v>-</v>
          </cell>
          <cell r="O3818" t="str">
            <v>-</v>
          </cell>
          <cell r="P3818" t="str">
            <v>EMM</v>
          </cell>
          <cell r="Q3818" t="str">
            <v>-</v>
          </cell>
          <cell r="R3818" t="str">
            <v>-</v>
          </cell>
          <cell r="S3818" t="str">
            <v>-</v>
          </cell>
          <cell r="T3818" t="str">
            <v>-</v>
          </cell>
          <cell r="U3818">
            <v>44038</v>
          </cell>
          <cell r="V3818">
            <v>44104</v>
          </cell>
          <cell r="W3818">
            <v>44104</v>
          </cell>
          <cell r="X3818">
            <v>64</v>
          </cell>
          <cell r="Y3818">
            <v>44088</v>
          </cell>
          <cell r="Z3818">
            <v>-16</v>
          </cell>
        </row>
        <row r="3819">
          <cell r="C3819">
            <v>5805</v>
          </cell>
          <cell r="D3819" t="str">
            <v>ENDENE</v>
          </cell>
          <cell r="E3819">
            <v>2020</v>
          </cell>
          <cell r="F3819" t="str">
            <v>TA</v>
          </cell>
          <cell r="G3819" t="str">
            <v>RTU PRE v4.1 P.F.CALVIA (Larriba)</v>
          </cell>
          <cell r="H3819" t="str">
            <v>IND</v>
          </cell>
          <cell r="I3819">
            <v>4</v>
          </cell>
          <cell r="J3819">
            <v>6</v>
          </cell>
          <cell r="K3819">
            <v>5.58</v>
          </cell>
          <cell r="L3819">
            <v>0.41999999999999993</v>
          </cell>
          <cell r="M3819">
            <v>0.93</v>
          </cell>
          <cell r="N3819" t="str">
            <v>-</v>
          </cell>
          <cell r="O3819" t="str">
            <v>-</v>
          </cell>
          <cell r="P3819" t="str">
            <v>EMM</v>
          </cell>
          <cell r="Q3819" t="str">
            <v>-</v>
          </cell>
          <cell r="R3819" t="str">
            <v>-</v>
          </cell>
          <cell r="S3819" t="str">
            <v>-</v>
          </cell>
          <cell r="T3819" t="str">
            <v>-</v>
          </cell>
          <cell r="U3819">
            <v>44038</v>
          </cell>
          <cell r="V3819">
            <v>44104</v>
          </cell>
          <cell r="W3819">
            <v>44104</v>
          </cell>
          <cell r="X3819">
            <v>64</v>
          </cell>
          <cell r="Y3819">
            <v>44088</v>
          </cell>
          <cell r="Z3819">
            <v>-16</v>
          </cell>
        </row>
        <row r="3820">
          <cell r="C3820">
            <v>5806</v>
          </cell>
          <cell r="D3820" t="str">
            <v>ENDENE</v>
          </cell>
          <cell r="E3820">
            <v>2020</v>
          </cell>
          <cell r="F3820" t="str">
            <v>TA</v>
          </cell>
          <cell r="G3820" t="str">
            <v>RTU PRE v4.1 P.F.CALA SAONA</v>
          </cell>
          <cell r="H3820" t="str">
            <v>IND</v>
          </cell>
          <cell r="I3820">
            <v>4</v>
          </cell>
          <cell r="J3820">
            <v>10</v>
          </cell>
          <cell r="K3820">
            <v>9.33</v>
          </cell>
          <cell r="L3820">
            <v>0.66999999999999993</v>
          </cell>
          <cell r="M3820">
            <v>0.93300000000000005</v>
          </cell>
          <cell r="N3820" t="str">
            <v>-</v>
          </cell>
          <cell r="O3820" t="str">
            <v>-</v>
          </cell>
          <cell r="P3820" t="str">
            <v>EMM</v>
          </cell>
          <cell r="Q3820" t="str">
            <v>-</v>
          </cell>
          <cell r="R3820" t="str">
            <v>-</v>
          </cell>
          <cell r="S3820" t="str">
            <v>-</v>
          </cell>
          <cell r="T3820" t="str">
            <v>-</v>
          </cell>
          <cell r="U3820">
            <v>44038</v>
          </cell>
          <cell r="V3820">
            <v>44104</v>
          </cell>
          <cell r="W3820">
            <v>44104</v>
          </cell>
          <cell r="X3820">
            <v>64</v>
          </cell>
          <cell r="Y3820">
            <v>44090</v>
          </cell>
          <cell r="Z3820">
            <v>-14</v>
          </cell>
        </row>
        <row r="3821">
          <cell r="C3821">
            <v>5807</v>
          </cell>
          <cell r="D3821" t="str">
            <v>ENDENE</v>
          </cell>
          <cell r="E3821">
            <v>2020</v>
          </cell>
          <cell r="F3821" t="str">
            <v>TA</v>
          </cell>
          <cell r="G3821" t="str">
            <v>RTU PRE v4.1 P.F.BINISSAFULLER</v>
          </cell>
          <cell r="H3821" t="str">
            <v>IND</v>
          </cell>
          <cell r="I3821">
            <v>6</v>
          </cell>
          <cell r="J3821">
            <v>6</v>
          </cell>
          <cell r="K3821">
            <v>5.35</v>
          </cell>
          <cell r="L3821">
            <v>0.65000000000000036</v>
          </cell>
          <cell r="M3821">
            <v>0.89166666666666661</v>
          </cell>
          <cell r="N3821" t="str">
            <v>-</v>
          </cell>
          <cell r="O3821" t="str">
            <v>-</v>
          </cell>
          <cell r="P3821" t="str">
            <v>EMM</v>
          </cell>
          <cell r="Q3821" t="str">
            <v>-</v>
          </cell>
          <cell r="R3821" t="str">
            <v>-</v>
          </cell>
          <cell r="S3821" t="str">
            <v>-</v>
          </cell>
          <cell r="T3821" t="str">
            <v>-</v>
          </cell>
          <cell r="U3821">
            <v>44038</v>
          </cell>
          <cell r="V3821">
            <v>44104</v>
          </cell>
          <cell r="W3821">
            <v>44104</v>
          </cell>
          <cell r="X3821">
            <v>64</v>
          </cell>
          <cell r="Y3821">
            <v>44095</v>
          </cell>
          <cell r="Z3821">
            <v>-9</v>
          </cell>
        </row>
        <row r="3822">
          <cell r="C3822">
            <v>5808</v>
          </cell>
          <cell r="D3822" t="str">
            <v>ENDENE</v>
          </cell>
          <cell r="E3822">
            <v>2020</v>
          </cell>
          <cell r="F3822" t="str">
            <v>TA</v>
          </cell>
          <cell r="G3822" t="str">
            <v>RTU PRE v4.1 P.F.SON JORDI</v>
          </cell>
          <cell r="H3822" t="str">
            <v>IND</v>
          </cell>
          <cell r="I3822">
            <v>6</v>
          </cell>
          <cell r="J3822">
            <v>6</v>
          </cell>
          <cell r="K3822">
            <v>7.58</v>
          </cell>
          <cell r="L3822">
            <v>-1.58</v>
          </cell>
          <cell r="M3822">
            <v>1.2633333333333334</v>
          </cell>
          <cell r="N3822" t="str">
            <v>-</v>
          </cell>
          <cell r="O3822" t="str">
            <v>-</v>
          </cell>
          <cell r="P3822" t="str">
            <v>EMM</v>
          </cell>
          <cell r="Q3822" t="str">
            <v>-</v>
          </cell>
          <cell r="R3822" t="str">
            <v>-</v>
          </cell>
          <cell r="S3822" t="str">
            <v>-</v>
          </cell>
          <cell r="T3822" t="str">
            <v>-</v>
          </cell>
          <cell r="U3822">
            <v>44038</v>
          </cell>
          <cell r="V3822">
            <v>44104</v>
          </cell>
          <cell r="W3822">
            <v>44104</v>
          </cell>
          <cell r="X3822">
            <v>64</v>
          </cell>
          <cell r="Y3822">
            <v>44092</v>
          </cell>
          <cell r="Z3822">
            <v>-12</v>
          </cell>
        </row>
        <row r="3823">
          <cell r="C3823">
            <v>5809</v>
          </cell>
          <cell r="D3823" t="str">
            <v>ENDENE</v>
          </cell>
          <cell r="E3823">
            <v>2020</v>
          </cell>
          <cell r="F3823" t="str">
            <v>TA</v>
          </cell>
          <cell r="G3823" t="str">
            <v>RTU PRE v4.1 P.F.S'ESTELRICA</v>
          </cell>
          <cell r="H3823" t="str">
            <v>IND</v>
          </cell>
          <cell r="I3823"/>
          <cell r="J3823">
            <v>6</v>
          </cell>
          <cell r="K3823">
            <v>5.58</v>
          </cell>
          <cell r="L3823">
            <v>0.41999999999999993</v>
          </cell>
          <cell r="M3823">
            <v>0.93</v>
          </cell>
          <cell r="N3823" t="str">
            <v>-</v>
          </cell>
          <cell r="O3823" t="str">
            <v>-</v>
          </cell>
          <cell r="P3823" t="str">
            <v>EMM</v>
          </cell>
          <cell r="Q3823" t="str">
            <v>-</v>
          </cell>
          <cell r="R3823" t="str">
            <v>-</v>
          </cell>
          <cell r="S3823" t="str">
            <v>-</v>
          </cell>
          <cell r="T3823" t="str">
            <v>-</v>
          </cell>
          <cell r="U3823">
            <v>44038</v>
          </cell>
          <cell r="V3823">
            <v>44104</v>
          </cell>
          <cell r="W3823">
            <v>44104</v>
          </cell>
          <cell r="X3823">
            <v>64</v>
          </cell>
          <cell r="Y3823">
            <v>44095</v>
          </cell>
          <cell r="Z3823">
            <v>-9</v>
          </cell>
        </row>
        <row r="3824">
          <cell r="C3824">
            <v>5810</v>
          </cell>
          <cell r="D3824" t="str">
            <v>ENDENE</v>
          </cell>
          <cell r="E3824">
            <v>2020</v>
          </cell>
          <cell r="F3824" t="str">
            <v>TA</v>
          </cell>
          <cell r="G3824" t="str">
            <v>RTU PRE v4.1 P.F.STA.MARGALIDA (Son Bauló)</v>
          </cell>
          <cell r="H3824" t="str">
            <v>IND</v>
          </cell>
          <cell r="I3824"/>
          <cell r="J3824">
            <v>6</v>
          </cell>
          <cell r="K3824">
            <v>5.58</v>
          </cell>
          <cell r="L3824">
            <v>0.41999999999999993</v>
          </cell>
          <cell r="M3824">
            <v>0.93</v>
          </cell>
          <cell r="N3824" t="str">
            <v>-</v>
          </cell>
          <cell r="O3824" t="str">
            <v>-</v>
          </cell>
          <cell r="P3824" t="str">
            <v>EMM</v>
          </cell>
          <cell r="Q3824" t="str">
            <v>-</v>
          </cell>
          <cell r="R3824" t="str">
            <v>-</v>
          </cell>
          <cell r="S3824" t="str">
            <v>-</v>
          </cell>
          <cell r="T3824" t="str">
            <v>-</v>
          </cell>
          <cell r="U3824">
            <v>44038</v>
          </cell>
          <cell r="V3824">
            <v>44104</v>
          </cell>
          <cell r="W3824">
            <v>44104</v>
          </cell>
          <cell r="X3824">
            <v>64</v>
          </cell>
          <cell r="Y3824">
            <v>44096</v>
          </cell>
          <cell r="Z3824">
            <v>-8</v>
          </cell>
        </row>
        <row r="3825">
          <cell r="C3825">
            <v>5811</v>
          </cell>
          <cell r="D3825" t="str">
            <v>ENDENE</v>
          </cell>
          <cell r="E3825">
            <v>2020</v>
          </cell>
          <cell r="F3825" t="str">
            <v>TA</v>
          </cell>
          <cell r="G3825" t="str">
            <v>RTU PRE v4.1 P.F.VERNISSA NOU</v>
          </cell>
          <cell r="H3825" t="str">
            <v>IND</v>
          </cell>
          <cell r="I3825"/>
          <cell r="J3825">
            <v>6</v>
          </cell>
          <cell r="K3825">
            <v>5.58</v>
          </cell>
          <cell r="L3825">
            <v>0.41999999999999993</v>
          </cell>
          <cell r="M3825">
            <v>0.93</v>
          </cell>
          <cell r="N3825" t="str">
            <v>-</v>
          </cell>
          <cell r="O3825" t="str">
            <v>-</v>
          </cell>
          <cell r="P3825" t="str">
            <v>EMM</v>
          </cell>
          <cell r="Q3825" t="str">
            <v>-</v>
          </cell>
          <cell r="R3825" t="str">
            <v>-</v>
          </cell>
          <cell r="S3825" t="str">
            <v>-</v>
          </cell>
          <cell r="T3825" t="str">
            <v>-</v>
          </cell>
          <cell r="U3825">
            <v>44070</v>
          </cell>
          <cell r="V3825">
            <v>44104</v>
          </cell>
          <cell r="W3825">
            <v>44104</v>
          </cell>
          <cell r="X3825">
            <v>33</v>
          </cell>
          <cell r="Y3825">
            <v>44095</v>
          </cell>
          <cell r="Z3825">
            <v>-9</v>
          </cell>
        </row>
        <row r="3826">
          <cell r="C3826">
            <v>5812</v>
          </cell>
          <cell r="D3826" t="str">
            <v>ENDENE</v>
          </cell>
          <cell r="E3826">
            <v>2020</v>
          </cell>
          <cell r="F3826" t="str">
            <v>TA</v>
          </cell>
          <cell r="G3826" t="str">
            <v>RTU PRE v4.1 P.F.STA. MARGALIDA (Camí des Karts)</v>
          </cell>
          <cell r="H3826" t="str">
            <v>IND</v>
          </cell>
          <cell r="I3826"/>
          <cell r="J3826">
            <v>6</v>
          </cell>
          <cell r="K3826">
            <v>5.58</v>
          </cell>
          <cell r="L3826">
            <v>0.41999999999999993</v>
          </cell>
          <cell r="M3826">
            <v>0.93</v>
          </cell>
          <cell r="N3826" t="str">
            <v>-</v>
          </cell>
          <cell r="O3826" t="str">
            <v>-</v>
          </cell>
          <cell r="P3826" t="str">
            <v>EMM</v>
          </cell>
          <cell r="Q3826" t="str">
            <v>-</v>
          </cell>
          <cell r="R3826" t="str">
            <v>-</v>
          </cell>
          <cell r="S3826" t="str">
            <v>-</v>
          </cell>
          <cell r="T3826" t="str">
            <v>-</v>
          </cell>
          <cell r="U3826">
            <v>44070</v>
          </cell>
          <cell r="V3826">
            <v>44104</v>
          </cell>
          <cell r="W3826">
            <v>44104</v>
          </cell>
          <cell r="X3826">
            <v>33</v>
          </cell>
          <cell r="Y3826">
            <v>44096</v>
          </cell>
          <cell r="Z3826">
            <v>-8</v>
          </cell>
        </row>
        <row r="3827">
          <cell r="C3827">
            <v>5813</v>
          </cell>
          <cell r="D3827" t="str">
            <v>ENDENE</v>
          </cell>
          <cell r="E3827">
            <v>2020</v>
          </cell>
          <cell r="F3827" t="str">
            <v>TA</v>
          </cell>
          <cell r="G3827" t="str">
            <v>RTU PRE v4.2 P.F. AUBEDELLET (Vilafranca)</v>
          </cell>
          <cell r="H3827" t="str">
            <v>IND</v>
          </cell>
          <cell r="I3827"/>
          <cell r="J3827">
            <v>3.5</v>
          </cell>
          <cell r="K3827">
            <v>5.17</v>
          </cell>
          <cell r="L3827">
            <v>-1.67</v>
          </cell>
          <cell r="M3827">
            <v>1.4771428571428571</v>
          </cell>
          <cell r="N3827" t="str">
            <v>-</v>
          </cell>
          <cell r="O3827" t="str">
            <v>-</v>
          </cell>
          <cell r="P3827" t="str">
            <v>EMM</v>
          </cell>
          <cell r="Q3827" t="str">
            <v>-</v>
          </cell>
          <cell r="R3827" t="str">
            <v>-</v>
          </cell>
          <cell r="S3827" t="str">
            <v>-</v>
          </cell>
          <cell r="T3827" t="str">
            <v>-</v>
          </cell>
          <cell r="U3827">
            <v>44070</v>
          </cell>
          <cell r="V3827">
            <v>44134</v>
          </cell>
          <cell r="W3827">
            <v>44134</v>
          </cell>
          <cell r="X3827">
            <v>63</v>
          </cell>
          <cell r="Y3827">
            <v>44111</v>
          </cell>
          <cell r="Z3827">
            <v>-23</v>
          </cell>
        </row>
        <row r="3828">
          <cell r="C3828">
            <v>5814</v>
          </cell>
          <cell r="D3828" t="str">
            <v>SITEL</v>
          </cell>
          <cell r="E3828">
            <v>2020</v>
          </cell>
          <cell r="F3828" t="str">
            <v>TA</v>
          </cell>
          <cell r="G3828" t="str">
            <v>20 x Manguera COM CAP32/PRX - GPRS SIP2</v>
          </cell>
          <cell r="H3828" t="str">
            <v>OF5804</v>
          </cell>
          <cell r="I3828"/>
          <cell r="J3828">
            <v>6</v>
          </cell>
          <cell r="K3828">
            <v>6</v>
          </cell>
          <cell r="L3828">
            <v>0</v>
          </cell>
          <cell r="M3828">
            <v>1</v>
          </cell>
          <cell r="N3828" t="str">
            <v>-</v>
          </cell>
          <cell r="O3828" t="str">
            <v>-</v>
          </cell>
          <cell r="P3828" t="str">
            <v>EMM</v>
          </cell>
          <cell r="Q3828" t="str">
            <v>-</v>
          </cell>
          <cell r="R3828" t="str">
            <v>-</v>
          </cell>
          <cell r="S3828" t="str">
            <v>-</v>
          </cell>
          <cell r="T3828" t="str">
            <v>-</v>
          </cell>
          <cell r="U3828">
            <v>44071</v>
          </cell>
          <cell r="V3828">
            <v>44104</v>
          </cell>
          <cell r="W3828">
            <v>44104</v>
          </cell>
          <cell r="X3828">
            <v>32</v>
          </cell>
          <cell r="Y3828">
            <v>44075</v>
          </cell>
          <cell r="Z3828">
            <v>-29</v>
          </cell>
        </row>
        <row r="3829">
          <cell r="C3829">
            <v>5815</v>
          </cell>
          <cell r="D3829" t="str">
            <v>ELECAR</v>
          </cell>
          <cell r="E3829">
            <v>2020</v>
          </cell>
          <cell r="F3829" t="str">
            <v>OB</v>
          </cell>
          <cell r="G3829" t="str">
            <v>RTU CIM CASTELLVELL v1.0</v>
          </cell>
          <cell r="H3829" t="str">
            <v>IND</v>
          </cell>
          <cell r="I3829"/>
          <cell r="J3829">
            <v>18.5</v>
          </cell>
          <cell r="K3829">
            <v>0</v>
          </cell>
          <cell r="L3829">
            <v>18.5</v>
          </cell>
          <cell r="M3829">
            <v>0</v>
          </cell>
          <cell r="N3829" t="str">
            <v>-</v>
          </cell>
          <cell r="O3829" t="str">
            <v>-</v>
          </cell>
          <cell r="P3829" t="str">
            <v>-</v>
          </cell>
          <cell r="Q3829" t="str">
            <v>JMG</v>
          </cell>
          <cell r="R3829" t="str">
            <v>-</v>
          </cell>
          <cell r="S3829" t="str">
            <v>-</v>
          </cell>
          <cell r="T3829" t="str">
            <v>-</v>
          </cell>
          <cell r="U3829">
            <v>44075</v>
          </cell>
          <cell r="V3829">
            <v>44165</v>
          </cell>
          <cell r="W3829">
            <v>44165</v>
          </cell>
          <cell r="X3829">
            <v>89</v>
          </cell>
          <cell r="Y3829"/>
          <cell r="Z3829" t="str">
            <v/>
          </cell>
        </row>
        <row r="3830">
          <cell r="C3830">
            <v>5816</v>
          </cell>
          <cell r="D3830" t="str">
            <v>ENDENE</v>
          </cell>
          <cell r="E3830">
            <v>2020</v>
          </cell>
          <cell r="F3830" t="str">
            <v>TA</v>
          </cell>
          <cell r="G3830" t="str">
            <v>RTU PRE v4.1 P.F. SON SALOMO</v>
          </cell>
          <cell r="H3830" t="str">
            <v>IND</v>
          </cell>
          <cell r="I3830"/>
          <cell r="J3830">
            <v>6</v>
          </cell>
          <cell r="K3830">
            <v>5.35</v>
          </cell>
          <cell r="L3830">
            <v>0.65000000000000036</v>
          </cell>
          <cell r="M3830">
            <v>0.89166666666666661</v>
          </cell>
          <cell r="N3830" t="str">
            <v>-</v>
          </cell>
          <cell r="O3830" t="str">
            <v>-</v>
          </cell>
          <cell r="P3830" t="str">
            <v>EMM</v>
          </cell>
          <cell r="Q3830" t="str">
            <v>-</v>
          </cell>
          <cell r="R3830" t="str">
            <v>-</v>
          </cell>
          <cell r="S3830" t="str">
            <v>-</v>
          </cell>
          <cell r="T3830" t="str">
            <v>-</v>
          </cell>
          <cell r="U3830">
            <v>44078</v>
          </cell>
          <cell r="V3830">
            <v>44104</v>
          </cell>
          <cell r="W3830">
            <v>44104</v>
          </cell>
          <cell r="X3830">
            <v>26</v>
          </cell>
          <cell r="Y3830">
            <v>44095</v>
          </cell>
          <cell r="Z3830">
            <v>-9</v>
          </cell>
        </row>
        <row r="3831">
          <cell r="C3831">
            <v>5817</v>
          </cell>
          <cell r="D3831" t="str">
            <v>EMSA</v>
          </cell>
          <cell r="E3831">
            <v>2020</v>
          </cell>
          <cell r="F3831" t="str">
            <v>OB</v>
          </cell>
          <cell r="G3831" t="str">
            <v>CC SCAD TEDIS.Net EMSA v4.5</v>
          </cell>
          <cell r="H3831" t="str">
            <v>IND</v>
          </cell>
          <cell r="I3831"/>
          <cell r="J3831">
            <v>5.5</v>
          </cell>
          <cell r="K3831">
            <v>0</v>
          </cell>
          <cell r="L3831">
            <v>5.5</v>
          </cell>
          <cell r="M3831">
            <v>0</v>
          </cell>
          <cell r="N3831" t="str">
            <v>-</v>
          </cell>
          <cell r="O3831" t="str">
            <v>-</v>
          </cell>
          <cell r="P3831" t="str">
            <v>-</v>
          </cell>
          <cell r="Q3831" t="str">
            <v>JMG</v>
          </cell>
          <cell r="R3831" t="str">
            <v>-</v>
          </cell>
          <cell r="S3831" t="str">
            <v>-</v>
          </cell>
          <cell r="T3831" t="str">
            <v>-</v>
          </cell>
          <cell r="U3831">
            <v>44076</v>
          </cell>
          <cell r="V3831">
            <v>44104</v>
          </cell>
          <cell r="W3831">
            <v>44104</v>
          </cell>
          <cell r="X3831">
            <v>28</v>
          </cell>
          <cell r="Y3831"/>
          <cell r="Z3831" t="str">
            <v/>
          </cell>
        </row>
        <row r="3832">
          <cell r="C3832">
            <v>5818</v>
          </cell>
          <cell r="D3832" t="str">
            <v>PEUSA</v>
          </cell>
          <cell r="E3832">
            <v>2020</v>
          </cell>
          <cell r="F3832" t="str">
            <v>TA</v>
          </cell>
          <cell r="G3832" t="str">
            <v>ARMARI COM CC PEUSA v2.3</v>
          </cell>
          <cell r="H3832" t="str">
            <v>PPAL</v>
          </cell>
          <cell r="I3832"/>
          <cell r="J3832">
            <v>1.5</v>
          </cell>
          <cell r="K3832">
            <v>1.1000000000000001</v>
          </cell>
          <cell r="L3832">
            <v>0.39999999999999991</v>
          </cell>
          <cell r="M3832">
            <v>0.73333333333333339</v>
          </cell>
          <cell r="N3832" t="str">
            <v>-</v>
          </cell>
          <cell r="O3832" t="str">
            <v>-</v>
          </cell>
          <cell r="P3832" t="str">
            <v>-</v>
          </cell>
          <cell r="Q3832" t="str">
            <v>TRS</v>
          </cell>
          <cell r="R3832" t="str">
            <v>-</v>
          </cell>
          <cell r="S3832" t="str">
            <v>-</v>
          </cell>
          <cell r="T3832" t="str">
            <v>-</v>
          </cell>
          <cell r="U3832">
            <v>44069</v>
          </cell>
          <cell r="V3832">
            <v>44106</v>
          </cell>
          <cell r="W3832">
            <v>44159</v>
          </cell>
          <cell r="X3832">
            <v>36</v>
          </cell>
          <cell r="Y3832">
            <v>44159</v>
          </cell>
          <cell r="Z3832">
            <v>0</v>
          </cell>
        </row>
        <row r="3833">
          <cell r="C3833">
            <v>5819</v>
          </cell>
          <cell r="D3833" t="str">
            <v>PEUSA</v>
          </cell>
          <cell r="E3833">
            <v>2020</v>
          </cell>
          <cell r="F3833" t="str">
            <v>TA</v>
          </cell>
          <cell r="G3833" t="str">
            <v>RTU CS-113 CADI v2.0</v>
          </cell>
          <cell r="H3833" t="str">
            <v>OF5818</v>
          </cell>
          <cell r="I3833"/>
          <cell r="J3833">
            <v>1.5</v>
          </cell>
          <cell r="K3833">
            <v>0.1</v>
          </cell>
          <cell r="L3833">
            <v>1.4</v>
          </cell>
          <cell r="M3833">
            <v>6.6666666666666666E-2</v>
          </cell>
          <cell r="N3833" t="str">
            <v>-</v>
          </cell>
          <cell r="O3833" t="str">
            <v>-</v>
          </cell>
          <cell r="P3833" t="str">
            <v>-</v>
          </cell>
          <cell r="Q3833" t="str">
            <v>TRS</v>
          </cell>
          <cell r="R3833" t="str">
            <v>-</v>
          </cell>
          <cell r="S3833" t="str">
            <v>-</v>
          </cell>
          <cell r="T3833" t="str">
            <v>-</v>
          </cell>
          <cell r="U3833">
            <v>44069</v>
          </cell>
          <cell r="V3833">
            <v>44106</v>
          </cell>
          <cell r="W3833">
            <v>44104</v>
          </cell>
          <cell r="X3833">
            <v>36</v>
          </cell>
          <cell r="Y3833">
            <v>44104</v>
          </cell>
          <cell r="Z3833">
            <v>0</v>
          </cell>
        </row>
        <row r="3834">
          <cell r="C3834">
            <v>5820</v>
          </cell>
          <cell r="D3834" t="str">
            <v>PEUSA</v>
          </cell>
          <cell r="E3834">
            <v>2020</v>
          </cell>
          <cell r="F3834" t="str">
            <v>TA</v>
          </cell>
          <cell r="G3834" t="str">
            <v>RTU CT-103 NUMERO-3 v2.0</v>
          </cell>
          <cell r="H3834" t="str">
            <v>OF5818</v>
          </cell>
          <cell r="I3834"/>
          <cell r="J3834">
            <v>1.5</v>
          </cell>
          <cell r="K3834">
            <v>0.1</v>
          </cell>
          <cell r="L3834">
            <v>1.4</v>
          </cell>
          <cell r="M3834">
            <v>6.6666666666666666E-2</v>
          </cell>
          <cell r="N3834" t="str">
            <v>-</v>
          </cell>
          <cell r="O3834" t="str">
            <v>-</v>
          </cell>
          <cell r="P3834" t="str">
            <v>-</v>
          </cell>
          <cell r="Q3834" t="str">
            <v>TRS</v>
          </cell>
          <cell r="R3834" t="str">
            <v>-</v>
          </cell>
          <cell r="S3834" t="str">
            <v>-</v>
          </cell>
          <cell r="T3834" t="str">
            <v>-</v>
          </cell>
          <cell r="U3834">
            <v>44069</v>
          </cell>
          <cell r="V3834">
            <v>44106</v>
          </cell>
          <cell r="W3834">
            <v>44104</v>
          </cell>
          <cell r="X3834">
            <v>36</v>
          </cell>
          <cell r="Y3834">
            <v>44104</v>
          </cell>
          <cell r="Z3834">
            <v>0</v>
          </cell>
        </row>
        <row r="3835">
          <cell r="C3835">
            <v>5821</v>
          </cell>
          <cell r="D3835" t="str">
            <v>PEUSA</v>
          </cell>
          <cell r="E3835">
            <v>2020</v>
          </cell>
          <cell r="F3835" t="str">
            <v>TA</v>
          </cell>
          <cell r="G3835" t="str">
            <v>RTU CT-128 RAMON FALI v2.0</v>
          </cell>
          <cell r="H3835" t="str">
            <v>OF5818</v>
          </cell>
          <cell r="I3835"/>
          <cell r="J3835">
            <v>1.5</v>
          </cell>
          <cell r="K3835">
            <v>0.1</v>
          </cell>
          <cell r="L3835">
            <v>1.4</v>
          </cell>
          <cell r="M3835">
            <v>6.6666666666666666E-2</v>
          </cell>
          <cell r="N3835" t="str">
            <v>-</v>
          </cell>
          <cell r="O3835" t="str">
            <v>-</v>
          </cell>
          <cell r="P3835" t="str">
            <v>-</v>
          </cell>
          <cell r="Q3835" t="str">
            <v>TRS</v>
          </cell>
          <cell r="R3835" t="str">
            <v>-</v>
          </cell>
          <cell r="S3835" t="str">
            <v>-</v>
          </cell>
          <cell r="T3835" t="str">
            <v>-</v>
          </cell>
          <cell r="U3835">
            <v>44069</v>
          </cell>
          <cell r="V3835">
            <v>44106</v>
          </cell>
          <cell r="W3835">
            <v>44104</v>
          </cell>
          <cell r="X3835">
            <v>36</v>
          </cell>
          <cell r="Y3835">
            <v>44104</v>
          </cell>
          <cell r="Z3835">
            <v>0</v>
          </cell>
        </row>
        <row r="3836">
          <cell r="C3836">
            <v>5822</v>
          </cell>
          <cell r="D3836" t="str">
            <v>PEUSA</v>
          </cell>
          <cell r="E3836">
            <v>2020</v>
          </cell>
          <cell r="F3836" t="str">
            <v>TA</v>
          </cell>
          <cell r="G3836" t="str">
            <v>RTU CT-152 CARRER DE L'ORRI v2.0</v>
          </cell>
          <cell r="H3836" t="str">
            <v>OF5818</v>
          </cell>
          <cell r="I3836"/>
          <cell r="J3836">
            <v>1.5</v>
          </cell>
          <cell r="K3836">
            <v>0.1</v>
          </cell>
          <cell r="L3836">
            <v>1.4</v>
          </cell>
          <cell r="M3836">
            <v>6.6666666666666666E-2</v>
          </cell>
          <cell r="N3836" t="str">
            <v>-</v>
          </cell>
          <cell r="O3836" t="str">
            <v>-</v>
          </cell>
          <cell r="P3836" t="str">
            <v>-</v>
          </cell>
          <cell r="Q3836" t="str">
            <v>TRS</v>
          </cell>
          <cell r="R3836" t="str">
            <v>-</v>
          </cell>
          <cell r="S3836" t="str">
            <v>-</v>
          </cell>
          <cell r="T3836" t="str">
            <v>-</v>
          </cell>
          <cell r="U3836">
            <v>44069</v>
          </cell>
          <cell r="V3836">
            <v>44106</v>
          </cell>
          <cell r="W3836">
            <v>44104</v>
          </cell>
          <cell r="X3836">
            <v>36</v>
          </cell>
          <cell r="Y3836">
            <v>44104</v>
          </cell>
          <cell r="Z3836">
            <v>0</v>
          </cell>
        </row>
        <row r="3837">
          <cell r="C3837">
            <v>5823</v>
          </cell>
          <cell r="D3837" t="str">
            <v>PEUSA</v>
          </cell>
          <cell r="E3837">
            <v>2020</v>
          </cell>
          <cell r="F3837" t="str">
            <v>TA</v>
          </cell>
          <cell r="G3837" t="str">
            <v>RTU CT-127 PASSEIG PARC-I v2.0</v>
          </cell>
          <cell r="H3837" t="str">
            <v>OF5818</v>
          </cell>
          <cell r="I3837"/>
          <cell r="J3837">
            <v>1.5</v>
          </cell>
          <cell r="K3837">
            <v>0.1</v>
          </cell>
          <cell r="L3837">
            <v>1.4</v>
          </cell>
          <cell r="M3837">
            <v>6.6666666666666666E-2</v>
          </cell>
          <cell r="N3837" t="str">
            <v>-</v>
          </cell>
          <cell r="O3837" t="str">
            <v>-</v>
          </cell>
          <cell r="P3837" t="str">
            <v>-</v>
          </cell>
          <cell r="Q3837" t="str">
            <v>TRS</v>
          </cell>
          <cell r="R3837" t="str">
            <v>-</v>
          </cell>
          <cell r="S3837" t="str">
            <v>-</v>
          </cell>
          <cell r="T3837" t="str">
            <v>-</v>
          </cell>
          <cell r="U3837">
            <v>44069</v>
          </cell>
          <cell r="V3837">
            <v>44106</v>
          </cell>
          <cell r="W3837">
            <v>44104</v>
          </cell>
          <cell r="X3837">
            <v>36</v>
          </cell>
          <cell r="Y3837">
            <v>44104</v>
          </cell>
          <cell r="Z3837">
            <v>0</v>
          </cell>
        </row>
        <row r="3838">
          <cell r="C3838">
            <v>5824</v>
          </cell>
          <cell r="D3838" t="str">
            <v>PEUSA</v>
          </cell>
          <cell r="E3838">
            <v>2020</v>
          </cell>
          <cell r="F3838" t="str">
            <v>TA</v>
          </cell>
          <cell r="G3838" t="str">
            <v>RTU CT-137 CADI PARC v2.0</v>
          </cell>
          <cell r="H3838" t="str">
            <v>OF5818</v>
          </cell>
          <cell r="I3838"/>
          <cell r="J3838">
            <v>1.5</v>
          </cell>
          <cell r="K3838">
            <v>0.1</v>
          </cell>
          <cell r="L3838">
            <v>1.4</v>
          </cell>
          <cell r="M3838">
            <v>6.6666666666666666E-2</v>
          </cell>
          <cell r="N3838" t="str">
            <v>-</v>
          </cell>
          <cell r="O3838" t="str">
            <v>-</v>
          </cell>
          <cell r="P3838" t="str">
            <v>-</v>
          </cell>
          <cell r="Q3838" t="str">
            <v>TRS</v>
          </cell>
          <cell r="R3838" t="str">
            <v>-</v>
          </cell>
          <cell r="S3838" t="str">
            <v>-</v>
          </cell>
          <cell r="T3838" t="str">
            <v>-</v>
          </cell>
          <cell r="U3838">
            <v>44069</v>
          </cell>
          <cell r="V3838">
            <v>44106</v>
          </cell>
          <cell r="W3838">
            <v>44104</v>
          </cell>
          <cell r="X3838">
            <v>36</v>
          </cell>
          <cell r="Y3838">
            <v>44104</v>
          </cell>
          <cell r="Z3838">
            <v>0</v>
          </cell>
        </row>
        <row r="3839">
          <cell r="C3839"/>
          <cell r="D3839"/>
          <cell r="E3839"/>
          <cell r="F3839"/>
          <cell r="G3839"/>
          <cell r="H3839"/>
          <cell r="I3839"/>
          <cell r="J3839">
            <v>196</v>
          </cell>
          <cell r="K3839">
            <v>138.20999999999992</v>
          </cell>
          <cell r="L3839">
            <v>57.790000000000077</v>
          </cell>
          <cell r="M3839"/>
          <cell r="N3839"/>
          <cell r="O3839"/>
          <cell r="P3839"/>
          <cell r="Q3839"/>
          <cell r="R3839"/>
          <cell r="S3839"/>
          <cell r="T3839"/>
          <cell r="U3839"/>
          <cell r="V3839"/>
          <cell r="W3839"/>
          <cell r="X3839"/>
          <cell r="Y3839"/>
          <cell r="Z3839">
            <v>-197</v>
          </cell>
        </row>
        <row r="3840">
          <cell r="M3840"/>
          <cell r="N3840"/>
          <cell r="O3840"/>
          <cell r="P3840"/>
          <cell r="Q3840"/>
          <cell r="R3840"/>
          <cell r="S3840"/>
          <cell r="T3840"/>
          <cell r="U3840"/>
          <cell r="V3840"/>
          <cell r="W3840"/>
          <cell r="X3840"/>
          <cell r="Y3840"/>
          <cell r="Z3840"/>
        </row>
        <row r="3841">
          <cell r="D3841"/>
          <cell r="E3841"/>
          <cell r="F3841"/>
          <cell r="G3841"/>
          <cell r="H3841"/>
          <cell r="I3841"/>
          <cell r="J3841"/>
          <cell r="K3841"/>
          <cell r="M3841"/>
          <cell r="N3841"/>
          <cell r="O3841"/>
          <cell r="P3841"/>
          <cell r="Q3841"/>
          <cell r="R3841"/>
          <cell r="S3841"/>
          <cell r="T3841"/>
          <cell r="U3841"/>
          <cell r="V3841"/>
          <cell r="W3841"/>
          <cell r="X3841"/>
          <cell r="Y3841"/>
          <cell r="Z3841"/>
        </row>
        <row r="3842">
          <cell r="D3842"/>
          <cell r="E3842"/>
          <cell r="F3842"/>
          <cell r="G3842"/>
          <cell r="H3842"/>
          <cell r="I3842"/>
          <cell r="J3842"/>
          <cell r="K3842"/>
          <cell r="M3842"/>
          <cell r="N3842" t="str">
            <v>APROVISIONAMENTS</v>
          </cell>
          <cell r="O3842" t="str">
            <v>ADMINISTRACIO</v>
          </cell>
          <cell r="P3842" t="str">
            <v>OPERACIONS</v>
          </cell>
          <cell r="Q3842" t="str">
            <v>IMPLEMENTACIO</v>
          </cell>
          <cell r="R3842" t="str">
            <v>DESENVOLUPAMENT</v>
          </cell>
          <cell r="S3842" t="str">
            <v>COMERCIAL</v>
          </cell>
          <cell r="T3842" t="str">
            <v>CONSUL.TELCOMUNIC.</v>
          </cell>
          <cell r="U3842"/>
          <cell r="V3842"/>
          <cell r="W3842"/>
          <cell r="X3842"/>
          <cell r="Y3842"/>
          <cell r="Z3842"/>
        </row>
        <row r="3843">
          <cell r="M3843"/>
          <cell r="N3843"/>
          <cell r="O3843"/>
          <cell r="P3843"/>
          <cell r="Q3843"/>
          <cell r="R3843"/>
          <cell r="S3843"/>
          <cell r="T3843"/>
          <cell r="U3843"/>
          <cell r="V3843"/>
          <cell r="W3843"/>
          <cell r="X3843"/>
          <cell r="Y3843"/>
          <cell r="Z3843"/>
        </row>
        <row r="3844">
          <cell r="M3844"/>
          <cell r="N3844"/>
          <cell r="O3844"/>
          <cell r="P3844"/>
          <cell r="Q3844"/>
          <cell r="R3844"/>
          <cell r="S3844"/>
          <cell r="T3844"/>
          <cell r="U3844"/>
          <cell r="V3844"/>
          <cell r="W3844"/>
          <cell r="X3844"/>
          <cell r="Y3844"/>
          <cell r="Z3844"/>
        </row>
        <row r="3845">
          <cell r="M3845"/>
          <cell r="N3845"/>
          <cell r="O3845"/>
          <cell r="P3845"/>
          <cell r="Q3845"/>
          <cell r="R3845"/>
          <cell r="S3845"/>
          <cell r="T3845"/>
          <cell r="U3845"/>
          <cell r="V3845"/>
          <cell r="W3845"/>
          <cell r="X3845"/>
          <cell r="Y3845"/>
          <cell r="Z3845"/>
        </row>
        <row r="3846">
          <cell r="E3846"/>
          <cell r="F3846"/>
          <cell r="G3846"/>
          <cell r="H3846"/>
          <cell r="I3846"/>
          <cell r="J3846"/>
          <cell r="K3846"/>
          <cell r="L3846"/>
          <cell r="M3846"/>
          <cell r="N3846"/>
          <cell r="O3846"/>
          <cell r="P3846"/>
          <cell r="Q3846"/>
          <cell r="R3846"/>
          <cell r="S3846"/>
          <cell r="T3846"/>
          <cell r="U3846"/>
          <cell r="V3846"/>
          <cell r="W3846"/>
          <cell r="X3846"/>
          <cell r="Y3846"/>
          <cell r="Z3846"/>
        </row>
        <row r="3847">
          <cell r="E3847" t="str">
            <v>Projectes (EXTERNS) en curs 2.019</v>
          </cell>
          <cell r="F3847"/>
          <cell r="G3847"/>
          <cell r="H3847"/>
          <cell r="I3847"/>
          <cell r="J3847"/>
          <cell r="K3847"/>
          <cell r="L3847"/>
          <cell r="M3847"/>
          <cell r="N3847"/>
          <cell r="O3847"/>
          <cell r="P3847"/>
          <cell r="Q3847"/>
          <cell r="R3847"/>
          <cell r="S3847"/>
          <cell r="T3847"/>
          <cell r="U3847"/>
          <cell r="V3847"/>
          <cell r="W3847"/>
          <cell r="X3847"/>
          <cell r="Y3847"/>
          <cell r="Z3847"/>
        </row>
        <row r="3848">
          <cell r="M3848"/>
          <cell r="N3848"/>
          <cell r="O3848"/>
          <cell r="P3848"/>
          <cell r="Q3848"/>
          <cell r="R3848"/>
          <cell r="S3848"/>
          <cell r="T3848"/>
          <cell r="U3848"/>
          <cell r="V3848"/>
          <cell r="W3848"/>
          <cell r="X3848"/>
          <cell r="Y3848"/>
          <cell r="Z3848"/>
        </row>
        <row r="3849">
          <cell r="C3849"/>
          <cell r="D3849"/>
          <cell r="E3849"/>
          <cell r="F3849"/>
          <cell r="G3849"/>
          <cell r="H3849"/>
          <cell r="I3849"/>
          <cell r="J3849"/>
          <cell r="K3849"/>
          <cell r="L3849"/>
          <cell r="M3849"/>
          <cell r="N3849"/>
          <cell r="O3849"/>
          <cell r="P3849"/>
          <cell r="Q3849"/>
          <cell r="R3849"/>
          <cell r="S3849"/>
          <cell r="T3849"/>
          <cell r="U3849"/>
          <cell r="V3849"/>
          <cell r="W3849"/>
          <cell r="X3849"/>
          <cell r="Y3849"/>
          <cell r="Z3849"/>
        </row>
        <row r="3850">
          <cell r="C3850" t="str">
            <v>OF</v>
          </cell>
          <cell r="D3850" t="str">
            <v>CLIENT</v>
          </cell>
          <cell r="E3850" t="str">
            <v>ANY</v>
          </cell>
          <cell r="F3850" t="str">
            <v>STATUS</v>
          </cell>
          <cell r="G3850" t="str">
            <v>PROJECTE</v>
          </cell>
          <cell r="H3850" t="str">
            <v>TIPUS OF o DEPENDENCIA</v>
          </cell>
          <cell r="I3850"/>
          <cell r="J3850" t="str">
            <v>PREV</v>
          </cell>
          <cell r="K3850" t="str">
            <v>TOTAL</v>
          </cell>
          <cell r="L3850" t="str">
            <v>DESV</v>
          </cell>
          <cell r="M3850" t="str">
            <v>AVANÇ</v>
          </cell>
          <cell r="N3850" t="str">
            <v>DPT. IMPLICATS</v>
          </cell>
          <cell r="O3850"/>
          <cell r="P3850"/>
          <cell r="Q3850"/>
          <cell r="R3850"/>
          <cell r="S3850"/>
          <cell r="T3850"/>
          <cell r="U3850" t="str">
            <v>DATA</v>
          </cell>
          <cell r="V3850" t="str">
            <v>DATA</v>
          </cell>
          <cell r="W3850" t="str">
            <v>DATA</v>
          </cell>
          <cell r="X3850" t="str">
            <v>DURADA</v>
          </cell>
          <cell r="Y3850" t="str">
            <v>DATA</v>
          </cell>
          <cell r="Z3850" t="str">
            <v>DESVIAC.</v>
          </cell>
        </row>
        <row r="3851">
          <cell r="C3851"/>
          <cell r="D3851"/>
          <cell r="E3851"/>
          <cell r="F3851"/>
          <cell r="G3851"/>
          <cell r="H3851"/>
          <cell r="I3851"/>
          <cell r="J3851"/>
          <cell r="K3851" t="str">
            <v>REAL</v>
          </cell>
          <cell r="L3851"/>
          <cell r="M3851"/>
          <cell r="N3851"/>
          <cell r="O3851"/>
          <cell r="P3851"/>
          <cell r="Q3851"/>
          <cell r="R3851"/>
          <cell r="S3851"/>
          <cell r="T3851"/>
          <cell r="U3851" t="str">
            <v>INICI</v>
          </cell>
          <cell r="V3851" t="str">
            <v>ENTREGA</v>
          </cell>
          <cell r="W3851" t="str">
            <v>REVISADA</v>
          </cell>
          <cell r="X3851"/>
          <cell r="Y3851" t="str">
            <v>ACCEP.</v>
          </cell>
          <cell r="Z3851"/>
        </row>
        <row r="3852">
          <cell r="C3852"/>
          <cell r="D3852"/>
          <cell r="E3852"/>
          <cell r="F3852"/>
          <cell r="G3852"/>
          <cell r="H3852"/>
          <cell r="I3852"/>
          <cell r="J3852"/>
          <cell r="K3852"/>
          <cell r="L3852"/>
          <cell r="M3852"/>
          <cell r="N3852"/>
          <cell r="O3852"/>
          <cell r="P3852"/>
          <cell r="Q3852"/>
          <cell r="R3852"/>
          <cell r="S3852"/>
          <cell r="T3852"/>
          <cell r="U3852"/>
          <cell r="V3852"/>
          <cell r="W3852"/>
          <cell r="X3852"/>
          <cell r="Y3852"/>
          <cell r="Z3852"/>
        </row>
        <row r="3853">
          <cell r="C3853">
            <v>5825</v>
          </cell>
          <cell r="D3853" t="str">
            <v>PEUSA</v>
          </cell>
          <cell r="E3853">
            <v>2020</v>
          </cell>
          <cell r="F3853" t="str">
            <v>TA</v>
          </cell>
          <cell r="G3853" t="str">
            <v>RTU CT-129 MARE JANER v2.0</v>
          </cell>
          <cell r="H3853" t="str">
            <v>OF5818</v>
          </cell>
          <cell r="I3853"/>
          <cell r="J3853">
            <v>1.5</v>
          </cell>
          <cell r="K3853">
            <v>0.1</v>
          </cell>
          <cell r="L3853">
            <v>1.4</v>
          </cell>
          <cell r="M3853">
            <v>6.6666666666666666E-2</v>
          </cell>
          <cell r="N3853" t="str">
            <v>-</v>
          </cell>
          <cell r="O3853" t="str">
            <v>-</v>
          </cell>
          <cell r="P3853" t="str">
            <v>-</v>
          </cell>
          <cell r="Q3853" t="str">
            <v>TRS</v>
          </cell>
          <cell r="R3853" t="str">
            <v>-</v>
          </cell>
          <cell r="S3853" t="str">
            <v>-</v>
          </cell>
          <cell r="T3853" t="str">
            <v>-</v>
          </cell>
          <cell r="U3853">
            <v>44069</v>
          </cell>
          <cell r="V3853">
            <v>44106</v>
          </cell>
          <cell r="W3853">
            <v>44104</v>
          </cell>
          <cell r="X3853">
            <v>36</v>
          </cell>
          <cell r="Y3853">
            <v>44104</v>
          </cell>
          <cell r="Z3853">
            <v>0</v>
          </cell>
        </row>
        <row r="3854">
          <cell r="C3854">
            <v>5826</v>
          </cell>
          <cell r="D3854" t="str">
            <v>PEUSA</v>
          </cell>
          <cell r="E3854">
            <v>2020</v>
          </cell>
          <cell r="F3854" t="str">
            <v>TA</v>
          </cell>
          <cell r="G3854" t="str">
            <v>Inst. i PEM RTU CS-113 CADI v2.0</v>
          </cell>
          <cell r="H3854" t="str">
            <v>OF5818</v>
          </cell>
          <cell r="I3854"/>
          <cell r="J3854">
            <v>15.5</v>
          </cell>
          <cell r="K3854">
            <v>13.58</v>
          </cell>
          <cell r="L3854">
            <v>1.92</v>
          </cell>
          <cell r="M3854">
            <v>0.87612903225806449</v>
          </cell>
          <cell r="N3854" t="str">
            <v>-</v>
          </cell>
          <cell r="O3854" t="str">
            <v>-</v>
          </cell>
          <cell r="P3854" t="str">
            <v>-</v>
          </cell>
          <cell r="Q3854" t="str">
            <v>TRS</v>
          </cell>
          <cell r="R3854" t="str">
            <v>-</v>
          </cell>
          <cell r="S3854" t="str">
            <v>-</v>
          </cell>
          <cell r="T3854" t="str">
            <v>-</v>
          </cell>
          <cell r="U3854">
            <v>44069</v>
          </cell>
          <cell r="V3854">
            <v>44106</v>
          </cell>
          <cell r="W3854">
            <v>44151</v>
          </cell>
          <cell r="X3854">
            <v>36</v>
          </cell>
          <cell r="Y3854">
            <v>44151</v>
          </cell>
          <cell r="Z3854">
            <v>0</v>
          </cell>
        </row>
        <row r="3855">
          <cell r="C3855">
            <v>5827</v>
          </cell>
          <cell r="D3855" t="str">
            <v>PEUSA</v>
          </cell>
          <cell r="E3855">
            <v>2020</v>
          </cell>
          <cell r="F3855" t="str">
            <v>TA</v>
          </cell>
          <cell r="G3855" t="str">
            <v>Inst. i PEM RTU CT-103 NUMERO-3 v2.0</v>
          </cell>
          <cell r="H3855" t="str">
            <v>OF5818</v>
          </cell>
          <cell r="I3855"/>
          <cell r="J3855">
            <v>15.5</v>
          </cell>
          <cell r="K3855">
            <v>12.58</v>
          </cell>
          <cell r="L3855">
            <v>2.92</v>
          </cell>
          <cell r="M3855">
            <v>0.81161290322580648</v>
          </cell>
          <cell r="N3855" t="str">
            <v>-</v>
          </cell>
          <cell r="O3855" t="str">
            <v>-</v>
          </cell>
          <cell r="P3855" t="str">
            <v>-</v>
          </cell>
          <cell r="Q3855" t="str">
            <v>TRS</v>
          </cell>
          <cell r="R3855" t="str">
            <v>-</v>
          </cell>
          <cell r="S3855" t="str">
            <v>-</v>
          </cell>
          <cell r="T3855" t="str">
            <v>-</v>
          </cell>
          <cell r="U3855">
            <v>44069</v>
          </cell>
          <cell r="V3855">
            <v>44106</v>
          </cell>
          <cell r="W3855">
            <v>44158</v>
          </cell>
          <cell r="X3855">
            <v>36</v>
          </cell>
          <cell r="Y3855">
            <v>44158</v>
          </cell>
          <cell r="Z3855">
            <v>0</v>
          </cell>
        </row>
        <row r="3856">
          <cell r="C3856">
            <v>5828</v>
          </cell>
          <cell r="D3856" t="str">
            <v>PEUSA</v>
          </cell>
          <cell r="E3856">
            <v>2020</v>
          </cell>
          <cell r="F3856" t="str">
            <v>TA</v>
          </cell>
          <cell r="G3856" t="str">
            <v>Inst. i PEM RTU CT-128 RAMON FALI v2.0</v>
          </cell>
          <cell r="H3856" t="str">
            <v>OF5818</v>
          </cell>
          <cell r="I3856"/>
          <cell r="J3856">
            <v>15.5</v>
          </cell>
          <cell r="K3856">
            <v>13.58</v>
          </cell>
          <cell r="L3856">
            <v>1.92</v>
          </cell>
          <cell r="M3856">
            <v>0.87612903225806449</v>
          </cell>
          <cell r="N3856" t="str">
            <v>-</v>
          </cell>
          <cell r="O3856" t="str">
            <v>-</v>
          </cell>
          <cell r="P3856" t="str">
            <v>-</v>
          </cell>
          <cell r="Q3856" t="str">
            <v>TRS</v>
          </cell>
          <cell r="R3856" t="str">
            <v>-</v>
          </cell>
          <cell r="S3856" t="str">
            <v>-</v>
          </cell>
          <cell r="T3856" t="str">
            <v>-</v>
          </cell>
          <cell r="U3856">
            <v>44069</v>
          </cell>
          <cell r="V3856">
            <v>44106</v>
          </cell>
          <cell r="W3856">
            <v>44151</v>
          </cell>
          <cell r="X3856">
            <v>36</v>
          </cell>
          <cell r="Y3856">
            <v>44151</v>
          </cell>
          <cell r="Z3856">
            <v>0</v>
          </cell>
        </row>
        <row r="3857">
          <cell r="C3857">
            <v>5829</v>
          </cell>
          <cell r="D3857" t="str">
            <v>PEUSA</v>
          </cell>
          <cell r="E3857">
            <v>2020</v>
          </cell>
          <cell r="F3857" t="str">
            <v>TA</v>
          </cell>
          <cell r="G3857" t="str">
            <v>Inst. i PEM RTU CT-152 CARRER DE L'ORRI v2.0</v>
          </cell>
          <cell r="H3857" t="str">
            <v>OF5818</v>
          </cell>
          <cell r="I3857"/>
          <cell r="J3857">
            <v>15.5</v>
          </cell>
          <cell r="K3857">
            <v>11.58</v>
          </cell>
          <cell r="L3857">
            <v>3.92</v>
          </cell>
          <cell r="M3857">
            <v>0.74709677419354836</v>
          </cell>
          <cell r="N3857" t="str">
            <v>-</v>
          </cell>
          <cell r="O3857" t="str">
            <v>-</v>
          </cell>
          <cell r="P3857" t="str">
            <v>-</v>
          </cell>
          <cell r="Q3857" t="str">
            <v>TRS</v>
          </cell>
          <cell r="R3857" t="str">
            <v>-</v>
          </cell>
          <cell r="S3857" t="str">
            <v>-</v>
          </cell>
          <cell r="T3857" t="str">
            <v>-</v>
          </cell>
          <cell r="U3857">
            <v>44069</v>
          </cell>
          <cell r="V3857">
            <v>44106</v>
          </cell>
          <cell r="W3857">
            <v>44188</v>
          </cell>
          <cell r="X3857">
            <v>36</v>
          </cell>
          <cell r="Y3857">
            <v>44188</v>
          </cell>
          <cell r="Z3857">
            <v>0</v>
          </cell>
        </row>
        <row r="3858">
          <cell r="C3858">
            <v>5830</v>
          </cell>
          <cell r="D3858" t="str">
            <v>PEUSA</v>
          </cell>
          <cell r="E3858">
            <v>2020</v>
          </cell>
          <cell r="F3858" t="str">
            <v>TA</v>
          </cell>
          <cell r="G3858" t="str">
            <v>Inst. i PEM RTU CT-127 PASSEIG PARC-I v2.0</v>
          </cell>
          <cell r="H3858" t="str">
            <v>OF5818</v>
          </cell>
          <cell r="I3858"/>
          <cell r="J3858">
            <v>15.5</v>
          </cell>
          <cell r="K3858">
            <v>12.58</v>
          </cell>
          <cell r="L3858">
            <v>2.92</v>
          </cell>
          <cell r="M3858">
            <v>0.81161290322580648</v>
          </cell>
          <cell r="N3858" t="str">
            <v>-</v>
          </cell>
          <cell r="O3858" t="str">
            <v>-</v>
          </cell>
          <cell r="P3858" t="str">
            <v>-</v>
          </cell>
          <cell r="Q3858" t="str">
            <v>TRS</v>
          </cell>
          <cell r="R3858" t="str">
            <v>-</v>
          </cell>
          <cell r="S3858" t="str">
            <v>-</v>
          </cell>
          <cell r="T3858" t="str">
            <v>-</v>
          </cell>
          <cell r="U3858">
            <v>44069</v>
          </cell>
          <cell r="V3858">
            <v>44106</v>
          </cell>
          <cell r="W3858">
            <v>44188</v>
          </cell>
          <cell r="X3858">
            <v>36</v>
          </cell>
          <cell r="Y3858">
            <v>44188</v>
          </cell>
          <cell r="Z3858">
            <v>0</v>
          </cell>
        </row>
        <row r="3859">
          <cell r="C3859">
            <v>5831</v>
          </cell>
          <cell r="D3859" t="str">
            <v>PEUSA</v>
          </cell>
          <cell r="E3859">
            <v>2020</v>
          </cell>
          <cell r="F3859" t="str">
            <v>TA</v>
          </cell>
          <cell r="G3859" t="str">
            <v>Inst. i PEM RTU CT-137 CADI PARC v2.0</v>
          </cell>
          <cell r="H3859" t="str">
            <v>OF5818</v>
          </cell>
          <cell r="I3859"/>
          <cell r="J3859">
            <v>15.5</v>
          </cell>
          <cell r="K3859">
            <v>12.58</v>
          </cell>
          <cell r="L3859">
            <v>2.92</v>
          </cell>
          <cell r="M3859">
            <v>0.81161290322580648</v>
          </cell>
          <cell r="N3859" t="str">
            <v>-</v>
          </cell>
          <cell r="O3859" t="str">
            <v>-</v>
          </cell>
          <cell r="P3859" t="str">
            <v>-</v>
          </cell>
          <cell r="Q3859" t="str">
            <v>TRS</v>
          </cell>
          <cell r="R3859" t="str">
            <v>-</v>
          </cell>
          <cell r="S3859" t="str">
            <v>-</v>
          </cell>
          <cell r="T3859" t="str">
            <v>-</v>
          </cell>
          <cell r="U3859">
            <v>44069</v>
          </cell>
          <cell r="V3859">
            <v>44106</v>
          </cell>
          <cell r="W3859">
            <v>44188</v>
          </cell>
          <cell r="X3859">
            <v>36</v>
          </cell>
          <cell r="Y3859">
            <v>44188</v>
          </cell>
          <cell r="Z3859">
            <v>0</v>
          </cell>
        </row>
        <row r="3860">
          <cell r="C3860">
            <v>5832</v>
          </cell>
          <cell r="D3860" t="str">
            <v>PEUSA</v>
          </cell>
          <cell r="E3860">
            <v>2020</v>
          </cell>
          <cell r="F3860" t="str">
            <v>TA</v>
          </cell>
          <cell r="G3860" t="str">
            <v>Inst. i PEM RTU CT-129 MARE JANER v2.0</v>
          </cell>
          <cell r="H3860" t="str">
            <v>OF5818</v>
          </cell>
          <cell r="I3860"/>
          <cell r="J3860">
            <v>15.5</v>
          </cell>
          <cell r="K3860">
            <v>11.5</v>
          </cell>
          <cell r="L3860">
            <v>4</v>
          </cell>
          <cell r="M3860">
            <v>0.74193548387096775</v>
          </cell>
          <cell r="N3860" t="str">
            <v>-</v>
          </cell>
          <cell r="O3860" t="str">
            <v>-</v>
          </cell>
          <cell r="P3860" t="str">
            <v>-</v>
          </cell>
          <cell r="Q3860" t="str">
            <v>TRS</v>
          </cell>
          <cell r="R3860" t="str">
            <v>-</v>
          </cell>
          <cell r="S3860" t="str">
            <v>-</v>
          </cell>
          <cell r="T3860" t="str">
            <v>-</v>
          </cell>
          <cell r="U3860">
            <v>44069</v>
          </cell>
          <cell r="V3860">
            <v>44106</v>
          </cell>
          <cell r="W3860">
            <v>44188</v>
          </cell>
          <cell r="X3860">
            <v>36</v>
          </cell>
          <cell r="Y3860">
            <v>44188</v>
          </cell>
          <cell r="Z3860">
            <v>0</v>
          </cell>
        </row>
        <row r="3861">
          <cell r="C3861">
            <v>5833</v>
          </cell>
          <cell r="D3861" t="str">
            <v>SITEL</v>
          </cell>
          <cell r="E3861">
            <v>2020</v>
          </cell>
          <cell r="F3861" t="str">
            <v>OB</v>
          </cell>
          <cell r="G3861" t="str">
            <v>40 x RTU CAP-PRX-48 v3.3</v>
          </cell>
          <cell r="H3861" t="str">
            <v>OF5818</v>
          </cell>
          <cell r="I3861"/>
          <cell r="J3861">
            <v>26</v>
          </cell>
          <cell r="K3861">
            <v>0</v>
          </cell>
          <cell r="L3861">
            <v>26</v>
          </cell>
          <cell r="M3861">
            <v>0</v>
          </cell>
          <cell r="N3861" t="str">
            <v>-</v>
          </cell>
          <cell r="O3861" t="str">
            <v>-</v>
          </cell>
          <cell r="P3861" t="str">
            <v>EMM</v>
          </cell>
          <cell r="Q3861" t="str">
            <v>-</v>
          </cell>
          <cell r="R3861" t="str">
            <v>-</v>
          </cell>
          <cell r="S3861" t="str">
            <v>-</v>
          </cell>
          <cell r="T3861" t="str">
            <v>-</v>
          </cell>
          <cell r="U3861">
            <v>44069</v>
          </cell>
          <cell r="V3861">
            <v>44165</v>
          </cell>
          <cell r="W3861">
            <v>44165</v>
          </cell>
          <cell r="X3861">
            <v>94</v>
          </cell>
          <cell r="Y3861"/>
          <cell r="Z3861" t="str">
            <v/>
          </cell>
        </row>
        <row r="3862">
          <cell r="C3862">
            <v>5834</v>
          </cell>
          <cell r="D3862" t="str">
            <v>SITEL</v>
          </cell>
          <cell r="E3862">
            <v>2020</v>
          </cell>
          <cell r="F3862" t="str">
            <v>TA</v>
          </cell>
          <cell r="G3862" t="str">
            <v>40 Placa CAP-PRX-48 v3.3</v>
          </cell>
          <cell r="H3862" t="str">
            <v>OF5833</v>
          </cell>
          <cell r="I3862">
            <v>4</v>
          </cell>
          <cell r="J3862">
            <v>26</v>
          </cell>
          <cell r="K3862">
            <v>26.18</v>
          </cell>
          <cell r="L3862">
            <v>-0.17999999999999972</v>
          </cell>
          <cell r="M3862">
            <v>1.0069230769230768</v>
          </cell>
          <cell r="N3862" t="str">
            <v>-</v>
          </cell>
          <cell r="O3862" t="str">
            <v>-</v>
          </cell>
          <cell r="P3862" t="str">
            <v>EMM</v>
          </cell>
          <cell r="Q3862" t="str">
            <v>-</v>
          </cell>
          <cell r="R3862" t="str">
            <v>-</v>
          </cell>
          <cell r="S3862" t="str">
            <v>-</v>
          </cell>
          <cell r="T3862" t="str">
            <v>-</v>
          </cell>
          <cell r="U3862">
            <v>44069</v>
          </cell>
          <cell r="V3862">
            <v>44165</v>
          </cell>
          <cell r="W3862">
            <v>44165</v>
          </cell>
          <cell r="X3862">
            <v>94</v>
          </cell>
          <cell r="Y3862">
            <v>44188</v>
          </cell>
          <cell r="Z3862">
            <v>23</v>
          </cell>
        </row>
        <row r="3863">
          <cell r="C3863">
            <v>5835</v>
          </cell>
          <cell r="D3863" t="str">
            <v>ENDENE</v>
          </cell>
          <cell r="E3863">
            <v>2020</v>
          </cell>
          <cell r="F3863" t="str">
            <v>TA</v>
          </cell>
          <cell r="G3863" t="str">
            <v>RTU PRE v3.1 COG. LADRILLERIAS</v>
          </cell>
          <cell r="H3863" t="str">
            <v>IND</v>
          </cell>
          <cell r="I3863">
            <v>4</v>
          </cell>
          <cell r="J3863">
            <v>6</v>
          </cell>
          <cell r="K3863">
            <v>4.33</v>
          </cell>
          <cell r="L3863">
            <v>1.67</v>
          </cell>
          <cell r="M3863">
            <v>0.72166666666666668</v>
          </cell>
          <cell r="N3863" t="str">
            <v>-</v>
          </cell>
          <cell r="O3863" t="str">
            <v>-</v>
          </cell>
          <cell r="P3863" t="str">
            <v>EMM</v>
          </cell>
          <cell r="Q3863" t="str">
            <v>-</v>
          </cell>
          <cell r="R3863" t="str">
            <v>-</v>
          </cell>
          <cell r="S3863" t="str">
            <v>-</v>
          </cell>
          <cell r="T3863" t="str">
            <v>-</v>
          </cell>
          <cell r="U3863">
            <v>44083</v>
          </cell>
          <cell r="V3863">
            <v>44134</v>
          </cell>
          <cell r="W3863">
            <v>44134</v>
          </cell>
          <cell r="X3863">
            <v>51</v>
          </cell>
          <cell r="Y3863">
            <v>44090</v>
          </cell>
          <cell r="Z3863">
            <v>-44</v>
          </cell>
        </row>
        <row r="3864">
          <cell r="C3864">
            <v>5836</v>
          </cell>
          <cell r="D3864" t="str">
            <v>ELEBER</v>
          </cell>
          <cell r="E3864">
            <v>2020</v>
          </cell>
          <cell r="F3864" t="str">
            <v>TA</v>
          </cell>
          <cell r="G3864" t="str">
            <v>1 X Manguera COM CAP32 - MODEM RADIO</v>
          </cell>
          <cell r="H3864" t="str">
            <v>IND</v>
          </cell>
          <cell r="I3864">
            <v>6</v>
          </cell>
          <cell r="J3864">
            <v>0.33</v>
          </cell>
          <cell r="K3864">
            <v>0.5</v>
          </cell>
          <cell r="L3864">
            <v>-0.16999999999999998</v>
          </cell>
          <cell r="M3864">
            <v>1.5151515151515151</v>
          </cell>
          <cell r="N3864" t="str">
            <v>-</v>
          </cell>
          <cell r="O3864" t="str">
            <v>-</v>
          </cell>
          <cell r="P3864" t="str">
            <v>EMM</v>
          </cell>
          <cell r="Q3864" t="str">
            <v>-</v>
          </cell>
          <cell r="R3864" t="str">
            <v>-</v>
          </cell>
          <cell r="S3864" t="str">
            <v>-</v>
          </cell>
          <cell r="T3864" t="str">
            <v>-</v>
          </cell>
          <cell r="U3864">
            <v>44084</v>
          </cell>
          <cell r="V3864">
            <v>44084</v>
          </cell>
          <cell r="W3864">
            <v>44084</v>
          </cell>
          <cell r="X3864">
            <v>0</v>
          </cell>
          <cell r="Y3864">
            <v>44084</v>
          </cell>
          <cell r="Z3864">
            <v>0</v>
          </cell>
        </row>
        <row r="3865">
          <cell r="C3865">
            <v>5837</v>
          </cell>
          <cell r="D3865" t="str">
            <v>ENDENE</v>
          </cell>
          <cell r="E3865">
            <v>2020</v>
          </cell>
          <cell r="F3865" t="str">
            <v>TA</v>
          </cell>
          <cell r="G3865" t="str">
            <v>RTU PRE v4.1 P.F. SON SERRET</v>
          </cell>
          <cell r="H3865" t="str">
            <v>IND</v>
          </cell>
          <cell r="I3865">
            <v>6</v>
          </cell>
          <cell r="J3865">
            <v>6</v>
          </cell>
          <cell r="K3865">
            <v>5.33</v>
          </cell>
          <cell r="L3865">
            <v>0.66999999999999993</v>
          </cell>
          <cell r="M3865">
            <v>0.88833333333333331</v>
          </cell>
          <cell r="N3865" t="str">
            <v>-</v>
          </cell>
          <cell r="O3865" t="str">
            <v>-</v>
          </cell>
          <cell r="P3865" t="str">
            <v>EMM</v>
          </cell>
          <cell r="Q3865" t="str">
            <v>-</v>
          </cell>
          <cell r="R3865" t="str">
            <v>-</v>
          </cell>
          <cell r="S3865" t="str">
            <v>-</v>
          </cell>
          <cell r="T3865" t="str">
            <v>-</v>
          </cell>
          <cell r="U3865">
            <v>44078</v>
          </cell>
          <cell r="V3865">
            <v>44104</v>
          </cell>
          <cell r="W3865">
            <v>44104</v>
          </cell>
          <cell r="X3865">
            <v>26</v>
          </cell>
          <cell r="Y3865">
            <v>44096</v>
          </cell>
          <cell r="Z3865">
            <v>-8</v>
          </cell>
        </row>
        <row r="3866">
          <cell r="C3866">
            <v>5838</v>
          </cell>
          <cell r="D3866" t="str">
            <v>EMSA</v>
          </cell>
          <cell r="E3866">
            <v>2020</v>
          </cell>
          <cell r="F3866" t="str">
            <v>TA</v>
          </cell>
          <cell r="G3866" t="str">
            <v>CC SCADA TEDIS.Net EMSA v4.6</v>
          </cell>
          <cell r="H3866" t="str">
            <v>OF5776</v>
          </cell>
          <cell r="I3866"/>
          <cell r="J3866">
            <v>5.5</v>
          </cell>
          <cell r="K3866">
            <v>5.5</v>
          </cell>
          <cell r="L3866">
            <v>0</v>
          </cell>
          <cell r="M3866">
            <v>1</v>
          </cell>
          <cell r="N3866" t="str">
            <v>-</v>
          </cell>
          <cell r="O3866" t="str">
            <v>-</v>
          </cell>
          <cell r="P3866" t="str">
            <v>-</v>
          </cell>
          <cell r="Q3866" t="str">
            <v>JMG</v>
          </cell>
          <cell r="R3866" t="str">
            <v>-</v>
          </cell>
          <cell r="S3866" t="str">
            <v>-</v>
          </cell>
          <cell r="T3866" t="str">
            <v>-</v>
          </cell>
          <cell r="U3866">
            <v>44092</v>
          </cell>
          <cell r="V3866">
            <v>44104</v>
          </cell>
          <cell r="W3866">
            <v>44104</v>
          </cell>
          <cell r="X3866">
            <v>12</v>
          </cell>
          <cell r="Y3866">
            <v>44095</v>
          </cell>
          <cell r="Z3866">
            <v>-9</v>
          </cell>
        </row>
        <row r="3867">
          <cell r="C3867">
            <v>5839</v>
          </cell>
          <cell r="D3867" t="str">
            <v>SERGAR</v>
          </cell>
          <cell r="E3867">
            <v>2020</v>
          </cell>
          <cell r="F3867" t="str">
            <v>TA</v>
          </cell>
          <cell r="G3867" t="str">
            <v>CC SCADA TEDIS.Net SERVILIANO v4.0</v>
          </cell>
          <cell r="H3867" t="str">
            <v>IND</v>
          </cell>
          <cell r="I3867"/>
          <cell r="J3867">
            <v>1E-3</v>
          </cell>
          <cell r="K3867">
            <v>1E-3</v>
          </cell>
          <cell r="L3867">
            <v>0</v>
          </cell>
          <cell r="M3867">
            <v>1</v>
          </cell>
          <cell r="N3867" t="str">
            <v>-</v>
          </cell>
          <cell r="O3867" t="str">
            <v>-</v>
          </cell>
          <cell r="P3867" t="str">
            <v>-</v>
          </cell>
          <cell r="Q3867" t="str">
            <v>JMG</v>
          </cell>
          <cell r="R3867" t="str">
            <v>-</v>
          </cell>
          <cell r="S3867" t="str">
            <v>-</v>
          </cell>
          <cell r="T3867" t="str">
            <v>-</v>
          </cell>
          <cell r="U3867">
            <v>44092</v>
          </cell>
          <cell r="V3867">
            <v>44092</v>
          </cell>
          <cell r="W3867">
            <v>44092</v>
          </cell>
          <cell r="X3867">
            <v>0</v>
          </cell>
          <cell r="Y3867">
            <v>44090</v>
          </cell>
          <cell r="Z3867">
            <v>-2</v>
          </cell>
        </row>
        <row r="3868">
          <cell r="C3868">
            <v>5840</v>
          </cell>
          <cell r="D3868" t="str">
            <v>SALCAB</v>
          </cell>
          <cell r="E3868">
            <v>2020</v>
          </cell>
          <cell r="F3868" t="str">
            <v>TA</v>
          </cell>
          <cell r="G3868" t="str">
            <v>CC SCADA S.CABRERA v4,3</v>
          </cell>
          <cell r="H3868" t="str">
            <v>IND</v>
          </cell>
          <cell r="I3868"/>
          <cell r="J3868">
            <v>12</v>
          </cell>
          <cell r="K3868">
            <v>17.25</v>
          </cell>
          <cell r="L3868">
            <v>-5.25</v>
          </cell>
          <cell r="M3868">
            <v>1.4375</v>
          </cell>
          <cell r="N3868" t="str">
            <v>-</v>
          </cell>
          <cell r="O3868" t="str">
            <v>-</v>
          </cell>
          <cell r="P3868" t="str">
            <v>-</v>
          </cell>
          <cell r="Q3868" t="str">
            <v>JMG</v>
          </cell>
          <cell r="R3868" t="str">
            <v>-</v>
          </cell>
          <cell r="S3868" t="str">
            <v>-</v>
          </cell>
          <cell r="T3868" t="str">
            <v>-</v>
          </cell>
          <cell r="U3868">
            <v>44092</v>
          </cell>
          <cell r="V3868">
            <v>44140</v>
          </cell>
          <cell r="W3868">
            <v>44162</v>
          </cell>
          <cell r="X3868">
            <v>47</v>
          </cell>
          <cell r="Y3868">
            <v>44162</v>
          </cell>
          <cell r="Z3868">
            <v>0</v>
          </cell>
        </row>
        <row r="3869">
          <cell r="C3869">
            <v>5841</v>
          </cell>
          <cell r="D3869" t="str">
            <v>ALSELE</v>
          </cell>
          <cell r="E3869">
            <v>2020</v>
          </cell>
          <cell r="F3869" t="str">
            <v>TA</v>
          </cell>
          <cell r="G3869" t="str">
            <v>CC SCADA TEDIS.Net ALSET v2.0</v>
          </cell>
          <cell r="H3869" t="str">
            <v>IND</v>
          </cell>
          <cell r="I3869"/>
          <cell r="J3869">
            <v>6</v>
          </cell>
          <cell r="K3869">
            <v>4.75</v>
          </cell>
          <cell r="L3869">
            <v>1.25</v>
          </cell>
          <cell r="M3869">
            <v>0.79166666666666663</v>
          </cell>
          <cell r="N3869" t="str">
            <v>-</v>
          </cell>
          <cell r="O3869" t="str">
            <v>-</v>
          </cell>
          <cell r="P3869" t="str">
            <v>-</v>
          </cell>
          <cell r="Q3869" t="str">
            <v>JMG</v>
          </cell>
          <cell r="R3869" t="str">
            <v>-</v>
          </cell>
          <cell r="S3869" t="str">
            <v>-</v>
          </cell>
          <cell r="T3869" t="str">
            <v>-</v>
          </cell>
          <cell r="U3869">
            <v>44097</v>
          </cell>
          <cell r="V3869">
            <v>44104</v>
          </cell>
          <cell r="W3869">
            <v>44127</v>
          </cell>
          <cell r="X3869">
            <v>7</v>
          </cell>
          <cell r="Y3869">
            <v>44127</v>
          </cell>
          <cell r="Z3869">
            <v>0</v>
          </cell>
        </row>
        <row r="3870">
          <cell r="C3870">
            <v>5842</v>
          </cell>
          <cell r="D3870" t="str">
            <v>SALCAB</v>
          </cell>
          <cell r="E3870">
            <v>2020</v>
          </cell>
          <cell r="F3870" t="str">
            <v>OB</v>
          </cell>
          <cell r="G3870" t="str">
            <v>CC SCADA S.CABRERA v4,4</v>
          </cell>
          <cell r="H3870" t="str">
            <v>IND</v>
          </cell>
          <cell r="I3870"/>
          <cell r="J3870">
            <v>8</v>
          </cell>
          <cell r="K3870">
            <v>0</v>
          </cell>
          <cell r="L3870">
            <v>8</v>
          </cell>
          <cell r="M3870">
            <v>0</v>
          </cell>
          <cell r="N3870" t="str">
            <v>-</v>
          </cell>
          <cell r="O3870" t="str">
            <v>-</v>
          </cell>
          <cell r="P3870" t="str">
            <v>-</v>
          </cell>
          <cell r="Q3870" t="str">
            <v>JMG</v>
          </cell>
          <cell r="R3870" t="str">
            <v>-</v>
          </cell>
          <cell r="S3870" t="str">
            <v>-</v>
          </cell>
          <cell r="T3870" t="str">
            <v>-</v>
          </cell>
          <cell r="U3870">
            <v>44092</v>
          </cell>
          <cell r="V3870">
            <v>44104</v>
          </cell>
          <cell r="W3870">
            <v>44104</v>
          </cell>
          <cell r="X3870">
            <v>12</v>
          </cell>
          <cell r="Y3870"/>
          <cell r="Z3870" t="str">
            <v/>
          </cell>
        </row>
        <row r="3871">
          <cell r="C3871">
            <v>5843</v>
          </cell>
          <cell r="D3871" t="str">
            <v>EOSPIT</v>
          </cell>
          <cell r="E3871">
            <v>2020</v>
          </cell>
          <cell r="F3871" t="str">
            <v>TA</v>
          </cell>
          <cell r="G3871" t="str">
            <v>15 x Manguera COM CAP32/PRX - GSM</v>
          </cell>
          <cell r="H3871" t="str">
            <v>IND</v>
          </cell>
          <cell r="I3871"/>
          <cell r="J3871">
            <v>4</v>
          </cell>
          <cell r="K3871">
            <v>5</v>
          </cell>
          <cell r="L3871">
            <v>-1</v>
          </cell>
          <cell r="M3871">
            <v>1.25</v>
          </cell>
          <cell r="N3871" t="str">
            <v>-</v>
          </cell>
          <cell r="O3871" t="str">
            <v>-</v>
          </cell>
          <cell r="P3871" t="str">
            <v>EMM</v>
          </cell>
          <cell r="Q3871" t="str">
            <v>-</v>
          </cell>
          <cell r="R3871" t="str">
            <v>-</v>
          </cell>
          <cell r="S3871" t="str">
            <v>-</v>
          </cell>
          <cell r="T3871" t="str">
            <v>-</v>
          </cell>
          <cell r="U3871">
            <v>44098</v>
          </cell>
          <cell r="V3871">
            <v>44124</v>
          </cell>
          <cell r="W3871">
            <v>44124</v>
          </cell>
          <cell r="X3871">
            <v>26</v>
          </cell>
          <cell r="Y3871">
            <v>44117</v>
          </cell>
          <cell r="Z3871">
            <v>-7</v>
          </cell>
        </row>
        <row r="3872">
          <cell r="C3872">
            <v>5844</v>
          </cell>
          <cell r="D3872" t="str">
            <v>EOSPIT</v>
          </cell>
          <cell r="E3872">
            <v>2020</v>
          </cell>
          <cell r="F3872" t="str">
            <v>TA</v>
          </cell>
          <cell r="G3872" t="str">
            <v>15 x Manguera COM CAP32/PRX - nPort-5110</v>
          </cell>
          <cell r="H3872" t="str">
            <v>IND</v>
          </cell>
          <cell r="I3872"/>
          <cell r="J3872">
            <v>4</v>
          </cell>
          <cell r="K3872">
            <v>5</v>
          </cell>
          <cell r="L3872">
            <v>-1</v>
          </cell>
          <cell r="M3872">
            <v>1.25</v>
          </cell>
          <cell r="N3872" t="str">
            <v>-</v>
          </cell>
          <cell r="O3872" t="str">
            <v>-</v>
          </cell>
          <cell r="P3872" t="str">
            <v>EMM</v>
          </cell>
          <cell r="Q3872" t="str">
            <v>-</v>
          </cell>
          <cell r="R3872" t="str">
            <v>-</v>
          </cell>
          <cell r="S3872" t="str">
            <v>-</v>
          </cell>
          <cell r="T3872" t="str">
            <v>-</v>
          </cell>
          <cell r="U3872">
            <v>44098</v>
          </cell>
          <cell r="V3872">
            <v>44124</v>
          </cell>
          <cell r="W3872">
            <v>44124</v>
          </cell>
          <cell r="X3872">
            <v>26</v>
          </cell>
          <cell r="Y3872">
            <v>44117</v>
          </cell>
          <cell r="Z3872">
            <v>-7</v>
          </cell>
        </row>
        <row r="3873">
          <cell r="C3873">
            <v>5845</v>
          </cell>
          <cell r="D3873" t="str">
            <v>MOELCU</v>
          </cell>
          <cell r="E3873">
            <v>2020</v>
          </cell>
          <cell r="F3873" t="str">
            <v>TA</v>
          </cell>
          <cell r="G3873" t="str">
            <v>Reparacio CAP32 NS 655-2009</v>
          </cell>
          <cell r="H3873" t="str">
            <v>IND</v>
          </cell>
          <cell r="I3873"/>
          <cell r="J3873">
            <v>1.5</v>
          </cell>
          <cell r="K3873">
            <v>1.5</v>
          </cell>
          <cell r="L3873">
            <v>0</v>
          </cell>
          <cell r="M3873">
            <v>1</v>
          </cell>
          <cell r="N3873" t="str">
            <v>-</v>
          </cell>
          <cell r="O3873" t="str">
            <v>-</v>
          </cell>
          <cell r="P3873" t="str">
            <v>AMP</v>
          </cell>
          <cell r="Q3873" t="str">
            <v>-</v>
          </cell>
          <cell r="R3873" t="str">
            <v>-</v>
          </cell>
          <cell r="S3873" t="str">
            <v>-</v>
          </cell>
          <cell r="T3873" t="str">
            <v>-</v>
          </cell>
          <cell r="U3873">
            <v>44092</v>
          </cell>
          <cell r="V3873">
            <v>44106</v>
          </cell>
          <cell r="W3873">
            <v>44106</v>
          </cell>
          <cell r="X3873">
            <v>14</v>
          </cell>
          <cell r="Y3873">
            <v>44106</v>
          </cell>
          <cell r="Z3873">
            <v>0</v>
          </cell>
        </row>
        <row r="3874">
          <cell r="C3874">
            <v>5846</v>
          </cell>
          <cell r="D3874" t="str">
            <v>ORMAMT</v>
          </cell>
          <cell r="E3874">
            <v>2020</v>
          </cell>
          <cell r="F3874" t="str">
            <v>OB</v>
          </cell>
          <cell r="G3874" t="str">
            <v>CC SCADA TEDIS.Net CLINICA GIRONA v1.0</v>
          </cell>
          <cell r="H3874" t="str">
            <v>IND</v>
          </cell>
          <cell r="I3874"/>
          <cell r="J3874">
            <v>34</v>
          </cell>
          <cell r="K3874">
            <v>0</v>
          </cell>
          <cell r="L3874">
            <v>34</v>
          </cell>
          <cell r="M3874">
            <v>0</v>
          </cell>
          <cell r="N3874" t="str">
            <v>-</v>
          </cell>
          <cell r="O3874" t="str">
            <v>-</v>
          </cell>
          <cell r="P3874" t="str">
            <v>-</v>
          </cell>
          <cell r="Q3874" t="str">
            <v>JMG</v>
          </cell>
          <cell r="R3874" t="str">
            <v>-</v>
          </cell>
          <cell r="S3874" t="str">
            <v>-</v>
          </cell>
          <cell r="T3874" t="str">
            <v>-</v>
          </cell>
          <cell r="U3874">
            <v>44102</v>
          </cell>
          <cell r="V3874">
            <v>44158</v>
          </cell>
          <cell r="W3874">
            <v>44158</v>
          </cell>
          <cell r="X3874">
            <v>55</v>
          </cell>
          <cell r="Y3874"/>
          <cell r="Z3874" t="str">
            <v/>
          </cell>
        </row>
        <row r="3875">
          <cell r="C3875">
            <v>5847</v>
          </cell>
          <cell r="D3875"/>
          <cell r="E3875">
            <v>2020</v>
          </cell>
          <cell r="F3875"/>
          <cell r="G3875" t="str">
            <v>I + D</v>
          </cell>
          <cell r="H3875"/>
          <cell r="I3875"/>
          <cell r="J3875">
            <v>0</v>
          </cell>
          <cell r="K3875">
            <v>0</v>
          </cell>
          <cell r="L3875"/>
          <cell r="M3875"/>
          <cell r="N3875" t="str">
            <v>-</v>
          </cell>
          <cell r="O3875" t="str">
            <v>-</v>
          </cell>
          <cell r="P3875" t="str">
            <v>-</v>
          </cell>
          <cell r="Q3875" t="str">
            <v>-</v>
          </cell>
          <cell r="R3875" t="str">
            <v>-</v>
          </cell>
          <cell r="S3875" t="str">
            <v>-</v>
          </cell>
          <cell r="T3875" t="str">
            <v>-</v>
          </cell>
          <cell r="U3875"/>
          <cell r="V3875"/>
          <cell r="W3875">
            <v>0</v>
          </cell>
          <cell r="X3875" t="str">
            <v/>
          </cell>
          <cell r="Y3875"/>
          <cell r="Z3875" t="str">
            <v/>
          </cell>
        </row>
        <row r="3876">
          <cell r="C3876">
            <v>5848</v>
          </cell>
          <cell r="D3876" t="str">
            <v>MOELPO</v>
          </cell>
          <cell r="E3876">
            <v>2020</v>
          </cell>
          <cell r="F3876" t="str">
            <v>TA</v>
          </cell>
          <cell r="G3876" t="str">
            <v>Reparacio SIST.TD P.F. VENTORRILLO (Energ.Renov.del CINCA)</v>
          </cell>
          <cell r="H3876" t="str">
            <v>IND</v>
          </cell>
          <cell r="I3876"/>
          <cell r="J3876">
            <v>12</v>
          </cell>
          <cell r="K3876">
            <v>19.25</v>
          </cell>
          <cell r="L3876">
            <v>-7.25</v>
          </cell>
          <cell r="M3876">
            <v>1.6041666666666667</v>
          </cell>
          <cell r="N3876" t="str">
            <v>-</v>
          </cell>
          <cell r="O3876" t="str">
            <v>-</v>
          </cell>
          <cell r="P3876" t="str">
            <v>AMX</v>
          </cell>
          <cell r="Q3876" t="str">
            <v>-</v>
          </cell>
          <cell r="R3876" t="str">
            <v>-</v>
          </cell>
          <cell r="S3876" t="str">
            <v>-</v>
          </cell>
          <cell r="T3876" t="str">
            <v>-</v>
          </cell>
          <cell r="U3876">
            <v>44089</v>
          </cell>
          <cell r="V3876">
            <v>44134</v>
          </cell>
          <cell r="W3876">
            <v>44134</v>
          </cell>
          <cell r="X3876">
            <v>45</v>
          </cell>
          <cell r="Y3876">
            <v>44113</v>
          </cell>
          <cell r="Z3876">
            <v>-21</v>
          </cell>
        </row>
        <row r="3877">
          <cell r="C3877">
            <v>5849</v>
          </cell>
          <cell r="D3877" t="str">
            <v>INPPOZ</v>
          </cell>
          <cell r="E3877">
            <v>2020</v>
          </cell>
          <cell r="F3877" t="str">
            <v>OB</v>
          </cell>
          <cell r="G3877" t="str">
            <v>RTU C.T. POZO MORENAL v5.0</v>
          </cell>
          <cell r="H3877" t="str">
            <v>PPAL</v>
          </cell>
          <cell r="I3877"/>
          <cell r="J3877">
            <v>3</v>
          </cell>
          <cell r="K3877">
            <v>0</v>
          </cell>
          <cell r="L3877">
            <v>3</v>
          </cell>
          <cell r="M3877">
            <v>0</v>
          </cell>
          <cell r="N3877" t="str">
            <v>-</v>
          </cell>
          <cell r="O3877" t="str">
            <v>-</v>
          </cell>
          <cell r="P3877" t="str">
            <v>EMM</v>
          </cell>
          <cell r="Q3877" t="str">
            <v>JMG</v>
          </cell>
          <cell r="R3877" t="str">
            <v>-</v>
          </cell>
          <cell r="S3877" t="str">
            <v>-</v>
          </cell>
          <cell r="T3877" t="str">
            <v>-</v>
          </cell>
          <cell r="U3877">
            <v>44105</v>
          </cell>
          <cell r="V3877">
            <v>44195</v>
          </cell>
          <cell r="W3877">
            <v>44195</v>
          </cell>
          <cell r="X3877">
            <v>89</v>
          </cell>
          <cell r="Y3877"/>
          <cell r="Z3877" t="str">
            <v/>
          </cell>
        </row>
        <row r="3878">
          <cell r="C3878">
            <v>5850</v>
          </cell>
          <cell r="D3878" t="str">
            <v>INPVIL</v>
          </cell>
          <cell r="E3878">
            <v>2020</v>
          </cell>
          <cell r="F3878" t="str">
            <v>TA</v>
          </cell>
          <cell r="G3878" t="str">
            <v>RTU C.S. LOS QUINTOS - EL VISO v3.0</v>
          </cell>
          <cell r="H3878" t="str">
            <v>PPAL</v>
          </cell>
          <cell r="I3878"/>
          <cell r="J3878">
            <v>28.75</v>
          </cell>
          <cell r="K3878">
            <v>32.78</v>
          </cell>
          <cell r="L3878">
            <v>-4.0300000000000011</v>
          </cell>
          <cell r="M3878">
            <v>1.1401739130434783</v>
          </cell>
          <cell r="N3878" t="str">
            <v>-</v>
          </cell>
          <cell r="O3878" t="str">
            <v>-</v>
          </cell>
          <cell r="P3878" t="str">
            <v>EMM</v>
          </cell>
          <cell r="Q3878" t="str">
            <v>JMG</v>
          </cell>
          <cell r="R3878" t="str">
            <v>-</v>
          </cell>
          <cell r="S3878" t="str">
            <v>-</v>
          </cell>
          <cell r="T3878" t="str">
            <v>-</v>
          </cell>
          <cell r="U3878">
            <v>44105</v>
          </cell>
          <cell r="V3878">
            <v>44195</v>
          </cell>
          <cell r="W3878">
            <v>44195</v>
          </cell>
          <cell r="X3878">
            <v>89</v>
          </cell>
          <cell r="Y3878">
            <v>44176</v>
          </cell>
          <cell r="Z3878">
            <v>-19</v>
          </cell>
        </row>
        <row r="3879">
          <cell r="C3879">
            <v>5851</v>
          </cell>
          <cell r="D3879" t="str">
            <v>INPPOZ</v>
          </cell>
          <cell r="E3879">
            <v>2020</v>
          </cell>
          <cell r="F3879" t="str">
            <v>OB</v>
          </cell>
          <cell r="G3879" t="str">
            <v>Inst. y PEM RTU C.T. POZO MORENAL v5.0</v>
          </cell>
          <cell r="H3879" t="str">
            <v>OF5849</v>
          </cell>
          <cell r="I3879"/>
          <cell r="J3879">
            <v>2.5</v>
          </cell>
          <cell r="K3879">
            <v>0</v>
          </cell>
          <cell r="L3879">
            <v>2.5</v>
          </cell>
          <cell r="M3879">
            <v>0</v>
          </cell>
          <cell r="N3879" t="str">
            <v>-</v>
          </cell>
          <cell r="O3879" t="str">
            <v>-</v>
          </cell>
          <cell r="P3879" t="str">
            <v>-</v>
          </cell>
          <cell r="Q3879" t="str">
            <v>JMG</v>
          </cell>
          <cell r="R3879" t="str">
            <v>-</v>
          </cell>
          <cell r="S3879" t="str">
            <v>-</v>
          </cell>
          <cell r="T3879" t="str">
            <v>-</v>
          </cell>
          <cell r="U3879">
            <v>44105</v>
          </cell>
          <cell r="V3879">
            <v>44195</v>
          </cell>
          <cell r="W3879">
            <v>44195</v>
          </cell>
          <cell r="X3879">
            <v>89</v>
          </cell>
          <cell r="Y3879"/>
          <cell r="Z3879" t="str">
            <v/>
          </cell>
        </row>
        <row r="3880">
          <cell r="C3880">
            <v>5852</v>
          </cell>
          <cell r="D3880" t="str">
            <v>INPVIL</v>
          </cell>
          <cell r="E3880">
            <v>2020</v>
          </cell>
          <cell r="F3880" t="str">
            <v>OB</v>
          </cell>
          <cell r="G3880" t="str">
            <v>Inst. y PEM RTU C.S. LOS QUINTOS - EL VISO v3.0</v>
          </cell>
          <cell r="H3880" t="str">
            <v>OF5850</v>
          </cell>
          <cell r="I3880"/>
          <cell r="J3880">
            <v>11.25</v>
          </cell>
          <cell r="K3880">
            <v>0</v>
          </cell>
          <cell r="L3880">
            <v>11.25</v>
          </cell>
          <cell r="M3880">
            <v>0</v>
          </cell>
          <cell r="N3880" t="str">
            <v>-</v>
          </cell>
          <cell r="O3880" t="str">
            <v>-</v>
          </cell>
          <cell r="P3880" t="str">
            <v>-</v>
          </cell>
          <cell r="Q3880" t="str">
            <v>JMG</v>
          </cell>
          <cell r="R3880" t="str">
            <v>-</v>
          </cell>
          <cell r="S3880" t="str">
            <v>-</v>
          </cell>
          <cell r="T3880" t="str">
            <v>-</v>
          </cell>
          <cell r="U3880">
            <v>44105</v>
          </cell>
          <cell r="V3880">
            <v>44195</v>
          </cell>
          <cell r="W3880">
            <v>44195</v>
          </cell>
          <cell r="X3880">
            <v>89</v>
          </cell>
          <cell r="Y3880"/>
          <cell r="Z3880" t="str">
            <v/>
          </cell>
        </row>
        <row r="3881">
          <cell r="C3881">
            <v>5853</v>
          </cell>
          <cell r="D3881" t="str">
            <v>GASELE</v>
          </cell>
          <cell r="E3881">
            <v>2020</v>
          </cell>
          <cell r="F3881" t="str">
            <v>OB</v>
          </cell>
          <cell r="G3881" t="str">
            <v>CC SCADA TEDIS.Net GASELEC v1.9</v>
          </cell>
          <cell r="H3881" t="str">
            <v>IND</v>
          </cell>
          <cell r="I3881"/>
          <cell r="J3881">
            <v>73</v>
          </cell>
          <cell r="K3881">
            <v>0</v>
          </cell>
          <cell r="L3881">
            <v>73</v>
          </cell>
          <cell r="M3881">
            <v>0</v>
          </cell>
          <cell r="N3881" t="str">
            <v>-</v>
          </cell>
          <cell r="O3881" t="str">
            <v>-</v>
          </cell>
          <cell r="P3881" t="str">
            <v>-</v>
          </cell>
          <cell r="Q3881" t="str">
            <v>-</v>
          </cell>
          <cell r="R3881" t="str">
            <v>EDC</v>
          </cell>
          <cell r="S3881" t="str">
            <v>-</v>
          </cell>
          <cell r="T3881" t="str">
            <v>-</v>
          </cell>
          <cell r="U3881">
            <v>44139</v>
          </cell>
          <cell r="V3881">
            <v>44195</v>
          </cell>
          <cell r="W3881">
            <v>44195</v>
          </cell>
          <cell r="X3881">
            <v>56</v>
          </cell>
          <cell r="Y3881"/>
          <cell r="Z3881" t="str">
            <v/>
          </cell>
        </row>
        <row r="3882">
          <cell r="C3882"/>
          <cell r="D3882"/>
          <cell r="E3882"/>
          <cell r="F3882"/>
          <cell r="G3882"/>
          <cell r="H3882"/>
          <cell r="I3882"/>
          <cell r="J3882">
            <v>379.83100000000002</v>
          </cell>
          <cell r="K3882">
            <v>215.45099999999999</v>
          </cell>
          <cell r="L3882">
            <v>164.38000000000002</v>
          </cell>
          <cell r="M3882"/>
          <cell r="N3882"/>
          <cell r="O3882"/>
          <cell r="P3882"/>
          <cell r="Q3882"/>
          <cell r="R3882"/>
          <cell r="S3882"/>
          <cell r="T3882"/>
          <cell r="U3882"/>
          <cell r="V3882"/>
          <cell r="W3882"/>
          <cell r="X3882"/>
          <cell r="Y3882"/>
          <cell r="Z3882">
            <v>-94</v>
          </cell>
        </row>
        <row r="3883">
          <cell r="M3883"/>
          <cell r="N3883"/>
          <cell r="O3883"/>
          <cell r="P3883"/>
          <cell r="Q3883"/>
          <cell r="R3883"/>
          <cell r="S3883"/>
          <cell r="T3883"/>
          <cell r="U3883"/>
          <cell r="V3883"/>
          <cell r="W3883"/>
          <cell r="X3883"/>
          <cell r="Y3883"/>
          <cell r="Z3883"/>
        </row>
        <row r="3884">
          <cell r="D3884"/>
          <cell r="E3884"/>
          <cell r="F3884"/>
          <cell r="G3884"/>
          <cell r="H3884"/>
          <cell r="I3884"/>
          <cell r="J3884"/>
          <cell r="K3884"/>
          <cell r="M3884"/>
          <cell r="N3884"/>
          <cell r="O3884"/>
          <cell r="P3884"/>
          <cell r="Q3884"/>
          <cell r="R3884"/>
          <cell r="S3884"/>
          <cell r="T3884"/>
          <cell r="U3884"/>
          <cell r="V3884"/>
          <cell r="W3884"/>
          <cell r="X3884"/>
          <cell r="Y3884"/>
          <cell r="Z3884"/>
        </row>
        <row r="3885">
          <cell r="D3885"/>
          <cell r="E3885"/>
          <cell r="F3885"/>
          <cell r="G3885"/>
          <cell r="H3885"/>
          <cell r="I3885"/>
          <cell r="J3885"/>
          <cell r="K3885"/>
          <cell r="M3885"/>
          <cell r="N3885" t="str">
            <v>APROVISIONAMENTS</v>
          </cell>
          <cell r="O3885" t="str">
            <v>ADMINISTRACIO</v>
          </cell>
          <cell r="P3885" t="str">
            <v>OPERACIONS</v>
          </cell>
          <cell r="Q3885" t="str">
            <v>IMPLEMENTACIO</v>
          </cell>
          <cell r="R3885" t="str">
            <v>DESENVOLUPAMENT</v>
          </cell>
          <cell r="S3885" t="str">
            <v>COMERCIAL</v>
          </cell>
          <cell r="T3885" t="str">
            <v>CONSUL.TELCOMUNIC.</v>
          </cell>
          <cell r="U3885"/>
          <cell r="V3885"/>
          <cell r="W3885"/>
          <cell r="X3885"/>
          <cell r="Y3885"/>
          <cell r="Z3885"/>
        </row>
        <row r="3886">
          <cell r="J3886">
            <v>28.75</v>
          </cell>
          <cell r="M3886"/>
          <cell r="N3886"/>
          <cell r="O3886"/>
          <cell r="P3886"/>
          <cell r="Q3886"/>
          <cell r="R3886"/>
          <cell r="S3886"/>
          <cell r="T3886"/>
          <cell r="U3886"/>
          <cell r="V3886"/>
          <cell r="W3886"/>
          <cell r="X3886"/>
          <cell r="Y3886"/>
          <cell r="Z3886"/>
        </row>
        <row r="3887">
          <cell r="M3887"/>
          <cell r="N3887"/>
          <cell r="O3887"/>
          <cell r="P3887"/>
          <cell r="Q3887"/>
          <cell r="R3887"/>
          <cell r="S3887"/>
          <cell r="T3887"/>
          <cell r="U3887"/>
          <cell r="V3887"/>
          <cell r="W3887"/>
          <cell r="X3887"/>
          <cell r="Y3887"/>
          <cell r="Z3887"/>
        </row>
        <row r="3888">
          <cell r="M3888"/>
          <cell r="N3888"/>
          <cell r="O3888"/>
          <cell r="P3888"/>
          <cell r="Q3888"/>
          <cell r="R3888"/>
          <cell r="S3888"/>
          <cell r="T3888"/>
          <cell r="U3888"/>
          <cell r="V3888"/>
          <cell r="W3888"/>
          <cell r="X3888"/>
          <cell r="Y3888"/>
          <cell r="Z3888"/>
        </row>
        <row r="3889">
          <cell r="E3889"/>
          <cell r="F3889"/>
          <cell r="G3889"/>
          <cell r="H3889"/>
          <cell r="I3889"/>
          <cell r="J3889"/>
          <cell r="K3889"/>
          <cell r="L3889"/>
          <cell r="M3889"/>
          <cell r="N3889"/>
          <cell r="O3889"/>
          <cell r="P3889"/>
          <cell r="Q3889"/>
          <cell r="R3889"/>
          <cell r="S3889"/>
          <cell r="T3889"/>
          <cell r="U3889"/>
          <cell r="V3889"/>
          <cell r="W3889"/>
          <cell r="X3889"/>
          <cell r="Y3889"/>
          <cell r="Z3889"/>
        </row>
        <row r="3890">
          <cell r="E3890" t="str">
            <v>Projectes (EXTERNS) en curs 2.019</v>
          </cell>
          <cell r="F3890"/>
          <cell r="G3890"/>
          <cell r="H3890"/>
          <cell r="I3890"/>
          <cell r="J3890"/>
          <cell r="K3890"/>
          <cell r="L3890"/>
          <cell r="M3890"/>
          <cell r="N3890"/>
          <cell r="O3890"/>
          <cell r="P3890"/>
          <cell r="Q3890"/>
          <cell r="R3890"/>
          <cell r="S3890"/>
          <cell r="T3890"/>
          <cell r="U3890"/>
          <cell r="V3890"/>
          <cell r="W3890"/>
          <cell r="X3890"/>
          <cell r="Y3890"/>
          <cell r="Z3890"/>
        </row>
        <row r="3891">
          <cell r="M3891"/>
          <cell r="N3891"/>
          <cell r="O3891"/>
          <cell r="P3891"/>
          <cell r="Q3891"/>
          <cell r="R3891"/>
          <cell r="S3891"/>
          <cell r="T3891"/>
          <cell r="U3891"/>
          <cell r="V3891"/>
          <cell r="W3891"/>
          <cell r="X3891"/>
          <cell r="Y3891"/>
          <cell r="Z3891"/>
        </row>
        <row r="3892">
          <cell r="C3892"/>
          <cell r="D3892"/>
          <cell r="E3892"/>
          <cell r="F3892"/>
          <cell r="G3892"/>
          <cell r="H3892"/>
          <cell r="I3892"/>
          <cell r="J3892"/>
          <cell r="K3892"/>
          <cell r="L3892"/>
          <cell r="M3892"/>
          <cell r="N3892"/>
          <cell r="O3892"/>
          <cell r="P3892"/>
          <cell r="Q3892"/>
          <cell r="R3892"/>
          <cell r="S3892"/>
          <cell r="T3892"/>
          <cell r="U3892"/>
          <cell r="V3892"/>
          <cell r="W3892"/>
          <cell r="X3892"/>
          <cell r="Y3892"/>
          <cell r="Z3892"/>
        </row>
        <row r="3893">
          <cell r="C3893" t="str">
            <v>OF</v>
          </cell>
          <cell r="D3893" t="str">
            <v>CLIENT</v>
          </cell>
          <cell r="E3893" t="str">
            <v>ANY</v>
          </cell>
          <cell r="F3893" t="str">
            <v>STATUS</v>
          </cell>
          <cell r="G3893" t="str">
            <v>PROJECTE</v>
          </cell>
          <cell r="H3893" t="str">
            <v>TIPUS OF o DEPENDENCIA</v>
          </cell>
          <cell r="I3893"/>
          <cell r="J3893" t="str">
            <v>PREV</v>
          </cell>
          <cell r="K3893" t="str">
            <v>TOTAL</v>
          </cell>
          <cell r="L3893" t="str">
            <v>DESV</v>
          </cell>
          <cell r="M3893" t="str">
            <v>AVANÇ</v>
          </cell>
          <cell r="N3893" t="str">
            <v>DPT. IMPLICATS</v>
          </cell>
          <cell r="O3893"/>
          <cell r="P3893"/>
          <cell r="Q3893"/>
          <cell r="R3893"/>
          <cell r="S3893"/>
          <cell r="T3893"/>
          <cell r="U3893" t="str">
            <v>DATA</v>
          </cell>
          <cell r="V3893" t="str">
            <v>DATA</v>
          </cell>
          <cell r="W3893" t="str">
            <v>DATA</v>
          </cell>
          <cell r="X3893" t="str">
            <v>DURADA</v>
          </cell>
          <cell r="Y3893" t="str">
            <v>DATA</v>
          </cell>
          <cell r="Z3893" t="str">
            <v>DESVIAC.</v>
          </cell>
        </row>
        <row r="3894">
          <cell r="C3894"/>
          <cell r="D3894"/>
          <cell r="E3894"/>
          <cell r="F3894"/>
          <cell r="G3894"/>
          <cell r="H3894"/>
          <cell r="I3894"/>
          <cell r="J3894"/>
          <cell r="K3894" t="str">
            <v>REAL</v>
          </cell>
          <cell r="L3894"/>
          <cell r="M3894"/>
          <cell r="N3894"/>
          <cell r="O3894"/>
          <cell r="P3894"/>
          <cell r="Q3894"/>
          <cell r="R3894"/>
          <cell r="S3894"/>
          <cell r="T3894"/>
          <cell r="U3894" t="str">
            <v>INICI</v>
          </cell>
          <cell r="V3894" t="str">
            <v>ENTREGA</v>
          </cell>
          <cell r="W3894" t="str">
            <v>REVISADA</v>
          </cell>
          <cell r="X3894"/>
          <cell r="Y3894" t="str">
            <v>ACCEP.</v>
          </cell>
          <cell r="Z3894"/>
        </row>
        <row r="3895">
          <cell r="C3895"/>
          <cell r="D3895"/>
          <cell r="E3895"/>
          <cell r="F3895"/>
          <cell r="G3895"/>
          <cell r="H3895"/>
          <cell r="I3895"/>
          <cell r="J3895"/>
          <cell r="K3895"/>
          <cell r="L3895"/>
          <cell r="M3895"/>
          <cell r="N3895"/>
          <cell r="O3895"/>
          <cell r="P3895"/>
          <cell r="Q3895"/>
          <cell r="R3895"/>
          <cell r="S3895"/>
          <cell r="T3895"/>
          <cell r="U3895"/>
          <cell r="V3895"/>
          <cell r="W3895"/>
          <cell r="X3895"/>
          <cell r="Y3895"/>
          <cell r="Z3895"/>
        </row>
        <row r="3896">
          <cell r="C3896">
            <v>5854</v>
          </cell>
          <cell r="D3896" t="str">
            <v>SITEL</v>
          </cell>
          <cell r="E3896">
            <v>2020</v>
          </cell>
          <cell r="F3896" t="str">
            <v>TA</v>
          </cell>
          <cell r="G3896" t="str">
            <v>40 x RTU CAP32-48 v2.6</v>
          </cell>
          <cell r="H3896" t="str">
            <v>OF5850</v>
          </cell>
          <cell r="I3896"/>
          <cell r="J3896">
            <v>26</v>
          </cell>
          <cell r="K3896">
            <v>29.68</v>
          </cell>
          <cell r="L3896">
            <v>-3.6799999999999997</v>
          </cell>
          <cell r="M3896">
            <v>1.1415384615384616</v>
          </cell>
          <cell r="N3896" t="str">
            <v>-</v>
          </cell>
          <cell r="O3896" t="str">
            <v>-</v>
          </cell>
          <cell r="P3896" t="str">
            <v>EMM</v>
          </cell>
          <cell r="Q3896" t="str">
            <v>-</v>
          </cell>
          <cell r="R3896" t="str">
            <v>-</v>
          </cell>
          <cell r="S3896" t="str">
            <v>-</v>
          </cell>
          <cell r="T3896" t="str">
            <v>-</v>
          </cell>
          <cell r="U3896">
            <v>44105</v>
          </cell>
          <cell r="V3896">
            <v>44195</v>
          </cell>
          <cell r="W3896">
            <v>44195</v>
          </cell>
          <cell r="X3896">
            <v>89</v>
          </cell>
          <cell r="Y3896">
            <v>44183</v>
          </cell>
          <cell r="Z3896">
            <v>-12</v>
          </cell>
        </row>
        <row r="3897">
          <cell r="C3897">
            <v>5855</v>
          </cell>
          <cell r="D3897" t="str">
            <v>SITEL</v>
          </cell>
          <cell r="E3897">
            <v>2020</v>
          </cell>
          <cell r="F3897" t="str">
            <v>TA</v>
          </cell>
          <cell r="G3897" t="str">
            <v>40 x CES-48 CAP32 v2.5</v>
          </cell>
          <cell r="H3897" t="str">
            <v>OF5854</v>
          </cell>
          <cell r="I3897"/>
          <cell r="J3897">
            <v>16</v>
          </cell>
          <cell r="K3897">
            <v>16.420000000000002</v>
          </cell>
          <cell r="L3897">
            <v>-0.42000000000000171</v>
          </cell>
          <cell r="M3897">
            <v>1.0262500000000001</v>
          </cell>
          <cell r="N3897" t="str">
            <v>-</v>
          </cell>
          <cell r="O3897" t="str">
            <v>-</v>
          </cell>
          <cell r="P3897" t="str">
            <v>EMM</v>
          </cell>
          <cell r="Q3897" t="str">
            <v>-</v>
          </cell>
          <cell r="R3897" t="str">
            <v>-</v>
          </cell>
          <cell r="S3897" t="str">
            <v>-</v>
          </cell>
          <cell r="T3897" t="str">
            <v>-</v>
          </cell>
          <cell r="U3897">
            <v>44105</v>
          </cell>
          <cell r="V3897">
            <v>44195</v>
          </cell>
          <cell r="W3897">
            <v>44195</v>
          </cell>
          <cell r="X3897">
            <v>89</v>
          </cell>
          <cell r="Y3897">
            <v>44174</v>
          </cell>
          <cell r="Z3897">
            <v>-21</v>
          </cell>
        </row>
        <row r="3898">
          <cell r="C3898">
            <v>5856</v>
          </cell>
          <cell r="D3898" t="str">
            <v>SITEL</v>
          </cell>
          <cell r="E3898">
            <v>2020</v>
          </cell>
          <cell r="F3898" t="str">
            <v>TA</v>
          </cell>
          <cell r="G3898" t="str">
            <v>40 x CES CAP32 Generica v2.5</v>
          </cell>
          <cell r="H3898" t="str">
            <v>OF5855</v>
          </cell>
          <cell r="I3898"/>
          <cell r="J3898">
            <v>4</v>
          </cell>
          <cell r="K3898">
            <v>8.02</v>
          </cell>
          <cell r="L3898">
            <v>-4.0199999999999996</v>
          </cell>
          <cell r="M3898">
            <v>2.0049999999999999</v>
          </cell>
          <cell r="N3898" t="str">
            <v>-</v>
          </cell>
          <cell r="O3898" t="str">
            <v>-</v>
          </cell>
          <cell r="P3898" t="str">
            <v>EMM</v>
          </cell>
          <cell r="Q3898" t="str">
            <v>-</v>
          </cell>
          <cell r="R3898" t="str">
            <v>-</v>
          </cell>
          <cell r="S3898" t="str">
            <v>-</v>
          </cell>
          <cell r="T3898" t="str">
            <v>-</v>
          </cell>
          <cell r="U3898">
            <v>44105</v>
          </cell>
          <cell r="V3898">
            <v>44195</v>
          </cell>
          <cell r="W3898">
            <v>44195</v>
          </cell>
          <cell r="X3898">
            <v>89</v>
          </cell>
          <cell r="Y3898">
            <v>44166</v>
          </cell>
          <cell r="Z3898">
            <v>-29</v>
          </cell>
        </row>
        <row r="3899">
          <cell r="C3899">
            <v>5857</v>
          </cell>
          <cell r="D3899" t="str">
            <v>ENDENE</v>
          </cell>
          <cell r="E3899">
            <v>2020</v>
          </cell>
          <cell r="F3899" t="str">
            <v>TA</v>
          </cell>
          <cell r="G3899" t="str">
            <v>RTU PRE v4.1 P.F. SON TONI AMER</v>
          </cell>
          <cell r="H3899" t="str">
            <v>IND</v>
          </cell>
          <cell r="I3899"/>
          <cell r="J3899">
            <v>3.5</v>
          </cell>
          <cell r="K3899">
            <v>2</v>
          </cell>
          <cell r="L3899">
            <v>1.5</v>
          </cell>
          <cell r="M3899">
            <v>0.5714285714285714</v>
          </cell>
          <cell r="N3899" t="str">
            <v>-</v>
          </cell>
          <cell r="O3899" t="str">
            <v>-</v>
          </cell>
          <cell r="P3899" t="str">
            <v>EMM</v>
          </cell>
          <cell r="Q3899" t="str">
            <v>-</v>
          </cell>
          <cell r="R3899" t="str">
            <v>-</v>
          </cell>
          <cell r="S3899" t="str">
            <v>-</v>
          </cell>
          <cell r="T3899" t="str">
            <v>-</v>
          </cell>
          <cell r="U3899">
            <v>44110</v>
          </cell>
          <cell r="V3899">
            <v>44134</v>
          </cell>
          <cell r="W3899">
            <v>44134</v>
          </cell>
          <cell r="X3899">
            <v>24</v>
          </cell>
          <cell r="Y3899">
            <v>44117</v>
          </cell>
          <cell r="Z3899">
            <v>-17</v>
          </cell>
        </row>
        <row r="3900">
          <cell r="C3900">
            <v>5858</v>
          </cell>
          <cell r="D3900" t="str">
            <v>SEELTU</v>
          </cell>
          <cell r="E3900">
            <v>2020</v>
          </cell>
          <cell r="F3900" t="str">
            <v>TA</v>
          </cell>
          <cell r="G3900" t="str">
            <v>SOPORTE CSSat SETA 2,020</v>
          </cell>
          <cell r="H3900" t="str">
            <v>IND</v>
          </cell>
          <cell r="I3900"/>
          <cell r="J3900">
            <v>10</v>
          </cell>
          <cell r="K3900">
            <v>9.5</v>
          </cell>
          <cell r="L3900">
            <v>0.5</v>
          </cell>
          <cell r="M3900">
            <v>0.95</v>
          </cell>
          <cell r="N3900" t="str">
            <v>-</v>
          </cell>
          <cell r="O3900" t="str">
            <v>-</v>
          </cell>
          <cell r="P3900" t="str">
            <v>-</v>
          </cell>
          <cell r="Q3900" t="str">
            <v>TRS</v>
          </cell>
          <cell r="R3900" t="str">
            <v>-</v>
          </cell>
          <cell r="S3900" t="str">
            <v>-</v>
          </cell>
          <cell r="T3900" t="str">
            <v>-</v>
          </cell>
          <cell r="U3900">
            <v>44098</v>
          </cell>
          <cell r="V3900">
            <v>44110</v>
          </cell>
          <cell r="W3900">
            <v>44110</v>
          </cell>
          <cell r="X3900">
            <v>12</v>
          </cell>
          <cell r="Y3900">
            <v>44110</v>
          </cell>
          <cell r="Z3900">
            <v>0</v>
          </cell>
        </row>
        <row r="3901">
          <cell r="C3901">
            <v>5859</v>
          </cell>
          <cell r="D3901" t="str">
            <v>ENDSERV</v>
          </cell>
          <cell r="E3901">
            <v>2020</v>
          </cell>
          <cell r="F3901" t="str">
            <v>TA</v>
          </cell>
          <cell r="G3901" t="str">
            <v>RTU PRE v4.1 P.F. ES LLOBETS</v>
          </cell>
          <cell r="H3901" t="str">
            <v>IND</v>
          </cell>
          <cell r="I3901"/>
          <cell r="J3901">
            <v>3.5</v>
          </cell>
          <cell r="K3901">
            <v>3</v>
          </cell>
          <cell r="L3901">
            <v>0.5</v>
          </cell>
          <cell r="M3901">
            <v>0.8571428571428571</v>
          </cell>
          <cell r="N3901" t="str">
            <v>-</v>
          </cell>
          <cell r="O3901" t="str">
            <v>-</v>
          </cell>
          <cell r="P3901" t="str">
            <v>EMM</v>
          </cell>
          <cell r="Q3901" t="str">
            <v>-</v>
          </cell>
          <cell r="R3901" t="str">
            <v>-</v>
          </cell>
          <cell r="S3901" t="str">
            <v>-</v>
          </cell>
          <cell r="T3901" t="str">
            <v>-</v>
          </cell>
          <cell r="U3901">
            <v>44111</v>
          </cell>
          <cell r="V3901">
            <v>44134</v>
          </cell>
          <cell r="W3901">
            <v>44134</v>
          </cell>
          <cell r="X3901">
            <v>23</v>
          </cell>
          <cell r="Y3901">
            <v>44117</v>
          </cell>
          <cell r="Z3901">
            <v>-17</v>
          </cell>
        </row>
        <row r="3902">
          <cell r="C3902">
            <v>5860</v>
          </cell>
          <cell r="D3902"/>
          <cell r="E3902">
            <v>2020</v>
          </cell>
          <cell r="F3902"/>
          <cell r="G3902" t="str">
            <v>I + D</v>
          </cell>
          <cell r="H3902"/>
          <cell r="I3902"/>
          <cell r="J3902">
            <v>0</v>
          </cell>
          <cell r="K3902">
            <v>0</v>
          </cell>
          <cell r="L3902"/>
          <cell r="M3902"/>
          <cell r="N3902" t="str">
            <v>-</v>
          </cell>
          <cell r="O3902" t="str">
            <v>-</v>
          </cell>
          <cell r="P3902" t="str">
            <v>-</v>
          </cell>
          <cell r="Q3902" t="str">
            <v>-</v>
          </cell>
          <cell r="R3902" t="str">
            <v>-</v>
          </cell>
          <cell r="S3902" t="str">
            <v>-</v>
          </cell>
          <cell r="T3902" t="str">
            <v>-</v>
          </cell>
          <cell r="U3902"/>
          <cell r="V3902"/>
          <cell r="W3902">
            <v>0</v>
          </cell>
          <cell r="X3902" t="str">
            <v/>
          </cell>
          <cell r="Y3902"/>
          <cell r="Z3902" t="str">
            <v/>
          </cell>
        </row>
        <row r="3903">
          <cell r="C3903">
            <v>5861</v>
          </cell>
          <cell r="D3903"/>
          <cell r="E3903">
            <v>2020</v>
          </cell>
          <cell r="F3903"/>
          <cell r="G3903" t="str">
            <v>I + D</v>
          </cell>
          <cell r="H3903"/>
          <cell r="I3903"/>
          <cell r="J3903">
            <v>0</v>
          </cell>
          <cell r="K3903">
            <v>0</v>
          </cell>
          <cell r="L3903"/>
          <cell r="M3903"/>
          <cell r="N3903" t="str">
            <v>-</v>
          </cell>
          <cell r="O3903" t="str">
            <v>-</v>
          </cell>
          <cell r="P3903" t="str">
            <v>-</v>
          </cell>
          <cell r="Q3903" t="str">
            <v>-</v>
          </cell>
          <cell r="R3903" t="str">
            <v>-</v>
          </cell>
          <cell r="S3903" t="str">
            <v>-</v>
          </cell>
          <cell r="T3903" t="str">
            <v>-</v>
          </cell>
          <cell r="U3903"/>
          <cell r="V3903"/>
          <cell r="W3903">
            <v>0</v>
          </cell>
          <cell r="X3903" t="str">
            <v/>
          </cell>
          <cell r="Y3903"/>
          <cell r="Z3903" t="str">
            <v/>
          </cell>
        </row>
        <row r="3904">
          <cell r="C3904">
            <v>5862</v>
          </cell>
          <cell r="D3904"/>
          <cell r="E3904">
            <v>2020</v>
          </cell>
          <cell r="F3904"/>
          <cell r="G3904" t="str">
            <v>I + D</v>
          </cell>
          <cell r="H3904"/>
          <cell r="I3904"/>
          <cell r="J3904">
            <v>0</v>
          </cell>
          <cell r="K3904">
            <v>0</v>
          </cell>
          <cell r="L3904"/>
          <cell r="M3904"/>
          <cell r="N3904" t="str">
            <v>-</v>
          </cell>
          <cell r="O3904" t="str">
            <v>-</v>
          </cell>
          <cell r="P3904" t="str">
            <v>-</v>
          </cell>
          <cell r="Q3904" t="str">
            <v>-</v>
          </cell>
          <cell r="R3904" t="str">
            <v>-</v>
          </cell>
          <cell r="S3904" t="str">
            <v>-</v>
          </cell>
          <cell r="T3904" t="str">
            <v>-</v>
          </cell>
          <cell r="U3904"/>
          <cell r="V3904"/>
          <cell r="W3904">
            <v>0</v>
          </cell>
          <cell r="X3904" t="str">
            <v/>
          </cell>
          <cell r="Y3904"/>
          <cell r="Z3904" t="str">
            <v/>
          </cell>
        </row>
        <row r="3905">
          <cell r="C3905">
            <v>5863</v>
          </cell>
          <cell r="D3905"/>
          <cell r="E3905">
            <v>2020</v>
          </cell>
          <cell r="F3905"/>
          <cell r="G3905" t="str">
            <v>I + D</v>
          </cell>
          <cell r="H3905"/>
          <cell r="I3905"/>
          <cell r="J3905">
            <v>0</v>
          </cell>
          <cell r="K3905">
            <v>0</v>
          </cell>
          <cell r="L3905"/>
          <cell r="M3905"/>
          <cell r="N3905" t="str">
            <v>-</v>
          </cell>
          <cell r="O3905" t="str">
            <v>-</v>
          </cell>
          <cell r="P3905" t="str">
            <v>-</v>
          </cell>
          <cell r="Q3905" t="str">
            <v>-</v>
          </cell>
          <cell r="R3905" t="str">
            <v>-</v>
          </cell>
          <cell r="S3905" t="str">
            <v>-</v>
          </cell>
          <cell r="T3905" t="str">
            <v>-</v>
          </cell>
          <cell r="U3905"/>
          <cell r="V3905"/>
          <cell r="W3905">
            <v>0</v>
          </cell>
          <cell r="X3905" t="str">
            <v/>
          </cell>
          <cell r="Y3905"/>
          <cell r="Z3905" t="str">
            <v/>
          </cell>
        </row>
        <row r="3906">
          <cell r="C3906">
            <v>5864</v>
          </cell>
          <cell r="D3906"/>
          <cell r="E3906">
            <v>2020</v>
          </cell>
          <cell r="F3906"/>
          <cell r="G3906" t="str">
            <v>I + D</v>
          </cell>
          <cell r="H3906"/>
          <cell r="I3906"/>
          <cell r="J3906">
            <v>0</v>
          </cell>
          <cell r="K3906">
            <v>0</v>
          </cell>
          <cell r="L3906"/>
          <cell r="M3906"/>
          <cell r="N3906" t="str">
            <v>-</v>
          </cell>
          <cell r="O3906" t="str">
            <v>-</v>
          </cell>
          <cell r="P3906" t="str">
            <v>-</v>
          </cell>
          <cell r="Q3906" t="str">
            <v>-</v>
          </cell>
          <cell r="R3906" t="str">
            <v>-</v>
          </cell>
          <cell r="S3906" t="str">
            <v>-</v>
          </cell>
          <cell r="T3906" t="str">
            <v>-</v>
          </cell>
          <cell r="U3906"/>
          <cell r="V3906"/>
          <cell r="W3906">
            <v>0</v>
          </cell>
          <cell r="X3906" t="str">
            <v/>
          </cell>
          <cell r="Y3906"/>
          <cell r="Z3906" t="str">
            <v/>
          </cell>
        </row>
        <row r="3907">
          <cell r="C3907">
            <v>5865</v>
          </cell>
          <cell r="D3907"/>
          <cell r="E3907">
            <v>2020</v>
          </cell>
          <cell r="F3907"/>
          <cell r="G3907" t="str">
            <v>I + D</v>
          </cell>
          <cell r="H3907"/>
          <cell r="I3907"/>
          <cell r="J3907">
            <v>0</v>
          </cell>
          <cell r="K3907">
            <v>0</v>
          </cell>
          <cell r="L3907"/>
          <cell r="M3907"/>
          <cell r="N3907" t="str">
            <v>-</v>
          </cell>
          <cell r="O3907" t="str">
            <v>-</v>
          </cell>
          <cell r="P3907" t="str">
            <v>-</v>
          </cell>
          <cell r="Q3907" t="str">
            <v>-</v>
          </cell>
          <cell r="R3907" t="str">
            <v>-</v>
          </cell>
          <cell r="S3907" t="str">
            <v>-</v>
          </cell>
          <cell r="T3907" t="str">
            <v>-</v>
          </cell>
          <cell r="U3907"/>
          <cell r="V3907"/>
          <cell r="W3907">
            <v>0</v>
          </cell>
          <cell r="X3907" t="str">
            <v/>
          </cell>
          <cell r="Y3907"/>
          <cell r="Z3907" t="str">
            <v/>
          </cell>
        </row>
        <row r="3908">
          <cell r="C3908">
            <v>5866</v>
          </cell>
          <cell r="D3908" t="str">
            <v>DIELMO</v>
          </cell>
          <cell r="E3908">
            <v>2020</v>
          </cell>
          <cell r="F3908" t="str">
            <v>OB</v>
          </cell>
          <cell r="G3908" t="str">
            <v>CC SCADA TEDIS.Net MONTESLUZ v1.0</v>
          </cell>
          <cell r="H3908" t="str">
            <v>IND</v>
          </cell>
          <cell r="I3908">
            <v>6</v>
          </cell>
          <cell r="J3908">
            <v>22</v>
          </cell>
          <cell r="K3908">
            <v>0</v>
          </cell>
          <cell r="L3908">
            <v>22</v>
          </cell>
          <cell r="M3908">
            <v>0</v>
          </cell>
          <cell r="N3908" t="str">
            <v>-</v>
          </cell>
          <cell r="O3908" t="str">
            <v>-</v>
          </cell>
          <cell r="P3908" t="str">
            <v>-</v>
          </cell>
          <cell r="Q3908" t="str">
            <v>JMG</v>
          </cell>
          <cell r="R3908" t="str">
            <v>-</v>
          </cell>
          <cell r="S3908" t="str">
            <v>-</v>
          </cell>
          <cell r="T3908" t="str">
            <v>-</v>
          </cell>
          <cell r="U3908">
            <v>44112</v>
          </cell>
          <cell r="V3908">
            <v>44225</v>
          </cell>
          <cell r="W3908">
            <v>44225</v>
          </cell>
          <cell r="X3908">
            <v>111</v>
          </cell>
          <cell r="Y3908"/>
          <cell r="Z3908" t="str">
            <v/>
          </cell>
        </row>
        <row r="3909">
          <cell r="C3909">
            <v>5867</v>
          </cell>
          <cell r="D3909" t="str">
            <v>ENDSERV</v>
          </cell>
          <cell r="E3909">
            <v>2020</v>
          </cell>
          <cell r="F3909" t="str">
            <v>TA</v>
          </cell>
          <cell r="G3909" t="str">
            <v>RTU PRE v4.1 P.F. CAN VERD (Manacor)</v>
          </cell>
          <cell r="H3909" t="str">
            <v>IND</v>
          </cell>
          <cell r="I3909"/>
          <cell r="J3909">
            <v>3.5</v>
          </cell>
          <cell r="K3909">
            <v>3.92</v>
          </cell>
          <cell r="L3909">
            <v>-0.41999999999999993</v>
          </cell>
          <cell r="M3909">
            <v>1.1199999999999999</v>
          </cell>
          <cell r="N3909" t="str">
            <v>-</v>
          </cell>
          <cell r="O3909" t="str">
            <v>-</v>
          </cell>
          <cell r="P3909" t="str">
            <v>EMM</v>
          </cell>
          <cell r="Q3909" t="str">
            <v>-</v>
          </cell>
          <cell r="R3909" t="str">
            <v>-</v>
          </cell>
          <cell r="S3909" t="str">
            <v>-</v>
          </cell>
          <cell r="T3909" t="str">
            <v>-</v>
          </cell>
          <cell r="U3909">
            <v>44117</v>
          </cell>
          <cell r="V3909">
            <v>44135</v>
          </cell>
          <cell r="W3909">
            <v>44135</v>
          </cell>
          <cell r="X3909">
            <v>18</v>
          </cell>
          <cell r="Y3909">
            <v>44120</v>
          </cell>
          <cell r="Z3909">
            <v>-14</v>
          </cell>
        </row>
        <row r="3910">
          <cell r="C3910">
            <v>5868</v>
          </cell>
          <cell r="D3910" t="str">
            <v>ENDSERV</v>
          </cell>
          <cell r="E3910">
            <v>2020</v>
          </cell>
          <cell r="F3910" t="str">
            <v>TA</v>
          </cell>
          <cell r="G3910" t="str">
            <v>RTU PRE v4.1 P.F. GUIAMARENET (Digrun-grun)</v>
          </cell>
          <cell r="H3910" t="str">
            <v>IND</v>
          </cell>
          <cell r="I3910"/>
          <cell r="J3910">
            <v>3.5</v>
          </cell>
          <cell r="K3910">
            <v>3.92</v>
          </cell>
          <cell r="L3910">
            <v>-0.41999999999999993</v>
          </cell>
          <cell r="M3910">
            <v>1.1199999999999999</v>
          </cell>
          <cell r="N3910" t="str">
            <v>-</v>
          </cell>
          <cell r="O3910" t="str">
            <v>-</v>
          </cell>
          <cell r="P3910" t="str">
            <v>EMM</v>
          </cell>
          <cell r="Q3910" t="str">
            <v>-</v>
          </cell>
          <cell r="R3910" t="str">
            <v>-</v>
          </cell>
          <cell r="S3910" t="str">
            <v>-</v>
          </cell>
          <cell r="T3910" t="str">
            <v>-</v>
          </cell>
          <cell r="U3910">
            <v>44117</v>
          </cell>
          <cell r="V3910">
            <v>44135</v>
          </cell>
          <cell r="W3910">
            <v>44135</v>
          </cell>
          <cell r="X3910">
            <v>18</v>
          </cell>
          <cell r="Y3910">
            <v>44120</v>
          </cell>
          <cell r="Z3910">
            <v>-14</v>
          </cell>
        </row>
        <row r="3911">
          <cell r="C3911">
            <v>5869</v>
          </cell>
          <cell r="D3911" t="str">
            <v>ORMAMT</v>
          </cell>
          <cell r="E3911">
            <v>2020</v>
          </cell>
          <cell r="F3911" t="str">
            <v>TA</v>
          </cell>
          <cell r="G3911" t="str">
            <v>CC SCADA TEDIS.Net CREVILLENTE v3.0</v>
          </cell>
          <cell r="H3911" t="str">
            <v>IND</v>
          </cell>
          <cell r="I3911"/>
          <cell r="J3911">
            <v>5</v>
          </cell>
          <cell r="K3911">
            <v>4</v>
          </cell>
          <cell r="L3911">
            <v>1</v>
          </cell>
          <cell r="M3911">
            <v>0.8</v>
          </cell>
          <cell r="N3911" t="str">
            <v>-</v>
          </cell>
          <cell r="O3911" t="str">
            <v>-</v>
          </cell>
          <cell r="P3911" t="str">
            <v>-</v>
          </cell>
          <cell r="Q3911" t="str">
            <v>JMG</v>
          </cell>
          <cell r="R3911" t="str">
            <v>-</v>
          </cell>
          <cell r="S3911" t="str">
            <v>-</v>
          </cell>
          <cell r="T3911" t="str">
            <v>-</v>
          </cell>
          <cell r="U3911">
            <v>44118</v>
          </cell>
          <cell r="V3911">
            <v>44133</v>
          </cell>
          <cell r="W3911">
            <v>44133</v>
          </cell>
          <cell r="X3911">
            <v>15</v>
          </cell>
          <cell r="Y3911">
            <v>44123</v>
          </cell>
          <cell r="Z3911">
            <v>-10</v>
          </cell>
        </row>
        <row r="3912">
          <cell r="C3912">
            <v>5870</v>
          </cell>
          <cell r="D3912" t="str">
            <v>ELEMOS</v>
          </cell>
          <cell r="E3912">
            <v>2020</v>
          </cell>
          <cell r="F3912" t="str">
            <v>TA</v>
          </cell>
          <cell r="G3912" t="str">
            <v>CC SCADA TEDIS MOSCOSO v4.0</v>
          </cell>
          <cell r="H3912" t="str">
            <v>IND</v>
          </cell>
          <cell r="I3912"/>
          <cell r="J3912">
            <v>5</v>
          </cell>
          <cell r="K3912">
            <v>2.75</v>
          </cell>
          <cell r="L3912">
            <v>2.25</v>
          </cell>
          <cell r="M3912">
            <v>0.55000000000000004</v>
          </cell>
          <cell r="N3912" t="str">
            <v>-</v>
          </cell>
          <cell r="O3912" t="str">
            <v>-</v>
          </cell>
          <cell r="P3912" t="str">
            <v>-</v>
          </cell>
          <cell r="Q3912" t="str">
            <v>TRS</v>
          </cell>
          <cell r="R3912" t="str">
            <v>-</v>
          </cell>
          <cell r="S3912" t="str">
            <v>-</v>
          </cell>
          <cell r="T3912" t="str">
            <v>-</v>
          </cell>
          <cell r="U3912">
            <v>44117</v>
          </cell>
          <cell r="V3912">
            <v>44141</v>
          </cell>
          <cell r="W3912">
            <v>44141</v>
          </cell>
          <cell r="X3912">
            <v>23</v>
          </cell>
          <cell r="Y3912">
            <v>44134</v>
          </cell>
          <cell r="Z3912">
            <v>-6</v>
          </cell>
        </row>
        <row r="3913">
          <cell r="C3913">
            <v>5871</v>
          </cell>
          <cell r="D3913" t="str">
            <v>EMSA</v>
          </cell>
          <cell r="E3913">
            <v>2020</v>
          </cell>
          <cell r="F3913" t="str">
            <v>OB</v>
          </cell>
          <cell r="G3913" t="str">
            <v>CC SCADA TEDIS.Net EMSA v4.7</v>
          </cell>
          <cell r="H3913" t="str">
            <v>IND</v>
          </cell>
          <cell r="I3913"/>
          <cell r="J3913">
            <v>13.5</v>
          </cell>
          <cell r="K3913">
            <v>0</v>
          </cell>
          <cell r="L3913">
            <v>13.5</v>
          </cell>
          <cell r="M3913">
            <v>0</v>
          </cell>
          <cell r="N3913" t="str">
            <v>-</v>
          </cell>
          <cell r="O3913" t="str">
            <v>-</v>
          </cell>
          <cell r="P3913" t="str">
            <v>-</v>
          </cell>
          <cell r="Q3913" t="str">
            <v>JMG</v>
          </cell>
          <cell r="R3913" t="str">
            <v>-</v>
          </cell>
          <cell r="S3913" t="str">
            <v>-</v>
          </cell>
          <cell r="T3913" t="str">
            <v>-</v>
          </cell>
          <cell r="U3913">
            <v>44118</v>
          </cell>
          <cell r="V3913">
            <v>44134</v>
          </cell>
          <cell r="W3913">
            <v>44134</v>
          </cell>
          <cell r="X3913">
            <v>16</v>
          </cell>
          <cell r="Y3913"/>
          <cell r="Z3913" t="str">
            <v/>
          </cell>
        </row>
        <row r="3914">
          <cell r="C3914">
            <v>5872</v>
          </cell>
          <cell r="D3914" t="str">
            <v>EMSA</v>
          </cell>
          <cell r="E3914">
            <v>2020</v>
          </cell>
          <cell r="F3914" t="str">
            <v>TA</v>
          </cell>
          <cell r="G3914" t="str">
            <v>CC SCADA TEDIS.Net EMSA v4.8</v>
          </cell>
          <cell r="H3914" t="str">
            <v>IND</v>
          </cell>
          <cell r="I3914"/>
          <cell r="J3914">
            <v>4.75</v>
          </cell>
          <cell r="K3914">
            <v>2.5</v>
          </cell>
          <cell r="L3914">
            <v>2.25</v>
          </cell>
          <cell r="M3914">
            <v>0.52631578947368418</v>
          </cell>
          <cell r="N3914" t="str">
            <v>-</v>
          </cell>
          <cell r="O3914" t="str">
            <v>-</v>
          </cell>
          <cell r="P3914" t="str">
            <v>-</v>
          </cell>
          <cell r="Q3914" t="str">
            <v>JMG</v>
          </cell>
          <cell r="R3914" t="str">
            <v>-</v>
          </cell>
          <cell r="S3914" t="str">
            <v>-</v>
          </cell>
          <cell r="T3914" t="str">
            <v>-</v>
          </cell>
          <cell r="U3914">
            <v>44118</v>
          </cell>
          <cell r="V3914">
            <v>44134</v>
          </cell>
          <cell r="W3914">
            <v>44134</v>
          </cell>
          <cell r="X3914">
            <v>16</v>
          </cell>
          <cell r="Y3914">
            <v>44139</v>
          </cell>
          <cell r="Z3914">
            <v>4</v>
          </cell>
        </row>
        <row r="3915">
          <cell r="C3915">
            <v>5873</v>
          </cell>
          <cell r="D3915" t="str">
            <v>EMSA</v>
          </cell>
          <cell r="E3915">
            <v>2020</v>
          </cell>
          <cell r="F3915" t="str">
            <v>OB</v>
          </cell>
          <cell r="G3915" t="str">
            <v>CC SCADA TEDIS.Net EMSA v4.9</v>
          </cell>
          <cell r="H3915" t="str">
            <v>IND</v>
          </cell>
          <cell r="I3915"/>
          <cell r="J3915">
            <v>4.75</v>
          </cell>
          <cell r="K3915">
            <v>0</v>
          </cell>
          <cell r="L3915">
            <v>4.75</v>
          </cell>
          <cell r="M3915">
            <v>0</v>
          </cell>
          <cell r="N3915" t="str">
            <v>-</v>
          </cell>
          <cell r="O3915" t="str">
            <v>-</v>
          </cell>
          <cell r="P3915" t="str">
            <v>-</v>
          </cell>
          <cell r="Q3915" t="str">
            <v>JMG</v>
          </cell>
          <cell r="R3915" t="str">
            <v>-</v>
          </cell>
          <cell r="S3915" t="str">
            <v>-</v>
          </cell>
          <cell r="T3915" t="str">
            <v>-</v>
          </cell>
          <cell r="U3915">
            <v>44118</v>
          </cell>
          <cell r="V3915">
            <v>44134</v>
          </cell>
          <cell r="W3915">
            <v>44134</v>
          </cell>
          <cell r="X3915">
            <v>16</v>
          </cell>
          <cell r="Y3915"/>
          <cell r="Z3915" t="str">
            <v/>
          </cell>
        </row>
        <row r="3916">
          <cell r="C3916">
            <v>5874</v>
          </cell>
          <cell r="D3916" t="str">
            <v>EMSA</v>
          </cell>
          <cell r="E3916">
            <v>2020</v>
          </cell>
          <cell r="F3916" t="str">
            <v>OB</v>
          </cell>
          <cell r="G3916" t="str">
            <v>CC SCADA TEDIS.Net EMSA v4.10</v>
          </cell>
          <cell r="H3916" t="str">
            <v>IND</v>
          </cell>
          <cell r="I3916"/>
          <cell r="J3916">
            <v>12.75</v>
          </cell>
          <cell r="K3916">
            <v>0</v>
          </cell>
          <cell r="L3916">
            <v>12.75</v>
          </cell>
          <cell r="M3916">
            <v>0</v>
          </cell>
          <cell r="N3916" t="str">
            <v>-</v>
          </cell>
          <cell r="O3916" t="str">
            <v>-</v>
          </cell>
          <cell r="P3916" t="str">
            <v>-</v>
          </cell>
          <cell r="Q3916" t="str">
            <v>JMG</v>
          </cell>
          <cell r="R3916" t="str">
            <v>-</v>
          </cell>
          <cell r="S3916" t="str">
            <v>-</v>
          </cell>
          <cell r="T3916" t="str">
            <v>-</v>
          </cell>
          <cell r="U3916">
            <v>44118</v>
          </cell>
          <cell r="V3916">
            <v>44134</v>
          </cell>
          <cell r="W3916">
            <v>44134</v>
          </cell>
          <cell r="X3916">
            <v>16</v>
          </cell>
          <cell r="Y3916"/>
          <cell r="Z3916" t="str">
            <v/>
          </cell>
        </row>
        <row r="3917">
          <cell r="C3917">
            <v>5875</v>
          </cell>
          <cell r="D3917" t="str">
            <v>AGRENE</v>
          </cell>
          <cell r="E3917">
            <v>2020</v>
          </cell>
          <cell r="F3917" t="str">
            <v>TA</v>
          </cell>
          <cell r="G3917" t="str">
            <v>Rep. ACCOM-D N/S: 9600-0007 (AGRIENERGIA)</v>
          </cell>
          <cell r="H3917" t="str">
            <v>IND</v>
          </cell>
          <cell r="I3917"/>
          <cell r="J3917">
            <v>1.5</v>
          </cell>
          <cell r="K3917">
            <v>0.84</v>
          </cell>
          <cell r="L3917">
            <v>0.66</v>
          </cell>
          <cell r="M3917">
            <v>0.55999999999999994</v>
          </cell>
          <cell r="N3917" t="str">
            <v>-</v>
          </cell>
          <cell r="O3917" t="str">
            <v>-</v>
          </cell>
          <cell r="P3917" t="str">
            <v>EMM</v>
          </cell>
          <cell r="Q3917" t="str">
            <v>-</v>
          </cell>
          <cell r="R3917" t="str">
            <v>-</v>
          </cell>
          <cell r="S3917" t="str">
            <v>-</v>
          </cell>
          <cell r="T3917" t="str">
            <v>-</v>
          </cell>
          <cell r="U3917">
            <v>44124</v>
          </cell>
          <cell r="V3917">
            <v>44125</v>
          </cell>
          <cell r="W3917">
            <v>44125</v>
          </cell>
          <cell r="X3917">
            <v>1</v>
          </cell>
          <cell r="Y3917">
            <v>44125</v>
          </cell>
          <cell r="Z3917">
            <v>0</v>
          </cell>
        </row>
        <row r="3918">
          <cell r="C3918">
            <v>5876</v>
          </cell>
          <cell r="D3918" t="str">
            <v>AGRENE</v>
          </cell>
          <cell r="E3918">
            <v>2020</v>
          </cell>
          <cell r="F3918" t="str">
            <v>TA</v>
          </cell>
          <cell r="G3918" t="str">
            <v xml:space="preserve">Rep. FA RACK 48V/24V (AGRIENERGIA) </v>
          </cell>
          <cell r="H3918" t="str">
            <v>IND</v>
          </cell>
          <cell r="I3918"/>
          <cell r="J3918">
            <v>1</v>
          </cell>
          <cell r="K3918">
            <v>0.4</v>
          </cell>
          <cell r="L3918">
            <v>0.6</v>
          </cell>
          <cell r="M3918">
            <v>0.4</v>
          </cell>
          <cell r="N3918" t="str">
            <v>-</v>
          </cell>
          <cell r="O3918" t="str">
            <v>-</v>
          </cell>
          <cell r="P3918" t="str">
            <v>EMM</v>
          </cell>
          <cell r="Q3918" t="str">
            <v>-</v>
          </cell>
          <cell r="R3918" t="str">
            <v>-</v>
          </cell>
          <cell r="S3918" t="str">
            <v>-</v>
          </cell>
          <cell r="T3918" t="str">
            <v>-</v>
          </cell>
          <cell r="U3918">
            <v>44124</v>
          </cell>
          <cell r="V3918">
            <v>44125</v>
          </cell>
          <cell r="W3918">
            <v>44125</v>
          </cell>
          <cell r="X3918">
            <v>1</v>
          </cell>
          <cell r="Y3918">
            <v>44125</v>
          </cell>
          <cell r="Z3918">
            <v>0</v>
          </cell>
        </row>
        <row r="3919">
          <cell r="C3919">
            <v>5877</v>
          </cell>
          <cell r="D3919" t="str">
            <v>INPPOZ</v>
          </cell>
          <cell r="E3919">
            <v>2020</v>
          </cell>
          <cell r="F3919" t="str">
            <v>OB</v>
          </cell>
          <cell r="G3919" t="str">
            <v>RTU IAT NOVA-27 v2.0 (Virgen de Luna)</v>
          </cell>
          <cell r="H3919" t="str">
            <v>OF5097</v>
          </cell>
          <cell r="I3919"/>
          <cell r="J3919">
            <v>1.5</v>
          </cell>
          <cell r="K3919">
            <v>0</v>
          </cell>
          <cell r="L3919">
            <v>1.5</v>
          </cell>
          <cell r="M3919">
            <v>0</v>
          </cell>
          <cell r="N3919" t="str">
            <v>-</v>
          </cell>
          <cell r="O3919" t="str">
            <v>-</v>
          </cell>
          <cell r="P3919" t="str">
            <v>-</v>
          </cell>
          <cell r="Q3919" t="str">
            <v>JMG</v>
          </cell>
          <cell r="R3919" t="str">
            <v>-</v>
          </cell>
          <cell r="S3919" t="str">
            <v>-</v>
          </cell>
          <cell r="T3919" t="str">
            <v>-</v>
          </cell>
          <cell r="U3919">
            <v>44120</v>
          </cell>
          <cell r="V3919">
            <v>44134</v>
          </cell>
          <cell r="W3919">
            <v>44134</v>
          </cell>
          <cell r="X3919">
            <v>14</v>
          </cell>
          <cell r="Y3919"/>
          <cell r="Z3919" t="str">
            <v/>
          </cell>
        </row>
        <row r="3920">
          <cell r="C3920">
            <v>5878</v>
          </cell>
          <cell r="D3920" t="str">
            <v>EMEETDS</v>
          </cell>
          <cell r="E3920">
            <v>2020</v>
          </cell>
          <cell r="F3920" t="str">
            <v>TA</v>
          </cell>
          <cell r="G3920" t="str">
            <v>Instal.lacio SW CSSat T.DE SEGRE v14.1</v>
          </cell>
          <cell r="H3920" t="str">
            <v>IND</v>
          </cell>
          <cell r="I3920"/>
          <cell r="J3920">
            <v>4</v>
          </cell>
          <cell r="K3920">
            <v>3</v>
          </cell>
          <cell r="L3920">
            <v>1</v>
          </cell>
          <cell r="M3920">
            <v>0.75</v>
          </cell>
          <cell r="N3920" t="str">
            <v>-</v>
          </cell>
          <cell r="O3920" t="str">
            <v>-</v>
          </cell>
          <cell r="P3920" t="str">
            <v>-</v>
          </cell>
          <cell r="Q3920" t="str">
            <v>TRS</v>
          </cell>
          <cell r="R3920" t="str">
            <v>-</v>
          </cell>
          <cell r="S3920" t="str">
            <v>-</v>
          </cell>
          <cell r="T3920" t="str">
            <v>-</v>
          </cell>
          <cell r="U3920">
            <v>44124</v>
          </cell>
          <cell r="V3920">
            <v>44134</v>
          </cell>
          <cell r="W3920">
            <v>44134</v>
          </cell>
          <cell r="X3920">
            <v>10</v>
          </cell>
          <cell r="Y3920">
            <v>44138</v>
          </cell>
          <cell r="Z3920">
            <v>3</v>
          </cell>
        </row>
        <row r="3921">
          <cell r="C3921">
            <v>5879</v>
          </cell>
          <cell r="D3921" t="str">
            <v>SITEL</v>
          </cell>
          <cell r="E3921">
            <v>2020</v>
          </cell>
          <cell r="F3921" t="str">
            <v>TA</v>
          </cell>
          <cell r="G3921" t="str">
            <v>10 x Manguera COM CAP32 -MOXA nPort-5110</v>
          </cell>
          <cell r="H3921" t="str">
            <v>OF5877</v>
          </cell>
          <cell r="I3921"/>
          <cell r="J3921">
            <v>4</v>
          </cell>
          <cell r="K3921">
            <v>3.67</v>
          </cell>
          <cell r="L3921">
            <v>0.33000000000000007</v>
          </cell>
          <cell r="M3921">
            <v>0.91749999999999998</v>
          </cell>
          <cell r="N3921" t="str">
            <v>-</v>
          </cell>
          <cell r="O3921" t="str">
            <v>-</v>
          </cell>
          <cell r="P3921" t="str">
            <v>EMM</v>
          </cell>
          <cell r="Q3921" t="str">
            <v>-</v>
          </cell>
          <cell r="R3921" t="str">
            <v>-</v>
          </cell>
          <cell r="S3921" t="str">
            <v>-</v>
          </cell>
          <cell r="T3921" t="str">
            <v>-</v>
          </cell>
          <cell r="U3921">
            <v>44125</v>
          </cell>
          <cell r="V3921">
            <v>44134</v>
          </cell>
          <cell r="W3921">
            <v>44134</v>
          </cell>
          <cell r="X3921">
            <v>9</v>
          </cell>
          <cell r="Y3921">
            <v>44126</v>
          </cell>
          <cell r="Z3921">
            <v>-8</v>
          </cell>
        </row>
        <row r="3922">
          <cell r="C3922">
            <v>5880</v>
          </cell>
          <cell r="D3922" t="str">
            <v>INPPOZ</v>
          </cell>
          <cell r="E3922">
            <v>2020</v>
          </cell>
          <cell r="F3922" t="str">
            <v>TA</v>
          </cell>
          <cell r="G3922" t="str">
            <v>RTU C.T. HORNOS v1.0</v>
          </cell>
          <cell r="H3922" t="str">
            <v>PPAL</v>
          </cell>
          <cell r="I3922"/>
          <cell r="J3922">
            <v>30.5</v>
          </cell>
          <cell r="K3922">
            <v>34.76</v>
          </cell>
          <cell r="L3922">
            <v>-4.259999999999998</v>
          </cell>
          <cell r="M3922">
            <v>1.1396721311475408</v>
          </cell>
          <cell r="N3922" t="str">
            <v>-</v>
          </cell>
          <cell r="O3922" t="str">
            <v>-</v>
          </cell>
          <cell r="P3922" t="str">
            <v>EMM</v>
          </cell>
          <cell r="Q3922" t="str">
            <v>-</v>
          </cell>
          <cell r="R3922" t="str">
            <v>-</v>
          </cell>
          <cell r="S3922" t="str">
            <v>-</v>
          </cell>
          <cell r="T3922" t="str">
            <v>-</v>
          </cell>
          <cell r="U3922">
            <v>44124</v>
          </cell>
          <cell r="V3922">
            <v>44165</v>
          </cell>
          <cell r="W3922">
            <v>44165</v>
          </cell>
          <cell r="X3922">
            <v>40</v>
          </cell>
          <cell r="Y3922">
            <v>44176</v>
          </cell>
          <cell r="Z3922">
            <v>11</v>
          </cell>
        </row>
        <row r="3923">
          <cell r="C3923">
            <v>5881</v>
          </cell>
          <cell r="D3923" t="str">
            <v>INPPOZ</v>
          </cell>
          <cell r="E3923">
            <v>2020</v>
          </cell>
          <cell r="F3923" t="str">
            <v>OB</v>
          </cell>
          <cell r="G3923" t="str">
            <v>Inst. y PEM RTU C.T. HORNOS v1.0</v>
          </cell>
          <cell r="H3923" t="str">
            <v>OF5880</v>
          </cell>
          <cell r="I3923"/>
          <cell r="J3923">
            <v>6.5</v>
          </cell>
          <cell r="K3923">
            <v>0</v>
          </cell>
          <cell r="L3923">
            <v>6.5</v>
          </cell>
          <cell r="M3923">
            <v>0</v>
          </cell>
          <cell r="N3923" t="str">
            <v>-</v>
          </cell>
          <cell r="O3923" t="str">
            <v>-</v>
          </cell>
          <cell r="P3923" t="str">
            <v>-</v>
          </cell>
          <cell r="Q3923" t="str">
            <v>JMG</v>
          </cell>
          <cell r="R3923" t="str">
            <v>-</v>
          </cell>
          <cell r="S3923" t="str">
            <v>-</v>
          </cell>
          <cell r="T3923" t="str">
            <v>-</v>
          </cell>
          <cell r="U3923">
            <v>44124</v>
          </cell>
          <cell r="V3923">
            <v>44195</v>
          </cell>
          <cell r="W3923">
            <v>44195</v>
          </cell>
          <cell r="X3923">
            <v>70</v>
          </cell>
          <cell r="Y3923"/>
          <cell r="Z3923" t="str">
            <v/>
          </cell>
        </row>
        <row r="3924">
          <cell r="C3924">
            <v>5882</v>
          </cell>
          <cell r="D3924" t="str">
            <v>INPPOZ</v>
          </cell>
          <cell r="E3924">
            <v>2020</v>
          </cell>
          <cell r="F3924" t="str">
            <v>TA</v>
          </cell>
          <cell r="G3924" t="str">
            <v>RTU C.T. POZOS v1.0</v>
          </cell>
          <cell r="H3924" t="str">
            <v>PPAL</v>
          </cell>
          <cell r="I3924"/>
          <cell r="J3924">
            <v>30.5</v>
          </cell>
          <cell r="K3924">
            <v>32.78</v>
          </cell>
          <cell r="L3924">
            <v>-2.2800000000000011</v>
          </cell>
          <cell r="M3924">
            <v>1.0747540983606558</v>
          </cell>
          <cell r="N3924" t="str">
            <v>-</v>
          </cell>
          <cell r="O3924" t="str">
            <v>-</v>
          </cell>
          <cell r="P3924" t="str">
            <v>EMM</v>
          </cell>
          <cell r="Q3924" t="str">
            <v>-</v>
          </cell>
          <cell r="R3924" t="str">
            <v>-</v>
          </cell>
          <cell r="S3924" t="str">
            <v>-</v>
          </cell>
          <cell r="T3924" t="str">
            <v>-</v>
          </cell>
          <cell r="U3924">
            <v>44124</v>
          </cell>
          <cell r="V3924">
            <v>44165</v>
          </cell>
          <cell r="W3924">
            <v>44165</v>
          </cell>
          <cell r="X3924">
            <v>40</v>
          </cell>
          <cell r="Y3924">
            <v>44176</v>
          </cell>
          <cell r="Z3924">
            <v>11</v>
          </cell>
        </row>
        <row r="3925">
          <cell r="C3925"/>
          <cell r="D3925"/>
          <cell r="E3925"/>
          <cell r="F3925"/>
          <cell r="G3925"/>
          <cell r="H3925"/>
          <cell r="I3925"/>
          <cell r="J3925">
            <v>217.25</v>
          </cell>
          <cell r="K3925">
            <v>161.16000000000003</v>
          </cell>
          <cell r="L3925">
            <v>56.089999999999975</v>
          </cell>
          <cell r="M3925"/>
          <cell r="N3925"/>
          <cell r="O3925"/>
          <cell r="P3925"/>
          <cell r="Q3925"/>
          <cell r="R3925"/>
          <cell r="S3925"/>
          <cell r="T3925"/>
          <cell r="U3925"/>
          <cell r="V3925"/>
          <cell r="W3925"/>
          <cell r="X3925"/>
          <cell r="Y3925"/>
          <cell r="Z3925">
            <v>-119</v>
          </cell>
        </row>
        <row r="3926">
          <cell r="M3926"/>
          <cell r="N3926"/>
          <cell r="O3926"/>
          <cell r="P3926"/>
          <cell r="Q3926"/>
          <cell r="R3926"/>
          <cell r="S3926"/>
          <cell r="T3926"/>
          <cell r="U3926"/>
          <cell r="V3926"/>
          <cell r="W3926"/>
          <cell r="X3926"/>
          <cell r="Y3926"/>
          <cell r="Z3926"/>
        </row>
        <row r="3927">
          <cell r="M3927"/>
          <cell r="N3927"/>
          <cell r="O3927"/>
          <cell r="P3927"/>
          <cell r="Q3927"/>
          <cell r="R3927"/>
          <cell r="S3927"/>
          <cell r="T3927"/>
          <cell r="U3927"/>
          <cell r="V3927"/>
          <cell r="W3927"/>
          <cell r="X3927"/>
          <cell r="Y3927"/>
          <cell r="Z3927"/>
        </row>
        <row r="3928">
          <cell r="D3928"/>
          <cell r="E3928"/>
          <cell r="F3928"/>
          <cell r="G3928"/>
          <cell r="H3928"/>
          <cell r="I3928"/>
          <cell r="J3928"/>
          <cell r="K3928"/>
          <cell r="M3928"/>
          <cell r="N3928" t="str">
            <v>APROVISIONAMENTS</v>
          </cell>
          <cell r="O3928" t="str">
            <v>ADMINISTRACIO</v>
          </cell>
          <cell r="P3928" t="str">
            <v>OPERACIONS</v>
          </cell>
          <cell r="Q3928" t="str">
            <v>IMPLEMENTACIO</v>
          </cell>
          <cell r="R3928" t="str">
            <v>DESENVOLUPAMENT</v>
          </cell>
          <cell r="S3928" t="str">
            <v>COMERCIAL</v>
          </cell>
          <cell r="T3928" t="str">
            <v>CONSUL.TELCOMUNIC.</v>
          </cell>
          <cell r="U3928"/>
          <cell r="V3928"/>
          <cell r="W3928"/>
          <cell r="X3928"/>
          <cell r="Y3928"/>
          <cell r="Z3928"/>
        </row>
        <row r="3929">
          <cell r="M3929"/>
          <cell r="N3929"/>
          <cell r="O3929"/>
          <cell r="P3929"/>
          <cell r="Q3929"/>
          <cell r="R3929"/>
          <cell r="S3929"/>
          <cell r="T3929"/>
          <cell r="U3929"/>
          <cell r="V3929"/>
          <cell r="W3929"/>
          <cell r="X3929"/>
          <cell r="Y3929"/>
          <cell r="Z3929"/>
        </row>
        <row r="3930">
          <cell r="M3930"/>
          <cell r="N3930"/>
          <cell r="O3930"/>
          <cell r="P3930"/>
          <cell r="Q3930"/>
          <cell r="R3930"/>
          <cell r="S3930"/>
          <cell r="T3930"/>
          <cell r="U3930"/>
          <cell r="V3930"/>
          <cell r="W3930"/>
          <cell r="X3930"/>
          <cell r="Y3930"/>
          <cell r="Z3930"/>
        </row>
        <row r="3931">
          <cell r="M3931"/>
          <cell r="N3931"/>
          <cell r="O3931"/>
          <cell r="P3931"/>
          <cell r="Q3931"/>
          <cell r="R3931"/>
          <cell r="S3931"/>
          <cell r="T3931"/>
          <cell r="U3931"/>
          <cell r="V3931"/>
          <cell r="W3931"/>
          <cell r="X3931"/>
          <cell r="Y3931"/>
          <cell r="Z3931"/>
        </row>
        <row r="3932">
          <cell r="M3932"/>
          <cell r="N3932"/>
          <cell r="O3932"/>
          <cell r="P3932"/>
          <cell r="Q3932"/>
          <cell r="R3932"/>
          <cell r="S3932"/>
          <cell r="T3932"/>
          <cell r="U3932"/>
          <cell r="V3932"/>
          <cell r="W3932"/>
          <cell r="X3932"/>
          <cell r="Y3932"/>
          <cell r="Z3932"/>
        </row>
        <row r="3933">
          <cell r="E3933" t="str">
            <v>Projectes (EXTERNS) en curs 2.019</v>
          </cell>
          <cell r="F3933"/>
          <cell r="G3933"/>
          <cell r="H3933"/>
          <cell r="I3933"/>
          <cell r="J3933"/>
          <cell r="K3933"/>
          <cell r="L3933"/>
          <cell r="M3933"/>
          <cell r="N3933"/>
          <cell r="O3933"/>
          <cell r="P3933"/>
          <cell r="Q3933"/>
          <cell r="R3933"/>
          <cell r="S3933"/>
          <cell r="T3933"/>
          <cell r="U3933"/>
          <cell r="V3933"/>
          <cell r="W3933"/>
          <cell r="X3933"/>
          <cell r="Y3933"/>
          <cell r="Z3933"/>
        </row>
        <row r="3934">
          <cell r="M3934"/>
          <cell r="N3934"/>
          <cell r="O3934"/>
          <cell r="P3934"/>
          <cell r="Q3934"/>
          <cell r="R3934"/>
          <cell r="S3934"/>
          <cell r="T3934"/>
          <cell r="U3934"/>
          <cell r="V3934"/>
          <cell r="W3934"/>
          <cell r="X3934"/>
          <cell r="Y3934"/>
          <cell r="Z3934"/>
        </row>
        <row r="3935">
          <cell r="M3935"/>
          <cell r="N3935"/>
          <cell r="O3935"/>
          <cell r="P3935"/>
          <cell r="Q3935"/>
          <cell r="R3935"/>
          <cell r="S3935"/>
          <cell r="T3935"/>
          <cell r="U3935"/>
          <cell r="V3935"/>
          <cell r="W3935"/>
          <cell r="X3935"/>
          <cell r="Y3935"/>
          <cell r="Z3935"/>
        </row>
        <row r="3936">
          <cell r="C3936" t="str">
            <v>OF</v>
          </cell>
          <cell r="D3936" t="str">
            <v>CLIENT</v>
          </cell>
          <cell r="E3936" t="str">
            <v>ANY</v>
          </cell>
          <cell r="F3936" t="str">
            <v>STATUS</v>
          </cell>
          <cell r="G3936" t="str">
            <v>PROJECTE</v>
          </cell>
          <cell r="H3936" t="str">
            <v>TIPUS OF o DEPENDENCIA</v>
          </cell>
          <cell r="I3936"/>
          <cell r="J3936" t="str">
            <v>PREV</v>
          </cell>
          <cell r="K3936" t="str">
            <v>TOTAL</v>
          </cell>
          <cell r="L3936" t="str">
            <v>DESV</v>
          </cell>
          <cell r="M3936" t="str">
            <v>AVANÇ</v>
          </cell>
          <cell r="N3936" t="str">
            <v>DPT. IMPLICATS</v>
          </cell>
          <cell r="O3936"/>
          <cell r="P3936"/>
          <cell r="Q3936"/>
          <cell r="R3936"/>
          <cell r="S3936"/>
          <cell r="T3936"/>
          <cell r="U3936" t="str">
            <v>DATA</v>
          </cell>
          <cell r="V3936" t="str">
            <v>DATA</v>
          </cell>
          <cell r="W3936" t="str">
            <v>DATA</v>
          </cell>
          <cell r="X3936" t="str">
            <v>DURADA</v>
          </cell>
          <cell r="Y3936" t="str">
            <v>DATA</v>
          </cell>
          <cell r="Z3936" t="str">
            <v>DESVIAC.</v>
          </cell>
        </row>
        <row r="3937">
          <cell r="C3937"/>
          <cell r="D3937"/>
          <cell r="E3937"/>
          <cell r="F3937"/>
          <cell r="G3937"/>
          <cell r="H3937"/>
          <cell r="I3937"/>
          <cell r="J3937"/>
          <cell r="K3937" t="str">
            <v>REAL</v>
          </cell>
          <cell r="L3937"/>
          <cell r="M3937"/>
          <cell r="N3937"/>
          <cell r="O3937"/>
          <cell r="P3937"/>
          <cell r="Q3937"/>
          <cell r="R3937"/>
          <cell r="S3937"/>
          <cell r="T3937"/>
          <cell r="U3937" t="str">
            <v>INICI</v>
          </cell>
          <cell r="V3937" t="str">
            <v>ENTREGA</v>
          </cell>
          <cell r="W3937" t="str">
            <v>REVISADA</v>
          </cell>
          <cell r="X3937"/>
          <cell r="Y3937" t="str">
            <v>ACCEP.</v>
          </cell>
          <cell r="Z3937"/>
        </row>
        <row r="3938">
          <cell r="C3938"/>
          <cell r="D3938"/>
          <cell r="E3938"/>
          <cell r="F3938"/>
          <cell r="G3938"/>
          <cell r="H3938"/>
          <cell r="I3938"/>
          <cell r="M3938"/>
          <cell r="N3938"/>
          <cell r="O3938"/>
          <cell r="P3938"/>
          <cell r="Q3938"/>
          <cell r="R3938"/>
          <cell r="S3938"/>
          <cell r="T3938"/>
          <cell r="U3938"/>
          <cell r="V3938"/>
          <cell r="W3938"/>
          <cell r="X3938"/>
          <cell r="Y3938"/>
          <cell r="Z3938"/>
        </row>
        <row r="3939">
          <cell r="C3939">
            <v>5883</v>
          </cell>
          <cell r="D3939" t="str">
            <v>INPPOZ</v>
          </cell>
          <cell r="E3939">
            <v>2020</v>
          </cell>
          <cell r="F3939" t="str">
            <v>OB</v>
          </cell>
          <cell r="G3939" t="str">
            <v>Inst. y PEM RTU C.T. POZOS v1.0</v>
          </cell>
          <cell r="H3939" t="str">
            <v>OF5882</v>
          </cell>
          <cell r="I3939"/>
          <cell r="J3939">
            <v>6.5</v>
          </cell>
          <cell r="K3939">
            <v>0</v>
          </cell>
          <cell r="L3939">
            <v>6.5</v>
          </cell>
          <cell r="M3939">
            <v>0</v>
          </cell>
          <cell r="N3939" t="str">
            <v>-</v>
          </cell>
          <cell r="O3939" t="str">
            <v>-</v>
          </cell>
          <cell r="P3939" t="str">
            <v>-</v>
          </cell>
          <cell r="Q3939" t="str">
            <v>JMG</v>
          </cell>
          <cell r="R3939" t="str">
            <v>-</v>
          </cell>
          <cell r="S3939" t="str">
            <v>-</v>
          </cell>
          <cell r="T3939" t="str">
            <v>-</v>
          </cell>
          <cell r="U3939">
            <v>44124</v>
          </cell>
          <cell r="V3939">
            <v>44195</v>
          </cell>
          <cell r="W3939">
            <v>44195</v>
          </cell>
          <cell r="X3939">
            <v>70</v>
          </cell>
          <cell r="Y3939"/>
          <cell r="Z3939" t="str">
            <v/>
          </cell>
        </row>
        <row r="3940">
          <cell r="C3940">
            <v>5884</v>
          </cell>
          <cell r="D3940" t="str">
            <v>EAECEU</v>
          </cell>
          <cell r="E3940">
            <v>2020</v>
          </cell>
          <cell r="F3940" t="str">
            <v>OB</v>
          </cell>
          <cell r="G3940" t="str">
            <v>CC SCADA EAE CEUTA v2.0</v>
          </cell>
          <cell r="H3940" t="str">
            <v>IND</v>
          </cell>
          <cell r="I3940"/>
          <cell r="J3940">
            <v>80</v>
          </cell>
          <cell r="K3940">
            <v>0</v>
          </cell>
          <cell r="L3940">
            <v>80</v>
          </cell>
          <cell r="M3940">
            <v>0</v>
          </cell>
          <cell r="N3940" t="str">
            <v>-</v>
          </cell>
          <cell r="O3940" t="str">
            <v>-</v>
          </cell>
          <cell r="P3940" t="str">
            <v>-</v>
          </cell>
          <cell r="Q3940" t="str">
            <v>-</v>
          </cell>
          <cell r="R3940" t="str">
            <v>EDC</v>
          </cell>
          <cell r="S3940" t="str">
            <v>-</v>
          </cell>
          <cell r="T3940" t="str">
            <v>-</v>
          </cell>
          <cell r="U3940">
            <v>44119</v>
          </cell>
          <cell r="V3940">
            <v>44165</v>
          </cell>
          <cell r="W3940">
            <v>44165</v>
          </cell>
          <cell r="X3940">
            <v>45</v>
          </cell>
          <cell r="Y3940"/>
          <cell r="Z3940" t="str">
            <v/>
          </cell>
        </row>
        <row r="3941">
          <cell r="C3941">
            <v>5885</v>
          </cell>
          <cell r="D3941" t="str">
            <v>EAECEU</v>
          </cell>
          <cell r="E3941">
            <v>2020</v>
          </cell>
          <cell r="F3941" t="str">
            <v>TA</v>
          </cell>
          <cell r="G3941" t="str">
            <v>Proves-3 Compatibilitat IEC-104 ENDESA</v>
          </cell>
          <cell r="H3941" t="str">
            <v>IND</v>
          </cell>
          <cell r="I3941"/>
          <cell r="J3941">
            <v>25.5</v>
          </cell>
          <cell r="K3941">
            <v>18.5</v>
          </cell>
          <cell r="L3941">
            <v>7</v>
          </cell>
          <cell r="M3941">
            <v>0.72549019607843135</v>
          </cell>
          <cell r="N3941" t="str">
            <v>-</v>
          </cell>
          <cell r="O3941" t="str">
            <v>-</v>
          </cell>
          <cell r="P3941" t="str">
            <v>-</v>
          </cell>
          <cell r="Q3941" t="str">
            <v>-</v>
          </cell>
          <cell r="R3941" t="str">
            <v>EDC</v>
          </cell>
          <cell r="S3941" t="str">
            <v>-</v>
          </cell>
          <cell r="T3941" t="str">
            <v>-</v>
          </cell>
          <cell r="U3941">
            <v>44119</v>
          </cell>
          <cell r="V3941">
            <v>44165</v>
          </cell>
          <cell r="W3941">
            <v>44165</v>
          </cell>
          <cell r="X3941">
            <v>45</v>
          </cell>
          <cell r="Y3941">
            <v>44160</v>
          </cell>
          <cell r="Z3941">
            <v>-5</v>
          </cell>
        </row>
        <row r="3942">
          <cell r="C3942">
            <v>5886</v>
          </cell>
          <cell r="D3942" t="str">
            <v>EAECEU</v>
          </cell>
          <cell r="E3942">
            <v>2020</v>
          </cell>
          <cell r="F3942" t="str">
            <v>OB</v>
          </cell>
          <cell r="G3942" t="str">
            <v>Inst. y PEM RTU C.T. SAN AMARO v2.0</v>
          </cell>
          <cell r="H3942" t="str">
            <v>IND</v>
          </cell>
          <cell r="I3942"/>
          <cell r="J3942">
            <v>18</v>
          </cell>
          <cell r="K3942">
            <v>0</v>
          </cell>
          <cell r="L3942">
            <v>18</v>
          </cell>
          <cell r="M3942">
            <v>0</v>
          </cell>
          <cell r="N3942" t="str">
            <v>-</v>
          </cell>
          <cell r="O3942" t="str">
            <v>-</v>
          </cell>
          <cell r="P3942" t="str">
            <v>-</v>
          </cell>
          <cell r="Q3942" t="str">
            <v>-</v>
          </cell>
          <cell r="R3942" t="str">
            <v>EDC</v>
          </cell>
          <cell r="S3942" t="str">
            <v>-</v>
          </cell>
          <cell r="T3942" t="str">
            <v>-</v>
          </cell>
          <cell r="U3942">
            <v>44119</v>
          </cell>
          <cell r="V3942">
            <v>44165</v>
          </cell>
          <cell r="W3942">
            <v>44165</v>
          </cell>
          <cell r="X3942">
            <v>45</v>
          </cell>
          <cell r="Y3942"/>
          <cell r="Z3942" t="str">
            <v/>
          </cell>
        </row>
        <row r="3943">
          <cell r="C3943">
            <v>5887</v>
          </cell>
          <cell r="D3943" t="str">
            <v>EAECEU</v>
          </cell>
          <cell r="E3943">
            <v>2020</v>
          </cell>
          <cell r="F3943" t="str">
            <v>OB</v>
          </cell>
          <cell r="G3943" t="str">
            <v>Migracio RTU's a IEC-870-5-104 ENDESA</v>
          </cell>
          <cell r="H3943" t="str">
            <v>IND</v>
          </cell>
          <cell r="I3943"/>
          <cell r="J3943">
            <v>201</v>
          </cell>
          <cell r="K3943">
            <v>0</v>
          </cell>
          <cell r="L3943">
            <v>201</v>
          </cell>
          <cell r="M3943">
            <v>0</v>
          </cell>
          <cell r="N3943" t="str">
            <v>-</v>
          </cell>
          <cell r="O3943" t="str">
            <v>-</v>
          </cell>
          <cell r="P3943" t="str">
            <v>-</v>
          </cell>
          <cell r="Q3943" t="str">
            <v>-</v>
          </cell>
          <cell r="R3943" t="str">
            <v>EDC</v>
          </cell>
          <cell r="S3943" t="str">
            <v>-</v>
          </cell>
          <cell r="T3943" t="str">
            <v>-</v>
          </cell>
          <cell r="U3943">
            <v>44119</v>
          </cell>
          <cell r="V3943">
            <v>44165</v>
          </cell>
          <cell r="W3943">
            <v>44165</v>
          </cell>
          <cell r="X3943">
            <v>45</v>
          </cell>
          <cell r="Y3943"/>
          <cell r="Z3943" t="str">
            <v/>
          </cell>
        </row>
        <row r="3944">
          <cell r="C3944">
            <v>5888</v>
          </cell>
          <cell r="D3944" t="str">
            <v>EAECEU</v>
          </cell>
          <cell r="E3944">
            <v>2020</v>
          </cell>
          <cell r="F3944" t="str">
            <v>OB</v>
          </cell>
          <cell r="G3944" t="str">
            <v>Desenv. SW Generador BB.DD. RTU's CAP32 101-104 v2.0</v>
          </cell>
          <cell r="H3944" t="str">
            <v>IND</v>
          </cell>
          <cell r="I3944"/>
          <cell r="J3944">
            <v>45</v>
          </cell>
          <cell r="K3944">
            <v>0</v>
          </cell>
          <cell r="L3944">
            <v>45</v>
          </cell>
          <cell r="M3944">
            <v>0</v>
          </cell>
          <cell r="N3944" t="str">
            <v>-</v>
          </cell>
          <cell r="O3944" t="str">
            <v>-</v>
          </cell>
          <cell r="P3944" t="str">
            <v>-</v>
          </cell>
          <cell r="Q3944" t="str">
            <v>-</v>
          </cell>
          <cell r="R3944" t="str">
            <v>EDC</v>
          </cell>
          <cell r="S3944" t="str">
            <v>-</v>
          </cell>
          <cell r="T3944" t="str">
            <v>-</v>
          </cell>
          <cell r="U3944">
            <v>44119</v>
          </cell>
          <cell r="V3944">
            <v>44165</v>
          </cell>
          <cell r="W3944">
            <v>44165</v>
          </cell>
          <cell r="X3944">
            <v>45</v>
          </cell>
          <cell r="Y3944"/>
          <cell r="Z3944" t="str">
            <v/>
          </cell>
        </row>
        <row r="3945">
          <cell r="C3945">
            <v>5889</v>
          </cell>
          <cell r="D3945" t="str">
            <v>SITEL</v>
          </cell>
          <cell r="E3945">
            <v>2020</v>
          </cell>
          <cell r="F3945" t="str">
            <v>TA</v>
          </cell>
          <cell r="G3945" t="str">
            <v>Reciclar 3 x ACCOM-D (Convertir ACCOM-t a ACCOM-d)</v>
          </cell>
          <cell r="H3945" t="str">
            <v>IND</v>
          </cell>
          <cell r="I3945"/>
          <cell r="J3945">
            <v>4</v>
          </cell>
          <cell r="K3945">
            <v>3.75</v>
          </cell>
          <cell r="L3945">
            <v>0.25</v>
          </cell>
          <cell r="M3945">
            <v>0.9375</v>
          </cell>
          <cell r="N3945" t="str">
            <v>-</v>
          </cell>
          <cell r="O3945" t="str">
            <v>-</v>
          </cell>
          <cell r="P3945" t="str">
            <v>EMM</v>
          </cell>
          <cell r="Q3945" t="str">
            <v>-</v>
          </cell>
          <cell r="R3945" t="str">
            <v>-</v>
          </cell>
          <cell r="S3945" t="str">
            <v>-</v>
          </cell>
          <cell r="T3945" t="str">
            <v>-</v>
          </cell>
          <cell r="U3945">
            <v>44127</v>
          </cell>
          <cell r="V3945">
            <v>44130</v>
          </cell>
          <cell r="W3945">
            <v>44130</v>
          </cell>
          <cell r="X3945">
            <v>3</v>
          </cell>
          <cell r="Y3945">
            <v>44130</v>
          </cell>
          <cell r="Z3945">
            <v>0</v>
          </cell>
        </row>
        <row r="3946">
          <cell r="C3946">
            <v>5890</v>
          </cell>
          <cell r="D3946" t="str">
            <v>MOELCU</v>
          </cell>
          <cell r="E3946">
            <v>2020</v>
          </cell>
          <cell r="F3946" t="str">
            <v>TA</v>
          </cell>
          <cell r="G3946" t="str">
            <v>RTU GATE-WAY S.E. ESCUZAR v4.0</v>
          </cell>
          <cell r="H3946" t="str">
            <v>IND</v>
          </cell>
          <cell r="I3946"/>
          <cell r="J3946">
            <v>11</v>
          </cell>
          <cell r="K3946">
            <v>7.25</v>
          </cell>
          <cell r="L3946">
            <v>3.75</v>
          </cell>
          <cell r="M3946">
            <v>0.65909090909090906</v>
          </cell>
          <cell r="N3946" t="str">
            <v>-</v>
          </cell>
          <cell r="O3946" t="str">
            <v>-</v>
          </cell>
          <cell r="P3946" t="str">
            <v>-</v>
          </cell>
          <cell r="Q3946" t="str">
            <v>JMG</v>
          </cell>
          <cell r="R3946" t="str">
            <v>-</v>
          </cell>
          <cell r="S3946" t="str">
            <v>-</v>
          </cell>
          <cell r="T3946" t="str">
            <v>-</v>
          </cell>
          <cell r="U3946">
            <v>44048</v>
          </cell>
          <cell r="V3946">
            <v>44134</v>
          </cell>
          <cell r="W3946">
            <v>44169</v>
          </cell>
          <cell r="X3946">
            <v>85</v>
          </cell>
          <cell r="Y3946">
            <v>44169</v>
          </cell>
          <cell r="Z3946">
            <v>0</v>
          </cell>
        </row>
        <row r="3947">
          <cell r="C3947">
            <v>5891</v>
          </cell>
          <cell r="D3947" t="str">
            <v>ELEMOS</v>
          </cell>
          <cell r="E3947">
            <v>2020</v>
          </cell>
          <cell r="F3947" t="str">
            <v>TA</v>
          </cell>
          <cell r="G3947" t="str">
            <v>Inst. i PEM RTU IAT DERIV. FORNELOS v1.0</v>
          </cell>
          <cell r="H3947" t="str">
            <v>IND</v>
          </cell>
          <cell r="I3947"/>
          <cell r="J3947">
            <v>6</v>
          </cell>
          <cell r="K3947">
            <v>6.75</v>
          </cell>
          <cell r="L3947">
            <v>-0.75</v>
          </cell>
          <cell r="M3947">
            <v>1.125</v>
          </cell>
          <cell r="N3947" t="str">
            <v>-</v>
          </cell>
          <cell r="O3947" t="str">
            <v>-</v>
          </cell>
          <cell r="P3947" t="str">
            <v>-</v>
          </cell>
          <cell r="Q3947" t="str">
            <v>JMG</v>
          </cell>
          <cell r="R3947" t="str">
            <v>-</v>
          </cell>
          <cell r="S3947" t="str">
            <v>-</v>
          </cell>
          <cell r="T3947" t="str">
            <v>-</v>
          </cell>
          <cell r="U3947">
            <v>44127</v>
          </cell>
          <cell r="V3947">
            <v>44155</v>
          </cell>
          <cell r="W3947">
            <v>44167</v>
          </cell>
          <cell r="X3947">
            <v>27</v>
          </cell>
          <cell r="Y3947">
            <v>44167</v>
          </cell>
          <cell r="Z3947">
            <v>0</v>
          </cell>
        </row>
        <row r="3948">
          <cell r="C3948">
            <v>5892</v>
          </cell>
          <cell r="D3948" t="str">
            <v>INPPOZ</v>
          </cell>
          <cell r="E3948">
            <v>2020</v>
          </cell>
          <cell r="F3948" t="str">
            <v>TA</v>
          </cell>
          <cell r="G3948" t="str">
            <v>RTU C.T. PRUEBAS v1.0</v>
          </cell>
          <cell r="H3948" t="str">
            <v>PPAL</v>
          </cell>
          <cell r="I3948">
            <v>4</v>
          </cell>
          <cell r="J3948">
            <v>15.25</v>
          </cell>
          <cell r="K3948">
            <v>22.5</v>
          </cell>
          <cell r="L3948">
            <v>-7.25</v>
          </cell>
          <cell r="M3948">
            <v>1.4754098360655739</v>
          </cell>
          <cell r="N3948" t="str">
            <v>-</v>
          </cell>
          <cell r="O3948" t="str">
            <v>-</v>
          </cell>
          <cell r="P3948" t="str">
            <v>EMM</v>
          </cell>
          <cell r="Q3948" t="str">
            <v>-</v>
          </cell>
          <cell r="R3948" t="str">
            <v>-</v>
          </cell>
          <cell r="S3948" t="str">
            <v>-</v>
          </cell>
          <cell r="T3948" t="str">
            <v>-</v>
          </cell>
          <cell r="U3948">
            <v>44138</v>
          </cell>
          <cell r="V3948">
            <v>44165</v>
          </cell>
          <cell r="W3948">
            <v>44165</v>
          </cell>
          <cell r="X3948">
            <v>27</v>
          </cell>
          <cell r="Y3948">
            <v>44176</v>
          </cell>
          <cell r="Z3948">
            <v>11</v>
          </cell>
        </row>
        <row r="3949">
          <cell r="C3949">
            <v>5893</v>
          </cell>
          <cell r="D3949" t="str">
            <v>SITEL</v>
          </cell>
          <cell r="E3949">
            <v>2020</v>
          </cell>
          <cell r="F3949" t="str">
            <v>TA</v>
          </cell>
          <cell r="G3949" t="str">
            <v>1 x Manguera COM PC - CAP32(COM1)</v>
          </cell>
          <cell r="H3949" t="str">
            <v>OF5892</v>
          </cell>
          <cell r="I3949">
            <v>4</v>
          </cell>
          <cell r="J3949">
            <v>0.25</v>
          </cell>
          <cell r="K3949">
            <v>0.33</v>
          </cell>
          <cell r="L3949">
            <v>-8.0000000000000016E-2</v>
          </cell>
          <cell r="M3949">
            <v>1.32</v>
          </cell>
          <cell r="N3949" t="str">
            <v>-</v>
          </cell>
          <cell r="O3949" t="str">
            <v>-</v>
          </cell>
          <cell r="P3949" t="str">
            <v>EMM</v>
          </cell>
          <cell r="Q3949" t="str">
            <v>-</v>
          </cell>
          <cell r="R3949" t="str">
            <v>-</v>
          </cell>
          <cell r="S3949" t="str">
            <v>-</v>
          </cell>
          <cell r="T3949" t="str">
            <v>-</v>
          </cell>
          <cell r="U3949">
            <v>44138</v>
          </cell>
          <cell r="V3949">
            <v>44165</v>
          </cell>
          <cell r="W3949">
            <v>44165</v>
          </cell>
          <cell r="X3949">
            <v>27</v>
          </cell>
          <cell r="Y3949">
            <v>44145</v>
          </cell>
          <cell r="Z3949">
            <v>-20</v>
          </cell>
        </row>
        <row r="3950">
          <cell r="C3950">
            <v>5894</v>
          </cell>
          <cell r="D3950" t="str">
            <v>SITEL</v>
          </cell>
          <cell r="E3950">
            <v>2020</v>
          </cell>
          <cell r="F3950" t="str">
            <v>TA</v>
          </cell>
          <cell r="G3950" t="str">
            <v>1 x Manguera COM PC - CAP32(COM4)</v>
          </cell>
          <cell r="H3950" t="str">
            <v>OF5892</v>
          </cell>
          <cell r="I3950">
            <v>6</v>
          </cell>
          <cell r="J3950">
            <v>0.25</v>
          </cell>
          <cell r="K3950">
            <v>0.33</v>
          </cell>
          <cell r="L3950">
            <v>-8.0000000000000016E-2</v>
          </cell>
          <cell r="M3950">
            <v>1.32</v>
          </cell>
          <cell r="N3950" t="str">
            <v>-</v>
          </cell>
          <cell r="O3950" t="str">
            <v>-</v>
          </cell>
          <cell r="P3950" t="str">
            <v>EMM</v>
          </cell>
          <cell r="Q3950" t="str">
            <v>-</v>
          </cell>
          <cell r="R3950" t="str">
            <v>-</v>
          </cell>
          <cell r="S3950" t="str">
            <v>-</v>
          </cell>
          <cell r="T3950" t="str">
            <v>-</v>
          </cell>
          <cell r="U3950">
            <v>44138</v>
          </cell>
          <cell r="V3950">
            <v>44165</v>
          </cell>
          <cell r="W3950">
            <v>44165</v>
          </cell>
          <cell r="X3950">
            <v>27</v>
          </cell>
          <cell r="Y3950">
            <v>44145</v>
          </cell>
          <cell r="Z3950">
            <v>-20</v>
          </cell>
        </row>
        <row r="3951">
          <cell r="C3951">
            <v>5895</v>
          </cell>
          <cell r="D3951" t="str">
            <v>EYPESA</v>
          </cell>
          <cell r="E3951">
            <v>2020</v>
          </cell>
          <cell r="F3951" t="str">
            <v>OB</v>
          </cell>
          <cell r="G3951" t="str">
            <v>SUPORT TECNIC PROJECTE RESOLvD 4T-2020</v>
          </cell>
          <cell r="H3951" t="str">
            <v>IND</v>
          </cell>
          <cell r="I3951">
            <v>6</v>
          </cell>
          <cell r="J3951">
            <v>53</v>
          </cell>
          <cell r="K3951">
            <v>0</v>
          </cell>
          <cell r="L3951">
            <v>53</v>
          </cell>
          <cell r="M3951">
            <v>0</v>
          </cell>
          <cell r="N3951" t="str">
            <v>-</v>
          </cell>
          <cell r="O3951" t="str">
            <v>-</v>
          </cell>
          <cell r="P3951" t="str">
            <v>-</v>
          </cell>
          <cell r="Q3951" t="str">
            <v>-</v>
          </cell>
          <cell r="R3951" t="str">
            <v>MRM</v>
          </cell>
          <cell r="S3951" t="str">
            <v>-</v>
          </cell>
          <cell r="T3951" t="str">
            <v>-</v>
          </cell>
          <cell r="U3951">
            <v>44138</v>
          </cell>
          <cell r="V3951">
            <v>44165</v>
          </cell>
          <cell r="W3951">
            <v>44165</v>
          </cell>
          <cell r="X3951">
            <v>27</v>
          </cell>
          <cell r="Y3951"/>
          <cell r="Z3951" t="str">
            <v/>
          </cell>
        </row>
        <row r="3952">
          <cell r="C3952">
            <v>5896</v>
          </cell>
          <cell r="D3952" t="str">
            <v>ORMAMT</v>
          </cell>
          <cell r="E3952">
            <v>2020</v>
          </cell>
          <cell r="F3952" t="str">
            <v>OB</v>
          </cell>
          <cell r="G3952" t="str">
            <v>CC SCADA TEDIS.Net CREVILLENTE v3.1</v>
          </cell>
          <cell r="H3952" t="str">
            <v>IND</v>
          </cell>
          <cell r="I3952"/>
          <cell r="J3952">
            <v>9</v>
          </cell>
          <cell r="K3952">
            <v>0</v>
          </cell>
          <cell r="L3952">
            <v>9</v>
          </cell>
          <cell r="M3952">
            <v>0</v>
          </cell>
          <cell r="N3952" t="str">
            <v>-</v>
          </cell>
          <cell r="O3952" t="str">
            <v>-</v>
          </cell>
          <cell r="P3952" t="str">
            <v>-</v>
          </cell>
          <cell r="Q3952" t="str">
            <v>-</v>
          </cell>
          <cell r="R3952" t="str">
            <v>EDC</v>
          </cell>
          <cell r="S3952" t="str">
            <v>-</v>
          </cell>
          <cell r="T3952" t="str">
            <v>-</v>
          </cell>
          <cell r="U3952">
            <v>44137</v>
          </cell>
          <cell r="V3952">
            <v>44225</v>
          </cell>
          <cell r="W3952">
            <v>44225</v>
          </cell>
          <cell r="X3952">
            <v>87</v>
          </cell>
          <cell r="Y3952"/>
          <cell r="Z3952" t="str">
            <v/>
          </cell>
        </row>
        <row r="3953">
          <cell r="C3953">
            <v>5897</v>
          </cell>
          <cell r="D3953" t="str">
            <v>ORMAMT</v>
          </cell>
          <cell r="E3953">
            <v>2020</v>
          </cell>
          <cell r="F3953" t="str">
            <v>OB</v>
          </cell>
          <cell r="G3953" t="str">
            <v>CC SCADA TEDIS.Net CREVILLENTE v4,0</v>
          </cell>
          <cell r="H3953" t="str">
            <v>IND</v>
          </cell>
          <cell r="I3953"/>
          <cell r="J3953">
            <v>17</v>
          </cell>
          <cell r="K3953">
            <v>0</v>
          </cell>
          <cell r="L3953">
            <v>17</v>
          </cell>
          <cell r="M3953">
            <v>0</v>
          </cell>
          <cell r="N3953" t="str">
            <v>-</v>
          </cell>
          <cell r="O3953" t="str">
            <v>-</v>
          </cell>
          <cell r="P3953" t="str">
            <v>-</v>
          </cell>
          <cell r="Q3953" t="str">
            <v>-</v>
          </cell>
          <cell r="R3953" t="str">
            <v>EDC</v>
          </cell>
          <cell r="S3953" t="str">
            <v>-</v>
          </cell>
          <cell r="T3953" t="str">
            <v>-</v>
          </cell>
          <cell r="U3953">
            <v>44137</v>
          </cell>
          <cell r="V3953">
            <v>44225</v>
          </cell>
          <cell r="W3953">
            <v>44225</v>
          </cell>
          <cell r="X3953">
            <v>87</v>
          </cell>
          <cell r="Y3953"/>
          <cell r="Z3953" t="str">
            <v/>
          </cell>
        </row>
        <row r="3954">
          <cell r="C3954">
            <v>5898</v>
          </cell>
          <cell r="D3954" t="str">
            <v>EOSPIT</v>
          </cell>
          <cell r="E3954">
            <v>2020</v>
          </cell>
          <cell r="F3954" t="str">
            <v>TA</v>
          </cell>
          <cell r="G3954" t="str">
            <v>14 x Manguera COM CAP32/PRX - GSM</v>
          </cell>
          <cell r="H3954" t="str">
            <v>IND</v>
          </cell>
          <cell r="I3954"/>
          <cell r="J3954">
            <v>5</v>
          </cell>
          <cell r="K3954">
            <v>4.4000000000000004</v>
          </cell>
          <cell r="L3954">
            <v>0.59999999999999964</v>
          </cell>
          <cell r="M3954">
            <v>0.88000000000000012</v>
          </cell>
          <cell r="N3954" t="str">
            <v>-</v>
          </cell>
          <cell r="O3954" t="str">
            <v>-</v>
          </cell>
          <cell r="P3954" t="str">
            <v>EMM</v>
          </cell>
          <cell r="Q3954" t="str">
            <v>-</v>
          </cell>
          <cell r="R3954" t="str">
            <v>-</v>
          </cell>
          <cell r="S3954" t="str">
            <v>-</v>
          </cell>
          <cell r="T3954" t="str">
            <v>-</v>
          </cell>
          <cell r="U3954">
            <v>44140</v>
          </cell>
          <cell r="V3954">
            <v>44141</v>
          </cell>
          <cell r="W3954">
            <v>44141</v>
          </cell>
          <cell r="X3954">
            <v>1</v>
          </cell>
          <cell r="Y3954">
            <v>44141</v>
          </cell>
          <cell r="Z3954">
            <v>0</v>
          </cell>
        </row>
        <row r="3955">
          <cell r="C3955">
            <v>5899</v>
          </cell>
          <cell r="D3955" t="str">
            <v>SITEL</v>
          </cell>
          <cell r="E3955">
            <v>2020</v>
          </cell>
          <cell r="F3955" t="str">
            <v>TA</v>
          </cell>
          <cell r="G3955" t="str">
            <v>MAQUETA INTEGRACIO EkorRPA</v>
          </cell>
          <cell r="H3955" t="str">
            <v>OF5849</v>
          </cell>
          <cell r="I3955"/>
          <cell r="J3955">
            <v>12</v>
          </cell>
          <cell r="K3955">
            <v>19</v>
          </cell>
          <cell r="L3955">
            <v>-7</v>
          </cell>
          <cell r="M3955">
            <v>1.5833333333333333</v>
          </cell>
          <cell r="N3955" t="str">
            <v>-</v>
          </cell>
          <cell r="O3955" t="str">
            <v>-</v>
          </cell>
          <cell r="P3955" t="str">
            <v>EMM</v>
          </cell>
          <cell r="Q3955" t="str">
            <v>-</v>
          </cell>
          <cell r="R3955" t="str">
            <v>-</v>
          </cell>
          <cell r="S3955" t="str">
            <v>-</v>
          </cell>
          <cell r="T3955" t="str">
            <v>-</v>
          </cell>
          <cell r="U3955">
            <v>44109</v>
          </cell>
          <cell r="V3955">
            <v>44165</v>
          </cell>
          <cell r="W3955">
            <v>44165</v>
          </cell>
          <cell r="X3955">
            <v>55</v>
          </cell>
          <cell r="Y3955">
            <v>44148</v>
          </cell>
          <cell r="Z3955">
            <v>-17</v>
          </cell>
        </row>
        <row r="3956">
          <cell r="C3956">
            <v>5900</v>
          </cell>
          <cell r="D3956" t="str">
            <v>ELDICE</v>
          </cell>
          <cell r="E3956">
            <v>2020</v>
          </cell>
          <cell r="F3956" t="str">
            <v>TA</v>
          </cell>
          <cell r="G3956" t="str">
            <v>Reciclar CAP32-125 a CAP32-48 (CENTELLES)</v>
          </cell>
          <cell r="H3956" t="str">
            <v>IND</v>
          </cell>
          <cell r="I3956"/>
          <cell r="J3956">
            <v>2</v>
          </cell>
          <cell r="K3956">
            <v>1.58</v>
          </cell>
          <cell r="L3956">
            <v>0.41999999999999993</v>
          </cell>
          <cell r="M3956">
            <v>0.79</v>
          </cell>
          <cell r="N3956" t="str">
            <v>-</v>
          </cell>
          <cell r="O3956" t="str">
            <v>-</v>
          </cell>
          <cell r="P3956" t="str">
            <v>EMM</v>
          </cell>
          <cell r="Q3956" t="str">
            <v>-</v>
          </cell>
          <cell r="R3956" t="str">
            <v>-</v>
          </cell>
          <cell r="S3956" t="str">
            <v>-</v>
          </cell>
          <cell r="T3956" t="str">
            <v>-</v>
          </cell>
          <cell r="U3956">
            <v>44141</v>
          </cell>
          <cell r="V3956">
            <v>44144</v>
          </cell>
          <cell r="W3956">
            <v>44144</v>
          </cell>
          <cell r="X3956">
            <v>3</v>
          </cell>
          <cell r="Y3956">
            <v>44146</v>
          </cell>
          <cell r="Z3956">
            <v>2</v>
          </cell>
        </row>
        <row r="3957">
          <cell r="C3957">
            <v>5901</v>
          </cell>
          <cell r="D3957" t="str">
            <v>EAECEU</v>
          </cell>
          <cell r="E3957">
            <v>2020</v>
          </cell>
          <cell r="F3957" t="str">
            <v>OB</v>
          </cell>
          <cell r="G3957" t="str">
            <v>RTU CRC MUELLE DATO v2.2</v>
          </cell>
          <cell r="H3957" t="str">
            <v>IND</v>
          </cell>
          <cell r="I3957"/>
          <cell r="J3957">
            <v>11.5</v>
          </cell>
          <cell r="K3957">
            <v>0</v>
          </cell>
          <cell r="L3957">
            <v>11.5</v>
          </cell>
          <cell r="M3957">
            <v>0</v>
          </cell>
          <cell r="N3957" t="str">
            <v>-</v>
          </cell>
          <cell r="O3957" t="str">
            <v>-</v>
          </cell>
          <cell r="P3957" t="str">
            <v>-</v>
          </cell>
          <cell r="Q3957" t="str">
            <v>JMG</v>
          </cell>
          <cell r="R3957" t="str">
            <v>-</v>
          </cell>
          <cell r="S3957" t="str">
            <v>-</v>
          </cell>
          <cell r="T3957" t="str">
            <v>-</v>
          </cell>
          <cell r="U3957">
            <v>44140</v>
          </cell>
          <cell r="V3957">
            <v>44165</v>
          </cell>
          <cell r="W3957">
            <v>44165</v>
          </cell>
          <cell r="X3957">
            <v>25</v>
          </cell>
          <cell r="Y3957"/>
          <cell r="Z3957" t="str">
            <v/>
          </cell>
        </row>
        <row r="3958">
          <cell r="C3958">
            <v>5902</v>
          </cell>
          <cell r="D3958" t="str">
            <v>EAECEU</v>
          </cell>
          <cell r="E3958">
            <v>2020</v>
          </cell>
          <cell r="F3958" t="str">
            <v>OB</v>
          </cell>
          <cell r="G3958" t="str">
            <v>RTU CT PADRE FEIJOO v1.2</v>
          </cell>
          <cell r="H3958" t="str">
            <v>IND</v>
          </cell>
          <cell r="I3958"/>
          <cell r="J3958">
            <v>13.5</v>
          </cell>
          <cell r="K3958">
            <v>0</v>
          </cell>
          <cell r="L3958">
            <v>13.5</v>
          </cell>
          <cell r="M3958">
            <v>0</v>
          </cell>
          <cell r="N3958" t="str">
            <v>-</v>
          </cell>
          <cell r="O3958" t="str">
            <v>-</v>
          </cell>
          <cell r="P3958" t="str">
            <v>-</v>
          </cell>
          <cell r="Q3958" t="str">
            <v>JMG</v>
          </cell>
          <cell r="R3958" t="str">
            <v>-</v>
          </cell>
          <cell r="S3958" t="str">
            <v>-</v>
          </cell>
          <cell r="T3958" t="str">
            <v>-</v>
          </cell>
          <cell r="U3958">
            <v>44140</v>
          </cell>
          <cell r="V3958">
            <v>44165</v>
          </cell>
          <cell r="W3958">
            <v>44165</v>
          </cell>
          <cell r="X3958">
            <v>25</v>
          </cell>
          <cell r="Y3958"/>
          <cell r="Z3958" t="str">
            <v/>
          </cell>
        </row>
        <row r="3959">
          <cell r="C3959">
            <v>5903</v>
          </cell>
          <cell r="D3959" t="str">
            <v>EAECEU</v>
          </cell>
          <cell r="E3959">
            <v>2020</v>
          </cell>
          <cell r="F3959" t="str">
            <v>OB</v>
          </cell>
          <cell r="G3959" t="str">
            <v>RTU SE SECTOR CENTRAL v1.1</v>
          </cell>
          <cell r="H3959" t="str">
            <v>IND</v>
          </cell>
          <cell r="I3959"/>
          <cell r="J3959">
            <v>11.5</v>
          </cell>
          <cell r="K3959">
            <v>0</v>
          </cell>
          <cell r="L3959">
            <v>11.5</v>
          </cell>
          <cell r="M3959">
            <v>0</v>
          </cell>
          <cell r="N3959" t="str">
            <v>-</v>
          </cell>
          <cell r="O3959" t="str">
            <v>-</v>
          </cell>
          <cell r="P3959" t="str">
            <v>-</v>
          </cell>
          <cell r="Q3959" t="str">
            <v>JMG</v>
          </cell>
          <cell r="R3959" t="str">
            <v>-</v>
          </cell>
          <cell r="S3959" t="str">
            <v>-</v>
          </cell>
          <cell r="T3959" t="str">
            <v>-</v>
          </cell>
          <cell r="U3959">
            <v>44140</v>
          </cell>
          <cell r="V3959">
            <v>44165</v>
          </cell>
          <cell r="W3959">
            <v>44165</v>
          </cell>
          <cell r="X3959">
            <v>25</v>
          </cell>
          <cell r="Y3959"/>
          <cell r="Z3959" t="str">
            <v/>
          </cell>
        </row>
        <row r="3960">
          <cell r="C3960">
            <v>5904</v>
          </cell>
          <cell r="D3960" t="str">
            <v>REPSOL</v>
          </cell>
          <cell r="E3960">
            <v>2020</v>
          </cell>
          <cell r="F3960" t="str">
            <v>OB</v>
          </cell>
          <cell r="G3960" t="str">
            <v>MANTENIMENT CALSER REPSOL 01/11/2.020 - 31/10/2.021</v>
          </cell>
          <cell r="H3960" t="str">
            <v>IND</v>
          </cell>
          <cell r="I3960"/>
          <cell r="J3960">
            <v>20</v>
          </cell>
          <cell r="K3960">
            <v>0</v>
          </cell>
          <cell r="L3960">
            <v>20</v>
          </cell>
          <cell r="M3960">
            <v>0</v>
          </cell>
          <cell r="N3960" t="str">
            <v>-</v>
          </cell>
          <cell r="O3960" t="str">
            <v>-</v>
          </cell>
          <cell r="P3960" t="str">
            <v>-</v>
          </cell>
          <cell r="Q3960" t="str">
            <v>JMG</v>
          </cell>
          <cell r="R3960" t="str">
            <v>-</v>
          </cell>
          <cell r="S3960" t="str">
            <v>-</v>
          </cell>
          <cell r="T3960" t="str">
            <v>-</v>
          </cell>
          <cell r="U3960">
            <v>44136</v>
          </cell>
          <cell r="V3960">
            <v>44500</v>
          </cell>
          <cell r="W3960">
            <v>44500</v>
          </cell>
          <cell r="X3960">
            <v>360</v>
          </cell>
          <cell r="Y3960"/>
          <cell r="Z3960" t="str">
            <v/>
          </cell>
        </row>
        <row r="3961">
          <cell r="C3961">
            <v>5905</v>
          </cell>
          <cell r="D3961" t="str">
            <v>REPSOL</v>
          </cell>
          <cell r="E3961">
            <v>2020</v>
          </cell>
          <cell r="F3961" t="str">
            <v>OB</v>
          </cell>
          <cell r="G3961" t="str">
            <v>MANTENIMENT CALSER REPSOL 01/11/2.021 - 31/10/2.022</v>
          </cell>
          <cell r="H3961" t="str">
            <v>IND</v>
          </cell>
          <cell r="I3961"/>
          <cell r="J3961">
            <v>20</v>
          </cell>
          <cell r="K3961">
            <v>0</v>
          </cell>
          <cell r="L3961">
            <v>20</v>
          </cell>
          <cell r="M3961">
            <v>0</v>
          </cell>
          <cell r="N3961" t="str">
            <v>-</v>
          </cell>
          <cell r="O3961" t="str">
            <v>-</v>
          </cell>
          <cell r="P3961" t="str">
            <v>-</v>
          </cell>
          <cell r="Q3961" t="str">
            <v>JMG</v>
          </cell>
          <cell r="R3961" t="str">
            <v>-</v>
          </cell>
          <cell r="S3961" t="str">
            <v>-</v>
          </cell>
          <cell r="T3961" t="str">
            <v>-</v>
          </cell>
          <cell r="U3961">
            <v>44501</v>
          </cell>
          <cell r="V3961">
            <v>44865</v>
          </cell>
          <cell r="W3961">
            <v>44865</v>
          </cell>
          <cell r="X3961">
            <v>360</v>
          </cell>
          <cell r="Y3961"/>
          <cell r="Z3961" t="str">
            <v/>
          </cell>
        </row>
        <row r="3962">
          <cell r="C3962">
            <v>5906</v>
          </cell>
          <cell r="D3962" t="str">
            <v>ELALMI</v>
          </cell>
          <cell r="E3962">
            <v>2020</v>
          </cell>
          <cell r="F3962" t="str">
            <v>OB</v>
          </cell>
          <cell r="G3962" t="str">
            <v>CC SCADA TEDIS.Net ALTO MIÑO v1.0</v>
          </cell>
          <cell r="H3962" t="str">
            <v>IND</v>
          </cell>
          <cell r="I3962"/>
          <cell r="J3962">
            <v>80</v>
          </cell>
          <cell r="K3962">
            <v>0</v>
          </cell>
          <cell r="L3962">
            <v>80</v>
          </cell>
          <cell r="M3962">
            <v>0</v>
          </cell>
          <cell r="N3962" t="str">
            <v>-</v>
          </cell>
          <cell r="O3962" t="str">
            <v>-</v>
          </cell>
          <cell r="P3962" t="str">
            <v>-</v>
          </cell>
          <cell r="Q3962" t="str">
            <v>JMG</v>
          </cell>
          <cell r="R3962" t="str">
            <v>-</v>
          </cell>
          <cell r="S3962" t="str">
            <v>-</v>
          </cell>
          <cell r="T3962" t="str">
            <v>-</v>
          </cell>
          <cell r="U3962">
            <v>44140</v>
          </cell>
          <cell r="V3962">
            <v>44286</v>
          </cell>
          <cell r="W3962">
            <v>44286</v>
          </cell>
          <cell r="X3962">
            <v>146</v>
          </cell>
          <cell r="Y3962"/>
          <cell r="Z3962" t="str">
            <v/>
          </cell>
        </row>
        <row r="3963">
          <cell r="C3963">
            <v>5907</v>
          </cell>
          <cell r="D3963" t="str">
            <v>SITEL</v>
          </cell>
          <cell r="E3963">
            <v>2020</v>
          </cell>
          <cell r="F3963" t="str">
            <v>OB</v>
          </cell>
          <cell r="G3963" t="str">
            <v>12 x Modul RS485InterfaceCard v1.0</v>
          </cell>
          <cell r="H3963" t="str">
            <v>OF5772</v>
          </cell>
          <cell r="I3963"/>
          <cell r="J3963">
            <v>10</v>
          </cell>
          <cell r="K3963">
            <v>0</v>
          </cell>
          <cell r="L3963">
            <v>10</v>
          </cell>
          <cell r="M3963">
            <v>0</v>
          </cell>
          <cell r="N3963" t="str">
            <v>-</v>
          </cell>
          <cell r="O3963" t="str">
            <v>-</v>
          </cell>
          <cell r="P3963" t="str">
            <v>-</v>
          </cell>
          <cell r="Q3963" t="str">
            <v>-</v>
          </cell>
          <cell r="R3963" t="str">
            <v>AAPG</v>
          </cell>
          <cell r="S3963" t="str">
            <v>-</v>
          </cell>
          <cell r="T3963" t="str">
            <v>-</v>
          </cell>
          <cell r="U3963">
            <v>44144</v>
          </cell>
          <cell r="V3963">
            <v>44165</v>
          </cell>
          <cell r="W3963">
            <v>44165</v>
          </cell>
          <cell r="X3963">
            <v>21</v>
          </cell>
          <cell r="Y3963"/>
          <cell r="Z3963" t="str">
            <v/>
          </cell>
        </row>
        <row r="3964">
          <cell r="C3964">
            <v>5908</v>
          </cell>
          <cell r="D3964" t="str">
            <v>SITEL</v>
          </cell>
          <cell r="E3964">
            <v>2020</v>
          </cell>
          <cell r="F3964" t="str">
            <v>TA</v>
          </cell>
          <cell r="G3964" t="str">
            <v>12 X Modul AdapterBoard RS485 v1.0</v>
          </cell>
          <cell r="H3964" t="str">
            <v>OF5772</v>
          </cell>
          <cell r="I3964"/>
          <cell r="J3964">
            <v>4</v>
          </cell>
          <cell r="K3964">
            <v>11.25</v>
          </cell>
          <cell r="L3964">
            <v>-7.25</v>
          </cell>
          <cell r="M3964">
            <v>2.8125</v>
          </cell>
          <cell r="N3964" t="str">
            <v>-</v>
          </cell>
          <cell r="O3964" t="str">
            <v>-</v>
          </cell>
          <cell r="P3964" t="str">
            <v>-</v>
          </cell>
          <cell r="Q3964" t="str">
            <v>-</v>
          </cell>
          <cell r="R3964" t="str">
            <v>AAPG</v>
          </cell>
          <cell r="S3964" t="str">
            <v>-</v>
          </cell>
          <cell r="T3964" t="str">
            <v>-</v>
          </cell>
          <cell r="U3964">
            <v>44144</v>
          </cell>
          <cell r="V3964">
            <v>44165</v>
          </cell>
          <cell r="W3964">
            <v>44165</v>
          </cell>
          <cell r="X3964">
            <v>21</v>
          </cell>
          <cell r="Y3964">
            <v>44182</v>
          </cell>
          <cell r="Z3964">
            <v>17</v>
          </cell>
        </row>
        <row r="3965">
          <cell r="C3965">
            <v>5909</v>
          </cell>
          <cell r="D3965" t="str">
            <v>GASELE</v>
          </cell>
          <cell r="E3965">
            <v>2020</v>
          </cell>
          <cell r="F3965" t="str">
            <v>OB</v>
          </cell>
          <cell r="G3965" t="str">
            <v>CC SCADA TEDIS.Net GASELEC v1.10</v>
          </cell>
          <cell r="H3965" t="str">
            <v>IND</v>
          </cell>
          <cell r="I3965"/>
          <cell r="J3965">
            <v>10.5</v>
          </cell>
          <cell r="K3965">
            <v>0</v>
          </cell>
          <cell r="L3965">
            <v>10.5</v>
          </cell>
          <cell r="M3965">
            <v>0</v>
          </cell>
          <cell r="N3965" t="str">
            <v>-</v>
          </cell>
          <cell r="O3965" t="str">
            <v>-</v>
          </cell>
          <cell r="P3965" t="str">
            <v>-</v>
          </cell>
          <cell r="Q3965" t="str">
            <v>JMG</v>
          </cell>
          <cell r="R3965" t="str">
            <v>-</v>
          </cell>
          <cell r="S3965" t="str">
            <v>-</v>
          </cell>
          <cell r="T3965" t="str">
            <v>-</v>
          </cell>
          <cell r="U3965">
            <v>44149</v>
          </cell>
          <cell r="V3965">
            <v>44165</v>
          </cell>
          <cell r="W3965">
            <v>44165</v>
          </cell>
          <cell r="X3965">
            <v>16</v>
          </cell>
          <cell r="Y3965"/>
          <cell r="Z3965" t="str">
            <v/>
          </cell>
        </row>
        <row r="3966">
          <cell r="C3966">
            <v>5910</v>
          </cell>
          <cell r="D3966" t="str">
            <v>ORMAMT</v>
          </cell>
          <cell r="E3966">
            <v>2020</v>
          </cell>
          <cell r="F3966" t="str">
            <v>TA</v>
          </cell>
          <cell r="G3966" t="str">
            <v>CC SCADA TEDIS.Net CREVILLENTE v4.1</v>
          </cell>
          <cell r="H3966" t="str">
            <v>IND</v>
          </cell>
          <cell r="I3966"/>
          <cell r="J3966">
            <v>2</v>
          </cell>
          <cell r="K3966">
            <v>0.75</v>
          </cell>
          <cell r="L3966">
            <v>1.25</v>
          </cell>
          <cell r="M3966">
            <v>0.375</v>
          </cell>
          <cell r="N3966" t="str">
            <v>-</v>
          </cell>
          <cell r="O3966" t="str">
            <v>-</v>
          </cell>
          <cell r="P3966" t="str">
            <v>-</v>
          </cell>
          <cell r="Q3966" t="str">
            <v>JMG</v>
          </cell>
          <cell r="R3966" t="str">
            <v>-</v>
          </cell>
          <cell r="S3966" t="str">
            <v>-</v>
          </cell>
          <cell r="T3966" t="str">
            <v>-</v>
          </cell>
          <cell r="U3966">
            <v>44148</v>
          </cell>
          <cell r="V3966">
            <v>44155</v>
          </cell>
          <cell r="W3966">
            <v>44155</v>
          </cell>
          <cell r="X3966">
            <v>7</v>
          </cell>
          <cell r="Y3966">
            <v>44151</v>
          </cell>
          <cell r="Z3966">
            <v>-4</v>
          </cell>
        </row>
        <row r="3967">
          <cell r="C3967">
            <v>5911</v>
          </cell>
          <cell r="D3967" t="str">
            <v>SITEL</v>
          </cell>
          <cell r="E3967">
            <v>2020</v>
          </cell>
          <cell r="F3967" t="str">
            <v>OB</v>
          </cell>
          <cell r="G3967" t="str">
            <v>3 x Modul NOXON+ v2.0 (Protos)</v>
          </cell>
          <cell r="H3967" t="str">
            <v>OF5067</v>
          </cell>
          <cell r="I3967"/>
          <cell r="J3967">
            <v>2</v>
          </cell>
          <cell r="K3967">
            <v>0</v>
          </cell>
          <cell r="L3967">
            <v>2</v>
          </cell>
          <cell r="M3967">
            <v>0</v>
          </cell>
          <cell r="N3967" t="str">
            <v>-</v>
          </cell>
          <cell r="O3967" t="str">
            <v>-</v>
          </cell>
          <cell r="P3967" t="str">
            <v>AMX</v>
          </cell>
          <cell r="Q3967" t="str">
            <v>-</v>
          </cell>
          <cell r="R3967" t="str">
            <v>-</v>
          </cell>
          <cell r="S3967" t="str">
            <v>-</v>
          </cell>
          <cell r="T3967" t="str">
            <v>-</v>
          </cell>
          <cell r="U3967">
            <v>44151</v>
          </cell>
          <cell r="V3967">
            <v>44183</v>
          </cell>
          <cell r="W3967">
            <v>44183</v>
          </cell>
          <cell r="X3967">
            <v>32</v>
          </cell>
          <cell r="Y3967"/>
          <cell r="Z3967" t="str">
            <v/>
          </cell>
        </row>
        <row r="3968">
          <cell r="C3968"/>
          <cell r="D3968"/>
          <cell r="E3968"/>
          <cell r="F3968"/>
          <cell r="G3968"/>
          <cell r="H3968"/>
          <cell r="I3968"/>
          <cell r="J3968">
            <v>695.75</v>
          </cell>
          <cell r="K3968">
            <v>96.39</v>
          </cell>
          <cell r="L3968">
            <v>599.36</v>
          </cell>
          <cell r="M3968"/>
          <cell r="N3968"/>
          <cell r="O3968"/>
          <cell r="P3968"/>
          <cell r="Q3968"/>
          <cell r="R3968"/>
          <cell r="S3968"/>
          <cell r="T3968"/>
          <cell r="U3968"/>
          <cell r="V3968"/>
          <cell r="W3968"/>
          <cell r="X3968"/>
          <cell r="Y3968"/>
          <cell r="Z3968">
            <v>-36</v>
          </cell>
        </row>
        <row r="3969">
          <cell r="H3969"/>
          <cell r="M3969"/>
          <cell r="N3969"/>
          <cell r="O3969"/>
          <cell r="P3969"/>
          <cell r="Q3969"/>
          <cell r="R3969"/>
          <cell r="S3969"/>
          <cell r="T3969"/>
          <cell r="U3969"/>
          <cell r="V3969"/>
          <cell r="W3969"/>
          <cell r="X3969"/>
          <cell r="Y3969"/>
          <cell r="Z3969"/>
        </row>
        <row r="3970">
          <cell r="M3970"/>
          <cell r="N3970"/>
          <cell r="O3970"/>
          <cell r="P3970"/>
          <cell r="Q3970"/>
          <cell r="R3970"/>
          <cell r="S3970"/>
          <cell r="T3970"/>
          <cell r="U3970"/>
          <cell r="V3970"/>
          <cell r="W3970"/>
          <cell r="X3970"/>
          <cell r="Y3970"/>
          <cell r="Z3970"/>
        </row>
        <row r="3971">
          <cell r="D3971"/>
          <cell r="E3971"/>
          <cell r="F3971"/>
          <cell r="G3971"/>
          <cell r="H3971"/>
          <cell r="I3971"/>
          <cell r="J3971"/>
          <cell r="K3971"/>
          <cell r="M3971"/>
          <cell r="N3971" t="str">
            <v>APROVISIONAMENTS</v>
          </cell>
          <cell r="O3971" t="str">
            <v>ADMINISTRACIO</v>
          </cell>
          <cell r="P3971" t="str">
            <v>OPERACIONS</v>
          </cell>
          <cell r="Q3971" t="str">
            <v>IMPLEMENTACIO</v>
          </cell>
          <cell r="R3971" t="str">
            <v>DESENVOLUPAMENT</v>
          </cell>
          <cell r="S3971" t="str">
            <v>COMERCIAL</v>
          </cell>
          <cell r="T3971" t="str">
            <v>CONSUL.TELCOMUNIC.</v>
          </cell>
          <cell r="U3971"/>
          <cell r="V3971"/>
          <cell r="W3971"/>
          <cell r="X3971"/>
          <cell r="Y3971"/>
          <cell r="Z3971"/>
        </row>
        <row r="3972">
          <cell r="M3972"/>
          <cell r="N3972"/>
          <cell r="O3972"/>
          <cell r="P3972"/>
          <cell r="Q3972"/>
          <cell r="R3972"/>
          <cell r="S3972"/>
          <cell r="T3972"/>
          <cell r="U3972"/>
          <cell r="V3972"/>
          <cell r="W3972"/>
          <cell r="X3972"/>
          <cell r="Y3972"/>
          <cell r="Z3972"/>
        </row>
        <row r="3973">
          <cell r="M3973"/>
          <cell r="N3973"/>
          <cell r="O3973"/>
          <cell r="P3973"/>
          <cell r="Q3973"/>
          <cell r="R3973"/>
          <cell r="S3973"/>
          <cell r="T3973"/>
          <cell r="U3973"/>
          <cell r="V3973"/>
          <cell r="W3973"/>
          <cell r="X3973"/>
          <cell r="Y3973"/>
          <cell r="Z3973"/>
        </row>
        <row r="3974">
          <cell r="M3974"/>
          <cell r="N3974"/>
          <cell r="O3974"/>
          <cell r="P3974"/>
          <cell r="Q3974"/>
          <cell r="R3974"/>
          <cell r="S3974"/>
          <cell r="T3974"/>
          <cell r="U3974"/>
          <cell r="V3974"/>
          <cell r="W3974"/>
          <cell r="X3974"/>
          <cell r="Y3974"/>
          <cell r="Z3974"/>
        </row>
        <row r="3975">
          <cell r="M3975"/>
          <cell r="N3975"/>
          <cell r="O3975"/>
          <cell r="P3975"/>
          <cell r="Q3975"/>
          <cell r="R3975"/>
          <cell r="S3975"/>
          <cell r="T3975"/>
          <cell r="U3975"/>
          <cell r="V3975"/>
          <cell r="W3975"/>
          <cell r="X3975"/>
          <cell r="Y3975"/>
          <cell r="Z3975"/>
        </row>
        <row r="3976">
          <cell r="E3976" t="str">
            <v>Projectes (EXTERNS) en curs 2.019</v>
          </cell>
          <cell r="F3976"/>
          <cell r="G3976"/>
          <cell r="H3976"/>
          <cell r="I3976"/>
          <cell r="J3976"/>
          <cell r="K3976"/>
          <cell r="L3976"/>
          <cell r="M3976"/>
          <cell r="N3976"/>
          <cell r="O3976"/>
          <cell r="P3976"/>
          <cell r="Q3976"/>
          <cell r="R3976"/>
          <cell r="S3976"/>
          <cell r="T3976"/>
          <cell r="U3976"/>
          <cell r="V3976"/>
          <cell r="W3976"/>
          <cell r="X3976"/>
          <cell r="Y3976"/>
          <cell r="Z3976"/>
        </row>
        <row r="3977">
          <cell r="M3977"/>
          <cell r="N3977"/>
          <cell r="O3977"/>
          <cell r="P3977"/>
          <cell r="Q3977"/>
          <cell r="R3977"/>
          <cell r="S3977"/>
          <cell r="T3977"/>
          <cell r="U3977"/>
          <cell r="V3977"/>
          <cell r="W3977"/>
          <cell r="X3977"/>
          <cell r="Y3977"/>
          <cell r="Z3977"/>
        </row>
        <row r="3978">
          <cell r="M3978"/>
          <cell r="N3978"/>
          <cell r="O3978"/>
          <cell r="P3978"/>
          <cell r="Q3978"/>
          <cell r="R3978"/>
          <cell r="S3978"/>
          <cell r="T3978"/>
          <cell r="U3978"/>
          <cell r="V3978"/>
          <cell r="W3978"/>
          <cell r="X3978"/>
          <cell r="Y3978"/>
          <cell r="Z3978"/>
        </row>
        <row r="3979">
          <cell r="C3979" t="str">
            <v>OF</v>
          </cell>
          <cell r="D3979" t="str">
            <v>CLIENT</v>
          </cell>
          <cell r="E3979" t="str">
            <v>ANY</v>
          </cell>
          <cell r="F3979" t="str">
            <v>STATUS</v>
          </cell>
          <cell r="G3979" t="str">
            <v>PROJECTE</v>
          </cell>
          <cell r="H3979" t="str">
            <v>TIPUS OF o DEPENDENCIA</v>
          </cell>
          <cell r="I3979"/>
          <cell r="J3979" t="str">
            <v>PREV</v>
          </cell>
          <cell r="K3979" t="str">
            <v>TOTAL</v>
          </cell>
          <cell r="L3979" t="str">
            <v>DESV</v>
          </cell>
          <cell r="M3979" t="str">
            <v>AVANÇ</v>
          </cell>
          <cell r="N3979" t="str">
            <v>DPT. IMPLICATS</v>
          </cell>
          <cell r="O3979"/>
          <cell r="P3979"/>
          <cell r="Q3979"/>
          <cell r="R3979"/>
          <cell r="S3979"/>
          <cell r="T3979"/>
          <cell r="U3979" t="str">
            <v>DATA</v>
          </cell>
          <cell r="V3979" t="str">
            <v>DATA</v>
          </cell>
          <cell r="W3979" t="str">
            <v>DATA</v>
          </cell>
          <cell r="X3979" t="str">
            <v>DURADA</v>
          </cell>
          <cell r="Y3979" t="str">
            <v>DATA</v>
          </cell>
          <cell r="Z3979" t="str">
            <v>DESVIAC.</v>
          </cell>
        </row>
        <row r="3980">
          <cell r="C3980"/>
          <cell r="D3980"/>
          <cell r="E3980"/>
          <cell r="F3980"/>
          <cell r="G3980"/>
          <cell r="H3980"/>
          <cell r="I3980"/>
          <cell r="J3980"/>
          <cell r="K3980" t="str">
            <v>REAL</v>
          </cell>
          <cell r="L3980"/>
          <cell r="M3980"/>
          <cell r="N3980"/>
          <cell r="O3980"/>
          <cell r="P3980"/>
          <cell r="Q3980"/>
          <cell r="R3980"/>
          <cell r="S3980"/>
          <cell r="T3980"/>
          <cell r="U3980" t="str">
            <v>INICI</v>
          </cell>
          <cell r="V3980" t="str">
            <v>ENTREGA</v>
          </cell>
          <cell r="W3980" t="str">
            <v>REVISADA</v>
          </cell>
          <cell r="X3980"/>
          <cell r="Y3980" t="str">
            <v>ACCEP.</v>
          </cell>
          <cell r="Z3980"/>
        </row>
        <row r="3981">
          <cell r="C3981"/>
          <cell r="D3981"/>
          <cell r="E3981"/>
          <cell r="F3981"/>
          <cell r="G3981"/>
          <cell r="H3981"/>
          <cell r="I3981"/>
          <cell r="M3981"/>
          <cell r="N3981"/>
          <cell r="O3981"/>
          <cell r="P3981"/>
          <cell r="Q3981"/>
          <cell r="R3981"/>
          <cell r="S3981"/>
          <cell r="T3981"/>
          <cell r="U3981"/>
          <cell r="V3981"/>
          <cell r="W3981"/>
          <cell r="X3981"/>
          <cell r="Y3981"/>
          <cell r="Z3981"/>
        </row>
        <row r="3982">
          <cell r="C3982">
            <v>5912</v>
          </cell>
          <cell r="D3982" t="str">
            <v>ELEARD</v>
          </cell>
          <cell r="E3982">
            <v>2020</v>
          </cell>
          <cell r="F3982" t="str">
            <v>OB</v>
          </cell>
          <cell r="G3982" t="str">
            <v>CC SCADA TEDIS.Net ARDALES v2.2</v>
          </cell>
          <cell r="H3982" t="str">
            <v>IND</v>
          </cell>
          <cell r="I3982"/>
          <cell r="J3982">
            <v>15</v>
          </cell>
          <cell r="K3982">
            <v>0</v>
          </cell>
          <cell r="L3982">
            <v>15</v>
          </cell>
          <cell r="M3982">
            <v>0</v>
          </cell>
          <cell r="N3982" t="str">
            <v>-</v>
          </cell>
          <cell r="O3982" t="str">
            <v>-</v>
          </cell>
          <cell r="P3982" t="str">
            <v>-</v>
          </cell>
          <cell r="Q3982" t="str">
            <v>JMG</v>
          </cell>
          <cell r="R3982" t="str">
            <v>-</v>
          </cell>
          <cell r="S3982" t="str">
            <v>-</v>
          </cell>
          <cell r="T3982" t="str">
            <v>-</v>
          </cell>
          <cell r="U3982">
            <v>44148</v>
          </cell>
          <cell r="V3982">
            <v>44560</v>
          </cell>
          <cell r="W3982">
            <v>44560</v>
          </cell>
          <cell r="X3982">
            <v>407</v>
          </cell>
          <cell r="Y3982"/>
          <cell r="Z3982" t="str">
            <v/>
          </cell>
        </row>
        <row r="3983">
          <cell r="C3983">
            <v>5913</v>
          </cell>
          <cell r="D3983" t="str">
            <v>SITEL</v>
          </cell>
          <cell r="E3983">
            <v>2020</v>
          </cell>
          <cell r="F3983" t="str">
            <v>OB</v>
          </cell>
          <cell r="G3983" t="str">
            <v>20 x ACCOM-D RS-485 v2.0</v>
          </cell>
          <cell r="H3983" t="str">
            <v>OF5772</v>
          </cell>
          <cell r="I3983"/>
          <cell r="J3983">
            <v>11</v>
          </cell>
          <cell r="K3983">
            <v>0</v>
          </cell>
          <cell r="L3983">
            <v>11</v>
          </cell>
          <cell r="M3983">
            <v>0</v>
          </cell>
          <cell r="N3983" t="str">
            <v>-</v>
          </cell>
          <cell r="O3983" t="str">
            <v>-</v>
          </cell>
          <cell r="P3983" t="str">
            <v>EMM</v>
          </cell>
          <cell r="Q3983" t="str">
            <v>-</v>
          </cell>
          <cell r="R3983" t="str">
            <v>-</v>
          </cell>
          <cell r="S3983" t="str">
            <v>-</v>
          </cell>
          <cell r="T3983" t="str">
            <v>-</v>
          </cell>
          <cell r="U3983">
            <v>44144</v>
          </cell>
          <cell r="V3983">
            <v>44165</v>
          </cell>
          <cell r="W3983">
            <v>44165</v>
          </cell>
          <cell r="X3983">
            <v>21</v>
          </cell>
          <cell r="Y3983"/>
          <cell r="Z3983" t="str">
            <v/>
          </cell>
        </row>
        <row r="3984">
          <cell r="C3984">
            <v>5914</v>
          </cell>
          <cell r="D3984" t="str">
            <v>MOELCU</v>
          </cell>
          <cell r="E3984">
            <v>2020</v>
          </cell>
          <cell r="F3984" t="str">
            <v>OB</v>
          </cell>
          <cell r="G3984" t="str">
            <v>RTU C.S. ARENAS FORNES v1.2</v>
          </cell>
          <cell r="H3984" t="str">
            <v>IND</v>
          </cell>
          <cell r="I3984"/>
          <cell r="J3984">
            <v>5.5</v>
          </cell>
          <cell r="K3984">
            <v>0</v>
          </cell>
          <cell r="L3984">
            <v>5.5</v>
          </cell>
          <cell r="M3984">
            <v>0</v>
          </cell>
          <cell r="N3984" t="str">
            <v>-</v>
          </cell>
          <cell r="O3984" t="str">
            <v>-</v>
          </cell>
          <cell r="P3984" t="str">
            <v>-</v>
          </cell>
          <cell r="Q3984" t="str">
            <v>JMG</v>
          </cell>
          <cell r="R3984" t="str">
            <v>-</v>
          </cell>
          <cell r="S3984" t="str">
            <v>-</v>
          </cell>
          <cell r="T3984" t="str">
            <v>-</v>
          </cell>
          <cell r="U3984">
            <v>44147</v>
          </cell>
          <cell r="V3984">
            <v>44195</v>
          </cell>
          <cell r="W3984">
            <v>44195</v>
          </cell>
          <cell r="X3984">
            <v>48</v>
          </cell>
          <cell r="Y3984"/>
          <cell r="Z3984" t="str">
            <v/>
          </cell>
        </row>
        <row r="3985">
          <cell r="C3985">
            <v>5915</v>
          </cell>
          <cell r="D3985" t="str">
            <v>MOELCU</v>
          </cell>
          <cell r="E3985">
            <v>2020</v>
          </cell>
          <cell r="F3985" t="str">
            <v>OB</v>
          </cell>
          <cell r="G3985" t="str">
            <v>RTU C.T. PUEBLO DE ARENAS v2.2</v>
          </cell>
          <cell r="H3985" t="str">
            <v>IND</v>
          </cell>
          <cell r="I3985"/>
          <cell r="J3985">
            <v>3.5</v>
          </cell>
          <cell r="K3985">
            <v>0</v>
          </cell>
          <cell r="L3985">
            <v>3.5</v>
          </cell>
          <cell r="M3985">
            <v>0</v>
          </cell>
          <cell r="N3985" t="str">
            <v>-</v>
          </cell>
          <cell r="O3985" t="str">
            <v>-</v>
          </cell>
          <cell r="P3985" t="str">
            <v>-</v>
          </cell>
          <cell r="Q3985" t="str">
            <v>JMG</v>
          </cell>
          <cell r="R3985" t="str">
            <v>-</v>
          </cell>
          <cell r="S3985" t="str">
            <v>-</v>
          </cell>
          <cell r="T3985" t="str">
            <v>-</v>
          </cell>
          <cell r="U3985">
            <v>44147</v>
          </cell>
          <cell r="V3985">
            <v>44195</v>
          </cell>
          <cell r="W3985">
            <v>44195</v>
          </cell>
          <cell r="X3985">
            <v>48</v>
          </cell>
          <cell r="Y3985"/>
          <cell r="Z3985" t="str">
            <v/>
          </cell>
        </row>
        <row r="3986">
          <cell r="C3986">
            <v>5916</v>
          </cell>
          <cell r="D3986" t="str">
            <v>MOELCU</v>
          </cell>
          <cell r="E3986">
            <v>2020</v>
          </cell>
          <cell r="F3986" t="str">
            <v>OB</v>
          </cell>
          <cell r="G3986" t="str">
            <v>CC SCADA TEDIS.Net BERMEJALES v4.3 (Alta RTU C.S. BATASEL)</v>
          </cell>
          <cell r="H3986" t="str">
            <v>IND</v>
          </cell>
          <cell r="I3986"/>
          <cell r="J3986">
            <v>7.5</v>
          </cell>
          <cell r="K3986">
            <v>0</v>
          </cell>
          <cell r="L3986">
            <v>7.5</v>
          </cell>
          <cell r="M3986">
            <v>0</v>
          </cell>
          <cell r="N3986" t="str">
            <v>-</v>
          </cell>
          <cell r="O3986" t="str">
            <v>-</v>
          </cell>
          <cell r="P3986" t="str">
            <v>-</v>
          </cell>
          <cell r="Q3986" t="str">
            <v>JMG</v>
          </cell>
          <cell r="R3986" t="str">
            <v>-</v>
          </cell>
          <cell r="S3986" t="str">
            <v>-</v>
          </cell>
          <cell r="T3986" t="str">
            <v>-</v>
          </cell>
          <cell r="U3986">
            <v>44147</v>
          </cell>
          <cell r="V3986">
            <v>44195</v>
          </cell>
          <cell r="W3986">
            <v>44195</v>
          </cell>
          <cell r="X3986">
            <v>48</v>
          </cell>
          <cell r="Y3986"/>
          <cell r="Z3986" t="str">
            <v/>
          </cell>
        </row>
        <row r="3987">
          <cell r="C3987">
            <v>5917</v>
          </cell>
          <cell r="D3987" t="str">
            <v>MOELCU</v>
          </cell>
          <cell r="E3987">
            <v>2020</v>
          </cell>
          <cell r="F3987" t="str">
            <v>OB</v>
          </cell>
          <cell r="G3987" t="str">
            <v>CC SCADA TEDIS.Net BERMEJALES v4.4 (Alta RTU C.S. INVERPRODE)</v>
          </cell>
          <cell r="H3987" t="str">
            <v>IND</v>
          </cell>
          <cell r="I3987"/>
          <cell r="J3987">
            <v>7.5</v>
          </cell>
          <cell r="K3987">
            <v>0</v>
          </cell>
          <cell r="L3987">
            <v>7.5</v>
          </cell>
          <cell r="M3987">
            <v>0</v>
          </cell>
          <cell r="N3987" t="str">
            <v>-</v>
          </cell>
          <cell r="O3987" t="str">
            <v>-</v>
          </cell>
          <cell r="P3987" t="str">
            <v>-</v>
          </cell>
          <cell r="Q3987" t="str">
            <v>JMG</v>
          </cell>
          <cell r="R3987" t="str">
            <v>-</v>
          </cell>
          <cell r="S3987" t="str">
            <v>-</v>
          </cell>
          <cell r="T3987" t="str">
            <v>-</v>
          </cell>
          <cell r="U3987">
            <v>44147</v>
          </cell>
          <cell r="V3987">
            <v>44195</v>
          </cell>
          <cell r="W3987">
            <v>44195</v>
          </cell>
          <cell r="X3987">
            <v>48</v>
          </cell>
          <cell r="Y3987"/>
          <cell r="Z3987" t="str">
            <v/>
          </cell>
        </row>
        <row r="3988">
          <cell r="C3988">
            <v>5918</v>
          </cell>
          <cell r="D3988" t="str">
            <v>MOELCU</v>
          </cell>
          <cell r="E3988">
            <v>2020</v>
          </cell>
          <cell r="F3988" t="str">
            <v>OB</v>
          </cell>
          <cell r="G3988" t="str">
            <v>CC SCADA TEDIS.Net BERMEJALES v4.5 (Alta RTU C.S. MONTELACHAR)</v>
          </cell>
          <cell r="H3988" t="str">
            <v>IND</v>
          </cell>
          <cell r="I3988"/>
          <cell r="J3988">
            <v>9.5</v>
          </cell>
          <cell r="K3988">
            <v>0</v>
          </cell>
          <cell r="L3988">
            <v>9.5</v>
          </cell>
          <cell r="M3988">
            <v>0</v>
          </cell>
          <cell r="N3988" t="str">
            <v>-</v>
          </cell>
          <cell r="O3988" t="str">
            <v>-</v>
          </cell>
          <cell r="P3988" t="str">
            <v>-</v>
          </cell>
          <cell r="Q3988" t="str">
            <v>JMG</v>
          </cell>
          <cell r="R3988" t="str">
            <v>-</v>
          </cell>
          <cell r="S3988" t="str">
            <v>-</v>
          </cell>
          <cell r="T3988" t="str">
            <v>-</v>
          </cell>
          <cell r="U3988">
            <v>44147</v>
          </cell>
          <cell r="V3988">
            <v>44195</v>
          </cell>
          <cell r="W3988">
            <v>44195</v>
          </cell>
          <cell r="X3988">
            <v>48</v>
          </cell>
          <cell r="Y3988"/>
          <cell r="Z3988" t="str">
            <v/>
          </cell>
        </row>
        <row r="3989">
          <cell r="C3989">
            <v>5919</v>
          </cell>
          <cell r="D3989" t="str">
            <v>MOELCU</v>
          </cell>
          <cell r="E3989">
            <v>2020</v>
          </cell>
          <cell r="F3989" t="str">
            <v>OB</v>
          </cell>
          <cell r="G3989" t="str">
            <v>CC SCADA TEDIS.Net BERMEJALES v4.6 (Alta RTU C.S. PLASTICOS ALBER)</v>
          </cell>
          <cell r="H3989" t="str">
            <v>IND</v>
          </cell>
          <cell r="I3989"/>
          <cell r="J3989">
            <v>7.5</v>
          </cell>
          <cell r="K3989">
            <v>0</v>
          </cell>
          <cell r="L3989">
            <v>7.5</v>
          </cell>
          <cell r="M3989">
            <v>0</v>
          </cell>
          <cell r="N3989" t="str">
            <v>-</v>
          </cell>
          <cell r="O3989" t="str">
            <v>-</v>
          </cell>
          <cell r="P3989" t="str">
            <v>-</v>
          </cell>
          <cell r="Q3989" t="str">
            <v>JMG</v>
          </cell>
          <cell r="R3989" t="str">
            <v>-</v>
          </cell>
          <cell r="S3989" t="str">
            <v>-</v>
          </cell>
          <cell r="T3989" t="str">
            <v>-</v>
          </cell>
          <cell r="U3989">
            <v>44147</v>
          </cell>
          <cell r="V3989">
            <v>44195</v>
          </cell>
          <cell r="W3989">
            <v>44195</v>
          </cell>
          <cell r="X3989">
            <v>48</v>
          </cell>
          <cell r="Y3989"/>
          <cell r="Z3989" t="str">
            <v/>
          </cell>
        </row>
        <row r="3990">
          <cell r="C3990">
            <v>5920</v>
          </cell>
          <cell r="D3990" t="str">
            <v>MOELCU</v>
          </cell>
          <cell r="E3990">
            <v>2020</v>
          </cell>
          <cell r="F3990" t="str">
            <v>OB</v>
          </cell>
          <cell r="G3990" t="str">
            <v>CC SCADA TEDIS.Net BERMEJALES v4.7 (Alta RTU C.S. PLASTICOS HITA)</v>
          </cell>
          <cell r="H3990" t="str">
            <v>IND</v>
          </cell>
          <cell r="I3990"/>
          <cell r="J3990">
            <v>7.5</v>
          </cell>
          <cell r="K3990">
            <v>0</v>
          </cell>
          <cell r="L3990">
            <v>7.5</v>
          </cell>
          <cell r="M3990">
            <v>0</v>
          </cell>
          <cell r="N3990" t="str">
            <v>-</v>
          </cell>
          <cell r="O3990" t="str">
            <v>-</v>
          </cell>
          <cell r="P3990" t="str">
            <v>-</v>
          </cell>
          <cell r="Q3990" t="str">
            <v>JMG</v>
          </cell>
          <cell r="R3990" t="str">
            <v>-</v>
          </cell>
          <cell r="S3990" t="str">
            <v>-</v>
          </cell>
          <cell r="T3990" t="str">
            <v>-</v>
          </cell>
          <cell r="U3990">
            <v>44147</v>
          </cell>
          <cell r="V3990">
            <v>44195</v>
          </cell>
          <cell r="W3990">
            <v>44195</v>
          </cell>
          <cell r="X3990">
            <v>48</v>
          </cell>
          <cell r="Y3990"/>
          <cell r="Z3990" t="str">
            <v/>
          </cell>
        </row>
        <row r="3991">
          <cell r="C3991">
            <v>5921</v>
          </cell>
          <cell r="D3991" t="str">
            <v>MOELCU</v>
          </cell>
          <cell r="E3991">
            <v>2020</v>
          </cell>
          <cell r="F3991" t="str">
            <v>OB</v>
          </cell>
          <cell r="G3991" t="str">
            <v>CC SCADA TEDIS.Net BERMEJALES v4.8 (Alta RTU C.S. TESLA)</v>
          </cell>
          <cell r="H3991" t="str">
            <v>IND</v>
          </cell>
          <cell r="I3991"/>
          <cell r="J3991">
            <v>7.5</v>
          </cell>
          <cell r="K3991">
            <v>0</v>
          </cell>
          <cell r="L3991">
            <v>7.5</v>
          </cell>
          <cell r="M3991">
            <v>0</v>
          </cell>
          <cell r="N3991" t="str">
            <v>-</v>
          </cell>
          <cell r="O3991" t="str">
            <v>-</v>
          </cell>
          <cell r="P3991" t="str">
            <v>-</v>
          </cell>
          <cell r="Q3991" t="str">
            <v>JMG</v>
          </cell>
          <cell r="R3991" t="str">
            <v>-</v>
          </cell>
          <cell r="S3991" t="str">
            <v>-</v>
          </cell>
          <cell r="T3991" t="str">
            <v>-</v>
          </cell>
          <cell r="U3991">
            <v>44147</v>
          </cell>
          <cell r="V3991">
            <v>44195</v>
          </cell>
          <cell r="W3991">
            <v>44195</v>
          </cell>
          <cell r="X3991">
            <v>48</v>
          </cell>
          <cell r="Y3991"/>
          <cell r="Z3991" t="str">
            <v/>
          </cell>
        </row>
        <row r="3992">
          <cell r="C3992">
            <v>5922</v>
          </cell>
          <cell r="D3992" t="str">
            <v>MOELCU</v>
          </cell>
          <cell r="E3992">
            <v>2020</v>
          </cell>
          <cell r="F3992" t="str">
            <v>OB</v>
          </cell>
          <cell r="G3992" t="str">
            <v>CC SCADA TEDIS.Net BERMEJALES v4.9 (Alta RTU  C.T. CASAS NUEVAS)</v>
          </cell>
          <cell r="H3992" t="str">
            <v>IND</v>
          </cell>
          <cell r="I3992"/>
          <cell r="J3992">
            <v>5.5</v>
          </cell>
          <cell r="K3992">
            <v>0</v>
          </cell>
          <cell r="L3992">
            <v>5.5</v>
          </cell>
          <cell r="M3992">
            <v>0</v>
          </cell>
          <cell r="N3992" t="str">
            <v>-</v>
          </cell>
          <cell r="O3992" t="str">
            <v>-</v>
          </cell>
          <cell r="P3992" t="str">
            <v>-</v>
          </cell>
          <cell r="Q3992" t="str">
            <v>JMG</v>
          </cell>
          <cell r="R3992" t="str">
            <v>-</v>
          </cell>
          <cell r="S3992" t="str">
            <v>-</v>
          </cell>
          <cell r="T3992" t="str">
            <v>-</v>
          </cell>
          <cell r="U3992">
            <v>44147</v>
          </cell>
          <cell r="V3992">
            <v>44195</v>
          </cell>
          <cell r="W3992">
            <v>44195</v>
          </cell>
          <cell r="X3992">
            <v>48</v>
          </cell>
          <cell r="Y3992"/>
          <cell r="Z3992" t="str">
            <v/>
          </cell>
        </row>
        <row r="3993">
          <cell r="C3993">
            <v>5923</v>
          </cell>
          <cell r="D3993" t="str">
            <v>MOELCU</v>
          </cell>
          <cell r="E3993">
            <v>2020</v>
          </cell>
          <cell r="F3993" t="str">
            <v>OB</v>
          </cell>
          <cell r="G3993" t="str">
            <v>CC SCADA TEDIS.Net BERMEJALES v4.10 (Alta RTU C.T. GUARDIA CIVIL)</v>
          </cell>
          <cell r="H3993" t="str">
            <v>IND</v>
          </cell>
          <cell r="I3993"/>
          <cell r="J3993">
            <v>5.5</v>
          </cell>
          <cell r="K3993">
            <v>0</v>
          </cell>
          <cell r="L3993">
            <v>5.5</v>
          </cell>
          <cell r="M3993">
            <v>0</v>
          </cell>
          <cell r="N3993" t="str">
            <v>-</v>
          </cell>
          <cell r="O3993" t="str">
            <v>-</v>
          </cell>
          <cell r="P3993" t="str">
            <v>-</v>
          </cell>
          <cell r="Q3993" t="str">
            <v>JMG</v>
          </cell>
          <cell r="R3993" t="str">
            <v>-</v>
          </cell>
          <cell r="S3993" t="str">
            <v>-</v>
          </cell>
          <cell r="T3993" t="str">
            <v>-</v>
          </cell>
          <cell r="U3993">
            <v>44147</v>
          </cell>
          <cell r="V3993">
            <v>44195</v>
          </cell>
          <cell r="W3993">
            <v>44195</v>
          </cell>
          <cell r="X3993">
            <v>48</v>
          </cell>
          <cell r="Y3993"/>
          <cell r="Z3993" t="str">
            <v/>
          </cell>
        </row>
        <row r="3994">
          <cell r="C3994">
            <v>5924</v>
          </cell>
          <cell r="D3994" t="str">
            <v>MOELCU</v>
          </cell>
          <cell r="E3994">
            <v>2020</v>
          </cell>
          <cell r="F3994" t="str">
            <v>OB</v>
          </cell>
          <cell r="G3994" t="str">
            <v>CC SCADA TEDIS.Net BERMEJALES v4.11 (Alta RTU C.T. PARQUE)</v>
          </cell>
          <cell r="H3994" t="str">
            <v>IND</v>
          </cell>
          <cell r="I3994"/>
          <cell r="J3994">
            <v>5.5</v>
          </cell>
          <cell r="K3994">
            <v>0</v>
          </cell>
          <cell r="L3994">
            <v>5.5</v>
          </cell>
          <cell r="M3994">
            <v>0</v>
          </cell>
          <cell r="N3994" t="str">
            <v>-</v>
          </cell>
          <cell r="O3994" t="str">
            <v>-</v>
          </cell>
          <cell r="P3994" t="str">
            <v>-</v>
          </cell>
          <cell r="Q3994" t="str">
            <v>JMG</v>
          </cell>
          <cell r="R3994" t="str">
            <v>-</v>
          </cell>
          <cell r="S3994" t="str">
            <v>-</v>
          </cell>
          <cell r="T3994" t="str">
            <v>-</v>
          </cell>
          <cell r="U3994">
            <v>44147</v>
          </cell>
          <cell r="V3994">
            <v>44195</v>
          </cell>
          <cell r="W3994">
            <v>44195</v>
          </cell>
          <cell r="X3994">
            <v>48</v>
          </cell>
          <cell r="Y3994"/>
          <cell r="Z3994" t="str">
            <v/>
          </cell>
        </row>
        <row r="3995">
          <cell r="C3995">
            <v>5925</v>
          </cell>
          <cell r="D3995" t="str">
            <v>MOELCU</v>
          </cell>
          <cell r="E3995">
            <v>2020</v>
          </cell>
          <cell r="F3995" t="str">
            <v>OB</v>
          </cell>
          <cell r="G3995" t="str">
            <v>CC SCADA TEDIS.Net BERMEJALES v4.12 (Alta RTU C.T. SALINAS)</v>
          </cell>
          <cell r="H3995" t="str">
            <v>IND</v>
          </cell>
          <cell r="I3995"/>
          <cell r="J3995">
            <v>5.5</v>
          </cell>
          <cell r="K3995">
            <v>0</v>
          </cell>
          <cell r="L3995">
            <v>5.5</v>
          </cell>
          <cell r="M3995">
            <v>0</v>
          </cell>
          <cell r="N3995" t="str">
            <v>-</v>
          </cell>
          <cell r="O3995" t="str">
            <v>-</v>
          </cell>
          <cell r="P3995" t="str">
            <v>-</v>
          </cell>
          <cell r="Q3995" t="str">
            <v>JMG</v>
          </cell>
          <cell r="R3995" t="str">
            <v>-</v>
          </cell>
          <cell r="S3995" t="str">
            <v>-</v>
          </cell>
          <cell r="T3995" t="str">
            <v>-</v>
          </cell>
          <cell r="U3995">
            <v>44147</v>
          </cell>
          <cell r="V3995">
            <v>44195</v>
          </cell>
          <cell r="W3995">
            <v>44195</v>
          </cell>
          <cell r="X3995">
            <v>48</v>
          </cell>
          <cell r="Y3995"/>
          <cell r="Z3995" t="str">
            <v/>
          </cell>
        </row>
        <row r="3996">
          <cell r="C3996">
            <v>5926</v>
          </cell>
          <cell r="D3996" t="str">
            <v>MOELCU</v>
          </cell>
          <cell r="E3996">
            <v>2020</v>
          </cell>
          <cell r="F3996" t="str">
            <v>OB</v>
          </cell>
          <cell r="G3996" t="str">
            <v>CC SCADA TEDIS.Net BERMEJALES v4.13 (Alta RTU C.T. VISOGSA)</v>
          </cell>
          <cell r="H3996" t="str">
            <v>IND</v>
          </cell>
          <cell r="I3996"/>
          <cell r="J3996">
            <v>7.5</v>
          </cell>
          <cell r="K3996">
            <v>0</v>
          </cell>
          <cell r="L3996">
            <v>7.5</v>
          </cell>
          <cell r="M3996">
            <v>0</v>
          </cell>
          <cell r="N3996" t="str">
            <v>-</v>
          </cell>
          <cell r="O3996" t="str">
            <v>-</v>
          </cell>
          <cell r="P3996" t="str">
            <v>-</v>
          </cell>
          <cell r="Q3996" t="str">
            <v>JMG</v>
          </cell>
          <cell r="R3996" t="str">
            <v>-</v>
          </cell>
          <cell r="S3996" t="str">
            <v>-</v>
          </cell>
          <cell r="T3996" t="str">
            <v>-</v>
          </cell>
          <cell r="U3996">
            <v>44147</v>
          </cell>
          <cell r="V3996">
            <v>44195</v>
          </cell>
          <cell r="W3996">
            <v>44195</v>
          </cell>
          <cell r="X3996">
            <v>48</v>
          </cell>
          <cell r="Y3996"/>
          <cell r="Z3996" t="str">
            <v/>
          </cell>
        </row>
        <row r="3997">
          <cell r="C3997">
            <v>5927</v>
          </cell>
          <cell r="D3997" t="str">
            <v>PEUSA</v>
          </cell>
          <cell r="E3997">
            <v>2020</v>
          </cell>
          <cell r="F3997" t="str">
            <v>OB</v>
          </cell>
          <cell r="G3997" t="str">
            <v>RTU CT-103 NUMERO-3 v2.1</v>
          </cell>
          <cell r="H3997" t="str">
            <v>OF5820</v>
          </cell>
          <cell r="I3997"/>
          <cell r="J3997">
            <v>2</v>
          </cell>
          <cell r="K3997">
            <v>0</v>
          </cell>
          <cell r="L3997">
            <v>2</v>
          </cell>
          <cell r="M3997">
            <v>0</v>
          </cell>
          <cell r="N3997" t="str">
            <v>-</v>
          </cell>
          <cell r="O3997" t="str">
            <v>-</v>
          </cell>
          <cell r="P3997" t="str">
            <v>-</v>
          </cell>
          <cell r="Q3997" t="str">
            <v>JMG</v>
          </cell>
          <cell r="R3997" t="str">
            <v>-</v>
          </cell>
          <cell r="S3997" t="str">
            <v>-</v>
          </cell>
          <cell r="T3997" t="str">
            <v>-</v>
          </cell>
          <cell r="U3997">
            <v>44154</v>
          </cell>
          <cell r="V3997">
            <v>44169</v>
          </cell>
          <cell r="W3997">
            <v>44169</v>
          </cell>
          <cell r="X3997">
            <v>15</v>
          </cell>
          <cell r="Y3997"/>
          <cell r="Z3997" t="str">
            <v/>
          </cell>
        </row>
        <row r="3998">
          <cell r="C3998">
            <v>5928</v>
          </cell>
          <cell r="D3998" t="str">
            <v>ELECON</v>
          </cell>
          <cell r="E3998">
            <v>2020</v>
          </cell>
          <cell r="F3998" t="str">
            <v>OB</v>
          </cell>
          <cell r="G3998" t="str">
            <v>CC SCADA TEDIS.NeT CONILENSE v2,1</v>
          </cell>
          <cell r="H3998" t="str">
            <v>IND</v>
          </cell>
          <cell r="I3998"/>
          <cell r="J3998">
            <v>10.5</v>
          </cell>
          <cell r="K3998">
            <v>0</v>
          </cell>
          <cell r="L3998">
            <v>10.5</v>
          </cell>
          <cell r="M3998">
            <v>0</v>
          </cell>
          <cell r="N3998" t="str">
            <v>-</v>
          </cell>
          <cell r="O3998" t="str">
            <v>-</v>
          </cell>
          <cell r="P3998" t="str">
            <v>-</v>
          </cell>
          <cell r="Q3998" t="str">
            <v>-</v>
          </cell>
          <cell r="R3998" t="str">
            <v>EDC</v>
          </cell>
          <cell r="S3998" t="str">
            <v>-</v>
          </cell>
          <cell r="T3998" t="str">
            <v>-</v>
          </cell>
          <cell r="U3998">
            <v>44155</v>
          </cell>
          <cell r="V3998">
            <v>44188</v>
          </cell>
          <cell r="W3998">
            <v>44188</v>
          </cell>
          <cell r="X3998">
            <v>33</v>
          </cell>
          <cell r="Y3998"/>
          <cell r="Z3998" t="str">
            <v/>
          </cell>
        </row>
        <row r="3999">
          <cell r="C3999">
            <v>5929</v>
          </cell>
          <cell r="D3999" t="str">
            <v>SUMALG</v>
          </cell>
          <cell r="E3999">
            <v>2020</v>
          </cell>
          <cell r="F3999" t="str">
            <v>OB</v>
          </cell>
          <cell r="G3999" t="str">
            <v>CC SCADA TEDIS.Net ALGINETENSES v1.1</v>
          </cell>
          <cell r="H3999" t="str">
            <v>IND</v>
          </cell>
          <cell r="I3999"/>
          <cell r="J3999">
            <v>11.25</v>
          </cell>
          <cell r="K3999">
            <v>0</v>
          </cell>
          <cell r="L3999">
            <v>11.25</v>
          </cell>
          <cell r="M3999">
            <v>0</v>
          </cell>
          <cell r="N3999" t="str">
            <v>-</v>
          </cell>
          <cell r="O3999" t="str">
            <v>-</v>
          </cell>
          <cell r="P3999" t="str">
            <v>-</v>
          </cell>
          <cell r="Q3999" t="str">
            <v>JMG</v>
          </cell>
          <cell r="R3999" t="str">
            <v>-</v>
          </cell>
          <cell r="S3999" t="str">
            <v>-</v>
          </cell>
          <cell r="T3999" t="str">
            <v>-</v>
          </cell>
          <cell r="U3999">
            <v>44156</v>
          </cell>
          <cell r="V3999">
            <v>44165</v>
          </cell>
          <cell r="W3999">
            <v>44165</v>
          </cell>
          <cell r="X3999">
            <v>9</v>
          </cell>
          <cell r="Y3999"/>
          <cell r="Z3999" t="str">
            <v/>
          </cell>
        </row>
        <row r="4000">
          <cell r="C4000">
            <v>5930</v>
          </cell>
          <cell r="D4000" t="str">
            <v>ENDSER</v>
          </cell>
          <cell r="E4000">
            <v>2020</v>
          </cell>
          <cell r="F4000" t="str">
            <v>TA</v>
          </cell>
          <cell r="G4000" t="str">
            <v>Reparacio TD+RTU PRE PF DIGRUN-GRUN</v>
          </cell>
          <cell r="H4000" t="str">
            <v>IND</v>
          </cell>
          <cell r="I4000"/>
          <cell r="J4000">
            <v>4</v>
          </cell>
          <cell r="K4000">
            <v>3.33</v>
          </cell>
          <cell r="L4000">
            <v>0.66999999999999993</v>
          </cell>
          <cell r="M4000">
            <v>0.83250000000000002</v>
          </cell>
          <cell r="N4000" t="str">
            <v>-</v>
          </cell>
          <cell r="O4000" t="str">
            <v>-</v>
          </cell>
          <cell r="P4000" t="str">
            <v>EMM</v>
          </cell>
          <cell r="Q4000" t="str">
            <v>-</v>
          </cell>
          <cell r="R4000" t="str">
            <v>-</v>
          </cell>
          <cell r="S4000" t="str">
            <v>-</v>
          </cell>
          <cell r="T4000" t="str">
            <v>-</v>
          </cell>
          <cell r="U4000">
            <v>44132</v>
          </cell>
          <cell r="V4000">
            <v>44165</v>
          </cell>
          <cell r="W4000">
            <v>44165</v>
          </cell>
          <cell r="X4000">
            <v>32</v>
          </cell>
          <cell r="Y4000">
            <v>44161</v>
          </cell>
          <cell r="Z4000">
            <v>-4</v>
          </cell>
        </row>
        <row r="4001">
          <cell r="C4001">
            <v>5931</v>
          </cell>
          <cell r="D4001" t="str">
            <v>ORMZAMT</v>
          </cell>
          <cell r="E4001">
            <v>2020</v>
          </cell>
          <cell r="F4001" t="str">
            <v>OB</v>
          </cell>
          <cell r="G4001" t="str">
            <v>CC SCADA TEDIS.Net COOP. CATRAL v1.5</v>
          </cell>
          <cell r="H4001" t="str">
            <v>IND</v>
          </cell>
          <cell r="I4001"/>
          <cell r="J4001">
            <v>8.25</v>
          </cell>
          <cell r="K4001">
            <v>0</v>
          </cell>
          <cell r="L4001">
            <v>8.25</v>
          </cell>
          <cell r="M4001">
            <v>0</v>
          </cell>
          <cell r="N4001" t="str">
            <v>-</v>
          </cell>
          <cell r="O4001" t="str">
            <v>-</v>
          </cell>
          <cell r="P4001" t="str">
            <v>-</v>
          </cell>
          <cell r="Q4001" t="str">
            <v>JMG</v>
          </cell>
          <cell r="R4001" t="str">
            <v>-</v>
          </cell>
          <cell r="S4001" t="str">
            <v>-</v>
          </cell>
          <cell r="T4001" t="str">
            <v>-</v>
          </cell>
          <cell r="U4001">
            <v>44158</v>
          </cell>
          <cell r="V4001">
            <v>44270</v>
          </cell>
          <cell r="W4001">
            <v>44270</v>
          </cell>
          <cell r="X4001">
            <v>112</v>
          </cell>
          <cell r="Y4001"/>
          <cell r="Z4001" t="str">
            <v/>
          </cell>
        </row>
        <row r="4002">
          <cell r="C4002">
            <v>5932</v>
          </cell>
          <cell r="D4002" t="str">
            <v>ORMAZAMT</v>
          </cell>
          <cell r="E4002">
            <v>2020</v>
          </cell>
          <cell r="F4002" t="str">
            <v>OB</v>
          </cell>
          <cell r="G4002" t="str">
            <v>CC SCADA TEDIS.Net CREVILLENTE v4.2</v>
          </cell>
          <cell r="H4002" t="str">
            <v>IND</v>
          </cell>
          <cell r="I4002"/>
          <cell r="J4002">
            <v>12.25</v>
          </cell>
          <cell r="K4002">
            <v>0</v>
          </cell>
          <cell r="L4002">
            <v>12.25</v>
          </cell>
          <cell r="M4002">
            <v>0</v>
          </cell>
          <cell r="N4002" t="str">
            <v>-</v>
          </cell>
          <cell r="O4002" t="str">
            <v>-</v>
          </cell>
          <cell r="P4002" t="str">
            <v>-</v>
          </cell>
          <cell r="Q4002" t="str">
            <v>JMG</v>
          </cell>
          <cell r="R4002" t="str">
            <v>-</v>
          </cell>
          <cell r="S4002" t="str">
            <v>-</v>
          </cell>
          <cell r="T4002" t="str">
            <v>-</v>
          </cell>
          <cell r="U4002">
            <v>44156</v>
          </cell>
          <cell r="V4002">
            <v>44249</v>
          </cell>
          <cell r="W4002">
            <v>44249</v>
          </cell>
          <cell r="X4002">
            <v>91</v>
          </cell>
          <cell r="Y4002"/>
          <cell r="Z4002" t="str">
            <v/>
          </cell>
        </row>
        <row r="4003">
          <cell r="C4003">
            <v>5933</v>
          </cell>
          <cell r="D4003" t="str">
            <v>ORMAZAMT</v>
          </cell>
          <cell r="E4003">
            <v>2020</v>
          </cell>
          <cell r="F4003" t="str">
            <v>OB</v>
          </cell>
          <cell r="G4003" t="str">
            <v>CC SCADA TEDIS.Net COOP. CATRAL v1.6</v>
          </cell>
          <cell r="H4003" t="str">
            <v>IND</v>
          </cell>
          <cell r="I4003"/>
          <cell r="J4003">
            <v>8.25</v>
          </cell>
          <cell r="K4003">
            <v>0</v>
          </cell>
          <cell r="L4003">
            <v>8.25</v>
          </cell>
          <cell r="M4003">
            <v>0</v>
          </cell>
          <cell r="N4003" t="str">
            <v>-</v>
          </cell>
          <cell r="O4003" t="str">
            <v>-</v>
          </cell>
          <cell r="P4003" t="str">
            <v>-</v>
          </cell>
          <cell r="Q4003" t="str">
            <v>JMG</v>
          </cell>
          <cell r="R4003" t="str">
            <v>-</v>
          </cell>
          <cell r="S4003" t="str">
            <v>-</v>
          </cell>
          <cell r="T4003" t="str">
            <v>-</v>
          </cell>
          <cell r="U4003">
            <v>44158</v>
          </cell>
          <cell r="V4003">
            <v>44270</v>
          </cell>
          <cell r="W4003">
            <v>44270</v>
          </cell>
          <cell r="X4003">
            <v>112</v>
          </cell>
          <cell r="Y4003"/>
          <cell r="Z4003" t="str">
            <v/>
          </cell>
        </row>
        <row r="4004">
          <cell r="C4004">
            <v>5934</v>
          </cell>
          <cell r="D4004" t="str">
            <v>ORMAZAMT</v>
          </cell>
          <cell r="E4004">
            <v>2020</v>
          </cell>
          <cell r="F4004" t="str">
            <v>OB</v>
          </cell>
          <cell r="G4004" t="str">
            <v>CC SCADA TEDIS.Net S.DEL CABRERA v1.0</v>
          </cell>
          <cell r="H4004" t="str">
            <v>IND</v>
          </cell>
          <cell r="I4004"/>
          <cell r="J4004">
            <v>74</v>
          </cell>
          <cell r="K4004">
            <v>0</v>
          </cell>
          <cell r="L4004">
            <v>74</v>
          </cell>
          <cell r="M4004">
            <v>0</v>
          </cell>
          <cell r="N4004" t="str">
            <v>-</v>
          </cell>
          <cell r="O4004" t="str">
            <v>-</v>
          </cell>
          <cell r="P4004" t="str">
            <v>-</v>
          </cell>
          <cell r="Q4004" t="str">
            <v>JMG</v>
          </cell>
          <cell r="R4004" t="str">
            <v>-</v>
          </cell>
          <cell r="S4004" t="str">
            <v>-</v>
          </cell>
          <cell r="T4004" t="str">
            <v>-</v>
          </cell>
          <cell r="U4004">
            <v>44159</v>
          </cell>
          <cell r="V4004">
            <v>44242</v>
          </cell>
          <cell r="W4004">
            <v>44242</v>
          </cell>
          <cell r="X4004">
            <v>81</v>
          </cell>
          <cell r="Y4004"/>
          <cell r="Z4004" t="str">
            <v/>
          </cell>
        </row>
        <row r="4005">
          <cell r="C4005">
            <v>5935</v>
          </cell>
          <cell r="D4005" t="str">
            <v>EYPESA</v>
          </cell>
          <cell r="E4005">
            <v>2020</v>
          </cell>
          <cell r="F4005" t="str">
            <v>OB</v>
          </cell>
          <cell r="G4005" t="str">
            <v>CC SCADA TEDIS.Net EYPESA v3.3</v>
          </cell>
          <cell r="H4005" t="str">
            <v>OF5382</v>
          </cell>
          <cell r="I4005"/>
          <cell r="J4005">
            <v>35.5</v>
          </cell>
          <cell r="K4005">
            <v>0</v>
          </cell>
          <cell r="L4005">
            <v>35.5</v>
          </cell>
          <cell r="M4005">
            <v>0</v>
          </cell>
          <cell r="N4005" t="str">
            <v>-</v>
          </cell>
          <cell r="O4005" t="str">
            <v>-</v>
          </cell>
          <cell r="P4005" t="str">
            <v>-</v>
          </cell>
          <cell r="Q4005" t="str">
            <v>-</v>
          </cell>
          <cell r="R4005" t="str">
            <v>MRM</v>
          </cell>
          <cell r="S4005" t="str">
            <v>-</v>
          </cell>
          <cell r="T4005" t="str">
            <v>-</v>
          </cell>
          <cell r="U4005">
            <v>44154</v>
          </cell>
          <cell r="V4005">
            <v>44169</v>
          </cell>
          <cell r="W4005">
            <v>44169</v>
          </cell>
          <cell r="X4005">
            <v>15</v>
          </cell>
          <cell r="Y4005"/>
          <cell r="Z4005" t="str">
            <v/>
          </cell>
        </row>
        <row r="4006">
          <cell r="C4006">
            <v>5936</v>
          </cell>
          <cell r="D4006" t="str">
            <v>ELEMOS</v>
          </cell>
          <cell r="E4006">
            <v>2020</v>
          </cell>
          <cell r="F4006" t="str">
            <v>OB</v>
          </cell>
          <cell r="G4006" t="str">
            <v>CC SCADA MOSCOSO v4.1</v>
          </cell>
          <cell r="H4006" t="str">
            <v>IND</v>
          </cell>
          <cell r="I4006"/>
          <cell r="J4006">
            <v>2.25</v>
          </cell>
          <cell r="K4006">
            <v>0</v>
          </cell>
          <cell r="L4006">
            <v>2.25</v>
          </cell>
          <cell r="M4006">
            <v>0</v>
          </cell>
          <cell r="N4006" t="str">
            <v>-</v>
          </cell>
          <cell r="O4006" t="str">
            <v>-</v>
          </cell>
          <cell r="P4006" t="str">
            <v>-</v>
          </cell>
          <cell r="Q4006" t="str">
            <v>JMG</v>
          </cell>
          <cell r="R4006" t="str">
            <v>-</v>
          </cell>
          <cell r="S4006" t="str">
            <v>-</v>
          </cell>
          <cell r="T4006" t="str">
            <v>-</v>
          </cell>
          <cell r="U4006">
            <v>44161</v>
          </cell>
          <cell r="V4006">
            <v>44169</v>
          </cell>
          <cell r="W4006">
            <v>44169</v>
          </cell>
          <cell r="X4006">
            <v>8</v>
          </cell>
          <cell r="Y4006"/>
          <cell r="Z4006" t="str">
            <v/>
          </cell>
        </row>
        <row r="4007">
          <cell r="C4007">
            <v>5937</v>
          </cell>
          <cell r="D4007" t="str">
            <v>MOELCU</v>
          </cell>
          <cell r="E4007">
            <v>2020</v>
          </cell>
          <cell r="F4007" t="str">
            <v>OB</v>
          </cell>
          <cell r="G4007" t="str">
            <v>CC SCADA TEDIS.Net BERMEJALES v5.0</v>
          </cell>
          <cell r="H4007" t="str">
            <v>IND</v>
          </cell>
          <cell r="I4007"/>
          <cell r="J4007">
            <v>96</v>
          </cell>
          <cell r="K4007">
            <v>0</v>
          </cell>
          <cell r="L4007">
            <v>96</v>
          </cell>
          <cell r="M4007">
            <v>0</v>
          </cell>
          <cell r="N4007" t="str">
            <v>-</v>
          </cell>
          <cell r="O4007" t="str">
            <v>-</v>
          </cell>
          <cell r="P4007" t="str">
            <v>-</v>
          </cell>
          <cell r="Q4007" t="str">
            <v>-</v>
          </cell>
          <cell r="R4007" t="str">
            <v>EDC</v>
          </cell>
          <cell r="S4007" t="str">
            <v>-</v>
          </cell>
          <cell r="T4007" t="str">
            <v>-</v>
          </cell>
          <cell r="U4007">
            <v>44162</v>
          </cell>
          <cell r="V4007">
            <v>44195</v>
          </cell>
          <cell r="W4007">
            <v>44195</v>
          </cell>
          <cell r="X4007">
            <v>33</v>
          </cell>
          <cell r="Y4007"/>
          <cell r="Z4007" t="str">
            <v/>
          </cell>
        </row>
        <row r="4008">
          <cell r="C4008">
            <v>5938</v>
          </cell>
          <cell r="D4008" t="str">
            <v>MOELCU</v>
          </cell>
          <cell r="E4008">
            <v>2020</v>
          </cell>
          <cell r="F4008" t="str">
            <v>OB</v>
          </cell>
          <cell r="G4008" t="str">
            <v>CC SCADA TEDIS.Net BERMEJALES v6.0</v>
          </cell>
          <cell r="H4008" t="str">
            <v>IND</v>
          </cell>
          <cell r="I4008"/>
          <cell r="J4008">
            <v>70</v>
          </cell>
          <cell r="K4008">
            <v>0</v>
          </cell>
          <cell r="L4008">
            <v>70</v>
          </cell>
          <cell r="M4008">
            <v>0</v>
          </cell>
          <cell r="N4008" t="str">
            <v>-</v>
          </cell>
          <cell r="O4008" t="str">
            <v>-</v>
          </cell>
          <cell r="P4008" t="str">
            <v>-</v>
          </cell>
          <cell r="Q4008" t="str">
            <v>-</v>
          </cell>
          <cell r="R4008" t="str">
            <v>EDC</v>
          </cell>
          <cell r="S4008" t="str">
            <v>-</v>
          </cell>
          <cell r="T4008" t="str">
            <v>-</v>
          </cell>
          <cell r="U4008">
            <v>44162</v>
          </cell>
          <cell r="V4008">
            <v>44195</v>
          </cell>
          <cell r="W4008">
            <v>44195</v>
          </cell>
          <cell r="X4008">
            <v>33</v>
          </cell>
          <cell r="Y4008"/>
          <cell r="Z4008" t="str">
            <v/>
          </cell>
        </row>
        <row r="4009">
          <cell r="C4009">
            <v>5939</v>
          </cell>
          <cell r="D4009" t="str">
            <v>EOSPIT</v>
          </cell>
          <cell r="E4009">
            <v>2020</v>
          </cell>
          <cell r="F4009" t="str">
            <v>TA</v>
          </cell>
          <cell r="G4009" t="str">
            <v>Inst. y PEM RTU C.T. TORREORGAZ v1.0</v>
          </cell>
          <cell r="H4009" t="str">
            <v>IND</v>
          </cell>
          <cell r="I4009"/>
          <cell r="J4009">
            <v>3</v>
          </cell>
          <cell r="K4009">
            <v>3</v>
          </cell>
          <cell r="L4009">
            <v>0</v>
          </cell>
          <cell r="M4009">
            <v>1</v>
          </cell>
          <cell r="N4009" t="str">
            <v>-</v>
          </cell>
          <cell r="O4009" t="str">
            <v>-</v>
          </cell>
          <cell r="P4009" t="str">
            <v>-</v>
          </cell>
          <cell r="Q4009" t="str">
            <v>JMG</v>
          </cell>
          <cell r="R4009" t="str">
            <v>-</v>
          </cell>
          <cell r="S4009" t="str">
            <v>-</v>
          </cell>
          <cell r="T4009" t="str">
            <v>-</v>
          </cell>
          <cell r="U4009">
            <v>44165</v>
          </cell>
          <cell r="V4009">
            <v>44183</v>
          </cell>
          <cell r="W4009">
            <v>44183</v>
          </cell>
          <cell r="X4009">
            <v>18</v>
          </cell>
          <cell r="Y4009">
            <v>44188</v>
          </cell>
          <cell r="Z4009">
            <v>5</v>
          </cell>
        </row>
        <row r="4010">
          <cell r="C4010">
            <v>5940</v>
          </cell>
          <cell r="D4010" t="str">
            <v>MOELCU</v>
          </cell>
          <cell r="E4010">
            <v>2020</v>
          </cell>
          <cell r="F4010" t="str">
            <v>OB</v>
          </cell>
          <cell r="G4010" t="str">
            <v>Re-Instal.lacio ConfigEditos v1.49</v>
          </cell>
          <cell r="H4010" t="str">
            <v>IND</v>
          </cell>
          <cell r="I4010"/>
          <cell r="J4010">
            <v>7.5</v>
          </cell>
          <cell r="K4010">
            <v>0</v>
          </cell>
          <cell r="L4010">
            <v>7.5</v>
          </cell>
          <cell r="M4010">
            <v>0</v>
          </cell>
          <cell r="N4010" t="str">
            <v>-</v>
          </cell>
          <cell r="O4010" t="str">
            <v>-</v>
          </cell>
          <cell r="P4010" t="str">
            <v>-</v>
          </cell>
          <cell r="Q4010" t="str">
            <v>-</v>
          </cell>
          <cell r="R4010" t="str">
            <v>AP</v>
          </cell>
          <cell r="S4010" t="str">
            <v>-</v>
          </cell>
          <cell r="T4010" t="str">
            <v>-</v>
          </cell>
          <cell r="U4010">
            <v>44166</v>
          </cell>
          <cell r="V4010">
            <v>44181</v>
          </cell>
          <cell r="W4010">
            <v>44181</v>
          </cell>
          <cell r="X4010">
            <v>15</v>
          </cell>
          <cell r="Y4010"/>
          <cell r="Z4010" t="str">
            <v/>
          </cell>
        </row>
        <row r="4011">
          <cell r="C4011"/>
          <cell r="D4011"/>
          <cell r="E4011"/>
          <cell r="F4011"/>
          <cell r="G4011"/>
          <cell r="H4011"/>
          <cell r="I4011"/>
          <cell r="J4011">
            <v>456.25</v>
          </cell>
          <cell r="K4011">
            <v>6.33</v>
          </cell>
          <cell r="L4011">
            <v>449.92</v>
          </cell>
          <cell r="M4011"/>
          <cell r="N4011"/>
          <cell r="O4011"/>
          <cell r="P4011"/>
          <cell r="Q4011"/>
          <cell r="R4011"/>
          <cell r="S4011"/>
          <cell r="T4011"/>
          <cell r="U4011"/>
          <cell r="V4011"/>
          <cell r="W4011"/>
          <cell r="X4011"/>
          <cell r="Y4011"/>
          <cell r="Z4011">
            <v>1</v>
          </cell>
        </row>
        <row r="4012">
          <cell r="H4012"/>
          <cell r="M4012"/>
          <cell r="N4012"/>
          <cell r="O4012"/>
          <cell r="P4012"/>
          <cell r="Q4012"/>
          <cell r="R4012"/>
          <cell r="S4012"/>
          <cell r="T4012"/>
          <cell r="U4012"/>
          <cell r="V4012"/>
          <cell r="W4012"/>
          <cell r="X4012"/>
          <cell r="Y4012"/>
          <cell r="Z4012"/>
        </row>
        <row r="4013">
          <cell r="M4013"/>
          <cell r="N4013"/>
          <cell r="O4013"/>
          <cell r="P4013"/>
          <cell r="Q4013"/>
          <cell r="R4013"/>
          <cell r="S4013"/>
          <cell r="T4013"/>
          <cell r="U4013"/>
          <cell r="V4013"/>
          <cell r="W4013"/>
          <cell r="X4013"/>
          <cell r="Y4013"/>
          <cell r="Z4013"/>
        </row>
        <row r="4014">
          <cell r="D4014"/>
          <cell r="E4014"/>
          <cell r="F4014"/>
          <cell r="G4014"/>
          <cell r="H4014"/>
          <cell r="I4014"/>
          <cell r="J4014"/>
          <cell r="K4014"/>
          <cell r="M4014"/>
          <cell r="N4014" t="str">
            <v>APROVISIONAMENTS</v>
          </cell>
          <cell r="O4014" t="str">
            <v>ADMINISTRACIO</v>
          </cell>
          <cell r="P4014" t="str">
            <v>OPERACIONS</v>
          </cell>
          <cell r="Q4014" t="str">
            <v>IMPLEMENTACIO</v>
          </cell>
          <cell r="R4014" t="str">
            <v>DESENVOLUPAMENT</v>
          </cell>
          <cell r="S4014" t="str">
            <v>COMERCIAL</v>
          </cell>
          <cell r="T4014" t="str">
            <v>CONSUL.TELCOMUNIC.</v>
          </cell>
          <cell r="U4014"/>
          <cell r="V4014"/>
          <cell r="W4014"/>
          <cell r="X4014"/>
          <cell r="Y4014"/>
          <cell r="Z4014"/>
        </row>
        <row r="4015">
          <cell r="M4015"/>
          <cell r="N4015"/>
          <cell r="O4015"/>
          <cell r="P4015"/>
          <cell r="Q4015"/>
          <cell r="R4015"/>
          <cell r="S4015"/>
          <cell r="T4015"/>
          <cell r="U4015"/>
          <cell r="V4015"/>
          <cell r="W4015"/>
          <cell r="X4015"/>
          <cell r="Y4015"/>
          <cell r="Z4015"/>
        </row>
        <row r="4016">
          <cell r="M4016"/>
          <cell r="N4016"/>
          <cell r="O4016"/>
          <cell r="P4016"/>
          <cell r="Q4016"/>
          <cell r="R4016"/>
          <cell r="S4016"/>
          <cell r="T4016"/>
          <cell r="U4016"/>
          <cell r="V4016"/>
          <cell r="W4016"/>
          <cell r="X4016"/>
          <cell r="Y4016"/>
          <cell r="Z4016"/>
        </row>
        <row r="4017">
          <cell r="M4017"/>
          <cell r="N4017"/>
          <cell r="O4017"/>
          <cell r="P4017"/>
          <cell r="Q4017"/>
          <cell r="R4017"/>
          <cell r="S4017"/>
          <cell r="T4017"/>
          <cell r="U4017"/>
          <cell r="V4017"/>
          <cell r="W4017"/>
          <cell r="X4017"/>
          <cell r="Y4017"/>
          <cell r="Z4017"/>
        </row>
        <row r="4018">
          <cell r="M4018"/>
          <cell r="N4018"/>
          <cell r="O4018"/>
          <cell r="P4018"/>
          <cell r="Q4018"/>
          <cell r="R4018"/>
          <cell r="S4018"/>
          <cell r="T4018"/>
          <cell r="U4018"/>
          <cell r="V4018"/>
          <cell r="W4018"/>
          <cell r="X4018"/>
          <cell r="Y4018"/>
          <cell r="Z4018"/>
        </row>
        <row r="4019">
          <cell r="E4019" t="str">
            <v>Projectes (EXTERNS) en curs 2.019</v>
          </cell>
          <cell r="F4019"/>
          <cell r="G4019"/>
          <cell r="H4019"/>
          <cell r="I4019"/>
          <cell r="J4019"/>
          <cell r="K4019"/>
          <cell r="L4019"/>
          <cell r="M4019"/>
          <cell r="N4019"/>
          <cell r="O4019"/>
          <cell r="P4019"/>
          <cell r="Q4019"/>
          <cell r="R4019"/>
          <cell r="S4019"/>
          <cell r="T4019"/>
          <cell r="U4019"/>
          <cell r="V4019"/>
          <cell r="W4019"/>
          <cell r="X4019"/>
          <cell r="Y4019"/>
          <cell r="Z4019"/>
        </row>
        <row r="4020">
          <cell r="M4020"/>
          <cell r="N4020"/>
          <cell r="O4020"/>
          <cell r="P4020"/>
          <cell r="Q4020"/>
          <cell r="R4020"/>
          <cell r="S4020"/>
          <cell r="T4020"/>
          <cell r="U4020"/>
          <cell r="V4020"/>
          <cell r="W4020"/>
          <cell r="X4020"/>
          <cell r="Y4020"/>
          <cell r="Z4020"/>
        </row>
        <row r="4021">
          <cell r="M4021"/>
          <cell r="N4021"/>
          <cell r="O4021"/>
          <cell r="P4021"/>
          <cell r="Q4021"/>
          <cell r="R4021"/>
          <cell r="S4021"/>
          <cell r="T4021"/>
          <cell r="U4021"/>
          <cell r="V4021"/>
          <cell r="W4021"/>
          <cell r="X4021"/>
          <cell r="Y4021"/>
          <cell r="Z4021"/>
        </row>
        <row r="4022">
          <cell r="C4022" t="str">
            <v>OF</v>
          </cell>
          <cell r="D4022" t="str">
            <v>CLIENT</v>
          </cell>
          <cell r="E4022" t="str">
            <v>ANY</v>
          </cell>
          <cell r="F4022" t="str">
            <v>STATUS</v>
          </cell>
          <cell r="G4022" t="str">
            <v>PROJECTE</v>
          </cell>
          <cell r="H4022" t="str">
            <v>TIPUS OF o DEPENDENCIA</v>
          </cell>
          <cell r="I4022"/>
          <cell r="J4022" t="str">
            <v>PREV</v>
          </cell>
          <cell r="K4022" t="str">
            <v>TOTAL</v>
          </cell>
          <cell r="L4022" t="str">
            <v>DESV</v>
          </cell>
          <cell r="M4022" t="str">
            <v>AVANÇ</v>
          </cell>
          <cell r="N4022" t="str">
            <v>DPT. IMPLICATS</v>
          </cell>
          <cell r="O4022"/>
          <cell r="P4022"/>
          <cell r="Q4022"/>
          <cell r="R4022"/>
          <cell r="S4022"/>
          <cell r="T4022"/>
          <cell r="U4022" t="str">
            <v>DATA</v>
          </cell>
          <cell r="V4022" t="str">
            <v>DATA</v>
          </cell>
          <cell r="W4022" t="str">
            <v>DATA</v>
          </cell>
          <cell r="X4022" t="str">
            <v>DURADA</v>
          </cell>
          <cell r="Y4022" t="str">
            <v>DATA</v>
          </cell>
          <cell r="Z4022" t="str">
            <v>DESVIAC.</v>
          </cell>
        </row>
        <row r="4023">
          <cell r="C4023"/>
          <cell r="D4023"/>
          <cell r="E4023"/>
          <cell r="F4023"/>
          <cell r="G4023"/>
          <cell r="H4023"/>
          <cell r="I4023"/>
          <cell r="J4023"/>
          <cell r="K4023" t="str">
            <v>REAL</v>
          </cell>
          <cell r="L4023"/>
          <cell r="M4023"/>
          <cell r="N4023"/>
          <cell r="O4023"/>
          <cell r="P4023"/>
          <cell r="Q4023"/>
          <cell r="R4023"/>
          <cell r="S4023"/>
          <cell r="T4023"/>
          <cell r="U4023" t="str">
            <v>INICI</v>
          </cell>
          <cell r="V4023" t="str">
            <v>ENTREGA</v>
          </cell>
          <cell r="W4023" t="str">
            <v>REVISADA</v>
          </cell>
          <cell r="X4023"/>
          <cell r="Y4023" t="str">
            <v>ACCEP.</v>
          </cell>
          <cell r="Z4023"/>
        </row>
        <row r="4024">
          <cell r="C4024"/>
          <cell r="D4024"/>
          <cell r="E4024"/>
          <cell r="F4024"/>
          <cell r="G4024"/>
          <cell r="H4024"/>
          <cell r="I4024"/>
          <cell r="M4024"/>
          <cell r="N4024"/>
          <cell r="O4024"/>
          <cell r="P4024"/>
          <cell r="Q4024"/>
          <cell r="R4024"/>
          <cell r="S4024"/>
          <cell r="T4024"/>
          <cell r="U4024"/>
          <cell r="V4024"/>
          <cell r="W4024"/>
          <cell r="X4024"/>
          <cell r="Y4024"/>
          <cell r="Z4024"/>
        </row>
        <row r="4025">
          <cell r="C4025">
            <v>5941</v>
          </cell>
          <cell r="D4025" t="str">
            <v>DIELCA</v>
          </cell>
          <cell r="E4025">
            <v>2020</v>
          </cell>
          <cell r="F4025" t="str">
            <v>OB</v>
          </cell>
          <cell r="G4025" t="str">
            <v>CC SCADA CALLOSA v2.23</v>
          </cell>
          <cell r="H4025" t="str">
            <v>IND</v>
          </cell>
          <cell r="I4025"/>
          <cell r="J4025">
            <v>9</v>
          </cell>
          <cell r="K4025">
            <v>0</v>
          </cell>
          <cell r="L4025">
            <v>9</v>
          </cell>
          <cell r="M4025">
            <v>0</v>
          </cell>
          <cell r="N4025" t="str">
            <v>-</v>
          </cell>
          <cell r="O4025" t="str">
            <v>-</v>
          </cell>
          <cell r="P4025" t="str">
            <v>-</v>
          </cell>
          <cell r="Q4025" t="str">
            <v>TRS</v>
          </cell>
          <cell r="R4025" t="str">
            <v>-</v>
          </cell>
          <cell r="S4025" t="str">
            <v>-</v>
          </cell>
          <cell r="T4025" t="str">
            <v>-</v>
          </cell>
          <cell r="U4025">
            <v>44168</v>
          </cell>
          <cell r="V4025">
            <v>44195</v>
          </cell>
          <cell r="W4025">
            <v>44195</v>
          </cell>
          <cell r="X4025">
            <v>27</v>
          </cell>
          <cell r="Y4025"/>
          <cell r="Z4025" t="str">
            <v/>
          </cell>
        </row>
        <row r="4026">
          <cell r="C4026">
            <v>5942</v>
          </cell>
          <cell r="D4026" t="str">
            <v>KSDIMA</v>
          </cell>
          <cell r="E4026">
            <v>2020</v>
          </cell>
          <cell r="F4026" t="str">
            <v>TA</v>
          </cell>
          <cell r="G4026" t="str">
            <v>Reparacio TD+RTU PRE P.F. SON SERRET</v>
          </cell>
          <cell r="H4026" t="str">
            <v>IND</v>
          </cell>
          <cell r="I4026"/>
          <cell r="J4026">
            <v>4</v>
          </cell>
          <cell r="K4026">
            <v>3.01</v>
          </cell>
          <cell r="L4026">
            <v>0.99000000000000021</v>
          </cell>
          <cell r="M4026">
            <v>0.75249999999999995</v>
          </cell>
          <cell r="N4026" t="str">
            <v>-</v>
          </cell>
          <cell r="O4026" t="str">
            <v>-</v>
          </cell>
          <cell r="P4026" t="str">
            <v>EMM</v>
          </cell>
          <cell r="Q4026" t="str">
            <v>-</v>
          </cell>
          <cell r="R4026" t="str">
            <v>-</v>
          </cell>
          <cell r="S4026" t="str">
            <v>-</v>
          </cell>
          <cell r="T4026" t="str">
            <v>-</v>
          </cell>
          <cell r="U4026">
            <v>44161</v>
          </cell>
          <cell r="V4026">
            <v>44176</v>
          </cell>
          <cell r="W4026">
            <v>44176</v>
          </cell>
          <cell r="X4026">
            <v>15</v>
          </cell>
          <cell r="Y4026">
            <v>44176</v>
          </cell>
          <cell r="Z4026">
            <v>0</v>
          </cell>
        </row>
        <row r="4027">
          <cell r="C4027">
            <v>5943</v>
          </cell>
          <cell r="D4027" t="str">
            <v>KSDIMA</v>
          </cell>
          <cell r="E4027">
            <v>2020</v>
          </cell>
          <cell r="F4027" t="str">
            <v>TA</v>
          </cell>
          <cell r="G4027" t="str">
            <v>Reparacio TD+RTU PRE P.F. STA. MARGALIDA-II (Son Bauló)</v>
          </cell>
          <cell r="H4027" t="str">
            <v>IND</v>
          </cell>
          <cell r="I4027"/>
          <cell r="J4027">
            <v>2</v>
          </cell>
          <cell r="K4027">
            <v>0.83000000000000007</v>
          </cell>
          <cell r="L4027">
            <v>1.17</v>
          </cell>
          <cell r="M4027">
            <v>0.41500000000000004</v>
          </cell>
          <cell r="N4027" t="str">
            <v>-</v>
          </cell>
          <cell r="O4027" t="str">
            <v>-</v>
          </cell>
          <cell r="P4027" t="str">
            <v>EMM</v>
          </cell>
          <cell r="Q4027" t="str">
            <v>-</v>
          </cell>
          <cell r="R4027" t="str">
            <v>-</v>
          </cell>
          <cell r="S4027" t="str">
            <v>-</v>
          </cell>
          <cell r="T4027" t="str">
            <v>-</v>
          </cell>
          <cell r="U4027">
            <v>44172</v>
          </cell>
          <cell r="V4027">
            <v>44176</v>
          </cell>
          <cell r="W4027">
            <v>44176</v>
          </cell>
          <cell r="X4027">
            <v>4</v>
          </cell>
          <cell r="Y4027">
            <v>44176</v>
          </cell>
          <cell r="Z4027">
            <v>0</v>
          </cell>
        </row>
        <row r="4028">
          <cell r="C4028">
            <v>5944</v>
          </cell>
          <cell r="D4028" t="str">
            <v>SAMENE</v>
          </cell>
          <cell r="E4028">
            <v>2020</v>
          </cell>
          <cell r="F4028" t="str">
            <v>OB</v>
          </cell>
          <cell r="G4028" t="str">
            <v>Inst. y PEM RTU C.T. PARC BIT v1.0</v>
          </cell>
          <cell r="H4028" t="str">
            <v>OF4991</v>
          </cell>
          <cell r="I4028"/>
          <cell r="J4028">
            <v>11.5</v>
          </cell>
          <cell r="K4028">
            <v>0</v>
          </cell>
          <cell r="L4028">
            <v>11.5</v>
          </cell>
          <cell r="M4028">
            <v>0</v>
          </cell>
          <cell r="N4028" t="str">
            <v>-</v>
          </cell>
          <cell r="O4028" t="str">
            <v>-</v>
          </cell>
          <cell r="P4028" t="str">
            <v>-</v>
          </cell>
          <cell r="Q4028" t="str">
            <v>JMG</v>
          </cell>
          <cell r="R4028" t="str">
            <v>-</v>
          </cell>
          <cell r="S4028" t="str">
            <v>-</v>
          </cell>
          <cell r="T4028" t="str">
            <v>-</v>
          </cell>
          <cell r="U4028">
            <v>43463</v>
          </cell>
          <cell r="V4028">
            <v>44560</v>
          </cell>
          <cell r="W4028">
            <v>44560</v>
          </cell>
          <cell r="X4028">
            <v>1081</v>
          </cell>
          <cell r="Y4028"/>
          <cell r="Z4028" t="str">
            <v/>
          </cell>
        </row>
        <row r="4029">
          <cell r="C4029">
            <v>5945</v>
          </cell>
          <cell r="D4029" t="str">
            <v>SAMENE</v>
          </cell>
          <cell r="E4029">
            <v>2020</v>
          </cell>
          <cell r="F4029" t="str">
            <v>OB</v>
          </cell>
          <cell r="G4029" t="str">
            <v>Inst. y PEM RTU C.T. HSE v1.0</v>
          </cell>
          <cell r="H4029" t="str">
            <v>OF5415</v>
          </cell>
          <cell r="I4029"/>
          <cell r="J4029">
            <v>11.5</v>
          </cell>
          <cell r="K4029">
            <v>0</v>
          </cell>
          <cell r="L4029">
            <v>11.5</v>
          </cell>
          <cell r="M4029">
            <v>0</v>
          </cell>
          <cell r="N4029" t="str">
            <v>-</v>
          </cell>
          <cell r="O4029" t="str">
            <v>-</v>
          </cell>
          <cell r="P4029" t="str">
            <v>-</v>
          </cell>
          <cell r="Q4029" t="str">
            <v>JMG</v>
          </cell>
          <cell r="R4029" t="str">
            <v>-</v>
          </cell>
          <cell r="S4029" t="str">
            <v>-</v>
          </cell>
          <cell r="T4029" t="str">
            <v>-</v>
          </cell>
          <cell r="U4029">
            <v>43719</v>
          </cell>
          <cell r="V4029">
            <v>44560</v>
          </cell>
          <cell r="W4029">
            <v>44560</v>
          </cell>
          <cell r="X4029">
            <v>829</v>
          </cell>
          <cell r="Y4029"/>
          <cell r="Z4029" t="str">
            <v/>
          </cell>
        </row>
        <row r="4030">
          <cell r="C4030">
            <v>5946</v>
          </cell>
          <cell r="D4030" t="str">
            <v>SAMENE</v>
          </cell>
          <cell r="E4030">
            <v>2020</v>
          </cell>
          <cell r="F4030" t="str">
            <v>OB</v>
          </cell>
          <cell r="G4030" t="str">
            <v>Inst. y PEM RTU C.T. APEADERO v1.0</v>
          </cell>
          <cell r="H4030" t="str">
            <v>OF5416</v>
          </cell>
          <cell r="I4030"/>
          <cell r="J4030">
            <v>11.5</v>
          </cell>
          <cell r="K4030">
            <v>0</v>
          </cell>
          <cell r="L4030">
            <v>11.5</v>
          </cell>
          <cell r="M4030">
            <v>0</v>
          </cell>
          <cell r="N4030" t="str">
            <v>-</v>
          </cell>
          <cell r="O4030" t="str">
            <v>-</v>
          </cell>
          <cell r="P4030" t="str">
            <v>-</v>
          </cell>
          <cell r="Q4030" t="str">
            <v>JMG</v>
          </cell>
          <cell r="R4030" t="str">
            <v>-</v>
          </cell>
          <cell r="S4030" t="str">
            <v>-</v>
          </cell>
          <cell r="T4030" t="str">
            <v>-</v>
          </cell>
          <cell r="U4030">
            <v>43725</v>
          </cell>
          <cell r="V4030">
            <v>44560</v>
          </cell>
          <cell r="W4030">
            <v>44560</v>
          </cell>
          <cell r="X4030">
            <v>823</v>
          </cell>
          <cell r="Y4030"/>
          <cell r="Z4030" t="str">
            <v/>
          </cell>
        </row>
        <row r="4031">
          <cell r="C4031">
            <v>5947</v>
          </cell>
          <cell r="D4031" t="str">
            <v>EYPESA</v>
          </cell>
          <cell r="E4031">
            <v>2020</v>
          </cell>
          <cell r="F4031" t="str">
            <v>OB</v>
          </cell>
          <cell r="G4031" t="str">
            <v>Reparacio RTU C.H. PORTABELLA</v>
          </cell>
          <cell r="H4031" t="str">
            <v>IND</v>
          </cell>
          <cell r="I4031"/>
          <cell r="J4031">
            <v>12</v>
          </cell>
          <cell r="K4031">
            <v>0</v>
          </cell>
          <cell r="L4031">
            <v>12</v>
          </cell>
          <cell r="M4031">
            <v>0</v>
          </cell>
          <cell r="N4031" t="str">
            <v>-</v>
          </cell>
          <cell r="O4031" t="str">
            <v>-</v>
          </cell>
          <cell r="P4031" t="str">
            <v>EMM</v>
          </cell>
          <cell r="Q4031" t="str">
            <v>-</v>
          </cell>
          <cell r="R4031" t="str">
            <v>-</v>
          </cell>
          <cell r="S4031" t="str">
            <v>-</v>
          </cell>
          <cell r="T4031" t="str">
            <v>-</v>
          </cell>
          <cell r="U4031">
            <v>44168</v>
          </cell>
          <cell r="V4031">
            <v>44183</v>
          </cell>
          <cell r="W4031">
            <v>44183</v>
          </cell>
          <cell r="X4031">
            <v>15</v>
          </cell>
          <cell r="Y4031"/>
          <cell r="Z4031" t="str">
            <v/>
          </cell>
        </row>
        <row r="4032">
          <cell r="C4032">
            <v>5948</v>
          </cell>
          <cell r="D4032" t="str">
            <v>DIELESUR</v>
          </cell>
          <cell r="E4032">
            <v>2020</v>
          </cell>
          <cell r="F4032" t="str">
            <v>OB</v>
          </cell>
          <cell r="G4032" t="str">
            <v>RTU CT-13 DIELESUR v1.0</v>
          </cell>
          <cell r="H4032" t="str">
            <v>PPAL</v>
          </cell>
          <cell r="I4032"/>
          <cell r="J4032">
            <v>36.5</v>
          </cell>
          <cell r="K4032">
            <v>0</v>
          </cell>
          <cell r="L4032">
            <v>36.5</v>
          </cell>
          <cell r="M4032">
            <v>0</v>
          </cell>
          <cell r="N4032" t="str">
            <v>-</v>
          </cell>
          <cell r="O4032" t="str">
            <v>-</v>
          </cell>
          <cell r="P4032" t="str">
            <v>EMM</v>
          </cell>
          <cell r="Q4032" t="str">
            <v>-</v>
          </cell>
          <cell r="R4032" t="str">
            <v>-</v>
          </cell>
          <cell r="S4032" t="str">
            <v>-</v>
          </cell>
          <cell r="T4032" t="str">
            <v>-</v>
          </cell>
          <cell r="U4032">
            <v>44179</v>
          </cell>
          <cell r="V4032">
            <v>44239</v>
          </cell>
          <cell r="W4032">
            <v>44239</v>
          </cell>
          <cell r="X4032">
            <v>58</v>
          </cell>
          <cell r="Y4032"/>
          <cell r="Z4032" t="str">
            <v/>
          </cell>
        </row>
        <row r="4033">
          <cell r="C4033">
            <v>5949</v>
          </cell>
          <cell r="D4033" t="str">
            <v>DIELESUR</v>
          </cell>
          <cell r="E4033">
            <v>2020</v>
          </cell>
          <cell r="F4033" t="str">
            <v>OB</v>
          </cell>
          <cell r="G4033" t="str">
            <v>Inst. y PEM RTU CT-13 DIELESUR v1.0</v>
          </cell>
          <cell r="H4033" t="str">
            <v>OF5948</v>
          </cell>
          <cell r="I4033"/>
          <cell r="J4033">
            <v>17.5</v>
          </cell>
          <cell r="K4033">
            <v>0</v>
          </cell>
          <cell r="L4033">
            <v>17.5</v>
          </cell>
          <cell r="M4033">
            <v>0</v>
          </cell>
          <cell r="N4033" t="str">
            <v>-</v>
          </cell>
          <cell r="O4033" t="str">
            <v>-</v>
          </cell>
          <cell r="P4033" t="str">
            <v>-</v>
          </cell>
          <cell r="Q4033" t="str">
            <v>JMG</v>
          </cell>
          <cell r="R4033" t="str">
            <v>-</v>
          </cell>
          <cell r="S4033" t="str">
            <v>-</v>
          </cell>
          <cell r="T4033" t="str">
            <v>-</v>
          </cell>
          <cell r="U4033">
            <v>44179</v>
          </cell>
          <cell r="V4033">
            <v>44239</v>
          </cell>
          <cell r="W4033">
            <v>44239</v>
          </cell>
          <cell r="X4033">
            <v>58</v>
          </cell>
          <cell r="Y4033"/>
          <cell r="Z4033" t="str">
            <v/>
          </cell>
        </row>
        <row r="4034">
          <cell r="C4034">
            <v>5950</v>
          </cell>
          <cell r="D4034" t="str">
            <v>DIELESUR</v>
          </cell>
          <cell r="E4034">
            <v>2020</v>
          </cell>
          <cell r="F4034" t="str">
            <v>OB</v>
          </cell>
          <cell r="G4034" t="str">
            <v>RTU CT-14 DIELESUR v1.0</v>
          </cell>
          <cell r="H4034" t="str">
            <v>PPAL</v>
          </cell>
          <cell r="I4034"/>
          <cell r="J4034">
            <v>36.5</v>
          </cell>
          <cell r="K4034">
            <v>0</v>
          </cell>
          <cell r="L4034">
            <v>36.5</v>
          </cell>
          <cell r="M4034">
            <v>0</v>
          </cell>
          <cell r="N4034" t="str">
            <v>-</v>
          </cell>
          <cell r="O4034" t="str">
            <v>-</v>
          </cell>
          <cell r="P4034" t="str">
            <v>EMM</v>
          </cell>
          <cell r="Q4034" t="str">
            <v>-</v>
          </cell>
          <cell r="R4034" t="str">
            <v>-</v>
          </cell>
          <cell r="S4034" t="str">
            <v>-</v>
          </cell>
          <cell r="T4034" t="str">
            <v>-</v>
          </cell>
          <cell r="U4034">
            <v>44179</v>
          </cell>
          <cell r="V4034">
            <v>44239</v>
          </cell>
          <cell r="W4034">
            <v>44239</v>
          </cell>
          <cell r="X4034">
            <v>58</v>
          </cell>
          <cell r="Y4034"/>
          <cell r="Z4034" t="str">
            <v/>
          </cell>
        </row>
        <row r="4035">
          <cell r="C4035">
            <v>5951</v>
          </cell>
          <cell r="D4035" t="str">
            <v>DIELESUR</v>
          </cell>
          <cell r="E4035">
            <v>2020</v>
          </cell>
          <cell r="F4035" t="str">
            <v>OB</v>
          </cell>
          <cell r="G4035" t="str">
            <v>Inst. y PEM RTU CT-14 DIELESUR v1.0</v>
          </cell>
          <cell r="H4035" t="str">
            <v>OF550</v>
          </cell>
          <cell r="I4035"/>
          <cell r="J4035">
            <v>17.5</v>
          </cell>
          <cell r="K4035">
            <v>0</v>
          </cell>
          <cell r="L4035">
            <v>17.5</v>
          </cell>
          <cell r="M4035">
            <v>0</v>
          </cell>
          <cell r="N4035" t="str">
            <v>-</v>
          </cell>
          <cell r="O4035" t="str">
            <v>-</v>
          </cell>
          <cell r="P4035" t="str">
            <v>-</v>
          </cell>
          <cell r="Q4035" t="str">
            <v>JMG</v>
          </cell>
          <cell r="R4035" t="str">
            <v>-</v>
          </cell>
          <cell r="S4035" t="str">
            <v>-</v>
          </cell>
          <cell r="T4035" t="str">
            <v>-</v>
          </cell>
          <cell r="U4035">
            <v>44179</v>
          </cell>
          <cell r="V4035">
            <v>44239</v>
          </cell>
          <cell r="W4035">
            <v>44239</v>
          </cell>
          <cell r="X4035">
            <v>58</v>
          </cell>
          <cell r="Y4035"/>
          <cell r="Z4035" t="str">
            <v/>
          </cell>
        </row>
        <row r="4036">
          <cell r="C4036">
            <v>5952</v>
          </cell>
          <cell r="D4036" t="str">
            <v>BASENE</v>
          </cell>
          <cell r="E4036">
            <v>2020</v>
          </cell>
          <cell r="F4036" t="str">
            <v>OB</v>
          </cell>
          <cell r="G4036" t="str">
            <v>CC SCADA TEDIS.Net BASSOLS v1.1</v>
          </cell>
          <cell r="H4036" t="str">
            <v>OF5710</v>
          </cell>
          <cell r="I4036"/>
          <cell r="J4036">
            <v>90</v>
          </cell>
          <cell r="K4036">
            <v>0</v>
          </cell>
          <cell r="L4036">
            <v>90</v>
          </cell>
          <cell r="M4036">
            <v>0</v>
          </cell>
          <cell r="N4036" t="str">
            <v>-</v>
          </cell>
          <cell r="O4036" t="str">
            <v>-</v>
          </cell>
          <cell r="P4036" t="str">
            <v>-</v>
          </cell>
          <cell r="Q4036" t="str">
            <v>-</v>
          </cell>
          <cell r="R4036" t="str">
            <v>EDC</v>
          </cell>
          <cell r="S4036" t="str">
            <v>-</v>
          </cell>
          <cell r="T4036" t="str">
            <v>-</v>
          </cell>
          <cell r="U4036">
            <v>44179</v>
          </cell>
          <cell r="V4036">
            <v>44285</v>
          </cell>
          <cell r="W4036">
            <v>44285</v>
          </cell>
          <cell r="X4036">
            <v>106</v>
          </cell>
          <cell r="Y4036"/>
          <cell r="Z4036" t="str">
            <v/>
          </cell>
        </row>
        <row r="4037">
          <cell r="C4037">
            <v>5953</v>
          </cell>
          <cell r="D4037" t="str">
            <v>EYPESA</v>
          </cell>
          <cell r="E4037">
            <v>2020</v>
          </cell>
          <cell r="F4037" t="str">
            <v>OB</v>
          </cell>
          <cell r="G4037" t="str">
            <v>SUPORT TECNIC PROJECTE FEVER 1T-2021</v>
          </cell>
          <cell r="H4037" t="str">
            <v>IND</v>
          </cell>
          <cell r="I4037"/>
          <cell r="J4037">
            <v>53</v>
          </cell>
          <cell r="K4037">
            <v>0</v>
          </cell>
          <cell r="L4037">
            <v>53</v>
          </cell>
          <cell r="M4037">
            <v>0</v>
          </cell>
          <cell r="N4037" t="str">
            <v>-</v>
          </cell>
          <cell r="O4037" t="str">
            <v>-</v>
          </cell>
          <cell r="P4037" t="str">
            <v>-</v>
          </cell>
          <cell r="Q4037" t="str">
            <v>-</v>
          </cell>
          <cell r="R4037" t="str">
            <v>EDC</v>
          </cell>
          <cell r="S4037" t="str">
            <v>-</v>
          </cell>
          <cell r="T4037" t="str">
            <v>-</v>
          </cell>
          <cell r="U4037">
            <v>44183</v>
          </cell>
          <cell r="V4037">
            <v>44285</v>
          </cell>
          <cell r="W4037">
            <v>44285</v>
          </cell>
          <cell r="X4037">
            <v>102</v>
          </cell>
          <cell r="Y4037"/>
          <cell r="Z4037" t="str">
            <v/>
          </cell>
        </row>
        <row r="4038">
          <cell r="C4038">
            <v>5954</v>
          </cell>
          <cell r="D4038" t="str">
            <v>LERSA</v>
          </cell>
          <cell r="E4038">
            <v>2020</v>
          </cell>
          <cell r="F4038" t="str">
            <v>OB</v>
          </cell>
          <cell r="G4038" t="str">
            <v>CC SCADA TEDIS.Net LERSA v1.1</v>
          </cell>
          <cell r="H4038" t="str">
            <v>IND</v>
          </cell>
          <cell r="I4038"/>
          <cell r="J4038">
            <v>4</v>
          </cell>
          <cell r="K4038">
            <v>0</v>
          </cell>
          <cell r="L4038">
            <v>4</v>
          </cell>
          <cell r="M4038">
            <v>0</v>
          </cell>
          <cell r="N4038" t="str">
            <v>-</v>
          </cell>
          <cell r="O4038" t="str">
            <v>-</v>
          </cell>
          <cell r="P4038" t="str">
            <v>-</v>
          </cell>
          <cell r="Q4038" t="str">
            <v>JMG</v>
          </cell>
          <cell r="R4038" t="str">
            <v>-</v>
          </cell>
          <cell r="S4038" t="str">
            <v>-</v>
          </cell>
          <cell r="T4038" t="str">
            <v>-</v>
          </cell>
          <cell r="U4038">
            <v>44180</v>
          </cell>
          <cell r="V4038">
            <v>44285</v>
          </cell>
          <cell r="W4038">
            <v>44285</v>
          </cell>
          <cell r="X4038">
            <v>105</v>
          </cell>
          <cell r="Y4038"/>
          <cell r="Z4038" t="str">
            <v/>
          </cell>
        </row>
        <row r="4039">
          <cell r="C4039">
            <v>5955</v>
          </cell>
          <cell r="D4039" t="str">
            <v>LERSA</v>
          </cell>
          <cell r="E4039">
            <v>2020</v>
          </cell>
          <cell r="F4039" t="str">
            <v>OB</v>
          </cell>
          <cell r="G4039" t="str">
            <v>CC SCADA TEDIS.Net LERSA v1.2</v>
          </cell>
          <cell r="H4039" t="str">
            <v>IND</v>
          </cell>
          <cell r="I4039"/>
          <cell r="J4039">
            <v>6</v>
          </cell>
          <cell r="K4039">
            <v>0</v>
          </cell>
          <cell r="L4039">
            <v>6</v>
          </cell>
          <cell r="M4039">
            <v>0</v>
          </cell>
          <cell r="N4039" t="str">
            <v>-</v>
          </cell>
          <cell r="O4039" t="str">
            <v>-</v>
          </cell>
          <cell r="P4039" t="str">
            <v>-</v>
          </cell>
          <cell r="Q4039" t="str">
            <v>JMG</v>
          </cell>
          <cell r="R4039" t="str">
            <v>-</v>
          </cell>
          <cell r="S4039" t="str">
            <v>-</v>
          </cell>
          <cell r="T4039" t="str">
            <v>-</v>
          </cell>
          <cell r="U4039">
            <v>44180</v>
          </cell>
          <cell r="V4039">
            <v>44285</v>
          </cell>
          <cell r="W4039">
            <v>44285</v>
          </cell>
          <cell r="X4039">
            <v>105</v>
          </cell>
          <cell r="Y4039"/>
          <cell r="Z4039" t="str">
            <v/>
          </cell>
        </row>
        <row r="4040">
          <cell r="C4040">
            <v>5956</v>
          </cell>
          <cell r="D4040" t="str">
            <v>LERSA</v>
          </cell>
          <cell r="E4040">
            <v>2020</v>
          </cell>
          <cell r="F4040" t="str">
            <v>OB</v>
          </cell>
          <cell r="G4040" t="str">
            <v>CC SCADA TEDIS.Net LERSA v1.3</v>
          </cell>
          <cell r="H4040" t="str">
            <v>IND</v>
          </cell>
          <cell r="I4040"/>
          <cell r="J4040">
            <v>6</v>
          </cell>
          <cell r="K4040">
            <v>0</v>
          </cell>
          <cell r="L4040">
            <v>6</v>
          </cell>
          <cell r="M4040">
            <v>0</v>
          </cell>
          <cell r="N4040" t="str">
            <v>-</v>
          </cell>
          <cell r="O4040" t="str">
            <v>-</v>
          </cell>
          <cell r="P4040" t="str">
            <v>-</v>
          </cell>
          <cell r="Q4040" t="str">
            <v>JMG</v>
          </cell>
          <cell r="R4040" t="str">
            <v>-</v>
          </cell>
          <cell r="S4040" t="str">
            <v>-</v>
          </cell>
          <cell r="T4040" t="str">
            <v>-</v>
          </cell>
          <cell r="U4040">
            <v>44180</v>
          </cell>
          <cell r="V4040">
            <v>44285</v>
          </cell>
          <cell r="W4040">
            <v>44285</v>
          </cell>
          <cell r="X4040">
            <v>105</v>
          </cell>
          <cell r="Y4040"/>
          <cell r="Z4040" t="str">
            <v/>
          </cell>
        </row>
        <row r="4041">
          <cell r="C4041">
            <v>5957</v>
          </cell>
          <cell r="D4041" t="str">
            <v>SITEL</v>
          </cell>
          <cell r="E4041">
            <v>2020</v>
          </cell>
          <cell r="F4041" t="str">
            <v>OB</v>
          </cell>
          <cell r="G4041" t="str">
            <v>SW TEDIS.Net CapPRXService v1.51</v>
          </cell>
          <cell r="H4041" t="str">
            <v>OF5382</v>
          </cell>
          <cell r="I4041"/>
          <cell r="J4041">
            <v>32</v>
          </cell>
          <cell r="K4041">
            <v>0</v>
          </cell>
          <cell r="L4041">
            <v>32</v>
          </cell>
          <cell r="M4041">
            <v>0</v>
          </cell>
          <cell r="N4041" t="str">
            <v>-</v>
          </cell>
          <cell r="O4041" t="str">
            <v>-</v>
          </cell>
          <cell r="P4041" t="str">
            <v>-</v>
          </cell>
          <cell r="Q4041" t="str">
            <v>-</v>
          </cell>
          <cell r="R4041" t="str">
            <v>MRM</v>
          </cell>
          <cell r="S4041" t="str">
            <v>-</v>
          </cell>
          <cell r="T4041" t="str">
            <v>-</v>
          </cell>
          <cell r="U4041">
            <v>44186</v>
          </cell>
          <cell r="V4041">
            <v>44211</v>
          </cell>
          <cell r="W4041">
            <v>44211</v>
          </cell>
          <cell r="X4041">
            <v>24</v>
          </cell>
          <cell r="Y4041"/>
          <cell r="Z4041" t="str">
            <v/>
          </cell>
        </row>
        <row r="4042">
          <cell r="C4042">
            <v>5958</v>
          </cell>
          <cell r="D4042" t="str">
            <v>ARAMAIO</v>
          </cell>
          <cell r="E4042">
            <v>2020</v>
          </cell>
          <cell r="F4042" t="str">
            <v>OB</v>
          </cell>
          <cell r="G4042" t="str">
            <v>CC SCADA TEDIS.Net ARAMAIO v3.2</v>
          </cell>
          <cell r="H4042" t="str">
            <v>IND</v>
          </cell>
          <cell r="I4042"/>
          <cell r="J4042">
            <v>6</v>
          </cell>
          <cell r="K4042">
            <v>0</v>
          </cell>
          <cell r="L4042">
            <v>6</v>
          </cell>
          <cell r="M4042">
            <v>0</v>
          </cell>
          <cell r="N4042" t="str">
            <v>-</v>
          </cell>
          <cell r="O4042" t="str">
            <v>-</v>
          </cell>
          <cell r="P4042" t="str">
            <v>-</v>
          </cell>
          <cell r="Q4042" t="str">
            <v>JMG</v>
          </cell>
          <cell r="R4042" t="str">
            <v>-</v>
          </cell>
          <cell r="S4042" t="str">
            <v>-</v>
          </cell>
          <cell r="T4042" t="str">
            <v>-</v>
          </cell>
          <cell r="U4042">
            <v>44186</v>
          </cell>
          <cell r="V4042">
            <v>44211</v>
          </cell>
          <cell r="W4042">
            <v>44211</v>
          </cell>
          <cell r="X4042">
            <v>24</v>
          </cell>
          <cell r="Y4042"/>
          <cell r="Z4042" t="str">
            <v/>
          </cell>
        </row>
        <row r="4043">
          <cell r="C4043">
            <v>5959</v>
          </cell>
          <cell r="D4043" t="str">
            <v>ARAMAIO</v>
          </cell>
          <cell r="E4043">
            <v>2020</v>
          </cell>
          <cell r="F4043" t="str">
            <v>OB</v>
          </cell>
          <cell r="G4043" t="str">
            <v>CC SCADA TEDIS.Net ARAMAIO v3.3</v>
          </cell>
          <cell r="H4043" t="str">
            <v>IND</v>
          </cell>
          <cell r="I4043"/>
          <cell r="J4043">
            <v>14.75</v>
          </cell>
          <cell r="K4043">
            <v>0</v>
          </cell>
          <cell r="L4043">
            <v>14.75</v>
          </cell>
          <cell r="M4043">
            <v>0</v>
          </cell>
          <cell r="N4043" t="str">
            <v>-</v>
          </cell>
          <cell r="O4043" t="str">
            <v>-</v>
          </cell>
          <cell r="P4043" t="str">
            <v>-</v>
          </cell>
          <cell r="Q4043" t="str">
            <v>JMG</v>
          </cell>
          <cell r="R4043" t="str">
            <v>-</v>
          </cell>
          <cell r="S4043" t="str">
            <v>-</v>
          </cell>
          <cell r="T4043" t="str">
            <v>-</v>
          </cell>
          <cell r="U4043">
            <v>44186</v>
          </cell>
          <cell r="V4043">
            <v>44211</v>
          </cell>
          <cell r="W4043">
            <v>44211</v>
          </cell>
          <cell r="X4043">
            <v>24</v>
          </cell>
          <cell r="Y4043"/>
          <cell r="Z4043" t="str">
            <v/>
          </cell>
        </row>
        <row r="4044">
          <cell r="C4044">
            <v>5960</v>
          </cell>
          <cell r="D4044" t="str">
            <v>SITEL</v>
          </cell>
          <cell r="E4044">
            <v>2020</v>
          </cell>
          <cell r="F4044" t="str">
            <v>OB</v>
          </cell>
          <cell r="G4044" t="str">
            <v>Desenv. SW TEDIS.Net, SimulaPowerFlowService v1.51</v>
          </cell>
          <cell r="H4044" t="str">
            <v>OF4830</v>
          </cell>
          <cell r="I4044"/>
          <cell r="J4044">
            <v>21</v>
          </cell>
          <cell r="K4044">
            <v>0</v>
          </cell>
          <cell r="L4044">
            <v>21</v>
          </cell>
          <cell r="M4044">
            <v>0</v>
          </cell>
          <cell r="N4044" t="str">
            <v>-</v>
          </cell>
          <cell r="O4044" t="str">
            <v>-</v>
          </cell>
          <cell r="P4044" t="str">
            <v>-</v>
          </cell>
          <cell r="Q4044" t="str">
            <v>-</v>
          </cell>
          <cell r="R4044" t="str">
            <v>EDC</v>
          </cell>
          <cell r="S4044" t="str">
            <v>-</v>
          </cell>
          <cell r="T4044" t="str">
            <v>-</v>
          </cell>
          <cell r="U4044">
            <v>44200</v>
          </cell>
          <cell r="V4044">
            <v>44225</v>
          </cell>
          <cell r="W4044">
            <v>44225</v>
          </cell>
          <cell r="X4044">
            <v>25</v>
          </cell>
          <cell r="Y4044"/>
          <cell r="Z4044" t="str">
            <v/>
          </cell>
        </row>
        <row r="4045">
          <cell r="C4045">
            <v>5961</v>
          </cell>
          <cell r="D4045" t="str">
            <v>SITEL</v>
          </cell>
          <cell r="E4045">
            <v>2020</v>
          </cell>
          <cell r="F4045" t="str">
            <v>OB</v>
          </cell>
          <cell r="G4045" t="str">
            <v>Desenv. SW TEDIS.Net, ModBusMasterService v1.51</v>
          </cell>
          <cell r="H4045" t="str">
            <v>OF5853</v>
          </cell>
          <cell r="I4045"/>
          <cell r="J4045">
            <v>101</v>
          </cell>
          <cell r="K4045">
            <v>0</v>
          </cell>
          <cell r="L4045">
            <v>101</v>
          </cell>
          <cell r="M4045">
            <v>0</v>
          </cell>
          <cell r="N4045" t="str">
            <v>-</v>
          </cell>
          <cell r="O4045" t="str">
            <v>-</v>
          </cell>
          <cell r="P4045" t="str">
            <v>-</v>
          </cell>
          <cell r="Q4045" t="str">
            <v>-</v>
          </cell>
          <cell r="R4045" t="str">
            <v>EDC</v>
          </cell>
          <cell r="S4045" t="str">
            <v>-</v>
          </cell>
          <cell r="T4045" t="str">
            <v>-</v>
          </cell>
          <cell r="U4045">
            <v>44200</v>
          </cell>
          <cell r="V4045">
            <v>44225</v>
          </cell>
          <cell r="W4045">
            <v>44225</v>
          </cell>
          <cell r="X4045">
            <v>25</v>
          </cell>
          <cell r="Y4045"/>
          <cell r="Z4045" t="str">
            <v/>
          </cell>
        </row>
        <row r="4046">
          <cell r="C4046">
            <v>5962</v>
          </cell>
          <cell r="D4046" t="str">
            <v>SITEL</v>
          </cell>
          <cell r="E4046">
            <v>2020</v>
          </cell>
          <cell r="F4046" t="str">
            <v>OB</v>
          </cell>
          <cell r="G4046" t="str">
            <v>MAQUETA INTEGRACIO Eassergy P5F30</v>
          </cell>
          <cell r="H4046" t="str">
            <v>OF5961</v>
          </cell>
          <cell r="I4046"/>
          <cell r="J4046">
            <v>16</v>
          </cell>
          <cell r="K4046">
            <v>0</v>
          </cell>
          <cell r="L4046">
            <v>16</v>
          </cell>
          <cell r="M4046">
            <v>0</v>
          </cell>
          <cell r="N4046" t="str">
            <v>-</v>
          </cell>
          <cell r="O4046" t="str">
            <v>-</v>
          </cell>
          <cell r="P4046" t="str">
            <v>-</v>
          </cell>
          <cell r="Q4046" t="str">
            <v>EMM</v>
          </cell>
          <cell r="R4046" t="str">
            <v>-</v>
          </cell>
          <cell r="S4046" t="str">
            <v>-</v>
          </cell>
          <cell r="T4046" t="str">
            <v>-</v>
          </cell>
          <cell r="U4046">
            <v>44200</v>
          </cell>
          <cell r="V4046">
            <v>44225</v>
          </cell>
          <cell r="W4046">
            <v>44225</v>
          </cell>
          <cell r="X4046">
            <v>25</v>
          </cell>
          <cell r="Y4046"/>
          <cell r="Z4046" t="str">
            <v/>
          </cell>
        </row>
        <row r="4047">
          <cell r="C4047">
            <v>5963</v>
          </cell>
          <cell r="D4047"/>
          <cell r="E4047">
            <v>2020</v>
          </cell>
          <cell r="F4047" t="str">
            <v>OB</v>
          </cell>
          <cell r="G4047"/>
          <cell r="H4047"/>
          <cell r="I4047"/>
          <cell r="J4047"/>
          <cell r="K4047">
            <v>0</v>
          </cell>
          <cell r="L4047">
            <v>0</v>
          </cell>
          <cell r="M4047" t="str">
            <v xml:space="preserve"> </v>
          </cell>
          <cell r="N4047" t="str">
            <v>-</v>
          </cell>
          <cell r="O4047" t="str">
            <v>-</v>
          </cell>
          <cell r="P4047" t="str">
            <v>-</v>
          </cell>
          <cell r="Q4047" t="str">
            <v>-</v>
          </cell>
          <cell r="R4047" t="str">
            <v>-</v>
          </cell>
          <cell r="S4047" t="str">
            <v>-</v>
          </cell>
          <cell r="T4047" t="str">
            <v>-</v>
          </cell>
          <cell r="U4047"/>
          <cell r="V4047"/>
          <cell r="W4047" t="str">
            <v/>
          </cell>
          <cell r="X4047" t="str">
            <v/>
          </cell>
          <cell r="Y4047"/>
          <cell r="Z4047" t="str">
            <v/>
          </cell>
        </row>
        <row r="4048">
          <cell r="C4048">
            <v>5964</v>
          </cell>
          <cell r="D4048"/>
          <cell r="E4048">
            <v>2020</v>
          </cell>
          <cell r="F4048" t="str">
            <v>OB</v>
          </cell>
          <cell r="G4048"/>
          <cell r="H4048"/>
          <cell r="I4048"/>
          <cell r="J4048"/>
          <cell r="K4048">
            <v>0</v>
          </cell>
          <cell r="L4048">
            <v>0</v>
          </cell>
          <cell r="M4048" t="str">
            <v xml:space="preserve"> </v>
          </cell>
          <cell r="N4048" t="str">
            <v>-</v>
          </cell>
          <cell r="O4048" t="str">
            <v>-</v>
          </cell>
          <cell r="P4048" t="str">
            <v>-</v>
          </cell>
          <cell r="Q4048" t="str">
            <v>-</v>
          </cell>
          <cell r="R4048" t="str">
            <v>-</v>
          </cell>
          <cell r="S4048" t="str">
            <v>-</v>
          </cell>
          <cell r="T4048" t="str">
            <v>-</v>
          </cell>
          <cell r="U4048"/>
          <cell r="V4048"/>
          <cell r="W4048" t="str">
            <v/>
          </cell>
          <cell r="X4048" t="str">
            <v/>
          </cell>
          <cell r="Y4048"/>
          <cell r="Z4048" t="str">
            <v/>
          </cell>
        </row>
        <row r="4049">
          <cell r="C4049">
            <v>5965</v>
          </cell>
          <cell r="D4049"/>
          <cell r="E4049">
            <v>2020</v>
          </cell>
          <cell r="F4049" t="str">
            <v>OB</v>
          </cell>
          <cell r="G4049"/>
          <cell r="H4049"/>
          <cell r="I4049"/>
          <cell r="J4049"/>
          <cell r="K4049">
            <v>0</v>
          </cell>
          <cell r="L4049">
            <v>0</v>
          </cell>
          <cell r="M4049" t="str">
            <v xml:space="preserve"> </v>
          </cell>
          <cell r="N4049" t="str">
            <v>-</v>
          </cell>
          <cell r="O4049" t="str">
            <v>-</v>
          </cell>
          <cell r="P4049" t="str">
            <v>-</v>
          </cell>
          <cell r="Q4049" t="str">
            <v>-</v>
          </cell>
          <cell r="R4049" t="str">
            <v>-</v>
          </cell>
          <cell r="S4049" t="str">
            <v>-</v>
          </cell>
          <cell r="T4049" t="str">
            <v>-</v>
          </cell>
          <cell r="U4049"/>
          <cell r="V4049"/>
          <cell r="W4049" t="str">
            <v/>
          </cell>
          <cell r="X4049" t="str">
            <v/>
          </cell>
          <cell r="Y4049"/>
          <cell r="Z4049" t="str">
            <v/>
          </cell>
        </row>
        <row r="4050">
          <cell r="C4050">
            <v>5966</v>
          </cell>
          <cell r="D4050"/>
          <cell r="E4050">
            <v>2020</v>
          </cell>
          <cell r="F4050" t="str">
            <v>OB</v>
          </cell>
          <cell r="G4050"/>
          <cell r="H4050"/>
          <cell r="I4050"/>
          <cell r="J4050"/>
          <cell r="K4050">
            <v>0</v>
          </cell>
          <cell r="L4050">
            <v>0</v>
          </cell>
          <cell r="M4050" t="str">
            <v xml:space="preserve"> </v>
          </cell>
          <cell r="N4050" t="str">
            <v>-</v>
          </cell>
          <cell r="O4050" t="str">
            <v>-</v>
          </cell>
          <cell r="P4050" t="str">
            <v>-</v>
          </cell>
          <cell r="Q4050" t="str">
            <v>-</v>
          </cell>
          <cell r="R4050" t="str">
            <v>-</v>
          </cell>
          <cell r="S4050" t="str">
            <v>-</v>
          </cell>
          <cell r="T4050" t="str">
            <v>-</v>
          </cell>
          <cell r="U4050"/>
          <cell r="V4050"/>
          <cell r="W4050" t="str">
            <v/>
          </cell>
          <cell r="X4050" t="str">
            <v/>
          </cell>
          <cell r="Y4050"/>
          <cell r="Z4050" t="str">
            <v/>
          </cell>
        </row>
        <row r="4051">
          <cell r="C4051">
            <v>5967</v>
          </cell>
          <cell r="D4051"/>
          <cell r="E4051">
            <v>2020</v>
          </cell>
          <cell r="F4051" t="str">
            <v>OB</v>
          </cell>
          <cell r="G4051"/>
          <cell r="H4051"/>
          <cell r="I4051"/>
          <cell r="J4051"/>
          <cell r="K4051">
            <v>0</v>
          </cell>
          <cell r="L4051">
            <v>0</v>
          </cell>
          <cell r="M4051" t="str">
            <v xml:space="preserve"> </v>
          </cell>
          <cell r="N4051" t="str">
            <v>-</v>
          </cell>
          <cell r="O4051" t="str">
            <v>-</v>
          </cell>
          <cell r="P4051" t="str">
            <v>-</v>
          </cell>
          <cell r="Q4051" t="str">
            <v>-</v>
          </cell>
          <cell r="R4051" t="str">
            <v>-</v>
          </cell>
          <cell r="S4051" t="str">
            <v>-</v>
          </cell>
          <cell r="T4051" t="str">
            <v>-</v>
          </cell>
          <cell r="U4051"/>
          <cell r="V4051"/>
          <cell r="W4051" t="str">
            <v/>
          </cell>
          <cell r="X4051" t="str">
            <v/>
          </cell>
          <cell r="Y4051"/>
          <cell r="Z4051" t="str">
            <v/>
          </cell>
        </row>
        <row r="4052">
          <cell r="C4052">
            <v>5968</v>
          </cell>
          <cell r="D4052"/>
          <cell r="E4052">
            <v>2020</v>
          </cell>
          <cell r="F4052" t="str">
            <v>OB</v>
          </cell>
          <cell r="G4052"/>
          <cell r="H4052"/>
          <cell r="I4052"/>
          <cell r="J4052"/>
          <cell r="K4052">
            <v>0</v>
          </cell>
          <cell r="L4052">
            <v>0</v>
          </cell>
          <cell r="M4052" t="str">
            <v xml:space="preserve"> </v>
          </cell>
          <cell r="N4052" t="str">
            <v>-</v>
          </cell>
          <cell r="O4052" t="str">
            <v>-</v>
          </cell>
          <cell r="P4052" t="str">
            <v>-</v>
          </cell>
          <cell r="Q4052" t="str">
            <v>-</v>
          </cell>
          <cell r="R4052" t="str">
            <v>-</v>
          </cell>
          <cell r="S4052" t="str">
            <v>-</v>
          </cell>
          <cell r="T4052" t="str">
            <v>-</v>
          </cell>
          <cell r="U4052"/>
          <cell r="V4052"/>
          <cell r="W4052" t="str">
            <v/>
          </cell>
          <cell r="X4052" t="str">
            <v/>
          </cell>
          <cell r="Y4052"/>
          <cell r="Z4052" t="str">
            <v/>
          </cell>
        </row>
        <row r="4053">
          <cell r="C4053">
            <v>5969</v>
          </cell>
          <cell r="D4053"/>
          <cell r="E4053">
            <v>2020</v>
          </cell>
          <cell r="F4053" t="str">
            <v>OB</v>
          </cell>
          <cell r="G4053"/>
          <cell r="H4053"/>
          <cell r="I4053"/>
          <cell r="J4053"/>
          <cell r="K4053">
            <v>0</v>
          </cell>
          <cell r="L4053">
            <v>0</v>
          </cell>
          <cell r="M4053" t="str">
            <v xml:space="preserve"> </v>
          </cell>
          <cell r="N4053" t="str">
            <v>-</v>
          </cell>
          <cell r="O4053" t="str">
            <v>-</v>
          </cell>
          <cell r="P4053" t="str">
            <v>-</v>
          </cell>
          <cell r="Q4053" t="str">
            <v>-</v>
          </cell>
          <cell r="R4053" t="str">
            <v>-</v>
          </cell>
          <cell r="S4053" t="str">
            <v>-</v>
          </cell>
          <cell r="T4053" t="str">
            <v>-</v>
          </cell>
          <cell r="U4053"/>
          <cell r="V4053"/>
          <cell r="W4053" t="str">
            <v/>
          </cell>
          <cell r="X4053" t="str">
            <v/>
          </cell>
          <cell r="Y4053"/>
          <cell r="Z4053" t="str">
            <v/>
          </cell>
        </row>
        <row r="4054">
          <cell r="C4054"/>
          <cell r="D4054"/>
          <cell r="E4054"/>
          <cell r="F4054"/>
          <cell r="G4054"/>
          <cell r="H4054"/>
          <cell r="I4054"/>
          <cell r="J4054">
            <v>519.25</v>
          </cell>
          <cell r="K4054">
            <v>3.84</v>
          </cell>
          <cell r="L4054">
            <v>515.41</v>
          </cell>
          <cell r="M4054"/>
          <cell r="N4054"/>
          <cell r="O4054"/>
          <cell r="P4054"/>
          <cell r="Q4054"/>
          <cell r="R4054"/>
          <cell r="S4054"/>
          <cell r="T4054"/>
          <cell r="U4054"/>
          <cell r="V4054"/>
          <cell r="W4054"/>
          <cell r="X4054"/>
          <cell r="Y4054"/>
          <cell r="Z4054">
            <v>0</v>
          </cell>
        </row>
        <row r="4055">
          <cell r="H4055"/>
          <cell r="M4055"/>
          <cell r="N4055"/>
          <cell r="O4055"/>
          <cell r="P4055"/>
          <cell r="Q4055"/>
          <cell r="R4055"/>
          <cell r="S4055"/>
          <cell r="T4055"/>
          <cell r="U4055"/>
          <cell r="V4055"/>
          <cell r="W4055"/>
          <cell r="X4055"/>
          <cell r="Y4055"/>
          <cell r="Z4055"/>
        </row>
        <row r="4056">
          <cell r="H4056"/>
          <cell r="M4056"/>
          <cell r="N4056"/>
          <cell r="O4056"/>
          <cell r="P4056"/>
          <cell r="Q4056"/>
          <cell r="R4056"/>
          <cell r="S4056"/>
          <cell r="T4056"/>
          <cell r="U4056"/>
          <cell r="V4056"/>
          <cell r="W4056"/>
          <cell r="X4056"/>
          <cell r="Y4056"/>
          <cell r="Z4056"/>
        </row>
        <row r="4057">
          <cell r="D4057"/>
          <cell r="E4057"/>
          <cell r="F4057"/>
          <cell r="G4057"/>
          <cell r="H4057"/>
          <cell r="I4057"/>
          <cell r="J4057"/>
          <cell r="K4057"/>
          <cell r="M4057"/>
          <cell r="N4057" t="str">
            <v>APROVISIONAMENTS</v>
          </cell>
          <cell r="O4057" t="str">
            <v>ADMINISTRACIO</v>
          </cell>
          <cell r="P4057" t="str">
            <v>OPERACIONS</v>
          </cell>
          <cell r="Q4057" t="str">
            <v>IMPLEMENTACIO</v>
          </cell>
          <cell r="R4057" t="str">
            <v>DESENVOLUPAMENT</v>
          </cell>
          <cell r="S4057" t="str">
            <v>COMERCIAL</v>
          </cell>
          <cell r="T4057" t="str">
            <v>CONSUL.TELCOMUNIC.</v>
          </cell>
          <cell r="U4057"/>
          <cell r="V4057"/>
          <cell r="W4057"/>
          <cell r="X4057"/>
          <cell r="Y4057"/>
          <cell r="Z4057"/>
        </row>
        <row r="4058">
          <cell r="H4058"/>
          <cell r="M4058"/>
          <cell r="N4058"/>
          <cell r="O4058"/>
          <cell r="P4058"/>
          <cell r="Q4058"/>
          <cell r="R4058"/>
          <cell r="S4058"/>
          <cell r="T4058"/>
          <cell r="U4058"/>
          <cell r="V4058"/>
          <cell r="W4058"/>
          <cell r="X4058"/>
          <cell r="Y4058"/>
          <cell r="Z4058"/>
        </row>
        <row r="4059">
          <cell r="H4059"/>
          <cell r="M4059"/>
          <cell r="N4059"/>
          <cell r="O4059"/>
          <cell r="P4059"/>
          <cell r="Q4059"/>
          <cell r="R4059"/>
          <cell r="S4059"/>
          <cell r="T4059"/>
          <cell r="U4059"/>
          <cell r="V4059"/>
          <cell r="W4059"/>
          <cell r="X4059"/>
          <cell r="Y4059"/>
          <cell r="Z4059"/>
        </row>
        <row r="4060">
          <cell r="H4060"/>
          <cell r="M4060"/>
          <cell r="N4060"/>
          <cell r="O4060"/>
          <cell r="P4060"/>
          <cell r="Q4060"/>
          <cell r="R4060"/>
          <cell r="S4060"/>
          <cell r="T4060"/>
          <cell r="U4060"/>
          <cell r="V4060"/>
          <cell r="W4060"/>
          <cell r="X4060"/>
          <cell r="Y4060"/>
          <cell r="Z4060"/>
        </row>
        <row r="4061">
          <cell r="H4061"/>
          <cell r="M4061"/>
          <cell r="N4061"/>
          <cell r="O4061"/>
          <cell r="P4061"/>
          <cell r="Q4061"/>
          <cell r="R4061"/>
          <cell r="S4061"/>
          <cell r="T4061"/>
          <cell r="U4061"/>
          <cell r="V4061"/>
          <cell r="W4061"/>
          <cell r="X4061"/>
          <cell r="Y4061"/>
          <cell r="Z4061"/>
        </row>
        <row r="4062">
          <cell r="E4062" t="str">
            <v>Projectes (EXTERNS) en curs 2.019</v>
          </cell>
          <cell r="F4062"/>
          <cell r="G4062"/>
          <cell r="H4062"/>
          <cell r="I4062"/>
          <cell r="J4062"/>
          <cell r="K4062"/>
          <cell r="L4062"/>
          <cell r="M4062"/>
          <cell r="N4062"/>
          <cell r="O4062"/>
          <cell r="P4062"/>
          <cell r="Q4062"/>
          <cell r="R4062"/>
          <cell r="S4062"/>
          <cell r="T4062"/>
          <cell r="U4062"/>
          <cell r="V4062"/>
          <cell r="W4062"/>
          <cell r="X4062"/>
          <cell r="Y4062"/>
          <cell r="Z4062"/>
        </row>
        <row r="4063">
          <cell r="H4063"/>
          <cell r="M4063"/>
          <cell r="N4063"/>
          <cell r="O4063"/>
          <cell r="P4063"/>
          <cell r="Q4063"/>
          <cell r="R4063"/>
          <cell r="S4063"/>
          <cell r="T4063"/>
          <cell r="U4063"/>
          <cell r="V4063"/>
          <cell r="W4063"/>
          <cell r="X4063"/>
          <cell r="Y4063"/>
          <cell r="Z4063"/>
        </row>
        <row r="4064">
          <cell r="H4064"/>
          <cell r="M4064"/>
          <cell r="N4064"/>
          <cell r="O4064"/>
          <cell r="P4064"/>
          <cell r="Q4064"/>
          <cell r="R4064"/>
          <cell r="S4064"/>
          <cell r="T4064"/>
          <cell r="U4064"/>
          <cell r="V4064"/>
          <cell r="W4064"/>
          <cell r="X4064"/>
          <cell r="Y4064"/>
          <cell r="Z4064"/>
        </row>
        <row r="4065">
          <cell r="C4065" t="str">
            <v>OF</v>
          </cell>
          <cell r="D4065" t="str">
            <v>CLIENT</v>
          </cell>
          <cell r="E4065" t="str">
            <v>ANY</v>
          </cell>
          <cell r="F4065" t="str">
            <v>STATUS</v>
          </cell>
          <cell r="G4065" t="str">
            <v>PROJECTE</v>
          </cell>
          <cell r="H4065" t="str">
            <v>TIPUS OF o DEPENDENCIA</v>
          </cell>
          <cell r="I4065"/>
          <cell r="J4065" t="str">
            <v>PREV</v>
          </cell>
          <cell r="K4065" t="str">
            <v>TOTAL</v>
          </cell>
          <cell r="L4065" t="str">
            <v>DESV</v>
          </cell>
          <cell r="M4065" t="str">
            <v>AVANÇ</v>
          </cell>
          <cell r="N4065" t="str">
            <v>DPT. IMPLICATS</v>
          </cell>
          <cell r="O4065"/>
          <cell r="P4065"/>
          <cell r="Q4065"/>
          <cell r="R4065"/>
          <cell r="S4065"/>
          <cell r="T4065"/>
          <cell r="U4065" t="str">
            <v>DATA</v>
          </cell>
          <cell r="V4065" t="str">
            <v>DATA</v>
          </cell>
          <cell r="W4065" t="str">
            <v>DATA</v>
          </cell>
          <cell r="X4065" t="str">
            <v>DURADA</v>
          </cell>
          <cell r="Y4065" t="str">
            <v>DATA</v>
          </cell>
          <cell r="Z4065" t="str">
            <v>DESVIAC.</v>
          </cell>
        </row>
        <row r="4066">
          <cell r="C4066"/>
          <cell r="D4066"/>
          <cell r="E4066"/>
          <cell r="F4066"/>
          <cell r="G4066"/>
          <cell r="H4066"/>
          <cell r="I4066"/>
          <cell r="J4066"/>
          <cell r="K4066" t="str">
            <v>REAL</v>
          </cell>
          <cell r="L4066"/>
          <cell r="M4066"/>
          <cell r="N4066"/>
          <cell r="O4066"/>
          <cell r="P4066"/>
          <cell r="Q4066"/>
          <cell r="R4066"/>
          <cell r="S4066"/>
          <cell r="T4066"/>
          <cell r="U4066" t="str">
            <v>INICI</v>
          </cell>
          <cell r="V4066" t="str">
            <v>ENTREGA</v>
          </cell>
          <cell r="W4066" t="str">
            <v>REVISADA</v>
          </cell>
          <cell r="X4066"/>
          <cell r="Y4066" t="str">
            <v>ACCEP.</v>
          </cell>
          <cell r="Z4066"/>
        </row>
        <row r="4067">
          <cell r="C4067"/>
          <cell r="D4067"/>
          <cell r="E4067"/>
          <cell r="F4067"/>
          <cell r="G4067"/>
          <cell r="H4067"/>
          <cell r="I4067"/>
          <cell r="M4067"/>
          <cell r="N4067"/>
          <cell r="O4067"/>
          <cell r="P4067"/>
          <cell r="Q4067"/>
          <cell r="R4067"/>
          <cell r="S4067"/>
          <cell r="T4067"/>
          <cell r="U4067"/>
          <cell r="V4067"/>
          <cell r="W4067"/>
          <cell r="X4067"/>
          <cell r="Y4067"/>
          <cell r="Z4067"/>
        </row>
        <row r="4068">
          <cell r="C4068">
            <v>5970</v>
          </cell>
          <cell r="D4068"/>
          <cell r="E4068">
            <v>2020</v>
          </cell>
          <cell r="F4068" t="str">
            <v>OB</v>
          </cell>
          <cell r="G4068"/>
          <cell r="H4068"/>
          <cell r="I4068"/>
          <cell r="J4068"/>
          <cell r="K4068">
            <v>0</v>
          </cell>
          <cell r="L4068">
            <v>0</v>
          </cell>
          <cell r="M4068" t="str">
            <v xml:space="preserve"> </v>
          </cell>
          <cell r="N4068" t="str">
            <v>-</v>
          </cell>
          <cell r="O4068" t="str">
            <v>-</v>
          </cell>
          <cell r="P4068" t="str">
            <v>-</v>
          </cell>
          <cell r="Q4068" t="str">
            <v>-</v>
          </cell>
          <cell r="R4068" t="str">
            <v>-</v>
          </cell>
          <cell r="S4068" t="str">
            <v>-</v>
          </cell>
          <cell r="T4068" t="str">
            <v>-</v>
          </cell>
          <cell r="U4068"/>
          <cell r="V4068"/>
          <cell r="W4068" t="str">
            <v/>
          </cell>
          <cell r="X4068" t="str">
            <v/>
          </cell>
          <cell r="Y4068"/>
          <cell r="Z4068" t="str">
            <v/>
          </cell>
        </row>
        <row r="4069">
          <cell r="C4069">
            <v>5971</v>
          </cell>
          <cell r="D4069"/>
          <cell r="E4069">
            <v>2020</v>
          </cell>
          <cell r="F4069" t="str">
            <v>OB</v>
          </cell>
          <cell r="G4069"/>
          <cell r="H4069"/>
          <cell r="I4069"/>
          <cell r="J4069"/>
          <cell r="K4069">
            <v>0</v>
          </cell>
          <cell r="L4069">
            <v>0</v>
          </cell>
          <cell r="M4069" t="str">
            <v xml:space="preserve"> </v>
          </cell>
          <cell r="N4069" t="str">
            <v>-</v>
          </cell>
          <cell r="O4069" t="str">
            <v>-</v>
          </cell>
          <cell r="P4069" t="str">
            <v>-</v>
          </cell>
          <cell r="Q4069" t="str">
            <v>-</v>
          </cell>
          <cell r="R4069" t="str">
            <v>-</v>
          </cell>
          <cell r="S4069" t="str">
            <v>-</v>
          </cell>
          <cell r="T4069" t="str">
            <v>-</v>
          </cell>
          <cell r="U4069"/>
          <cell r="V4069"/>
          <cell r="W4069" t="str">
            <v/>
          </cell>
          <cell r="X4069" t="str">
            <v/>
          </cell>
          <cell r="Y4069"/>
          <cell r="Z4069" t="str">
            <v/>
          </cell>
        </row>
        <row r="4070">
          <cell r="C4070">
            <v>5972</v>
          </cell>
          <cell r="D4070"/>
          <cell r="E4070">
            <v>2020</v>
          </cell>
          <cell r="F4070" t="str">
            <v>OB</v>
          </cell>
          <cell r="G4070"/>
          <cell r="H4070"/>
          <cell r="I4070"/>
          <cell r="J4070"/>
          <cell r="K4070">
            <v>0</v>
          </cell>
          <cell r="L4070">
            <v>0</v>
          </cell>
          <cell r="M4070" t="str">
            <v xml:space="preserve"> </v>
          </cell>
          <cell r="N4070" t="str">
            <v>-</v>
          </cell>
          <cell r="O4070" t="str">
            <v>-</v>
          </cell>
          <cell r="P4070" t="str">
            <v>-</v>
          </cell>
          <cell r="Q4070" t="str">
            <v>-</v>
          </cell>
          <cell r="R4070" t="str">
            <v>-</v>
          </cell>
          <cell r="S4070" t="str">
            <v>-</v>
          </cell>
          <cell r="T4070" t="str">
            <v>-</v>
          </cell>
          <cell r="U4070"/>
          <cell r="V4070"/>
          <cell r="W4070" t="str">
            <v/>
          </cell>
          <cell r="X4070" t="str">
            <v/>
          </cell>
          <cell r="Y4070"/>
          <cell r="Z4070" t="str">
            <v/>
          </cell>
        </row>
        <row r="4071">
          <cell r="C4071">
            <v>5973</v>
          </cell>
          <cell r="D4071"/>
          <cell r="E4071">
            <v>2020</v>
          </cell>
          <cell r="F4071" t="str">
            <v>OB</v>
          </cell>
          <cell r="G4071"/>
          <cell r="H4071"/>
          <cell r="I4071"/>
          <cell r="J4071"/>
          <cell r="K4071">
            <v>0</v>
          </cell>
          <cell r="L4071">
            <v>0</v>
          </cell>
          <cell r="M4071" t="str">
            <v xml:space="preserve"> </v>
          </cell>
          <cell r="N4071" t="str">
            <v>-</v>
          </cell>
          <cell r="O4071" t="str">
            <v>-</v>
          </cell>
          <cell r="P4071" t="str">
            <v>-</v>
          </cell>
          <cell r="Q4071" t="str">
            <v>-</v>
          </cell>
          <cell r="R4071" t="str">
            <v>-</v>
          </cell>
          <cell r="S4071" t="str">
            <v>-</v>
          </cell>
          <cell r="T4071" t="str">
            <v>-</v>
          </cell>
          <cell r="U4071"/>
          <cell r="V4071"/>
          <cell r="W4071" t="str">
            <v/>
          </cell>
          <cell r="X4071" t="str">
            <v/>
          </cell>
          <cell r="Y4071"/>
          <cell r="Z4071" t="str">
            <v/>
          </cell>
        </row>
        <row r="4072">
          <cell r="C4072">
            <v>5974</v>
          </cell>
          <cell r="D4072"/>
          <cell r="E4072">
            <v>2020</v>
          </cell>
          <cell r="F4072" t="str">
            <v>OB</v>
          </cell>
          <cell r="G4072"/>
          <cell r="H4072"/>
          <cell r="I4072"/>
          <cell r="J4072"/>
          <cell r="K4072">
            <v>0</v>
          </cell>
          <cell r="L4072">
            <v>0</v>
          </cell>
          <cell r="M4072" t="str">
            <v xml:space="preserve"> </v>
          </cell>
          <cell r="N4072" t="str">
            <v>-</v>
          </cell>
          <cell r="O4072" t="str">
            <v>-</v>
          </cell>
          <cell r="P4072" t="str">
            <v>-</v>
          </cell>
          <cell r="Q4072" t="str">
            <v>-</v>
          </cell>
          <cell r="R4072" t="str">
            <v>-</v>
          </cell>
          <cell r="S4072" t="str">
            <v>-</v>
          </cell>
          <cell r="T4072" t="str">
            <v>-</v>
          </cell>
          <cell r="U4072"/>
          <cell r="V4072"/>
          <cell r="W4072" t="str">
            <v/>
          </cell>
          <cell r="X4072" t="str">
            <v/>
          </cell>
          <cell r="Y4072"/>
          <cell r="Z4072" t="str">
            <v/>
          </cell>
        </row>
        <row r="4073">
          <cell r="C4073">
            <v>5975</v>
          </cell>
          <cell r="D4073"/>
          <cell r="E4073">
            <v>2020</v>
          </cell>
          <cell r="F4073" t="str">
            <v>OB</v>
          </cell>
          <cell r="G4073"/>
          <cell r="H4073"/>
          <cell r="I4073"/>
          <cell r="J4073"/>
          <cell r="K4073">
            <v>0</v>
          </cell>
          <cell r="L4073">
            <v>0</v>
          </cell>
          <cell r="M4073" t="str">
            <v xml:space="preserve"> </v>
          </cell>
          <cell r="N4073" t="str">
            <v>-</v>
          </cell>
          <cell r="O4073" t="str">
            <v>-</v>
          </cell>
          <cell r="P4073" t="str">
            <v>-</v>
          </cell>
          <cell r="Q4073" t="str">
            <v>-</v>
          </cell>
          <cell r="R4073" t="str">
            <v>-</v>
          </cell>
          <cell r="S4073" t="str">
            <v>-</v>
          </cell>
          <cell r="T4073" t="str">
            <v>-</v>
          </cell>
          <cell r="U4073"/>
          <cell r="V4073"/>
          <cell r="W4073" t="str">
            <v/>
          </cell>
          <cell r="X4073" t="str">
            <v/>
          </cell>
          <cell r="Y4073"/>
          <cell r="Z4073" t="str">
            <v/>
          </cell>
        </row>
        <row r="4074">
          <cell r="C4074">
            <v>5976</v>
          </cell>
          <cell r="D4074"/>
          <cell r="E4074">
            <v>2020</v>
          </cell>
          <cell r="F4074" t="str">
            <v>OB</v>
          </cell>
          <cell r="G4074"/>
          <cell r="H4074"/>
          <cell r="I4074"/>
          <cell r="J4074"/>
          <cell r="K4074">
            <v>0</v>
          </cell>
          <cell r="L4074">
            <v>0</v>
          </cell>
          <cell r="M4074" t="str">
            <v xml:space="preserve"> </v>
          </cell>
          <cell r="N4074" t="str">
            <v>-</v>
          </cell>
          <cell r="O4074" t="str">
            <v>-</v>
          </cell>
          <cell r="P4074" t="str">
            <v>-</v>
          </cell>
          <cell r="Q4074" t="str">
            <v>-</v>
          </cell>
          <cell r="R4074" t="str">
            <v>-</v>
          </cell>
          <cell r="S4074" t="str">
            <v>-</v>
          </cell>
          <cell r="T4074" t="str">
            <v>-</v>
          </cell>
          <cell r="U4074"/>
          <cell r="V4074"/>
          <cell r="W4074" t="str">
            <v/>
          </cell>
          <cell r="X4074" t="str">
            <v/>
          </cell>
          <cell r="Y4074"/>
          <cell r="Z4074" t="str">
            <v/>
          </cell>
        </row>
        <row r="4075">
          <cell r="C4075">
            <v>5977</v>
          </cell>
          <cell r="D4075"/>
          <cell r="E4075">
            <v>2020</v>
          </cell>
          <cell r="F4075" t="str">
            <v>OB</v>
          </cell>
          <cell r="G4075"/>
          <cell r="H4075"/>
          <cell r="I4075"/>
          <cell r="J4075"/>
          <cell r="K4075">
            <v>0</v>
          </cell>
          <cell r="L4075">
            <v>0</v>
          </cell>
          <cell r="M4075" t="str">
            <v xml:space="preserve"> </v>
          </cell>
          <cell r="N4075" t="str">
            <v>-</v>
          </cell>
          <cell r="O4075" t="str">
            <v>-</v>
          </cell>
          <cell r="P4075" t="str">
            <v>-</v>
          </cell>
          <cell r="Q4075" t="str">
            <v>-</v>
          </cell>
          <cell r="R4075" t="str">
            <v>-</v>
          </cell>
          <cell r="S4075" t="str">
            <v>-</v>
          </cell>
          <cell r="T4075" t="str">
            <v>-</v>
          </cell>
          <cell r="U4075"/>
          <cell r="V4075"/>
          <cell r="W4075" t="str">
            <v/>
          </cell>
          <cell r="X4075" t="str">
            <v/>
          </cell>
          <cell r="Y4075"/>
          <cell r="Z4075" t="str">
            <v/>
          </cell>
        </row>
        <row r="4076">
          <cell r="C4076">
            <v>5978</v>
          </cell>
          <cell r="D4076"/>
          <cell r="E4076">
            <v>2020</v>
          </cell>
          <cell r="F4076" t="str">
            <v>OB</v>
          </cell>
          <cell r="G4076"/>
          <cell r="H4076"/>
          <cell r="I4076"/>
          <cell r="J4076"/>
          <cell r="K4076">
            <v>0</v>
          </cell>
          <cell r="L4076">
            <v>0</v>
          </cell>
          <cell r="M4076" t="str">
            <v xml:space="preserve"> </v>
          </cell>
          <cell r="N4076" t="str">
            <v>-</v>
          </cell>
          <cell r="O4076" t="str">
            <v>-</v>
          </cell>
          <cell r="P4076" t="str">
            <v>-</v>
          </cell>
          <cell r="Q4076" t="str">
            <v>-</v>
          </cell>
          <cell r="R4076" t="str">
            <v>-</v>
          </cell>
          <cell r="S4076" t="str">
            <v>-</v>
          </cell>
          <cell r="T4076" t="str">
            <v>-</v>
          </cell>
          <cell r="U4076"/>
          <cell r="V4076"/>
          <cell r="W4076" t="str">
            <v/>
          </cell>
          <cell r="X4076" t="str">
            <v/>
          </cell>
          <cell r="Y4076"/>
          <cell r="Z4076" t="str">
            <v/>
          </cell>
        </row>
        <row r="4077">
          <cell r="C4077">
            <v>5979</v>
          </cell>
          <cell r="D4077"/>
          <cell r="E4077">
            <v>2020</v>
          </cell>
          <cell r="F4077" t="str">
            <v>OB</v>
          </cell>
          <cell r="G4077"/>
          <cell r="H4077"/>
          <cell r="I4077"/>
          <cell r="J4077"/>
          <cell r="K4077">
            <v>0</v>
          </cell>
          <cell r="L4077">
            <v>0</v>
          </cell>
          <cell r="M4077" t="str">
            <v xml:space="preserve"> </v>
          </cell>
          <cell r="N4077" t="str">
            <v>-</v>
          </cell>
          <cell r="O4077" t="str">
            <v>-</v>
          </cell>
          <cell r="P4077" t="str">
            <v>-</v>
          </cell>
          <cell r="Q4077" t="str">
            <v>-</v>
          </cell>
          <cell r="R4077" t="str">
            <v>-</v>
          </cell>
          <cell r="S4077" t="str">
            <v>-</v>
          </cell>
          <cell r="T4077" t="str">
            <v>-</v>
          </cell>
          <cell r="U4077"/>
          <cell r="V4077"/>
          <cell r="W4077" t="str">
            <v/>
          </cell>
          <cell r="X4077" t="str">
            <v/>
          </cell>
          <cell r="Y4077"/>
          <cell r="Z4077" t="str">
            <v/>
          </cell>
        </row>
        <row r="4078">
          <cell r="C4078">
            <v>5980</v>
          </cell>
          <cell r="D4078"/>
          <cell r="E4078">
            <v>2020</v>
          </cell>
          <cell r="F4078" t="str">
            <v>OB</v>
          </cell>
          <cell r="G4078"/>
          <cell r="H4078"/>
          <cell r="I4078"/>
          <cell r="J4078"/>
          <cell r="K4078">
            <v>0</v>
          </cell>
          <cell r="L4078">
            <v>0</v>
          </cell>
          <cell r="M4078" t="str">
            <v xml:space="preserve"> </v>
          </cell>
          <cell r="N4078" t="str">
            <v>-</v>
          </cell>
          <cell r="O4078" t="str">
            <v>-</v>
          </cell>
          <cell r="P4078" t="str">
            <v>-</v>
          </cell>
          <cell r="Q4078" t="str">
            <v>-</v>
          </cell>
          <cell r="R4078" t="str">
            <v>-</v>
          </cell>
          <cell r="S4078" t="str">
            <v>-</v>
          </cell>
          <cell r="T4078" t="str">
            <v>-</v>
          </cell>
          <cell r="U4078"/>
          <cell r="V4078"/>
          <cell r="W4078" t="str">
            <v/>
          </cell>
          <cell r="X4078" t="str">
            <v/>
          </cell>
          <cell r="Y4078"/>
          <cell r="Z4078" t="str">
            <v/>
          </cell>
        </row>
        <row r="4079">
          <cell r="C4079">
            <v>5981</v>
          </cell>
          <cell r="D4079"/>
          <cell r="E4079">
            <v>2020</v>
          </cell>
          <cell r="F4079" t="str">
            <v>OB</v>
          </cell>
          <cell r="G4079"/>
          <cell r="H4079"/>
          <cell r="I4079"/>
          <cell r="J4079"/>
          <cell r="K4079">
            <v>0</v>
          </cell>
          <cell r="L4079">
            <v>0</v>
          </cell>
          <cell r="M4079" t="str">
            <v xml:space="preserve"> </v>
          </cell>
          <cell r="N4079" t="str">
            <v>-</v>
          </cell>
          <cell r="O4079" t="str">
            <v>-</v>
          </cell>
          <cell r="P4079" t="str">
            <v>-</v>
          </cell>
          <cell r="Q4079" t="str">
            <v>-</v>
          </cell>
          <cell r="R4079" t="str">
            <v>-</v>
          </cell>
          <cell r="S4079" t="str">
            <v>-</v>
          </cell>
          <cell r="T4079" t="str">
            <v>-</v>
          </cell>
          <cell r="U4079"/>
          <cell r="V4079"/>
          <cell r="W4079" t="str">
            <v/>
          </cell>
          <cell r="X4079" t="str">
            <v/>
          </cell>
          <cell r="Y4079"/>
          <cell r="Z4079" t="str">
            <v/>
          </cell>
        </row>
        <row r="4080">
          <cell r="C4080">
            <v>5982</v>
          </cell>
          <cell r="D4080"/>
          <cell r="E4080">
            <v>2020</v>
          </cell>
          <cell r="F4080" t="str">
            <v>OB</v>
          </cell>
          <cell r="G4080"/>
          <cell r="H4080"/>
          <cell r="I4080"/>
          <cell r="J4080"/>
          <cell r="K4080">
            <v>0</v>
          </cell>
          <cell r="L4080">
            <v>0</v>
          </cell>
          <cell r="M4080" t="str">
            <v xml:space="preserve"> </v>
          </cell>
          <cell r="N4080" t="str">
            <v>-</v>
          </cell>
          <cell r="O4080" t="str">
            <v>-</v>
          </cell>
          <cell r="P4080" t="str">
            <v>-</v>
          </cell>
          <cell r="Q4080" t="str">
            <v>-</v>
          </cell>
          <cell r="R4080" t="str">
            <v>-</v>
          </cell>
          <cell r="S4080" t="str">
            <v>-</v>
          </cell>
          <cell r="T4080" t="str">
            <v>-</v>
          </cell>
          <cell r="U4080"/>
          <cell r="V4080"/>
          <cell r="W4080" t="str">
            <v/>
          </cell>
          <cell r="X4080" t="str">
            <v/>
          </cell>
          <cell r="Y4080"/>
          <cell r="Z4080" t="str">
            <v/>
          </cell>
        </row>
        <row r="4081">
          <cell r="C4081">
            <v>5983</v>
          </cell>
          <cell r="D4081"/>
          <cell r="E4081">
            <v>2020</v>
          </cell>
          <cell r="F4081" t="str">
            <v>OB</v>
          </cell>
          <cell r="G4081"/>
          <cell r="H4081"/>
          <cell r="I4081"/>
          <cell r="J4081"/>
          <cell r="K4081">
            <v>0</v>
          </cell>
          <cell r="L4081">
            <v>0</v>
          </cell>
          <cell r="M4081" t="str">
            <v xml:space="preserve"> </v>
          </cell>
          <cell r="N4081" t="str">
            <v>-</v>
          </cell>
          <cell r="O4081" t="str">
            <v>-</v>
          </cell>
          <cell r="P4081" t="str">
            <v>-</v>
          </cell>
          <cell r="Q4081" t="str">
            <v>-</v>
          </cell>
          <cell r="R4081" t="str">
            <v>-</v>
          </cell>
          <cell r="S4081" t="str">
            <v>-</v>
          </cell>
          <cell r="T4081" t="str">
            <v>-</v>
          </cell>
          <cell r="U4081"/>
          <cell r="V4081"/>
          <cell r="W4081" t="str">
            <v/>
          </cell>
          <cell r="X4081" t="str">
            <v/>
          </cell>
          <cell r="Y4081"/>
          <cell r="Z4081" t="str">
            <v/>
          </cell>
        </row>
        <row r="4082">
          <cell r="C4082">
            <v>5984</v>
          </cell>
          <cell r="D4082"/>
          <cell r="E4082">
            <v>2020</v>
          </cell>
          <cell r="F4082" t="str">
            <v>OB</v>
          </cell>
          <cell r="G4082"/>
          <cell r="H4082"/>
          <cell r="I4082"/>
          <cell r="J4082"/>
          <cell r="K4082">
            <v>0</v>
          </cell>
          <cell r="L4082">
            <v>0</v>
          </cell>
          <cell r="M4082" t="str">
            <v xml:space="preserve"> </v>
          </cell>
          <cell r="N4082" t="str">
            <v>-</v>
          </cell>
          <cell r="O4082" t="str">
            <v>-</v>
          </cell>
          <cell r="P4082" t="str">
            <v>-</v>
          </cell>
          <cell r="Q4082" t="str">
            <v>-</v>
          </cell>
          <cell r="R4082" t="str">
            <v>-</v>
          </cell>
          <cell r="S4082" t="str">
            <v>-</v>
          </cell>
          <cell r="T4082" t="str">
            <v>-</v>
          </cell>
          <cell r="U4082"/>
          <cell r="V4082"/>
          <cell r="W4082" t="str">
            <v/>
          </cell>
          <cell r="X4082" t="str">
            <v/>
          </cell>
          <cell r="Y4082"/>
          <cell r="Z4082" t="str">
            <v/>
          </cell>
        </row>
        <row r="4083">
          <cell r="C4083">
            <v>5985</v>
          </cell>
          <cell r="D4083"/>
          <cell r="E4083">
            <v>2020</v>
          </cell>
          <cell r="F4083" t="str">
            <v>OB</v>
          </cell>
          <cell r="G4083"/>
          <cell r="H4083"/>
          <cell r="I4083"/>
          <cell r="J4083"/>
          <cell r="K4083">
            <v>0</v>
          </cell>
          <cell r="L4083">
            <v>0</v>
          </cell>
          <cell r="M4083" t="str">
            <v xml:space="preserve"> </v>
          </cell>
          <cell r="N4083" t="str">
            <v>-</v>
          </cell>
          <cell r="O4083" t="str">
            <v>-</v>
          </cell>
          <cell r="P4083" t="str">
            <v>-</v>
          </cell>
          <cell r="Q4083" t="str">
            <v>-</v>
          </cell>
          <cell r="R4083" t="str">
            <v>-</v>
          </cell>
          <cell r="S4083" t="str">
            <v>-</v>
          </cell>
          <cell r="T4083" t="str">
            <v>-</v>
          </cell>
          <cell r="U4083"/>
          <cell r="V4083"/>
          <cell r="W4083" t="str">
            <v/>
          </cell>
          <cell r="X4083" t="str">
            <v/>
          </cell>
          <cell r="Y4083"/>
          <cell r="Z4083" t="str">
            <v/>
          </cell>
        </row>
        <row r="4084">
          <cell r="C4084">
            <v>5986</v>
          </cell>
          <cell r="D4084"/>
          <cell r="E4084">
            <v>2020</v>
          </cell>
          <cell r="F4084" t="str">
            <v>OB</v>
          </cell>
          <cell r="G4084"/>
          <cell r="H4084"/>
          <cell r="I4084"/>
          <cell r="J4084"/>
          <cell r="K4084">
            <v>0</v>
          </cell>
          <cell r="L4084">
            <v>0</v>
          </cell>
          <cell r="M4084" t="str">
            <v xml:space="preserve"> </v>
          </cell>
          <cell r="N4084" t="str">
            <v>-</v>
          </cell>
          <cell r="O4084" t="str">
            <v>-</v>
          </cell>
          <cell r="P4084" t="str">
            <v>-</v>
          </cell>
          <cell r="Q4084" t="str">
            <v>-</v>
          </cell>
          <cell r="R4084" t="str">
            <v>-</v>
          </cell>
          <cell r="S4084" t="str">
            <v>-</v>
          </cell>
          <cell r="T4084" t="str">
            <v>-</v>
          </cell>
          <cell r="U4084"/>
          <cell r="V4084"/>
          <cell r="W4084" t="str">
            <v/>
          </cell>
          <cell r="X4084" t="str">
            <v/>
          </cell>
          <cell r="Y4084"/>
          <cell r="Z4084" t="str">
            <v/>
          </cell>
        </row>
        <row r="4085">
          <cell r="C4085">
            <v>5987</v>
          </cell>
          <cell r="D4085"/>
          <cell r="E4085">
            <v>2020</v>
          </cell>
          <cell r="F4085" t="str">
            <v>OB</v>
          </cell>
          <cell r="G4085"/>
          <cell r="H4085"/>
          <cell r="I4085"/>
          <cell r="J4085"/>
          <cell r="K4085">
            <v>0</v>
          </cell>
          <cell r="L4085">
            <v>0</v>
          </cell>
          <cell r="M4085" t="str">
            <v xml:space="preserve"> </v>
          </cell>
          <cell r="N4085" t="str">
            <v>-</v>
          </cell>
          <cell r="O4085" t="str">
            <v>-</v>
          </cell>
          <cell r="P4085" t="str">
            <v>-</v>
          </cell>
          <cell r="Q4085" t="str">
            <v>-</v>
          </cell>
          <cell r="R4085" t="str">
            <v>-</v>
          </cell>
          <cell r="S4085" t="str">
            <v>-</v>
          </cell>
          <cell r="T4085" t="str">
            <v>-</v>
          </cell>
          <cell r="U4085"/>
          <cell r="V4085"/>
          <cell r="W4085" t="str">
            <v/>
          </cell>
          <cell r="X4085" t="str">
            <v/>
          </cell>
          <cell r="Y4085"/>
          <cell r="Z4085" t="str">
            <v/>
          </cell>
        </row>
        <row r="4086">
          <cell r="C4086">
            <v>5988</v>
          </cell>
          <cell r="D4086"/>
          <cell r="E4086">
            <v>2020</v>
          </cell>
          <cell r="F4086" t="str">
            <v>OB</v>
          </cell>
          <cell r="G4086"/>
          <cell r="H4086"/>
          <cell r="I4086"/>
          <cell r="J4086"/>
          <cell r="K4086">
            <v>0</v>
          </cell>
          <cell r="L4086">
            <v>0</v>
          </cell>
          <cell r="M4086" t="str">
            <v xml:space="preserve"> </v>
          </cell>
          <cell r="N4086" t="str">
            <v>-</v>
          </cell>
          <cell r="O4086" t="str">
            <v>-</v>
          </cell>
          <cell r="P4086" t="str">
            <v>-</v>
          </cell>
          <cell r="Q4086" t="str">
            <v>-</v>
          </cell>
          <cell r="R4086" t="str">
            <v>-</v>
          </cell>
          <cell r="S4086" t="str">
            <v>-</v>
          </cell>
          <cell r="T4086" t="str">
            <v>-</v>
          </cell>
          <cell r="U4086"/>
          <cell r="V4086"/>
          <cell r="W4086" t="str">
            <v/>
          </cell>
          <cell r="X4086" t="str">
            <v/>
          </cell>
          <cell r="Y4086"/>
          <cell r="Z4086" t="str">
            <v/>
          </cell>
        </row>
        <row r="4087">
          <cell r="C4087">
            <v>5989</v>
          </cell>
          <cell r="D4087"/>
          <cell r="E4087">
            <v>2020</v>
          </cell>
          <cell r="F4087" t="str">
            <v>OB</v>
          </cell>
          <cell r="G4087"/>
          <cell r="H4087"/>
          <cell r="I4087"/>
          <cell r="J4087"/>
          <cell r="K4087">
            <v>0</v>
          </cell>
          <cell r="L4087">
            <v>0</v>
          </cell>
          <cell r="M4087" t="str">
            <v xml:space="preserve"> </v>
          </cell>
          <cell r="N4087" t="str">
            <v>-</v>
          </cell>
          <cell r="O4087" t="str">
            <v>-</v>
          </cell>
          <cell r="P4087" t="str">
            <v>-</v>
          </cell>
          <cell r="Q4087" t="str">
            <v>-</v>
          </cell>
          <cell r="R4087" t="str">
            <v>-</v>
          </cell>
          <cell r="S4087" t="str">
            <v>-</v>
          </cell>
          <cell r="T4087" t="str">
            <v>-</v>
          </cell>
          <cell r="U4087"/>
          <cell r="V4087"/>
          <cell r="W4087" t="str">
            <v/>
          </cell>
          <cell r="X4087" t="str">
            <v/>
          </cell>
          <cell r="Y4087"/>
          <cell r="Z4087" t="str">
            <v/>
          </cell>
        </row>
        <row r="4088">
          <cell r="C4088">
            <v>5990</v>
          </cell>
          <cell r="D4088"/>
          <cell r="E4088">
            <v>2020</v>
          </cell>
          <cell r="F4088" t="str">
            <v>OB</v>
          </cell>
          <cell r="G4088"/>
          <cell r="H4088"/>
          <cell r="I4088"/>
          <cell r="J4088"/>
          <cell r="K4088">
            <v>0</v>
          </cell>
          <cell r="L4088">
            <v>0</v>
          </cell>
          <cell r="M4088" t="str">
            <v xml:space="preserve"> </v>
          </cell>
          <cell r="N4088" t="str">
            <v>-</v>
          </cell>
          <cell r="O4088" t="str">
            <v>-</v>
          </cell>
          <cell r="P4088" t="str">
            <v>-</v>
          </cell>
          <cell r="Q4088" t="str">
            <v>-</v>
          </cell>
          <cell r="R4088" t="str">
            <v>-</v>
          </cell>
          <cell r="S4088" t="str">
            <v>-</v>
          </cell>
          <cell r="T4088" t="str">
            <v>-</v>
          </cell>
          <cell r="U4088"/>
          <cell r="V4088"/>
          <cell r="W4088" t="str">
            <v/>
          </cell>
          <cell r="X4088" t="str">
            <v/>
          </cell>
          <cell r="Y4088"/>
          <cell r="Z4088" t="str">
            <v/>
          </cell>
        </row>
        <row r="4089">
          <cell r="C4089">
            <v>5991</v>
          </cell>
          <cell r="D4089"/>
          <cell r="E4089">
            <v>2020</v>
          </cell>
          <cell r="F4089" t="str">
            <v>OB</v>
          </cell>
          <cell r="G4089"/>
          <cell r="H4089"/>
          <cell r="I4089"/>
          <cell r="J4089"/>
          <cell r="K4089">
            <v>0</v>
          </cell>
          <cell r="L4089">
            <v>0</v>
          </cell>
          <cell r="M4089" t="str">
            <v xml:space="preserve"> </v>
          </cell>
          <cell r="N4089" t="str">
            <v>-</v>
          </cell>
          <cell r="O4089" t="str">
            <v>-</v>
          </cell>
          <cell r="P4089" t="str">
            <v>-</v>
          </cell>
          <cell r="Q4089" t="str">
            <v>-</v>
          </cell>
          <cell r="R4089" t="str">
            <v>-</v>
          </cell>
          <cell r="S4089" t="str">
            <v>-</v>
          </cell>
          <cell r="T4089" t="str">
            <v>-</v>
          </cell>
          <cell r="U4089"/>
          <cell r="V4089"/>
          <cell r="W4089" t="str">
            <v/>
          </cell>
          <cell r="X4089" t="str">
            <v/>
          </cell>
          <cell r="Y4089"/>
          <cell r="Z4089" t="str">
            <v/>
          </cell>
        </row>
        <row r="4090">
          <cell r="C4090">
            <v>5992</v>
          </cell>
          <cell r="D4090"/>
          <cell r="E4090">
            <v>2020</v>
          </cell>
          <cell r="F4090" t="str">
            <v>OB</v>
          </cell>
          <cell r="G4090"/>
          <cell r="H4090"/>
          <cell r="I4090"/>
          <cell r="J4090"/>
          <cell r="K4090">
            <v>0</v>
          </cell>
          <cell r="L4090">
            <v>0</v>
          </cell>
          <cell r="M4090" t="str">
            <v xml:space="preserve"> </v>
          </cell>
          <cell r="N4090" t="str">
            <v>-</v>
          </cell>
          <cell r="O4090" t="str">
            <v>-</v>
          </cell>
          <cell r="P4090" t="str">
            <v>-</v>
          </cell>
          <cell r="Q4090" t="str">
            <v>-</v>
          </cell>
          <cell r="R4090" t="str">
            <v>-</v>
          </cell>
          <cell r="S4090" t="str">
            <v>-</v>
          </cell>
          <cell r="T4090" t="str">
            <v>-</v>
          </cell>
          <cell r="U4090"/>
          <cell r="V4090"/>
          <cell r="W4090" t="str">
            <v/>
          </cell>
          <cell r="X4090" t="str">
            <v/>
          </cell>
          <cell r="Y4090"/>
          <cell r="Z4090" t="str">
            <v/>
          </cell>
        </row>
        <row r="4091">
          <cell r="C4091">
            <v>5993</v>
          </cell>
          <cell r="D4091"/>
          <cell r="E4091">
            <v>2020</v>
          </cell>
          <cell r="F4091" t="str">
            <v>OB</v>
          </cell>
          <cell r="G4091"/>
          <cell r="H4091"/>
          <cell r="I4091"/>
          <cell r="J4091"/>
          <cell r="K4091">
            <v>0</v>
          </cell>
          <cell r="L4091">
            <v>0</v>
          </cell>
          <cell r="M4091" t="str">
            <v xml:space="preserve"> </v>
          </cell>
          <cell r="N4091" t="str">
            <v>-</v>
          </cell>
          <cell r="O4091" t="str">
            <v>-</v>
          </cell>
          <cell r="P4091" t="str">
            <v>-</v>
          </cell>
          <cell r="Q4091" t="str">
            <v>-</v>
          </cell>
          <cell r="R4091" t="str">
            <v>-</v>
          </cell>
          <cell r="S4091" t="str">
            <v>-</v>
          </cell>
          <cell r="T4091" t="str">
            <v>-</v>
          </cell>
          <cell r="U4091"/>
          <cell r="V4091"/>
          <cell r="W4091" t="str">
            <v/>
          </cell>
          <cell r="X4091" t="str">
            <v/>
          </cell>
          <cell r="Y4091"/>
          <cell r="Z4091" t="str">
            <v/>
          </cell>
        </row>
        <row r="4092">
          <cell r="C4092">
            <v>5994</v>
          </cell>
          <cell r="D4092"/>
          <cell r="E4092">
            <v>2020</v>
          </cell>
          <cell r="F4092" t="str">
            <v>OB</v>
          </cell>
          <cell r="G4092"/>
          <cell r="H4092"/>
          <cell r="I4092"/>
          <cell r="J4092"/>
          <cell r="K4092">
            <v>0</v>
          </cell>
          <cell r="L4092">
            <v>0</v>
          </cell>
          <cell r="M4092" t="str">
            <v xml:space="preserve"> </v>
          </cell>
          <cell r="N4092" t="str">
            <v>-</v>
          </cell>
          <cell r="O4092" t="str">
            <v>-</v>
          </cell>
          <cell r="P4092" t="str">
            <v>-</v>
          </cell>
          <cell r="Q4092" t="str">
            <v>-</v>
          </cell>
          <cell r="R4092" t="str">
            <v>-</v>
          </cell>
          <cell r="S4092" t="str">
            <v>-</v>
          </cell>
          <cell r="T4092" t="str">
            <v>-</v>
          </cell>
          <cell r="U4092"/>
          <cell r="V4092"/>
          <cell r="W4092" t="str">
            <v/>
          </cell>
          <cell r="X4092" t="str">
            <v/>
          </cell>
          <cell r="Y4092"/>
          <cell r="Z4092" t="str">
            <v/>
          </cell>
        </row>
        <row r="4093">
          <cell r="C4093">
            <v>5995</v>
          </cell>
          <cell r="D4093"/>
          <cell r="E4093">
            <v>2020</v>
          </cell>
          <cell r="F4093" t="str">
            <v>OB</v>
          </cell>
          <cell r="G4093"/>
          <cell r="H4093"/>
          <cell r="I4093"/>
          <cell r="J4093"/>
          <cell r="K4093">
            <v>0</v>
          </cell>
          <cell r="L4093">
            <v>0</v>
          </cell>
          <cell r="M4093" t="str">
            <v xml:space="preserve"> </v>
          </cell>
          <cell r="N4093" t="str">
            <v>-</v>
          </cell>
          <cell r="O4093" t="str">
            <v>-</v>
          </cell>
          <cell r="P4093" t="str">
            <v>-</v>
          </cell>
          <cell r="Q4093" t="str">
            <v>-</v>
          </cell>
          <cell r="R4093" t="str">
            <v>-</v>
          </cell>
          <cell r="S4093" t="str">
            <v>-</v>
          </cell>
          <cell r="T4093" t="str">
            <v>-</v>
          </cell>
          <cell r="U4093"/>
          <cell r="V4093"/>
          <cell r="W4093" t="str">
            <v/>
          </cell>
          <cell r="X4093" t="str">
            <v/>
          </cell>
          <cell r="Y4093"/>
          <cell r="Z4093" t="str">
            <v/>
          </cell>
        </row>
        <row r="4094">
          <cell r="C4094">
            <v>5996</v>
          </cell>
          <cell r="D4094"/>
          <cell r="E4094">
            <v>2020</v>
          </cell>
          <cell r="F4094" t="str">
            <v>OB</v>
          </cell>
          <cell r="G4094"/>
          <cell r="H4094"/>
          <cell r="I4094"/>
          <cell r="J4094"/>
          <cell r="K4094">
            <v>0</v>
          </cell>
          <cell r="L4094">
            <v>0</v>
          </cell>
          <cell r="M4094" t="str">
            <v xml:space="preserve"> </v>
          </cell>
          <cell r="N4094" t="str">
            <v>-</v>
          </cell>
          <cell r="O4094" t="str">
            <v>-</v>
          </cell>
          <cell r="P4094" t="str">
            <v>-</v>
          </cell>
          <cell r="Q4094" t="str">
            <v>-</v>
          </cell>
          <cell r="R4094" t="str">
            <v>-</v>
          </cell>
          <cell r="S4094" t="str">
            <v>-</v>
          </cell>
          <cell r="T4094" t="str">
            <v>-</v>
          </cell>
          <cell r="U4094"/>
          <cell r="V4094"/>
          <cell r="W4094" t="str">
            <v/>
          </cell>
          <cell r="X4094" t="str">
            <v/>
          </cell>
          <cell r="Y4094"/>
          <cell r="Z4094" t="str">
            <v/>
          </cell>
        </row>
        <row r="4095">
          <cell r="C4095">
            <v>5997</v>
          </cell>
          <cell r="D4095"/>
          <cell r="E4095">
            <v>2020</v>
          </cell>
          <cell r="F4095" t="str">
            <v>OB</v>
          </cell>
          <cell r="G4095"/>
          <cell r="H4095"/>
          <cell r="I4095"/>
          <cell r="J4095"/>
          <cell r="K4095">
            <v>0</v>
          </cell>
          <cell r="L4095">
            <v>0</v>
          </cell>
          <cell r="M4095" t="str">
            <v xml:space="preserve"> </v>
          </cell>
          <cell r="N4095" t="str">
            <v>-</v>
          </cell>
          <cell r="O4095" t="str">
            <v>-</v>
          </cell>
          <cell r="P4095" t="str">
            <v>-</v>
          </cell>
          <cell r="Q4095" t="str">
            <v>-</v>
          </cell>
          <cell r="R4095" t="str">
            <v>-</v>
          </cell>
          <cell r="S4095" t="str">
            <v>-</v>
          </cell>
          <cell r="T4095" t="str">
            <v>-</v>
          </cell>
          <cell r="U4095"/>
          <cell r="V4095"/>
          <cell r="W4095" t="str">
            <v/>
          </cell>
          <cell r="X4095" t="str">
            <v/>
          </cell>
          <cell r="Y4095"/>
          <cell r="Z4095" t="str">
            <v/>
          </cell>
        </row>
        <row r="4096">
          <cell r="C4096">
            <v>5998</v>
          </cell>
          <cell r="D4096"/>
          <cell r="E4096">
            <v>2020</v>
          </cell>
          <cell r="F4096" t="str">
            <v>OB</v>
          </cell>
          <cell r="G4096"/>
          <cell r="H4096"/>
          <cell r="I4096"/>
          <cell r="J4096"/>
          <cell r="K4096">
            <v>0</v>
          </cell>
          <cell r="L4096">
            <v>0</v>
          </cell>
          <cell r="M4096" t="str">
            <v xml:space="preserve"> </v>
          </cell>
          <cell r="N4096" t="str">
            <v>-</v>
          </cell>
          <cell r="O4096" t="str">
            <v>-</v>
          </cell>
          <cell r="P4096" t="str">
            <v>-</v>
          </cell>
          <cell r="Q4096" t="str">
            <v>-</v>
          </cell>
          <cell r="R4096" t="str">
            <v>-</v>
          </cell>
          <cell r="S4096" t="str">
            <v>-</v>
          </cell>
          <cell r="T4096" t="str">
            <v>-</v>
          </cell>
          <cell r="U4096"/>
          <cell r="V4096"/>
          <cell r="W4096" t="str">
            <v/>
          </cell>
          <cell r="X4096" t="str">
            <v/>
          </cell>
          <cell r="Y4096"/>
          <cell r="Z4096" t="str">
            <v/>
          </cell>
        </row>
        <row r="4097">
          <cell r="C4097"/>
          <cell r="D4097"/>
          <cell r="E4097"/>
          <cell r="F4097"/>
          <cell r="G4097"/>
          <cell r="H4097"/>
          <cell r="I4097"/>
          <cell r="J4097">
            <v>0</v>
          </cell>
          <cell r="K4097">
            <v>0</v>
          </cell>
          <cell r="L4097">
            <v>0</v>
          </cell>
          <cell r="M4097"/>
          <cell r="N4097"/>
          <cell r="O4097"/>
          <cell r="P4097"/>
          <cell r="Q4097"/>
          <cell r="R4097"/>
          <cell r="S4097"/>
          <cell r="T4097"/>
          <cell r="U4097"/>
          <cell r="V4097"/>
          <cell r="W4097"/>
          <cell r="X4097"/>
          <cell r="Y4097"/>
          <cell r="Z4097">
            <v>0</v>
          </cell>
        </row>
        <row r="4098">
          <cell r="H4098"/>
          <cell r="M4098"/>
          <cell r="N4098"/>
          <cell r="O4098"/>
          <cell r="P4098"/>
          <cell r="Q4098"/>
          <cell r="R4098"/>
          <cell r="S4098"/>
          <cell r="T4098"/>
          <cell r="U4098"/>
          <cell r="V4098"/>
          <cell r="W4098"/>
          <cell r="X4098"/>
          <cell r="Y4098"/>
          <cell r="Z4098"/>
        </row>
        <row r="4099">
          <cell r="H4099"/>
          <cell r="M4099"/>
          <cell r="N4099"/>
          <cell r="O4099"/>
          <cell r="P4099"/>
          <cell r="Q4099"/>
          <cell r="R4099"/>
          <cell r="S4099"/>
          <cell r="T4099"/>
          <cell r="U4099"/>
          <cell r="V4099"/>
          <cell r="W4099"/>
          <cell r="X4099"/>
          <cell r="Y4099"/>
          <cell r="Z4099"/>
        </row>
        <row r="4100">
          <cell r="H4100"/>
          <cell r="M4100"/>
          <cell r="N4100"/>
          <cell r="O4100"/>
          <cell r="P4100"/>
          <cell r="Q4100"/>
          <cell r="R4100"/>
          <cell r="S4100"/>
          <cell r="T4100"/>
          <cell r="U4100"/>
          <cell r="V4100"/>
          <cell r="W4100"/>
          <cell r="X4100"/>
          <cell r="Y4100"/>
          <cell r="Z4100"/>
        </row>
        <row r="4101">
          <cell r="H4101"/>
          <cell r="M4101"/>
          <cell r="N4101"/>
          <cell r="O4101"/>
          <cell r="P4101"/>
          <cell r="Q4101"/>
          <cell r="R4101"/>
          <cell r="S4101"/>
          <cell r="T4101"/>
          <cell r="U4101"/>
          <cell r="V4101"/>
          <cell r="W4101"/>
          <cell r="X4101"/>
          <cell r="Y4101"/>
          <cell r="Z4101"/>
        </row>
        <row r="4102">
          <cell r="H4102"/>
          <cell r="M4102"/>
          <cell r="N4102"/>
          <cell r="O4102"/>
          <cell r="P4102"/>
          <cell r="Q4102"/>
          <cell r="R4102"/>
          <cell r="S4102"/>
          <cell r="T4102"/>
          <cell r="U4102"/>
          <cell r="V4102"/>
          <cell r="W4102"/>
          <cell r="X4102"/>
          <cell r="Y4102"/>
          <cell r="Z4102"/>
        </row>
        <row r="4103">
          <cell r="H4103"/>
          <cell r="M4103"/>
          <cell r="N4103"/>
          <cell r="O4103"/>
          <cell r="P4103"/>
          <cell r="Q4103"/>
          <cell r="R4103"/>
          <cell r="S4103"/>
          <cell r="T4103"/>
          <cell r="U4103"/>
          <cell r="V4103"/>
          <cell r="W4103"/>
          <cell r="X4103"/>
          <cell r="Y4103"/>
          <cell r="Z4103"/>
        </row>
        <row r="4104">
          <cell r="H4104"/>
          <cell r="M4104"/>
          <cell r="N4104"/>
          <cell r="O4104"/>
          <cell r="P4104"/>
          <cell r="Q4104"/>
          <cell r="R4104"/>
          <cell r="S4104"/>
          <cell r="T4104"/>
          <cell r="U4104"/>
          <cell r="V4104"/>
          <cell r="W4104"/>
          <cell r="X4104"/>
          <cell r="Y4104"/>
          <cell r="Z4104"/>
        </row>
        <row r="4105">
          <cell r="H4105"/>
          <cell r="M4105"/>
          <cell r="N4105"/>
          <cell r="O4105"/>
          <cell r="P4105"/>
          <cell r="Q4105"/>
          <cell r="R4105"/>
          <cell r="S4105"/>
          <cell r="T4105"/>
          <cell r="U4105"/>
          <cell r="V4105"/>
          <cell r="W4105"/>
          <cell r="X4105"/>
          <cell r="Y4105"/>
          <cell r="Z4105"/>
        </row>
        <row r="4106">
          <cell r="H4106"/>
          <cell r="M4106"/>
          <cell r="N4106"/>
          <cell r="O4106"/>
          <cell r="P4106"/>
          <cell r="Q4106"/>
          <cell r="R4106"/>
          <cell r="S4106"/>
          <cell r="T4106"/>
          <cell r="U4106"/>
          <cell r="V4106"/>
          <cell r="W4106"/>
          <cell r="X4106"/>
          <cell r="Y4106"/>
          <cell r="Z4106"/>
        </row>
        <row r="4107">
          <cell r="H4107"/>
          <cell r="M4107"/>
          <cell r="N4107"/>
          <cell r="O4107"/>
          <cell r="P4107"/>
          <cell r="Q4107"/>
          <cell r="R4107"/>
          <cell r="S4107"/>
          <cell r="T4107"/>
          <cell r="U4107"/>
          <cell r="V4107"/>
          <cell r="W4107"/>
          <cell r="X4107"/>
          <cell r="Y4107"/>
          <cell r="Z4107"/>
        </row>
        <row r="4108">
          <cell r="H4108"/>
          <cell r="M4108"/>
          <cell r="N4108"/>
          <cell r="O4108"/>
          <cell r="P4108"/>
          <cell r="Q4108"/>
          <cell r="R4108"/>
          <cell r="S4108"/>
          <cell r="T4108"/>
          <cell r="U4108"/>
          <cell r="V4108"/>
          <cell r="W4108"/>
          <cell r="X4108"/>
          <cell r="Y4108"/>
          <cell r="Z4108"/>
        </row>
        <row r="4109">
          <cell r="H4109"/>
          <cell r="M4109"/>
          <cell r="N4109"/>
          <cell r="O4109"/>
          <cell r="P4109"/>
          <cell r="Q4109"/>
          <cell r="R4109"/>
          <cell r="S4109"/>
          <cell r="T4109"/>
          <cell r="U4109"/>
          <cell r="V4109"/>
          <cell r="W4109"/>
          <cell r="X4109"/>
          <cell r="Y4109"/>
          <cell r="Z4109"/>
        </row>
        <row r="4110">
          <cell r="H4110"/>
          <cell r="M4110"/>
          <cell r="N4110"/>
          <cell r="O4110"/>
          <cell r="P4110"/>
          <cell r="Q4110"/>
          <cell r="R4110"/>
          <cell r="S4110"/>
          <cell r="T4110"/>
          <cell r="U4110"/>
          <cell r="V4110"/>
          <cell r="W4110"/>
          <cell r="X4110"/>
          <cell r="Y4110"/>
          <cell r="Z4110"/>
        </row>
        <row r="4111">
          <cell r="H4111"/>
          <cell r="M4111"/>
          <cell r="N4111"/>
          <cell r="O4111"/>
          <cell r="P4111"/>
          <cell r="Q4111"/>
          <cell r="R4111"/>
          <cell r="S4111"/>
          <cell r="T4111"/>
          <cell r="U4111"/>
          <cell r="V4111"/>
          <cell r="W4111"/>
          <cell r="X4111"/>
          <cell r="Y4111"/>
          <cell r="Z4111"/>
        </row>
        <row r="4112">
          <cell r="H4112"/>
          <cell r="M4112"/>
          <cell r="N4112"/>
          <cell r="O4112"/>
          <cell r="P4112"/>
          <cell r="Q4112"/>
          <cell r="R4112"/>
          <cell r="S4112"/>
          <cell r="T4112"/>
          <cell r="U4112"/>
          <cell r="V4112"/>
          <cell r="W4112"/>
          <cell r="X4112"/>
          <cell r="Y4112"/>
          <cell r="Z4112"/>
        </row>
        <row r="4113">
          <cell r="H4113"/>
          <cell r="M4113"/>
          <cell r="N4113"/>
          <cell r="O4113"/>
          <cell r="P4113"/>
          <cell r="Q4113"/>
          <cell r="R4113"/>
          <cell r="S4113"/>
          <cell r="T4113"/>
          <cell r="U4113"/>
          <cell r="V4113"/>
          <cell r="W4113"/>
          <cell r="X4113"/>
          <cell r="Y4113"/>
          <cell r="Z4113"/>
        </row>
        <row r="4114">
          <cell r="H4114"/>
          <cell r="M4114"/>
          <cell r="N4114"/>
          <cell r="O4114"/>
          <cell r="P4114"/>
          <cell r="Q4114"/>
          <cell r="R4114"/>
          <cell r="S4114"/>
          <cell r="T4114"/>
          <cell r="U4114"/>
          <cell r="V4114"/>
          <cell r="W4114"/>
          <cell r="X4114"/>
          <cell r="Y4114"/>
          <cell r="Z4114"/>
        </row>
        <row r="4115">
          <cell r="H4115"/>
          <cell r="M4115"/>
          <cell r="N4115"/>
          <cell r="O4115"/>
          <cell r="P4115"/>
          <cell r="Q4115"/>
          <cell r="R4115"/>
          <cell r="S4115"/>
          <cell r="T4115"/>
          <cell r="U4115"/>
          <cell r="V4115"/>
          <cell r="W4115"/>
          <cell r="X4115"/>
          <cell r="Y4115"/>
          <cell r="Z4115"/>
        </row>
        <row r="4116">
          <cell r="H4116"/>
          <cell r="M4116"/>
          <cell r="N4116"/>
          <cell r="O4116"/>
          <cell r="P4116"/>
          <cell r="Q4116"/>
          <cell r="R4116"/>
          <cell r="S4116"/>
          <cell r="T4116"/>
          <cell r="U4116"/>
          <cell r="V4116"/>
          <cell r="W4116"/>
          <cell r="X4116"/>
          <cell r="Y4116"/>
          <cell r="Z4116"/>
        </row>
        <row r="4117">
          <cell r="H4117"/>
          <cell r="M4117"/>
          <cell r="N4117"/>
          <cell r="O4117"/>
          <cell r="P4117"/>
          <cell r="Q4117"/>
          <cell r="R4117"/>
          <cell r="S4117"/>
          <cell r="T4117"/>
          <cell r="U4117"/>
          <cell r="V4117"/>
          <cell r="W4117"/>
          <cell r="X4117"/>
          <cell r="Y4117"/>
          <cell r="Z4117"/>
        </row>
        <row r="4118">
          <cell r="H4118"/>
          <cell r="M4118"/>
          <cell r="N4118"/>
          <cell r="O4118"/>
          <cell r="P4118"/>
          <cell r="Q4118"/>
          <cell r="R4118"/>
          <cell r="S4118"/>
          <cell r="T4118"/>
          <cell r="U4118"/>
          <cell r="V4118"/>
          <cell r="W4118"/>
          <cell r="X4118"/>
          <cell r="Y4118"/>
          <cell r="Z4118"/>
        </row>
        <row r="4119">
          <cell r="H4119"/>
          <cell r="M4119"/>
          <cell r="N4119"/>
          <cell r="O4119"/>
          <cell r="P4119"/>
          <cell r="Q4119"/>
          <cell r="R4119"/>
          <cell r="S4119"/>
          <cell r="T4119"/>
          <cell r="U4119"/>
          <cell r="V4119"/>
          <cell r="W4119"/>
          <cell r="X4119"/>
          <cell r="Y4119"/>
          <cell r="Z4119"/>
        </row>
        <row r="4120">
          <cell r="H4120"/>
          <cell r="M4120"/>
          <cell r="N4120"/>
          <cell r="O4120"/>
          <cell r="P4120"/>
          <cell r="Q4120"/>
          <cell r="R4120"/>
          <cell r="S4120"/>
          <cell r="T4120"/>
          <cell r="U4120"/>
          <cell r="V4120"/>
          <cell r="W4120"/>
          <cell r="X4120"/>
          <cell r="Y4120"/>
          <cell r="Z4120"/>
        </row>
        <row r="4121">
          <cell r="H4121"/>
          <cell r="M4121"/>
          <cell r="N4121"/>
          <cell r="O4121"/>
          <cell r="P4121"/>
          <cell r="Q4121"/>
          <cell r="R4121"/>
          <cell r="S4121"/>
          <cell r="T4121"/>
          <cell r="U4121"/>
          <cell r="V4121"/>
          <cell r="W4121"/>
          <cell r="X4121"/>
          <cell r="Y4121"/>
          <cell r="Z4121"/>
        </row>
        <row r="4122">
          <cell r="H4122"/>
          <cell r="M4122"/>
          <cell r="N4122"/>
          <cell r="O4122"/>
          <cell r="P4122"/>
          <cell r="Q4122"/>
          <cell r="R4122"/>
          <cell r="S4122"/>
          <cell r="T4122"/>
          <cell r="U4122"/>
          <cell r="V4122"/>
          <cell r="W4122"/>
          <cell r="X4122"/>
          <cell r="Y4122"/>
          <cell r="Z4122"/>
        </row>
        <row r="4123">
          <cell r="H4123"/>
          <cell r="M4123"/>
          <cell r="N4123"/>
          <cell r="O4123"/>
          <cell r="P4123"/>
          <cell r="Q4123"/>
          <cell r="R4123"/>
          <cell r="S4123"/>
          <cell r="T4123"/>
          <cell r="U4123"/>
          <cell r="V4123"/>
          <cell r="W4123"/>
          <cell r="X4123"/>
          <cell r="Y4123"/>
          <cell r="Z4123"/>
        </row>
        <row r="4124">
          <cell r="H4124"/>
          <cell r="M4124"/>
          <cell r="N4124"/>
          <cell r="O4124"/>
          <cell r="P4124"/>
          <cell r="Q4124"/>
          <cell r="R4124"/>
          <cell r="S4124"/>
          <cell r="T4124"/>
          <cell r="U4124"/>
          <cell r="V4124"/>
          <cell r="W4124"/>
          <cell r="X4124"/>
          <cell r="Y4124"/>
          <cell r="Z4124"/>
        </row>
        <row r="4125">
          <cell r="H4125"/>
          <cell r="M4125"/>
          <cell r="N4125"/>
          <cell r="O4125"/>
          <cell r="P4125"/>
          <cell r="Q4125"/>
          <cell r="R4125"/>
          <cell r="S4125"/>
          <cell r="T4125"/>
          <cell r="U4125"/>
          <cell r="V4125"/>
          <cell r="W4125"/>
          <cell r="X4125"/>
          <cell r="Y4125"/>
          <cell r="Z4125"/>
        </row>
        <row r="4126">
          <cell r="H4126"/>
          <cell r="M4126"/>
          <cell r="N4126"/>
          <cell r="O4126"/>
          <cell r="P4126"/>
          <cell r="Q4126"/>
          <cell r="R4126"/>
          <cell r="S4126"/>
          <cell r="T4126"/>
          <cell r="U4126"/>
          <cell r="V4126"/>
          <cell r="W4126"/>
          <cell r="X4126"/>
          <cell r="Y4126"/>
          <cell r="Z4126"/>
        </row>
        <row r="4127">
          <cell r="H4127"/>
          <cell r="M4127"/>
          <cell r="N4127"/>
          <cell r="O4127"/>
          <cell r="P4127"/>
          <cell r="Q4127"/>
          <cell r="R4127"/>
          <cell r="S4127"/>
          <cell r="T4127"/>
          <cell r="U4127"/>
          <cell r="V4127"/>
          <cell r="W4127"/>
          <cell r="X4127"/>
          <cell r="Y4127"/>
          <cell r="Z4127"/>
        </row>
        <row r="4128">
          <cell r="H4128"/>
          <cell r="M4128"/>
          <cell r="N4128"/>
          <cell r="O4128"/>
          <cell r="P4128"/>
          <cell r="Q4128"/>
          <cell r="R4128"/>
          <cell r="S4128"/>
          <cell r="T4128"/>
          <cell r="U4128"/>
          <cell r="V4128"/>
          <cell r="W4128"/>
          <cell r="X4128"/>
          <cell r="Y4128"/>
          <cell r="Z4128"/>
        </row>
        <row r="4129">
          <cell r="H4129"/>
          <cell r="M4129"/>
          <cell r="N4129"/>
          <cell r="O4129"/>
          <cell r="P4129"/>
          <cell r="Q4129"/>
          <cell r="R4129"/>
          <cell r="S4129"/>
          <cell r="T4129"/>
          <cell r="U4129"/>
          <cell r="V4129"/>
          <cell r="W4129"/>
          <cell r="X4129"/>
          <cell r="Y4129"/>
          <cell r="Z4129"/>
        </row>
        <row r="4130">
          <cell r="H4130"/>
          <cell r="M4130"/>
          <cell r="N4130"/>
          <cell r="O4130"/>
          <cell r="P4130"/>
          <cell r="Q4130"/>
          <cell r="R4130"/>
          <cell r="S4130"/>
          <cell r="T4130"/>
          <cell r="U4130"/>
          <cell r="V4130"/>
          <cell r="W4130"/>
          <cell r="X4130"/>
          <cell r="Y4130"/>
          <cell r="Z4130"/>
        </row>
        <row r="4131">
          <cell r="H4131"/>
          <cell r="M4131"/>
          <cell r="N4131"/>
          <cell r="O4131"/>
          <cell r="P4131"/>
          <cell r="Q4131"/>
          <cell r="R4131"/>
          <cell r="S4131"/>
          <cell r="T4131"/>
          <cell r="U4131"/>
          <cell r="V4131"/>
          <cell r="W4131"/>
          <cell r="X4131"/>
          <cell r="Y4131"/>
          <cell r="Z4131"/>
        </row>
        <row r="4132">
          <cell r="H4132"/>
          <cell r="M4132"/>
          <cell r="N4132"/>
          <cell r="O4132"/>
          <cell r="P4132"/>
          <cell r="Q4132"/>
          <cell r="R4132"/>
          <cell r="S4132"/>
          <cell r="T4132"/>
          <cell r="U4132"/>
          <cell r="V4132"/>
          <cell r="W4132"/>
          <cell r="X4132"/>
          <cell r="Y4132"/>
          <cell r="Z4132"/>
        </row>
        <row r="4133">
          <cell r="H4133"/>
          <cell r="M4133"/>
          <cell r="N4133"/>
          <cell r="O4133"/>
          <cell r="P4133"/>
          <cell r="Q4133"/>
          <cell r="R4133"/>
          <cell r="S4133"/>
          <cell r="T4133"/>
          <cell r="U4133"/>
          <cell r="V4133"/>
          <cell r="W4133"/>
          <cell r="X4133"/>
          <cell r="Y4133"/>
          <cell r="Z4133"/>
        </row>
        <row r="4134">
          <cell r="H4134"/>
          <cell r="M4134"/>
          <cell r="N4134"/>
          <cell r="O4134"/>
          <cell r="P4134"/>
          <cell r="Q4134"/>
          <cell r="R4134"/>
          <cell r="S4134"/>
          <cell r="T4134"/>
          <cell r="U4134"/>
          <cell r="V4134"/>
          <cell r="W4134"/>
          <cell r="X4134"/>
          <cell r="Y4134"/>
          <cell r="Z4134"/>
        </row>
        <row r="4135">
          <cell r="H4135"/>
          <cell r="M4135"/>
          <cell r="N4135"/>
          <cell r="O4135"/>
          <cell r="P4135"/>
          <cell r="Q4135"/>
          <cell r="R4135"/>
          <cell r="S4135"/>
          <cell r="T4135"/>
          <cell r="U4135"/>
          <cell r="V4135"/>
          <cell r="W4135"/>
          <cell r="X4135"/>
          <cell r="Y4135"/>
          <cell r="Z4135"/>
        </row>
        <row r="4136">
          <cell r="H4136"/>
          <cell r="M4136"/>
          <cell r="N4136"/>
          <cell r="O4136"/>
          <cell r="P4136"/>
          <cell r="Q4136"/>
          <cell r="R4136"/>
          <cell r="S4136"/>
          <cell r="T4136"/>
          <cell r="U4136"/>
          <cell r="V4136"/>
          <cell r="W4136"/>
          <cell r="X4136"/>
          <cell r="Y4136"/>
          <cell r="Z4136"/>
        </row>
        <row r="4137">
          <cell r="H4137"/>
          <cell r="M4137"/>
          <cell r="N4137"/>
          <cell r="O4137"/>
          <cell r="P4137"/>
          <cell r="Q4137"/>
          <cell r="R4137"/>
          <cell r="S4137"/>
          <cell r="T4137"/>
          <cell r="U4137"/>
          <cell r="V4137"/>
          <cell r="W4137"/>
          <cell r="X4137"/>
          <cell r="Y4137"/>
          <cell r="Z4137"/>
        </row>
        <row r="4138">
          <cell r="H4138"/>
          <cell r="M4138"/>
          <cell r="N4138"/>
          <cell r="O4138"/>
          <cell r="P4138"/>
          <cell r="Q4138"/>
          <cell r="R4138"/>
          <cell r="S4138"/>
          <cell r="T4138"/>
          <cell r="U4138"/>
          <cell r="V4138"/>
          <cell r="W4138"/>
          <cell r="X4138"/>
          <cell r="Y4138"/>
          <cell r="Z4138"/>
        </row>
        <row r="4139">
          <cell r="H4139"/>
          <cell r="M4139"/>
          <cell r="N4139"/>
          <cell r="O4139"/>
          <cell r="P4139"/>
          <cell r="Q4139"/>
          <cell r="R4139"/>
          <cell r="S4139"/>
          <cell r="T4139"/>
          <cell r="U4139"/>
          <cell r="V4139"/>
          <cell r="W4139"/>
          <cell r="X4139"/>
          <cell r="Y4139"/>
          <cell r="Z4139"/>
        </row>
        <row r="4140">
          <cell r="H4140"/>
          <cell r="M4140"/>
          <cell r="N4140"/>
          <cell r="O4140"/>
          <cell r="P4140"/>
          <cell r="Q4140"/>
          <cell r="R4140"/>
          <cell r="S4140"/>
          <cell r="T4140"/>
          <cell r="U4140"/>
          <cell r="V4140"/>
          <cell r="W4140"/>
          <cell r="X4140"/>
          <cell r="Y4140"/>
          <cell r="Z4140"/>
        </row>
        <row r="4141">
          <cell r="H4141"/>
          <cell r="M4141"/>
          <cell r="N4141"/>
          <cell r="O4141"/>
          <cell r="P4141"/>
          <cell r="Q4141"/>
          <cell r="R4141"/>
          <cell r="S4141"/>
          <cell r="T4141"/>
          <cell r="U4141"/>
          <cell r="V4141"/>
          <cell r="W4141"/>
          <cell r="X4141"/>
          <cell r="Y4141"/>
          <cell r="Z4141"/>
        </row>
        <row r="4142">
          <cell r="H4142"/>
          <cell r="M4142"/>
          <cell r="N4142"/>
          <cell r="O4142"/>
          <cell r="P4142"/>
          <cell r="Q4142"/>
          <cell r="R4142"/>
          <cell r="S4142"/>
          <cell r="T4142"/>
          <cell r="U4142"/>
          <cell r="V4142"/>
          <cell r="W4142"/>
          <cell r="X4142"/>
          <cell r="Y4142"/>
          <cell r="Z4142"/>
        </row>
        <row r="4143">
          <cell r="H4143"/>
          <cell r="M4143"/>
          <cell r="N4143"/>
          <cell r="O4143"/>
          <cell r="P4143"/>
          <cell r="Q4143"/>
          <cell r="R4143"/>
          <cell r="S4143"/>
          <cell r="T4143"/>
          <cell r="U4143"/>
          <cell r="V4143"/>
          <cell r="W4143"/>
          <cell r="X4143"/>
          <cell r="Y4143"/>
          <cell r="Z4143"/>
        </row>
        <row r="4144">
          <cell r="H4144"/>
          <cell r="M4144"/>
          <cell r="N4144"/>
          <cell r="O4144"/>
          <cell r="P4144"/>
          <cell r="Q4144"/>
          <cell r="R4144"/>
          <cell r="S4144"/>
          <cell r="T4144"/>
          <cell r="U4144"/>
          <cell r="V4144"/>
          <cell r="W4144"/>
          <cell r="X4144"/>
          <cell r="Y4144"/>
          <cell r="Z4144"/>
        </row>
        <row r="4145">
          <cell r="H4145"/>
          <cell r="M4145"/>
          <cell r="N4145"/>
          <cell r="O4145"/>
          <cell r="P4145"/>
          <cell r="Q4145"/>
          <cell r="R4145"/>
          <cell r="S4145"/>
          <cell r="T4145"/>
          <cell r="U4145"/>
          <cell r="V4145"/>
          <cell r="W4145"/>
          <cell r="X4145"/>
          <cell r="Y4145"/>
          <cell r="Z4145"/>
        </row>
        <row r="4146">
          <cell r="H4146"/>
          <cell r="M4146"/>
          <cell r="N4146"/>
          <cell r="O4146"/>
          <cell r="P4146"/>
          <cell r="Q4146"/>
          <cell r="R4146"/>
          <cell r="S4146"/>
          <cell r="T4146"/>
          <cell r="U4146"/>
          <cell r="V4146"/>
          <cell r="W4146"/>
          <cell r="X4146"/>
          <cell r="Y4146"/>
          <cell r="Z4146"/>
        </row>
        <row r="4147">
          <cell r="H4147"/>
          <cell r="M4147"/>
          <cell r="N4147"/>
          <cell r="O4147"/>
          <cell r="P4147"/>
          <cell r="Q4147"/>
          <cell r="R4147"/>
          <cell r="S4147"/>
          <cell r="T4147"/>
          <cell r="U4147"/>
          <cell r="V4147"/>
          <cell r="W4147"/>
          <cell r="X4147"/>
          <cell r="Y4147"/>
          <cell r="Z4147"/>
        </row>
        <row r="4148">
          <cell r="H4148"/>
          <cell r="M4148"/>
          <cell r="N4148"/>
          <cell r="O4148"/>
          <cell r="P4148"/>
          <cell r="Q4148"/>
          <cell r="R4148"/>
          <cell r="S4148"/>
          <cell r="T4148"/>
          <cell r="U4148"/>
          <cell r="V4148"/>
          <cell r="W4148"/>
          <cell r="X4148"/>
          <cell r="Y4148"/>
          <cell r="Z4148"/>
        </row>
        <row r="4149">
          <cell r="H4149"/>
          <cell r="M4149"/>
          <cell r="N4149"/>
          <cell r="O4149"/>
          <cell r="P4149"/>
          <cell r="Q4149"/>
          <cell r="R4149"/>
          <cell r="S4149"/>
          <cell r="T4149"/>
          <cell r="U4149"/>
          <cell r="V4149"/>
          <cell r="W4149"/>
          <cell r="X4149"/>
          <cell r="Y4149"/>
          <cell r="Z4149"/>
        </row>
        <row r="4150">
          <cell r="H4150"/>
          <cell r="M4150"/>
          <cell r="N4150"/>
          <cell r="O4150"/>
          <cell r="P4150"/>
          <cell r="Q4150"/>
          <cell r="R4150"/>
          <cell r="S4150"/>
          <cell r="T4150"/>
          <cell r="U4150"/>
          <cell r="V4150"/>
          <cell r="W4150"/>
          <cell r="X4150"/>
          <cell r="Y4150"/>
          <cell r="Z4150"/>
        </row>
        <row r="4151">
          <cell r="H4151"/>
          <cell r="M4151"/>
          <cell r="N4151"/>
          <cell r="O4151"/>
          <cell r="P4151"/>
          <cell r="Q4151"/>
          <cell r="R4151"/>
          <cell r="S4151"/>
          <cell r="T4151"/>
          <cell r="U4151"/>
          <cell r="V4151"/>
          <cell r="W4151"/>
          <cell r="X4151"/>
          <cell r="Y4151"/>
          <cell r="Z4151"/>
        </row>
        <row r="4152">
          <cell r="H4152"/>
          <cell r="M4152"/>
          <cell r="N4152"/>
          <cell r="O4152"/>
          <cell r="P4152"/>
          <cell r="Q4152"/>
          <cell r="R4152"/>
          <cell r="S4152"/>
          <cell r="T4152"/>
          <cell r="U4152"/>
          <cell r="V4152"/>
          <cell r="W4152"/>
          <cell r="X4152"/>
          <cell r="Y4152"/>
          <cell r="Z4152"/>
        </row>
        <row r="4153">
          <cell r="H4153"/>
          <cell r="M4153"/>
          <cell r="N4153"/>
          <cell r="O4153"/>
          <cell r="P4153"/>
          <cell r="Q4153"/>
          <cell r="R4153"/>
          <cell r="S4153"/>
          <cell r="T4153"/>
          <cell r="U4153"/>
          <cell r="V4153"/>
          <cell r="W4153"/>
          <cell r="X4153"/>
          <cell r="Y4153"/>
          <cell r="Z4153"/>
        </row>
        <row r="4154">
          <cell r="H4154"/>
          <cell r="M4154"/>
          <cell r="N4154"/>
          <cell r="O4154"/>
          <cell r="P4154"/>
          <cell r="Q4154"/>
          <cell r="R4154"/>
          <cell r="S4154"/>
          <cell r="T4154"/>
          <cell r="U4154"/>
          <cell r="V4154"/>
          <cell r="W4154"/>
          <cell r="X4154"/>
          <cell r="Y4154"/>
          <cell r="Z4154"/>
        </row>
        <row r="4155">
          <cell r="H4155"/>
          <cell r="M4155"/>
          <cell r="N4155"/>
          <cell r="O4155"/>
          <cell r="P4155"/>
          <cell r="Q4155"/>
          <cell r="R4155"/>
          <cell r="S4155"/>
          <cell r="T4155"/>
          <cell r="U4155"/>
          <cell r="V4155"/>
          <cell r="W4155"/>
          <cell r="X4155"/>
          <cell r="Y4155"/>
          <cell r="Z4155"/>
        </row>
        <row r="4156">
          <cell r="H4156"/>
          <cell r="M4156"/>
          <cell r="N4156"/>
          <cell r="O4156"/>
          <cell r="P4156"/>
          <cell r="Q4156"/>
          <cell r="R4156"/>
          <cell r="S4156"/>
          <cell r="T4156"/>
          <cell r="U4156"/>
          <cell r="V4156"/>
          <cell r="W4156"/>
          <cell r="X4156"/>
          <cell r="Y4156"/>
          <cell r="Z4156"/>
        </row>
        <row r="4157">
          <cell r="H4157"/>
          <cell r="M4157"/>
          <cell r="N4157"/>
          <cell r="O4157"/>
          <cell r="P4157"/>
          <cell r="Q4157"/>
          <cell r="R4157"/>
          <cell r="S4157"/>
          <cell r="T4157"/>
          <cell r="U4157"/>
          <cell r="V4157"/>
          <cell r="W4157"/>
          <cell r="X4157"/>
          <cell r="Y4157"/>
          <cell r="Z4157"/>
        </row>
        <row r="4158">
          <cell r="H4158"/>
          <cell r="M4158"/>
          <cell r="N4158"/>
          <cell r="O4158"/>
          <cell r="P4158"/>
          <cell r="Q4158"/>
          <cell r="R4158"/>
          <cell r="S4158"/>
          <cell r="T4158"/>
          <cell r="U4158"/>
          <cell r="V4158"/>
          <cell r="W4158"/>
          <cell r="X4158"/>
          <cell r="Y4158"/>
          <cell r="Z4158"/>
        </row>
        <row r="4159">
          <cell r="H4159"/>
          <cell r="M4159"/>
          <cell r="N4159"/>
          <cell r="O4159"/>
          <cell r="P4159"/>
          <cell r="Q4159"/>
          <cell r="R4159"/>
          <cell r="S4159"/>
          <cell r="T4159"/>
          <cell r="U4159"/>
          <cell r="V4159"/>
          <cell r="W4159"/>
          <cell r="X4159"/>
          <cell r="Y4159"/>
          <cell r="Z4159"/>
        </row>
        <row r="4160">
          <cell r="H4160"/>
          <cell r="M4160"/>
          <cell r="N4160"/>
          <cell r="O4160"/>
          <cell r="P4160"/>
          <cell r="Q4160"/>
          <cell r="R4160"/>
          <cell r="S4160"/>
          <cell r="T4160"/>
          <cell r="U4160"/>
          <cell r="V4160"/>
          <cell r="W4160"/>
          <cell r="X4160"/>
          <cell r="Y4160"/>
          <cell r="Z4160"/>
        </row>
        <row r="4161">
          <cell r="H4161"/>
          <cell r="M4161"/>
          <cell r="N4161"/>
          <cell r="O4161"/>
          <cell r="P4161"/>
          <cell r="Q4161"/>
          <cell r="R4161"/>
          <cell r="S4161"/>
          <cell r="T4161"/>
          <cell r="U4161"/>
          <cell r="V4161"/>
          <cell r="W4161"/>
          <cell r="X4161"/>
          <cell r="Y4161"/>
          <cell r="Z4161"/>
        </row>
        <row r="4162">
          <cell r="H4162"/>
          <cell r="M4162"/>
          <cell r="N4162"/>
          <cell r="O4162"/>
          <cell r="P4162"/>
          <cell r="Q4162"/>
          <cell r="R4162"/>
          <cell r="S4162"/>
          <cell r="T4162"/>
          <cell r="U4162"/>
          <cell r="V4162"/>
          <cell r="W4162"/>
          <cell r="X4162"/>
          <cell r="Y4162"/>
          <cell r="Z4162"/>
        </row>
        <row r="4163">
          <cell r="H4163"/>
          <cell r="M4163"/>
          <cell r="N4163"/>
          <cell r="O4163"/>
          <cell r="P4163"/>
          <cell r="Q4163"/>
          <cell r="R4163"/>
          <cell r="S4163"/>
          <cell r="T4163"/>
          <cell r="U4163"/>
          <cell r="V4163"/>
          <cell r="W4163"/>
          <cell r="X4163"/>
          <cell r="Y4163"/>
          <cell r="Z4163"/>
        </row>
        <row r="4164">
          <cell r="H4164"/>
          <cell r="M4164"/>
          <cell r="N4164"/>
          <cell r="O4164"/>
          <cell r="P4164"/>
          <cell r="Q4164"/>
          <cell r="R4164"/>
          <cell r="S4164"/>
          <cell r="T4164"/>
          <cell r="U4164"/>
          <cell r="V4164"/>
          <cell r="W4164"/>
          <cell r="X4164"/>
          <cell r="Y4164"/>
          <cell r="Z4164"/>
        </row>
        <row r="4165">
          <cell r="H4165"/>
          <cell r="M4165"/>
          <cell r="N4165"/>
          <cell r="O4165"/>
          <cell r="P4165"/>
          <cell r="Q4165"/>
          <cell r="R4165"/>
          <cell r="S4165"/>
          <cell r="T4165"/>
          <cell r="U4165"/>
          <cell r="V4165"/>
          <cell r="W4165"/>
          <cell r="X4165"/>
          <cell r="Y4165"/>
          <cell r="Z4165"/>
        </row>
        <row r="4166">
          <cell r="H4166"/>
          <cell r="M4166"/>
          <cell r="N4166"/>
          <cell r="O4166"/>
          <cell r="P4166"/>
          <cell r="Q4166"/>
          <cell r="R4166"/>
          <cell r="S4166"/>
          <cell r="T4166"/>
          <cell r="U4166"/>
          <cell r="V4166"/>
          <cell r="W4166"/>
          <cell r="X4166"/>
          <cell r="Y4166"/>
          <cell r="Z4166"/>
        </row>
        <row r="4167">
          <cell r="H4167"/>
          <cell r="M4167"/>
          <cell r="N4167"/>
          <cell r="O4167"/>
          <cell r="P4167"/>
          <cell r="Q4167"/>
          <cell r="R4167"/>
          <cell r="S4167"/>
          <cell r="T4167"/>
          <cell r="U4167"/>
          <cell r="V4167"/>
          <cell r="W4167"/>
          <cell r="X4167"/>
          <cell r="Y4167"/>
          <cell r="Z4167"/>
        </row>
        <row r="4168">
          <cell r="H4168"/>
          <cell r="M4168"/>
          <cell r="N4168"/>
          <cell r="O4168"/>
          <cell r="P4168"/>
          <cell r="Q4168"/>
          <cell r="R4168"/>
          <cell r="S4168"/>
          <cell r="T4168"/>
          <cell r="U4168"/>
          <cell r="V4168"/>
          <cell r="W4168"/>
          <cell r="X4168"/>
          <cell r="Y4168"/>
          <cell r="Z4168"/>
        </row>
        <row r="4169">
          <cell r="H4169"/>
          <cell r="M4169"/>
          <cell r="N4169"/>
          <cell r="O4169"/>
          <cell r="P4169"/>
          <cell r="Q4169"/>
          <cell r="R4169"/>
          <cell r="S4169"/>
          <cell r="T4169"/>
          <cell r="U4169"/>
          <cell r="V4169"/>
          <cell r="W4169"/>
          <cell r="X4169"/>
          <cell r="Y4169"/>
          <cell r="Z4169"/>
        </row>
        <row r="4170">
          <cell r="H4170"/>
          <cell r="M4170"/>
          <cell r="N4170"/>
          <cell r="O4170"/>
          <cell r="P4170"/>
          <cell r="Q4170"/>
          <cell r="R4170"/>
          <cell r="S4170"/>
          <cell r="T4170"/>
          <cell r="U4170"/>
          <cell r="V4170"/>
          <cell r="W4170"/>
          <cell r="X4170"/>
          <cell r="Y4170"/>
          <cell r="Z4170"/>
        </row>
        <row r="4171">
          <cell r="H4171"/>
          <cell r="M4171"/>
          <cell r="N4171"/>
          <cell r="O4171"/>
          <cell r="P4171"/>
          <cell r="Q4171"/>
          <cell r="R4171"/>
          <cell r="S4171"/>
          <cell r="T4171"/>
          <cell r="U4171"/>
          <cell r="V4171"/>
          <cell r="W4171"/>
          <cell r="X4171"/>
          <cell r="Y4171"/>
          <cell r="Z4171"/>
        </row>
        <row r="4172">
          <cell r="H4172"/>
          <cell r="M4172"/>
          <cell r="N4172"/>
          <cell r="O4172"/>
          <cell r="P4172"/>
          <cell r="Q4172"/>
          <cell r="R4172"/>
          <cell r="S4172"/>
          <cell r="T4172"/>
          <cell r="U4172"/>
          <cell r="V4172"/>
          <cell r="W4172"/>
          <cell r="X4172"/>
          <cell r="Y4172"/>
          <cell r="Z4172"/>
        </row>
        <row r="4173">
          <cell r="H4173"/>
          <cell r="M4173"/>
          <cell r="N4173"/>
          <cell r="O4173"/>
          <cell r="P4173"/>
          <cell r="Q4173"/>
          <cell r="R4173"/>
          <cell r="S4173"/>
          <cell r="T4173"/>
          <cell r="U4173"/>
          <cell r="V4173"/>
          <cell r="W4173"/>
          <cell r="X4173"/>
          <cell r="Y4173"/>
          <cell r="Z4173"/>
        </row>
        <row r="4174">
          <cell r="H4174"/>
          <cell r="M4174"/>
          <cell r="N4174"/>
          <cell r="O4174"/>
          <cell r="P4174"/>
          <cell r="Q4174"/>
          <cell r="R4174"/>
          <cell r="S4174"/>
          <cell r="T4174"/>
          <cell r="U4174"/>
          <cell r="V4174"/>
          <cell r="W4174"/>
          <cell r="X4174"/>
          <cell r="Y4174"/>
          <cell r="Z4174"/>
        </row>
        <row r="4175">
          <cell r="H4175"/>
          <cell r="M4175"/>
          <cell r="N4175"/>
          <cell r="O4175"/>
          <cell r="P4175"/>
          <cell r="Q4175"/>
          <cell r="R4175"/>
          <cell r="S4175"/>
          <cell r="T4175"/>
          <cell r="U4175"/>
          <cell r="V4175"/>
          <cell r="W4175"/>
          <cell r="X4175"/>
          <cell r="Y4175"/>
          <cell r="Z4175"/>
        </row>
        <row r="4176">
          <cell r="H4176"/>
          <cell r="M4176"/>
          <cell r="N4176"/>
          <cell r="O4176"/>
          <cell r="P4176"/>
          <cell r="Q4176"/>
          <cell r="R4176"/>
          <cell r="S4176"/>
          <cell r="T4176"/>
          <cell r="U4176"/>
          <cell r="V4176"/>
          <cell r="W4176"/>
          <cell r="X4176"/>
          <cell r="Y4176"/>
          <cell r="Z4176"/>
        </row>
        <row r="4177">
          <cell r="H4177"/>
          <cell r="M4177"/>
          <cell r="N4177"/>
          <cell r="O4177"/>
          <cell r="P4177"/>
          <cell r="Q4177"/>
          <cell r="R4177"/>
          <cell r="S4177"/>
          <cell r="T4177"/>
          <cell r="U4177"/>
          <cell r="V4177"/>
          <cell r="W4177"/>
          <cell r="X4177"/>
          <cell r="Y4177"/>
          <cell r="Z4177"/>
        </row>
        <row r="4178">
          <cell r="H4178"/>
          <cell r="M4178"/>
          <cell r="N4178"/>
          <cell r="O4178"/>
          <cell r="P4178"/>
          <cell r="Q4178"/>
          <cell r="R4178"/>
          <cell r="S4178"/>
          <cell r="T4178"/>
          <cell r="U4178"/>
          <cell r="V4178"/>
          <cell r="W4178"/>
          <cell r="X4178"/>
          <cell r="Y4178"/>
          <cell r="Z4178"/>
        </row>
        <row r="4179">
          <cell r="H4179"/>
          <cell r="M4179"/>
          <cell r="N4179"/>
          <cell r="O4179"/>
          <cell r="P4179"/>
          <cell r="Q4179"/>
          <cell r="R4179"/>
          <cell r="S4179"/>
          <cell r="T4179"/>
          <cell r="U4179"/>
          <cell r="V4179"/>
          <cell r="W4179"/>
          <cell r="X4179"/>
          <cell r="Y4179"/>
          <cell r="Z4179"/>
        </row>
        <row r="4180">
          <cell r="H4180"/>
          <cell r="M4180"/>
          <cell r="N4180"/>
          <cell r="O4180"/>
          <cell r="P4180"/>
          <cell r="Q4180"/>
          <cell r="R4180"/>
          <cell r="S4180"/>
          <cell r="T4180"/>
          <cell r="U4180"/>
          <cell r="V4180"/>
          <cell r="W4180"/>
          <cell r="X4180"/>
          <cell r="Y4180"/>
          <cell r="Z4180"/>
        </row>
        <row r="4181">
          <cell r="H4181"/>
          <cell r="M4181"/>
          <cell r="N4181"/>
          <cell r="O4181"/>
          <cell r="P4181"/>
          <cell r="Q4181"/>
          <cell r="R4181"/>
          <cell r="S4181"/>
          <cell r="T4181"/>
          <cell r="U4181"/>
          <cell r="V4181"/>
          <cell r="W4181"/>
          <cell r="X4181"/>
          <cell r="Y4181"/>
          <cell r="Z4181"/>
        </row>
        <row r="4182">
          <cell r="H4182"/>
          <cell r="M4182"/>
          <cell r="N4182"/>
          <cell r="O4182"/>
          <cell r="P4182"/>
          <cell r="Q4182"/>
          <cell r="R4182"/>
          <cell r="S4182"/>
          <cell r="T4182"/>
          <cell r="U4182"/>
          <cell r="V4182"/>
          <cell r="W4182"/>
          <cell r="X4182"/>
          <cell r="Y4182"/>
          <cell r="Z4182"/>
        </row>
        <row r="4183">
          <cell r="H4183"/>
          <cell r="M4183"/>
          <cell r="N4183"/>
          <cell r="O4183"/>
          <cell r="P4183"/>
          <cell r="Q4183"/>
          <cell r="R4183"/>
          <cell r="S4183"/>
          <cell r="T4183"/>
          <cell r="U4183"/>
          <cell r="V4183"/>
          <cell r="W4183"/>
          <cell r="X4183"/>
          <cell r="Y4183"/>
          <cell r="Z4183"/>
        </row>
        <row r="4184">
          <cell r="H4184"/>
          <cell r="M4184"/>
          <cell r="N4184"/>
          <cell r="O4184"/>
          <cell r="P4184"/>
          <cell r="Q4184"/>
          <cell r="R4184"/>
          <cell r="S4184"/>
          <cell r="T4184"/>
          <cell r="U4184"/>
          <cell r="V4184"/>
          <cell r="W4184"/>
          <cell r="X4184"/>
          <cell r="Y4184"/>
          <cell r="Z4184"/>
        </row>
        <row r="4185">
          <cell r="H4185"/>
          <cell r="M4185"/>
          <cell r="N4185"/>
          <cell r="O4185"/>
          <cell r="P4185"/>
          <cell r="Q4185"/>
          <cell r="R4185"/>
          <cell r="S4185"/>
          <cell r="T4185"/>
          <cell r="U4185"/>
          <cell r="V4185"/>
          <cell r="W4185"/>
          <cell r="X4185"/>
          <cell r="Y4185"/>
          <cell r="Z4185"/>
        </row>
        <row r="4186">
          <cell r="H4186"/>
          <cell r="M4186"/>
          <cell r="N4186"/>
          <cell r="O4186"/>
          <cell r="P4186"/>
          <cell r="Q4186"/>
          <cell r="R4186"/>
          <cell r="S4186"/>
          <cell r="T4186"/>
          <cell r="U4186"/>
          <cell r="V4186"/>
          <cell r="W4186"/>
          <cell r="X4186"/>
          <cell r="Y4186"/>
          <cell r="Z4186"/>
        </row>
        <row r="4187">
          <cell r="H4187"/>
          <cell r="M4187"/>
          <cell r="N4187"/>
          <cell r="O4187"/>
          <cell r="P4187"/>
          <cell r="Q4187"/>
          <cell r="R4187"/>
          <cell r="S4187"/>
          <cell r="T4187"/>
          <cell r="U4187"/>
          <cell r="V4187"/>
          <cell r="W4187"/>
          <cell r="X4187"/>
          <cell r="Y4187"/>
          <cell r="Z4187"/>
        </row>
        <row r="4188">
          <cell r="H4188"/>
          <cell r="M4188"/>
          <cell r="N4188"/>
          <cell r="O4188"/>
          <cell r="P4188"/>
          <cell r="Q4188"/>
          <cell r="R4188"/>
          <cell r="S4188"/>
          <cell r="T4188"/>
          <cell r="U4188"/>
          <cell r="V4188"/>
          <cell r="W4188"/>
          <cell r="X4188"/>
          <cell r="Y4188"/>
          <cell r="Z4188"/>
        </row>
        <row r="4189">
          <cell r="H4189"/>
          <cell r="M4189"/>
          <cell r="N4189"/>
          <cell r="O4189"/>
          <cell r="P4189"/>
          <cell r="Q4189"/>
          <cell r="R4189"/>
          <cell r="S4189"/>
          <cell r="T4189"/>
          <cell r="U4189"/>
          <cell r="V4189"/>
          <cell r="W4189"/>
          <cell r="X4189"/>
          <cell r="Y4189"/>
          <cell r="Z4189"/>
        </row>
        <row r="4190">
          <cell r="H4190"/>
          <cell r="M4190"/>
          <cell r="N4190"/>
          <cell r="O4190"/>
          <cell r="P4190"/>
          <cell r="Q4190"/>
          <cell r="R4190"/>
          <cell r="S4190"/>
          <cell r="T4190"/>
          <cell r="U4190"/>
          <cell r="V4190"/>
          <cell r="W4190"/>
          <cell r="X4190"/>
          <cell r="Y4190"/>
          <cell r="Z4190"/>
        </row>
        <row r="4191">
          <cell r="H4191"/>
          <cell r="M4191"/>
          <cell r="N4191"/>
          <cell r="O4191"/>
          <cell r="P4191"/>
          <cell r="Q4191"/>
          <cell r="R4191"/>
          <cell r="S4191"/>
          <cell r="T4191"/>
          <cell r="U4191"/>
          <cell r="V4191"/>
          <cell r="W4191"/>
          <cell r="X4191"/>
          <cell r="Y4191"/>
          <cell r="Z4191"/>
        </row>
        <row r="4192">
          <cell r="H4192"/>
          <cell r="M4192"/>
          <cell r="N4192"/>
          <cell r="O4192"/>
          <cell r="P4192"/>
          <cell r="Q4192"/>
          <cell r="R4192"/>
          <cell r="S4192"/>
          <cell r="T4192"/>
          <cell r="U4192"/>
          <cell r="V4192"/>
          <cell r="W4192"/>
          <cell r="X4192"/>
          <cell r="Y4192"/>
          <cell r="Z4192"/>
        </row>
        <row r="4193">
          <cell r="H4193"/>
          <cell r="M4193"/>
          <cell r="N4193"/>
          <cell r="O4193"/>
          <cell r="P4193"/>
          <cell r="Q4193"/>
          <cell r="R4193"/>
          <cell r="S4193"/>
          <cell r="T4193"/>
          <cell r="U4193"/>
          <cell r="V4193"/>
          <cell r="W4193"/>
          <cell r="X4193"/>
          <cell r="Y4193"/>
          <cell r="Z4193"/>
        </row>
        <row r="4194">
          <cell r="H4194"/>
          <cell r="M4194"/>
          <cell r="N4194"/>
          <cell r="O4194"/>
          <cell r="P4194"/>
          <cell r="Q4194"/>
          <cell r="R4194"/>
          <cell r="S4194"/>
          <cell r="T4194"/>
          <cell r="U4194"/>
          <cell r="V4194"/>
          <cell r="W4194"/>
          <cell r="X4194"/>
          <cell r="Y4194"/>
          <cell r="Z4194"/>
        </row>
        <row r="4195">
          <cell r="H4195"/>
          <cell r="M4195"/>
          <cell r="N4195"/>
          <cell r="O4195"/>
          <cell r="P4195"/>
          <cell r="Q4195"/>
          <cell r="R4195"/>
          <cell r="S4195"/>
          <cell r="T4195"/>
          <cell r="U4195"/>
          <cell r="V4195"/>
          <cell r="W4195"/>
          <cell r="X4195"/>
          <cell r="Y4195"/>
          <cell r="Z4195"/>
        </row>
        <row r="4196">
          <cell r="H4196"/>
          <cell r="M4196"/>
          <cell r="N4196"/>
          <cell r="O4196"/>
          <cell r="P4196"/>
          <cell r="Q4196"/>
          <cell r="R4196"/>
          <cell r="S4196"/>
          <cell r="T4196"/>
          <cell r="U4196"/>
          <cell r="V4196"/>
          <cell r="W4196"/>
          <cell r="X4196"/>
          <cell r="Y4196"/>
          <cell r="Z4196"/>
        </row>
        <row r="4197">
          <cell r="H4197"/>
          <cell r="M4197"/>
          <cell r="N4197"/>
          <cell r="O4197"/>
          <cell r="P4197"/>
          <cell r="Q4197"/>
          <cell r="R4197"/>
          <cell r="S4197"/>
          <cell r="T4197"/>
          <cell r="U4197"/>
          <cell r="V4197"/>
          <cell r="W4197"/>
          <cell r="X4197"/>
          <cell r="Y4197"/>
          <cell r="Z4197"/>
        </row>
        <row r="4198">
          <cell r="H4198"/>
          <cell r="M4198"/>
          <cell r="N4198"/>
          <cell r="O4198"/>
          <cell r="P4198"/>
          <cell r="Q4198"/>
          <cell r="R4198"/>
          <cell r="S4198"/>
          <cell r="T4198"/>
          <cell r="U4198"/>
          <cell r="V4198"/>
          <cell r="W4198"/>
          <cell r="X4198"/>
          <cell r="Y4198"/>
          <cell r="Z4198"/>
        </row>
        <row r="4199">
          <cell r="H4199"/>
          <cell r="M4199"/>
          <cell r="N4199"/>
          <cell r="O4199"/>
          <cell r="P4199"/>
          <cell r="Q4199"/>
          <cell r="R4199"/>
          <cell r="S4199"/>
          <cell r="T4199"/>
          <cell r="U4199"/>
          <cell r="V4199"/>
          <cell r="W4199"/>
          <cell r="X4199"/>
          <cell r="Y4199"/>
          <cell r="Z4199"/>
        </row>
        <row r="4200">
          <cell r="H4200"/>
          <cell r="M4200"/>
          <cell r="N4200"/>
          <cell r="O4200"/>
          <cell r="P4200"/>
          <cell r="Q4200"/>
          <cell r="R4200"/>
          <cell r="S4200"/>
          <cell r="T4200"/>
          <cell r="U4200"/>
          <cell r="V4200"/>
          <cell r="W4200"/>
          <cell r="X4200"/>
          <cell r="Y4200"/>
          <cell r="Z4200"/>
        </row>
        <row r="4201">
          <cell r="H4201"/>
          <cell r="M4201"/>
          <cell r="N4201"/>
          <cell r="O4201"/>
          <cell r="P4201"/>
          <cell r="Q4201"/>
          <cell r="R4201"/>
          <cell r="S4201"/>
          <cell r="T4201"/>
          <cell r="U4201"/>
          <cell r="V4201"/>
          <cell r="W4201"/>
          <cell r="X4201"/>
          <cell r="Y4201"/>
          <cell r="Z4201"/>
        </row>
        <row r="4202">
          <cell r="H4202"/>
          <cell r="M4202"/>
          <cell r="N4202"/>
          <cell r="O4202"/>
          <cell r="P4202"/>
          <cell r="Q4202"/>
          <cell r="R4202"/>
          <cell r="S4202"/>
          <cell r="T4202"/>
          <cell r="U4202"/>
          <cell r="V4202"/>
          <cell r="W4202"/>
          <cell r="X4202"/>
          <cell r="Y4202"/>
          <cell r="Z4202"/>
        </row>
        <row r="4203">
          <cell r="H4203"/>
          <cell r="M4203"/>
          <cell r="N4203"/>
          <cell r="O4203"/>
          <cell r="P4203"/>
          <cell r="Q4203"/>
          <cell r="R4203"/>
          <cell r="S4203"/>
          <cell r="T4203"/>
          <cell r="U4203"/>
          <cell r="V4203"/>
          <cell r="W4203"/>
          <cell r="X4203"/>
          <cell r="Y4203"/>
          <cell r="Z4203"/>
        </row>
        <row r="4204">
          <cell r="H4204"/>
          <cell r="M4204"/>
          <cell r="N4204"/>
          <cell r="O4204"/>
          <cell r="P4204"/>
          <cell r="Q4204"/>
          <cell r="R4204"/>
          <cell r="S4204"/>
          <cell r="T4204"/>
          <cell r="U4204"/>
          <cell r="V4204"/>
          <cell r="W4204"/>
          <cell r="X4204"/>
          <cell r="Y4204"/>
          <cell r="Z4204"/>
        </row>
        <row r="4205">
          <cell r="H4205"/>
          <cell r="M4205"/>
          <cell r="N4205"/>
          <cell r="O4205"/>
          <cell r="P4205"/>
          <cell r="Q4205"/>
          <cell r="R4205"/>
          <cell r="S4205"/>
          <cell r="T4205"/>
          <cell r="U4205"/>
          <cell r="V4205"/>
          <cell r="W4205"/>
          <cell r="X4205"/>
          <cell r="Y4205"/>
          <cell r="Z4205"/>
        </row>
        <row r="4206">
          <cell r="H4206"/>
          <cell r="M4206"/>
          <cell r="N4206"/>
          <cell r="O4206"/>
          <cell r="P4206"/>
          <cell r="Q4206"/>
          <cell r="R4206"/>
          <cell r="S4206"/>
          <cell r="T4206"/>
          <cell r="U4206"/>
          <cell r="V4206"/>
          <cell r="W4206"/>
          <cell r="X4206"/>
          <cell r="Y4206"/>
          <cell r="Z4206"/>
        </row>
        <row r="4207">
          <cell r="H4207"/>
          <cell r="M4207"/>
          <cell r="N4207"/>
          <cell r="O4207"/>
          <cell r="P4207"/>
          <cell r="Q4207"/>
          <cell r="R4207"/>
          <cell r="S4207"/>
          <cell r="T4207"/>
          <cell r="U4207"/>
          <cell r="V4207"/>
          <cell r="W4207"/>
          <cell r="X4207"/>
          <cell r="Y4207"/>
          <cell r="Z4207"/>
        </row>
        <row r="4208">
          <cell r="H4208"/>
          <cell r="M4208"/>
          <cell r="N4208"/>
          <cell r="O4208"/>
          <cell r="P4208"/>
          <cell r="Q4208"/>
          <cell r="R4208"/>
          <cell r="S4208"/>
          <cell r="T4208"/>
          <cell r="U4208"/>
          <cell r="V4208"/>
          <cell r="W4208"/>
          <cell r="X4208"/>
          <cell r="Y4208"/>
          <cell r="Z4208"/>
        </row>
        <row r="4209">
          <cell r="H4209"/>
          <cell r="M4209"/>
          <cell r="N4209"/>
          <cell r="O4209"/>
          <cell r="P4209"/>
          <cell r="Q4209"/>
          <cell r="R4209"/>
          <cell r="S4209"/>
          <cell r="T4209"/>
          <cell r="U4209"/>
          <cell r="V4209"/>
          <cell r="W4209"/>
          <cell r="X4209"/>
          <cell r="Y4209"/>
          <cell r="Z4209"/>
        </row>
        <row r="4210">
          <cell r="H4210"/>
          <cell r="M4210"/>
          <cell r="N4210"/>
          <cell r="O4210"/>
          <cell r="P4210"/>
          <cell r="Q4210"/>
          <cell r="R4210"/>
          <cell r="S4210"/>
          <cell r="T4210"/>
          <cell r="U4210"/>
          <cell r="V4210"/>
          <cell r="W4210"/>
          <cell r="X4210"/>
          <cell r="Y4210"/>
          <cell r="Z4210"/>
        </row>
        <row r="4211">
          <cell r="H4211"/>
          <cell r="M4211"/>
          <cell r="N4211"/>
          <cell r="O4211"/>
          <cell r="P4211"/>
          <cell r="Q4211"/>
          <cell r="R4211"/>
          <cell r="S4211"/>
          <cell r="T4211"/>
          <cell r="U4211"/>
          <cell r="V4211"/>
          <cell r="W4211"/>
          <cell r="X4211"/>
          <cell r="Y4211"/>
          <cell r="Z4211"/>
        </row>
        <row r="4212">
          <cell r="H4212"/>
          <cell r="M4212"/>
          <cell r="N4212"/>
          <cell r="O4212"/>
          <cell r="P4212"/>
          <cell r="Q4212"/>
          <cell r="R4212"/>
          <cell r="S4212"/>
          <cell r="T4212"/>
          <cell r="U4212"/>
          <cell r="V4212"/>
          <cell r="W4212"/>
          <cell r="X4212"/>
          <cell r="Y4212"/>
          <cell r="Z4212"/>
        </row>
        <row r="4213">
          <cell r="H4213"/>
          <cell r="M4213"/>
          <cell r="N4213"/>
          <cell r="O4213"/>
          <cell r="P4213"/>
          <cell r="Q4213"/>
          <cell r="R4213"/>
          <cell r="S4213"/>
          <cell r="T4213"/>
          <cell r="U4213"/>
          <cell r="V4213"/>
          <cell r="W4213"/>
          <cell r="X4213"/>
          <cell r="Y4213"/>
          <cell r="Z4213"/>
        </row>
        <row r="4214">
          <cell r="H4214"/>
          <cell r="M4214"/>
          <cell r="N4214"/>
          <cell r="O4214"/>
          <cell r="P4214"/>
          <cell r="Q4214"/>
          <cell r="R4214"/>
          <cell r="S4214"/>
          <cell r="T4214"/>
          <cell r="U4214"/>
          <cell r="V4214"/>
          <cell r="W4214"/>
          <cell r="X4214"/>
          <cell r="Y4214"/>
          <cell r="Z4214"/>
        </row>
        <row r="4215">
          <cell r="H4215"/>
          <cell r="M4215"/>
          <cell r="N4215"/>
          <cell r="O4215"/>
          <cell r="P4215"/>
          <cell r="Q4215"/>
          <cell r="R4215"/>
          <cell r="S4215"/>
          <cell r="T4215"/>
          <cell r="U4215"/>
          <cell r="V4215"/>
          <cell r="W4215"/>
          <cell r="X4215"/>
          <cell r="Y4215"/>
          <cell r="Z4215"/>
        </row>
        <row r="4216">
          <cell r="H4216"/>
          <cell r="M4216"/>
          <cell r="N4216"/>
          <cell r="O4216"/>
          <cell r="P4216"/>
          <cell r="Q4216"/>
          <cell r="R4216"/>
          <cell r="S4216"/>
          <cell r="T4216"/>
          <cell r="U4216"/>
          <cell r="V4216"/>
          <cell r="W4216"/>
          <cell r="X4216"/>
          <cell r="Y4216"/>
          <cell r="Z4216"/>
        </row>
        <row r="4217">
          <cell r="H4217"/>
          <cell r="M4217"/>
          <cell r="N4217"/>
          <cell r="O4217"/>
          <cell r="P4217"/>
          <cell r="Q4217"/>
          <cell r="R4217"/>
          <cell r="S4217"/>
          <cell r="T4217"/>
          <cell r="U4217"/>
          <cell r="V4217"/>
          <cell r="W4217"/>
          <cell r="X4217"/>
          <cell r="Y4217"/>
          <cell r="Z4217"/>
        </row>
        <row r="4218">
          <cell r="H4218"/>
          <cell r="M4218"/>
          <cell r="N4218"/>
          <cell r="O4218"/>
          <cell r="P4218"/>
          <cell r="Q4218"/>
          <cell r="R4218"/>
          <cell r="S4218"/>
          <cell r="T4218"/>
          <cell r="U4218"/>
          <cell r="V4218"/>
          <cell r="W4218"/>
          <cell r="X4218"/>
          <cell r="Y4218"/>
          <cell r="Z4218"/>
        </row>
        <row r="4219">
          <cell r="H4219"/>
          <cell r="M4219"/>
          <cell r="N4219"/>
          <cell r="O4219"/>
          <cell r="P4219"/>
          <cell r="Q4219"/>
          <cell r="R4219"/>
          <cell r="S4219"/>
          <cell r="T4219"/>
          <cell r="U4219"/>
          <cell r="V4219"/>
          <cell r="W4219"/>
          <cell r="X4219"/>
          <cell r="Y4219"/>
          <cell r="Z4219"/>
        </row>
        <row r="4220">
          <cell r="H4220"/>
          <cell r="M4220"/>
          <cell r="N4220"/>
          <cell r="O4220"/>
          <cell r="P4220"/>
          <cell r="Q4220"/>
          <cell r="R4220"/>
          <cell r="S4220"/>
          <cell r="T4220"/>
          <cell r="U4220"/>
          <cell r="V4220"/>
          <cell r="W4220"/>
          <cell r="X4220"/>
          <cell r="Y4220"/>
          <cell r="Z4220"/>
        </row>
        <row r="4221">
          <cell r="H4221"/>
          <cell r="M4221"/>
          <cell r="N4221"/>
          <cell r="O4221"/>
          <cell r="P4221"/>
          <cell r="Q4221"/>
          <cell r="R4221"/>
          <cell r="S4221"/>
          <cell r="T4221"/>
          <cell r="U4221"/>
          <cell r="V4221"/>
          <cell r="W4221"/>
          <cell r="X4221"/>
          <cell r="Y4221"/>
          <cell r="Z4221"/>
        </row>
        <row r="4222">
          <cell r="H4222"/>
          <cell r="M4222"/>
          <cell r="N4222"/>
          <cell r="O4222"/>
          <cell r="P4222"/>
          <cell r="Q4222"/>
          <cell r="R4222"/>
          <cell r="S4222"/>
          <cell r="T4222"/>
          <cell r="U4222"/>
          <cell r="V4222"/>
          <cell r="W4222"/>
          <cell r="X4222"/>
          <cell r="Y4222"/>
          <cell r="Z4222"/>
        </row>
        <row r="4223">
          <cell r="H4223"/>
          <cell r="M4223"/>
          <cell r="N4223"/>
          <cell r="O4223"/>
          <cell r="P4223"/>
          <cell r="Q4223"/>
          <cell r="R4223"/>
          <cell r="S4223"/>
          <cell r="T4223"/>
          <cell r="U4223"/>
          <cell r="V4223"/>
          <cell r="W4223"/>
          <cell r="X4223"/>
          <cell r="Y4223"/>
          <cell r="Z4223"/>
        </row>
        <row r="4224">
          <cell r="H4224"/>
          <cell r="M4224"/>
          <cell r="N4224"/>
          <cell r="O4224"/>
          <cell r="P4224"/>
          <cell r="Q4224"/>
          <cell r="R4224"/>
          <cell r="S4224"/>
          <cell r="T4224"/>
          <cell r="U4224"/>
          <cell r="V4224"/>
          <cell r="W4224"/>
          <cell r="X4224"/>
          <cell r="Y4224"/>
          <cell r="Z4224"/>
        </row>
        <row r="4225">
          <cell r="H4225"/>
          <cell r="M4225"/>
          <cell r="N4225"/>
          <cell r="O4225"/>
          <cell r="P4225"/>
          <cell r="Q4225"/>
          <cell r="R4225"/>
          <cell r="S4225"/>
          <cell r="T4225"/>
          <cell r="U4225"/>
          <cell r="V4225"/>
          <cell r="W4225"/>
          <cell r="X4225"/>
          <cell r="Y4225"/>
          <cell r="Z4225"/>
        </row>
        <row r="4226">
          <cell r="H4226"/>
          <cell r="M4226"/>
          <cell r="N4226"/>
          <cell r="O4226"/>
          <cell r="P4226"/>
          <cell r="Q4226"/>
          <cell r="R4226"/>
          <cell r="S4226"/>
          <cell r="T4226"/>
          <cell r="U4226"/>
          <cell r="V4226"/>
          <cell r="W4226"/>
          <cell r="X4226"/>
          <cell r="Y4226"/>
          <cell r="Z4226"/>
        </row>
        <row r="4227">
          <cell r="H4227"/>
          <cell r="M4227"/>
          <cell r="N4227"/>
          <cell r="O4227"/>
          <cell r="P4227"/>
          <cell r="Q4227"/>
          <cell r="R4227"/>
          <cell r="S4227"/>
          <cell r="T4227"/>
          <cell r="U4227"/>
          <cell r="V4227"/>
          <cell r="W4227"/>
          <cell r="X4227"/>
          <cell r="Y4227"/>
          <cell r="Z4227"/>
        </row>
        <row r="4228">
          <cell r="H4228"/>
          <cell r="M4228"/>
          <cell r="N4228"/>
          <cell r="O4228"/>
          <cell r="P4228"/>
          <cell r="Q4228"/>
          <cell r="R4228"/>
          <cell r="S4228"/>
          <cell r="T4228"/>
          <cell r="U4228"/>
          <cell r="V4228"/>
          <cell r="W4228"/>
          <cell r="X4228"/>
          <cell r="Y4228"/>
          <cell r="Z4228"/>
        </row>
        <row r="4229">
          <cell r="H4229"/>
          <cell r="M4229"/>
          <cell r="N4229"/>
          <cell r="O4229"/>
          <cell r="P4229"/>
          <cell r="Q4229"/>
          <cell r="R4229"/>
          <cell r="S4229"/>
          <cell r="T4229"/>
          <cell r="U4229"/>
          <cell r="V4229"/>
          <cell r="W4229"/>
          <cell r="X4229"/>
          <cell r="Y4229"/>
          <cell r="Z4229"/>
        </row>
        <row r="4230">
          <cell r="H4230"/>
          <cell r="M4230"/>
          <cell r="N4230"/>
          <cell r="O4230"/>
          <cell r="P4230"/>
          <cell r="Q4230"/>
          <cell r="R4230"/>
          <cell r="S4230"/>
          <cell r="T4230"/>
          <cell r="U4230"/>
          <cell r="V4230"/>
          <cell r="W4230"/>
          <cell r="X4230"/>
          <cell r="Y4230"/>
          <cell r="Z4230"/>
        </row>
        <row r="4231">
          <cell r="H4231"/>
          <cell r="M4231"/>
          <cell r="N4231"/>
          <cell r="O4231"/>
          <cell r="P4231"/>
          <cell r="Q4231"/>
          <cell r="R4231"/>
          <cell r="S4231"/>
          <cell r="T4231"/>
          <cell r="U4231"/>
          <cell r="V4231"/>
          <cell r="W4231"/>
          <cell r="X4231"/>
          <cell r="Y4231"/>
          <cell r="Z4231"/>
        </row>
        <row r="4232">
          <cell r="H4232"/>
          <cell r="M4232"/>
          <cell r="N4232"/>
          <cell r="O4232"/>
          <cell r="P4232"/>
          <cell r="Q4232"/>
          <cell r="R4232"/>
          <cell r="S4232"/>
          <cell r="T4232"/>
          <cell r="U4232"/>
          <cell r="V4232"/>
          <cell r="W4232"/>
          <cell r="X4232"/>
          <cell r="Y4232"/>
          <cell r="Z4232"/>
        </row>
        <row r="4233">
          <cell r="H4233"/>
          <cell r="M4233"/>
          <cell r="N4233"/>
          <cell r="O4233"/>
          <cell r="P4233"/>
          <cell r="Q4233"/>
          <cell r="R4233"/>
          <cell r="S4233"/>
          <cell r="T4233"/>
          <cell r="U4233"/>
          <cell r="V4233"/>
          <cell r="W4233"/>
          <cell r="X4233"/>
          <cell r="Y4233"/>
          <cell r="Z4233"/>
        </row>
        <row r="4234">
          <cell r="H4234"/>
          <cell r="M4234"/>
          <cell r="N4234"/>
          <cell r="O4234"/>
          <cell r="P4234"/>
          <cell r="Q4234"/>
          <cell r="R4234"/>
          <cell r="S4234"/>
          <cell r="T4234"/>
          <cell r="U4234"/>
          <cell r="V4234"/>
          <cell r="W4234"/>
          <cell r="X4234"/>
          <cell r="Y4234"/>
          <cell r="Z4234"/>
        </row>
        <row r="4235">
          <cell r="H4235"/>
          <cell r="M4235"/>
          <cell r="N4235"/>
          <cell r="O4235"/>
          <cell r="P4235"/>
          <cell r="Q4235"/>
          <cell r="R4235"/>
          <cell r="S4235"/>
          <cell r="T4235"/>
          <cell r="U4235"/>
          <cell r="V4235"/>
          <cell r="W4235"/>
          <cell r="X4235"/>
          <cell r="Y4235"/>
          <cell r="Z4235"/>
        </row>
        <row r="4236">
          <cell r="H4236"/>
          <cell r="M4236"/>
          <cell r="N4236"/>
          <cell r="O4236"/>
          <cell r="P4236"/>
          <cell r="Q4236"/>
          <cell r="R4236"/>
          <cell r="S4236"/>
          <cell r="T4236"/>
          <cell r="U4236"/>
          <cell r="V4236"/>
          <cell r="W4236"/>
          <cell r="X4236"/>
          <cell r="Y4236"/>
          <cell r="Z4236"/>
        </row>
        <row r="4237">
          <cell r="H4237"/>
          <cell r="M4237"/>
          <cell r="N4237"/>
          <cell r="O4237"/>
          <cell r="P4237"/>
          <cell r="Q4237"/>
          <cell r="R4237"/>
          <cell r="S4237"/>
          <cell r="T4237"/>
          <cell r="U4237"/>
          <cell r="V4237"/>
          <cell r="W4237"/>
          <cell r="X4237"/>
          <cell r="Y4237"/>
          <cell r="Z4237"/>
        </row>
        <row r="4238">
          <cell r="H4238"/>
          <cell r="M4238"/>
          <cell r="N4238"/>
          <cell r="O4238"/>
          <cell r="P4238"/>
          <cell r="Q4238"/>
          <cell r="R4238"/>
          <cell r="S4238"/>
          <cell r="T4238"/>
          <cell r="U4238"/>
          <cell r="V4238"/>
          <cell r="W4238"/>
          <cell r="X4238"/>
          <cell r="Y4238"/>
          <cell r="Z4238"/>
        </row>
        <row r="4239">
          <cell r="H4239"/>
          <cell r="M4239"/>
          <cell r="N4239"/>
          <cell r="O4239"/>
          <cell r="P4239"/>
          <cell r="Q4239"/>
          <cell r="R4239"/>
          <cell r="S4239"/>
          <cell r="T4239"/>
          <cell r="U4239"/>
          <cell r="V4239"/>
          <cell r="W4239"/>
          <cell r="X4239"/>
          <cell r="Y4239"/>
          <cell r="Z4239"/>
        </row>
        <row r="4240">
          <cell r="H4240"/>
          <cell r="M4240"/>
          <cell r="N4240"/>
          <cell r="O4240"/>
          <cell r="P4240"/>
          <cell r="Q4240"/>
          <cell r="R4240"/>
          <cell r="S4240"/>
          <cell r="T4240"/>
          <cell r="U4240"/>
          <cell r="V4240"/>
          <cell r="W4240"/>
          <cell r="X4240"/>
          <cell r="Y4240"/>
          <cell r="Z4240"/>
        </row>
        <row r="4241">
          <cell r="H4241"/>
          <cell r="M4241"/>
          <cell r="N4241"/>
          <cell r="O4241"/>
          <cell r="P4241"/>
          <cell r="Q4241"/>
          <cell r="R4241"/>
          <cell r="S4241"/>
          <cell r="T4241"/>
          <cell r="U4241"/>
          <cell r="V4241"/>
          <cell r="W4241"/>
          <cell r="X4241"/>
          <cell r="Y4241"/>
          <cell r="Z4241"/>
        </row>
        <row r="4242">
          <cell r="H4242"/>
          <cell r="M4242"/>
          <cell r="N4242"/>
          <cell r="O4242"/>
          <cell r="P4242"/>
          <cell r="Q4242"/>
          <cell r="R4242"/>
          <cell r="S4242"/>
          <cell r="T4242"/>
          <cell r="U4242"/>
          <cell r="V4242"/>
          <cell r="W4242"/>
          <cell r="X4242"/>
          <cell r="Y4242"/>
          <cell r="Z4242"/>
        </row>
        <row r="4243">
          <cell r="H4243"/>
          <cell r="M4243"/>
          <cell r="N4243"/>
          <cell r="O4243"/>
          <cell r="P4243"/>
          <cell r="Q4243"/>
          <cell r="R4243"/>
          <cell r="S4243"/>
          <cell r="T4243"/>
          <cell r="U4243"/>
          <cell r="V4243"/>
          <cell r="W4243"/>
          <cell r="X4243"/>
          <cell r="Y4243"/>
          <cell r="Z4243"/>
        </row>
        <row r="4244">
          <cell r="H4244"/>
          <cell r="M4244"/>
          <cell r="N4244"/>
          <cell r="O4244"/>
          <cell r="P4244"/>
          <cell r="Q4244"/>
          <cell r="R4244"/>
          <cell r="S4244"/>
          <cell r="T4244"/>
          <cell r="U4244"/>
          <cell r="V4244"/>
          <cell r="W4244"/>
          <cell r="X4244"/>
          <cell r="Y4244"/>
          <cell r="Z4244"/>
        </row>
        <row r="4245">
          <cell r="H4245"/>
          <cell r="M4245"/>
          <cell r="N4245"/>
          <cell r="O4245"/>
          <cell r="P4245"/>
          <cell r="Q4245"/>
          <cell r="R4245"/>
          <cell r="S4245"/>
          <cell r="T4245"/>
          <cell r="U4245"/>
          <cell r="V4245"/>
          <cell r="W4245"/>
          <cell r="X4245"/>
          <cell r="Y4245"/>
          <cell r="Z4245"/>
        </row>
        <row r="4246">
          <cell r="H4246"/>
          <cell r="M4246"/>
          <cell r="N4246"/>
          <cell r="O4246"/>
          <cell r="P4246"/>
          <cell r="Q4246"/>
          <cell r="R4246"/>
          <cell r="S4246"/>
          <cell r="T4246"/>
          <cell r="U4246"/>
          <cell r="V4246"/>
          <cell r="W4246"/>
          <cell r="X4246"/>
          <cell r="Y4246"/>
          <cell r="Z4246"/>
        </row>
        <row r="4247">
          <cell r="H4247"/>
          <cell r="M4247"/>
          <cell r="N4247"/>
          <cell r="O4247"/>
          <cell r="P4247"/>
          <cell r="Q4247"/>
          <cell r="R4247"/>
          <cell r="S4247"/>
          <cell r="T4247"/>
          <cell r="U4247"/>
          <cell r="V4247"/>
          <cell r="W4247"/>
          <cell r="X4247"/>
          <cell r="Y4247"/>
          <cell r="Z4247"/>
        </row>
        <row r="4248">
          <cell r="H4248"/>
          <cell r="M4248"/>
          <cell r="N4248"/>
          <cell r="O4248"/>
          <cell r="P4248"/>
          <cell r="Q4248"/>
          <cell r="R4248"/>
          <cell r="S4248"/>
          <cell r="T4248"/>
          <cell r="U4248"/>
          <cell r="V4248"/>
          <cell r="W4248"/>
          <cell r="X4248"/>
          <cell r="Y4248"/>
          <cell r="Z4248"/>
        </row>
        <row r="4249">
          <cell r="H4249"/>
          <cell r="M4249"/>
          <cell r="N4249"/>
          <cell r="O4249"/>
          <cell r="P4249"/>
          <cell r="Q4249"/>
          <cell r="R4249"/>
          <cell r="S4249"/>
          <cell r="T4249"/>
          <cell r="U4249"/>
          <cell r="V4249"/>
          <cell r="W4249"/>
          <cell r="X4249"/>
          <cell r="Y4249"/>
          <cell r="Z4249"/>
        </row>
        <row r="4250">
          <cell r="H4250"/>
          <cell r="M4250"/>
          <cell r="N4250"/>
          <cell r="O4250"/>
          <cell r="P4250"/>
          <cell r="Q4250"/>
          <cell r="R4250"/>
          <cell r="S4250"/>
          <cell r="T4250"/>
          <cell r="U4250"/>
          <cell r="V4250"/>
          <cell r="W4250"/>
          <cell r="X4250"/>
          <cell r="Y4250"/>
          <cell r="Z4250"/>
        </row>
        <row r="4251">
          <cell r="H4251"/>
          <cell r="M4251"/>
          <cell r="N4251"/>
          <cell r="O4251"/>
          <cell r="P4251"/>
          <cell r="Q4251"/>
          <cell r="R4251"/>
          <cell r="S4251"/>
          <cell r="T4251"/>
          <cell r="U4251"/>
          <cell r="V4251"/>
          <cell r="W4251"/>
          <cell r="X4251"/>
          <cell r="Y4251"/>
          <cell r="Z4251"/>
        </row>
        <row r="4252">
          <cell r="H4252"/>
          <cell r="M4252"/>
          <cell r="N4252"/>
          <cell r="O4252"/>
          <cell r="P4252"/>
          <cell r="Q4252"/>
          <cell r="R4252"/>
          <cell r="S4252"/>
          <cell r="T4252"/>
          <cell r="U4252"/>
          <cell r="V4252"/>
          <cell r="W4252"/>
          <cell r="X4252"/>
          <cell r="Y4252"/>
          <cell r="Z4252"/>
        </row>
        <row r="4253">
          <cell r="H4253"/>
          <cell r="M4253"/>
          <cell r="N4253"/>
          <cell r="O4253"/>
          <cell r="P4253"/>
          <cell r="Q4253"/>
          <cell r="R4253"/>
          <cell r="S4253"/>
          <cell r="T4253"/>
          <cell r="U4253"/>
          <cell r="V4253"/>
          <cell r="W4253"/>
          <cell r="X4253"/>
          <cell r="Y4253"/>
          <cell r="Z4253"/>
        </row>
        <row r="4254">
          <cell r="H4254"/>
          <cell r="M4254"/>
          <cell r="N4254"/>
          <cell r="O4254"/>
          <cell r="P4254"/>
          <cell r="Q4254"/>
          <cell r="R4254"/>
          <cell r="S4254"/>
          <cell r="T4254"/>
          <cell r="U4254"/>
          <cell r="V4254"/>
          <cell r="W4254"/>
          <cell r="X4254"/>
          <cell r="Y4254"/>
          <cell r="Z4254"/>
        </row>
        <row r="4255">
          <cell r="H4255"/>
          <cell r="M4255"/>
          <cell r="N4255"/>
          <cell r="O4255"/>
          <cell r="P4255"/>
          <cell r="Q4255"/>
          <cell r="R4255"/>
          <cell r="S4255"/>
          <cell r="T4255"/>
          <cell r="U4255"/>
          <cell r="V4255"/>
          <cell r="W4255"/>
          <cell r="X4255"/>
          <cell r="Y4255"/>
          <cell r="Z4255"/>
        </row>
        <row r="4256">
          <cell r="H4256"/>
          <cell r="M4256"/>
          <cell r="N4256"/>
          <cell r="O4256"/>
          <cell r="P4256"/>
          <cell r="Q4256"/>
          <cell r="R4256"/>
          <cell r="S4256"/>
          <cell r="T4256"/>
          <cell r="U4256"/>
          <cell r="V4256"/>
          <cell r="W4256"/>
          <cell r="X4256"/>
          <cell r="Y4256"/>
          <cell r="Z4256"/>
        </row>
        <row r="4257">
          <cell r="H4257"/>
          <cell r="M4257"/>
          <cell r="N4257"/>
          <cell r="O4257"/>
          <cell r="P4257"/>
          <cell r="Q4257"/>
          <cell r="R4257"/>
          <cell r="S4257"/>
          <cell r="T4257"/>
          <cell r="U4257"/>
          <cell r="V4257"/>
          <cell r="W4257"/>
          <cell r="X4257"/>
          <cell r="Y4257"/>
          <cell r="Z4257"/>
        </row>
        <row r="4258">
          <cell r="H4258"/>
          <cell r="M4258"/>
          <cell r="N4258"/>
          <cell r="O4258"/>
          <cell r="P4258"/>
          <cell r="Q4258"/>
          <cell r="R4258"/>
          <cell r="S4258"/>
          <cell r="T4258"/>
          <cell r="U4258"/>
          <cell r="V4258"/>
          <cell r="W4258"/>
          <cell r="X4258"/>
          <cell r="Y4258"/>
          <cell r="Z4258"/>
        </row>
        <row r="4259">
          <cell r="H4259"/>
          <cell r="M4259"/>
          <cell r="N4259"/>
          <cell r="O4259"/>
          <cell r="P4259"/>
          <cell r="Q4259"/>
          <cell r="R4259"/>
          <cell r="S4259"/>
          <cell r="T4259"/>
          <cell r="U4259"/>
          <cell r="V4259"/>
          <cell r="W4259"/>
          <cell r="X4259"/>
          <cell r="Y4259"/>
          <cell r="Z4259"/>
        </row>
        <row r="4260">
          <cell r="H4260"/>
          <cell r="M4260"/>
          <cell r="N4260"/>
          <cell r="O4260"/>
          <cell r="P4260"/>
          <cell r="Q4260"/>
          <cell r="R4260"/>
          <cell r="S4260"/>
          <cell r="T4260"/>
          <cell r="U4260"/>
          <cell r="V4260"/>
          <cell r="W4260"/>
          <cell r="X4260"/>
          <cell r="Y4260"/>
          <cell r="Z4260"/>
        </row>
        <row r="4261">
          <cell r="H4261"/>
          <cell r="M4261"/>
          <cell r="N4261"/>
          <cell r="O4261"/>
          <cell r="P4261"/>
          <cell r="Q4261"/>
          <cell r="R4261"/>
          <cell r="S4261"/>
          <cell r="T4261"/>
          <cell r="U4261"/>
          <cell r="V4261"/>
          <cell r="W4261"/>
          <cell r="X4261"/>
          <cell r="Y4261"/>
          <cell r="Z4261"/>
        </row>
        <row r="4262">
          <cell r="H4262"/>
          <cell r="M4262"/>
          <cell r="N4262"/>
          <cell r="O4262"/>
          <cell r="P4262"/>
          <cell r="Q4262"/>
          <cell r="R4262"/>
          <cell r="S4262"/>
          <cell r="T4262"/>
          <cell r="U4262"/>
          <cell r="V4262"/>
          <cell r="W4262"/>
          <cell r="X4262"/>
          <cell r="Y4262"/>
          <cell r="Z4262"/>
        </row>
        <row r="4263">
          <cell r="H4263"/>
          <cell r="M4263"/>
          <cell r="N4263"/>
          <cell r="O4263"/>
          <cell r="P4263"/>
          <cell r="Q4263"/>
          <cell r="R4263"/>
          <cell r="S4263"/>
          <cell r="T4263"/>
          <cell r="U4263"/>
          <cell r="V4263"/>
          <cell r="W4263"/>
          <cell r="X4263"/>
          <cell r="Y4263"/>
          <cell r="Z4263"/>
        </row>
        <row r="4264">
          <cell r="H4264"/>
          <cell r="M4264"/>
          <cell r="N4264"/>
          <cell r="O4264"/>
          <cell r="P4264"/>
          <cell r="Q4264"/>
          <cell r="R4264"/>
          <cell r="S4264"/>
          <cell r="T4264"/>
          <cell r="U4264"/>
          <cell r="V4264"/>
          <cell r="W4264"/>
          <cell r="X4264"/>
          <cell r="Y4264"/>
          <cell r="Z4264"/>
        </row>
        <row r="4265">
          <cell r="H4265"/>
          <cell r="M4265"/>
          <cell r="N4265"/>
          <cell r="O4265"/>
          <cell r="P4265"/>
          <cell r="Q4265"/>
          <cell r="R4265"/>
          <cell r="S4265"/>
          <cell r="T4265"/>
          <cell r="U4265"/>
          <cell r="V4265"/>
          <cell r="W4265"/>
          <cell r="X4265"/>
          <cell r="Y4265"/>
          <cell r="Z4265"/>
        </row>
        <row r="4266">
          <cell r="H4266"/>
          <cell r="M4266"/>
          <cell r="N4266"/>
          <cell r="O4266"/>
          <cell r="P4266"/>
          <cell r="Q4266"/>
          <cell r="R4266"/>
          <cell r="S4266"/>
          <cell r="T4266"/>
          <cell r="U4266"/>
          <cell r="V4266"/>
          <cell r="W4266"/>
          <cell r="X4266"/>
          <cell r="Y4266"/>
          <cell r="Z4266"/>
        </row>
        <row r="4267">
          <cell r="H4267"/>
          <cell r="M4267"/>
          <cell r="N4267"/>
          <cell r="O4267"/>
          <cell r="P4267"/>
          <cell r="Q4267"/>
          <cell r="R4267"/>
          <cell r="S4267"/>
          <cell r="T4267"/>
          <cell r="U4267"/>
          <cell r="V4267"/>
          <cell r="W4267"/>
          <cell r="X4267"/>
          <cell r="Y4267"/>
          <cell r="Z4267"/>
        </row>
        <row r="4268">
          <cell r="H4268"/>
          <cell r="M4268"/>
          <cell r="N4268"/>
          <cell r="O4268"/>
          <cell r="P4268"/>
          <cell r="Q4268"/>
          <cell r="R4268"/>
          <cell r="S4268"/>
          <cell r="T4268"/>
          <cell r="U4268"/>
          <cell r="V4268"/>
          <cell r="W4268"/>
          <cell r="X4268"/>
          <cell r="Y4268"/>
          <cell r="Z4268"/>
        </row>
        <row r="4269">
          <cell r="H4269"/>
          <cell r="M4269"/>
          <cell r="N4269"/>
          <cell r="O4269"/>
          <cell r="P4269"/>
          <cell r="Q4269"/>
          <cell r="R4269"/>
          <cell r="S4269"/>
          <cell r="T4269"/>
          <cell r="U4269"/>
          <cell r="V4269"/>
          <cell r="W4269"/>
          <cell r="X4269"/>
          <cell r="Y4269"/>
          <cell r="Z4269"/>
        </row>
        <row r="4270">
          <cell r="H4270"/>
          <cell r="M4270"/>
          <cell r="N4270"/>
          <cell r="O4270"/>
          <cell r="P4270"/>
          <cell r="Q4270"/>
          <cell r="R4270"/>
          <cell r="S4270"/>
          <cell r="T4270"/>
          <cell r="U4270"/>
          <cell r="V4270"/>
          <cell r="W4270"/>
          <cell r="X4270"/>
          <cell r="Y4270"/>
          <cell r="Z4270"/>
        </row>
        <row r="4271">
          <cell r="H4271"/>
          <cell r="M4271"/>
          <cell r="N4271"/>
          <cell r="O4271"/>
          <cell r="P4271"/>
          <cell r="Q4271"/>
          <cell r="R4271"/>
          <cell r="S4271"/>
          <cell r="T4271"/>
          <cell r="U4271"/>
          <cell r="V4271"/>
          <cell r="W4271"/>
          <cell r="X4271"/>
          <cell r="Y4271"/>
          <cell r="Z4271"/>
        </row>
        <row r="4272">
          <cell r="H4272"/>
          <cell r="M4272"/>
          <cell r="N4272"/>
          <cell r="O4272"/>
          <cell r="P4272"/>
          <cell r="Q4272"/>
          <cell r="R4272"/>
          <cell r="S4272"/>
          <cell r="T4272"/>
          <cell r="U4272"/>
          <cell r="V4272"/>
          <cell r="W4272"/>
          <cell r="X4272"/>
          <cell r="Y4272"/>
          <cell r="Z4272"/>
        </row>
        <row r="4273">
          <cell r="H4273"/>
          <cell r="M4273"/>
          <cell r="N4273"/>
          <cell r="O4273"/>
          <cell r="P4273"/>
          <cell r="Q4273"/>
          <cell r="R4273"/>
          <cell r="S4273"/>
          <cell r="T4273"/>
          <cell r="U4273"/>
          <cell r="V4273"/>
          <cell r="W4273"/>
          <cell r="X4273"/>
          <cell r="Y4273"/>
          <cell r="Z4273"/>
        </row>
        <row r="4274">
          <cell r="H4274"/>
          <cell r="M4274"/>
          <cell r="N4274"/>
          <cell r="O4274"/>
          <cell r="P4274"/>
          <cell r="Q4274"/>
          <cell r="R4274"/>
          <cell r="S4274"/>
          <cell r="T4274"/>
          <cell r="U4274"/>
          <cell r="V4274"/>
          <cell r="W4274"/>
          <cell r="X4274"/>
          <cell r="Y4274"/>
          <cell r="Z4274"/>
        </row>
        <row r="4275">
          <cell r="H4275"/>
          <cell r="M4275"/>
          <cell r="N4275"/>
          <cell r="O4275"/>
          <cell r="P4275"/>
          <cell r="Q4275"/>
          <cell r="R4275"/>
          <cell r="S4275"/>
          <cell r="T4275"/>
          <cell r="U4275"/>
          <cell r="V4275"/>
          <cell r="W4275"/>
          <cell r="X4275"/>
          <cell r="Y4275"/>
          <cell r="Z4275"/>
        </row>
        <row r="4276">
          <cell r="H4276"/>
          <cell r="M4276"/>
          <cell r="N4276"/>
          <cell r="O4276"/>
          <cell r="P4276"/>
          <cell r="Q4276"/>
          <cell r="R4276"/>
          <cell r="S4276"/>
          <cell r="T4276"/>
          <cell r="U4276"/>
          <cell r="V4276"/>
          <cell r="W4276"/>
          <cell r="X4276"/>
          <cell r="Y4276"/>
          <cell r="Z4276"/>
        </row>
        <row r="4277">
          <cell r="H4277"/>
          <cell r="M4277"/>
          <cell r="N4277"/>
          <cell r="O4277"/>
          <cell r="P4277"/>
          <cell r="Q4277"/>
          <cell r="R4277"/>
          <cell r="S4277"/>
          <cell r="T4277"/>
          <cell r="U4277"/>
          <cell r="V4277"/>
          <cell r="W4277"/>
          <cell r="X4277"/>
          <cell r="Y4277"/>
          <cell r="Z4277"/>
        </row>
        <row r="4278">
          <cell r="H4278"/>
          <cell r="M4278"/>
          <cell r="N4278"/>
          <cell r="O4278"/>
          <cell r="P4278"/>
          <cell r="Q4278"/>
          <cell r="R4278"/>
          <cell r="S4278"/>
          <cell r="T4278"/>
          <cell r="U4278"/>
          <cell r="V4278"/>
          <cell r="W4278"/>
          <cell r="X4278"/>
          <cell r="Y4278"/>
          <cell r="Z4278"/>
        </row>
        <row r="4279">
          <cell r="H4279"/>
          <cell r="M4279"/>
          <cell r="N4279"/>
          <cell r="O4279"/>
          <cell r="P4279"/>
          <cell r="Q4279"/>
          <cell r="R4279"/>
          <cell r="S4279"/>
          <cell r="T4279"/>
          <cell r="U4279"/>
          <cell r="V4279"/>
          <cell r="W4279"/>
          <cell r="X4279"/>
          <cell r="Y4279"/>
          <cell r="Z4279"/>
        </row>
        <row r="4280">
          <cell r="H4280"/>
          <cell r="M4280"/>
          <cell r="N4280"/>
          <cell r="O4280"/>
          <cell r="P4280"/>
          <cell r="Q4280"/>
          <cell r="R4280"/>
          <cell r="S4280"/>
          <cell r="T4280"/>
          <cell r="U4280"/>
          <cell r="V4280"/>
          <cell r="W4280"/>
          <cell r="X4280"/>
          <cell r="Y4280"/>
          <cell r="Z4280"/>
        </row>
        <row r="4281">
          <cell r="H4281"/>
          <cell r="M4281"/>
          <cell r="N4281"/>
          <cell r="O4281"/>
          <cell r="P4281"/>
          <cell r="Q4281"/>
          <cell r="R4281"/>
          <cell r="S4281"/>
          <cell r="T4281"/>
          <cell r="U4281"/>
          <cell r="V4281"/>
          <cell r="W4281"/>
          <cell r="X4281"/>
          <cell r="Y4281"/>
          <cell r="Z4281"/>
        </row>
        <row r="4282">
          <cell r="H4282"/>
          <cell r="M4282"/>
          <cell r="N4282"/>
          <cell r="O4282"/>
          <cell r="P4282"/>
          <cell r="Q4282"/>
          <cell r="R4282"/>
          <cell r="S4282"/>
          <cell r="T4282"/>
          <cell r="U4282"/>
          <cell r="V4282"/>
          <cell r="W4282"/>
          <cell r="X4282"/>
          <cell r="Y4282"/>
          <cell r="Z4282"/>
        </row>
        <row r="4283">
          <cell r="H4283"/>
          <cell r="M4283"/>
          <cell r="N4283"/>
          <cell r="O4283"/>
          <cell r="P4283"/>
          <cell r="Q4283"/>
          <cell r="R4283"/>
          <cell r="S4283"/>
          <cell r="T4283"/>
          <cell r="U4283"/>
          <cell r="V4283"/>
          <cell r="W4283"/>
          <cell r="X4283"/>
          <cell r="Y4283"/>
          <cell r="Z4283"/>
        </row>
        <row r="4284">
          <cell r="H4284"/>
          <cell r="M4284"/>
          <cell r="N4284"/>
          <cell r="O4284"/>
          <cell r="P4284"/>
          <cell r="Q4284"/>
          <cell r="R4284"/>
          <cell r="S4284"/>
          <cell r="T4284"/>
          <cell r="U4284"/>
          <cell r="V4284"/>
          <cell r="W4284"/>
          <cell r="X4284"/>
          <cell r="Y4284"/>
          <cell r="Z4284"/>
        </row>
        <row r="4285">
          <cell r="H4285"/>
          <cell r="M4285"/>
          <cell r="N4285"/>
          <cell r="O4285"/>
          <cell r="P4285"/>
          <cell r="Q4285"/>
          <cell r="R4285"/>
          <cell r="S4285"/>
          <cell r="T4285"/>
          <cell r="U4285"/>
          <cell r="V4285"/>
          <cell r="W4285"/>
          <cell r="X4285"/>
          <cell r="Y4285"/>
          <cell r="Z4285"/>
        </row>
        <row r="4286">
          <cell r="H4286"/>
          <cell r="M4286"/>
          <cell r="N4286"/>
          <cell r="O4286"/>
          <cell r="P4286"/>
          <cell r="Q4286"/>
          <cell r="R4286"/>
          <cell r="S4286"/>
          <cell r="T4286"/>
          <cell r="U4286"/>
          <cell r="V4286"/>
          <cell r="W4286"/>
          <cell r="X4286"/>
          <cell r="Y4286"/>
          <cell r="Z4286"/>
        </row>
        <row r="4287">
          <cell r="H4287"/>
          <cell r="M4287"/>
          <cell r="N4287"/>
          <cell r="O4287"/>
          <cell r="P4287"/>
          <cell r="Q4287"/>
          <cell r="R4287"/>
          <cell r="S4287"/>
          <cell r="T4287"/>
          <cell r="U4287"/>
          <cell r="V4287"/>
          <cell r="W4287"/>
          <cell r="X4287"/>
          <cell r="Y4287"/>
          <cell r="Z4287"/>
        </row>
        <row r="4288">
          <cell r="H4288"/>
          <cell r="M4288"/>
          <cell r="N4288"/>
          <cell r="O4288"/>
          <cell r="P4288"/>
          <cell r="Q4288"/>
          <cell r="R4288"/>
          <cell r="S4288"/>
          <cell r="T4288"/>
          <cell r="U4288"/>
          <cell r="V4288"/>
          <cell r="W4288"/>
          <cell r="X4288"/>
          <cell r="Y4288"/>
          <cell r="Z4288"/>
        </row>
        <row r="4289">
          <cell r="H4289"/>
          <cell r="M4289"/>
          <cell r="N4289"/>
          <cell r="O4289"/>
          <cell r="P4289"/>
          <cell r="Q4289"/>
          <cell r="R4289"/>
          <cell r="S4289"/>
          <cell r="T4289"/>
          <cell r="U4289"/>
          <cell r="V4289"/>
          <cell r="W4289"/>
          <cell r="X4289"/>
          <cell r="Y4289"/>
          <cell r="Z4289"/>
        </row>
        <row r="4290">
          <cell r="H4290"/>
          <cell r="M4290"/>
          <cell r="N4290"/>
          <cell r="O4290"/>
          <cell r="P4290"/>
          <cell r="Q4290"/>
          <cell r="R4290"/>
          <cell r="S4290"/>
          <cell r="T4290"/>
          <cell r="U4290"/>
          <cell r="V4290"/>
          <cell r="W4290"/>
          <cell r="X4290"/>
          <cell r="Y4290"/>
          <cell r="Z4290"/>
        </row>
        <row r="4291">
          <cell r="H4291"/>
          <cell r="M4291"/>
          <cell r="N4291"/>
          <cell r="O4291"/>
          <cell r="P4291"/>
          <cell r="Q4291"/>
          <cell r="R4291"/>
          <cell r="S4291"/>
          <cell r="T4291"/>
          <cell r="U4291"/>
          <cell r="V4291"/>
          <cell r="W4291"/>
          <cell r="X4291"/>
          <cell r="Y4291"/>
          <cell r="Z4291"/>
        </row>
        <row r="4292">
          <cell r="H4292"/>
          <cell r="M4292"/>
          <cell r="N4292"/>
          <cell r="O4292"/>
          <cell r="P4292"/>
          <cell r="Q4292"/>
          <cell r="R4292"/>
          <cell r="S4292"/>
          <cell r="T4292"/>
          <cell r="U4292"/>
          <cell r="V4292"/>
          <cell r="W4292"/>
          <cell r="X4292"/>
          <cell r="Y4292"/>
          <cell r="Z4292"/>
        </row>
        <row r="4293">
          <cell r="H4293"/>
          <cell r="M4293"/>
          <cell r="N4293"/>
          <cell r="O4293"/>
          <cell r="P4293"/>
          <cell r="Q4293"/>
          <cell r="R4293"/>
          <cell r="S4293"/>
          <cell r="T4293"/>
          <cell r="U4293"/>
          <cell r="V4293"/>
          <cell r="W4293"/>
          <cell r="X4293"/>
          <cell r="Y4293"/>
          <cell r="Z4293"/>
        </row>
        <row r="4294">
          <cell r="H4294"/>
          <cell r="M4294"/>
          <cell r="N4294"/>
          <cell r="O4294"/>
          <cell r="P4294"/>
          <cell r="Q4294"/>
          <cell r="R4294"/>
          <cell r="S4294"/>
          <cell r="T4294"/>
          <cell r="U4294"/>
          <cell r="V4294"/>
          <cell r="W4294"/>
          <cell r="X4294"/>
          <cell r="Y4294"/>
          <cell r="Z4294"/>
        </row>
        <row r="4295">
          <cell r="H4295"/>
          <cell r="M4295"/>
          <cell r="N4295"/>
          <cell r="O4295"/>
          <cell r="P4295"/>
          <cell r="Q4295"/>
          <cell r="R4295"/>
          <cell r="S4295"/>
          <cell r="T4295"/>
          <cell r="U4295"/>
          <cell r="V4295"/>
          <cell r="W4295"/>
          <cell r="X4295"/>
          <cell r="Y4295"/>
          <cell r="Z4295"/>
        </row>
        <row r="4296">
          <cell r="H4296"/>
          <cell r="M4296"/>
          <cell r="N4296"/>
          <cell r="O4296"/>
          <cell r="P4296"/>
          <cell r="Q4296"/>
          <cell r="R4296"/>
          <cell r="S4296"/>
          <cell r="T4296"/>
          <cell r="U4296"/>
          <cell r="V4296"/>
          <cell r="W4296"/>
          <cell r="X4296"/>
          <cell r="Y4296"/>
          <cell r="Z4296"/>
        </row>
        <row r="4297">
          <cell r="H4297"/>
          <cell r="M4297"/>
          <cell r="N4297"/>
          <cell r="O4297"/>
          <cell r="P4297"/>
          <cell r="Q4297"/>
          <cell r="R4297"/>
          <cell r="S4297"/>
          <cell r="T4297"/>
          <cell r="U4297"/>
          <cell r="V4297"/>
          <cell r="W4297"/>
          <cell r="X4297"/>
          <cell r="Y4297"/>
          <cell r="Z4297"/>
        </row>
        <row r="4298">
          <cell r="H4298"/>
          <cell r="M4298"/>
          <cell r="N4298"/>
          <cell r="O4298"/>
          <cell r="P4298"/>
          <cell r="Q4298"/>
          <cell r="R4298"/>
          <cell r="S4298"/>
          <cell r="T4298"/>
          <cell r="U4298"/>
          <cell r="V4298"/>
          <cell r="W4298"/>
          <cell r="X4298"/>
          <cell r="Y4298"/>
          <cell r="Z4298"/>
        </row>
        <row r="4299">
          <cell r="H4299"/>
          <cell r="M4299"/>
          <cell r="N4299"/>
          <cell r="O4299"/>
          <cell r="P4299"/>
          <cell r="Q4299"/>
          <cell r="R4299"/>
          <cell r="S4299"/>
          <cell r="T4299"/>
          <cell r="U4299"/>
          <cell r="V4299"/>
          <cell r="W4299"/>
          <cell r="X4299"/>
          <cell r="Y4299"/>
          <cell r="Z4299"/>
        </row>
        <row r="4300">
          <cell r="H4300"/>
          <cell r="M4300"/>
          <cell r="N4300"/>
          <cell r="O4300"/>
          <cell r="P4300"/>
          <cell r="Q4300"/>
          <cell r="R4300"/>
          <cell r="S4300"/>
          <cell r="T4300"/>
          <cell r="U4300"/>
          <cell r="V4300"/>
          <cell r="W4300"/>
          <cell r="X4300"/>
          <cell r="Y4300"/>
          <cell r="Z4300"/>
        </row>
        <row r="4301">
          <cell r="H4301"/>
          <cell r="M4301"/>
          <cell r="N4301"/>
          <cell r="O4301"/>
          <cell r="P4301"/>
          <cell r="Q4301"/>
          <cell r="R4301"/>
          <cell r="S4301"/>
          <cell r="T4301"/>
          <cell r="U4301"/>
          <cell r="V4301"/>
          <cell r="W4301"/>
          <cell r="X4301"/>
          <cell r="Y4301"/>
          <cell r="Z4301"/>
        </row>
        <row r="4302">
          <cell r="H4302"/>
          <cell r="M4302"/>
          <cell r="N4302"/>
          <cell r="O4302"/>
          <cell r="P4302"/>
          <cell r="Q4302"/>
          <cell r="R4302"/>
          <cell r="S4302"/>
          <cell r="T4302"/>
          <cell r="U4302"/>
          <cell r="V4302"/>
          <cell r="W4302"/>
          <cell r="X4302"/>
          <cell r="Y4302"/>
          <cell r="Z4302"/>
        </row>
        <row r="4303">
          <cell r="H4303"/>
          <cell r="M4303"/>
          <cell r="N4303"/>
          <cell r="O4303"/>
          <cell r="P4303"/>
          <cell r="Q4303"/>
          <cell r="R4303"/>
          <cell r="S4303"/>
          <cell r="T4303"/>
          <cell r="U4303"/>
          <cell r="V4303"/>
          <cell r="W4303"/>
          <cell r="X4303"/>
          <cell r="Y4303"/>
          <cell r="Z4303"/>
        </row>
        <row r="4304">
          <cell r="H4304"/>
          <cell r="M4304"/>
          <cell r="N4304"/>
          <cell r="O4304"/>
          <cell r="P4304"/>
          <cell r="Q4304"/>
          <cell r="R4304"/>
          <cell r="S4304"/>
          <cell r="T4304"/>
          <cell r="U4304"/>
          <cell r="V4304"/>
          <cell r="W4304"/>
          <cell r="X4304"/>
          <cell r="Y4304"/>
          <cell r="Z4304"/>
        </row>
        <row r="4305">
          <cell r="H4305"/>
          <cell r="M4305"/>
          <cell r="N4305"/>
          <cell r="O4305"/>
          <cell r="P4305"/>
          <cell r="Q4305"/>
          <cell r="R4305"/>
          <cell r="S4305"/>
          <cell r="T4305"/>
          <cell r="U4305"/>
          <cell r="V4305"/>
          <cell r="W4305"/>
          <cell r="X4305"/>
          <cell r="Y4305"/>
          <cell r="Z4305"/>
        </row>
        <row r="4306">
          <cell r="H4306"/>
          <cell r="M4306"/>
          <cell r="N4306"/>
          <cell r="O4306"/>
          <cell r="P4306"/>
          <cell r="Q4306"/>
          <cell r="R4306"/>
          <cell r="S4306"/>
          <cell r="T4306"/>
          <cell r="U4306"/>
          <cell r="V4306"/>
          <cell r="W4306"/>
          <cell r="X4306"/>
          <cell r="Y4306"/>
          <cell r="Z4306"/>
        </row>
        <row r="4307">
          <cell r="H4307"/>
          <cell r="M4307"/>
          <cell r="N4307"/>
          <cell r="O4307"/>
          <cell r="P4307"/>
          <cell r="Q4307"/>
          <cell r="R4307"/>
          <cell r="S4307"/>
          <cell r="T4307"/>
          <cell r="U4307"/>
          <cell r="V4307"/>
          <cell r="W4307"/>
          <cell r="X4307"/>
          <cell r="Y4307"/>
          <cell r="Z4307"/>
        </row>
        <row r="4308">
          <cell r="H4308"/>
          <cell r="M4308"/>
          <cell r="N4308"/>
          <cell r="O4308"/>
          <cell r="P4308"/>
          <cell r="Q4308"/>
          <cell r="R4308"/>
          <cell r="S4308"/>
          <cell r="T4308"/>
          <cell r="U4308"/>
          <cell r="V4308"/>
          <cell r="W4308"/>
          <cell r="X4308"/>
          <cell r="Y4308"/>
          <cell r="Z4308"/>
        </row>
        <row r="4309">
          <cell r="H4309"/>
          <cell r="M4309"/>
          <cell r="N4309"/>
          <cell r="O4309"/>
          <cell r="P4309"/>
          <cell r="Q4309"/>
          <cell r="R4309"/>
          <cell r="S4309"/>
          <cell r="T4309"/>
          <cell r="U4309"/>
          <cell r="V4309"/>
          <cell r="W4309"/>
          <cell r="X4309"/>
          <cell r="Y4309"/>
          <cell r="Z4309"/>
        </row>
        <row r="4310">
          <cell r="H4310"/>
          <cell r="M4310"/>
          <cell r="N4310"/>
          <cell r="O4310"/>
          <cell r="P4310"/>
          <cell r="Q4310"/>
          <cell r="R4310"/>
          <cell r="S4310"/>
          <cell r="T4310"/>
          <cell r="U4310"/>
          <cell r="V4310"/>
          <cell r="W4310"/>
          <cell r="X4310"/>
          <cell r="Y4310"/>
          <cell r="Z4310"/>
        </row>
        <row r="4311">
          <cell r="H4311"/>
          <cell r="M4311"/>
          <cell r="N4311"/>
          <cell r="O4311"/>
          <cell r="P4311"/>
          <cell r="Q4311"/>
          <cell r="R4311"/>
          <cell r="S4311"/>
          <cell r="T4311"/>
          <cell r="U4311"/>
          <cell r="V4311"/>
          <cell r="W4311"/>
          <cell r="X4311"/>
          <cell r="Y4311"/>
          <cell r="Z4311"/>
        </row>
        <row r="4312">
          <cell r="H4312"/>
          <cell r="M4312"/>
          <cell r="N4312"/>
          <cell r="O4312"/>
          <cell r="P4312"/>
          <cell r="Q4312"/>
          <cell r="R4312"/>
          <cell r="S4312"/>
          <cell r="T4312"/>
          <cell r="U4312"/>
          <cell r="V4312"/>
          <cell r="W4312"/>
          <cell r="X4312"/>
          <cell r="Y4312"/>
          <cell r="Z4312"/>
        </row>
        <row r="4313">
          <cell r="H4313"/>
          <cell r="M4313"/>
          <cell r="N4313"/>
          <cell r="O4313"/>
          <cell r="P4313"/>
          <cell r="Q4313"/>
          <cell r="R4313"/>
          <cell r="S4313"/>
          <cell r="T4313"/>
          <cell r="U4313"/>
          <cell r="V4313"/>
          <cell r="W4313"/>
          <cell r="X4313"/>
          <cell r="Y4313"/>
          <cell r="Z4313"/>
        </row>
        <row r="4314">
          <cell r="H4314"/>
          <cell r="M4314"/>
          <cell r="N4314"/>
          <cell r="O4314"/>
          <cell r="P4314"/>
          <cell r="Q4314"/>
          <cell r="R4314"/>
          <cell r="S4314"/>
          <cell r="T4314"/>
          <cell r="U4314"/>
          <cell r="V4314"/>
          <cell r="W4314"/>
          <cell r="X4314"/>
          <cell r="Y4314"/>
          <cell r="Z4314"/>
        </row>
        <row r="4315">
          <cell r="H4315"/>
          <cell r="M4315"/>
          <cell r="N4315"/>
          <cell r="O4315"/>
          <cell r="P4315"/>
          <cell r="Q4315"/>
          <cell r="R4315"/>
          <cell r="S4315"/>
          <cell r="T4315"/>
          <cell r="U4315"/>
          <cell r="V4315"/>
          <cell r="W4315"/>
          <cell r="X4315"/>
          <cell r="Y4315"/>
          <cell r="Z4315"/>
        </row>
        <row r="4316">
          <cell r="H4316"/>
          <cell r="M4316"/>
          <cell r="N4316"/>
          <cell r="O4316"/>
          <cell r="P4316"/>
          <cell r="Q4316"/>
          <cell r="R4316"/>
          <cell r="S4316"/>
          <cell r="T4316"/>
          <cell r="U4316"/>
          <cell r="V4316"/>
          <cell r="W4316"/>
          <cell r="X4316"/>
          <cell r="Y4316"/>
          <cell r="Z4316"/>
        </row>
        <row r="4317">
          <cell r="H4317"/>
          <cell r="M4317"/>
          <cell r="N4317"/>
          <cell r="O4317"/>
          <cell r="P4317"/>
          <cell r="Q4317"/>
          <cell r="R4317"/>
          <cell r="S4317"/>
          <cell r="T4317"/>
          <cell r="U4317"/>
          <cell r="V4317"/>
          <cell r="W4317"/>
          <cell r="X4317"/>
          <cell r="Y4317"/>
          <cell r="Z4317"/>
        </row>
        <row r="4318">
          <cell r="H4318"/>
          <cell r="M4318"/>
          <cell r="N4318"/>
          <cell r="O4318"/>
          <cell r="P4318"/>
          <cell r="Q4318"/>
          <cell r="R4318"/>
          <cell r="S4318"/>
          <cell r="T4318"/>
          <cell r="U4318"/>
          <cell r="V4318"/>
          <cell r="W4318"/>
          <cell r="X4318"/>
          <cell r="Y4318"/>
          <cell r="Z4318"/>
        </row>
        <row r="4319">
          <cell r="H4319"/>
          <cell r="M4319"/>
          <cell r="N4319"/>
          <cell r="O4319"/>
          <cell r="P4319"/>
          <cell r="Q4319"/>
          <cell r="R4319"/>
          <cell r="S4319"/>
          <cell r="T4319"/>
          <cell r="U4319"/>
          <cell r="V4319"/>
          <cell r="W4319"/>
          <cell r="X4319"/>
          <cell r="Y4319"/>
          <cell r="Z4319"/>
        </row>
        <row r="4320">
          <cell r="H4320"/>
          <cell r="M4320"/>
          <cell r="N4320"/>
          <cell r="O4320"/>
          <cell r="P4320"/>
          <cell r="Q4320"/>
          <cell r="R4320"/>
          <cell r="S4320"/>
          <cell r="T4320"/>
          <cell r="U4320"/>
          <cell r="V4320"/>
          <cell r="W4320"/>
          <cell r="X4320"/>
          <cell r="Y4320"/>
          <cell r="Z4320"/>
        </row>
        <row r="4321">
          <cell r="H4321"/>
          <cell r="M4321"/>
          <cell r="N4321"/>
          <cell r="O4321"/>
          <cell r="P4321"/>
          <cell r="Q4321"/>
          <cell r="R4321"/>
          <cell r="S4321"/>
          <cell r="T4321"/>
          <cell r="U4321"/>
          <cell r="V4321"/>
          <cell r="W4321"/>
          <cell r="X4321"/>
          <cell r="Y4321"/>
          <cell r="Z4321"/>
        </row>
        <row r="4322">
          <cell r="H4322"/>
          <cell r="M4322"/>
          <cell r="N4322"/>
          <cell r="O4322"/>
          <cell r="P4322"/>
          <cell r="Q4322"/>
          <cell r="R4322"/>
          <cell r="S4322"/>
          <cell r="T4322"/>
          <cell r="U4322"/>
          <cell r="V4322"/>
          <cell r="W4322"/>
          <cell r="X4322"/>
          <cell r="Y4322"/>
          <cell r="Z4322"/>
        </row>
        <row r="4323">
          <cell r="H4323"/>
          <cell r="M4323"/>
          <cell r="N4323"/>
          <cell r="O4323"/>
          <cell r="P4323"/>
          <cell r="Q4323"/>
          <cell r="R4323"/>
          <cell r="S4323"/>
          <cell r="T4323"/>
          <cell r="U4323"/>
          <cell r="V4323"/>
          <cell r="W4323"/>
          <cell r="X4323"/>
          <cell r="Y4323"/>
          <cell r="Z4323"/>
        </row>
        <row r="4324">
          <cell r="H4324"/>
          <cell r="M4324"/>
          <cell r="N4324"/>
          <cell r="O4324"/>
          <cell r="P4324"/>
          <cell r="Q4324"/>
          <cell r="R4324"/>
          <cell r="S4324"/>
          <cell r="T4324"/>
          <cell r="U4324"/>
          <cell r="V4324"/>
          <cell r="W4324"/>
          <cell r="X4324"/>
          <cell r="Y4324"/>
          <cell r="Z4324"/>
        </row>
        <row r="4325">
          <cell r="H4325"/>
          <cell r="M4325"/>
          <cell r="N4325"/>
          <cell r="O4325"/>
          <cell r="P4325"/>
          <cell r="Q4325"/>
          <cell r="R4325"/>
          <cell r="S4325"/>
          <cell r="T4325"/>
          <cell r="U4325"/>
          <cell r="V4325"/>
          <cell r="W4325"/>
          <cell r="X4325"/>
          <cell r="Y4325"/>
          <cell r="Z4325"/>
        </row>
        <row r="4326">
          <cell r="H4326"/>
          <cell r="M4326"/>
          <cell r="N4326"/>
          <cell r="O4326"/>
          <cell r="P4326"/>
          <cell r="Q4326"/>
          <cell r="R4326"/>
          <cell r="S4326"/>
          <cell r="T4326"/>
          <cell r="U4326"/>
          <cell r="V4326"/>
          <cell r="W4326"/>
          <cell r="X4326"/>
          <cell r="Y4326"/>
          <cell r="Z4326"/>
        </row>
        <row r="4327">
          <cell r="H4327"/>
          <cell r="M4327"/>
          <cell r="N4327"/>
          <cell r="O4327"/>
          <cell r="P4327"/>
          <cell r="Q4327"/>
          <cell r="R4327"/>
          <cell r="S4327"/>
          <cell r="T4327"/>
          <cell r="U4327"/>
          <cell r="V4327"/>
          <cell r="W4327"/>
          <cell r="X4327"/>
          <cell r="Y4327"/>
          <cell r="Z4327"/>
        </row>
        <row r="4328">
          <cell r="H4328"/>
          <cell r="M4328"/>
          <cell r="N4328"/>
          <cell r="O4328"/>
          <cell r="P4328"/>
          <cell r="Q4328"/>
          <cell r="R4328"/>
          <cell r="S4328"/>
          <cell r="T4328"/>
          <cell r="U4328"/>
          <cell r="V4328"/>
          <cell r="W4328"/>
          <cell r="X4328"/>
          <cell r="Y4328"/>
          <cell r="Z4328"/>
        </row>
        <row r="4329">
          <cell r="H4329"/>
          <cell r="M4329"/>
          <cell r="N4329"/>
          <cell r="O4329"/>
          <cell r="P4329"/>
          <cell r="Q4329"/>
          <cell r="R4329"/>
          <cell r="S4329"/>
          <cell r="T4329"/>
          <cell r="U4329"/>
          <cell r="V4329"/>
          <cell r="W4329"/>
          <cell r="X4329"/>
          <cell r="Y4329"/>
          <cell r="Z4329"/>
        </row>
        <row r="4330">
          <cell r="H4330"/>
          <cell r="M4330"/>
          <cell r="N4330"/>
          <cell r="O4330"/>
          <cell r="P4330"/>
          <cell r="Q4330"/>
          <cell r="R4330"/>
          <cell r="S4330"/>
          <cell r="T4330"/>
          <cell r="U4330"/>
          <cell r="V4330"/>
          <cell r="W4330"/>
          <cell r="X4330"/>
          <cell r="Y4330"/>
          <cell r="Z4330"/>
        </row>
        <row r="4331">
          <cell r="H4331"/>
          <cell r="M4331"/>
          <cell r="N4331"/>
          <cell r="O4331"/>
          <cell r="P4331"/>
          <cell r="Q4331"/>
          <cell r="R4331"/>
          <cell r="S4331"/>
          <cell r="T4331"/>
          <cell r="U4331"/>
          <cell r="V4331"/>
          <cell r="W4331"/>
          <cell r="X4331"/>
          <cell r="Y4331"/>
          <cell r="Z4331"/>
        </row>
        <row r="4332">
          <cell r="H4332"/>
          <cell r="M4332"/>
          <cell r="N4332"/>
          <cell r="O4332"/>
          <cell r="P4332"/>
          <cell r="Q4332"/>
          <cell r="R4332"/>
          <cell r="S4332"/>
          <cell r="T4332"/>
          <cell r="U4332"/>
          <cell r="V4332"/>
          <cell r="W4332"/>
          <cell r="X4332"/>
          <cell r="Y4332"/>
          <cell r="Z4332"/>
        </row>
        <row r="4333">
          <cell r="H4333"/>
          <cell r="M4333"/>
          <cell r="N4333"/>
          <cell r="O4333"/>
          <cell r="P4333"/>
          <cell r="Q4333"/>
          <cell r="R4333"/>
          <cell r="S4333"/>
          <cell r="T4333"/>
          <cell r="U4333"/>
          <cell r="V4333"/>
          <cell r="W4333"/>
          <cell r="X4333"/>
          <cell r="Y4333"/>
          <cell r="Z4333"/>
        </row>
        <row r="4334">
          <cell r="H4334"/>
          <cell r="M4334"/>
          <cell r="N4334"/>
          <cell r="O4334"/>
          <cell r="P4334"/>
          <cell r="Q4334"/>
          <cell r="R4334"/>
          <cell r="S4334"/>
          <cell r="T4334"/>
          <cell r="U4334"/>
          <cell r="V4334"/>
          <cell r="W4334"/>
          <cell r="X4334"/>
          <cell r="Y4334"/>
          <cell r="Z4334"/>
        </row>
        <row r="4335">
          <cell r="H4335"/>
          <cell r="M4335"/>
          <cell r="N4335"/>
          <cell r="O4335"/>
          <cell r="P4335"/>
          <cell r="Q4335"/>
          <cell r="R4335"/>
          <cell r="S4335"/>
          <cell r="T4335"/>
          <cell r="U4335"/>
          <cell r="V4335"/>
          <cell r="W4335"/>
          <cell r="X4335"/>
          <cell r="Y4335"/>
          <cell r="Z4335"/>
        </row>
        <row r="4336">
          <cell r="H4336"/>
          <cell r="M4336"/>
          <cell r="N4336"/>
          <cell r="O4336"/>
          <cell r="P4336"/>
          <cell r="Q4336"/>
          <cell r="R4336"/>
          <cell r="S4336"/>
          <cell r="T4336"/>
          <cell r="U4336"/>
          <cell r="V4336"/>
          <cell r="W4336"/>
          <cell r="X4336"/>
          <cell r="Y4336"/>
          <cell r="Z4336"/>
        </row>
        <row r="4337">
          <cell r="H4337"/>
          <cell r="M4337"/>
          <cell r="N4337"/>
          <cell r="O4337"/>
          <cell r="P4337"/>
          <cell r="Q4337"/>
          <cell r="R4337"/>
          <cell r="S4337"/>
          <cell r="T4337"/>
          <cell r="U4337"/>
          <cell r="V4337"/>
          <cell r="W4337"/>
          <cell r="X4337"/>
          <cell r="Y4337"/>
          <cell r="Z4337"/>
        </row>
        <row r="4338">
          <cell r="H4338"/>
          <cell r="M4338"/>
          <cell r="N4338"/>
          <cell r="O4338"/>
          <cell r="P4338"/>
          <cell r="Q4338"/>
          <cell r="R4338"/>
          <cell r="S4338"/>
          <cell r="T4338"/>
          <cell r="U4338"/>
          <cell r="V4338"/>
          <cell r="W4338"/>
          <cell r="X4338"/>
          <cell r="Y4338"/>
          <cell r="Z4338"/>
        </row>
        <row r="4339">
          <cell r="H4339"/>
          <cell r="M4339"/>
          <cell r="N4339"/>
          <cell r="O4339"/>
          <cell r="P4339"/>
          <cell r="Q4339"/>
          <cell r="R4339"/>
          <cell r="S4339"/>
          <cell r="T4339"/>
          <cell r="U4339"/>
          <cell r="V4339"/>
          <cell r="W4339"/>
          <cell r="X4339"/>
          <cell r="Y4339"/>
          <cell r="Z4339"/>
        </row>
        <row r="4340">
          <cell r="H4340"/>
          <cell r="M4340"/>
          <cell r="N4340"/>
          <cell r="O4340"/>
          <cell r="P4340"/>
          <cell r="Q4340"/>
          <cell r="R4340"/>
          <cell r="S4340"/>
          <cell r="T4340"/>
          <cell r="U4340"/>
          <cell r="V4340"/>
          <cell r="W4340"/>
          <cell r="X4340"/>
          <cell r="Y4340"/>
          <cell r="Z4340"/>
        </row>
        <row r="4341">
          <cell r="H4341"/>
          <cell r="M4341"/>
          <cell r="N4341"/>
          <cell r="O4341"/>
          <cell r="P4341"/>
          <cell r="Q4341"/>
          <cell r="R4341"/>
          <cell r="S4341"/>
          <cell r="T4341"/>
          <cell r="U4341"/>
          <cell r="V4341"/>
          <cell r="W4341"/>
          <cell r="X4341"/>
          <cell r="Y4341"/>
          <cell r="Z4341"/>
        </row>
        <row r="4342">
          <cell r="H4342"/>
          <cell r="M4342"/>
          <cell r="N4342"/>
          <cell r="O4342"/>
          <cell r="P4342"/>
          <cell r="Q4342"/>
          <cell r="R4342"/>
          <cell r="S4342"/>
          <cell r="T4342"/>
          <cell r="U4342"/>
          <cell r="V4342"/>
          <cell r="W4342"/>
          <cell r="X4342"/>
          <cell r="Y4342"/>
          <cell r="Z4342"/>
        </row>
        <row r="4343">
          <cell r="H4343"/>
          <cell r="M4343"/>
          <cell r="N4343"/>
          <cell r="O4343"/>
          <cell r="P4343"/>
          <cell r="Q4343"/>
          <cell r="R4343"/>
          <cell r="S4343"/>
          <cell r="T4343"/>
          <cell r="U4343"/>
          <cell r="V4343"/>
          <cell r="W4343"/>
          <cell r="X4343"/>
          <cell r="Y4343"/>
          <cell r="Z4343"/>
        </row>
        <row r="4344">
          <cell r="H4344"/>
          <cell r="M4344"/>
          <cell r="N4344"/>
          <cell r="O4344"/>
          <cell r="P4344"/>
          <cell r="Q4344"/>
          <cell r="R4344"/>
          <cell r="S4344"/>
          <cell r="T4344"/>
          <cell r="U4344"/>
          <cell r="V4344"/>
          <cell r="W4344"/>
          <cell r="X4344"/>
          <cell r="Y4344"/>
          <cell r="Z4344"/>
        </row>
        <row r="4345">
          <cell r="H4345"/>
          <cell r="M4345"/>
          <cell r="N4345"/>
          <cell r="O4345"/>
          <cell r="P4345"/>
          <cell r="Q4345"/>
          <cell r="R4345"/>
          <cell r="S4345"/>
          <cell r="T4345"/>
          <cell r="U4345"/>
          <cell r="V4345"/>
          <cell r="W4345"/>
          <cell r="X4345"/>
          <cell r="Y4345"/>
          <cell r="Z4345"/>
        </row>
        <row r="4346">
          <cell r="H4346"/>
          <cell r="M4346"/>
          <cell r="N4346"/>
          <cell r="O4346"/>
          <cell r="P4346"/>
          <cell r="Q4346"/>
          <cell r="R4346"/>
          <cell r="S4346"/>
          <cell r="T4346"/>
          <cell r="U4346"/>
          <cell r="V4346"/>
          <cell r="W4346"/>
          <cell r="X4346"/>
          <cell r="Y4346"/>
          <cell r="Z4346"/>
        </row>
        <row r="4347">
          <cell r="H4347"/>
          <cell r="M4347"/>
          <cell r="N4347"/>
          <cell r="O4347"/>
          <cell r="P4347"/>
          <cell r="Q4347"/>
          <cell r="R4347"/>
          <cell r="S4347"/>
          <cell r="T4347"/>
          <cell r="U4347"/>
          <cell r="V4347"/>
          <cell r="W4347"/>
          <cell r="X4347"/>
          <cell r="Y4347"/>
          <cell r="Z4347"/>
        </row>
        <row r="4348">
          <cell r="H4348"/>
          <cell r="M4348"/>
          <cell r="N4348"/>
          <cell r="O4348"/>
          <cell r="P4348"/>
          <cell r="Q4348"/>
          <cell r="R4348"/>
          <cell r="S4348"/>
          <cell r="T4348"/>
          <cell r="U4348"/>
          <cell r="V4348"/>
          <cell r="W4348"/>
          <cell r="X4348"/>
          <cell r="Y4348"/>
          <cell r="Z4348"/>
        </row>
        <row r="4349">
          <cell r="H4349"/>
          <cell r="M4349"/>
          <cell r="N4349"/>
          <cell r="O4349"/>
          <cell r="P4349"/>
          <cell r="Q4349"/>
          <cell r="R4349"/>
          <cell r="S4349"/>
          <cell r="T4349"/>
          <cell r="U4349"/>
          <cell r="V4349"/>
          <cell r="W4349"/>
          <cell r="X4349"/>
          <cell r="Y4349"/>
          <cell r="Z4349"/>
        </row>
        <row r="4350">
          <cell r="H4350"/>
          <cell r="M4350"/>
          <cell r="N4350"/>
          <cell r="O4350"/>
          <cell r="P4350"/>
          <cell r="Q4350"/>
          <cell r="R4350"/>
          <cell r="S4350"/>
          <cell r="T4350"/>
          <cell r="U4350"/>
          <cell r="V4350"/>
          <cell r="W4350"/>
          <cell r="X4350"/>
          <cell r="Y4350"/>
          <cell r="Z4350"/>
        </row>
        <row r="4351">
          <cell r="H4351"/>
          <cell r="M4351"/>
          <cell r="N4351"/>
          <cell r="O4351"/>
          <cell r="P4351"/>
          <cell r="Q4351"/>
          <cell r="R4351"/>
          <cell r="S4351"/>
          <cell r="T4351"/>
          <cell r="U4351"/>
          <cell r="V4351"/>
          <cell r="W4351"/>
          <cell r="X4351"/>
          <cell r="Y4351"/>
          <cell r="Z4351"/>
        </row>
        <row r="4352">
          <cell r="H4352"/>
          <cell r="M4352"/>
          <cell r="N4352"/>
          <cell r="O4352"/>
          <cell r="P4352"/>
          <cell r="Q4352"/>
          <cell r="R4352"/>
          <cell r="S4352"/>
          <cell r="T4352"/>
          <cell r="U4352"/>
          <cell r="V4352"/>
          <cell r="W4352"/>
          <cell r="X4352"/>
          <cell r="Y4352"/>
          <cell r="Z4352"/>
        </row>
        <row r="4353">
          <cell r="H4353"/>
          <cell r="M4353"/>
          <cell r="N4353"/>
          <cell r="O4353"/>
          <cell r="P4353"/>
          <cell r="Q4353"/>
          <cell r="R4353"/>
          <cell r="S4353"/>
          <cell r="T4353"/>
          <cell r="U4353"/>
          <cell r="V4353"/>
          <cell r="W4353"/>
          <cell r="X4353"/>
          <cell r="Y4353"/>
          <cell r="Z4353"/>
        </row>
        <row r="4354">
          <cell r="H4354"/>
          <cell r="M4354"/>
          <cell r="N4354"/>
          <cell r="O4354"/>
          <cell r="P4354"/>
          <cell r="Q4354"/>
          <cell r="R4354"/>
          <cell r="S4354"/>
          <cell r="T4354"/>
          <cell r="U4354"/>
          <cell r="V4354"/>
          <cell r="W4354"/>
          <cell r="X4354"/>
          <cell r="Y4354"/>
          <cell r="Z4354"/>
        </row>
        <row r="4355">
          <cell r="H4355"/>
          <cell r="M4355"/>
          <cell r="N4355"/>
          <cell r="O4355"/>
          <cell r="P4355"/>
          <cell r="Q4355"/>
          <cell r="R4355"/>
          <cell r="S4355"/>
          <cell r="T4355"/>
          <cell r="U4355"/>
          <cell r="V4355"/>
          <cell r="W4355"/>
          <cell r="X4355"/>
          <cell r="Y4355"/>
          <cell r="Z4355"/>
        </row>
        <row r="4356">
          <cell r="H4356"/>
          <cell r="M4356"/>
          <cell r="N4356"/>
          <cell r="O4356"/>
          <cell r="P4356"/>
          <cell r="Q4356"/>
          <cell r="R4356"/>
          <cell r="S4356"/>
          <cell r="T4356"/>
          <cell r="U4356"/>
          <cell r="V4356"/>
          <cell r="W4356"/>
          <cell r="X4356"/>
          <cell r="Y4356"/>
          <cell r="Z4356"/>
        </row>
        <row r="4357">
          <cell r="H4357"/>
          <cell r="M4357"/>
          <cell r="N4357"/>
          <cell r="O4357"/>
          <cell r="P4357"/>
          <cell r="Q4357"/>
          <cell r="R4357"/>
          <cell r="S4357"/>
          <cell r="T4357"/>
          <cell r="U4357"/>
          <cell r="V4357"/>
          <cell r="W4357"/>
          <cell r="X4357"/>
          <cell r="Y4357"/>
          <cell r="Z4357"/>
        </row>
        <row r="4358">
          <cell r="H4358"/>
          <cell r="M4358"/>
          <cell r="N4358"/>
          <cell r="O4358"/>
          <cell r="P4358"/>
          <cell r="Q4358"/>
          <cell r="R4358"/>
          <cell r="S4358"/>
          <cell r="T4358"/>
          <cell r="U4358"/>
          <cell r="V4358"/>
          <cell r="W4358"/>
          <cell r="X4358"/>
          <cell r="Y4358"/>
          <cell r="Z4358"/>
        </row>
        <row r="4359">
          <cell r="H4359"/>
          <cell r="M4359"/>
          <cell r="N4359"/>
          <cell r="O4359"/>
          <cell r="P4359"/>
          <cell r="Q4359"/>
          <cell r="R4359"/>
          <cell r="S4359"/>
          <cell r="T4359"/>
          <cell r="U4359"/>
          <cell r="V4359"/>
          <cell r="W4359"/>
          <cell r="X4359"/>
          <cell r="Y4359"/>
          <cell r="Z4359"/>
        </row>
        <row r="4360">
          <cell r="H4360"/>
          <cell r="M4360"/>
          <cell r="N4360"/>
          <cell r="O4360"/>
          <cell r="P4360"/>
          <cell r="Q4360"/>
          <cell r="R4360"/>
          <cell r="S4360"/>
          <cell r="T4360"/>
          <cell r="U4360"/>
          <cell r="V4360"/>
          <cell r="W4360"/>
          <cell r="X4360"/>
          <cell r="Y4360"/>
          <cell r="Z4360"/>
        </row>
        <row r="4361">
          <cell r="H4361"/>
          <cell r="M4361"/>
          <cell r="N4361"/>
          <cell r="O4361"/>
          <cell r="P4361"/>
          <cell r="Q4361"/>
          <cell r="R4361"/>
          <cell r="S4361"/>
          <cell r="T4361"/>
          <cell r="U4361"/>
          <cell r="V4361"/>
          <cell r="W4361"/>
          <cell r="X4361"/>
          <cell r="Y4361"/>
          <cell r="Z4361"/>
        </row>
        <row r="4362">
          <cell r="H4362"/>
          <cell r="M4362"/>
          <cell r="N4362"/>
          <cell r="O4362"/>
          <cell r="P4362"/>
          <cell r="Q4362"/>
          <cell r="R4362"/>
          <cell r="S4362"/>
          <cell r="T4362"/>
          <cell r="U4362"/>
          <cell r="V4362"/>
          <cell r="W4362"/>
          <cell r="X4362"/>
          <cell r="Y4362"/>
          <cell r="Z4362"/>
        </row>
        <row r="4363">
          <cell r="H4363"/>
          <cell r="M4363"/>
          <cell r="N4363"/>
          <cell r="O4363"/>
          <cell r="P4363"/>
          <cell r="Q4363"/>
          <cell r="R4363"/>
          <cell r="S4363"/>
          <cell r="T4363"/>
          <cell r="U4363"/>
          <cell r="V4363"/>
          <cell r="W4363"/>
          <cell r="X4363"/>
          <cell r="Y4363"/>
          <cell r="Z4363"/>
        </row>
        <row r="4364">
          <cell r="H4364"/>
          <cell r="M4364"/>
          <cell r="N4364"/>
          <cell r="O4364"/>
          <cell r="P4364"/>
          <cell r="Q4364"/>
          <cell r="R4364"/>
          <cell r="S4364"/>
          <cell r="T4364"/>
          <cell r="U4364"/>
          <cell r="V4364"/>
          <cell r="W4364"/>
          <cell r="X4364"/>
          <cell r="Y4364"/>
          <cell r="Z4364"/>
        </row>
        <row r="4365">
          <cell r="H4365"/>
          <cell r="M4365"/>
          <cell r="N4365"/>
          <cell r="O4365"/>
          <cell r="P4365"/>
          <cell r="Q4365"/>
          <cell r="R4365"/>
          <cell r="S4365"/>
          <cell r="T4365"/>
          <cell r="U4365"/>
          <cell r="V4365"/>
          <cell r="W4365"/>
          <cell r="X4365"/>
          <cell r="Y4365"/>
          <cell r="Z4365"/>
        </row>
        <row r="4366">
          <cell r="H4366"/>
          <cell r="M4366"/>
          <cell r="N4366"/>
          <cell r="O4366"/>
          <cell r="P4366"/>
          <cell r="Q4366"/>
          <cell r="R4366"/>
          <cell r="S4366"/>
          <cell r="T4366"/>
          <cell r="U4366"/>
          <cell r="V4366"/>
          <cell r="W4366"/>
          <cell r="X4366"/>
          <cell r="Y4366"/>
          <cell r="Z4366"/>
        </row>
        <row r="4367">
          <cell r="H4367"/>
          <cell r="M4367"/>
          <cell r="N4367"/>
          <cell r="O4367"/>
          <cell r="P4367"/>
          <cell r="Q4367"/>
          <cell r="R4367"/>
          <cell r="S4367"/>
          <cell r="T4367"/>
          <cell r="U4367"/>
          <cell r="V4367"/>
          <cell r="W4367"/>
          <cell r="X4367"/>
          <cell r="Y4367"/>
          <cell r="Z4367"/>
        </row>
        <row r="4368">
          <cell r="H4368"/>
          <cell r="M4368"/>
          <cell r="N4368"/>
          <cell r="O4368"/>
          <cell r="P4368"/>
          <cell r="Q4368"/>
          <cell r="R4368"/>
          <cell r="S4368"/>
          <cell r="T4368"/>
          <cell r="U4368"/>
          <cell r="V4368"/>
          <cell r="W4368"/>
          <cell r="X4368"/>
          <cell r="Y4368"/>
          <cell r="Z4368"/>
        </row>
        <row r="4369">
          <cell r="H4369"/>
          <cell r="M4369"/>
          <cell r="N4369"/>
          <cell r="O4369"/>
          <cell r="P4369"/>
          <cell r="Q4369"/>
          <cell r="R4369"/>
          <cell r="S4369"/>
          <cell r="T4369"/>
          <cell r="U4369"/>
          <cell r="V4369"/>
          <cell r="W4369"/>
          <cell r="X4369"/>
          <cell r="Y4369"/>
          <cell r="Z4369"/>
        </row>
        <row r="4370">
          <cell r="H4370"/>
          <cell r="M4370"/>
          <cell r="N4370"/>
          <cell r="O4370"/>
          <cell r="P4370"/>
          <cell r="Q4370"/>
          <cell r="R4370"/>
          <cell r="S4370"/>
          <cell r="T4370"/>
          <cell r="U4370"/>
          <cell r="V4370"/>
          <cell r="W4370"/>
          <cell r="X4370"/>
          <cell r="Y4370"/>
          <cell r="Z4370"/>
        </row>
        <row r="4371">
          <cell r="H4371"/>
          <cell r="M4371"/>
          <cell r="N4371"/>
          <cell r="O4371"/>
          <cell r="P4371"/>
          <cell r="Q4371"/>
          <cell r="R4371"/>
          <cell r="S4371"/>
          <cell r="T4371"/>
          <cell r="U4371"/>
          <cell r="V4371"/>
          <cell r="W4371"/>
          <cell r="X4371"/>
          <cell r="Y4371"/>
          <cell r="Z4371"/>
        </row>
        <row r="4372">
          <cell r="H4372"/>
          <cell r="M4372"/>
          <cell r="N4372"/>
          <cell r="O4372"/>
          <cell r="P4372"/>
          <cell r="Q4372"/>
          <cell r="R4372"/>
          <cell r="S4372"/>
          <cell r="T4372"/>
          <cell r="U4372"/>
          <cell r="V4372"/>
          <cell r="W4372"/>
          <cell r="X4372"/>
          <cell r="Y4372"/>
          <cell r="Z4372"/>
        </row>
        <row r="4373">
          <cell r="H4373"/>
          <cell r="M4373"/>
          <cell r="N4373"/>
          <cell r="O4373"/>
          <cell r="P4373"/>
          <cell r="Q4373"/>
          <cell r="R4373"/>
          <cell r="S4373"/>
          <cell r="T4373"/>
          <cell r="U4373"/>
          <cell r="V4373"/>
          <cell r="W4373"/>
          <cell r="X4373"/>
          <cell r="Y4373"/>
          <cell r="Z4373"/>
        </row>
        <row r="4374">
          <cell r="H4374"/>
          <cell r="M4374"/>
          <cell r="N4374"/>
          <cell r="O4374"/>
          <cell r="P4374"/>
          <cell r="Q4374"/>
          <cell r="R4374"/>
          <cell r="S4374"/>
          <cell r="T4374"/>
          <cell r="U4374"/>
          <cell r="V4374"/>
          <cell r="W4374"/>
          <cell r="X4374"/>
          <cell r="Y4374"/>
          <cell r="Z4374"/>
        </row>
        <row r="4375">
          <cell r="H4375"/>
          <cell r="M4375"/>
          <cell r="N4375"/>
          <cell r="O4375"/>
          <cell r="P4375"/>
          <cell r="Q4375"/>
          <cell r="R4375"/>
          <cell r="S4375"/>
          <cell r="T4375"/>
          <cell r="U4375"/>
          <cell r="V4375"/>
          <cell r="W4375"/>
          <cell r="X4375"/>
          <cell r="Y4375"/>
          <cell r="Z4375"/>
        </row>
        <row r="4376">
          <cell r="H4376"/>
          <cell r="M4376"/>
          <cell r="N4376"/>
          <cell r="O4376"/>
          <cell r="P4376"/>
          <cell r="Q4376"/>
          <cell r="R4376"/>
          <cell r="S4376"/>
          <cell r="T4376"/>
          <cell r="U4376"/>
          <cell r="V4376"/>
          <cell r="W4376"/>
          <cell r="X4376"/>
          <cell r="Y4376"/>
          <cell r="Z4376"/>
        </row>
        <row r="4377">
          <cell r="H4377"/>
          <cell r="M4377"/>
          <cell r="N4377"/>
          <cell r="O4377"/>
          <cell r="P4377"/>
          <cell r="Q4377"/>
          <cell r="R4377"/>
          <cell r="S4377"/>
          <cell r="T4377"/>
          <cell r="U4377"/>
          <cell r="V4377"/>
          <cell r="W4377"/>
          <cell r="X4377"/>
          <cell r="Y4377"/>
          <cell r="Z4377"/>
        </row>
        <row r="4378">
          <cell r="H4378"/>
          <cell r="M4378"/>
          <cell r="N4378"/>
          <cell r="O4378"/>
          <cell r="P4378"/>
          <cell r="Q4378"/>
          <cell r="R4378"/>
          <cell r="S4378"/>
          <cell r="T4378"/>
          <cell r="U4378"/>
          <cell r="V4378"/>
          <cell r="W4378"/>
          <cell r="X4378"/>
          <cell r="Y4378"/>
          <cell r="Z4378"/>
        </row>
        <row r="4379">
          <cell r="H4379"/>
          <cell r="M4379"/>
          <cell r="N4379"/>
          <cell r="O4379"/>
          <cell r="P4379"/>
          <cell r="Q4379"/>
          <cell r="R4379"/>
          <cell r="S4379"/>
          <cell r="T4379"/>
          <cell r="U4379"/>
          <cell r="V4379"/>
          <cell r="W4379"/>
          <cell r="X4379"/>
          <cell r="Y4379"/>
          <cell r="Z4379"/>
        </row>
        <row r="4380">
          <cell r="H4380"/>
          <cell r="M4380"/>
          <cell r="N4380"/>
          <cell r="O4380"/>
          <cell r="P4380"/>
          <cell r="Q4380"/>
          <cell r="R4380"/>
          <cell r="S4380"/>
          <cell r="T4380"/>
          <cell r="U4380"/>
          <cell r="V4380"/>
          <cell r="W4380"/>
          <cell r="X4380"/>
          <cell r="Y4380"/>
          <cell r="Z4380"/>
        </row>
        <row r="4381">
          <cell r="H4381"/>
          <cell r="M4381"/>
          <cell r="N4381"/>
          <cell r="O4381"/>
          <cell r="P4381"/>
          <cell r="Q4381"/>
          <cell r="R4381"/>
          <cell r="S4381"/>
          <cell r="T4381"/>
          <cell r="U4381"/>
          <cell r="V4381"/>
          <cell r="W4381"/>
          <cell r="X4381"/>
          <cell r="Y4381"/>
          <cell r="Z4381"/>
        </row>
        <row r="4382">
          <cell r="H4382"/>
          <cell r="M4382"/>
          <cell r="N4382"/>
          <cell r="O4382"/>
          <cell r="P4382"/>
          <cell r="Q4382"/>
          <cell r="R4382"/>
          <cell r="S4382"/>
          <cell r="T4382"/>
          <cell r="U4382"/>
          <cell r="V4382"/>
          <cell r="W4382"/>
          <cell r="X4382"/>
          <cell r="Y4382"/>
          <cell r="Z4382"/>
        </row>
        <row r="4383">
          <cell r="H4383"/>
          <cell r="M4383"/>
          <cell r="N4383"/>
          <cell r="O4383"/>
          <cell r="P4383"/>
          <cell r="Q4383"/>
          <cell r="R4383"/>
          <cell r="S4383"/>
          <cell r="T4383"/>
          <cell r="U4383"/>
          <cell r="V4383"/>
          <cell r="W4383"/>
          <cell r="X4383"/>
          <cell r="Y4383"/>
          <cell r="Z4383"/>
        </row>
        <row r="4384">
          <cell r="H4384"/>
          <cell r="M4384"/>
          <cell r="N4384"/>
          <cell r="O4384"/>
          <cell r="P4384"/>
          <cell r="Q4384"/>
          <cell r="R4384"/>
          <cell r="S4384"/>
          <cell r="T4384"/>
          <cell r="U4384"/>
          <cell r="V4384"/>
          <cell r="W4384"/>
          <cell r="X4384"/>
          <cell r="Y4384"/>
          <cell r="Z4384"/>
        </row>
        <row r="4385">
          <cell r="H4385"/>
          <cell r="M4385"/>
          <cell r="N4385"/>
          <cell r="O4385"/>
          <cell r="P4385"/>
          <cell r="Q4385"/>
          <cell r="R4385"/>
          <cell r="S4385"/>
          <cell r="T4385"/>
          <cell r="U4385"/>
          <cell r="V4385"/>
          <cell r="W4385"/>
          <cell r="X4385"/>
          <cell r="Y4385"/>
          <cell r="Z4385"/>
        </row>
        <row r="4386">
          <cell r="H4386"/>
          <cell r="M4386"/>
          <cell r="N4386"/>
          <cell r="O4386"/>
          <cell r="P4386"/>
          <cell r="Q4386"/>
          <cell r="R4386"/>
          <cell r="S4386"/>
          <cell r="T4386"/>
          <cell r="U4386"/>
          <cell r="V4386"/>
          <cell r="W4386"/>
          <cell r="X4386"/>
          <cell r="Y4386"/>
          <cell r="Z4386"/>
        </row>
        <row r="4387">
          <cell r="H4387"/>
          <cell r="M4387"/>
          <cell r="N4387"/>
          <cell r="O4387"/>
          <cell r="P4387"/>
          <cell r="Q4387"/>
          <cell r="R4387"/>
          <cell r="S4387"/>
          <cell r="T4387"/>
          <cell r="U4387"/>
          <cell r="V4387"/>
          <cell r="W4387"/>
          <cell r="X4387"/>
          <cell r="Y4387"/>
          <cell r="Z4387"/>
        </row>
        <row r="4388">
          <cell r="H4388"/>
          <cell r="M4388"/>
          <cell r="N4388"/>
          <cell r="O4388"/>
          <cell r="P4388"/>
          <cell r="Q4388"/>
          <cell r="R4388"/>
          <cell r="S4388"/>
          <cell r="T4388"/>
          <cell r="U4388"/>
          <cell r="V4388"/>
          <cell r="W4388"/>
          <cell r="X4388"/>
          <cell r="Y4388"/>
          <cell r="Z4388"/>
        </row>
        <row r="4389">
          <cell r="H4389"/>
          <cell r="M4389"/>
          <cell r="N4389"/>
          <cell r="O4389"/>
          <cell r="P4389"/>
          <cell r="Q4389"/>
          <cell r="R4389"/>
          <cell r="S4389"/>
          <cell r="T4389"/>
          <cell r="U4389"/>
          <cell r="V4389"/>
          <cell r="W4389"/>
          <cell r="X4389"/>
          <cell r="Y4389"/>
          <cell r="Z4389"/>
        </row>
        <row r="4390">
          <cell r="H4390"/>
          <cell r="M4390"/>
          <cell r="N4390"/>
          <cell r="O4390"/>
          <cell r="P4390"/>
          <cell r="Q4390"/>
          <cell r="R4390"/>
          <cell r="S4390"/>
          <cell r="T4390"/>
          <cell r="U4390"/>
          <cell r="V4390"/>
          <cell r="W4390"/>
          <cell r="X4390"/>
          <cell r="Y4390"/>
          <cell r="Z4390"/>
        </row>
        <row r="4391">
          <cell r="H4391"/>
          <cell r="M4391"/>
          <cell r="N4391"/>
          <cell r="O4391"/>
          <cell r="P4391"/>
          <cell r="Q4391"/>
          <cell r="R4391"/>
          <cell r="S4391"/>
          <cell r="T4391"/>
          <cell r="U4391"/>
          <cell r="V4391"/>
          <cell r="W4391"/>
          <cell r="X4391"/>
          <cell r="Y4391"/>
          <cell r="Z4391"/>
        </row>
        <row r="4392">
          <cell r="H4392"/>
          <cell r="M4392"/>
          <cell r="N4392"/>
          <cell r="O4392"/>
          <cell r="P4392"/>
          <cell r="Q4392"/>
          <cell r="R4392"/>
          <cell r="S4392"/>
          <cell r="T4392"/>
          <cell r="U4392"/>
          <cell r="V4392"/>
          <cell r="W4392"/>
          <cell r="X4392"/>
          <cell r="Y4392"/>
          <cell r="Z4392"/>
        </row>
        <row r="4393">
          <cell r="H4393"/>
          <cell r="M4393"/>
          <cell r="N4393"/>
          <cell r="O4393"/>
          <cell r="P4393"/>
          <cell r="Q4393"/>
          <cell r="R4393"/>
          <cell r="S4393"/>
          <cell r="T4393"/>
          <cell r="U4393"/>
          <cell r="V4393"/>
          <cell r="W4393"/>
          <cell r="X4393"/>
          <cell r="Y4393"/>
          <cell r="Z4393"/>
        </row>
        <row r="4394">
          <cell r="H4394"/>
          <cell r="M4394"/>
          <cell r="N4394"/>
          <cell r="O4394"/>
          <cell r="P4394"/>
          <cell r="Q4394"/>
          <cell r="R4394"/>
          <cell r="S4394"/>
          <cell r="T4394"/>
          <cell r="U4394"/>
          <cell r="V4394"/>
          <cell r="W4394"/>
          <cell r="X4394"/>
          <cell r="Y4394"/>
          <cell r="Z4394"/>
        </row>
        <row r="4395">
          <cell r="H4395"/>
          <cell r="M4395"/>
          <cell r="N4395"/>
          <cell r="O4395"/>
          <cell r="P4395"/>
          <cell r="Q4395"/>
          <cell r="R4395"/>
          <cell r="S4395"/>
          <cell r="T4395"/>
          <cell r="U4395"/>
          <cell r="V4395"/>
          <cell r="W4395"/>
          <cell r="X4395"/>
          <cell r="Y4395"/>
          <cell r="Z4395"/>
        </row>
        <row r="4396">
          <cell r="H4396"/>
          <cell r="M4396"/>
          <cell r="N4396"/>
          <cell r="O4396"/>
          <cell r="P4396"/>
          <cell r="Q4396"/>
          <cell r="R4396"/>
          <cell r="S4396"/>
          <cell r="T4396"/>
          <cell r="U4396"/>
          <cell r="V4396"/>
          <cell r="W4396"/>
          <cell r="X4396"/>
          <cell r="Y4396"/>
          <cell r="Z4396"/>
        </row>
        <row r="4397">
          <cell r="H4397"/>
          <cell r="M4397"/>
          <cell r="N4397"/>
          <cell r="O4397"/>
          <cell r="P4397"/>
          <cell r="Q4397"/>
          <cell r="R4397"/>
          <cell r="S4397"/>
          <cell r="T4397"/>
          <cell r="U4397"/>
          <cell r="V4397"/>
          <cell r="W4397"/>
          <cell r="X4397"/>
          <cell r="Y4397"/>
          <cell r="Z4397"/>
        </row>
        <row r="4398">
          <cell r="H4398"/>
          <cell r="M4398"/>
          <cell r="N4398"/>
          <cell r="O4398"/>
          <cell r="P4398"/>
          <cell r="Q4398"/>
          <cell r="R4398"/>
          <cell r="S4398"/>
          <cell r="T4398"/>
          <cell r="U4398"/>
          <cell r="V4398"/>
          <cell r="W4398"/>
          <cell r="X4398"/>
          <cell r="Y4398"/>
          <cell r="Z4398"/>
        </row>
        <row r="4399">
          <cell r="H4399"/>
          <cell r="M4399"/>
          <cell r="N4399"/>
          <cell r="O4399"/>
          <cell r="P4399"/>
          <cell r="Q4399"/>
          <cell r="R4399"/>
          <cell r="S4399"/>
          <cell r="T4399"/>
          <cell r="U4399"/>
          <cell r="V4399"/>
          <cell r="W4399"/>
          <cell r="X4399"/>
          <cell r="Y4399"/>
          <cell r="Z4399"/>
        </row>
        <row r="4400">
          <cell r="H4400"/>
          <cell r="M4400"/>
          <cell r="N4400"/>
          <cell r="O4400"/>
          <cell r="P4400"/>
          <cell r="Q4400"/>
          <cell r="R4400"/>
          <cell r="S4400"/>
          <cell r="T4400"/>
          <cell r="U4400"/>
          <cell r="V4400"/>
          <cell r="W4400"/>
          <cell r="X4400"/>
          <cell r="Y4400"/>
          <cell r="Z4400"/>
        </row>
        <row r="4401">
          <cell r="H4401"/>
          <cell r="M4401"/>
          <cell r="N4401"/>
          <cell r="O4401"/>
          <cell r="P4401"/>
          <cell r="Q4401"/>
          <cell r="R4401"/>
          <cell r="S4401"/>
          <cell r="T4401"/>
          <cell r="U4401"/>
          <cell r="V4401"/>
          <cell r="W4401"/>
          <cell r="X4401"/>
          <cell r="Y4401"/>
          <cell r="Z4401"/>
        </row>
        <row r="4402">
          <cell r="H4402"/>
          <cell r="M4402"/>
          <cell r="N4402"/>
          <cell r="O4402"/>
          <cell r="P4402"/>
          <cell r="Q4402"/>
          <cell r="R4402"/>
          <cell r="S4402"/>
          <cell r="T4402"/>
          <cell r="U4402"/>
          <cell r="V4402"/>
          <cell r="W4402"/>
          <cell r="X4402"/>
          <cell r="Y4402"/>
          <cell r="Z4402"/>
        </row>
        <row r="4403">
          <cell r="H4403"/>
          <cell r="M4403"/>
          <cell r="N4403"/>
          <cell r="O4403"/>
          <cell r="P4403"/>
          <cell r="Q4403"/>
          <cell r="R4403"/>
          <cell r="S4403"/>
          <cell r="T4403"/>
          <cell r="U4403"/>
          <cell r="V4403"/>
          <cell r="W4403"/>
          <cell r="X4403"/>
          <cell r="Y4403"/>
          <cell r="Z4403"/>
        </row>
        <row r="4404">
          <cell r="H4404"/>
          <cell r="M4404"/>
          <cell r="N4404"/>
          <cell r="O4404"/>
          <cell r="P4404"/>
          <cell r="Q4404"/>
          <cell r="R4404"/>
          <cell r="S4404"/>
          <cell r="T4404"/>
          <cell r="U4404"/>
          <cell r="V4404"/>
          <cell r="W4404"/>
          <cell r="X4404"/>
          <cell r="Y4404"/>
          <cell r="Z4404"/>
        </row>
        <row r="4405">
          <cell r="H4405"/>
          <cell r="M4405"/>
          <cell r="N4405"/>
          <cell r="O4405"/>
          <cell r="P4405"/>
          <cell r="Q4405"/>
          <cell r="R4405"/>
          <cell r="S4405"/>
          <cell r="T4405"/>
          <cell r="U4405"/>
          <cell r="V4405"/>
          <cell r="W4405"/>
          <cell r="X4405"/>
          <cell r="Y4405"/>
          <cell r="Z4405"/>
        </row>
        <row r="4406">
          <cell r="H4406"/>
          <cell r="M4406"/>
          <cell r="N4406"/>
          <cell r="O4406"/>
          <cell r="P4406"/>
          <cell r="Q4406"/>
          <cell r="R4406"/>
          <cell r="S4406"/>
          <cell r="T4406"/>
          <cell r="U4406"/>
          <cell r="V4406"/>
          <cell r="W4406"/>
          <cell r="X4406"/>
          <cell r="Y4406"/>
          <cell r="Z4406"/>
        </row>
        <row r="4407">
          <cell r="H4407"/>
          <cell r="M4407"/>
          <cell r="N4407"/>
          <cell r="O4407"/>
          <cell r="P4407"/>
          <cell r="Q4407"/>
          <cell r="R4407"/>
          <cell r="S4407"/>
          <cell r="T4407"/>
          <cell r="U4407"/>
          <cell r="V4407"/>
          <cell r="W4407"/>
          <cell r="X4407"/>
          <cell r="Y4407"/>
          <cell r="Z4407"/>
        </row>
        <row r="4408">
          <cell r="H4408"/>
          <cell r="M4408"/>
          <cell r="N4408"/>
          <cell r="O4408"/>
          <cell r="P4408"/>
          <cell r="Q4408"/>
          <cell r="R4408"/>
          <cell r="S4408"/>
          <cell r="T4408"/>
          <cell r="U4408"/>
          <cell r="V4408"/>
          <cell r="W4408"/>
          <cell r="X4408"/>
          <cell r="Y4408"/>
          <cell r="Z4408"/>
        </row>
        <row r="4409">
          <cell r="H4409"/>
          <cell r="M4409"/>
          <cell r="N4409"/>
          <cell r="O4409"/>
          <cell r="P4409"/>
          <cell r="Q4409"/>
          <cell r="R4409"/>
          <cell r="S4409"/>
          <cell r="T4409"/>
          <cell r="U4409"/>
          <cell r="V4409"/>
          <cell r="W4409"/>
          <cell r="X4409"/>
          <cell r="Y4409"/>
          <cell r="Z4409"/>
        </row>
        <row r="4410">
          <cell r="H4410"/>
          <cell r="M4410"/>
          <cell r="N4410"/>
          <cell r="O4410"/>
          <cell r="P4410"/>
          <cell r="Q4410"/>
          <cell r="R4410"/>
          <cell r="S4410"/>
          <cell r="T4410"/>
          <cell r="U4410"/>
          <cell r="V4410"/>
          <cell r="W4410"/>
          <cell r="X4410"/>
          <cell r="Y4410"/>
          <cell r="Z4410"/>
        </row>
        <row r="4411">
          <cell r="H4411"/>
          <cell r="M4411"/>
          <cell r="N4411"/>
          <cell r="O4411"/>
          <cell r="P4411"/>
          <cell r="Q4411"/>
          <cell r="R4411"/>
          <cell r="S4411"/>
          <cell r="T4411"/>
          <cell r="U4411"/>
          <cell r="V4411"/>
          <cell r="W4411"/>
          <cell r="X4411"/>
          <cell r="Y4411"/>
          <cell r="Z4411"/>
        </row>
        <row r="4412">
          <cell r="H4412"/>
          <cell r="M4412"/>
          <cell r="N4412"/>
          <cell r="O4412"/>
          <cell r="P4412"/>
          <cell r="Q4412"/>
          <cell r="R4412"/>
          <cell r="S4412"/>
          <cell r="T4412"/>
          <cell r="U4412"/>
          <cell r="V4412"/>
          <cell r="W4412"/>
          <cell r="X4412"/>
          <cell r="Y4412"/>
          <cell r="Z4412"/>
        </row>
        <row r="4413">
          <cell r="H4413"/>
          <cell r="M4413"/>
          <cell r="N4413"/>
          <cell r="O4413"/>
          <cell r="P4413"/>
          <cell r="Q4413"/>
          <cell r="R4413"/>
          <cell r="S4413"/>
          <cell r="T4413"/>
          <cell r="U4413"/>
          <cell r="V4413"/>
          <cell r="W4413"/>
          <cell r="X4413"/>
          <cell r="Y4413"/>
          <cell r="Z4413"/>
        </row>
        <row r="4414">
          <cell r="H4414"/>
          <cell r="M4414"/>
          <cell r="N4414"/>
          <cell r="O4414"/>
          <cell r="P4414"/>
          <cell r="Q4414"/>
          <cell r="R4414"/>
          <cell r="S4414"/>
          <cell r="T4414"/>
          <cell r="U4414"/>
          <cell r="V4414"/>
          <cell r="W4414"/>
          <cell r="X4414"/>
          <cell r="Y4414"/>
          <cell r="Z4414"/>
        </row>
        <row r="4415">
          <cell r="H4415"/>
          <cell r="M4415"/>
          <cell r="N4415"/>
          <cell r="O4415"/>
          <cell r="P4415"/>
          <cell r="Q4415"/>
          <cell r="R4415"/>
          <cell r="S4415"/>
          <cell r="T4415"/>
          <cell r="U4415"/>
          <cell r="V4415"/>
          <cell r="W4415"/>
          <cell r="X4415"/>
          <cell r="Y4415"/>
          <cell r="Z4415"/>
        </row>
        <row r="4416">
          <cell r="H4416"/>
          <cell r="M4416"/>
          <cell r="N4416"/>
          <cell r="O4416"/>
          <cell r="P4416"/>
          <cell r="Q4416"/>
          <cell r="R4416"/>
          <cell r="S4416"/>
          <cell r="T4416"/>
          <cell r="U4416"/>
          <cell r="V4416"/>
          <cell r="W4416"/>
          <cell r="X4416"/>
          <cell r="Y4416"/>
          <cell r="Z4416"/>
        </row>
        <row r="4417">
          <cell r="H4417"/>
          <cell r="M4417"/>
          <cell r="N4417"/>
          <cell r="O4417"/>
          <cell r="P4417"/>
          <cell r="Q4417"/>
          <cell r="R4417"/>
          <cell r="S4417"/>
          <cell r="T4417"/>
          <cell r="U4417"/>
          <cell r="V4417"/>
          <cell r="W4417"/>
          <cell r="X4417"/>
          <cell r="Y4417"/>
          <cell r="Z4417"/>
        </row>
        <row r="4418">
          <cell r="H4418"/>
          <cell r="M4418"/>
          <cell r="N4418"/>
          <cell r="O4418"/>
          <cell r="P4418"/>
          <cell r="Q4418"/>
          <cell r="R4418"/>
          <cell r="S4418"/>
          <cell r="T4418"/>
          <cell r="U4418"/>
          <cell r="V4418"/>
          <cell r="W4418"/>
          <cell r="X4418"/>
          <cell r="Y4418"/>
          <cell r="Z4418"/>
        </row>
        <row r="4419">
          <cell r="H4419"/>
          <cell r="M4419"/>
          <cell r="N4419"/>
          <cell r="O4419"/>
          <cell r="P4419"/>
          <cell r="Q4419"/>
          <cell r="R4419"/>
          <cell r="S4419"/>
          <cell r="T4419"/>
          <cell r="U4419"/>
          <cell r="V4419"/>
          <cell r="W4419"/>
          <cell r="X4419"/>
          <cell r="Y4419"/>
          <cell r="Z4419"/>
        </row>
        <row r="4420">
          <cell r="H4420"/>
          <cell r="M4420"/>
          <cell r="N4420"/>
          <cell r="O4420"/>
          <cell r="P4420"/>
          <cell r="Q4420"/>
          <cell r="R4420"/>
          <cell r="S4420"/>
          <cell r="T4420"/>
          <cell r="U4420"/>
          <cell r="V4420"/>
          <cell r="W4420"/>
          <cell r="X4420"/>
          <cell r="Y4420"/>
          <cell r="Z4420"/>
        </row>
        <row r="4421">
          <cell r="H4421"/>
          <cell r="M4421"/>
          <cell r="N4421"/>
          <cell r="O4421"/>
          <cell r="P4421"/>
          <cell r="Q4421"/>
          <cell r="R4421"/>
          <cell r="S4421"/>
          <cell r="T4421"/>
          <cell r="U4421"/>
          <cell r="V4421"/>
          <cell r="W4421"/>
          <cell r="X4421"/>
          <cell r="Y4421"/>
          <cell r="Z4421"/>
        </row>
        <row r="4422">
          <cell r="H4422"/>
          <cell r="M4422"/>
          <cell r="N4422"/>
          <cell r="O4422"/>
          <cell r="P4422"/>
          <cell r="Q4422"/>
          <cell r="R4422"/>
          <cell r="S4422"/>
          <cell r="T4422"/>
          <cell r="U4422"/>
          <cell r="V4422"/>
          <cell r="W4422"/>
          <cell r="X4422"/>
          <cell r="Y4422"/>
          <cell r="Z4422"/>
        </row>
        <row r="4423">
          <cell r="H4423"/>
          <cell r="M4423"/>
          <cell r="N4423"/>
          <cell r="O4423"/>
          <cell r="P4423"/>
          <cell r="Q4423"/>
          <cell r="R4423"/>
          <cell r="S4423"/>
          <cell r="T4423"/>
          <cell r="U4423"/>
          <cell r="V4423"/>
          <cell r="W4423"/>
          <cell r="X4423"/>
          <cell r="Y4423"/>
          <cell r="Z4423"/>
        </row>
        <row r="4424">
          <cell r="H4424"/>
          <cell r="M4424"/>
          <cell r="N4424"/>
          <cell r="O4424"/>
          <cell r="P4424"/>
          <cell r="Q4424"/>
          <cell r="R4424"/>
          <cell r="S4424"/>
          <cell r="T4424"/>
          <cell r="U4424"/>
          <cell r="V4424"/>
          <cell r="W4424"/>
          <cell r="X4424"/>
          <cell r="Y4424"/>
          <cell r="Z4424"/>
        </row>
        <row r="4425">
          <cell r="H4425"/>
          <cell r="M4425"/>
          <cell r="N4425"/>
          <cell r="O4425"/>
          <cell r="P4425"/>
          <cell r="Q4425"/>
          <cell r="R4425"/>
          <cell r="S4425"/>
          <cell r="T4425"/>
          <cell r="U4425"/>
          <cell r="V4425"/>
          <cell r="W4425"/>
          <cell r="X4425"/>
          <cell r="Y4425"/>
          <cell r="Z4425"/>
        </row>
        <row r="4426">
          <cell r="H4426"/>
          <cell r="M4426"/>
          <cell r="N4426"/>
          <cell r="O4426"/>
          <cell r="P4426"/>
          <cell r="Q4426"/>
          <cell r="R4426"/>
          <cell r="S4426"/>
          <cell r="T4426"/>
          <cell r="U4426"/>
          <cell r="V4426"/>
          <cell r="W4426"/>
          <cell r="X4426"/>
          <cell r="Y4426"/>
          <cell r="Z4426"/>
        </row>
        <row r="4427">
          <cell r="H4427"/>
          <cell r="M4427"/>
          <cell r="N4427"/>
          <cell r="O4427"/>
          <cell r="P4427"/>
          <cell r="Q4427"/>
          <cell r="R4427"/>
          <cell r="S4427"/>
          <cell r="T4427"/>
          <cell r="U4427"/>
          <cell r="V4427"/>
          <cell r="W4427"/>
          <cell r="X4427"/>
          <cell r="Y4427"/>
          <cell r="Z4427"/>
        </row>
        <row r="4428">
          <cell r="H4428"/>
          <cell r="M4428"/>
          <cell r="N4428"/>
          <cell r="O4428"/>
          <cell r="P4428"/>
          <cell r="Q4428"/>
          <cell r="R4428"/>
          <cell r="S4428"/>
          <cell r="T4428"/>
          <cell r="U4428"/>
          <cell r="V4428"/>
          <cell r="W4428"/>
          <cell r="X4428"/>
          <cell r="Y4428"/>
          <cell r="Z4428"/>
        </row>
        <row r="4429">
          <cell r="H4429"/>
          <cell r="M4429"/>
          <cell r="N4429"/>
          <cell r="O4429"/>
          <cell r="P4429"/>
          <cell r="Q4429"/>
          <cell r="R4429"/>
          <cell r="S4429"/>
          <cell r="T4429"/>
          <cell r="U4429"/>
          <cell r="V4429"/>
          <cell r="W4429"/>
          <cell r="X4429"/>
          <cell r="Y4429"/>
          <cell r="Z4429"/>
        </row>
        <row r="4430">
          <cell r="H4430"/>
          <cell r="M4430"/>
          <cell r="N4430"/>
          <cell r="O4430"/>
          <cell r="P4430"/>
          <cell r="Q4430"/>
          <cell r="R4430"/>
          <cell r="S4430"/>
          <cell r="T4430"/>
          <cell r="U4430"/>
          <cell r="V4430"/>
          <cell r="W4430"/>
          <cell r="X4430"/>
          <cell r="Y4430"/>
          <cell r="Z4430"/>
        </row>
        <row r="4431">
          <cell r="H4431"/>
          <cell r="M4431"/>
          <cell r="N4431"/>
          <cell r="O4431"/>
          <cell r="P4431"/>
          <cell r="Q4431"/>
          <cell r="R4431"/>
          <cell r="S4431"/>
          <cell r="T4431"/>
          <cell r="U4431"/>
          <cell r="V4431"/>
          <cell r="W4431"/>
          <cell r="X4431"/>
          <cell r="Y4431"/>
          <cell r="Z4431"/>
        </row>
        <row r="4432">
          <cell r="H4432"/>
          <cell r="M4432"/>
          <cell r="N4432"/>
          <cell r="O4432"/>
          <cell r="P4432"/>
          <cell r="Q4432"/>
          <cell r="R4432"/>
          <cell r="S4432"/>
          <cell r="T4432"/>
          <cell r="U4432"/>
          <cell r="V4432"/>
          <cell r="W4432"/>
          <cell r="X4432"/>
          <cell r="Y4432"/>
          <cell r="Z4432"/>
        </row>
        <row r="4433">
          <cell r="H4433"/>
          <cell r="M4433"/>
          <cell r="N4433"/>
          <cell r="O4433"/>
          <cell r="P4433"/>
          <cell r="Q4433"/>
          <cell r="R4433"/>
          <cell r="S4433"/>
          <cell r="T4433"/>
          <cell r="U4433"/>
          <cell r="V4433"/>
          <cell r="W4433"/>
          <cell r="X4433"/>
          <cell r="Y4433"/>
          <cell r="Z4433"/>
        </row>
        <row r="4434">
          <cell r="H4434"/>
          <cell r="M4434"/>
          <cell r="N4434"/>
          <cell r="O4434"/>
          <cell r="P4434"/>
          <cell r="Q4434"/>
          <cell r="R4434"/>
          <cell r="S4434"/>
          <cell r="T4434"/>
          <cell r="U4434"/>
          <cell r="V4434"/>
          <cell r="W4434"/>
          <cell r="X4434"/>
          <cell r="Y4434"/>
          <cell r="Z4434"/>
        </row>
        <row r="4435">
          <cell r="H4435"/>
          <cell r="M4435"/>
          <cell r="N4435"/>
          <cell r="O4435"/>
          <cell r="P4435"/>
          <cell r="Q4435"/>
          <cell r="R4435"/>
          <cell r="S4435"/>
          <cell r="T4435"/>
          <cell r="U4435"/>
          <cell r="V4435"/>
          <cell r="W4435"/>
          <cell r="X4435"/>
          <cell r="Y4435"/>
          <cell r="Z4435"/>
        </row>
        <row r="4436">
          <cell r="H4436"/>
          <cell r="M4436"/>
          <cell r="N4436"/>
          <cell r="O4436"/>
          <cell r="P4436"/>
          <cell r="Q4436"/>
          <cell r="R4436"/>
          <cell r="S4436"/>
          <cell r="T4436"/>
          <cell r="U4436"/>
          <cell r="V4436"/>
          <cell r="W4436"/>
          <cell r="X4436"/>
          <cell r="Y4436"/>
          <cell r="Z4436"/>
        </row>
        <row r="4437">
          <cell r="H4437"/>
          <cell r="M4437"/>
          <cell r="N4437"/>
          <cell r="O4437"/>
          <cell r="P4437"/>
          <cell r="Q4437"/>
          <cell r="R4437"/>
          <cell r="S4437"/>
          <cell r="T4437"/>
          <cell r="U4437"/>
          <cell r="V4437"/>
          <cell r="W4437"/>
          <cell r="X4437"/>
          <cell r="Y4437"/>
          <cell r="Z4437"/>
        </row>
        <row r="4438">
          <cell r="H4438"/>
          <cell r="M4438"/>
          <cell r="N4438"/>
          <cell r="O4438"/>
          <cell r="P4438"/>
          <cell r="Q4438"/>
          <cell r="R4438"/>
          <cell r="S4438"/>
          <cell r="T4438"/>
          <cell r="U4438"/>
          <cell r="V4438"/>
          <cell r="W4438"/>
          <cell r="X4438"/>
          <cell r="Y4438"/>
          <cell r="Z4438"/>
        </row>
        <row r="4439">
          <cell r="H4439"/>
          <cell r="M4439"/>
          <cell r="N4439"/>
          <cell r="O4439"/>
          <cell r="P4439"/>
          <cell r="Q4439"/>
          <cell r="R4439"/>
          <cell r="S4439"/>
          <cell r="T4439"/>
          <cell r="U4439"/>
          <cell r="V4439"/>
          <cell r="W4439"/>
          <cell r="X4439"/>
          <cell r="Y4439"/>
          <cell r="Z4439"/>
        </row>
        <row r="4440">
          <cell r="H4440"/>
          <cell r="M4440"/>
          <cell r="N4440"/>
          <cell r="O4440"/>
          <cell r="P4440"/>
          <cell r="Q4440"/>
          <cell r="R4440"/>
          <cell r="S4440"/>
          <cell r="T4440"/>
          <cell r="U4440"/>
          <cell r="V4440"/>
          <cell r="W4440"/>
          <cell r="X4440"/>
          <cell r="Y4440"/>
          <cell r="Z4440"/>
        </row>
        <row r="4441">
          <cell r="H4441"/>
          <cell r="M4441"/>
          <cell r="N4441"/>
          <cell r="O4441"/>
          <cell r="P4441"/>
          <cell r="Q4441"/>
          <cell r="R4441"/>
          <cell r="S4441"/>
          <cell r="T4441"/>
          <cell r="U4441"/>
          <cell r="V4441"/>
          <cell r="W4441"/>
          <cell r="X4441"/>
          <cell r="Y4441"/>
          <cell r="Z4441"/>
        </row>
        <row r="4442">
          <cell r="H4442"/>
          <cell r="M4442"/>
          <cell r="N4442"/>
          <cell r="O4442"/>
          <cell r="P4442"/>
          <cell r="Q4442"/>
          <cell r="R4442"/>
          <cell r="S4442"/>
          <cell r="T4442"/>
          <cell r="U4442"/>
          <cell r="V4442"/>
          <cell r="W4442"/>
          <cell r="X4442"/>
          <cell r="Y4442"/>
          <cell r="Z4442"/>
        </row>
        <row r="4443">
          <cell r="H4443"/>
          <cell r="M4443"/>
          <cell r="N4443"/>
          <cell r="O4443"/>
          <cell r="P4443"/>
          <cell r="Q4443"/>
          <cell r="R4443"/>
          <cell r="S4443"/>
          <cell r="T4443"/>
          <cell r="U4443"/>
          <cell r="V4443"/>
          <cell r="W4443"/>
          <cell r="X4443"/>
          <cell r="Y4443"/>
          <cell r="Z4443"/>
        </row>
        <row r="4444">
          <cell r="H4444"/>
          <cell r="M4444"/>
          <cell r="N4444"/>
          <cell r="O4444"/>
          <cell r="P4444"/>
          <cell r="Q4444"/>
          <cell r="R4444"/>
          <cell r="S4444"/>
          <cell r="T4444"/>
          <cell r="U4444"/>
          <cell r="V4444"/>
          <cell r="W4444"/>
          <cell r="X4444"/>
          <cell r="Y4444"/>
          <cell r="Z4444"/>
        </row>
        <row r="4445">
          <cell r="H4445"/>
          <cell r="M4445"/>
          <cell r="N4445"/>
          <cell r="O4445"/>
          <cell r="P4445"/>
          <cell r="Q4445"/>
          <cell r="R4445"/>
          <cell r="S4445"/>
          <cell r="T4445"/>
          <cell r="U4445"/>
          <cell r="V4445"/>
          <cell r="W4445"/>
          <cell r="X4445"/>
          <cell r="Y4445"/>
          <cell r="Z4445"/>
        </row>
        <row r="4446">
          <cell r="H4446"/>
          <cell r="M4446"/>
          <cell r="N4446"/>
          <cell r="O4446"/>
          <cell r="P4446"/>
          <cell r="Q4446"/>
          <cell r="R4446"/>
          <cell r="S4446"/>
          <cell r="T4446"/>
          <cell r="U4446"/>
          <cell r="V4446"/>
          <cell r="W4446"/>
          <cell r="X4446"/>
          <cell r="Y4446"/>
          <cell r="Z4446"/>
        </row>
        <row r="4447">
          <cell r="H4447"/>
          <cell r="M4447"/>
          <cell r="N4447"/>
          <cell r="O4447"/>
          <cell r="P4447"/>
          <cell r="Q4447"/>
          <cell r="R4447"/>
          <cell r="S4447"/>
          <cell r="T4447"/>
          <cell r="U4447"/>
          <cell r="V4447"/>
          <cell r="W4447"/>
          <cell r="X4447"/>
          <cell r="Y4447"/>
          <cell r="Z4447"/>
        </row>
        <row r="4448">
          <cell r="H4448"/>
          <cell r="M4448"/>
          <cell r="N4448"/>
          <cell r="O4448"/>
          <cell r="P4448"/>
          <cell r="Q4448"/>
          <cell r="R4448"/>
          <cell r="S4448"/>
          <cell r="T4448"/>
          <cell r="U4448"/>
          <cell r="V4448"/>
          <cell r="W4448"/>
          <cell r="X4448"/>
          <cell r="Y4448"/>
          <cell r="Z4448"/>
        </row>
        <row r="4449">
          <cell r="H4449"/>
          <cell r="M4449"/>
          <cell r="N4449"/>
          <cell r="O4449"/>
          <cell r="P4449"/>
          <cell r="Q4449"/>
          <cell r="R4449"/>
          <cell r="S4449"/>
          <cell r="T4449"/>
          <cell r="U4449"/>
          <cell r="V4449"/>
          <cell r="W4449"/>
          <cell r="X4449"/>
          <cell r="Y4449"/>
          <cell r="Z4449"/>
        </row>
        <row r="4450">
          <cell r="H4450"/>
          <cell r="M4450"/>
          <cell r="N4450"/>
          <cell r="O4450"/>
          <cell r="P4450"/>
          <cell r="Q4450"/>
          <cell r="R4450"/>
          <cell r="S4450"/>
          <cell r="T4450"/>
          <cell r="U4450"/>
          <cell r="V4450"/>
          <cell r="W4450"/>
          <cell r="X4450"/>
          <cell r="Y4450"/>
          <cell r="Z4450"/>
        </row>
        <row r="4451">
          <cell r="H4451"/>
          <cell r="M4451"/>
          <cell r="N4451"/>
          <cell r="O4451"/>
          <cell r="P4451"/>
          <cell r="Q4451"/>
          <cell r="R4451"/>
          <cell r="S4451"/>
          <cell r="T4451"/>
          <cell r="U4451"/>
          <cell r="V4451"/>
          <cell r="W4451"/>
          <cell r="X4451"/>
          <cell r="Y4451"/>
          <cell r="Z4451"/>
        </row>
        <row r="4452">
          <cell r="H4452"/>
          <cell r="M4452"/>
          <cell r="N4452"/>
          <cell r="O4452"/>
          <cell r="P4452"/>
          <cell r="Q4452"/>
          <cell r="R4452"/>
          <cell r="S4452"/>
          <cell r="T4452"/>
          <cell r="U4452"/>
          <cell r="V4452"/>
          <cell r="W4452"/>
          <cell r="X4452"/>
          <cell r="Y4452"/>
          <cell r="Z4452"/>
        </row>
        <row r="4453">
          <cell r="H4453"/>
          <cell r="M4453"/>
          <cell r="N4453"/>
          <cell r="O4453"/>
          <cell r="P4453"/>
          <cell r="Q4453"/>
          <cell r="R4453"/>
          <cell r="S4453"/>
          <cell r="T4453"/>
          <cell r="U4453"/>
          <cell r="V4453"/>
          <cell r="W4453"/>
          <cell r="X4453"/>
          <cell r="Y4453"/>
          <cell r="Z4453"/>
        </row>
        <row r="4454">
          <cell r="H4454"/>
          <cell r="M4454"/>
          <cell r="N4454"/>
          <cell r="O4454"/>
          <cell r="P4454"/>
          <cell r="Q4454"/>
          <cell r="R4454"/>
          <cell r="S4454"/>
          <cell r="T4454"/>
          <cell r="U4454"/>
          <cell r="V4454"/>
          <cell r="W4454"/>
          <cell r="X4454"/>
          <cell r="Y4454"/>
          <cell r="Z4454"/>
        </row>
        <row r="4455">
          <cell r="H4455"/>
          <cell r="M4455"/>
          <cell r="N4455"/>
          <cell r="O4455"/>
          <cell r="P4455"/>
          <cell r="Q4455"/>
          <cell r="R4455"/>
          <cell r="S4455"/>
          <cell r="T4455"/>
          <cell r="U4455"/>
          <cell r="V4455"/>
          <cell r="W4455"/>
          <cell r="X4455"/>
          <cell r="Y4455"/>
          <cell r="Z4455"/>
        </row>
        <row r="4456">
          <cell r="H4456"/>
          <cell r="M4456"/>
          <cell r="N4456"/>
          <cell r="O4456"/>
          <cell r="P4456"/>
          <cell r="Q4456"/>
          <cell r="R4456"/>
          <cell r="S4456"/>
          <cell r="T4456"/>
          <cell r="U4456"/>
          <cell r="V4456"/>
          <cell r="W4456"/>
          <cell r="X4456"/>
          <cell r="Y4456"/>
          <cell r="Z4456"/>
        </row>
        <row r="4457">
          <cell r="H4457"/>
          <cell r="M4457"/>
          <cell r="N4457"/>
          <cell r="O4457"/>
          <cell r="P4457"/>
          <cell r="Q4457"/>
          <cell r="R4457"/>
          <cell r="S4457"/>
          <cell r="T4457"/>
          <cell r="U4457"/>
          <cell r="V4457"/>
          <cell r="W4457"/>
          <cell r="X4457"/>
          <cell r="Y4457"/>
          <cell r="Z4457"/>
        </row>
        <row r="4458">
          <cell r="H4458"/>
          <cell r="M4458"/>
          <cell r="N4458"/>
          <cell r="O4458"/>
          <cell r="P4458"/>
          <cell r="Q4458"/>
          <cell r="R4458"/>
          <cell r="S4458"/>
          <cell r="T4458"/>
          <cell r="U4458"/>
          <cell r="V4458"/>
          <cell r="W4458"/>
          <cell r="X4458"/>
          <cell r="Y4458"/>
          <cell r="Z4458"/>
        </row>
        <row r="4459">
          <cell r="H4459"/>
          <cell r="M4459"/>
          <cell r="N4459"/>
          <cell r="O4459"/>
          <cell r="P4459"/>
          <cell r="Q4459"/>
          <cell r="R4459"/>
          <cell r="S4459"/>
          <cell r="T4459"/>
          <cell r="U4459"/>
          <cell r="V4459"/>
          <cell r="W4459"/>
          <cell r="X4459"/>
          <cell r="Y4459"/>
          <cell r="Z4459"/>
        </row>
        <row r="4460">
          <cell r="H4460"/>
          <cell r="M4460"/>
          <cell r="N4460"/>
          <cell r="O4460"/>
          <cell r="P4460"/>
          <cell r="Q4460"/>
          <cell r="R4460"/>
          <cell r="S4460"/>
          <cell r="T4460"/>
          <cell r="U4460"/>
          <cell r="V4460"/>
          <cell r="W4460"/>
          <cell r="X4460"/>
          <cell r="Y4460"/>
          <cell r="Z4460"/>
        </row>
        <row r="4461">
          <cell r="H4461"/>
          <cell r="M4461"/>
          <cell r="N4461"/>
          <cell r="O4461"/>
          <cell r="P4461"/>
          <cell r="Q4461"/>
          <cell r="R4461"/>
          <cell r="S4461"/>
          <cell r="T4461"/>
          <cell r="U4461"/>
          <cell r="V4461"/>
          <cell r="W4461"/>
          <cell r="X4461"/>
          <cell r="Y4461"/>
          <cell r="Z4461"/>
        </row>
        <row r="4462">
          <cell r="H4462"/>
          <cell r="M4462"/>
          <cell r="N4462"/>
          <cell r="O4462"/>
          <cell r="P4462"/>
          <cell r="Q4462"/>
          <cell r="R4462"/>
          <cell r="S4462"/>
          <cell r="T4462"/>
          <cell r="U4462"/>
          <cell r="V4462"/>
          <cell r="W4462"/>
          <cell r="X4462"/>
          <cell r="Y4462"/>
          <cell r="Z4462"/>
        </row>
        <row r="4463">
          <cell r="H4463"/>
          <cell r="M4463"/>
          <cell r="N4463"/>
          <cell r="O4463"/>
          <cell r="P4463"/>
          <cell r="Q4463"/>
          <cell r="R4463"/>
          <cell r="S4463"/>
          <cell r="T4463"/>
          <cell r="U4463"/>
          <cell r="V4463"/>
          <cell r="W4463"/>
          <cell r="X4463"/>
          <cell r="Y4463"/>
          <cell r="Z4463"/>
        </row>
        <row r="4464">
          <cell r="H4464"/>
          <cell r="M4464"/>
          <cell r="N4464"/>
          <cell r="O4464"/>
          <cell r="P4464"/>
          <cell r="Q4464"/>
          <cell r="R4464"/>
          <cell r="S4464"/>
          <cell r="T4464"/>
          <cell r="U4464"/>
          <cell r="V4464"/>
          <cell r="W4464"/>
          <cell r="X4464"/>
          <cell r="Y4464"/>
          <cell r="Z4464"/>
        </row>
        <row r="4465">
          <cell r="H4465"/>
          <cell r="M4465"/>
          <cell r="N4465"/>
          <cell r="O4465"/>
          <cell r="P4465"/>
          <cell r="Q4465"/>
          <cell r="R4465"/>
          <cell r="S4465"/>
          <cell r="T4465"/>
          <cell r="U4465"/>
          <cell r="V4465"/>
          <cell r="W4465"/>
          <cell r="X4465"/>
          <cell r="Y4465"/>
          <cell r="Z4465"/>
        </row>
        <row r="4466">
          <cell r="H4466"/>
          <cell r="M4466"/>
          <cell r="N4466"/>
          <cell r="O4466"/>
          <cell r="P4466"/>
          <cell r="Q4466"/>
          <cell r="R4466"/>
          <cell r="S4466"/>
          <cell r="T4466"/>
          <cell r="U4466"/>
          <cell r="V4466"/>
          <cell r="W4466"/>
          <cell r="X4466"/>
          <cell r="Y4466"/>
          <cell r="Z4466"/>
        </row>
        <row r="4467">
          <cell r="H4467"/>
          <cell r="M4467"/>
          <cell r="N4467"/>
          <cell r="O4467"/>
          <cell r="P4467"/>
          <cell r="Q4467"/>
          <cell r="R4467"/>
          <cell r="S4467"/>
          <cell r="T4467"/>
          <cell r="U4467"/>
          <cell r="V4467"/>
          <cell r="W4467"/>
          <cell r="X4467"/>
          <cell r="Y4467"/>
          <cell r="Z4467"/>
        </row>
        <row r="4468">
          <cell r="H4468"/>
          <cell r="M4468"/>
          <cell r="N4468"/>
          <cell r="O4468"/>
          <cell r="P4468"/>
          <cell r="Q4468"/>
          <cell r="R4468"/>
          <cell r="S4468"/>
          <cell r="T4468"/>
          <cell r="U4468"/>
          <cell r="V4468"/>
          <cell r="W4468"/>
          <cell r="X4468"/>
          <cell r="Y4468"/>
          <cell r="Z4468"/>
        </row>
        <row r="4469">
          <cell r="H4469"/>
          <cell r="M4469"/>
          <cell r="N4469"/>
          <cell r="O4469"/>
          <cell r="P4469"/>
          <cell r="Q4469"/>
          <cell r="R4469"/>
          <cell r="S4469"/>
          <cell r="T4469"/>
          <cell r="U4469"/>
          <cell r="V4469"/>
          <cell r="W4469"/>
          <cell r="X4469"/>
          <cell r="Y4469"/>
          <cell r="Z4469"/>
        </row>
        <row r="4470">
          <cell r="H4470"/>
          <cell r="M4470"/>
          <cell r="N4470"/>
          <cell r="O4470"/>
          <cell r="P4470"/>
          <cell r="Q4470"/>
          <cell r="R4470"/>
          <cell r="S4470"/>
          <cell r="T4470"/>
          <cell r="U4470"/>
          <cell r="V4470"/>
          <cell r="W4470"/>
          <cell r="X4470"/>
          <cell r="Y4470"/>
          <cell r="Z4470"/>
        </row>
        <row r="4471">
          <cell r="H4471"/>
          <cell r="M4471"/>
          <cell r="N4471"/>
          <cell r="O4471"/>
          <cell r="P4471"/>
          <cell r="Q4471"/>
          <cell r="R4471"/>
          <cell r="S4471"/>
          <cell r="T4471"/>
          <cell r="U4471"/>
          <cell r="V4471"/>
          <cell r="W4471"/>
          <cell r="X4471"/>
          <cell r="Y4471"/>
          <cell r="Z4471"/>
        </row>
        <row r="4472">
          <cell r="H4472"/>
          <cell r="M4472"/>
          <cell r="N4472"/>
          <cell r="O4472"/>
          <cell r="P4472"/>
          <cell r="Q4472"/>
          <cell r="R4472"/>
          <cell r="S4472"/>
          <cell r="T4472"/>
          <cell r="U4472"/>
          <cell r="V4472"/>
          <cell r="W4472"/>
          <cell r="X4472"/>
          <cell r="Y4472"/>
          <cell r="Z4472"/>
        </row>
        <row r="4473">
          <cell r="H4473"/>
          <cell r="M4473"/>
          <cell r="N4473"/>
          <cell r="O4473"/>
          <cell r="P4473"/>
          <cell r="Q4473"/>
          <cell r="R4473"/>
          <cell r="S4473"/>
          <cell r="T4473"/>
          <cell r="U4473"/>
          <cell r="V4473"/>
          <cell r="W4473"/>
          <cell r="X4473"/>
          <cell r="Y4473"/>
          <cell r="Z4473"/>
        </row>
        <row r="4474">
          <cell r="H4474"/>
          <cell r="M4474"/>
          <cell r="N4474"/>
          <cell r="O4474"/>
          <cell r="P4474"/>
          <cell r="Q4474"/>
          <cell r="R4474"/>
          <cell r="S4474"/>
          <cell r="T4474"/>
          <cell r="U4474"/>
          <cell r="V4474"/>
          <cell r="W4474"/>
          <cell r="X4474"/>
          <cell r="Y4474"/>
          <cell r="Z4474"/>
        </row>
        <row r="4475">
          <cell r="H4475"/>
          <cell r="M4475"/>
          <cell r="N4475"/>
          <cell r="O4475"/>
          <cell r="P4475"/>
          <cell r="Q4475"/>
          <cell r="R4475"/>
          <cell r="S4475"/>
          <cell r="T4475"/>
          <cell r="U4475"/>
          <cell r="V4475"/>
          <cell r="W4475"/>
          <cell r="X4475"/>
          <cell r="Y4475"/>
          <cell r="Z4475"/>
        </row>
        <row r="4476">
          <cell r="H4476"/>
          <cell r="M4476"/>
          <cell r="N4476"/>
          <cell r="O4476"/>
          <cell r="P4476"/>
          <cell r="Q4476"/>
          <cell r="R4476"/>
          <cell r="S4476"/>
          <cell r="T4476"/>
          <cell r="U4476"/>
          <cell r="V4476"/>
          <cell r="W4476"/>
          <cell r="X4476"/>
          <cell r="Y4476"/>
          <cell r="Z4476"/>
        </row>
        <row r="4477">
          <cell r="H4477"/>
          <cell r="M4477"/>
          <cell r="N4477"/>
          <cell r="O4477"/>
          <cell r="P4477"/>
          <cell r="Q4477"/>
          <cell r="R4477"/>
          <cell r="S4477"/>
          <cell r="T4477"/>
          <cell r="U4477"/>
          <cell r="V4477"/>
          <cell r="W4477"/>
          <cell r="X4477"/>
          <cell r="Y4477"/>
          <cell r="Z4477"/>
        </row>
        <row r="4478">
          <cell r="H4478"/>
          <cell r="M4478"/>
          <cell r="N4478"/>
          <cell r="O4478"/>
          <cell r="P4478"/>
          <cell r="Q4478"/>
          <cell r="R4478"/>
          <cell r="S4478"/>
          <cell r="T4478"/>
          <cell r="U4478"/>
          <cell r="V4478"/>
          <cell r="W4478"/>
          <cell r="X4478"/>
          <cell r="Y4478"/>
          <cell r="Z4478"/>
        </row>
        <row r="4479">
          <cell r="H4479"/>
          <cell r="M4479"/>
          <cell r="N4479"/>
          <cell r="O4479"/>
          <cell r="P4479"/>
          <cell r="Q4479"/>
          <cell r="R4479"/>
          <cell r="S4479"/>
          <cell r="T4479"/>
          <cell r="U4479"/>
          <cell r="V4479"/>
          <cell r="W4479"/>
          <cell r="X4479"/>
          <cell r="Y4479"/>
          <cell r="Z4479"/>
        </row>
        <row r="4480">
          <cell r="H4480"/>
          <cell r="M4480"/>
          <cell r="N4480"/>
          <cell r="O4480"/>
          <cell r="P4480"/>
          <cell r="Q4480"/>
          <cell r="R4480"/>
          <cell r="S4480"/>
          <cell r="T4480"/>
          <cell r="U4480"/>
          <cell r="V4480"/>
          <cell r="W4480"/>
          <cell r="X4480"/>
          <cell r="Y4480"/>
          <cell r="Z4480"/>
        </row>
        <row r="4481">
          <cell r="H4481"/>
          <cell r="M4481"/>
          <cell r="N4481"/>
          <cell r="O4481"/>
          <cell r="P4481"/>
          <cell r="Q4481"/>
          <cell r="R4481"/>
          <cell r="S4481"/>
          <cell r="T4481"/>
          <cell r="U4481"/>
          <cell r="V4481"/>
          <cell r="W4481"/>
          <cell r="X4481"/>
          <cell r="Y4481"/>
          <cell r="Z4481"/>
        </row>
        <row r="4482">
          <cell r="H4482"/>
          <cell r="M4482"/>
          <cell r="N4482"/>
          <cell r="O4482"/>
          <cell r="P4482"/>
          <cell r="Q4482"/>
          <cell r="R4482"/>
          <cell r="S4482"/>
          <cell r="T4482"/>
          <cell r="U4482"/>
          <cell r="V4482"/>
          <cell r="W4482"/>
          <cell r="X4482"/>
          <cell r="Y4482"/>
          <cell r="Z4482"/>
        </row>
        <row r="4483">
          <cell r="H4483"/>
          <cell r="M4483"/>
          <cell r="N4483"/>
          <cell r="O4483"/>
          <cell r="P4483"/>
          <cell r="Q4483"/>
          <cell r="R4483"/>
          <cell r="S4483"/>
          <cell r="T4483"/>
          <cell r="U4483"/>
          <cell r="V4483"/>
          <cell r="W4483"/>
          <cell r="X4483"/>
          <cell r="Y4483"/>
          <cell r="Z4483"/>
        </row>
        <row r="4484">
          <cell r="H4484"/>
          <cell r="M4484"/>
          <cell r="N4484"/>
          <cell r="O4484"/>
          <cell r="P4484"/>
          <cell r="Q4484"/>
          <cell r="R4484"/>
          <cell r="S4484"/>
          <cell r="T4484"/>
          <cell r="U4484"/>
          <cell r="V4484"/>
          <cell r="W4484"/>
          <cell r="X4484"/>
          <cell r="Y4484"/>
          <cell r="Z4484"/>
        </row>
        <row r="4485">
          <cell r="H4485"/>
          <cell r="M4485"/>
          <cell r="N4485"/>
          <cell r="O4485"/>
          <cell r="P4485"/>
          <cell r="Q4485"/>
          <cell r="R4485"/>
          <cell r="S4485"/>
          <cell r="T4485"/>
          <cell r="U4485"/>
          <cell r="V4485"/>
          <cell r="W4485"/>
          <cell r="X4485"/>
          <cell r="Y4485"/>
          <cell r="Z4485"/>
        </row>
        <row r="4486">
          <cell r="H4486"/>
          <cell r="M4486"/>
          <cell r="N4486"/>
          <cell r="O4486"/>
          <cell r="P4486"/>
          <cell r="Q4486"/>
          <cell r="R4486"/>
          <cell r="S4486"/>
          <cell r="T4486"/>
          <cell r="U4486"/>
          <cell r="V4486"/>
          <cell r="W4486"/>
          <cell r="X4486"/>
          <cell r="Y4486"/>
          <cell r="Z4486"/>
        </row>
        <row r="4487">
          <cell r="H4487"/>
          <cell r="M4487"/>
          <cell r="N4487"/>
          <cell r="O4487"/>
          <cell r="P4487"/>
          <cell r="Q4487"/>
          <cell r="R4487"/>
          <cell r="S4487"/>
          <cell r="T4487"/>
          <cell r="U4487"/>
          <cell r="V4487"/>
          <cell r="W4487"/>
          <cell r="X4487"/>
          <cell r="Y4487"/>
          <cell r="Z4487"/>
        </row>
        <row r="4488">
          <cell r="H4488"/>
          <cell r="M4488"/>
          <cell r="N4488"/>
          <cell r="O4488"/>
          <cell r="P4488"/>
          <cell r="Q4488"/>
          <cell r="R4488"/>
          <cell r="S4488"/>
          <cell r="T4488"/>
          <cell r="U4488"/>
          <cell r="V4488"/>
          <cell r="W4488"/>
          <cell r="X4488"/>
          <cell r="Y4488"/>
          <cell r="Z4488"/>
        </row>
        <row r="4489">
          <cell r="H4489"/>
          <cell r="M4489"/>
          <cell r="N4489"/>
          <cell r="O4489"/>
          <cell r="P4489"/>
          <cell r="Q4489"/>
          <cell r="R4489"/>
          <cell r="S4489"/>
          <cell r="T4489"/>
          <cell r="U4489"/>
          <cell r="V4489"/>
          <cell r="W4489"/>
          <cell r="X4489"/>
          <cell r="Y4489"/>
          <cell r="Z4489"/>
        </row>
        <row r="4490">
          <cell r="H4490"/>
          <cell r="M4490"/>
          <cell r="N4490"/>
          <cell r="O4490"/>
          <cell r="P4490"/>
          <cell r="Q4490"/>
          <cell r="R4490"/>
          <cell r="S4490"/>
          <cell r="T4490"/>
          <cell r="U4490"/>
          <cell r="V4490"/>
          <cell r="W4490"/>
          <cell r="X4490"/>
          <cell r="Y4490"/>
          <cell r="Z4490"/>
        </row>
        <row r="4491">
          <cell r="H4491"/>
          <cell r="M4491"/>
          <cell r="N4491"/>
          <cell r="O4491"/>
          <cell r="P4491"/>
          <cell r="Q4491"/>
          <cell r="R4491"/>
          <cell r="S4491"/>
          <cell r="T4491"/>
          <cell r="U4491"/>
          <cell r="V4491"/>
          <cell r="W4491"/>
          <cell r="X4491"/>
          <cell r="Y4491"/>
          <cell r="Z4491"/>
        </row>
        <row r="4492">
          <cell r="H4492"/>
          <cell r="M4492"/>
          <cell r="N4492"/>
          <cell r="O4492"/>
          <cell r="P4492"/>
          <cell r="Q4492"/>
          <cell r="R4492"/>
          <cell r="S4492"/>
          <cell r="T4492"/>
          <cell r="U4492"/>
          <cell r="V4492"/>
          <cell r="W4492"/>
          <cell r="X4492"/>
          <cell r="Y4492"/>
          <cell r="Z4492"/>
        </row>
        <row r="4493">
          <cell r="H4493"/>
          <cell r="M4493"/>
          <cell r="N4493"/>
          <cell r="O4493"/>
          <cell r="P4493"/>
          <cell r="Q4493"/>
          <cell r="R4493"/>
          <cell r="S4493"/>
          <cell r="T4493"/>
          <cell r="U4493"/>
          <cell r="V4493"/>
          <cell r="W4493"/>
          <cell r="X4493"/>
          <cell r="Y4493"/>
          <cell r="Z4493"/>
        </row>
        <row r="4494">
          <cell r="H4494"/>
          <cell r="M4494"/>
          <cell r="N4494"/>
          <cell r="O4494"/>
          <cell r="P4494"/>
          <cell r="Q4494"/>
          <cell r="R4494"/>
          <cell r="S4494"/>
          <cell r="T4494"/>
          <cell r="U4494"/>
          <cell r="V4494"/>
          <cell r="W4494"/>
          <cell r="X4494"/>
          <cell r="Y4494"/>
          <cell r="Z4494"/>
        </row>
        <row r="4495">
          <cell r="H4495"/>
          <cell r="M4495"/>
          <cell r="N4495"/>
          <cell r="O4495"/>
          <cell r="P4495"/>
          <cell r="Q4495"/>
          <cell r="R4495"/>
          <cell r="S4495"/>
          <cell r="T4495"/>
          <cell r="U4495"/>
          <cell r="V4495"/>
          <cell r="W4495"/>
          <cell r="X4495"/>
          <cell r="Y4495"/>
          <cell r="Z4495"/>
        </row>
        <row r="4496">
          <cell r="H4496"/>
          <cell r="M4496"/>
          <cell r="N4496"/>
          <cell r="O4496"/>
          <cell r="P4496"/>
          <cell r="Q4496"/>
          <cell r="R4496"/>
          <cell r="S4496"/>
          <cell r="T4496"/>
          <cell r="U4496"/>
          <cell r="V4496"/>
          <cell r="W4496"/>
          <cell r="X4496"/>
          <cell r="Y4496"/>
          <cell r="Z4496"/>
        </row>
        <row r="4497">
          <cell r="H4497"/>
          <cell r="M4497"/>
          <cell r="N4497"/>
          <cell r="O4497"/>
          <cell r="P4497"/>
          <cell r="Q4497"/>
          <cell r="R4497"/>
          <cell r="S4497"/>
          <cell r="T4497"/>
          <cell r="U4497"/>
          <cell r="V4497"/>
          <cell r="W4497"/>
          <cell r="X4497"/>
          <cell r="Y4497"/>
          <cell r="Z4497"/>
        </row>
        <row r="4498">
          <cell r="H4498"/>
          <cell r="M4498"/>
          <cell r="N4498"/>
          <cell r="O4498"/>
          <cell r="P4498"/>
          <cell r="Q4498"/>
          <cell r="R4498"/>
          <cell r="S4498"/>
          <cell r="T4498"/>
          <cell r="U4498"/>
          <cell r="V4498"/>
          <cell r="W4498"/>
          <cell r="X4498"/>
          <cell r="Y4498"/>
          <cell r="Z4498"/>
        </row>
        <row r="4499">
          <cell r="H4499"/>
          <cell r="M4499"/>
          <cell r="N4499"/>
          <cell r="O4499"/>
          <cell r="P4499"/>
          <cell r="Q4499"/>
          <cell r="R4499"/>
          <cell r="S4499"/>
          <cell r="T4499"/>
          <cell r="U4499"/>
          <cell r="V4499"/>
          <cell r="W4499"/>
          <cell r="X4499"/>
          <cell r="Y4499"/>
          <cell r="Z4499"/>
        </row>
        <row r="4500">
          <cell r="H4500"/>
          <cell r="M4500"/>
          <cell r="N4500"/>
          <cell r="O4500"/>
          <cell r="P4500"/>
          <cell r="Q4500"/>
          <cell r="R4500"/>
          <cell r="S4500"/>
          <cell r="T4500"/>
          <cell r="U4500"/>
          <cell r="V4500"/>
          <cell r="W4500"/>
          <cell r="X4500"/>
          <cell r="Y4500"/>
          <cell r="Z4500"/>
        </row>
        <row r="4501">
          <cell r="H4501"/>
          <cell r="M4501"/>
          <cell r="N4501"/>
          <cell r="O4501"/>
          <cell r="P4501"/>
          <cell r="Q4501"/>
          <cell r="R4501"/>
          <cell r="S4501"/>
          <cell r="T4501"/>
          <cell r="U4501"/>
          <cell r="V4501"/>
          <cell r="W4501"/>
          <cell r="X4501"/>
          <cell r="Y4501"/>
          <cell r="Z4501"/>
        </row>
        <row r="4502">
          <cell r="H4502"/>
          <cell r="M4502"/>
          <cell r="N4502"/>
          <cell r="O4502"/>
          <cell r="P4502"/>
          <cell r="Q4502"/>
          <cell r="R4502"/>
          <cell r="S4502"/>
          <cell r="T4502"/>
          <cell r="U4502"/>
          <cell r="V4502"/>
          <cell r="W4502"/>
          <cell r="X4502"/>
          <cell r="Y4502"/>
          <cell r="Z4502"/>
        </row>
        <row r="4503">
          <cell r="H4503"/>
          <cell r="M4503"/>
          <cell r="N4503"/>
          <cell r="O4503"/>
          <cell r="P4503"/>
          <cell r="Q4503"/>
          <cell r="R4503"/>
          <cell r="S4503"/>
          <cell r="T4503"/>
          <cell r="U4503"/>
          <cell r="V4503"/>
          <cell r="W4503"/>
          <cell r="X4503"/>
          <cell r="Y4503"/>
          <cell r="Z4503"/>
        </row>
        <row r="4504">
          <cell r="H4504"/>
          <cell r="M4504"/>
          <cell r="N4504"/>
          <cell r="O4504"/>
          <cell r="P4504"/>
          <cell r="Q4504"/>
          <cell r="R4504"/>
          <cell r="S4504"/>
          <cell r="T4504"/>
          <cell r="U4504"/>
          <cell r="V4504"/>
          <cell r="W4504"/>
          <cell r="X4504"/>
          <cell r="Y4504"/>
          <cell r="Z4504"/>
        </row>
        <row r="4505">
          <cell r="H4505"/>
          <cell r="M4505"/>
          <cell r="N4505"/>
          <cell r="O4505"/>
          <cell r="P4505"/>
          <cell r="Q4505"/>
          <cell r="R4505"/>
          <cell r="S4505"/>
          <cell r="T4505"/>
          <cell r="U4505"/>
          <cell r="V4505"/>
          <cell r="W4505"/>
          <cell r="X4505"/>
          <cell r="Y4505"/>
          <cell r="Z4505"/>
        </row>
        <row r="4506">
          <cell r="H4506"/>
          <cell r="M4506"/>
          <cell r="N4506"/>
          <cell r="O4506"/>
          <cell r="P4506"/>
          <cell r="Q4506"/>
          <cell r="R4506"/>
          <cell r="S4506"/>
          <cell r="T4506"/>
          <cell r="U4506"/>
          <cell r="V4506"/>
          <cell r="W4506"/>
          <cell r="X4506"/>
          <cell r="Y4506"/>
          <cell r="Z4506"/>
        </row>
        <row r="4507">
          <cell r="H4507"/>
          <cell r="M4507"/>
          <cell r="N4507"/>
          <cell r="O4507"/>
          <cell r="P4507"/>
          <cell r="Q4507"/>
          <cell r="R4507"/>
          <cell r="S4507"/>
          <cell r="T4507"/>
          <cell r="U4507"/>
          <cell r="V4507"/>
          <cell r="W4507"/>
          <cell r="X4507"/>
          <cell r="Y4507"/>
          <cell r="Z4507"/>
        </row>
        <row r="4508">
          <cell r="H4508"/>
          <cell r="M4508"/>
          <cell r="N4508"/>
          <cell r="O4508"/>
          <cell r="P4508"/>
          <cell r="Q4508"/>
          <cell r="R4508"/>
          <cell r="S4508"/>
          <cell r="T4508"/>
          <cell r="U4508"/>
          <cell r="V4508"/>
          <cell r="W4508"/>
          <cell r="X4508"/>
          <cell r="Y4508"/>
          <cell r="Z4508"/>
        </row>
        <row r="4509">
          <cell r="H4509"/>
          <cell r="M4509"/>
          <cell r="N4509"/>
          <cell r="O4509"/>
          <cell r="P4509"/>
          <cell r="Q4509"/>
          <cell r="R4509"/>
          <cell r="S4509"/>
          <cell r="T4509"/>
          <cell r="U4509"/>
          <cell r="V4509"/>
          <cell r="W4509"/>
          <cell r="X4509"/>
          <cell r="Y4509"/>
          <cell r="Z4509"/>
        </row>
        <row r="4510">
          <cell r="H4510"/>
          <cell r="M4510"/>
          <cell r="N4510"/>
          <cell r="O4510"/>
          <cell r="P4510"/>
          <cell r="Q4510"/>
          <cell r="R4510"/>
          <cell r="S4510"/>
          <cell r="T4510"/>
          <cell r="U4510"/>
          <cell r="V4510"/>
          <cell r="W4510"/>
          <cell r="X4510"/>
          <cell r="Y4510"/>
          <cell r="Z4510"/>
        </row>
        <row r="4511">
          <cell r="H4511"/>
          <cell r="M4511"/>
          <cell r="N4511"/>
          <cell r="O4511"/>
          <cell r="P4511"/>
          <cell r="Q4511"/>
          <cell r="R4511"/>
          <cell r="S4511"/>
          <cell r="T4511"/>
          <cell r="U4511"/>
          <cell r="V4511"/>
          <cell r="W4511"/>
          <cell r="X4511"/>
          <cell r="Y4511"/>
          <cell r="Z4511"/>
        </row>
        <row r="4512">
          <cell r="H4512"/>
          <cell r="M4512"/>
          <cell r="N4512"/>
          <cell r="O4512"/>
          <cell r="P4512"/>
          <cell r="Q4512"/>
          <cell r="R4512"/>
          <cell r="S4512"/>
          <cell r="T4512"/>
          <cell r="U4512"/>
          <cell r="V4512"/>
          <cell r="W4512"/>
          <cell r="X4512"/>
          <cell r="Y4512"/>
          <cell r="Z4512"/>
        </row>
        <row r="4513">
          <cell r="H4513"/>
          <cell r="M4513"/>
          <cell r="N4513"/>
          <cell r="O4513"/>
          <cell r="P4513"/>
          <cell r="Q4513"/>
          <cell r="R4513"/>
          <cell r="S4513"/>
          <cell r="T4513"/>
          <cell r="U4513"/>
          <cell r="V4513"/>
          <cell r="W4513"/>
          <cell r="X4513"/>
          <cell r="Y4513"/>
          <cell r="Z4513"/>
        </row>
        <row r="4514">
          <cell r="H4514"/>
          <cell r="M4514"/>
          <cell r="N4514"/>
          <cell r="O4514"/>
          <cell r="P4514"/>
          <cell r="Q4514"/>
          <cell r="R4514"/>
          <cell r="S4514"/>
          <cell r="T4514"/>
          <cell r="U4514"/>
          <cell r="V4514"/>
          <cell r="W4514"/>
          <cell r="X4514"/>
          <cell r="Y4514"/>
          <cell r="Z4514"/>
        </row>
        <row r="4515">
          <cell r="H4515"/>
          <cell r="M4515"/>
          <cell r="N4515"/>
          <cell r="O4515"/>
          <cell r="P4515"/>
          <cell r="Q4515"/>
          <cell r="R4515"/>
          <cell r="S4515"/>
          <cell r="T4515"/>
          <cell r="U4515"/>
          <cell r="V4515"/>
          <cell r="W4515"/>
          <cell r="X4515"/>
          <cell r="Y4515"/>
          <cell r="Z4515"/>
        </row>
        <row r="4516">
          <cell r="H4516"/>
          <cell r="M4516"/>
          <cell r="N4516"/>
          <cell r="O4516"/>
          <cell r="P4516"/>
          <cell r="Q4516"/>
          <cell r="R4516"/>
          <cell r="S4516"/>
          <cell r="T4516"/>
          <cell r="U4516"/>
          <cell r="V4516"/>
          <cell r="W4516"/>
          <cell r="X4516"/>
          <cell r="Y4516"/>
          <cell r="Z4516"/>
        </row>
        <row r="4517">
          <cell r="H4517"/>
          <cell r="M4517"/>
          <cell r="N4517"/>
          <cell r="O4517"/>
          <cell r="P4517"/>
          <cell r="Q4517"/>
          <cell r="R4517"/>
          <cell r="S4517"/>
          <cell r="T4517"/>
          <cell r="U4517"/>
          <cell r="V4517"/>
          <cell r="W4517"/>
          <cell r="X4517"/>
          <cell r="Y4517"/>
          <cell r="Z4517"/>
        </row>
        <row r="4518">
          <cell r="H4518"/>
          <cell r="M4518"/>
          <cell r="N4518"/>
          <cell r="O4518"/>
          <cell r="P4518"/>
          <cell r="Q4518"/>
          <cell r="R4518"/>
          <cell r="S4518"/>
          <cell r="T4518"/>
          <cell r="U4518"/>
          <cell r="V4518"/>
          <cell r="W4518"/>
          <cell r="X4518"/>
          <cell r="Y4518"/>
          <cell r="Z4518"/>
        </row>
        <row r="4519">
          <cell r="H4519"/>
          <cell r="M4519"/>
          <cell r="N4519"/>
          <cell r="O4519"/>
          <cell r="P4519"/>
          <cell r="Q4519"/>
          <cell r="R4519"/>
          <cell r="S4519"/>
          <cell r="T4519"/>
          <cell r="U4519"/>
          <cell r="V4519"/>
          <cell r="W4519"/>
          <cell r="X4519"/>
          <cell r="Y4519"/>
          <cell r="Z4519"/>
        </row>
        <row r="4520">
          <cell r="H4520"/>
          <cell r="M4520"/>
          <cell r="N4520"/>
          <cell r="O4520"/>
          <cell r="P4520"/>
          <cell r="Q4520"/>
          <cell r="R4520"/>
          <cell r="S4520"/>
          <cell r="T4520"/>
          <cell r="U4520"/>
          <cell r="V4520"/>
          <cell r="W4520"/>
          <cell r="X4520"/>
          <cell r="Y4520"/>
          <cell r="Z4520"/>
        </row>
        <row r="4521">
          <cell r="H4521"/>
          <cell r="M4521"/>
          <cell r="N4521"/>
          <cell r="O4521"/>
          <cell r="P4521"/>
          <cell r="Q4521"/>
          <cell r="R4521"/>
          <cell r="S4521"/>
          <cell r="T4521"/>
          <cell r="U4521"/>
          <cell r="V4521"/>
          <cell r="W4521"/>
          <cell r="X4521"/>
          <cell r="Y4521"/>
          <cell r="Z4521"/>
        </row>
        <row r="4522">
          <cell r="H4522"/>
          <cell r="M4522"/>
          <cell r="N4522"/>
          <cell r="O4522"/>
          <cell r="P4522"/>
          <cell r="Q4522"/>
          <cell r="R4522"/>
          <cell r="S4522"/>
          <cell r="T4522"/>
          <cell r="U4522"/>
          <cell r="V4522"/>
          <cell r="W4522"/>
          <cell r="X4522"/>
          <cell r="Y4522"/>
          <cell r="Z4522"/>
        </row>
        <row r="4523">
          <cell r="H4523"/>
          <cell r="M4523"/>
          <cell r="N4523"/>
          <cell r="O4523"/>
          <cell r="P4523"/>
          <cell r="Q4523"/>
          <cell r="R4523"/>
          <cell r="S4523"/>
          <cell r="T4523"/>
          <cell r="U4523"/>
          <cell r="V4523"/>
          <cell r="W4523"/>
          <cell r="X4523"/>
          <cell r="Y4523"/>
          <cell r="Z4523"/>
        </row>
        <row r="4524">
          <cell r="H4524"/>
          <cell r="M4524"/>
          <cell r="N4524"/>
          <cell r="O4524"/>
          <cell r="P4524"/>
          <cell r="Q4524"/>
          <cell r="R4524"/>
          <cell r="S4524"/>
          <cell r="T4524"/>
          <cell r="U4524"/>
          <cell r="V4524"/>
          <cell r="W4524"/>
          <cell r="X4524"/>
          <cell r="Y4524"/>
          <cell r="Z4524"/>
        </row>
        <row r="4525">
          <cell r="H4525"/>
          <cell r="M4525"/>
          <cell r="N4525"/>
          <cell r="O4525"/>
          <cell r="P4525"/>
          <cell r="Q4525"/>
          <cell r="R4525"/>
          <cell r="S4525"/>
          <cell r="T4525"/>
          <cell r="U4525"/>
          <cell r="V4525"/>
          <cell r="W4525"/>
          <cell r="X4525"/>
          <cell r="Y4525"/>
          <cell r="Z4525"/>
        </row>
        <row r="4526">
          <cell r="H4526"/>
          <cell r="M4526"/>
          <cell r="N4526"/>
          <cell r="O4526"/>
          <cell r="P4526"/>
          <cell r="Q4526"/>
          <cell r="R4526"/>
          <cell r="S4526"/>
          <cell r="T4526"/>
          <cell r="U4526"/>
          <cell r="V4526"/>
          <cell r="W4526"/>
          <cell r="X4526"/>
          <cell r="Y4526"/>
          <cell r="Z4526"/>
        </row>
        <row r="4527">
          <cell r="H4527"/>
          <cell r="M4527"/>
          <cell r="N4527"/>
          <cell r="O4527"/>
          <cell r="P4527"/>
          <cell r="Q4527"/>
          <cell r="R4527"/>
          <cell r="S4527"/>
          <cell r="T4527"/>
          <cell r="U4527"/>
          <cell r="V4527"/>
          <cell r="W4527"/>
          <cell r="X4527"/>
          <cell r="Y4527"/>
          <cell r="Z4527"/>
        </row>
        <row r="4528">
          <cell r="H4528"/>
          <cell r="M4528"/>
          <cell r="N4528"/>
          <cell r="O4528"/>
          <cell r="P4528"/>
          <cell r="Q4528"/>
          <cell r="R4528"/>
          <cell r="S4528"/>
          <cell r="T4528"/>
          <cell r="U4528"/>
          <cell r="V4528"/>
          <cell r="W4528"/>
          <cell r="X4528"/>
          <cell r="Y4528"/>
          <cell r="Z4528"/>
        </row>
        <row r="4529">
          <cell r="H4529"/>
          <cell r="M4529"/>
          <cell r="N4529"/>
          <cell r="O4529"/>
          <cell r="P4529"/>
          <cell r="Q4529"/>
          <cell r="R4529"/>
          <cell r="S4529"/>
          <cell r="T4529"/>
          <cell r="U4529"/>
          <cell r="V4529"/>
          <cell r="W4529"/>
          <cell r="X4529"/>
          <cell r="Y4529"/>
          <cell r="Z4529"/>
        </row>
        <row r="4530">
          <cell r="H4530"/>
          <cell r="M4530"/>
          <cell r="N4530"/>
          <cell r="O4530"/>
          <cell r="P4530"/>
          <cell r="Q4530"/>
          <cell r="R4530"/>
          <cell r="S4530"/>
          <cell r="T4530"/>
          <cell r="U4530"/>
          <cell r="V4530"/>
          <cell r="W4530"/>
          <cell r="X4530"/>
          <cell r="Y4530"/>
          <cell r="Z4530"/>
        </row>
        <row r="4531">
          <cell r="H4531"/>
          <cell r="M4531"/>
          <cell r="N4531"/>
          <cell r="O4531"/>
          <cell r="P4531"/>
          <cell r="Q4531"/>
          <cell r="R4531"/>
          <cell r="S4531"/>
          <cell r="T4531"/>
          <cell r="U4531"/>
          <cell r="V4531"/>
          <cell r="W4531"/>
          <cell r="X4531"/>
          <cell r="Y4531"/>
          <cell r="Z4531"/>
        </row>
        <row r="4532">
          <cell r="H4532"/>
          <cell r="M4532"/>
          <cell r="N4532"/>
          <cell r="O4532"/>
          <cell r="P4532"/>
          <cell r="Q4532"/>
          <cell r="R4532"/>
          <cell r="S4532"/>
          <cell r="T4532"/>
          <cell r="U4532"/>
          <cell r="V4532"/>
          <cell r="W4532"/>
          <cell r="X4532"/>
          <cell r="Y4532"/>
          <cell r="Z4532"/>
        </row>
        <row r="4533">
          <cell r="H4533"/>
          <cell r="M4533"/>
          <cell r="N4533"/>
          <cell r="O4533"/>
          <cell r="P4533"/>
          <cell r="Q4533"/>
          <cell r="R4533"/>
          <cell r="S4533"/>
          <cell r="T4533"/>
          <cell r="U4533"/>
          <cell r="V4533"/>
          <cell r="W4533"/>
          <cell r="X4533"/>
          <cell r="Y4533"/>
          <cell r="Z4533"/>
        </row>
        <row r="4534">
          <cell r="H4534"/>
          <cell r="M4534"/>
          <cell r="N4534"/>
          <cell r="O4534"/>
          <cell r="P4534"/>
          <cell r="Q4534"/>
          <cell r="R4534"/>
          <cell r="S4534"/>
          <cell r="T4534"/>
          <cell r="U4534"/>
          <cell r="V4534"/>
          <cell r="W4534"/>
          <cell r="X4534"/>
          <cell r="Y4534"/>
          <cell r="Z4534"/>
        </row>
        <row r="4535">
          <cell r="H4535"/>
          <cell r="M4535"/>
          <cell r="N4535"/>
          <cell r="O4535"/>
          <cell r="P4535"/>
          <cell r="Q4535"/>
          <cell r="R4535"/>
          <cell r="S4535"/>
          <cell r="T4535"/>
          <cell r="U4535"/>
          <cell r="V4535"/>
          <cell r="W4535"/>
          <cell r="X4535"/>
          <cell r="Y4535"/>
          <cell r="Z4535"/>
        </row>
        <row r="4536">
          <cell r="H4536"/>
          <cell r="M4536"/>
          <cell r="N4536"/>
          <cell r="O4536"/>
          <cell r="P4536"/>
          <cell r="Q4536"/>
          <cell r="R4536"/>
          <cell r="S4536"/>
          <cell r="T4536"/>
          <cell r="U4536"/>
          <cell r="V4536"/>
          <cell r="W4536"/>
          <cell r="X4536"/>
          <cell r="Y4536"/>
          <cell r="Z4536"/>
        </row>
        <row r="4537">
          <cell r="H4537"/>
          <cell r="M4537"/>
          <cell r="N4537"/>
          <cell r="O4537"/>
          <cell r="P4537"/>
          <cell r="Q4537"/>
          <cell r="R4537"/>
          <cell r="S4537"/>
          <cell r="T4537"/>
          <cell r="U4537"/>
          <cell r="V4537"/>
          <cell r="W4537"/>
          <cell r="X4537"/>
          <cell r="Y4537"/>
          <cell r="Z4537"/>
        </row>
        <row r="4538">
          <cell r="H4538"/>
          <cell r="M4538"/>
          <cell r="N4538"/>
          <cell r="O4538"/>
          <cell r="P4538"/>
          <cell r="Q4538"/>
          <cell r="R4538"/>
          <cell r="S4538"/>
          <cell r="T4538"/>
          <cell r="U4538"/>
          <cell r="V4538"/>
          <cell r="W4538"/>
          <cell r="X4538"/>
          <cell r="Y4538"/>
          <cell r="Z4538"/>
        </row>
        <row r="4539">
          <cell r="H4539"/>
          <cell r="M4539"/>
          <cell r="N4539"/>
          <cell r="O4539"/>
          <cell r="P4539"/>
          <cell r="Q4539"/>
          <cell r="R4539"/>
          <cell r="S4539"/>
          <cell r="T4539"/>
          <cell r="U4539"/>
          <cell r="V4539"/>
          <cell r="W4539"/>
          <cell r="X4539"/>
          <cell r="Y4539"/>
          <cell r="Z4539"/>
        </row>
        <row r="4540">
          <cell r="H4540"/>
          <cell r="M4540"/>
          <cell r="N4540"/>
          <cell r="O4540"/>
          <cell r="P4540"/>
          <cell r="Q4540"/>
          <cell r="R4540"/>
          <cell r="S4540"/>
          <cell r="T4540"/>
          <cell r="U4540"/>
          <cell r="V4540"/>
          <cell r="W4540"/>
          <cell r="X4540"/>
          <cell r="Y4540"/>
          <cell r="Z4540"/>
        </row>
        <row r="4541">
          <cell r="H4541"/>
          <cell r="M4541"/>
          <cell r="N4541"/>
          <cell r="O4541"/>
          <cell r="P4541"/>
          <cell r="Q4541"/>
          <cell r="R4541"/>
          <cell r="S4541"/>
          <cell r="T4541"/>
          <cell r="U4541"/>
          <cell r="V4541"/>
          <cell r="W4541"/>
          <cell r="X4541"/>
          <cell r="Y4541"/>
          <cell r="Z4541"/>
        </row>
        <row r="4542">
          <cell r="H4542"/>
          <cell r="M4542"/>
          <cell r="N4542"/>
          <cell r="O4542"/>
          <cell r="P4542"/>
          <cell r="Q4542"/>
          <cell r="R4542"/>
          <cell r="S4542"/>
          <cell r="T4542"/>
          <cell r="U4542"/>
          <cell r="V4542"/>
          <cell r="W4542"/>
          <cell r="X4542"/>
          <cell r="Y4542"/>
          <cell r="Z4542"/>
        </row>
        <row r="4543">
          <cell r="H4543"/>
          <cell r="M4543"/>
          <cell r="N4543"/>
          <cell r="O4543"/>
          <cell r="P4543"/>
          <cell r="Q4543"/>
          <cell r="R4543"/>
          <cell r="S4543"/>
          <cell r="T4543"/>
          <cell r="U4543"/>
          <cell r="V4543"/>
          <cell r="W4543"/>
          <cell r="X4543"/>
          <cell r="Y4543"/>
          <cell r="Z4543"/>
        </row>
        <row r="4544">
          <cell r="H4544"/>
          <cell r="M4544"/>
          <cell r="N4544"/>
          <cell r="O4544"/>
          <cell r="P4544"/>
          <cell r="Q4544"/>
          <cell r="R4544"/>
          <cell r="S4544"/>
          <cell r="T4544"/>
          <cell r="U4544"/>
          <cell r="V4544"/>
          <cell r="W4544"/>
          <cell r="X4544"/>
          <cell r="Y4544"/>
          <cell r="Z4544"/>
        </row>
        <row r="4545">
          <cell r="H4545"/>
          <cell r="M4545"/>
          <cell r="N4545"/>
          <cell r="O4545"/>
          <cell r="P4545"/>
          <cell r="Q4545"/>
          <cell r="R4545"/>
          <cell r="S4545"/>
          <cell r="T4545"/>
          <cell r="U4545"/>
          <cell r="V4545"/>
          <cell r="W4545"/>
          <cell r="X4545"/>
          <cell r="Y4545"/>
          <cell r="Z4545"/>
        </row>
        <row r="4546">
          <cell r="H4546"/>
          <cell r="M4546"/>
          <cell r="N4546"/>
          <cell r="O4546"/>
          <cell r="P4546"/>
          <cell r="Q4546"/>
          <cell r="R4546"/>
          <cell r="S4546"/>
          <cell r="T4546"/>
          <cell r="U4546"/>
          <cell r="V4546"/>
          <cell r="W4546"/>
          <cell r="X4546"/>
          <cell r="Y4546"/>
          <cell r="Z4546"/>
        </row>
        <row r="4547">
          <cell r="H4547"/>
          <cell r="M4547"/>
          <cell r="N4547"/>
          <cell r="O4547"/>
          <cell r="P4547"/>
          <cell r="Q4547"/>
          <cell r="R4547"/>
          <cell r="S4547"/>
          <cell r="T4547"/>
          <cell r="U4547"/>
          <cell r="V4547"/>
          <cell r="W4547"/>
          <cell r="X4547"/>
          <cell r="Y4547"/>
          <cell r="Z4547"/>
        </row>
        <row r="4548">
          <cell r="H4548"/>
          <cell r="M4548"/>
          <cell r="N4548"/>
          <cell r="O4548"/>
          <cell r="P4548"/>
          <cell r="Q4548"/>
          <cell r="R4548"/>
          <cell r="S4548"/>
          <cell r="T4548"/>
          <cell r="U4548"/>
          <cell r="V4548"/>
          <cell r="W4548"/>
          <cell r="X4548"/>
          <cell r="Y4548"/>
          <cell r="Z4548"/>
        </row>
        <row r="4549">
          <cell r="H4549"/>
          <cell r="M4549"/>
          <cell r="N4549"/>
          <cell r="O4549"/>
          <cell r="P4549"/>
          <cell r="Q4549"/>
          <cell r="R4549"/>
          <cell r="S4549"/>
          <cell r="T4549"/>
          <cell r="U4549"/>
          <cell r="V4549"/>
          <cell r="W4549"/>
          <cell r="X4549"/>
          <cell r="Y4549"/>
          <cell r="Z4549"/>
        </row>
        <row r="4550">
          <cell r="H4550"/>
          <cell r="M4550"/>
          <cell r="N4550"/>
          <cell r="O4550"/>
          <cell r="P4550"/>
          <cell r="Q4550"/>
          <cell r="R4550"/>
          <cell r="S4550"/>
          <cell r="T4550"/>
          <cell r="U4550"/>
          <cell r="V4550"/>
          <cell r="W4550"/>
          <cell r="X4550"/>
          <cell r="Y4550"/>
          <cell r="Z4550"/>
        </row>
        <row r="4551">
          <cell r="H4551"/>
          <cell r="M4551"/>
          <cell r="N4551"/>
          <cell r="O4551"/>
          <cell r="P4551"/>
          <cell r="Q4551"/>
          <cell r="R4551"/>
          <cell r="S4551"/>
          <cell r="T4551"/>
          <cell r="U4551"/>
          <cell r="V4551"/>
          <cell r="W4551"/>
          <cell r="X4551"/>
          <cell r="Y4551"/>
          <cell r="Z4551"/>
        </row>
        <row r="4552">
          <cell r="H4552"/>
          <cell r="M4552"/>
          <cell r="N4552"/>
          <cell r="O4552"/>
          <cell r="P4552"/>
          <cell r="Q4552"/>
          <cell r="R4552"/>
          <cell r="S4552"/>
          <cell r="T4552"/>
          <cell r="U4552"/>
          <cell r="V4552"/>
          <cell r="W4552"/>
          <cell r="X4552"/>
          <cell r="Y4552"/>
          <cell r="Z4552"/>
        </row>
        <row r="4553">
          <cell r="H4553"/>
          <cell r="M4553"/>
          <cell r="N4553"/>
          <cell r="O4553"/>
          <cell r="P4553"/>
          <cell r="Q4553"/>
          <cell r="R4553"/>
          <cell r="S4553"/>
          <cell r="T4553"/>
          <cell r="U4553"/>
          <cell r="V4553"/>
          <cell r="W4553"/>
          <cell r="X4553"/>
          <cell r="Y4553"/>
          <cell r="Z4553"/>
        </row>
        <row r="4554">
          <cell r="H4554"/>
          <cell r="M4554"/>
          <cell r="N4554"/>
          <cell r="O4554"/>
          <cell r="P4554"/>
          <cell r="Q4554"/>
          <cell r="R4554"/>
          <cell r="S4554"/>
          <cell r="T4554"/>
          <cell r="U4554"/>
          <cell r="V4554"/>
          <cell r="W4554"/>
          <cell r="X4554"/>
          <cell r="Y4554"/>
          <cell r="Z4554"/>
        </row>
        <row r="4555">
          <cell r="H4555"/>
          <cell r="M4555"/>
          <cell r="N4555"/>
          <cell r="O4555"/>
          <cell r="P4555"/>
          <cell r="Q4555"/>
          <cell r="R4555"/>
          <cell r="S4555"/>
          <cell r="T4555"/>
          <cell r="U4555"/>
          <cell r="V4555"/>
          <cell r="W4555"/>
          <cell r="X4555"/>
          <cell r="Y4555"/>
          <cell r="Z4555"/>
        </row>
        <row r="4556">
          <cell r="H4556"/>
          <cell r="M4556"/>
          <cell r="N4556"/>
          <cell r="O4556"/>
          <cell r="P4556"/>
          <cell r="Q4556"/>
          <cell r="R4556"/>
          <cell r="S4556"/>
          <cell r="T4556"/>
          <cell r="U4556"/>
          <cell r="V4556"/>
          <cell r="W4556"/>
          <cell r="X4556"/>
          <cell r="Y4556"/>
          <cell r="Z4556"/>
        </row>
        <row r="4557">
          <cell r="H4557"/>
          <cell r="M4557"/>
          <cell r="N4557"/>
          <cell r="O4557"/>
          <cell r="P4557"/>
          <cell r="Q4557"/>
          <cell r="R4557"/>
          <cell r="S4557"/>
          <cell r="T4557"/>
          <cell r="U4557"/>
          <cell r="V4557"/>
          <cell r="W4557"/>
          <cell r="X4557"/>
          <cell r="Y4557"/>
          <cell r="Z4557"/>
        </row>
        <row r="4558">
          <cell r="H4558"/>
          <cell r="M4558"/>
          <cell r="N4558"/>
          <cell r="O4558"/>
          <cell r="P4558"/>
          <cell r="Q4558"/>
          <cell r="R4558"/>
          <cell r="S4558"/>
          <cell r="T4558"/>
          <cell r="U4558"/>
          <cell r="V4558"/>
          <cell r="W4558"/>
          <cell r="X4558"/>
          <cell r="Y4558"/>
          <cell r="Z4558"/>
        </row>
        <row r="4559">
          <cell r="H4559"/>
          <cell r="M4559"/>
          <cell r="N4559"/>
          <cell r="O4559"/>
          <cell r="P4559"/>
          <cell r="Q4559"/>
          <cell r="R4559"/>
          <cell r="S4559"/>
          <cell r="T4559"/>
          <cell r="U4559"/>
          <cell r="V4559"/>
          <cell r="W4559"/>
          <cell r="X4559"/>
          <cell r="Y4559"/>
          <cell r="Z4559"/>
        </row>
        <row r="4560">
          <cell r="H4560"/>
          <cell r="M4560"/>
          <cell r="N4560"/>
          <cell r="O4560"/>
          <cell r="P4560"/>
          <cell r="Q4560"/>
          <cell r="R4560"/>
          <cell r="S4560"/>
          <cell r="T4560"/>
          <cell r="U4560"/>
          <cell r="V4560"/>
          <cell r="W4560"/>
          <cell r="X4560"/>
          <cell r="Y4560"/>
          <cell r="Z4560"/>
        </row>
        <row r="4561">
          <cell r="H4561"/>
          <cell r="M4561"/>
          <cell r="N4561"/>
          <cell r="O4561"/>
          <cell r="P4561"/>
          <cell r="Q4561"/>
          <cell r="R4561"/>
          <cell r="S4561"/>
          <cell r="T4561"/>
          <cell r="U4561"/>
          <cell r="V4561"/>
          <cell r="W4561"/>
          <cell r="X4561"/>
          <cell r="Y4561"/>
          <cell r="Z4561"/>
        </row>
        <row r="4562">
          <cell r="H4562"/>
          <cell r="M4562"/>
          <cell r="N4562"/>
          <cell r="O4562"/>
          <cell r="P4562"/>
          <cell r="Q4562"/>
          <cell r="R4562"/>
          <cell r="S4562"/>
          <cell r="T4562"/>
          <cell r="U4562"/>
          <cell r="V4562"/>
          <cell r="W4562"/>
          <cell r="X4562"/>
          <cell r="Y4562"/>
          <cell r="Z4562"/>
        </row>
        <row r="4563">
          <cell r="H4563"/>
          <cell r="M4563"/>
          <cell r="N4563"/>
          <cell r="O4563"/>
          <cell r="P4563"/>
          <cell r="Q4563"/>
          <cell r="R4563"/>
          <cell r="S4563"/>
          <cell r="T4563"/>
          <cell r="U4563"/>
          <cell r="V4563"/>
          <cell r="W4563"/>
          <cell r="X4563"/>
          <cell r="Y4563"/>
          <cell r="Z4563"/>
        </row>
        <row r="4564">
          <cell r="H4564"/>
          <cell r="M4564"/>
          <cell r="N4564"/>
          <cell r="O4564"/>
          <cell r="P4564"/>
          <cell r="Q4564"/>
          <cell r="R4564"/>
          <cell r="S4564"/>
          <cell r="T4564"/>
          <cell r="U4564"/>
          <cell r="V4564"/>
          <cell r="W4564"/>
          <cell r="X4564"/>
          <cell r="Y4564"/>
          <cell r="Z4564"/>
        </row>
        <row r="4565">
          <cell r="H4565"/>
          <cell r="M4565"/>
          <cell r="N4565"/>
          <cell r="O4565"/>
          <cell r="P4565"/>
          <cell r="Q4565"/>
          <cell r="R4565"/>
          <cell r="S4565"/>
          <cell r="T4565"/>
          <cell r="U4565"/>
          <cell r="V4565"/>
          <cell r="W4565"/>
          <cell r="X4565"/>
          <cell r="Y4565"/>
          <cell r="Z4565"/>
        </row>
        <row r="4566">
          <cell r="H4566"/>
          <cell r="M4566"/>
          <cell r="N4566"/>
          <cell r="O4566"/>
          <cell r="P4566"/>
          <cell r="Q4566"/>
          <cell r="R4566"/>
          <cell r="S4566"/>
          <cell r="T4566"/>
          <cell r="U4566"/>
          <cell r="V4566"/>
          <cell r="W4566"/>
          <cell r="X4566"/>
          <cell r="Y4566"/>
          <cell r="Z4566"/>
        </row>
        <row r="4567">
          <cell r="H4567"/>
          <cell r="M4567"/>
          <cell r="N4567"/>
          <cell r="O4567"/>
          <cell r="P4567"/>
          <cell r="Q4567"/>
          <cell r="R4567"/>
          <cell r="S4567"/>
          <cell r="T4567"/>
          <cell r="U4567"/>
          <cell r="V4567"/>
          <cell r="W4567"/>
          <cell r="X4567"/>
          <cell r="Y4567"/>
          <cell r="Z4567"/>
        </row>
        <row r="4568">
          <cell r="H4568"/>
          <cell r="M4568"/>
          <cell r="N4568"/>
          <cell r="O4568"/>
          <cell r="P4568"/>
          <cell r="Q4568"/>
          <cell r="R4568"/>
          <cell r="S4568"/>
          <cell r="T4568"/>
          <cell r="U4568"/>
          <cell r="V4568"/>
          <cell r="W4568"/>
          <cell r="X4568"/>
          <cell r="Y4568"/>
          <cell r="Z4568"/>
        </row>
        <row r="4569">
          <cell r="H4569"/>
          <cell r="M4569"/>
          <cell r="N4569"/>
          <cell r="O4569"/>
          <cell r="P4569"/>
          <cell r="Q4569"/>
          <cell r="R4569"/>
          <cell r="S4569"/>
          <cell r="T4569"/>
          <cell r="U4569"/>
          <cell r="V4569"/>
          <cell r="W4569"/>
          <cell r="X4569"/>
          <cell r="Y4569"/>
          <cell r="Z4569"/>
        </row>
        <row r="4570">
          <cell r="H4570"/>
          <cell r="M4570"/>
          <cell r="N4570"/>
          <cell r="O4570"/>
          <cell r="P4570"/>
          <cell r="Q4570"/>
          <cell r="R4570"/>
          <cell r="S4570"/>
          <cell r="T4570"/>
          <cell r="U4570"/>
          <cell r="V4570"/>
          <cell r="W4570"/>
          <cell r="X4570"/>
          <cell r="Y4570"/>
          <cell r="Z4570"/>
        </row>
        <row r="4571">
          <cell r="H4571"/>
          <cell r="M4571"/>
          <cell r="N4571"/>
          <cell r="O4571"/>
          <cell r="P4571"/>
          <cell r="Q4571"/>
          <cell r="R4571"/>
          <cell r="S4571"/>
          <cell r="T4571"/>
          <cell r="U4571"/>
          <cell r="V4571"/>
          <cell r="W4571"/>
          <cell r="X4571"/>
          <cell r="Y4571"/>
          <cell r="Z4571"/>
        </row>
        <row r="4572">
          <cell r="H4572"/>
          <cell r="M4572"/>
          <cell r="N4572"/>
          <cell r="O4572"/>
          <cell r="P4572"/>
          <cell r="Q4572"/>
          <cell r="R4572"/>
          <cell r="S4572"/>
          <cell r="T4572"/>
          <cell r="U4572"/>
          <cell r="V4572"/>
          <cell r="W4572"/>
          <cell r="X4572"/>
          <cell r="Y4572"/>
          <cell r="Z4572"/>
        </row>
        <row r="4573">
          <cell r="H4573"/>
          <cell r="M4573"/>
          <cell r="N4573"/>
          <cell r="O4573"/>
          <cell r="P4573"/>
          <cell r="Q4573"/>
          <cell r="R4573"/>
          <cell r="S4573"/>
          <cell r="T4573"/>
          <cell r="U4573"/>
          <cell r="V4573"/>
          <cell r="W4573"/>
          <cell r="X4573"/>
          <cell r="Y4573"/>
          <cell r="Z4573"/>
        </row>
        <row r="4574">
          <cell r="H4574"/>
          <cell r="M4574"/>
          <cell r="N4574"/>
          <cell r="O4574"/>
          <cell r="P4574"/>
          <cell r="Q4574"/>
          <cell r="R4574"/>
          <cell r="S4574"/>
          <cell r="T4574"/>
          <cell r="U4574"/>
          <cell r="V4574"/>
          <cell r="W4574"/>
          <cell r="X4574"/>
          <cell r="Y4574"/>
          <cell r="Z4574"/>
        </row>
        <row r="4575">
          <cell r="H4575"/>
          <cell r="M4575"/>
          <cell r="N4575"/>
          <cell r="O4575"/>
          <cell r="P4575"/>
          <cell r="Q4575"/>
          <cell r="R4575"/>
          <cell r="S4575"/>
          <cell r="T4575"/>
          <cell r="U4575"/>
          <cell r="V4575"/>
          <cell r="W4575"/>
          <cell r="X4575"/>
          <cell r="Y4575"/>
          <cell r="Z4575"/>
        </row>
        <row r="4576">
          <cell r="H4576"/>
          <cell r="M4576"/>
          <cell r="N4576"/>
          <cell r="O4576"/>
          <cell r="P4576"/>
          <cell r="Q4576"/>
          <cell r="R4576"/>
          <cell r="S4576"/>
          <cell r="T4576"/>
          <cell r="U4576"/>
          <cell r="V4576"/>
          <cell r="W4576"/>
          <cell r="X4576"/>
          <cell r="Y4576"/>
          <cell r="Z4576"/>
        </row>
        <row r="4577">
          <cell r="H4577"/>
          <cell r="M4577"/>
          <cell r="N4577"/>
          <cell r="O4577"/>
          <cell r="P4577"/>
          <cell r="Q4577"/>
          <cell r="R4577"/>
          <cell r="S4577"/>
          <cell r="T4577"/>
          <cell r="U4577"/>
          <cell r="V4577"/>
          <cell r="W4577"/>
          <cell r="X4577"/>
          <cell r="Y4577"/>
          <cell r="Z4577"/>
        </row>
        <row r="4578">
          <cell r="H4578"/>
          <cell r="M4578"/>
          <cell r="N4578"/>
          <cell r="O4578"/>
          <cell r="P4578"/>
          <cell r="Q4578"/>
          <cell r="R4578"/>
          <cell r="S4578"/>
          <cell r="T4578"/>
          <cell r="U4578"/>
          <cell r="V4578"/>
          <cell r="W4578"/>
          <cell r="X4578"/>
          <cell r="Y4578"/>
          <cell r="Z4578"/>
        </row>
        <row r="4579">
          <cell r="H4579"/>
          <cell r="M4579"/>
          <cell r="N4579"/>
          <cell r="O4579"/>
          <cell r="P4579"/>
          <cell r="Q4579"/>
          <cell r="R4579"/>
          <cell r="S4579"/>
          <cell r="T4579"/>
          <cell r="U4579"/>
          <cell r="V4579"/>
          <cell r="W4579"/>
          <cell r="X4579"/>
          <cell r="Y4579"/>
          <cell r="Z4579"/>
        </row>
        <row r="4580">
          <cell r="H4580"/>
          <cell r="M4580"/>
          <cell r="N4580"/>
          <cell r="O4580"/>
          <cell r="P4580"/>
          <cell r="Q4580"/>
          <cell r="R4580"/>
          <cell r="S4580"/>
          <cell r="T4580"/>
          <cell r="U4580"/>
          <cell r="V4580"/>
          <cell r="W4580"/>
          <cell r="X4580"/>
          <cell r="Y4580"/>
          <cell r="Z4580"/>
        </row>
        <row r="4581">
          <cell r="H4581"/>
          <cell r="M4581"/>
          <cell r="N4581"/>
          <cell r="O4581"/>
          <cell r="P4581"/>
          <cell r="Q4581"/>
          <cell r="R4581"/>
          <cell r="S4581"/>
          <cell r="T4581"/>
          <cell r="U4581"/>
          <cell r="V4581"/>
          <cell r="W4581"/>
          <cell r="X4581"/>
          <cell r="Y4581"/>
          <cell r="Z4581"/>
        </row>
        <row r="4582">
          <cell r="H4582"/>
          <cell r="M4582"/>
          <cell r="N4582"/>
          <cell r="O4582"/>
          <cell r="P4582"/>
          <cell r="Q4582"/>
          <cell r="R4582"/>
          <cell r="S4582"/>
          <cell r="T4582"/>
          <cell r="U4582"/>
          <cell r="V4582"/>
          <cell r="W4582"/>
          <cell r="X4582"/>
          <cell r="Y4582"/>
          <cell r="Z4582"/>
        </row>
        <row r="4583">
          <cell r="H4583"/>
          <cell r="M4583"/>
          <cell r="N4583"/>
          <cell r="O4583"/>
          <cell r="P4583"/>
          <cell r="Q4583"/>
          <cell r="R4583"/>
          <cell r="S4583"/>
          <cell r="T4583"/>
          <cell r="U4583"/>
          <cell r="V4583"/>
          <cell r="W4583"/>
          <cell r="X4583"/>
          <cell r="Y4583"/>
          <cell r="Z4583"/>
        </row>
        <row r="4584">
          <cell r="H4584"/>
          <cell r="M4584"/>
          <cell r="N4584"/>
          <cell r="O4584"/>
          <cell r="P4584"/>
          <cell r="Q4584"/>
          <cell r="R4584"/>
          <cell r="S4584"/>
          <cell r="T4584"/>
          <cell r="U4584"/>
          <cell r="V4584"/>
          <cell r="W4584"/>
          <cell r="X4584"/>
          <cell r="Y4584"/>
          <cell r="Z4584"/>
        </row>
        <row r="4585">
          <cell r="H4585"/>
          <cell r="M4585"/>
          <cell r="N4585"/>
          <cell r="O4585"/>
          <cell r="P4585"/>
          <cell r="Q4585"/>
          <cell r="R4585"/>
          <cell r="S4585"/>
          <cell r="T4585"/>
          <cell r="U4585"/>
          <cell r="V4585"/>
          <cell r="W4585"/>
          <cell r="X4585"/>
          <cell r="Y4585"/>
          <cell r="Z4585"/>
        </row>
        <row r="4586">
          <cell r="H4586"/>
          <cell r="M4586"/>
          <cell r="N4586"/>
          <cell r="O4586"/>
          <cell r="P4586"/>
          <cell r="Q4586"/>
          <cell r="R4586"/>
          <cell r="S4586"/>
          <cell r="T4586"/>
          <cell r="U4586"/>
          <cell r="V4586"/>
          <cell r="W4586"/>
          <cell r="X4586"/>
          <cell r="Y4586"/>
          <cell r="Z4586"/>
        </row>
        <row r="4587">
          <cell r="H4587"/>
          <cell r="M4587"/>
          <cell r="N4587"/>
          <cell r="O4587"/>
          <cell r="P4587"/>
          <cell r="Q4587"/>
          <cell r="R4587"/>
          <cell r="S4587"/>
          <cell r="T4587"/>
          <cell r="U4587"/>
          <cell r="V4587"/>
          <cell r="W4587"/>
          <cell r="X4587"/>
          <cell r="Y4587"/>
          <cell r="Z4587"/>
        </row>
        <row r="4588">
          <cell r="H4588"/>
          <cell r="M4588"/>
          <cell r="N4588"/>
          <cell r="O4588"/>
          <cell r="P4588"/>
          <cell r="Q4588"/>
          <cell r="R4588"/>
          <cell r="S4588"/>
          <cell r="T4588"/>
          <cell r="U4588"/>
          <cell r="V4588"/>
          <cell r="W4588"/>
          <cell r="X4588"/>
          <cell r="Y4588"/>
          <cell r="Z4588"/>
        </row>
        <row r="4589">
          <cell r="H4589"/>
          <cell r="M4589"/>
          <cell r="N4589"/>
          <cell r="O4589"/>
          <cell r="P4589"/>
          <cell r="Q4589"/>
          <cell r="R4589"/>
          <cell r="S4589"/>
          <cell r="T4589"/>
          <cell r="U4589"/>
          <cell r="V4589"/>
          <cell r="W4589"/>
          <cell r="X4589"/>
          <cell r="Y4589"/>
          <cell r="Z4589"/>
        </row>
        <row r="4590">
          <cell r="H4590"/>
          <cell r="M4590"/>
          <cell r="N4590"/>
          <cell r="O4590"/>
          <cell r="P4590"/>
          <cell r="Q4590"/>
          <cell r="R4590"/>
          <cell r="S4590"/>
          <cell r="T4590"/>
          <cell r="U4590"/>
          <cell r="V4590"/>
          <cell r="W4590"/>
          <cell r="X4590"/>
          <cell r="Y4590"/>
          <cell r="Z4590"/>
        </row>
        <row r="4591">
          <cell r="H4591"/>
          <cell r="M4591"/>
          <cell r="N4591"/>
          <cell r="O4591"/>
          <cell r="P4591"/>
          <cell r="Q4591"/>
          <cell r="R4591"/>
          <cell r="S4591"/>
          <cell r="T4591"/>
          <cell r="U4591"/>
          <cell r="V4591"/>
          <cell r="W4591"/>
          <cell r="X4591"/>
          <cell r="Y4591"/>
          <cell r="Z4591"/>
        </row>
        <row r="4592">
          <cell r="H4592"/>
          <cell r="M4592"/>
          <cell r="N4592"/>
          <cell r="O4592"/>
          <cell r="P4592"/>
          <cell r="Q4592"/>
          <cell r="R4592"/>
          <cell r="S4592"/>
          <cell r="T4592"/>
          <cell r="U4592"/>
          <cell r="V4592"/>
          <cell r="W4592"/>
          <cell r="X4592"/>
          <cell r="Y4592"/>
          <cell r="Z4592"/>
        </row>
        <row r="4593">
          <cell r="H4593"/>
          <cell r="M4593"/>
          <cell r="N4593"/>
          <cell r="O4593"/>
          <cell r="P4593"/>
          <cell r="Q4593"/>
          <cell r="R4593"/>
          <cell r="S4593"/>
          <cell r="T4593"/>
          <cell r="U4593"/>
          <cell r="V4593"/>
          <cell r="W4593"/>
          <cell r="X4593"/>
          <cell r="Y4593"/>
          <cell r="Z4593"/>
        </row>
        <row r="4594">
          <cell r="H4594"/>
          <cell r="M4594"/>
          <cell r="N4594"/>
          <cell r="O4594"/>
          <cell r="P4594"/>
          <cell r="Q4594"/>
          <cell r="R4594"/>
          <cell r="S4594"/>
          <cell r="T4594"/>
          <cell r="U4594"/>
          <cell r="V4594"/>
          <cell r="W4594"/>
          <cell r="X4594"/>
          <cell r="Y4594"/>
          <cell r="Z4594"/>
        </row>
        <row r="4595">
          <cell r="H4595"/>
          <cell r="M4595"/>
          <cell r="N4595"/>
          <cell r="O4595"/>
          <cell r="P4595"/>
          <cell r="Q4595"/>
          <cell r="R4595"/>
          <cell r="S4595"/>
          <cell r="T4595"/>
          <cell r="U4595"/>
          <cell r="V4595"/>
          <cell r="W4595"/>
          <cell r="X4595"/>
          <cell r="Y4595"/>
          <cell r="Z4595"/>
        </row>
        <row r="4596">
          <cell r="H4596"/>
          <cell r="M4596"/>
          <cell r="N4596"/>
          <cell r="O4596"/>
          <cell r="P4596"/>
          <cell r="Q4596"/>
          <cell r="R4596"/>
          <cell r="S4596"/>
          <cell r="T4596"/>
          <cell r="U4596"/>
          <cell r="V4596"/>
          <cell r="W4596"/>
          <cell r="X4596"/>
          <cell r="Y4596"/>
          <cell r="Z4596"/>
        </row>
        <row r="4597">
          <cell r="H4597"/>
          <cell r="M4597"/>
          <cell r="N4597"/>
          <cell r="O4597"/>
          <cell r="P4597"/>
          <cell r="Q4597"/>
          <cell r="R4597"/>
          <cell r="S4597"/>
          <cell r="T4597"/>
          <cell r="U4597"/>
          <cell r="V4597"/>
          <cell r="W4597"/>
          <cell r="X4597"/>
          <cell r="Y4597"/>
          <cell r="Z4597"/>
        </row>
        <row r="4598">
          <cell r="H4598"/>
          <cell r="M4598"/>
          <cell r="N4598"/>
          <cell r="O4598"/>
          <cell r="P4598"/>
          <cell r="Q4598"/>
          <cell r="R4598"/>
          <cell r="S4598"/>
          <cell r="T4598"/>
          <cell r="U4598"/>
          <cell r="V4598"/>
          <cell r="W4598"/>
          <cell r="X4598"/>
          <cell r="Y4598"/>
          <cell r="Z4598"/>
        </row>
        <row r="4599">
          <cell r="H4599"/>
          <cell r="M4599"/>
          <cell r="N4599"/>
          <cell r="O4599"/>
          <cell r="P4599"/>
          <cell r="Q4599"/>
          <cell r="R4599"/>
          <cell r="S4599"/>
          <cell r="T4599"/>
          <cell r="U4599"/>
          <cell r="V4599"/>
          <cell r="W4599"/>
          <cell r="X4599"/>
          <cell r="Y4599"/>
          <cell r="Z4599"/>
        </row>
        <row r="4600">
          <cell r="H4600"/>
          <cell r="M4600"/>
          <cell r="N4600"/>
          <cell r="O4600"/>
          <cell r="P4600"/>
          <cell r="Q4600"/>
          <cell r="R4600"/>
          <cell r="S4600"/>
          <cell r="T4600"/>
          <cell r="U4600"/>
          <cell r="V4600"/>
          <cell r="W4600"/>
          <cell r="X4600"/>
          <cell r="Y4600"/>
          <cell r="Z4600"/>
        </row>
        <row r="4601">
          <cell r="H4601"/>
          <cell r="M4601"/>
          <cell r="N4601"/>
          <cell r="O4601"/>
          <cell r="P4601"/>
          <cell r="Q4601"/>
          <cell r="R4601"/>
          <cell r="S4601"/>
          <cell r="T4601"/>
          <cell r="U4601"/>
          <cell r="V4601"/>
          <cell r="W4601"/>
          <cell r="X4601"/>
          <cell r="Y4601"/>
          <cell r="Z4601"/>
        </row>
        <row r="4602">
          <cell r="H4602"/>
          <cell r="M4602"/>
          <cell r="N4602"/>
          <cell r="O4602"/>
          <cell r="P4602"/>
          <cell r="Q4602"/>
          <cell r="R4602"/>
          <cell r="S4602"/>
          <cell r="T4602"/>
          <cell r="U4602"/>
          <cell r="V4602"/>
          <cell r="W4602"/>
          <cell r="X4602"/>
          <cell r="Y4602"/>
          <cell r="Z4602"/>
        </row>
        <row r="4603">
          <cell r="H4603"/>
          <cell r="M4603"/>
          <cell r="N4603"/>
          <cell r="O4603"/>
          <cell r="P4603"/>
          <cell r="Q4603"/>
          <cell r="R4603"/>
          <cell r="S4603"/>
          <cell r="T4603"/>
          <cell r="U4603"/>
          <cell r="V4603"/>
          <cell r="W4603"/>
          <cell r="X4603"/>
          <cell r="Y4603"/>
          <cell r="Z4603"/>
        </row>
        <row r="4604">
          <cell r="H4604"/>
          <cell r="M4604"/>
          <cell r="N4604"/>
          <cell r="O4604"/>
          <cell r="P4604"/>
          <cell r="Q4604"/>
          <cell r="R4604"/>
          <cell r="S4604"/>
          <cell r="T4604"/>
          <cell r="U4604"/>
          <cell r="V4604"/>
          <cell r="W4604"/>
          <cell r="X4604"/>
          <cell r="Y4604"/>
          <cell r="Z4604"/>
        </row>
        <row r="4605">
          <cell r="H4605"/>
          <cell r="M4605"/>
          <cell r="N4605"/>
          <cell r="O4605"/>
          <cell r="P4605"/>
          <cell r="Q4605"/>
          <cell r="R4605"/>
          <cell r="S4605"/>
          <cell r="T4605"/>
          <cell r="U4605"/>
          <cell r="V4605"/>
          <cell r="W4605"/>
          <cell r="X4605"/>
          <cell r="Y4605"/>
          <cell r="Z4605"/>
        </row>
        <row r="4606">
          <cell r="H4606"/>
          <cell r="M4606"/>
          <cell r="N4606"/>
          <cell r="O4606"/>
          <cell r="P4606"/>
          <cell r="Q4606"/>
          <cell r="R4606"/>
          <cell r="S4606"/>
          <cell r="T4606"/>
          <cell r="U4606"/>
          <cell r="V4606"/>
          <cell r="W4606"/>
          <cell r="X4606"/>
          <cell r="Y4606"/>
          <cell r="Z4606"/>
        </row>
        <row r="4607">
          <cell r="H4607"/>
          <cell r="M4607"/>
          <cell r="N4607"/>
          <cell r="O4607"/>
          <cell r="P4607"/>
          <cell r="Q4607"/>
          <cell r="R4607"/>
          <cell r="S4607"/>
          <cell r="T4607"/>
          <cell r="U4607"/>
          <cell r="V4607"/>
          <cell r="W4607"/>
          <cell r="X4607"/>
          <cell r="Y4607"/>
          <cell r="Z4607"/>
        </row>
        <row r="4608">
          <cell r="H4608"/>
          <cell r="M4608"/>
          <cell r="N4608"/>
          <cell r="O4608"/>
          <cell r="P4608"/>
          <cell r="Q4608"/>
          <cell r="R4608"/>
          <cell r="S4608"/>
          <cell r="T4608"/>
          <cell r="U4608"/>
          <cell r="V4608"/>
          <cell r="W4608"/>
          <cell r="X4608"/>
          <cell r="Y4608"/>
          <cell r="Z4608"/>
        </row>
        <row r="4609">
          <cell r="H4609"/>
          <cell r="M4609"/>
          <cell r="N4609"/>
          <cell r="O4609"/>
          <cell r="P4609"/>
          <cell r="Q4609"/>
          <cell r="R4609"/>
          <cell r="S4609"/>
          <cell r="T4609"/>
          <cell r="U4609"/>
          <cell r="V4609"/>
          <cell r="W4609"/>
          <cell r="X4609"/>
          <cell r="Y4609"/>
          <cell r="Z4609"/>
        </row>
        <row r="4610">
          <cell r="H4610"/>
          <cell r="M4610"/>
          <cell r="N4610"/>
          <cell r="O4610"/>
          <cell r="P4610"/>
          <cell r="Q4610"/>
          <cell r="R4610"/>
          <cell r="S4610"/>
          <cell r="T4610"/>
          <cell r="U4610"/>
          <cell r="V4610"/>
          <cell r="W4610"/>
          <cell r="X4610"/>
          <cell r="Y4610"/>
          <cell r="Z4610"/>
        </row>
        <row r="4611">
          <cell r="H4611"/>
          <cell r="M4611"/>
          <cell r="N4611"/>
          <cell r="O4611"/>
          <cell r="P4611"/>
          <cell r="Q4611"/>
          <cell r="R4611"/>
          <cell r="S4611"/>
          <cell r="T4611"/>
          <cell r="U4611"/>
          <cell r="V4611"/>
          <cell r="W4611"/>
          <cell r="X4611"/>
          <cell r="Y4611"/>
          <cell r="Z4611"/>
        </row>
        <row r="4612">
          <cell r="H4612"/>
          <cell r="M4612"/>
          <cell r="N4612"/>
          <cell r="O4612"/>
          <cell r="P4612"/>
          <cell r="Q4612"/>
          <cell r="R4612"/>
          <cell r="S4612"/>
          <cell r="T4612"/>
          <cell r="U4612"/>
          <cell r="V4612"/>
          <cell r="W4612"/>
          <cell r="X4612"/>
          <cell r="Y4612"/>
          <cell r="Z4612"/>
        </row>
        <row r="4613">
          <cell r="H4613"/>
          <cell r="M4613"/>
          <cell r="N4613"/>
          <cell r="O4613"/>
          <cell r="P4613"/>
          <cell r="Q4613"/>
          <cell r="R4613"/>
          <cell r="S4613"/>
          <cell r="T4613"/>
          <cell r="U4613"/>
          <cell r="V4613"/>
          <cell r="W4613"/>
          <cell r="X4613"/>
          <cell r="Y4613"/>
          <cell r="Z4613"/>
        </row>
        <row r="4614">
          <cell r="H4614"/>
          <cell r="M4614"/>
          <cell r="N4614"/>
          <cell r="O4614"/>
          <cell r="P4614"/>
          <cell r="Q4614"/>
          <cell r="R4614"/>
          <cell r="S4614"/>
          <cell r="T4614"/>
          <cell r="U4614"/>
          <cell r="V4614"/>
          <cell r="W4614"/>
          <cell r="X4614"/>
          <cell r="Y4614"/>
          <cell r="Z4614"/>
        </row>
        <row r="4615">
          <cell r="H4615"/>
          <cell r="M4615"/>
          <cell r="N4615"/>
          <cell r="O4615"/>
          <cell r="P4615"/>
          <cell r="Q4615"/>
          <cell r="R4615"/>
          <cell r="S4615"/>
          <cell r="T4615"/>
          <cell r="U4615"/>
          <cell r="V4615"/>
          <cell r="W4615"/>
          <cell r="X4615"/>
          <cell r="Y4615"/>
          <cell r="Z4615"/>
        </row>
        <row r="4616">
          <cell r="H4616"/>
          <cell r="M4616"/>
          <cell r="N4616"/>
          <cell r="O4616"/>
          <cell r="P4616"/>
          <cell r="Q4616"/>
          <cell r="R4616"/>
          <cell r="S4616"/>
          <cell r="T4616"/>
          <cell r="U4616"/>
          <cell r="V4616"/>
          <cell r="W4616"/>
          <cell r="X4616"/>
          <cell r="Y4616"/>
          <cell r="Z4616"/>
        </row>
        <row r="4617">
          <cell r="H4617"/>
          <cell r="M4617"/>
          <cell r="N4617"/>
          <cell r="O4617"/>
          <cell r="P4617"/>
          <cell r="Q4617"/>
          <cell r="R4617"/>
          <cell r="S4617"/>
          <cell r="T4617"/>
          <cell r="U4617"/>
          <cell r="V4617"/>
          <cell r="W4617"/>
          <cell r="X4617"/>
          <cell r="Y4617"/>
          <cell r="Z4617"/>
        </row>
        <row r="4618">
          <cell r="H4618"/>
          <cell r="M4618"/>
          <cell r="N4618"/>
          <cell r="O4618"/>
          <cell r="P4618"/>
          <cell r="Q4618"/>
          <cell r="R4618"/>
          <cell r="S4618"/>
          <cell r="T4618"/>
          <cell r="U4618"/>
          <cell r="V4618"/>
          <cell r="W4618"/>
          <cell r="X4618"/>
          <cell r="Y4618"/>
          <cell r="Z4618"/>
        </row>
        <row r="4619">
          <cell r="H4619"/>
          <cell r="M4619"/>
          <cell r="N4619"/>
          <cell r="O4619"/>
          <cell r="P4619"/>
          <cell r="Q4619"/>
          <cell r="R4619"/>
          <cell r="S4619"/>
          <cell r="T4619"/>
          <cell r="U4619"/>
          <cell r="V4619"/>
          <cell r="W4619"/>
          <cell r="X4619"/>
          <cell r="Y4619"/>
          <cell r="Z4619"/>
        </row>
        <row r="4620">
          <cell r="H4620"/>
          <cell r="M4620"/>
          <cell r="N4620"/>
          <cell r="O4620"/>
          <cell r="P4620"/>
          <cell r="Q4620"/>
          <cell r="R4620"/>
          <cell r="S4620"/>
          <cell r="T4620"/>
          <cell r="U4620"/>
          <cell r="V4620"/>
          <cell r="W4620"/>
          <cell r="X4620"/>
          <cell r="Y4620"/>
          <cell r="Z4620"/>
        </row>
        <row r="4621">
          <cell r="H4621"/>
          <cell r="M4621"/>
          <cell r="N4621"/>
          <cell r="O4621"/>
          <cell r="P4621"/>
          <cell r="Q4621"/>
          <cell r="R4621"/>
          <cell r="S4621"/>
          <cell r="T4621"/>
          <cell r="U4621"/>
          <cell r="V4621"/>
          <cell r="W4621"/>
          <cell r="X4621"/>
          <cell r="Y4621"/>
          <cell r="Z4621"/>
        </row>
        <row r="4622">
          <cell r="H4622"/>
          <cell r="M4622"/>
          <cell r="N4622"/>
          <cell r="O4622"/>
          <cell r="P4622"/>
          <cell r="Q4622"/>
          <cell r="R4622"/>
          <cell r="S4622"/>
          <cell r="T4622"/>
          <cell r="U4622"/>
          <cell r="V4622"/>
          <cell r="W4622"/>
          <cell r="X4622"/>
          <cell r="Y4622"/>
          <cell r="Z4622"/>
        </row>
        <row r="4623">
          <cell r="H4623"/>
          <cell r="M4623"/>
          <cell r="N4623"/>
          <cell r="O4623"/>
          <cell r="P4623"/>
          <cell r="Q4623"/>
          <cell r="R4623"/>
          <cell r="S4623"/>
          <cell r="T4623"/>
          <cell r="U4623"/>
          <cell r="V4623"/>
          <cell r="W4623"/>
          <cell r="X4623"/>
          <cell r="Y4623"/>
          <cell r="Z4623"/>
        </row>
        <row r="4624">
          <cell r="H4624"/>
          <cell r="M4624"/>
          <cell r="N4624"/>
          <cell r="O4624"/>
          <cell r="P4624"/>
          <cell r="Q4624"/>
          <cell r="R4624"/>
          <cell r="S4624"/>
          <cell r="T4624"/>
          <cell r="U4624"/>
          <cell r="V4624"/>
          <cell r="W4624"/>
          <cell r="X4624"/>
          <cell r="Y4624"/>
          <cell r="Z4624"/>
        </row>
        <row r="4625">
          <cell r="H4625"/>
          <cell r="M4625"/>
          <cell r="N4625"/>
          <cell r="O4625"/>
          <cell r="P4625"/>
          <cell r="Q4625"/>
          <cell r="R4625"/>
          <cell r="S4625"/>
          <cell r="T4625"/>
          <cell r="U4625"/>
          <cell r="V4625"/>
          <cell r="W4625"/>
          <cell r="X4625"/>
          <cell r="Y4625"/>
          <cell r="Z4625"/>
        </row>
        <row r="4626">
          <cell r="H4626"/>
          <cell r="M4626"/>
          <cell r="N4626"/>
          <cell r="O4626"/>
          <cell r="P4626"/>
          <cell r="Q4626"/>
          <cell r="R4626"/>
          <cell r="S4626"/>
          <cell r="T4626"/>
          <cell r="U4626"/>
          <cell r="V4626"/>
          <cell r="W4626"/>
          <cell r="X4626"/>
          <cell r="Y4626"/>
          <cell r="Z4626"/>
        </row>
        <row r="4627">
          <cell r="H4627"/>
          <cell r="M4627"/>
          <cell r="N4627"/>
          <cell r="O4627"/>
          <cell r="P4627"/>
          <cell r="Q4627"/>
          <cell r="R4627"/>
          <cell r="S4627"/>
          <cell r="T4627"/>
          <cell r="U4627"/>
          <cell r="V4627"/>
          <cell r="W4627"/>
          <cell r="X4627"/>
          <cell r="Y4627"/>
          <cell r="Z4627"/>
        </row>
        <row r="4628">
          <cell r="H4628"/>
          <cell r="M4628"/>
          <cell r="N4628"/>
          <cell r="O4628"/>
          <cell r="P4628"/>
          <cell r="Q4628"/>
          <cell r="R4628"/>
          <cell r="S4628"/>
          <cell r="T4628"/>
          <cell r="U4628"/>
          <cell r="V4628"/>
          <cell r="W4628"/>
          <cell r="X4628"/>
          <cell r="Y4628"/>
          <cell r="Z4628"/>
        </row>
        <row r="4629">
          <cell r="H4629"/>
          <cell r="M4629"/>
          <cell r="N4629"/>
          <cell r="O4629"/>
          <cell r="P4629"/>
          <cell r="Q4629"/>
          <cell r="R4629"/>
          <cell r="S4629"/>
          <cell r="T4629"/>
          <cell r="U4629"/>
          <cell r="V4629"/>
          <cell r="W4629"/>
          <cell r="X4629"/>
          <cell r="Y4629"/>
          <cell r="Z4629"/>
        </row>
        <row r="4630">
          <cell r="H4630"/>
          <cell r="M4630"/>
          <cell r="N4630"/>
          <cell r="O4630"/>
          <cell r="P4630"/>
          <cell r="Q4630"/>
          <cell r="R4630"/>
          <cell r="S4630"/>
          <cell r="T4630"/>
          <cell r="U4630"/>
          <cell r="V4630"/>
          <cell r="W4630"/>
          <cell r="X4630"/>
          <cell r="Y4630"/>
          <cell r="Z4630"/>
        </row>
        <row r="4631">
          <cell r="H4631"/>
          <cell r="M4631"/>
          <cell r="N4631"/>
          <cell r="O4631"/>
          <cell r="P4631"/>
          <cell r="Q4631"/>
          <cell r="R4631"/>
          <cell r="S4631"/>
          <cell r="T4631"/>
          <cell r="U4631"/>
          <cell r="V4631"/>
          <cell r="W4631"/>
          <cell r="X4631"/>
          <cell r="Y4631"/>
          <cell r="Z4631"/>
        </row>
        <row r="4632">
          <cell r="H4632"/>
          <cell r="M4632"/>
          <cell r="N4632"/>
          <cell r="O4632"/>
          <cell r="P4632"/>
          <cell r="Q4632"/>
          <cell r="R4632"/>
          <cell r="S4632"/>
          <cell r="T4632"/>
          <cell r="U4632"/>
          <cell r="V4632"/>
          <cell r="W4632"/>
          <cell r="X4632"/>
          <cell r="Y4632"/>
          <cell r="Z4632"/>
        </row>
        <row r="4633">
          <cell r="H4633"/>
          <cell r="M4633"/>
          <cell r="N4633"/>
          <cell r="O4633"/>
          <cell r="P4633"/>
          <cell r="Q4633"/>
          <cell r="R4633"/>
          <cell r="S4633"/>
          <cell r="T4633"/>
          <cell r="U4633"/>
          <cell r="V4633"/>
          <cell r="W4633"/>
          <cell r="X4633"/>
          <cell r="Y4633"/>
          <cell r="Z4633"/>
        </row>
        <row r="4634">
          <cell r="H4634"/>
          <cell r="M4634"/>
          <cell r="N4634"/>
          <cell r="O4634"/>
          <cell r="P4634"/>
          <cell r="Q4634"/>
          <cell r="R4634"/>
          <cell r="S4634"/>
          <cell r="T4634"/>
          <cell r="U4634"/>
          <cell r="V4634"/>
          <cell r="W4634"/>
          <cell r="X4634"/>
          <cell r="Y4634"/>
          <cell r="Z4634"/>
        </row>
        <row r="4635">
          <cell r="H4635"/>
          <cell r="M4635"/>
          <cell r="N4635"/>
          <cell r="O4635"/>
          <cell r="P4635"/>
          <cell r="Q4635"/>
          <cell r="R4635"/>
          <cell r="S4635"/>
          <cell r="T4635"/>
          <cell r="U4635"/>
          <cell r="V4635"/>
          <cell r="W4635"/>
          <cell r="X4635"/>
          <cell r="Y4635"/>
          <cell r="Z4635"/>
        </row>
        <row r="4636">
          <cell r="H4636"/>
          <cell r="M4636"/>
          <cell r="N4636"/>
          <cell r="O4636"/>
          <cell r="P4636"/>
          <cell r="Q4636"/>
          <cell r="R4636"/>
          <cell r="S4636"/>
          <cell r="T4636"/>
          <cell r="U4636"/>
          <cell r="V4636"/>
          <cell r="W4636"/>
          <cell r="X4636"/>
          <cell r="Y4636"/>
          <cell r="Z4636"/>
        </row>
        <row r="4637">
          <cell r="H4637"/>
          <cell r="M4637"/>
          <cell r="N4637"/>
          <cell r="O4637"/>
          <cell r="P4637"/>
          <cell r="Q4637"/>
          <cell r="R4637"/>
          <cell r="S4637"/>
          <cell r="T4637"/>
          <cell r="U4637"/>
          <cell r="V4637"/>
          <cell r="W4637"/>
          <cell r="X4637"/>
          <cell r="Y4637"/>
          <cell r="Z4637"/>
        </row>
        <row r="4638">
          <cell r="H4638"/>
          <cell r="M4638"/>
          <cell r="N4638"/>
          <cell r="O4638"/>
          <cell r="P4638"/>
          <cell r="Q4638"/>
          <cell r="R4638"/>
          <cell r="S4638"/>
          <cell r="T4638"/>
          <cell r="U4638"/>
          <cell r="V4638"/>
          <cell r="W4638"/>
          <cell r="X4638"/>
          <cell r="Y4638"/>
          <cell r="Z4638"/>
        </row>
        <row r="4639">
          <cell r="H4639"/>
          <cell r="M4639"/>
          <cell r="N4639"/>
          <cell r="O4639"/>
          <cell r="P4639"/>
          <cell r="Q4639"/>
          <cell r="R4639"/>
          <cell r="S4639"/>
          <cell r="T4639"/>
          <cell r="U4639"/>
          <cell r="V4639"/>
          <cell r="W4639"/>
          <cell r="X4639"/>
          <cell r="Y4639"/>
          <cell r="Z4639"/>
        </row>
        <row r="4640">
          <cell r="H4640"/>
          <cell r="M4640"/>
          <cell r="N4640"/>
          <cell r="O4640"/>
          <cell r="P4640"/>
          <cell r="Q4640"/>
          <cell r="R4640"/>
          <cell r="S4640"/>
          <cell r="T4640"/>
          <cell r="U4640"/>
          <cell r="V4640"/>
          <cell r="W4640"/>
          <cell r="X4640"/>
          <cell r="Y4640"/>
          <cell r="Z4640"/>
        </row>
        <row r="4641">
          <cell r="H4641"/>
          <cell r="M4641"/>
          <cell r="N4641"/>
          <cell r="O4641"/>
          <cell r="P4641"/>
          <cell r="Q4641"/>
          <cell r="R4641"/>
          <cell r="S4641"/>
          <cell r="T4641"/>
          <cell r="U4641"/>
          <cell r="V4641"/>
          <cell r="W4641"/>
          <cell r="X4641"/>
          <cell r="Y4641"/>
          <cell r="Z4641"/>
        </row>
        <row r="4642">
          <cell r="H4642"/>
          <cell r="M4642"/>
          <cell r="N4642"/>
          <cell r="O4642"/>
          <cell r="P4642"/>
          <cell r="Q4642"/>
          <cell r="R4642"/>
          <cell r="S4642"/>
          <cell r="T4642"/>
          <cell r="U4642"/>
          <cell r="V4642"/>
          <cell r="W4642"/>
          <cell r="X4642"/>
          <cell r="Y4642"/>
          <cell r="Z4642"/>
        </row>
        <row r="4643">
          <cell r="H4643"/>
          <cell r="M4643"/>
          <cell r="N4643"/>
          <cell r="O4643"/>
          <cell r="P4643"/>
          <cell r="Q4643"/>
          <cell r="R4643"/>
          <cell r="S4643"/>
          <cell r="T4643"/>
          <cell r="U4643"/>
          <cell r="V4643"/>
          <cell r="W4643"/>
          <cell r="X4643"/>
          <cell r="Y4643"/>
          <cell r="Z4643"/>
        </row>
        <row r="4644">
          <cell r="H4644"/>
          <cell r="M4644"/>
          <cell r="N4644"/>
          <cell r="O4644"/>
          <cell r="P4644"/>
          <cell r="Q4644"/>
          <cell r="R4644"/>
          <cell r="S4644"/>
          <cell r="T4644"/>
          <cell r="U4644"/>
          <cell r="V4644"/>
          <cell r="W4644"/>
          <cell r="X4644"/>
          <cell r="Y4644"/>
          <cell r="Z4644"/>
        </row>
        <row r="4645">
          <cell r="H4645"/>
          <cell r="M4645"/>
          <cell r="N4645"/>
          <cell r="O4645"/>
          <cell r="P4645"/>
          <cell r="Q4645"/>
          <cell r="R4645"/>
          <cell r="S4645"/>
          <cell r="T4645"/>
          <cell r="U4645"/>
          <cell r="V4645"/>
          <cell r="W4645"/>
          <cell r="X4645"/>
          <cell r="Y4645"/>
          <cell r="Z4645"/>
        </row>
        <row r="4646">
          <cell r="H4646"/>
          <cell r="M4646"/>
          <cell r="N4646"/>
          <cell r="O4646"/>
          <cell r="P4646"/>
          <cell r="Q4646"/>
          <cell r="R4646"/>
          <cell r="S4646"/>
          <cell r="T4646"/>
          <cell r="U4646"/>
          <cell r="V4646"/>
          <cell r="W4646"/>
          <cell r="X4646"/>
          <cell r="Y4646"/>
          <cell r="Z4646"/>
        </row>
        <row r="4647">
          <cell r="H4647"/>
          <cell r="M4647"/>
          <cell r="N4647"/>
          <cell r="O4647"/>
          <cell r="P4647"/>
          <cell r="Q4647"/>
          <cell r="R4647"/>
          <cell r="S4647"/>
          <cell r="T4647"/>
          <cell r="U4647"/>
          <cell r="V4647"/>
          <cell r="W4647"/>
          <cell r="X4647"/>
          <cell r="Y4647"/>
          <cell r="Z4647"/>
        </row>
        <row r="4648">
          <cell r="H4648"/>
          <cell r="M4648"/>
          <cell r="N4648"/>
          <cell r="O4648"/>
          <cell r="P4648"/>
          <cell r="Q4648"/>
          <cell r="R4648"/>
          <cell r="S4648"/>
          <cell r="T4648"/>
          <cell r="U4648"/>
          <cell r="V4648"/>
          <cell r="W4648"/>
          <cell r="X4648"/>
          <cell r="Y4648"/>
          <cell r="Z4648"/>
        </row>
        <row r="4649">
          <cell r="H4649"/>
          <cell r="M4649"/>
          <cell r="N4649"/>
          <cell r="O4649"/>
          <cell r="P4649"/>
          <cell r="Q4649"/>
          <cell r="R4649"/>
          <cell r="S4649"/>
          <cell r="T4649"/>
          <cell r="U4649"/>
          <cell r="V4649"/>
          <cell r="W4649"/>
          <cell r="X4649"/>
          <cell r="Y4649"/>
          <cell r="Z4649"/>
        </row>
        <row r="4650">
          <cell r="H4650"/>
          <cell r="M4650"/>
          <cell r="N4650"/>
          <cell r="O4650"/>
          <cell r="P4650"/>
          <cell r="Q4650"/>
          <cell r="R4650"/>
          <cell r="S4650"/>
          <cell r="T4650"/>
          <cell r="U4650"/>
          <cell r="V4650"/>
          <cell r="W4650"/>
          <cell r="X4650"/>
          <cell r="Y4650"/>
          <cell r="Z4650"/>
        </row>
        <row r="4651">
          <cell r="H4651"/>
          <cell r="M4651"/>
          <cell r="N4651"/>
          <cell r="O4651"/>
          <cell r="P4651"/>
          <cell r="Q4651"/>
          <cell r="R4651"/>
          <cell r="S4651"/>
          <cell r="T4651"/>
          <cell r="U4651"/>
          <cell r="V4651"/>
          <cell r="W4651"/>
          <cell r="X4651"/>
          <cell r="Y4651"/>
          <cell r="Z4651"/>
        </row>
        <row r="4652">
          <cell r="H4652"/>
          <cell r="M4652"/>
          <cell r="N4652"/>
          <cell r="O4652"/>
          <cell r="P4652"/>
          <cell r="Q4652"/>
          <cell r="R4652"/>
          <cell r="S4652"/>
          <cell r="T4652"/>
          <cell r="U4652"/>
          <cell r="V4652"/>
          <cell r="W4652"/>
          <cell r="X4652"/>
          <cell r="Y4652"/>
          <cell r="Z4652"/>
        </row>
        <row r="4653">
          <cell r="H4653"/>
          <cell r="M4653"/>
          <cell r="N4653"/>
          <cell r="O4653"/>
          <cell r="P4653"/>
          <cell r="Q4653"/>
          <cell r="R4653"/>
          <cell r="S4653"/>
          <cell r="T4653"/>
          <cell r="U4653"/>
          <cell r="V4653"/>
          <cell r="W4653"/>
          <cell r="X4653"/>
          <cell r="Y4653"/>
          <cell r="Z4653"/>
        </row>
        <row r="4654">
          <cell r="H4654"/>
          <cell r="M4654"/>
          <cell r="N4654"/>
          <cell r="O4654"/>
          <cell r="P4654"/>
          <cell r="Q4654"/>
          <cell r="R4654"/>
          <cell r="S4654"/>
          <cell r="T4654"/>
          <cell r="U4654"/>
          <cell r="V4654"/>
          <cell r="W4654"/>
          <cell r="X4654"/>
          <cell r="Y4654"/>
          <cell r="Z4654"/>
        </row>
        <row r="4655">
          <cell r="H4655"/>
          <cell r="M4655"/>
          <cell r="N4655"/>
          <cell r="O4655"/>
          <cell r="P4655"/>
          <cell r="Q4655"/>
          <cell r="R4655"/>
          <cell r="S4655"/>
          <cell r="T4655"/>
          <cell r="U4655"/>
          <cell r="V4655"/>
          <cell r="W4655"/>
          <cell r="X4655"/>
          <cell r="Y4655"/>
          <cell r="Z4655"/>
        </row>
        <row r="4656">
          <cell r="H4656"/>
          <cell r="M4656"/>
          <cell r="N4656"/>
          <cell r="O4656"/>
          <cell r="P4656"/>
          <cell r="Q4656"/>
          <cell r="R4656"/>
          <cell r="S4656"/>
          <cell r="T4656"/>
          <cell r="U4656"/>
          <cell r="V4656"/>
          <cell r="W4656"/>
          <cell r="X4656"/>
          <cell r="Y4656"/>
          <cell r="Z4656"/>
        </row>
        <row r="4657">
          <cell r="H4657"/>
          <cell r="M4657"/>
          <cell r="N4657"/>
          <cell r="O4657"/>
          <cell r="P4657"/>
          <cell r="Q4657"/>
          <cell r="R4657"/>
          <cell r="S4657"/>
          <cell r="T4657"/>
          <cell r="U4657"/>
          <cell r="V4657"/>
          <cell r="W4657"/>
          <cell r="X4657"/>
          <cell r="Y4657"/>
          <cell r="Z4657"/>
        </row>
        <row r="4658">
          <cell r="H4658"/>
          <cell r="M4658"/>
          <cell r="N4658"/>
          <cell r="O4658"/>
          <cell r="P4658"/>
          <cell r="Q4658"/>
          <cell r="R4658"/>
          <cell r="S4658"/>
          <cell r="T4658"/>
          <cell r="U4658"/>
          <cell r="V4658"/>
          <cell r="W4658"/>
          <cell r="X4658"/>
          <cell r="Y4658"/>
          <cell r="Z4658"/>
        </row>
        <row r="4659">
          <cell r="H4659"/>
          <cell r="M4659"/>
          <cell r="N4659"/>
          <cell r="O4659"/>
          <cell r="P4659"/>
          <cell r="Q4659"/>
          <cell r="R4659"/>
          <cell r="S4659"/>
          <cell r="T4659"/>
          <cell r="U4659"/>
          <cell r="V4659"/>
          <cell r="W4659"/>
          <cell r="X4659"/>
          <cell r="Y4659"/>
          <cell r="Z4659"/>
        </row>
        <row r="4660">
          <cell r="H4660"/>
          <cell r="M4660"/>
          <cell r="N4660"/>
          <cell r="O4660"/>
          <cell r="P4660"/>
          <cell r="Q4660"/>
          <cell r="R4660"/>
          <cell r="S4660"/>
          <cell r="T4660"/>
          <cell r="U4660"/>
          <cell r="V4660"/>
          <cell r="W4660"/>
          <cell r="X4660"/>
          <cell r="Y4660"/>
          <cell r="Z4660"/>
        </row>
        <row r="4661">
          <cell r="H4661"/>
          <cell r="M4661"/>
          <cell r="N4661"/>
          <cell r="O4661"/>
          <cell r="P4661"/>
          <cell r="Q4661"/>
          <cell r="R4661"/>
          <cell r="S4661"/>
          <cell r="T4661"/>
          <cell r="U4661"/>
          <cell r="V4661"/>
          <cell r="W4661"/>
          <cell r="X4661"/>
          <cell r="Y4661"/>
          <cell r="Z4661"/>
        </row>
        <row r="4662">
          <cell r="H4662"/>
          <cell r="M4662"/>
          <cell r="N4662"/>
          <cell r="O4662"/>
          <cell r="P4662"/>
          <cell r="Q4662"/>
          <cell r="R4662"/>
          <cell r="S4662"/>
          <cell r="T4662"/>
          <cell r="U4662"/>
          <cell r="V4662"/>
          <cell r="W4662"/>
          <cell r="X4662"/>
          <cell r="Y4662"/>
          <cell r="Z4662"/>
        </row>
        <row r="4663">
          <cell r="H4663"/>
          <cell r="M4663"/>
          <cell r="N4663"/>
          <cell r="O4663"/>
          <cell r="P4663"/>
          <cell r="Q4663"/>
          <cell r="R4663"/>
          <cell r="S4663"/>
          <cell r="T4663"/>
          <cell r="U4663"/>
          <cell r="V4663"/>
          <cell r="W4663"/>
          <cell r="X4663"/>
          <cell r="Y4663"/>
          <cell r="Z4663"/>
        </row>
        <row r="4664">
          <cell r="H4664"/>
          <cell r="M4664"/>
          <cell r="N4664"/>
          <cell r="O4664"/>
          <cell r="P4664"/>
          <cell r="Q4664"/>
          <cell r="R4664"/>
          <cell r="S4664"/>
          <cell r="T4664"/>
          <cell r="U4664"/>
          <cell r="V4664"/>
          <cell r="W4664"/>
          <cell r="X4664"/>
          <cell r="Y4664"/>
          <cell r="Z4664"/>
        </row>
        <row r="4665">
          <cell r="H4665"/>
          <cell r="M4665"/>
          <cell r="N4665"/>
          <cell r="O4665"/>
          <cell r="P4665"/>
          <cell r="Q4665"/>
          <cell r="R4665"/>
          <cell r="S4665"/>
          <cell r="T4665"/>
          <cell r="U4665"/>
          <cell r="V4665"/>
          <cell r="W4665"/>
          <cell r="X4665"/>
          <cell r="Y4665"/>
          <cell r="Z4665"/>
        </row>
        <row r="4666">
          <cell r="H4666"/>
          <cell r="M4666"/>
          <cell r="N4666"/>
          <cell r="O4666"/>
          <cell r="P4666"/>
          <cell r="Q4666"/>
          <cell r="R4666"/>
          <cell r="S4666"/>
          <cell r="T4666"/>
          <cell r="U4666"/>
          <cell r="V4666"/>
          <cell r="W4666"/>
          <cell r="X4666"/>
          <cell r="Y4666"/>
          <cell r="Z4666"/>
        </row>
        <row r="4667">
          <cell r="H4667"/>
          <cell r="M4667"/>
          <cell r="N4667"/>
          <cell r="O4667"/>
          <cell r="P4667"/>
          <cell r="Q4667"/>
          <cell r="R4667"/>
          <cell r="S4667"/>
          <cell r="T4667"/>
          <cell r="U4667"/>
          <cell r="V4667"/>
          <cell r="W4667"/>
          <cell r="X4667"/>
          <cell r="Y4667"/>
          <cell r="Z4667"/>
        </row>
        <row r="4668">
          <cell r="H4668"/>
          <cell r="M4668"/>
          <cell r="N4668"/>
          <cell r="O4668"/>
          <cell r="P4668"/>
          <cell r="Q4668"/>
          <cell r="R4668"/>
          <cell r="S4668"/>
          <cell r="T4668"/>
          <cell r="U4668"/>
          <cell r="V4668"/>
          <cell r="W4668"/>
          <cell r="X4668"/>
          <cell r="Y4668"/>
          <cell r="Z4668"/>
        </row>
        <row r="4669">
          <cell r="H4669"/>
          <cell r="M4669"/>
          <cell r="N4669"/>
          <cell r="O4669"/>
          <cell r="P4669"/>
          <cell r="Q4669"/>
          <cell r="R4669"/>
          <cell r="S4669"/>
          <cell r="T4669"/>
          <cell r="U4669"/>
          <cell r="V4669"/>
          <cell r="W4669"/>
          <cell r="X4669"/>
          <cell r="Y4669"/>
          <cell r="Z4669"/>
        </row>
        <row r="4670">
          <cell r="H4670"/>
          <cell r="M4670"/>
          <cell r="N4670"/>
          <cell r="O4670"/>
          <cell r="P4670"/>
          <cell r="Q4670"/>
          <cell r="R4670"/>
          <cell r="S4670"/>
          <cell r="T4670"/>
          <cell r="U4670"/>
          <cell r="V4670"/>
          <cell r="W4670"/>
          <cell r="X4670"/>
          <cell r="Y4670"/>
          <cell r="Z4670"/>
        </row>
        <row r="4671">
          <cell r="H4671"/>
          <cell r="M4671"/>
          <cell r="N4671"/>
          <cell r="O4671"/>
          <cell r="P4671"/>
          <cell r="Q4671"/>
          <cell r="R4671"/>
          <cell r="S4671"/>
          <cell r="T4671"/>
          <cell r="U4671"/>
          <cell r="V4671"/>
          <cell r="W4671"/>
          <cell r="X4671"/>
          <cell r="Y4671"/>
          <cell r="Z4671"/>
        </row>
        <row r="4672">
          <cell r="H4672"/>
          <cell r="M4672"/>
          <cell r="N4672"/>
          <cell r="O4672"/>
          <cell r="P4672"/>
          <cell r="Q4672"/>
          <cell r="R4672"/>
          <cell r="S4672"/>
          <cell r="T4672"/>
          <cell r="U4672"/>
          <cell r="V4672"/>
          <cell r="W4672"/>
          <cell r="X4672"/>
          <cell r="Y4672"/>
          <cell r="Z4672"/>
        </row>
        <row r="4673">
          <cell r="H4673"/>
          <cell r="M4673"/>
          <cell r="N4673"/>
          <cell r="O4673"/>
          <cell r="P4673"/>
          <cell r="Q4673"/>
          <cell r="R4673"/>
          <cell r="S4673"/>
          <cell r="T4673"/>
          <cell r="U4673"/>
          <cell r="V4673"/>
          <cell r="W4673"/>
          <cell r="X4673"/>
          <cell r="Y4673"/>
          <cell r="Z4673"/>
        </row>
        <row r="4674">
          <cell r="H4674"/>
          <cell r="M4674"/>
          <cell r="N4674"/>
          <cell r="O4674"/>
          <cell r="P4674"/>
          <cell r="Q4674"/>
          <cell r="R4674"/>
          <cell r="S4674"/>
          <cell r="T4674"/>
          <cell r="U4674"/>
          <cell r="V4674"/>
          <cell r="W4674"/>
          <cell r="X4674"/>
          <cell r="Y4674"/>
          <cell r="Z4674"/>
        </row>
        <row r="4675">
          <cell r="H4675"/>
          <cell r="M4675"/>
          <cell r="N4675"/>
          <cell r="O4675"/>
          <cell r="P4675"/>
          <cell r="Q4675"/>
          <cell r="R4675"/>
          <cell r="S4675"/>
          <cell r="T4675"/>
          <cell r="U4675"/>
          <cell r="V4675"/>
          <cell r="W4675"/>
          <cell r="X4675"/>
          <cell r="Y4675"/>
          <cell r="Z4675"/>
        </row>
        <row r="4676">
          <cell r="H4676"/>
          <cell r="M4676"/>
          <cell r="N4676"/>
          <cell r="O4676"/>
          <cell r="P4676"/>
          <cell r="Q4676"/>
          <cell r="R4676"/>
          <cell r="S4676"/>
          <cell r="T4676"/>
          <cell r="U4676"/>
          <cell r="V4676"/>
          <cell r="W4676"/>
          <cell r="X4676"/>
          <cell r="Y4676"/>
          <cell r="Z4676"/>
        </row>
        <row r="4677">
          <cell r="H4677"/>
          <cell r="M4677"/>
          <cell r="N4677"/>
          <cell r="O4677"/>
          <cell r="P4677"/>
          <cell r="Q4677"/>
          <cell r="R4677"/>
          <cell r="S4677"/>
          <cell r="T4677"/>
          <cell r="U4677"/>
          <cell r="V4677"/>
          <cell r="W4677"/>
          <cell r="X4677"/>
          <cell r="Y4677"/>
          <cell r="Z4677"/>
        </row>
        <row r="4678">
          <cell r="H4678"/>
          <cell r="M4678"/>
          <cell r="N4678"/>
          <cell r="O4678"/>
          <cell r="P4678"/>
          <cell r="Q4678"/>
          <cell r="R4678"/>
          <cell r="S4678"/>
          <cell r="T4678"/>
          <cell r="U4678"/>
          <cell r="V4678"/>
          <cell r="W4678"/>
          <cell r="X4678"/>
          <cell r="Y4678"/>
          <cell r="Z4678"/>
        </row>
        <row r="4679">
          <cell r="H4679"/>
          <cell r="M4679"/>
          <cell r="N4679"/>
          <cell r="O4679"/>
          <cell r="P4679"/>
          <cell r="Q4679"/>
          <cell r="R4679"/>
          <cell r="S4679"/>
          <cell r="T4679"/>
          <cell r="U4679"/>
          <cell r="V4679"/>
          <cell r="W4679"/>
          <cell r="X4679"/>
          <cell r="Y4679"/>
          <cell r="Z4679"/>
        </row>
        <row r="4680">
          <cell r="H4680"/>
          <cell r="M4680"/>
          <cell r="N4680"/>
          <cell r="O4680"/>
          <cell r="P4680"/>
          <cell r="Q4680"/>
          <cell r="R4680"/>
          <cell r="S4680"/>
          <cell r="T4680"/>
          <cell r="U4680"/>
          <cell r="V4680"/>
          <cell r="W4680"/>
          <cell r="X4680"/>
          <cell r="Y4680"/>
          <cell r="Z4680"/>
        </row>
        <row r="4681">
          <cell r="H4681"/>
          <cell r="M4681"/>
          <cell r="N4681"/>
          <cell r="O4681"/>
          <cell r="P4681"/>
          <cell r="Q4681"/>
          <cell r="R4681"/>
          <cell r="S4681"/>
          <cell r="T4681"/>
          <cell r="U4681"/>
          <cell r="V4681"/>
          <cell r="W4681"/>
          <cell r="X4681"/>
          <cell r="Y4681"/>
          <cell r="Z4681"/>
        </row>
        <row r="4682">
          <cell r="H4682"/>
          <cell r="M4682"/>
          <cell r="N4682"/>
          <cell r="O4682"/>
          <cell r="P4682"/>
          <cell r="Q4682"/>
          <cell r="R4682"/>
          <cell r="S4682"/>
          <cell r="T4682"/>
          <cell r="U4682"/>
          <cell r="V4682"/>
          <cell r="W4682"/>
          <cell r="X4682"/>
          <cell r="Y4682"/>
          <cell r="Z4682"/>
        </row>
        <row r="4683">
          <cell r="H4683"/>
          <cell r="M4683"/>
          <cell r="N4683"/>
          <cell r="O4683"/>
          <cell r="P4683"/>
          <cell r="Q4683"/>
          <cell r="R4683"/>
          <cell r="S4683"/>
          <cell r="T4683"/>
          <cell r="U4683"/>
          <cell r="V4683"/>
          <cell r="W4683"/>
          <cell r="X4683"/>
          <cell r="Y4683"/>
          <cell r="Z4683"/>
        </row>
        <row r="4684">
          <cell r="H4684"/>
          <cell r="M4684"/>
          <cell r="N4684"/>
          <cell r="O4684"/>
          <cell r="P4684"/>
          <cell r="Q4684"/>
          <cell r="R4684"/>
          <cell r="S4684"/>
          <cell r="T4684"/>
          <cell r="U4684"/>
          <cell r="V4684"/>
          <cell r="W4684"/>
          <cell r="X4684"/>
          <cell r="Y4684"/>
          <cell r="Z4684"/>
        </row>
        <row r="4685">
          <cell r="H4685"/>
          <cell r="M4685"/>
          <cell r="N4685"/>
          <cell r="O4685"/>
          <cell r="P4685"/>
          <cell r="Q4685"/>
          <cell r="R4685"/>
          <cell r="S4685"/>
          <cell r="T4685"/>
          <cell r="U4685"/>
          <cell r="V4685"/>
          <cell r="W4685"/>
          <cell r="X4685"/>
          <cell r="Y4685"/>
          <cell r="Z4685"/>
        </row>
        <row r="4686">
          <cell r="H4686"/>
          <cell r="M4686"/>
          <cell r="N4686"/>
          <cell r="O4686"/>
          <cell r="P4686"/>
          <cell r="Q4686"/>
          <cell r="R4686"/>
          <cell r="S4686"/>
          <cell r="T4686"/>
          <cell r="U4686"/>
          <cell r="V4686"/>
          <cell r="W4686"/>
          <cell r="X4686"/>
          <cell r="Y4686"/>
          <cell r="Z4686"/>
        </row>
        <row r="4687">
          <cell r="H4687"/>
          <cell r="M4687"/>
          <cell r="N4687"/>
          <cell r="O4687"/>
          <cell r="P4687"/>
          <cell r="Q4687"/>
          <cell r="R4687"/>
          <cell r="S4687"/>
          <cell r="T4687"/>
          <cell r="U4687"/>
          <cell r="V4687"/>
          <cell r="W4687"/>
          <cell r="X4687"/>
          <cell r="Y4687"/>
          <cell r="Z4687"/>
        </row>
        <row r="4688">
          <cell r="H4688"/>
          <cell r="M4688"/>
          <cell r="N4688"/>
          <cell r="O4688"/>
          <cell r="P4688"/>
          <cell r="Q4688"/>
          <cell r="R4688"/>
          <cell r="S4688"/>
          <cell r="T4688"/>
          <cell r="U4688"/>
          <cell r="V4688"/>
          <cell r="W4688"/>
          <cell r="X4688"/>
          <cell r="Y4688"/>
          <cell r="Z4688"/>
        </row>
        <row r="4689">
          <cell r="H4689"/>
          <cell r="M4689"/>
          <cell r="N4689"/>
          <cell r="O4689"/>
          <cell r="P4689"/>
          <cell r="Q4689"/>
          <cell r="R4689"/>
          <cell r="S4689"/>
          <cell r="T4689"/>
          <cell r="U4689"/>
          <cell r="V4689"/>
          <cell r="W4689"/>
          <cell r="X4689"/>
          <cell r="Y4689"/>
          <cell r="Z4689"/>
        </row>
        <row r="4690">
          <cell r="H4690"/>
          <cell r="M4690"/>
          <cell r="N4690"/>
          <cell r="O4690"/>
          <cell r="P4690"/>
          <cell r="Q4690"/>
          <cell r="R4690"/>
          <cell r="S4690"/>
          <cell r="T4690"/>
          <cell r="U4690"/>
          <cell r="V4690"/>
          <cell r="W4690"/>
          <cell r="X4690"/>
          <cell r="Y4690"/>
          <cell r="Z4690"/>
        </row>
        <row r="4691">
          <cell r="H4691"/>
          <cell r="M4691"/>
          <cell r="N4691"/>
          <cell r="O4691"/>
          <cell r="P4691"/>
          <cell r="Q4691"/>
          <cell r="R4691"/>
          <cell r="S4691"/>
          <cell r="T4691"/>
          <cell r="U4691"/>
          <cell r="V4691"/>
          <cell r="W4691"/>
          <cell r="X4691"/>
          <cell r="Y4691"/>
          <cell r="Z4691"/>
        </row>
        <row r="4692">
          <cell r="H4692"/>
          <cell r="M4692"/>
          <cell r="N4692"/>
          <cell r="O4692"/>
          <cell r="P4692"/>
          <cell r="Q4692"/>
          <cell r="R4692"/>
          <cell r="S4692"/>
          <cell r="T4692"/>
          <cell r="U4692"/>
          <cell r="V4692"/>
          <cell r="W4692"/>
          <cell r="X4692"/>
          <cell r="Y4692"/>
          <cell r="Z4692"/>
        </row>
        <row r="4693">
          <cell r="H4693"/>
          <cell r="M4693"/>
          <cell r="N4693"/>
          <cell r="O4693"/>
          <cell r="P4693"/>
          <cell r="Q4693"/>
          <cell r="R4693"/>
          <cell r="S4693"/>
          <cell r="T4693"/>
          <cell r="U4693"/>
          <cell r="V4693"/>
          <cell r="W4693"/>
          <cell r="X4693"/>
          <cell r="Y4693"/>
          <cell r="Z4693"/>
        </row>
        <row r="4694">
          <cell r="H4694"/>
          <cell r="M4694"/>
          <cell r="N4694"/>
          <cell r="O4694"/>
          <cell r="P4694"/>
          <cell r="Q4694"/>
          <cell r="R4694"/>
          <cell r="S4694"/>
          <cell r="T4694"/>
          <cell r="U4694"/>
          <cell r="V4694"/>
          <cell r="W4694"/>
          <cell r="X4694"/>
          <cell r="Y4694"/>
          <cell r="Z4694"/>
        </row>
        <row r="4695">
          <cell r="H4695"/>
          <cell r="M4695"/>
          <cell r="N4695"/>
          <cell r="O4695"/>
          <cell r="P4695"/>
          <cell r="Q4695"/>
          <cell r="R4695"/>
          <cell r="S4695"/>
          <cell r="T4695"/>
          <cell r="U4695"/>
          <cell r="V4695"/>
          <cell r="W4695"/>
          <cell r="X4695"/>
          <cell r="Y4695"/>
          <cell r="Z4695"/>
        </row>
        <row r="4696">
          <cell r="H4696"/>
          <cell r="M4696"/>
          <cell r="N4696"/>
          <cell r="O4696"/>
          <cell r="P4696"/>
          <cell r="Q4696"/>
          <cell r="R4696"/>
          <cell r="S4696"/>
          <cell r="T4696"/>
          <cell r="U4696"/>
          <cell r="V4696"/>
          <cell r="W4696"/>
          <cell r="X4696"/>
          <cell r="Y4696"/>
          <cell r="Z4696"/>
        </row>
        <row r="4697">
          <cell r="H4697"/>
          <cell r="M4697"/>
          <cell r="N4697"/>
          <cell r="O4697"/>
          <cell r="P4697"/>
          <cell r="Q4697"/>
          <cell r="R4697"/>
          <cell r="S4697"/>
          <cell r="T4697"/>
          <cell r="U4697"/>
          <cell r="V4697"/>
          <cell r="W4697"/>
          <cell r="X4697"/>
          <cell r="Y4697"/>
          <cell r="Z4697"/>
        </row>
        <row r="4698">
          <cell r="H4698"/>
          <cell r="M4698"/>
          <cell r="N4698"/>
          <cell r="O4698"/>
          <cell r="P4698"/>
          <cell r="Q4698"/>
          <cell r="R4698"/>
          <cell r="S4698"/>
          <cell r="T4698"/>
          <cell r="U4698"/>
          <cell r="V4698"/>
          <cell r="W4698"/>
          <cell r="X4698"/>
          <cell r="Y4698"/>
          <cell r="Z4698"/>
        </row>
        <row r="4699">
          <cell r="H4699"/>
          <cell r="M4699"/>
          <cell r="N4699"/>
          <cell r="O4699"/>
          <cell r="P4699"/>
          <cell r="Q4699"/>
          <cell r="R4699"/>
          <cell r="S4699"/>
          <cell r="T4699"/>
          <cell r="U4699"/>
          <cell r="V4699"/>
          <cell r="W4699"/>
          <cell r="X4699"/>
          <cell r="Y4699"/>
          <cell r="Z4699"/>
        </row>
        <row r="4700">
          <cell r="H4700"/>
          <cell r="M4700"/>
          <cell r="N4700"/>
          <cell r="O4700"/>
          <cell r="P4700"/>
          <cell r="Q4700"/>
          <cell r="R4700"/>
          <cell r="S4700"/>
          <cell r="T4700"/>
          <cell r="U4700"/>
          <cell r="V4700"/>
          <cell r="W4700"/>
          <cell r="X4700"/>
          <cell r="Y4700"/>
          <cell r="Z4700"/>
        </row>
        <row r="4701">
          <cell r="H4701"/>
          <cell r="M4701"/>
          <cell r="N4701"/>
          <cell r="O4701"/>
          <cell r="P4701"/>
          <cell r="Q4701"/>
          <cell r="R4701"/>
          <cell r="S4701"/>
          <cell r="T4701"/>
          <cell r="U4701"/>
          <cell r="V4701"/>
          <cell r="W4701"/>
          <cell r="X4701"/>
          <cell r="Y4701"/>
          <cell r="Z4701"/>
        </row>
        <row r="4702">
          <cell r="H4702"/>
          <cell r="M4702"/>
          <cell r="N4702"/>
          <cell r="O4702"/>
          <cell r="P4702"/>
          <cell r="Q4702"/>
          <cell r="R4702"/>
          <cell r="S4702"/>
          <cell r="T4702"/>
          <cell r="U4702"/>
          <cell r="V4702"/>
          <cell r="W4702"/>
          <cell r="X4702"/>
          <cell r="Y4702"/>
          <cell r="Z4702"/>
        </row>
        <row r="4703">
          <cell r="H4703"/>
          <cell r="M4703"/>
          <cell r="N4703"/>
          <cell r="O4703"/>
          <cell r="P4703"/>
          <cell r="Q4703"/>
          <cell r="R4703"/>
          <cell r="S4703"/>
          <cell r="T4703"/>
          <cell r="U4703"/>
          <cell r="V4703"/>
          <cell r="W4703"/>
          <cell r="X4703"/>
          <cell r="Y4703"/>
          <cell r="Z4703"/>
        </row>
        <row r="4704">
          <cell r="H4704"/>
          <cell r="M4704"/>
          <cell r="N4704"/>
          <cell r="O4704"/>
          <cell r="P4704"/>
          <cell r="Q4704"/>
          <cell r="R4704"/>
          <cell r="S4704"/>
          <cell r="T4704"/>
          <cell r="U4704"/>
          <cell r="V4704"/>
          <cell r="W4704"/>
          <cell r="X4704"/>
          <cell r="Y4704"/>
          <cell r="Z4704"/>
        </row>
        <row r="4705">
          <cell r="H4705"/>
          <cell r="M4705"/>
          <cell r="N4705"/>
          <cell r="O4705"/>
          <cell r="P4705"/>
          <cell r="Q4705"/>
          <cell r="R4705"/>
          <cell r="S4705"/>
          <cell r="T4705"/>
          <cell r="U4705"/>
          <cell r="V4705"/>
          <cell r="W4705"/>
          <cell r="X4705"/>
          <cell r="Y4705"/>
          <cell r="Z4705"/>
        </row>
        <row r="4706">
          <cell r="H4706"/>
          <cell r="M4706"/>
          <cell r="N4706"/>
          <cell r="O4706"/>
          <cell r="P4706"/>
          <cell r="Q4706"/>
          <cell r="R4706"/>
          <cell r="S4706"/>
          <cell r="T4706"/>
          <cell r="U4706"/>
          <cell r="V4706"/>
          <cell r="W4706"/>
          <cell r="X4706"/>
          <cell r="Y4706"/>
          <cell r="Z4706"/>
        </row>
        <row r="4707">
          <cell r="H4707"/>
          <cell r="M4707"/>
          <cell r="N4707"/>
          <cell r="O4707"/>
          <cell r="P4707"/>
          <cell r="Q4707"/>
          <cell r="R4707"/>
          <cell r="S4707"/>
          <cell r="T4707"/>
          <cell r="U4707"/>
          <cell r="V4707"/>
          <cell r="W4707"/>
          <cell r="X4707"/>
          <cell r="Y4707"/>
          <cell r="Z4707"/>
        </row>
        <row r="4708">
          <cell r="H4708"/>
          <cell r="M4708"/>
          <cell r="N4708"/>
          <cell r="O4708"/>
          <cell r="P4708"/>
          <cell r="Q4708"/>
          <cell r="R4708"/>
          <cell r="S4708"/>
          <cell r="T4708"/>
          <cell r="U4708"/>
          <cell r="V4708"/>
          <cell r="W4708"/>
          <cell r="X4708"/>
          <cell r="Y4708"/>
          <cell r="Z4708"/>
        </row>
        <row r="4709">
          <cell r="H4709"/>
          <cell r="M4709"/>
          <cell r="N4709"/>
          <cell r="O4709"/>
          <cell r="P4709"/>
          <cell r="Q4709"/>
          <cell r="R4709"/>
          <cell r="S4709"/>
          <cell r="T4709"/>
          <cell r="U4709"/>
          <cell r="V4709"/>
          <cell r="W4709"/>
          <cell r="X4709"/>
          <cell r="Y4709"/>
          <cell r="Z4709"/>
        </row>
        <row r="4710">
          <cell r="H4710"/>
          <cell r="M4710"/>
          <cell r="N4710"/>
          <cell r="O4710"/>
          <cell r="P4710"/>
          <cell r="Q4710"/>
          <cell r="R4710"/>
          <cell r="S4710"/>
          <cell r="T4710"/>
          <cell r="U4710"/>
          <cell r="V4710"/>
          <cell r="W4710"/>
          <cell r="X4710"/>
          <cell r="Y4710"/>
          <cell r="Z4710"/>
        </row>
        <row r="4711">
          <cell r="H4711"/>
          <cell r="M4711"/>
          <cell r="N4711"/>
          <cell r="O4711"/>
          <cell r="P4711"/>
          <cell r="Q4711"/>
          <cell r="R4711"/>
          <cell r="S4711"/>
          <cell r="T4711"/>
          <cell r="U4711"/>
          <cell r="V4711"/>
          <cell r="W4711"/>
          <cell r="X4711"/>
          <cell r="Y4711"/>
          <cell r="Z4711"/>
        </row>
        <row r="4712">
          <cell r="H4712"/>
          <cell r="M4712"/>
          <cell r="N4712"/>
          <cell r="O4712"/>
          <cell r="P4712"/>
          <cell r="Q4712"/>
          <cell r="R4712"/>
          <cell r="S4712"/>
          <cell r="T4712"/>
          <cell r="U4712"/>
          <cell r="V4712"/>
          <cell r="W4712"/>
          <cell r="X4712"/>
          <cell r="Y4712"/>
          <cell r="Z4712"/>
        </row>
        <row r="4713">
          <cell r="H4713"/>
          <cell r="M4713"/>
          <cell r="N4713"/>
          <cell r="O4713"/>
          <cell r="P4713"/>
          <cell r="Q4713"/>
          <cell r="R4713"/>
          <cell r="S4713"/>
          <cell r="T4713"/>
          <cell r="U4713"/>
          <cell r="V4713"/>
          <cell r="W4713"/>
          <cell r="X4713"/>
          <cell r="Y4713"/>
          <cell r="Z4713"/>
        </row>
        <row r="4714">
          <cell r="H4714"/>
          <cell r="M4714"/>
          <cell r="N4714"/>
          <cell r="O4714"/>
          <cell r="P4714"/>
          <cell r="Q4714"/>
          <cell r="R4714"/>
          <cell r="S4714"/>
          <cell r="T4714"/>
          <cell r="U4714"/>
          <cell r="V4714"/>
          <cell r="W4714"/>
          <cell r="X4714"/>
          <cell r="Y4714"/>
          <cell r="Z4714"/>
        </row>
        <row r="4715">
          <cell r="H4715"/>
          <cell r="M4715"/>
          <cell r="N4715"/>
          <cell r="O4715"/>
          <cell r="P4715"/>
          <cell r="Q4715"/>
          <cell r="R4715"/>
          <cell r="S4715"/>
          <cell r="T4715"/>
          <cell r="U4715"/>
          <cell r="V4715"/>
          <cell r="W4715"/>
          <cell r="X4715"/>
          <cell r="Y4715"/>
          <cell r="Z4715"/>
        </row>
        <row r="4716">
          <cell r="H4716"/>
          <cell r="M4716"/>
          <cell r="N4716"/>
          <cell r="O4716"/>
          <cell r="P4716"/>
          <cell r="Q4716"/>
          <cell r="R4716"/>
          <cell r="S4716"/>
          <cell r="T4716"/>
          <cell r="U4716"/>
          <cell r="V4716"/>
          <cell r="W4716"/>
          <cell r="X4716"/>
          <cell r="Y4716"/>
          <cell r="Z4716"/>
        </row>
        <row r="4717">
          <cell r="H4717"/>
          <cell r="M4717"/>
          <cell r="N4717"/>
          <cell r="O4717"/>
          <cell r="P4717"/>
          <cell r="Q4717"/>
          <cell r="R4717"/>
          <cell r="S4717"/>
          <cell r="T4717"/>
          <cell r="U4717"/>
          <cell r="V4717"/>
          <cell r="W4717"/>
          <cell r="X4717"/>
          <cell r="Y4717"/>
          <cell r="Z4717"/>
        </row>
        <row r="4718">
          <cell r="H4718"/>
          <cell r="M4718"/>
          <cell r="N4718"/>
          <cell r="O4718"/>
          <cell r="P4718"/>
          <cell r="Q4718"/>
          <cell r="R4718"/>
          <cell r="S4718"/>
          <cell r="T4718"/>
          <cell r="U4718"/>
          <cell r="V4718"/>
          <cell r="W4718"/>
          <cell r="X4718"/>
          <cell r="Y4718"/>
          <cell r="Z4718"/>
        </row>
        <row r="4719">
          <cell r="H4719"/>
          <cell r="M4719"/>
          <cell r="N4719"/>
          <cell r="O4719"/>
          <cell r="P4719"/>
          <cell r="Q4719"/>
          <cell r="R4719"/>
          <cell r="S4719"/>
          <cell r="T4719"/>
          <cell r="U4719"/>
          <cell r="V4719"/>
          <cell r="W4719"/>
          <cell r="X4719"/>
          <cell r="Y4719"/>
          <cell r="Z4719"/>
        </row>
        <row r="4720">
          <cell r="H4720"/>
          <cell r="M4720"/>
          <cell r="N4720"/>
          <cell r="O4720"/>
          <cell r="P4720"/>
          <cell r="Q4720"/>
          <cell r="R4720"/>
          <cell r="S4720"/>
          <cell r="T4720"/>
          <cell r="U4720"/>
          <cell r="V4720"/>
          <cell r="W4720"/>
          <cell r="X4720"/>
          <cell r="Y4720"/>
          <cell r="Z4720"/>
        </row>
        <row r="4721">
          <cell r="H4721"/>
          <cell r="M4721"/>
          <cell r="N4721"/>
          <cell r="O4721"/>
          <cell r="P4721"/>
          <cell r="Q4721"/>
          <cell r="R4721"/>
          <cell r="S4721"/>
          <cell r="T4721"/>
          <cell r="U4721"/>
          <cell r="V4721"/>
          <cell r="W4721"/>
          <cell r="X4721"/>
          <cell r="Y4721"/>
          <cell r="Z4721"/>
        </row>
        <row r="4722">
          <cell r="H4722"/>
          <cell r="M4722"/>
          <cell r="N4722"/>
          <cell r="O4722"/>
          <cell r="P4722"/>
          <cell r="Q4722"/>
          <cell r="R4722"/>
          <cell r="S4722"/>
          <cell r="T4722"/>
          <cell r="U4722"/>
          <cell r="V4722"/>
          <cell r="W4722"/>
          <cell r="X4722"/>
          <cell r="Y4722"/>
          <cell r="Z4722"/>
        </row>
        <row r="4723">
          <cell r="H4723"/>
          <cell r="M4723"/>
          <cell r="N4723"/>
          <cell r="O4723"/>
          <cell r="P4723"/>
          <cell r="Q4723"/>
          <cell r="R4723"/>
          <cell r="S4723"/>
          <cell r="T4723"/>
          <cell r="U4723"/>
          <cell r="V4723"/>
          <cell r="W4723"/>
          <cell r="X4723"/>
          <cell r="Y4723"/>
          <cell r="Z4723"/>
        </row>
        <row r="4724">
          <cell r="H4724"/>
          <cell r="M4724"/>
          <cell r="N4724"/>
          <cell r="O4724"/>
          <cell r="P4724"/>
          <cell r="Q4724"/>
          <cell r="R4724"/>
          <cell r="S4724"/>
          <cell r="T4724"/>
          <cell r="U4724"/>
          <cell r="V4724"/>
          <cell r="W4724"/>
          <cell r="X4724"/>
          <cell r="Y4724"/>
          <cell r="Z4724"/>
        </row>
        <row r="4725">
          <cell r="H4725"/>
          <cell r="M4725"/>
          <cell r="N4725"/>
          <cell r="O4725"/>
          <cell r="P4725"/>
          <cell r="Q4725"/>
          <cell r="R4725"/>
          <cell r="S4725"/>
          <cell r="T4725"/>
          <cell r="U4725"/>
          <cell r="V4725"/>
          <cell r="W4725"/>
          <cell r="X4725"/>
          <cell r="Y4725"/>
          <cell r="Z4725"/>
        </row>
        <row r="4726">
          <cell r="H4726"/>
          <cell r="M4726"/>
          <cell r="N4726"/>
          <cell r="O4726"/>
          <cell r="P4726"/>
          <cell r="Q4726"/>
          <cell r="R4726"/>
          <cell r="S4726"/>
          <cell r="T4726"/>
          <cell r="U4726"/>
          <cell r="V4726"/>
          <cell r="W4726"/>
          <cell r="X4726"/>
          <cell r="Y4726"/>
          <cell r="Z4726"/>
        </row>
        <row r="4727">
          <cell r="H4727"/>
          <cell r="M4727"/>
          <cell r="N4727"/>
          <cell r="O4727"/>
          <cell r="P4727"/>
          <cell r="Q4727"/>
          <cell r="R4727"/>
          <cell r="S4727"/>
          <cell r="T4727"/>
          <cell r="U4727"/>
          <cell r="V4727"/>
          <cell r="W4727"/>
          <cell r="X4727"/>
          <cell r="Y4727"/>
          <cell r="Z4727"/>
        </row>
        <row r="4728">
          <cell r="H4728"/>
          <cell r="M4728"/>
          <cell r="N4728"/>
          <cell r="O4728"/>
          <cell r="P4728"/>
          <cell r="Q4728"/>
          <cell r="R4728"/>
          <cell r="S4728"/>
          <cell r="T4728"/>
          <cell r="U4728"/>
          <cell r="V4728"/>
          <cell r="W4728"/>
          <cell r="X4728"/>
          <cell r="Y4728"/>
          <cell r="Z4728"/>
        </row>
        <row r="4729">
          <cell r="H4729"/>
          <cell r="M4729"/>
          <cell r="N4729"/>
          <cell r="O4729"/>
          <cell r="P4729"/>
          <cell r="Q4729"/>
          <cell r="R4729"/>
          <cell r="S4729"/>
          <cell r="T4729"/>
          <cell r="U4729"/>
          <cell r="V4729"/>
          <cell r="W4729"/>
          <cell r="X4729"/>
          <cell r="Y4729"/>
          <cell r="Z4729"/>
        </row>
        <row r="4730">
          <cell r="H4730"/>
          <cell r="M4730"/>
          <cell r="N4730"/>
          <cell r="O4730"/>
          <cell r="P4730"/>
          <cell r="Q4730"/>
          <cell r="R4730"/>
          <cell r="S4730"/>
          <cell r="T4730"/>
          <cell r="U4730"/>
          <cell r="V4730"/>
          <cell r="W4730"/>
          <cell r="X4730"/>
          <cell r="Y4730"/>
          <cell r="Z4730"/>
        </row>
        <row r="4731">
          <cell r="H4731"/>
          <cell r="M4731"/>
          <cell r="N4731"/>
          <cell r="O4731"/>
          <cell r="P4731"/>
          <cell r="Q4731"/>
          <cell r="R4731"/>
          <cell r="S4731"/>
          <cell r="T4731"/>
          <cell r="U4731"/>
          <cell r="V4731"/>
          <cell r="W4731"/>
          <cell r="X4731"/>
          <cell r="Y4731"/>
          <cell r="Z4731"/>
        </row>
        <row r="4732">
          <cell r="H4732"/>
          <cell r="M4732"/>
          <cell r="N4732"/>
          <cell r="O4732"/>
          <cell r="P4732"/>
          <cell r="Q4732"/>
          <cell r="R4732"/>
          <cell r="S4732"/>
          <cell r="T4732"/>
          <cell r="U4732"/>
          <cell r="V4732"/>
          <cell r="W4732"/>
          <cell r="X4732"/>
          <cell r="Y4732"/>
          <cell r="Z4732"/>
        </row>
        <row r="4733">
          <cell r="H4733"/>
          <cell r="M4733"/>
          <cell r="N4733"/>
          <cell r="O4733"/>
          <cell r="P4733"/>
          <cell r="Q4733"/>
          <cell r="R4733"/>
          <cell r="S4733"/>
          <cell r="T4733"/>
          <cell r="U4733"/>
          <cell r="V4733"/>
          <cell r="W4733"/>
          <cell r="X4733"/>
          <cell r="Y4733"/>
          <cell r="Z4733"/>
        </row>
        <row r="4734">
          <cell r="H4734"/>
          <cell r="M4734"/>
          <cell r="N4734"/>
          <cell r="O4734"/>
          <cell r="P4734"/>
          <cell r="Q4734"/>
          <cell r="R4734"/>
          <cell r="S4734"/>
          <cell r="T4734"/>
          <cell r="U4734"/>
          <cell r="V4734"/>
          <cell r="W4734"/>
          <cell r="X4734"/>
          <cell r="Y4734"/>
          <cell r="Z4734"/>
        </row>
        <row r="4735">
          <cell r="H4735"/>
          <cell r="M4735"/>
          <cell r="N4735"/>
          <cell r="O4735"/>
          <cell r="P4735"/>
          <cell r="Q4735"/>
          <cell r="R4735"/>
          <cell r="S4735"/>
          <cell r="T4735"/>
          <cell r="U4735"/>
          <cell r="V4735"/>
          <cell r="W4735"/>
          <cell r="X4735"/>
          <cell r="Y4735"/>
          <cell r="Z4735"/>
        </row>
        <row r="4736">
          <cell r="H4736"/>
          <cell r="M4736"/>
          <cell r="N4736"/>
          <cell r="O4736"/>
          <cell r="P4736"/>
          <cell r="Q4736"/>
          <cell r="R4736"/>
          <cell r="S4736"/>
          <cell r="T4736"/>
          <cell r="U4736"/>
          <cell r="V4736"/>
          <cell r="W4736"/>
          <cell r="X4736"/>
          <cell r="Y4736"/>
          <cell r="Z4736"/>
        </row>
        <row r="4737">
          <cell r="H4737"/>
          <cell r="M4737"/>
          <cell r="N4737"/>
          <cell r="O4737"/>
          <cell r="P4737"/>
          <cell r="Q4737"/>
          <cell r="R4737"/>
          <cell r="S4737"/>
          <cell r="T4737"/>
          <cell r="U4737"/>
          <cell r="V4737"/>
          <cell r="W4737"/>
          <cell r="X4737"/>
          <cell r="Y4737"/>
          <cell r="Z4737"/>
        </row>
        <row r="4738">
          <cell r="H4738"/>
          <cell r="M4738"/>
          <cell r="N4738"/>
          <cell r="O4738"/>
          <cell r="P4738"/>
          <cell r="Q4738"/>
          <cell r="R4738"/>
          <cell r="S4738"/>
          <cell r="T4738"/>
          <cell r="U4738"/>
          <cell r="V4738"/>
          <cell r="W4738"/>
          <cell r="X4738"/>
          <cell r="Y4738"/>
          <cell r="Z4738"/>
        </row>
        <row r="4739">
          <cell r="H4739"/>
          <cell r="M4739"/>
          <cell r="N4739"/>
          <cell r="O4739"/>
          <cell r="P4739"/>
          <cell r="Q4739"/>
          <cell r="R4739"/>
          <cell r="S4739"/>
          <cell r="T4739"/>
          <cell r="U4739"/>
          <cell r="V4739"/>
          <cell r="W4739"/>
          <cell r="X4739"/>
          <cell r="Y4739"/>
          <cell r="Z4739"/>
        </row>
        <row r="4740">
          <cell r="H4740"/>
          <cell r="M4740"/>
          <cell r="N4740"/>
          <cell r="O4740"/>
          <cell r="P4740"/>
          <cell r="Q4740"/>
          <cell r="R4740"/>
          <cell r="S4740"/>
          <cell r="T4740"/>
          <cell r="U4740"/>
          <cell r="V4740"/>
          <cell r="W4740"/>
          <cell r="X4740"/>
          <cell r="Y4740"/>
          <cell r="Z4740"/>
        </row>
        <row r="4741">
          <cell r="H4741"/>
          <cell r="M4741"/>
          <cell r="N4741"/>
          <cell r="O4741"/>
          <cell r="P4741"/>
          <cell r="Q4741"/>
          <cell r="R4741"/>
          <cell r="S4741"/>
          <cell r="T4741"/>
          <cell r="U4741"/>
          <cell r="V4741"/>
          <cell r="W4741"/>
          <cell r="X4741"/>
          <cell r="Y4741"/>
          <cell r="Z4741"/>
        </row>
        <row r="4742">
          <cell r="H4742"/>
          <cell r="M4742"/>
          <cell r="N4742"/>
          <cell r="O4742"/>
          <cell r="P4742"/>
          <cell r="Q4742"/>
          <cell r="R4742"/>
          <cell r="S4742"/>
          <cell r="T4742"/>
          <cell r="U4742"/>
          <cell r="V4742"/>
          <cell r="W4742"/>
          <cell r="X4742"/>
          <cell r="Y4742"/>
          <cell r="Z4742"/>
        </row>
        <row r="4743">
          <cell r="H4743"/>
          <cell r="M4743"/>
          <cell r="N4743"/>
          <cell r="O4743"/>
          <cell r="P4743"/>
          <cell r="Q4743"/>
          <cell r="R4743"/>
          <cell r="S4743"/>
          <cell r="T4743"/>
          <cell r="U4743"/>
          <cell r="V4743"/>
          <cell r="W4743"/>
          <cell r="X4743"/>
          <cell r="Y4743"/>
          <cell r="Z4743"/>
        </row>
        <row r="4744">
          <cell r="H4744"/>
          <cell r="M4744"/>
          <cell r="N4744"/>
          <cell r="O4744"/>
          <cell r="P4744"/>
          <cell r="Q4744"/>
          <cell r="R4744"/>
          <cell r="S4744"/>
          <cell r="T4744"/>
          <cell r="U4744"/>
          <cell r="V4744"/>
          <cell r="W4744"/>
          <cell r="X4744"/>
          <cell r="Y4744"/>
          <cell r="Z4744"/>
        </row>
        <row r="4745">
          <cell r="H4745"/>
          <cell r="M4745"/>
          <cell r="N4745"/>
          <cell r="O4745"/>
          <cell r="P4745"/>
          <cell r="Q4745"/>
          <cell r="R4745"/>
          <cell r="S4745"/>
          <cell r="T4745"/>
          <cell r="U4745"/>
          <cell r="V4745"/>
          <cell r="W4745"/>
          <cell r="X4745"/>
          <cell r="Y4745"/>
          <cell r="Z4745"/>
        </row>
        <row r="4746">
          <cell r="H4746"/>
          <cell r="M4746"/>
          <cell r="N4746"/>
          <cell r="O4746"/>
          <cell r="P4746"/>
          <cell r="Q4746"/>
          <cell r="R4746"/>
          <cell r="S4746"/>
          <cell r="T4746"/>
          <cell r="U4746"/>
          <cell r="V4746"/>
          <cell r="W4746"/>
          <cell r="X4746"/>
          <cell r="Y4746"/>
          <cell r="Z4746"/>
        </row>
        <row r="4747">
          <cell r="H4747"/>
          <cell r="M4747"/>
          <cell r="N4747"/>
          <cell r="O4747"/>
          <cell r="P4747"/>
          <cell r="Q4747"/>
          <cell r="R4747"/>
          <cell r="S4747"/>
          <cell r="T4747"/>
          <cell r="U4747"/>
          <cell r="V4747"/>
          <cell r="W4747"/>
          <cell r="X4747"/>
          <cell r="Y4747"/>
          <cell r="Z4747"/>
        </row>
        <row r="4748">
          <cell r="H4748"/>
          <cell r="M4748"/>
          <cell r="N4748"/>
          <cell r="O4748"/>
          <cell r="P4748"/>
          <cell r="Q4748"/>
          <cell r="R4748"/>
          <cell r="S4748"/>
          <cell r="T4748"/>
          <cell r="U4748"/>
          <cell r="V4748"/>
          <cell r="W4748"/>
          <cell r="X4748"/>
          <cell r="Y4748"/>
          <cell r="Z4748"/>
        </row>
        <row r="4749">
          <cell r="H4749"/>
          <cell r="M4749"/>
          <cell r="N4749"/>
          <cell r="O4749"/>
          <cell r="P4749"/>
          <cell r="Q4749"/>
          <cell r="R4749"/>
          <cell r="S4749"/>
          <cell r="T4749"/>
          <cell r="U4749"/>
          <cell r="V4749"/>
          <cell r="W4749"/>
          <cell r="X4749"/>
          <cell r="Y4749"/>
          <cell r="Z4749"/>
        </row>
        <row r="4750">
          <cell r="H4750"/>
          <cell r="M4750"/>
          <cell r="N4750"/>
          <cell r="O4750"/>
          <cell r="P4750"/>
          <cell r="Q4750"/>
          <cell r="R4750"/>
          <cell r="S4750"/>
          <cell r="T4750"/>
          <cell r="U4750"/>
          <cell r="V4750"/>
          <cell r="W4750"/>
          <cell r="X4750"/>
          <cell r="Y4750"/>
          <cell r="Z4750"/>
        </row>
        <row r="4751">
          <cell r="H4751"/>
          <cell r="M4751"/>
          <cell r="N4751"/>
          <cell r="O4751"/>
          <cell r="P4751"/>
          <cell r="Q4751"/>
          <cell r="R4751"/>
          <cell r="S4751"/>
          <cell r="T4751"/>
          <cell r="U4751"/>
          <cell r="V4751"/>
          <cell r="W4751"/>
          <cell r="X4751"/>
          <cell r="Y4751"/>
          <cell r="Z4751"/>
        </row>
        <row r="4752">
          <cell r="H4752"/>
          <cell r="M4752"/>
          <cell r="N4752"/>
          <cell r="O4752"/>
          <cell r="P4752"/>
          <cell r="Q4752"/>
          <cell r="R4752"/>
          <cell r="S4752"/>
          <cell r="T4752"/>
          <cell r="U4752"/>
          <cell r="V4752"/>
          <cell r="W4752"/>
          <cell r="X4752"/>
          <cell r="Y4752"/>
          <cell r="Z4752"/>
        </row>
        <row r="4753">
          <cell r="H4753"/>
          <cell r="M4753"/>
          <cell r="N4753"/>
          <cell r="O4753"/>
          <cell r="P4753"/>
          <cell r="Q4753"/>
          <cell r="R4753"/>
          <cell r="S4753"/>
          <cell r="T4753"/>
          <cell r="U4753"/>
          <cell r="V4753"/>
          <cell r="W4753"/>
          <cell r="X4753"/>
          <cell r="Y4753"/>
          <cell r="Z4753"/>
        </row>
        <row r="4754">
          <cell r="H4754"/>
          <cell r="M4754"/>
          <cell r="N4754"/>
          <cell r="O4754"/>
          <cell r="P4754"/>
          <cell r="Q4754"/>
          <cell r="R4754"/>
          <cell r="S4754"/>
          <cell r="T4754"/>
          <cell r="U4754"/>
          <cell r="V4754"/>
          <cell r="W4754"/>
          <cell r="X4754"/>
          <cell r="Y4754"/>
          <cell r="Z4754"/>
        </row>
        <row r="4755">
          <cell r="H4755"/>
          <cell r="M4755"/>
          <cell r="N4755"/>
          <cell r="O4755"/>
          <cell r="P4755"/>
          <cell r="Q4755"/>
          <cell r="R4755"/>
          <cell r="S4755"/>
          <cell r="T4755"/>
          <cell r="U4755"/>
          <cell r="V4755"/>
          <cell r="W4755"/>
          <cell r="X4755"/>
          <cell r="Y4755"/>
          <cell r="Z4755"/>
        </row>
        <row r="4756">
          <cell r="H4756"/>
          <cell r="M4756"/>
          <cell r="N4756"/>
          <cell r="O4756"/>
          <cell r="P4756"/>
          <cell r="Q4756"/>
          <cell r="R4756"/>
          <cell r="S4756"/>
          <cell r="T4756"/>
          <cell r="U4756"/>
          <cell r="V4756"/>
          <cell r="W4756"/>
          <cell r="X4756"/>
          <cell r="Y4756"/>
          <cell r="Z4756"/>
        </row>
        <row r="4757">
          <cell r="H4757"/>
          <cell r="M4757"/>
          <cell r="N4757"/>
          <cell r="O4757"/>
          <cell r="P4757"/>
          <cell r="Q4757"/>
          <cell r="R4757"/>
          <cell r="S4757"/>
          <cell r="T4757"/>
          <cell r="U4757"/>
          <cell r="V4757"/>
          <cell r="W4757"/>
          <cell r="X4757"/>
          <cell r="Y4757"/>
          <cell r="Z4757"/>
        </row>
        <row r="4758">
          <cell r="H4758"/>
          <cell r="M4758"/>
          <cell r="N4758"/>
          <cell r="O4758"/>
          <cell r="P4758"/>
          <cell r="Q4758"/>
          <cell r="R4758"/>
          <cell r="S4758"/>
          <cell r="T4758"/>
          <cell r="U4758"/>
          <cell r="V4758"/>
          <cell r="W4758"/>
          <cell r="X4758"/>
          <cell r="Y4758"/>
          <cell r="Z4758"/>
        </row>
        <row r="4759">
          <cell r="H4759"/>
          <cell r="M4759"/>
          <cell r="N4759"/>
          <cell r="O4759"/>
          <cell r="P4759"/>
          <cell r="Q4759"/>
          <cell r="R4759"/>
          <cell r="S4759"/>
          <cell r="T4759"/>
          <cell r="U4759"/>
          <cell r="V4759"/>
          <cell r="W4759"/>
          <cell r="X4759"/>
          <cell r="Y4759"/>
          <cell r="Z4759"/>
        </row>
        <row r="4760">
          <cell r="H4760"/>
          <cell r="M4760"/>
          <cell r="N4760"/>
          <cell r="O4760"/>
          <cell r="P4760"/>
          <cell r="Q4760"/>
          <cell r="R4760"/>
          <cell r="S4760"/>
          <cell r="T4760"/>
          <cell r="U4760"/>
          <cell r="V4760"/>
          <cell r="W4760"/>
          <cell r="X4760"/>
          <cell r="Y4760"/>
          <cell r="Z4760"/>
        </row>
        <row r="4761">
          <cell r="H4761"/>
          <cell r="M4761"/>
          <cell r="N4761"/>
          <cell r="O4761"/>
          <cell r="P4761"/>
          <cell r="Q4761"/>
          <cell r="R4761"/>
          <cell r="S4761"/>
          <cell r="T4761"/>
          <cell r="U4761"/>
          <cell r="V4761"/>
          <cell r="W4761"/>
          <cell r="X4761"/>
          <cell r="Y4761"/>
          <cell r="Z4761"/>
        </row>
        <row r="4762">
          <cell r="H4762"/>
          <cell r="M4762"/>
          <cell r="N4762"/>
          <cell r="O4762"/>
          <cell r="P4762"/>
          <cell r="Q4762"/>
          <cell r="R4762"/>
          <cell r="S4762"/>
          <cell r="T4762"/>
          <cell r="U4762"/>
          <cell r="V4762"/>
          <cell r="W4762"/>
          <cell r="X4762"/>
          <cell r="Y4762"/>
          <cell r="Z4762"/>
        </row>
        <row r="4763">
          <cell r="H4763"/>
          <cell r="M4763"/>
          <cell r="N4763"/>
          <cell r="O4763"/>
          <cell r="P4763"/>
          <cell r="Q4763"/>
          <cell r="R4763"/>
          <cell r="S4763"/>
          <cell r="T4763"/>
          <cell r="U4763"/>
          <cell r="V4763"/>
          <cell r="W4763"/>
          <cell r="X4763"/>
          <cell r="Y4763"/>
          <cell r="Z4763"/>
        </row>
        <row r="4764">
          <cell r="H4764"/>
          <cell r="M4764"/>
          <cell r="N4764"/>
          <cell r="O4764"/>
          <cell r="P4764"/>
          <cell r="Q4764"/>
          <cell r="R4764"/>
          <cell r="S4764"/>
          <cell r="T4764"/>
          <cell r="U4764"/>
          <cell r="V4764"/>
          <cell r="W4764"/>
          <cell r="X4764"/>
          <cell r="Y4764"/>
          <cell r="Z4764"/>
        </row>
        <row r="4765">
          <cell r="H4765"/>
          <cell r="M4765"/>
          <cell r="N4765"/>
          <cell r="O4765"/>
          <cell r="P4765"/>
          <cell r="Q4765"/>
          <cell r="R4765"/>
          <cell r="S4765"/>
          <cell r="T4765"/>
          <cell r="U4765"/>
          <cell r="V4765"/>
          <cell r="W4765"/>
          <cell r="X4765"/>
          <cell r="Y4765"/>
          <cell r="Z4765"/>
        </row>
        <row r="4766">
          <cell r="H4766"/>
          <cell r="M4766"/>
          <cell r="N4766"/>
          <cell r="O4766"/>
          <cell r="P4766"/>
          <cell r="Q4766"/>
          <cell r="R4766"/>
          <cell r="S4766"/>
          <cell r="T4766"/>
          <cell r="U4766"/>
          <cell r="V4766"/>
          <cell r="W4766"/>
          <cell r="X4766"/>
          <cell r="Y4766"/>
          <cell r="Z4766"/>
        </row>
        <row r="4767">
          <cell r="H4767"/>
          <cell r="M4767"/>
          <cell r="N4767"/>
          <cell r="O4767"/>
          <cell r="P4767"/>
          <cell r="Q4767"/>
          <cell r="R4767"/>
          <cell r="S4767"/>
          <cell r="T4767"/>
          <cell r="U4767"/>
          <cell r="V4767"/>
          <cell r="W4767"/>
          <cell r="X4767"/>
          <cell r="Y4767"/>
          <cell r="Z4767"/>
        </row>
        <row r="4768">
          <cell r="H4768"/>
          <cell r="M4768"/>
          <cell r="N4768"/>
          <cell r="O4768"/>
          <cell r="P4768"/>
          <cell r="Q4768"/>
          <cell r="R4768"/>
          <cell r="S4768"/>
          <cell r="T4768"/>
          <cell r="U4768"/>
          <cell r="V4768"/>
          <cell r="W4768"/>
          <cell r="X4768"/>
          <cell r="Y4768"/>
          <cell r="Z4768"/>
        </row>
        <row r="4769">
          <cell r="H4769"/>
          <cell r="M4769"/>
          <cell r="N4769"/>
          <cell r="O4769"/>
          <cell r="P4769"/>
          <cell r="Q4769"/>
          <cell r="R4769"/>
          <cell r="S4769"/>
          <cell r="T4769"/>
          <cell r="U4769"/>
          <cell r="V4769"/>
          <cell r="W4769"/>
          <cell r="X4769"/>
          <cell r="Y4769"/>
          <cell r="Z4769"/>
        </row>
        <row r="4770">
          <cell r="H4770"/>
          <cell r="M4770"/>
          <cell r="N4770"/>
          <cell r="O4770"/>
          <cell r="P4770"/>
          <cell r="Q4770"/>
          <cell r="R4770"/>
          <cell r="S4770"/>
          <cell r="T4770"/>
          <cell r="U4770"/>
          <cell r="V4770"/>
          <cell r="W4770"/>
          <cell r="X4770"/>
          <cell r="Y4770"/>
          <cell r="Z4770"/>
        </row>
        <row r="4771">
          <cell r="H4771"/>
          <cell r="M4771"/>
          <cell r="N4771"/>
          <cell r="O4771"/>
          <cell r="P4771"/>
          <cell r="Q4771"/>
          <cell r="R4771"/>
          <cell r="S4771"/>
          <cell r="T4771"/>
          <cell r="U4771"/>
          <cell r="V4771"/>
          <cell r="W4771"/>
          <cell r="X4771"/>
          <cell r="Y4771"/>
          <cell r="Z4771"/>
        </row>
        <row r="4772">
          <cell r="H4772"/>
          <cell r="M4772"/>
          <cell r="N4772"/>
          <cell r="O4772"/>
          <cell r="P4772"/>
          <cell r="Q4772"/>
          <cell r="R4772"/>
          <cell r="S4772"/>
          <cell r="T4772"/>
          <cell r="U4772"/>
          <cell r="V4772"/>
          <cell r="W4772"/>
          <cell r="X4772"/>
          <cell r="Y4772"/>
          <cell r="Z4772"/>
        </row>
        <row r="4773">
          <cell r="H4773"/>
          <cell r="M4773"/>
          <cell r="N4773"/>
          <cell r="O4773"/>
          <cell r="P4773"/>
          <cell r="Q4773"/>
          <cell r="R4773"/>
          <cell r="S4773"/>
          <cell r="T4773"/>
          <cell r="U4773"/>
          <cell r="V4773"/>
          <cell r="W4773"/>
          <cell r="X4773"/>
          <cell r="Y4773"/>
          <cell r="Z4773"/>
        </row>
        <row r="4774">
          <cell r="H4774"/>
          <cell r="M4774"/>
          <cell r="N4774"/>
          <cell r="O4774"/>
          <cell r="P4774"/>
          <cell r="Q4774"/>
          <cell r="R4774"/>
          <cell r="S4774"/>
          <cell r="T4774"/>
          <cell r="U4774"/>
          <cell r="V4774"/>
          <cell r="W4774"/>
          <cell r="X4774"/>
          <cell r="Y4774"/>
          <cell r="Z4774"/>
        </row>
        <row r="4775">
          <cell r="H4775"/>
          <cell r="M4775"/>
          <cell r="N4775"/>
          <cell r="O4775"/>
          <cell r="P4775"/>
          <cell r="Q4775"/>
          <cell r="R4775"/>
          <cell r="S4775"/>
          <cell r="T4775"/>
          <cell r="U4775"/>
          <cell r="V4775"/>
          <cell r="W4775"/>
          <cell r="X4775"/>
          <cell r="Y4775"/>
          <cell r="Z4775"/>
        </row>
        <row r="4776">
          <cell r="H4776"/>
          <cell r="M4776"/>
          <cell r="N4776"/>
          <cell r="O4776"/>
          <cell r="P4776"/>
          <cell r="Q4776"/>
          <cell r="R4776"/>
          <cell r="S4776"/>
          <cell r="T4776"/>
          <cell r="U4776"/>
          <cell r="V4776"/>
          <cell r="W4776"/>
          <cell r="X4776"/>
          <cell r="Y4776"/>
          <cell r="Z4776"/>
        </row>
        <row r="4777">
          <cell r="H4777"/>
          <cell r="M4777"/>
          <cell r="N4777"/>
          <cell r="O4777"/>
          <cell r="P4777"/>
          <cell r="Q4777"/>
          <cell r="R4777"/>
          <cell r="S4777"/>
          <cell r="T4777"/>
          <cell r="U4777"/>
          <cell r="V4777"/>
          <cell r="W4777"/>
          <cell r="X4777"/>
          <cell r="Y4777"/>
          <cell r="Z4777"/>
        </row>
        <row r="4778">
          <cell r="H4778"/>
          <cell r="M4778"/>
          <cell r="N4778"/>
          <cell r="O4778"/>
          <cell r="P4778"/>
          <cell r="Q4778"/>
          <cell r="R4778"/>
          <cell r="S4778"/>
          <cell r="T4778"/>
          <cell r="U4778"/>
          <cell r="V4778"/>
          <cell r="W4778"/>
          <cell r="X4778"/>
          <cell r="Y4778"/>
          <cell r="Z4778"/>
        </row>
        <row r="4779">
          <cell r="H4779"/>
          <cell r="M4779"/>
          <cell r="N4779"/>
          <cell r="O4779"/>
          <cell r="P4779"/>
          <cell r="Q4779"/>
          <cell r="R4779"/>
          <cell r="S4779"/>
          <cell r="T4779"/>
          <cell r="U4779"/>
          <cell r="V4779"/>
          <cell r="W4779"/>
          <cell r="X4779"/>
          <cell r="Y4779"/>
          <cell r="Z4779"/>
        </row>
        <row r="4780">
          <cell r="H4780"/>
          <cell r="M4780"/>
          <cell r="N4780"/>
          <cell r="O4780"/>
          <cell r="P4780"/>
          <cell r="Q4780"/>
          <cell r="R4780"/>
          <cell r="S4780"/>
          <cell r="T4780"/>
          <cell r="U4780"/>
          <cell r="V4780"/>
          <cell r="W4780"/>
          <cell r="X4780"/>
          <cell r="Y4780"/>
          <cell r="Z4780"/>
        </row>
        <row r="4781">
          <cell r="H4781"/>
          <cell r="M4781"/>
          <cell r="N4781"/>
          <cell r="O4781"/>
          <cell r="P4781"/>
          <cell r="Q4781"/>
          <cell r="R4781"/>
          <cell r="S4781"/>
          <cell r="T4781"/>
          <cell r="U4781"/>
          <cell r="V4781"/>
          <cell r="W4781"/>
          <cell r="X4781"/>
          <cell r="Y4781"/>
          <cell r="Z4781"/>
        </row>
        <row r="4782">
          <cell r="H4782"/>
          <cell r="M4782"/>
          <cell r="N4782"/>
          <cell r="O4782"/>
          <cell r="P4782"/>
          <cell r="Q4782"/>
          <cell r="R4782"/>
          <cell r="S4782"/>
          <cell r="T4782"/>
          <cell r="U4782"/>
          <cell r="V4782"/>
          <cell r="W4782"/>
          <cell r="X4782"/>
          <cell r="Y4782"/>
          <cell r="Z4782"/>
        </row>
        <row r="4783">
          <cell r="H4783"/>
          <cell r="M4783"/>
          <cell r="N4783"/>
          <cell r="O4783"/>
          <cell r="P4783"/>
          <cell r="Q4783"/>
          <cell r="R4783"/>
          <cell r="S4783"/>
          <cell r="T4783"/>
          <cell r="U4783"/>
          <cell r="V4783"/>
          <cell r="W4783"/>
          <cell r="X4783"/>
          <cell r="Y4783"/>
          <cell r="Z4783"/>
        </row>
        <row r="4784">
          <cell r="H4784"/>
          <cell r="M4784"/>
          <cell r="N4784"/>
          <cell r="O4784"/>
          <cell r="P4784"/>
          <cell r="Q4784"/>
          <cell r="R4784"/>
          <cell r="S4784"/>
          <cell r="T4784"/>
          <cell r="U4784"/>
          <cell r="V4784"/>
          <cell r="W4784"/>
          <cell r="X4784"/>
          <cell r="Y4784"/>
          <cell r="Z4784"/>
        </row>
        <row r="4785">
          <cell r="H4785"/>
          <cell r="M4785"/>
          <cell r="N4785"/>
          <cell r="O4785"/>
          <cell r="P4785"/>
          <cell r="Q4785"/>
          <cell r="R4785"/>
          <cell r="S4785"/>
          <cell r="T4785"/>
          <cell r="U4785"/>
          <cell r="V4785"/>
          <cell r="W4785"/>
          <cell r="X4785"/>
          <cell r="Y4785"/>
          <cell r="Z4785"/>
        </row>
        <row r="4786">
          <cell r="H4786"/>
          <cell r="M4786"/>
          <cell r="N4786"/>
          <cell r="O4786"/>
          <cell r="P4786"/>
          <cell r="Q4786"/>
          <cell r="R4786"/>
          <cell r="S4786"/>
          <cell r="T4786"/>
          <cell r="U4786"/>
          <cell r="V4786"/>
          <cell r="W4786"/>
          <cell r="X4786"/>
          <cell r="Y4786"/>
          <cell r="Z4786"/>
        </row>
        <row r="4787">
          <cell r="H4787"/>
          <cell r="M4787"/>
          <cell r="N4787"/>
          <cell r="O4787"/>
          <cell r="P4787"/>
          <cell r="Q4787"/>
          <cell r="R4787"/>
          <cell r="S4787"/>
          <cell r="T4787"/>
          <cell r="U4787"/>
          <cell r="V4787"/>
          <cell r="W4787"/>
          <cell r="X4787"/>
          <cell r="Y4787"/>
          <cell r="Z4787"/>
        </row>
        <row r="4788">
          <cell r="H4788"/>
          <cell r="M4788"/>
          <cell r="N4788"/>
          <cell r="O4788"/>
          <cell r="P4788"/>
          <cell r="Q4788"/>
          <cell r="R4788"/>
          <cell r="S4788"/>
          <cell r="T4788"/>
          <cell r="U4788"/>
          <cell r="V4788"/>
          <cell r="W4788"/>
          <cell r="X4788"/>
          <cell r="Y4788"/>
          <cell r="Z4788"/>
        </row>
        <row r="4789">
          <cell r="H4789"/>
          <cell r="M4789"/>
          <cell r="N4789"/>
          <cell r="O4789"/>
          <cell r="P4789"/>
          <cell r="Q4789"/>
          <cell r="R4789"/>
          <cell r="S4789"/>
          <cell r="T4789"/>
          <cell r="U4789"/>
          <cell r="V4789"/>
          <cell r="W4789"/>
          <cell r="X4789"/>
          <cell r="Y4789"/>
          <cell r="Z4789"/>
        </row>
        <row r="4790">
          <cell r="H4790"/>
          <cell r="M4790"/>
          <cell r="N4790"/>
          <cell r="O4790"/>
          <cell r="P4790"/>
          <cell r="Q4790"/>
          <cell r="R4790"/>
          <cell r="S4790"/>
          <cell r="T4790"/>
          <cell r="U4790"/>
          <cell r="V4790"/>
          <cell r="W4790"/>
          <cell r="X4790"/>
          <cell r="Y4790"/>
          <cell r="Z4790"/>
        </row>
        <row r="4791">
          <cell r="H4791"/>
          <cell r="M4791"/>
          <cell r="N4791"/>
          <cell r="O4791"/>
          <cell r="P4791"/>
          <cell r="Q4791"/>
          <cell r="R4791"/>
          <cell r="S4791"/>
          <cell r="T4791"/>
          <cell r="U4791"/>
          <cell r="V4791"/>
          <cell r="W4791"/>
          <cell r="X4791"/>
          <cell r="Y4791"/>
          <cell r="Z4791"/>
        </row>
        <row r="4792">
          <cell r="H4792"/>
          <cell r="M4792"/>
          <cell r="N4792"/>
          <cell r="O4792"/>
          <cell r="P4792"/>
          <cell r="Q4792"/>
          <cell r="R4792"/>
          <cell r="S4792"/>
          <cell r="T4792"/>
          <cell r="U4792"/>
          <cell r="V4792"/>
          <cell r="W4792"/>
          <cell r="X4792"/>
          <cell r="Y4792"/>
          <cell r="Z4792"/>
        </row>
        <row r="4793">
          <cell r="H4793"/>
          <cell r="M4793"/>
          <cell r="N4793"/>
          <cell r="O4793"/>
          <cell r="P4793"/>
          <cell r="Q4793"/>
          <cell r="R4793"/>
          <cell r="S4793"/>
          <cell r="T4793"/>
          <cell r="U4793"/>
          <cell r="V4793"/>
          <cell r="W4793"/>
          <cell r="X4793"/>
          <cell r="Y4793"/>
          <cell r="Z4793"/>
        </row>
        <row r="4794">
          <cell r="H4794"/>
          <cell r="M4794"/>
          <cell r="N4794"/>
          <cell r="O4794"/>
          <cell r="P4794"/>
          <cell r="Q4794"/>
          <cell r="R4794"/>
          <cell r="S4794"/>
          <cell r="T4794"/>
          <cell r="U4794"/>
          <cell r="V4794"/>
          <cell r="W4794"/>
          <cell r="X4794"/>
          <cell r="Y4794"/>
          <cell r="Z4794"/>
        </row>
        <row r="4795">
          <cell r="H4795"/>
          <cell r="M4795"/>
          <cell r="N4795"/>
          <cell r="O4795"/>
          <cell r="P4795"/>
          <cell r="Q4795"/>
          <cell r="R4795"/>
          <cell r="S4795"/>
          <cell r="T4795"/>
          <cell r="U4795"/>
          <cell r="V4795"/>
          <cell r="W4795"/>
          <cell r="X4795"/>
          <cell r="Y4795"/>
          <cell r="Z4795"/>
        </row>
        <row r="4796">
          <cell r="H4796"/>
          <cell r="M4796"/>
          <cell r="N4796"/>
          <cell r="O4796"/>
          <cell r="P4796"/>
          <cell r="Q4796"/>
          <cell r="R4796"/>
          <cell r="S4796"/>
          <cell r="T4796"/>
          <cell r="U4796"/>
          <cell r="V4796"/>
          <cell r="W4796"/>
          <cell r="X4796"/>
          <cell r="Y4796"/>
          <cell r="Z4796"/>
        </row>
        <row r="4797">
          <cell r="H4797"/>
          <cell r="M4797"/>
          <cell r="N4797"/>
          <cell r="O4797"/>
          <cell r="P4797"/>
          <cell r="Q4797"/>
          <cell r="R4797"/>
          <cell r="S4797"/>
          <cell r="T4797"/>
          <cell r="U4797"/>
          <cell r="V4797"/>
          <cell r="W4797"/>
          <cell r="X4797"/>
          <cell r="Y4797"/>
          <cell r="Z4797"/>
        </row>
        <row r="4798">
          <cell r="H4798"/>
          <cell r="M4798"/>
          <cell r="N4798"/>
          <cell r="O4798"/>
          <cell r="P4798"/>
          <cell r="Q4798"/>
          <cell r="R4798"/>
          <cell r="S4798"/>
          <cell r="T4798"/>
          <cell r="U4798"/>
          <cell r="V4798"/>
          <cell r="W4798"/>
          <cell r="X4798"/>
          <cell r="Y4798"/>
          <cell r="Z4798"/>
        </row>
        <row r="4799">
          <cell r="H4799"/>
          <cell r="M4799"/>
          <cell r="N4799"/>
          <cell r="O4799"/>
          <cell r="P4799"/>
          <cell r="Q4799"/>
          <cell r="R4799"/>
          <cell r="S4799"/>
          <cell r="T4799"/>
          <cell r="U4799"/>
          <cell r="V4799"/>
          <cell r="W4799"/>
          <cell r="X4799"/>
          <cell r="Y4799"/>
          <cell r="Z4799"/>
        </row>
        <row r="4800">
          <cell r="H4800"/>
          <cell r="M4800"/>
          <cell r="N4800"/>
          <cell r="O4800"/>
          <cell r="P4800"/>
          <cell r="Q4800"/>
          <cell r="R4800"/>
          <cell r="S4800"/>
          <cell r="T4800"/>
          <cell r="U4800"/>
          <cell r="V4800"/>
          <cell r="W4800"/>
          <cell r="X4800"/>
          <cell r="Y4800"/>
          <cell r="Z4800"/>
        </row>
        <row r="4801">
          <cell r="H4801"/>
          <cell r="M4801"/>
          <cell r="N4801"/>
          <cell r="O4801"/>
          <cell r="P4801"/>
          <cell r="Q4801"/>
          <cell r="R4801"/>
          <cell r="S4801"/>
          <cell r="T4801"/>
          <cell r="U4801"/>
          <cell r="V4801"/>
          <cell r="W4801"/>
          <cell r="X4801"/>
          <cell r="Y4801"/>
          <cell r="Z4801"/>
        </row>
        <row r="4802">
          <cell r="H4802"/>
          <cell r="M4802"/>
          <cell r="N4802"/>
          <cell r="O4802"/>
          <cell r="P4802"/>
          <cell r="Q4802"/>
          <cell r="R4802"/>
          <cell r="S4802"/>
          <cell r="T4802"/>
          <cell r="U4802"/>
          <cell r="V4802"/>
          <cell r="W4802"/>
          <cell r="X4802"/>
          <cell r="Y4802"/>
          <cell r="Z4802"/>
        </row>
        <row r="4803">
          <cell r="H4803"/>
          <cell r="M4803"/>
          <cell r="N4803"/>
          <cell r="O4803"/>
          <cell r="P4803"/>
          <cell r="Q4803"/>
          <cell r="R4803"/>
          <cell r="S4803"/>
          <cell r="T4803"/>
          <cell r="U4803"/>
          <cell r="V4803"/>
          <cell r="W4803"/>
          <cell r="X4803"/>
          <cell r="Y4803"/>
          <cell r="Z4803"/>
        </row>
        <row r="4804">
          <cell r="H4804"/>
          <cell r="M4804"/>
          <cell r="N4804"/>
          <cell r="O4804"/>
          <cell r="P4804"/>
          <cell r="Q4804"/>
          <cell r="R4804"/>
          <cell r="S4804"/>
          <cell r="T4804"/>
          <cell r="U4804"/>
          <cell r="V4804"/>
          <cell r="W4804"/>
          <cell r="X4804"/>
          <cell r="Y4804"/>
          <cell r="Z4804"/>
        </row>
        <row r="4805">
          <cell r="H4805"/>
          <cell r="M4805"/>
          <cell r="N4805"/>
          <cell r="O4805"/>
          <cell r="P4805"/>
          <cell r="Q4805"/>
          <cell r="R4805"/>
          <cell r="S4805"/>
          <cell r="T4805"/>
          <cell r="U4805"/>
          <cell r="V4805"/>
          <cell r="W4805"/>
          <cell r="X4805"/>
          <cell r="Y4805"/>
          <cell r="Z4805"/>
        </row>
        <row r="4806">
          <cell r="H4806"/>
          <cell r="M4806"/>
          <cell r="N4806"/>
          <cell r="O4806"/>
          <cell r="P4806"/>
          <cell r="Q4806"/>
          <cell r="R4806"/>
          <cell r="S4806"/>
          <cell r="T4806"/>
          <cell r="U4806"/>
          <cell r="V4806"/>
          <cell r="W4806"/>
          <cell r="X4806"/>
          <cell r="Y4806"/>
          <cell r="Z4806"/>
        </row>
        <row r="4807">
          <cell r="H4807"/>
          <cell r="M4807"/>
          <cell r="N4807"/>
          <cell r="O4807"/>
          <cell r="P4807"/>
          <cell r="Q4807"/>
          <cell r="R4807"/>
          <cell r="S4807"/>
          <cell r="T4807"/>
          <cell r="U4807"/>
          <cell r="V4807"/>
          <cell r="W4807"/>
          <cell r="X4807"/>
          <cell r="Y4807"/>
          <cell r="Z4807"/>
        </row>
        <row r="4808">
          <cell r="H4808"/>
          <cell r="M4808"/>
          <cell r="N4808"/>
          <cell r="O4808"/>
          <cell r="P4808"/>
          <cell r="Q4808"/>
          <cell r="R4808"/>
          <cell r="S4808"/>
          <cell r="T4808"/>
          <cell r="U4808"/>
          <cell r="V4808"/>
          <cell r="W4808"/>
          <cell r="X4808"/>
          <cell r="Y4808"/>
          <cell r="Z4808"/>
        </row>
        <row r="4809">
          <cell r="H4809"/>
          <cell r="M4809"/>
          <cell r="N4809"/>
          <cell r="O4809"/>
          <cell r="P4809"/>
          <cell r="Q4809"/>
          <cell r="R4809"/>
          <cell r="S4809"/>
          <cell r="T4809"/>
          <cell r="U4809"/>
          <cell r="V4809"/>
          <cell r="W4809"/>
          <cell r="X4809"/>
          <cell r="Y4809"/>
          <cell r="Z4809"/>
        </row>
        <row r="4810">
          <cell r="H4810"/>
          <cell r="M4810"/>
          <cell r="N4810"/>
          <cell r="O4810"/>
          <cell r="P4810"/>
          <cell r="Q4810"/>
          <cell r="R4810"/>
          <cell r="S4810"/>
          <cell r="T4810"/>
          <cell r="U4810"/>
          <cell r="V4810"/>
          <cell r="W4810"/>
          <cell r="X4810"/>
          <cell r="Y4810"/>
          <cell r="Z4810"/>
        </row>
        <row r="4811">
          <cell r="H4811"/>
          <cell r="M4811"/>
          <cell r="N4811"/>
          <cell r="O4811"/>
          <cell r="P4811"/>
          <cell r="Q4811"/>
          <cell r="R4811"/>
          <cell r="S4811"/>
          <cell r="T4811"/>
          <cell r="U4811"/>
          <cell r="V4811"/>
          <cell r="W4811"/>
          <cell r="X4811"/>
          <cell r="Y4811"/>
          <cell r="Z4811"/>
        </row>
        <row r="4812">
          <cell r="H4812"/>
          <cell r="M4812"/>
          <cell r="N4812"/>
          <cell r="O4812"/>
          <cell r="P4812"/>
          <cell r="Q4812"/>
          <cell r="R4812"/>
          <cell r="S4812"/>
          <cell r="T4812"/>
          <cell r="U4812"/>
          <cell r="V4812"/>
          <cell r="W4812"/>
          <cell r="X4812"/>
          <cell r="Y4812"/>
          <cell r="Z4812"/>
        </row>
        <row r="4813">
          <cell r="H4813"/>
          <cell r="M4813"/>
          <cell r="N4813"/>
          <cell r="O4813"/>
          <cell r="P4813"/>
          <cell r="Q4813"/>
          <cell r="R4813"/>
          <cell r="S4813"/>
          <cell r="T4813"/>
          <cell r="U4813"/>
          <cell r="V4813"/>
          <cell r="W4813"/>
          <cell r="X4813"/>
          <cell r="Y4813"/>
          <cell r="Z4813"/>
        </row>
        <row r="4814">
          <cell r="H4814"/>
          <cell r="M4814"/>
          <cell r="N4814"/>
          <cell r="O4814"/>
          <cell r="P4814"/>
          <cell r="Q4814"/>
          <cell r="R4814"/>
          <cell r="S4814"/>
          <cell r="T4814"/>
          <cell r="U4814"/>
          <cell r="V4814"/>
          <cell r="W4814"/>
          <cell r="X4814"/>
          <cell r="Y4814"/>
          <cell r="Z4814"/>
        </row>
        <row r="4815">
          <cell r="H4815"/>
          <cell r="M4815"/>
          <cell r="N4815"/>
          <cell r="O4815"/>
          <cell r="P4815"/>
          <cell r="Q4815"/>
          <cell r="R4815"/>
          <cell r="S4815"/>
          <cell r="T4815"/>
          <cell r="U4815"/>
          <cell r="V4815"/>
          <cell r="W4815"/>
          <cell r="X4815"/>
          <cell r="Y4815"/>
          <cell r="Z4815"/>
        </row>
        <row r="4816">
          <cell r="H4816"/>
          <cell r="M4816"/>
          <cell r="N4816"/>
          <cell r="O4816"/>
          <cell r="P4816"/>
          <cell r="Q4816"/>
          <cell r="R4816"/>
          <cell r="S4816"/>
          <cell r="T4816"/>
          <cell r="U4816"/>
          <cell r="V4816"/>
          <cell r="W4816"/>
          <cell r="X4816"/>
          <cell r="Y4816"/>
          <cell r="Z4816"/>
        </row>
        <row r="4817">
          <cell r="H4817"/>
          <cell r="M4817"/>
          <cell r="N4817"/>
          <cell r="O4817"/>
          <cell r="P4817"/>
          <cell r="Q4817"/>
          <cell r="R4817"/>
          <cell r="S4817"/>
          <cell r="T4817"/>
          <cell r="U4817"/>
          <cell r="V4817"/>
          <cell r="W4817"/>
          <cell r="X4817"/>
          <cell r="Y4817"/>
          <cell r="Z4817"/>
        </row>
        <row r="4818">
          <cell r="H4818"/>
          <cell r="M4818"/>
          <cell r="N4818"/>
          <cell r="O4818"/>
          <cell r="P4818"/>
          <cell r="Q4818"/>
          <cell r="R4818"/>
          <cell r="S4818"/>
          <cell r="T4818"/>
          <cell r="U4818"/>
          <cell r="V4818"/>
          <cell r="W4818"/>
          <cell r="X4818"/>
          <cell r="Y4818"/>
          <cell r="Z4818"/>
        </row>
        <row r="4819">
          <cell r="H4819"/>
          <cell r="M4819"/>
          <cell r="N4819"/>
          <cell r="O4819"/>
          <cell r="P4819"/>
          <cell r="Q4819"/>
          <cell r="R4819"/>
          <cell r="S4819"/>
          <cell r="T4819"/>
          <cell r="U4819"/>
          <cell r="V4819"/>
          <cell r="W4819"/>
          <cell r="X4819"/>
          <cell r="Y4819"/>
          <cell r="Z4819"/>
        </row>
        <row r="4820">
          <cell r="H4820"/>
          <cell r="M4820"/>
          <cell r="N4820"/>
          <cell r="O4820"/>
          <cell r="P4820"/>
          <cell r="Q4820"/>
          <cell r="R4820"/>
          <cell r="S4820"/>
          <cell r="T4820"/>
          <cell r="U4820"/>
          <cell r="V4820"/>
          <cell r="W4820"/>
          <cell r="X4820"/>
          <cell r="Y4820"/>
          <cell r="Z4820"/>
        </row>
        <row r="4821">
          <cell r="H4821"/>
          <cell r="M4821"/>
          <cell r="N4821"/>
          <cell r="O4821"/>
          <cell r="P4821"/>
          <cell r="Q4821"/>
          <cell r="R4821"/>
          <cell r="S4821"/>
          <cell r="T4821"/>
          <cell r="U4821"/>
          <cell r="V4821"/>
          <cell r="W4821"/>
          <cell r="X4821"/>
          <cell r="Y4821"/>
          <cell r="Z4821"/>
        </row>
        <row r="4822">
          <cell r="H4822"/>
          <cell r="M4822"/>
          <cell r="N4822"/>
          <cell r="O4822"/>
          <cell r="P4822"/>
          <cell r="Q4822"/>
          <cell r="R4822"/>
          <cell r="S4822"/>
          <cell r="T4822"/>
          <cell r="U4822"/>
          <cell r="V4822"/>
          <cell r="W4822"/>
          <cell r="X4822"/>
          <cell r="Y4822"/>
          <cell r="Z4822"/>
        </row>
        <row r="4823">
          <cell r="H4823"/>
          <cell r="M4823"/>
          <cell r="N4823"/>
          <cell r="O4823"/>
          <cell r="P4823"/>
          <cell r="Q4823"/>
          <cell r="R4823"/>
          <cell r="S4823"/>
          <cell r="T4823"/>
          <cell r="U4823"/>
          <cell r="V4823"/>
          <cell r="W4823"/>
          <cell r="X4823"/>
          <cell r="Y4823"/>
          <cell r="Z4823"/>
        </row>
        <row r="4824">
          <cell r="H4824"/>
          <cell r="M4824"/>
          <cell r="N4824"/>
          <cell r="O4824"/>
          <cell r="P4824"/>
          <cell r="Q4824"/>
          <cell r="R4824"/>
          <cell r="S4824"/>
          <cell r="T4824"/>
          <cell r="U4824"/>
          <cell r="V4824"/>
          <cell r="W4824"/>
          <cell r="X4824"/>
          <cell r="Y4824"/>
          <cell r="Z4824"/>
        </row>
        <row r="4825">
          <cell r="H4825"/>
          <cell r="M4825"/>
          <cell r="N4825"/>
          <cell r="O4825"/>
          <cell r="P4825"/>
          <cell r="Q4825"/>
          <cell r="R4825"/>
          <cell r="S4825"/>
          <cell r="T4825"/>
          <cell r="U4825"/>
          <cell r="V4825"/>
          <cell r="W4825"/>
          <cell r="X4825"/>
          <cell r="Y4825"/>
          <cell r="Z4825"/>
        </row>
        <row r="4826">
          <cell r="H4826"/>
          <cell r="M4826"/>
          <cell r="N4826"/>
          <cell r="O4826"/>
          <cell r="P4826"/>
          <cell r="Q4826"/>
          <cell r="R4826"/>
          <cell r="S4826"/>
          <cell r="T4826"/>
          <cell r="U4826"/>
          <cell r="V4826"/>
          <cell r="W4826"/>
          <cell r="X4826"/>
          <cell r="Y4826"/>
          <cell r="Z4826"/>
        </row>
        <row r="4827">
          <cell r="H4827"/>
          <cell r="M4827"/>
          <cell r="N4827"/>
          <cell r="O4827"/>
          <cell r="P4827"/>
          <cell r="Q4827"/>
          <cell r="R4827"/>
          <cell r="S4827"/>
          <cell r="T4827"/>
          <cell r="U4827"/>
          <cell r="V4827"/>
          <cell r="W4827"/>
          <cell r="X4827"/>
          <cell r="Y4827"/>
          <cell r="Z4827"/>
        </row>
        <row r="4828">
          <cell r="H4828"/>
          <cell r="M4828"/>
          <cell r="N4828"/>
          <cell r="O4828"/>
          <cell r="P4828"/>
          <cell r="Q4828"/>
          <cell r="R4828"/>
          <cell r="S4828"/>
          <cell r="T4828"/>
          <cell r="U4828"/>
          <cell r="V4828"/>
          <cell r="W4828"/>
          <cell r="X4828"/>
          <cell r="Y4828"/>
          <cell r="Z4828"/>
        </row>
        <row r="4829">
          <cell r="H4829"/>
          <cell r="M4829"/>
          <cell r="N4829"/>
          <cell r="O4829"/>
          <cell r="P4829"/>
          <cell r="Q4829"/>
          <cell r="R4829"/>
          <cell r="S4829"/>
          <cell r="T4829"/>
          <cell r="U4829"/>
          <cell r="V4829"/>
          <cell r="W4829"/>
          <cell r="X4829"/>
          <cell r="Y4829"/>
          <cell r="Z4829"/>
        </row>
        <row r="4830">
          <cell r="H4830"/>
          <cell r="M4830"/>
          <cell r="N4830"/>
          <cell r="O4830"/>
          <cell r="P4830"/>
          <cell r="Q4830"/>
          <cell r="R4830"/>
          <cell r="S4830"/>
          <cell r="T4830"/>
          <cell r="U4830"/>
          <cell r="V4830"/>
          <cell r="W4830"/>
          <cell r="X4830"/>
          <cell r="Y4830"/>
          <cell r="Z4830"/>
        </row>
        <row r="4831">
          <cell r="H4831"/>
          <cell r="M4831"/>
          <cell r="N4831"/>
          <cell r="O4831"/>
          <cell r="P4831"/>
          <cell r="Q4831"/>
          <cell r="R4831"/>
          <cell r="S4831"/>
          <cell r="T4831"/>
          <cell r="U4831"/>
          <cell r="V4831"/>
          <cell r="W4831"/>
          <cell r="X4831"/>
          <cell r="Y4831"/>
          <cell r="Z4831"/>
        </row>
        <row r="4832">
          <cell r="H4832"/>
          <cell r="M4832"/>
          <cell r="N4832"/>
          <cell r="O4832"/>
          <cell r="P4832"/>
          <cell r="Q4832"/>
          <cell r="R4832"/>
          <cell r="S4832"/>
          <cell r="T4832"/>
          <cell r="U4832"/>
          <cell r="V4832"/>
          <cell r="W4832"/>
          <cell r="X4832"/>
          <cell r="Y4832"/>
          <cell r="Z4832"/>
        </row>
        <row r="4833">
          <cell r="H4833"/>
          <cell r="M4833"/>
          <cell r="N4833"/>
          <cell r="O4833"/>
          <cell r="P4833"/>
          <cell r="Q4833"/>
          <cell r="R4833"/>
          <cell r="S4833"/>
          <cell r="T4833"/>
          <cell r="U4833"/>
          <cell r="V4833"/>
          <cell r="W4833"/>
          <cell r="X4833"/>
          <cell r="Y4833"/>
          <cell r="Z4833"/>
        </row>
        <row r="4834">
          <cell r="H4834"/>
          <cell r="M4834"/>
          <cell r="N4834"/>
          <cell r="O4834"/>
          <cell r="P4834"/>
          <cell r="Q4834"/>
          <cell r="R4834"/>
          <cell r="S4834"/>
          <cell r="T4834"/>
          <cell r="U4834"/>
          <cell r="V4834"/>
          <cell r="W4834"/>
          <cell r="X4834"/>
          <cell r="Y4834"/>
          <cell r="Z4834"/>
        </row>
        <row r="4835">
          <cell r="H4835"/>
          <cell r="M4835"/>
          <cell r="N4835"/>
          <cell r="O4835"/>
          <cell r="P4835"/>
          <cell r="Q4835"/>
          <cell r="R4835"/>
          <cell r="S4835"/>
          <cell r="T4835"/>
          <cell r="U4835"/>
          <cell r="V4835"/>
          <cell r="W4835"/>
          <cell r="X4835"/>
          <cell r="Y4835"/>
          <cell r="Z4835"/>
        </row>
        <row r="4836">
          <cell r="H4836"/>
          <cell r="M4836"/>
          <cell r="N4836"/>
          <cell r="O4836"/>
          <cell r="P4836"/>
          <cell r="Q4836"/>
          <cell r="R4836"/>
          <cell r="S4836"/>
          <cell r="T4836"/>
          <cell r="U4836"/>
          <cell r="V4836"/>
          <cell r="W4836"/>
          <cell r="X4836"/>
          <cell r="Y4836"/>
          <cell r="Z4836"/>
        </row>
        <row r="4837">
          <cell r="H4837"/>
          <cell r="M4837"/>
          <cell r="N4837"/>
          <cell r="O4837"/>
          <cell r="P4837"/>
          <cell r="Q4837"/>
          <cell r="R4837"/>
          <cell r="S4837"/>
          <cell r="T4837"/>
          <cell r="U4837"/>
          <cell r="V4837"/>
          <cell r="W4837"/>
          <cell r="X4837"/>
          <cell r="Y4837"/>
          <cell r="Z4837"/>
        </row>
        <row r="4838">
          <cell r="H4838"/>
          <cell r="M4838"/>
          <cell r="N4838"/>
          <cell r="O4838"/>
          <cell r="P4838"/>
          <cell r="Q4838"/>
          <cell r="R4838"/>
          <cell r="S4838"/>
          <cell r="T4838"/>
          <cell r="U4838"/>
          <cell r="V4838"/>
          <cell r="W4838"/>
          <cell r="X4838"/>
          <cell r="Y4838"/>
          <cell r="Z4838"/>
        </row>
        <row r="4839">
          <cell r="H4839"/>
          <cell r="M4839"/>
          <cell r="N4839"/>
          <cell r="O4839"/>
          <cell r="P4839"/>
          <cell r="Q4839"/>
          <cell r="R4839"/>
          <cell r="S4839"/>
          <cell r="T4839"/>
          <cell r="U4839"/>
          <cell r="V4839"/>
          <cell r="W4839"/>
          <cell r="X4839"/>
          <cell r="Y4839"/>
          <cell r="Z4839"/>
        </row>
        <row r="4840">
          <cell r="H4840"/>
          <cell r="M4840"/>
          <cell r="N4840"/>
          <cell r="O4840"/>
          <cell r="P4840"/>
          <cell r="Q4840"/>
          <cell r="R4840"/>
          <cell r="S4840"/>
          <cell r="T4840"/>
          <cell r="U4840"/>
          <cell r="V4840"/>
          <cell r="W4840"/>
          <cell r="X4840"/>
          <cell r="Y4840"/>
          <cell r="Z4840"/>
        </row>
        <row r="4841">
          <cell r="H4841"/>
          <cell r="M4841"/>
          <cell r="N4841"/>
          <cell r="O4841"/>
          <cell r="P4841"/>
          <cell r="Q4841"/>
          <cell r="R4841"/>
          <cell r="S4841"/>
          <cell r="T4841"/>
          <cell r="U4841"/>
          <cell r="V4841"/>
          <cell r="W4841"/>
          <cell r="X4841"/>
          <cell r="Y4841"/>
          <cell r="Z4841"/>
        </row>
        <row r="4842">
          <cell r="H4842"/>
          <cell r="M4842"/>
          <cell r="N4842"/>
          <cell r="O4842"/>
          <cell r="P4842"/>
          <cell r="Q4842"/>
          <cell r="R4842"/>
          <cell r="S4842"/>
          <cell r="T4842"/>
          <cell r="U4842"/>
          <cell r="V4842"/>
          <cell r="W4842"/>
          <cell r="X4842"/>
          <cell r="Y4842"/>
          <cell r="Z4842"/>
        </row>
        <row r="4843">
          <cell r="H4843"/>
          <cell r="M4843"/>
          <cell r="N4843"/>
          <cell r="O4843"/>
          <cell r="P4843"/>
          <cell r="Q4843"/>
          <cell r="R4843"/>
          <cell r="S4843"/>
          <cell r="T4843"/>
          <cell r="U4843"/>
          <cell r="V4843"/>
          <cell r="W4843"/>
          <cell r="X4843"/>
          <cell r="Y4843"/>
          <cell r="Z4843"/>
        </row>
        <row r="4844">
          <cell r="H4844"/>
          <cell r="M4844"/>
          <cell r="N4844"/>
          <cell r="O4844"/>
          <cell r="P4844"/>
          <cell r="Q4844"/>
          <cell r="R4844"/>
          <cell r="S4844"/>
          <cell r="T4844"/>
          <cell r="U4844"/>
          <cell r="V4844"/>
          <cell r="W4844"/>
          <cell r="X4844"/>
          <cell r="Y4844"/>
          <cell r="Z4844"/>
        </row>
        <row r="4845">
          <cell r="H4845"/>
          <cell r="M4845"/>
          <cell r="N4845"/>
          <cell r="O4845"/>
          <cell r="P4845"/>
          <cell r="Q4845"/>
          <cell r="R4845"/>
          <cell r="S4845"/>
          <cell r="T4845"/>
          <cell r="U4845"/>
          <cell r="V4845"/>
          <cell r="W4845"/>
          <cell r="X4845"/>
          <cell r="Y4845"/>
          <cell r="Z4845"/>
        </row>
        <row r="4846">
          <cell r="H4846"/>
          <cell r="M4846"/>
          <cell r="N4846"/>
          <cell r="O4846"/>
          <cell r="P4846"/>
          <cell r="Q4846"/>
          <cell r="R4846"/>
          <cell r="S4846"/>
          <cell r="T4846"/>
          <cell r="U4846"/>
          <cell r="V4846"/>
          <cell r="W4846"/>
          <cell r="X4846"/>
          <cell r="Y4846"/>
          <cell r="Z4846"/>
        </row>
        <row r="4847">
          <cell r="H4847"/>
          <cell r="M4847"/>
          <cell r="N4847"/>
          <cell r="O4847"/>
          <cell r="P4847"/>
          <cell r="Q4847"/>
          <cell r="R4847"/>
          <cell r="S4847"/>
          <cell r="T4847"/>
          <cell r="U4847"/>
          <cell r="V4847"/>
          <cell r="W4847"/>
          <cell r="X4847"/>
          <cell r="Y4847"/>
          <cell r="Z4847"/>
        </row>
        <row r="4848">
          <cell r="H4848"/>
          <cell r="M4848"/>
          <cell r="N4848"/>
          <cell r="O4848"/>
          <cell r="P4848"/>
          <cell r="Q4848"/>
          <cell r="R4848"/>
          <cell r="S4848"/>
          <cell r="T4848"/>
          <cell r="U4848"/>
          <cell r="V4848"/>
          <cell r="W4848"/>
          <cell r="X4848"/>
          <cell r="Y4848"/>
          <cell r="Z4848"/>
        </row>
        <row r="4849">
          <cell r="H4849"/>
          <cell r="M4849"/>
          <cell r="N4849"/>
          <cell r="O4849"/>
          <cell r="P4849"/>
          <cell r="Q4849"/>
          <cell r="R4849"/>
          <cell r="S4849"/>
          <cell r="T4849"/>
          <cell r="U4849"/>
          <cell r="V4849"/>
          <cell r="W4849"/>
          <cell r="X4849"/>
          <cell r="Y4849"/>
          <cell r="Z4849"/>
        </row>
        <row r="4850">
          <cell r="H4850"/>
          <cell r="M4850"/>
          <cell r="N4850"/>
          <cell r="O4850"/>
          <cell r="P4850"/>
          <cell r="Q4850"/>
          <cell r="R4850"/>
          <cell r="S4850"/>
          <cell r="T4850"/>
          <cell r="U4850"/>
          <cell r="V4850"/>
          <cell r="W4850"/>
          <cell r="X4850"/>
          <cell r="Y4850"/>
          <cell r="Z4850"/>
        </row>
        <row r="4851">
          <cell r="H4851"/>
          <cell r="M4851"/>
          <cell r="N4851"/>
          <cell r="O4851"/>
          <cell r="P4851"/>
          <cell r="Q4851"/>
          <cell r="R4851"/>
          <cell r="S4851"/>
          <cell r="T4851"/>
          <cell r="U4851"/>
          <cell r="V4851"/>
          <cell r="W4851"/>
          <cell r="X4851"/>
          <cell r="Y4851"/>
          <cell r="Z4851"/>
        </row>
        <row r="4852">
          <cell r="H4852"/>
          <cell r="M4852"/>
          <cell r="N4852"/>
          <cell r="O4852"/>
          <cell r="P4852"/>
          <cell r="Q4852"/>
          <cell r="R4852"/>
          <cell r="S4852"/>
          <cell r="T4852"/>
          <cell r="U4852"/>
          <cell r="V4852"/>
          <cell r="W4852"/>
          <cell r="X4852"/>
          <cell r="Y4852"/>
          <cell r="Z4852"/>
        </row>
        <row r="4853">
          <cell r="H4853"/>
          <cell r="M4853"/>
          <cell r="N4853"/>
          <cell r="O4853"/>
          <cell r="P4853"/>
          <cell r="Q4853"/>
          <cell r="R4853"/>
          <cell r="S4853"/>
          <cell r="T4853"/>
          <cell r="U4853"/>
          <cell r="V4853"/>
          <cell r="W4853"/>
          <cell r="X4853"/>
          <cell r="Y4853"/>
          <cell r="Z4853"/>
        </row>
        <row r="4854">
          <cell r="H4854"/>
          <cell r="M4854"/>
          <cell r="N4854"/>
          <cell r="O4854"/>
          <cell r="P4854"/>
          <cell r="Q4854"/>
          <cell r="R4854"/>
          <cell r="S4854"/>
          <cell r="T4854"/>
          <cell r="U4854"/>
          <cell r="V4854"/>
          <cell r="W4854"/>
          <cell r="X4854"/>
          <cell r="Y4854"/>
          <cell r="Z4854"/>
        </row>
        <row r="4855">
          <cell r="H4855"/>
          <cell r="M4855"/>
          <cell r="N4855"/>
          <cell r="O4855"/>
          <cell r="P4855"/>
          <cell r="Q4855"/>
          <cell r="R4855"/>
          <cell r="S4855"/>
          <cell r="T4855"/>
          <cell r="U4855"/>
          <cell r="V4855"/>
          <cell r="W4855"/>
          <cell r="X4855"/>
          <cell r="Y4855"/>
          <cell r="Z4855"/>
        </row>
        <row r="4856">
          <cell r="H4856"/>
          <cell r="M4856"/>
          <cell r="N4856"/>
          <cell r="O4856"/>
          <cell r="P4856"/>
          <cell r="Q4856"/>
          <cell r="R4856"/>
          <cell r="S4856"/>
          <cell r="T4856"/>
          <cell r="U4856"/>
          <cell r="V4856"/>
          <cell r="W4856"/>
          <cell r="X4856"/>
          <cell r="Y4856"/>
          <cell r="Z4856"/>
        </row>
        <row r="4857">
          <cell r="H4857"/>
          <cell r="M4857"/>
          <cell r="N4857"/>
          <cell r="O4857"/>
          <cell r="P4857"/>
          <cell r="Q4857"/>
          <cell r="R4857"/>
          <cell r="S4857"/>
          <cell r="T4857"/>
          <cell r="U4857"/>
          <cell r="V4857"/>
          <cell r="W4857"/>
          <cell r="X4857"/>
          <cell r="Y4857"/>
          <cell r="Z4857"/>
        </row>
        <row r="4858">
          <cell r="H4858"/>
          <cell r="M4858"/>
          <cell r="N4858"/>
          <cell r="O4858"/>
          <cell r="P4858"/>
          <cell r="Q4858"/>
          <cell r="R4858"/>
          <cell r="S4858"/>
          <cell r="T4858"/>
          <cell r="U4858"/>
          <cell r="V4858"/>
          <cell r="W4858"/>
          <cell r="X4858"/>
          <cell r="Y4858"/>
          <cell r="Z4858"/>
        </row>
        <row r="4859">
          <cell r="H4859"/>
          <cell r="M4859"/>
          <cell r="N4859"/>
          <cell r="O4859"/>
          <cell r="P4859"/>
          <cell r="Q4859"/>
          <cell r="R4859"/>
          <cell r="S4859"/>
          <cell r="T4859"/>
          <cell r="U4859"/>
          <cell r="V4859"/>
          <cell r="W4859"/>
          <cell r="X4859"/>
          <cell r="Y4859"/>
          <cell r="Z4859"/>
        </row>
        <row r="4860">
          <cell r="H4860"/>
          <cell r="M4860"/>
          <cell r="N4860"/>
          <cell r="O4860"/>
          <cell r="P4860"/>
          <cell r="Q4860"/>
          <cell r="R4860"/>
          <cell r="S4860"/>
          <cell r="T4860"/>
          <cell r="U4860"/>
          <cell r="V4860"/>
          <cell r="W4860"/>
          <cell r="X4860"/>
          <cell r="Y4860"/>
          <cell r="Z4860"/>
        </row>
        <row r="4861">
          <cell r="H4861"/>
          <cell r="M4861"/>
          <cell r="N4861"/>
          <cell r="O4861"/>
          <cell r="P4861"/>
          <cell r="Q4861"/>
          <cell r="R4861"/>
          <cell r="S4861"/>
          <cell r="T4861"/>
          <cell r="U4861"/>
          <cell r="V4861"/>
          <cell r="W4861"/>
          <cell r="X4861"/>
          <cell r="Y4861"/>
          <cell r="Z4861"/>
        </row>
        <row r="4862">
          <cell r="H4862"/>
          <cell r="M4862"/>
          <cell r="N4862"/>
          <cell r="O4862"/>
          <cell r="P4862"/>
          <cell r="Q4862"/>
          <cell r="R4862"/>
          <cell r="S4862"/>
          <cell r="T4862"/>
          <cell r="U4862"/>
          <cell r="V4862"/>
          <cell r="W4862"/>
          <cell r="X4862"/>
          <cell r="Y4862"/>
          <cell r="Z4862"/>
        </row>
        <row r="4863">
          <cell r="H4863"/>
          <cell r="M4863"/>
          <cell r="N4863"/>
          <cell r="O4863"/>
          <cell r="P4863"/>
          <cell r="Q4863"/>
          <cell r="R4863"/>
          <cell r="S4863"/>
          <cell r="T4863"/>
          <cell r="U4863"/>
          <cell r="V4863"/>
          <cell r="W4863"/>
          <cell r="X4863"/>
          <cell r="Y4863"/>
          <cell r="Z4863"/>
        </row>
        <row r="4864">
          <cell r="H4864"/>
          <cell r="M4864"/>
          <cell r="N4864"/>
          <cell r="O4864"/>
          <cell r="P4864"/>
          <cell r="Q4864"/>
          <cell r="R4864"/>
          <cell r="S4864"/>
          <cell r="T4864"/>
          <cell r="U4864"/>
          <cell r="V4864"/>
          <cell r="W4864"/>
          <cell r="X4864"/>
          <cell r="Y4864"/>
          <cell r="Z4864"/>
        </row>
        <row r="4865">
          <cell r="H4865"/>
          <cell r="M4865"/>
          <cell r="N4865"/>
          <cell r="O4865"/>
          <cell r="P4865"/>
          <cell r="Q4865"/>
          <cell r="R4865"/>
          <cell r="S4865"/>
          <cell r="T4865"/>
          <cell r="U4865"/>
          <cell r="V4865"/>
          <cell r="W4865"/>
          <cell r="X4865"/>
          <cell r="Y4865"/>
          <cell r="Z4865"/>
        </row>
        <row r="4866">
          <cell r="H4866"/>
          <cell r="M4866"/>
          <cell r="N4866"/>
          <cell r="O4866"/>
          <cell r="P4866"/>
          <cell r="Q4866"/>
          <cell r="R4866"/>
          <cell r="S4866"/>
          <cell r="T4866"/>
          <cell r="U4866"/>
          <cell r="V4866"/>
          <cell r="W4866"/>
          <cell r="X4866"/>
          <cell r="Y4866"/>
          <cell r="Z4866"/>
        </row>
        <row r="4867">
          <cell r="H4867"/>
          <cell r="M4867"/>
          <cell r="N4867"/>
          <cell r="O4867"/>
          <cell r="P4867"/>
          <cell r="Q4867"/>
          <cell r="R4867"/>
          <cell r="S4867"/>
          <cell r="T4867"/>
          <cell r="U4867"/>
          <cell r="V4867"/>
          <cell r="W4867"/>
          <cell r="X4867"/>
          <cell r="Y4867"/>
          <cell r="Z4867"/>
        </row>
        <row r="4868">
          <cell r="H4868"/>
          <cell r="M4868"/>
          <cell r="N4868"/>
          <cell r="O4868"/>
          <cell r="P4868"/>
          <cell r="Q4868"/>
          <cell r="R4868"/>
          <cell r="S4868"/>
          <cell r="T4868"/>
          <cell r="U4868"/>
          <cell r="V4868"/>
          <cell r="W4868"/>
          <cell r="X4868"/>
          <cell r="Y4868"/>
          <cell r="Z4868"/>
        </row>
        <row r="4869">
          <cell r="H4869"/>
          <cell r="M4869"/>
          <cell r="N4869"/>
          <cell r="O4869"/>
          <cell r="P4869"/>
          <cell r="Q4869"/>
          <cell r="R4869"/>
          <cell r="S4869"/>
          <cell r="T4869"/>
          <cell r="U4869"/>
          <cell r="V4869"/>
          <cell r="W4869"/>
          <cell r="X4869"/>
          <cell r="Y4869"/>
          <cell r="Z4869"/>
        </row>
        <row r="4870">
          <cell r="H4870"/>
          <cell r="M4870"/>
          <cell r="N4870"/>
          <cell r="O4870"/>
          <cell r="P4870"/>
          <cell r="Q4870"/>
          <cell r="R4870"/>
          <cell r="S4870"/>
          <cell r="T4870"/>
          <cell r="U4870"/>
          <cell r="V4870"/>
          <cell r="W4870"/>
          <cell r="X4870"/>
          <cell r="Y4870"/>
          <cell r="Z4870"/>
        </row>
        <row r="4871">
          <cell r="H4871"/>
          <cell r="M4871"/>
          <cell r="N4871"/>
          <cell r="O4871"/>
          <cell r="P4871"/>
          <cell r="Q4871"/>
          <cell r="R4871"/>
          <cell r="S4871"/>
          <cell r="T4871"/>
          <cell r="U4871"/>
          <cell r="V4871"/>
          <cell r="W4871"/>
          <cell r="X4871"/>
          <cell r="Y4871"/>
          <cell r="Z4871"/>
        </row>
        <row r="4872">
          <cell r="H4872"/>
          <cell r="M4872"/>
          <cell r="N4872"/>
          <cell r="O4872"/>
          <cell r="P4872"/>
          <cell r="Q4872"/>
          <cell r="R4872"/>
          <cell r="S4872"/>
          <cell r="T4872"/>
          <cell r="U4872"/>
          <cell r="V4872"/>
          <cell r="W4872"/>
          <cell r="X4872"/>
          <cell r="Y4872"/>
          <cell r="Z4872"/>
        </row>
        <row r="4873">
          <cell r="H4873"/>
          <cell r="M4873"/>
          <cell r="N4873"/>
          <cell r="O4873"/>
          <cell r="P4873"/>
          <cell r="Q4873"/>
          <cell r="R4873"/>
          <cell r="S4873"/>
          <cell r="T4873"/>
          <cell r="U4873"/>
          <cell r="V4873"/>
          <cell r="W4873"/>
          <cell r="X4873"/>
          <cell r="Y4873"/>
          <cell r="Z4873"/>
        </row>
        <row r="4874">
          <cell r="H4874"/>
          <cell r="M4874"/>
          <cell r="N4874"/>
          <cell r="O4874"/>
          <cell r="P4874"/>
          <cell r="Q4874"/>
          <cell r="R4874"/>
          <cell r="S4874"/>
          <cell r="T4874"/>
          <cell r="U4874"/>
          <cell r="V4874"/>
          <cell r="W4874"/>
          <cell r="X4874"/>
          <cell r="Y4874"/>
          <cell r="Z4874"/>
        </row>
        <row r="4875">
          <cell r="H4875"/>
          <cell r="M4875"/>
          <cell r="N4875"/>
          <cell r="O4875"/>
          <cell r="P4875"/>
          <cell r="Q4875"/>
          <cell r="R4875"/>
          <cell r="S4875"/>
          <cell r="T4875"/>
          <cell r="U4875"/>
          <cell r="V4875"/>
          <cell r="W4875"/>
          <cell r="X4875"/>
          <cell r="Y4875"/>
          <cell r="Z4875"/>
        </row>
        <row r="4876">
          <cell r="H4876"/>
          <cell r="M4876"/>
          <cell r="N4876"/>
          <cell r="O4876"/>
          <cell r="P4876"/>
          <cell r="Q4876"/>
          <cell r="R4876"/>
          <cell r="S4876"/>
          <cell r="T4876"/>
          <cell r="U4876"/>
          <cell r="V4876"/>
          <cell r="W4876"/>
          <cell r="X4876"/>
          <cell r="Y4876"/>
          <cell r="Z4876"/>
        </row>
        <row r="4877">
          <cell r="H4877"/>
          <cell r="M4877"/>
          <cell r="N4877"/>
          <cell r="O4877"/>
          <cell r="P4877"/>
          <cell r="Q4877"/>
          <cell r="R4877"/>
          <cell r="S4877"/>
          <cell r="T4877"/>
          <cell r="U4877"/>
          <cell r="V4877"/>
          <cell r="W4877"/>
          <cell r="X4877"/>
          <cell r="Y4877"/>
          <cell r="Z4877"/>
        </row>
        <row r="4878">
          <cell r="H4878"/>
          <cell r="M4878"/>
          <cell r="N4878"/>
          <cell r="O4878"/>
          <cell r="P4878"/>
          <cell r="Q4878"/>
          <cell r="R4878"/>
          <cell r="S4878"/>
          <cell r="T4878"/>
          <cell r="U4878"/>
          <cell r="V4878"/>
          <cell r="W4878"/>
          <cell r="X4878"/>
          <cell r="Y4878"/>
          <cell r="Z4878"/>
        </row>
        <row r="4879">
          <cell r="H4879"/>
          <cell r="M4879"/>
          <cell r="N4879"/>
          <cell r="O4879"/>
          <cell r="P4879"/>
          <cell r="Q4879"/>
          <cell r="R4879"/>
          <cell r="S4879"/>
          <cell r="T4879"/>
          <cell r="U4879"/>
          <cell r="V4879"/>
          <cell r="W4879"/>
          <cell r="X4879"/>
          <cell r="Y4879"/>
          <cell r="Z4879"/>
        </row>
        <row r="4880">
          <cell r="H4880"/>
          <cell r="M4880"/>
          <cell r="N4880"/>
          <cell r="O4880"/>
          <cell r="P4880"/>
          <cell r="Q4880"/>
          <cell r="R4880"/>
          <cell r="S4880"/>
          <cell r="T4880"/>
          <cell r="U4880"/>
          <cell r="V4880"/>
          <cell r="W4880"/>
          <cell r="X4880"/>
          <cell r="Y4880"/>
          <cell r="Z4880"/>
        </row>
        <row r="4881">
          <cell r="H4881"/>
          <cell r="M4881"/>
          <cell r="N4881"/>
          <cell r="O4881"/>
          <cell r="P4881"/>
          <cell r="Q4881"/>
          <cell r="R4881"/>
          <cell r="S4881"/>
          <cell r="T4881"/>
          <cell r="U4881"/>
          <cell r="V4881"/>
          <cell r="W4881"/>
          <cell r="X4881"/>
          <cell r="Y4881"/>
          <cell r="Z4881"/>
        </row>
        <row r="4882">
          <cell r="H4882"/>
          <cell r="M4882"/>
          <cell r="N4882"/>
          <cell r="O4882"/>
          <cell r="P4882"/>
          <cell r="Q4882"/>
          <cell r="R4882"/>
          <cell r="S4882"/>
          <cell r="T4882"/>
          <cell r="U4882"/>
          <cell r="V4882"/>
          <cell r="W4882"/>
          <cell r="X4882"/>
          <cell r="Y4882"/>
          <cell r="Z4882"/>
        </row>
        <row r="4883">
          <cell r="H4883"/>
          <cell r="M4883"/>
          <cell r="N4883"/>
          <cell r="O4883"/>
          <cell r="P4883"/>
          <cell r="Q4883"/>
          <cell r="R4883"/>
          <cell r="S4883"/>
          <cell r="T4883"/>
          <cell r="U4883"/>
          <cell r="V4883"/>
          <cell r="W4883"/>
          <cell r="X4883"/>
          <cell r="Y4883"/>
          <cell r="Z4883"/>
        </row>
        <row r="4884">
          <cell r="H4884"/>
          <cell r="M4884"/>
          <cell r="N4884"/>
          <cell r="O4884"/>
          <cell r="P4884"/>
          <cell r="Q4884"/>
          <cell r="R4884"/>
          <cell r="S4884"/>
          <cell r="T4884"/>
          <cell r="U4884"/>
          <cell r="V4884"/>
          <cell r="W4884"/>
          <cell r="X4884"/>
          <cell r="Y4884"/>
          <cell r="Z4884"/>
        </row>
        <row r="4885">
          <cell r="H4885"/>
          <cell r="M4885"/>
          <cell r="N4885"/>
          <cell r="O4885"/>
          <cell r="P4885"/>
          <cell r="Q4885"/>
          <cell r="R4885"/>
          <cell r="S4885"/>
          <cell r="T4885"/>
          <cell r="U4885"/>
          <cell r="V4885"/>
          <cell r="W4885"/>
          <cell r="X4885"/>
          <cell r="Y4885"/>
          <cell r="Z4885"/>
        </row>
        <row r="4886">
          <cell r="H4886"/>
          <cell r="M4886"/>
          <cell r="N4886"/>
          <cell r="O4886"/>
          <cell r="P4886"/>
          <cell r="Q4886"/>
          <cell r="R4886"/>
          <cell r="S4886"/>
          <cell r="T4886"/>
          <cell r="U4886"/>
          <cell r="V4886"/>
          <cell r="W4886"/>
          <cell r="X4886"/>
          <cell r="Y4886"/>
          <cell r="Z4886"/>
        </row>
        <row r="4887">
          <cell r="H4887"/>
          <cell r="M4887"/>
          <cell r="N4887"/>
          <cell r="O4887"/>
          <cell r="P4887"/>
          <cell r="Q4887"/>
          <cell r="R4887"/>
          <cell r="S4887"/>
          <cell r="T4887"/>
          <cell r="U4887"/>
          <cell r="V4887"/>
          <cell r="W4887"/>
          <cell r="X4887"/>
          <cell r="Y4887"/>
          <cell r="Z4887"/>
        </row>
        <row r="4888">
          <cell r="H4888"/>
          <cell r="M4888"/>
          <cell r="N4888"/>
          <cell r="O4888"/>
          <cell r="P4888"/>
          <cell r="Q4888"/>
          <cell r="R4888"/>
          <cell r="S4888"/>
          <cell r="T4888"/>
          <cell r="U4888"/>
          <cell r="V4888"/>
          <cell r="W4888"/>
          <cell r="X4888"/>
          <cell r="Y4888"/>
          <cell r="Z4888"/>
        </row>
        <row r="4889">
          <cell r="H4889"/>
          <cell r="M4889"/>
          <cell r="N4889"/>
          <cell r="O4889"/>
          <cell r="P4889"/>
          <cell r="Q4889"/>
          <cell r="R4889"/>
          <cell r="S4889"/>
          <cell r="T4889"/>
          <cell r="U4889"/>
          <cell r="V4889"/>
          <cell r="W4889"/>
          <cell r="X4889"/>
          <cell r="Y4889"/>
          <cell r="Z4889"/>
        </row>
        <row r="4890">
          <cell r="H4890"/>
          <cell r="M4890"/>
          <cell r="N4890"/>
          <cell r="O4890"/>
          <cell r="P4890"/>
          <cell r="Q4890"/>
          <cell r="R4890"/>
          <cell r="S4890"/>
          <cell r="T4890"/>
          <cell r="U4890"/>
          <cell r="V4890"/>
          <cell r="W4890"/>
          <cell r="X4890"/>
          <cell r="Y4890"/>
          <cell r="Z4890"/>
        </row>
        <row r="4891">
          <cell r="H4891"/>
          <cell r="M4891"/>
          <cell r="N4891"/>
          <cell r="O4891"/>
          <cell r="P4891"/>
          <cell r="Q4891"/>
          <cell r="R4891"/>
          <cell r="S4891"/>
          <cell r="T4891"/>
          <cell r="U4891"/>
          <cell r="V4891"/>
          <cell r="W4891"/>
          <cell r="X4891"/>
          <cell r="Y4891"/>
          <cell r="Z4891"/>
        </row>
        <row r="4892">
          <cell r="H4892"/>
          <cell r="M4892"/>
          <cell r="N4892"/>
          <cell r="O4892"/>
          <cell r="P4892"/>
          <cell r="Q4892"/>
          <cell r="R4892"/>
          <cell r="S4892"/>
          <cell r="T4892"/>
          <cell r="U4892"/>
          <cell r="V4892"/>
          <cell r="W4892"/>
          <cell r="X4892"/>
          <cell r="Y4892"/>
          <cell r="Z4892"/>
        </row>
        <row r="4893">
          <cell r="H4893"/>
          <cell r="M4893"/>
          <cell r="N4893"/>
          <cell r="O4893"/>
          <cell r="P4893"/>
          <cell r="Q4893"/>
          <cell r="R4893"/>
          <cell r="S4893"/>
          <cell r="T4893"/>
          <cell r="U4893"/>
          <cell r="V4893"/>
          <cell r="W4893"/>
          <cell r="X4893"/>
          <cell r="Y4893"/>
          <cell r="Z4893"/>
        </row>
        <row r="4894">
          <cell r="H4894"/>
          <cell r="M4894"/>
          <cell r="N4894"/>
          <cell r="O4894"/>
          <cell r="P4894"/>
          <cell r="Q4894"/>
          <cell r="R4894"/>
          <cell r="S4894"/>
          <cell r="T4894"/>
          <cell r="U4894"/>
          <cell r="V4894"/>
          <cell r="W4894"/>
          <cell r="X4894"/>
          <cell r="Y4894"/>
          <cell r="Z4894"/>
        </row>
        <row r="4895">
          <cell r="H4895"/>
          <cell r="M4895"/>
          <cell r="N4895"/>
          <cell r="O4895"/>
          <cell r="P4895"/>
          <cell r="Q4895"/>
          <cell r="R4895"/>
          <cell r="S4895"/>
          <cell r="T4895"/>
          <cell r="U4895"/>
          <cell r="V4895"/>
          <cell r="W4895"/>
          <cell r="X4895"/>
          <cell r="Y4895"/>
          <cell r="Z4895"/>
        </row>
        <row r="4896">
          <cell r="H4896"/>
          <cell r="M4896"/>
          <cell r="N4896"/>
          <cell r="O4896"/>
          <cell r="P4896"/>
          <cell r="Q4896"/>
          <cell r="R4896"/>
          <cell r="S4896"/>
          <cell r="T4896"/>
          <cell r="U4896"/>
          <cell r="V4896"/>
          <cell r="W4896"/>
          <cell r="X4896"/>
          <cell r="Y4896"/>
          <cell r="Z4896"/>
        </row>
        <row r="4897">
          <cell r="H4897"/>
          <cell r="M4897"/>
          <cell r="N4897"/>
          <cell r="O4897"/>
          <cell r="P4897"/>
          <cell r="Q4897"/>
          <cell r="R4897"/>
          <cell r="S4897"/>
          <cell r="T4897"/>
          <cell r="U4897"/>
          <cell r="V4897"/>
          <cell r="W4897"/>
          <cell r="X4897"/>
          <cell r="Y4897"/>
          <cell r="Z4897"/>
        </row>
        <row r="4898">
          <cell r="H4898"/>
          <cell r="M4898"/>
          <cell r="N4898"/>
          <cell r="O4898"/>
          <cell r="P4898"/>
          <cell r="Q4898"/>
          <cell r="R4898"/>
          <cell r="S4898"/>
          <cell r="T4898"/>
          <cell r="U4898"/>
          <cell r="V4898"/>
          <cell r="W4898"/>
          <cell r="X4898"/>
          <cell r="Y4898"/>
          <cell r="Z4898"/>
        </row>
        <row r="4899">
          <cell r="H4899"/>
          <cell r="M4899"/>
          <cell r="N4899"/>
          <cell r="O4899"/>
          <cell r="P4899"/>
          <cell r="Q4899"/>
          <cell r="R4899"/>
          <cell r="S4899"/>
          <cell r="T4899"/>
          <cell r="U4899"/>
          <cell r="V4899"/>
          <cell r="W4899"/>
          <cell r="X4899"/>
          <cell r="Y4899"/>
          <cell r="Z4899"/>
        </row>
        <row r="4900">
          <cell r="H4900"/>
          <cell r="M4900"/>
          <cell r="N4900"/>
          <cell r="O4900"/>
          <cell r="P4900"/>
          <cell r="Q4900"/>
          <cell r="R4900"/>
          <cell r="S4900"/>
          <cell r="T4900"/>
          <cell r="U4900"/>
          <cell r="V4900"/>
          <cell r="W4900"/>
          <cell r="X4900"/>
          <cell r="Y4900"/>
          <cell r="Z4900"/>
        </row>
        <row r="4901">
          <cell r="H4901"/>
          <cell r="M4901"/>
          <cell r="N4901"/>
          <cell r="O4901"/>
          <cell r="P4901"/>
          <cell r="Q4901"/>
          <cell r="R4901"/>
          <cell r="S4901"/>
          <cell r="T4901"/>
          <cell r="U4901"/>
          <cell r="V4901"/>
          <cell r="W4901"/>
          <cell r="X4901"/>
          <cell r="Y4901"/>
          <cell r="Z4901"/>
        </row>
        <row r="4902">
          <cell r="H4902"/>
          <cell r="M4902"/>
          <cell r="N4902"/>
          <cell r="O4902"/>
          <cell r="P4902"/>
          <cell r="Q4902"/>
          <cell r="R4902"/>
          <cell r="S4902"/>
          <cell r="T4902"/>
          <cell r="U4902"/>
          <cell r="V4902"/>
          <cell r="W4902"/>
          <cell r="X4902"/>
          <cell r="Y4902"/>
          <cell r="Z4902"/>
        </row>
        <row r="4903">
          <cell r="H4903"/>
          <cell r="M4903"/>
          <cell r="N4903"/>
          <cell r="O4903"/>
          <cell r="P4903"/>
          <cell r="Q4903"/>
          <cell r="R4903"/>
          <cell r="S4903"/>
          <cell r="T4903"/>
          <cell r="U4903"/>
          <cell r="V4903"/>
          <cell r="W4903"/>
          <cell r="X4903"/>
          <cell r="Y4903"/>
          <cell r="Z4903"/>
        </row>
        <row r="4904">
          <cell r="H4904"/>
          <cell r="M4904"/>
          <cell r="N4904"/>
          <cell r="O4904"/>
          <cell r="P4904"/>
          <cell r="Q4904"/>
          <cell r="R4904"/>
          <cell r="S4904"/>
          <cell r="T4904"/>
          <cell r="U4904"/>
          <cell r="V4904"/>
          <cell r="W4904"/>
          <cell r="X4904"/>
          <cell r="Y4904"/>
          <cell r="Z4904"/>
        </row>
        <row r="4905">
          <cell r="H4905"/>
          <cell r="M4905"/>
          <cell r="N4905"/>
          <cell r="O4905"/>
          <cell r="P4905"/>
          <cell r="Q4905"/>
          <cell r="R4905"/>
          <cell r="S4905"/>
          <cell r="T4905"/>
          <cell r="U4905"/>
          <cell r="V4905"/>
          <cell r="W4905"/>
          <cell r="X4905"/>
          <cell r="Y4905"/>
          <cell r="Z4905"/>
        </row>
        <row r="4906">
          <cell r="H4906"/>
          <cell r="M4906"/>
          <cell r="N4906"/>
          <cell r="O4906"/>
          <cell r="P4906"/>
          <cell r="Q4906"/>
          <cell r="R4906"/>
          <cell r="S4906"/>
          <cell r="T4906"/>
          <cell r="U4906"/>
          <cell r="V4906"/>
          <cell r="W4906"/>
          <cell r="X4906"/>
          <cell r="Y4906"/>
          <cell r="Z4906"/>
        </row>
        <row r="4907">
          <cell r="H4907"/>
          <cell r="M4907"/>
          <cell r="N4907"/>
          <cell r="O4907"/>
          <cell r="P4907"/>
          <cell r="Q4907"/>
          <cell r="R4907"/>
          <cell r="S4907"/>
          <cell r="T4907"/>
          <cell r="U4907"/>
          <cell r="V4907"/>
          <cell r="W4907"/>
          <cell r="X4907"/>
          <cell r="Y4907"/>
          <cell r="Z4907"/>
        </row>
        <row r="4908">
          <cell r="H4908"/>
          <cell r="M4908"/>
          <cell r="N4908"/>
          <cell r="O4908"/>
          <cell r="P4908"/>
          <cell r="Q4908"/>
          <cell r="R4908"/>
          <cell r="S4908"/>
          <cell r="T4908"/>
          <cell r="U4908"/>
          <cell r="V4908"/>
          <cell r="W4908"/>
          <cell r="X4908"/>
          <cell r="Y4908"/>
          <cell r="Z4908"/>
        </row>
        <row r="4909">
          <cell r="H4909"/>
          <cell r="M4909"/>
          <cell r="N4909"/>
          <cell r="O4909"/>
          <cell r="P4909"/>
          <cell r="Q4909"/>
          <cell r="R4909"/>
          <cell r="S4909"/>
          <cell r="T4909"/>
          <cell r="U4909"/>
          <cell r="V4909"/>
          <cell r="W4909"/>
          <cell r="X4909"/>
          <cell r="Y4909"/>
          <cell r="Z4909"/>
        </row>
        <row r="4910">
          <cell r="H4910"/>
          <cell r="M4910"/>
          <cell r="N4910"/>
          <cell r="O4910"/>
          <cell r="P4910"/>
          <cell r="Q4910"/>
          <cell r="R4910"/>
          <cell r="S4910"/>
          <cell r="T4910"/>
          <cell r="U4910"/>
          <cell r="V4910"/>
          <cell r="W4910"/>
          <cell r="X4910"/>
          <cell r="Y4910"/>
          <cell r="Z4910"/>
        </row>
        <row r="4911">
          <cell r="H4911"/>
          <cell r="M4911"/>
          <cell r="N4911"/>
          <cell r="O4911"/>
          <cell r="P4911"/>
          <cell r="Q4911"/>
          <cell r="R4911"/>
          <cell r="S4911"/>
          <cell r="T4911"/>
          <cell r="U4911"/>
          <cell r="V4911"/>
          <cell r="W4911"/>
          <cell r="X4911"/>
          <cell r="Y4911"/>
          <cell r="Z4911"/>
        </row>
        <row r="4912">
          <cell r="H4912"/>
          <cell r="M4912"/>
          <cell r="N4912"/>
          <cell r="O4912"/>
          <cell r="P4912"/>
          <cell r="Q4912"/>
          <cell r="R4912"/>
          <cell r="S4912"/>
          <cell r="T4912"/>
          <cell r="U4912"/>
          <cell r="V4912"/>
          <cell r="W4912"/>
          <cell r="X4912"/>
          <cell r="Y4912"/>
          <cell r="Z4912"/>
        </row>
        <row r="4913">
          <cell r="H4913"/>
          <cell r="M4913"/>
          <cell r="N4913"/>
          <cell r="O4913"/>
          <cell r="P4913"/>
          <cell r="Q4913"/>
          <cell r="R4913"/>
          <cell r="S4913"/>
          <cell r="T4913"/>
          <cell r="U4913"/>
          <cell r="V4913"/>
          <cell r="W4913"/>
          <cell r="X4913"/>
          <cell r="Y4913"/>
          <cell r="Z4913"/>
        </row>
        <row r="4914">
          <cell r="H4914"/>
          <cell r="M4914"/>
          <cell r="N4914"/>
          <cell r="O4914"/>
          <cell r="P4914"/>
          <cell r="Q4914"/>
          <cell r="R4914"/>
          <cell r="S4914"/>
          <cell r="T4914"/>
          <cell r="U4914"/>
          <cell r="V4914"/>
          <cell r="W4914"/>
          <cell r="X4914"/>
          <cell r="Y4914"/>
          <cell r="Z4914"/>
        </row>
        <row r="4915">
          <cell r="H4915"/>
          <cell r="M4915"/>
          <cell r="N4915"/>
          <cell r="O4915"/>
          <cell r="P4915"/>
          <cell r="Q4915"/>
          <cell r="R4915"/>
          <cell r="S4915"/>
          <cell r="T4915"/>
          <cell r="U4915"/>
          <cell r="V4915"/>
          <cell r="W4915"/>
          <cell r="X4915"/>
          <cell r="Y4915"/>
          <cell r="Z4915"/>
        </row>
        <row r="4916">
          <cell r="H4916"/>
          <cell r="M4916"/>
          <cell r="N4916"/>
          <cell r="O4916"/>
          <cell r="P4916"/>
          <cell r="Q4916"/>
          <cell r="R4916"/>
          <cell r="S4916"/>
          <cell r="T4916"/>
          <cell r="U4916"/>
          <cell r="V4916"/>
          <cell r="W4916"/>
          <cell r="X4916"/>
          <cell r="Y4916"/>
          <cell r="Z4916"/>
        </row>
        <row r="4917">
          <cell r="H4917"/>
          <cell r="M4917"/>
          <cell r="N4917"/>
          <cell r="O4917"/>
          <cell r="P4917"/>
          <cell r="Q4917"/>
          <cell r="R4917"/>
          <cell r="S4917"/>
          <cell r="T4917"/>
          <cell r="U4917"/>
          <cell r="V4917"/>
          <cell r="W4917"/>
          <cell r="X4917"/>
          <cell r="Y4917"/>
          <cell r="Z4917"/>
        </row>
        <row r="4918">
          <cell r="H4918"/>
          <cell r="M4918"/>
          <cell r="N4918"/>
          <cell r="O4918"/>
          <cell r="P4918"/>
          <cell r="Q4918"/>
          <cell r="R4918"/>
          <cell r="S4918"/>
          <cell r="T4918"/>
          <cell r="U4918"/>
          <cell r="V4918"/>
          <cell r="W4918"/>
          <cell r="X4918"/>
          <cell r="Y4918"/>
          <cell r="Z4918"/>
        </row>
        <row r="4919">
          <cell r="H4919"/>
          <cell r="M4919"/>
          <cell r="N4919"/>
          <cell r="O4919"/>
          <cell r="P4919"/>
          <cell r="Q4919"/>
          <cell r="R4919"/>
          <cell r="S4919"/>
          <cell r="T4919"/>
          <cell r="U4919"/>
          <cell r="V4919"/>
          <cell r="W4919"/>
          <cell r="X4919"/>
          <cell r="Y4919"/>
          <cell r="Z4919"/>
        </row>
        <row r="4920">
          <cell r="H4920"/>
          <cell r="M4920"/>
          <cell r="N4920"/>
          <cell r="O4920"/>
          <cell r="P4920"/>
          <cell r="Q4920"/>
          <cell r="R4920"/>
          <cell r="S4920"/>
          <cell r="T4920"/>
          <cell r="U4920"/>
          <cell r="V4920"/>
          <cell r="W4920"/>
          <cell r="X4920"/>
          <cell r="Y4920"/>
          <cell r="Z4920"/>
        </row>
        <row r="4921">
          <cell r="H4921"/>
          <cell r="M4921"/>
          <cell r="N4921"/>
          <cell r="O4921"/>
          <cell r="P4921"/>
          <cell r="Q4921"/>
          <cell r="R4921"/>
          <cell r="S4921"/>
          <cell r="T4921"/>
          <cell r="U4921"/>
          <cell r="V4921"/>
          <cell r="W4921"/>
          <cell r="X4921"/>
          <cell r="Y4921"/>
          <cell r="Z4921"/>
        </row>
        <row r="4922">
          <cell r="H4922"/>
          <cell r="M4922"/>
          <cell r="N4922"/>
          <cell r="O4922"/>
          <cell r="P4922"/>
          <cell r="Q4922"/>
          <cell r="R4922"/>
          <cell r="S4922"/>
          <cell r="T4922"/>
          <cell r="U4922"/>
          <cell r="V4922"/>
          <cell r="W4922"/>
          <cell r="X4922"/>
          <cell r="Y4922"/>
          <cell r="Z4922"/>
        </row>
        <row r="4923">
          <cell r="H4923"/>
          <cell r="M4923"/>
          <cell r="N4923"/>
          <cell r="O4923"/>
          <cell r="P4923"/>
          <cell r="Q4923"/>
          <cell r="R4923"/>
          <cell r="S4923"/>
          <cell r="T4923"/>
          <cell r="U4923"/>
          <cell r="V4923"/>
          <cell r="W4923"/>
          <cell r="X4923"/>
          <cell r="Y4923"/>
          <cell r="Z4923"/>
        </row>
        <row r="4924">
          <cell r="H4924"/>
          <cell r="M4924"/>
          <cell r="N4924"/>
          <cell r="O4924"/>
          <cell r="P4924"/>
          <cell r="Q4924"/>
          <cell r="R4924"/>
          <cell r="S4924"/>
          <cell r="T4924"/>
          <cell r="U4924"/>
          <cell r="V4924"/>
          <cell r="W4924"/>
          <cell r="X4924"/>
          <cell r="Y4924"/>
          <cell r="Z4924"/>
        </row>
        <row r="4925">
          <cell r="H4925"/>
          <cell r="M4925"/>
          <cell r="N4925"/>
          <cell r="O4925"/>
          <cell r="P4925"/>
          <cell r="Q4925"/>
          <cell r="R4925"/>
          <cell r="S4925"/>
          <cell r="T4925"/>
          <cell r="U4925"/>
          <cell r="V4925"/>
          <cell r="W4925"/>
          <cell r="X4925"/>
          <cell r="Y4925"/>
          <cell r="Z4925"/>
        </row>
        <row r="4926">
          <cell r="H4926"/>
          <cell r="M4926"/>
          <cell r="N4926"/>
          <cell r="O4926"/>
          <cell r="P4926"/>
          <cell r="Q4926"/>
          <cell r="R4926"/>
          <cell r="S4926"/>
          <cell r="T4926"/>
          <cell r="U4926"/>
          <cell r="V4926"/>
          <cell r="W4926"/>
          <cell r="X4926"/>
          <cell r="Y4926"/>
          <cell r="Z4926"/>
        </row>
        <row r="4927">
          <cell r="H4927"/>
          <cell r="M4927"/>
          <cell r="N4927"/>
          <cell r="O4927"/>
          <cell r="P4927"/>
          <cell r="Q4927"/>
          <cell r="R4927"/>
          <cell r="S4927"/>
          <cell r="T4927"/>
          <cell r="U4927"/>
          <cell r="V4927"/>
          <cell r="W4927"/>
          <cell r="X4927"/>
          <cell r="Y4927"/>
          <cell r="Z4927"/>
        </row>
        <row r="4928">
          <cell r="H4928"/>
          <cell r="M4928"/>
          <cell r="N4928"/>
          <cell r="O4928"/>
          <cell r="P4928"/>
          <cell r="Q4928"/>
          <cell r="R4928"/>
          <cell r="S4928"/>
          <cell r="T4928"/>
          <cell r="U4928"/>
          <cell r="V4928"/>
          <cell r="W4928"/>
          <cell r="X4928"/>
          <cell r="Y4928"/>
          <cell r="Z4928"/>
        </row>
        <row r="4929">
          <cell r="H4929"/>
          <cell r="M4929"/>
          <cell r="N4929"/>
          <cell r="O4929"/>
          <cell r="P4929"/>
          <cell r="Q4929"/>
          <cell r="R4929"/>
          <cell r="S4929"/>
          <cell r="T4929"/>
          <cell r="U4929"/>
          <cell r="V4929"/>
          <cell r="W4929"/>
          <cell r="X4929"/>
          <cell r="Y4929"/>
          <cell r="Z4929"/>
        </row>
        <row r="4930">
          <cell r="H4930"/>
          <cell r="M4930"/>
          <cell r="N4930"/>
          <cell r="O4930"/>
          <cell r="P4930"/>
          <cell r="Q4930"/>
          <cell r="R4930"/>
          <cell r="S4930"/>
          <cell r="T4930"/>
          <cell r="U4930"/>
          <cell r="V4930"/>
          <cell r="W4930"/>
          <cell r="X4930"/>
          <cell r="Y4930"/>
          <cell r="Z4930"/>
        </row>
        <row r="4931">
          <cell r="H4931"/>
          <cell r="M4931"/>
          <cell r="N4931"/>
          <cell r="O4931"/>
          <cell r="P4931"/>
          <cell r="Q4931"/>
          <cell r="R4931"/>
          <cell r="S4931"/>
          <cell r="T4931"/>
          <cell r="U4931"/>
          <cell r="V4931"/>
          <cell r="W4931"/>
          <cell r="X4931"/>
          <cell r="Y4931"/>
          <cell r="Z4931"/>
        </row>
        <row r="4932">
          <cell r="H4932"/>
          <cell r="M4932"/>
          <cell r="N4932"/>
          <cell r="O4932"/>
          <cell r="P4932"/>
          <cell r="Q4932"/>
          <cell r="R4932"/>
          <cell r="S4932"/>
          <cell r="T4932"/>
          <cell r="U4932"/>
          <cell r="V4932"/>
          <cell r="W4932"/>
          <cell r="X4932"/>
          <cell r="Y4932"/>
          <cell r="Z4932"/>
        </row>
        <row r="4933">
          <cell r="H4933"/>
          <cell r="M4933"/>
          <cell r="N4933"/>
          <cell r="O4933"/>
          <cell r="P4933"/>
          <cell r="Q4933"/>
          <cell r="R4933"/>
          <cell r="S4933"/>
          <cell r="T4933"/>
          <cell r="U4933"/>
          <cell r="V4933"/>
          <cell r="W4933"/>
          <cell r="X4933"/>
          <cell r="Y4933"/>
          <cell r="Z4933"/>
        </row>
        <row r="4934">
          <cell r="H4934"/>
          <cell r="M4934"/>
          <cell r="N4934"/>
          <cell r="O4934"/>
          <cell r="P4934"/>
          <cell r="Q4934"/>
          <cell r="R4934"/>
          <cell r="S4934"/>
          <cell r="T4934"/>
          <cell r="U4934"/>
          <cell r="V4934"/>
          <cell r="W4934"/>
          <cell r="X4934"/>
          <cell r="Y4934"/>
          <cell r="Z4934"/>
        </row>
        <row r="4935">
          <cell r="H4935"/>
          <cell r="M4935"/>
          <cell r="N4935"/>
          <cell r="O4935"/>
          <cell r="P4935"/>
          <cell r="Q4935"/>
          <cell r="R4935"/>
          <cell r="S4935"/>
          <cell r="T4935"/>
          <cell r="U4935"/>
          <cell r="V4935"/>
          <cell r="W4935"/>
          <cell r="X4935"/>
          <cell r="Y4935"/>
          <cell r="Z4935"/>
        </row>
        <row r="4936">
          <cell r="H4936"/>
          <cell r="M4936"/>
          <cell r="N4936"/>
          <cell r="O4936"/>
          <cell r="P4936"/>
          <cell r="Q4936"/>
          <cell r="R4936"/>
          <cell r="S4936"/>
          <cell r="T4936"/>
          <cell r="U4936"/>
          <cell r="V4936"/>
          <cell r="W4936"/>
          <cell r="X4936"/>
          <cell r="Y4936"/>
          <cell r="Z4936"/>
        </row>
        <row r="4937">
          <cell r="H4937"/>
          <cell r="M4937"/>
          <cell r="N4937"/>
          <cell r="O4937"/>
          <cell r="P4937"/>
          <cell r="Q4937"/>
          <cell r="R4937"/>
          <cell r="S4937"/>
          <cell r="T4937"/>
          <cell r="U4937"/>
          <cell r="V4937"/>
          <cell r="W4937"/>
          <cell r="X4937"/>
          <cell r="Y4937"/>
          <cell r="Z4937"/>
        </row>
        <row r="4938">
          <cell r="H4938"/>
          <cell r="M4938"/>
          <cell r="N4938"/>
          <cell r="O4938"/>
          <cell r="P4938"/>
          <cell r="Q4938"/>
          <cell r="R4938"/>
          <cell r="S4938"/>
          <cell r="T4938"/>
          <cell r="U4938"/>
          <cell r="V4938"/>
          <cell r="W4938"/>
          <cell r="X4938"/>
          <cell r="Y4938"/>
          <cell r="Z4938"/>
        </row>
        <row r="4939">
          <cell r="H4939"/>
          <cell r="M4939"/>
          <cell r="N4939"/>
          <cell r="O4939"/>
          <cell r="P4939"/>
          <cell r="Q4939"/>
          <cell r="R4939"/>
          <cell r="S4939"/>
          <cell r="T4939"/>
          <cell r="U4939"/>
          <cell r="V4939"/>
          <cell r="W4939"/>
          <cell r="X4939"/>
          <cell r="Y4939"/>
          <cell r="Z4939"/>
        </row>
        <row r="4940">
          <cell r="H4940"/>
          <cell r="M4940"/>
          <cell r="N4940"/>
          <cell r="O4940"/>
          <cell r="P4940"/>
          <cell r="Q4940"/>
          <cell r="R4940"/>
          <cell r="S4940"/>
          <cell r="T4940"/>
          <cell r="U4940"/>
          <cell r="V4940"/>
          <cell r="W4940"/>
          <cell r="X4940"/>
          <cell r="Y4940"/>
          <cell r="Z4940"/>
        </row>
        <row r="4941">
          <cell r="H4941"/>
          <cell r="M4941"/>
          <cell r="N4941"/>
          <cell r="O4941"/>
          <cell r="P4941"/>
          <cell r="Q4941"/>
          <cell r="R4941"/>
          <cell r="S4941"/>
          <cell r="T4941"/>
          <cell r="U4941"/>
          <cell r="V4941"/>
          <cell r="W4941"/>
          <cell r="X4941"/>
          <cell r="Y4941"/>
          <cell r="Z4941"/>
        </row>
        <row r="4942">
          <cell r="H4942"/>
          <cell r="M4942"/>
          <cell r="N4942"/>
          <cell r="O4942"/>
          <cell r="P4942"/>
          <cell r="Q4942"/>
          <cell r="R4942"/>
          <cell r="S4942"/>
          <cell r="T4942"/>
          <cell r="U4942"/>
          <cell r="V4942"/>
          <cell r="W4942"/>
          <cell r="X4942"/>
          <cell r="Y4942"/>
          <cell r="Z4942"/>
        </row>
        <row r="4943">
          <cell r="H4943"/>
          <cell r="M4943"/>
          <cell r="N4943"/>
          <cell r="O4943"/>
          <cell r="P4943"/>
          <cell r="Q4943"/>
          <cell r="R4943"/>
          <cell r="S4943"/>
          <cell r="T4943"/>
          <cell r="U4943"/>
          <cell r="V4943"/>
          <cell r="W4943"/>
          <cell r="X4943"/>
          <cell r="Y4943"/>
          <cell r="Z4943"/>
        </row>
        <row r="4944">
          <cell r="H4944"/>
          <cell r="M4944"/>
          <cell r="N4944"/>
          <cell r="O4944"/>
          <cell r="P4944"/>
          <cell r="Q4944"/>
          <cell r="R4944"/>
          <cell r="S4944"/>
          <cell r="T4944"/>
          <cell r="U4944"/>
          <cell r="V4944"/>
          <cell r="W4944"/>
          <cell r="X4944"/>
          <cell r="Y4944"/>
          <cell r="Z4944"/>
        </row>
        <row r="4945">
          <cell r="H4945"/>
          <cell r="M4945"/>
          <cell r="N4945"/>
          <cell r="O4945"/>
          <cell r="P4945"/>
          <cell r="Q4945"/>
          <cell r="R4945"/>
          <cell r="S4945"/>
          <cell r="T4945"/>
          <cell r="U4945"/>
          <cell r="V4945"/>
          <cell r="W4945"/>
          <cell r="X4945"/>
          <cell r="Y4945"/>
          <cell r="Z4945"/>
        </row>
        <row r="4946">
          <cell r="H4946"/>
          <cell r="M4946"/>
          <cell r="N4946"/>
          <cell r="O4946"/>
          <cell r="P4946"/>
          <cell r="Q4946"/>
          <cell r="R4946"/>
          <cell r="S4946"/>
          <cell r="T4946"/>
          <cell r="U4946"/>
          <cell r="V4946"/>
          <cell r="W4946"/>
          <cell r="X4946"/>
          <cell r="Y4946"/>
          <cell r="Z4946"/>
        </row>
        <row r="4947">
          <cell r="H4947"/>
          <cell r="M4947"/>
          <cell r="N4947"/>
          <cell r="O4947"/>
          <cell r="P4947"/>
          <cell r="Q4947"/>
          <cell r="R4947"/>
          <cell r="S4947"/>
          <cell r="T4947"/>
          <cell r="U4947"/>
          <cell r="V4947"/>
          <cell r="W4947"/>
          <cell r="X4947"/>
          <cell r="Y4947"/>
          <cell r="Z4947"/>
        </row>
        <row r="4948">
          <cell r="H4948"/>
          <cell r="M4948"/>
          <cell r="N4948"/>
          <cell r="O4948"/>
          <cell r="P4948"/>
          <cell r="Q4948"/>
          <cell r="R4948"/>
          <cell r="S4948"/>
          <cell r="T4948"/>
          <cell r="U4948"/>
          <cell r="V4948"/>
          <cell r="W4948"/>
          <cell r="X4948"/>
          <cell r="Y4948"/>
          <cell r="Z4948"/>
        </row>
        <row r="4949">
          <cell r="H4949"/>
          <cell r="M4949"/>
          <cell r="N4949"/>
          <cell r="O4949"/>
          <cell r="P4949"/>
          <cell r="Q4949"/>
          <cell r="R4949"/>
          <cell r="S4949"/>
          <cell r="T4949"/>
          <cell r="U4949"/>
          <cell r="V4949"/>
          <cell r="W4949"/>
          <cell r="X4949"/>
          <cell r="Y4949"/>
          <cell r="Z4949"/>
        </row>
        <row r="4950">
          <cell r="H4950"/>
          <cell r="M4950"/>
          <cell r="N4950"/>
          <cell r="O4950"/>
          <cell r="P4950"/>
          <cell r="Q4950"/>
          <cell r="R4950"/>
          <cell r="S4950"/>
          <cell r="T4950"/>
          <cell r="U4950"/>
          <cell r="V4950"/>
          <cell r="W4950"/>
          <cell r="X4950"/>
          <cell r="Y4950"/>
          <cell r="Z4950"/>
        </row>
        <row r="4951">
          <cell r="H4951"/>
          <cell r="M4951"/>
          <cell r="N4951"/>
          <cell r="O4951"/>
          <cell r="P4951"/>
          <cell r="Q4951"/>
          <cell r="R4951"/>
          <cell r="S4951"/>
          <cell r="T4951"/>
          <cell r="U4951"/>
          <cell r="V4951"/>
          <cell r="W4951"/>
          <cell r="X4951"/>
          <cell r="Y4951"/>
          <cell r="Z4951"/>
        </row>
        <row r="4952">
          <cell r="H4952"/>
          <cell r="M4952"/>
          <cell r="N4952"/>
          <cell r="O4952"/>
          <cell r="P4952"/>
          <cell r="Q4952"/>
          <cell r="R4952"/>
          <cell r="S4952"/>
          <cell r="T4952"/>
          <cell r="U4952"/>
          <cell r="V4952"/>
          <cell r="W4952"/>
          <cell r="X4952"/>
          <cell r="Y4952"/>
          <cell r="Z4952"/>
        </row>
        <row r="4953">
          <cell r="H4953"/>
          <cell r="M4953"/>
          <cell r="N4953"/>
          <cell r="O4953"/>
          <cell r="P4953"/>
          <cell r="Q4953"/>
          <cell r="R4953"/>
          <cell r="S4953"/>
          <cell r="T4953"/>
          <cell r="U4953"/>
          <cell r="V4953"/>
          <cell r="W4953"/>
          <cell r="X4953"/>
          <cell r="Y4953"/>
          <cell r="Z4953"/>
        </row>
        <row r="4954">
          <cell r="H4954"/>
          <cell r="M4954"/>
          <cell r="N4954"/>
          <cell r="O4954"/>
          <cell r="P4954"/>
          <cell r="Q4954"/>
          <cell r="R4954"/>
          <cell r="S4954"/>
          <cell r="T4954"/>
          <cell r="U4954"/>
          <cell r="V4954"/>
          <cell r="W4954"/>
          <cell r="X4954"/>
          <cell r="Y4954"/>
          <cell r="Z4954"/>
        </row>
        <row r="4955">
          <cell r="H4955"/>
          <cell r="M4955"/>
          <cell r="N4955"/>
          <cell r="O4955"/>
          <cell r="P4955"/>
          <cell r="Q4955"/>
          <cell r="R4955"/>
          <cell r="S4955"/>
          <cell r="T4955"/>
          <cell r="U4955"/>
          <cell r="V4955"/>
          <cell r="W4955"/>
          <cell r="X4955"/>
          <cell r="Y4955"/>
          <cell r="Z4955"/>
        </row>
        <row r="4956">
          <cell r="H4956"/>
          <cell r="M4956"/>
          <cell r="N4956"/>
          <cell r="O4956"/>
          <cell r="P4956"/>
          <cell r="Q4956"/>
          <cell r="R4956"/>
          <cell r="S4956"/>
          <cell r="T4956"/>
          <cell r="U4956"/>
          <cell r="V4956"/>
          <cell r="W4956"/>
          <cell r="X4956"/>
          <cell r="Y4956"/>
          <cell r="Z4956"/>
        </row>
        <row r="4957">
          <cell r="H4957"/>
          <cell r="M4957"/>
          <cell r="N4957"/>
          <cell r="O4957"/>
          <cell r="P4957"/>
          <cell r="Q4957"/>
          <cell r="R4957"/>
          <cell r="S4957"/>
          <cell r="T4957"/>
          <cell r="U4957"/>
          <cell r="V4957"/>
          <cell r="W4957"/>
          <cell r="X4957"/>
          <cell r="Y4957"/>
          <cell r="Z4957"/>
        </row>
        <row r="4958">
          <cell r="H4958"/>
          <cell r="M4958"/>
          <cell r="N4958"/>
          <cell r="O4958"/>
          <cell r="P4958"/>
          <cell r="Q4958"/>
          <cell r="R4958"/>
          <cell r="S4958"/>
          <cell r="T4958"/>
          <cell r="U4958"/>
          <cell r="V4958"/>
          <cell r="W4958"/>
          <cell r="X4958"/>
          <cell r="Y4958"/>
          <cell r="Z4958"/>
        </row>
        <row r="4959">
          <cell r="H4959"/>
          <cell r="M4959"/>
          <cell r="N4959"/>
          <cell r="O4959"/>
          <cell r="P4959"/>
          <cell r="Q4959"/>
          <cell r="R4959"/>
          <cell r="S4959"/>
          <cell r="T4959"/>
          <cell r="U4959"/>
          <cell r="V4959"/>
          <cell r="W4959"/>
          <cell r="X4959"/>
          <cell r="Y4959"/>
          <cell r="Z4959"/>
        </row>
        <row r="4960">
          <cell r="H4960"/>
          <cell r="M4960"/>
          <cell r="N4960"/>
          <cell r="O4960"/>
          <cell r="P4960"/>
          <cell r="Q4960"/>
          <cell r="R4960"/>
          <cell r="S4960"/>
          <cell r="T4960"/>
          <cell r="U4960"/>
          <cell r="V4960"/>
          <cell r="W4960"/>
          <cell r="X4960"/>
          <cell r="Y4960"/>
          <cell r="Z4960"/>
        </row>
        <row r="4961">
          <cell r="H4961"/>
          <cell r="M4961"/>
          <cell r="N4961"/>
          <cell r="O4961"/>
          <cell r="P4961"/>
          <cell r="Q4961"/>
          <cell r="R4961"/>
          <cell r="S4961"/>
          <cell r="T4961"/>
          <cell r="U4961"/>
          <cell r="V4961"/>
          <cell r="W4961"/>
          <cell r="X4961"/>
          <cell r="Y4961"/>
          <cell r="Z4961"/>
        </row>
        <row r="4962">
          <cell r="H4962"/>
          <cell r="M4962"/>
          <cell r="N4962"/>
          <cell r="O4962"/>
          <cell r="P4962"/>
          <cell r="Q4962"/>
          <cell r="R4962"/>
          <cell r="S4962"/>
          <cell r="T4962"/>
          <cell r="U4962"/>
          <cell r="V4962"/>
          <cell r="W4962"/>
          <cell r="X4962"/>
          <cell r="Y4962"/>
          <cell r="Z4962"/>
        </row>
        <row r="4963">
          <cell r="H4963"/>
          <cell r="M4963"/>
          <cell r="N4963"/>
          <cell r="O4963"/>
          <cell r="P4963"/>
          <cell r="Q4963"/>
          <cell r="R4963"/>
          <cell r="S4963"/>
          <cell r="T4963"/>
          <cell r="U4963"/>
          <cell r="V4963"/>
          <cell r="W4963"/>
          <cell r="X4963"/>
          <cell r="Y4963"/>
          <cell r="Z4963"/>
        </row>
        <row r="4964">
          <cell r="H4964"/>
          <cell r="M4964"/>
          <cell r="N4964"/>
          <cell r="O4964"/>
          <cell r="P4964"/>
          <cell r="Q4964"/>
          <cell r="R4964"/>
          <cell r="S4964"/>
          <cell r="T4964"/>
          <cell r="U4964"/>
          <cell r="V4964"/>
          <cell r="W4964"/>
          <cell r="X4964"/>
          <cell r="Y4964"/>
          <cell r="Z4964"/>
        </row>
        <row r="4965">
          <cell r="H4965"/>
          <cell r="M4965"/>
          <cell r="N4965"/>
          <cell r="O4965"/>
          <cell r="P4965"/>
          <cell r="Q4965"/>
          <cell r="R4965"/>
          <cell r="S4965"/>
          <cell r="T4965"/>
          <cell r="U4965"/>
          <cell r="V4965"/>
          <cell r="W4965"/>
          <cell r="X4965"/>
          <cell r="Y4965"/>
          <cell r="Z4965"/>
        </row>
        <row r="4966">
          <cell r="H4966"/>
          <cell r="M4966"/>
          <cell r="N4966"/>
          <cell r="O4966"/>
          <cell r="P4966"/>
          <cell r="Q4966"/>
          <cell r="R4966"/>
          <cell r="S4966"/>
          <cell r="T4966"/>
          <cell r="U4966"/>
          <cell r="V4966"/>
          <cell r="W4966"/>
          <cell r="X4966"/>
          <cell r="Y4966"/>
          <cell r="Z4966"/>
        </row>
        <row r="4967">
          <cell r="H4967"/>
          <cell r="M4967"/>
          <cell r="N4967"/>
          <cell r="O4967"/>
          <cell r="P4967"/>
          <cell r="Q4967"/>
          <cell r="R4967"/>
          <cell r="S4967"/>
          <cell r="T4967"/>
          <cell r="U4967"/>
          <cell r="V4967"/>
          <cell r="W4967"/>
          <cell r="X4967"/>
          <cell r="Y4967"/>
          <cell r="Z4967"/>
        </row>
        <row r="4968">
          <cell r="H4968"/>
          <cell r="M4968"/>
          <cell r="N4968"/>
          <cell r="O4968"/>
          <cell r="P4968"/>
          <cell r="Q4968"/>
          <cell r="R4968"/>
          <cell r="S4968"/>
          <cell r="T4968"/>
          <cell r="U4968"/>
          <cell r="V4968"/>
          <cell r="W4968"/>
          <cell r="X4968"/>
          <cell r="Y4968"/>
          <cell r="Z4968"/>
        </row>
        <row r="4969">
          <cell r="H4969"/>
          <cell r="M4969"/>
          <cell r="N4969"/>
          <cell r="O4969"/>
          <cell r="P4969"/>
          <cell r="Q4969"/>
          <cell r="R4969"/>
          <cell r="S4969"/>
          <cell r="T4969"/>
          <cell r="U4969"/>
          <cell r="V4969"/>
          <cell r="W4969"/>
          <cell r="X4969"/>
          <cell r="Y4969"/>
          <cell r="Z4969"/>
        </row>
        <row r="4970">
          <cell r="H4970"/>
          <cell r="M4970"/>
          <cell r="N4970"/>
          <cell r="O4970"/>
          <cell r="P4970"/>
          <cell r="Q4970"/>
          <cell r="R4970"/>
          <cell r="S4970"/>
          <cell r="T4970"/>
          <cell r="U4970"/>
          <cell r="V4970"/>
          <cell r="W4970"/>
          <cell r="X4970"/>
          <cell r="Y4970"/>
          <cell r="Z4970"/>
        </row>
        <row r="4971">
          <cell r="H4971"/>
          <cell r="M4971"/>
          <cell r="N4971"/>
          <cell r="O4971"/>
          <cell r="P4971"/>
          <cell r="Q4971"/>
          <cell r="R4971"/>
          <cell r="S4971"/>
          <cell r="T4971"/>
          <cell r="U4971"/>
          <cell r="V4971"/>
          <cell r="W4971"/>
          <cell r="X4971"/>
          <cell r="Y4971"/>
          <cell r="Z4971"/>
        </row>
        <row r="4972">
          <cell r="H4972"/>
          <cell r="M4972"/>
          <cell r="N4972"/>
          <cell r="O4972"/>
          <cell r="P4972"/>
          <cell r="Q4972"/>
          <cell r="R4972"/>
          <cell r="S4972"/>
          <cell r="T4972"/>
          <cell r="U4972"/>
          <cell r="V4972"/>
          <cell r="W4972"/>
          <cell r="X4972"/>
          <cell r="Y4972"/>
          <cell r="Z4972"/>
        </row>
        <row r="4973">
          <cell r="H4973"/>
          <cell r="M4973"/>
          <cell r="N4973"/>
          <cell r="O4973"/>
          <cell r="P4973"/>
          <cell r="Q4973"/>
          <cell r="R4973"/>
          <cell r="S4973"/>
          <cell r="T4973"/>
          <cell r="U4973"/>
          <cell r="V4973"/>
          <cell r="W4973"/>
          <cell r="X4973"/>
          <cell r="Y4973"/>
          <cell r="Z4973"/>
        </row>
        <row r="4974">
          <cell r="H4974"/>
          <cell r="M4974"/>
          <cell r="N4974"/>
          <cell r="O4974"/>
          <cell r="P4974"/>
          <cell r="Q4974"/>
          <cell r="R4974"/>
          <cell r="S4974"/>
          <cell r="T4974"/>
          <cell r="U4974"/>
          <cell r="V4974"/>
          <cell r="W4974"/>
          <cell r="X4974"/>
          <cell r="Y4974"/>
          <cell r="Z4974"/>
        </row>
        <row r="4975">
          <cell r="H4975"/>
          <cell r="M4975"/>
          <cell r="N4975"/>
          <cell r="O4975"/>
          <cell r="P4975"/>
          <cell r="Q4975"/>
          <cell r="R4975"/>
          <cell r="S4975"/>
          <cell r="T4975"/>
          <cell r="U4975"/>
          <cell r="V4975"/>
          <cell r="W4975"/>
          <cell r="X4975"/>
          <cell r="Y4975"/>
          <cell r="Z4975"/>
        </row>
        <row r="4976">
          <cell r="H4976"/>
          <cell r="M4976"/>
          <cell r="N4976"/>
          <cell r="O4976"/>
          <cell r="P4976"/>
          <cell r="Q4976"/>
          <cell r="R4976"/>
          <cell r="S4976"/>
          <cell r="T4976"/>
          <cell r="U4976"/>
          <cell r="V4976"/>
          <cell r="W4976"/>
          <cell r="X4976"/>
          <cell r="Y4976"/>
          <cell r="Z4976"/>
        </row>
        <row r="4977">
          <cell r="H4977"/>
          <cell r="M4977"/>
          <cell r="N4977"/>
          <cell r="O4977"/>
          <cell r="P4977"/>
          <cell r="Q4977"/>
          <cell r="R4977"/>
          <cell r="S4977"/>
          <cell r="T4977"/>
          <cell r="U4977"/>
          <cell r="V4977"/>
          <cell r="W4977"/>
          <cell r="X4977"/>
          <cell r="Y4977"/>
          <cell r="Z4977"/>
        </row>
        <row r="4978">
          <cell r="H4978"/>
          <cell r="M4978"/>
          <cell r="N4978"/>
          <cell r="O4978"/>
          <cell r="P4978"/>
          <cell r="Q4978"/>
          <cell r="R4978"/>
          <cell r="S4978"/>
          <cell r="T4978"/>
          <cell r="U4978"/>
          <cell r="V4978"/>
          <cell r="W4978"/>
          <cell r="X4978"/>
          <cell r="Y4978"/>
          <cell r="Z4978"/>
        </row>
        <row r="4979">
          <cell r="H4979"/>
          <cell r="M4979"/>
          <cell r="N4979"/>
          <cell r="O4979"/>
          <cell r="P4979"/>
          <cell r="Q4979"/>
          <cell r="R4979"/>
          <cell r="S4979"/>
          <cell r="T4979"/>
          <cell r="U4979"/>
          <cell r="V4979"/>
          <cell r="W4979"/>
          <cell r="X4979"/>
          <cell r="Y4979"/>
          <cell r="Z4979"/>
        </row>
        <row r="4980">
          <cell r="H4980"/>
          <cell r="M4980"/>
          <cell r="N4980"/>
          <cell r="O4980"/>
          <cell r="P4980"/>
          <cell r="Q4980"/>
          <cell r="R4980"/>
          <cell r="S4980"/>
          <cell r="T4980"/>
          <cell r="U4980"/>
          <cell r="V4980"/>
          <cell r="W4980"/>
          <cell r="X4980"/>
          <cell r="Y4980"/>
          <cell r="Z4980"/>
        </row>
        <row r="4981">
          <cell r="H4981"/>
          <cell r="M4981"/>
          <cell r="N4981"/>
          <cell r="O4981"/>
          <cell r="P4981"/>
          <cell r="Q4981"/>
          <cell r="R4981"/>
          <cell r="S4981"/>
          <cell r="T4981"/>
          <cell r="U4981"/>
          <cell r="V4981"/>
          <cell r="W4981"/>
          <cell r="X4981"/>
          <cell r="Y4981"/>
          <cell r="Z4981"/>
        </row>
        <row r="4982">
          <cell r="H4982"/>
          <cell r="M4982"/>
          <cell r="N4982"/>
          <cell r="O4982"/>
          <cell r="P4982"/>
          <cell r="Q4982"/>
          <cell r="R4982"/>
          <cell r="S4982"/>
          <cell r="T4982"/>
          <cell r="U4982"/>
          <cell r="V4982"/>
          <cell r="W4982"/>
          <cell r="X4982"/>
          <cell r="Y4982"/>
          <cell r="Z4982"/>
        </row>
        <row r="4983">
          <cell r="H4983"/>
          <cell r="M4983"/>
          <cell r="N4983"/>
          <cell r="O4983"/>
          <cell r="P4983"/>
          <cell r="Q4983"/>
          <cell r="R4983"/>
          <cell r="S4983"/>
          <cell r="T4983"/>
          <cell r="U4983"/>
          <cell r="V4983"/>
          <cell r="W4983"/>
          <cell r="X4983"/>
          <cell r="Y4983"/>
          <cell r="Z4983"/>
        </row>
        <row r="4984">
          <cell r="H4984"/>
          <cell r="M4984"/>
          <cell r="N4984"/>
          <cell r="O4984"/>
          <cell r="P4984"/>
          <cell r="Q4984"/>
          <cell r="R4984"/>
          <cell r="S4984"/>
          <cell r="T4984"/>
          <cell r="U4984"/>
          <cell r="V4984"/>
          <cell r="W4984"/>
          <cell r="X4984"/>
          <cell r="Y4984"/>
          <cell r="Z4984"/>
        </row>
        <row r="4985">
          <cell r="H4985"/>
          <cell r="M4985"/>
          <cell r="N4985"/>
          <cell r="O4985"/>
          <cell r="P4985"/>
          <cell r="Q4985"/>
          <cell r="R4985"/>
          <cell r="S4985"/>
          <cell r="T4985"/>
          <cell r="U4985"/>
          <cell r="V4985"/>
          <cell r="W4985"/>
          <cell r="X4985"/>
          <cell r="Y4985"/>
          <cell r="Z4985"/>
        </row>
        <row r="4986">
          <cell r="H4986"/>
          <cell r="M4986"/>
          <cell r="N4986"/>
          <cell r="O4986"/>
          <cell r="P4986"/>
          <cell r="Q4986"/>
          <cell r="R4986"/>
          <cell r="S4986"/>
          <cell r="T4986"/>
          <cell r="U4986"/>
          <cell r="V4986"/>
          <cell r="W4986"/>
          <cell r="X4986"/>
          <cell r="Y4986"/>
          <cell r="Z4986"/>
        </row>
        <row r="4987">
          <cell r="H4987"/>
          <cell r="M4987"/>
          <cell r="N4987"/>
          <cell r="O4987"/>
          <cell r="P4987"/>
          <cell r="Q4987"/>
          <cell r="R4987"/>
          <cell r="S4987"/>
          <cell r="T4987"/>
          <cell r="U4987"/>
          <cell r="V4987"/>
          <cell r="W4987"/>
          <cell r="X4987"/>
          <cell r="Y4987"/>
          <cell r="Z4987"/>
        </row>
        <row r="4988">
          <cell r="H4988"/>
          <cell r="M4988"/>
          <cell r="N4988"/>
          <cell r="O4988"/>
          <cell r="P4988"/>
          <cell r="Q4988"/>
          <cell r="R4988"/>
          <cell r="S4988"/>
          <cell r="T4988"/>
          <cell r="U4988"/>
          <cell r="V4988"/>
          <cell r="W4988"/>
          <cell r="X4988"/>
          <cell r="Y4988"/>
          <cell r="Z4988"/>
        </row>
        <row r="4989">
          <cell r="H4989"/>
          <cell r="M4989"/>
          <cell r="N4989"/>
          <cell r="O4989"/>
          <cell r="P4989"/>
          <cell r="Q4989"/>
          <cell r="R4989"/>
          <cell r="S4989"/>
          <cell r="T4989"/>
          <cell r="U4989"/>
          <cell r="V4989"/>
          <cell r="W4989"/>
          <cell r="X4989"/>
          <cell r="Y4989"/>
          <cell r="Z4989"/>
        </row>
        <row r="4990">
          <cell r="H4990"/>
          <cell r="M4990"/>
          <cell r="N4990"/>
          <cell r="O4990"/>
          <cell r="P4990"/>
          <cell r="Q4990"/>
          <cell r="R4990"/>
          <cell r="S4990"/>
          <cell r="T4990"/>
          <cell r="U4990"/>
          <cell r="V4990"/>
          <cell r="W4990"/>
          <cell r="X4990"/>
          <cell r="Y4990"/>
          <cell r="Z4990"/>
        </row>
        <row r="4991">
          <cell r="H4991"/>
          <cell r="M4991"/>
          <cell r="N4991"/>
          <cell r="O4991"/>
          <cell r="P4991"/>
          <cell r="Q4991"/>
          <cell r="R4991"/>
          <cell r="S4991"/>
          <cell r="T4991"/>
          <cell r="U4991"/>
          <cell r="V4991"/>
          <cell r="W4991"/>
          <cell r="X4991"/>
          <cell r="Y4991"/>
          <cell r="Z4991"/>
        </row>
        <row r="4992">
          <cell r="H4992"/>
          <cell r="M4992"/>
          <cell r="N4992"/>
          <cell r="O4992"/>
          <cell r="P4992"/>
          <cell r="Q4992"/>
          <cell r="R4992"/>
          <cell r="S4992"/>
          <cell r="T4992"/>
          <cell r="U4992"/>
          <cell r="V4992"/>
          <cell r="W4992"/>
          <cell r="X4992"/>
          <cell r="Y4992"/>
          <cell r="Z4992"/>
        </row>
        <row r="4993">
          <cell r="H4993"/>
          <cell r="M4993"/>
          <cell r="N4993"/>
          <cell r="O4993"/>
          <cell r="P4993"/>
          <cell r="Q4993"/>
          <cell r="R4993"/>
          <cell r="S4993"/>
          <cell r="T4993"/>
          <cell r="U4993"/>
          <cell r="V4993"/>
          <cell r="W4993"/>
          <cell r="X4993"/>
          <cell r="Y4993"/>
          <cell r="Z4993"/>
        </row>
        <row r="4994">
          <cell r="H4994"/>
          <cell r="M4994"/>
          <cell r="N4994"/>
          <cell r="O4994"/>
          <cell r="P4994"/>
          <cell r="Q4994"/>
          <cell r="R4994"/>
          <cell r="S4994"/>
          <cell r="T4994"/>
          <cell r="U4994"/>
          <cell r="V4994"/>
          <cell r="W4994"/>
          <cell r="X4994"/>
          <cell r="Y4994"/>
          <cell r="Z4994"/>
        </row>
        <row r="4995">
          <cell r="H4995"/>
          <cell r="M4995"/>
          <cell r="N4995"/>
          <cell r="O4995"/>
          <cell r="P4995"/>
          <cell r="Q4995"/>
          <cell r="R4995"/>
          <cell r="S4995"/>
          <cell r="T4995"/>
          <cell r="U4995"/>
          <cell r="V4995"/>
          <cell r="W4995"/>
          <cell r="X4995"/>
          <cell r="Y4995"/>
          <cell r="Z4995"/>
        </row>
        <row r="4996">
          <cell r="H4996"/>
          <cell r="M4996"/>
          <cell r="N4996"/>
          <cell r="O4996"/>
          <cell r="P4996"/>
          <cell r="Q4996"/>
          <cell r="R4996"/>
          <cell r="S4996"/>
          <cell r="T4996"/>
          <cell r="U4996"/>
          <cell r="V4996"/>
          <cell r="W4996"/>
          <cell r="X4996"/>
          <cell r="Y4996"/>
          <cell r="Z4996"/>
        </row>
        <row r="4997">
          <cell r="H4997"/>
          <cell r="M4997"/>
          <cell r="N4997"/>
          <cell r="O4997"/>
          <cell r="P4997"/>
          <cell r="Q4997"/>
          <cell r="R4997"/>
          <cell r="S4997"/>
          <cell r="T4997"/>
          <cell r="U4997"/>
          <cell r="V4997"/>
          <cell r="W4997"/>
          <cell r="X4997"/>
          <cell r="Y4997"/>
          <cell r="Z4997"/>
        </row>
        <row r="4998">
          <cell r="H4998"/>
          <cell r="M4998"/>
          <cell r="N4998"/>
          <cell r="O4998"/>
          <cell r="P4998"/>
          <cell r="Q4998"/>
          <cell r="R4998"/>
          <cell r="S4998"/>
          <cell r="T4998"/>
          <cell r="U4998"/>
          <cell r="V4998"/>
          <cell r="W4998"/>
          <cell r="X4998"/>
          <cell r="Y4998"/>
          <cell r="Z4998"/>
        </row>
        <row r="4999">
          <cell r="H4999"/>
          <cell r="M4999"/>
          <cell r="N4999"/>
          <cell r="O4999"/>
          <cell r="P4999"/>
          <cell r="Q4999"/>
          <cell r="R4999"/>
          <cell r="S4999"/>
          <cell r="T4999"/>
          <cell r="U4999"/>
          <cell r="V4999"/>
          <cell r="W4999"/>
          <cell r="X4999"/>
          <cell r="Y4999"/>
          <cell r="Z4999"/>
        </row>
        <row r="5000">
          <cell r="H5000"/>
          <cell r="M5000"/>
          <cell r="N5000"/>
          <cell r="O5000"/>
          <cell r="P5000"/>
          <cell r="Q5000"/>
          <cell r="R5000"/>
          <cell r="S5000"/>
          <cell r="T5000"/>
          <cell r="U5000"/>
          <cell r="V5000"/>
          <cell r="W5000"/>
          <cell r="X5000"/>
          <cell r="Y5000"/>
          <cell r="Z5000"/>
        </row>
      </sheetData>
      <sheetData sheetId="1"/>
      <sheetData sheetId="2"/>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cions"/>
      <sheetName val="BD"/>
      <sheetName val="Control Hores Suport"/>
      <sheetName val="Control OFs Obertes"/>
      <sheetName val="Análisis C-001"/>
    </sheetNames>
    <sheetDataSet>
      <sheetData sheetId="0"/>
      <sheetData sheetId="1">
        <row r="2">
          <cell r="B2" t="str">
            <v>AMX</v>
          </cell>
          <cell r="C2" t="str">
            <v>P</v>
          </cell>
        </row>
        <row r="3">
          <cell r="B3" t="str">
            <v>AP</v>
          </cell>
          <cell r="C3" t="str">
            <v>E</v>
          </cell>
        </row>
        <row r="4">
          <cell r="B4" t="str">
            <v>CML</v>
          </cell>
          <cell r="C4" t="str">
            <v>A</v>
          </cell>
        </row>
        <row r="5">
          <cell r="B5" t="str">
            <v>EDC</v>
          </cell>
          <cell r="C5" t="str">
            <v>E</v>
          </cell>
        </row>
        <row r="6">
          <cell r="B6" t="str">
            <v>AMP</v>
          </cell>
          <cell r="C6" t="str">
            <v>E</v>
          </cell>
        </row>
        <row r="7">
          <cell r="B7" t="str">
            <v>EMM</v>
          </cell>
          <cell r="C7" t="str">
            <v>P</v>
          </cell>
        </row>
        <row r="8">
          <cell r="B8" t="str">
            <v>JLL</v>
          </cell>
          <cell r="C8" t="str">
            <v>C</v>
          </cell>
        </row>
        <row r="9">
          <cell r="B9" t="str">
            <v>JMG</v>
          </cell>
          <cell r="C9" t="str">
            <v>E</v>
          </cell>
        </row>
        <row r="10">
          <cell r="B10" t="str">
            <v>MRM</v>
          </cell>
          <cell r="C10" t="str">
            <v>E</v>
          </cell>
        </row>
        <row r="11">
          <cell r="B11" t="str">
            <v>RVC</v>
          </cell>
          <cell r="C11" t="str">
            <v>E</v>
          </cell>
        </row>
        <row r="12">
          <cell r="B12" t="str">
            <v>TRS</v>
          </cell>
          <cell r="C12" t="str">
            <v>E</v>
          </cell>
        </row>
        <row r="13">
          <cell r="B13" t="str">
            <v>APG</v>
          </cell>
          <cell r="C13" t="str">
            <v>E</v>
          </cell>
        </row>
        <row r="14">
          <cell r="B14" t="str">
            <v>PBT</v>
          </cell>
          <cell r="C14" t="str">
            <v>E</v>
          </cell>
        </row>
        <row r="15">
          <cell r="B15"/>
          <cell r="C15"/>
        </row>
        <row r="16">
          <cell r="B16"/>
          <cell r="C16"/>
        </row>
      </sheetData>
      <sheetData sheetId="2"/>
      <sheetData sheetId="3"/>
      <sheetData sheetId="4"/>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X1045279"/>
  <sheetViews>
    <sheetView tabSelected="1" zoomScale="90" zoomScaleNormal="90" zoomScaleSheetLayoutView="50" workbookViewId="0">
      <pane ySplit="7" topLeftCell="A15" activePane="bottomLeft" state="frozen"/>
      <selection pane="bottomLeft" activeCell="P27" sqref="P27"/>
    </sheetView>
  </sheetViews>
  <sheetFormatPr baseColWidth="10" defaultRowHeight="20.100000000000001" customHeight="1" x14ac:dyDescent="0.3"/>
  <cols>
    <col min="1" max="1" width="6.44140625" style="72" customWidth="1"/>
    <col min="2" max="2" width="10.5546875" style="73" bestFit="1" customWidth="1"/>
    <col min="3" max="3" width="24.5546875" style="73" bestFit="1" customWidth="1"/>
    <col min="4" max="4" width="60.44140625" style="74" customWidth="1"/>
    <col min="5" max="5" width="12.5546875" style="78" customWidth="1"/>
    <col min="6" max="6" width="5" style="73" customWidth="1"/>
    <col min="7" max="7" width="7.44140625" style="73" customWidth="1"/>
    <col min="8" max="8" width="9" style="73" customWidth="1"/>
    <col min="9" max="9" width="4.44140625" style="73" customWidth="1"/>
    <col min="10" max="10" width="13.5546875" style="73" customWidth="1"/>
    <col min="11" max="11" width="10" style="73" customWidth="1"/>
    <col min="12" max="12" width="8.44140625" style="73" customWidth="1"/>
    <col min="13" max="13" width="12.44140625" style="73" customWidth="1"/>
    <col min="14" max="14" width="4.109375" style="76" customWidth="1"/>
    <col min="15" max="15" width="2.44140625" style="73" customWidth="1"/>
    <col min="16" max="16" width="4.5546875" style="76" customWidth="1"/>
    <col min="17" max="17" width="21.33203125" style="73" customWidth="1"/>
    <col min="18" max="18" width="93" style="241" customWidth="1"/>
    <col min="19" max="19" width="21" style="74" customWidth="1"/>
    <col min="20" max="20" width="19" style="73" customWidth="1"/>
    <col min="21" max="21" width="12.44140625" style="96" customWidth="1"/>
    <col min="22" max="22" width="62.109375" style="96" customWidth="1"/>
    <col min="23" max="23" width="23.109375" style="96" customWidth="1"/>
    <col min="24" max="24" width="64.44140625" style="96" customWidth="1"/>
    <col min="25" max="256" width="11.44140625" style="96"/>
    <col min="257" max="257" width="6.44140625" style="96" customWidth="1"/>
    <col min="258" max="258" width="10.5546875" style="96" bestFit="1" customWidth="1"/>
    <col min="259" max="259" width="25.44140625" style="96" customWidth="1"/>
    <col min="260" max="260" width="28.5546875" style="96" customWidth="1"/>
    <col min="261" max="261" width="16.44140625" style="96" customWidth="1"/>
    <col min="262" max="262" width="5" style="96" customWidth="1"/>
    <col min="263" max="263" width="8.44140625" style="96" bestFit="1" customWidth="1"/>
    <col min="264" max="264" width="5" style="96" customWidth="1"/>
    <col min="265" max="265" width="4.44140625" style="96" customWidth="1"/>
    <col min="266" max="266" width="15" style="96" bestFit="1" customWidth="1"/>
    <col min="267" max="267" width="12.44140625" style="96" bestFit="1" customWidth="1"/>
    <col min="268" max="268" width="9.44140625" style="96" customWidth="1"/>
    <col min="269" max="269" width="12.44140625" style="96" bestFit="1" customWidth="1"/>
    <col min="270" max="270" width="3.44140625" style="96" customWidth="1"/>
    <col min="271" max="271" width="1.44140625" style="96" customWidth="1"/>
    <col min="272" max="272" width="3.44140625" style="96" customWidth="1"/>
    <col min="273" max="273" width="16.44140625" style="96" bestFit="1" customWidth="1"/>
    <col min="274" max="274" width="85.44140625" style="96" customWidth="1"/>
    <col min="275" max="275" width="10.5546875" style="96" customWidth="1"/>
    <col min="276" max="276" width="3.44140625" style="96" customWidth="1"/>
    <col min="277" max="277" width="12.44140625" style="96" customWidth="1"/>
    <col min="278" max="278" width="13" style="96" customWidth="1"/>
    <col min="279" max="279" width="11.44140625" style="96"/>
    <col min="280" max="280" width="64.44140625" style="96" customWidth="1"/>
    <col min="281" max="512" width="11.44140625" style="96"/>
    <col min="513" max="513" width="6.44140625" style="96" customWidth="1"/>
    <col min="514" max="514" width="10.5546875" style="96" bestFit="1" customWidth="1"/>
    <col min="515" max="515" width="25.44140625" style="96" customWidth="1"/>
    <col min="516" max="516" width="28.5546875" style="96" customWidth="1"/>
    <col min="517" max="517" width="16.44140625" style="96" customWidth="1"/>
    <col min="518" max="518" width="5" style="96" customWidth="1"/>
    <col min="519" max="519" width="8.44140625" style="96" bestFit="1" customWidth="1"/>
    <col min="520" max="520" width="5" style="96" customWidth="1"/>
    <col min="521" max="521" width="4.44140625" style="96" customWidth="1"/>
    <col min="522" max="522" width="15" style="96" bestFit="1" customWidth="1"/>
    <col min="523" max="523" width="12.44140625" style="96" bestFit="1" customWidth="1"/>
    <col min="524" max="524" width="9.44140625" style="96" customWidth="1"/>
    <col min="525" max="525" width="12.44140625" style="96" bestFit="1" customWidth="1"/>
    <col min="526" max="526" width="3.44140625" style="96" customWidth="1"/>
    <col min="527" max="527" width="1.44140625" style="96" customWidth="1"/>
    <col min="528" max="528" width="3.44140625" style="96" customWidth="1"/>
    <col min="529" max="529" width="16.44140625" style="96" bestFit="1" customWidth="1"/>
    <col min="530" max="530" width="85.44140625" style="96" customWidth="1"/>
    <col min="531" max="531" width="10.5546875" style="96" customWidth="1"/>
    <col min="532" max="532" width="3.44140625" style="96" customWidth="1"/>
    <col min="533" max="533" width="12.44140625" style="96" customWidth="1"/>
    <col min="534" max="534" width="13" style="96" customWidth="1"/>
    <col min="535" max="535" width="11.44140625" style="96"/>
    <col min="536" max="536" width="64.44140625" style="96" customWidth="1"/>
    <col min="537" max="768" width="11.44140625" style="96"/>
    <col min="769" max="769" width="6.44140625" style="96" customWidth="1"/>
    <col min="770" max="770" width="10.5546875" style="96" bestFit="1" customWidth="1"/>
    <col min="771" max="771" width="25.44140625" style="96" customWidth="1"/>
    <col min="772" max="772" width="28.5546875" style="96" customWidth="1"/>
    <col min="773" max="773" width="16.44140625" style="96" customWidth="1"/>
    <col min="774" max="774" width="5" style="96" customWidth="1"/>
    <col min="775" max="775" width="8.44140625" style="96" bestFit="1" customWidth="1"/>
    <col min="776" max="776" width="5" style="96" customWidth="1"/>
    <col min="777" max="777" width="4.44140625" style="96" customWidth="1"/>
    <col min="778" max="778" width="15" style="96" bestFit="1" customWidth="1"/>
    <col min="779" max="779" width="12.44140625" style="96" bestFit="1" customWidth="1"/>
    <col min="780" max="780" width="9.44140625" style="96" customWidth="1"/>
    <col min="781" max="781" width="12.44140625" style="96" bestFit="1" customWidth="1"/>
    <col min="782" max="782" width="3.44140625" style="96" customWidth="1"/>
    <col min="783" max="783" width="1.44140625" style="96" customWidth="1"/>
    <col min="784" max="784" width="3.44140625" style="96" customWidth="1"/>
    <col min="785" max="785" width="16.44140625" style="96" bestFit="1" customWidth="1"/>
    <col min="786" max="786" width="85.44140625" style="96" customWidth="1"/>
    <col min="787" max="787" width="10.5546875" style="96" customWidth="1"/>
    <col min="788" max="788" width="3.44140625" style="96" customWidth="1"/>
    <col min="789" max="789" width="12.44140625" style="96" customWidth="1"/>
    <col min="790" max="790" width="13" style="96" customWidth="1"/>
    <col min="791" max="791" width="11.44140625" style="96"/>
    <col min="792" max="792" width="64.44140625" style="96" customWidth="1"/>
    <col min="793" max="1024" width="11.44140625" style="96"/>
    <col min="1025" max="1025" width="6.44140625" style="96" customWidth="1"/>
    <col min="1026" max="1026" width="10.5546875" style="96" bestFit="1" customWidth="1"/>
    <col min="1027" max="1027" width="25.44140625" style="96" customWidth="1"/>
    <col min="1028" max="1028" width="28.5546875" style="96" customWidth="1"/>
    <col min="1029" max="1029" width="16.44140625" style="96" customWidth="1"/>
    <col min="1030" max="1030" width="5" style="96" customWidth="1"/>
    <col min="1031" max="1031" width="8.44140625" style="96" bestFit="1" customWidth="1"/>
    <col min="1032" max="1032" width="5" style="96" customWidth="1"/>
    <col min="1033" max="1033" width="4.44140625" style="96" customWidth="1"/>
    <col min="1034" max="1034" width="15" style="96" bestFit="1" customWidth="1"/>
    <col min="1035" max="1035" width="12.44140625" style="96" bestFit="1" customWidth="1"/>
    <col min="1036" max="1036" width="9.44140625" style="96" customWidth="1"/>
    <col min="1037" max="1037" width="12.44140625" style="96" bestFit="1" customWidth="1"/>
    <col min="1038" max="1038" width="3.44140625" style="96" customWidth="1"/>
    <col min="1039" max="1039" width="1.44140625" style="96" customWidth="1"/>
    <col min="1040" max="1040" width="3.44140625" style="96" customWidth="1"/>
    <col min="1041" max="1041" width="16.44140625" style="96" bestFit="1" customWidth="1"/>
    <col min="1042" max="1042" width="85.44140625" style="96" customWidth="1"/>
    <col min="1043" max="1043" width="10.5546875" style="96" customWidth="1"/>
    <col min="1044" max="1044" width="3.44140625" style="96" customWidth="1"/>
    <col min="1045" max="1045" width="12.44140625" style="96" customWidth="1"/>
    <col min="1046" max="1046" width="13" style="96" customWidth="1"/>
    <col min="1047" max="1047" width="11.44140625" style="96"/>
    <col min="1048" max="1048" width="64.44140625" style="96" customWidth="1"/>
    <col min="1049" max="1280" width="11.44140625" style="96"/>
    <col min="1281" max="1281" width="6.44140625" style="96" customWidth="1"/>
    <col min="1282" max="1282" width="10.5546875" style="96" bestFit="1" customWidth="1"/>
    <col min="1283" max="1283" width="25.44140625" style="96" customWidth="1"/>
    <col min="1284" max="1284" width="28.5546875" style="96" customWidth="1"/>
    <col min="1285" max="1285" width="16.44140625" style="96" customWidth="1"/>
    <col min="1286" max="1286" width="5" style="96" customWidth="1"/>
    <col min="1287" max="1287" width="8.44140625" style="96" bestFit="1" customWidth="1"/>
    <col min="1288" max="1288" width="5" style="96" customWidth="1"/>
    <col min="1289" max="1289" width="4.44140625" style="96" customWidth="1"/>
    <col min="1290" max="1290" width="15" style="96" bestFit="1" customWidth="1"/>
    <col min="1291" max="1291" width="12.44140625" style="96" bestFit="1" customWidth="1"/>
    <col min="1292" max="1292" width="9.44140625" style="96" customWidth="1"/>
    <col min="1293" max="1293" width="12.44140625" style="96" bestFit="1" customWidth="1"/>
    <col min="1294" max="1294" width="3.44140625" style="96" customWidth="1"/>
    <col min="1295" max="1295" width="1.44140625" style="96" customWidth="1"/>
    <col min="1296" max="1296" width="3.44140625" style="96" customWidth="1"/>
    <col min="1297" max="1297" width="16.44140625" style="96" bestFit="1" customWidth="1"/>
    <col min="1298" max="1298" width="85.44140625" style="96" customWidth="1"/>
    <col min="1299" max="1299" width="10.5546875" style="96" customWidth="1"/>
    <col min="1300" max="1300" width="3.44140625" style="96" customWidth="1"/>
    <col min="1301" max="1301" width="12.44140625" style="96" customWidth="1"/>
    <col min="1302" max="1302" width="13" style="96" customWidth="1"/>
    <col min="1303" max="1303" width="11.44140625" style="96"/>
    <col min="1304" max="1304" width="64.44140625" style="96" customWidth="1"/>
    <col min="1305" max="1536" width="11.44140625" style="96"/>
    <col min="1537" max="1537" width="6.44140625" style="96" customWidth="1"/>
    <col min="1538" max="1538" width="10.5546875" style="96" bestFit="1" customWidth="1"/>
    <col min="1539" max="1539" width="25.44140625" style="96" customWidth="1"/>
    <col min="1540" max="1540" width="28.5546875" style="96" customWidth="1"/>
    <col min="1541" max="1541" width="16.44140625" style="96" customWidth="1"/>
    <col min="1542" max="1542" width="5" style="96" customWidth="1"/>
    <col min="1543" max="1543" width="8.44140625" style="96" bestFit="1" customWidth="1"/>
    <col min="1544" max="1544" width="5" style="96" customWidth="1"/>
    <col min="1545" max="1545" width="4.44140625" style="96" customWidth="1"/>
    <col min="1546" max="1546" width="15" style="96" bestFit="1" customWidth="1"/>
    <col min="1547" max="1547" width="12.44140625" style="96" bestFit="1" customWidth="1"/>
    <col min="1548" max="1548" width="9.44140625" style="96" customWidth="1"/>
    <col min="1549" max="1549" width="12.44140625" style="96" bestFit="1" customWidth="1"/>
    <col min="1550" max="1550" width="3.44140625" style="96" customWidth="1"/>
    <col min="1551" max="1551" width="1.44140625" style="96" customWidth="1"/>
    <col min="1552" max="1552" width="3.44140625" style="96" customWidth="1"/>
    <col min="1553" max="1553" width="16.44140625" style="96" bestFit="1" customWidth="1"/>
    <col min="1554" max="1554" width="85.44140625" style="96" customWidth="1"/>
    <col min="1555" max="1555" width="10.5546875" style="96" customWidth="1"/>
    <col min="1556" max="1556" width="3.44140625" style="96" customWidth="1"/>
    <col min="1557" max="1557" width="12.44140625" style="96" customWidth="1"/>
    <col min="1558" max="1558" width="13" style="96" customWidth="1"/>
    <col min="1559" max="1559" width="11.44140625" style="96"/>
    <col min="1560" max="1560" width="64.44140625" style="96" customWidth="1"/>
    <col min="1561" max="1792" width="11.44140625" style="96"/>
    <col min="1793" max="1793" width="6.44140625" style="96" customWidth="1"/>
    <col min="1794" max="1794" width="10.5546875" style="96" bestFit="1" customWidth="1"/>
    <col min="1795" max="1795" width="25.44140625" style="96" customWidth="1"/>
    <col min="1796" max="1796" width="28.5546875" style="96" customWidth="1"/>
    <col min="1797" max="1797" width="16.44140625" style="96" customWidth="1"/>
    <col min="1798" max="1798" width="5" style="96" customWidth="1"/>
    <col min="1799" max="1799" width="8.44140625" style="96" bestFit="1" customWidth="1"/>
    <col min="1800" max="1800" width="5" style="96" customWidth="1"/>
    <col min="1801" max="1801" width="4.44140625" style="96" customWidth="1"/>
    <col min="1802" max="1802" width="15" style="96" bestFit="1" customWidth="1"/>
    <col min="1803" max="1803" width="12.44140625" style="96" bestFit="1" customWidth="1"/>
    <col min="1804" max="1804" width="9.44140625" style="96" customWidth="1"/>
    <col min="1805" max="1805" width="12.44140625" style="96" bestFit="1" customWidth="1"/>
    <col min="1806" max="1806" width="3.44140625" style="96" customWidth="1"/>
    <col min="1807" max="1807" width="1.44140625" style="96" customWidth="1"/>
    <col min="1808" max="1808" width="3.44140625" style="96" customWidth="1"/>
    <col min="1809" max="1809" width="16.44140625" style="96" bestFit="1" customWidth="1"/>
    <col min="1810" max="1810" width="85.44140625" style="96" customWidth="1"/>
    <col min="1811" max="1811" width="10.5546875" style="96" customWidth="1"/>
    <col min="1812" max="1812" width="3.44140625" style="96" customWidth="1"/>
    <col min="1813" max="1813" width="12.44140625" style="96" customWidth="1"/>
    <col min="1814" max="1814" width="13" style="96" customWidth="1"/>
    <col min="1815" max="1815" width="11.44140625" style="96"/>
    <col min="1816" max="1816" width="64.44140625" style="96" customWidth="1"/>
    <col min="1817" max="2048" width="11.44140625" style="96"/>
    <col min="2049" max="2049" width="6.44140625" style="96" customWidth="1"/>
    <col min="2050" max="2050" width="10.5546875" style="96" bestFit="1" customWidth="1"/>
    <col min="2051" max="2051" width="25.44140625" style="96" customWidth="1"/>
    <col min="2052" max="2052" width="28.5546875" style="96" customWidth="1"/>
    <col min="2053" max="2053" width="16.44140625" style="96" customWidth="1"/>
    <col min="2054" max="2054" width="5" style="96" customWidth="1"/>
    <col min="2055" max="2055" width="8.44140625" style="96" bestFit="1" customWidth="1"/>
    <col min="2056" max="2056" width="5" style="96" customWidth="1"/>
    <col min="2057" max="2057" width="4.44140625" style="96" customWidth="1"/>
    <col min="2058" max="2058" width="15" style="96" bestFit="1" customWidth="1"/>
    <col min="2059" max="2059" width="12.44140625" style="96" bestFit="1" customWidth="1"/>
    <col min="2060" max="2060" width="9.44140625" style="96" customWidth="1"/>
    <col min="2061" max="2061" width="12.44140625" style="96" bestFit="1" customWidth="1"/>
    <col min="2062" max="2062" width="3.44140625" style="96" customWidth="1"/>
    <col min="2063" max="2063" width="1.44140625" style="96" customWidth="1"/>
    <col min="2064" max="2064" width="3.44140625" style="96" customWidth="1"/>
    <col min="2065" max="2065" width="16.44140625" style="96" bestFit="1" customWidth="1"/>
    <col min="2066" max="2066" width="85.44140625" style="96" customWidth="1"/>
    <col min="2067" max="2067" width="10.5546875" style="96" customWidth="1"/>
    <col min="2068" max="2068" width="3.44140625" style="96" customWidth="1"/>
    <col min="2069" max="2069" width="12.44140625" style="96" customWidth="1"/>
    <col min="2070" max="2070" width="13" style="96" customWidth="1"/>
    <col min="2071" max="2071" width="11.44140625" style="96"/>
    <col min="2072" max="2072" width="64.44140625" style="96" customWidth="1"/>
    <col min="2073" max="2304" width="11.44140625" style="96"/>
    <col min="2305" max="2305" width="6.44140625" style="96" customWidth="1"/>
    <col min="2306" max="2306" width="10.5546875" style="96" bestFit="1" customWidth="1"/>
    <col min="2307" max="2307" width="25.44140625" style="96" customWidth="1"/>
    <col min="2308" max="2308" width="28.5546875" style="96" customWidth="1"/>
    <col min="2309" max="2309" width="16.44140625" style="96" customWidth="1"/>
    <col min="2310" max="2310" width="5" style="96" customWidth="1"/>
    <col min="2311" max="2311" width="8.44140625" style="96" bestFit="1" customWidth="1"/>
    <col min="2312" max="2312" width="5" style="96" customWidth="1"/>
    <col min="2313" max="2313" width="4.44140625" style="96" customWidth="1"/>
    <col min="2314" max="2314" width="15" style="96" bestFit="1" customWidth="1"/>
    <col min="2315" max="2315" width="12.44140625" style="96" bestFit="1" customWidth="1"/>
    <col min="2316" max="2316" width="9.44140625" style="96" customWidth="1"/>
    <col min="2317" max="2317" width="12.44140625" style="96" bestFit="1" customWidth="1"/>
    <col min="2318" max="2318" width="3.44140625" style="96" customWidth="1"/>
    <col min="2319" max="2319" width="1.44140625" style="96" customWidth="1"/>
    <col min="2320" max="2320" width="3.44140625" style="96" customWidth="1"/>
    <col min="2321" max="2321" width="16.44140625" style="96" bestFit="1" customWidth="1"/>
    <col min="2322" max="2322" width="85.44140625" style="96" customWidth="1"/>
    <col min="2323" max="2323" width="10.5546875" style="96" customWidth="1"/>
    <col min="2324" max="2324" width="3.44140625" style="96" customWidth="1"/>
    <col min="2325" max="2325" width="12.44140625" style="96" customWidth="1"/>
    <col min="2326" max="2326" width="13" style="96" customWidth="1"/>
    <col min="2327" max="2327" width="11.44140625" style="96"/>
    <col min="2328" max="2328" width="64.44140625" style="96" customWidth="1"/>
    <col min="2329" max="2560" width="11.44140625" style="96"/>
    <col min="2561" max="2561" width="6.44140625" style="96" customWidth="1"/>
    <col min="2562" max="2562" width="10.5546875" style="96" bestFit="1" customWidth="1"/>
    <col min="2563" max="2563" width="25.44140625" style="96" customWidth="1"/>
    <col min="2564" max="2564" width="28.5546875" style="96" customWidth="1"/>
    <col min="2565" max="2565" width="16.44140625" style="96" customWidth="1"/>
    <col min="2566" max="2566" width="5" style="96" customWidth="1"/>
    <col min="2567" max="2567" width="8.44140625" style="96" bestFit="1" customWidth="1"/>
    <col min="2568" max="2568" width="5" style="96" customWidth="1"/>
    <col min="2569" max="2569" width="4.44140625" style="96" customWidth="1"/>
    <col min="2570" max="2570" width="15" style="96" bestFit="1" customWidth="1"/>
    <col min="2571" max="2571" width="12.44140625" style="96" bestFit="1" customWidth="1"/>
    <col min="2572" max="2572" width="9.44140625" style="96" customWidth="1"/>
    <col min="2573" max="2573" width="12.44140625" style="96" bestFit="1" customWidth="1"/>
    <col min="2574" max="2574" width="3.44140625" style="96" customWidth="1"/>
    <col min="2575" max="2575" width="1.44140625" style="96" customWidth="1"/>
    <col min="2576" max="2576" width="3.44140625" style="96" customWidth="1"/>
    <col min="2577" max="2577" width="16.44140625" style="96" bestFit="1" customWidth="1"/>
    <col min="2578" max="2578" width="85.44140625" style="96" customWidth="1"/>
    <col min="2579" max="2579" width="10.5546875" style="96" customWidth="1"/>
    <col min="2580" max="2580" width="3.44140625" style="96" customWidth="1"/>
    <col min="2581" max="2581" width="12.44140625" style="96" customWidth="1"/>
    <col min="2582" max="2582" width="13" style="96" customWidth="1"/>
    <col min="2583" max="2583" width="11.44140625" style="96"/>
    <col min="2584" max="2584" width="64.44140625" style="96" customWidth="1"/>
    <col min="2585" max="2816" width="11.44140625" style="96"/>
    <col min="2817" max="2817" width="6.44140625" style="96" customWidth="1"/>
    <col min="2818" max="2818" width="10.5546875" style="96" bestFit="1" customWidth="1"/>
    <col min="2819" max="2819" width="25.44140625" style="96" customWidth="1"/>
    <col min="2820" max="2820" width="28.5546875" style="96" customWidth="1"/>
    <col min="2821" max="2821" width="16.44140625" style="96" customWidth="1"/>
    <col min="2822" max="2822" width="5" style="96" customWidth="1"/>
    <col min="2823" max="2823" width="8.44140625" style="96" bestFit="1" customWidth="1"/>
    <col min="2824" max="2824" width="5" style="96" customWidth="1"/>
    <col min="2825" max="2825" width="4.44140625" style="96" customWidth="1"/>
    <col min="2826" max="2826" width="15" style="96" bestFit="1" customWidth="1"/>
    <col min="2827" max="2827" width="12.44140625" style="96" bestFit="1" customWidth="1"/>
    <col min="2828" max="2828" width="9.44140625" style="96" customWidth="1"/>
    <col min="2829" max="2829" width="12.44140625" style="96" bestFit="1" customWidth="1"/>
    <col min="2830" max="2830" width="3.44140625" style="96" customWidth="1"/>
    <col min="2831" max="2831" width="1.44140625" style="96" customWidth="1"/>
    <col min="2832" max="2832" width="3.44140625" style="96" customWidth="1"/>
    <col min="2833" max="2833" width="16.44140625" style="96" bestFit="1" customWidth="1"/>
    <col min="2834" max="2834" width="85.44140625" style="96" customWidth="1"/>
    <col min="2835" max="2835" width="10.5546875" style="96" customWidth="1"/>
    <col min="2836" max="2836" width="3.44140625" style="96" customWidth="1"/>
    <col min="2837" max="2837" width="12.44140625" style="96" customWidth="1"/>
    <col min="2838" max="2838" width="13" style="96" customWidth="1"/>
    <col min="2839" max="2839" width="11.44140625" style="96"/>
    <col min="2840" max="2840" width="64.44140625" style="96" customWidth="1"/>
    <col min="2841" max="3072" width="11.44140625" style="96"/>
    <col min="3073" max="3073" width="6.44140625" style="96" customWidth="1"/>
    <col min="3074" max="3074" width="10.5546875" style="96" bestFit="1" customWidth="1"/>
    <col min="3075" max="3075" width="25.44140625" style="96" customWidth="1"/>
    <col min="3076" max="3076" width="28.5546875" style="96" customWidth="1"/>
    <col min="3077" max="3077" width="16.44140625" style="96" customWidth="1"/>
    <col min="3078" max="3078" width="5" style="96" customWidth="1"/>
    <col min="3079" max="3079" width="8.44140625" style="96" bestFit="1" customWidth="1"/>
    <col min="3080" max="3080" width="5" style="96" customWidth="1"/>
    <col min="3081" max="3081" width="4.44140625" style="96" customWidth="1"/>
    <col min="3082" max="3082" width="15" style="96" bestFit="1" customWidth="1"/>
    <col min="3083" max="3083" width="12.44140625" style="96" bestFit="1" customWidth="1"/>
    <col min="3084" max="3084" width="9.44140625" style="96" customWidth="1"/>
    <col min="3085" max="3085" width="12.44140625" style="96" bestFit="1" customWidth="1"/>
    <col min="3086" max="3086" width="3.44140625" style="96" customWidth="1"/>
    <col min="3087" max="3087" width="1.44140625" style="96" customWidth="1"/>
    <col min="3088" max="3088" width="3.44140625" style="96" customWidth="1"/>
    <col min="3089" max="3089" width="16.44140625" style="96" bestFit="1" customWidth="1"/>
    <col min="3090" max="3090" width="85.44140625" style="96" customWidth="1"/>
    <col min="3091" max="3091" width="10.5546875" style="96" customWidth="1"/>
    <col min="3092" max="3092" width="3.44140625" style="96" customWidth="1"/>
    <col min="3093" max="3093" width="12.44140625" style="96" customWidth="1"/>
    <col min="3094" max="3094" width="13" style="96" customWidth="1"/>
    <col min="3095" max="3095" width="11.44140625" style="96"/>
    <col min="3096" max="3096" width="64.44140625" style="96" customWidth="1"/>
    <col min="3097" max="3328" width="11.44140625" style="96"/>
    <col min="3329" max="3329" width="6.44140625" style="96" customWidth="1"/>
    <col min="3330" max="3330" width="10.5546875" style="96" bestFit="1" customWidth="1"/>
    <col min="3331" max="3331" width="25.44140625" style="96" customWidth="1"/>
    <col min="3332" max="3332" width="28.5546875" style="96" customWidth="1"/>
    <col min="3333" max="3333" width="16.44140625" style="96" customWidth="1"/>
    <col min="3334" max="3334" width="5" style="96" customWidth="1"/>
    <col min="3335" max="3335" width="8.44140625" style="96" bestFit="1" customWidth="1"/>
    <col min="3336" max="3336" width="5" style="96" customWidth="1"/>
    <col min="3337" max="3337" width="4.44140625" style="96" customWidth="1"/>
    <col min="3338" max="3338" width="15" style="96" bestFit="1" customWidth="1"/>
    <col min="3339" max="3339" width="12.44140625" style="96" bestFit="1" customWidth="1"/>
    <col min="3340" max="3340" width="9.44140625" style="96" customWidth="1"/>
    <col min="3341" max="3341" width="12.44140625" style="96" bestFit="1" customWidth="1"/>
    <col min="3342" max="3342" width="3.44140625" style="96" customWidth="1"/>
    <col min="3343" max="3343" width="1.44140625" style="96" customWidth="1"/>
    <col min="3344" max="3344" width="3.44140625" style="96" customWidth="1"/>
    <col min="3345" max="3345" width="16.44140625" style="96" bestFit="1" customWidth="1"/>
    <col min="3346" max="3346" width="85.44140625" style="96" customWidth="1"/>
    <col min="3347" max="3347" width="10.5546875" style="96" customWidth="1"/>
    <col min="3348" max="3348" width="3.44140625" style="96" customWidth="1"/>
    <col min="3349" max="3349" width="12.44140625" style="96" customWidth="1"/>
    <col min="3350" max="3350" width="13" style="96" customWidth="1"/>
    <col min="3351" max="3351" width="11.44140625" style="96"/>
    <col min="3352" max="3352" width="64.44140625" style="96" customWidth="1"/>
    <col min="3353" max="3584" width="11.44140625" style="96"/>
    <col min="3585" max="3585" width="6.44140625" style="96" customWidth="1"/>
    <col min="3586" max="3586" width="10.5546875" style="96" bestFit="1" customWidth="1"/>
    <col min="3587" max="3587" width="25.44140625" style="96" customWidth="1"/>
    <col min="3588" max="3588" width="28.5546875" style="96" customWidth="1"/>
    <col min="3589" max="3589" width="16.44140625" style="96" customWidth="1"/>
    <col min="3590" max="3590" width="5" style="96" customWidth="1"/>
    <col min="3591" max="3591" width="8.44140625" style="96" bestFit="1" customWidth="1"/>
    <col min="3592" max="3592" width="5" style="96" customWidth="1"/>
    <col min="3593" max="3593" width="4.44140625" style="96" customWidth="1"/>
    <col min="3594" max="3594" width="15" style="96" bestFit="1" customWidth="1"/>
    <col min="3595" max="3595" width="12.44140625" style="96" bestFit="1" customWidth="1"/>
    <col min="3596" max="3596" width="9.44140625" style="96" customWidth="1"/>
    <col min="3597" max="3597" width="12.44140625" style="96" bestFit="1" customWidth="1"/>
    <col min="3598" max="3598" width="3.44140625" style="96" customWidth="1"/>
    <col min="3599" max="3599" width="1.44140625" style="96" customWidth="1"/>
    <col min="3600" max="3600" width="3.44140625" style="96" customWidth="1"/>
    <col min="3601" max="3601" width="16.44140625" style="96" bestFit="1" customWidth="1"/>
    <col min="3602" max="3602" width="85.44140625" style="96" customWidth="1"/>
    <col min="3603" max="3603" width="10.5546875" style="96" customWidth="1"/>
    <col min="3604" max="3604" width="3.44140625" style="96" customWidth="1"/>
    <col min="3605" max="3605" width="12.44140625" style="96" customWidth="1"/>
    <col min="3606" max="3606" width="13" style="96" customWidth="1"/>
    <col min="3607" max="3607" width="11.44140625" style="96"/>
    <col min="3608" max="3608" width="64.44140625" style="96" customWidth="1"/>
    <col min="3609" max="3840" width="11.44140625" style="96"/>
    <col min="3841" max="3841" width="6.44140625" style="96" customWidth="1"/>
    <col min="3842" max="3842" width="10.5546875" style="96" bestFit="1" customWidth="1"/>
    <col min="3843" max="3843" width="25.44140625" style="96" customWidth="1"/>
    <col min="3844" max="3844" width="28.5546875" style="96" customWidth="1"/>
    <col min="3845" max="3845" width="16.44140625" style="96" customWidth="1"/>
    <col min="3846" max="3846" width="5" style="96" customWidth="1"/>
    <col min="3847" max="3847" width="8.44140625" style="96" bestFit="1" customWidth="1"/>
    <col min="3848" max="3848" width="5" style="96" customWidth="1"/>
    <col min="3849" max="3849" width="4.44140625" style="96" customWidth="1"/>
    <col min="3850" max="3850" width="15" style="96" bestFit="1" customWidth="1"/>
    <col min="3851" max="3851" width="12.44140625" style="96" bestFit="1" customWidth="1"/>
    <col min="3852" max="3852" width="9.44140625" style="96" customWidth="1"/>
    <col min="3853" max="3853" width="12.44140625" style="96" bestFit="1" customWidth="1"/>
    <col min="3854" max="3854" width="3.44140625" style="96" customWidth="1"/>
    <col min="3855" max="3855" width="1.44140625" style="96" customWidth="1"/>
    <col min="3856" max="3856" width="3.44140625" style="96" customWidth="1"/>
    <col min="3857" max="3857" width="16.44140625" style="96" bestFit="1" customWidth="1"/>
    <col min="3858" max="3858" width="85.44140625" style="96" customWidth="1"/>
    <col min="3859" max="3859" width="10.5546875" style="96" customWidth="1"/>
    <col min="3860" max="3860" width="3.44140625" style="96" customWidth="1"/>
    <col min="3861" max="3861" width="12.44140625" style="96" customWidth="1"/>
    <col min="3862" max="3862" width="13" style="96" customWidth="1"/>
    <col min="3863" max="3863" width="11.44140625" style="96"/>
    <col min="3864" max="3864" width="64.44140625" style="96" customWidth="1"/>
    <col min="3865" max="4096" width="11.44140625" style="96"/>
    <col min="4097" max="4097" width="6.44140625" style="96" customWidth="1"/>
    <col min="4098" max="4098" width="10.5546875" style="96" bestFit="1" customWidth="1"/>
    <col min="4099" max="4099" width="25.44140625" style="96" customWidth="1"/>
    <col min="4100" max="4100" width="28.5546875" style="96" customWidth="1"/>
    <col min="4101" max="4101" width="16.44140625" style="96" customWidth="1"/>
    <col min="4102" max="4102" width="5" style="96" customWidth="1"/>
    <col min="4103" max="4103" width="8.44140625" style="96" bestFit="1" customWidth="1"/>
    <col min="4104" max="4104" width="5" style="96" customWidth="1"/>
    <col min="4105" max="4105" width="4.44140625" style="96" customWidth="1"/>
    <col min="4106" max="4106" width="15" style="96" bestFit="1" customWidth="1"/>
    <col min="4107" max="4107" width="12.44140625" style="96" bestFit="1" customWidth="1"/>
    <col min="4108" max="4108" width="9.44140625" style="96" customWidth="1"/>
    <col min="4109" max="4109" width="12.44140625" style="96" bestFit="1" customWidth="1"/>
    <col min="4110" max="4110" width="3.44140625" style="96" customWidth="1"/>
    <col min="4111" max="4111" width="1.44140625" style="96" customWidth="1"/>
    <col min="4112" max="4112" width="3.44140625" style="96" customWidth="1"/>
    <col min="4113" max="4113" width="16.44140625" style="96" bestFit="1" customWidth="1"/>
    <col min="4114" max="4114" width="85.44140625" style="96" customWidth="1"/>
    <col min="4115" max="4115" width="10.5546875" style="96" customWidth="1"/>
    <col min="4116" max="4116" width="3.44140625" style="96" customWidth="1"/>
    <col min="4117" max="4117" width="12.44140625" style="96" customWidth="1"/>
    <col min="4118" max="4118" width="13" style="96" customWidth="1"/>
    <col min="4119" max="4119" width="11.44140625" style="96"/>
    <col min="4120" max="4120" width="64.44140625" style="96" customWidth="1"/>
    <col min="4121" max="4352" width="11.44140625" style="96"/>
    <col min="4353" max="4353" width="6.44140625" style="96" customWidth="1"/>
    <col min="4354" max="4354" width="10.5546875" style="96" bestFit="1" customWidth="1"/>
    <col min="4355" max="4355" width="25.44140625" style="96" customWidth="1"/>
    <col min="4356" max="4356" width="28.5546875" style="96" customWidth="1"/>
    <col min="4357" max="4357" width="16.44140625" style="96" customWidth="1"/>
    <col min="4358" max="4358" width="5" style="96" customWidth="1"/>
    <col min="4359" max="4359" width="8.44140625" style="96" bestFit="1" customWidth="1"/>
    <col min="4360" max="4360" width="5" style="96" customWidth="1"/>
    <col min="4361" max="4361" width="4.44140625" style="96" customWidth="1"/>
    <col min="4362" max="4362" width="15" style="96" bestFit="1" customWidth="1"/>
    <col min="4363" max="4363" width="12.44140625" style="96" bestFit="1" customWidth="1"/>
    <col min="4364" max="4364" width="9.44140625" style="96" customWidth="1"/>
    <col min="4365" max="4365" width="12.44140625" style="96" bestFit="1" customWidth="1"/>
    <col min="4366" max="4366" width="3.44140625" style="96" customWidth="1"/>
    <col min="4367" max="4367" width="1.44140625" style="96" customWidth="1"/>
    <col min="4368" max="4368" width="3.44140625" style="96" customWidth="1"/>
    <col min="4369" max="4369" width="16.44140625" style="96" bestFit="1" customWidth="1"/>
    <col min="4370" max="4370" width="85.44140625" style="96" customWidth="1"/>
    <col min="4371" max="4371" width="10.5546875" style="96" customWidth="1"/>
    <col min="4372" max="4372" width="3.44140625" style="96" customWidth="1"/>
    <col min="4373" max="4373" width="12.44140625" style="96" customWidth="1"/>
    <col min="4374" max="4374" width="13" style="96" customWidth="1"/>
    <col min="4375" max="4375" width="11.44140625" style="96"/>
    <col min="4376" max="4376" width="64.44140625" style="96" customWidth="1"/>
    <col min="4377" max="4608" width="11.44140625" style="96"/>
    <col min="4609" max="4609" width="6.44140625" style="96" customWidth="1"/>
    <col min="4610" max="4610" width="10.5546875" style="96" bestFit="1" customWidth="1"/>
    <col min="4611" max="4611" width="25.44140625" style="96" customWidth="1"/>
    <col min="4612" max="4612" width="28.5546875" style="96" customWidth="1"/>
    <col min="4613" max="4613" width="16.44140625" style="96" customWidth="1"/>
    <col min="4614" max="4614" width="5" style="96" customWidth="1"/>
    <col min="4615" max="4615" width="8.44140625" style="96" bestFit="1" customWidth="1"/>
    <col min="4616" max="4616" width="5" style="96" customWidth="1"/>
    <col min="4617" max="4617" width="4.44140625" style="96" customWidth="1"/>
    <col min="4618" max="4618" width="15" style="96" bestFit="1" customWidth="1"/>
    <col min="4619" max="4619" width="12.44140625" style="96" bestFit="1" customWidth="1"/>
    <col min="4620" max="4620" width="9.44140625" style="96" customWidth="1"/>
    <col min="4621" max="4621" width="12.44140625" style="96" bestFit="1" customWidth="1"/>
    <col min="4622" max="4622" width="3.44140625" style="96" customWidth="1"/>
    <col min="4623" max="4623" width="1.44140625" style="96" customWidth="1"/>
    <col min="4624" max="4624" width="3.44140625" style="96" customWidth="1"/>
    <col min="4625" max="4625" width="16.44140625" style="96" bestFit="1" customWidth="1"/>
    <col min="4626" max="4626" width="85.44140625" style="96" customWidth="1"/>
    <col min="4627" max="4627" width="10.5546875" style="96" customWidth="1"/>
    <col min="4628" max="4628" width="3.44140625" style="96" customWidth="1"/>
    <col min="4629" max="4629" width="12.44140625" style="96" customWidth="1"/>
    <col min="4630" max="4630" width="13" style="96" customWidth="1"/>
    <col min="4631" max="4631" width="11.44140625" style="96"/>
    <col min="4632" max="4632" width="64.44140625" style="96" customWidth="1"/>
    <col min="4633" max="4864" width="11.44140625" style="96"/>
    <col min="4865" max="4865" width="6.44140625" style="96" customWidth="1"/>
    <col min="4866" max="4866" width="10.5546875" style="96" bestFit="1" customWidth="1"/>
    <col min="4867" max="4867" width="25.44140625" style="96" customWidth="1"/>
    <col min="4868" max="4868" width="28.5546875" style="96" customWidth="1"/>
    <col min="4869" max="4869" width="16.44140625" style="96" customWidth="1"/>
    <col min="4870" max="4870" width="5" style="96" customWidth="1"/>
    <col min="4871" max="4871" width="8.44140625" style="96" bestFit="1" customWidth="1"/>
    <col min="4872" max="4872" width="5" style="96" customWidth="1"/>
    <col min="4873" max="4873" width="4.44140625" style="96" customWidth="1"/>
    <col min="4874" max="4874" width="15" style="96" bestFit="1" customWidth="1"/>
    <col min="4875" max="4875" width="12.44140625" style="96" bestFit="1" customWidth="1"/>
    <col min="4876" max="4876" width="9.44140625" style="96" customWidth="1"/>
    <col min="4877" max="4877" width="12.44140625" style="96" bestFit="1" customWidth="1"/>
    <col min="4878" max="4878" width="3.44140625" style="96" customWidth="1"/>
    <col min="4879" max="4879" width="1.44140625" style="96" customWidth="1"/>
    <col min="4880" max="4880" width="3.44140625" style="96" customWidth="1"/>
    <col min="4881" max="4881" width="16.44140625" style="96" bestFit="1" customWidth="1"/>
    <col min="4882" max="4882" width="85.44140625" style="96" customWidth="1"/>
    <col min="4883" max="4883" width="10.5546875" style="96" customWidth="1"/>
    <col min="4884" max="4884" width="3.44140625" style="96" customWidth="1"/>
    <col min="4885" max="4885" width="12.44140625" style="96" customWidth="1"/>
    <col min="4886" max="4886" width="13" style="96" customWidth="1"/>
    <col min="4887" max="4887" width="11.44140625" style="96"/>
    <col min="4888" max="4888" width="64.44140625" style="96" customWidth="1"/>
    <col min="4889" max="5120" width="11.44140625" style="96"/>
    <col min="5121" max="5121" width="6.44140625" style="96" customWidth="1"/>
    <col min="5122" max="5122" width="10.5546875" style="96" bestFit="1" customWidth="1"/>
    <col min="5123" max="5123" width="25.44140625" style="96" customWidth="1"/>
    <col min="5124" max="5124" width="28.5546875" style="96" customWidth="1"/>
    <col min="5125" max="5125" width="16.44140625" style="96" customWidth="1"/>
    <col min="5126" max="5126" width="5" style="96" customWidth="1"/>
    <col min="5127" max="5127" width="8.44140625" style="96" bestFit="1" customWidth="1"/>
    <col min="5128" max="5128" width="5" style="96" customWidth="1"/>
    <col min="5129" max="5129" width="4.44140625" style="96" customWidth="1"/>
    <col min="5130" max="5130" width="15" style="96" bestFit="1" customWidth="1"/>
    <col min="5131" max="5131" width="12.44140625" style="96" bestFit="1" customWidth="1"/>
    <col min="5132" max="5132" width="9.44140625" style="96" customWidth="1"/>
    <col min="5133" max="5133" width="12.44140625" style="96" bestFit="1" customWidth="1"/>
    <col min="5134" max="5134" width="3.44140625" style="96" customWidth="1"/>
    <col min="5135" max="5135" width="1.44140625" style="96" customWidth="1"/>
    <col min="5136" max="5136" width="3.44140625" style="96" customWidth="1"/>
    <col min="5137" max="5137" width="16.44140625" style="96" bestFit="1" customWidth="1"/>
    <col min="5138" max="5138" width="85.44140625" style="96" customWidth="1"/>
    <col min="5139" max="5139" width="10.5546875" style="96" customWidth="1"/>
    <col min="5140" max="5140" width="3.44140625" style="96" customWidth="1"/>
    <col min="5141" max="5141" width="12.44140625" style="96" customWidth="1"/>
    <col min="5142" max="5142" width="13" style="96" customWidth="1"/>
    <col min="5143" max="5143" width="11.44140625" style="96"/>
    <col min="5144" max="5144" width="64.44140625" style="96" customWidth="1"/>
    <col min="5145" max="5376" width="11.44140625" style="96"/>
    <col min="5377" max="5377" width="6.44140625" style="96" customWidth="1"/>
    <col min="5378" max="5378" width="10.5546875" style="96" bestFit="1" customWidth="1"/>
    <col min="5379" max="5379" width="25.44140625" style="96" customWidth="1"/>
    <col min="5380" max="5380" width="28.5546875" style="96" customWidth="1"/>
    <col min="5381" max="5381" width="16.44140625" style="96" customWidth="1"/>
    <col min="5382" max="5382" width="5" style="96" customWidth="1"/>
    <col min="5383" max="5383" width="8.44140625" style="96" bestFit="1" customWidth="1"/>
    <col min="5384" max="5384" width="5" style="96" customWidth="1"/>
    <col min="5385" max="5385" width="4.44140625" style="96" customWidth="1"/>
    <col min="5386" max="5386" width="15" style="96" bestFit="1" customWidth="1"/>
    <col min="5387" max="5387" width="12.44140625" style="96" bestFit="1" customWidth="1"/>
    <col min="5388" max="5388" width="9.44140625" style="96" customWidth="1"/>
    <col min="5389" max="5389" width="12.44140625" style="96" bestFit="1" customWidth="1"/>
    <col min="5390" max="5390" width="3.44140625" style="96" customWidth="1"/>
    <col min="5391" max="5391" width="1.44140625" style="96" customWidth="1"/>
    <col min="5392" max="5392" width="3.44140625" style="96" customWidth="1"/>
    <col min="5393" max="5393" width="16.44140625" style="96" bestFit="1" customWidth="1"/>
    <col min="5394" max="5394" width="85.44140625" style="96" customWidth="1"/>
    <col min="5395" max="5395" width="10.5546875" style="96" customWidth="1"/>
    <col min="5396" max="5396" width="3.44140625" style="96" customWidth="1"/>
    <col min="5397" max="5397" width="12.44140625" style="96" customWidth="1"/>
    <col min="5398" max="5398" width="13" style="96" customWidth="1"/>
    <col min="5399" max="5399" width="11.44140625" style="96"/>
    <col min="5400" max="5400" width="64.44140625" style="96" customWidth="1"/>
    <col min="5401" max="5632" width="11.44140625" style="96"/>
    <col min="5633" max="5633" width="6.44140625" style="96" customWidth="1"/>
    <col min="5634" max="5634" width="10.5546875" style="96" bestFit="1" customWidth="1"/>
    <col min="5635" max="5635" width="25.44140625" style="96" customWidth="1"/>
    <col min="5636" max="5636" width="28.5546875" style="96" customWidth="1"/>
    <col min="5637" max="5637" width="16.44140625" style="96" customWidth="1"/>
    <col min="5638" max="5638" width="5" style="96" customWidth="1"/>
    <col min="5639" max="5639" width="8.44140625" style="96" bestFit="1" customWidth="1"/>
    <col min="5640" max="5640" width="5" style="96" customWidth="1"/>
    <col min="5641" max="5641" width="4.44140625" style="96" customWidth="1"/>
    <col min="5642" max="5642" width="15" style="96" bestFit="1" customWidth="1"/>
    <col min="5643" max="5643" width="12.44140625" style="96" bestFit="1" customWidth="1"/>
    <col min="5644" max="5644" width="9.44140625" style="96" customWidth="1"/>
    <col min="5645" max="5645" width="12.44140625" style="96" bestFit="1" customWidth="1"/>
    <col min="5646" max="5646" width="3.44140625" style="96" customWidth="1"/>
    <col min="5647" max="5647" width="1.44140625" style="96" customWidth="1"/>
    <col min="5648" max="5648" width="3.44140625" style="96" customWidth="1"/>
    <col min="5649" max="5649" width="16.44140625" style="96" bestFit="1" customWidth="1"/>
    <col min="5650" max="5650" width="85.44140625" style="96" customWidth="1"/>
    <col min="5651" max="5651" width="10.5546875" style="96" customWidth="1"/>
    <col min="5652" max="5652" width="3.44140625" style="96" customWidth="1"/>
    <col min="5653" max="5653" width="12.44140625" style="96" customWidth="1"/>
    <col min="5654" max="5654" width="13" style="96" customWidth="1"/>
    <col min="5655" max="5655" width="11.44140625" style="96"/>
    <col min="5656" max="5656" width="64.44140625" style="96" customWidth="1"/>
    <col min="5657" max="5888" width="11.44140625" style="96"/>
    <col min="5889" max="5889" width="6.44140625" style="96" customWidth="1"/>
    <col min="5890" max="5890" width="10.5546875" style="96" bestFit="1" customWidth="1"/>
    <col min="5891" max="5891" width="25.44140625" style="96" customWidth="1"/>
    <col min="5892" max="5892" width="28.5546875" style="96" customWidth="1"/>
    <col min="5893" max="5893" width="16.44140625" style="96" customWidth="1"/>
    <col min="5894" max="5894" width="5" style="96" customWidth="1"/>
    <col min="5895" max="5895" width="8.44140625" style="96" bestFit="1" customWidth="1"/>
    <col min="5896" max="5896" width="5" style="96" customWidth="1"/>
    <col min="5897" max="5897" width="4.44140625" style="96" customWidth="1"/>
    <col min="5898" max="5898" width="15" style="96" bestFit="1" customWidth="1"/>
    <col min="5899" max="5899" width="12.44140625" style="96" bestFit="1" customWidth="1"/>
    <col min="5900" max="5900" width="9.44140625" style="96" customWidth="1"/>
    <col min="5901" max="5901" width="12.44140625" style="96" bestFit="1" customWidth="1"/>
    <col min="5902" max="5902" width="3.44140625" style="96" customWidth="1"/>
    <col min="5903" max="5903" width="1.44140625" style="96" customWidth="1"/>
    <col min="5904" max="5904" width="3.44140625" style="96" customWidth="1"/>
    <col min="5905" max="5905" width="16.44140625" style="96" bestFit="1" customWidth="1"/>
    <col min="5906" max="5906" width="85.44140625" style="96" customWidth="1"/>
    <col min="5907" max="5907" width="10.5546875" style="96" customWidth="1"/>
    <col min="5908" max="5908" width="3.44140625" style="96" customWidth="1"/>
    <col min="5909" max="5909" width="12.44140625" style="96" customWidth="1"/>
    <col min="5910" max="5910" width="13" style="96" customWidth="1"/>
    <col min="5911" max="5911" width="11.44140625" style="96"/>
    <col min="5912" max="5912" width="64.44140625" style="96" customWidth="1"/>
    <col min="5913" max="6144" width="11.44140625" style="96"/>
    <col min="6145" max="6145" width="6.44140625" style="96" customWidth="1"/>
    <col min="6146" max="6146" width="10.5546875" style="96" bestFit="1" customWidth="1"/>
    <col min="6147" max="6147" width="25.44140625" style="96" customWidth="1"/>
    <col min="6148" max="6148" width="28.5546875" style="96" customWidth="1"/>
    <col min="6149" max="6149" width="16.44140625" style="96" customWidth="1"/>
    <col min="6150" max="6150" width="5" style="96" customWidth="1"/>
    <col min="6151" max="6151" width="8.44140625" style="96" bestFit="1" customWidth="1"/>
    <col min="6152" max="6152" width="5" style="96" customWidth="1"/>
    <col min="6153" max="6153" width="4.44140625" style="96" customWidth="1"/>
    <col min="6154" max="6154" width="15" style="96" bestFit="1" customWidth="1"/>
    <col min="6155" max="6155" width="12.44140625" style="96" bestFit="1" customWidth="1"/>
    <col min="6156" max="6156" width="9.44140625" style="96" customWidth="1"/>
    <col min="6157" max="6157" width="12.44140625" style="96" bestFit="1" customWidth="1"/>
    <col min="6158" max="6158" width="3.44140625" style="96" customWidth="1"/>
    <col min="6159" max="6159" width="1.44140625" style="96" customWidth="1"/>
    <col min="6160" max="6160" width="3.44140625" style="96" customWidth="1"/>
    <col min="6161" max="6161" width="16.44140625" style="96" bestFit="1" customWidth="1"/>
    <col min="6162" max="6162" width="85.44140625" style="96" customWidth="1"/>
    <col min="6163" max="6163" width="10.5546875" style="96" customWidth="1"/>
    <col min="6164" max="6164" width="3.44140625" style="96" customWidth="1"/>
    <col min="6165" max="6165" width="12.44140625" style="96" customWidth="1"/>
    <col min="6166" max="6166" width="13" style="96" customWidth="1"/>
    <col min="6167" max="6167" width="11.44140625" style="96"/>
    <col min="6168" max="6168" width="64.44140625" style="96" customWidth="1"/>
    <col min="6169" max="6400" width="11.44140625" style="96"/>
    <col min="6401" max="6401" width="6.44140625" style="96" customWidth="1"/>
    <col min="6402" max="6402" width="10.5546875" style="96" bestFit="1" customWidth="1"/>
    <col min="6403" max="6403" width="25.44140625" style="96" customWidth="1"/>
    <col min="6404" max="6404" width="28.5546875" style="96" customWidth="1"/>
    <col min="6405" max="6405" width="16.44140625" style="96" customWidth="1"/>
    <col min="6406" max="6406" width="5" style="96" customWidth="1"/>
    <col min="6407" max="6407" width="8.44140625" style="96" bestFit="1" customWidth="1"/>
    <col min="6408" max="6408" width="5" style="96" customWidth="1"/>
    <col min="6409" max="6409" width="4.44140625" style="96" customWidth="1"/>
    <col min="6410" max="6410" width="15" style="96" bestFit="1" customWidth="1"/>
    <col min="6411" max="6411" width="12.44140625" style="96" bestFit="1" customWidth="1"/>
    <col min="6412" max="6412" width="9.44140625" style="96" customWidth="1"/>
    <col min="6413" max="6413" width="12.44140625" style="96" bestFit="1" customWidth="1"/>
    <col min="6414" max="6414" width="3.44140625" style="96" customWidth="1"/>
    <col min="6415" max="6415" width="1.44140625" style="96" customWidth="1"/>
    <col min="6416" max="6416" width="3.44140625" style="96" customWidth="1"/>
    <col min="6417" max="6417" width="16.44140625" style="96" bestFit="1" customWidth="1"/>
    <col min="6418" max="6418" width="85.44140625" style="96" customWidth="1"/>
    <col min="6419" max="6419" width="10.5546875" style="96" customWidth="1"/>
    <col min="6420" max="6420" width="3.44140625" style="96" customWidth="1"/>
    <col min="6421" max="6421" width="12.44140625" style="96" customWidth="1"/>
    <col min="6422" max="6422" width="13" style="96" customWidth="1"/>
    <col min="6423" max="6423" width="11.44140625" style="96"/>
    <col min="6424" max="6424" width="64.44140625" style="96" customWidth="1"/>
    <col min="6425" max="6656" width="11.44140625" style="96"/>
    <col min="6657" max="6657" width="6.44140625" style="96" customWidth="1"/>
    <col min="6658" max="6658" width="10.5546875" style="96" bestFit="1" customWidth="1"/>
    <col min="6659" max="6659" width="25.44140625" style="96" customWidth="1"/>
    <col min="6660" max="6660" width="28.5546875" style="96" customWidth="1"/>
    <col min="6661" max="6661" width="16.44140625" style="96" customWidth="1"/>
    <col min="6662" max="6662" width="5" style="96" customWidth="1"/>
    <col min="6663" max="6663" width="8.44140625" style="96" bestFit="1" customWidth="1"/>
    <col min="6664" max="6664" width="5" style="96" customWidth="1"/>
    <col min="6665" max="6665" width="4.44140625" style="96" customWidth="1"/>
    <col min="6666" max="6666" width="15" style="96" bestFit="1" customWidth="1"/>
    <col min="6667" max="6667" width="12.44140625" style="96" bestFit="1" customWidth="1"/>
    <col min="6668" max="6668" width="9.44140625" style="96" customWidth="1"/>
    <col min="6669" max="6669" width="12.44140625" style="96" bestFit="1" customWidth="1"/>
    <col min="6670" max="6670" width="3.44140625" style="96" customWidth="1"/>
    <col min="6671" max="6671" width="1.44140625" style="96" customWidth="1"/>
    <col min="6672" max="6672" width="3.44140625" style="96" customWidth="1"/>
    <col min="6673" max="6673" width="16.44140625" style="96" bestFit="1" customWidth="1"/>
    <col min="6674" max="6674" width="85.44140625" style="96" customWidth="1"/>
    <col min="6675" max="6675" width="10.5546875" style="96" customWidth="1"/>
    <col min="6676" max="6676" width="3.44140625" style="96" customWidth="1"/>
    <col min="6677" max="6677" width="12.44140625" style="96" customWidth="1"/>
    <col min="6678" max="6678" width="13" style="96" customWidth="1"/>
    <col min="6679" max="6679" width="11.44140625" style="96"/>
    <col min="6680" max="6680" width="64.44140625" style="96" customWidth="1"/>
    <col min="6681" max="6912" width="11.44140625" style="96"/>
    <col min="6913" max="6913" width="6.44140625" style="96" customWidth="1"/>
    <col min="6914" max="6914" width="10.5546875" style="96" bestFit="1" customWidth="1"/>
    <col min="6915" max="6915" width="25.44140625" style="96" customWidth="1"/>
    <col min="6916" max="6916" width="28.5546875" style="96" customWidth="1"/>
    <col min="6917" max="6917" width="16.44140625" style="96" customWidth="1"/>
    <col min="6918" max="6918" width="5" style="96" customWidth="1"/>
    <col min="6919" max="6919" width="8.44140625" style="96" bestFit="1" customWidth="1"/>
    <col min="6920" max="6920" width="5" style="96" customWidth="1"/>
    <col min="6921" max="6921" width="4.44140625" style="96" customWidth="1"/>
    <col min="6922" max="6922" width="15" style="96" bestFit="1" customWidth="1"/>
    <col min="6923" max="6923" width="12.44140625" style="96" bestFit="1" customWidth="1"/>
    <col min="6924" max="6924" width="9.44140625" style="96" customWidth="1"/>
    <col min="6925" max="6925" width="12.44140625" style="96" bestFit="1" customWidth="1"/>
    <col min="6926" max="6926" width="3.44140625" style="96" customWidth="1"/>
    <col min="6927" max="6927" width="1.44140625" style="96" customWidth="1"/>
    <col min="6928" max="6928" width="3.44140625" style="96" customWidth="1"/>
    <col min="6929" max="6929" width="16.44140625" style="96" bestFit="1" customWidth="1"/>
    <col min="6930" max="6930" width="85.44140625" style="96" customWidth="1"/>
    <col min="6931" max="6931" width="10.5546875" style="96" customWidth="1"/>
    <col min="6932" max="6932" width="3.44140625" style="96" customWidth="1"/>
    <col min="6933" max="6933" width="12.44140625" style="96" customWidth="1"/>
    <col min="6934" max="6934" width="13" style="96" customWidth="1"/>
    <col min="6935" max="6935" width="11.44140625" style="96"/>
    <col min="6936" max="6936" width="64.44140625" style="96" customWidth="1"/>
    <col min="6937" max="7168" width="11.44140625" style="96"/>
    <col min="7169" max="7169" width="6.44140625" style="96" customWidth="1"/>
    <col min="7170" max="7170" width="10.5546875" style="96" bestFit="1" customWidth="1"/>
    <col min="7171" max="7171" width="25.44140625" style="96" customWidth="1"/>
    <col min="7172" max="7172" width="28.5546875" style="96" customWidth="1"/>
    <col min="7173" max="7173" width="16.44140625" style="96" customWidth="1"/>
    <col min="7174" max="7174" width="5" style="96" customWidth="1"/>
    <col min="7175" max="7175" width="8.44140625" style="96" bestFit="1" customWidth="1"/>
    <col min="7176" max="7176" width="5" style="96" customWidth="1"/>
    <col min="7177" max="7177" width="4.44140625" style="96" customWidth="1"/>
    <col min="7178" max="7178" width="15" style="96" bestFit="1" customWidth="1"/>
    <col min="7179" max="7179" width="12.44140625" style="96" bestFit="1" customWidth="1"/>
    <col min="7180" max="7180" width="9.44140625" style="96" customWidth="1"/>
    <col min="7181" max="7181" width="12.44140625" style="96" bestFit="1" customWidth="1"/>
    <col min="7182" max="7182" width="3.44140625" style="96" customWidth="1"/>
    <col min="7183" max="7183" width="1.44140625" style="96" customWidth="1"/>
    <col min="7184" max="7184" width="3.44140625" style="96" customWidth="1"/>
    <col min="7185" max="7185" width="16.44140625" style="96" bestFit="1" customWidth="1"/>
    <col min="7186" max="7186" width="85.44140625" style="96" customWidth="1"/>
    <col min="7187" max="7187" width="10.5546875" style="96" customWidth="1"/>
    <col min="7188" max="7188" width="3.44140625" style="96" customWidth="1"/>
    <col min="7189" max="7189" width="12.44140625" style="96" customWidth="1"/>
    <col min="7190" max="7190" width="13" style="96" customWidth="1"/>
    <col min="7191" max="7191" width="11.44140625" style="96"/>
    <col min="7192" max="7192" width="64.44140625" style="96" customWidth="1"/>
    <col min="7193" max="7424" width="11.44140625" style="96"/>
    <col min="7425" max="7425" width="6.44140625" style="96" customWidth="1"/>
    <col min="7426" max="7426" width="10.5546875" style="96" bestFit="1" customWidth="1"/>
    <col min="7427" max="7427" width="25.44140625" style="96" customWidth="1"/>
    <col min="7428" max="7428" width="28.5546875" style="96" customWidth="1"/>
    <col min="7429" max="7429" width="16.44140625" style="96" customWidth="1"/>
    <col min="7430" max="7430" width="5" style="96" customWidth="1"/>
    <col min="7431" max="7431" width="8.44140625" style="96" bestFit="1" customWidth="1"/>
    <col min="7432" max="7432" width="5" style="96" customWidth="1"/>
    <col min="7433" max="7433" width="4.44140625" style="96" customWidth="1"/>
    <col min="7434" max="7434" width="15" style="96" bestFit="1" customWidth="1"/>
    <col min="7435" max="7435" width="12.44140625" style="96" bestFit="1" customWidth="1"/>
    <col min="7436" max="7436" width="9.44140625" style="96" customWidth="1"/>
    <col min="7437" max="7437" width="12.44140625" style="96" bestFit="1" customWidth="1"/>
    <col min="7438" max="7438" width="3.44140625" style="96" customWidth="1"/>
    <col min="7439" max="7439" width="1.44140625" style="96" customWidth="1"/>
    <col min="7440" max="7440" width="3.44140625" style="96" customWidth="1"/>
    <col min="7441" max="7441" width="16.44140625" style="96" bestFit="1" customWidth="1"/>
    <col min="7442" max="7442" width="85.44140625" style="96" customWidth="1"/>
    <col min="7443" max="7443" width="10.5546875" style="96" customWidth="1"/>
    <col min="7444" max="7444" width="3.44140625" style="96" customWidth="1"/>
    <col min="7445" max="7445" width="12.44140625" style="96" customWidth="1"/>
    <col min="7446" max="7446" width="13" style="96" customWidth="1"/>
    <col min="7447" max="7447" width="11.44140625" style="96"/>
    <col min="7448" max="7448" width="64.44140625" style="96" customWidth="1"/>
    <col min="7449" max="7680" width="11.44140625" style="96"/>
    <col min="7681" max="7681" width="6.44140625" style="96" customWidth="1"/>
    <col min="7682" max="7682" width="10.5546875" style="96" bestFit="1" customWidth="1"/>
    <col min="7683" max="7683" width="25.44140625" style="96" customWidth="1"/>
    <col min="7684" max="7684" width="28.5546875" style="96" customWidth="1"/>
    <col min="7685" max="7685" width="16.44140625" style="96" customWidth="1"/>
    <col min="7686" max="7686" width="5" style="96" customWidth="1"/>
    <col min="7687" max="7687" width="8.44140625" style="96" bestFit="1" customWidth="1"/>
    <col min="7688" max="7688" width="5" style="96" customWidth="1"/>
    <col min="7689" max="7689" width="4.44140625" style="96" customWidth="1"/>
    <col min="7690" max="7690" width="15" style="96" bestFit="1" customWidth="1"/>
    <col min="7691" max="7691" width="12.44140625" style="96" bestFit="1" customWidth="1"/>
    <col min="7692" max="7692" width="9.44140625" style="96" customWidth="1"/>
    <col min="7693" max="7693" width="12.44140625" style="96" bestFit="1" customWidth="1"/>
    <col min="7694" max="7694" width="3.44140625" style="96" customWidth="1"/>
    <col min="7695" max="7695" width="1.44140625" style="96" customWidth="1"/>
    <col min="7696" max="7696" width="3.44140625" style="96" customWidth="1"/>
    <col min="7697" max="7697" width="16.44140625" style="96" bestFit="1" customWidth="1"/>
    <col min="7698" max="7698" width="85.44140625" style="96" customWidth="1"/>
    <col min="7699" max="7699" width="10.5546875" style="96" customWidth="1"/>
    <col min="7700" max="7700" width="3.44140625" style="96" customWidth="1"/>
    <col min="7701" max="7701" width="12.44140625" style="96" customWidth="1"/>
    <col min="7702" max="7702" width="13" style="96" customWidth="1"/>
    <col min="7703" max="7703" width="11.44140625" style="96"/>
    <col min="7704" max="7704" width="64.44140625" style="96" customWidth="1"/>
    <col min="7705" max="7936" width="11.44140625" style="96"/>
    <col min="7937" max="7937" width="6.44140625" style="96" customWidth="1"/>
    <col min="7938" max="7938" width="10.5546875" style="96" bestFit="1" customWidth="1"/>
    <col min="7939" max="7939" width="25.44140625" style="96" customWidth="1"/>
    <col min="7940" max="7940" width="28.5546875" style="96" customWidth="1"/>
    <col min="7941" max="7941" width="16.44140625" style="96" customWidth="1"/>
    <col min="7942" max="7942" width="5" style="96" customWidth="1"/>
    <col min="7943" max="7943" width="8.44140625" style="96" bestFit="1" customWidth="1"/>
    <col min="7944" max="7944" width="5" style="96" customWidth="1"/>
    <col min="7945" max="7945" width="4.44140625" style="96" customWidth="1"/>
    <col min="7946" max="7946" width="15" style="96" bestFit="1" customWidth="1"/>
    <col min="7947" max="7947" width="12.44140625" style="96" bestFit="1" customWidth="1"/>
    <col min="7948" max="7948" width="9.44140625" style="96" customWidth="1"/>
    <col min="7949" max="7949" width="12.44140625" style="96" bestFit="1" customWidth="1"/>
    <col min="7950" max="7950" width="3.44140625" style="96" customWidth="1"/>
    <col min="7951" max="7951" width="1.44140625" style="96" customWidth="1"/>
    <col min="7952" max="7952" width="3.44140625" style="96" customWidth="1"/>
    <col min="7953" max="7953" width="16.44140625" style="96" bestFit="1" customWidth="1"/>
    <col min="7954" max="7954" width="85.44140625" style="96" customWidth="1"/>
    <col min="7955" max="7955" width="10.5546875" style="96" customWidth="1"/>
    <col min="7956" max="7956" width="3.44140625" style="96" customWidth="1"/>
    <col min="7957" max="7957" width="12.44140625" style="96" customWidth="1"/>
    <col min="7958" max="7958" width="13" style="96" customWidth="1"/>
    <col min="7959" max="7959" width="11.44140625" style="96"/>
    <col min="7960" max="7960" width="64.44140625" style="96" customWidth="1"/>
    <col min="7961" max="8192" width="11.44140625" style="96"/>
    <col min="8193" max="8193" width="6.44140625" style="96" customWidth="1"/>
    <col min="8194" max="8194" width="10.5546875" style="96" bestFit="1" customWidth="1"/>
    <col min="8195" max="8195" width="25.44140625" style="96" customWidth="1"/>
    <col min="8196" max="8196" width="28.5546875" style="96" customWidth="1"/>
    <col min="8197" max="8197" width="16.44140625" style="96" customWidth="1"/>
    <col min="8198" max="8198" width="5" style="96" customWidth="1"/>
    <col min="8199" max="8199" width="8.44140625" style="96" bestFit="1" customWidth="1"/>
    <col min="8200" max="8200" width="5" style="96" customWidth="1"/>
    <col min="8201" max="8201" width="4.44140625" style="96" customWidth="1"/>
    <col min="8202" max="8202" width="15" style="96" bestFit="1" customWidth="1"/>
    <col min="8203" max="8203" width="12.44140625" style="96" bestFit="1" customWidth="1"/>
    <col min="8204" max="8204" width="9.44140625" style="96" customWidth="1"/>
    <col min="8205" max="8205" width="12.44140625" style="96" bestFit="1" customWidth="1"/>
    <col min="8206" max="8206" width="3.44140625" style="96" customWidth="1"/>
    <col min="8207" max="8207" width="1.44140625" style="96" customWidth="1"/>
    <col min="8208" max="8208" width="3.44140625" style="96" customWidth="1"/>
    <col min="8209" max="8209" width="16.44140625" style="96" bestFit="1" customWidth="1"/>
    <col min="8210" max="8210" width="85.44140625" style="96" customWidth="1"/>
    <col min="8211" max="8211" width="10.5546875" style="96" customWidth="1"/>
    <col min="8212" max="8212" width="3.44140625" style="96" customWidth="1"/>
    <col min="8213" max="8213" width="12.44140625" style="96" customWidth="1"/>
    <col min="8214" max="8214" width="13" style="96" customWidth="1"/>
    <col min="8215" max="8215" width="11.44140625" style="96"/>
    <col min="8216" max="8216" width="64.44140625" style="96" customWidth="1"/>
    <col min="8217" max="8448" width="11.44140625" style="96"/>
    <col min="8449" max="8449" width="6.44140625" style="96" customWidth="1"/>
    <col min="8450" max="8450" width="10.5546875" style="96" bestFit="1" customWidth="1"/>
    <col min="8451" max="8451" width="25.44140625" style="96" customWidth="1"/>
    <col min="8452" max="8452" width="28.5546875" style="96" customWidth="1"/>
    <col min="8453" max="8453" width="16.44140625" style="96" customWidth="1"/>
    <col min="8454" max="8454" width="5" style="96" customWidth="1"/>
    <col min="8455" max="8455" width="8.44140625" style="96" bestFit="1" customWidth="1"/>
    <col min="8456" max="8456" width="5" style="96" customWidth="1"/>
    <col min="8457" max="8457" width="4.44140625" style="96" customWidth="1"/>
    <col min="8458" max="8458" width="15" style="96" bestFit="1" customWidth="1"/>
    <col min="8459" max="8459" width="12.44140625" style="96" bestFit="1" customWidth="1"/>
    <col min="8460" max="8460" width="9.44140625" style="96" customWidth="1"/>
    <col min="8461" max="8461" width="12.44140625" style="96" bestFit="1" customWidth="1"/>
    <col min="8462" max="8462" width="3.44140625" style="96" customWidth="1"/>
    <col min="8463" max="8463" width="1.44140625" style="96" customWidth="1"/>
    <col min="8464" max="8464" width="3.44140625" style="96" customWidth="1"/>
    <col min="8465" max="8465" width="16.44140625" style="96" bestFit="1" customWidth="1"/>
    <col min="8466" max="8466" width="85.44140625" style="96" customWidth="1"/>
    <col min="8467" max="8467" width="10.5546875" style="96" customWidth="1"/>
    <col min="8468" max="8468" width="3.44140625" style="96" customWidth="1"/>
    <col min="8469" max="8469" width="12.44140625" style="96" customWidth="1"/>
    <col min="8470" max="8470" width="13" style="96" customWidth="1"/>
    <col min="8471" max="8471" width="11.44140625" style="96"/>
    <col min="8472" max="8472" width="64.44140625" style="96" customWidth="1"/>
    <col min="8473" max="8704" width="11.44140625" style="96"/>
    <col min="8705" max="8705" width="6.44140625" style="96" customWidth="1"/>
    <col min="8706" max="8706" width="10.5546875" style="96" bestFit="1" customWidth="1"/>
    <col min="8707" max="8707" width="25.44140625" style="96" customWidth="1"/>
    <col min="8708" max="8708" width="28.5546875" style="96" customWidth="1"/>
    <col min="8709" max="8709" width="16.44140625" style="96" customWidth="1"/>
    <col min="8710" max="8710" width="5" style="96" customWidth="1"/>
    <col min="8711" max="8711" width="8.44140625" style="96" bestFit="1" customWidth="1"/>
    <col min="8712" max="8712" width="5" style="96" customWidth="1"/>
    <col min="8713" max="8713" width="4.44140625" style="96" customWidth="1"/>
    <col min="8714" max="8714" width="15" style="96" bestFit="1" customWidth="1"/>
    <col min="8715" max="8715" width="12.44140625" style="96" bestFit="1" customWidth="1"/>
    <col min="8716" max="8716" width="9.44140625" style="96" customWidth="1"/>
    <col min="8717" max="8717" width="12.44140625" style="96" bestFit="1" customWidth="1"/>
    <col min="8718" max="8718" width="3.44140625" style="96" customWidth="1"/>
    <col min="8719" max="8719" width="1.44140625" style="96" customWidth="1"/>
    <col min="8720" max="8720" width="3.44140625" style="96" customWidth="1"/>
    <col min="8721" max="8721" width="16.44140625" style="96" bestFit="1" customWidth="1"/>
    <col min="8722" max="8722" width="85.44140625" style="96" customWidth="1"/>
    <col min="8723" max="8723" width="10.5546875" style="96" customWidth="1"/>
    <col min="8724" max="8724" width="3.44140625" style="96" customWidth="1"/>
    <col min="8725" max="8725" width="12.44140625" style="96" customWidth="1"/>
    <col min="8726" max="8726" width="13" style="96" customWidth="1"/>
    <col min="8727" max="8727" width="11.44140625" style="96"/>
    <col min="8728" max="8728" width="64.44140625" style="96" customWidth="1"/>
    <col min="8729" max="8960" width="11.44140625" style="96"/>
    <col min="8961" max="8961" width="6.44140625" style="96" customWidth="1"/>
    <col min="8962" max="8962" width="10.5546875" style="96" bestFit="1" customWidth="1"/>
    <col min="8963" max="8963" width="25.44140625" style="96" customWidth="1"/>
    <col min="8964" max="8964" width="28.5546875" style="96" customWidth="1"/>
    <col min="8965" max="8965" width="16.44140625" style="96" customWidth="1"/>
    <col min="8966" max="8966" width="5" style="96" customWidth="1"/>
    <col min="8967" max="8967" width="8.44140625" style="96" bestFit="1" customWidth="1"/>
    <col min="8968" max="8968" width="5" style="96" customWidth="1"/>
    <col min="8969" max="8969" width="4.44140625" style="96" customWidth="1"/>
    <col min="8970" max="8970" width="15" style="96" bestFit="1" customWidth="1"/>
    <col min="8971" max="8971" width="12.44140625" style="96" bestFit="1" customWidth="1"/>
    <col min="8972" max="8972" width="9.44140625" style="96" customWidth="1"/>
    <col min="8973" max="8973" width="12.44140625" style="96" bestFit="1" customWidth="1"/>
    <col min="8974" max="8974" width="3.44140625" style="96" customWidth="1"/>
    <col min="8975" max="8975" width="1.44140625" style="96" customWidth="1"/>
    <col min="8976" max="8976" width="3.44140625" style="96" customWidth="1"/>
    <col min="8977" max="8977" width="16.44140625" style="96" bestFit="1" customWidth="1"/>
    <col min="8978" max="8978" width="85.44140625" style="96" customWidth="1"/>
    <col min="8979" max="8979" width="10.5546875" style="96" customWidth="1"/>
    <col min="8980" max="8980" width="3.44140625" style="96" customWidth="1"/>
    <col min="8981" max="8981" width="12.44140625" style="96" customWidth="1"/>
    <col min="8982" max="8982" width="13" style="96" customWidth="1"/>
    <col min="8983" max="8983" width="11.44140625" style="96"/>
    <col min="8984" max="8984" width="64.44140625" style="96" customWidth="1"/>
    <col min="8985" max="9216" width="11.44140625" style="96"/>
    <col min="9217" max="9217" width="6.44140625" style="96" customWidth="1"/>
    <col min="9218" max="9218" width="10.5546875" style="96" bestFit="1" customWidth="1"/>
    <col min="9219" max="9219" width="25.44140625" style="96" customWidth="1"/>
    <col min="9220" max="9220" width="28.5546875" style="96" customWidth="1"/>
    <col min="9221" max="9221" width="16.44140625" style="96" customWidth="1"/>
    <col min="9222" max="9222" width="5" style="96" customWidth="1"/>
    <col min="9223" max="9223" width="8.44140625" style="96" bestFit="1" customWidth="1"/>
    <col min="9224" max="9224" width="5" style="96" customWidth="1"/>
    <col min="9225" max="9225" width="4.44140625" style="96" customWidth="1"/>
    <col min="9226" max="9226" width="15" style="96" bestFit="1" customWidth="1"/>
    <col min="9227" max="9227" width="12.44140625" style="96" bestFit="1" customWidth="1"/>
    <col min="9228" max="9228" width="9.44140625" style="96" customWidth="1"/>
    <col min="9229" max="9229" width="12.44140625" style="96" bestFit="1" customWidth="1"/>
    <col min="9230" max="9230" width="3.44140625" style="96" customWidth="1"/>
    <col min="9231" max="9231" width="1.44140625" style="96" customWidth="1"/>
    <col min="9232" max="9232" width="3.44140625" style="96" customWidth="1"/>
    <col min="9233" max="9233" width="16.44140625" style="96" bestFit="1" customWidth="1"/>
    <col min="9234" max="9234" width="85.44140625" style="96" customWidth="1"/>
    <col min="9235" max="9235" width="10.5546875" style="96" customWidth="1"/>
    <col min="9236" max="9236" width="3.44140625" style="96" customWidth="1"/>
    <col min="9237" max="9237" width="12.44140625" style="96" customWidth="1"/>
    <col min="9238" max="9238" width="13" style="96" customWidth="1"/>
    <col min="9239" max="9239" width="11.44140625" style="96"/>
    <col min="9240" max="9240" width="64.44140625" style="96" customWidth="1"/>
    <col min="9241" max="9472" width="11.44140625" style="96"/>
    <col min="9473" max="9473" width="6.44140625" style="96" customWidth="1"/>
    <col min="9474" max="9474" width="10.5546875" style="96" bestFit="1" customWidth="1"/>
    <col min="9475" max="9475" width="25.44140625" style="96" customWidth="1"/>
    <col min="9476" max="9476" width="28.5546875" style="96" customWidth="1"/>
    <col min="9477" max="9477" width="16.44140625" style="96" customWidth="1"/>
    <col min="9478" max="9478" width="5" style="96" customWidth="1"/>
    <col min="9479" max="9479" width="8.44140625" style="96" bestFit="1" customWidth="1"/>
    <col min="9480" max="9480" width="5" style="96" customWidth="1"/>
    <col min="9481" max="9481" width="4.44140625" style="96" customWidth="1"/>
    <col min="9482" max="9482" width="15" style="96" bestFit="1" customWidth="1"/>
    <col min="9483" max="9483" width="12.44140625" style="96" bestFit="1" customWidth="1"/>
    <col min="9484" max="9484" width="9.44140625" style="96" customWidth="1"/>
    <col min="9485" max="9485" width="12.44140625" style="96" bestFit="1" customWidth="1"/>
    <col min="9486" max="9486" width="3.44140625" style="96" customWidth="1"/>
    <col min="9487" max="9487" width="1.44140625" style="96" customWidth="1"/>
    <col min="9488" max="9488" width="3.44140625" style="96" customWidth="1"/>
    <col min="9489" max="9489" width="16.44140625" style="96" bestFit="1" customWidth="1"/>
    <col min="9490" max="9490" width="85.44140625" style="96" customWidth="1"/>
    <col min="9491" max="9491" width="10.5546875" style="96" customWidth="1"/>
    <col min="9492" max="9492" width="3.44140625" style="96" customWidth="1"/>
    <col min="9493" max="9493" width="12.44140625" style="96" customWidth="1"/>
    <col min="9494" max="9494" width="13" style="96" customWidth="1"/>
    <col min="9495" max="9495" width="11.44140625" style="96"/>
    <col min="9496" max="9496" width="64.44140625" style="96" customWidth="1"/>
    <col min="9497" max="9728" width="11.44140625" style="96"/>
    <col min="9729" max="9729" width="6.44140625" style="96" customWidth="1"/>
    <col min="9730" max="9730" width="10.5546875" style="96" bestFit="1" customWidth="1"/>
    <col min="9731" max="9731" width="25.44140625" style="96" customWidth="1"/>
    <col min="9732" max="9732" width="28.5546875" style="96" customWidth="1"/>
    <col min="9733" max="9733" width="16.44140625" style="96" customWidth="1"/>
    <col min="9734" max="9734" width="5" style="96" customWidth="1"/>
    <col min="9735" max="9735" width="8.44140625" style="96" bestFit="1" customWidth="1"/>
    <col min="9736" max="9736" width="5" style="96" customWidth="1"/>
    <col min="9737" max="9737" width="4.44140625" style="96" customWidth="1"/>
    <col min="9738" max="9738" width="15" style="96" bestFit="1" customWidth="1"/>
    <col min="9739" max="9739" width="12.44140625" style="96" bestFit="1" customWidth="1"/>
    <col min="9740" max="9740" width="9.44140625" style="96" customWidth="1"/>
    <col min="9741" max="9741" width="12.44140625" style="96" bestFit="1" customWidth="1"/>
    <col min="9742" max="9742" width="3.44140625" style="96" customWidth="1"/>
    <col min="9743" max="9743" width="1.44140625" style="96" customWidth="1"/>
    <col min="9744" max="9744" width="3.44140625" style="96" customWidth="1"/>
    <col min="9745" max="9745" width="16.44140625" style="96" bestFit="1" customWidth="1"/>
    <col min="9746" max="9746" width="85.44140625" style="96" customWidth="1"/>
    <col min="9747" max="9747" width="10.5546875" style="96" customWidth="1"/>
    <col min="9748" max="9748" width="3.44140625" style="96" customWidth="1"/>
    <col min="9749" max="9749" width="12.44140625" style="96" customWidth="1"/>
    <col min="9750" max="9750" width="13" style="96" customWidth="1"/>
    <col min="9751" max="9751" width="11.44140625" style="96"/>
    <col min="9752" max="9752" width="64.44140625" style="96" customWidth="1"/>
    <col min="9753" max="9984" width="11.44140625" style="96"/>
    <col min="9985" max="9985" width="6.44140625" style="96" customWidth="1"/>
    <col min="9986" max="9986" width="10.5546875" style="96" bestFit="1" customWidth="1"/>
    <col min="9987" max="9987" width="25.44140625" style="96" customWidth="1"/>
    <col min="9988" max="9988" width="28.5546875" style="96" customWidth="1"/>
    <col min="9989" max="9989" width="16.44140625" style="96" customWidth="1"/>
    <col min="9990" max="9990" width="5" style="96" customWidth="1"/>
    <col min="9991" max="9991" width="8.44140625" style="96" bestFit="1" customWidth="1"/>
    <col min="9992" max="9992" width="5" style="96" customWidth="1"/>
    <col min="9993" max="9993" width="4.44140625" style="96" customWidth="1"/>
    <col min="9994" max="9994" width="15" style="96" bestFit="1" customWidth="1"/>
    <col min="9995" max="9995" width="12.44140625" style="96" bestFit="1" customWidth="1"/>
    <col min="9996" max="9996" width="9.44140625" style="96" customWidth="1"/>
    <col min="9997" max="9997" width="12.44140625" style="96" bestFit="1" customWidth="1"/>
    <col min="9998" max="9998" width="3.44140625" style="96" customWidth="1"/>
    <col min="9999" max="9999" width="1.44140625" style="96" customWidth="1"/>
    <col min="10000" max="10000" width="3.44140625" style="96" customWidth="1"/>
    <col min="10001" max="10001" width="16.44140625" style="96" bestFit="1" customWidth="1"/>
    <col min="10002" max="10002" width="85.44140625" style="96" customWidth="1"/>
    <col min="10003" max="10003" width="10.5546875" style="96" customWidth="1"/>
    <col min="10004" max="10004" width="3.44140625" style="96" customWidth="1"/>
    <col min="10005" max="10005" width="12.44140625" style="96" customWidth="1"/>
    <col min="10006" max="10006" width="13" style="96" customWidth="1"/>
    <col min="10007" max="10007" width="11.44140625" style="96"/>
    <col min="10008" max="10008" width="64.44140625" style="96" customWidth="1"/>
    <col min="10009" max="10240" width="11.44140625" style="96"/>
    <col min="10241" max="10241" width="6.44140625" style="96" customWidth="1"/>
    <col min="10242" max="10242" width="10.5546875" style="96" bestFit="1" customWidth="1"/>
    <col min="10243" max="10243" width="25.44140625" style="96" customWidth="1"/>
    <col min="10244" max="10244" width="28.5546875" style="96" customWidth="1"/>
    <col min="10245" max="10245" width="16.44140625" style="96" customWidth="1"/>
    <col min="10246" max="10246" width="5" style="96" customWidth="1"/>
    <col min="10247" max="10247" width="8.44140625" style="96" bestFit="1" customWidth="1"/>
    <col min="10248" max="10248" width="5" style="96" customWidth="1"/>
    <col min="10249" max="10249" width="4.44140625" style="96" customWidth="1"/>
    <col min="10250" max="10250" width="15" style="96" bestFit="1" customWidth="1"/>
    <col min="10251" max="10251" width="12.44140625" style="96" bestFit="1" customWidth="1"/>
    <col min="10252" max="10252" width="9.44140625" style="96" customWidth="1"/>
    <col min="10253" max="10253" width="12.44140625" style="96" bestFit="1" customWidth="1"/>
    <col min="10254" max="10254" width="3.44140625" style="96" customWidth="1"/>
    <col min="10255" max="10255" width="1.44140625" style="96" customWidth="1"/>
    <col min="10256" max="10256" width="3.44140625" style="96" customWidth="1"/>
    <col min="10257" max="10257" width="16.44140625" style="96" bestFit="1" customWidth="1"/>
    <col min="10258" max="10258" width="85.44140625" style="96" customWidth="1"/>
    <col min="10259" max="10259" width="10.5546875" style="96" customWidth="1"/>
    <col min="10260" max="10260" width="3.44140625" style="96" customWidth="1"/>
    <col min="10261" max="10261" width="12.44140625" style="96" customWidth="1"/>
    <col min="10262" max="10262" width="13" style="96" customWidth="1"/>
    <col min="10263" max="10263" width="11.44140625" style="96"/>
    <col min="10264" max="10264" width="64.44140625" style="96" customWidth="1"/>
    <col min="10265" max="10496" width="11.44140625" style="96"/>
    <col min="10497" max="10497" width="6.44140625" style="96" customWidth="1"/>
    <col min="10498" max="10498" width="10.5546875" style="96" bestFit="1" customWidth="1"/>
    <col min="10499" max="10499" width="25.44140625" style="96" customWidth="1"/>
    <col min="10500" max="10500" width="28.5546875" style="96" customWidth="1"/>
    <col min="10501" max="10501" width="16.44140625" style="96" customWidth="1"/>
    <col min="10502" max="10502" width="5" style="96" customWidth="1"/>
    <col min="10503" max="10503" width="8.44140625" style="96" bestFit="1" customWidth="1"/>
    <col min="10504" max="10504" width="5" style="96" customWidth="1"/>
    <col min="10505" max="10505" width="4.44140625" style="96" customWidth="1"/>
    <col min="10506" max="10506" width="15" style="96" bestFit="1" customWidth="1"/>
    <col min="10507" max="10507" width="12.44140625" style="96" bestFit="1" customWidth="1"/>
    <col min="10508" max="10508" width="9.44140625" style="96" customWidth="1"/>
    <col min="10509" max="10509" width="12.44140625" style="96" bestFit="1" customWidth="1"/>
    <col min="10510" max="10510" width="3.44140625" style="96" customWidth="1"/>
    <col min="10511" max="10511" width="1.44140625" style="96" customWidth="1"/>
    <col min="10512" max="10512" width="3.44140625" style="96" customWidth="1"/>
    <col min="10513" max="10513" width="16.44140625" style="96" bestFit="1" customWidth="1"/>
    <col min="10514" max="10514" width="85.44140625" style="96" customWidth="1"/>
    <col min="10515" max="10515" width="10.5546875" style="96" customWidth="1"/>
    <col min="10516" max="10516" width="3.44140625" style="96" customWidth="1"/>
    <col min="10517" max="10517" width="12.44140625" style="96" customWidth="1"/>
    <col min="10518" max="10518" width="13" style="96" customWidth="1"/>
    <col min="10519" max="10519" width="11.44140625" style="96"/>
    <col min="10520" max="10520" width="64.44140625" style="96" customWidth="1"/>
    <col min="10521" max="10752" width="11.44140625" style="96"/>
    <col min="10753" max="10753" width="6.44140625" style="96" customWidth="1"/>
    <col min="10754" max="10754" width="10.5546875" style="96" bestFit="1" customWidth="1"/>
    <col min="10755" max="10755" width="25.44140625" style="96" customWidth="1"/>
    <col min="10756" max="10756" width="28.5546875" style="96" customWidth="1"/>
    <col min="10757" max="10757" width="16.44140625" style="96" customWidth="1"/>
    <col min="10758" max="10758" width="5" style="96" customWidth="1"/>
    <col min="10759" max="10759" width="8.44140625" style="96" bestFit="1" customWidth="1"/>
    <col min="10760" max="10760" width="5" style="96" customWidth="1"/>
    <col min="10761" max="10761" width="4.44140625" style="96" customWidth="1"/>
    <col min="10762" max="10762" width="15" style="96" bestFit="1" customWidth="1"/>
    <col min="10763" max="10763" width="12.44140625" style="96" bestFit="1" customWidth="1"/>
    <col min="10764" max="10764" width="9.44140625" style="96" customWidth="1"/>
    <col min="10765" max="10765" width="12.44140625" style="96" bestFit="1" customWidth="1"/>
    <col min="10766" max="10766" width="3.44140625" style="96" customWidth="1"/>
    <col min="10767" max="10767" width="1.44140625" style="96" customWidth="1"/>
    <col min="10768" max="10768" width="3.44140625" style="96" customWidth="1"/>
    <col min="10769" max="10769" width="16.44140625" style="96" bestFit="1" customWidth="1"/>
    <col min="10770" max="10770" width="85.44140625" style="96" customWidth="1"/>
    <col min="10771" max="10771" width="10.5546875" style="96" customWidth="1"/>
    <col min="10772" max="10772" width="3.44140625" style="96" customWidth="1"/>
    <col min="10773" max="10773" width="12.44140625" style="96" customWidth="1"/>
    <col min="10774" max="10774" width="13" style="96" customWidth="1"/>
    <col min="10775" max="10775" width="11.44140625" style="96"/>
    <col min="10776" max="10776" width="64.44140625" style="96" customWidth="1"/>
    <col min="10777" max="11008" width="11.44140625" style="96"/>
    <col min="11009" max="11009" width="6.44140625" style="96" customWidth="1"/>
    <col min="11010" max="11010" width="10.5546875" style="96" bestFit="1" customWidth="1"/>
    <col min="11011" max="11011" width="25.44140625" style="96" customWidth="1"/>
    <col min="11012" max="11012" width="28.5546875" style="96" customWidth="1"/>
    <col min="11013" max="11013" width="16.44140625" style="96" customWidth="1"/>
    <col min="11014" max="11014" width="5" style="96" customWidth="1"/>
    <col min="11015" max="11015" width="8.44140625" style="96" bestFit="1" customWidth="1"/>
    <col min="11016" max="11016" width="5" style="96" customWidth="1"/>
    <col min="11017" max="11017" width="4.44140625" style="96" customWidth="1"/>
    <col min="11018" max="11018" width="15" style="96" bestFit="1" customWidth="1"/>
    <col min="11019" max="11019" width="12.44140625" style="96" bestFit="1" customWidth="1"/>
    <col min="11020" max="11020" width="9.44140625" style="96" customWidth="1"/>
    <col min="11021" max="11021" width="12.44140625" style="96" bestFit="1" customWidth="1"/>
    <col min="11022" max="11022" width="3.44140625" style="96" customWidth="1"/>
    <col min="11023" max="11023" width="1.44140625" style="96" customWidth="1"/>
    <col min="11024" max="11024" width="3.44140625" style="96" customWidth="1"/>
    <col min="11025" max="11025" width="16.44140625" style="96" bestFit="1" customWidth="1"/>
    <col min="11026" max="11026" width="85.44140625" style="96" customWidth="1"/>
    <col min="11027" max="11027" width="10.5546875" style="96" customWidth="1"/>
    <col min="11028" max="11028" width="3.44140625" style="96" customWidth="1"/>
    <col min="11029" max="11029" width="12.44140625" style="96" customWidth="1"/>
    <col min="11030" max="11030" width="13" style="96" customWidth="1"/>
    <col min="11031" max="11031" width="11.44140625" style="96"/>
    <col min="11032" max="11032" width="64.44140625" style="96" customWidth="1"/>
    <col min="11033" max="11264" width="11.44140625" style="96"/>
    <col min="11265" max="11265" width="6.44140625" style="96" customWidth="1"/>
    <col min="11266" max="11266" width="10.5546875" style="96" bestFit="1" customWidth="1"/>
    <col min="11267" max="11267" width="25.44140625" style="96" customWidth="1"/>
    <col min="11268" max="11268" width="28.5546875" style="96" customWidth="1"/>
    <col min="11269" max="11269" width="16.44140625" style="96" customWidth="1"/>
    <col min="11270" max="11270" width="5" style="96" customWidth="1"/>
    <col min="11271" max="11271" width="8.44140625" style="96" bestFit="1" customWidth="1"/>
    <col min="11272" max="11272" width="5" style="96" customWidth="1"/>
    <col min="11273" max="11273" width="4.44140625" style="96" customWidth="1"/>
    <col min="11274" max="11274" width="15" style="96" bestFit="1" customWidth="1"/>
    <col min="11275" max="11275" width="12.44140625" style="96" bestFit="1" customWidth="1"/>
    <col min="11276" max="11276" width="9.44140625" style="96" customWidth="1"/>
    <col min="11277" max="11277" width="12.44140625" style="96" bestFit="1" customWidth="1"/>
    <col min="11278" max="11278" width="3.44140625" style="96" customWidth="1"/>
    <col min="11279" max="11279" width="1.44140625" style="96" customWidth="1"/>
    <col min="11280" max="11280" width="3.44140625" style="96" customWidth="1"/>
    <col min="11281" max="11281" width="16.44140625" style="96" bestFit="1" customWidth="1"/>
    <col min="11282" max="11282" width="85.44140625" style="96" customWidth="1"/>
    <col min="11283" max="11283" width="10.5546875" style="96" customWidth="1"/>
    <col min="11284" max="11284" width="3.44140625" style="96" customWidth="1"/>
    <col min="11285" max="11285" width="12.44140625" style="96" customWidth="1"/>
    <col min="11286" max="11286" width="13" style="96" customWidth="1"/>
    <col min="11287" max="11287" width="11.44140625" style="96"/>
    <col min="11288" max="11288" width="64.44140625" style="96" customWidth="1"/>
    <col min="11289" max="11520" width="11.44140625" style="96"/>
    <col min="11521" max="11521" width="6.44140625" style="96" customWidth="1"/>
    <col min="11522" max="11522" width="10.5546875" style="96" bestFit="1" customWidth="1"/>
    <col min="11523" max="11523" width="25.44140625" style="96" customWidth="1"/>
    <col min="11524" max="11524" width="28.5546875" style="96" customWidth="1"/>
    <col min="11525" max="11525" width="16.44140625" style="96" customWidth="1"/>
    <col min="11526" max="11526" width="5" style="96" customWidth="1"/>
    <col min="11527" max="11527" width="8.44140625" style="96" bestFit="1" customWidth="1"/>
    <col min="11528" max="11528" width="5" style="96" customWidth="1"/>
    <col min="11529" max="11529" width="4.44140625" style="96" customWidth="1"/>
    <col min="11530" max="11530" width="15" style="96" bestFit="1" customWidth="1"/>
    <col min="11531" max="11531" width="12.44140625" style="96" bestFit="1" customWidth="1"/>
    <col min="11532" max="11532" width="9.44140625" style="96" customWidth="1"/>
    <col min="11533" max="11533" width="12.44140625" style="96" bestFit="1" customWidth="1"/>
    <col min="11534" max="11534" width="3.44140625" style="96" customWidth="1"/>
    <col min="11535" max="11535" width="1.44140625" style="96" customWidth="1"/>
    <col min="11536" max="11536" width="3.44140625" style="96" customWidth="1"/>
    <col min="11537" max="11537" width="16.44140625" style="96" bestFit="1" customWidth="1"/>
    <col min="11538" max="11538" width="85.44140625" style="96" customWidth="1"/>
    <col min="11539" max="11539" width="10.5546875" style="96" customWidth="1"/>
    <col min="11540" max="11540" width="3.44140625" style="96" customWidth="1"/>
    <col min="11541" max="11541" width="12.44140625" style="96" customWidth="1"/>
    <col min="11542" max="11542" width="13" style="96" customWidth="1"/>
    <col min="11543" max="11543" width="11.44140625" style="96"/>
    <col min="11544" max="11544" width="64.44140625" style="96" customWidth="1"/>
    <col min="11545" max="11776" width="11.44140625" style="96"/>
    <col min="11777" max="11777" width="6.44140625" style="96" customWidth="1"/>
    <col min="11778" max="11778" width="10.5546875" style="96" bestFit="1" customWidth="1"/>
    <col min="11779" max="11779" width="25.44140625" style="96" customWidth="1"/>
    <col min="11780" max="11780" width="28.5546875" style="96" customWidth="1"/>
    <col min="11781" max="11781" width="16.44140625" style="96" customWidth="1"/>
    <col min="11782" max="11782" width="5" style="96" customWidth="1"/>
    <col min="11783" max="11783" width="8.44140625" style="96" bestFit="1" customWidth="1"/>
    <col min="11784" max="11784" width="5" style="96" customWidth="1"/>
    <col min="11785" max="11785" width="4.44140625" style="96" customWidth="1"/>
    <col min="11786" max="11786" width="15" style="96" bestFit="1" customWidth="1"/>
    <col min="11787" max="11787" width="12.44140625" style="96" bestFit="1" customWidth="1"/>
    <col min="11788" max="11788" width="9.44140625" style="96" customWidth="1"/>
    <col min="11789" max="11789" width="12.44140625" style="96" bestFit="1" customWidth="1"/>
    <col min="11790" max="11790" width="3.44140625" style="96" customWidth="1"/>
    <col min="11791" max="11791" width="1.44140625" style="96" customWidth="1"/>
    <col min="11792" max="11792" width="3.44140625" style="96" customWidth="1"/>
    <col min="11793" max="11793" width="16.44140625" style="96" bestFit="1" customWidth="1"/>
    <col min="11794" max="11794" width="85.44140625" style="96" customWidth="1"/>
    <col min="11795" max="11795" width="10.5546875" style="96" customWidth="1"/>
    <col min="11796" max="11796" width="3.44140625" style="96" customWidth="1"/>
    <col min="11797" max="11797" width="12.44140625" style="96" customWidth="1"/>
    <col min="11798" max="11798" width="13" style="96" customWidth="1"/>
    <col min="11799" max="11799" width="11.44140625" style="96"/>
    <col min="11800" max="11800" width="64.44140625" style="96" customWidth="1"/>
    <col min="11801" max="12032" width="11.44140625" style="96"/>
    <col min="12033" max="12033" width="6.44140625" style="96" customWidth="1"/>
    <col min="12034" max="12034" width="10.5546875" style="96" bestFit="1" customWidth="1"/>
    <col min="12035" max="12035" width="25.44140625" style="96" customWidth="1"/>
    <col min="12036" max="12036" width="28.5546875" style="96" customWidth="1"/>
    <col min="12037" max="12037" width="16.44140625" style="96" customWidth="1"/>
    <col min="12038" max="12038" width="5" style="96" customWidth="1"/>
    <col min="12039" max="12039" width="8.44140625" style="96" bestFit="1" customWidth="1"/>
    <col min="12040" max="12040" width="5" style="96" customWidth="1"/>
    <col min="12041" max="12041" width="4.44140625" style="96" customWidth="1"/>
    <col min="12042" max="12042" width="15" style="96" bestFit="1" customWidth="1"/>
    <col min="12043" max="12043" width="12.44140625" style="96" bestFit="1" customWidth="1"/>
    <col min="12044" max="12044" width="9.44140625" style="96" customWidth="1"/>
    <col min="12045" max="12045" width="12.44140625" style="96" bestFit="1" customWidth="1"/>
    <col min="12046" max="12046" width="3.44140625" style="96" customWidth="1"/>
    <col min="12047" max="12047" width="1.44140625" style="96" customWidth="1"/>
    <col min="12048" max="12048" width="3.44140625" style="96" customWidth="1"/>
    <col min="12049" max="12049" width="16.44140625" style="96" bestFit="1" customWidth="1"/>
    <col min="12050" max="12050" width="85.44140625" style="96" customWidth="1"/>
    <col min="12051" max="12051" width="10.5546875" style="96" customWidth="1"/>
    <col min="12052" max="12052" width="3.44140625" style="96" customWidth="1"/>
    <col min="12053" max="12053" width="12.44140625" style="96" customWidth="1"/>
    <col min="12054" max="12054" width="13" style="96" customWidth="1"/>
    <col min="12055" max="12055" width="11.44140625" style="96"/>
    <col min="12056" max="12056" width="64.44140625" style="96" customWidth="1"/>
    <col min="12057" max="12288" width="11.44140625" style="96"/>
    <col min="12289" max="12289" width="6.44140625" style="96" customWidth="1"/>
    <col min="12290" max="12290" width="10.5546875" style="96" bestFit="1" customWidth="1"/>
    <col min="12291" max="12291" width="25.44140625" style="96" customWidth="1"/>
    <col min="12292" max="12292" width="28.5546875" style="96" customWidth="1"/>
    <col min="12293" max="12293" width="16.44140625" style="96" customWidth="1"/>
    <col min="12294" max="12294" width="5" style="96" customWidth="1"/>
    <col min="12295" max="12295" width="8.44140625" style="96" bestFit="1" customWidth="1"/>
    <col min="12296" max="12296" width="5" style="96" customWidth="1"/>
    <col min="12297" max="12297" width="4.44140625" style="96" customWidth="1"/>
    <col min="12298" max="12298" width="15" style="96" bestFit="1" customWidth="1"/>
    <col min="12299" max="12299" width="12.44140625" style="96" bestFit="1" customWidth="1"/>
    <col min="12300" max="12300" width="9.44140625" style="96" customWidth="1"/>
    <col min="12301" max="12301" width="12.44140625" style="96" bestFit="1" customWidth="1"/>
    <col min="12302" max="12302" width="3.44140625" style="96" customWidth="1"/>
    <col min="12303" max="12303" width="1.44140625" style="96" customWidth="1"/>
    <col min="12304" max="12304" width="3.44140625" style="96" customWidth="1"/>
    <col min="12305" max="12305" width="16.44140625" style="96" bestFit="1" customWidth="1"/>
    <col min="12306" max="12306" width="85.44140625" style="96" customWidth="1"/>
    <col min="12307" max="12307" width="10.5546875" style="96" customWidth="1"/>
    <col min="12308" max="12308" width="3.44140625" style="96" customWidth="1"/>
    <col min="12309" max="12309" width="12.44140625" style="96" customWidth="1"/>
    <col min="12310" max="12310" width="13" style="96" customWidth="1"/>
    <col min="12311" max="12311" width="11.44140625" style="96"/>
    <col min="12312" max="12312" width="64.44140625" style="96" customWidth="1"/>
    <col min="12313" max="12544" width="11.44140625" style="96"/>
    <col min="12545" max="12545" width="6.44140625" style="96" customWidth="1"/>
    <col min="12546" max="12546" width="10.5546875" style="96" bestFit="1" customWidth="1"/>
    <col min="12547" max="12547" width="25.44140625" style="96" customWidth="1"/>
    <col min="12548" max="12548" width="28.5546875" style="96" customWidth="1"/>
    <col min="12549" max="12549" width="16.44140625" style="96" customWidth="1"/>
    <col min="12550" max="12550" width="5" style="96" customWidth="1"/>
    <col min="12551" max="12551" width="8.44140625" style="96" bestFit="1" customWidth="1"/>
    <col min="12552" max="12552" width="5" style="96" customWidth="1"/>
    <col min="12553" max="12553" width="4.44140625" style="96" customWidth="1"/>
    <col min="12554" max="12554" width="15" style="96" bestFit="1" customWidth="1"/>
    <col min="12555" max="12555" width="12.44140625" style="96" bestFit="1" customWidth="1"/>
    <col min="12556" max="12556" width="9.44140625" style="96" customWidth="1"/>
    <col min="12557" max="12557" width="12.44140625" style="96" bestFit="1" customWidth="1"/>
    <col min="12558" max="12558" width="3.44140625" style="96" customWidth="1"/>
    <col min="12559" max="12559" width="1.44140625" style="96" customWidth="1"/>
    <col min="12560" max="12560" width="3.44140625" style="96" customWidth="1"/>
    <col min="12561" max="12561" width="16.44140625" style="96" bestFit="1" customWidth="1"/>
    <col min="12562" max="12562" width="85.44140625" style="96" customWidth="1"/>
    <col min="12563" max="12563" width="10.5546875" style="96" customWidth="1"/>
    <col min="12564" max="12564" width="3.44140625" style="96" customWidth="1"/>
    <col min="12565" max="12565" width="12.44140625" style="96" customWidth="1"/>
    <col min="12566" max="12566" width="13" style="96" customWidth="1"/>
    <col min="12567" max="12567" width="11.44140625" style="96"/>
    <col min="12568" max="12568" width="64.44140625" style="96" customWidth="1"/>
    <col min="12569" max="12800" width="11.44140625" style="96"/>
    <col min="12801" max="12801" width="6.44140625" style="96" customWidth="1"/>
    <col min="12802" max="12802" width="10.5546875" style="96" bestFit="1" customWidth="1"/>
    <col min="12803" max="12803" width="25.44140625" style="96" customWidth="1"/>
    <col min="12804" max="12804" width="28.5546875" style="96" customWidth="1"/>
    <col min="12805" max="12805" width="16.44140625" style="96" customWidth="1"/>
    <col min="12806" max="12806" width="5" style="96" customWidth="1"/>
    <col min="12807" max="12807" width="8.44140625" style="96" bestFit="1" customWidth="1"/>
    <col min="12808" max="12808" width="5" style="96" customWidth="1"/>
    <col min="12809" max="12809" width="4.44140625" style="96" customWidth="1"/>
    <col min="12810" max="12810" width="15" style="96" bestFit="1" customWidth="1"/>
    <col min="12811" max="12811" width="12.44140625" style="96" bestFit="1" customWidth="1"/>
    <col min="12812" max="12812" width="9.44140625" style="96" customWidth="1"/>
    <col min="12813" max="12813" width="12.44140625" style="96" bestFit="1" customWidth="1"/>
    <col min="12814" max="12814" width="3.44140625" style="96" customWidth="1"/>
    <col min="12815" max="12815" width="1.44140625" style="96" customWidth="1"/>
    <col min="12816" max="12816" width="3.44140625" style="96" customWidth="1"/>
    <col min="12817" max="12817" width="16.44140625" style="96" bestFit="1" customWidth="1"/>
    <col min="12818" max="12818" width="85.44140625" style="96" customWidth="1"/>
    <col min="12819" max="12819" width="10.5546875" style="96" customWidth="1"/>
    <col min="12820" max="12820" width="3.44140625" style="96" customWidth="1"/>
    <col min="12821" max="12821" width="12.44140625" style="96" customWidth="1"/>
    <col min="12822" max="12822" width="13" style="96" customWidth="1"/>
    <col min="12823" max="12823" width="11.44140625" style="96"/>
    <col min="12824" max="12824" width="64.44140625" style="96" customWidth="1"/>
    <col min="12825" max="13056" width="11.44140625" style="96"/>
    <col min="13057" max="13057" width="6.44140625" style="96" customWidth="1"/>
    <col min="13058" max="13058" width="10.5546875" style="96" bestFit="1" customWidth="1"/>
    <col min="13059" max="13059" width="25.44140625" style="96" customWidth="1"/>
    <col min="13060" max="13060" width="28.5546875" style="96" customWidth="1"/>
    <col min="13061" max="13061" width="16.44140625" style="96" customWidth="1"/>
    <col min="13062" max="13062" width="5" style="96" customWidth="1"/>
    <col min="13063" max="13063" width="8.44140625" style="96" bestFit="1" customWidth="1"/>
    <col min="13064" max="13064" width="5" style="96" customWidth="1"/>
    <col min="13065" max="13065" width="4.44140625" style="96" customWidth="1"/>
    <col min="13066" max="13066" width="15" style="96" bestFit="1" customWidth="1"/>
    <col min="13067" max="13067" width="12.44140625" style="96" bestFit="1" customWidth="1"/>
    <col min="13068" max="13068" width="9.44140625" style="96" customWidth="1"/>
    <col min="13069" max="13069" width="12.44140625" style="96" bestFit="1" customWidth="1"/>
    <col min="13070" max="13070" width="3.44140625" style="96" customWidth="1"/>
    <col min="13071" max="13071" width="1.44140625" style="96" customWidth="1"/>
    <col min="13072" max="13072" width="3.44140625" style="96" customWidth="1"/>
    <col min="13073" max="13073" width="16.44140625" style="96" bestFit="1" customWidth="1"/>
    <col min="13074" max="13074" width="85.44140625" style="96" customWidth="1"/>
    <col min="13075" max="13075" width="10.5546875" style="96" customWidth="1"/>
    <col min="13076" max="13076" width="3.44140625" style="96" customWidth="1"/>
    <col min="13077" max="13077" width="12.44140625" style="96" customWidth="1"/>
    <col min="13078" max="13078" width="13" style="96" customWidth="1"/>
    <col min="13079" max="13079" width="11.44140625" style="96"/>
    <col min="13080" max="13080" width="64.44140625" style="96" customWidth="1"/>
    <col min="13081" max="13312" width="11.44140625" style="96"/>
    <col min="13313" max="13313" width="6.44140625" style="96" customWidth="1"/>
    <col min="13314" max="13314" width="10.5546875" style="96" bestFit="1" customWidth="1"/>
    <col min="13315" max="13315" width="25.44140625" style="96" customWidth="1"/>
    <col min="13316" max="13316" width="28.5546875" style="96" customWidth="1"/>
    <col min="13317" max="13317" width="16.44140625" style="96" customWidth="1"/>
    <col min="13318" max="13318" width="5" style="96" customWidth="1"/>
    <col min="13319" max="13319" width="8.44140625" style="96" bestFit="1" customWidth="1"/>
    <col min="13320" max="13320" width="5" style="96" customWidth="1"/>
    <col min="13321" max="13321" width="4.44140625" style="96" customWidth="1"/>
    <col min="13322" max="13322" width="15" style="96" bestFit="1" customWidth="1"/>
    <col min="13323" max="13323" width="12.44140625" style="96" bestFit="1" customWidth="1"/>
    <col min="13324" max="13324" width="9.44140625" style="96" customWidth="1"/>
    <col min="13325" max="13325" width="12.44140625" style="96" bestFit="1" customWidth="1"/>
    <col min="13326" max="13326" width="3.44140625" style="96" customWidth="1"/>
    <col min="13327" max="13327" width="1.44140625" style="96" customWidth="1"/>
    <col min="13328" max="13328" width="3.44140625" style="96" customWidth="1"/>
    <col min="13329" max="13329" width="16.44140625" style="96" bestFit="1" customWidth="1"/>
    <col min="13330" max="13330" width="85.44140625" style="96" customWidth="1"/>
    <col min="13331" max="13331" width="10.5546875" style="96" customWidth="1"/>
    <col min="13332" max="13332" width="3.44140625" style="96" customWidth="1"/>
    <col min="13333" max="13333" width="12.44140625" style="96" customWidth="1"/>
    <col min="13334" max="13334" width="13" style="96" customWidth="1"/>
    <col min="13335" max="13335" width="11.44140625" style="96"/>
    <col min="13336" max="13336" width="64.44140625" style="96" customWidth="1"/>
    <col min="13337" max="13568" width="11.44140625" style="96"/>
    <col min="13569" max="13569" width="6.44140625" style="96" customWidth="1"/>
    <col min="13570" max="13570" width="10.5546875" style="96" bestFit="1" customWidth="1"/>
    <col min="13571" max="13571" width="25.44140625" style="96" customWidth="1"/>
    <col min="13572" max="13572" width="28.5546875" style="96" customWidth="1"/>
    <col min="13573" max="13573" width="16.44140625" style="96" customWidth="1"/>
    <col min="13574" max="13574" width="5" style="96" customWidth="1"/>
    <col min="13575" max="13575" width="8.44140625" style="96" bestFit="1" customWidth="1"/>
    <col min="13576" max="13576" width="5" style="96" customWidth="1"/>
    <col min="13577" max="13577" width="4.44140625" style="96" customWidth="1"/>
    <col min="13578" max="13578" width="15" style="96" bestFit="1" customWidth="1"/>
    <col min="13579" max="13579" width="12.44140625" style="96" bestFit="1" customWidth="1"/>
    <col min="13580" max="13580" width="9.44140625" style="96" customWidth="1"/>
    <col min="13581" max="13581" width="12.44140625" style="96" bestFit="1" customWidth="1"/>
    <col min="13582" max="13582" width="3.44140625" style="96" customWidth="1"/>
    <col min="13583" max="13583" width="1.44140625" style="96" customWidth="1"/>
    <col min="13584" max="13584" width="3.44140625" style="96" customWidth="1"/>
    <col min="13585" max="13585" width="16.44140625" style="96" bestFit="1" customWidth="1"/>
    <col min="13586" max="13586" width="85.44140625" style="96" customWidth="1"/>
    <col min="13587" max="13587" width="10.5546875" style="96" customWidth="1"/>
    <col min="13588" max="13588" width="3.44140625" style="96" customWidth="1"/>
    <col min="13589" max="13589" width="12.44140625" style="96" customWidth="1"/>
    <col min="13590" max="13590" width="13" style="96" customWidth="1"/>
    <col min="13591" max="13591" width="11.44140625" style="96"/>
    <col min="13592" max="13592" width="64.44140625" style="96" customWidth="1"/>
    <col min="13593" max="13824" width="11.44140625" style="96"/>
    <col min="13825" max="13825" width="6.44140625" style="96" customWidth="1"/>
    <col min="13826" max="13826" width="10.5546875" style="96" bestFit="1" customWidth="1"/>
    <col min="13827" max="13827" width="25.44140625" style="96" customWidth="1"/>
    <col min="13828" max="13828" width="28.5546875" style="96" customWidth="1"/>
    <col min="13829" max="13829" width="16.44140625" style="96" customWidth="1"/>
    <col min="13830" max="13830" width="5" style="96" customWidth="1"/>
    <col min="13831" max="13831" width="8.44140625" style="96" bestFit="1" customWidth="1"/>
    <col min="13832" max="13832" width="5" style="96" customWidth="1"/>
    <col min="13833" max="13833" width="4.44140625" style="96" customWidth="1"/>
    <col min="13834" max="13834" width="15" style="96" bestFit="1" customWidth="1"/>
    <col min="13835" max="13835" width="12.44140625" style="96" bestFit="1" customWidth="1"/>
    <col min="13836" max="13836" width="9.44140625" style="96" customWidth="1"/>
    <col min="13837" max="13837" width="12.44140625" style="96" bestFit="1" customWidth="1"/>
    <col min="13838" max="13838" width="3.44140625" style="96" customWidth="1"/>
    <col min="13839" max="13839" width="1.44140625" style="96" customWidth="1"/>
    <col min="13840" max="13840" width="3.44140625" style="96" customWidth="1"/>
    <col min="13841" max="13841" width="16.44140625" style="96" bestFit="1" customWidth="1"/>
    <col min="13842" max="13842" width="85.44140625" style="96" customWidth="1"/>
    <col min="13843" max="13843" width="10.5546875" style="96" customWidth="1"/>
    <col min="13844" max="13844" width="3.44140625" style="96" customWidth="1"/>
    <col min="13845" max="13845" width="12.44140625" style="96" customWidth="1"/>
    <col min="13846" max="13846" width="13" style="96" customWidth="1"/>
    <col min="13847" max="13847" width="11.44140625" style="96"/>
    <col min="13848" max="13848" width="64.44140625" style="96" customWidth="1"/>
    <col min="13849" max="14080" width="11.44140625" style="96"/>
    <col min="14081" max="14081" width="6.44140625" style="96" customWidth="1"/>
    <col min="14082" max="14082" width="10.5546875" style="96" bestFit="1" customWidth="1"/>
    <col min="14083" max="14083" width="25.44140625" style="96" customWidth="1"/>
    <col min="14084" max="14084" width="28.5546875" style="96" customWidth="1"/>
    <col min="14085" max="14085" width="16.44140625" style="96" customWidth="1"/>
    <col min="14086" max="14086" width="5" style="96" customWidth="1"/>
    <col min="14087" max="14087" width="8.44140625" style="96" bestFit="1" customWidth="1"/>
    <col min="14088" max="14088" width="5" style="96" customWidth="1"/>
    <col min="14089" max="14089" width="4.44140625" style="96" customWidth="1"/>
    <col min="14090" max="14090" width="15" style="96" bestFit="1" customWidth="1"/>
    <col min="14091" max="14091" width="12.44140625" style="96" bestFit="1" customWidth="1"/>
    <col min="14092" max="14092" width="9.44140625" style="96" customWidth="1"/>
    <col min="14093" max="14093" width="12.44140625" style="96" bestFit="1" customWidth="1"/>
    <col min="14094" max="14094" width="3.44140625" style="96" customWidth="1"/>
    <col min="14095" max="14095" width="1.44140625" style="96" customWidth="1"/>
    <col min="14096" max="14096" width="3.44140625" style="96" customWidth="1"/>
    <col min="14097" max="14097" width="16.44140625" style="96" bestFit="1" customWidth="1"/>
    <col min="14098" max="14098" width="85.44140625" style="96" customWidth="1"/>
    <col min="14099" max="14099" width="10.5546875" style="96" customWidth="1"/>
    <col min="14100" max="14100" width="3.44140625" style="96" customWidth="1"/>
    <col min="14101" max="14101" width="12.44140625" style="96" customWidth="1"/>
    <col min="14102" max="14102" width="13" style="96" customWidth="1"/>
    <col min="14103" max="14103" width="11.44140625" style="96"/>
    <col min="14104" max="14104" width="64.44140625" style="96" customWidth="1"/>
    <col min="14105" max="14336" width="11.44140625" style="96"/>
    <col min="14337" max="14337" width="6.44140625" style="96" customWidth="1"/>
    <col min="14338" max="14338" width="10.5546875" style="96" bestFit="1" customWidth="1"/>
    <col min="14339" max="14339" width="25.44140625" style="96" customWidth="1"/>
    <col min="14340" max="14340" width="28.5546875" style="96" customWidth="1"/>
    <col min="14341" max="14341" width="16.44140625" style="96" customWidth="1"/>
    <col min="14342" max="14342" width="5" style="96" customWidth="1"/>
    <col min="14343" max="14343" width="8.44140625" style="96" bestFit="1" customWidth="1"/>
    <col min="14344" max="14344" width="5" style="96" customWidth="1"/>
    <col min="14345" max="14345" width="4.44140625" style="96" customWidth="1"/>
    <col min="14346" max="14346" width="15" style="96" bestFit="1" customWidth="1"/>
    <col min="14347" max="14347" width="12.44140625" style="96" bestFit="1" customWidth="1"/>
    <col min="14348" max="14348" width="9.44140625" style="96" customWidth="1"/>
    <col min="14349" max="14349" width="12.44140625" style="96" bestFit="1" customWidth="1"/>
    <col min="14350" max="14350" width="3.44140625" style="96" customWidth="1"/>
    <col min="14351" max="14351" width="1.44140625" style="96" customWidth="1"/>
    <col min="14352" max="14352" width="3.44140625" style="96" customWidth="1"/>
    <col min="14353" max="14353" width="16.44140625" style="96" bestFit="1" customWidth="1"/>
    <col min="14354" max="14354" width="85.44140625" style="96" customWidth="1"/>
    <col min="14355" max="14355" width="10.5546875" style="96" customWidth="1"/>
    <col min="14356" max="14356" width="3.44140625" style="96" customWidth="1"/>
    <col min="14357" max="14357" width="12.44140625" style="96" customWidth="1"/>
    <col min="14358" max="14358" width="13" style="96" customWidth="1"/>
    <col min="14359" max="14359" width="11.44140625" style="96"/>
    <col min="14360" max="14360" width="64.44140625" style="96" customWidth="1"/>
    <col min="14361" max="14592" width="11.44140625" style="96"/>
    <col min="14593" max="14593" width="6.44140625" style="96" customWidth="1"/>
    <col min="14594" max="14594" width="10.5546875" style="96" bestFit="1" customWidth="1"/>
    <col min="14595" max="14595" width="25.44140625" style="96" customWidth="1"/>
    <col min="14596" max="14596" width="28.5546875" style="96" customWidth="1"/>
    <col min="14597" max="14597" width="16.44140625" style="96" customWidth="1"/>
    <col min="14598" max="14598" width="5" style="96" customWidth="1"/>
    <col min="14599" max="14599" width="8.44140625" style="96" bestFit="1" customWidth="1"/>
    <col min="14600" max="14600" width="5" style="96" customWidth="1"/>
    <col min="14601" max="14601" width="4.44140625" style="96" customWidth="1"/>
    <col min="14602" max="14602" width="15" style="96" bestFit="1" customWidth="1"/>
    <col min="14603" max="14603" width="12.44140625" style="96" bestFit="1" customWidth="1"/>
    <col min="14604" max="14604" width="9.44140625" style="96" customWidth="1"/>
    <col min="14605" max="14605" width="12.44140625" style="96" bestFit="1" customWidth="1"/>
    <col min="14606" max="14606" width="3.44140625" style="96" customWidth="1"/>
    <col min="14607" max="14607" width="1.44140625" style="96" customWidth="1"/>
    <col min="14608" max="14608" width="3.44140625" style="96" customWidth="1"/>
    <col min="14609" max="14609" width="16.44140625" style="96" bestFit="1" customWidth="1"/>
    <col min="14610" max="14610" width="85.44140625" style="96" customWidth="1"/>
    <col min="14611" max="14611" width="10.5546875" style="96" customWidth="1"/>
    <col min="14612" max="14612" width="3.44140625" style="96" customWidth="1"/>
    <col min="14613" max="14613" width="12.44140625" style="96" customWidth="1"/>
    <col min="14614" max="14614" width="13" style="96" customWidth="1"/>
    <col min="14615" max="14615" width="11.44140625" style="96"/>
    <col min="14616" max="14616" width="64.44140625" style="96" customWidth="1"/>
    <col min="14617" max="14848" width="11.44140625" style="96"/>
    <col min="14849" max="14849" width="6.44140625" style="96" customWidth="1"/>
    <col min="14850" max="14850" width="10.5546875" style="96" bestFit="1" customWidth="1"/>
    <col min="14851" max="14851" width="25.44140625" style="96" customWidth="1"/>
    <col min="14852" max="14852" width="28.5546875" style="96" customWidth="1"/>
    <col min="14853" max="14853" width="16.44140625" style="96" customWidth="1"/>
    <col min="14854" max="14854" width="5" style="96" customWidth="1"/>
    <col min="14855" max="14855" width="8.44140625" style="96" bestFit="1" customWidth="1"/>
    <col min="14856" max="14856" width="5" style="96" customWidth="1"/>
    <col min="14857" max="14857" width="4.44140625" style="96" customWidth="1"/>
    <col min="14858" max="14858" width="15" style="96" bestFit="1" customWidth="1"/>
    <col min="14859" max="14859" width="12.44140625" style="96" bestFit="1" customWidth="1"/>
    <col min="14860" max="14860" width="9.44140625" style="96" customWidth="1"/>
    <col min="14861" max="14861" width="12.44140625" style="96" bestFit="1" customWidth="1"/>
    <col min="14862" max="14862" width="3.44140625" style="96" customWidth="1"/>
    <col min="14863" max="14863" width="1.44140625" style="96" customWidth="1"/>
    <col min="14864" max="14864" width="3.44140625" style="96" customWidth="1"/>
    <col min="14865" max="14865" width="16.44140625" style="96" bestFit="1" customWidth="1"/>
    <col min="14866" max="14866" width="85.44140625" style="96" customWidth="1"/>
    <col min="14867" max="14867" width="10.5546875" style="96" customWidth="1"/>
    <col min="14868" max="14868" width="3.44140625" style="96" customWidth="1"/>
    <col min="14869" max="14869" width="12.44140625" style="96" customWidth="1"/>
    <col min="14870" max="14870" width="13" style="96" customWidth="1"/>
    <col min="14871" max="14871" width="11.44140625" style="96"/>
    <col min="14872" max="14872" width="64.44140625" style="96" customWidth="1"/>
    <col min="14873" max="15104" width="11.44140625" style="96"/>
    <col min="15105" max="15105" width="6.44140625" style="96" customWidth="1"/>
    <col min="15106" max="15106" width="10.5546875" style="96" bestFit="1" customWidth="1"/>
    <col min="15107" max="15107" width="25.44140625" style="96" customWidth="1"/>
    <col min="15108" max="15108" width="28.5546875" style="96" customWidth="1"/>
    <col min="15109" max="15109" width="16.44140625" style="96" customWidth="1"/>
    <col min="15110" max="15110" width="5" style="96" customWidth="1"/>
    <col min="15111" max="15111" width="8.44140625" style="96" bestFit="1" customWidth="1"/>
    <col min="15112" max="15112" width="5" style="96" customWidth="1"/>
    <col min="15113" max="15113" width="4.44140625" style="96" customWidth="1"/>
    <col min="15114" max="15114" width="15" style="96" bestFit="1" customWidth="1"/>
    <col min="15115" max="15115" width="12.44140625" style="96" bestFit="1" customWidth="1"/>
    <col min="15116" max="15116" width="9.44140625" style="96" customWidth="1"/>
    <col min="15117" max="15117" width="12.44140625" style="96" bestFit="1" customWidth="1"/>
    <col min="15118" max="15118" width="3.44140625" style="96" customWidth="1"/>
    <col min="15119" max="15119" width="1.44140625" style="96" customWidth="1"/>
    <col min="15120" max="15120" width="3.44140625" style="96" customWidth="1"/>
    <col min="15121" max="15121" width="16.44140625" style="96" bestFit="1" customWidth="1"/>
    <col min="15122" max="15122" width="85.44140625" style="96" customWidth="1"/>
    <col min="15123" max="15123" width="10.5546875" style="96" customWidth="1"/>
    <col min="15124" max="15124" width="3.44140625" style="96" customWidth="1"/>
    <col min="15125" max="15125" width="12.44140625" style="96" customWidth="1"/>
    <col min="15126" max="15126" width="13" style="96" customWidth="1"/>
    <col min="15127" max="15127" width="11.44140625" style="96"/>
    <col min="15128" max="15128" width="64.44140625" style="96" customWidth="1"/>
    <col min="15129" max="15360" width="11.44140625" style="96"/>
    <col min="15361" max="15361" width="6.44140625" style="96" customWidth="1"/>
    <col min="15362" max="15362" width="10.5546875" style="96" bestFit="1" customWidth="1"/>
    <col min="15363" max="15363" width="25.44140625" style="96" customWidth="1"/>
    <col min="15364" max="15364" width="28.5546875" style="96" customWidth="1"/>
    <col min="15365" max="15365" width="16.44140625" style="96" customWidth="1"/>
    <col min="15366" max="15366" width="5" style="96" customWidth="1"/>
    <col min="15367" max="15367" width="8.44140625" style="96" bestFit="1" customWidth="1"/>
    <col min="15368" max="15368" width="5" style="96" customWidth="1"/>
    <col min="15369" max="15369" width="4.44140625" style="96" customWidth="1"/>
    <col min="15370" max="15370" width="15" style="96" bestFit="1" customWidth="1"/>
    <col min="15371" max="15371" width="12.44140625" style="96" bestFit="1" customWidth="1"/>
    <col min="15372" max="15372" width="9.44140625" style="96" customWidth="1"/>
    <col min="15373" max="15373" width="12.44140625" style="96" bestFit="1" customWidth="1"/>
    <col min="15374" max="15374" width="3.44140625" style="96" customWidth="1"/>
    <col min="15375" max="15375" width="1.44140625" style="96" customWidth="1"/>
    <col min="15376" max="15376" width="3.44140625" style="96" customWidth="1"/>
    <col min="15377" max="15377" width="16.44140625" style="96" bestFit="1" customWidth="1"/>
    <col min="15378" max="15378" width="85.44140625" style="96" customWidth="1"/>
    <col min="15379" max="15379" width="10.5546875" style="96" customWidth="1"/>
    <col min="15380" max="15380" width="3.44140625" style="96" customWidth="1"/>
    <col min="15381" max="15381" width="12.44140625" style="96" customWidth="1"/>
    <col min="15382" max="15382" width="13" style="96" customWidth="1"/>
    <col min="15383" max="15383" width="11.44140625" style="96"/>
    <col min="15384" max="15384" width="64.44140625" style="96" customWidth="1"/>
    <col min="15385" max="15616" width="11.44140625" style="96"/>
    <col min="15617" max="15617" width="6.44140625" style="96" customWidth="1"/>
    <col min="15618" max="15618" width="10.5546875" style="96" bestFit="1" customWidth="1"/>
    <col min="15619" max="15619" width="25.44140625" style="96" customWidth="1"/>
    <col min="15620" max="15620" width="28.5546875" style="96" customWidth="1"/>
    <col min="15621" max="15621" width="16.44140625" style="96" customWidth="1"/>
    <col min="15622" max="15622" width="5" style="96" customWidth="1"/>
    <col min="15623" max="15623" width="8.44140625" style="96" bestFit="1" customWidth="1"/>
    <col min="15624" max="15624" width="5" style="96" customWidth="1"/>
    <col min="15625" max="15625" width="4.44140625" style="96" customWidth="1"/>
    <col min="15626" max="15626" width="15" style="96" bestFit="1" customWidth="1"/>
    <col min="15627" max="15627" width="12.44140625" style="96" bestFit="1" customWidth="1"/>
    <col min="15628" max="15628" width="9.44140625" style="96" customWidth="1"/>
    <col min="15629" max="15629" width="12.44140625" style="96" bestFit="1" customWidth="1"/>
    <col min="15630" max="15630" width="3.44140625" style="96" customWidth="1"/>
    <col min="15631" max="15631" width="1.44140625" style="96" customWidth="1"/>
    <col min="15632" max="15632" width="3.44140625" style="96" customWidth="1"/>
    <col min="15633" max="15633" width="16.44140625" style="96" bestFit="1" customWidth="1"/>
    <col min="15634" max="15634" width="85.44140625" style="96" customWidth="1"/>
    <col min="15635" max="15635" width="10.5546875" style="96" customWidth="1"/>
    <col min="15636" max="15636" width="3.44140625" style="96" customWidth="1"/>
    <col min="15637" max="15637" width="12.44140625" style="96" customWidth="1"/>
    <col min="15638" max="15638" width="13" style="96" customWidth="1"/>
    <col min="15639" max="15639" width="11.44140625" style="96"/>
    <col min="15640" max="15640" width="64.44140625" style="96" customWidth="1"/>
    <col min="15641" max="15872" width="11.44140625" style="96"/>
    <col min="15873" max="15873" width="6.44140625" style="96" customWidth="1"/>
    <col min="15874" max="15874" width="10.5546875" style="96" bestFit="1" customWidth="1"/>
    <col min="15875" max="15875" width="25.44140625" style="96" customWidth="1"/>
    <col min="15876" max="15876" width="28.5546875" style="96" customWidth="1"/>
    <col min="15877" max="15877" width="16.44140625" style="96" customWidth="1"/>
    <col min="15878" max="15878" width="5" style="96" customWidth="1"/>
    <col min="15879" max="15879" width="8.44140625" style="96" bestFit="1" customWidth="1"/>
    <col min="15880" max="15880" width="5" style="96" customWidth="1"/>
    <col min="15881" max="15881" width="4.44140625" style="96" customWidth="1"/>
    <col min="15882" max="15882" width="15" style="96" bestFit="1" customWidth="1"/>
    <col min="15883" max="15883" width="12.44140625" style="96" bestFit="1" customWidth="1"/>
    <col min="15884" max="15884" width="9.44140625" style="96" customWidth="1"/>
    <col min="15885" max="15885" width="12.44140625" style="96" bestFit="1" customWidth="1"/>
    <col min="15886" max="15886" width="3.44140625" style="96" customWidth="1"/>
    <col min="15887" max="15887" width="1.44140625" style="96" customWidth="1"/>
    <col min="15888" max="15888" width="3.44140625" style="96" customWidth="1"/>
    <col min="15889" max="15889" width="16.44140625" style="96" bestFit="1" customWidth="1"/>
    <col min="15890" max="15890" width="85.44140625" style="96" customWidth="1"/>
    <col min="15891" max="15891" width="10.5546875" style="96" customWidth="1"/>
    <col min="15892" max="15892" width="3.44140625" style="96" customWidth="1"/>
    <col min="15893" max="15893" width="12.44140625" style="96" customWidth="1"/>
    <col min="15894" max="15894" width="13" style="96" customWidth="1"/>
    <col min="15895" max="15895" width="11.44140625" style="96"/>
    <col min="15896" max="15896" width="64.44140625" style="96" customWidth="1"/>
    <col min="15897" max="16128" width="11.44140625" style="96"/>
    <col min="16129" max="16129" width="6.44140625" style="96" customWidth="1"/>
    <col min="16130" max="16130" width="10.5546875" style="96" bestFit="1" customWidth="1"/>
    <col min="16131" max="16131" width="25.44140625" style="96" customWidth="1"/>
    <col min="16132" max="16132" width="28.5546875" style="96" customWidth="1"/>
    <col min="16133" max="16133" width="16.44140625" style="96" customWidth="1"/>
    <col min="16134" max="16134" width="5" style="96" customWidth="1"/>
    <col min="16135" max="16135" width="8.44140625" style="96" bestFit="1" customWidth="1"/>
    <col min="16136" max="16136" width="5" style="96" customWidth="1"/>
    <col min="16137" max="16137" width="4.44140625" style="96" customWidth="1"/>
    <col min="16138" max="16138" width="15" style="96" bestFit="1" customWidth="1"/>
    <col min="16139" max="16139" width="12.44140625" style="96" bestFit="1" customWidth="1"/>
    <col min="16140" max="16140" width="9.44140625" style="96" customWidth="1"/>
    <col min="16141" max="16141" width="12.44140625" style="96" bestFit="1" customWidth="1"/>
    <col min="16142" max="16142" width="3.44140625" style="96" customWidth="1"/>
    <col min="16143" max="16143" width="1.44140625" style="96" customWidth="1"/>
    <col min="16144" max="16144" width="3.44140625" style="96" customWidth="1"/>
    <col min="16145" max="16145" width="16.44140625" style="96" bestFit="1" customWidth="1"/>
    <col min="16146" max="16146" width="85.44140625" style="96" customWidth="1"/>
    <col min="16147" max="16147" width="10.5546875" style="96" customWidth="1"/>
    <col min="16148" max="16148" width="3.44140625" style="96" customWidth="1"/>
    <col min="16149" max="16149" width="12.44140625" style="96" customWidth="1"/>
    <col min="16150" max="16150" width="13" style="96" customWidth="1"/>
    <col min="16151" max="16151" width="11.44140625" style="96"/>
    <col min="16152" max="16152" width="64.44140625" style="96" customWidth="1"/>
    <col min="16153" max="16384" width="11.44140625" style="96"/>
  </cols>
  <sheetData>
    <row r="1" spans="1:23" ht="20.100000000000001" customHeight="1" x14ac:dyDescent="0.3">
      <c r="A1" s="299" t="s">
        <v>202</v>
      </c>
      <c r="B1" s="299"/>
      <c r="C1" s="299"/>
      <c r="D1" s="299"/>
      <c r="E1" s="299"/>
      <c r="F1" s="299"/>
      <c r="G1" s="299"/>
      <c r="H1" s="299"/>
      <c r="I1" s="299"/>
      <c r="J1" s="299"/>
      <c r="K1" s="299"/>
      <c r="L1" s="299"/>
      <c r="M1" s="299"/>
      <c r="N1" s="299"/>
      <c r="O1" s="299"/>
      <c r="P1" s="299"/>
      <c r="Q1" s="299"/>
      <c r="R1" s="300"/>
      <c r="S1" s="299"/>
      <c r="T1" s="299"/>
      <c r="U1" s="299"/>
      <c r="V1" s="299"/>
    </row>
    <row r="2" spans="1:23" ht="20.100000000000001" customHeight="1" thickBot="1" x14ac:dyDescent="0.35">
      <c r="A2" s="52"/>
      <c r="B2" s="53"/>
      <c r="C2" s="53"/>
      <c r="D2" s="54"/>
      <c r="E2" s="53"/>
      <c r="F2" s="53"/>
      <c r="G2" s="53"/>
      <c r="H2" s="53"/>
      <c r="I2" s="53"/>
      <c r="J2" s="53"/>
      <c r="K2" s="53"/>
      <c r="L2" s="53"/>
      <c r="M2" s="53"/>
      <c r="N2" s="55"/>
      <c r="O2" s="53"/>
      <c r="P2" s="55"/>
      <c r="Q2" s="53"/>
      <c r="R2" s="238"/>
      <c r="S2" s="54"/>
    </row>
    <row r="3" spans="1:23" ht="20.100000000000001" customHeight="1" thickBot="1" x14ac:dyDescent="0.35">
      <c r="A3" s="302" t="s">
        <v>203</v>
      </c>
      <c r="B3" s="302"/>
      <c r="C3" s="302"/>
      <c r="D3" s="302"/>
      <c r="E3" s="98" t="s">
        <v>204</v>
      </c>
      <c r="F3" s="53"/>
      <c r="G3" s="53"/>
      <c r="H3" s="53"/>
      <c r="I3" s="53"/>
      <c r="J3" s="99" t="e">
        <f>L4/E4</f>
        <v>#N/A</v>
      </c>
      <c r="K3" s="100" t="s">
        <v>205</v>
      </c>
      <c r="L3" s="101">
        <f>SUBTOTAL(9,N8:N9125)+N6</f>
        <v>44</v>
      </c>
      <c r="M3" s="56">
        <f>MOD(SUBTOTAL(9,P8:P9125),60)</f>
        <v>30</v>
      </c>
      <c r="N3" s="57" t="s">
        <v>206</v>
      </c>
      <c r="O3" s="97"/>
      <c r="P3" s="55"/>
      <c r="Q3" s="58"/>
      <c r="R3" s="238"/>
      <c r="S3" s="54"/>
    </row>
    <row r="4" spans="1:23" ht="20.100000000000001" customHeight="1" thickBot="1" x14ac:dyDescent="0.35">
      <c r="A4" s="302"/>
      <c r="B4" s="302"/>
      <c r="C4" s="302"/>
      <c r="D4" s="302"/>
      <c r="E4" s="102" t="e">
        <f>SUBTOTAL(9,F8:F2313)</f>
        <v>#N/A</v>
      </c>
      <c r="F4" s="97"/>
      <c r="G4" s="53"/>
      <c r="H4" s="59"/>
      <c r="I4" s="53"/>
      <c r="J4" s="103" t="e">
        <f>+E4-L4</f>
        <v>#N/A</v>
      </c>
      <c r="K4" s="54" t="s">
        <v>207</v>
      </c>
      <c r="L4" s="303">
        <f>+L3+M3/60</f>
        <v>44.5</v>
      </c>
      <c r="M4" s="303"/>
      <c r="N4" s="57" t="s">
        <v>208</v>
      </c>
      <c r="O4" s="97"/>
      <c r="P4" s="55"/>
      <c r="Q4" s="58"/>
      <c r="R4" s="239"/>
      <c r="S4" s="54"/>
    </row>
    <row r="5" spans="1:23" ht="20.100000000000001" customHeight="1" thickBot="1" x14ac:dyDescent="0.35">
      <c r="A5" s="52"/>
      <c r="B5" s="53"/>
      <c r="C5" s="53"/>
      <c r="D5" s="54"/>
      <c r="E5" s="214"/>
      <c r="F5" s="53"/>
      <c r="G5" s="53"/>
      <c r="H5" s="53"/>
      <c r="I5" s="53"/>
      <c r="J5" s="59"/>
      <c r="K5" s="54"/>
      <c r="L5" s="104"/>
      <c r="M5" s="59"/>
      <c r="N5" s="60">
        <f>SUM(N8:N2313)+(TRUNC(SUM(P8:P5986)/60))</f>
        <v>44</v>
      </c>
      <c r="O5" s="105"/>
      <c r="P5" s="61">
        <f>MOD(SUM(P8:P5986),60)</f>
        <v>30</v>
      </c>
      <c r="Q5" s="59"/>
      <c r="R5" s="238"/>
      <c r="S5" s="54"/>
    </row>
    <row r="6" spans="1:23" ht="20.100000000000001" customHeight="1" thickBot="1" x14ac:dyDescent="0.35">
      <c r="A6" s="52"/>
      <c r="B6" s="53"/>
      <c r="C6" s="53"/>
      <c r="D6" s="54"/>
      <c r="E6" s="53"/>
      <c r="F6" s="53"/>
      <c r="G6" s="53"/>
      <c r="H6" s="53"/>
      <c r="I6" s="53"/>
      <c r="J6" s="53"/>
      <c r="K6" s="53"/>
      <c r="L6" s="54"/>
      <c r="M6" s="53"/>
      <c r="N6" s="62">
        <f>TRUNC(SUBTOTAL(9,P8:P7143)/60)</f>
        <v>2</v>
      </c>
      <c r="O6" s="105"/>
      <c r="P6" s="62"/>
      <c r="Q6" s="53"/>
      <c r="R6" s="238"/>
      <c r="S6" s="54"/>
      <c r="T6" s="304" t="s">
        <v>312</v>
      </c>
      <c r="U6" s="305"/>
      <c r="V6" s="306"/>
    </row>
    <row r="7" spans="1:23" ht="20.100000000000001" customHeight="1" thickBot="1" x14ac:dyDescent="0.3">
      <c r="A7" s="63" t="s">
        <v>209</v>
      </c>
      <c r="B7" s="64" t="s">
        <v>210</v>
      </c>
      <c r="C7" s="64" t="s">
        <v>178</v>
      </c>
      <c r="D7" s="64" t="s">
        <v>211</v>
      </c>
      <c r="E7" s="106" t="s">
        <v>212</v>
      </c>
      <c r="F7" s="2" t="s">
        <v>213</v>
      </c>
      <c r="G7" s="109" t="s">
        <v>285</v>
      </c>
      <c r="H7" s="108"/>
      <c r="I7" s="107" t="s">
        <v>214</v>
      </c>
      <c r="J7" s="108" t="s">
        <v>284</v>
      </c>
      <c r="K7" s="109" t="s">
        <v>215</v>
      </c>
      <c r="L7" s="107" t="s">
        <v>216</v>
      </c>
      <c r="M7" s="65" t="s">
        <v>217</v>
      </c>
      <c r="N7" s="66" t="s">
        <v>218</v>
      </c>
      <c r="O7" s="107"/>
      <c r="P7" s="67" t="s">
        <v>219</v>
      </c>
      <c r="Q7" s="68" t="s">
        <v>220</v>
      </c>
      <c r="R7" s="240" t="s">
        <v>221</v>
      </c>
      <c r="S7" s="83" t="s">
        <v>315</v>
      </c>
      <c r="T7" s="83" t="s">
        <v>313</v>
      </c>
      <c r="U7" s="83" t="s">
        <v>311</v>
      </c>
      <c r="V7" s="83" t="s">
        <v>314</v>
      </c>
      <c r="W7" s="83" t="s">
        <v>318</v>
      </c>
    </row>
    <row r="8" spans="1:23" s="121" customFormat="1" ht="20.100000000000001" customHeight="1" x14ac:dyDescent="0.3">
      <c r="A8" s="80" t="s">
        <v>17</v>
      </c>
      <c r="B8" s="110" t="str">
        <f>IF(E8="","",VLOOKUP(E8,[1]PROJECTES!$C$14:$G$5000,2,FALSE))</f>
        <v>SUMALG</v>
      </c>
      <c r="C8" s="80" t="s">
        <v>26</v>
      </c>
      <c r="D8" s="111" t="str">
        <f>IF(E8="","",VLOOKUP(E8,[1]PROJECTES!$C$14:$G$5000,5,FALSE))</f>
        <v>CC SCADA TEDIS.Net ALGINETENSES v1.0</v>
      </c>
      <c r="E8" s="79">
        <v>5751</v>
      </c>
      <c r="F8" s="110" t="e">
        <f>IF(I8="","",VLOOKUP(I8,[1]PROJECTES!$C$14:$G$5000,2,FALSE))</f>
        <v>#N/A</v>
      </c>
      <c r="G8" s="112" t="str">
        <f>IF(E8="","",VLOOKUP(E8,[1]PROJECTES!$C$14:$G$5000,4,FALSE))</f>
        <v>OB</v>
      </c>
      <c r="H8" s="95" t="s">
        <v>17</v>
      </c>
      <c r="I8" s="113" t="str">
        <f>IF(H8="","",VLOOKUP(H8,BD!B$2:C$16,2,FALSE))</f>
        <v>E</v>
      </c>
      <c r="J8" s="114">
        <v>44200</v>
      </c>
      <c r="K8" s="115">
        <f t="shared" ref="K8:K71" si="0">IF(J8="","",WEEKNUM(J8,2)-0)</f>
        <v>2</v>
      </c>
      <c r="L8" s="116">
        <f t="shared" ref="L8:L71" ca="1" si="1">IF(M8="","-",IF(G8="TA","-",+M8-TODAY()))</f>
        <v>-100</v>
      </c>
      <c r="M8" s="111">
        <f>IF(E8="","",VLOOKUP(E8,[1]PROJECTES!$C$14:$Z$5000,21,FALSE))</f>
        <v>44104</v>
      </c>
      <c r="N8" s="117">
        <v>4</v>
      </c>
      <c r="O8" s="118" t="s">
        <v>222</v>
      </c>
      <c r="P8" s="119">
        <v>30</v>
      </c>
      <c r="Q8" s="80" t="s">
        <v>30</v>
      </c>
      <c r="R8" s="120" t="s">
        <v>383</v>
      </c>
      <c r="S8" s="69"/>
      <c r="T8" s="176"/>
      <c r="U8" s="169"/>
      <c r="V8" s="177"/>
    </row>
    <row r="9" spans="1:23" s="121" customFormat="1" ht="20.100000000000001" customHeight="1" x14ac:dyDescent="0.3">
      <c r="A9" s="80" t="s">
        <v>12</v>
      </c>
      <c r="B9" s="110" t="str">
        <f>IF(E9="","",VLOOKUP(E9,[1]PROJECTES!$C$14:$G$5000,2,FALSE))</f>
        <v>EAECEU</v>
      </c>
      <c r="C9" s="80" t="s">
        <v>85</v>
      </c>
      <c r="D9" s="111" t="str">
        <f>IF(E9="","",VLOOKUP(E9,[1]PROJECTES!$C$14:$G$5000,5,FALSE))</f>
        <v>Migracio RTU's a IEC-870-5-104 ENDESA</v>
      </c>
      <c r="E9" s="79">
        <v>5887</v>
      </c>
      <c r="F9" s="110" t="e">
        <f>IF(I9="","",VLOOKUP(I9,[1]PROJECTES!$C$14:$G$5000,2,FALSE))</f>
        <v>#N/A</v>
      </c>
      <c r="G9" s="112" t="str">
        <f>IF(E9="","",VLOOKUP(E9,[1]PROJECTES!$C$14:$G$5000,4,FALSE))</f>
        <v>OB</v>
      </c>
      <c r="H9" s="95" t="s">
        <v>12</v>
      </c>
      <c r="I9" s="113" t="str">
        <f>IF(H9="","",VLOOKUP(H9,BD!B$2:C$16,2,FALSE))</f>
        <v>E</v>
      </c>
      <c r="J9" s="114">
        <v>44200</v>
      </c>
      <c r="K9" s="115">
        <f t="shared" si="0"/>
        <v>2</v>
      </c>
      <c r="L9" s="116">
        <f t="shared" ca="1" si="1"/>
        <v>-39</v>
      </c>
      <c r="M9" s="111">
        <f>IF(E9="","",VLOOKUP(E9,[1]PROJECTES!$C$14:$Z$5000,21,FALSE))</f>
        <v>44165</v>
      </c>
      <c r="N9" s="117">
        <v>4</v>
      </c>
      <c r="O9" s="118" t="s">
        <v>222</v>
      </c>
      <c r="P9" s="119">
        <v>0</v>
      </c>
      <c r="Q9" s="84" t="s">
        <v>57</v>
      </c>
      <c r="R9" s="125" t="s">
        <v>384</v>
      </c>
      <c r="S9" s="69"/>
      <c r="T9" s="176"/>
      <c r="U9" s="169"/>
      <c r="V9" s="177"/>
    </row>
    <row r="10" spans="1:23" s="121" customFormat="1" ht="20.100000000000001" customHeight="1" x14ac:dyDescent="0.3">
      <c r="A10" s="80" t="s">
        <v>12</v>
      </c>
      <c r="B10" s="110" t="str">
        <f>IF(E10="","",VLOOKUP(E10,[1]PROJECTES!$C$14:$G$5000,2,FALSE))</f>
        <v>SITEL</v>
      </c>
      <c r="C10" s="80" t="s">
        <v>178</v>
      </c>
      <c r="D10" s="111" t="str">
        <f>IF(E10="","",VLOOKUP(E10,[1]PROJECTES!$C$14:$G$5000,5,FALSE))</f>
        <v>SW TEDIS.Net CapPRXService v1.51</v>
      </c>
      <c r="E10" s="79">
        <v>5957</v>
      </c>
      <c r="F10" s="110" t="e">
        <f>IF(I10="","",VLOOKUP(I10,[1]PROJECTES!$C$14:$G$5000,2,FALSE))</f>
        <v>#N/A</v>
      </c>
      <c r="G10" s="112" t="str">
        <f>IF(E10="","",VLOOKUP(E10,[1]PROJECTES!$C$14:$G$5000,4,FALSE))</f>
        <v>OB</v>
      </c>
      <c r="H10" s="95" t="s">
        <v>12</v>
      </c>
      <c r="I10" s="113" t="str">
        <f>IF(H10="","",VLOOKUP(H10,BD!B$2:C$16,2,FALSE))</f>
        <v>E</v>
      </c>
      <c r="J10" s="114">
        <v>44200</v>
      </c>
      <c r="K10" s="115">
        <f t="shared" si="0"/>
        <v>2</v>
      </c>
      <c r="L10" s="116">
        <f t="shared" ca="1" si="1"/>
        <v>7</v>
      </c>
      <c r="M10" s="111">
        <f>IF(E10="","",VLOOKUP(E10,[1]PROJECTES!$C$14:$Z$5000,21,FALSE))</f>
        <v>44211</v>
      </c>
      <c r="N10" s="117">
        <v>1</v>
      </c>
      <c r="O10" s="118" t="s">
        <v>222</v>
      </c>
      <c r="P10" s="119">
        <v>0</v>
      </c>
      <c r="Q10" s="84" t="s">
        <v>15</v>
      </c>
      <c r="R10" s="122" t="s">
        <v>385</v>
      </c>
      <c r="S10" s="69"/>
      <c r="T10" s="176"/>
      <c r="U10" s="169"/>
      <c r="V10" s="177"/>
    </row>
    <row r="11" spans="1:23" s="121" customFormat="1" ht="20.100000000000001" customHeight="1" x14ac:dyDescent="0.3">
      <c r="A11" s="80" t="s">
        <v>12</v>
      </c>
      <c r="B11" s="110" t="str">
        <f>IF(E11="","",VLOOKUP(E11,[1]PROJECTES!$C$14:$G$5000,2,FALSE))</f>
        <v>SITEL</v>
      </c>
      <c r="C11" s="80" t="s">
        <v>100</v>
      </c>
      <c r="D11" s="111" t="str">
        <f>IF(E11="","",VLOOKUP(E11,[1]PROJECTES!$C$14:$G$5000,5,FALSE))</f>
        <v>RTU P.R.E. v5.0 (Prototipus)</v>
      </c>
      <c r="E11" s="79">
        <v>5648</v>
      </c>
      <c r="F11" s="110" t="e">
        <f>IF(I11="","",VLOOKUP(I11,[1]PROJECTES!$C$14:$G$5000,2,FALSE))</f>
        <v>#N/A</v>
      </c>
      <c r="G11" s="112" t="str">
        <f>IF(E11="","",VLOOKUP(E11,[1]PROJECTES!$C$14:$G$5000,4,FALSE))</f>
        <v>OB</v>
      </c>
      <c r="H11" s="95" t="s">
        <v>12</v>
      </c>
      <c r="I11" s="113" t="str">
        <f>IF(H11="","",VLOOKUP(H11,BD!B$2:C$16,2,FALSE))</f>
        <v>E</v>
      </c>
      <c r="J11" s="114">
        <v>44200</v>
      </c>
      <c r="K11" s="115">
        <f t="shared" si="0"/>
        <v>2</v>
      </c>
      <c r="L11" s="116">
        <f t="shared" ca="1" si="1"/>
        <v>-161</v>
      </c>
      <c r="M11" s="111">
        <f>IF(E11="","",VLOOKUP(E11,[1]PROJECTES!$C$14:$Z$5000,21,FALSE))</f>
        <v>44043</v>
      </c>
      <c r="N11" s="117">
        <v>1</v>
      </c>
      <c r="O11" s="118" t="s">
        <v>222</v>
      </c>
      <c r="P11" s="119">
        <v>0</v>
      </c>
      <c r="Q11" s="84" t="s">
        <v>30</v>
      </c>
      <c r="R11" s="125" t="s">
        <v>386</v>
      </c>
      <c r="S11" s="69"/>
      <c r="T11" s="176"/>
      <c r="U11" s="169"/>
      <c r="V11" s="177"/>
    </row>
    <row r="12" spans="1:23" s="121" customFormat="1" ht="20.100000000000001" customHeight="1" x14ac:dyDescent="0.3">
      <c r="A12" s="80" t="s">
        <v>12</v>
      </c>
      <c r="B12" s="110" t="str">
        <f>IF(E12="","",VLOOKUP(E12,[1]PROJECTES!$C$14:$G$5000,2,FALSE))</f>
        <v>EYPESA</v>
      </c>
      <c r="C12" s="80" t="s">
        <v>103</v>
      </c>
      <c r="D12" s="111" t="str">
        <f>IF(E12="","",VLOOKUP(E12,[1]PROJECTES!$C$14:$G$5000,5,FALSE))</f>
        <v>SUPORT TECNIC PROJECTE RESOLvD 4T-2020</v>
      </c>
      <c r="E12" s="79">
        <v>5895</v>
      </c>
      <c r="F12" s="110" t="e">
        <f>IF(I12="","",VLOOKUP(I12,[1]PROJECTES!$C$14:$G$5000,2,FALSE))</f>
        <v>#N/A</v>
      </c>
      <c r="G12" s="112" t="str">
        <f>IF(E12="","",VLOOKUP(E12,[1]PROJECTES!$C$14:$G$5000,4,FALSE))</f>
        <v>OB</v>
      </c>
      <c r="H12" s="95" t="s">
        <v>12</v>
      </c>
      <c r="I12" s="113" t="str">
        <f>IF(H12="","",VLOOKUP(H12,BD!B$2:C$16,2,FALSE))</f>
        <v>E</v>
      </c>
      <c r="J12" s="114">
        <v>44200</v>
      </c>
      <c r="K12" s="115">
        <f t="shared" si="0"/>
        <v>2</v>
      </c>
      <c r="L12" s="116">
        <f t="shared" ca="1" si="1"/>
        <v>-39</v>
      </c>
      <c r="M12" s="111">
        <f>IF(E12="","",VLOOKUP(E12,[1]PROJECTES!$C$14:$Z$5000,21,FALSE))</f>
        <v>44165</v>
      </c>
      <c r="N12" s="117">
        <v>1</v>
      </c>
      <c r="O12" s="118" t="s">
        <v>222</v>
      </c>
      <c r="P12" s="119">
        <v>0</v>
      </c>
      <c r="Q12" s="84" t="s">
        <v>7</v>
      </c>
      <c r="R12" s="122" t="s">
        <v>387</v>
      </c>
      <c r="S12" s="69"/>
      <c r="T12" s="176"/>
      <c r="U12" s="169"/>
      <c r="V12" s="177"/>
    </row>
    <row r="13" spans="1:23" s="121" customFormat="1" ht="20.100000000000001" customHeight="1" x14ac:dyDescent="0.3">
      <c r="A13" s="80" t="s">
        <v>12</v>
      </c>
      <c r="B13" s="110" t="str">
        <f>IF(E13="","",VLOOKUP(E13,[1]PROJECTES!$C$14:$G$5000,2,FALSE))</f>
        <v>SITEL</v>
      </c>
      <c r="C13" s="80" t="s">
        <v>178</v>
      </c>
      <c r="D13" s="111" t="str">
        <f>IF(E13="","",VLOOKUP(E13,[1]PROJECTES!$C$14:$G$5000,5,FALSE))</f>
        <v>AFERS EMPRESA</v>
      </c>
      <c r="E13" s="79" t="s">
        <v>271</v>
      </c>
      <c r="F13" s="110" t="e">
        <f>IF(I13="","",VLOOKUP(I13,[1]PROJECTES!$C$14:$G$5000,2,FALSE))</f>
        <v>#N/A</v>
      </c>
      <c r="G13" s="112" t="str">
        <f>IF(E13="","",VLOOKUP(E13,[1]PROJECTES!$C$14:$G$5000,4,FALSE))</f>
        <v>OB</v>
      </c>
      <c r="H13" s="95" t="s">
        <v>12</v>
      </c>
      <c r="I13" s="113" t="str">
        <f>IF(H13="","",VLOOKUP(H13,BD!B$2:C$16,2,FALSE))</f>
        <v>E</v>
      </c>
      <c r="J13" s="114">
        <v>44200</v>
      </c>
      <c r="K13" s="115">
        <f t="shared" si="0"/>
        <v>2</v>
      </c>
      <c r="L13" s="116">
        <f t="shared" ca="1" si="1"/>
        <v>-8</v>
      </c>
      <c r="M13" s="111">
        <f>IF(E13="","",VLOOKUP(E13,[1]PROJECTES!$C$14:$Z$5000,21,FALSE))</f>
        <v>44196</v>
      </c>
      <c r="N13" s="117">
        <v>1</v>
      </c>
      <c r="O13" s="118" t="s">
        <v>222</v>
      </c>
      <c r="P13" s="119">
        <v>0</v>
      </c>
      <c r="Q13" s="84" t="s">
        <v>35</v>
      </c>
      <c r="R13" s="122" t="s">
        <v>388</v>
      </c>
      <c r="S13" s="69"/>
      <c r="T13" s="176"/>
      <c r="U13" s="169"/>
      <c r="V13" s="177"/>
    </row>
    <row r="14" spans="1:23" s="121" customFormat="1" ht="20.100000000000001" customHeight="1" x14ac:dyDescent="0.3">
      <c r="A14" s="80" t="s">
        <v>12</v>
      </c>
      <c r="B14" s="110" t="str">
        <f>IF(E14="","",VLOOKUP(E14,[1]PROJECTES!$C$14:$G$5000,2,FALSE))</f>
        <v>EAECEU</v>
      </c>
      <c r="C14" s="80" t="s">
        <v>85</v>
      </c>
      <c r="D14" s="111" t="str">
        <f>IF(E14="","",VLOOKUP(E14,[1]PROJECTES!$C$14:$G$5000,5,FALSE))</f>
        <v>Migracio RTU's a IEC-870-5-104 ENDESA</v>
      </c>
      <c r="E14" s="79">
        <v>5887</v>
      </c>
      <c r="F14" s="110" t="e">
        <f>IF(I14="","",VLOOKUP(I14,[1]PROJECTES!$C$14:$G$5000,2,FALSE))</f>
        <v>#N/A</v>
      </c>
      <c r="G14" s="112" t="str">
        <f>IF(E14="","",VLOOKUP(E14,[1]PROJECTES!$C$14:$G$5000,4,FALSE))</f>
        <v>OB</v>
      </c>
      <c r="H14" s="95" t="s">
        <v>12</v>
      </c>
      <c r="I14" s="113" t="str">
        <f>IF(H14="","",VLOOKUP(H14,BD!B$2:C$16,2,FALSE))</f>
        <v>E</v>
      </c>
      <c r="J14" s="114">
        <v>44201</v>
      </c>
      <c r="K14" s="115">
        <f t="shared" si="0"/>
        <v>2</v>
      </c>
      <c r="L14" s="116">
        <f t="shared" ca="1" si="1"/>
        <v>-39</v>
      </c>
      <c r="M14" s="111">
        <f>IF(E14="","",VLOOKUP(E14,[1]PROJECTES!$C$14:$Z$5000,21,FALSE))</f>
        <v>44165</v>
      </c>
      <c r="N14" s="117">
        <v>5</v>
      </c>
      <c r="O14" s="118" t="s">
        <v>222</v>
      </c>
      <c r="P14" s="119">
        <v>0</v>
      </c>
      <c r="Q14" s="84" t="s">
        <v>30</v>
      </c>
      <c r="R14" s="120" t="s">
        <v>384</v>
      </c>
      <c r="S14" s="80"/>
      <c r="T14" s="176"/>
      <c r="U14" s="169"/>
      <c r="V14" s="177"/>
    </row>
    <row r="15" spans="1:23" s="121" customFormat="1" ht="20.100000000000001" customHeight="1" x14ac:dyDescent="0.3">
      <c r="A15" s="80" t="s">
        <v>12</v>
      </c>
      <c r="B15" s="110" t="str">
        <f>IF(E15="","",VLOOKUP(E15,[1]PROJECTES!$C$14:$G$5000,2,FALSE))</f>
        <v>SITEL</v>
      </c>
      <c r="C15" s="80" t="s">
        <v>178</v>
      </c>
      <c r="D15" s="111" t="str">
        <f>IF(E15="","",VLOOKUP(E15,[1]PROJECTES!$C$14:$G$5000,5,FALSE))</f>
        <v>AFERS EMPRESA</v>
      </c>
      <c r="E15" s="79" t="s">
        <v>271</v>
      </c>
      <c r="F15" s="110" t="e">
        <f>IF(I15="","",VLOOKUP(I15,[1]PROJECTES!$C$14:$G$5000,2,FALSE))</f>
        <v>#N/A</v>
      </c>
      <c r="G15" s="112" t="str">
        <f>IF(E15="","",VLOOKUP(E15,[1]PROJECTES!$C$14:$G$5000,4,FALSE))</f>
        <v>OB</v>
      </c>
      <c r="H15" s="95" t="s">
        <v>12</v>
      </c>
      <c r="I15" s="113" t="str">
        <f>IF(H15="","",VLOOKUP(H15,BD!B$2:C$16,2,FALSE))</f>
        <v>E</v>
      </c>
      <c r="J15" s="114">
        <v>44201</v>
      </c>
      <c r="K15" s="115">
        <f t="shared" si="0"/>
        <v>2</v>
      </c>
      <c r="L15" s="116">
        <f t="shared" ca="1" si="1"/>
        <v>-8</v>
      </c>
      <c r="M15" s="111">
        <f>IF(E15="","",VLOOKUP(E15,[1]PROJECTES!$C$14:$Z$5000,21,FALSE))</f>
        <v>44196</v>
      </c>
      <c r="N15" s="117">
        <v>1</v>
      </c>
      <c r="O15" s="118" t="s">
        <v>222</v>
      </c>
      <c r="P15" s="119">
        <v>0</v>
      </c>
      <c r="Q15" s="80" t="s">
        <v>35</v>
      </c>
      <c r="R15" s="122" t="s">
        <v>388</v>
      </c>
      <c r="S15" s="69"/>
      <c r="T15" s="176"/>
      <c r="U15" s="169"/>
      <c r="V15" s="177"/>
    </row>
    <row r="16" spans="1:23" s="121" customFormat="1" ht="20.100000000000001" customHeight="1" x14ac:dyDescent="0.3">
      <c r="A16" s="80" t="s">
        <v>12</v>
      </c>
      <c r="B16" s="110" t="str">
        <f>IF(E16="","",VLOOKUP(E16,[1]PROJECTES!$C$14:$G$5000,2,FALSE))</f>
        <v>SITEL</v>
      </c>
      <c r="C16" s="80" t="s">
        <v>100</v>
      </c>
      <c r="D16" s="111" t="str">
        <f>IF(E16="","",VLOOKUP(E16,[1]PROJECTES!$C$14:$G$5000,5,FALSE))</f>
        <v>RTU P.R.E. v5.0 (Prototipus)</v>
      </c>
      <c r="E16" s="79">
        <v>5648</v>
      </c>
      <c r="F16" s="110" t="e">
        <f>IF(I16="","",VLOOKUP(I16,[1]PROJECTES!$C$14:$G$5000,2,FALSE))</f>
        <v>#N/A</v>
      </c>
      <c r="G16" s="112" t="str">
        <f>IF(E16="","",VLOOKUP(E16,[1]PROJECTES!$C$14:$G$5000,4,FALSE))</f>
        <v>OB</v>
      </c>
      <c r="H16" s="95" t="s">
        <v>12</v>
      </c>
      <c r="I16" s="113" t="str">
        <f>IF(H16="","",VLOOKUP(H16,BD!B$2:C$16,2,FALSE))</f>
        <v>E</v>
      </c>
      <c r="J16" s="114">
        <v>44201</v>
      </c>
      <c r="K16" s="115">
        <f t="shared" si="0"/>
        <v>2</v>
      </c>
      <c r="L16" s="116">
        <f t="shared" ca="1" si="1"/>
        <v>-161</v>
      </c>
      <c r="M16" s="111">
        <f>IF(E16="","",VLOOKUP(E16,[1]PROJECTES!$C$14:$Z$5000,21,FALSE))</f>
        <v>44043</v>
      </c>
      <c r="N16" s="117">
        <v>2</v>
      </c>
      <c r="O16" s="118" t="s">
        <v>222</v>
      </c>
      <c r="P16" s="119">
        <v>0</v>
      </c>
      <c r="Q16" s="80" t="s">
        <v>30</v>
      </c>
      <c r="R16" s="120" t="s">
        <v>389</v>
      </c>
      <c r="S16" s="80"/>
      <c r="T16" s="176"/>
      <c r="U16" s="169"/>
      <c r="V16" s="177"/>
    </row>
    <row r="17" spans="1:22" s="121" customFormat="1" ht="20.100000000000001" customHeight="1" x14ac:dyDescent="0.3">
      <c r="A17" s="80"/>
      <c r="B17" s="110" t="str">
        <f>IF(E17="","",VLOOKUP(E17,[1]PROJECTES!$C$14:$G$5000,2,FALSE))</f>
        <v>MOELCU</v>
      </c>
      <c r="C17" s="80" t="s">
        <v>71</v>
      </c>
      <c r="D17" s="111" t="str">
        <f>IF(E17="","",VLOOKUP(E17,[1]PROJECTES!$C$14:$G$5000,5,FALSE))</f>
        <v>CC SCADA TEDIS.Net BERMEJALES v6.0</v>
      </c>
      <c r="E17" s="160">
        <v>5938</v>
      </c>
      <c r="F17" s="110" t="e">
        <f>IF(I17="","",VLOOKUP(I17,[1]PROJECTES!$C$14:$G$5000,2,FALSE))</f>
        <v>#N/A</v>
      </c>
      <c r="G17" s="112" t="str">
        <f>IF(E17="","",VLOOKUP(E17,[1]PROJECTES!$C$14:$G$5000,4,FALSE))</f>
        <v>OB</v>
      </c>
      <c r="H17" s="95" t="s">
        <v>45</v>
      </c>
      <c r="I17" s="113" t="str">
        <f>IF(H17="","",VLOOKUP(H17,BD!B$2:C$16,2,FALSE))</f>
        <v>E</v>
      </c>
      <c r="J17" s="114">
        <v>44200</v>
      </c>
      <c r="K17" s="115">
        <f t="shared" si="0"/>
        <v>2</v>
      </c>
      <c r="L17" s="116">
        <f t="shared" ca="1" si="1"/>
        <v>-9</v>
      </c>
      <c r="M17" s="111">
        <f>IF(E17="","",VLOOKUP(E17,[1]PROJECTES!$C$14:$Z$5000,21,FALSE))</f>
        <v>44195</v>
      </c>
      <c r="N17" s="117">
        <v>3</v>
      </c>
      <c r="O17" s="118" t="s">
        <v>222</v>
      </c>
      <c r="P17" s="119">
        <v>0</v>
      </c>
      <c r="Q17" s="80" t="s">
        <v>35</v>
      </c>
      <c r="R17" s="120"/>
      <c r="S17" s="69"/>
      <c r="T17" s="176"/>
      <c r="U17" s="169"/>
      <c r="V17" s="177"/>
    </row>
    <row r="18" spans="1:22" s="121" customFormat="1" ht="20.100000000000001" customHeight="1" x14ac:dyDescent="0.3">
      <c r="A18" s="80"/>
      <c r="B18" s="110" t="str">
        <f>IF(E18="","",VLOOKUP(E18,[1]PROJECTES!$C$14:$G$5000,2,FALSE))</f>
        <v>SITEL</v>
      </c>
      <c r="C18" s="80" t="s">
        <v>26</v>
      </c>
      <c r="D18" s="111" t="str">
        <f>IF(E18="","",VLOOKUP(E18,[1]PROJECTES!$C$14:$G$5000,5,FALSE))</f>
        <v>PENDENT D'ASSIGNAR</v>
      </c>
      <c r="E18" s="79" t="s">
        <v>274</v>
      </c>
      <c r="F18" s="110" t="e">
        <f>IF(I18="","",VLOOKUP(I18,[1]PROJECTES!$C$14:$G$5000,2,FALSE))</f>
        <v>#N/A</v>
      </c>
      <c r="G18" s="112" t="str">
        <f>IF(E18="","",VLOOKUP(E18,[1]PROJECTES!$C$14:$G$5000,4,FALSE))</f>
        <v>OB</v>
      </c>
      <c r="H18" s="95" t="s">
        <v>45</v>
      </c>
      <c r="I18" s="113" t="str">
        <f>IF(H18="","",VLOOKUP(H18,BD!B$2:C$16,2,FALSE))</f>
        <v>E</v>
      </c>
      <c r="J18" s="134">
        <v>44200</v>
      </c>
      <c r="K18" s="115">
        <f t="shared" si="0"/>
        <v>2</v>
      </c>
      <c r="L18" s="116">
        <f t="shared" ca="1" si="1"/>
        <v>-8</v>
      </c>
      <c r="M18" s="111">
        <f>IF(E18="","",VLOOKUP(E18,[1]PROJECTES!$C$14:$Z$5000,21,FALSE))</f>
        <v>44196</v>
      </c>
      <c r="N18" s="117">
        <v>1</v>
      </c>
      <c r="O18" s="118" t="s">
        <v>222</v>
      </c>
      <c r="P18" s="119">
        <v>0</v>
      </c>
      <c r="Q18" s="80" t="s">
        <v>312</v>
      </c>
      <c r="R18" s="135"/>
      <c r="S18" s="71"/>
      <c r="T18" s="176">
        <v>241</v>
      </c>
      <c r="U18" s="169"/>
      <c r="V18" s="177"/>
    </row>
    <row r="19" spans="1:22" s="121" customFormat="1" ht="20.100000000000001" customHeight="1" x14ac:dyDescent="0.3">
      <c r="A19" s="80"/>
      <c r="B19" s="110">
        <f>IF(E19="","",VLOOKUP(E19,[1]PROJECTES!$C$14:$G$5000,2,FALSE))</f>
        <v>0</v>
      </c>
      <c r="C19" s="80" t="s">
        <v>178</v>
      </c>
      <c r="D19" s="111" t="str">
        <f>IF(E19="","",VLOOKUP(E19,[1]PROJECTES!$C$14:$G$5000,5,FALSE))</f>
        <v>I + D</v>
      </c>
      <c r="E19" s="79">
        <v>5790</v>
      </c>
      <c r="F19" s="110" t="e">
        <f>IF(I19="","",VLOOKUP(I19,[1]PROJECTES!$C$14:$G$5000,2,FALSE))</f>
        <v>#N/A</v>
      </c>
      <c r="G19" s="112">
        <f>IF(E19="","",VLOOKUP(E19,[1]PROJECTES!$C$14:$G$5000,4,FALSE))</f>
        <v>0</v>
      </c>
      <c r="H19" s="95" t="s">
        <v>45</v>
      </c>
      <c r="I19" s="113" t="str">
        <f>IF(H19="","",VLOOKUP(H19,BD!B$2:C$16,2,FALSE))</f>
        <v>E</v>
      </c>
      <c r="J19" s="114">
        <v>44200</v>
      </c>
      <c r="K19" s="115">
        <f t="shared" si="0"/>
        <v>2</v>
      </c>
      <c r="L19" s="116">
        <f t="shared" ca="1" si="1"/>
        <v>-44204</v>
      </c>
      <c r="M19" s="111">
        <f>IF(E19="","",VLOOKUP(E19,[1]PROJECTES!$C$14:$Z$5000,21,FALSE))</f>
        <v>0</v>
      </c>
      <c r="N19" s="117">
        <v>4</v>
      </c>
      <c r="O19" s="118" t="s">
        <v>222</v>
      </c>
      <c r="P19" s="119">
        <v>0</v>
      </c>
      <c r="Q19" s="80" t="s">
        <v>15</v>
      </c>
      <c r="R19" s="122" t="s">
        <v>390</v>
      </c>
      <c r="S19" s="69"/>
      <c r="T19" s="176"/>
      <c r="U19" s="169"/>
      <c r="V19" s="177"/>
    </row>
    <row r="20" spans="1:22" s="121" customFormat="1" ht="20.100000000000001" customHeight="1" x14ac:dyDescent="0.3">
      <c r="A20" s="80"/>
      <c r="B20" s="110" t="str">
        <f>IF(E20="","",VLOOKUP(E20,[1]PROJECTES!$C$14:$G$5000,2,FALSE))</f>
        <v>SITEL</v>
      </c>
      <c r="C20" s="80" t="s">
        <v>178</v>
      </c>
      <c r="D20" s="111" t="str">
        <f>IF(E20="","",VLOOKUP(E20,[1]PROJECTES!$C$14:$G$5000,5,FALSE))</f>
        <v>PENDENT D'ASSIGNAR</v>
      </c>
      <c r="E20" s="79" t="s">
        <v>274</v>
      </c>
      <c r="F20" s="110" t="e">
        <f>IF(I20="","",VLOOKUP(I20,[1]PROJECTES!$C$14:$G$5000,2,FALSE))</f>
        <v>#N/A</v>
      </c>
      <c r="G20" s="112" t="str">
        <f>IF(E20="","",VLOOKUP(E20,[1]PROJECTES!$C$14:$G$5000,4,FALSE))</f>
        <v>OB</v>
      </c>
      <c r="H20" s="95" t="s">
        <v>45</v>
      </c>
      <c r="I20" s="113" t="str">
        <f>IF(H20="","",VLOOKUP(H20,BD!B$2:C$16,2,FALSE))</f>
        <v>E</v>
      </c>
      <c r="J20" s="114">
        <v>44201</v>
      </c>
      <c r="K20" s="115">
        <f t="shared" si="0"/>
        <v>2</v>
      </c>
      <c r="L20" s="116">
        <f t="shared" ca="1" si="1"/>
        <v>-8</v>
      </c>
      <c r="M20" s="111">
        <f>IF(E20="","",VLOOKUP(E20,[1]PROJECTES!$C$14:$Z$5000,21,FALSE))</f>
        <v>44196</v>
      </c>
      <c r="N20" s="117">
        <v>4</v>
      </c>
      <c r="O20" s="118" t="s">
        <v>222</v>
      </c>
      <c r="P20" s="119">
        <v>0</v>
      </c>
      <c r="Q20" s="80" t="s">
        <v>15</v>
      </c>
      <c r="R20" s="122" t="s">
        <v>391</v>
      </c>
      <c r="S20" s="80"/>
      <c r="T20" s="176"/>
      <c r="V20" s="199"/>
    </row>
    <row r="21" spans="1:22" s="121" customFormat="1" ht="20.100000000000001" customHeight="1" x14ac:dyDescent="0.2">
      <c r="A21" s="80"/>
      <c r="B21" s="110" t="str">
        <f>IF(E21="","",VLOOKUP(E21,[1]PROJECTES!$C$14:$G$5000,2,FALSE))</f>
        <v>MOELCU</v>
      </c>
      <c r="C21" s="80" t="s">
        <v>71</v>
      </c>
      <c r="D21" s="283" t="str">
        <f>IF(E21="","",VLOOKUP(E21,[1]PROJECTES!$C$14:$G$5000,5,FALSE))</f>
        <v>CC SCADA TEDIS.Net BERMEJALES v5.0</v>
      </c>
      <c r="E21" s="79">
        <v>5937</v>
      </c>
      <c r="F21" s="110" t="e">
        <f>IF(I21="","",VLOOKUP(I21,[1]PROJECTES!$C$14:$G$5000,2,FALSE))</f>
        <v>#N/A</v>
      </c>
      <c r="G21" s="112" t="str">
        <f>IF(E21="","",VLOOKUP(E21,[1]PROJECTES!$C$14:$G$5000,4,FALSE))</f>
        <v>OB</v>
      </c>
      <c r="H21" s="95" t="s">
        <v>45</v>
      </c>
      <c r="I21" s="113" t="str">
        <f>IF(H21="","",VLOOKUP(H21,BD!B$2:C$16,2,FALSE))</f>
        <v>E</v>
      </c>
      <c r="J21" s="114">
        <v>44201</v>
      </c>
      <c r="K21" s="115">
        <f t="shared" si="0"/>
        <v>2</v>
      </c>
      <c r="L21" s="116">
        <f t="shared" ca="1" si="1"/>
        <v>-9</v>
      </c>
      <c r="M21" s="111">
        <f>IF(E21="","",VLOOKUP(E21,[1]PROJECTES!$C$14:$Z$5000,21,FALSE))</f>
        <v>44195</v>
      </c>
      <c r="N21" s="117">
        <v>4</v>
      </c>
      <c r="O21" s="118" t="s">
        <v>222</v>
      </c>
      <c r="P21" s="119">
        <v>0</v>
      </c>
      <c r="Q21" s="80" t="s">
        <v>30</v>
      </c>
      <c r="R21" s="122" t="s">
        <v>392</v>
      </c>
      <c r="S21" s="69"/>
      <c r="T21" s="176"/>
      <c r="U21" s="169"/>
      <c r="V21" s="201"/>
    </row>
    <row r="22" spans="1:22" s="121" customFormat="1" ht="20.100000000000001" customHeight="1" x14ac:dyDescent="0.3">
      <c r="A22" s="80"/>
      <c r="B22" s="110" t="str">
        <f>IF(E22="","",VLOOKUP(E22,[1]PROJECTES!$C$14:$G$5000,2,FALSE))</f>
        <v>SITEL</v>
      </c>
      <c r="C22" s="80" t="s">
        <v>178</v>
      </c>
      <c r="D22" s="283" t="str">
        <f>IF(E22="","",VLOOKUP(E22,[1]PROJECTES!$C$14:$G$5000,5,FALSE))</f>
        <v>PENDENT D'ASSIGNAR</v>
      </c>
      <c r="E22" s="79" t="s">
        <v>274</v>
      </c>
      <c r="F22" s="110" t="e">
        <f>IF(I22="","",VLOOKUP(I22,[1]PROJECTES!$C$14:$G$5000,2,FALSE))</f>
        <v>#N/A</v>
      </c>
      <c r="G22" s="112" t="str">
        <f>IF(E22="","",VLOOKUP(E22,[1]PROJECTES!$C$14:$G$5000,4,FALSE))</f>
        <v>OB</v>
      </c>
      <c r="H22" s="95" t="s">
        <v>45</v>
      </c>
      <c r="I22" s="113" t="str">
        <f>IF(H22="","",VLOOKUP(H22,BD!B$2:C$16,2,FALSE))</f>
        <v>E</v>
      </c>
      <c r="J22" s="134">
        <v>44203</v>
      </c>
      <c r="K22" s="115">
        <f t="shared" si="0"/>
        <v>2</v>
      </c>
      <c r="L22" s="116">
        <f t="shared" ca="1" si="1"/>
        <v>-8</v>
      </c>
      <c r="M22" s="111">
        <f>IF(E22="","",VLOOKUP(E22,[1]PROJECTES!$C$14:$Z$5000,21,FALSE))</f>
        <v>44196</v>
      </c>
      <c r="N22" s="117">
        <v>3</v>
      </c>
      <c r="O22" s="118" t="s">
        <v>222</v>
      </c>
      <c r="P22" s="119">
        <v>15</v>
      </c>
      <c r="Q22" s="80" t="s">
        <v>15</v>
      </c>
      <c r="R22" s="135" t="s">
        <v>390</v>
      </c>
      <c r="S22" s="80"/>
      <c r="T22" s="176"/>
      <c r="U22" s="169"/>
      <c r="V22" s="177"/>
    </row>
    <row r="23" spans="1:22" s="121" customFormat="1" ht="20.100000000000001" customHeight="1" x14ac:dyDescent="0.3">
      <c r="A23" s="80"/>
      <c r="B23" s="110" t="str">
        <f>IF(E23="","",VLOOKUP(E23,[1]PROJECTES!$C$14:$G$5000,2,FALSE))</f>
        <v>SITEL</v>
      </c>
      <c r="C23" s="80" t="s">
        <v>26</v>
      </c>
      <c r="D23" s="283" t="str">
        <f>IF(E23="","",VLOOKUP(E23,[1]PROJECTES!$C$14:$G$5000,5,FALSE))</f>
        <v>PENDENT D'ASSIGNAR</v>
      </c>
      <c r="E23" s="79" t="s">
        <v>274</v>
      </c>
      <c r="F23" s="110" t="e">
        <f>IF(I23="","",VLOOKUP(I23,[1]PROJECTES!$C$14:$G$5000,2,FALSE))</f>
        <v>#N/A</v>
      </c>
      <c r="G23" s="112" t="str">
        <f>IF(E23="","",VLOOKUP(E23,[1]PROJECTES!$C$14:$G$5000,4,FALSE))</f>
        <v>OB</v>
      </c>
      <c r="H23" s="95" t="s">
        <v>45</v>
      </c>
      <c r="I23" s="113" t="str">
        <f>IF(H23="","",VLOOKUP(H23,BD!B$2:C$16,2,FALSE))</f>
        <v>E</v>
      </c>
      <c r="J23" s="134">
        <v>44203</v>
      </c>
      <c r="K23" s="115">
        <f t="shared" si="0"/>
        <v>2</v>
      </c>
      <c r="L23" s="116">
        <f t="shared" ca="1" si="1"/>
        <v>-8</v>
      </c>
      <c r="M23" s="111">
        <f>IF(E23="","",VLOOKUP(E23,[1]PROJECTES!$C$14:$Z$5000,21,FALSE))</f>
        <v>44196</v>
      </c>
      <c r="N23" s="117">
        <v>2</v>
      </c>
      <c r="O23" s="118" t="s">
        <v>222</v>
      </c>
      <c r="P23" s="119">
        <v>30</v>
      </c>
      <c r="Q23" s="80" t="s">
        <v>312</v>
      </c>
      <c r="R23" s="135"/>
      <c r="S23" s="80"/>
      <c r="T23" s="176">
        <v>241</v>
      </c>
      <c r="U23" s="169" t="s">
        <v>316</v>
      </c>
      <c r="V23" s="177" t="s">
        <v>394</v>
      </c>
    </row>
    <row r="24" spans="1:22" s="121" customFormat="1" ht="20.100000000000001" customHeight="1" x14ac:dyDescent="0.3">
      <c r="A24" s="80"/>
      <c r="B24" s="110" t="str">
        <f>IF(E24="","",VLOOKUP(E24,[1]PROJECTES!$C$14:$G$5000,2,FALSE))</f>
        <v>SITEL</v>
      </c>
      <c r="C24" s="80" t="s">
        <v>125</v>
      </c>
      <c r="D24" s="283" t="str">
        <f>IF(E24="","",VLOOKUP(E24,[1]PROJECTES!$C$14:$G$5000,5,FALSE))</f>
        <v>PENDENT D'ASSIGNAR</v>
      </c>
      <c r="E24" s="79" t="s">
        <v>274</v>
      </c>
      <c r="F24" s="110" t="e">
        <f>IF(I24="","",VLOOKUP(I24,[1]PROJECTES!$C$14:$G$5000,2,FALSE))</f>
        <v>#N/A</v>
      </c>
      <c r="G24" s="112" t="str">
        <f>IF(E24="","",VLOOKUP(E24,[1]PROJECTES!$C$14:$G$5000,4,FALSE))</f>
        <v>OB</v>
      </c>
      <c r="H24" s="95" t="s">
        <v>45</v>
      </c>
      <c r="I24" s="113" t="str">
        <f>IF(H24="","",VLOOKUP(H24,BD!B$2:C$16,2,FALSE))</f>
        <v>E</v>
      </c>
      <c r="J24" s="114">
        <v>44203</v>
      </c>
      <c r="K24" s="115">
        <f t="shared" si="0"/>
        <v>2</v>
      </c>
      <c r="L24" s="116">
        <f t="shared" ca="1" si="1"/>
        <v>-8</v>
      </c>
      <c r="M24" s="111">
        <f>IF(E24="","",VLOOKUP(E24,[1]PROJECTES!$C$14:$Z$5000,21,FALSE))</f>
        <v>44196</v>
      </c>
      <c r="N24" s="117">
        <v>1</v>
      </c>
      <c r="O24" s="118" t="s">
        <v>222</v>
      </c>
      <c r="P24" s="119">
        <v>30</v>
      </c>
      <c r="Q24" s="80" t="s">
        <v>312</v>
      </c>
      <c r="R24" s="120"/>
      <c r="S24" s="71"/>
      <c r="T24" s="176">
        <v>242</v>
      </c>
      <c r="U24" s="169" t="s">
        <v>316</v>
      </c>
      <c r="V24" s="177" t="s">
        <v>395</v>
      </c>
    </row>
    <row r="25" spans="1:22" s="121" customFormat="1" ht="20.100000000000001" customHeight="1" x14ac:dyDescent="0.3">
      <c r="A25" s="80"/>
      <c r="B25" s="110" t="str">
        <f>IF(E25="","",VLOOKUP(E25,[1]PROJECTES!$C$14:$G$5000,2,FALSE))</f>
        <v>ELEBER</v>
      </c>
      <c r="C25" s="80" t="s">
        <v>71</v>
      </c>
      <c r="D25" s="283" t="str">
        <f>IF(E25="","",VLOOKUP(E25,[1]PROJECTES!$C$14:$G$5000,5,FALSE))</f>
        <v>Cto.Mnto. SCADA TEDIS.Net BERMEJALES 01/07/2.020 - 30/06/2.021</v>
      </c>
      <c r="E25" s="79">
        <v>5761</v>
      </c>
      <c r="F25" s="110" t="e">
        <f>IF(I25="","",VLOOKUP(I25,[1]PROJECTES!$C$14:$G$5000,2,FALSE))</f>
        <v>#N/A</v>
      </c>
      <c r="G25" s="112" t="str">
        <f>IF(E25="","",VLOOKUP(E25,[1]PROJECTES!$C$14:$G$5000,4,FALSE))</f>
        <v>OB</v>
      </c>
      <c r="H25" s="95" t="s">
        <v>45</v>
      </c>
      <c r="I25" s="113" t="str">
        <f>IF(H25="","",VLOOKUP(H25,BD!B$2:C$16,2,FALSE))</f>
        <v>E</v>
      </c>
      <c r="J25" s="114">
        <v>44203</v>
      </c>
      <c r="K25" s="115">
        <f t="shared" si="0"/>
        <v>2</v>
      </c>
      <c r="L25" s="116">
        <f t="shared" ca="1" si="1"/>
        <v>173</v>
      </c>
      <c r="M25" s="111">
        <f>IF(E25="","",VLOOKUP(E25,[1]PROJECTES!$C$14:$Z$5000,21,FALSE))</f>
        <v>44377</v>
      </c>
      <c r="N25" s="117">
        <v>0</v>
      </c>
      <c r="O25" s="118" t="s">
        <v>222</v>
      </c>
      <c r="P25" s="119">
        <v>45</v>
      </c>
      <c r="Q25" s="80" t="s">
        <v>57</v>
      </c>
      <c r="R25" s="120" t="s">
        <v>393</v>
      </c>
      <c r="S25" s="80"/>
      <c r="T25" s="176"/>
      <c r="U25" s="169"/>
      <c r="V25" s="177"/>
    </row>
    <row r="26" spans="1:22" s="121" customFormat="1" ht="20.100000000000001" customHeight="1" x14ac:dyDescent="0.3">
      <c r="A26" s="80"/>
      <c r="B26" s="110" t="str">
        <f>IF(E26="","",VLOOKUP(E26,[1]PROJECTES!$C$14:$G$5000,2,FALSE))</f>
        <v>MOELCU</v>
      </c>
      <c r="C26" s="80" t="s">
        <v>71</v>
      </c>
      <c r="D26" s="283" t="str">
        <f>IF(E26="","",VLOOKUP(E26,[1]PROJECTES!$C$14:$G$5000,5,FALSE))</f>
        <v>CC SCADA TEDIS.Net BERMEJALES v5.0</v>
      </c>
      <c r="E26" s="79">
        <v>5937</v>
      </c>
      <c r="F26" s="110" t="e">
        <f>IF(I26="","",VLOOKUP(I26,[1]PROJECTES!$C$14:$G$5000,2,FALSE))</f>
        <v>#N/A</v>
      </c>
      <c r="G26" s="112" t="str">
        <f>IF(E26="","",VLOOKUP(E26,[1]PROJECTES!$C$14:$G$5000,4,FALSE))</f>
        <v>OB</v>
      </c>
      <c r="H26" s="95" t="s">
        <v>45</v>
      </c>
      <c r="I26" s="113" t="str">
        <f>IF(H26="","",VLOOKUP(H26,BD!B$2:C$16,2,FALSE))</f>
        <v>E</v>
      </c>
      <c r="J26" s="114">
        <v>44204</v>
      </c>
      <c r="K26" s="115">
        <f t="shared" si="0"/>
        <v>2</v>
      </c>
      <c r="L26" s="116">
        <f t="shared" ca="1" si="1"/>
        <v>-9</v>
      </c>
      <c r="M26" s="111">
        <f>IF(E26="","",VLOOKUP(E26,[1]PROJECTES!$C$14:$Z$5000,21,FALSE))</f>
        <v>44195</v>
      </c>
      <c r="N26" s="117">
        <v>0</v>
      </c>
      <c r="O26" s="118" t="s">
        <v>222</v>
      </c>
      <c r="P26" s="119">
        <v>0</v>
      </c>
      <c r="Q26" s="164" t="s">
        <v>30</v>
      </c>
      <c r="R26" s="135"/>
      <c r="S26" s="71"/>
      <c r="T26" s="176"/>
      <c r="U26" s="169"/>
      <c r="V26" s="200"/>
    </row>
    <row r="27" spans="1:22" s="121" customFormat="1" ht="20.100000000000001" customHeight="1" x14ac:dyDescent="0.3">
      <c r="A27" s="80"/>
      <c r="B27" s="110" t="str">
        <f>IF(E27="","",VLOOKUP(E27,[1]PROJECTES!$C$14:$G$5000,2,FALSE))</f>
        <v/>
      </c>
      <c r="C27" s="80"/>
      <c r="D27" s="283" t="str">
        <f>IF(E27="","",VLOOKUP(E27,[1]PROJECTES!$C$14:$G$5000,5,FALSE))</f>
        <v/>
      </c>
      <c r="E27" s="79"/>
      <c r="F27" s="110" t="str">
        <f>IF(I27="","",VLOOKUP(I27,[1]PROJECTES!$C$14:$G$5000,2,FALSE))</f>
        <v/>
      </c>
      <c r="G27" s="112" t="str">
        <f>IF(E27="","",VLOOKUP(E27,[1]PROJECTES!$C$14:$G$5000,4,FALSE))</f>
        <v/>
      </c>
      <c r="H27" s="95"/>
      <c r="I27" s="113" t="str">
        <f>IF(H27="","",VLOOKUP(H27,BD!B$2:C$16,2,FALSE))</f>
        <v/>
      </c>
      <c r="J27" s="114"/>
      <c r="K27" s="115" t="str">
        <f t="shared" si="0"/>
        <v/>
      </c>
      <c r="L27" s="116" t="str">
        <f t="shared" ca="1" si="1"/>
        <v>-</v>
      </c>
      <c r="M27" s="111" t="str">
        <f>IF(E27="","",VLOOKUP(E27,[1]PROJECTES!$C$14:$Z$5000,21,FALSE))</f>
        <v/>
      </c>
      <c r="N27" s="117"/>
      <c r="O27" s="118" t="s">
        <v>222</v>
      </c>
      <c r="P27" s="119"/>
      <c r="Q27" s="80"/>
      <c r="R27" s="122"/>
      <c r="S27" s="69"/>
      <c r="T27" s="176"/>
      <c r="U27" s="169"/>
      <c r="V27" s="177"/>
    </row>
    <row r="28" spans="1:22" s="121" customFormat="1" ht="20.100000000000001" customHeight="1" x14ac:dyDescent="0.3">
      <c r="A28" s="80"/>
      <c r="B28" s="110" t="str">
        <f>IF(E28="","",VLOOKUP(E28,[1]PROJECTES!$C$14:$G$5000,2,FALSE))</f>
        <v/>
      </c>
      <c r="C28" s="80"/>
      <c r="D28" s="283" t="str">
        <f>IF(E28="","",VLOOKUP(E28,[1]PROJECTES!$C$14:$G$5000,5,FALSE))</f>
        <v/>
      </c>
      <c r="E28" s="79"/>
      <c r="F28" s="110" t="str">
        <f>IF(I28="","",VLOOKUP(I28,[1]PROJECTES!$C$14:$G$5000,2,FALSE))</f>
        <v/>
      </c>
      <c r="G28" s="112" t="str">
        <f>IF(E28="","",VLOOKUP(E28,[1]PROJECTES!$C$14:$G$5000,4,FALSE))</f>
        <v/>
      </c>
      <c r="H28" s="95"/>
      <c r="I28" s="113" t="str">
        <f>IF(H28="","",VLOOKUP(H28,BD!B$2:C$16,2,FALSE))</f>
        <v/>
      </c>
      <c r="J28" s="114"/>
      <c r="K28" s="115" t="str">
        <f t="shared" si="0"/>
        <v/>
      </c>
      <c r="L28" s="116" t="str">
        <f t="shared" ca="1" si="1"/>
        <v>-</v>
      </c>
      <c r="M28" s="111" t="str">
        <f>IF(E28="","",VLOOKUP(E28,[1]PROJECTES!$C$14:$Z$5000,21,FALSE))</f>
        <v/>
      </c>
      <c r="N28" s="117"/>
      <c r="O28" s="118" t="s">
        <v>222</v>
      </c>
      <c r="P28" s="119"/>
      <c r="Q28" s="151"/>
      <c r="R28" s="122"/>
      <c r="S28" s="69"/>
      <c r="T28" s="176"/>
      <c r="U28" s="169"/>
      <c r="V28" s="200"/>
    </row>
    <row r="29" spans="1:22" s="121" customFormat="1" ht="20.100000000000001" customHeight="1" x14ac:dyDescent="0.3">
      <c r="A29" s="80"/>
      <c r="B29" s="110" t="str">
        <f>IF(E29="","",VLOOKUP(E29,[1]PROJECTES!$C$14:$G$5000,2,FALSE))</f>
        <v/>
      </c>
      <c r="C29" s="80"/>
      <c r="D29" s="283" t="str">
        <f>IF(E29="","",VLOOKUP(E29,[1]PROJECTES!$C$14:$G$5000,5,FALSE))</f>
        <v/>
      </c>
      <c r="E29" s="79"/>
      <c r="F29" s="110" t="str">
        <f>IF(I29="","",VLOOKUP(I29,[1]PROJECTES!$C$14:$G$5000,2,FALSE))</f>
        <v/>
      </c>
      <c r="G29" s="112" t="str">
        <f>IF(E29="","",VLOOKUP(E29,[1]PROJECTES!$C$14:$G$5000,4,FALSE))</f>
        <v/>
      </c>
      <c r="H29" s="95"/>
      <c r="I29" s="113" t="str">
        <f>IF(H29="","",VLOOKUP(H29,BD!B$2:C$16,2,FALSE))</f>
        <v/>
      </c>
      <c r="J29" s="114"/>
      <c r="K29" s="115" t="str">
        <f t="shared" si="0"/>
        <v/>
      </c>
      <c r="L29" s="116" t="str">
        <f t="shared" ca="1" si="1"/>
        <v>-</v>
      </c>
      <c r="M29" s="111" t="str">
        <f>IF(E29="","",VLOOKUP(E29,[1]PROJECTES!$C$14:$Z$5000,21,FALSE))</f>
        <v/>
      </c>
      <c r="N29" s="117"/>
      <c r="O29" s="118" t="s">
        <v>222</v>
      </c>
      <c r="P29" s="119"/>
      <c r="Q29" s="80"/>
      <c r="R29" s="122"/>
      <c r="S29" s="69"/>
      <c r="T29" s="176"/>
      <c r="U29" s="169"/>
      <c r="V29" s="177"/>
    </row>
    <row r="30" spans="1:22" s="121" customFormat="1" ht="20.100000000000001" customHeight="1" x14ac:dyDescent="0.3">
      <c r="A30" s="80"/>
      <c r="B30" s="110" t="str">
        <f>IF(E30="","",VLOOKUP(E30,[1]PROJECTES!$C$14:$G$5000,2,FALSE))</f>
        <v/>
      </c>
      <c r="C30" s="80"/>
      <c r="D30" s="283" t="str">
        <f>IF(E30="","",VLOOKUP(E30,[1]PROJECTES!$C$14:$G$5000,5,FALSE))</f>
        <v/>
      </c>
      <c r="E30" s="79"/>
      <c r="F30" s="110" t="str">
        <f>IF(I30="","",VLOOKUP(I30,[1]PROJECTES!$C$14:$G$5000,2,FALSE))</f>
        <v/>
      </c>
      <c r="G30" s="112" t="str">
        <f>IF(E30="","",VLOOKUP(E30,[1]PROJECTES!$C$14:$G$5000,4,FALSE))</f>
        <v/>
      </c>
      <c r="H30" s="95"/>
      <c r="I30" s="113" t="str">
        <f>IF(H30="","",VLOOKUP(H30,BD!B$2:C$16,2,FALSE))</f>
        <v/>
      </c>
      <c r="J30" s="114"/>
      <c r="K30" s="115" t="str">
        <f t="shared" si="0"/>
        <v/>
      </c>
      <c r="L30" s="116" t="str">
        <f t="shared" ca="1" si="1"/>
        <v>-</v>
      </c>
      <c r="M30" s="111" t="str">
        <f>IF(E30="","",VLOOKUP(E30,[1]PROJECTES!$C$14:$Z$5000,21,FALSE))</f>
        <v/>
      </c>
      <c r="N30" s="117"/>
      <c r="O30" s="118" t="s">
        <v>222</v>
      </c>
      <c r="P30" s="119"/>
      <c r="Q30" s="80"/>
      <c r="R30" s="120"/>
      <c r="S30" s="80"/>
      <c r="T30" s="176"/>
      <c r="U30" s="169"/>
      <c r="V30" s="177"/>
    </row>
    <row r="31" spans="1:22" s="121" customFormat="1" ht="20.100000000000001" customHeight="1" x14ac:dyDescent="0.3">
      <c r="A31" s="80"/>
      <c r="B31" s="110" t="str">
        <f>IF(E31="","",VLOOKUP(E31,[1]PROJECTES!$C$14:$G$5000,2,FALSE))</f>
        <v/>
      </c>
      <c r="C31" s="80"/>
      <c r="D31" s="283" t="str">
        <f>IF(E31="","",VLOOKUP(E31,[1]PROJECTES!$C$14:$G$5000,5,FALSE))</f>
        <v/>
      </c>
      <c r="E31" s="79"/>
      <c r="F31" s="110" t="str">
        <f>IF(I31="","",VLOOKUP(I31,[1]PROJECTES!$C$14:$G$5000,2,FALSE))</f>
        <v/>
      </c>
      <c r="G31" s="112" t="str">
        <f>IF(E31="","",VLOOKUP(E31,[1]PROJECTES!$C$14:$G$5000,4,FALSE))</f>
        <v/>
      </c>
      <c r="H31" s="95"/>
      <c r="I31" s="113" t="str">
        <f>IF(H31="","",VLOOKUP(H31,BD!B$2:C$16,2,FALSE))</f>
        <v/>
      </c>
      <c r="J31" s="114"/>
      <c r="K31" s="115" t="str">
        <f t="shared" si="0"/>
        <v/>
      </c>
      <c r="L31" s="116" t="str">
        <f t="shared" ca="1" si="1"/>
        <v>-</v>
      </c>
      <c r="M31" s="111" t="str">
        <f>IF(E31="","",VLOOKUP(E31,[1]PROJECTES!$C$14:$Z$5000,21,FALSE))</f>
        <v/>
      </c>
      <c r="N31" s="117"/>
      <c r="O31" s="118" t="s">
        <v>222</v>
      </c>
      <c r="P31" s="119"/>
      <c r="Q31" s="80"/>
      <c r="R31" s="122"/>
      <c r="S31" s="69"/>
      <c r="T31" s="176"/>
      <c r="U31" s="169"/>
      <c r="V31" s="200"/>
    </row>
    <row r="32" spans="1:22" s="121" customFormat="1" ht="20.100000000000001" customHeight="1" x14ac:dyDescent="0.3">
      <c r="A32" s="80"/>
      <c r="B32" s="110" t="str">
        <f>IF(E32="","",VLOOKUP(E32,[1]PROJECTES!$C$14:$G$5000,2,FALSE))</f>
        <v/>
      </c>
      <c r="C32" s="80"/>
      <c r="D32" s="283" t="str">
        <f>IF(E32="","",VLOOKUP(E32,[1]PROJECTES!$C$14:$G$5000,5,FALSE))</f>
        <v/>
      </c>
      <c r="E32" s="79"/>
      <c r="F32" s="110" t="str">
        <f>IF(I32="","",VLOOKUP(I32,[1]PROJECTES!$C$14:$G$5000,2,FALSE))</f>
        <v/>
      </c>
      <c r="G32" s="112" t="str">
        <f>IF(E32="","",VLOOKUP(E32,[1]PROJECTES!$C$14:$G$5000,4,FALSE))</f>
        <v/>
      </c>
      <c r="H32" s="95"/>
      <c r="I32" s="113" t="str">
        <f>IF(H32="","",VLOOKUP(H32,BD!B$2:C$16,2,FALSE))</f>
        <v/>
      </c>
      <c r="J32" s="114"/>
      <c r="K32" s="115" t="str">
        <f t="shared" si="0"/>
        <v/>
      </c>
      <c r="L32" s="116" t="str">
        <f t="shared" ca="1" si="1"/>
        <v>-</v>
      </c>
      <c r="M32" s="111" t="str">
        <f>IF(E32="","",VLOOKUP(E32,[1]PROJECTES!$C$14:$Z$5000,21,FALSE))</f>
        <v/>
      </c>
      <c r="N32" s="117"/>
      <c r="O32" s="118" t="s">
        <v>222</v>
      </c>
      <c r="P32" s="119"/>
      <c r="Q32" s="80"/>
      <c r="R32" s="122"/>
      <c r="S32" s="151"/>
      <c r="T32" s="176"/>
      <c r="V32" s="199"/>
    </row>
    <row r="33" spans="1:22" s="121" customFormat="1" ht="20.100000000000001" customHeight="1" x14ac:dyDescent="0.2">
      <c r="A33" s="80"/>
      <c r="B33" s="110" t="str">
        <f>IF(E33="","",VLOOKUP(E33,[1]PROJECTES!$C$14:$G$5000,2,FALSE))</f>
        <v/>
      </c>
      <c r="C33" s="80"/>
      <c r="D33" s="283" t="str">
        <f>IF(E33="","",VLOOKUP(E33,[1]PROJECTES!$C$14:$G$5000,5,FALSE))</f>
        <v/>
      </c>
      <c r="E33" s="160"/>
      <c r="F33" s="110" t="str">
        <f>IF(I33="","",VLOOKUP(I33,[1]PROJECTES!$C$14:$G$5000,2,FALSE))</f>
        <v/>
      </c>
      <c r="G33" s="112" t="str">
        <f>IF(E33="","",VLOOKUP(E33,[1]PROJECTES!$C$14:$G$5000,4,FALSE))</f>
        <v/>
      </c>
      <c r="H33" s="95"/>
      <c r="I33" s="113" t="str">
        <f>IF(H33="","",VLOOKUP(H33,BD!B$2:C$16,2,FALSE))</f>
        <v/>
      </c>
      <c r="J33" s="114"/>
      <c r="K33" s="115" t="str">
        <f t="shared" si="0"/>
        <v/>
      </c>
      <c r="L33" s="116" t="str">
        <f t="shared" ca="1" si="1"/>
        <v>-</v>
      </c>
      <c r="M33" s="111" t="str">
        <f>IF(E33="","",VLOOKUP(E33,[1]PROJECTES!$C$14:$Z$5000,21,FALSE))</f>
        <v/>
      </c>
      <c r="N33" s="117"/>
      <c r="O33" s="118" t="s">
        <v>222</v>
      </c>
      <c r="P33" s="119"/>
      <c r="Q33" s="80"/>
      <c r="R33" s="122"/>
      <c r="S33" s="151"/>
      <c r="T33" s="176"/>
      <c r="U33" s="169"/>
      <c r="V33" s="205"/>
    </row>
    <row r="34" spans="1:22" s="121" customFormat="1" ht="20.100000000000001" customHeight="1" x14ac:dyDescent="0.3">
      <c r="A34" s="80"/>
      <c r="B34" s="110" t="str">
        <f>IF(E34="","",VLOOKUP(E34,[1]PROJECTES!$C$14:$G$5000,2,FALSE))</f>
        <v/>
      </c>
      <c r="C34" s="80"/>
      <c r="D34" s="283" t="str">
        <f>IF(E34="","",VLOOKUP(E34,[1]PROJECTES!$C$14:$G$5000,5,FALSE))</f>
        <v/>
      </c>
      <c r="E34" s="160"/>
      <c r="F34" s="110" t="str">
        <f>IF(I34="","",VLOOKUP(I34,[1]PROJECTES!$C$14:$G$5000,2,FALSE))</f>
        <v/>
      </c>
      <c r="G34" s="112" t="str">
        <f>IF(E34="","",VLOOKUP(E34,[1]PROJECTES!$C$14:$G$5000,4,FALSE))</f>
        <v/>
      </c>
      <c r="H34" s="95"/>
      <c r="I34" s="113" t="str">
        <f>IF(H34="","",VLOOKUP(H34,BD!B$2:C$16,2,FALSE))</f>
        <v/>
      </c>
      <c r="J34" s="114"/>
      <c r="K34" s="115" t="str">
        <f t="shared" si="0"/>
        <v/>
      </c>
      <c r="L34" s="116" t="str">
        <f t="shared" ca="1" si="1"/>
        <v>-</v>
      </c>
      <c r="M34" s="111" t="str">
        <f>IF(E34="","",VLOOKUP(E34,[1]PROJECTES!$C$14:$Z$5000,21,FALSE))</f>
        <v/>
      </c>
      <c r="N34" s="117"/>
      <c r="O34" s="118" t="s">
        <v>222</v>
      </c>
      <c r="P34" s="119"/>
      <c r="Q34" s="80"/>
      <c r="R34" s="122"/>
      <c r="S34" s="80"/>
      <c r="T34" s="176"/>
      <c r="U34" s="169"/>
      <c r="V34" s="177"/>
    </row>
    <row r="35" spans="1:22" s="121" customFormat="1" ht="19.95" customHeight="1" x14ac:dyDescent="0.3">
      <c r="A35" s="80"/>
      <c r="B35" s="110" t="str">
        <f>IF(E35="","",VLOOKUP(E35,[1]PROJECTES!$C$14:$G$5000,2,FALSE))</f>
        <v/>
      </c>
      <c r="C35" s="80"/>
      <c r="D35" s="283" t="str">
        <f>IF(E35="","",VLOOKUP(E35,[1]PROJECTES!$C$14:$G$5000,5,FALSE))</f>
        <v/>
      </c>
      <c r="E35" s="79"/>
      <c r="F35" s="110" t="str">
        <f>IF(I35="","",VLOOKUP(I35,[1]PROJECTES!$C$14:$G$5000,2,FALSE))</f>
        <v/>
      </c>
      <c r="G35" s="112" t="str">
        <f>IF(E35="","",VLOOKUP(E35,[1]PROJECTES!$C$14:$G$5000,4,FALSE))</f>
        <v/>
      </c>
      <c r="H35" s="95"/>
      <c r="I35" s="113" t="str">
        <f>IF(H35="","",VLOOKUP(H35,BD!B$2:C$16,2,FALSE))</f>
        <v/>
      </c>
      <c r="J35" s="114"/>
      <c r="K35" s="115" t="str">
        <f t="shared" si="0"/>
        <v/>
      </c>
      <c r="L35" s="116" t="str">
        <f t="shared" ca="1" si="1"/>
        <v>-</v>
      </c>
      <c r="M35" s="111" t="str">
        <f>IF(E35="","",VLOOKUP(E35,[1]PROJECTES!$C$14:$Z$5000,21,FALSE))</f>
        <v/>
      </c>
      <c r="N35" s="117"/>
      <c r="O35" s="118" t="s">
        <v>222</v>
      </c>
      <c r="P35" s="119"/>
      <c r="Q35" s="80"/>
      <c r="R35" s="122"/>
      <c r="S35" s="80"/>
      <c r="T35" s="176"/>
      <c r="U35" s="169"/>
      <c r="V35" s="177"/>
    </row>
    <row r="36" spans="1:22" s="121" customFormat="1" ht="20.100000000000001" customHeight="1" x14ac:dyDescent="0.3">
      <c r="A36" s="80"/>
      <c r="B36" s="110" t="str">
        <f>IF(E36="","",VLOOKUP(E36,[1]PROJECTES!$C$14:$G$5000,2,FALSE))</f>
        <v/>
      </c>
      <c r="C36" s="80"/>
      <c r="D36" s="283" t="str">
        <f>IF(E36="","",VLOOKUP(E36,[1]PROJECTES!$C$14:$G$5000,5,FALSE))</f>
        <v/>
      </c>
      <c r="E36" s="79"/>
      <c r="F36" s="110" t="str">
        <f>IF(I36="","",VLOOKUP(I36,[1]PROJECTES!$C$14:$G$5000,2,FALSE))</f>
        <v/>
      </c>
      <c r="G36" s="112" t="str">
        <f>IF(E36="","",VLOOKUP(E36,[1]PROJECTES!$C$14:$G$5000,4,FALSE))</f>
        <v/>
      </c>
      <c r="H36" s="95"/>
      <c r="I36" s="113" t="str">
        <f>IF(H36="","",VLOOKUP(H36,BD!B$2:C$16,2,FALSE))</f>
        <v/>
      </c>
      <c r="J36" s="114"/>
      <c r="K36" s="115" t="str">
        <f t="shared" si="0"/>
        <v/>
      </c>
      <c r="L36" s="116" t="str">
        <f t="shared" ca="1" si="1"/>
        <v>-</v>
      </c>
      <c r="M36" s="111" t="str">
        <f>IF(E36="","",VLOOKUP(E36,[1]PROJECTES!$C$14:$Z$5000,21,FALSE))</f>
        <v/>
      </c>
      <c r="N36" s="117"/>
      <c r="O36" s="118" t="s">
        <v>222</v>
      </c>
      <c r="P36" s="119"/>
      <c r="Q36" s="151"/>
      <c r="R36" s="120"/>
      <c r="S36" s="69"/>
      <c r="T36" s="176"/>
      <c r="U36" s="169"/>
      <c r="V36" s="177"/>
    </row>
    <row r="37" spans="1:22" s="121" customFormat="1" ht="20.100000000000001" customHeight="1" x14ac:dyDescent="0.3">
      <c r="A37" s="80"/>
      <c r="B37" s="110" t="str">
        <f>IF(E37="","",VLOOKUP(E37,[1]PROJECTES!$C$14:$G$5000,2,FALSE))</f>
        <v/>
      </c>
      <c r="C37" s="80"/>
      <c r="D37" s="283" t="str">
        <f>IF(E37="","",VLOOKUP(E37,[1]PROJECTES!$C$14:$G$5000,5,FALSE))</f>
        <v/>
      </c>
      <c r="E37" s="79"/>
      <c r="F37" s="110" t="str">
        <f>IF(I37="","",VLOOKUP(I37,[1]PROJECTES!$C$14:$G$5000,2,FALSE))</f>
        <v/>
      </c>
      <c r="G37" s="112" t="str">
        <f>IF(E37="","",VLOOKUP(E37,[1]PROJECTES!$C$14:$G$5000,4,FALSE))</f>
        <v/>
      </c>
      <c r="H37" s="95"/>
      <c r="I37" s="113" t="str">
        <f>IF(H37="","",VLOOKUP(H37,BD!B$2:C$16,2,FALSE))</f>
        <v/>
      </c>
      <c r="J37" s="114"/>
      <c r="K37" s="115" t="str">
        <f t="shared" si="0"/>
        <v/>
      </c>
      <c r="L37" s="116" t="str">
        <f t="shared" ca="1" si="1"/>
        <v>-</v>
      </c>
      <c r="M37" s="111" t="str">
        <f>IF(E37="","",VLOOKUP(E37,[1]PROJECTES!$C$14:$Z$5000,21,FALSE))</f>
        <v/>
      </c>
      <c r="N37" s="117"/>
      <c r="O37" s="118" t="s">
        <v>222</v>
      </c>
      <c r="P37" s="119"/>
      <c r="Q37" s="151"/>
      <c r="R37" s="122"/>
      <c r="S37" s="153"/>
      <c r="T37" s="176"/>
      <c r="U37" s="169"/>
      <c r="V37" s="177"/>
    </row>
    <row r="38" spans="1:22" s="121" customFormat="1" ht="20.100000000000001" customHeight="1" x14ac:dyDescent="0.3">
      <c r="A38" s="80"/>
      <c r="B38" s="110" t="str">
        <f>IF(E38="","",VLOOKUP(E38,[1]PROJECTES!$C$14:$G$5000,2,FALSE))</f>
        <v/>
      </c>
      <c r="C38" s="80"/>
      <c r="D38" s="283" t="str">
        <f>IF(E38="","",VLOOKUP(E38,[1]PROJECTES!$C$14:$G$5000,5,FALSE))</f>
        <v/>
      </c>
      <c r="E38" s="79"/>
      <c r="F38" s="110" t="str">
        <f>IF(I38="","",VLOOKUP(I38,[1]PROJECTES!$C$14:$G$5000,2,FALSE))</f>
        <v/>
      </c>
      <c r="G38" s="112" t="str">
        <f>IF(E38="","",VLOOKUP(E38,[1]PROJECTES!$C$14:$G$5000,4,FALSE))</f>
        <v/>
      </c>
      <c r="H38" s="95"/>
      <c r="I38" s="113" t="str">
        <f>IF(H38="","",VLOOKUP(H38,BD!B$2:C$16,2,FALSE))</f>
        <v/>
      </c>
      <c r="J38" s="114"/>
      <c r="K38" s="115" t="str">
        <f t="shared" si="0"/>
        <v/>
      </c>
      <c r="L38" s="116" t="str">
        <f t="shared" ca="1" si="1"/>
        <v>-</v>
      </c>
      <c r="M38" s="111" t="str">
        <f>IF(E38="","",VLOOKUP(E38,[1]PROJECTES!$C$14:$Z$5000,21,FALSE))</f>
        <v/>
      </c>
      <c r="N38" s="117"/>
      <c r="O38" s="118" t="s">
        <v>222</v>
      </c>
      <c r="P38" s="119"/>
      <c r="Q38" s="84"/>
      <c r="R38" s="120"/>
      <c r="S38" s="151"/>
      <c r="T38" s="176"/>
      <c r="U38" s="169"/>
      <c r="V38" s="177"/>
    </row>
    <row r="39" spans="1:22" s="121" customFormat="1" ht="20.100000000000001" customHeight="1" x14ac:dyDescent="0.3">
      <c r="A39" s="80"/>
      <c r="B39" s="110" t="str">
        <f>IF(E39="","",VLOOKUP(E39,[1]PROJECTES!$C$14:$G$5000,2,FALSE))</f>
        <v/>
      </c>
      <c r="C39" s="80"/>
      <c r="D39" s="283" t="str">
        <f>IF(E39="","",VLOOKUP(E39,[1]PROJECTES!$C$14:$G$5000,5,FALSE))</f>
        <v/>
      </c>
      <c r="E39" s="79"/>
      <c r="F39" s="110" t="str">
        <f>IF(I39="","",VLOOKUP(I39,[1]PROJECTES!$C$14:$G$5000,2,FALSE))</f>
        <v/>
      </c>
      <c r="G39" s="112" t="str">
        <f>IF(E39="","",VLOOKUP(E39,[1]PROJECTES!$C$14:$G$5000,4,FALSE))</f>
        <v/>
      </c>
      <c r="H39" s="95"/>
      <c r="I39" s="113" t="str">
        <f>IF(H39="","",VLOOKUP(H39,BD!B$2:C$16,2,FALSE))</f>
        <v/>
      </c>
      <c r="J39" s="114"/>
      <c r="K39" s="115" t="str">
        <f t="shared" si="0"/>
        <v/>
      </c>
      <c r="L39" s="116" t="str">
        <f t="shared" ca="1" si="1"/>
        <v>-</v>
      </c>
      <c r="M39" s="111" t="str">
        <f>IF(E39="","",VLOOKUP(E39,[1]PROJECTES!$C$14:$Z$5000,21,FALSE))</f>
        <v/>
      </c>
      <c r="N39" s="117"/>
      <c r="O39" s="118" t="s">
        <v>222</v>
      </c>
      <c r="P39" s="119"/>
      <c r="Q39" s="84"/>
      <c r="R39" s="122"/>
      <c r="S39" s="69"/>
      <c r="T39" s="176"/>
      <c r="U39" s="169"/>
      <c r="V39" s="177"/>
    </row>
    <row r="40" spans="1:22" s="121" customFormat="1" ht="20.100000000000001" customHeight="1" x14ac:dyDescent="0.3">
      <c r="A40" s="80"/>
      <c r="B40" s="110" t="str">
        <f>IF(E40="","",VLOOKUP(E40,[1]PROJECTES!$C$14:$G$5000,2,FALSE))</f>
        <v/>
      </c>
      <c r="C40" s="80"/>
      <c r="D40" s="283" t="str">
        <f>IF(E40="","",VLOOKUP(E40,[1]PROJECTES!$C$14:$G$5000,5,FALSE))</f>
        <v/>
      </c>
      <c r="E40" s="79"/>
      <c r="F40" s="110" t="str">
        <f>IF(I40="","",VLOOKUP(I40,[1]PROJECTES!$C$14:$G$5000,2,FALSE))</f>
        <v/>
      </c>
      <c r="G40" s="112" t="str">
        <f>IF(E40="","",VLOOKUP(E40,[1]PROJECTES!$C$14:$G$5000,4,FALSE))</f>
        <v/>
      </c>
      <c r="H40" s="95"/>
      <c r="I40" s="113" t="str">
        <f>IF(H40="","",VLOOKUP(H40,BD!B$2:C$16,2,FALSE))</f>
        <v/>
      </c>
      <c r="J40" s="114"/>
      <c r="K40" s="115" t="str">
        <f t="shared" si="0"/>
        <v/>
      </c>
      <c r="L40" s="116" t="str">
        <f t="shared" ca="1" si="1"/>
        <v>-</v>
      </c>
      <c r="M40" s="111" t="str">
        <f>IF(E40="","",VLOOKUP(E40,[1]PROJECTES!$C$14:$Z$5000,21,FALSE))</f>
        <v/>
      </c>
      <c r="N40" s="117"/>
      <c r="O40" s="118" t="s">
        <v>222</v>
      </c>
      <c r="P40" s="119"/>
      <c r="Q40" s="80"/>
      <c r="R40" s="122"/>
      <c r="S40" s="80"/>
      <c r="T40" s="176"/>
      <c r="U40" s="169"/>
      <c r="V40" s="177"/>
    </row>
    <row r="41" spans="1:22" s="121" customFormat="1" ht="20.100000000000001" customHeight="1" x14ac:dyDescent="0.3">
      <c r="A41" s="80"/>
      <c r="B41" s="110" t="str">
        <f>IF(E41="","",VLOOKUP(E41,[1]PROJECTES!$C$14:$G$5000,2,FALSE))</f>
        <v/>
      </c>
      <c r="C41" s="80"/>
      <c r="D41" s="283" t="str">
        <f>IF(E41="","",VLOOKUP(E41,[1]PROJECTES!$C$14:$G$5000,5,FALSE))</f>
        <v/>
      </c>
      <c r="E41" s="79"/>
      <c r="F41" s="110" t="str">
        <f>IF(I41="","",VLOOKUP(I41,[1]PROJECTES!$C$14:$G$5000,2,FALSE))</f>
        <v/>
      </c>
      <c r="G41" s="112" t="str">
        <f>IF(E41="","",VLOOKUP(E41,[1]PROJECTES!$C$14:$G$5000,4,FALSE))</f>
        <v/>
      </c>
      <c r="H41" s="95"/>
      <c r="I41" s="113" t="str">
        <f>IF(H41="","",VLOOKUP(H41,BD!B$2:C$16,2,FALSE))</f>
        <v/>
      </c>
      <c r="J41" s="114"/>
      <c r="K41" s="115" t="str">
        <f t="shared" si="0"/>
        <v/>
      </c>
      <c r="L41" s="116" t="str">
        <f t="shared" ca="1" si="1"/>
        <v>-</v>
      </c>
      <c r="M41" s="111" t="str">
        <f>IF(E41="","",VLOOKUP(E41,[1]PROJECTES!$C$14:$Z$5000,21,FALSE))</f>
        <v/>
      </c>
      <c r="N41" s="117"/>
      <c r="O41" s="118" t="s">
        <v>222</v>
      </c>
      <c r="P41" s="119"/>
      <c r="Q41" s="80"/>
      <c r="R41" s="122"/>
      <c r="S41" s="69"/>
      <c r="T41" s="176"/>
      <c r="U41" s="169"/>
      <c r="V41" s="177"/>
    </row>
    <row r="42" spans="1:22" s="121" customFormat="1" ht="20.100000000000001" customHeight="1" x14ac:dyDescent="0.3">
      <c r="A42" s="80"/>
      <c r="B42" s="110" t="str">
        <f>IF(E42="","",VLOOKUP(E42,[1]PROJECTES!$C$14:$G$5000,2,FALSE))</f>
        <v/>
      </c>
      <c r="C42" s="80"/>
      <c r="D42" s="283" t="str">
        <f>IF(E42="","",VLOOKUP(E42,[1]PROJECTES!$C$14:$G$5000,5,FALSE))</f>
        <v/>
      </c>
      <c r="E42" s="79"/>
      <c r="F42" s="110" t="str">
        <f>IF(I42="","",VLOOKUP(I42,[1]PROJECTES!$C$14:$G$5000,2,FALSE))</f>
        <v/>
      </c>
      <c r="G42" s="112" t="str">
        <f>IF(E42="","",VLOOKUP(E42,[1]PROJECTES!$C$14:$G$5000,4,FALSE))</f>
        <v/>
      </c>
      <c r="H42" s="95"/>
      <c r="I42" s="113" t="str">
        <f>IF(H42="","",VLOOKUP(H42,BD!B$2:C$16,2,FALSE))</f>
        <v/>
      </c>
      <c r="J42" s="114"/>
      <c r="K42" s="115" t="str">
        <f t="shared" si="0"/>
        <v/>
      </c>
      <c r="L42" s="116" t="str">
        <f t="shared" ca="1" si="1"/>
        <v>-</v>
      </c>
      <c r="M42" s="111" t="str">
        <f>IF(E42="","",VLOOKUP(E42,[1]PROJECTES!$C$14:$Z$5000,21,FALSE))</f>
        <v/>
      </c>
      <c r="N42" s="117"/>
      <c r="O42" s="118" t="s">
        <v>222</v>
      </c>
      <c r="P42" s="119"/>
      <c r="Q42" s="84"/>
      <c r="R42" s="122"/>
      <c r="S42" s="80"/>
      <c r="T42" s="176"/>
      <c r="V42" s="199"/>
    </row>
    <row r="43" spans="1:22" s="121" customFormat="1" ht="20.100000000000001" customHeight="1" x14ac:dyDescent="0.3">
      <c r="A43" s="80"/>
      <c r="B43" s="110" t="str">
        <f>IF(E43="","",VLOOKUP(E43,[1]PROJECTES!$C$14:$G$5000,2,FALSE))</f>
        <v/>
      </c>
      <c r="C43" s="80"/>
      <c r="D43" s="283" t="str">
        <f>IF(E43="","",VLOOKUP(E43,[1]PROJECTES!$C$14:$G$5000,5,FALSE))</f>
        <v/>
      </c>
      <c r="E43" s="79"/>
      <c r="F43" s="110" t="str">
        <f>IF(I43="","",VLOOKUP(I43,[1]PROJECTES!$C$14:$G$5000,2,FALSE))</f>
        <v/>
      </c>
      <c r="G43" s="112" t="str">
        <f>IF(E43="","",VLOOKUP(E43,[1]PROJECTES!$C$14:$G$5000,4,FALSE))</f>
        <v/>
      </c>
      <c r="H43" s="95"/>
      <c r="I43" s="113" t="str">
        <f>IF(H43="","",VLOOKUP(H43,BD!B$2:C$16,2,FALSE))</f>
        <v/>
      </c>
      <c r="J43" s="114"/>
      <c r="K43" s="115" t="str">
        <f t="shared" si="0"/>
        <v/>
      </c>
      <c r="L43" s="116" t="str">
        <f t="shared" ca="1" si="1"/>
        <v>-</v>
      </c>
      <c r="M43" s="111" t="str">
        <f>IF(E43="","",VLOOKUP(E43,[1]PROJECTES!$C$14:$Z$5000,21,FALSE))</f>
        <v/>
      </c>
      <c r="N43" s="117"/>
      <c r="O43" s="118" t="s">
        <v>222</v>
      </c>
      <c r="P43" s="119"/>
      <c r="Q43" s="80"/>
      <c r="R43" s="122"/>
      <c r="S43" s="69"/>
      <c r="T43" s="176"/>
      <c r="U43" s="169"/>
      <c r="V43" s="177"/>
    </row>
    <row r="44" spans="1:22" s="121" customFormat="1" ht="20.100000000000001" customHeight="1" x14ac:dyDescent="0.3">
      <c r="A44" s="80"/>
      <c r="B44" s="110" t="str">
        <f>IF(E44="","",VLOOKUP(E44,[1]PROJECTES!$C$14:$G$5000,2,FALSE))</f>
        <v/>
      </c>
      <c r="C44" s="80"/>
      <c r="D44" s="283" t="str">
        <f>IF(E44="","",VLOOKUP(E44,[1]PROJECTES!$C$14:$G$5000,5,FALSE))</f>
        <v/>
      </c>
      <c r="E44" s="79"/>
      <c r="F44" s="110" t="str">
        <f>IF(I44="","",VLOOKUP(I44,[1]PROJECTES!$C$14:$G$5000,2,FALSE))</f>
        <v/>
      </c>
      <c r="G44" s="112" t="str">
        <f>IF(E44="","",VLOOKUP(E44,[1]PROJECTES!$C$14:$G$5000,4,FALSE))</f>
        <v/>
      </c>
      <c r="H44" s="95"/>
      <c r="I44" s="113" t="str">
        <f>IF(H44="","",VLOOKUP(H44,BD!B$2:C$16,2,FALSE))</f>
        <v/>
      </c>
      <c r="J44" s="114"/>
      <c r="K44" s="115" t="str">
        <f t="shared" si="0"/>
        <v/>
      </c>
      <c r="L44" s="116" t="str">
        <f t="shared" ca="1" si="1"/>
        <v>-</v>
      </c>
      <c r="M44" s="111" t="str">
        <f>IF(E44="","",VLOOKUP(E44,[1]PROJECTES!$C$14:$Z$5000,21,FALSE))</f>
        <v/>
      </c>
      <c r="N44" s="117"/>
      <c r="O44" s="118" t="s">
        <v>222</v>
      </c>
      <c r="P44" s="119"/>
      <c r="Q44" s="80"/>
      <c r="R44" s="122"/>
      <c r="S44" s="69"/>
      <c r="T44" s="176"/>
      <c r="U44" s="169"/>
      <c r="V44" s="177"/>
    </row>
    <row r="45" spans="1:22" s="121" customFormat="1" ht="20.100000000000001" customHeight="1" x14ac:dyDescent="0.2">
      <c r="A45" s="80"/>
      <c r="B45" s="110" t="str">
        <f>IF(E45="","",VLOOKUP(E45,[1]PROJECTES!$C$14:$G$5000,2,FALSE))</f>
        <v/>
      </c>
      <c r="C45" s="80"/>
      <c r="D45" s="283" t="str">
        <f>IF(E45="","",VLOOKUP(E45,[1]PROJECTES!$C$14:$G$5000,5,FALSE))</f>
        <v/>
      </c>
      <c r="E45" s="79"/>
      <c r="F45" s="110" t="str">
        <f>IF(I45="","",VLOOKUP(I45,[1]PROJECTES!$C$14:$G$5000,2,FALSE))</f>
        <v/>
      </c>
      <c r="G45" s="112" t="str">
        <f>IF(E45="","",VLOOKUP(E45,[1]PROJECTES!$C$14:$G$5000,4,FALSE))</f>
        <v/>
      </c>
      <c r="H45" s="95"/>
      <c r="I45" s="113" t="str">
        <f>IF(H45="","",VLOOKUP(H45,BD!B$2:C$16,2,FALSE))</f>
        <v/>
      </c>
      <c r="J45" s="114"/>
      <c r="K45" s="115" t="str">
        <f t="shared" si="0"/>
        <v/>
      </c>
      <c r="L45" s="116" t="str">
        <f t="shared" ca="1" si="1"/>
        <v>-</v>
      </c>
      <c r="M45" s="111" t="str">
        <f>IF(E45="","",VLOOKUP(E45,[1]PROJECTES!$C$14:$Z$5000,21,FALSE))</f>
        <v/>
      </c>
      <c r="N45" s="117"/>
      <c r="O45" s="118" t="s">
        <v>222</v>
      </c>
      <c r="P45" s="119"/>
      <c r="Q45" s="84"/>
      <c r="R45" s="122"/>
      <c r="S45" s="69"/>
      <c r="T45" s="176"/>
      <c r="U45" s="169"/>
      <c r="V45" s="201"/>
    </row>
    <row r="46" spans="1:22" s="121" customFormat="1" ht="20.100000000000001" customHeight="1" x14ac:dyDescent="0.3">
      <c r="A46" s="80"/>
      <c r="B46" s="110" t="str">
        <f>IF(E46="","",VLOOKUP(E46,[1]PROJECTES!$C$14:$G$5000,2,FALSE))</f>
        <v/>
      </c>
      <c r="C46" s="80"/>
      <c r="D46" s="283" t="str">
        <f>IF(E46="","",VLOOKUP(E46,[1]PROJECTES!$C$14:$G$5000,5,FALSE))</f>
        <v/>
      </c>
      <c r="E46" s="79"/>
      <c r="F46" s="110" t="str">
        <f>IF(I46="","",VLOOKUP(I46,[1]PROJECTES!$C$14:$G$5000,2,FALSE))</f>
        <v/>
      </c>
      <c r="G46" s="112" t="str">
        <f>IF(E46="","",VLOOKUP(E46,[1]PROJECTES!$C$14:$G$5000,4,FALSE))</f>
        <v/>
      </c>
      <c r="H46" s="95"/>
      <c r="I46" s="113" t="str">
        <f>IF(H46="","",VLOOKUP(H46,BD!B$2:C$16,2,FALSE))</f>
        <v/>
      </c>
      <c r="J46" s="114"/>
      <c r="K46" s="115" t="str">
        <f t="shared" si="0"/>
        <v/>
      </c>
      <c r="L46" s="116" t="str">
        <f t="shared" ca="1" si="1"/>
        <v>-</v>
      </c>
      <c r="M46" s="111" t="str">
        <f>IF(E46="","",VLOOKUP(E46,[1]PROJECTES!$C$14:$Z$5000,21,FALSE))</f>
        <v/>
      </c>
      <c r="N46" s="117"/>
      <c r="O46" s="118" t="s">
        <v>222</v>
      </c>
      <c r="P46" s="119"/>
      <c r="Q46" s="80"/>
      <c r="R46" s="120"/>
      <c r="S46" s="80"/>
      <c r="T46" s="176"/>
      <c r="U46" s="169"/>
      <c r="V46" s="177"/>
    </row>
    <row r="47" spans="1:22" s="121" customFormat="1" ht="20.100000000000001" customHeight="1" x14ac:dyDescent="0.3">
      <c r="A47" s="80"/>
      <c r="B47" s="110" t="str">
        <f>IF(E47="","",VLOOKUP(E47,[1]PROJECTES!$C$14:$G$5000,2,FALSE))</f>
        <v/>
      </c>
      <c r="C47" s="80"/>
      <c r="D47" s="283" t="str">
        <f>IF(E47="","",VLOOKUP(E47,[1]PROJECTES!$C$14:$G$5000,5,FALSE))</f>
        <v/>
      </c>
      <c r="E47" s="79"/>
      <c r="F47" s="110" t="str">
        <f>IF(I47="","",VLOOKUP(I47,[1]PROJECTES!$C$14:$G$5000,2,FALSE))</f>
        <v/>
      </c>
      <c r="G47" s="112" t="str">
        <f>IF(E47="","",VLOOKUP(E47,[1]PROJECTES!$C$14:$G$5000,4,FALSE))</f>
        <v/>
      </c>
      <c r="H47" s="95"/>
      <c r="I47" s="113" t="str">
        <f>IF(H47="","",VLOOKUP(H47,BD!B$2:C$16,2,FALSE))</f>
        <v/>
      </c>
      <c r="J47" s="114"/>
      <c r="K47" s="115" t="str">
        <f t="shared" si="0"/>
        <v/>
      </c>
      <c r="L47" s="116" t="str">
        <f t="shared" ca="1" si="1"/>
        <v>-</v>
      </c>
      <c r="M47" s="111" t="str">
        <f>IF(E47="","",VLOOKUP(E47,[1]PROJECTES!$C$14:$Z$5000,21,FALSE))</f>
        <v/>
      </c>
      <c r="N47" s="117"/>
      <c r="O47" s="118" t="s">
        <v>222</v>
      </c>
      <c r="P47" s="119"/>
      <c r="Q47" s="80"/>
      <c r="R47" s="120"/>
      <c r="S47" s="80"/>
      <c r="T47" s="176"/>
      <c r="U47" s="169"/>
      <c r="V47" s="177"/>
    </row>
    <row r="48" spans="1:22" s="121" customFormat="1" ht="20.100000000000001" customHeight="1" x14ac:dyDescent="0.3">
      <c r="A48" s="80"/>
      <c r="B48" s="110" t="str">
        <f>IF(E48="","",VLOOKUP(E48,[1]PROJECTES!$C$14:$G$5000,2,FALSE))</f>
        <v/>
      </c>
      <c r="C48" s="80"/>
      <c r="D48" s="283" t="str">
        <f>IF(E48="","",VLOOKUP(E48,[1]PROJECTES!$C$14:$G$5000,5,FALSE))</f>
        <v/>
      </c>
      <c r="E48" s="79"/>
      <c r="F48" s="110" t="str">
        <f>IF(I48="","",VLOOKUP(I48,[1]PROJECTES!$C$14:$G$5000,2,FALSE))</f>
        <v/>
      </c>
      <c r="G48" s="112" t="str">
        <f>IF(E48="","",VLOOKUP(E48,[1]PROJECTES!$C$14:$G$5000,4,FALSE))</f>
        <v/>
      </c>
      <c r="H48" s="95"/>
      <c r="I48" s="113" t="str">
        <f>IF(H48="","",VLOOKUP(H48,BD!B$2:C$16,2,FALSE))</f>
        <v/>
      </c>
      <c r="J48" s="114"/>
      <c r="K48" s="115" t="str">
        <f t="shared" si="0"/>
        <v/>
      </c>
      <c r="L48" s="116" t="str">
        <f t="shared" ca="1" si="1"/>
        <v>-</v>
      </c>
      <c r="M48" s="111" t="str">
        <f>IF(E48="","",VLOOKUP(E48,[1]PROJECTES!$C$14:$Z$5000,21,FALSE))</f>
        <v/>
      </c>
      <c r="N48" s="117"/>
      <c r="O48" s="118" t="s">
        <v>222</v>
      </c>
      <c r="P48" s="119"/>
      <c r="Q48" s="80"/>
      <c r="R48" s="120"/>
      <c r="S48" s="80"/>
      <c r="T48" s="176"/>
      <c r="U48" s="169"/>
      <c r="V48" s="177"/>
    </row>
    <row r="49" spans="1:24" s="121" customFormat="1" ht="20.100000000000001" customHeight="1" x14ac:dyDescent="0.3">
      <c r="A49" s="80"/>
      <c r="B49" s="110" t="str">
        <f>IF(E49="","",VLOOKUP(E49,[1]PROJECTES!$C$14:$G$5000,2,FALSE))</f>
        <v/>
      </c>
      <c r="C49" s="80"/>
      <c r="D49" s="283" t="str">
        <f>IF(E49="","",VLOOKUP(E49,[1]PROJECTES!$C$14:$G$5000,5,FALSE))</f>
        <v/>
      </c>
      <c r="E49" s="79"/>
      <c r="F49" s="110" t="str">
        <f>IF(I49="","",VLOOKUP(I49,[1]PROJECTES!$C$14:$G$5000,2,FALSE))</f>
        <v/>
      </c>
      <c r="G49" s="112" t="str">
        <f>IF(E49="","",VLOOKUP(E49,[1]PROJECTES!$C$14:$G$5000,4,FALSE))</f>
        <v/>
      </c>
      <c r="H49" s="95"/>
      <c r="I49" s="113" t="str">
        <f>IF(H49="","",VLOOKUP(H49,BD!B$2:C$16,2,FALSE))</f>
        <v/>
      </c>
      <c r="J49" s="114"/>
      <c r="K49" s="115" t="str">
        <f t="shared" si="0"/>
        <v/>
      </c>
      <c r="L49" s="116" t="str">
        <f t="shared" ca="1" si="1"/>
        <v>-</v>
      </c>
      <c r="M49" s="111" t="str">
        <f>IF(E49="","",VLOOKUP(E49,[1]PROJECTES!$C$14:$Z$5000,21,FALSE))</f>
        <v/>
      </c>
      <c r="N49" s="117"/>
      <c r="O49" s="118" t="s">
        <v>222</v>
      </c>
      <c r="P49" s="119"/>
      <c r="Q49" s="84"/>
      <c r="R49" s="122"/>
      <c r="S49" s="80"/>
      <c r="T49" s="176"/>
      <c r="U49" s="169"/>
      <c r="V49" s="177"/>
    </row>
    <row r="50" spans="1:24" s="121" customFormat="1" ht="20.100000000000001" customHeight="1" x14ac:dyDescent="0.3">
      <c r="A50" s="80"/>
      <c r="B50" s="110" t="str">
        <f>IF(E50="","",VLOOKUP(E50,[1]PROJECTES!$C$14:$G$5000,2,FALSE))</f>
        <v/>
      </c>
      <c r="C50" s="80"/>
      <c r="D50" s="283" t="str">
        <f>IF(E50="","",VLOOKUP(E50,[1]PROJECTES!$C$14:$G$5000,5,FALSE))</f>
        <v/>
      </c>
      <c r="E50" s="79"/>
      <c r="F50" s="110" t="str">
        <f>IF(I50="","",VLOOKUP(I50,[1]PROJECTES!$C$14:$G$5000,2,FALSE))</f>
        <v/>
      </c>
      <c r="G50" s="112" t="str">
        <f>IF(E50="","",VLOOKUP(E50,[1]PROJECTES!$C$14:$G$5000,4,FALSE))</f>
        <v/>
      </c>
      <c r="H50" s="95"/>
      <c r="I50" s="113" t="str">
        <f>IF(H50="","",VLOOKUP(H50,BD!B$2:C$16,2,FALSE))</f>
        <v/>
      </c>
      <c r="J50" s="114"/>
      <c r="K50" s="115" t="str">
        <f t="shared" si="0"/>
        <v/>
      </c>
      <c r="L50" s="116" t="str">
        <f t="shared" ca="1" si="1"/>
        <v>-</v>
      </c>
      <c r="M50" s="111" t="str">
        <f>IF(E50="","",VLOOKUP(E50,[1]PROJECTES!$C$14:$Z$5000,21,FALSE))</f>
        <v/>
      </c>
      <c r="N50" s="117"/>
      <c r="O50" s="118" t="s">
        <v>222</v>
      </c>
      <c r="P50" s="119"/>
      <c r="Q50" s="84"/>
      <c r="R50" s="122"/>
      <c r="S50" s="69"/>
      <c r="T50" s="176"/>
      <c r="U50" s="169"/>
      <c r="V50" s="177"/>
    </row>
    <row r="51" spans="1:24" s="121" customFormat="1" ht="20.100000000000001" customHeight="1" x14ac:dyDescent="0.3">
      <c r="A51" s="80"/>
      <c r="B51" s="110" t="str">
        <f>IF(E51="","",VLOOKUP(E51,[1]PROJECTES!$C$14:$G$5000,2,FALSE))</f>
        <v/>
      </c>
      <c r="C51" s="80"/>
      <c r="D51" s="283" t="str">
        <f>IF(E51="","",VLOOKUP(E51,[1]PROJECTES!$C$14:$G$5000,5,FALSE))</f>
        <v/>
      </c>
      <c r="E51" s="79"/>
      <c r="F51" s="110" t="str">
        <f>IF(I51="","",VLOOKUP(I51,[1]PROJECTES!$C$14:$G$5000,2,FALSE))</f>
        <v/>
      </c>
      <c r="G51" s="112" t="str">
        <f>IF(E51="","",VLOOKUP(E51,[1]PROJECTES!$C$14:$G$5000,4,FALSE))</f>
        <v/>
      </c>
      <c r="H51" s="95"/>
      <c r="I51" s="113" t="str">
        <f>IF(H51="","",VLOOKUP(H51,BD!B$2:C$16,2,FALSE))</f>
        <v/>
      </c>
      <c r="J51" s="114"/>
      <c r="K51" s="115" t="str">
        <f t="shared" si="0"/>
        <v/>
      </c>
      <c r="L51" s="116" t="str">
        <f t="shared" ca="1" si="1"/>
        <v>-</v>
      </c>
      <c r="M51" s="111" t="str">
        <f>IF(E51="","",VLOOKUP(E51,[1]PROJECTES!$C$14:$Z$5000,21,FALSE))</f>
        <v/>
      </c>
      <c r="N51" s="117"/>
      <c r="O51" s="118" t="s">
        <v>222</v>
      </c>
      <c r="P51" s="119"/>
      <c r="Q51" s="84"/>
      <c r="R51" s="122"/>
      <c r="S51" s="69"/>
      <c r="T51" s="176"/>
      <c r="U51" s="169"/>
      <c r="V51" s="177"/>
    </row>
    <row r="52" spans="1:24" s="121" customFormat="1" ht="20.100000000000001" customHeight="1" x14ac:dyDescent="0.3">
      <c r="A52" s="80"/>
      <c r="B52" s="110" t="str">
        <f>IF(E52="","",VLOOKUP(E52,[1]PROJECTES!$C$14:$G$5000,2,FALSE))</f>
        <v/>
      </c>
      <c r="C52" s="80"/>
      <c r="D52" s="283" t="str">
        <f>IF(E52="","",VLOOKUP(E52,[1]PROJECTES!$C$14:$G$5000,5,FALSE))</f>
        <v/>
      </c>
      <c r="E52" s="79"/>
      <c r="F52" s="110" t="str">
        <f>IF(I52="","",VLOOKUP(I52,[1]PROJECTES!$C$14:$G$5000,2,FALSE))</f>
        <v/>
      </c>
      <c r="G52" s="112" t="str">
        <f>IF(E52="","",VLOOKUP(E52,[1]PROJECTES!$C$14:$G$5000,4,FALSE))</f>
        <v/>
      </c>
      <c r="H52" s="95"/>
      <c r="I52" s="113" t="str">
        <f>IF(H52="","",VLOOKUP(H52,BD!B$2:C$16,2,FALSE))</f>
        <v/>
      </c>
      <c r="J52" s="114"/>
      <c r="K52" s="115" t="str">
        <f t="shared" si="0"/>
        <v/>
      </c>
      <c r="L52" s="116" t="str">
        <f t="shared" ca="1" si="1"/>
        <v>-</v>
      </c>
      <c r="M52" s="111" t="str">
        <f>IF(E52="","",VLOOKUP(E52,[1]PROJECTES!$C$14:$Z$5000,21,FALSE))</f>
        <v/>
      </c>
      <c r="N52" s="117"/>
      <c r="O52" s="118" t="s">
        <v>222</v>
      </c>
      <c r="P52" s="119"/>
      <c r="Q52" s="84"/>
      <c r="R52" s="122"/>
      <c r="S52" s="69"/>
      <c r="T52" s="176"/>
      <c r="U52" s="169"/>
      <c r="V52" s="177"/>
    </row>
    <row r="53" spans="1:24" s="121" customFormat="1" ht="20.100000000000001" customHeight="1" x14ac:dyDescent="0.3">
      <c r="A53" s="80"/>
      <c r="B53" s="110" t="str">
        <f>IF(E53="","",VLOOKUP(E53,[1]PROJECTES!$C$14:$G$5000,2,FALSE))</f>
        <v/>
      </c>
      <c r="C53" s="80"/>
      <c r="D53" s="283" t="str">
        <f>IF(E53="","",VLOOKUP(E53,[1]PROJECTES!$C$14:$G$5000,5,FALSE))</f>
        <v/>
      </c>
      <c r="E53" s="79"/>
      <c r="F53" s="110" t="str">
        <f>IF(I53="","",VLOOKUP(I53,[1]PROJECTES!$C$14:$G$5000,2,FALSE))</f>
        <v/>
      </c>
      <c r="G53" s="112" t="str">
        <f>IF(E53="","",VLOOKUP(E53,[1]PROJECTES!$C$14:$G$5000,4,FALSE))</f>
        <v/>
      </c>
      <c r="H53" s="95"/>
      <c r="I53" s="113" t="str">
        <f>IF(H53="","",VLOOKUP(H53,BD!B$2:C$16,2,FALSE))</f>
        <v/>
      </c>
      <c r="J53" s="114"/>
      <c r="K53" s="115" t="str">
        <f t="shared" si="0"/>
        <v/>
      </c>
      <c r="L53" s="116" t="str">
        <f t="shared" ca="1" si="1"/>
        <v>-</v>
      </c>
      <c r="M53" s="111" t="str">
        <f>IF(E53="","",VLOOKUP(E53,[1]PROJECTES!$C$14:$Z$5000,21,FALSE))</f>
        <v/>
      </c>
      <c r="N53" s="117"/>
      <c r="O53" s="118" t="s">
        <v>222</v>
      </c>
      <c r="P53" s="119"/>
      <c r="Q53" s="84"/>
      <c r="R53" s="122"/>
      <c r="S53" s="69"/>
      <c r="T53" s="176"/>
      <c r="U53" s="169"/>
      <c r="V53" s="177"/>
    </row>
    <row r="54" spans="1:24" s="121" customFormat="1" ht="20.100000000000001" customHeight="1" x14ac:dyDescent="0.3">
      <c r="A54" s="80"/>
      <c r="B54" s="110" t="str">
        <f>IF(E54="","",VLOOKUP(E54,[1]PROJECTES!$C$14:$G$5000,2,FALSE))</f>
        <v/>
      </c>
      <c r="C54" s="80"/>
      <c r="D54" s="283" t="str">
        <f>IF(E54="","",VLOOKUP(E54,[1]PROJECTES!$C$14:$G$5000,5,FALSE))</f>
        <v/>
      </c>
      <c r="E54" s="79"/>
      <c r="F54" s="110" t="str">
        <f>IF(I54="","",VLOOKUP(I54,[1]PROJECTES!$C$14:$G$5000,2,FALSE))</f>
        <v/>
      </c>
      <c r="G54" s="112" t="str">
        <f>IF(E54="","",VLOOKUP(E54,[1]PROJECTES!$C$14:$G$5000,4,FALSE))</f>
        <v/>
      </c>
      <c r="H54" s="95"/>
      <c r="I54" s="113" t="str">
        <f>IF(H54="","",VLOOKUP(H54,BD!B$2:C$16,2,FALSE))</f>
        <v/>
      </c>
      <c r="J54" s="114"/>
      <c r="K54" s="115" t="str">
        <f t="shared" si="0"/>
        <v/>
      </c>
      <c r="L54" s="116" t="str">
        <f t="shared" ca="1" si="1"/>
        <v>-</v>
      </c>
      <c r="M54" s="111" t="str">
        <f>IF(E54="","",VLOOKUP(E54,[1]PROJECTES!$C$14:$Z$5000,21,FALSE))</f>
        <v/>
      </c>
      <c r="N54" s="117"/>
      <c r="O54" s="118" t="s">
        <v>222</v>
      </c>
      <c r="P54" s="119"/>
      <c r="Q54" s="84"/>
      <c r="R54" s="122"/>
      <c r="S54" s="69"/>
      <c r="T54" s="176"/>
      <c r="U54" s="169"/>
      <c r="V54" s="177"/>
    </row>
    <row r="55" spans="1:24" s="121" customFormat="1" ht="20.100000000000001" customHeight="1" x14ac:dyDescent="0.3">
      <c r="A55" s="80"/>
      <c r="B55" s="110" t="str">
        <f>IF(E55="","",VLOOKUP(E55,[1]PROJECTES!$C$14:$G$5000,2,FALSE))</f>
        <v/>
      </c>
      <c r="C55" s="80"/>
      <c r="D55" s="283" t="str">
        <f>IF(E55="","",VLOOKUP(E55,[1]PROJECTES!$C$14:$G$5000,5,FALSE))</f>
        <v/>
      </c>
      <c r="E55" s="79"/>
      <c r="F55" s="110" t="str">
        <f>IF(I55="","",VLOOKUP(I55,[1]PROJECTES!$C$14:$G$5000,2,FALSE))</f>
        <v/>
      </c>
      <c r="G55" s="112" t="str">
        <f>IF(E55="","",VLOOKUP(E55,[1]PROJECTES!$C$14:$G$5000,4,FALSE))</f>
        <v/>
      </c>
      <c r="H55" s="95"/>
      <c r="I55" s="113" t="str">
        <f>IF(H55="","",VLOOKUP(H55,BD!B$2:C$16,2,FALSE))</f>
        <v/>
      </c>
      <c r="J55" s="114"/>
      <c r="K55" s="115" t="str">
        <f t="shared" si="0"/>
        <v/>
      </c>
      <c r="L55" s="116" t="str">
        <f t="shared" ca="1" si="1"/>
        <v>-</v>
      </c>
      <c r="M55" s="111" t="str">
        <f>IF(E55="","",VLOOKUP(E55,[1]PROJECTES!$C$14:$Z$5000,21,FALSE))</f>
        <v/>
      </c>
      <c r="N55" s="117"/>
      <c r="O55" s="118" t="s">
        <v>222</v>
      </c>
      <c r="P55" s="119"/>
      <c r="Q55" s="84"/>
      <c r="R55" s="125"/>
      <c r="S55" s="69"/>
      <c r="T55" s="176"/>
      <c r="U55" s="169"/>
      <c r="V55" s="177"/>
    </row>
    <row r="56" spans="1:24" s="121" customFormat="1" ht="20.100000000000001" customHeight="1" x14ac:dyDescent="0.3">
      <c r="A56" s="80"/>
      <c r="B56" s="110" t="str">
        <f>IF(E56="","",VLOOKUP(E56,[1]PROJECTES!$C$14:$G$5000,2,FALSE))</f>
        <v/>
      </c>
      <c r="C56" s="80"/>
      <c r="D56" s="283" t="str">
        <f>IF(E56="","",VLOOKUP(E56,[1]PROJECTES!$C$14:$G$5000,5,FALSE))</f>
        <v/>
      </c>
      <c r="E56" s="79"/>
      <c r="F56" s="110" t="str">
        <f>IF(I56="","",VLOOKUP(I56,[1]PROJECTES!$C$14:$G$5000,2,FALSE))</f>
        <v/>
      </c>
      <c r="G56" s="112" t="str">
        <f>IF(E56="","",VLOOKUP(E56,[1]PROJECTES!$C$14:$G$5000,4,FALSE))</f>
        <v/>
      </c>
      <c r="H56" s="95"/>
      <c r="I56" s="113" t="str">
        <f>IF(H56="","",VLOOKUP(H56,BD!B$2:C$16,2,FALSE))</f>
        <v/>
      </c>
      <c r="J56" s="114"/>
      <c r="K56" s="115" t="str">
        <f t="shared" si="0"/>
        <v/>
      </c>
      <c r="L56" s="116" t="str">
        <f t="shared" ca="1" si="1"/>
        <v>-</v>
      </c>
      <c r="M56" s="111" t="str">
        <f>IF(E56="","",VLOOKUP(E56,[1]PROJECTES!$C$14:$Z$5000,21,FALSE))</f>
        <v/>
      </c>
      <c r="N56" s="117"/>
      <c r="O56" s="118" t="s">
        <v>222</v>
      </c>
      <c r="P56" s="119"/>
      <c r="Q56" s="84"/>
      <c r="R56" s="120"/>
      <c r="S56" s="69"/>
      <c r="T56" s="176"/>
      <c r="U56" s="169"/>
      <c r="V56" s="177"/>
    </row>
    <row r="57" spans="1:24" s="121" customFormat="1" ht="20.100000000000001" customHeight="1" x14ac:dyDescent="0.3">
      <c r="A57" s="80"/>
      <c r="B57" s="110" t="str">
        <f>IF(E57="","",VLOOKUP(E57,[1]PROJECTES!$C$14:$G$5000,2,FALSE))</f>
        <v/>
      </c>
      <c r="C57" s="80"/>
      <c r="D57" s="283" t="str">
        <f>IF(E57="","",VLOOKUP(E57,[1]PROJECTES!$C$14:$G$5000,5,FALSE))</f>
        <v/>
      </c>
      <c r="E57" s="79"/>
      <c r="F57" s="110" t="str">
        <f>IF(I57="","",VLOOKUP(I57,[1]PROJECTES!$C$14:$G$5000,2,FALSE))</f>
        <v/>
      </c>
      <c r="G57" s="112" t="str">
        <f>IF(E57="","",VLOOKUP(E57,[1]PROJECTES!$C$14:$G$5000,4,FALSE))</f>
        <v/>
      </c>
      <c r="H57" s="95"/>
      <c r="I57" s="113" t="str">
        <f>IF(H57="","",VLOOKUP(H57,BD!B$2:C$16,2,FALSE))</f>
        <v/>
      </c>
      <c r="J57" s="114"/>
      <c r="K57" s="115" t="str">
        <f t="shared" si="0"/>
        <v/>
      </c>
      <c r="L57" s="116" t="str">
        <f t="shared" ca="1" si="1"/>
        <v>-</v>
      </c>
      <c r="M57" s="111" t="str">
        <f>IF(E57="","",VLOOKUP(E57,[1]PROJECTES!$C$14:$Z$5000,21,FALSE))</f>
        <v/>
      </c>
      <c r="N57" s="117"/>
      <c r="O57" s="118" t="s">
        <v>222</v>
      </c>
      <c r="P57" s="119"/>
      <c r="Q57" s="84"/>
      <c r="R57" s="122"/>
      <c r="S57" s="165"/>
      <c r="T57" s="176"/>
      <c r="U57" s="169"/>
      <c r="V57" s="177"/>
    </row>
    <row r="58" spans="1:24" s="121" customFormat="1" ht="20.100000000000001" customHeight="1" x14ac:dyDescent="0.3">
      <c r="A58" s="80"/>
      <c r="B58" s="110" t="str">
        <f>IF(E58="","",VLOOKUP(E58,[1]PROJECTES!$C$14:$G$5000,2,FALSE))</f>
        <v/>
      </c>
      <c r="C58" s="80"/>
      <c r="D58" s="283" t="str">
        <f>IF(E58="","",VLOOKUP(E58,[1]PROJECTES!$C$14:$G$5000,5,FALSE))</f>
        <v/>
      </c>
      <c r="E58" s="160"/>
      <c r="F58" s="110" t="str">
        <f>IF(I58="","",VLOOKUP(I58,[1]PROJECTES!$C$14:$G$5000,2,FALSE))</f>
        <v/>
      </c>
      <c r="G58" s="112" t="str">
        <f>IF(E58="","",VLOOKUP(E58,[1]PROJECTES!$C$14:$G$5000,4,FALSE))</f>
        <v/>
      </c>
      <c r="H58" s="95"/>
      <c r="I58" s="113" t="str">
        <f>IF(H58="","",VLOOKUP(H58,BD!B$2:C$16,2,FALSE))</f>
        <v/>
      </c>
      <c r="J58" s="114"/>
      <c r="K58" s="115" t="str">
        <f t="shared" si="0"/>
        <v/>
      </c>
      <c r="L58" s="116" t="str">
        <f t="shared" ca="1" si="1"/>
        <v>-</v>
      </c>
      <c r="M58" s="111" t="str">
        <f>IF(E58="","",VLOOKUP(E58,[1]PROJECTES!$C$14:$Z$5000,21,FALSE))</f>
        <v/>
      </c>
      <c r="N58" s="117"/>
      <c r="O58" s="118" t="s">
        <v>222</v>
      </c>
      <c r="P58" s="119"/>
      <c r="Q58" s="84"/>
      <c r="R58" s="135"/>
      <c r="S58" s="196"/>
      <c r="T58" s="176"/>
      <c r="U58" s="169"/>
      <c r="V58" s="177"/>
    </row>
    <row r="59" spans="1:24" s="121" customFormat="1" ht="20.100000000000001" customHeight="1" x14ac:dyDescent="0.3">
      <c r="A59" s="80"/>
      <c r="B59" s="110" t="str">
        <f>IF(E59="","",VLOOKUP(E59,[1]PROJECTES!$C$14:$G$5000,2,FALSE))</f>
        <v/>
      </c>
      <c r="C59" s="80"/>
      <c r="D59" s="283" t="str">
        <f>IF(E59="","",VLOOKUP(E59,[1]PROJECTES!$C$14:$G$5000,5,FALSE))</f>
        <v/>
      </c>
      <c r="E59" s="79"/>
      <c r="F59" s="110" t="str">
        <f>IF(I59="","",VLOOKUP(I59,[1]PROJECTES!$C$14:$G$5000,2,FALSE))</f>
        <v/>
      </c>
      <c r="G59" s="112" t="str">
        <f>IF(E59="","",VLOOKUP(E59,[1]PROJECTES!$C$14:$G$5000,4,FALSE))</f>
        <v/>
      </c>
      <c r="H59" s="95"/>
      <c r="I59" s="113" t="str">
        <f>IF(H59="","",VLOOKUP(H59,BD!B$2:C$16,2,FALSE))</f>
        <v/>
      </c>
      <c r="J59" s="134"/>
      <c r="K59" s="115" t="str">
        <f t="shared" si="0"/>
        <v/>
      </c>
      <c r="L59" s="116" t="str">
        <f t="shared" ca="1" si="1"/>
        <v>-</v>
      </c>
      <c r="M59" s="111" t="str">
        <f>IF(E59="","",VLOOKUP(E59,[1]PROJECTES!$C$14:$Z$5000,21,FALSE))</f>
        <v/>
      </c>
      <c r="N59" s="117"/>
      <c r="O59" s="118" t="s">
        <v>222</v>
      </c>
      <c r="P59" s="119"/>
      <c r="Q59" s="84"/>
      <c r="R59" s="135"/>
      <c r="S59" s="196"/>
      <c r="T59" s="176"/>
      <c r="U59" s="169"/>
      <c r="V59" s="177"/>
    </row>
    <row r="60" spans="1:24" s="121" customFormat="1" ht="20.100000000000001" customHeight="1" x14ac:dyDescent="0.3">
      <c r="A60" s="80"/>
      <c r="B60" s="110" t="str">
        <f>IF(E60="","",VLOOKUP(E60,[1]PROJECTES!$C$14:$G$5000,2,FALSE))</f>
        <v/>
      </c>
      <c r="C60" s="80"/>
      <c r="D60" s="283" t="str">
        <f>IF(E60="","",VLOOKUP(E60,[1]PROJECTES!$C$14:$G$5000,5,FALSE))</f>
        <v/>
      </c>
      <c r="E60" s="79"/>
      <c r="F60" s="110" t="str">
        <f>IF(I60="","",VLOOKUP(I60,[1]PROJECTES!$C$14:$G$5000,2,FALSE))</f>
        <v/>
      </c>
      <c r="G60" s="112" t="str">
        <f>IF(E60="","",VLOOKUP(E60,[1]PROJECTES!$C$14:$G$5000,4,FALSE))</f>
        <v/>
      </c>
      <c r="H60" s="95"/>
      <c r="I60" s="113" t="str">
        <f>IF(H60="","",VLOOKUP(H60,BD!B$2:C$16,2,FALSE))</f>
        <v/>
      </c>
      <c r="J60" s="134"/>
      <c r="K60" s="115" t="str">
        <f t="shared" si="0"/>
        <v/>
      </c>
      <c r="L60" s="116" t="str">
        <f t="shared" ca="1" si="1"/>
        <v>-</v>
      </c>
      <c r="M60" s="111" t="str">
        <f>IF(E60="","",VLOOKUP(E60,[1]PROJECTES!$C$14:$Z$5000,21,FALSE))</f>
        <v/>
      </c>
      <c r="N60" s="117"/>
      <c r="O60" s="118" t="s">
        <v>222</v>
      </c>
      <c r="P60" s="119"/>
      <c r="Q60" s="84"/>
      <c r="R60" s="135"/>
      <c r="S60" s="196"/>
      <c r="T60" s="176"/>
      <c r="U60" s="169"/>
      <c r="V60" s="177"/>
      <c r="W60" s="96"/>
      <c r="X60" s="96"/>
    </row>
    <row r="61" spans="1:24" s="121" customFormat="1" ht="20.100000000000001" customHeight="1" x14ac:dyDescent="0.3">
      <c r="A61" s="80"/>
      <c r="B61" s="110" t="str">
        <f>IF(E61="","",VLOOKUP(E61,[1]PROJECTES!$C$14:$G$5000,2,FALSE))</f>
        <v/>
      </c>
      <c r="C61" s="80"/>
      <c r="D61" s="283" t="str">
        <f>IF(E61="","",VLOOKUP(E61,[1]PROJECTES!$C$14:$G$5000,5,FALSE))</f>
        <v/>
      </c>
      <c r="E61" s="79"/>
      <c r="F61" s="110" t="str">
        <f>IF(I61="","",VLOOKUP(I61,[1]PROJECTES!$C$14:$G$5000,2,FALSE))</f>
        <v/>
      </c>
      <c r="G61" s="112" t="str">
        <f>IF(E61="","",VLOOKUP(E61,[1]PROJECTES!$C$14:$G$5000,4,FALSE))</f>
        <v/>
      </c>
      <c r="H61" s="95"/>
      <c r="I61" s="113" t="str">
        <f>IF(H61="","",VLOOKUP(H61,BD!B$2:C$16,2,FALSE))</f>
        <v/>
      </c>
      <c r="J61" s="114"/>
      <c r="K61" s="115" t="str">
        <f t="shared" si="0"/>
        <v/>
      </c>
      <c r="L61" s="116" t="str">
        <f t="shared" ca="1" si="1"/>
        <v>-</v>
      </c>
      <c r="M61" s="111" t="str">
        <f>IF(E61="","",VLOOKUP(E61,[1]PROJECTES!$C$14:$Z$5000,21,FALSE))</f>
        <v/>
      </c>
      <c r="N61" s="117"/>
      <c r="O61" s="118" t="s">
        <v>222</v>
      </c>
      <c r="P61" s="119"/>
      <c r="Q61" s="84"/>
      <c r="R61" s="122"/>
      <c r="S61" s="165"/>
      <c r="T61" s="176"/>
      <c r="U61" s="169"/>
      <c r="V61" s="177"/>
    </row>
    <row r="62" spans="1:24" s="121" customFormat="1" ht="20.100000000000001" customHeight="1" x14ac:dyDescent="0.3">
      <c r="A62" s="80"/>
      <c r="B62" s="110" t="str">
        <f>IF(E62="","",VLOOKUP(E62,[1]PROJECTES!$C$14:$G$5000,2,FALSE))</f>
        <v/>
      </c>
      <c r="C62" s="80"/>
      <c r="D62" s="283" t="str">
        <f>IF(E62="","",VLOOKUP(E62,[1]PROJECTES!$C$14:$G$5000,5,FALSE))</f>
        <v/>
      </c>
      <c r="E62" s="79"/>
      <c r="F62" s="110" t="str">
        <f>IF(I62="","",VLOOKUP(I62,[1]PROJECTES!$C$14:$G$5000,2,FALSE))</f>
        <v/>
      </c>
      <c r="G62" s="112" t="str">
        <f>IF(E62="","",VLOOKUP(E62,[1]PROJECTES!$C$14:$G$5000,4,FALSE))</f>
        <v/>
      </c>
      <c r="H62" s="95"/>
      <c r="I62" s="113" t="str">
        <f>IF(H62="","",VLOOKUP(H62,BD!B$2:C$16,2,FALSE))</f>
        <v/>
      </c>
      <c r="J62" s="114"/>
      <c r="K62" s="115" t="str">
        <f t="shared" si="0"/>
        <v/>
      </c>
      <c r="L62" s="116" t="str">
        <f t="shared" ca="1" si="1"/>
        <v>-</v>
      </c>
      <c r="M62" s="111" t="str">
        <f>IF(E62="","",VLOOKUP(E62,[1]PROJECTES!$C$14:$Z$5000,21,FALSE))</f>
        <v/>
      </c>
      <c r="N62" s="117"/>
      <c r="O62" s="118" t="s">
        <v>222</v>
      </c>
      <c r="P62" s="119"/>
      <c r="Q62" s="84"/>
      <c r="R62" s="122"/>
      <c r="S62" s="166"/>
      <c r="T62" s="176"/>
      <c r="V62" s="199"/>
    </row>
    <row r="63" spans="1:24" s="121" customFormat="1" ht="20.100000000000001" customHeight="1" x14ac:dyDescent="0.3">
      <c r="A63" s="80"/>
      <c r="B63" s="110" t="str">
        <f>IF(E63="","",VLOOKUP(E63,[1]PROJECTES!$C$14:$G$5000,2,FALSE))</f>
        <v/>
      </c>
      <c r="C63" s="80"/>
      <c r="D63" s="283" t="str">
        <f>IF(E63="","",VLOOKUP(E63,[1]PROJECTES!$C$14:$G$5000,5,FALSE))</f>
        <v/>
      </c>
      <c r="E63" s="79"/>
      <c r="F63" s="110" t="str">
        <f>IF(I63="","",VLOOKUP(I63,[1]PROJECTES!$C$14:$G$5000,2,FALSE))</f>
        <v/>
      </c>
      <c r="G63" s="112" t="str">
        <f>IF(E63="","",VLOOKUP(E63,[1]PROJECTES!$C$14:$G$5000,4,FALSE))</f>
        <v/>
      </c>
      <c r="H63" s="95"/>
      <c r="I63" s="113" t="str">
        <f>IF(H63="","",VLOOKUP(H63,BD!B$2:C$16,2,FALSE))</f>
        <v/>
      </c>
      <c r="J63" s="114"/>
      <c r="K63" s="115" t="str">
        <f t="shared" si="0"/>
        <v/>
      </c>
      <c r="L63" s="116" t="str">
        <f t="shared" ca="1" si="1"/>
        <v>-</v>
      </c>
      <c r="M63" s="111" t="str">
        <f>IF(E63="","",VLOOKUP(E63,[1]PROJECTES!$C$14:$Z$5000,21,FALSE))</f>
        <v/>
      </c>
      <c r="N63" s="117"/>
      <c r="O63" s="118" t="s">
        <v>222</v>
      </c>
      <c r="P63" s="119"/>
      <c r="Q63" s="84"/>
      <c r="R63" s="125"/>
      <c r="S63" s="165"/>
      <c r="T63" s="176"/>
      <c r="U63" s="169"/>
      <c r="V63" s="177"/>
    </row>
    <row r="64" spans="1:24" s="121" customFormat="1" ht="20.100000000000001" customHeight="1" x14ac:dyDescent="0.2">
      <c r="A64" s="80"/>
      <c r="B64" s="110" t="str">
        <f>IF(E64="","",VLOOKUP(E64,[1]PROJECTES!$C$14:$G$5000,2,FALSE))</f>
        <v/>
      </c>
      <c r="C64" s="80"/>
      <c r="D64" s="283" t="str">
        <f>IF(E64="","",VLOOKUP(E64,[1]PROJECTES!$C$14:$G$5000,5,FALSE))</f>
        <v/>
      </c>
      <c r="E64" s="79"/>
      <c r="F64" s="110" t="str">
        <f>IF(I64="","",VLOOKUP(I64,[1]PROJECTES!$C$14:$G$5000,2,FALSE))</f>
        <v/>
      </c>
      <c r="G64" s="112" t="str">
        <f>IF(E64="","",VLOOKUP(E64,[1]PROJECTES!$C$14:$G$5000,4,FALSE))</f>
        <v/>
      </c>
      <c r="H64" s="95"/>
      <c r="I64" s="113" t="str">
        <f>IF(H64="","",VLOOKUP(H64,BD!B$2:C$16,2,FALSE))</f>
        <v/>
      </c>
      <c r="J64" s="114"/>
      <c r="K64" s="115" t="str">
        <f t="shared" si="0"/>
        <v/>
      </c>
      <c r="L64" s="116" t="str">
        <f t="shared" ca="1" si="1"/>
        <v>-</v>
      </c>
      <c r="M64" s="111" t="str">
        <f>IF(E64="","",VLOOKUP(E64,[1]PROJECTES!$C$14:$Z$5000,21,FALSE))</f>
        <v/>
      </c>
      <c r="N64" s="117"/>
      <c r="O64" s="118" t="s">
        <v>222</v>
      </c>
      <c r="P64" s="148"/>
      <c r="Q64" s="84"/>
      <c r="R64" s="122"/>
      <c r="S64" s="165"/>
      <c r="T64" s="176"/>
      <c r="U64" s="169"/>
      <c r="V64" s="201"/>
    </row>
    <row r="65" spans="1:22" s="121" customFormat="1" ht="20.100000000000001" customHeight="1" x14ac:dyDescent="0.3">
      <c r="A65" s="80"/>
      <c r="B65" s="110" t="str">
        <f>IF(E65="","",VLOOKUP(E65,[1]PROJECTES!$C$14:$G$5000,2,FALSE))</f>
        <v/>
      </c>
      <c r="C65" s="80"/>
      <c r="D65" s="283" t="str">
        <f>IF(E65="","",VLOOKUP(E65,[1]PROJECTES!$C$14:$G$5000,5,FALSE))</f>
        <v/>
      </c>
      <c r="E65" s="79"/>
      <c r="F65" s="110" t="str">
        <f>IF(I65="","",VLOOKUP(I65,[1]PROJECTES!$C$14:$G$5000,2,FALSE))</f>
        <v/>
      </c>
      <c r="G65" s="112" t="str">
        <f>IF(E65="","",VLOOKUP(E65,[1]PROJECTES!$C$14:$G$5000,4,FALSE))</f>
        <v/>
      </c>
      <c r="H65" s="95"/>
      <c r="I65" s="113" t="str">
        <f>IF(H65="","",VLOOKUP(H65,BD!B$2:C$16,2,FALSE))</f>
        <v/>
      </c>
      <c r="J65" s="114"/>
      <c r="K65" s="115" t="str">
        <f t="shared" si="0"/>
        <v/>
      </c>
      <c r="L65" s="116" t="str">
        <f t="shared" ca="1" si="1"/>
        <v>-</v>
      </c>
      <c r="M65" s="111" t="str">
        <f>IF(E65="","",VLOOKUP(E65,[1]PROJECTES!$C$14:$Z$5000,21,FALSE))</f>
        <v/>
      </c>
      <c r="N65" s="117"/>
      <c r="O65" s="118" t="s">
        <v>222</v>
      </c>
      <c r="P65" s="119"/>
      <c r="Q65" s="84"/>
      <c r="R65" s="122"/>
      <c r="S65" s="165"/>
      <c r="T65" s="176"/>
      <c r="U65" s="169"/>
      <c r="V65" s="177"/>
    </row>
    <row r="66" spans="1:22" s="121" customFormat="1" ht="20.100000000000001" customHeight="1" x14ac:dyDescent="0.3">
      <c r="A66" s="80"/>
      <c r="B66" s="110" t="str">
        <f>IF(E66="","",VLOOKUP(E66,[1]PROJECTES!$C$14:$G$5000,2,FALSE))</f>
        <v/>
      </c>
      <c r="C66" s="80"/>
      <c r="D66" s="283" t="str">
        <f>IF(E66="","",VLOOKUP(E66,[1]PROJECTES!$C$14:$G$5000,5,FALSE))</f>
        <v/>
      </c>
      <c r="E66" s="79"/>
      <c r="F66" s="110" t="str">
        <f>IF(I66="","",VLOOKUP(I66,[1]PROJECTES!$C$14:$G$5000,2,FALSE))</f>
        <v/>
      </c>
      <c r="G66" s="112" t="str">
        <f>IF(E66="","",VLOOKUP(E66,[1]PROJECTES!$C$14:$G$5000,4,FALSE))</f>
        <v/>
      </c>
      <c r="H66" s="95"/>
      <c r="I66" s="113" t="str">
        <f>IF(H66="","",VLOOKUP(H66,BD!B$2:C$16,2,FALSE))</f>
        <v/>
      </c>
      <c r="J66" s="114"/>
      <c r="K66" s="115" t="str">
        <f t="shared" si="0"/>
        <v/>
      </c>
      <c r="L66" s="116" t="str">
        <f t="shared" ca="1" si="1"/>
        <v>-</v>
      </c>
      <c r="M66" s="111" t="str">
        <f>IF(E66="","",VLOOKUP(E66,[1]PROJECTES!$C$14:$Z$5000,21,FALSE))</f>
        <v/>
      </c>
      <c r="N66" s="117"/>
      <c r="O66" s="118" t="s">
        <v>222</v>
      </c>
      <c r="P66" s="119"/>
      <c r="Q66" s="84"/>
      <c r="R66" s="125"/>
      <c r="S66" s="165"/>
      <c r="T66" s="176"/>
      <c r="U66" s="169"/>
      <c r="V66" s="177"/>
    </row>
    <row r="67" spans="1:22" s="121" customFormat="1" ht="20.100000000000001" customHeight="1" x14ac:dyDescent="0.3">
      <c r="A67" s="80"/>
      <c r="B67" s="110" t="str">
        <f>IF(E67="","",VLOOKUP(E67,[1]PROJECTES!$C$14:$G$5000,2,FALSE))</f>
        <v/>
      </c>
      <c r="C67" s="80"/>
      <c r="D67" s="283" t="str">
        <f>IF(E67="","",VLOOKUP(E67,[1]PROJECTES!$C$14:$G$5000,5,FALSE))</f>
        <v/>
      </c>
      <c r="E67" s="79"/>
      <c r="F67" s="110" t="str">
        <f>IF(I67="","",VLOOKUP(I67,[1]PROJECTES!$C$14:$G$5000,2,FALSE))</f>
        <v/>
      </c>
      <c r="G67" s="112" t="str">
        <f>IF(E67="","",VLOOKUP(E67,[1]PROJECTES!$C$14:$G$5000,4,FALSE))</f>
        <v/>
      </c>
      <c r="H67" s="95"/>
      <c r="I67" s="113" t="str">
        <f>IF(H67="","",VLOOKUP(H67,BD!B$2:C$16,2,FALSE))</f>
        <v/>
      </c>
      <c r="J67" s="114"/>
      <c r="K67" s="115" t="str">
        <f t="shared" si="0"/>
        <v/>
      </c>
      <c r="L67" s="116" t="str">
        <f t="shared" ca="1" si="1"/>
        <v>-</v>
      </c>
      <c r="M67" s="111" t="str">
        <f>IF(E67="","",VLOOKUP(E67,[1]PROJECTES!$C$14:$Z$5000,21,FALSE))</f>
        <v/>
      </c>
      <c r="N67" s="117"/>
      <c r="O67" s="118" t="s">
        <v>222</v>
      </c>
      <c r="P67" s="119"/>
      <c r="Q67" s="84"/>
      <c r="R67" s="122"/>
      <c r="S67" s="165"/>
      <c r="T67" s="176"/>
      <c r="U67" s="169"/>
      <c r="V67" s="177"/>
    </row>
    <row r="68" spans="1:22" s="121" customFormat="1" ht="20.100000000000001" customHeight="1" x14ac:dyDescent="0.3">
      <c r="A68" s="80"/>
      <c r="B68" s="110" t="str">
        <f>IF(E68="","",VLOOKUP(E68,[1]PROJECTES!$C$14:$G$5000,2,FALSE))</f>
        <v/>
      </c>
      <c r="C68" s="80"/>
      <c r="D68" s="283" t="str">
        <f>IF(E68="","",VLOOKUP(E68,[1]PROJECTES!$C$14:$G$5000,5,FALSE))</f>
        <v/>
      </c>
      <c r="E68" s="79"/>
      <c r="F68" s="110" t="str">
        <f>IF(I68="","",VLOOKUP(I68,[1]PROJECTES!$C$14:$G$5000,2,FALSE))</f>
        <v/>
      </c>
      <c r="G68" s="112" t="str">
        <f>IF(E68="","",VLOOKUP(E68,[1]PROJECTES!$C$14:$G$5000,4,FALSE))</f>
        <v/>
      </c>
      <c r="H68" s="95"/>
      <c r="I68" s="113" t="str">
        <f>IF(H68="","",VLOOKUP(H68,BD!B$2:C$16,2,FALSE))</f>
        <v/>
      </c>
      <c r="J68" s="114"/>
      <c r="K68" s="115" t="str">
        <f t="shared" si="0"/>
        <v/>
      </c>
      <c r="L68" s="116" t="str">
        <f t="shared" ca="1" si="1"/>
        <v>-</v>
      </c>
      <c r="M68" s="111" t="str">
        <f>IF(E68="","",VLOOKUP(E68,[1]PROJECTES!$C$14:$Z$5000,21,FALSE))</f>
        <v/>
      </c>
      <c r="N68" s="117"/>
      <c r="O68" s="118" t="s">
        <v>222</v>
      </c>
      <c r="P68" s="119"/>
      <c r="Q68" s="84"/>
      <c r="R68" s="122"/>
      <c r="S68" s="165"/>
      <c r="T68" s="176"/>
      <c r="U68" s="169"/>
      <c r="V68" s="177"/>
    </row>
    <row r="69" spans="1:22" s="121" customFormat="1" ht="20.100000000000001" customHeight="1" x14ac:dyDescent="0.3">
      <c r="A69" s="80"/>
      <c r="B69" s="110" t="str">
        <f>IF(E69="","",VLOOKUP(E69,[1]PROJECTES!$C$14:$G$5000,2,FALSE))</f>
        <v/>
      </c>
      <c r="C69" s="80"/>
      <c r="D69" s="283" t="str">
        <f>IF(E69="","",VLOOKUP(E69,[1]PROJECTES!$C$14:$G$5000,5,FALSE))</f>
        <v/>
      </c>
      <c r="E69" s="79"/>
      <c r="F69" s="110" t="str">
        <f>IF(I69="","",VLOOKUP(I69,[1]PROJECTES!$C$14:$G$5000,2,FALSE))</f>
        <v/>
      </c>
      <c r="G69" s="112" t="str">
        <f>IF(E69="","",VLOOKUP(E69,[1]PROJECTES!$C$14:$G$5000,4,FALSE))</f>
        <v/>
      </c>
      <c r="H69" s="95"/>
      <c r="I69" s="113" t="str">
        <f>IF(H69="","",VLOOKUP(H69,BD!B$2:C$16,2,FALSE))</f>
        <v/>
      </c>
      <c r="J69" s="114"/>
      <c r="K69" s="115" t="str">
        <f t="shared" si="0"/>
        <v/>
      </c>
      <c r="L69" s="116" t="str">
        <f t="shared" ca="1" si="1"/>
        <v>-</v>
      </c>
      <c r="M69" s="111" t="str">
        <f>IF(E69="","",VLOOKUP(E69,[1]PROJECTES!$C$14:$Z$5000,21,FALSE))</f>
        <v/>
      </c>
      <c r="N69" s="117"/>
      <c r="O69" s="118" t="s">
        <v>222</v>
      </c>
      <c r="P69" s="119"/>
      <c r="Q69" s="84"/>
      <c r="R69" s="122"/>
      <c r="S69" s="165"/>
      <c r="T69" s="176"/>
      <c r="U69" s="169"/>
      <c r="V69" s="177"/>
    </row>
    <row r="70" spans="1:22" s="121" customFormat="1" ht="20.100000000000001" customHeight="1" x14ac:dyDescent="0.3">
      <c r="A70" s="80"/>
      <c r="B70" s="110" t="str">
        <f>IF(E70="","",VLOOKUP(E70,[1]PROJECTES!$C$14:$G$5000,2,FALSE))</f>
        <v/>
      </c>
      <c r="C70" s="80"/>
      <c r="D70" s="283" t="str">
        <f>IF(E70="","",VLOOKUP(E70,[1]PROJECTES!$C$14:$G$5000,5,FALSE))</f>
        <v/>
      </c>
      <c r="E70" s="79"/>
      <c r="F70" s="110" t="str">
        <f>IF(I70="","",VLOOKUP(I70,[1]PROJECTES!$C$14:$G$5000,2,FALSE))</f>
        <v/>
      </c>
      <c r="G70" s="112" t="str">
        <f>IF(E70="","",VLOOKUP(E70,[1]PROJECTES!$C$14:$G$5000,4,FALSE))</f>
        <v/>
      </c>
      <c r="H70" s="95"/>
      <c r="I70" s="113" t="str">
        <f>IF(H70="","",VLOOKUP(H70,BD!B$2:C$16,2,FALSE))</f>
        <v/>
      </c>
      <c r="J70" s="114"/>
      <c r="K70" s="115" t="str">
        <f t="shared" si="0"/>
        <v/>
      </c>
      <c r="L70" s="116" t="str">
        <f t="shared" ca="1" si="1"/>
        <v>-</v>
      </c>
      <c r="M70" s="111" t="str">
        <f>IF(E70="","",VLOOKUP(E70,[1]PROJECTES!$C$14:$Z$5000,21,FALSE))</f>
        <v/>
      </c>
      <c r="N70" s="117"/>
      <c r="O70" s="118" t="s">
        <v>222</v>
      </c>
      <c r="P70" s="119"/>
      <c r="Q70" s="84"/>
      <c r="R70" s="180"/>
      <c r="S70" s="166"/>
      <c r="T70" s="176"/>
      <c r="U70" s="169"/>
      <c r="V70" s="177"/>
    </row>
    <row r="71" spans="1:22" s="121" customFormat="1" ht="20.100000000000001" customHeight="1" x14ac:dyDescent="0.3">
      <c r="A71" s="80"/>
      <c r="B71" s="110" t="str">
        <f>IF(E71="","",VLOOKUP(E71,[1]PROJECTES!$C$14:$G$5000,2,FALSE))</f>
        <v/>
      </c>
      <c r="C71" s="80"/>
      <c r="D71" s="283" t="str">
        <f>IF(E71="","",VLOOKUP(E71,[1]PROJECTES!$C$14:$G$5000,5,FALSE))</f>
        <v/>
      </c>
      <c r="E71" s="79"/>
      <c r="F71" s="110" t="str">
        <f>IF(I71="","",VLOOKUP(I71,[1]PROJECTES!$C$14:$G$5000,2,FALSE))</f>
        <v/>
      </c>
      <c r="G71" s="112" t="str">
        <f>IF(E71="","",VLOOKUP(E71,[1]PROJECTES!$C$14:$G$5000,4,FALSE))</f>
        <v/>
      </c>
      <c r="H71" s="95"/>
      <c r="I71" s="113" t="str">
        <f>IF(H71="","",VLOOKUP(H71,BD!B$2:C$16,2,FALSE))</f>
        <v/>
      </c>
      <c r="J71" s="114"/>
      <c r="K71" s="115" t="str">
        <f t="shared" si="0"/>
        <v/>
      </c>
      <c r="L71" s="116" t="str">
        <f t="shared" ca="1" si="1"/>
        <v>-</v>
      </c>
      <c r="M71" s="111" t="str">
        <f>IF(E71="","",VLOOKUP(E71,[1]PROJECTES!$C$14:$Z$5000,21,FALSE))</f>
        <v/>
      </c>
      <c r="N71" s="117"/>
      <c r="O71" s="118" t="s">
        <v>222</v>
      </c>
      <c r="P71" s="119"/>
      <c r="Q71" s="84"/>
      <c r="R71" s="122"/>
      <c r="S71" s="166"/>
      <c r="T71" s="176"/>
      <c r="U71" s="169"/>
      <c r="V71" s="177"/>
    </row>
    <row r="72" spans="1:22" s="121" customFormat="1" ht="20.100000000000001" customHeight="1" x14ac:dyDescent="0.3">
      <c r="A72" s="80"/>
      <c r="B72" s="110" t="str">
        <f>IF(E72="","",VLOOKUP(E72,[1]PROJECTES!$C$14:$G$5000,2,FALSE))</f>
        <v/>
      </c>
      <c r="C72" s="80"/>
      <c r="D72" s="283" t="str">
        <f>IF(E72="","",VLOOKUP(E72,[1]PROJECTES!$C$14:$G$5000,5,FALSE))</f>
        <v/>
      </c>
      <c r="E72" s="79"/>
      <c r="F72" s="110" t="str">
        <f>IF(I72="","",VLOOKUP(I72,[1]PROJECTES!$C$14:$G$5000,2,FALSE))</f>
        <v/>
      </c>
      <c r="G72" s="112" t="str">
        <f>IF(E72="","",VLOOKUP(E72,[1]PROJECTES!$C$14:$G$5000,4,FALSE))</f>
        <v/>
      </c>
      <c r="H72" s="95"/>
      <c r="I72" s="113" t="str">
        <f>IF(H72="","",VLOOKUP(H72,BD!B$2:C$16,2,FALSE))</f>
        <v/>
      </c>
      <c r="J72" s="114"/>
      <c r="K72" s="115" t="str">
        <f t="shared" ref="K72:K135" si="2">IF(J72="","",WEEKNUM(J72,2)-0)</f>
        <v/>
      </c>
      <c r="L72" s="116" t="str">
        <f t="shared" ref="L72:L135" ca="1" si="3">IF(M72="","-",IF(G72="TA","-",+M72-TODAY()))</f>
        <v>-</v>
      </c>
      <c r="M72" s="111" t="str">
        <f>IF(E72="","",VLOOKUP(E72,[1]PROJECTES!$C$14:$Z$5000,21,FALSE))</f>
        <v/>
      </c>
      <c r="N72" s="117"/>
      <c r="O72" s="118" t="s">
        <v>222</v>
      </c>
      <c r="P72" s="119"/>
      <c r="Q72" s="84"/>
      <c r="R72" s="122"/>
      <c r="S72" s="166"/>
      <c r="T72" s="176"/>
      <c r="U72" s="169"/>
      <c r="V72" s="177"/>
    </row>
    <row r="73" spans="1:22" s="121" customFormat="1" ht="20.100000000000001" customHeight="1" x14ac:dyDescent="0.3">
      <c r="A73" s="80"/>
      <c r="B73" s="110" t="str">
        <f>IF(E73="","",VLOOKUP(E73,[1]PROJECTES!$C$14:$G$5000,2,FALSE))</f>
        <v/>
      </c>
      <c r="C73" s="80"/>
      <c r="D73" s="283" t="str">
        <f>IF(E73="","",VLOOKUP(E73,[1]PROJECTES!$C$14:$G$5000,5,FALSE))</f>
        <v/>
      </c>
      <c r="E73" s="79"/>
      <c r="F73" s="110" t="str">
        <f>IF(I73="","",VLOOKUP(I73,[1]PROJECTES!$C$14:$G$5000,2,FALSE))</f>
        <v/>
      </c>
      <c r="G73" s="112" t="str">
        <f>IF(E73="","",VLOOKUP(E73,[1]PROJECTES!$C$14:$G$5000,4,FALSE))</f>
        <v/>
      </c>
      <c r="H73" s="95"/>
      <c r="I73" s="113" t="str">
        <f>IF(H73="","",VLOOKUP(H73,BD!B$2:C$16,2,FALSE))</f>
        <v/>
      </c>
      <c r="J73" s="114"/>
      <c r="K73" s="115" t="str">
        <f t="shared" si="2"/>
        <v/>
      </c>
      <c r="L73" s="116" t="str">
        <f t="shared" ca="1" si="3"/>
        <v>-</v>
      </c>
      <c r="M73" s="111" t="str">
        <f>IF(E73="","",VLOOKUP(E73,[1]PROJECTES!$C$14:$Z$5000,21,FALSE))</f>
        <v/>
      </c>
      <c r="N73" s="117"/>
      <c r="O73" s="118" t="s">
        <v>222</v>
      </c>
      <c r="P73" s="119"/>
      <c r="Q73" s="84"/>
      <c r="R73" s="122"/>
      <c r="S73" s="165"/>
      <c r="T73" s="176"/>
      <c r="U73" s="169"/>
      <c r="V73" s="177"/>
    </row>
    <row r="74" spans="1:22" s="121" customFormat="1" ht="20.100000000000001" customHeight="1" x14ac:dyDescent="0.3">
      <c r="A74" s="80"/>
      <c r="B74" s="110" t="str">
        <f>IF(E74="","",VLOOKUP(E74,[1]PROJECTES!$C$14:$G$5000,2,FALSE))</f>
        <v/>
      </c>
      <c r="C74" s="80"/>
      <c r="D74" s="283" t="str">
        <f>IF(E74="","",VLOOKUP(E74,[1]PROJECTES!$C$14:$G$5000,5,FALSE))</f>
        <v/>
      </c>
      <c r="E74" s="79"/>
      <c r="F74" s="110" t="str">
        <f>IF(I74="","",VLOOKUP(I74,[1]PROJECTES!$C$14:$G$5000,2,FALSE))</f>
        <v/>
      </c>
      <c r="G74" s="112" t="str">
        <f>IF(E74="","",VLOOKUP(E74,[1]PROJECTES!$C$14:$G$5000,4,FALSE))</f>
        <v/>
      </c>
      <c r="H74" s="95"/>
      <c r="I74" s="113" t="str">
        <f>IF(H74="","",VLOOKUP(H74,BD!B$2:C$16,2,FALSE))</f>
        <v/>
      </c>
      <c r="J74" s="114"/>
      <c r="K74" s="115" t="str">
        <f t="shared" si="2"/>
        <v/>
      </c>
      <c r="L74" s="116" t="str">
        <f t="shared" ca="1" si="3"/>
        <v>-</v>
      </c>
      <c r="M74" s="111" t="str">
        <f>IF(E74="","",VLOOKUP(E74,[1]PROJECTES!$C$14:$Z$5000,21,FALSE))</f>
        <v/>
      </c>
      <c r="N74" s="117"/>
      <c r="O74" s="118" t="s">
        <v>222</v>
      </c>
      <c r="P74" s="119"/>
      <c r="Q74" s="84"/>
      <c r="R74" s="122"/>
      <c r="S74" s="165"/>
      <c r="T74" s="176"/>
      <c r="U74" s="169"/>
      <c r="V74" s="177"/>
    </row>
    <row r="75" spans="1:22" s="121" customFormat="1" ht="20.100000000000001" customHeight="1" x14ac:dyDescent="0.3">
      <c r="A75" s="80"/>
      <c r="B75" s="110" t="str">
        <f>IF(E75="","",VLOOKUP(E75,[1]PROJECTES!$C$14:$G$5000,2,FALSE))</f>
        <v/>
      </c>
      <c r="C75" s="80"/>
      <c r="D75" s="283" t="str">
        <f>IF(E75="","",VLOOKUP(E75,[1]PROJECTES!$C$14:$G$5000,5,FALSE))</f>
        <v/>
      </c>
      <c r="E75" s="79"/>
      <c r="F75" s="110" t="str">
        <f>IF(I75="","",VLOOKUP(I75,[1]PROJECTES!$C$14:$G$5000,2,FALSE))</f>
        <v/>
      </c>
      <c r="G75" s="112" t="str">
        <f>IF(E75="","",VLOOKUP(E75,[1]PROJECTES!$C$14:$G$5000,4,FALSE))</f>
        <v/>
      </c>
      <c r="H75" s="95"/>
      <c r="I75" s="113" t="str">
        <f>IF(H75="","",VLOOKUP(H75,BD!B$2:C$16,2,FALSE))</f>
        <v/>
      </c>
      <c r="J75" s="114"/>
      <c r="K75" s="115" t="str">
        <f t="shared" si="2"/>
        <v/>
      </c>
      <c r="L75" s="116" t="str">
        <f t="shared" ca="1" si="3"/>
        <v>-</v>
      </c>
      <c r="M75" s="111" t="str">
        <f>IF(E75="","",VLOOKUP(E75,[1]PROJECTES!$C$14:$Z$5000,21,FALSE))</f>
        <v/>
      </c>
      <c r="N75" s="117"/>
      <c r="O75" s="118" t="s">
        <v>222</v>
      </c>
      <c r="P75" s="119"/>
      <c r="Q75" s="84"/>
      <c r="R75" s="122"/>
      <c r="S75" s="165"/>
      <c r="T75" s="176"/>
      <c r="U75" s="169"/>
      <c r="V75" s="177"/>
    </row>
    <row r="76" spans="1:22" s="121" customFormat="1" ht="20.100000000000001" customHeight="1" x14ac:dyDescent="0.3">
      <c r="A76" s="80"/>
      <c r="B76" s="110" t="str">
        <f>IF(E76="","",VLOOKUP(E76,[1]PROJECTES!$C$14:$G$5000,2,FALSE))</f>
        <v/>
      </c>
      <c r="C76" s="80"/>
      <c r="D76" s="283" t="str">
        <f>IF(E76="","",VLOOKUP(E76,[1]PROJECTES!$C$14:$G$5000,5,FALSE))</f>
        <v/>
      </c>
      <c r="E76" s="79"/>
      <c r="F76" s="110" t="str">
        <f>IF(I76="","",VLOOKUP(I76,[1]PROJECTES!$C$14:$G$5000,2,FALSE))</f>
        <v/>
      </c>
      <c r="G76" s="112" t="str">
        <f>IF(E76="","",VLOOKUP(E76,[1]PROJECTES!$C$14:$G$5000,4,FALSE))</f>
        <v/>
      </c>
      <c r="H76" s="95"/>
      <c r="I76" s="113" t="str">
        <f>IF(H76="","",VLOOKUP(H76,BD!B$2:C$16,2,FALSE))</f>
        <v/>
      </c>
      <c r="J76" s="114"/>
      <c r="K76" s="115" t="str">
        <f t="shared" si="2"/>
        <v/>
      </c>
      <c r="L76" s="116" t="str">
        <f t="shared" ca="1" si="3"/>
        <v>-</v>
      </c>
      <c r="M76" s="111" t="str">
        <f>IF(E76="","",VLOOKUP(E76,[1]PROJECTES!$C$14:$Z$5000,21,FALSE))</f>
        <v/>
      </c>
      <c r="N76" s="117"/>
      <c r="O76" s="118" t="s">
        <v>222</v>
      </c>
      <c r="P76" s="119"/>
      <c r="Q76" s="84"/>
      <c r="R76" s="122"/>
      <c r="S76" s="165"/>
      <c r="T76" s="176"/>
      <c r="U76" s="169"/>
      <c r="V76" s="177"/>
    </row>
    <row r="77" spans="1:22" s="121" customFormat="1" ht="20.100000000000001" customHeight="1" x14ac:dyDescent="0.3">
      <c r="A77" s="80"/>
      <c r="B77" s="110" t="str">
        <f>IF(E77="","",VLOOKUP(E77,[1]PROJECTES!$C$14:$G$5000,2,FALSE))</f>
        <v/>
      </c>
      <c r="C77" s="80"/>
      <c r="D77" s="283" t="str">
        <f>IF(E77="","",VLOOKUP(E77,[1]PROJECTES!$C$14:$G$5000,5,FALSE))</f>
        <v/>
      </c>
      <c r="E77" s="79"/>
      <c r="F77" s="110" t="str">
        <f>IF(I77="","",VLOOKUP(I77,[1]PROJECTES!$C$14:$G$5000,2,FALSE))</f>
        <v/>
      </c>
      <c r="G77" s="112" t="str">
        <f>IF(E77="","",VLOOKUP(E77,[1]PROJECTES!$C$14:$G$5000,4,FALSE))</f>
        <v/>
      </c>
      <c r="H77" s="95"/>
      <c r="I77" s="113" t="str">
        <f>IF(H77="","",VLOOKUP(H77,BD!B$2:C$16,2,FALSE))</f>
        <v/>
      </c>
      <c r="J77" s="114"/>
      <c r="K77" s="115" t="str">
        <f t="shared" si="2"/>
        <v/>
      </c>
      <c r="L77" s="116" t="str">
        <f t="shared" ca="1" si="3"/>
        <v>-</v>
      </c>
      <c r="M77" s="111" t="str">
        <f>IF(E77="","",VLOOKUP(E77,[1]PROJECTES!$C$14:$Z$5000,21,FALSE))</f>
        <v/>
      </c>
      <c r="N77" s="117"/>
      <c r="O77" s="118" t="s">
        <v>222</v>
      </c>
      <c r="P77" s="119"/>
      <c r="Q77" s="84"/>
      <c r="R77" s="122"/>
      <c r="S77" s="165"/>
      <c r="T77" s="176"/>
      <c r="U77" s="169"/>
      <c r="V77" s="177"/>
    </row>
    <row r="78" spans="1:22" s="121" customFormat="1" ht="20.100000000000001" customHeight="1" x14ac:dyDescent="0.3">
      <c r="A78" s="80"/>
      <c r="B78" s="110" t="str">
        <f>IF(E78="","",VLOOKUP(E78,[1]PROJECTES!$C$14:$G$5000,2,FALSE))</f>
        <v/>
      </c>
      <c r="C78" s="80"/>
      <c r="D78" s="283" t="str">
        <f>IF(E78="","",VLOOKUP(E78,[1]PROJECTES!$C$14:$G$5000,5,FALSE))</f>
        <v/>
      </c>
      <c r="E78" s="79"/>
      <c r="F78" s="110" t="str">
        <f>IF(I78="","",VLOOKUP(I78,[1]PROJECTES!$C$14:$G$5000,2,FALSE))</f>
        <v/>
      </c>
      <c r="G78" s="112" t="str">
        <f>IF(E78="","",VLOOKUP(E78,[1]PROJECTES!$C$14:$G$5000,4,FALSE))</f>
        <v/>
      </c>
      <c r="H78" s="95"/>
      <c r="I78" s="113" t="str">
        <f>IF(H78="","",VLOOKUP(H78,BD!B$2:C$16,2,FALSE))</f>
        <v/>
      </c>
      <c r="J78" s="114"/>
      <c r="K78" s="115" t="str">
        <f t="shared" si="2"/>
        <v/>
      </c>
      <c r="L78" s="116" t="str">
        <f t="shared" ca="1" si="3"/>
        <v>-</v>
      </c>
      <c r="M78" s="111" t="str">
        <f>IF(E78="","",VLOOKUP(E78,[1]PROJECTES!$C$14:$Z$5000,21,FALSE))</f>
        <v/>
      </c>
      <c r="N78" s="117"/>
      <c r="O78" s="118" t="s">
        <v>222</v>
      </c>
      <c r="P78" s="119"/>
      <c r="Q78" s="84"/>
      <c r="R78" s="122"/>
      <c r="S78" s="166"/>
      <c r="T78" s="176"/>
      <c r="U78" s="169"/>
      <c r="V78" s="177"/>
    </row>
    <row r="79" spans="1:22" s="121" customFormat="1" ht="20.100000000000001" customHeight="1" x14ac:dyDescent="0.3">
      <c r="A79" s="80"/>
      <c r="B79" s="110" t="str">
        <f>IF(E79="","",VLOOKUP(E79,[1]PROJECTES!$C$14:$G$5000,2,FALSE))</f>
        <v/>
      </c>
      <c r="C79" s="80"/>
      <c r="D79" s="283" t="str">
        <f>IF(E79="","",VLOOKUP(E79,[1]PROJECTES!$C$14:$G$5000,5,FALSE))</f>
        <v/>
      </c>
      <c r="E79" s="79"/>
      <c r="F79" s="110" t="str">
        <f>IF(I79="","",VLOOKUP(I79,[1]PROJECTES!$C$14:$G$5000,2,FALSE))</f>
        <v/>
      </c>
      <c r="G79" s="112" t="str">
        <f>IF(E79="","",VLOOKUP(E79,[1]PROJECTES!$C$14:$G$5000,4,FALSE))</f>
        <v/>
      </c>
      <c r="H79" s="95"/>
      <c r="I79" s="113" t="str">
        <f>IF(H79="","",VLOOKUP(H79,BD!B$2:C$16,2,FALSE))</f>
        <v/>
      </c>
      <c r="J79" s="114"/>
      <c r="K79" s="115" t="str">
        <f t="shared" si="2"/>
        <v/>
      </c>
      <c r="L79" s="116" t="str">
        <f t="shared" ca="1" si="3"/>
        <v>-</v>
      </c>
      <c r="M79" s="111" t="str">
        <f>IF(E79="","",VLOOKUP(E79,[1]PROJECTES!$C$14:$Z$5000,21,FALSE))</f>
        <v/>
      </c>
      <c r="N79" s="117"/>
      <c r="O79" s="118" t="s">
        <v>222</v>
      </c>
      <c r="P79" s="119"/>
      <c r="Q79" s="84"/>
      <c r="R79" s="120"/>
      <c r="S79" s="196"/>
      <c r="T79" s="176"/>
      <c r="U79" s="169"/>
      <c r="V79" s="177"/>
    </row>
    <row r="80" spans="1:22" s="121" customFormat="1" ht="20.100000000000001" customHeight="1" x14ac:dyDescent="0.3">
      <c r="A80" s="80"/>
      <c r="B80" s="110" t="str">
        <f>IF(E80="","",VLOOKUP(E80,[1]PROJECTES!$C$14:$G$5000,2,FALSE))</f>
        <v/>
      </c>
      <c r="C80" s="80"/>
      <c r="D80" s="283" t="str">
        <f>IF(E80="","",VLOOKUP(E80,[1]PROJECTES!$C$14:$G$5000,5,FALSE))</f>
        <v/>
      </c>
      <c r="E80" s="79"/>
      <c r="F80" s="110" t="str">
        <f>IF(I80="","",VLOOKUP(I80,[1]PROJECTES!$C$14:$G$5000,2,FALSE))</f>
        <v/>
      </c>
      <c r="G80" s="112" t="str">
        <f>IF(E80="","",VLOOKUP(E80,[1]PROJECTES!$C$14:$G$5000,4,FALSE))</f>
        <v/>
      </c>
      <c r="H80" s="95"/>
      <c r="I80" s="113" t="str">
        <f>IF(H80="","",VLOOKUP(H80,BD!B$2:C$16,2,FALSE))</f>
        <v/>
      </c>
      <c r="J80" s="114"/>
      <c r="K80" s="115" t="str">
        <f t="shared" si="2"/>
        <v/>
      </c>
      <c r="L80" s="116" t="str">
        <f t="shared" ca="1" si="3"/>
        <v>-</v>
      </c>
      <c r="M80" s="111" t="str">
        <f>IF(E80="","",VLOOKUP(E80,[1]PROJECTES!$C$14:$Z$5000,21,FALSE))</f>
        <v/>
      </c>
      <c r="N80" s="117"/>
      <c r="O80" s="118" t="s">
        <v>222</v>
      </c>
      <c r="P80" s="119"/>
      <c r="Q80" s="84"/>
      <c r="R80" s="120"/>
      <c r="S80" s="166"/>
      <c r="T80" s="176"/>
      <c r="U80" s="169"/>
      <c r="V80" s="177"/>
    </row>
    <row r="81" spans="1:22" s="121" customFormat="1" ht="20.100000000000001" customHeight="1" x14ac:dyDescent="0.3">
      <c r="A81" s="80"/>
      <c r="B81" s="110" t="str">
        <f>IF(E81="","",VLOOKUP(E81,[1]PROJECTES!$C$14:$G$5000,2,FALSE))</f>
        <v/>
      </c>
      <c r="C81" s="80"/>
      <c r="D81" s="283" t="str">
        <f>IF(E81="","",VLOOKUP(E81,[1]PROJECTES!$C$14:$G$5000,5,FALSE))</f>
        <v/>
      </c>
      <c r="E81" s="79"/>
      <c r="F81" s="110" t="str">
        <f>IF(I81="","",VLOOKUP(I81,[1]PROJECTES!$C$14:$G$5000,2,FALSE))</f>
        <v/>
      </c>
      <c r="G81" s="112" t="str">
        <f>IF(E81="","",VLOOKUP(E81,[1]PROJECTES!$C$14:$G$5000,4,FALSE))</f>
        <v/>
      </c>
      <c r="H81" s="95"/>
      <c r="I81" s="113" t="str">
        <f>IF(H81="","",VLOOKUP(H81,BD!B$2:C$16,2,FALSE))</f>
        <v/>
      </c>
      <c r="J81" s="114"/>
      <c r="K81" s="115" t="str">
        <f t="shared" si="2"/>
        <v/>
      </c>
      <c r="L81" s="116" t="str">
        <f t="shared" ca="1" si="3"/>
        <v>-</v>
      </c>
      <c r="M81" s="111" t="str">
        <f>IF(E81="","",VLOOKUP(E81,[1]PROJECTES!$C$14:$Z$5000,21,FALSE))</f>
        <v/>
      </c>
      <c r="N81" s="117"/>
      <c r="O81" s="118" t="s">
        <v>222</v>
      </c>
      <c r="P81" s="119"/>
      <c r="Q81" s="84"/>
      <c r="R81" s="122"/>
      <c r="S81" s="69"/>
      <c r="T81" s="176"/>
      <c r="U81" s="169"/>
      <c r="V81" s="177"/>
    </row>
    <row r="82" spans="1:22" s="121" customFormat="1" ht="20.100000000000001" customHeight="1" x14ac:dyDescent="0.3">
      <c r="A82" s="80"/>
      <c r="B82" s="110" t="str">
        <f>IF(E82="","",VLOOKUP(E82,[1]PROJECTES!$C$14:$G$5000,2,FALSE))</f>
        <v/>
      </c>
      <c r="C82" s="80"/>
      <c r="D82" s="283" t="str">
        <f>IF(E82="","",VLOOKUP(E82,[1]PROJECTES!$C$14:$G$5000,5,FALSE))</f>
        <v/>
      </c>
      <c r="E82" s="79"/>
      <c r="F82" s="110" t="str">
        <f>IF(I82="","",VLOOKUP(I82,[1]PROJECTES!$C$14:$G$5000,2,FALSE))</f>
        <v/>
      </c>
      <c r="G82" s="112" t="str">
        <f>IF(E82="","",VLOOKUP(E82,[1]PROJECTES!$C$14:$G$5000,4,FALSE))</f>
        <v/>
      </c>
      <c r="H82" s="95"/>
      <c r="I82" s="113" t="str">
        <f>IF(H82="","",VLOOKUP(H82,BD!B$2:C$16,2,FALSE))</f>
        <v/>
      </c>
      <c r="J82" s="134"/>
      <c r="K82" s="115" t="str">
        <f t="shared" si="2"/>
        <v/>
      </c>
      <c r="L82" s="116" t="str">
        <f t="shared" ca="1" si="3"/>
        <v>-</v>
      </c>
      <c r="M82" s="111" t="str">
        <f>IF(E82="","",VLOOKUP(E82,[1]PROJECTES!$C$14:$Z$5000,21,FALSE))</f>
        <v/>
      </c>
      <c r="N82" s="117"/>
      <c r="O82" s="118" t="s">
        <v>222</v>
      </c>
      <c r="P82" s="119"/>
      <c r="Q82" s="84"/>
      <c r="R82" s="135"/>
      <c r="S82" s="71"/>
      <c r="T82" s="176"/>
      <c r="U82" s="169"/>
      <c r="V82" s="177"/>
    </row>
    <row r="83" spans="1:22" s="121" customFormat="1" ht="20.100000000000001" customHeight="1" x14ac:dyDescent="0.3">
      <c r="A83" s="80"/>
      <c r="B83" s="110" t="str">
        <f>IF(E83="","",VLOOKUP(E83,[1]PROJECTES!$C$14:$G$5000,2,FALSE))</f>
        <v/>
      </c>
      <c r="C83" s="80"/>
      <c r="D83" s="283" t="str">
        <f>IF(E83="","",VLOOKUP(E83,[1]PROJECTES!$C$14:$G$5000,5,FALSE))</f>
        <v/>
      </c>
      <c r="E83" s="79"/>
      <c r="F83" s="110" t="str">
        <f>IF(I83="","",VLOOKUP(I83,[1]PROJECTES!$C$14:$G$5000,2,FALSE))</f>
        <v/>
      </c>
      <c r="G83" s="112" t="str">
        <f>IF(E83="","",VLOOKUP(E83,[1]PROJECTES!$C$14:$G$5000,4,FALSE))</f>
        <v/>
      </c>
      <c r="H83" s="95"/>
      <c r="I83" s="113" t="str">
        <f>IF(H83="","",VLOOKUP(H83,BD!B$2:C$16,2,FALSE))</f>
        <v/>
      </c>
      <c r="J83" s="114"/>
      <c r="K83" s="115" t="str">
        <f t="shared" si="2"/>
        <v/>
      </c>
      <c r="L83" s="116" t="str">
        <f t="shared" ca="1" si="3"/>
        <v>-</v>
      </c>
      <c r="M83" s="111" t="str">
        <f>IF(E83="","",VLOOKUP(E83,[1]PROJECTES!$C$14:$Z$5000,21,FALSE))</f>
        <v/>
      </c>
      <c r="N83" s="117"/>
      <c r="O83" s="118" t="s">
        <v>222</v>
      </c>
      <c r="P83" s="119"/>
      <c r="Q83" s="84"/>
      <c r="R83" s="120"/>
      <c r="S83" s="69"/>
      <c r="T83" s="176"/>
      <c r="U83" s="169"/>
      <c r="V83" s="177"/>
    </row>
    <row r="84" spans="1:22" s="121" customFormat="1" ht="20.100000000000001" customHeight="1" x14ac:dyDescent="0.3">
      <c r="A84" s="80"/>
      <c r="B84" s="110" t="str">
        <f>IF(E84="","",VLOOKUP(E84,[1]PROJECTES!$C$14:$G$5000,2,FALSE))</f>
        <v/>
      </c>
      <c r="C84" s="80"/>
      <c r="D84" s="283" t="str">
        <f>IF(E84="","",VLOOKUP(E84,[1]PROJECTES!$C$14:$G$5000,5,FALSE))</f>
        <v/>
      </c>
      <c r="E84" s="79"/>
      <c r="F84" s="110" t="str">
        <f>IF(I84="","",VLOOKUP(I84,[1]PROJECTES!$C$14:$G$5000,2,FALSE))</f>
        <v/>
      </c>
      <c r="G84" s="112" t="str">
        <f>IF(E84="","",VLOOKUP(E84,[1]PROJECTES!$C$14:$G$5000,4,FALSE))</f>
        <v/>
      </c>
      <c r="H84" s="95"/>
      <c r="I84" s="113" t="str">
        <f>IF(H84="","",VLOOKUP(H84,BD!B$2:C$16,2,FALSE))</f>
        <v/>
      </c>
      <c r="J84" s="114"/>
      <c r="K84" s="115" t="str">
        <f t="shared" si="2"/>
        <v/>
      </c>
      <c r="L84" s="116" t="str">
        <f t="shared" ca="1" si="3"/>
        <v>-</v>
      </c>
      <c r="M84" s="111" t="str">
        <f>IF(E84="","",VLOOKUP(E84,[1]PROJECTES!$C$14:$Z$5000,21,FALSE))</f>
        <v/>
      </c>
      <c r="N84" s="117"/>
      <c r="O84" s="118" t="s">
        <v>222</v>
      </c>
      <c r="P84" s="119"/>
      <c r="Q84" s="84"/>
      <c r="R84" s="122"/>
      <c r="S84" s="80"/>
      <c r="T84" s="176"/>
      <c r="U84" s="169"/>
      <c r="V84" s="177"/>
    </row>
    <row r="85" spans="1:22" s="121" customFormat="1" ht="20.100000000000001" customHeight="1" x14ac:dyDescent="0.3">
      <c r="A85" s="80"/>
      <c r="B85" s="110" t="str">
        <f>IF(E85="","",VLOOKUP(E85,[1]PROJECTES!$C$14:$G$5000,2,FALSE))</f>
        <v/>
      </c>
      <c r="C85" s="80"/>
      <c r="D85" s="283" t="str">
        <f>IF(E85="","",VLOOKUP(E85,[1]PROJECTES!$C$14:$G$5000,5,FALSE))</f>
        <v/>
      </c>
      <c r="E85" s="79"/>
      <c r="F85" s="110" t="str">
        <f>IF(I85="","",VLOOKUP(I85,[1]PROJECTES!$C$14:$G$5000,2,FALSE))</f>
        <v/>
      </c>
      <c r="G85" s="112" t="str">
        <f>IF(E85="","",VLOOKUP(E85,[1]PROJECTES!$C$14:$G$5000,4,FALSE))</f>
        <v/>
      </c>
      <c r="H85" s="95"/>
      <c r="I85" s="113" t="str">
        <f>IF(H85="","",VLOOKUP(H85,BD!B$2:C$16,2,FALSE))</f>
        <v/>
      </c>
      <c r="J85" s="114"/>
      <c r="K85" s="115" t="str">
        <f t="shared" si="2"/>
        <v/>
      </c>
      <c r="L85" s="116" t="str">
        <f t="shared" ca="1" si="3"/>
        <v>-</v>
      </c>
      <c r="M85" s="111" t="str">
        <f>IF(E85="","",VLOOKUP(E85,[1]PROJECTES!$C$14:$Z$5000,21,FALSE))</f>
        <v/>
      </c>
      <c r="N85" s="117"/>
      <c r="O85" s="118" t="s">
        <v>222</v>
      </c>
      <c r="P85" s="119"/>
      <c r="Q85" s="84"/>
      <c r="R85" s="122"/>
      <c r="S85" s="80"/>
      <c r="T85" s="176"/>
      <c r="U85" s="169"/>
      <c r="V85" s="177"/>
    </row>
    <row r="86" spans="1:22" s="121" customFormat="1" ht="20.100000000000001" customHeight="1" x14ac:dyDescent="0.3">
      <c r="A86" s="80"/>
      <c r="B86" s="110" t="str">
        <f>IF(E86="","",VLOOKUP(E86,[1]PROJECTES!$C$14:$G$5000,2,FALSE))</f>
        <v/>
      </c>
      <c r="C86" s="80"/>
      <c r="D86" s="283" t="str">
        <f>IF(E86="","",VLOOKUP(E86,[1]PROJECTES!$C$14:$G$5000,5,FALSE))</f>
        <v/>
      </c>
      <c r="E86" s="87"/>
      <c r="F86" s="110" t="str">
        <f>IF(I86="","",VLOOKUP(I86,[1]PROJECTES!$C$14:$G$5000,2,FALSE))</f>
        <v/>
      </c>
      <c r="G86" s="112" t="str">
        <f>IF(E86="","",VLOOKUP(E86,[1]PROJECTES!$C$14:$G$5000,4,FALSE))</f>
        <v/>
      </c>
      <c r="H86" s="127"/>
      <c r="I86" s="113" t="str">
        <f>IF(H86="","",VLOOKUP(H86,BD!B$2:C$16,2,FALSE))</f>
        <v/>
      </c>
      <c r="J86" s="128"/>
      <c r="K86" s="115" t="str">
        <f t="shared" si="2"/>
        <v/>
      </c>
      <c r="L86" s="116" t="str">
        <f t="shared" ca="1" si="3"/>
        <v>-</v>
      </c>
      <c r="M86" s="111" t="str">
        <f>IF(E86="","",VLOOKUP(E86,[1]PROJECTES!$C$14:$Z$5000,21,FALSE))</f>
        <v/>
      </c>
      <c r="N86" s="129"/>
      <c r="O86" s="118" t="s">
        <v>222</v>
      </c>
      <c r="P86" s="130"/>
      <c r="Q86" s="89"/>
      <c r="R86" s="132"/>
      <c r="S86" s="69"/>
      <c r="T86" s="176"/>
      <c r="U86" s="169"/>
      <c r="V86" s="177"/>
    </row>
    <row r="87" spans="1:22" s="121" customFormat="1" ht="20.100000000000001" customHeight="1" x14ac:dyDescent="0.3">
      <c r="A87" s="80"/>
      <c r="B87" s="110" t="str">
        <f>IF(E87="","",VLOOKUP(E87,[1]PROJECTES!$C$14:$G$5000,2,FALSE))</f>
        <v/>
      </c>
      <c r="C87" s="80"/>
      <c r="D87" s="283" t="str">
        <f>IF(E87="","",VLOOKUP(E87,[1]PROJECTES!$C$14:$G$5000,5,FALSE))</f>
        <v/>
      </c>
      <c r="E87" s="79"/>
      <c r="F87" s="110" t="str">
        <f>IF(I87="","",VLOOKUP(I87,[1]PROJECTES!$C$14:$G$5000,2,FALSE))</f>
        <v/>
      </c>
      <c r="G87" s="112" t="str">
        <f>IF(E87="","",VLOOKUP(E87,[1]PROJECTES!$C$14:$G$5000,4,FALSE))</f>
        <v/>
      </c>
      <c r="H87" s="95"/>
      <c r="I87" s="113" t="str">
        <f>IF(H87="","",VLOOKUP(H87,BD!B$2:C$16,2,FALSE))</f>
        <v/>
      </c>
      <c r="J87" s="114"/>
      <c r="K87" s="115" t="str">
        <f t="shared" si="2"/>
        <v/>
      </c>
      <c r="L87" s="116" t="str">
        <f t="shared" ca="1" si="3"/>
        <v>-</v>
      </c>
      <c r="M87" s="111" t="str">
        <f>IF(E87="","",VLOOKUP(E87,[1]PROJECTES!$C$14:$Z$5000,21,FALSE))</f>
        <v/>
      </c>
      <c r="N87" s="117"/>
      <c r="O87" s="118" t="s">
        <v>222</v>
      </c>
      <c r="P87" s="119"/>
      <c r="Q87" s="84"/>
      <c r="R87" s="122"/>
      <c r="S87" s="69"/>
      <c r="T87" s="176"/>
      <c r="U87" s="169"/>
      <c r="V87" s="177"/>
    </row>
    <row r="88" spans="1:22" s="121" customFormat="1" ht="20.100000000000001" customHeight="1" x14ac:dyDescent="0.3">
      <c r="A88" s="80"/>
      <c r="B88" s="110" t="str">
        <f>IF(E88="","",VLOOKUP(E88,[1]PROJECTES!$C$14:$G$5000,2,FALSE))</f>
        <v/>
      </c>
      <c r="C88" s="80"/>
      <c r="D88" s="283" t="str">
        <f>IF(E88="","",VLOOKUP(E88,[1]PROJECTES!$C$14:$G$5000,5,FALSE))</f>
        <v/>
      </c>
      <c r="E88" s="79"/>
      <c r="F88" s="110" t="str">
        <f>IF(I88="","",VLOOKUP(I88,[1]PROJECTES!$C$14:$G$5000,2,FALSE))</f>
        <v/>
      </c>
      <c r="G88" s="112" t="str">
        <f>IF(E88="","",VLOOKUP(E88,[1]PROJECTES!$C$14:$G$5000,4,FALSE))</f>
        <v/>
      </c>
      <c r="H88" s="95"/>
      <c r="I88" s="113" t="str">
        <f>IF(H88="","",VLOOKUP(H88,BD!B$2:C$16,2,FALSE))</f>
        <v/>
      </c>
      <c r="J88" s="114"/>
      <c r="K88" s="115" t="str">
        <f t="shared" si="2"/>
        <v/>
      </c>
      <c r="L88" s="116" t="str">
        <f t="shared" ca="1" si="3"/>
        <v>-</v>
      </c>
      <c r="M88" s="111" t="str">
        <f>IF(E88="","",VLOOKUP(E88,[1]PROJECTES!$C$14:$Z$5000,21,FALSE))</f>
        <v/>
      </c>
      <c r="N88" s="117"/>
      <c r="O88" s="118" t="s">
        <v>222</v>
      </c>
      <c r="P88" s="119"/>
      <c r="Q88" s="84"/>
      <c r="R88" s="122"/>
      <c r="S88" s="69"/>
      <c r="T88" s="176"/>
      <c r="U88" s="169"/>
      <c r="V88" s="177"/>
    </row>
    <row r="89" spans="1:22" s="121" customFormat="1" ht="20.100000000000001" customHeight="1" x14ac:dyDescent="0.3">
      <c r="A89" s="80"/>
      <c r="B89" s="110" t="str">
        <f>IF(E89="","",VLOOKUP(E89,[1]PROJECTES!$C$14:$G$5000,2,FALSE))</f>
        <v/>
      </c>
      <c r="C89" s="80"/>
      <c r="D89" s="283" t="str">
        <f>IF(E89="","",VLOOKUP(E89,[1]PROJECTES!$C$14:$G$5000,5,FALSE))</f>
        <v/>
      </c>
      <c r="E89" s="79"/>
      <c r="F89" s="110" t="str">
        <f>IF(I89="","",VLOOKUP(I89,[1]PROJECTES!$C$14:$G$5000,2,FALSE))</f>
        <v/>
      </c>
      <c r="G89" s="112" t="str">
        <f>IF(E89="","",VLOOKUP(E89,[1]PROJECTES!$C$14:$G$5000,4,FALSE))</f>
        <v/>
      </c>
      <c r="H89" s="95"/>
      <c r="I89" s="113" t="str">
        <f>IF(H89="","",VLOOKUP(H89,BD!B$2:C$16,2,FALSE))</f>
        <v/>
      </c>
      <c r="J89" s="114"/>
      <c r="K89" s="115" t="str">
        <f t="shared" si="2"/>
        <v/>
      </c>
      <c r="L89" s="116" t="str">
        <f t="shared" ca="1" si="3"/>
        <v>-</v>
      </c>
      <c r="M89" s="111" t="str">
        <f>IF(E89="","",VLOOKUP(E89,[1]PROJECTES!$C$14:$Z$5000,21,FALSE))</f>
        <v/>
      </c>
      <c r="N89" s="117"/>
      <c r="O89" s="118" t="s">
        <v>222</v>
      </c>
      <c r="P89" s="119"/>
      <c r="Q89" s="84"/>
      <c r="R89" s="122"/>
      <c r="S89" s="69"/>
      <c r="T89" s="176"/>
      <c r="U89" s="169"/>
      <c r="V89" s="177"/>
    </row>
    <row r="90" spans="1:22" s="121" customFormat="1" ht="20.100000000000001" customHeight="1" x14ac:dyDescent="0.3">
      <c r="A90" s="80"/>
      <c r="B90" s="110" t="str">
        <f>IF(E90="","",VLOOKUP(E90,[1]PROJECTES!$C$14:$G$5000,2,FALSE))</f>
        <v/>
      </c>
      <c r="C90" s="80"/>
      <c r="D90" s="283" t="str">
        <f>IF(E90="","",VLOOKUP(E90,[1]PROJECTES!$C$14:$G$5000,5,FALSE))</f>
        <v/>
      </c>
      <c r="E90" s="79"/>
      <c r="F90" s="110" t="str">
        <f>IF(I90="","",VLOOKUP(I90,[1]PROJECTES!$C$14:$G$5000,2,FALSE))</f>
        <v/>
      </c>
      <c r="G90" s="112" t="str">
        <f>IF(E90="","",VLOOKUP(E90,[1]PROJECTES!$C$14:$G$5000,4,FALSE))</f>
        <v/>
      </c>
      <c r="H90" s="95"/>
      <c r="I90" s="113" t="str">
        <f>IF(H90="","",VLOOKUP(H90,BD!B$2:C$16,2,FALSE))</f>
        <v/>
      </c>
      <c r="J90" s="114"/>
      <c r="K90" s="115" t="str">
        <f t="shared" si="2"/>
        <v/>
      </c>
      <c r="L90" s="116" t="str">
        <f t="shared" ca="1" si="3"/>
        <v>-</v>
      </c>
      <c r="M90" s="111" t="str">
        <f>IF(E90="","",VLOOKUP(E90,[1]PROJECTES!$C$14:$Z$5000,21,FALSE))</f>
        <v/>
      </c>
      <c r="N90" s="117"/>
      <c r="O90" s="118" t="s">
        <v>222</v>
      </c>
      <c r="P90" s="119"/>
      <c r="Q90" s="84"/>
      <c r="R90" s="125"/>
      <c r="S90" s="69"/>
      <c r="T90" s="176"/>
      <c r="U90" s="169"/>
      <c r="V90" s="177"/>
    </row>
    <row r="91" spans="1:22" s="121" customFormat="1" ht="20.100000000000001" customHeight="1" x14ac:dyDescent="0.3">
      <c r="A91" s="80"/>
      <c r="B91" s="110" t="str">
        <f>IF(E91="","",VLOOKUP(E91,[1]PROJECTES!$C$14:$G$5000,2,FALSE))</f>
        <v/>
      </c>
      <c r="C91" s="80"/>
      <c r="D91" s="283" t="str">
        <f>IF(E91="","",VLOOKUP(E91,[1]PROJECTES!$C$14:$G$5000,5,FALSE))</f>
        <v/>
      </c>
      <c r="E91" s="79"/>
      <c r="F91" s="110" t="str">
        <f>IF(I91="","",VLOOKUP(I91,[1]PROJECTES!$C$14:$G$5000,2,FALSE))</f>
        <v/>
      </c>
      <c r="G91" s="112" t="str">
        <f>IF(E91="","",VLOOKUP(E91,[1]PROJECTES!$C$14:$G$5000,4,FALSE))</f>
        <v/>
      </c>
      <c r="H91" s="95"/>
      <c r="I91" s="113" t="str">
        <f>IF(H91="","",VLOOKUP(H91,BD!B$2:C$16,2,FALSE))</f>
        <v/>
      </c>
      <c r="J91" s="114"/>
      <c r="K91" s="115" t="str">
        <f t="shared" si="2"/>
        <v/>
      </c>
      <c r="L91" s="116" t="str">
        <f t="shared" ca="1" si="3"/>
        <v>-</v>
      </c>
      <c r="M91" s="111" t="str">
        <f>IF(E91="","",VLOOKUP(E91,[1]PROJECTES!$C$14:$Z$5000,21,FALSE))</f>
        <v/>
      </c>
      <c r="N91" s="117"/>
      <c r="O91" s="118" t="s">
        <v>222</v>
      </c>
      <c r="P91" s="119"/>
      <c r="Q91" s="84"/>
      <c r="R91" s="122"/>
      <c r="S91" s="69"/>
      <c r="T91" s="176"/>
      <c r="U91" s="169"/>
      <c r="V91" s="177"/>
    </row>
    <row r="92" spans="1:22" s="121" customFormat="1" ht="20.100000000000001" customHeight="1" x14ac:dyDescent="0.3">
      <c r="A92" s="80"/>
      <c r="B92" s="110" t="str">
        <f>IF(E92="","",VLOOKUP(E92,[1]PROJECTES!$C$14:$G$5000,2,FALSE))</f>
        <v/>
      </c>
      <c r="C92" s="80"/>
      <c r="D92" s="283" t="str">
        <f>IF(E92="","",VLOOKUP(E92,[1]PROJECTES!$C$14:$G$5000,5,FALSE))</f>
        <v/>
      </c>
      <c r="E92" s="79"/>
      <c r="F92" s="110" t="str">
        <f>IF(I92="","",VLOOKUP(I92,[1]PROJECTES!$C$14:$G$5000,2,FALSE))</f>
        <v/>
      </c>
      <c r="G92" s="112" t="str">
        <f>IF(E92="","",VLOOKUP(E92,[1]PROJECTES!$C$14:$G$5000,4,FALSE))</f>
        <v/>
      </c>
      <c r="H92" s="95"/>
      <c r="I92" s="113" t="str">
        <f>IF(H92="","",VLOOKUP(H92,BD!B$2:C$16,2,FALSE))</f>
        <v/>
      </c>
      <c r="J92" s="114"/>
      <c r="K92" s="115" t="str">
        <f t="shared" si="2"/>
        <v/>
      </c>
      <c r="L92" s="116" t="str">
        <f t="shared" ca="1" si="3"/>
        <v>-</v>
      </c>
      <c r="M92" s="111" t="str">
        <f>IF(E92="","",VLOOKUP(E92,[1]PROJECTES!$C$14:$Z$5000,21,FALSE))</f>
        <v/>
      </c>
      <c r="N92" s="117"/>
      <c r="O92" s="118" t="s">
        <v>222</v>
      </c>
      <c r="P92" s="119"/>
      <c r="Q92" s="84"/>
      <c r="R92" s="122"/>
      <c r="S92" s="69"/>
      <c r="T92" s="176"/>
      <c r="U92" s="169"/>
      <c r="V92" s="200"/>
    </row>
    <row r="93" spans="1:22" s="121" customFormat="1" ht="20.100000000000001" customHeight="1" x14ac:dyDescent="0.3">
      <c r="A93" s="80"/>
      <c r="B93" s="110" t="str">
        <f>IF(E93="","",VLOOKUP(E93,[1]PROJECTES!$C$14:$G$5000,2,FALSE))</f>
        <v/>
      </c>
      <c r="C93" s="80"/>
      <c r="D93" s="283" t="str">
        <f>IF(E93="","",VLOOKUP(E93,[1]PROJECTES!$C$14:$G$5000,5,FALSE))</f>
        <v/>
      </c>
      <c r="E93" s="79"/>
      <c r="F93" s="110" t="str">
        <f>IF(I93="","",VLOOKUP(I93,[1]PROJECTES!$C$14:$G$5000,2,FALSE))</f>
        <v/>
      </c>
      <c r="G93" s="112" t="str">
        <f>IF(E93="","",VLOOKUP(E93,[1]PROJECTES!$C$14:$G$5000,4,FALSE))</f>
        <v/>
      </c>
      <c r="H93" s="95"/>
      <c r="I93" s="113" t="str">
        <f>IF(H93="","",VLOOKUP(H93,BD!B$2:C$16,2,FALSE))</f>
        <v/>
      </c>
      <c r="J93" s="114"/>
      <c r="K93" s="115" t="str">
        <f t="shared" si="2"/>
        <v/>
      </c>
      <c r="L93" s="116" t="str">
        <f t="shared" ca="1" si="3"/>
        <v>-</v>
      </c>
      <c r="M93" s="111" t="str">
        <f>IF(E93="","",VLOOKUP(E93,[1]PROJECTES!$C$14:$Z$5000,21,FALSE))</f>
        <v/>
      </c>
      <c r="N93" s="117"/>
      <c r="O93" s="118" t="s">
        <v>222</v>
      </c>
      <c r="P93" s="119"/>
      <c r="Q93" s="84"/>
      <c r="R93" s="122"/>
      <c r="S93" s="69"/>
      <c r="T93" s="176"/>
      <c r="U93" s="169"/>
      <c r="V93" s="177"/>
    </row>
    <row r="94" spans="1:22" s="121" customFormat="1" ht="20.100000000000001" customHeight="1" x14ac:dyDescent="0.3">
      <c r="A94" s="80"/>
      <c r="B94" s="110" t="str">
        <f>IF(E94="","",VLOOKUP(E94,[1]PROJECTES!$C$14:$G$5000,2,FALSE))</f>
        <v/>
      </c>
      <c r="C94" s="80"/>
      <c r="D94" s="283" t="str">
        <f>IF(E94="","",VLOOKUP(E94,[1]PROJECTES!$C$14:$G$5000,5,FALSE))</f>
        <v/>
      </c>
      <c r="E94" s="79"/>
      <c r="F94" s="110" t="str">
        <f>IF(I94="","",VLOOKUP(I94,[1]PROJECTES!$C$14:$G$5000,2,FALSE))</f>
        <v/>
      </c>
      <c r="G94" s="112" t="str">
        <f>IF(E94="","",VLOOKUP(E94,[1]PROJECTES!$C$14:$G$5000,4,FALSE))</f>
        <v/>
      </c>
      <c r="H94" s="95"/>
      <c r="I94" s="113" t="str">
        <f>IF(H94="","",VLOOKUP(H94,BD!B$2:C$16,2,FALSE))</f>
        <v/>
      </c>
      <c r="J94" s="114"/>
      <c r="K94" s="115" t="str">
        <f t="shared" si="2"/>
        <v/>
      </c>
      <c r="L94" s="116" t="str">
        <f t="shared" ca="1" si="3"/>
        <v>-</v>
      </c>
      <c r="M94" s="111" t="str">
        <f>IF(E94="","",VLOOKUP(E94,[1]PROJECTES!$C$14:$Z$5000,21,FALSE))</f>
        <v/>
      </c>
      <c r="N94" s="117"/>
      <c r="O94" s="118" t="s">
        <v>222</v>
      </c>
      <c r="P94" s="119"/>
      <c r="Q94" s="84"/>
      <c r="R94" s="122"/>
      <c r="S94" s="69"/>
      <c r="T94" s="176"/>
      <c r="U94" s="169"/>
      <c r="V94" s="177"/>
    </row>
    <row r="95" spans="1:22" s="121" customFormat="1" ht="20.100000000000001" customHeight="1" x14ac:dyDescent="0.3">
      <c r="A95" s="80"/>
      <c r="B95" s="110" t="str">
        <f>IF(E95="","",VLOOKUP(E95,[1]PROJECTES!$C$14:$G$5000,2,FALSE))</f>
        <v/>
      </c>
      <c r="C95" s="80"/>
      <c r="D95" s="283" t="str">
        <f>IF(E95="","",VLOOKUP(E95,[1]PROJECTES!$C$14:$G$5000,5,FALSE))</f>
        <v/>
      </c>
      <c r="E95" s="79"/>
      <c r="F95" s="110" t="str">
        <f>IF(I95="","",VLOOKUP(I95,[1]PROJECTES!$C$14:$G$5000,2,FALSE))</f>
        <v/>
      </c>
      <c r="G95" s="112" t="str">
        <f>IF(E95="","",VLOOKUP(E95,[1]PROJECTES!$C$14:$G$5000,4,FALSE))</f>
        <v/>
      </c>
      <c r="H95" s="95"/>
      <c r="I95" s="113" t="str">
        <f>IF(H95="","",VLOOKUP(H95,BD!B$2:C$16,2,FALSE))</f>
        <v/>
      </c>
      <c r="J95" s="114"/>
      <c r="K95" s="115" t="str">
        <f t="shared" si="2"/>
        <v/>
      </c>
      <c r="L95" s="116" t="str">
        <f t="shared" ca="1" si="3"/>
        <v>-</v>
      </c>
      <c r="M95" s="111" t="str">
        <f>IF(E95="","",VLOOKUP(E95,[1]PROJECTES!$C$14:$Z$5000,21,FALSE))</f>
        <v/>
      </c>
      <c r="N95" s="117"/>
      <c r="O95" s="118" t="s">
        <v>222</v>
      </c>
      <c r="P95" s="119"/>
      <c r="Q95" s="84"/>
      <c r="R95" s="122"/>
      <c r="S95" s="80"/>
      <c r="T95" s="176"/>
      <c r="U95" s="169"/>
      <c r="V95" s="177"/>
    </row>
    <row r="96" spans="1:22" s="121" customFormat="1" ht="20.100000000000001" customHeight="1" x14ac:dyDescent="0.3">
      <c r="A96" s="80"/>
      <c r="B96" s="110" t="str">
        <f>IF(E96="","",VLOOKUP(E96,[1]PROJECTES!$C$14:$G$5000,2,FALSE))</f>
        <v/>
      </c>
      <c r="C96" s="80"/>
      <c r="D96" s="283" t="str">
        <f>IF(E96="","",VLOOKUP(E96,[1]PROJECTES!$C$14:$G$5000,5,FALSE))</f>
        <v/>
      </c>
      <c r="E96" s="79"/>
      <c r="F96" s="110" t="str">
        <f>IF(I96="","",VLOOKUP(I96,[1]PROJECTES!$C$14:$G$5000,2,FALSE))</f>
        <v/>
      </c>
      <c r="G96" s="112" t="str">
        <f>IF(E96="","",VLOOKUP(E96,[1]PROJECTES!$C$14:$G$5000,4,FALSE))</f>
        <v/>
      </c>
      <c r="H96" s="95"/>
      <c r="I96" s="113" t="str">
        <f>IF(H96="","",VLOOKUP(H96,BD!B$2:C$16,2,FALSE))</f>
        <v/>
      </c>
      <c r="J96" s="114"/>
      <c r="K96" s="115" t="str">
        <f t="shared" si="2"/>
        <v/>
      </c>
      <c r="L96" s="116" t="str">
        <f t="shared" ca="1" si="3"/>
        <v>-</v>
      </c>
      <c r="M96" s="111" t="str">
        <f>IF(E96="","",VLOOKUP(E96,[1]PROJECTES!$C$14:$Z$5000,21,FALSE))</f>
        <v/>
      </c>
      <c r="N96" s="117"/>
      <c r="O96" s="118" t="s">
        <v>222</v>
      </c>
      <c r="P96" s="119"/>
      <c r="Q96" s="84"/>
      <c r="R96" s="122"/>
      <c r="S96" s="80"/>
      <c r="T96" s="176"/>
      <c r="V96" s="199"/>
    </row>
    <row r="97" spans="1:22" s="121" customFormat="1" ht="20.100000000000001" customHeight="1" x14ac:dyDescent="0.3">
      <c r="A97" s="80"/>
      <c r="B97" s="110" t="str">
        <f>IF(E97="","",VLOOKUP(E97,[1]PROJECTES!$C$14:$G$5000,2,FALSE))</f>
        <v/>
      </c>
      <c r="C97" s="80"/>
      <c r="D97" s="283" t="str">
        <f>IF(E97="","",VLOOKUP(E97,[1]PROJECTES!$C$14:$G$5000,5,FALSE))</f>
        <v/>
      </c>
      <c r="E97" s="79"/>
      <c r="F97" s="110" t="str">
        <f>IF(I97="","",VLOOKUP(I97,[1]PROJECTES!$C$14:$G$5000,2,FALSE))</f>
        <v/>
      </c>
      <c r="G97" s="112" t="str">
        <f>IF(E97="","",VLOOKUP(E97,[1]PROJECTES!$C$14:$G$5000,4,FALSE))</f>
        <v/>
      </c>
      <c r="H97" s="95"/>
      <c r="I97" s="113" t="str">
        <f>IF(H97="","",VLOOKUP(H97,BD!B$2:C$16,2,FALSE))</f>
        <v/>
      </c>
      <c r="J97" s="114"/>
      <c r="K97" s="115" t="str">
        <f t="shared" si="2"/>
        <v/>
      </c>
      <c r="L97" s="116" t="str">
        <f t="shared" ca="1" si="3"/>
        <v>-</v>
      </c>
      <c r="M97" s="111" t="str">
        <f>IF(E97="","",VLOOKUP(E97,[1]PROJECTES!$C$14:$Z$5000,21,FALSE))</f>
        <v/>
      </c>
      <c r="N97" s="117"/>
      <c r="O97" s="118" t="s">
        <v>222</v>
      </c>
      <c r="P97" s="119"/>
      <c r="Q97" s="84"/>
      <c r="R97" s="125"/>
      <c r="S97" s="69"/>
      <c r="T97" s="176"/>
      <c r="U97" s="169"/>
      <c r="V97" s="177"/>
    </row>
    <row r="98" spans="1:22" s="121" customFormat="1" ht="20.100000000000001" customHeight="1" x14ac:dyDescent="0.3">
      <c r="A98" s="80"/>
      <c r="B98" s="110" t="str">
        <f>IF(E98="","",VLOOKUP(E98,[1]PROJECTES!$C$14:$G$5000,2,FALSE))</f>
        <v/>
      </c>
      <c r="C98" s="80"/>
      <c r="D98" s="283" t="str">
        <f>IF(E98="","",VLOOKUP(E98,[1]PROJECTES!$C$14:$G$5000,5,FALSE))</f>
        <v/>
      </c>
      <c r="E98" s="79"/>
      <c r="F98" s="110" t="str">
        <f>IF(I98="","",VLOOKUP(I98,[1]PROJECTES!$C$14:$G$5000,2,FALSE))</f>
        <v/>
      </c>
      <c r="G98" s="112" t="str">
        <f>IF(E98="","",VLOOKUP(E98,[1]PROJECTES!$C$14:$G$5000,4,FALSE))</f>
        <v/>
      </c>
      <c r="H98" s="95"/>
      <c r="I98" s="113" t="str">
        <f>IF(H98="","",VLOOKUP(H98,BD!B$2:C$16,2,FALSE))</f>
        <v/>
      </c>
      <c r="J98" s="114"/>
      <c r="K98" s="115" t="str">
        <f t="shared" si="2"/>
        <v/>
      </c>
      <c r="L98" s="116" t="str">
        <f t="shared" ca="1" si="3"/>
        <v>-</v>
      </c>
      <c r="M98" s="111" t="str">
        <f>IF(E98="","",VLOOKUP(E98,[1]PROJECTES!$C$14:$Z$5000,21,FALSE))</f>
        <v/>
      </c>
      <c r="N98" s="117"/>
      <c r="O98" s="118" t="s">
        <v>222</v>
      </c>
      <c r="P98" s="119"/>
      <c r="Q98" s="84"/>
      <c r="R98" s="120"/>
      <c r="S98" s="69"/>
      <c r="T98" s="176"/>
      <c r="U98" s="169"/>
      <c r="V98" s="177"/>
    </row>
    <row r="99" spans="1:22" s="121" customFormat="1" ht="20.100000000000001" customHeight="1" x14ac:dyDescent="0.3">
      <c r="A99" s="80"/>
      <c r="B99" s="110" t="str">
        <f>IF(E99="","",VLOOKUP(E99,[1]PROJECTES!$C$14:$G$5000,2,FALSE))</f>
        <v/>
      </c>
      <c r="C99" s="80"/>
      <c r="D99" s="283" t="str">
        <f>IF(E99="","",VLOOKUP(E99,[1]PROJECTES!$C$14:$G$5000,5,FALSE))</f>
        <v/>
      </c>
      <c r="E99" s="79"/>
      <c r="F99" s="110" t="str">
        <f>IF(I99="","",VLOOKUP(I99,[1]PROJECTES!$C$14:$G$5000,2,FALSE))</f>
        <v/>
      </c>
      <c r="G99" s="112" t="str">
        <f>IF(E99="","",VLOOKUP(E99,[1]PROJECTES!$C$14:$G$5000,4,FALSE))</f>
        <v/>
      </c>
      <c r="H99" s="95"/>
      <c r="I99" s="113" t="str">
        <f>IF(H99="","",VLOOKUP(H99,BD!B$2:C$16,2,FALSE))</f>
        <v/>
      </c>
      <c r="J99" s="114"/>
      <c r="K99" s="115" t="str">
        <f t="shared" si="2"/>
        <v/>
      </c>
      <c r="L99" s="116" t="str">
        <f t="shared" ca="1" si="3"/>
        <v>-</v>
      </c>
      <c r="M99" s="111" t="str">
        <f>IF(E99="","",VLOOKUP(E99,[1]PROJECTES!$C$14:$Z$5000,21,FALSE))</f>
        <v/>
      </c>
      <c r="N99" s="117"/>
      <c r="O99" s="118" t="s">
        <v>222</v>
      </c>
      <c r="P99" s="119"/>
      <c r="Q99" s="84"/>
      <c r="R99" s="125"/>
      <c r="S99" s="69"/>
      <c r="T99" s="176"/>
      <c r="U99" s="169"/>
      <c r="V99" s="177"/>
    </row>
    <row r="100" spans="1:22" s="121" customFormat="1" ht="20.100000000000001" customHeight="1" x14ac:dyDescent="0.3">
      <c r="A100" s="80"/>
      <c r="B100" s="110" t="str">
        <f>IF(E100="","",VLOOKUP(E100,[1]PROJECTES!$C$14:$G$5000,2,FALSE))</f>
        <v/>
      </c>
      <c r="C100" s="80"/>
      <c r="D100" s="283" t="str">
        <f>IF(E100="","",VLOOKUP(E100,[1]PROJECTES!$C$14:$G$5000,5,FALSE))</f>
        <v/>
      </c>
      <c r="E100" s="79"/>
      <c r="F100" s="110" t="str">
        <f>IF(I100="","",VLOOKUP(I100,[1]PROJECTES!$C$14:$G$5000,2,FALSE))</f>
        <v/>
      </c>
      <c r="G100" s="112" t="str">
        <f>IF(E100="","",VLOOKUP(E100,[1]PROJECTES!$C$14:$G$5000,4,FALSE))</f>
        <v/>
      </c>
      <c r="H100" s="127"/>
      <c r="I100" s="113" t="str">
        <f>IF(H100="","",VLOOKUP(H100,BD!B$2:C$16,2,FALSE))</f>
        <v/>
      </c>
      <c r="J100" s="128"/>
      <c r="K100" s="115" t="str">
        <f t="shared" si="2"/>
        <v/>
      </c>
      <c r="L100" s="116" t="str">
        <f t="shared" ca="1" si="3"/>
        <v>-</v>
      </c>
      <c r="M100" s="111" t="str">
        <f>IF(E100="","",VLOOKUP(E100,[1]PROJECTES!$C$14:$Z$5000,21,FALSE))</f>
        <v/>
      </c>
      <c r="N100" s="129"/>
      <c r="O100" s="118" t="s">
        <v>222</v>
      </c>
      <c r="P100" s="130"/>
      <c r="Q100" s="89"/>
      <c r="R100" s="132"/>
      <c r="S100" s="69"/>
      <c r="T100" s="176"/>
      <c r="U100" s="169"/>
      <c r="V100" s="177"/>
    </row>
    <row r="101" spans="1:22" s="121" customFormat="1" ht="20.100000000000001" customHeight="1" x14ac:dyDescent="0.3">
      <c r="A101" s="80"/>
      <c r="B101" s="110" t="str">
        <f>IF(E101="","",VLOOKUP(E101,[1]PROJECTES!$C$14:$G$5000,2,FALSE))</f>
        <v/>
      </c>
      <c r="C101" s="80"/>
      <c r="D101" s="283" t="str">
        <f>IF(E101="","",VLOOKUP(E101,[1]PROJECTES!$C$14:$G$5000,5,FALSE))</f>
        <v/>
      </c>
      <c r="E101" s="79"/>
      <c r="F101" s="110" t="str">
        <f>IF(I101="","",VLOOKUP(I101,[1]PROJECTES!$C$14:$G$5000,2,FALSE))</f>
        <v/>
      </c>
      <c r="G101" s="112" t="str">
        <f>IF(E101="","",VLOOKUP(E101,[1]PROJECTES!$C$14:$G$5000,4,FALSE))</f>
        <v/>
      </c>
      <c r="H101" s="127"/>
      <c r="I101" s="113" t="str">
        <f>IF(H101="","",VLOOKUP(H101,BD!B$2:C$16,2,FALSE))</f>
        <v/>
      </c>
      <c r="J101" s="128"/>
      <c r="K101" s="115" t="str">
        <f t="shared" si="2"/>
        <v/>
      </c>
      <c r="L101" s="116" t="str">
        <f t="shared" ca="1" si="3"/>
        <v>-</v>
      </c>
      <c r="M101" s="111" t="str">
        <f>IF(E101="","",VLOOKUP(E101,[1]PROJECTES!$C$14:$Z$5000,21,FALSE))</f>
        <v/>
      </c>
      <c r="N101" s="129"/>
      <c r="O101" s="118" t="s">
        <v>222</v>
      </c>
      <c r="P101" s="130"/>
      <c r="Q101" s="89"/>
      <c r="R101" s="132"/>
      <c r="S101" s="69"/>
      <c r="T101" s="176"/>
      <c r="U101" s="169"/>
      <c r="V101" s="177"/>
    </row>
    <row r="102" spans="1:22" s="121" customFormat="1" ht="20.100000000000001" customHeight="1" x14ac:dyDescent="0.3">
      <c r="A102" s="80"/>
      <c r="B102" s="110" t="str">
        <f>IF(E102="","",VLOOKUP(E102,[1]PROJECTES!$C$14:$G$5000,2,FALSE))</f>
        <v/>
      </c>
      <c r="C102" s="80"/>
      <c r="D102" s="283" t="str">
        <f>IF(E102="","",VLOOKUP(E102,[1]PROJECTES!$C$14:$G$5000,5,FALSE))</f>
        <v/>
      </c>
      <c r="E102" s="79"/>
      <c r="F102" s="110" t="str">
        <f>IF(I102="","",VLOOKUP(I102,[1]PROJECTES!$C$14:$G$5000,2,FALSE))</f>
        <v/>
      </c>
      <c r="G102" s="112" t="str">
        <f>IF(E102="","",VLOOKUP(E102,[1]PROJECTES!$C$14:$G$5000,4,FALSE))</f>
        <v/>
      </c>
      <c r="H102" s="127"/>
      <c r="I102" s="113" t="str">
        <f>IF(H102="","",VLOOKUP(H102,BD!B$2:C$16,2,FALSE))</f>
        <v/>
      </c>
      <c r="J102" s="128"/>
      <c r="K102" s="115" t="str">
        <f t="shared" si="2"/>
        <v/>
      </c>
      <c r="L102" s="116" t="str">
        <f t="shared" ca="1" si="3"/>
        <v>-</v>
      </c>
      <c r="M102" s="111" t="str">
        <f>IF(E102="","",VLOOKUP(E102,[1]PROJECTES!$C$14:$Z$5000,21,FALSE))</f>
        <v/>
      </c>
      <c r="N102" s="129"/>
      <c r="O102" s="118" t="s">
        <v>222</v>
      </c>
      <c r="P102" s="130"/>
      <c r="Q102" s="89"/>
      <c r="R102" s="132"/>
      <c r="S102" s="69"/>
      <c r="T102" s="176"/>
      <c r="U102" s="169"/>
      <c r="V102" s="177"/>
    </row>
    <row r="103" spans="1:22" s="121" customFormat="1" ht="20.100000000000001" customHeight="1" x14ac:dyDescent="0.3">
      <c r="A103" s="80"/>
      <c r="B103" s="110" t="str">
        <f>IF(E103="","",VLOOKUP(E103,[1]PROJECTES!$C$14:$G$5000,2,FALSE))</f>
        <v/>
      </c>
      <c r="C103" s="80"/>
      <c r="D103" s="283" t="str">
        <f>IF(E103="","",VLOOKUP(E103,[1]PROJECTES!$C$14:$G$5000,5,FALSE))</f>
        <v/>
      </c>
      <c r="E103" s="79"/>
      <c r="F103" s="110" t="str">
        <f>IF(I103="","",VLOOKUP(I103,[1]PROJECTES!$C$14:$G$5000,2,FALSE))</f>
        <v/>
      </c>
      <c r="G103" s="112" t="str">
        <f>IF(E103="","",VLOOKUP(E103,[1]PROJECTES!$C$14:$G$5000,4,FALSE))</f>
        <v/>
      </c>
      <c r="H103" s="95"/>
      <c r="I103" s="113" t="str">
        <f>IF(H103="","",VLOOKUP(H103,BD!B$2:C$16,2,FALSE))</f>
        <v/>
      </c>
      <c r="J103" s="114"/>
      <c r="K103" s="115" t="str">
        <f t="shared" si="2"/>
        <v/>
      </c>
      <c r="L103" s="116" t="str">
        <f t="shared" ca="1" si="3"/>
        <v>-</v>
      </c>
      <c r="M103" s="111" t="str">
        <f>IF(E103="","",VLOOKUP(E103,[1]PROJECTES!$C$14:$Z$5000,21,FALSE))</f>
        <v/>
      </c>
      <c r="N103" s="117"/>
      <c r="O103" s="118" t="s">
        <v>222</v>
      </c>
      <c r="P103" s="119"/>
      <c r="Q103" s="84"/>
      <c r="R103" s="122"/>
      <c r="S103" s="69"/>
      <c r="T103" s="176"/>
      <c r="U103" s="169"/>
      <c r="V103" s="177"/>
    </row>
    <row r="104" spans="1:22" s="121" customFormat="1" ht="20.100000000000001" customHeight="1" x14ac:dyDescent="0.3">
      <c r="A104" s="80"/>
      <c r="B104" s="110" t="str">
        <f>IF(E104="","",VLOOKUP(E104,[1]PROJECTES!$C$14:$G$5000,2,FALSE))</f>
        <v/>
      </c>
      <c r="C104" s="80"/>
      <c r="D104" s="283" t="str">
        <f>IF(E104="","",VLOOKUP(E104,[1]PROJECTES!$C$14:$G$5000,5,FALSE))</f>
        <v/>
      </c>
      <c r="E104" s="79"/>
      <c r="F104" s="110" t="str">
        <f>IF(I104="","",VLOOKUP(I104,[1]PROJECTES!$C$14:$G$5000,2,FALSE))</f>
        <v/>
      </c>
      <c r="G104" s="112" t="str">
        <f>IF(E104="","",VLOOKUP(E104,[1]PROJECTES!$C$14:$G$5000,4,FALSE))</f>
        <v/>
      </c>
      <c r="H104" s="95"/>
      <c r="I104" s="113" t="str">
        <f>IF(H104="","",VLOOKUP(H104,BD!B$2:C$16,2,FALSE))</f>
        <v/>
      </c>
      <c r="J104" s="114"/>
      <c r="K104" s="115" t="str">
        <f t="shared" si="2"/>
        <v/>
      </c>
      <c r="L104" s="116" t="str">
        <f t="shared" ca="1" si="3"/>
        <v>-</v>
      </c>
      <c r="M104" s="111" t="str">
        <f>IF(E104="","",VLOOKUP(E104,[1]PROJECTES!$C$14:$Z$5000,21,FALSE))</f>
        <v/>
      </c>
      <c r="N104" s="117"/>
      <c r="O104" s="118" t="s">
        <v>222</v>
      </c>
      <c r="P104" s="119"/>
      <c r="Q104" s="84"/>
      <c r="R104" s="122"/>
      <c r="S104" s="69"/>
      <c r="T104" s="176"/>
      <c r="U104" s="169"/>
      <c r="V104" s="177"/>
    </row>
    <row r="105" spans="1:22" s="121" customFormat="1" ht="20.100000000000001" customHeight="1" x14ac:dyDescent="0.3">
      <c r="A105" s="80"/>
      <c r="B105" s="110" t="str">
        <f>IF(E105="","",VLOOKUP(E105,[1]PROJECTES!$C$14:$G$5000,2,FALSE))</f>
        <v/>
      </c>
      <c r="C105" s="80"/>
      <c r="D105" s="283" t="str">
        <f>IF(E105="","",VLOOKUP(E105,[1]PROJECTES!$C$14:$G$5000,5,FALSE))</f>
        <v/>
      </c>
      <c r="E105" s="79"/>
      <c r="F105" s="110" t="str">
        <f>IF(I105="","",VLOOKUP(I105,[1]PROJECTES!$C$14:$G$5000,2,FALSE))</f>
        <v/>
      </c>
      <c r="G105" s="112" t="str">
        <f>IF(E105="","",VLOOKUP(E105,[1]PROJECTES!$C$14:$G$5000,4,FALSE))</f>
        <v/>
      </c>
      <c r="H105" s="95"/>
      <c r="I105" s="113" t="str">
        <f>IF(H105="","",VLOOKUP(H105,BD!B$2:C$16,2,FALSE))</f>
        <v/>
      </c>
      <c r="J105" s="114"/>
      <c r="K105" s="115" t="str">
        <f t="shared" si="2"/>
        <v/>
      </c>
      <c r="L105" s="116" t="str">
        <f t="shared" ca="1" si="3"/>
        <v>-</v>
      </c>
      <c r="M105" s="111" t="str">
        <f>IF(E105="","",VLOOKUP(E105,[1]PROJECTES!$C$14:$Z$5000,21,FALSE))</f>
        <v/>
      </c>
      <c r="N105" s="117"/>
      <c r="O105" s="118" t="s">
        <v>222</v>
      </c>
      <c r="P105" s="119"/>
      <c r="Q105" s="84"/>
      <c r="R105" s="120"/>
      <c r="S105" s="71"/>
      <c r="T105" s="176"/>
      <c r="U105" s="169"/>
      <c r="V105" s="177"/>
    </row>
    <row r="106" spans="1:22" s="121" customFormat="1" ht="20.100000000000001" customHeight="1" x14ac:dyDescent="0.3">
      <c r="A106" s="80"/>
      <c r="B106" s="110" t="str">
        <f>IF(E106="","",VLOOKUP(E106,[1]PROJECTES!$C$14:$G$5000,2,FALSE))</f>
        <v/>
      </c>
      <c r="C106" s="80"/>
      <c r="D106" s="283" t="str">
        <f>IF(E106="","",VLOOKUP(E106,[1]PROJECTES!$C$14:$G$5000,5,FALSE))</f>
        <v/>
      </c>
      <c r="E106" s="79"/>
      <c r="F106" s="110" t="str">
        <f>IF(I106="","",VLOOKUP(I106,[1]PROJECTES!$C$14:$G$5000,2,FALSE))</f>
        <v/>
      </c>
      <c r="G106" s="112" t="str">
        <f>IF(E106="","",VLOOKUP(E106,[1]PROJECTES!$C$14:$G$5000,4,FALSE))</f>
        <v/>
      </c>
      <c r="H106" s="95"/>
      <c r="I106" s="113" t="str">
        <f>IF(H106="","",VLOOKUP(H106,BD!B$2:C$16,2,FALSE))</f>
        <v/>
      </c>
      <c r="J106" s="114"/>
      <c r="K106" s="115" t="str">
        <f t="shared" si="2"/>
        <v/>
      </c>
      <c r="L106" s="116" t="str">
        <f t="shared" ca="1" si="3"/>
        <v>-</v>
      </c>
      <c r="M106" s="111" t="str">
        <f>IF(E106="","",VLOOKUP(E106,[1]PROJECTES!$C$14:$Z$5000,21,FALSE))</f>
        <v/>
      </c>
      <c r="N106" s="117"/>
      <c r="O106" s="118" t="s">
        <v>222</v>
      </c>
      <c r="P106" s="119"/>
      <c r="Q106" s="84"/>
      <c r="R106" s="120"/>
      <c r="S106" s="80"/>
      <c r="T106" s="176"/>
      <c r="U106" s="169"/>
      <c r="V106" s="177"/>
    </row>
    <row r="107" spans="1:22" s="121" customFormat="1" ht="20.100000000000001" customHeight="1" x14ac:dyDescent="0.3">
      <c r="A107" s="80"/>
      <c r="B107" s="110" t="str">
        <f>IF(E107="","",VLOOKUP(E107,[1]PROJECTES!$C$14:$G$5000,2,FALSE))</f>
        <v/>
      </c>
      <c r="C107" s="80"/>
      <c r="D107" s="283" t="str">
        <f>IF(E107="","",VLOOKUP(E107,[1]PROJECTES!$C$14:$G$5000,5,FALSE))</f>
        <v/>
      </c>
      <c r="E107" s="79"/>
      <c r="F107" s="110" t="str">
        <f>IF(I107="","",VLOOKUP(I107,[1]PROJECTES!$C$14:$G$5000,2,FALSE))</f>
        <v/>
      </c>
      <c r="G107" s="112" t="str">
        <f>IF(E107="","",VLOOKUP(E107,[1]PROJECTES!$C$14:$G$5000,4,FALSE))</f>
        <v/>
      </c>
      <c r="H107" s="95"/>
      <c r="I107" s="113" t="str">
        <f>IF(H107="","",VLOOKUP(H107,BD!B$2:C$16,2,FALSE))</f>
        <v/>
      </c>
      <c r="J107" s="114"/>
      <c r="K107" s="115" t="str">
        <f t="shared" si="2"/>
        <v/>
      </c>
      <c r="L107" s="116" t="str">
        <f t="shared" ca="1" si="3"/>
        <v>-</v>
      </c>
      <c r="M107" s="111" t="str">
        <f>IF(E107="","",VLOOKUP(E107,[1]PROJECTES!$C$14:$Z$5000,21,FALSE))</f>
        <v/>
      </c>
      <c r="N107" s="117"/>
      <c r="O107" s="118" t="s">
        <v>222</v>
      </c>
      <c r="P107" s="119"/>
      <c r="Q107" s="84"/>
      <c r="R107" s="122"/>
      <c r="S107" s="69"/>
      <c r="T107" s="176"/>
      <c r="U107" s="169"/>
      <c r="V107" s="177"/>
    </row>
    <row r="108" spans="1:22" s="121" customFormat="1" ht="20.100000000000001" customHeight="1" x14ac:dyDescent="0.3">
      <c r="A108" s="80"/>
      <c r="B108" s="110" t="str">
        <f>IF(E108="","",VLOOKUP(E108,[1]PROJECTES!$C$14:$G$5000,2,FALSE))</f>
        <v/>
      </c>
      <c r="C108" s="80"/>
      <c r="D108" s="283" t="str">
        <f>IF(E108="","",VLOOKUP(E108,[1]PROJECTES!$C$14:$G$5000,5,FALSE))</f>
        <v/>
      </c>
      <c r="E108" s="79"/>
      <c r="F108" s="110" t="str">
        <f>IF(I108="","",VLOOKUP(I108,[1]PROJECTES!$C$14:$G$5000,2,FALSE))</f>
        <v/>
      </c>
      <c r="G108" s="112" t="str">
        <f>IF(E108="","",VLOOKUP(E108,[1]PROJECTES!$C$14:$G$5000,4,FALSE))</f>
        <v/>
      </c>
      <c r="H108" s="95"/>
      <c r="I108" s="113" t="str">
        <f>IF(H108="","",VLOOKUP(H108,BD!B$2:C$16,2,FALSE))</f>
        <v/>
      </c>
      <c r="J108" s="124"/>
      <c r="K108" s="115" t="str">
        <f t="shared" si="2"/>
        <v/>
      </c>
      <c r="L108" s="116" t="str">
        <f t="shared" ca="1" si="3"/>
        <v>-</v>
      </c>
      <c r="M108" s="111" t="str">
        <f>IF(E108="","",VLOOKUP(E108,[1]PROJECTES!$C$14:$Z$5000,21,FALSE))</f>
        <v/>
      </c>
      <c r="N108" s="117"/>
      <c r="O108" s="118" t="s">
        <v>222</v>
      </c>
      <c r="P108" s="119"/>
      <c r="Q108" s="84"/>
      <c r="R108" s="122"/>
      <c r="S108" s="71"/>
      <c r="T108" s="176"/>
      <c r="U108" s="169"/>
      <c r="V108" s="177"/>
    </row>
    <row r="109" spans="1:22" s="121" customFormat="1" ht="20.100000000000001" customHeight="1" x14ac:dyDescent="0.3">
      <c r="A109" s="80"/>
      <c r="B109" s="110" t="str">
        <f>IF(E109="","",VLOOKUP(E109,[1]PROJECTES!$C$14:$G$5000,2,FALSE))</f>
        <v/>
      </c>
      <c r="C109" s="80"/>
      <c r="D109" s="283" t="str">
        <f>IF(E109="","",VLOOKUP(E109,[1]PROJECTES!$C$14:$G$5000,5,FALSE))</f>
        <v/>
      </c>
      <c r="E109" s="88"/>
      <c r="F109" s="110" t="str">
        <f>IF(I109="","",VLOOKUP(I109,[1]PROJECTES!$C$14:$G$5000,2,FALSE))</f>
        <v/>
      </c>
      <c r="G109" s="112" t="str">
        <f>IF(E109="","",VLOOKUP(E109,[1]PROJECTES!$C$14:$G$5000,4,FALSE))</f>
        <v/>
      </c>
      <c r="H109" s="127"/>
      <c r="I109" s="113" t="str">
        <f>IF(H109="","",VLOOKUP(H109,BD!B$2:C$16,2,FALSE))</f>
        <v/>
      </c>
      <c r="J109" s="128"/>
      <c r="K109" s="115" t="str">
        <f t="shared" si="2"/>
        <v/>
      </c>
      <c r="L109" s="116" t="str">
        <f t="shared" ca="1" si="3"/>
        <v>-</v>
      </c>
      <c r="M109" s="111" t="str">
        <f>IF(E109="","",VLOOKUP(E109,[1]PROJECTES!$C$14:$Z$5000,21,FALSE))</f>
        <v/>
      </c>
      <c r="N109" s="129"/>
      <c r="O109" s="118" t="s">
        <v>222</v>
      </c>
      <c r="P109" s="130"/>
      <c r="Q109" s="89"/>
      <c r="R109" s="131"/>
      <c r="S109" s="69"/>
      <c r="T109" s="176"/>
      <c r="U109" s="169"/>
      <c r="V109" s="177"/>
    </row>
    <row r="110" spans="1:22" s="121" customFormat="1" ht="20.100000000000001" customHeight="1" x14ac:dyDescent="0.3">
      <c r="A110" s="80"/>
      <c r="B110" s="110" t="str">
        <f>IF(E110="","",VLOOKUP(E110,[1]PROJECTES!$C$14:$G$5000,2,FALSE))</f>
        <v/>
      </c>
      <c r="C110" s="80"/>
      <c r="D110" s="283" t="str">
        <f>IF(E110="","",VLOOKUP(E110,[1]PROJECTES!$C$14:$G$5000,5,FALSE))</f>
        <v/>
      </c>
      <c r="E110" s="79"/>
      <c r="F110" s="110" t="str">
        <f>IF(I110="","",VLOOKUP(I110,[1]PROJECTES!$C$14:$G$5000,2,FALSE))</f>
        <v/>
      </c>
      <c r="G110" s="112" t="str">
        <f>IF(E110="","",VLOOKUP(E110,[1]PROJECTES!$C$14:$G$5000,4,FALSE))</f>
        <v/>
      </c>
      <c r="H110" s="95"/>
      <c r="I110" s="113" t="str">
        <f>IF(H110="","",VLOOKUP(H110,BD!B$2:C$16,2,FALSE))</f>
        <v/>
      </c>
      <c r="J110" s="114"/>
      <c r="K110" s="115" t="str">
        <f t="shared" si="2"/>
        <v/>
      </c>
      <c r="L110" s="116" t="str">
        <f t="shared" ca="1" si="3"/>
        <v>-</v>
      </c>
      <c r="M110" s="111" t="str">
        <f>IF(E110="","",VLOOKUP(E110,[1]PROJECTES!$C$14:$Z$5000,21,FALSE))</f>
        <v/>
      </c>
      <c r="N110" s="117"/>
      <c r="O110" s="118" t="s">
        <v>222</v>
      </c>
      <c r="P110" s="119"/>
      <c r="Q110" s="84"/>
      <c r="R110" s="135"/>
      <c r="S110" s="69"/>
      <c r="T110" s="176"/>
      <c r="U110" s="169"/>
      <c r="V110" s="177"/>
    </row>
    <row r="111" spans="1:22" s="121" customFormat="1" ht="20.100000000000001" customHeight="1" x14ac:dyDescent="0.3">
      <c r="A111" s="80"/>
      <c r="B111" s="110" t="str">
        <f>IF(E111="","",VLOOKUP(E111,[1]PROJECTES!$C$14:$G$5000,2,FALSE))</f>
        <v/>
      </c>
      <c r="C111" s="80"/>
      <c r="D111" s="283" t="str">
        <f>IF(E111="","",VLOOKUP(E111,[1]PROJECTES!$C$14:$G$5000,5,FALSE))</f>
        <v/>
      </c>
      <c r="E111" s="79"/>
      <c r="F111" s="110" t="str">
        <f>IF(I111="","",VLOOKUP(I111,[1]PROJECTES!$C$14:$G$5000,2,FALSE))</f>
        <v/>
      </c>
      <c r="G111" s="112" t="str">
        <f>IF(E111="","",VLOOKUP(E111,[1]PROJECTES!$C$14:$G$5000,4,FALSE))</f>
        <v/>
      </c>
      <c r="H111" s="95"/>
      <c r="I111" s="113" t="str">
        <f>IF(H111="","",VLOOKUP(H111,BD!B$2:C$16,2,FALSE))</f>
        <v/>
      </c>
      <c r="J111" s="114"/>
      <c r="K111" s="115" t="str">
        <f t="shared" si="2"/>
        <v/>
      </c>
      <c r="L111" s="116" t="str">
        <f t="shared" ca="1" si="3"/>
        <v>-</v>
      </c>
      <c r="M111" s="111" t="str">
        <f>IF(E111="","",VLOOKUP(E111,[1]PROJECTES!$C$14:$Z$5000,21,FALSE))</f>
        <v/>
      </c>
      <c r="N111" s="117"/>
      <c r="O111" s="118" t="s">
        <v>222</v>
      </c>
      <c r="P111" s="119"/>
      <c r="Q111" s="84"/>
      <c r="R111" s="122"/>
      <c r="S111" s="69"/>
      <c r="T111" s="176"/>
      <c r="U111" s="169"/>
      <c r="V111" s="177"/>
    </row>
    <row r="112" spans="1:22" s="121" customFormat="1" ht="20.100000000000001" customHeight="1" x14ac:dyDescent="0.3">
      <c r="A112" s="80"/>
      <c r="B112" s="110" t="str">
        <f>IF(E112="","",VLOOKUP(E112,[1]PROJECTES!$C$14:$G$5000,2,FALSE))</f>
        <v/>
      </c>
      <c r="C112" s="80"/>
      <c r="D112" s="283" t="str">
        <f>IF(E112="","",VLOOKUP(E112,[1]PROJECTES!$C$14:$G$5000,5,FALSE))</f>
        <v/>
      </c>
      <c r="E112" s="79"/>
      <c r="F112" s="110" t="str">
        <f>IF(I112="","",VLOOKUP(I112,[1]PROJECTES!$C$14:$G$5000,2,FALSE))</f>
        <v/>
      </c>
      <c r="G112" s="112" t="str">
        <f>IF(E112="","",VLOOKUP(E112,[1]PROJECTES!$C$14:$G$5000,4,FALSE))</f>
        <v/>
      </c>
      <c r="H112" s="95"/>
      <c r="I112" s="113" t="str">
        <f>IF(H112="","",VLOOKUP(H112,BD!B$2:C$16,2,FALSE))</f>
        <v/>
      </c>
      <c r="J112" s="114"/>
      <c r="K112" s="115" t="str">
        <f t="shared" si="2"/>
        <v/>
      </c>
      <c r="L112" s="116" t="str">
        <f t="shared" ca="1" si="3"/>
        <v>-</v>
      </c>
      <c r="M112" s="111" t="str">
        <f>IF(E112="","",VLOOKUP(E112,[1]PROJECTES!$C$14:$Z$5000,21,FALSE))</f>
        <v/>
      </c>
      <c r="N112" s="117"/>
      <c r="O112" s="118" t="s">
        <v>222</v>
      </c>
      <c r="P112" s="119"/>
      <c r="Q112" s="84"/>
      <c r="R112" s="122"/>
      <c r="S112" s="69"/>
      <c r="T112" s="176"/>
      <c r="U112" s="169"/>
      <c r="V112" s="177"/>
    </row>
    <row r="113" spans="1:22" s="121" customFormat="1" ht="20.100000000000001" customHeight="1" x14ac:dyDescent="0.3">
      <c r="A113" s="80"/>
      <c r="B113" s="110" t="str">
        <f>IF(E113="","",VLOOKUP(E113,[1]PROJECTES!$C$14:$G$5000,2,FALSE))</f>
        <v/>
      </c>
      <c r="C113" s="80"/>
      <c r="D113" s="283" t="str">
        <f>IF(E113="","",VLOOKUP(E113,[1]PROJECTES!$C$14:$G$5000,5,FALSE))</f>
        <v/>
      </c>
      <c r="E113" s="79"/>
      <c r="F113" s="110" t="str">
        <f>IF(I113="","",VLOOKUP(I113,[1]PROJECTES!$C$14:$G$5000,2,FALSE))</f>
        <v/>
      </c>
      <c r="G113" s="112" t="str">
        <f>IF(E113="","",VLOOKUP(E113,[1]PROJECTES!$C$14:$G$5000,4,FALSE))</f>
        <v/>
      </c>
      <c r="H113" s="95"/>
      <c r="I113" s="113" t="str">
        <f>IF(H113="","",VLOOKUP(H113,BD!B$2:C$16,2,FALSE))</f>
        <v/>
      </c>
      <c r="J113" s="114"/>
      <c r="K113" s="115" t="str">
        <f t="shared" si="2"/>
        <v/>
      </c>
      <c r="L113" s="116" t="str">
        <f t="shared" ca="1" si="3"/>
        <v>-</v>
      </c>
      <c r="M113" s="111" t="str">
        <f>IF(E113="","",VLOOKUP(E113,[1]PROJECTES!$C$14:$Z$5000,21,FALSE))</f>
        <v/>
      </c>
      <c r="N113" s="117"/>
      <c r="O113" s="118" t="s">
        <v>222</v>
      </c>
      <c r="P113" s="119"/>
      <c r="Q113" s="84"/>
      <c r="R113" s="122"/>
      <c r="S113" s="69"/>
      <c r="T113" s="176"/>
      <c r="U113" s="169"/>
      <c r="V113" s="177"/>
    </row>
    <row r="114" spans="1:22" s="121" customFormat="1" ht="20.100000000000001" customHeight="1" x14ac:dyDescent="0.3">
      <c r="A114" s="80"/>
      <c r="B114" s="110" t="str">
        <f>IF(E114="","",VLOOKUP(E114,[1]PROJECTES!$C$14:$G$5000,2,FALSE))</f>
        <v/>
      </c>
      <c r="C114" s="80"/>
      <c r="D114" s="283" t="str">
        <f>IF(E114="","",VLOOKUP(E114,[1]PROJECTES!$C$14:$G$5000,5,FALSE))</f>
        <v/>
      </c>
      <c r="E114" s="79"/>
      <c r="F114" s="110" t="str">
        <f>IF(I114="","",VLOOKUP(I114,[1]PROJECTES!$C$14:$G$5000,2,FALSE))</f>
        <v/>
      </c>
      <c r="G114" s="112" t="str">
        <f>IF(E114="","",VLOOKUP(E114,[1]PROJECTES!$C$14:$G$5000,4,FALSE))</f>
        <v/>
      </c>
      <c r="H114" s="95"/>
      <c r="I114" s="113" t="str">
        <f>IF(H114="","",VLOOKUP(H114,BD!B$2:C$16,2,FALSE))</f>
        <v/>
      </c>
      <c r="J114" s="114"/>
      <c r="K114" s="115" t="str">
        <f t="shared" si="2"/>
        <v/>
      </c>
      <c r="L114" s="116" t="str">
        <f t="shared" ca="1" si="3"/>
        <v>-</v>
      </c>
      <c r="M114" s="111" t="str">
        <f>IF(E114="","",VLOOKUP(E114,[1]PROJECTES!$C$14:$Z$5000,21,FALSE))</f>
        <v/>
      </c>
      <c r="N114" s="117"/>
      <c r="O114" s="118" t="s">
        <v>222</v>
      </c>
      <c r="P114" s="119"/>
      <c r="Q114" s="84"/>
      <c r="R114" s="122"/>
      <c r="S114" s="69"/>
      <c r="T114" s="176"/>
      <c r="U114" s="169"/>
      <c r="V114" s="177"/>
    </row>
    <row r="115" spans="1:22" s="121" customFormat="1" ht="20.100000000000001" customHeight="1" x14ac:dyDescent="0.3">
      <c r="A115" s="80"/>
      <c r="B115" s="110" t="str">
        <f>IF(E115="","",VLOOKUP(E115,[1]PROJECTES!$C$14:$G$5000,2,FALSE))</f>
        <v/>
      </c>
      <c r="C115" s="80"/>
      <c r="D115" s="283" t="str">
        <f>IF(E115="","",VLOOKUP(E115,[1]PROJECTES!$C$14:$G$5000,5,FALSE))</f>
        <v/>
      </c>
      <c r="E115" s="79"/>
      <c r="F115" s="110" t="str">
        <f>IF(I115="","",VLOOKUP(I115,[1]PROJECTES!$C$14:$G$5000,2,FALSE))</f>
        <v/>
      </c>
      <c r="G115" s="112" t="str">
        <f>IF(E115="","",VLOOKUP(E115,[1]PROJECTES!$C$14:$G$5000,4,FALSE))</f>
        <v/>
      </c>
      <c r="H115" s="95"/>
      <c r="I115" s="113" t="str">
        <f>IF(H115="","",VLOOKUP(H115,BD!B$2:C$16,2,FALSE))</f>
        <v/>
      </c>
      <c r="J115" s="114"/>
      <c r="K115" s="115" t="str">
        <f t="shared" si="2"/>
        <v/>
      </c>
      <c r="L115" s="116" t="str">
        <f t="shared" ca="1" si="3"/>
        <v>-</v>
      </c>
      <c r="M115" s="111" t="str">
        <f>IF(E115="","",VLOOKUP(E115,[1]PROJECTES!$C$14:$Z$5000,21,FALSE))</f>
        <v/>
      </c>
      <c r="N115" s="117"/>
      <c r="O115" s="118" t="s">
        <v>222</v>
      </c>
      <c r="P115" s="119"/>
      <c r="Q115" s="84"/>
      <c r="R115" s="122"/>
      <c r="S115" s="69"/>
      <c r="T115" s="176"/>
      <c r="U115" s="169"/>
      <c r="V115" s="177"/>
    </row>
    <row r="116" spans="1:22" s="121" customFormat="1" ht="20.100000000000001" customHeight="1" x14ac:dyDescent="0.3">
      <c r="A116" s="80"/>
      <c r="B116" s="110" t="str">
        <f>IF(E116="","",VLOOKUP(E116,[1]PROJECTES!$C$14:$G$5000,2,FALSE))</f>
        <v/>
      </c>
      <c r="C116" s="80"/>
      <c r="D116" s="283" t="str">
        <f>IF(E116="","",VLOOKUP(E116,[1]PROJECTES!$C$14:$G$5000,5,FALSE))</f>
        <v/>
      </c>
      <c r="E116" s="79"/>
      <c r="F116" s="110" t="str">
        <f>IF(I116="","",VLOOKUP(I116,[1]PROJECTES!$C$14:$G$5000,2,FALSE))</f>
        <v/>
      </c>
      <c r="G116" s="112" t="str">
        <f>IF(E116="","",VLOOKUP(E116,[1]PROJECTES!$C$14:$G$5000,4,FALSE))</f>
        <v/>
      </c>
      <c r="H116" s="95"/>
      <c r="I116" s="113" t="str">
        <f>IF(H116="","",VLOOKUP(H116,BD!B$2:C$16,2,FALSE))</f>
        <v/>
      </c>
      <c r="J116" s="114"/>
      <c r="K116" s="115" t="str">
        <f t="shared" si="2"/>
        <v/>
      </c>
      <c r="L116" s="116" t="str">
        <f t="shared" ca="1" si="3"/>
        <v>-</v>
      </c>
      <c r="M116" s="111" t="str">
        <f>IF(E116="","",VLOOKUP(E116,[1]PROJECTES!$C$14:$Z$5000,21,FALSE))</f>
        <v/>
      </c>
      <c r="N116" s="117"/>
      <c r="O116" s="118" t="s">
        <v>222</v>
      </c>
      <c r="P116" s="119"/>
      <c r="Q116" s="84"/>
      <c r="R116" s="125"/>
      <c r="S116" s="69"/>
      <c r="T116" s="176"/>
      <c r="U116" s="169"/>
      <c r="V116" s="177"/>
    </row>
    <row r="117" spans="1:22" s="121" customFormat="1" ht="20.100000000000001" customHeight="1" x14ac:dyDescent="0.3">
      <c r="A117" s="80"/>
      <c r="B117" s="110" t="str">
        <f>IF(E117="","",VLOOKUP(E117,[1]PROJECTES!$C$14:$G$5000,2,FALSE))</f>
        <v/>
      </c>
      <c r="C117" s="80"/>
      <c r="D117" s="283" t="str">
        <f>IF(E117="","",VLOOKUP(E117,[1]PROJECTES!$C$14:$G$5000,5,FALSE))</f>
        <v/>
      </c>
      <c r="E117" s="79"/>
      <c r="F117" s="110" t="str">
        <f>IF(I117="","",VLOOKUP(I117,[1]PROJECTES!$C$14:$G$5000,2,FALSE))</f>
        <v/>
      </c>
      <c r="G117" s="112" t="str">
        <f>IF(E117="","",VLOOKUP(E117,[1]PROJECTES!$C$14:$G$5000,4,FALSE))</f>
        <v/>
      </c>
      <c r="H117" s="95"/>
      <c r="I117" s="113" t="str">
        <f>IF(H117="","",VLOOKUP(H117,BD!B$2:C$16,2,FALSE))</f>
        <v/>
      </c>
      <c r="J117" s="114"/>
      <c r="K117" s="115" t="str">
        <f t="shared" si="2"/>
        <v/>
      </c>
      <c r="L117" s="116" t="str">
        <f t="shared" ca="1" si="3"/>
        <v>-</v>
      </c>
      <c r="M117" s="111" t="str">
        <f>IF(E117="","",VLOOKUP(E117,[1]PROJECTES!$C$14:$Z$5000,21,FALSE))</f>
        <v/>
      </c>
      <c r="N117" s="117"/>
      <c r="O117" s="118" t="s">
        <v>222</v>
      </c>
      <c r="P117" s="119"/>
      <c r="Q117" s="84"/>
      <c r="R117" s="125"/>
      <c r="S117" s="69"/>
      <c r="T117" s="176"/>
      <c r="U117" s="169"/>
      <c r="V117" s="177"/>
    </row>
    <row r="118" spans="1:22" s="121" customFormat="1" ht="20.100000000000001" customHeight="1" x14ac:dyDescent="0.3">
      <c r="A118" s="80"/>
      <c r="B118" s="110" t="str">
        <f>IF(E118="","",VLOOKUP(E118,[1]PROJECTES!$C$14:$G$5000,2,FALSE))</f>
        <v/>
      </c>
      <c r="C118" s="80"/>
      <c r="D118" s="283" t="str">
        <f>IF(E118="","",VLOOKUP(E118,[1]PROJECTES!$C$14:$G$5000,5,FALSE))</f>
        <v/>
      </c>
      <c r="E118" s="79"/>
      <c r="F118" s="110" t="str">
        <f>IF(I118="","",VLOOKUP(I118,[1]PROJECTES!$C$14:$G$5000,2,FALSE))</f>
        <v/>
      </c>
      <c r="G118" s="112" t="str">
        <f>IF(E118="","",VLOOKUP(E118,[1]PROJECTES!$C$14:$G$5000,4,FALSE))</f>
        <v/>
      </c>
      <c r="H118" s="95"/>
      <c r="I118" s="113" t="str">
        <f>IF(H118="","",VLOOKUP(H118,BD!B$2:C$16,2,FALSE))</f>
        <v/>
      </c>
      <c r="J118" s="114"/>
      <c r="K118" s="115" t="str">
        <f t="shared" si="2"/>
        <v/>
      </c>
      <c r="L118" s="116" t="str">
        <f t="shared" ca="1" si="3"/>
        <v>-</v>
      </c>
      <c r="M118" s="111" t="str">
        <f>IF(E118="","",VLOOKUP(E118,[1]PROJECTES!$C$14:$Z$5000,21,FALSE))</f>
        <v/>
      </c>
      <c r="N118" s="117"/>
      <c r="O118" s="118" t="s">
        <v>222</v>
      </c>
      <c r="P118" s="119"/>
      <c r="Q118" s="84"/>
      <c r="R118" s="122"/>
      <c r="S118" s="80"/>
      <c r="T118" s="176"/>
      <c r="U118" s="169"/>
      <c r="V118" s="177"/>
    </row>
    <row r="119" spans="1:22" s="121" customFormat="1" ht="20.100000000000001" customHeight="1" x14ac:dyDescent="0.3">
      <c r="A119" s="80"/>
      <c r="B119" s="110" t="str">
        <f>IF(E119="","",VLOOKUP(E119,[1]PROJECTES!$C$14:$G$5000,2,FALSE))</f>
        <v/>
      </c>
      <c r="C119" s="80"/>
      <c r="D119" s="283" t="str">
        <f>IF(E119="","",VLOOKUP(E119,[1]PROJECTES!$C$14:$G$5000,5,FALSE))</f>
        <v/>
      </c>
      <c r="E119" s="79"/>
      <c r="F119" s="110" t="str">
        <f>IF(I119="","",VLOOKUP(I119,[1]PROJECTES!$C$14:$G$5000,2,FALSE))</f>
        <v/>
      </c>
      <c r="G119" s="112" t="str">
        <f>IF(E119="","",VLOOKUP(E119,[1]PROJECTES!$C$14:$G$5000,4,FALSE))</f>
        <v/>
      </c>
      <c r="H119" s="95"/>
      <c r="I119" s="113" t="str">
        <f>IF(H119="","",VLOOKUP(H119,BD!B$2:C$16,2,FALSE))</f>
        <v/>
      </c>
      <c r="J119" s="114"/>
      <c r="K119" s="115" t="str">
        <f t="shared" si="2"/>
        <v/>
      </c>
      <c r="L119" s="116" t="str">
        <f t="shared" ca="1" si="3"/>
        <v>-</v>
      </c>
      <c r="M119" s="111" t="str">
        <f>IF(E119="","",VLOOKUP(E119,[1]PROJECTES!$C$14:$Z$5000,21,FALSE))</f>
        <v/>
      </c>
      <c r="N119" s="117"/>
      <c r="O119" s="118" t="s">
        <v>222</v>
      </c>
      <c r="P119" s="119"/>
      <c r="Q119" s="84"/>
      <c r="R119" s="122"/>
      <c r="S119" s="80"/>
      <c r="T119" s="176"/>
      <c r="U119" s="169"/>
      <c r="V119" s="177"/>
    </row>
    <row r="120" spans="1:22" s="121" customFormat="1" ht="20.100000000000001" customHeight="1" x14ac:dyDescent="0.3">
      <c r="A120" s="80"/>
      <c r="B120" s="110" t="str">
        <f>IF(E120="","",VLOOKUP(E120,[1]PROJECTES!$C$14:$G$5000,2,FALSE))</f>
        <v/>
      </c>
      <c r="C120" s="80"/>
      <c r="D120" s="283" t="str">
        <f>IF(E120="","",VLOOKUP(E120,[1]PROJECTES!$C$14:$G$5000,5,FALSE))</f>
        <v/>
      </c>
      <c r="E120" s="79"/>
      <c r="F120" s="110" t="str">
        <f>IF(I120="","",VLOOKUP(I120,[1]PROJECTES!$C$14:$G$5000,2,FALSE))</f>
        <v/>
      </c>
      <c r="G120" s="112" t="str">
        <f>IF(E120="","",VLOOKUP(E120,[1]PROJECTES!$C$14:$G$5000,4,FALSE))</f>
        <v/>
      </c>
      <c r="H120" s="95"/>
      <c r="I120" s="113" t="str">
        <f>IF(H120="","",VLOOKUP(H120,BD!B$2:C$16,2,FALSE))</f>
        <v/>
      </c>
      <c r="J120" s="114"/>
      <c r="K120" s="115" t="str">
        <f t="shared" si="2"/>
        <v/>
      </c>
      <c r="L120" s="116" t="str">
        <f t="shared" ca="1" si="3"/>
        <v>-</v>
      </c>
      <c r="M120" s="111" t="str">
        <f>IF(E120="","",VLOOKUP(E120,[1]PROJECTES!$C$14:$Z$5000,21,FALSE))</f>
        <v/>
      </c>
      <c r="N120" s="117"/>
      <c r="O120" s="118" t="s">
        <v>222</v>
      </c>
      <c r="P120" s="119"/>
      <c r="Q120" s="84"/>
      <c r="R120" s="122"/>
      <c r="S120" s="80"/>
      <c r="T120" s="176"/>
      <c r="U120" s="169"/>
      <c r="V120" s="177"/>
    </row>
    <row r="121" spans="1:22" s="121" customFormat="1" ht="20.100000000000001" customHeight="1" x14ac:dyDescent="0.3">
      <c r="A121" s="80"/>
      <c r="B121" s="110" t="str">
        <f>IF(E121="","",VLOOKUP(E121,[1]PROJECTES!$C$14:$G$5000,2,FALSE))</f>
        <v/>
      </c>
      <c r="C121" s="80"/>
      <c r="D121" s="283" t="str">
        <f>IF(E121="","",VLOOKUP(E121,[1]PROJECTES!$C$14:$G$5000,5,FALSE))</f>
        <v/>
      </c>
      <c r="E121" s="88"/>
      <c r="F121" s="110" t="str">
        <f>IF(I121="","",VLOOKUP(I121,[1]PROJECTES!$C$14:$G$5000,2,FALSE))</f>
        <v/>
      </c>
      <c r="G121" s="112" t="str">
        <f>IF(E121="","",VLOOKUP(E121,[1]PROJECTES!$C$14:$G$5000,4,FALSE))</f>
        <v/>
      </c>
      <c r="H121" s="127"/>
      <c r="I121" s="113" t="str">
        <f>IF(H121="","",VLOOKUP(H121,BD!B$2:C$16,2,FALSE))</f>
        <v/>
      </c>
      <c r="J121" s="128"/>
      <c r="K121" s="115" t="str">
        <f t="shared" si="2"/>
        <v/>
      </c>
      <c r="L121" s="116" t="str">
        <f t="shared" ca="1" si="3"/>
        <v>-</v>
      </c>
      <c r="M121" s="111" t="str">
        <f>IF(E121="","",VLOOKUP(E121,[1]PROJECTES!$C$14:$Z$5000,21,FALSE))</f>
        <v/>
      </c>
      <c r="N121" s="129"/>
      <c r="O121" s="118" t="s">
        <v>222</v>
      </c>
      <c r="P121" s="130"/>
      <c r="Q121" s="89"/>
      <c r="R121" s="132"/>
      <c r="S121" s="69"/>
      <c r="T121" s="176"/>
      <c r="U121" s="169"/>
      <c r="V121" s="177"/>
    </row>
    <row r="122" spans="1:22" s="121" customFormat="1" ht="20.100000000000001" customHeight="1" x14ac:dyDescent="0.3">
      <c r="A122" s="80"/>
      <c r="B122" s="110" t="str">
        <f>IF(E122="","",VLOOKUP(E122,[1]PROJECTES!$C$14:$G$5000,2,FALSE))</f>
        <v/>
      </c>
      <c r="C122" s="80"/>
      <c r="D122" s="283" t="str">
        <f>IF(E122="","",VLOOKUP(E122,[1]PROJECTES!$C$14:$G$5000,5,FALSE))</f>
        <v/>
      </c>
      <c r="E122" s="87"/>
      <c r="F122" s="110" t="str">
        <f>IF(I122="","",VLOOKUP(I122,[1]PROJECTES!$C$14:$G$5000,2,FALSE))</f>
        <v/>
      </c>
      <c r="G122" s="112" t="str">
        <f>IF(E122="","",VLOOKUP(E122,[1]PROJECTES!$C$14:$G$5000,4,FALSE))</f>
        <v/>
      </c>
      <c r="H122" s="127"/>
      <c r="I122" s="113" t="str">
        <f>IF(H122="","",VLOOKUP(H122,BD!B$2:C$16,2,FALSE))</f>
        <v/>
      </c>
      <c r="J122" s="128"/>
      <c r="K122" s="115" t="str">
        <f t="shared" si="2"/>
        <v/>
      </c>
      <c r="L122" s="116" t="str">
        <f t="shared" ca="1" si="3"/>
        <v>-</v>
      </c>
      <c r="M122" s="111" t="str">
        <f>IF(E122="","",VLOOKUP(E122,[1]PROJECTES!$C$14:$Z$5000,21,FALSE))</f>
        <v/>
      </c>
      <c r="N122" s="129"/>
      <c r="O122" s="118" t="s">
        <v>222</v>
      </c>
      <c r="P122" s="130"/>
      <c r="Q122" s="89"/>
      <c r="R122" s="132"/>
      <c r="S122" s="69"/>
      <c r="T122" s="176"/>
      <c r="U122" s="169"/>
      <c r="V122" s="177"/>
    </row>
    <row r="123" spans="1:22" s="121" customFormat="1" ht="20.100000000000001" customHeight="1" x14ac:dyDescent="0.3">
      <c r="A123" s="80"/>
      <c r="B123" s="110" t="str">
        <f>IF(E123="","",VLOOKUP(E123,[1]PROJECTES!$C$14:$G$5000,2,FALSE))</f>
        <v/>
      </c>
      <c r="C123" s="80"/>
      <c r="D123" s="283" t="str">
        <f>IF(E123="","",VLOOKUP(E123,[1]PROJECTES!$C$14:$G$5000,5,FALSE))</f>
        <v/>
      </c>
      <c r="E123" s="79"/>
      <c r="F123" s="110" t="str">
        <f>IF(I123="","",VLOOKUP(I123,[1]PROJECTES!$C$14:$G$5000,2,FALSE))</f>
        <v/>
      </c>
      <c r="G123" s="112" t="str">
        <f>IF(E123="","",VLOOKUP(E123,[1]PROJECTES!$C$14:$G$5000,4,FALSE))</f>
        <v/>
      </c>
      <c r="H123" s="95"/>
      <c r="I123" s="113" t="str">
        <f>IF(H123="","",VLOOKUP(H123,BD!B$2:C$16,2,FALSE))</f>
        <v/>
      </c>
      <c r="J123" s="114"/>
      <c r="K123" s="115" t="str">
        <f t="shared" si="2"/>
        <v/>
      </c>
      <c r="L123" s="116" t="str">
        <f t="shared" ca="1" si="3"/>
        <v>-</v>
      </c>
      <c r="M123" s="111" t="str">
        <f>IF(E123="","",VLOOKUP(E123,[1]PROJECTES!$C$14:$Z$5000,21,FALSE))</f>
        <v/>
      </c>
      <c r="N123" s="129"/>
      <c r="O123" s="118" t="s">
        <v>222</v>
      </c>
      <c r="P123" s="130"/>
      <c r="Q123" s="133"/>
      <c r="R123" s="132"/>
      <c r="S123" s="69"/>
      <c r="T123" s="176"/>
      <c r="U123" s="169"/>
      <c r="V123" s="177"/>
    </row>
    <row r="124" spans="1:22" s="121" customFormat="1" ht="20.100000000000001" customHeight="1" x14ac:dyDescent="0.3">
      <c r="A124" s="80"/>
      <c r="B124" s="110" t="str">
        <f>IF(E124="","",VLOOKUP(E124,[1]PROJECTES!$C$14:$G$5000,2,FALSE))</f>
        <v/>
      </c>
      <c r="C124" s="80"/>
      <c r="D124" s="283" t="str">
        <f>IF(E124="","",VLOOKUP(E124,[1]PROJECTES!$C$14:$G$5000,5,FALSE))</f>
        <v/>
      </c>
      <c r="E124" s="79"/>
      <c r="F124" s="110" t="str">
        <f>IF(I124="","",VLOOKUP(I124,[1]PROJECTES!$C$14:$G$5000,2,FALSE))</f>
        <v/>
      </c>
      <c r="G124" s="112" t="str">
        <f>IF(E124="","",VLOOKUP(E124,[1]PROJECTES!$C$14:$G$5000,4,FALSE))</f>
        <v/>
      </c>
      <c r="H124" s="95"/>
      <c r="I124" s="113" t="str">
        <f>IF(H124="","",VLOOKUP(H124,BD!B$2:C$16,2,FALSE))</f>
        <v/>
      </c>
      <c r="J124" s="114"/>
      <c r="K124" s="115" t="str">
        <f t="shared" si="2"/>
        <v/>
      </c>
      <c r="L124" s="116" t="str">
        <f t="shared" ca="1" si="3"/>
        <v>-</v>
      </c>
      <c r="M124" s="111" t="str">
        <f>IF(E124="","",VLOOKUP(E124,[1]PROJECTES!$C$14:$Z$5000,21,FALSE))</f>
        <v/>
      </c>
      <c r="N124" s="117"/>
      <c r="O124" s="118" t="s">
        <v>222</v>
      </c>
      <c r="P124" s="119"/>
      <c r="Q124" s="84"/>
      <c r="R124" s="122"/>
      <c r="S124" s="69"/>
      <c r="T124" s="176"/>
      <c r="U124" s="169"/>
      <c r="V124" s="177"/>
    </row>
    <row r="125" spans="1:22" s="121" customFormat="1" ht="20.100000000000001" customHeight="1" x14ac:dyDescent="0.3">
      <c r="A125" s="80"/>
      <c r="B125" s="110" t="str">
        <f>IF(E125="","",VLOOKUP(E125,[1]PROJECTES!$C$14:$G$5000,2,FALSE))</f>
        <v/>
      </c>
      <c r="C125" s="80"/>
      <c r="D125" s="283" t="str">
        <f>IF(E125="","",VLOOKUP(E125,[1]PROJECTES!$C$14:$G$5000,5,FALSE))</f>
        <v/>
      </c>
      <c r="E125" s="79"/>
      <c r="F125" s="110" t="str">
        <f>IF(I125="","",VLOOKUP(I125,[1]PROJECTES!$C$14:$G$5000,2,FALSE))</f>
        <v/>
      </c>
      <c r="G125" s="112" t="str">
        <f>IF(E125="","",VLOOKUP(E125,[1]PROJECTES!$C$14:$G$5000,4,FALSE))</f>
        <v/>
      </c>
      <c r="H125" s="95"/>
      <c r="I125" s="113" t="str">
        <f>IF(H125="","",VLOOKUP(H125,BD!B$2:C$16,2,FALSE))</f>
        <v/>
      </c>
      <c r="J125" s="114"/>
      <c r="K125" s="115" t="str">
        <f t="shared" si="2"/>
        <v/>
      </c>
      <c r="L125" s="116" t="str">
        <f t="shared" ca="1" si="3"/>
        <v>-</v>
      </c>
      <c r="M125" s="111" t="str">
        <f>IF(E125="","",VLOOKUP(E125,[1]PROJECTES!$C$14:$Z$5000,21,FALSE))</f>
        <v/>
      </c>
      <c r="N125" s="117"/>
      <c r="O125" s="118" t="s">
        <v>222</v>
      </c>
      <c r="P125" s="119"/>
      <c r="Q125" s="84"/>
      <c r="R125" s="122"/>
      <c r="S125" s="69"/>
      <c r="T125" s="176"/>
      <c r="U125" s="169"/>
      <c r="V125" s="177"/>
    </row>
    <row r="126" spans="1:22" s="121" customFormat="1" ht="20.100000000000001" customHeight="1" x14ac:dyDescent="0.3">
      <c r="A126" s="80"/>
      <c r="B126" s="110" t="str">
        <f>IF(E126="","",VLOOKUP(E126,[1]PROJECTES!$C$14:$G$5000,2,FALSE))</f>
        <v/>
      </c>
      <c r="C126" s="80"/>
      <c r="D126" s="283" t="str">
        <f>IF(E126="","",VLOOKUP(E126,[1]PROJECTES!$C$14:$G$5000,5,FALSE))</f>
        <v/>
      </c>
      <c r="E126" s="79"/>
      <c r="F126" s="110" t="str">
        <f>IF(I126="","",VLOOKUP(I126,[1]PROJECTES!$C$14:$G$5000,2,FALSE))</f>
        <v/>
      </c>
      <c r="G126" s="112" t="str">
        <f>IF(E126="","",VLOOKUP(E126,[1]PROJECTES!$C$14:$G$5000,4,FALSE))</f>
        <v/>
      </c>
      <c r="H126" s="95"/>
      <c r="I126" s="113" t="str">
        <f>IF(H126="","",VLOOKUP(H126,BD!B$2:C$16,2,FALSE))</f>
        <v/>
      </c>
      <c r="J126" s="114"/>
      <c r="K126" s="115" t="str">
        <f t="shared" si="2"/>
        <v/>
      </c>
      <c r="L126" s="116" t="str">
        <f t="shared" ca="1" si="3"/>
        <v>-</v>
      </c>
      <c r="M126" s="111" t="str">
        <f>IF(E126="","",VLOOKUP(E126,[1]PROJECTES!$C$14:$Z$5000,21,FALSE))</f>
        <v/>
      </c>
      <c r="N126" s="117"/>
      <c r="O126" s="118" t="s">
        <v>222</v>
      </c>
      <c r="P126" s="119"/>
      <c r="Q126" s="84"/>
      <c r="R126" s="122"/>
      <c r="S126" s="80"/>
      <c r="T126" s="176"/>
      <c r="U126" s="169"/>
      <c r="V126" s="177"/>
    </row>
    <row r="127" spans="1:22" s="121" customFormat="1" ht="20.100000000000001" customHeight="1" x14ac:dyDescent="0.3">
      <c r="A127" s="80"/>
      <c r="B127" s="110" t="str">
        <f>IF(E127="","",VLOOKUP(E127,[1]PROJECTES!$C$14:$G$5000,2,FALSE))</f>
        <v/>
      </c>
      <c r="C127" s="80"/>
      <c r="D127" s="283" t="str">
        <f>IF(E127="","",VLOOKUP(E127,[1]PROJECTES!$C$14:$G$5000,5,FALSE))</f>
        <v/>
      </c>
      <c r="E127" s="79"/>
      <c r="F127" s="110" t="str">
        <f>IF(I127="","",VLOOKUP(I127,[1]PROJECTES!$C$14:$G$5000,2,FALSE))</f>
        <v/>
      </c>
      <c r="G127" s="112" t="str">
        <f>IF(E127="","",VLOOKUP(E127,[1]PROJECTES!$C$14:$G$5000,4,FALSE))</f>
        <v/>
      </c>
      <c r="H127" s="95"/>
      <c r="I127" s="113" t="str">
        <f>IF(H127="","",VLOOKUP(H127,BD!B$2:C$16,2,FALSE))</f>
        <v/>
      </c>
      <c r="J127" s="114"/>
      <c r="K127" s="115" t="str">
        <f t="shared" si="2"/>
        <v/>
      </c>
      <c r="L127" s="116" t="str">
        <f t="shared" ca="1" si="3"/>
        <v>-</v>
      </c>
      <c r="M127" s="111" t="str">
        <f>IF(E127="","",VLOOKUP(E127,[1]PROJECTES!$C$14:$Z$5000,21,FALSE))</f>
        <v/>
      </c>
      <c r="N127" s="117"/>
      <c r="O127" s="118" t="s">
        <v>222</v>
      </c>
      <c r="P127" s="119"/>
      <c r="Q127" s="84"/>
      <c r="R127" s="122"/>
      <c r="S127" s="80"/>
      <c r="T127" s="176"/>
      <c r="U127" s="169"/>
      <c r="V127" s="177"/>
    </row>
    <row r="128" spans="1:22" s="121" customFormat="1" ht="20.100000000000001" customHeight="1" x14ac:dyDescent="0.3">
      <c r="A128" s="80"/>
      <c r="B128" s="110" t="str">
        <f>IF(E128="","",VLOOKUP(E128,[1]PROJECTES!$C$14:$G$5000,2,FALSE))</f>
        <v/>
      </c>
      <c r="C128" s="80"/>
      <c r="D128" s="283" t="str">
        <f>IF(E128="","",VLOOKUP(E128,[1]PROJECTES!$C$14:$G$5000,5,FALSE))</f>
        <v/>
      </c>
      <c r="E128" s="79"/>
      <c r="F128" s="110" t="str">
        <f>IF(I128="","",VLOOKUP(I128,[1]PROJECTES!$C$14:$G$5000,2,FALSE))</f>
        <v/>
      </c>
      <c r="G128" s="112" t="str">
        <f>IF(E128="","",VLOOKUP(E128,[1]PROJECTES!$C$14:$G$5000,4,FALSE))</f>
        <v/>
      </c>
      <c r="H128" s="95"/>
      <c r="I128" s="113" t="str">
        <f>IF(H128="","",VLOOKUP(H128,BD!B$2:C$16,2,FALSE))</f>
        <v/>
      </c>
      <c r="J128" s="114"/>
      <c r="K128" s="115" t="str">
        <f t="shared" si="2"/>
        <v/>
      </c>
      <c r="L128" s="116" t="str">
        <f t="shared" ca="1" si="3"/>
        <v>-</v>
      </c>
      <c r="M128" s="111" t="str">
        <f>IF(E128="","",VLOOKUP(E128,[1]PROJECTES!$C$14:$Z$5000,21,FALSE))</f>
        <v/>
      </c>
      <c r="N128" s="117"/>
      <c r="O128" s="118" t="s">
        <v>222</v>
      </c>
      <c r="P128" s="119"/>
      <c r="Q128" s="84"/>
      <c r="R128" s="122"/>
      <c r="S128" s="80"/>
      <c r="T128" s="176"/>
      <c r="V128" s="199"/>
    </row>
    <row r="129" spans="1:22" s="121" customFormat="1" ht="20.100000000000001" customHeight="1" x14ac:dyDescent="0.3">
      <c r="A129" s="80"/>
      <c r="B129" s="110" t="str">
        <f>IF(E129="","",VLOOKUP(E129,[1]PROJECTES!$C$14:$G$5000,2,FALSE))</f>
        <v/>
      </c>
      <c r="C129" s="80"/>
      <c r="D129" s="283" t="str">
        <f>IF(E129="","",VLOOKUP(E129,[1]PROJECTES!$C$14:$G$5000,5,FALSE))</f>
        <v/>
      </c>
      <c r="E129" s="79"/>
      <c r="F129" s="110" t="str">
        <f>IF(I129="","",VLOOKUP(I129,[1]PROJECTES!$C$14:$G$5000,2,FALSE))</f>
        <v/>
      </c>
      <c r="G129" s="112" t="str">
        <f>IF(E129="","",VLOOKUP(E129,[1]PROJECTES!$C$14:$G$5000,4,FALSE))</f>
        <v/>
      </c>
      <c r="H129" s="127"/>
      <c r="I129" s="113" t="str">
        <f>IF(H129="","",VLOOKUP(H129,BD!B$2:C$16,2,FALSE))</f>
        <v/>
      </c>
      <c r="J129" s="128"/>
      <c r="K129" s="115" t="str">
        <f t="shared" si="2"/>
        <v/>
      </c>
      <c r="L129" s="116" t="str">
        <f t="shared" ca="1" si="3"/>
        <v>-</v>
      </c>
      <c r="M129" s="111" t="str">
        <f>IF(E129="","",VLOOKUP(E129,[1]PROJECTES!$C$14:$Z$5000,21,FALSE))</f>
        <v/>
      </c>
      <c r="N129" s="129"/>
      <c r="O129" s="118" t="s">
        <v>222</v>
      </c>
      <c r="P129" s="130"/>
      <c r="Q129" s="89"/>
      <c r="R129" s="132"/>
      <c r="S129" s="69"/>
      <c r="T129" s="176"/>
      <c r="U129" s="169"/>
      <c r="V129" s="177"/>
    </row>
    <row r="130" spans="1:22" s="121" customFormat="1" ht="20.100000000000001" customHeight="1" x14ac:dyDescent="0.3">
      <c r="A130" s="80"/>
      <c r="B130" s="110" t="str">
        <f>IF(E130="","",VLOOKUP(E130,[1]PROJECTES!$C$14:$G$5000,2,FALSE))</f>
        <v/>
      </c>
      <c r="C130" s="80"/>
      <c r="D130" s="283" t="str">
        <f>IF(E130="","",VLOOKUP(E130,[1]PROJECTES!$C$14:$G$5000,5,FALSE))</f>
        <v/>
      </c>
      <c r="E130" s="79"/>
      <c r="F130" s="110" t="str">
        <f>IF(I130="","",VLOOKUP(I130,[1]PROJECTES!$C$14:$G$5000,2,FALSE))</f>
        <v/>
      </c>
      <c r="G130" s="112" t="str">
        <f>IF(E130="","",VLOOKUP(E130,[1]PROJECTES!$C$14:$G$5000,4,FALSE))</f>
        <v/>
      </c>
      <c r="H130" s="127"/>
      <c r="I130" s="113" t="str">
        <f>IF(H130="","",VLOOKUP(H130,BD!B$2:C$16,2,FALSE))</f>
        <v/>
      </c>
      <c r="J130" s="128"/>
      <c r="K130" s="115" t="str">
        <f t="shared" si="2"/>
        <v/>
      </c>
      <c r="L130" s="116" t="str">
        <f t="shared" ca="1" si="3"/>
        <v>-</v>
      </c>
      <c r="M130" s="111" t="str">
        <f>IF(E130="","",VLOOKUP(E130,[1]PROJECTES!$C$14:$Z$5000,21,FALSE))</f>
        <v/>
      </c>
      <c r="N130" s="129"/>
      <c r="O130" s="118" t="s">
        <v>222</v>
      </c>
      <c r="P130" s="130"/>
      <c r="Q130" s="89"/>
      <c r="R130" s="132"/>
      <c r="S130" s="69"/>
      <c r="T130" s="176"/>
      <c r="U130" s="169"/>
      <c r="V130" s="177"/>
    </row>
    <row r="131" spans="1:22" s="121" customFormat="1" ht="20.100000000000001" customHeight="1" x14ac:dyDescent="0.3">
      <c r="A131" s="80"/>
      <c r="B131" s="110" t="str">
        <f>IF(E131="","",VLOOKUP(E131,[1]PROJECTES!$C$14:$G$5000,2,FALSE))</f>
        <v/>
      </c>
      <c r="C131" s="80"/>
      <c r="D131" s="283" t="str">
        <f>IF(E131="","",VLOOKUP(E131,[1]PROJECTES!$C$14:$G$5000,5,FALSE))</f>
        <v/>
      </c>
      <c r="E131" s="79"/>
      <c r="F131" s="110" t="str">
        <f>IF(I131="","",VLOOKUP(I131,[1]PROJECTES!$C$14:$G$5000,2,FALSE))</f>
        <v/>
      </c>
      <c r="G131" s="112" t="str">
        <f>IF(E131="","",VLOOKUP(E131,[1]PROJECTES!$C$14:$G$5000,4,FALSE))</f>
        <v/>
      </c>
      <c r="H131" s="127"/>
      <c r="I131" s="113" t="str">
        <f>IF(H131="","",VLOOKUP(H131,BD!B$2:C$16,2,FALSE))</f>
        <v/>
      </c>
      <c r="J131" s="128"/>
      <c r="K131" s="115" t="str">
        <f t="shared" si="2"/>
        <v/>
      </c>
      <c r="L131" s="116" t="str">
        <f t="shared" ca="1" si="3"/>
        <v>-</v>
      </c>
      <c r="M131" s="111" t="str">
        <f>IF(E131="","",VLOOKUP(E131,[1]PROJECTES!$C$14:$Z$5000,21,FALSE))</f>
        <v/>
      </c>
      <c r="N131" s="129"/>
      <c r="O131" s="118" t="s">
        <v>222</v>
      </c>
      <c r="P131" s="130"/>
      <c r="Q131" s="89"/>
      <c r="R131" s="132"/>
      <c r="S131" s="69"/>
      <c r="T131" s="176"/>
      <c r="U131" s="169"/>
      <c r="V131" s="177"/>
    </row>
    <row r="132" spans="1:22" s="121" customFormat="1" ht="20.100000000000001" customHeight="1" x14ac:dyDescent="0.3">
      <c r="A132" s="80"/>
      <c r="B132" s="110" t="str">
        <f>IF(E132="","",VLOOKUP(E132,[1]PROJECTES!$C$14:$G$5000,2,FALSE))</f>
        <v/>
      </c>
      <c r="C132" s="80"/>
      <c r="D132" s="283" t="str">
        <f>IF(E132="","",VLOOKUP(E132,[1]PROJECTES!$C$14:$G$5000,5,FALSE))</f>
        <v/>
      </c>
      <c r="E132" s="79"/>
      <c r="F132" s="110" t="str">
        <f>IF(I132="","",VLOOKUP(I132,[1]PROJECTES!$C$14:$G$5000,2,FALSE))</f>
        <v/>
      </c>
      <c r="G132" s="112" t="str">
        <f>IF(E132="","",VLOOKUP(E132,[1]PROJECTES!$C$14:$G$5000,4,FALSE))</f>
        <v/>
      </c>
      <c r="H132" s="95"/>
      <c r="I132" s="113" t="str">
        <f>IF(H132="","",VLOOKUP(H132,BD!B$2:C$16,2,FALSE))</f>
        <v/>
      </c>
      <c r="J132" s="144"/>
      <c r="K132" s="115" t="str">
        <f t="shared" si="2"/>
        <v/>
      </c>
      <c r="L132" s="116" t="str">
        <f t="shared" ca="1" si="3"/>
        <v>-</v>
      </c>
      <c r="M132" s="111" t="str">
        <f>IF(E132="","",VLOOKUP(E132,[1]PROJECTES!$C$14:$Z$5000,21,FALSE))</f>
        <v/>
      </c>
      <c r="N132" s="117"/>
      <c r="O132" s="118" t="s">
        <v>222</v>
      </c>
      <c r="P132" s="119"/>
      <c r="Q132" s="84"/>
      <c r="R132" s="122"/>
      <c r="S132" s="69"/>
      <c r="T132" s="176"/>
      <c r="U132" s="169"/>
      <c r="V132" s="177"/>
    </row>
    <row r="133" spans="1:22" s="121" customFormat="1" ht="20.100000000000001" customHeight="1" x14ac:dyDescent="0.3">
      <c r="A133" s="80"/>
      <c r="B133" s="110" t="str">
        <f>IF(E133="","",VLOOKUP(E133,[1]PROJECTES!$C$14:$G$5000,2,FALSE))</f>
        <v/>
      </c>
      <c r="C133" s="80"/>
      <c r="D133" s="283" t="str">
        <f>IF(E133="","",VLOOKUP(E133,[1]PROJECTES!$C$14:$G$5000,5,FALSE))</f>
        <v/>
      </c>
      <c r="E133" s="79"/>
      <c r="F133" s="110" t="str">
        <f>IF(I133="","",VLOOKUP(I133,[1]PROJECTES!$C$14:$G$5000,2,FALSE))</f>
        <v/>
      </c>
      <c r="G133" s="112" t="str">
        <f>IF(E133="","",VLOOKUP(E133,[1]PROJECTES!$C$14:$G$5000,4,FALSE))</f>
        <v/>
      </c>
      <c r="H133" s="95"/>
      <c r="I133" s="113" t="str">
        <f>IF(H133="","",VLOOKUP(H133,BD!B$2:C$16,2,FALSE))</f>
        <v/>
      </c>
      <c r="J133" s="114"/>
      <c r="K133" s="115" t="str">
        <f t="shared" si="2"/>
        <v/>
      </c>
      <c r="L133" s="116" t="str">
        <f t="shared" ca="1" si="3"/>
        <v>-</v>
      </c>
      <c r="M133" s="111" t="str">
        <f>IF(E133="","",VLOOKUP(E133,[1]PROJECTES!$C$14:$Z$5000,21,FALSE))</f>
        <v/>
      </c>
      <c r="N133" s="117"/>
      <c r="O133" s="118" t="s">
        <v>222</v>
      </c>
      <c r="P133" s="119"/>
      <c r="Q133" s="84"/>
      <c r="R133" s="122"/>
      <c r="S133" s="69"/>
      <c r="T133" s="176"/>
      <c r="U133" s="169"/>
      <c r="V133" s="177"/>
    </row>
    <row r="134" spans="1:22" s="121" customFormat="1" ht="20.100000000000001" customHeight="1" x14ac:dyDescent="0.2">
      <c r="A134" s="80"/>
      <c r="B134" s="110" t="str">
        <f>IF(E134="","",VLOOKUP(E134,[1]PROJECTES!$C$14:$G$5000,2,FALSE))</f>
        <v/>
      </c>
      <c r="C134" s="80"/>
      <c r="D134" s="283" t="str">
        <f>IF(E134="","",VLOOKUP(E134,[1]PROJECTES!$C$14:$G$5000,5,FALSE))</f>
        <v/>
      </c>
      <c r="E134" s="79"/>
      <c r="F134" s="110" t="str">
        <f>IF(I134="","",VLOOKUP(I134,[1]PROJECTES!$C$14:$G$5000,2,FALSE))</f>
        <v/>
      </c>
      <c r="G134" s="112" t="str">
        <f>IF(E134="","",VLOOKUP(E134,[1]PROJECTES!$C$14:$G$5000,4,FALSE))</f>
        <v/>
      </c>
      <c r="H134" s="127"/>
      <c r="I134" s="113" t="str">
        <f>IF(H134="","",VLOOKUP(H134,BD!B$2:C$16,2,FALSE))</f>
        <v/>
      </c>
      <c r="J134" s="128"/>
      <c r="K134" s="115" t="str">
        <f t="shared" si="2"/>
        <v/>
      </c>
      <c r="L134" s="116" t="str">
        <f t="shared" ca="1" si="3"/>
        <v>-</v>
      </c>
      <c r="M134" s="111" t="str">
        <f>IF(E134="","",VLOOKUP(E134,[1]PROJECTES!$C$14:$Z$5000,21,FALSE))</f>
        <v/>
      </c>
      <c r="N134" s="129"/>
      <c r="O134" s="118" t="s">
        <v>222</v>
      </c>
      <c r="P134" s="130"/>
      <c r="Q134" s="89"/>
      <c r="R134" s="131"/>
      <c r="S134" s="69"/>
      <c r="T134" s="176"/>
      <c r="U134" s="169"/>
      <c r="V134" s="201"/>
    </row>
    <row r="135" spans="1:22" s="121" customFormat="1" ht="20.100000000000001" customHeight="1" x14ac:dyDescent="0.3">
      <c r="A135" s="80"/>
      <c r="B135" s="110" t="str">
        <f>IF(E135="","",VLOOKUP(E135,[1]PROJECTES!$C$14:$G$5000,2,FALSE))</f>
        <v/>
      </c>
      <c r="C135" s="80"/>
      <c r="D135" s="283" t="str">
        <f>IF(E135="","",VLOOKUP(E135,[1]PROJECTES!$C$14:$G$5000,5,FALSE))</f>
        <v/>
      </c>
      <c r="E135" s="88"/>
      <c r="F135" s="110" t="str">
        <f>IF(I135="","",VLOOKUP(I135,[1]PROJECTES!$C$14:$G$5000,2,FALSE))</f>
        <v/>
      </c>
      <c r="G135" s="112" t="str">
        <f>IF(E135="","",VLOOKUP(E135,[1]PROJECTES!$C$14:$G$5000,4,FALSE))</f>
        <v/>
      </c>
      <c r="H135" s="127"/>
      <c r="I135" s="113" t="str">
        <f>IF(H135="","",VLOOKUP(H135,BD!B$2:C$16,2,FALSE))</f>
        <v/>
      </c>
      <c r="J135" s="128"/>
      <c r="K135" s="115" t="str">
        <f t="shared" si="2"/>
        <v/>
      </c>
      <c r="L135" s="116" t="str">
        <f t="shared" ca="1" si="3"/>
        <v>-</v>
      </c>
      <c r="M135" s="111" t="str">
        <f>IF(E135="","",VLOOKUP(E135,[1]PROJECTES!$C$14:$Z$5000,21,FALSE))</f>
        <v/>
      </c>
      <c r="N135" s="129"/>
      <c r="O135" s="118" t="s">
        <v>222</v>
      </c>
      <c r="P135" s="130"/>
      <c r="Q135" s="89"/>
      <c r="R135" s="131"/>
      <c r="S135" s="69"/>
      <c r="T135" s="176"/>
      <c r="U135" s="169"/>
      <c r="V135" s="177"/>
    </row>
    <row r="136" spans="1:22" s="121" customFormat="1" ht="20.100000000000001" customHeight="1" x14ac:dyDescent="0.3">
      <c r="A136" s="80"/>
      <c r="B136" s="110" t="str">
        <f>IF(E136="","",VLOOKUP(E136,[1]PROJECTES!$C$14:$G$5000,2,FALSE))</f>
        <v/>
      </c>
      <c r="C136" s="80"/>
      <c r="D136" s="283" t="str">
        <f>IF(E136="","",VLOOKUP(E136,[1]PROJECTES!$C$14:$G$5000,5,FALSE))</f>
        <v/>
      </c>
      <c r="E136" s="79"/>
      <c r="F136" s="110" t="str">
        <f>IF(I136="","",VLOOKUP(I136,[1]PROJECTES!$C$14:$G$5000,2,FALSE))</f>
        <v/>
      </c>
      <c r="G136" s="112" t="str">
        <f>IF(E136="","",VLOOKUP(E136,[1]PROJECTES!$C$14:$G$5000,4,FALSE))</f>
        <v/>
      </c>
      <c r="H136" s="95"/>
      <c r="I136" s="113" t="str">
        <f>IF(H136="","",VLOOKUP(H136,BD!B$2:C$16,2,FALSE))</f>
        <v/>
      </c>
      <c r="J136" s="114"/>
      <c r="K136" s="115" t="str">
        <f t="shared" ref="K136:K199" si="4">IF(J136="","",WEEKNUM(J136,2)-0)</f>
        <v/>
      </c>
      <c r="L136" s="116" t="str">
        <f t="shared" ref="L136:L199" ca="1" si="5">IF(M136="","-",IF(G136="TA","-",+M136-TODAY()))</f>
        <v>-</v>
      </c>
      <c r="M136" s="111" t="str">
        <f>IF(E136="","",VLOOKUP(E136,[1]PROJECTES!$C$14:$Z$5000,21,FALSE))</f>
        <v/>
      </c>
      <c r="N136" s="117"/>
      <c r="O136" s="118" t="s">
        <v>222</v>
      </c>
      <c r="P136" s="119"/>
      <c r="Q136" s="84"/>
      <c r="R136" s="122"/>
      <c r="S136" s="80"/>
      <c r="T136" s="176"/>
      <c r="U136" s="169"/>
      <c r="V136" s="177"/>
    </row>
    <row r="137" spans="1:22" s="121" customFormat="1" ht="20.100000000000001" customHeight="1" x14ac:dyDescent="0.3">
      <c r="A137" s="80"/>
      <c r="B137" s="110" t="str">
        <f>IF(E137="","",VLOOKUP(E137,[1]PROJECTES!$C$14:$G$5000,2,FALSE))</f>
        <v/>
      </c>
      <c r="C137" s="80"/>
      <c r="D137" s="283" t="str">
        <f>IF(E137="","",VLOOKUP(E137,[1]PROJECTES!$C$14:$G$5000,5,FALSE))</f>
        <v/>
      </c>
      <c r="E137" s="79"/>
      <c r="F137" s="110" t="str">
        <f>IF(I137="","",VLOOKUP(I137,[1]PROJECTES!$C$14:$G$5000,2,FALSE))</f>
        <v/>
      </c>
      <c r="G137" s="112" t="str">
        <f>IF(E137="","",VLOOKUP(E137,[1]PROJECTES!$C$14:$G$5000,4,FALSE))</f>
        <v/>
      </c>
      <c r="H137" s="95"/>
      <c r="I137" s="113" t="str">
        <f>IF(H137="","",VLOOKUP(H137,BD!B$2:C$16,2,FALSE))</f>
        <v/>
      </c>
      <c r="J137" s="114"/>
      <c r="K137" s="115" t="str">
        <f t="shared" si="4"/>
        <v/>
      </c>
      <c r="L137" s="116" t="str">
        <f t="shared" ca="1" si="5"/>
        <v>-</v>
      </c>
      <c r="M137" s="111" t="str">
        <f>IF(E137="","",VLOOKUP(E137,[1]PROJECTES!$C$14:$Z$5000,21,FALSE))</f>
        <v/>
      </c>
      <c r="N137" s="117"/>
      <c r="O137" s="118" t="s">
        <v>222</v>
      </c>
      <c r="P137" s="119"/>
      <c r="Q137" s="84"/>
      <c r="R137" s="122"/>
      <c r="S137" s="80"/>
      <c r="T137" s="176"/>
      <c r="U137" s="169"/>
      <c r="V137" s="177"/>
    </row>
    <row r="138" spans="1:22" s="121" customFormat="1" ht="20.100000000000001" customHeight="1" x14ac:dyDescent="0.3">
      <c r="A138" s="80"/>
      <c r="B138" s="110" t="str">
        <f>IF(E138="","",VLOOKUP(E138,[1]PROJECTES!$C$14:$G$5000,2,FALSE))</f>
        <v/>
      </c>
      <c r="C138" s="80"/>
      <c r="D138" s="283" t="str">
        <f>IF(E138="","",VLOOKUP(E138,[1]PROJECTES!$C$14:$G$5000,5,FALSE))</f>
        <v/>
      </c>
      <c r="E138" s="79"/>
      <c r="F138" s="110" t="str">
        <f>IF(I138="","",VLOOKUP(I138,[1]PROJECTES!$C$14:$G$5000,2,FALSE))</f>
        <v/>
      </c>
      <c r="G138" s="112" t="str">
        <f>IF(E138="","",VLOOKUP(E138,[1]PROJECTES!$C$14:$G$5000,4,FALSE))</f>
        <v/>
      </c>
      <c r="H138" s="95"/>
      <c r="I138" s="113" t="str">
        <f>IF(H138="","",VLOOKUP(H138,BD!B$2:C$16,2,FALSE))</f>
        <v/>
      </c>
      <c r="J138" s="114"/>
      <c r="K138" s="115" t="str">
        <f t="shared" si="4"/>
        <v/>
      </c>
      <c r="L138" s="116" t="str">
        <f t="shared" ca="1" si="5"/>
        <v>-</v>
      </c>
      <c r="M138" s="111" t="str">
        <f>IF(E138="","",VLOOKUP(E138,[1]PROJECTES!$C$14:$Z$5000,21,FALSE))</f>
        <v/>
      </c>
      <c r="N138" s="117"/>
      <c r="O138" s="118" t="s">
        <v>222</v>
      </c>
      <c r="P138" s="119"/>
      <c r="Q138" s="84"/>
      <c r="R138" s="122"/>
      <c r="S138" s="80"/>
      <c r="T138" s="176"/>
      <c r="U138" s="169"/>
      <c r="V138" s="177"/>
    </row>
    <row r="139" spans="1:22" s="121" customFormat="1" ht="20.100000000000001" customHeight="1" x14ac:dyDescent="0.3">
      <c r="A139" s="80"/>
      <c r="B139" s="110" t="str">
        <f>IF(E139="","",VLOOKUP(E139,[1]PROJECTES!$C$14:$G$5000,2,FALSE))</f>
        <v/>
      </c>
      <c r="C139" s="80"/>
      <c r="D139" s="283" t="str">
        <f>IF(E139="","",VLOOKUP(E139,[1]PROJECTES!$C$14:$G$5000,5,FALSE))</f>
        <v/>
      </c>
      <c r="E139" s="79"/>
      <c r="F139" s="110" t="str">
        <f>IF(I139="","",VLOOKUP(I139,[1]PROJECTES!$C$14:$G$5000,2,FALSE))</f>
        <v/>
      </c>
      <c r="G139" s="112" t="str">
        <f>IF(E139="","",VLOOKUP(E139,[1]PROJECTES!$C$14:$G$5000,4,FALSE))</f>
        <v/>
      </c>
      <c r="H139" s="95"/>
      <c r="I139" s="113" t="str">
        <f>IF(H139="","",VLOOKUP(H139,BD!B$2:C$16,2,FALSE))</f>
        <v/>
      </c>
      <c r="J139" s="114"/>
      <c r="K139" s="115" t="str">
        <f t="shared" si="4"/>
        <v/>
      </c>
      <c r="L139" s="116" t="str">
        <f t="shared" ca="1" si="5"/>
        <v>-</v>
      </c>
      <c r="M139" s="111" t="str">
        <f>IF(E139="","",VLOOKUP(E139,[1]PROJECTES!$C$14:$Z$5000,21,FALSE))</f>
        <v/>
      </c>
      <c r="N139" s="117"/>
      <c r="O139" s="118" t="s">
        <v>222</v>
      </c>
      <c r="P139" s="119"/>
      <c r="Q139" s="84"/>
      <c r="R139" s="122"/>
      <c r="S139" s="80"/>
      <c r="T139" s="176"/>
      <c r="U139" s="169"/>
      <c r="V139" s="177"/>
    </row>
    <row r="140" spans="1:22" s="121" customFormat="1" ht="20.100000000000001" customHeight="1" x14ac:dyDescent="0.3">
      <c r="A140" s="80"/>
      <c r="B140" s="110" t="str">
        <f>IF(E140="","",VLOOKUP(E140,[1]PROJECTES!$C$14:$G$5000,2,FALSE))</f>
        <v/>
      </c>
      <c r="C140" s="80"/>
      <c r="D140" s="283" t="str">
        <f>IF(E140="","",VLOOKUP(E140,[1]PROJECTES!$C$14:$G$5000,5,FALSE))</f>
        <v/>
      </c>
      <c r="E140" s="79"/>
      <c r="F140" s="110" t="str">
        <f>IF(I140="","",VLOOKUP(I140,[1]PROJECTES!$C$14:$G$5000,2,FALSE))</f>
        <v/>
      </c>
      <c r="G140" s="112" t="str">
        <f>IF(E140="","",VLOOKUP(E140,[1]PROJECTES!$C$14:$G$5000,4,FALSE))</f>
        <v/>
      </c>
      <c r="H140" s="95"/>
      <c r="I140" s="113" t="str">
        <f>IF(H140="","",VLOOKUP(H140,BD!B$2:C$16,2,FALSE))</f>
        <v/>
      </c>
      <c r="J140" s="114"/>
      <c r="K140" s="115" t="str">
        <f t="shared" si="4"/>
        <v/>
      </c>
      <c r="L140" s="116" t="str">
        <f t="shared" ca="1" si="5"/>
        <v>-</v>
      </c>
      <c r="M140" s="111" t="str">
        <f>IF(E140="","",VLOOKUP(E140,[1]PROJECTES!$C$14:$Z$5000,21,FALSE))</f>
        <v/>
      </c>
      <c r="N140" s="117"/>
      <c r="O140" s="118" t="s">
        <v>222</v>
      </c>
      <c r="P140" s="119"/>
      <c r="Q140" s="84"/>
      <c r="R140" s="122"/>
      <c r="S140" s="69"/>
      <c r="T140" s="176"/>
      <c r="U140" s="169"/>
      <c r="V140" s="177"/>
    </row>
    <row r="141" spans="1:22" s="121" customFormat="1" ht="20.100000000000001" customHeight="1" x14ac:dyDescent="0.3">
      <c r="A141" s="80"/>
      <c r="B141" s="110" t="str">
        <f>IF(E141="","",VLOOKUP(E141,[1]PROJECTES!$C$14:$G$5000,2,FALSE))</f>
        <v/>
      </c>
      <c r="C141" s="80"/>
      <c r="D141" s="283" t="str">
        <f>IF(E141="","",VLOOKUP(E141,[1]PROJECTES!$C$14:$G$5000,5,FALSE))</f>
        <v/>
      </c>
      <c r="E141" s="79"/>
      <c r="F141" s="110" t="str">
        <f>IF(I141="","",VLOOKUP(I141,[1]PROJECTES!$C$14:$G$5000,2,FALSE))</f>
        <v/>
      </c>
      <c r="G141" s="112" t="str">
        <f>IF(E141="","",VLOOKUP(E141,[1]PROJECTES!$C$14:$G$5000,4,FALSE))</f>
        <v/>
      </c>
      <c r="H141" s="95"/>
      <c r="I141" s="113" t="str">
        <f>IF(H141="","",VLOOKUP(H141,BD!B$2:C$16,2,FALSE))</f>
        <v/>
      </c>
      <c r="J141" s="114"/>
      <c r="K141" s="115" t="str">
        <f t="shared" si="4"/>
        <v/>
      </c>
      <c r="L141" s="116" t="str">
        <f t="shared" ca="1" si="5"/>
        <v>-</v>
      </c>
      <c r="M141" s="111" t="str">
        <f>IF(E141="","",VLOOKUP(E141,[1]PROJECTES!$C$14:$Z$5000,21,FALSE))</f>
        <v/>
      </c>
      <c r="N141" s="117"/>
      <c r="O141" s="118" t="s">
        <v>222</v>
      </c>
      <c r="P141" s="119"/>
      <c r="Q141" s="84"/>
      <c r="R141" s="122"/>
      <c r="S141" s="69"/>
      <c r="T141" s="176"/>
      <c r="U141" s="169"/>
      <c r="V141" s="177"/>
    </row>
    <row r="142" spans="1:22" s="121" customFormat="1" ht="20.100000000000001" customHeight="1" x14ac:dyDescent="0.3">
      <c r="A142" s="80"/>
      <c r="B142" s="110" t="str">
        <f>IF(E142="","",VLOOKUP(E142,[1]PROJECTES!$C$14:$G$5000,2,FALSE))</f>
        <v/>
      </c>
      <c r="C142" s="80"/>
      <c r="D142" s="283" t="str">
        <f>IF(E142="","",VLOOKUP(E142,[1]PROJECTES!$C$14:$G$5000,5,FALSE))</f>
        <v/>
      </c>
      <c r="E142" s="79"/>
      <c r="F142" s="110" t="str">
        <f>IF(I142="","",VLOOKUP(I142,[1]PROJECTES!$C$14:$G$5000,2,FALSE))</f>
        <v/>
      </c>
      <c r="G142" s="112" t="str">
        <f>IF(E142="","",VLOOKUP(E142,[1]PROJECTES!$C$14:$G$5000,4,FALSE))</f>
        <v/>
      </c>
      <c r="H142" s="95"/>
      <c r="I142" s="113" t="str">
        <f>IF(H142="","",VLOOKUP(H142,BD!B$2:C$16,2,FALSE))</f>
        <v/>
      </c>
      <c r="J142" s="114"/>
      <c r="K142" s="115" t="str">
        <f t="shared" si="4"/>
        <v/>
      </c>
      <c r="L142" s="116" t="str">
        <f t="shared" ca="1" si="5"/>
        <v>-</v>
      </c>
      <c r="M142" s="111" t="str">
        <f>IF(E142="","",VLOOKUP(E142,[1]PROJECTES!$C$14:$Z$5000,21,FALSE))</f>
        <v/>
      </c>
      <c r="N142" s="117"/>
      <c r="O142" s="118" t="s">
        <v>222</v>
      </c>
      <c r="P142" s="119"/>
      <c r="Q142" s="84"/>
      <c r="R142" s="122"/>
      <c r="S142" s="69"/>
      <c r="T142" s="176"/>
      <c r="U142" s="169"/>
      <c r="V142" s="177"/>
    </row>
    <row r="143" spans="1:22" s="121" customFormat="1" ht="20.100000000000001" customHeight="1" x14ac:dyDescent="0.3">
      <c r="A143" s="80"/>
      <c r="B143" s="110" t="str">
        <f>IF(E143="","",VLOOKUP(E143,[1]PROJECTES!$C$14:$G$5000,2,FALSE))</f>
        <v/>
      </c>
      <c r="C143" s="80"/>
      <c r="D143" s="283" t="str">
        <f>IF(E143="","",VLOOKUP(E143,[1]PROJECTES!$C$14:$G$5000,5,FALSE))</f>
        <v/>
      </c>
      <c r="E143" s="87"/>
      <c r="F143" s="110" t="str">
        <f>IF(I143="","",VLOOKUP(I143,[1]PROJECTES!$C$14:$G$5000,2,FALSE))</f>
        <v/>
      </c>
      <c r="G143" s="112" t="str">
        <f>IF(E143="","",VLOOKUP(E143,[1]PROJECTES!$C$14:$G$5000,4,FALSE))</f>
        <v/>
      </c>
      <c r="H143" s="95"/>
      <c r="I143" s="113" t="str">
        <f>IF(H143="","",VLOOKUP(H143,BD!B$2:C$16,2,FALSE))</f>
        <v/>
      </c>
      <c r="J143" s="114"/>
      <c r="K143" s="115" t="str">
        <f t="shared" si="4"/>
        <v/>
      </c>
      <c r="L143" s="116" t="str">
        <f t="shared" ca="1" si="5"/>
        <v>-</v>
      </c>
      <c r="M143" s="111" t="str">
        <f>IF(E143="","",VLOOKUP(E143,[1]PROJECTES!$C$14:$Z$5000,21,FALSE))</f>
        <v/>
      </c>
      <c r="N143" s="117"/>
      <c r="O143" s="118" t="s">
        <v>222</v>
      </c>
      <c r="P143" s="119"/>
      <c r="Q143" s="84"/>
      <c r="R143" s="122"/>
      <c r="S143" s="69"/>
      <c r="T143" s="176"/>
      <c r="U143" s="169"/>
      <c r="V143" s="177"/>
    </row>
    <row r="144" spans="1:22" s="121" customFormat="1" ht="20.100000000000001" customHeight="1" x14ac:dyDescent="0.3">
      <c r="A144" s="80"/>
      <c r="B144" s="110" t="str">
        <f>IF(E144="","",VLOOKUP(E144,[1]PROJECTES!$C$14:$G$5000,2,FALSE))</f>
        <v/>
      </c>
      <c r="C144" s="80"/>
      <c r="D144" s="283" t="str">
        <f>IF(E144="","",VLOOKUP(E144,[1]PROJECTES!$C$14:$G$5000,5,FALSE))</f>
        <v/>
      </c>
      <c r="E144" s="79"/>
      <c r="F144" s="110" t="str">
        <f>IF(I144="","",VLOOKUP(I144,[1]PROJECTES!$C$14:$G$5000,2,FALSE))</f>
        <v/>
      </c>
      <c r="G144" s="112" t="str">
        <f>IF(E144="","",VLOOKUP(E144,[1]PROJECTES!$C$14:$G$5000,4,FALSE))</f>
        <v/>
      </c>
      <c r="H144" s="95"/>
      <c r="I144" s="113" t="str">
        <f>IF(H144="","",VLOOKUP(H144,BD!B$2:C$16,2,FALSE))</f>
        <v/>
      </c>
      <c r="J144" s="114"/>
      <c r="K144" s="115" t="str">
        <f t="shared" si="4"/>
        <v/>
      </c>
      <c r="L144" s="116" t="str">
        <f t="shared" ca="1" si="5"/>
        <v>-</v>
      </c>
      <c r="M144" s="111" t="str">
        <f>IF(E144="","",VLOOKUP(E144,[1]PROJECTES!$C$14:$Z$5000,21,FALSE))</f>
        <v/>
      </c>
      <c r="N144" s="117"/>
      <c r="O144" s="118" t="s">
        <v>222</v>
      </c>
      <c r="P144" s="119"/>
      <c r="Q144" s="84"/>
      <c r="R144" s="122"/>
      <c r="S144" s="69"/>
      <c r="T144" s="176"/>
      <c r="U144" s="169"/>
      <c r="V144" s="177"/>
    </row>
    <row r="145" spans="1:24" s="121" customFormat="1" ht="20.100000000000001" customHeight="1" x14ac:dyDescent="0.3">
      <c r="A145" s="80"/>
      <c r="B145" s="110" t="str">
        <f>IF(E145="","",VLOOKUP(E145,[1]PROJECTES!$C$14:$G$5000,2,FALSE))</f>
        <v/>
      </c>
      <c r="C145" s="80"/>
      <c r="D145" s="283" t="str">
        <f>IF(E145="","",VLOOKUP(E145,[1]PROJECTES!$C$14:$G$5000,5,FALSE))</f>
        <v/>
      </c>
      <c r="E145" s="79"/>
      <c r="F145" s="110" t="str">
        <f>IF(I145="","",VLOOKUP(I145,[1]PROJECTES!$C$14:$G$5000,2,FALSE))</f>
        <v/>
      </c>
      <c r="G145" s="112" t="str">
        <f>IF(E145="","",VLOOKUP(E145,[1]PROJECTES!$C$14:$G$5000,4,FALSE))</f>
        <v/>
      </c>
      <c r="H145" s="95"/>
      <c r="I145" s="113" t="str">
        <f>IF(H145="","",VLOOKUP(H145,BD!B$2:C$16,2,FALSE))</f>
        <v/>
      </c>
      <c r="J145" s="114"/>
      <c r="K145" s="115" t="str">
        <f t="shared" si="4"/>
        <v/>
      </c>
      <c r="L145" s="116" t="str">
        <f t="shared" ca="1" si="5"/>
        <v>-</v>
      </c>
      <c r="M145" s="111" t="str">
        <f>IF(E145="","",VLOOKUP(E145,[1]PROJECTES!$C$14:$Z$5000,21,FALSE))</f>
        <v/>
      </c>
      <c r="N145" s="117"/>
      <c r="O145" s="118" t="s">
        <v>222</v>
      </c>
      <c r="P145" s="119"/>
      <c r="Q145" s="84"/>
      <c r="R145" s="122"/>
      <c r="S145" s="69"/>
      <c r="T145" s="176"/>
      <c r="U145" s="169"/>
      <c r="V145" s="177"/>
    </row>
    <row r="146" spans="1:24" s="121" customFormat="1" ht="20.100000000000001" customHeight="1" x14ac:dyDescent="0.3">
      <c r="A146" s="80"/>
      <c r="B146" s="110" t="str">
        <f>IF(E146="","",VLOOKUP(E146,[1]PROJECTES!$C$14:$G$5000,2,FALSE))</f>
        <v/>
      </c>
      <c r="C146" s="80"/>
      <c r="D146" s="283" t="str">
        <f>IF(E146="","",VLOOKUP(E146,[1]PROJECTES!$C$14:$G$5000,5,FALSE))</f>
        <v/>
      </c>
      <c r="E146" s="79"/>
      <c r="F146" s="110" t="str">
        <f>IF(I146="","",VLOOKUP(I146,[1]PROJECTES!$C$14:$G$5000,2,FALSE))</f>
        <v/>
      </c>
      <c r="G146" s="112" t="str">
        <f>IF(E146="","",VLOOKUP(E146,[1]PROJECTES!$C$14:$G$5000,4,FALSE))</f>
        <v/>
      </c>
      <c r="H146" s="95"/>
      <c r="I146" s="113" t="str">
        <f>IF(H146="","",VLOOKUP(H146,BD!B$2:C$16,2,FALSE))</f>
        <v/>
      </c>
      <c r="J146" s="114"/>
      <c r="K146" s="115" t="str">
        <f t="shared" si="4"/>
        <v/>
      </c>
      <c r="L146" s="116" t="str">
        <f t="shared" ca="1" si="5"/>
        <v>-</v>
      </c>
      <c r="M146" s="111" t="str">
        <f>IF(E146="","",VLOOKUP(E146,[1]PROJECTES!$C$14:$Z$5000,21,FALSE))</f>
        <v/>
      </c>
      <c r="N146" s="117"/>
      <c r="O146" s="118" t="s">
        <v>222</v>
      </c>
      <c r="P146" s="119"/>
      <c r="Q146" s="84"/>
      <c r="R146" s="122"/>
      <c r="S146" s="69"/>
      <c r="T146" s="176"/>
      <c r="U146" s="169"/>
      <c r="V146" s="200"/>
    </row>
    <row r="147" spans="1:24" s="121" customFormat="1" ht="20.100000000000001" customHeight="1" x14ac:dyDescent="0.3">
      <c r="A147" s="80"/>
      <c r="B147" s="110" t="str">
        <f>IF(E147="","",VLOOKUP(E147,[1]PROJECTES!$C$14:$G$5000,2,FALSE))</f>
        <v/>
      </c>
      <c r="C147" s="80"/>
      <c r="D147" s="283" t="str">
        <f>IF(E147="","",VLOOKUP(E147,[1]PROJECTES!$C$14:$G$5000,5,FALSE))</f>
        <v/>
      </c>
      <c r="E147" s="79"/>
      <c r="F147" s="110" t="str">
        <f>IF(I147="","",VLOOKUP(I147,[1]PROJECTES!$C$14:$G$5000,2,FALSE))</f>
        <v/>
      </c>
      <c r="G147" s="112" t="str">
        <f>IF(E147="","",VLOOKUP(E147,[1]PROJECTES!$C$14:$G$5000,4,FALSE))</f>
        <v/>
      </c>
      <c r="H147" s="95"/>
      <c r="I147" s="113" t="str">
        <f>IF(H147="","",VLOOKUP(H147,BD!B$2:C$16,2,FALSE))</f>
        <v/>
      </c>
      <c r="J147" s="114"/>
      <c r="K147" s="115" t="str">
        <f t="shared" si="4"/>
        <v/>
      </c>
      <c r="L147" s="116" t="str">
        <f t="shared" ca="1" si="5"/>
        <v>-</v>
      </c>
      <c r="M147" s="111" t="str">
        <f>IF(E147="","",VLOOKUP(E147,[1]PROJECTES!$C$14:$Z$5000,21,FALSE))</f>
        <v/>
      </c>
      <c r="N147" s="117"/>
      <c r="O147" s="118" t="s">
        <v>222</v>
      </c>
      <c r="P147" s="119"/>
      <c r="Q147" s="84"/>
      <c r="R147" s="122"/>
      <c r="S147" s="69"/>
      <c r="T147" s="176"/>
      <c r="U147" s="169"/>
      <c r="V147" s="200"/>
    </row>
    <row r="148" spans="1:24" s="121" customFormat="1" ht="20.100000000000001" customHeight="1" x14ac:dyDescent="0.3">
      <c r="A148" s="80"/>
      <c r="B148" s="110" t="str">
        <f>IF(E148="","",VLOOKUP(E148,[1]PROJECTES!$C$14:$G$5000,2,FALSE))</f>
        <v/>
      </c>
      <c r="C148" s="80"/>
      <c r="D148" s="283" t="str">
        <f>IF(E148="","",VLOOKUP(E148,[1]PROJECTES!$C$14:$G$5000,5,FALSE))</f>
        <v/>
      </c>
      <c r="E148" s="79"/>
      <c r="F148" s="110" t="str">
        <f>IF(I148="","",VLOOKUP(I148,[1]PROJECTES!$C$14:$G$5000,2,FALSE))</f>
        <v/>
      </c>
      <c r="G148" s="112" t="str">
        <f>IF(E148="","",VLOOKUP(E148,[1]PROJECTES!$C$14:$G$5000,4,FALSE))</f>
        <v/>
      </c>
      <c r="H148" s="95"/>
      <c r="I148" s="113" t="str">
        <f>IF(H148="","",VLOOKUP(H148,BD!B$2:C$16,2,FALSE))</f>
        <v/>
      </c>
      <c r="J148" s="114"/>
      <c r="K148" s="115" t="str">
        <f t="shared" si="4"/>
        <v/>
      </c>
      <c r="L148" s="116" t="str">
        <f t="shared" ca="1" si="5"/>
        <v>-</v>
      </c>
      <c r="M148" s="111" t="str">
        <f>IF(E148="","",VLOOKUP(E148,[1]PROJECTES!$C$14:$Z$5000,21,FALSE))</f>
        <v/>
      </c>
      <c r="N148" s="117"/>
      <c r="O148" s="118" t="s">
        <v>222</v>
      </c>
      <c r="P148" s="119"/>
      <c r="Q148" s="84"/>
      <c r="R148" s="122"/>
      <c r="S148" s="80"/>
      <c r="T148" s="176"/>
      <c r="U148" s="169"/>
      <c r="V148" s="177"/>
    </row>
    <row r="149" spans="1:24" s="121" customFormat="1" ht="20.100000000000001" customHeight="1" x14ac:dyDescent="0.3">
      <c r="A149" s="80"/>
      <c r="B149" s="110" t="str">
        <f>IF(E149="","",VLOOKUP(E149,[1]PROJECTES!$C$14:$G$5000,2,FALSE))</f>
        <v/>
      </c>
      <c r="C149" s="80"/>
      <c r="D149" s="283" t="str">
        <f>IF(E149="","",VLOOKUP(E149,[1]PROJECTES!$C$14:$G$5000,5,FALSE))</f>
        <v/>
      </c>
      <c r="E149" s="79"/>
      <c r="F149" s="110" t="str">
        <f>IF(I149="","",VLOOKUP(I149,[1]PROJECTES!$C$14:$G$5000,2,FALSE))</f>
        <v/>
      </c>
      <c r="G149" s="112" t="str">
        <f>IF(E149="","",VLOOKUP(E149,[1]PROJECTES!$C$14:$G$5000,4,FALSE))</f>
        <v/>
      </c>
      <c r="H149" s="95"/>
      <c r="I149" s="113" t="str">
        <f>IF(H149="","",VLOOKUP(H149,BD!B$2:C$16,2,FALSE))</f>
        <v/>
      </c>
      <c r="J149" s="114"/>
      <c r="K149" s="115" t="str">
        <f t="shared" si="4"/>
        <v/>
      </c>
      <c r="L149" s="116" t="str">
        <f t="shared" ca="1" si="5"/>
        <v>-</v>
      </c>
      <c r="M149" s="111" t="str">
        <f>IF(E149="","",VLOOKUP(E149,[1]PROJECTES!$C$14:$Z$5000,21,FALSE))</f>
        <v/>
      </c>
      <c r="N149" s="117"/>
      <c r="O149" s="118" t="s">
        <v>222</v>
      </c>
      <c r="P149" s="119"/>
      <c r="Q149" s="84"/>
      <c r="R149" s="122"/>
      <c r="S149" s="80"/>
      <c r="T149" s="176"/>
      <c r="U149" s="169"/>
      <c r="V149" s="177"/>
    </row>
    <row r="150" spans="1:24" s="121" customFormat="1" ht="20.100000000000001" customHeight="1" x14ac:dyDescent="0.3">
      <c r="A150" s="80"/>
      <c r="B150" s="110" t="str">
        <f>IF(E150="","",VLOOKUP(E150,[1]PROJECTES!$C$14:$G$5000,2,FALSE))</f>
        <v/>
      </c>
      <c r="C150" s="80"/>
      <c r="D150" s="283" t="str">
        <f>IF(E150="","",VLOOKUP(E150,[1]PROJECTES!$C$14:$G$5000,5,FALSE))</f>
        <v/>
      </c>
      <c r="E150" s="79"/>
      <c r="F150" s="110" t="str">
        <f>IF(I150="","",VLOOKUP(I150,[1]PROJECTES!$C$14:$G$5000,2,FALSE))</f>
        <v/>
      </c>
      <c r="G150" s="112" t="str">
        <f>IF(E150="","",VLOOKUP(E150,[1]PROJECTES!$C$14:$G$5000,4,FALSE))</f>
        <v/>
      </c>
      <c r="H150" s="95"/>
      <c r="I150" s="113" t="str">
        <f>IF(H150="","",VLOOKUP(H150,BD!B$2:C$16,2,FALSE))</f>
        <v/>
      </c>
      <c r="J150" s="114"/>
      <c r="K150" s="115" t="str">
        <f t="shared" si="4"/>
        <v/>
      </c>
      <c r="L150" s="116" t="str">
        <f t="shared" ca="1" si="5"/>
        <v>-</v>
      </c>
      <c r="M150" s="111" t="str">
        <f>IF(E150="","",VLOOKUP(E150,[1]PROJECTES!$C$14:$Z$5000,21,FALSE))</f>
        <v/>
      </c>
      <c r="N150" s="117"/>
      <c r="O150" s="118" t="s">
        <v>222</v>
      </c>
      <c r="P150" s="119"/>
      <c r="Q150" s="84"/>
      <c r="R150" s="122"/>
      <c r="S150" s="80"/>
      <c r="T150" s="176"/>
      <c r="V150" s="199"/>
    </row>
    <row r="151" spans="1:24" s="121" customFormat="1" ht="20.100000000000001" customHeight="1" x14ac:dyDescent="0.2">
      <c r="A151" s="80"/>
      <c r="B151" s="110" t="str">
        <f>IF(E151="","",VLOOKUP(E151,[1]PROJECTES!$C$14:$G$5000,2,FALSE))</f>
        <v/>
      </c>
      <c r="C151" s="80"/>
      <c r="D151" s="283" t="str">
        <f>IF(E151="","",VLOOKUP(E151,[1]PROJECTES!$C$14:$G$5000,5,FALSE))</f>
        <v/>
      </c>
      <c r="E151" s="79"/>
      <c r="F151" s="110" t="str">
        <f>IF(I151="","",VLOOKUP(I151,[1]PROJECTES!$C$14:$G$5000,2,FALSE))</f>
        <v/>
      </c>
      <c r="G151" s="112" t="str">
        <f>IF(E151="","",VLOOKUP(E151,[1]PROJECTES!$C$14:$G$5000,4,FALSE))</f>
        <v/>
      </c>
      <c r="H151" s="95"/>
      <c r="I151" s="113" t="str">
        <f>IF(H151="","",VLOOKUP(H151,BD!B$2:C$16,2,FALSE))</f>
        <v/>
      </c>
      <c r="J151" s="114"/>
      <c r="K151" s="115" t="str">
        <f t="shared" si="4"/>
        <v/>
      </c>
      <c r="L151" s="116" t="str">
        <f t="shared" ca="1" si="5"/>
        <v>-</v>
      </c>
      <c r="M151" s="111" t="str">
        <f>IF(E151="","",VLOOKUP(E151,[1]PROJECTES!$C$14:$Z$5000,21,FALSE))</f>
        <v/>
      </c>
      <c r="N151" s="117"/>
      <c r="O151" s="118" t="s">
        <v>222</v>
      </c>
      <c r="P151" s="119"/>
      <c r="Q151" s="84"/>
      <c r="R151" s="122"/>
      <c r="S151" s="69"/>
      <c r="T151" s="176"/>
      <c r="U151" s="169"/>
      <c r="V151" s="205"/>
      <c r="X151" s="79"/>
    </row>
    <row r="152" spans="1:24" s="121" customFormat="1" ht="20.100000000000001" customHeight="1" x14ac:dyDescent="0.3">
      <c r="A152" s="80"/>
      <c r="B152" s="110" t="str">
        <f>IF(E152="","",VLOOKUP(E152,[1]PROJECTES!$C$14:$G$5000,2,FALSE))</f>
        <v/>
      </c>
      <c r="C152" s="80"/>
      <c r="D152" s="283" t="str">
        <f>IF(E152="","",VLOOKUP(E152,[1]PROJECTES!$C$14:$G$5000,5,FALSE))</f>
        <v/>
      </c>
      <c r="E152" s="79"/>
      <c r="F152" s="110" t="str">
        <f>IF(I152="","",VLOOKUP(I152,[1]PROJECTES!$C$14:$G$5000,2,FALSE))</f>
        <v/>
      </c>
      <c r="G152" s="112" t="str">
        <f>IF(E152="","",VLOOKUP(E152,[1]PROJECTES!$C$14:$G$5000,4,FALSE))</f>
        <v/>
      </c>
      <c r="H152" s="95"/>
      <c r="I152" s="113" t="str">
        <f>IF(H152="","",VLOOKUP(H152,BD!B$2:C$16,2,FALSE))</f>
        <v/>
      </c>
      <c r="J152" s="114"/>
      <c r="K152" s="115" t="str">
        <f t="shared" si="4"/>
        <v/>
      </c>
      <c r="L152" s="116" t="str">
        <f t="shared" ca="1" si="5"/>
        <v>-</v>
      </c>
      <c r="M152" s="111" t="str">
        <f>IF(E152="","",VLOOKUP(E152,[1]PROJECTES!$C$14:$Z$5000,21,FALSE))</f>
        <v/>
      </c>
      <c r="N152" s="117"/>
      <c r="O152" s="118" t="s">
        <v>222</v>
      </c>
      <c r="P152" s="119"/>
      <c r="Q152" s="84"/>
      <c r="R152" s="122"/>
      <c r="S152" s="80"/>
      <c r="T152" s="176"/>
      <c r="U152" s="169"/>
      <c r="V152" s="177"/>
      <c r="X152" s="79"/>
    </row>
    <row r="153" spans="1:24" s="121" customFormat="1" ht="20.100000000000001" customHeight="1" x14ac:dyDescent="0.3">
      <c r="A153" s="80"/>
      <c r="B153" s="110" t="str">
        <f>IF(E153="","",VLOOKUP(E153,[1]PROJECTES!$C$14:$G$5000,2,FALSE))</f>
        <v/>
      </c>
      <c r="C153" s="80"/>
      <c r="D153" s="283" t="str">
        <f>IF(E153="","",VLOOKUP(E153,[1]PROJECTES!$C$14:$G$5000,5,FALSE))</f>
        <v/>
      </c>
      <c r="E153" s="79"/>
      <c r="F153" s="110" t="str">
        <f>IF(I153="","",VLOOKUP(I153,[1]PROJECTES!$C$14:$G$5000,2,FALSE))</f>
        <v/>
      </c>
      <c r="G153" s="112" t="str">
        <f>IF(E153="","",VLOOKUP(E153,[1]PROJECTES!$C$14:$G$5000,4,FALSE))</f>
        <v/>
      </c>
      <c r="H153" s="95"/>
      <c r="I153" s="113" t="str">
        <f>IF(H153="","",VLOOKUP(H153,BD!B$2:C$16,2,FALSE))</f>
        <v/>
      </c>
      <c r="J153" s="114"/>
      <c r="K153" s="115" t="str">
        <f t="shared" si="4"/>
        <v/>
      </c>
      <c r="L153" s="116" t="str">
        <f t="shared" ca="1" si="5"/>
        <v>-</v>
      </c>
      <c r="M153" s="111" t="str">
        <f>IF(E153="","",VLOOKUP(E153,[1]PROJECTES!$C$14:$Z$5000,21,FALSE))</f>
        <v/>
      </c>
      <c r="N153" s="117"/>
      <c r="O153" s="118" t="s">
        <v>222</v>
      </c>
      <c r="P153" s="119"/>
      <c r="Q153" s="84"/>
      <c r="R153" s="122"/>
      <c r="S153" s="69"/>
      <c r="T153" s="176"/>
      <c r="U153" s="169"/>
      <c r="V153" s="177"/>
      <c r="X153" s="79"/>
    </row>
    <row r="154" spans="1:24" s="121" customFormat="1" ht="20.100000000000001" customHeight="1" x14ac:dyDescent="0.3">
      <c r="A154" s="80"/>
      <c r="B154" s="110" t="str">
        <f>IF(E154="","",VLOOKUP(E154,[1]PROJECTES!$C$14:$G$5000,2,FALSE))</f>
        <v/>
      </c>
      <c r="C154" s="80"/>
      <c r="D154" s="283" t="str">
        <f>IF(E154="","",VLOOKUP(E154,[1]PROJECTES!$C$14:$G$5000,5,FALSE))</f>
        <v/>
      </c>
      <c r="E154" s="79"/>
      <c r="F154" s="110" t="str">
        <f>IF(I154="","",VLOOKUP(I154,[1]PROJECTES!$C$14:$G$5000,2,FALSE))</f>
        <v/>
      </c>
      <c r="G154" s="112" t="str">
        <f>IF(E154="","",VLOOKUP(E154,[1]PROJECTES!$C$14:$G$5000,4,FALSE))</f>
        <v/>
      </c>
      <c r="H154" s="95"/>
      <c r="I154" s="113" t="str">
        <f>IF(H154="","",VLOOKUP(H154,BD!B$2:C$16,2,FALSE))</f>
        <v/>
      </c>
      <c r="J154" s="114"/>
      <c r="K154" s="115" t="str">
        <f t="shared" si="4"/>
        <v/>
      </c>
      <c r="L154" s="116" t="str">
        <f t="shared" ca="1" si="5"/>
        <v>-</v>
      </c>
      <c r="M154" s="111" t="str">
        <f>IF(E154="","",VLOOKUP(E154,[1]PROJECTES!$C$14:$Z$5000,21,FALSE))</f>
        <v/>
      </c>
      <c r="N154" s="117"/>
      <c r="O154" s="118" t="s">
        <v>222</v>
      </c>
      <c r="P154" s="119"/>
      <c r="Q154" s="84"/>
      <c r="R154" s="122"/>
      <c r="S154" s="69"/>
      <c r="T154" s="176"/>
      <c r="U154" s="169"/>
      <c r="V154" s="177"/>
      <c r="X154" s="79"/>
    </row>
    <row r="155" spans="1:24" s="121" customFormat="1" ht="20.100000000000001" customHeight="1" x14ac:dyDescent="0.3">
      <c r="A155" s="80"/>
      <c r="B155" s="110" t="str">
        <f>IF(E155="","",VLOOKUP(E155,[1]PROJECTES!$C$14:$G$5000,2,FALSE))</f>
        <v/>
      </c>
      <c r="C155" s="80"/>
      <c r="D155" s="283" t="str">
        <f>IF(E155="","",VLOOKUP(E155,[1]PROJECTES!$C$14:$G$5000,5,FALSE))</f>
        <v/>
      </c>
      <c r="E155" s="79"/>
      <c r="F155" s="110" t="str">
        <f>IF(I155="","",VLOOKUP(I155,[1]PROJECTES!$C$14:$G$5000,2,FALSE))</f>
        <v/>
      </c>
      <c r="G155" s="112" t="str">
        <f>IF(E155="","",VLOOKUP(E155,[1]PROJECTES!$C$14:$G$5000,4,FALSE))</f>
        <v/>
      </c>
      <c r="H155" s="95"/>
      <c r="I155" s="113" t="str">
        <f>IF(H155="","",VLOOKUP(H155,BD!B$2:C$16,2,FALSE))</f>
        <v/>
      </c>
      <c r="J155" s="114"/>
      <c r="K155" s="115" t="str">
        <f t="shared" si="4"/>
        <v/>
      </c>
      <c r="L155" s="116" t="str">
        <f t="shared" ca="1" si="5"/>
        <v>-</v>
      </c>
      <c r="M155" s="111" t="str">
        <f>IF(E155="","",VLOOKUP(E155,[1]PROJECTES!$C$14:$Z$5000,21,FALSE))</f>
        <v/>
      </c>
      <c r="N155" s="117"/>
      <c r="O155" s="118" t="s">
        <v>222</v>
      </c>
      <c r="P155" s="119"/>
      <c r="Q155" s="84"/>
      <c r="R155" s="122"/>
      <c r="S155" s="69"/>
      <c r="T155" s="176"/>
      <c r="U155" s="169"/>
      <c r="V155" s="177"/>
      <c r="X155" s="79"/>
    </row>
    <row r="156" spans="1:24" s="121" customFormat="1" ht="20.100000000000001" customHeight="1" x14ac:dyDescent="0.3">
      <c r="A156" s="80"/>
      <c r="B156" s="110" t="str">
        <f>IF(E156="","",VLOOKUP(E156,[1]PROJECTES!$C$14:$G$5000,2,FALSE))</f>
        <v/>
      </c>
      <c r="C156" s="80"/>
      <c r="D156" s="283" t="str">
        <f>IF(E156="","",VLOOKUP(E156,[1]PROJECTES!$C$14:$G$5000,5,FALSE))</f>
        <v/>
      </c>
      <c r="E156" s="79"/>
      <c r="F156" s="110" t="str">
        <f>IF(I156="","",VLOOKUP(I156,[1]PROJECTES!$C$14:$G$5000,2,FALSE))</f>
        <v/>
      </c>
      <c r="G156" s="112" t="str">
        <f>IF(E156="","",VLOOKUP(E156,[1]PROJECTES!$C$14:$G$5000,4,FALSE))</f>
        <v/>
      </c>
      <c r="H156" s="95"/>
      <c r="I156" s="113" t="str">
        <f>IF(H156="","",VLOOKUP(H156,BD!B$2:C$16,2,FALSE))</f>
        <v/>
      </c>
      <c r="J156" s="114"/>
      <c r="K156" s="115" t="str">
        <f t="shared" si="4"/>
        <v/>
      </c>
      <c r="L156" s="116" t="str">
        <f t="shared" ca="1" si="5"/>
        <v>-</v>
      </c>
      <c r="M156" s="111" t="str">
        <f>IF(E156="","",VLOOKUP(E156,[1]PROJECTES!$C$14:$Z$5000,21,FALSE))</f>
        <v/>
      </c>
      <c r="N156" s="117"/>
      <c r="O156" s="118" t="s">
        <v>222</v>
      </c>
      <c r="P156" s="119"/>
      <c r="Q156" s="84"/>
      <c r="R156" s="122"/>
      <c r="S156" s="69"/>
      <c r="T156" s="176"/>
      <c r="U156" s="169"/>
      <c r="V156" s="177"/>
      <c r="X156" s="79"/>
    </row>
    <row r="157" spans="1:24" s="121" customFormat="1" ht="20.100000000000001" customHeight="1" x14ac:dyDescent="0.2">
      <c r="A157" s="80"/>
      <c r="B157" s="110" t="str">
        <f>IF(E157="","",VLOOKUP(E157,[1]PROJECTES!$C$14:$G$5000,2,FALSE))</f>
        <v/>
      </c>
      <c r="C157" s="80"/>
      <c r="D157" s="283" t="str">
        <f>IF(E157="","",VLOOKUP(E157,[1]PROJECTES!$C$14:$G$5000,5,FALSE))</f>
        <v/>
      </c>
      <c r="E157" s="79"/>
      <c r="F157" s="110" t="str">
        <f>IF(I157="","",VLOOKUP(I157,[1]PROJECTES!$C$14:$G$5000,2,FALSE))</f>
        <v/>
      </c>
      <c r="G157" s="112" t="str">
        <f>IF(E157="","",VLOOKUP(E157,[1]PROJECTES!$C$14:$G$5000,4,FALSE))</f>
        <v/>
      </c>
      <c r="H157" s="95"/>
      <c r="I157" s="113" t="str">
        <f>IF(H157="","",VLOOKUP(H157,BD!B$2:C$16,2,FALSE))</f>
        <v/>
      </c>
      <c r="J157" s="114"/>
      <c r="K157" s="115" t="str">
        <f t="shared" si="4"/>
        <v/>
      </c>
      <c r="L157" s="116" t="str">
        <f t="shared" ca="1" si="5"/>
        <v>-</v>
      </c>
      <c r="M157" s="111" t="str">
        <f>IF(E157="","",VLOOKUP(E157,[1]PROJECTES!$C$14:$Z$5000,21,FALSE))</f>
        <v/>
      </c>
      <c r="N157" s="117"/>
      <c r="O157" s="118" t="s">
        <v>222</v>
      </c>
      <c r="P157" s="119"/>
      <c r="Q157" s="84"/>
      <c r="R157" s="122"/>
      <c r="S157" s="69"/>
      <c r="T157" s="176"/>
      <c r="U157" s="169"/>
      <c r="V157" s="201"/>
      <c r="X157" s="79"/>
    </row>
    <row r="158" spans="1:24" s="121" customFormat="1" ht="20.100000000000001" customHeight="1" x14ac:dyDescent="0.3">
      <c r="A158" s="80"/>
      <c r="B158" s="110" t="str">
        <f>IF(E158="","",VLOOKUP(E158,[1]PROJECTES!$C$14:$G$5000,2,FALSE))</f>
        <v/>
      </c>
      <c r="C158" s="80"/>
      <c r="D158" s="283" t="str">
        <f>IF(E158="","",VLOOKUP(E158,[1]PROJECTES!$C$14:$G$5000,5,FALSE))</f>
        <v/>
      </c>
      <c r="E158" s="79"/>
      <c r="F158" s="110" t="str">
        <f>IF(I158="","",VLOOKUP(I158,[1]PROJECTES!$C$14:$G$5000,2,FALSE))</f>
        <v/>
      </c>
      <c r="G158" s="112" t="str">
        <f>IF(E158="","",VLOOKUP(E158,[1]PROJECTES!$C$14:$G$5000,4,FALSE))</f>
        <v/>
      </c>
      <c r="H158" s="95"/>
      <c r="I158" s="113" t="str">
        <f>IF(H158="","",VLOOKUP(H158,BD!B$2:C$16,2,FALSE))</f>
        <v/>
      </c>
      <c r="J158" s="114"/>
      <c r="K158" s="115" t="str">
        <f t="shared" si="4"/>
        <v/>
      </c>
      <c r="L158" s="116" t="str">
        <f t="shared" ca="1" si="5"/>
        <v>-</v>
      </c>
      <c r="M158" s="111" t="str">
        <f>IF(E158="","",VLOOKUP(E158,[1]PROJECTES!$C$14:$Z$5000,21,FALSE))</f>
        <v/>
      </c>
      <c r="N158" s="117"/>
      <c r="O158" s="118" t="s">
        <v>222</v>
      </c>
      <c r="P158" s="119"/>
      <c r="Q158" s="84"/>
      <c r="R158" s="123"/>
      <c r="S158" s="69"/>
      <c r="T158" s="176"/>
      <c r="U158" s="169"/>
      <c r="V158" s="177"/>
      <c r="X158" s="79"/>
    </row>
    <row r="159" spans="1:24" s="121" customFormat="1" ht="20.100000000000001" customHeight="1" x14ac:dyDescent="0.3">
      <c r="A159" s="80"/>
      <c r="B159" s="110" t="str">
        <f>IF(E159="","",VLOOKUP(E159,[1]PROJECTES!$C$14:$G$5000,2,FALSE))</f>
        <v/>
      </c>
      <c r="C159" s="80"/>
      <c r="D159" s="283" t="str">
        <f>IF(E159="","",VLOOKUP(E159,[1]PROJECTES!$C$14:$G$5000,5,FALSE))</f>
        <v/>
      </c>
      <c r="E159" s="79"/>
      <c r="F159" s="110" t="str">
        <f>IF(I159="","",VLOOKUP(I159,[1]PROJECTES!$C$14:$G$5000,2,FALSE))</f>
        <v/>
      </c>
      <c r="G159" s="112" t="str">
        <f>IF(E159="","",VLOOKUP(E159,[1]PROJECTES!$C$14:$G$5000,4,FALSE))</f>
        <v/>
      </c>
      <c r="H159" s="95"/>
      <c r="I159" s="113" t="str">
        <f>IF(H159="","",VLOOKUP(H159,BD!B$2:C$16,2,FALSE))</f>
        <v/>
      </c>
      <c r="J159" s="114"/>
      <c r="K159" s="115" t="str">
        <f t="shared" si="4"/>
        <v/>
      </c>
      <c r="L159" s="116" t="str">
        <f t="shared" ca="1" si="5"/>
        <v>-</v>
      </c>
      <c r="M159" s="111" t="str">
        <f>IF(E159="","",VLOOKUP(E159,[1]PROJECTES!$C$14:$Z$5000,21,FALSE))</f>
        <v/>
      </c>
      <c r="N159" s="117"/>
      <c r="O159" s="118" t="s">
        <v>222</v>
      </c>
      <c r="P159" s="119"/>
      <c r="Q159" s="84"/>
      <c r="R159" s="122"/>
      <c r="S159" s="69"/>
      <c r="T159" s="176"/>
      <c r="U159" s="169"/>
      <c r="V159" s="177"/>
      <c r="X159" s="79"/>
    </row>
    <row r="160" spans="1:24" s="121" customFormat="1" ht="20.100000000000001" customHeight="1" x14ac:dyDescent="0.2">
      <c r="A160" s="80"/>
      <c r="B160" s="110" t="str">
        <f>IF(E160="","",VLOOKUP(E160,[1]PROJECTES!$C$14:$G$5000,2,FALSE))</f>
        <v/>
      </c>
      <c r="C160" s="80"/>
      <c r="D160" s="283" t="str">
        <f>IF(E160="","",VLOOKUP(E160,[1]PROJECTES!$C$14:$G$5000,5,FALSE))</f>
        <v/>
      </c>
      <c r="E160" s="79"/>
      <c r="F160" s="110" t="str">
        <f>IF(I160="","",VLOOKUP(I160,[1]PROJECTES!$C$14:$G$5000,2,FALSE))</f>
        <v/>
      </c>
      <c r="G160" s="112" t="str">
        <f>IF(E160="","",VLOOKUP(E160,[1]PROJECTES!$C$14:$G$5000,4,FALSE))</f>
        <v/>
      </c>
      <c r="H160" s="95"/>
      <c r="I160" s="113" t="str">
        <f>IF(H160="","",VLOOKUP(H160,BD!B$2:C$16,2,FALSE))</f>
        <v/>
      </c>
      <c r="J160" s="114"/>
      <c r="K160" s="115" t="str">
        <f t="shared" si="4"/>
        <v/>
      </c>
      <c r="L160" s="116" t="str">
        <f t="shared" ca="1" si="5"/>
        <v>-</v>
      </c>
      <c r="M160" s="111" t="str">
        <f>IF(E160="","",VLOOKUP(E160,[1]PROJECTES!$C$14:$Z$5000,21,FALSE))</f>
        <v/>
      </c>
      <c r="N160" s="117"/>
      <c r="O160" s="118" t="s">
        <v>222</v>
      </c>
      <c r="P160" s="119"/>
      <c r="Q160" s="84"/>
      <c r="R160" s="122"/>
      <c r="S160" s="69"/>
      <c r="T160" s="176"/>
      <c r="U160" s="169"/>
      <c r="V160" s="201"/>
      <c r="X160" s="79"/>
    </row>
    <row r="161" spans="1:24" s="121" customFormat="1" ht="20.100000000000001" customHeight="1" x14ac:dyDescent="0.3">
      <c r="A161" s="80"/>
      <c r="B161" s="110" t="str">
        <f>IF(E161="","",VLOOKUP(E161,[1]PROJECTES!$C$14:$G$5000,2,FALSE))</f>
        <v/>
      </c>
      <c r="C161" s="80"/>
      <c r="D161" s="283" t="str">
        <f>IF(E161="","",VLOOKUP(E161,[1]PROJECTES!$C$14:$G$5000,5,FALSE))</f>
        <v/>
      </c>
      <c r="E161" s="79"/>
      <c r="F161" s="110" t="str">
        <f>IF(I161="","",VLOOKUP(I161,[1]PROJECTES!$C$14:$G$5000,2,FALSE))</f>
        <v/>
      </c>
      <c r="G161" s="112" t="str">
        <f>IF(E161="","",VLOOKUP(E161,[1]PROJECTES!$C$14:$G$5000,4,FALSE))</f>
        <v/>
      </c>
      <c r="H161" s="95"/>
      <c r="I161" s="113" t="str">
        <f>IF(H161="","",VLOOKUP(H161,BD!B$2:C$16,2,FALSE))</f>
        <v/>
      </c>
      <c r="J161" s="114"/>
      <c r="K161" s="115" t="str">
        <f t="shared" si="4"/>
        <v/>
      </c>
      <c r="L161" s="116" t="str">
        <f t="shared" ca="1" si="5"/>
        <v>-</v>
      </c>
      <c r="M161" s="111" t="str">
        <f>IF(E161="","",VLOOKUP(E161,[1]PROJECTES!$C$14:$Z$5000,21,FALSE))</f>
        <v/>
      </c>
      <c r="N161" s="117"/>
      <c r="O161" s="118" t="s">
        <v>222</v>
      </c>
      <c r="P161" s="119"/>
      <c r="Q161" s="84"/>
      <c r="R161" s="122"/>
      <c r="S161" s="80"/>
      <c r="T161" s="176"/>
      <c r="U161" s="169"/>
      <c r="V161" s="177"/>
      <c r="X161" s="79"/>
    </row>
    <row r="162" spans="1:24" s="121" customFormat="1" ht="20.100000000000001" customHeight="1" x14ac:dyDescent="0.3">
      <c r="A162" s="80"/>
      <c r="B162" s="110" t="str">
        <f>IF(E162="","",VLOOKUP(E162,[1]PROJECTES!$C$14:$G$5000,2,FALSE))</f>
        <v/>
      </c>
      <c r="C162" s="80"/>
      <c r="D162" s="283" t="str">
        <f>IF(E162="","",VLOOKUP(E162,[1]PROJECTES!$C$14:$G$5000,5,FALSE))</f>
        <v/>
      </c>
      <c r="E162" s="79"/>
      <c r="F162" s="110" t="str">
        <f>IF(I162="","",VLOOKUP(I162,[1]PROJECTES!$C$14:$G$5000,2,FALSE))</f>
        <v/>
      </c>
      <c r="G162" s="112" t="str">
        <f>IF(E162="","",VLOOKUP(E162,[1]PROJECTES!$C$14:$G$5000,4,FALSE))</f>
        <v/>
      </c>
      <c r="H162" s="95"/>
      <c r="I162" s="113" t="str">
        <f>IF(H162="","",VLOOKUP(H162,BD!B$2:C$16,2,FALSE))</f>
        <v/>
      </c>
      <c r="J162" s="114"/>
      <c r="K162" s="115" t="str">
        <f t="shared" si="4"/>
        <v/>
      </c>
      <c r="L162" s="116" t="str">
        <f t="shared" ca="1" si="5"/>
        <v>-</v>
      </c>
      <c r="M162" s="111" t="str">
        <f>IF(E162="","",VLOOKUP(E162,[1]PROJECTES!$C$14:$Z$5000,21,FALSE))</f>
        <v/>
      </c>
      <c r="N162" s="117"/>
      <c r="O162" s="118" t="s">
        <v>222</v>
      </c>
      <c r="P162" s="119"/>
      <c r="Q162" s="84"/>
      <c r="R162" s="122"/>
      <c r="S162" s="80"/>
      <c r="T162" s="176"/>
      <c r="U162" s="169"/>
      <c r="V162" s="177"/>
      <c r="X162" s="79"/>
    </row>
    <row r="163" spans="1:24" s="121" customFormat="1" ht="20.100000000000001" customHeight="1" x14ac:dyDescent="0.3">
      <c r="A163" s="80"/>
      <c r="B163" s="110" t="str">
        <f>IF(E163="","",VLOOKUP(E163,[1]PROJECTES!$C$14:$G$5000,2,FALSE))</f>
        <v/>
      </c>
      <c r="C163" s="80"/>
      <c r="D163" s="283" t="str">
        <f>IF(E163="","",VLOOKUP(E163,[1]PROJECTES!$C$14:$G$5000,5,FALSE))</f>
        <v/>
      </c>
      <c r="E163" s="79"/>
      <c r="F163" s="110" t="str">
        <f>IF(I163="","",VLOOKUP(I163,[1]PROJECTES!$C$14:$G$5000,2,FALSE))</f>
        <v/>
      </c>
      <c r="G163" s="112" t="str">
        <f>IF(E163="","",VLOOKUP(E163,[1]PROJECTES!$C$14:$G$5000,4,FALSE))</f>
        <v/>
      </c>
      <c r="H163" s="95"/>
      <c r="I163" s="113" t="str">
        <f>IF(H163="","",VLOOKUP(H163,BD!B$2:C$16,2,FALSE))</f>
        <v/>
      </c>
      <c r="J163" s="114"/>
      <c r="K163" s="115" t="str">
        <f t="shared" si="4"/>
        <v/>
      </c>
      <c r="L163" s="116" t="str">
        <f t="shared" ca="1" si="5"/>
        <v>-</v>
      </c>
      <c r="M163" s="111" t="str">
        <f>IF(E163="","",VLOOKUP(E163,[1]PROJECTES!$C$14:$Z$5000,21,FALSE))</f>
        <v/>
      </c>
      <c r="N163" s="117"/>
      <c r="O163" s="118" t="s">
        <v>222</v>
      </c>
      <c r="P163" s="119"/>
      <c r="Q163" s="84"/>
      <c r="R163" s="122"/>
      <c r="S163" s="69"/>
      <c r="T163" s="176"/>
      <c r="U163" s="169"/>
      <c r="V163" s="177"/>
      <c r="X163" s="79"/>
    </row>
    <row r="164" spans="1:24" s="121" customFormat="1" ht="20.100000000000001" customHeight="1" x14ac:dyDescent="0.3">
      <c r="A164" s="80"/>
      <c r="B164" s="110" t="str">
        <f>IF(E164="","",VLOOKUP(E164,[1]PROJECTES!$C$14:$G$5000,2,FALSE))</f>
        <v/>
      </c>
      <c r="C164" s="80"/>
      <c r="D164" s="283" t="str">
        <f>IF(E164="","",VLOOKUP(E164,[1]PROJECTES!$C$14:$G$5000,5,FALSE))</f>
        <v/>
      </c>
      <c r="E164" s="79"/>
      <c r="F164" s="110" t="str">
        <f>IF(I164="","",VLOOKUP(I164,[1]PROJECTES!$C$14:$G$5000,2,FALSE))</f>
        <v/>
      </c>
      <c r="G164" s="112" t="str">
        <f>IF(E164="","",VLOOKUP(E164,[1]PROJECTES!$C$14:$G$5000,4,FALSE))</f>
        <v/>
      </c>
      <c r="H164" s="95"/>
      <c r="I164" s="113" t="str">
        <f>IF(H164="","",VLOOKUP(H164,BD!B$2:C$16,2,FALSE))</f>
        <v/>
      </c>
      <c r="J164" s="114"/>
      <c r="K164" s="115" t="str">
        <f t="shared" si="4"/>
        <v/>
      </c>
      <c r="L164" s="116" t="str">
        <f t="shared" ca="1" si="5"/>
        <v>-</v>
      </c>
      <c r="M164" s="111" t="str">
        <f>IF(E164="","",VLOOKUP(E164,[1]PROJECTES!$C$14:$Z$5000,21,FALSE))</f>
        <v/>
      </c>
      <c r="N164" s="117"/>
      <c r="O164" s="118" t="s">
        <v>222</v>
      </c>
      <c r="P164" s="119"/>
      <c r="Q164" s="84"/>
      <c r="R164" s="122"/>
      <c r="S164" s="69"/>
      <c r="T164" s="176"/>
      <c r="U164" s="169"/>
      <c r="V164" s="177"/>
      <c r="X164" s="79"/>
    </row>
    <row r="165" spans="1:24" s="121" customFormat="1" ht="20.100000000000001" customHeight="1" x14ac:dyDescent="0.3">
      <c r="A165" s="80"/>
      <c r="B165" s="110" t="str">
        <f>IF(E165="","",VLOOKUP(E165,[1]PROJECTES!$C$14:$G$5000,2,FALSE))</f>
        <v/>
      </c>
      <c r="C165" s="80"/>
      <c r="D165" s="283" t="str">
        <f>IF(E165="","",VLOOKUP(E165,[1]PROJECTES!$C$14:$G$5000,5,FALSE))</f>
        <v/>
      </c>
      <c r="E165" s="79"/>
      <c r="F165" s="110" t="str">
        <f>IF(I165="","",VLOOKUP(I165,[1]PROJECTES!$C$14:$G$5000,2,FALSE))</f>
        <v/>
      </c>
      <c r="G165" s="112" t="str">
        <f>IF(E165="","",VLOOKUP(E165,[1]PROJECTES!$C$14:$G$5000,4,FALSE))</f>
        <v/>
      </c>
      <c r="H165" s="95"/>
      <c r="I165" s="113" t="str">
        <f>IF(H165="","",VLOOKUP(H165,BD!B$2:C$16,2,FALSE))</f>
        <v/>
      </c>
      <c r="J165" s="114"/>
      <c r="K165" s="115" t="str">
        <f t="shared" si="4"/>
        <v/>
      </c>
      <c r="L165" s="116" t="str">
        <f t="shared" ca="1" si="5"/>
        <v>-</v>
      </c>
      <c r="M165" s="111" t="str">
        <f>IF(E165="","",VLOOKUP(E165,[1]PROJECTES!$C$14:$Z$5000,21,FALSE))</f>
        <v/>
      </c>
      <c r="N165" s="117"/>
      <c r="O165" s="118" t="s">
        <v>222</v>
      </c>
      <c r="P165" s="119"/>
      <c r="Q165" s="84"/>
      <c r="R165" s="122"/>
      <c r="S165" s="69"/>
      <c r="T165" s="176"/>
      <c r="U165" s="169"/>
      <c r="V165" s="177"/>
      <c r="X165" s="79"/>
    </row>
    <row r="166" spans="1:24" s="121" customFormat="1" ht="20.100000000000001" customHeight="1" x14ac:dyDescent="0.3">
      <c r="A166" s="80"/>
      <c r="B166" s="110" t="str">
        <f>IF(E166="","",VLOOKUP(E166,[1]PROJECTES!$C$14:$G$5000,2,FALSE))</f>
        <v/>
      </c>
      <c r="C166" s="80"/>
      <c r="D166" s="283" t="str">
        <f>IF(E166="","",VLOOKUP(E166,[1]PROJECTES!$C$14:$G$5000,5,FALSE))</f>
        <v/>
      </c>
      <c r="E166" s="79"/>
      <c r="F166" s="110" t="str">
        <f>IF(I166="","",VLOOKUP(I166,[1]PROJECTES!$C$14:$G$5000,2,FALSE))</f>
        <v/>
      </c>
      <c r="G166" s="112" t="str">
        <f>IF(E166="","",VLOOKUP(E166,[1]PROJECTES!$C$14:$G$5000,4,FALSE))</f>
        <v/>
      </c>
      <c r="H166" s="95"/>
      <c r="I166" s="113" t="str">
        <f>IF(H166="","",VLOOKUP(H166,BD!B$2:C$16,2,FALSE))</f>
        <v/>
      </c>
      <c r="J166" s="114"/>
      <c r="K166" s="115" t="str">
        <f t="shared" si="4"/>
        <v/>
      </c>
      <c r="L166" s="116" t="str">
        <f t="shared" ca="1" si="5"/>
        <v>-</v>
      </c>
      <c r="M166" s="111" t="str">
        <f>IF(E166="","",VLOOKUP(E166,[1]PROJECTES!$C$14:$Z$5000,21,FALSE))</f>
        <v/>
      </c>
      <c r="N166" s="117"/>
      <c r="O166" s="118" t="s">
        <v>222</v>
      </c>
      <c r="P166" s="119"/>
      <c r="Q166" s="84"/>
      <c r="R166" s="122"/>
      <c r="S166" s="80"/>
      <c r="T166" s="176"/>
      <c r="U166" s="169"/>
      <c r="V166" s="177"/>
      <c r="X166" s="79"/>
    </row>
    <row r="167" spans="1:24" s="121" customFormat="1" ht="20.100000000000001" customHeight="1" x14ac:dyDescent="0.3">
      <c r="A167" s="80"/>
      <c r="B167" s="110" t="str">
        <f>IF(E167="","",VLOOKUP(E167,[1]PROJECTES!$C$14:$G$5000,2,FALSE))</f>
        <v/>
      </c>
      <c r="C167" s="80"/>
      <c r="D167" s="283" t="str">
        <f>IF(E167="","",VLOOKUP(E167,[1]PROJECTES!$C$14:$G$5000,5,FALSE))</f>
        <v/>
      </c>
      <c r="E167" s="79"/>
      <c r="F167" s="110" t="str">
        <f>IF(I167="","",VLOOKUP(I167,[1]PROJECTES!$C$14:$G$5000,2,FALSE))</f>
        <v/>
      </c>
      <c r="G167" s="112" t="str">
        <f>IF(E167="","",VLOOKUP(E167,[1]PROJECTES!$C$14:$G$5000,4,FALSE))</f>
        <v/>
      </c>
      <c r="H167" s="95"/>
      <c r="I167" s="113" t="str">
        <f>IF(H167="","",VLOOKUP(H167,BD!B$2:C$16,2,FALSE))</f>
        <v/>
      </c>
      <c r="J167" s="114"/>
      <c r="K167" s="115" t="str">
        <f t="shared" si="4"/>
        <v/>
      </c>
      <c r="L167" s="116" t="str">
        <f t="shared" ca="1" si="5"/>
        <v>-</v>
      </c>
      <c r="M167" s="111" t="str">
        <f>IF(E167="","",VLOOKUP(E167,[1]PROJECTES!$C$14:$Z$5000,21,FALSE))</f>
        <v/>
      </c>
      <c r="N167" s="117"/>
      <c r="O167" s="118" t="s">
        <v>222</v>
      </c>
      <c r="P167" s="119"/>
      <c r="Q167" s="84"/>
      <c r="R167" s="122"/>
      <c r="S167" s="69"/>
      <c r="T167" s="176"/>
      <c r="U167" s="169"/>
      <c r="V167" s="177"/>
      <c r="X167" s="79"/>
    </row>
    <row r="168" spans="1:24" s="121" customFormat="1" ht="20.100000000000001" customHeight="1" x14ac:dyDescent="0.3">
      <c r="A168" s="80"/>
      <c r="B168" s="110" t="str">
        <f>IF(E168="","",VLOOKUP(E168,[1]PROJECTES!$C$14:$G$5000,2,FALSE))</f>
        <v/>
      </c>
      <c r="C168" s="80"/>
      <c r="D168" s="283" t="str">
        <f>IF(E168="","",VLOOKUP(E168,[1]PROJECTES!$C$14:$G$5000,5,FALSE))</f>
        <v/>
      </c>
      <c r="E168" s="79"/>
      <c r="F168" s="110" t="str">
        <f>IF(I168="","",VLOOKUP(I168,[1]PROJECTES!$C$14:$G$5000,2,FALSE))</f>
        <v/>
      </c>
      <c r="G168" s="112" t="str">
        <f>IF(E168="","",VLOOKUP(E168,[1]PROJECTES!$C$14:$G$5000,4,FALSE))</f>
        <v/>
      </c>
      <c r="H168" s="95"/>
      <c r="I168" s="113" t="str">
        <f>IF(H168="","",VLOOKUP(H168,BD!B$2:C$16,2,FALSE))</f>
        <v/>
      </c>
      <c r="J168" s="114"/>
      <c r="K168" s="115" t="str">
        <f t="shared" si="4"/>
        <v/>
      </c>
      <c r="L168" s="116" t="str">
        <f t="shared" ca="1" si="5"/>
        <v>-</v>
      </c>
      <c r="M168" s="111" t="str">
        <f>IF(E168="","",VLOOKUP(E168,[1]PROJECTES!$C$14:$Z$5000,21,FALSE))</f>
        <v/>
      </c>
      <c r="N168" s="117"/>
      <c r="O168" s="118" t="s">
        <v>222</v>
      </c>
      <c r="P168" s="119"/>
      <c r="Q168" s="84"/>
      <c r="R168" s="122"/>
      <c r="S168" s="69"/>
      <c r="T168" s="176"/>
      <c r="U168" s="169"/>
      <c r="V168" s="177"/>
      <c r="X168" s="79"/>
    </row>
    <row r="169" spans="1:24" s="121" customFormat="1" ht="20.100000000000001" customHeight="1" x14ac:dyDescent="0.3">
      <c r="A169" s="80"/>
      <c r="B169" s="110" t="str">
        <f>IF(E169="","",VLOOKUP(E169,[1]PROJECTES!$C$14:$G$5000,2,FALSE))</f>
        <v/>
      </c>
      <c r="C169" s="80"/>
      <c r="D169" s="283" t="str">
        <f>IF(E169="","",VLOOKUP(E169,[1]PROJECTES!$C$14:$G$5000,5,FALSE))</f>
        <v/>
      </c>
      <c r="E169" s="79"/>
      <c r="F169" s="110" t="str">
        <f>IF(I169="","",VLOOKUP(I169,[1]PROJECTES!$C$14:$G$5000,2,FALSE))</f>
        <v/>
      </c>
      <c r="G169" s="112" t="str">
        <f>IF(E169="","",VLOOKUP(E169,[1]PROJECTES!$C$14:$G$5000,4,FALSE))</f>
        <v/>
      </c>
      <c r="H169" s="95"/>
      <c r="I169" s="113" t="str">
        <f>IF(H169="","",VLOOKUP(H169,BD!B$2:C$16,2,FALSE))</f>
        <v/>
      </c>
      <c r="J169" s="114"/>
      <c r="K169" s="115" t="str">
        <f t="shared" si="4"/>
        <v/>
      </c>
      <c r="L169" s="116" t="str">
        <f t="shared" ca="1" si="5"/>
        <v>-</v>
      </c>
      <c r="M169" s="111" t="str">
        <f>IF(E169="","",VLOOKUP(E169,[1]PROJECTES!$C$14:$Z$5000,21,FALSE))</f>
        <v/>
      </c>
      <c r="N169" s="117"/>
      <c r="O169" s="118" t="s">
        <v>222</v>
      </c>
      <c r="P169" s="119"/>
      <c r="Q169" s="84"/>
      <c r="R169" s="122"/>
      <c r="S169" s="69"/>
      <c r="T169" s="176"/>
      <c r="U169" s="169"/>
      <c r="V169" s="177"/>
    </row>
    <row r="170" spans="1:24" s="121" customFormat="1" ht="20.100000000000001" customHeight="1" x14ac:dyDescent="0.3">
      <c r="A170" s="80"/>
      <c r="B170" s="110" t="str">
        <f>IF(E170="","",VLOOKUP(E170,[1]PROJECTES!$C$14:$G$5000,2,FALSE))</f>
        <v/>
      </c>
      <c r="C170" s="80"/>
      <c r="D170" s="283" t="str">
        <f>IF(E170="","",VLOOKUP(E170,[1]PROJECTES!$C$14:$G$5000,5,FALSE))</f>
        <v/>
      </c>
      <c r="E170" s="79"/>
      <c r="F170" s="110" t="str">
        <f>IF(I170="","",VLOOKUP(I170,[1]PROJECTES!$C$14:$G$5000,2,FALSE))</f>
        <v/>
      </c>
      <c r="G170" s="112" t="str">
        <f>IF(E170="","",VLOOKUP(E170,[1]PROJECTES!$C$14:$G$5000,4,FALSE))</f>
        <v/>
      </c>
      <c r="H170" s="95"/>
      <c r="I170" s="113" t="str">
        <f>IF(H170="","",VLOOKUP(H170,BD!B$2:C$16,2,FALSE))</f>
        <v/>
      </c>
      <c r="J170" s="114"/>
      <c r="K170" s="115" t="str">
        <f t="shared" si="4"/>
        <v/>
      </c>
      <c r="L170" s="116" t="str">
        <f t="shared" ca="1" si="5"/>
        <v>-</v>
      </c>
      <c r="M170" s="111" t="str">
        <f>IF(E170="","",VLOOKUP(E170,[1]PROJECTES!$C$14:$Z$5000,21,FALSE))</f>
        <v/>
      </c>
      <c r="N170" s="117"/>
      <c r="O170" s="118" t="s">
        <v>222</v>
      </c>
      <c r="P170" s="119"/>
      <c r="Q170" s="84"/>
      <c r="R170" s="122"/>
      <c r="S170" s="69"/>
      <c r="T170" s="176"/>
      <c r="U170" s="169"/>
      <c r="V170" s="177"/>
    </row>
    <row r="171" spans="1:24" s="121" customFormat="1" ht="20.100000000000001" customHeight="1" x14ac:dyDescent="0.3">
      <c r="A171" s="80"/>
      <c r="B171" s="110" t="str">
        <f>IF(E171="","",VLOOKUP(E171,[1]PROJECTES!$C$14:$G$5000,2,FALSE))</f>
        <v/>
      </c>
      <c r="C171" s="80"/>
      <c r="D171" s="283" t="str">
        <f>IF(E171="","",VLOOKUP(E171,[1]PROJECTES!$C$14:$G$5000,5,FALSE))</f>
        <v/>
      </c>
      <c r="E171" s="79"/>
      <c r="F171" s="110" t="str">
        <f>IF(I171="","",VLOOKUP(I171,[1]PROJECTES!$C$14:$G$5000,2,FALSE))</f>
        <v/>
      </c>
      <c r="G171" s="112" t="str">
        <f>IF(E171="","",VLOOKUP(E171,[1]PROJECTES!$C$14:$G$5000,4,FALSE))</f>
        <v/>
      </c>
      <c r="H171" s="95"/>
      <c r="I171" s="113" t="str">
        <f>IF(H171="","",VLOOKUP(H171,BD!B$2:C$16,2,FALSE))</f>
        <v/>
      </c>
      <c r="J171" s="114"/>
      <c r="K171" s="115" t="str">
        <f t="shared" si="4"/>
        <v/>
      </c>
      <c r="L171" s="116" t="str">
        <f t="shared" ca="1" si="5"/>
        <v>-</v>
      </c>
      <c r="M171" s="111" t="str">
        <f>IF(E171="","",VLOOKUP(E171,[1]PROJECTES!$C$14:$Z$5000,21,FALSE))</f>
        <v/>
      </c>
      <c r="N171" s="117"/>
      <c r="O171" s="118" t="s">
        <v>222</v>
      </c>
      <c r="P171" s="119"/>
      <c r="Q171" s="84"/>
      <c r="R171" s="122"/>
      <c r="S171" s="69"/>
      <c r="T171" s="176"/>
      <c r="U171" s="169"/>
      <c r="V171" s="177"/>
      <c r="X171" s="79"/>
    </row>
    <row r="172" spans="1:24" s="121" customFormat="1" ht="20.100000000000001" customHeight="1" x14ac:dyDescent="0.3">
      <c r="A172" s="80"/>
      <c r="B172" s="110" t="str">
        <f>IF(E172="","",VLOOKUP(E172,[1]PROJECTES!$C$14:$G$5000,2,FALSE))</f>
        <v/>
      </c>
      <c r="C172" s="80"/>
      <c r="D172" s="283" t="str">
        <f>IF(E172="","",VLOOKUP(E172,[1]PROJECTES!$C$14:$G$5000,5,FALSE))</f>
        <v/>
      </c>
      <c r="E172" s="79"/>
      <c r="F172" s="110" t="str">
        <f>IF(I172="","",VLOOKUP(I172,[1]PROJECTES!$C$14:$G$5000,2,FALSE))</f>
        <v/>
      </c>
      <c r="G172" s="112" t="str">
        <f>IF(E172="","",VLOOKUP(E172,[1]PROJECTES!$C$14:$G$5000,4,FALSE))</f>
        <v/>
      </c>
      <c r="H172" s="95"/>
      <c r="I172" s="113" t="str">
        <f>IF(H172="","",VLOOKUP(H172,BD!B$2:C$16,2,FALSE))</f>
        <v/>
      </c>
      <c r="J172" s="114"/>
      <c r="K172" s="115" t="str">
        <f t="shared" si="4"/>
        <v/>
      </c>
      <c r="L172" s="116" t="str">
        <f t="shared" ca="1" si="5"/>
        <v>-</v>
      </c>
      <c r="M172" s="111" t="str">
        <f>IF(E172="","",VLOOKUP(E172,[1]PROJECTES!$C$14:$Z$5000,21,FALSE))</f>
        <v/>
      </c>
      <c r="N172" s="117"/>
      <c r="O172" s="118" t="s">
        <v>222</v>
      </c>
      <c r="P172" s="119"/>
      <c r="Q172" s="84"/>
      <c r="R172" s="122"/>
      <c r="S172" s="69"/>
      <c r="T172" s="176"/>
      <c r="U172" s="169"/>
      <c r="V172" s="177"/>
      <c r="X172" s="79"/>
    </row>
    <row r="173" spans="1:24" s="121" customFormat="1" ht="20.100000000000001" customHeight="1" x14ac:dyDescent="0.3">
      <c r="A173" s="80"/>
      <c r="B173" s="110" t="str">
        <f>IF(E173="","",VLOOKUP(E173,[1]PROJECTES!$C$14:$G$5000,2,FALSE))</f>
        <v/>
      </c>
      <c r="C173" s="80"/>
      <c r="D173" s="283" t="str">
        <f>IF(E173="","",VLOOKUP(E173,[1]PROJECTES!$C$14:$G$5000,5,FALSE))</f>
        <v/>
      </c>
      <c r="E173" s="79"/>
      <c r="F173" s="110" t="str">
        <f>IF(I173="","",VLOOKUP(I173,[1]PROJECTES!$C$14:$G$5000,2,FALSE))</f>
        <v/>
      </c>
      <c r="G173" s="112" t="str">
        <f>IF(E173="","",VLOOKUP(E173,[1]PROJECTES!$C$14:$G$5000,4,FALSE))</f>
        <v/>
      </c>
      <c r="H173" s="95"/>
      <c r="I173" s="113" t="str">
        <f>IF(H173="","",VLOOKUP(H173,BD!B$2:C$16,2,FALSE))</f>
        <v/>
      </c>
      <c r="J173" s="114"/>
      <c r="K173" s="115" t="str">
        <f t="shared" si="4"/>
        <v/>
      </c>
      <c r="L173" s="116" t="str">
        <f t="shared" ca="1" si="5"/>
        <v>-</v>
      </c>
      <c r="M173" s="111" t="str">
        <f>IF(E173="","",VLOOKUP(E173,[1]PROJECTES!$C$14:$Z$5000,21,FALSE))</f>
        <v/>
      </c>
      <c r="N173" s="117"/>
      <c r="O173" s="118" t="s">
        <v>222</v>
      </c>
      <c r="P173" s="119"/>
      <c r="Q173" s="84"/>
      <c r="R173" s="122"/>
      <c r="S173" s="69"/>
      <c r="T173" s="176"/>
      <c r="U173" s="169"/>
      <c r="V173" s="177"/>
      <c r="X173" s="79"/>
    </row>
    <row r="174" spans="1:24" s="121" customFormat="1" ht="20.100000000000001" customHeight="1" x14ac:dyDescent="0.3">
      <c r="A174" s="80"/>
      <c r="B174" s="110" t="str">
        <f>IF(E174="","",VLOOKUP(E174,[1]PROJECTES!$C$14:$G$5000,2,FALSE))</f>
        <v/>
      </c>
      <c r="C174" s="80"/>
      <c r="D174" s="283" t="str">
        <f>IF(E174="","",VLOOKUP(E174,[1]PROJECTES!$C$14:$G$5000,5,FALSE))</f>
        <v/>
      </c>
      <c r="E174" s="87"/>
      <c r="F174" s="110" t="str">
        <f>IF(I174="","",VLOOKUP(I174,[1]PROJECTES!$C$14:$G$5000,2,FALSE))</f>
        <v/>
      </c>
      <c r="G174" s="112" t="str">
        <f>IF(E174="","",VLOOKUP(E174,[1]PROJECTES!$C$14:$G$5000,4,FALSE))</f>
        <v/>
      </c>
      <c r="H174" s="95"/>
      <c r="I174" s="113" t="str">
        <f>IF(H174="","",VLOOKUP(H174,BD!B$2:C$16,2,FALSE))</f>
        <v/>
      </c>
      <c r="J174" s="114"/>
      <c r="K174" s="115" t="str">
        <f t="shared" si="4"/>
        <v/>
      </c>
      <c r="L174" s="116" t="str">
        <f t="shared" ca="1" si="5"/>
        <v>-</v>
      </c>
      <c r="M174" s="111" t="str">
        <f>IF(E174="","",VLOOKUP(E174,[1]PROJECTES!$C$14:$Z$5000,21,FALSE))</f>
        <v/>
      </c>
      <c r="N174" s="117"/>
      <c r="O174" s="118" t="s">
        <v>222</v>
      </c>
      <c r="P174" s="119"/>
      <c r="Q174" s="84"/>
      <c r="R174" s="122"/>
      <c r="S174" s="69"/>
      <c r="T174" s="176"/>
      <c r="U174" s="169"/>
      <c r="V174" s="177"/>
      <c r="X174" s="79"/>
    </row>
    <row r="175" spans="1:24" s="121" customFormat="1" ht="20.100000000000001" customHeight="1" x14ac:dyDescent="0.3">
      <c r="A175" s="80"/>
      <c r="B175" s="110" t="str">
        <f>IF(E175="","",VLOOKUP(E175,[1]PROJECTES!$C$14:$G$5000,2,FALSE))</f>
        <v/>
      </c>
      <c r="C175" s="80"/>
      <c r="D175" s="283" t="str">
        <f>IF(E175="","",VLOOKUP(E175,[1]PROJECTES!$C$14:$G$5000,5,FALSE))</f>
        <v/>
      </c>
      <c r="E175" s="79"/>
      <c r="F175" s="110" t="str">
        <f>IF(I175="","",VLOOKUP(I175,[1]PROJECTES!$C$14:$G$5000,2,FALSE))</f>
        <v/>
      </c>
      <c r="G175" s="112" t="str">
        <f>IF(E175="","",VLOOKUP(E175,[1]PROJECTES!$C$14:$G$5000,4,FALSE))</f>
        <v/>
      </c>
      <c r="H175" s="95"/>
      <c r="I175" s="113" t="str">
        <f>IF(H175="","",VLOOKUP(H175,BD!B$2:C$16,2,FALSE))</f>
        <v/>
      </c>
      <c r="J175" s="114"/>
      <c r="K175" s="115" t="str">
        <f t="shared" si="4"/>
        <v/>
      </c>
      <c r="L175" s="116" t="str">
        <f t="shared" ca="1" si="5"/>
        <v>-</v>
      </c>
      <c r="M175" s="111" t="str">
        <f>IF(E175="","",VLOOKUP(E175,[1]PROJECTES!$C$14:$Z$5000,21,FALSE))</f>
        <v/>
      </c>
      <c r="N175" s="117"/>
      <c r="O175" s="118" t="s">
        <v>222</v>
      </c>
      <c r="P175" s="119"/>
      <c r="Q175" s="84"/>
      <c r="R175" s="122"/>
      <c r="S175" s="69"/>
      <c r="T175" s="176"/>
      <c r="U175" s="169"/>
      <c r="V175" s="177"/>
      <c r="X175" s="79"/>
    </row>
    <row r="176" spans="1:24" s="121" customFormat="1" ht="20.100000000000001" customHeight="1" x14ac:dyDescent="0.3">
      <c r="A176" s="80"/>
      <c r="B176" s="110" t="str">
        <f>IF(E176="","",VLOOKUP(E176,[1]PROJECTES!$C$14:$G$5000,2,FALSE))</f>
        <v/>
      </c>
      <c r="C176" s="80"/>
      <c r="D176" s="283" t="str">
        <f>IF(E176="","",VLOOKUP(E176,[1]PROJECTES!$C$14:$G$5000,5,FALSE))</f>
        <v/>
      </c>
      <c r="E176" s="79"/>
      <c r="F176" s="110" t="str">
        <f>IF(I176="","",VLOOKUP(I176,[1]PROJECTES!$C$14:$G$5000,2,FALSE))</f>
        <v/>
      </c>
      <c r="G176" s="112" t="str">
        <f>IF(E176="","",VLOOKUP(E176,[1]PROJECTES!$C$14:$G$5000,4,FALSE))</f>
        <v/>
      </c>
      <c r="H176" s="95"/>
      <c r="I176" s="113" t="str">
        <f>IF(H176="","",VLOOKUP(H176,BD!B$2:C$16,2,FALSE))</f>
        <v/>
      </c>
      <c r="J176" s="114"/>
      <c r="K176" s="115" t="str">
        <f t="shared" si="4"/>
        <v/>
      </c>
      <c r="L176" s="116" t="str">
        <f t="shared" ca="1" si="5"/>
        <v>-</v>
      </c>
      <c r="M176" s="111" t="str">
        <f>IF(E176="","",VLOOKUP(E176,[1]PROJECTES!$C$14:$Z$5000,21,FALSE))</f>
        <v/>
      </c>
      <c r="N176" s="117"/>
      <c r="O176" s="118" t="s">
        <v>222</v>
      </c>
      <c r="P176" s="119"/>
      <c r="Q176" s="84"/>
      <c r="R176" s="122"/>
      <c r="S176" s="69"/>
      <c r="T176" s="176"/>
      <c r="U176" s="169"/>
      <c r="V176" s="177"/>
      <c r="X176" s="79"/>
    </row>
    <row r="177" spans="1:24" s="121" customFormat="1" ht="20.100000000000001" customHeight="1" x14ac:dyDescent="0.3">
      <c r="A177" s="80"/>
      <c r="B177" s="110" t="str">
        <f>IF(E177="","",VLOOKUP(E177,[1]PROJECTES!$C$14:$G$5000,2,FALSE))</f>
        <v/>
      </c>
      <c r="C177" s="80"/>
      <c r="D177" s="283" t="str">
        <f>IF(E177="","",VLOOKUP(E177,[1]PROJECTES!$C$14:$G$5000,5,FALSE))</f>
        <v/>
      </c>
      <c r="E177" s="79"/>
      <c r="F177" s="110" t="str">
        <f>IF(I177="","",VLOOKUP(I177,[1]PROJECTES!$C$14:$G$5000,2,FALSE))</f>
        <v/>
      </c>
      <c r="G177" s="112" t="str">
        <f>IF(E177="","",VLOOKUP(E177,[1]PROJECTES!$C$14:$G$5000,4,FALSE))</f>
        <v/>
      </c>
      <c r="H177" s="95"/>
      <c r="I177" s="113" t="str">
        <f>IF(H177="","",VLOOKUP(H177,BD!B$2:C$16,2,FALSE))</f>
        <v/>
      </c>
      <c r="J177" s="114"/>
      <c r="K177" s="115" t="str">
        <f t="shared" si="4"/>
        <v/>
      </c>
      <c r="L177" s="116" t="str">
        <f t="shared" ca="1" si="5"/>
        <v>-</v>
      </c>
      <c r="M177" s="111" t="str">
        <f>IF(E177="","",VLOOKUP(E177,[1]PROJECTES!$C$14:$Z$5000,21,FALSE))</f>
        <v/>
      </c>
      <c r="N177" s="117"/>
      <c r="O177" s="118" t="s">
        <v>222</v>
      </c>
      <c r="P177" s="119"/>
      <c r="Q177" s="84"/>
      <c r="R177" s="122"/>
      <c r="S177" s="69"/>
      <c r="T177" s="176"/>
      <c r="U177" s="169"/>
      <c r="V177" s="177"/>
      <c r="X177" s="79"/>
    </row>
    <row r="178" spans="1:24" s="121" customFormat="1" ht="20.100000000000001" customHeight="1" x14ac:dyDescent="0.3">
      <c r="A178" s="80"/>
      <c r="B178" s="110" t="str">
        <f>IF(E178="","",VLOOKUP(E178,[1]PROJECTES!$C$14:$G$5000,2,FALSE))</f>
        <v/>
      </c>
      <c r="C178" s="80"/>
      <c r="D178" s="283" t="str">
        <f>IF(E178="","",VLOOKUP(E178,[1]PROJECTES!$C$14:$G$5000,5,FALSE))</f>
        <v/>
      </c>
      <c r="E178" s="79"/>
      <c r="F178" s="110" t="str">
        <f>IF(I178="","",VLOOKUP(I178,[1]PROJECTES!$C$14:$G$5000,2,FALSE))</f>
        <v/>
      </c>
      <c r="G178" s="112" t="str">
        <f>IF(E178="","",VLOOKUP(E178,[1]PROJECTES!$C$14:$G$5000,4,FALSE))</f>
        <v/>
      </c>
      <c r="H178" s="95"/>
      <c r="I178" s="113" t="str">
        <f>IF(H178="","",VLOOKUP(H178,BD!B$2:C$16,2,FALSE))</f>
        <v/>
      </c>
      <c r="J178" s="114"/>
      <c r="K178" s="115" t="str">
        <f t="shared" si="4"/>
        <v/>
      </c>
      <c r="L178" s="116" t="str">
        <f t="shared" ca="1" si="5"/>
        <v>-</v>
      </c>
      <c r="M178" s="111" t="str">
        <f>IF(E178="","",VLOOKUP(E178,[1]PROJECTES!$C$14:$Z$5000,21,FALSE))</f>
        <v/>
      </c>
      <c r="N178" s="117"/>
      <c r="O178" s="118" t="s">
        <v>222</v>
      </c>
      <c r="P178" s="119"/>
      <c r="Q178" s="84"/>
      <c r="R178" s="122"/>
      <c r="S178" s="69"/>
      <c r="T178" s="176"/>
      <c r="U178" s="169"/>
      <c r="V178" s="177"/>
      <c r="X178" s="79"/>
    </row>
    <row r="179" spans="1:24" s="121" customFormat="1" ht="20.100000000000001" customHeight="1" x14ac:dyDescent="0.3">
      <c r="A179" s="80"/>
      <c r="B179" s="110" t="str">
        <f>IF(E179="","",VLOOKUP(E179,[1]PROJECTES!$C$14:$G$5000,2,FALSE))</f>
        <v/>
      </c>
      <c r="C179" s="80"/>
      <c r="D179" s="283" t="str">
        <f>IF(E179="","",VLOOKUP(E179,[1]PROJECTES!$C$14:$G$5000,5,FALSE))</f>
        <v/>
      </c>
      <c r="E179" s="79"/>
      <c r="F179" s="110" t="str">
        <f>IF(I179="","",VLOOKUP(I179,[1]PROJECTES!$C$14:$G$5000,2,FALSE))</f>
        <v/>
      </c>
      <c r="G179" s="112" t="str">
        <f>IF(E179="","",VLOOKUP(E179,[1]PROJECTES!$C$14:$G$5000,4,FALSE))</f>
        <v/>
      </c>
      <c r="H179" s="95"/>
      <c r="I179" s="113" t="str">
        <f>IF(H179="","",VLOOKUP(H179,BD!B$2:C$16,2,FALSE))</f>
        <v/>
      </c>
      <c r="J179" s="114"/>
      <c r="K179" s="115" t="str">
        <f t="shared" si="4"/>
        <v/>
      </c>
      <c r="L179" s="116" t="str">
        <f t="shared" ca="1" si="5"/>
        <v>-</v>
      </c>
      <c r="M179" s="111" t="str">
        <f>IF(E179="","",VLOOKUP(E179,[1]PROJECTES!$C$14:$Z$5000,21,FALSE))</f>
        <v/>
      </c>
      <c r="N179" s="117"/>
      <c r="O179" s="118" t="s">
        <v>222</v>
      </c>
      <c r="P179" s="119"/>
      <c r="Q179" s="84"/>
      <c r="R179" s="125"/>
      <c r="S179" s="69"/>
      <c r="T179" s="176"/>
      <c r="U179" s="169"/>
      <c r="V179" s="177"/>
      <c r="X179" s="79"/>
    </row>
    <row r="180" spans="1:24" s="121" customFormat="1" ht="20.100000000000001" customHeight="1" x14ac:dyDescent="0.3">
      <c r="A180" s="80"/>
      <c r="B180" s="110" t="str">
        <f>IF(E180="","",VLOOKUP(E180,[1]PROJECTES!$C$14:$G$5000,2,FALSE))</f>
        <v/>
      </c>
      <c r="C180" s="80"/>
      <c r="D180" s="283" t="str">
        <f>IF(E180="","",VLOOKUP(E180,[1]PROJECTES!$C$14:$G$5000,5,FALSE))</f>
        <v/>
      </c>
      <c r="E180" s="79"/>
      <c r="F180" s="110" t="str">
        <f>IF(I180="","",VLOOKUP(I180,[1]PROJECTES!$C$14:$G$5000,2,FALSE))</f>
        <v/>
      </c>
      <c r="G180" s="112" t="str">
        <f>IF(E180="","",VLOOKUP(E180,[1]PROJECTES!$C$14:$G$5000,4,FALSE))</f>
        <v/>
      </c>
      <c r="H180" s="95"/>
      <c r="I180" s="113" t="str">
        <f>IF(H180="","",VLOOKUP(H180,BD!B$2:C$16,2,FALSE))</f>
        <v/>
      </c>
      <c r="J180" s="114"/>
      <c r="K180" s="115" t="str">
        <f t="shared" si="4"/>
        <v/>
      </c>
      <c r="L180" s="116" t="str">
        <f t="shared" ca="1" si="5"/>
        <v>-</v>
      </c>
      <c r="M180" s="111" t="str">
        <f>IF(E180="","",VLOOKUP(E180,[1]PROJECTES!$C$14:$Z$5000,21,FALSE))</f>
        <v/>
      </c>
      <c r="N180" s="117"/>
      <c r="O180" s="118" t="s">
        <v>222</v>
      </c>
      <c r="P180" s="119"/>
      <c r="Q180" s="84"/>
      <c r="R180" s="122"/>
      <c r="S180" s="69"/>
      <c r="T180" s="176"/>
      <c r="U180" s="169"/>
      <c r="V180" s="177"/>
      <c r="X180" s="79"/>
    </row>
    <row r="181" spans="1:24" s="121" customFormat="1" ht="20.100000000000001" customHeight="1" x14ac:dyDescent="0.3">
      <c r="A181" s="80"/>
      <c r="B181" s="110" t="str">
        <f>IF(E181="","",VLOOKUP(E181,[1]PROJECTES!$C$14:$G$5000,2,FALSE))</f>
        <v/>
      </c>
      <c r="C181" s="80"/>
      <c r="D181" s="283" t="str">
        <f>IF(E181="","",VLOOKUP(E181,[1]PROJECTES!$C$14:$G$5000,5,FALSE))</f>
        <v/>
      </c>
      <c r="E181" s="79"/>
      <c r="F181" s="110" t="str">
        <f>IF(I181="","",VLOOKUP(I181,[1]PROJECTES!$C$14:$G$5000,2,FALSE))</f>
        <v/>
      </c>
      <c r="G181" s="112" t="str">
        <f>IF(E181="","",VLOOKUP(E181,[1]PROJECTES!$C$14:$G$5000,4,FALSE))</f>
        <v/>
      </c>
      <c r="H181" s="95"/>
      <c r="I181" s="113" t="str">
        <f>IF(H181="","",VLOOKUP(H181,BD!B$2:C$16,2,FALSE))</f>
        <v/>
      </c>
      <c r="J181" s="114"/>
      <c r="K181" s="115" t="str">
        <f t="shared" si="4"/>
        <v/>
      </c>
      <c r="L181" s="116" t="str">
        <f t="shared" ca="1" si="5"/>
        <v>-</v>
      </c>
      <c r="M181" s="111" t="str">
        <f>IF(E181="","",VLOOKUP(E181,[1]PROJECTES!$C$14:$Z$5000,21,FALSE))</f>
        <v/>
      </c>
      <c r="N181" s="117"/>
      <c r="O181" s="118" t="s">
        <v>222</v>
      </c>
      <c r="P181" s="119"/>
      <c r="Q181" s="84"/>
      <c r="R181" s="122"/>
      <c r="S181" s="80"/>
      <c r="T181" s="176"/>
      <c r="U181" s="169"/>
      <c r="V181" s="177"/>
      <c r="X181" s="79"/>
    </row>
    <row r="182" spans="1:24" s="121" customFormat="1" ht="20.100000000000001" customHeight="1" x14ac:dyDescent="0.3">
      <c r="A182" s="80"/>
      <c r="B182" s="110" t="str">
        <f>IF(E182="","",VLOOKUP(E182,[1]PROJECTES!$C$14:$G$5000,2,FALSE))</f>
        <v/>
      </c>
      <c r="C182" s="80"/>
      <c r="D182" s="283" t="str">
        <f>IF(E182="","",VLOOKUP(E182,[1]PROJECTES!$C$14:$G$5000,5,FALSE))</f>
        <v/>
      </c>
      <c r="E182" s="79"/>
      <c r="F182" s="110" t="str">
        <f>IF(I182="","",VLOOKUP(I182,[1]PROJECTES!$C$14:$G$5000,2,FALSE))</f>
        <v/>
      </c>
      <c r="G182" s="112" t="str">
        <f>IF(E182="","",VLOOKUP(E182,[1]PROJECTES!$C$14:$G$5000,4,FALSE))</f>
        <v/>
      </c>
      <c r="H182" s="95"/>
      <c r="I182" s="113" t="str">
        <f>IF(H182="","",VLOOKUP(H182,BD!B$2:C$16,2,FALSE))</f>
        <v/>
      </c>
      <c r="J182" s="114"/>
      <c r="K182" s="115" t="str">
        <f t="shared" si="4"/>
        <v/>
      </c>
      <c r="L182" s="116" t="str">
        <f t="shared" ca="1" si="5"/>
        <v>-</v>
      </c>
      <c r="M182" s="111" t="str">
        <f>IF(E182="","",VLOOKUP(E182,[1]PROJECTES!$C$14:$Z$5000,21,FALSE))</f>
        <v/>
      </c>
      <c r="N182" s="117"/>
      <c r="O182" s="118" t="s">
        <v>222</v>
      </c>
      <c r="P182" s="119"/>
      <c r="Q182" s="84"/>
      <c r="R182" s="122"/>
      <c r="S182" s="80"/>
      <c r="T182" s="176"/>
      <c r="U182" s="169"/>
      <c r="V182" s="177"/>
      <c r="X182" s="79"/>
    </row>
    <row r="183" spans="1:24" s="121" customFormat="1" ht="20.100000000000001" customHeight="1" x14ac:dyDescent="0.3">
      <c r="A183" s="80"/>
      <c r="B183" s="110" t="str">
        <f>IF(E183="","",VLOOKUP(E183,[1]PROJECTES!$C$14:$G$5000,2,FALSE))</f>
        <v/>
      </c>
      <c r="C183" s="80"/>
      <c r="D183" s="283" t="str">
        <f>IF(E183="","",VLOOKUP(E183,[1]PROJECTES!$C$14:$G$5000,5,FALSE))</f>
        <v/>
      </c>
      <c r="E183" s="79"/>
      <c r="F183" s="110" t="str">
        <f>IF(I183="","",VLOOKUP(I183,[1]PROJECTES!$C$14:$G$5000,2,FALSE))</f>
        <v/>
      </c>
      <c r="G183" s="112" t="str">
        <f>IF(E183="","",VLOOKUP(E183,[1]PROJECTES!$C$14:$G$5000,4,FALSE))</f>
        <v/>
      </c>
      <c r="H183" s="95"/>
      <c r="I183" s="113" t="str">
        <f>IF(H183="","",VLOOKUP(H183,BD!B$2:C$16,2,FALSE))</f>
        <v/>
      </c>
      <c r="J183" s="114"/>
      <c r="K183" s="115" t="str">
        <f t="shared" si="4"/>
        <v/>
      </c>
      <c r="L183" s="116" t="str">
        <f t="shared" ca="1" si="5"/>
        <v>-</v>
      </c>
      <c r="M183" s="111" t="str">
        <f>IF(E183="","",VLOOKUP(E183,[1]PROJECTES!$C$14:$Z$5000,21,FALSE))</f>
        <v/>
      </c>
      <c r="N183" s="117"/>
      <c r="O183" s="118" t="s">
        <v>222</v>
      </c>
      <c r="P183" s="119"/>
      <c r="Q183" s="84"/>
      <c r="R183" s="122"/>
      <c r="S183" s="80"/>
      <c r="T183" s="176"/>
      <c r="V183" s="199"/>
      <c r="X183" s="79"/>
    </row>
    <row r="184" spans="1:24" s="121" customFormat="1" ht="20.100000000000001" customHeight="1" x14ac:dyDescent="0.3">
      <c r="A184" s="80"/>
      <c r="B184" s="110" t="str">
        <f>IF(E184="","",VLOOKUP(E184,[1]PROJECTES!$C$14:$G$5000,2,FALSE))</f>
        <v/>
      </c>
      <c r="C184" s="80"/>
      <c r="D184" s="283" t="str">
        <f>IF(E184="","",VLOOKUP(E184,[1]PROJECTES!$C$14:$G$5000,5,FALSE))</f>
        <v/>
      </c>
      <c r="E184" s="79"/>
      <c r="F184" s="110" t="str">
        <f>IF(I184="","",VLOOKUP(I184,[1]PROJECTES!$C$14:$G$5000,2,FALSE))</f>
        <v/>
      </c>
      <c r="G184" s="112" t="str">
        <f>IF(E184="","",VLOOKUP(E184,[1]PROJECTES!$C$14:$G$5000,4,FALSE))</f>
        <v/>
      </c>
      <c r="H184" s="95"/>
      <c r="I184" s="113" t="str">
        <f>IF(H184="","",VLOOKUP(H184,BD!B$2:C$16,2,FALSE))</f>
        <v/>
      </c>
      <c r="J184" s="114"/>
      <c r="K184" s="115" t="str">
        <f t="shared" si="4"/>
        <v/>
      </c>
      <c r="L184" s="116" t="str">
        <f t="shared" ca="1" si="5"/>
        <v>-</v>
      </c>
      <c r="M184" s="111" t="str">
        <f>IF(E184="","",VLOOKUP(E184,[1]PROJECTES!$C$14:$Z$5000,21,FALSE))</f>
        <v/>
      </c>
      <c r="N184" s="117"/>
      <c r="O184" s="118" t="s">
        <v>222</v>
      </c>
      <c r="P184" s="119"/>
      <c r="Q184" s="84"/>
      <c r="R184" s="122"/>
      <c r="S184" s="69"/>
      <c r="T184" s="176"/>
      <c r="U184" s="169"/>
      <c r="V184" s="177"/>
      <c r="X184" s="79"/>
    </row>
    <row r="185" spans="1:24" s="121" customFormat="1" ht="20.100000000000001" customHeight="1" x14ac:dyDescent="0.3">
      <c r="A185" s="80"/>
      <c r="B185" s="110" t="str">
        <f>IF(E185="","",VLOOKUP(E185,[1]PROJECTES!$C$14:$G$5000,2,FALSE))</f>
        <v/>
      </c>
      <c r="C185" s="80"/>
      <c r="D185" s="283" t="str">
        <f>IF(E185="","",VLOOKUP(E185,[1]PROJECTES!$C$14:$G$5000,5,FALSE))</f>
        <v/>
      </c>
      <c r="E185" s="79"/>
      <c r="F185" s="110" t="str">
        <f>IF(I185="","",VLOOKUP(I185,[1]PROJECTES!$C$14:$G$5000,2,FALSE))</f>
        <v/>
      </c>
      <c r="G185" s="112" t="str">
        <f>IF(E185="","",VLOOKUP(E185,[1]PROJECTES!$C$14:$G$5000,4,FALSE))</f>
        <v/>
      </c>
      <c r="H185" s="95"/>
      <c r="I185" s="113" t="str">
        <f>IF(H185="","",VLOOKUP(H185,BD!B$2:C$16,2,FALSE))</f>
        <v/>
      </c>
      <c r="J185" s="114"/>
      <c r="K185" s="115" t="str">
        <f t="shared" si="4"/>
        <v/>
      </c>
      <c r="L185" s="116" t="str">
        <f t="shared" ca="1" si="5"/>
        <v>-</v>
      </c>
      <c r="M185" s="111" t="str">
        <f>IF(E185="","",VLOOKUP(E185,[1]PROJECTES!$C$14:$Z$5000,21,FALSE))</f>
        <v/>
      </c>
      <c r="N185" s="117"/>
      <c r="O185" s="118" t="s">
        <v>222</v>
      </c>
      <c r="P185" s="119"/>
      <c r="Q185" s="84"/>
      <c r="R185" s="122"/>
      <c r="S185" s="69"/>
      <c r="T185" s="176"/>
      <c r="U185" s="169"/>
      <c r="V185" s="177"/>
      <c r="X185" s="79"/>
    </row>
    <row r="186" spans="1:24" s="121" customFormat="1" ht="20.100000000000001" customHeight="1" x14ac:dyDescent="0.3">
      <c r="A186" s="80"/>
      <c r="B186" s="110" t="str">
        <f>IF(E186="","",VLOOKUP(E186,[1]PROJECTES!$C$14:$G$5000,2,FALSE))</f>
        <v/>
      </c>
      <c r="C186" s="80"/>
      <c r="D186" s="283" t="str">
        <f>IF(E186="","",VLOOKUP(E186,[1]PROJECTES!$C$14:$G$5000,5,FALSE))</f>
        <v/>
      </c>
      <c r="E186" s="79"/>
      <c r="F186" s="110" t="str">
        <f>IF(I186="","",VLOOKUP(I186,[1]PROJECTES!$C$14:$G$5000,2,FALSE))</f>
        <v/>
      </c>
      <c r="G186" s="112" t="str">
        <f>IF(E186="","",VLOOKUP(E186,[1]PROJECTES!$C$14:$G$5000,4,FALSE))</f>
        <v/>
      </c>
      <c r="H186" s="95"/>
      <c r="I186" s="113" t="str">
        <f>IF(H186="","",VLOOKUP(H186,BD!B$2:C$16,2,FALSE))</f>
        <v/>
      </c>
      <c r="J186" s="114"/>
      <c r="K186" s="115" t="str">
        <f t="shared" si="4"/>
        <v/>
      </c>
      <c r="L186" s="116" t="str">
        <f t="shared" ca="1" si="5"/>
        <v>-</v>
      </c>
      <c r="M186" s="111" t="str">
        <f>IF(E186="","",VLOOKUP(E186,[1]PROJECTES!$C$14:$Z$5000,21,FALSE))</f>
        <v/>
      </c>
      <c r="N186" s="117"/>
      <c r="O186" s="118" t="s">
        <v>222</v>
      </c>
      <c r="P186" s="119"/>
      <c r="Q186" s="84"/>
      <c r="R186" s="122"/>
      <c r="S186" s="69"/>
      <c r="T186" s="176"/>
      <c r="U186" s="169"/>
      <c r="V186" s="177"/>
      <c r="X186" s="79"/>
    </row>
    <row r="187" spans="1:24" s="121" customFormat="1" ht="20.100000000000001" customHeight="1" x14ac:dyDescent="0.2">
      <c r="A187" s="80"/>
      <c r="B187" s="110" t="str">
        <f>IF(E187="","",VLOOKUP(E187,[1]PROJECTES!$C$14:$G$5000,2,FALSE))</f>
        <v/>
      </c>
      <c r="C187" s="80"/>
      <c r="D187" s="283" t="str">
        <f>IF(E187="","",VLOOKUP(E187,[1]PROJECTES!$C$14:$G$5000,5,FALSE))</f>
        <v/>
      </c>
      <c r="E187" s="79"/>
      <c r="F187" s="110" t="str">
        <f>IF(I187="","",VLOOKUP(I187,[1]PROJECTES!$C$14:$G$5000,2,FALSE))</f>
        <v/>
      </c>
      <c r="G187" s="112" t="str">
        <f>IF(E187="","",VLOOKUP(E187,[1]PROJECTES!$C$14:$G$5000,4,FALSE))</f>
        <v/>
      </c>
      <c r="H187" s="95"/>
      <c r="I187" s="113" t="str">
        <f>IF(H187="","",VLOOKUP(H187,BD!B$2:C$16,2,FALSE))</f>
        <v/>
      </c>
      <c r="J187" s="114"/>
      <c r="K187" s="115" t="str">
        <f t="shared" si="4"/>
        <v/>
      </c>
      <c r="L187" s="116" t="str">
        <f t="shared" ca="1" si="5"/>
        <v>-</v>
      </c>
      <c r="M187" s="111" t="str">
        <f>IF(E187="","",VLOOKUP(E187,[1]PROJECTES!$C$14:$Z$5000,21,FALSE))</f>
        <v/>
      </c>
      <c r="N187" s="117"/>
      <c r="O187" s="118" t="s">
        <v>222</v>
      </c>
      <c r="P187" s="119"/>
      <c r="Q187" s="84"/>
      <c r="R187" s="122"/>
      <c r="S187" s="69"/>
      <c r="T187" s="176"/>
      <c r="U187" s="169"/>
      <c r="V187" s="205"/>
      <c r="X187" s="79"/>
    </row>
    <row r="188" spans="1:24" s="121" customFormat="1" ht="20.100000000000001" customHeight="1" x14ac:dyDescent="0.3">
      <c r="A188" s="80"/>
      <c r="B188" s="110" t="str">
        <f>IF(E188="","",VLOOKUP(E188,[1]PROJECTES!$C$14:$G$5000,2,FALSE))</f>
        <v/>
      </c>
      <c r="C188" s="80"/>
      <c r="D188" s="283" t="str">
        <f>IF(E188="","",VLOOKUP(E188,[1]PROJECTES!$C$14:$G$5000,5,FALSE))</f>
        <v/>
      </c>
      <c r="E188" s="79"/>
      <c r="F188" s="110" t="str">
        <f>IF(I188="","",VLOOKUP(I188,[1]PROJECTES!$C$14:$G$5000,2,FALSE))</f>
        <v/>
      </c>
      <c r="G188" s="112" t="str">
        <f>IF(E188="","",VLOOKUP(E188,[1]PROJECTES!$C$14:$G$5000,4,FALSE))</f>
        <v/>
      </c>
      <c r="H188" s="95"/>
      <c r="I188" s="113" t="str">
        <f>IF(H188="","",VLOOKUP(H188,BD!B$2:C$16,2,FALSE))</f>
        <v/>
      </c>
      <c r="J188" s="114"/>
      <c r="K188" s="115" t="str">
        <f t="shared" si="4"/>
        <v/>
      </c>
      <c r="L188" s="116" t="str">
        <f t="shared" ca="1" si="5"/>
        <v>-</v>
      </c>
      <c r="M188" s="111" t="str">
        <f>IF(E188="","",VLOOKUP(E188,[1]PROJECTES!$C$14:$Z$5000,21,FALSE))</f>
        <v/>
      </c>
      <c r="N188" s="117"/>
      <c r="O188" s="118" t="s">
        <v>222</v>
      </c>
      <c r="P188" s="119"/>
      <c r="Q188" s="84"/>
      <c r="R188" s="122"/>
      <c r="S188" s="69"/>
      <c r="T188" s="176"/>
      <c r="U188" s="169"/>
      <c r="V188" s="177"/>
      <c r="X188" s="79"/>
    </row>
    <row r="189" spans="1:24" s="121" customFormat="1" ht="20.100000000000001" customHeight="1" x14ac:dyDescent="0.3">
      <c r="A189" s="80"/>
      <c r="B189" s="110" t="str">
        <f>IF(E189="","",VLOOKUP(E189,[1]PROJECTES!$C$14:$G$5000,2,FALSE))</f>
        <v/>
      </c>
      <c r="C189" s="80"/>
      <c r="D189" s="283" t="str">
        <f>IF(E189="","",VLOOKUP(E189,[1]PROJECTES!$C$14:$G$5000,5,FALSE))</f>
        <v/>
      </c>
      <c r="E189" s="79"/>
      <c r="F189" s="110" t="str">
        <f>IF(I189="","",VLOOKUP(I189,[1]PROJECTES!$C$14:$G$5000,2,FALSE))</f>
        <v/>
      </c>
      <c r="G189" s="112" t="str">
        <f>IF(E189="","",VLOOKUP(E189,[1]PROJECTES!$C$14:$G$5000,4,FALSE))</f>
        <v/>
      </c>
      <c r="H189" s="95"/>
      <c r="I189" s="113" t="str">
        <f>IF(H189="","",VLOOKUP(H189,BD!B$2:C$16,2,FALSE))</f>
        <v/>
      </c>
      <c r="J189" s="114"/>
      <c r="K189" s="115" t="str">
        <f t="shared" si="4"/>
        <v/>
      </c>
      <c r="L189" s="116" t="str">
        <f t="shared" ca="1" si="5"/>
        <v>-</v>
      </c>
      <c r="M189" s="111" t="str">
        <f>IF(E189="","",VLOOKUP(E189,[1]PROJECTES!$C$14:$Z$5000,21,FALSE))</f>
        <v/>
      </c>
      <c r="N189" s="117"/>
      <c r="O189" s="118" t="s">
        <v>222</v>
      </c>
      <c r="P189" s="119"/>
      <c r="Q189" s="84"/>
      <c r="R189" s="125"/>
      <c r="S189" s="69"/>
      <c r="T189" s="176"/>
      <c r="U189" s="169"/>
      <c r="V189" s="177"/>
      <c r="X189" s="79"/>
    </row>
    <row r="190" spans="1:24" s="121" customFormat="1" ht="20.100000000000001" customHeight="1" x14ac:dyDescent="0.3">
      <c r="A190" s="80"/>
      <c r="B190" s="110" t="str">
        <f>IF(E190="","",VLOOKUP(E190,[1]PROJECTES!$C$14:$G$5000,2,FALSE))</f>
        <v/>
      </c>
      <c r="C190" s="80"/>
      <c r="D190" s="283" t="str">
        <f>IF(E190="","",VLOOKUP(E190,[1]PROJECTES!$C$14:$G$5000,5,FALSE))</f>
        <v/>
      </c>
      <c r="E190" s="79"/>
      <c r="F190" s="110" t="str">
        <f>IF(I190="","",VLOOKUP(I190,[1]PROJECTES!$C$14:$G$5000,2,FALSE))</f>
        <v/>
      </c>
      <c r="G190" s="112" t="str">
        <f>IF(E190="","",VLOOKUP(E190,[1]PROJECTES!$C$14:$G$5000,4,FALSE))</f>
        <v/>
      </c>
      <c r="H190" s="95"/>
      <c r="I190" s="113" t="str">
        <f>IF(H190="","",VLOOKUP(H190,BD!B$2:C$16,2,FALSE))</f>
        <v/>
      </c>
      <c r="J190" s="114"/>
      <c r="K190" s="115" t="str">
        <f t="shared" si="4"/>
        <v/>
      </c>
      <c r="L190" s="116" t="str">
        <f t="shared" ca="1" si="5"/>
        <v>-</v>
      </c>
      <c r="M190" s="111" t="str">
        <f>IF(E190="","",VLOOKUP(E190,[1]PROJECTES!$C$14:$Z$5000,21,FALSE))</f>
        <v/>
      </c>
      <c r="N190" s="117"/>
      <c r="O190" s="118" t="s">
        <v>222</v>
      </c>
      <c r="P190" s="119"/>
      <c r="Q190" s="84"/>
      <c r="R190" s="125"/>
      <c r="S190" s="69"/>
      <c r="T190" s="176"/>
      <c r="U190" s="169"/>
      <c r="V190" s="177"/>
      <c r="X190" s="79"/>
    </row>
    <row r="191" spans="1:24" s="121" customFormat="1" ht="20.100000000000001" customHeight="1" x14ac:dyDescent="0.3">
      <c r="A191" s="80"/>
      <c r="B191" s="110" t="str">
        <f>IF(E191="","",VLOOKUP(E191,[1]PROJECTES!$C$14:$G$5000,2,FALSE))</f>
        <v/>
      </c>
      <c r="C191" s="80"/>
      <c r="D191" s="283" t="str">
        <f>IF(E191="","",VLOOKUP(E191,[1]PROJECTES!$C$14:$G$5000,5,FALSE))</f>
        <v/>
      </c>
      <c r="E191" s="79"/>
      <c r="F191" s="110" t="str">
        <f>IF(I191="","",VLOOKUP(I191,[1]PROJECTES!$C$14:$G$5000,2,FALSE))</f>
        <v/>
      </c>
      <c r="G191" s="112" t="str">
        <f>IF(E191="","",VLOOKUP(E191,[1]PROJECTES!$C$14:$G$5000,4,FALSE))</f>
        <v/>
      </c>
      <c r="H191" s="95"/>
      <c r="I191" s="113" t="str">
        <f>IF(H191="","",VLOOKUP(H191,BD!B$2:C$16,2,FALSE))</f>
        <v/>
      </c>
      <c r="J191" s="134"/>
      <c r="K191" s="115" t="str">
        <f t="shared" si="4"/>
        <v/>
      </c>
      <c r="L191" s="116" t="str">
        <f t="shared" ca="1" si="5"/>
        <v>-</v>
      </c>
      <c r="M191" s="111" t="str">
        <f>IF(E191="","",VLOOKUP(E191,[1]PROJECTES!$C$14:$Z$5000,21,FALSE))</f>
        <v/>
      </c>
      <c r="N191" s="117"/>
      <c r="O191" s="118" t="s">
        <v>222</v>
      </c>
      <c r="P191" s="119"/>
      <c r="Q191" s="84"/>
      <c r="R191" s="122"/>
      <c r="S191" s="69"/>
      <c r="T191" s="176"/>
      <c r="U191" s="169"/>
      <c r="V191" s="177"/>
      <c r="X191" s="79"/>
    </row>
    <row r="192" spans="1:24" s="121" customFormat="1" ht="20.100000000000001" customHeight="1" x14ac:dyDescent="0.3">
      <c r="A192" s="80"/>
      <c r="B192" s="110" t="str">
        <f>IF(E192="","",VLOOKUP(E192,[1]PROJECTES!$C$14:$G$5000,2,FALSE))</f>
        <v/>
      </c>
      <c r="C192" s="80"/>
      <c r="D192" s="283" t="str">
        <f>IF(E192="","",VLOOKUP(E192,[1]PROJECTES!$C$14:$G$5000,5,FALSE))</f>
        <v/>
      </c>
      <c r="E192" s="79"/>
      <c r="F192" s="110" t="str">
        <f>IF(I192="","",VLOOKUP(I192,[1]PROJECTES!$C$14:$G$5000,2,FALSE))</f>
        <v/>
      </c>
      <c r="G192" s="112" t="str">
        <f>IF(E192="","",VLOOKUP(E192,[1]PROJECTES!$C$14:$G$5000,4,FALSE))</f>
        <v/>
      </c>
      <c r="H192" s="95"/>
      <c r="I192" s="113" t="str">
        <f>IF(H192="","",VLOOKUP(H192,BD!B$2:C$16,2,FALSE))</f>
        <v/>
      </c>
      <c r="J192" s="114"/>
      <c r="K192" s="115" t="str">
        <f t="shared" si="4"/>
        <v/>
      </c>
      <c r="L192" s="116" t="str">
        <f t="shared" ca="1" si="5"/>
        <v>-</v>
      </c>
      <c r="M192" s="111" t="str">
        <f>IF(E192="","",VLOOKUP(E192,[1]PROJECTES!$C$14:$Z$5000,21,FALSE))</f>
        <v/>
      </c>
      <c r="N192" s="117"/>
      <c r="O192" s="118" t="s">
        <v>222</v>
      </c>
      <c r="P192" s="119"/>
      <c r="Q192" s="84"/>
      <c r="R192" s="125"/>
      <c r="S192" s="69"/>
      <c r="T192" s="176"/>
      <c r="U192" s="169"/>
      <c r="V192" s="177"/>
      <c r="X192" s="79"/>
    </row>
    <row r="193" spans="1:24" s="121" customFormat="1" ht="20.100000000000001" customHeight="1" x14ac:dyDescent="0.3">
      <c r="A193" s="80"/>
      <c r="B193" s="110" t="str">
        <f>IF(E193="","",VLOOKUP(E193,[1]PROJECTES!$C$14:$G$5000,2,FALSE))</f>
        <v/>
      </c>
      <c r="C193" s="80"/>
      <c r="D193" s="283" t="str">
        <f>IF(E193="","",VLOOKUP(E193,[1]PROJECTES!$C$14:$G$5000,5,FALSE))</f>
        <v/>
      </c>
      <c r="E193" s="79"/>
      <c r="F193" s="110" t="str">
        <f>IF(I193="","",VLOOKUP(I193,[1]PROJECTES!$C$14:$G$5000,2,FALSE))</f>
        <v/>
      </c>
      <c r="G193" s="112" t="str">
        <f>IF(E193="","",VLOOKUP(E193,[1]PROJECTES!$C$14:$G$5000,4,FALSE))</f>
        <v/>
      </c>
      <c r="H193" s="95"/>
      <c r="I193" s="113" t="str">
        <f>IF(H193="","",VLOOKUP(H193,BD!B$2:C$16,2,FALSE))</f>
        <v/>
      </c>
      <c r="J193" s="114"/>
      <c r="K193" s="115" t="str">
        <f t="shared" si="4"/>
        <v/>
      </c>
      <c r="L193" s="116" t="str">
        <f t="shared" ca="1" si="5"/>
        <v>-</v>
      </c>
      <c r="M193" s="111" t="str">
        <f>IF(E193="","",VLOOKUP(E193,[1]PROJECTES!$C$14:$Z$5000,21,FALSE))</f>
        <v/>
      </c>
      <c r="N193" s="117"/>
      <c r="O193" s="118" t="s">
        <v>222</v>
      </c>
      <c r="P193" s="119"/>
      <c r="Q193" s="84"/>
      <c r="R193" s="120"/>
      <c r="S193" s="69"/>
      <c r="T193" s="176"/>
      <c r="U193" s="169"/>
      <c r="V193" s="177"/>
      <c r="X193" s="79"/>
    </row>
    <row r="194" spans="1:24" s="121" customFormat="1" ht="20.100000000000001" customHeight="1" x14ac:dyDescent="0.3">
      <c r="A194" s="80"/>
      <c r="B194" s="110" t="str">
        <f>IF(E194="","",VLOOKUP(E194,[1]PROJECTES!$C$14:$G$5000,2,FALSE))</f>
        <v/>
      </c>
      <c r="C194" s="80"/>
      <c r="D194" s="283" t="str">
        <f>IF(E194="","",VLOOKUP(E194,[1]PROJECTES!$C$14:$G$5000,5,FALSE))</f>
        <v/>
      </c>
      <c r="E194" s="79"/>
      <c r="F194" s="110" t="str">
        <f>IF(I194="","",VLOOKUP(I194,[1]PROJECTES!$C$14:$G$5000,2,FALSE))</f>
        <v/>
      </c>
      <c r="G194" s="112" t="str">
        <f>IF(E194="","",VLOOKUP(E194,[1]PROJECTES!$C$14:$G$5000,4,FALSE))</f>
        <v/>
      </c>
      <c r="H194" s="95"/>
      <c r="I194" s="113" t="str">
        <f>IF(H194="","",VLOOKUP(H194,BD!B$2:C$16,2,FALSE))</f>
        <v/>
      </c>
      <c r="J194" s="114"/>
      <c r="K194" s="115" t="str">
        <f t="shared" si="4"/>
        <v/>
      </c>
      <c r="L194" s="116" t="str">
        <f t="shared" ca="1" si="5"/>
        <v>-</v>
      </c>
      <c r="M194" s="111" t="str">
        <f>IF(E194="","",VLOOKUP(E194,[1]PROJECTES!$C$14:$Z$5000,21,FALSE))</f>
        <v/>
      </c>
      <c r="N194" s="117"/>
      <c r="O194" s="118" t="s">
        <v>222</v>
      </c>
      <c r="P194" s="119"/>
      <c r="Q194" s="84"/>
      <c r="R194" s="122"/>
      <c r="S194" s="69"/>
      <c r="T194" s="176"/>
      <c r="U194" s="169"/>
      <c r="V194" s="177"/>
      <c r="X194" s="79"/>
    </row>
    <row r="195" spans="1:24" s="121" customFormat="1" ht="20.100000000000001" customHeight="1" x14ac:dyDescent="0.3">
      <c r="A195" s="80"/>
      <c r="B195" s="110" t="str">
        <f>IF(E195="","",VLOOKUP(E195,[1]PROJECTES!$C$14:$G$5000,2,FALSE))</f>
        <v/>
      </c>
      <c r="C195" s="80"/>
      <c r="D195" s="283" t="str">
        <f>IF(E195="","",VLOOKUP(E195,[1]PROJECTES!$C$14:$G$5000,5,FALSE))</f>
        <v/>
      </c>
      <c r="E195" s="79"/>
      <c r="F195" s="110" t="str">
        <f>IF(I195="","",VLOOKUP(I195,[1]PROJECTES!$C$14:$G$5000,2,FALSE))</f>
        <v/>
      </c>
      <c r="G195" s="112" t="str">
        <f>IF(E195="","",VLOOKUP(E195,[1]PROJECTES!$C$14:$G$5000,4,FALSE))</f>
        <v/>
      </c>
      <c r="H195" s="95"/>
      <c r="I195" s="113" t="str">
        <f>IF(H195="","",VLOOKUP(H195,BD!B$2:C$16,2,FALSE))</f>
        <v/>
      </c>
      <c r="J195" s="114"/>
      <c r="K195" s="115" t="str">
        <f t="shared" si="4"/>
        <v/>
      </c>
      <c r="L195" s="116" t="str">
        <f t="shared" ca="1" si="5"/>
        <v>-</v>
      </c>
      <c r="M195" s="111" t="str">
        <f>IF(E195="","",VLOOKUP(E195,[1]PROJECTES!$C$14:$Z$5000,21,FALSE))</f>
        <v/>
      </c>
      <c r="N195" s="117"/>
      <c r="O195" s="118" t="s">
        <v>222</v>
      </c>
      <c r="P195" s="119"/>
      <c r="Q195" s="84"/>
      <c r="R195" s="125"/>
      <c r="S195" s="69"/>
      <c r="T195" s="176"/>
      <c r="U195" s="169"/>
      <c r="V195" s="177"/>
      <c r="X195" s="79"/>
    </row>
    <row r="196" spans="1:24" s="121" customFormat="1" ht="20.100000000000001" customHeight="1" x14ac:dyDescent="0.3">
      <c r="A196" s="80"/>
      <c r="B196" s="110" t="str">
        <f>IF(E196="","",VLOOKUP(E196,[1]PROJECTES!$C$14:$G$5000,2,FALSE))</f>
        <v/>
      </c>
      <c r="C196" s="80"/>
      <c r="D196" s="283" t="str">
        <f>IF(E196="","",VLOOKUP(E196,[1]PROJECTES!$C$14:$G$5000,5,FALSE))</f>
        <v/>
      </c>
      <c r="E196" s="79"/>
      <c r="F196" s="110" t="str">
        <f>IF(I196="","",VLOOKUP(I196,[1]PROJECTES!$C$14:$G$5000,2,FALSE))</f>
        <v/>
      </c>
      <c r="G196" s="112" t="str">
        <f>IF(E196="","",VLOOKUP(E196,[1]PROJECTES!$C$14:$G$5000,4,FALSE))</f>
        <v/>
      </c>
      <c r="H196" s="95"/>
      <c r="I196" s="113" t="str">
        <f>IF(H196="","",VLOOKUP(H196,BD!B$2:C$16,2,FALSE))</f>
        <v/>
      </c>
      <c r="J196" s="114"/>
      <c r="K196" s="115" t="str">
        <f t="shared" si="4"/>
        <v/>
      </c>
      <c r="L196" s="116" t="str">
        <f t="shared" ca="1" si="5"/>
        <v>-</v>
      </c>
      <c r="M196" s="111" t="str">
        <f>IF(E196="","",VLOOKUP(E196,[1]PROJECTES!$C$14:$Z$5000,21,FALSE))</f>
        <v/>
      </c>
      <c r="N196" s="117"/>
      <c r="O196" s="118" t="s">
        <v>222</v>
      </c>
      <c r="P196" s="119"/>
      <c r="Q196" s="84"/>
      <c r="R196" s="125"/>
      <c r="S196" s="69"/>
      <c r="T196" s="176"/>
      <c r="U196" s="169"/>
      <c r="V196" s="177"/>
      <c r="X196" s="79"/>
    </row>
    <row r="197" spans="1:24" s="121" customFormat="1" ht="20.100000000000001" customHeight="1" x14ac:dyDescent="0.3">
      <c r="A197" s="80"/>
      <c r="B197" s="110" t="str">
        <f>IF(E197="","",VLOOKUP(E197,[1]PROJECTES!$C$14:$G$5000,2,FALSE))</f>
        <v/>
      </c>
      <c r="C197" s="80"/>
      <c r="D197" s="283" t="str">
        <f>IF(E197="","",VLOOKUP(E197,[1]PROJECTES!$C$14:$G$5000,5,FALSE))</f>
        <v/>
      </c>
      <c r="E197" s="79"/>
      <c r="F197" s="110" t="str">
        <f>IF(I197="","",VLOOKUP(I197,[1]PROJECTES!$C$14:$G$5000,2,FALSE))</f>
        <v/>
      </c>
      <c r="G197" s="112" t="str">
        <f>IF(E197="","",VLOOKUP(E197,[1]PROJECTES!$C$14:$G$5000,4,FALSE))</f>
        <v/>
      </c>
      <c r="H197" s="95"/>
      <c r="I197" s="113" t="str">
        <f>IF(H197="","",VLOOKUP(H197,BD!B$2:C$16,2,FALSE))</f>
        <v/>
      </c>
      <c r="J197" s="114"/>
      <c r="K197" s="115" t="str">
        <f t="shared" si="4"/>
        <v/>
      </c>
      <c r="L197" s="116" t="str">
        <f t="shared" ca="1" si="5"/>
        <v>-</v>
      </c>
      <c r="M197" s="111" t="str">
        <f>IF(E197="","",VLOOKUP(E197,[1]PROJECTES!$C$14:$Z$5000,21,FALSE))</f>
        <v/>
      </c>
      <c r="N197" s="117"/>
      <c r="O197" s="118" t="s">
        <v>222</v>
      </c>
      <c r="P197" s="119"/>
      <c r="Q197" s="84"/>
      <c r="R197" s="122"/>
      <c r="S197" s="69"/>
      <c r="T197" s="176"/>
      <c r="U197" s="169"/>
      <c r="V197" s="177"/>
      <c r="X197" s="79"/>
    </row>
    <row r="198" spans="1:24" s="121" customFormat="1" ht="20.100000000000001" customHeight="1" x14ac:dyDescent="0.3">
      <c r="A198" s="80"/>
      <c r="B198" s="110" t="str">
        <f>IF(E198="","",VLOOKUP(E198,[1]PROJECTES!$C$14:$G$5000,2,FALSE))</f>
        <v/>
      </c>
      <c r="C198" s="80"/>
      <c r="D198" s="283" t="str">
        <f>IF(E198="","",VLOOKUP(E198,[1]PROJECTES!$C$14:$G$5000,5,FALSE))</f>
        <v/>
      </c>
      <c r="E198" s="79"/>
      <c r="F198" s="110" t="str">
        <f>IF(I198="","",VLOOKUP(I198,[1]PROJECTES!$C$14:$G$5000,2,FALSE))</f>
        <v/>
      </c>
      <c r="G198" s="112" t="str">
        <f>IF(E198="","",VLOOKUP(E198,[1]PROJECTES!$C$14:$G$5000,4,FALSE))</f>
        <v/>
      </c>
      <c r="H198" s="95"/>
      <c r="I198" s="113" t="str">
        <f>IF(H198="","",VLOOKUP(H198,BD!B$2:C$16,2,FALSE))</f>
        <v/>
      </c>
      <c r="J198" s="126"/>
      <c r="K198" s="115" t="str">
        <f t="shared" si="4"/>
        <v/>
      </c>
      <c r="L198" s="116" t="str">
        <f t="shared" ca="1" si="5"/>
        <v>-</v>
      </c>
      <c r="M198" s="111" t="str">
        <f>IF(E198="","",VLOOKUP(E198,[1]PROJECTES!$C$14:$Z$5000,21,FALSE))</f>
        <v/>
      </c>
      <c r="N198" s="117"/>
      <c r="O198" s="118" t="s">
        <v>222</v>
      </c>
      <c r="P198" s="119"/>
      <c r="Q198" s="84"/>
      <c r="R198" s="122"/>
      <c r="S198" s="69"/>
      <c r="T198" s="176"/>
      <c r="U198" s="169"/>
      <c r="V198" s="177"/>
      <c r="X198" s="79"/>
    </row>
    <row r="199" spans="1:24" s="121" customFormat="1" ht="20.100000000000001" customHeight="1" x14ac:dyDescent="0.3">
      <c r="A199" s="80"/>
      <c r="B199" s="110" t="str">
        <f>IF(E199="","",VLOOKUP(E199,[1]PROJECTES!$C$14:$G$5000,2,FALSE))</f>
        <v/>
      </c>
      <c r="C199" s="80"/>
      <c r="D199" s="283" t="str">
        <f>IF(E199="","",VLOOKUP(E199,[1]PROJECTES!$C$14:$G$5000,5,FALSE))</f>
        <v/>
      </c>
      <c r="E199" s="79"/>
      <c r="F199" s="110" t="str">
        <f>IF(I199="","",VLOOKUP(I199,[1]PROJECTES!$C$14:$G$5000,2,FALSE))</f>
        <v/>
      </c>
      <c r="G199" s="112" t="str">
        <f>IF(E199="","",VLOOKUP(E199,[1]PROJECTES!$C$14:$G$5000,4,FALSE))</f>
        <v/>
      </c>
      <c r="H199" s="95"/>
      <c r="I199" s="113" t="str">
        <f>IF(H199="","",VLOOKUP(H199,BD!B$2:C$16,2,FALSE))</f>
        <v/>
      </c>
      <c r="J199" s="114"/>
      <c r="K199" s="115" t="str">
        <f t="shared" si="4"/>
        <v/>
      </c>
      <c r="L199" s="116" t="str">
        <f t="shared" ca="1" si="5"/>
        <v>-</v>
      </c>
      <c r="M199" s="111" t="str">
        <f>IF(E199="","",VLOOKUP(E199,[1]PROJECTES!$C$14:$Z$5000,21,FALSE))</f>
        <v/>
      </c>
      <c r="N199" s="117"/>
      <c r="O199" s="118" t="s">
        <v>222</v>
      </c>
      <c r="P199" s="119"/>
      <c r="Q199" s="84"/>
      <c r="R199" s="122"/>
      <c r="S199" s="69"/>
      <c r="T199" s="176"/>
      <c r="U199" s="169"/>
      <c r="V199" s="177"/>
      <c r="X199" s="79"/>
    </row>
    <row r="200" spans="1:24" s="121" customFormat="1" ht="20.100000000000001" customHeight="1" x14ac:dyDescent="0.3">
      <c r="A200" s="80"/>
      <c r="B200" s="110" t="str">
        <f>IF(E200="","",VLOOKUP(E200,[1]PROJECTES!$C$14:$G$5000,2,FALSE))</f>
        <v/>
      </c>
      <c r="C200" s="80"/>
      <c r="D200" s="283" t="str">
        <f>IF(E200="","",VLOOKUP(E200,[1]PROJECTES!$C$14:$G$5000,5,FALSE))</f>
        <v/>
      </c>
      <c r="E200" s="79"/>
      <c r="F200" s="110" t="str">
        <f>IF(I200="","",VLOOKUP(I200,[1]PROJECTES!$C$14:$G$5000,2,FALSE))</f>
        <v/>
      </c>
      <c r="G200" s="112" t="str">
        <f>IF(E200="","",VLOOKUP(E200,[1]PROJECTES!$C$14:$G$5000,4,FALSE))</f>
        <v/>
      </c>
      <c r="H200" s="95"/>
      <c r="I200" s="113" t="str">
        <f>IF(H200="","",VLOOKUP(H200,BD!B$2:C$16,2,FALSE))</f>
        <v/>
      </c>
      <c r="J200" s="114"/>
      <c r="K200" s="115" t="str">
        <f t="shared" ref="K200:K263" si="6">IF(J200="","",WEEKNUM(J200,2)-0)</f>
        <v/>
      </c>
      <c r="L200" s="116" t="str">
        <f t="shared" ref="L200:L263" ca="1" si="7">IF(M200="","-",IF(G200="TA","-",+M200-TODAY()))</f>
        <v>-</v>
      </c>
      <c r="M200" s="111" t="str">
        <f>IF(E200="","",VLOOKUP(E200,[1]PROJECTES!$C$14:$Z$5000,21,FALSE))</f>
        <v/>
      </c>
      <c r="N200" s="117"/>
      <c r="O200" s="118" t="s">
        <v>222</v>
      </c>
      <c r="P200" s="119"/>
      <c r="Q200" s="84"/>
      <c r="R200" s="122"/>
      <c r="S200" s="69"/>
      <c r="T200" s="176"/>
      <c r="U200" s="169"/>
      <c r="V200" s="177"/>
      <c r="X200" s="79"/>
    </row>
    <row r="201" spans="1:24" s="121" customFormat="1" ht="20.100000000000001" customHeight="1" x14ac:dyDescent="0.3">
      <c r="A201" s="80"/>
      <c r="B201" s="110" t="str">
        <f>IF(E201="","",VLOOKUP(E201,[1]PROJECTES!$C$14:$G$5000,2,FALSE))</f>
        <v/>
      </c>
      <c r="C201" s="80"/>
      <c r="D201" s="283" t="str">
        <f>IF(E201="","",VLOOKUP(E201,[1]PROJECTES!$C$14:$G$5000,5,FALSE))</f>
        <v/>
      </c>
      <c r="E201" s="79"/>
      <c r="F201" s="110" t="str">
        <f>IF(I201="","",VLOOKUP(I201,[1]PROJECTES!$C$14:$G$5000,2,FALSE))</f>
        <v/>
      </c>
      <c r="G201" s="112" t="str">
        <f>IF(E201="","",VLOOKUP(E201,[1]PROJECTES!$C$14:$G$5000,4,FALSE))</f>
        <v/>
      </c>
      <c r="H201" s="95"/>
      <c r="I201" s="113" t="str">
        <f>IF(H201="","",VLOOKUP(H201,BD!B$2:C$16,2,FALSE))</f>
        <v/>
      </c>
      <c r="J201" s="114"/>
      <c r="K201" s="115" t="str">
        <f t="shared" si="6"/>
        <v/>
      </c>
      <c r="L201" s="116" t="str">
        <f t="shared" ca="1" si="7"/>
        <v>-</v>
      </c>
      <c r="M201" s="111" t="str">
        <f>IF(E201="","",VLOOKUP(E201,[1]PROJECTES!$C$14:$Z$5000,21,FALSE))</f>
        <v/>
      </c>
      <c r="N201" s="117"/>
      <c r="O201" s="118" t="s">
        <v>222</v>
      </c>
      <c r="P201" s="119"/>
      <c r="Q201" s="84"/>
      <c r="R201" s="122"/>
      <c r="S201" s="69"/>
      <c r="T201" s="176"/>
      <c r="U201" s="169"/>
      <c r="V201" s="177"/>
      <c r="X201" s="79"/>
    </row>
    <row r="202" spans="1:24" s="121" customFormat="1" ht="20.100000000000001" customHeight="1" x14ac:dyDescent="0.3">
      <c r="A202" s="80"/>
      <c r="B202" s="110" t="str">
        <f>IF(E202="","",VLOOKUP(E202,[1]PROJECTES!$C$14:$G$5000,2,FALSE))</f>
        <v/>
      </c>
      <c r="C202" s="80"/>
      <c r="D202" s="283" t="str">
        <f>IF(E202="","",VLOOKUP(E202,[1]PROJECTES!$C$14:$G$5000,5,FALSE))</f>
        <v/>
      </c>
      <c r="E202" s="79"/>
      <c r="F202" s="110" t="str">
        <f>IF(I202="","",VLOOKUP(I202,[1]PROJECTES!$C$14:$G$5000,2,FALSE))</f>
        <v/>
      </c>
      <c r="G202" s="112" t="str">
        <f>IF(E202="","",VLOOKUP(E202,[1]PROJECTES!$C$14:$G$5000,4,FALSE))</f>
        <v/>
      </c>
      <c r="H202" s="95"/>
      <c r="I202" s="113" t="str">
        <f>IF(H202="","",VLOOKUP(H202,BD!B$2:C$16,2,FALSE))</f>
        <v/>
      </c>
      <c r="J202" s="114"/>
      <c r="K202" s="115" t="str">
        <f t="shared" si="6"/>
        <v/>
      </c>
      <c r="L202" s="116" t="str">
        <f t="shared" ca="1" si="7"/>
        <v>-</v>
      </c>
      <c r="M202" s="111" t="str">
        <f>IF(E202="","",VLOOKUP(E202,[1]PROJECTES!$C$14:$Z$5000,21,FALSE))</f>
        <v/>
      </c>
      <c r="N202" s="117"/>
      <c r="O202" s="118" t="s">
        <v>222</v>
      </c>
      <c r="P202" s="119"/>
      <c r="Q202" s="84"/>
      <c r="R202" s="122"/>
      <c r="S202" s="69"/>
      <c r="T202" s="176"/>
      <c r="U202" s="169"/>
      <c r="V202" s="177"/>
      <c r="X202" s="79"/>
    </row>
    <row r="203" spans="1:24" s="121" customFormat="1" ht="20.100000000000001" customHeight="1" x14ac:dyDescent="0.3">
      <c r="A203" s="80"/>
      <c r="B203" s="110" t="str">
        <f>IF(E203="","",VLOOKUP(E203,[1]PROJECTES!$C$14:$G$5000,2,FALSE))</f>
        <v/>
      </c>
      <c r="C203" s="80"/>
      <c r="D203" s="283" t="str">
        <f>IF(E203="","",VLOOKUP(E203,[1]PROJECTES!$C$14:$G$5000,5,FALSE))</f>
        <v/>
      </c>
      <c r="E203" s="79"/>
      <c r="F203" s="110" t="str">
        <f>IF(I203="","",VLOOKUP(I203,[1]PROJECTES!$C$14:$G$5000,2,FALSE))</f>
        <v/>
      </c>
      <c r="G203" s="112" t="str">
        <f>IF(E203="","",VLOOKUP(E203,[1]PROJECTES!$C$14:$G$5000,4,FALSE))</f>
        <v/>
      </c>
      <c r="H203" s="95"/>
      <c r="I203" s="113" t="str">
        <f>IF(H203="","",VLOOKUP(H203,BD!B$2:C$16,2,FALSE))</f>
        <v/>
      </c>
      <c r="J203" s="114"/>
      <c r="K203" s="115" t="str">
        <f t="shared" si="6"/>
        <v/>
      </c>
      <c r="L203" s="116" t="str">
        <f t="shared" ca="1" si="7"/>
        <v>-</v>
      </c>
      <c r="M203" s="111" t="str">
        <f>IF(E203="","",VLOOKUP(E203,[1]PROJECTES!$C$14:$Z$5000,21,FALSE))</f>
        <v/>
      </c>
      <c r="N203" s="117"/>
      <c r="O203" s="118" t="s">
        <v>222</v>
      </c>
      <c r="P203" s="119"/>
      <c r="Q203" s="84"/>
      <c r="R203" s="122"/>
      <c r="S203" s="69"/>
      <c r="T203" s="176"/>
      <c r="U203" s="169"/>
      <c r="V203" s="177"/>
      <c r="X203" s="79"/>
    </row>
    <row r="204" spans="1:24" s="121" customFormat="1" ht="20.100000000000001" customHeight="1" x14ac:dyDescent="0.3">
      <c r="A204" s="80"/>
      <c r="B204" s="110" t="str">
        <f>IF(E204="","",VLOOKUP(E204,[1]PROJECTES!$C$14:$G$5000,2,FALSE))</f>
        <v/>
      </c>
      <c r="C204" s="80"/>
      <c r="D204" s="283" t="str">
        <f>IF(E204="","",VLOOKUP(E204,[1]PROJECTES!$C$14:$G$5000,5,FALSE))</f>
        <v/>
      </c>
      <c r="E204" s="79"/>
      <c r="F204" s="110" t="str">
        <f>IF(I204="","",VLOOKUP(I204,[1]PROJECTES!$C$14:$G$5000,2,FALSE))</f>
        <v/>
      </c>
      <c r="G204" s="112" t="str">
        <f>IF(E204="","",VLOOKUP(E204,[1]PROJECTES!$C$14:$G$5000,4,FALSE))</f>
        <v/>
      </c>
      <c r="H204" s="95"/>
      <c r="I204" s="113" t="str">
        <f>IF(H204="","",VLOOKUP(H204,BD!B$2:C$16,2,FALSE))</f>
        <v/>
      </c>
      <c r="J204" s="114"/>
      <c r="K204" s="115" t="str">
        <f t="shared" si="6"/>
        <v/>
      </c>
      <c r="L204" s="116" t="str">
        <f t="shared" ca="1" si="7"/>
        <v>-</v>
      </c>
      <c r="M204" s="111" t="str">
        <f>IF(E204="","",VLOOKUP(E204,[1]PROJECTES!$C$14:$Z$5000,21,FALSE))</f>
        <v/>
      </c>
      <c r="N204" s="117"/>
      <c r="O204" s="118" t="s">
        <v>222</v>
      </c>
      <c r="P204" s="119"/>
      <c r="Q204" s="84"/>
      <c r="R204" s="122"/>
      <c r="S204" s="69"/>
      <c r="T204" s="176"/>
      <c r="U204" s="169"/>
      <c r="V204" s="177"/>
      <c r="X204" s="79"/>
    </row>
    <row r="205" spans="1:24" s="121" customFormat="1" ht="20.100000000000001" customHeight="1" x14ac:dyDescent="0.3">
      <c r="A205" s="80"/>
      <c r="B205" s="110" t="str">
        <f>IF(E205="","",VLOOKUP(E205,[1]PROJECTES!$C$14:$G$5000,2,FALSE))</f>
        <v/>
      </c>
      <c r="C205" s="80"/>
      <c r="D205" s="283" t="str">
        <f>IF(E205="","",VLOOKUP(E205,[1]PROJECTES!$C$14:$G$5000,5,FALSE))</f>
        <v/>
      </c>
      <c r="E205" s="79"/>
      <c r="F205" s="110" t="str">
        <f>IF(I205="","",VLOOKUP(I205,[1]PROJECTES!$C$14:$G$5000,2,FALSE))</f>
        <v/>
      </c>
      <c r="G205" s="112" t="str">
        <f>IF(E205="","",VLOOKUP(E205,[1]PROJECTES!$C$14:$G$5000,4,FALSE))</f>
        <v/>
      </c>
      <c r="H205" s="95"/>
      <c r="I205" s="113" t="str">
        <f>IF(H205="","",VLOOKUP(H205,BD!B$2:C$16,2,FALSE))</f>
        <v/>
      </c>
      <c r="J205" s="114"/>
      <c r="K205" s="115" t="str">
        <f t="shared" si="6"/>
        <v/>
      </c>
      <c r="L205" s="116" t="str">
        <f t="shared" ca="1" si="7"/>
        <v>-</v>
      </c>
      <c r="M205" s="111" t="str">
        <f>IF(E205="","",VLOOKUP(E205,[1]PROJECTES!$C$14:$Z$5000,21,FALSE))</f>
        <v/>
      </c>
      <c r="N205" s="117"/>
      <c r="O205" s="118" t="s">
        <v>222</v>
      </c>
      <c r="P205" s="119"/>
      <c r="Q205" s="84"/>
      <c r="R205" s="125"/>
      <c r="S205" s="69"/>
      <c r="T205" s="176"/>
      <c r="U205" s="169"/>
      <c r="V205" s="177"/>
      <c r="X205" s="79"/>
    </row>
    <row r="206" spans="1:24" s="121" customFormat="1" ht="20.100000000000001" customHeight="1" x14ac:dyDescent="0.3">
      <c r="A206" s="80"/>
      <c r="B206" s="110" t="str">
        <f>IF(E206="","",VLOOKUP(E206,[1]PROJECTES!$C$14:$G$5000,2,FALSE))</f>
        <v/>
      </c>
      <c r="C206" s="80"/>
      <c r="D206" s="283" t="str">
        <f>IF(E206="","",VLOOKUP(E206,[1]PROJECTES!$C$14:$G$5000,5,FALSE))</f>
        <v/>
      </c>
      <c r="E206" s="79"/>
      <c r="F206" s="110" t="str">
        <f>IF(I206="","",VLOOKUP(I206,[1]PROJECTES!$C$14:$G$5000,2,FALSE))</f>
        <v/>
      </c>
      <c r="G206" s="112" t="str">
        <f>IF(E206="","",VLOOKUP(E206,[1]PROJECTES!$C$14:$G$5000,4,FALSE))</f>
        <v/>
      </c>
      <c r="H206" s="95"/>
      <c r="I206" s="113" t="str">
        <f>IF(H206="","",VLOOKUP(H206,BD!B$2:C$16,2,FALSE))</f>
        <v/>
      </c>
      <c r="J206" s="114"/>
      <c r="K206" s="115" t="str">
        <f t="shared" si="6"/>
        <v/>
      </c>
      <c r="L206" s="116" t="str">
        <f t="shared" ca="1" si="7"/>
        <v>-</v>
      </c>
      <c r="M206" s="111" t="str">
        <f>IF(E206="","",VLOOKUP(E206,[1]PROJECTES!$C$14:$Z$5000,21,FALSE))</f>
        <v/>
      </c>
      <c r="N206" s="117"/>
      <c r="O206" s="118" t="s">
        <v>222</v>
      </c>
      <c r="P206" s="119"/>
      <c r="Q206" s="84"/>
      <c r="R206" s="122"/>
      <c r="S206" s="69"/>
      <c r="T206" s="176"/>
      <c r="U206" s="169"/>
      <c r="V206" s="177"/>
      <c r="X206" s="79"/>
    </row>
    <row r="207" spans="1:24" s="121" customFormat="1" ht="20.100000000000001" customHeight="1" x14ac:dyDescent="0.3">
      <c r="A207" s="80"/>
      <c r="B207" s="110" t="str">
        <f>IF(E207="","",VLOOKUP(E207,[1]PROJECTES!$C$14:$G$5000,2,FALSE))</f>
        <v/>
      </c>
      <c r="C207" s="80"/>
      <c r="D207" s="283" t="str">
        <f>IF(E207="","",VLOOKUP(E207,[1]PROJECTES!$C$14:$G$5000,5,FALSE))</f>
        <v/>
      </c>
      <c r="E207" s="79"/>
      <c r="F207" s="110" t="str">
        <f>IF(I207="","",VLOOKUP(I207,[1]PROJECTES!$C$14:$G$5000,2,FALSE))</f>
        <v/>
      </c>
      <c r="G207" s="112" t="str">
        <f>IF(E207="","",VLOOKUP(E207,[1]PROJECTES!$C$14:$G$5000,4,FALSE))</f>
        <v/>
      </c>
      <c r="H207" s="95"/>
      <c r="I207" s="113" t="str">
        <f>IF(H207="","",VLOOKUP(H207,BD!B$2:C$16,2,FALSE))</f>
        <v/>
      </c>
      <c r="J207" s="114"/>
      <c r="K207" s="115" t="str">
        <f t="shared" si="6"/>
        <v/>
      </c>
      <c r="L207" s="116" t="str">
        <f t="shared" ca="1" si="7"/>
        <v>-</v>
      </c>
      <c r="M207" s="111" t="str">
        <f>IF(E207="","",VLOOKUP(E207,[1]PROJECTES!$C$14:$Z$5000,21,FALSE))</f>
        <v/>
      </c>
      <c r="N207" s="117"/>
      <c r="O207" s="118" t="s">
        <v>222</v>
      </c>
      <c r="P207" s="119"/>
      <c r="Q207" s="84"/>
      <c r="R207" s="125"/>
      <c r="S207" s="69"/>
      <c r="T207" s="176"/>
      <c r="U207" s="169"/>
      <c r="V207" s="177"/>
      <c r="X207" s="79"/>
    </row>
    <row r="208" spans="1:24" s="121" customFormat="1" ht="20.100000000000001" customHeight="1" x14ac:dyDescent="0.3">
      <c r="A208" s="80"/>
      <c r="B208" s="110" t="str">
        <f>IF(E208="","",VLOOKUP(E208,[1]PROJECTES!$C$14:$G$5000,2,FALSE))</f>
        <v/>
      </c>
      <c r="C208" s="80"/>
      <c r="D208" s="283" t="str">
        <f>IF(E208="","",VLOOKUP(E208,[1]PROJECTES!$C$14:$G$5000,5,FALSE))</f>
        <v/>
      </c>
      <c r="E208" s="79"/>
      <c r="F208" s="110" t="str">
        <f>IF(I208="","",VLOOKUP(I208,[1]PROJECTES!$C$14:$G$5000,2,FALSE))</f>
        <v/>
      </c>
      <c r="G208" s="112" t="str">
        <f>IF(E208="","",VLOOKUP(E208,[1]PROJECTES!$C$14:$G$5000,4,FALSE))</f>
        <v/>
      </c>
      <c r="H208" s="95"/>
      <c r="I208" s="113" t="str">
        <f>IF(H208="","",VLOOKUP(H208,BD!B$2:C$16,2,FALSE))</f>
        <v/>
      </c>
      <c r="J208" s="114"/>
      <c r="K208" s="115" t="str">
        <f t="shared" si="6"/>
        <v/>
      </c>
      <c r="L208" s="116" t="str">
        <f t="shared" ca="1" si="7"/>
        <v>-</v>
      </c>
      <c r="M208" s="111" t="str">
        <f>IF(E208="","",VLOOKUP(E208,[1]PROJECTES!$C$14:$Z$5000,21,FALSE))</f>
        <v/>
      </c>
      <c r="N208" s="117"/>
      <c r="O208" s="118" t="s">
        <v>222</v>
      </c>
      <c r="P208" s="119"/>
      <c r="Q208" s="84"/>
      <c r="R208" s="122"/>
      <c r="S208" s="69"/>
      <c r="T208" s="176"/>
      <c r="U208" s="169"/>
      <c r="V208" s="177"/>
      <c r="X208" s="79"/>
    </row>
    <row r="209" spans="1:24" s="121" customFormat="1" ht="20.100000000000001" customHeight="1" x14ac:dyDescent="0.3">
      <c r="A209" s="80"/>
      <c r="B209" s="110" t="str">
        <f>IF(E209="","",VLOOKUP(E209,[1]PROJECTES!$C$14:$G$5000,2,FALSE))</f>
        <v/>
      </c>
      <c r="C209" s="80"/>
      <c r="D209" s="283" t="str">
        <f>IF(E209="","",VLOOKUP(E209,[1]PROJECTES!$C$14:$G$5000,5,FALSE))</f>
        <v/>
      </c>
      <c r="E209" s="79"/>
      <c r="F209" s="110" t="str">
        <f>IF(I209="","",VLOOKUP(I209,[1]PROJECTES!$C$14:$G$5000,2,FALSE))</f>
        <v/>
      </c>
      <c r="G209" s="112" t="str">
        <f>IF(E209="","",VLOOKUP(E209,[1]PROJECTES!$C$14:$G$5000,4,FALSE))</f>
        <v/>
      </c>
      <c r="H209" s="95"/>
      <c r="I209" s="113" t="str">
        <f>IF(H209="","",VLOOKUP(H209,BD!B$2:C$16,2,FALSE))</f>
        <v/>
      </c>
      <c r="J209" s="134"/>
      <c r="K209" s="115" t="str">
        <f t="shared" si="6"/>
        <v/>
      </c>
      <c r="L209" s="116" t="str">
        <f t="shared" ca="1" si="7"/>
        <v>-</v>
      </c>
      <c r="M209" s="111" t="str">
        <f>IF(E209="","",VLOOKUP(E209,[1]PROJECTES!$C$14:$Z$5000,21,FALSE))</f>
        <v/>
      </c>
      <c r="N209" s="117"/>
      <c r="O209" s="118" t="s">
        <v>222</v>
      </c>
      <c r="P209" s="119"/>
      <c r="Q209" s="84"/>
      <c r="R209" s="122"/>
      <c r="S209" s="69"/>
      <c r="T209" s="176"/>
      <c r="U209" s="169"/>
      <c r="V209" s="177"/>
      <c r="X209" s="79"/>
    </row>
    <row r="210" spans="1:24" s="121" customFormat="1" ht="20.100000000000001" customHeight="1" x14ac:dyDescent="0.3">
      <c r="A210" s="80"/>
      <c r="B210" s="110" t="str">
        <f>IF(E210="","",VLOOKUP(E210,[1]PROJECTES!$C$14:$G$5000,2,FALSE))</f>
        <v/>
      </c>
      <c r="C210" s="80"/>
      <c r="D210" s="283" t="str">
        <f>IF(E210="","",VLOOKUP(E210,[1]PROJECTES!$C$14:$G$5000,5,FALSE))</f>
        <v/>
      </c>
      <c r="E210" s="79"/>
      <c r="F210" s="110" t="str">
        <f>IF(I210="","",VLOOKUP(I210,[1]PROJECTES!$C$14:$G$5000,2,FALSE))</f>
        <v/>
      </c>
      <c r="G210" s="112" t="str">
        <f>IF(E210="","",VLOOKUP(E210,[1]PROJECTES!$C$14:$G$5000,4,FALSE))</f>
        <v/>
      </c>
      <c r="H210" s="95"/>
      <c r="I210" s="113" t="str">
        <f>IF(H210="","",VLOOKUP(H210,BD!B$2:C$16,2,FALSE))</f>
        <v/>
      </c>
      <c r="J210" s="114"/>
      <c r="K210" s="115" t="str">
        <f t="shared" si="6"/>
        <v/>
      </c>
      <c r="L210" s="116" t="str">
        <f t="shared" ca="1" si="7"/>
        <v>-</v>
      </c>
      <c r="M210" s="111" t="str">
        <f>IF(E210="","",VLOOKUP(E210,[1]PROJECTES!$C$14:$Z$5000,21,FALSE))</f>
        <v/>
      </c>
      <c r="N210" s="117"/>
      <c r="O210" s="118" t="s">
        <v>222</v>
      </c>
      <c r="P210" s="119"/>
      <c r="Q210" s="84"/>
      <c r="R210" s="125"/>
      <c r="S210" s="69"/>
      <c r="T210" s="176"/>
      <c r="U210" s="169"/>
      <c r="V210" s="177"/>
      <c r="X210" s="79"/>
    </row>
    <row r="211" spans="1:24" s="121" customFormat="1" ht="20.100000000000001" customHeight="1" x14ac:dyDescent="0.3">
      <c r="A211" s="80"/>
      <c r="B211" s="110" t="str">
        <f>IF(E211="","",VLOOKUP(E211,[1]PROJECTES!$C$14:$G$5000,2,FALSE))</f>
        <v/>
      </c>
      <c r="C211" s="80"/>
      <c r="D211" s="283" t="str">
        <f>IF(E211="","",VLOOKUP(E211,[1]PROJECTES!$C$14:$G$5000,5,FALSE))</f>
        <v/>
      </c>
      <c r="E211" s="79"/>
      <c r="F211" s="110" t="str">
        <f>IF(I211="","",VLOOKUP(I211,[1]PROJECTES!$C$14:$G$5000,2,FALSE))</f>
        <v/>
      </c>
      <c r="G211" s="112" t="str">
        <f>IF(E211="","",VLOOKUP(E211,[1]PROJECTES!$C$14:$G$5000,4,FALSE))</f>
        <v/>
      </c>
      <c r="H211" s="95"/>
      <c r="I211" s="113" t="str">
        <f>IF(H211="","",VLOOKUP(H211,BD!B$2:C$16,2,FALSE))</f>
        <v/>
      </c>
      <c r="J211" s="126"/>
      <c r="K211" s="115" t="str">
        <f t="shared" si="6"/>
        <v/>
      </c>
      <c r="L211" s="116" t="str">
        <f t="shared" ca="1" si="7"/>
        <v>-</v>
      </c>
      <c r="M211" s="111" t="str">
        <f>IF(E211="","",VLOOKUP(E211,[1]PROJECTES!$C$14:$Z$5000,21,FALSE))</f>
        <v/>
      </c>
      <c r="N211" s="136"/>
      <c r="O211" s="118" t="s">
        <v>222</v>
      </c>
      <c r="P211" s="140"/>
      <c r="Q211" s="84"/>
      <c r="R211" s="122"/>
      <c r="S211" s="69"/>
      <c r="T211" s="176"/>
      <c r="U211" s="169"/>
      <c r="V211" s="177"/>
      <c r="X211" s="79"/>
    </row>
    <row r="212" spans="1:24" s="121" customFormat="1" ht="20.100000000000001" customHeight="1" x14ac:dyDescent="0.3">
      <c r="A212" s="80"/>
      <c r="B212" s="110" t="str">
        <f>IF(E212="","",VLOOKUP(E212,[1]PROJECTES!$C$14:$G$5000,2,FALSE))</f>
        <v/>
      </c>
      <c r="C212" s="80"/>
      <c r="D212" s="283" t="str">
        <f>IF(E212="","",VLOOKUP(E212,[1]PROJECTES!$C$14:$G$5000,5,FALSE))</f>
        <v/>
      </c>
      <c r="E212" s="79"/>
      <c r="F212" s="110" t="str">
        <f>IF(I212="","",VLOOKUP(I212,[1]PROJECTES!$C$14:$G$5000,2,FALSE))</f>
        <v/>
      </c>
      <c r="G212" s="112" t="str">
        <f>IF(E212="","",VLOOKUP(E212,[1]PROJECTES!$C$14:$G$5000,4,FALSE))</f>
        <v/>
      </c>
      <c r="H212" s="95"/>
      <c r="I212" s="113" t="str">
        <f>IF(H212="","",VLOOKUP(H212,BD!B$2:C$16,2,FALSE))</f>
        <v/>
      </c>
      <c r="J212" s="114"/>
      <c r="K212" s="115" t="str">
        <f t="shared" si="6"/>
        <v/>
      </c>
      <c r="L212" s="116" t="str">
        <f t="shared" ca="1" si="7"/>
        <v>-</v>
      </c>
      <c r="M212" s="111" t="str">
        <f>IF(E212="","",VLOOKUP(E212,[1]PROJECTES!$C$14:$Z$5000,21,FALSE))</f>
        <v/>
      </c>
      <c r="N212" s="117"/>
      <c r="O212" s="118" t="s">
        <v>222</v>
      </c>
      <c r="P212" s="119"/>
      <c r="Q212" s="84"/>
      <c r="R212" s="122"/>
      <c r="S212" s="69"/>
      <c r="T212" s="176"/>
      <c r="U212" s="169"/>
      <c r="V212" s="177"/>
      <c r="X212" s="79"/>
    </row>
    <row r="213" spans="1:24" s="121" customFormat="1" ht="20.100000000000001" customHeight="1" x14ac:dyDescent="0.3">
      <c r="A213" s="80"/>
      <c r="B213" s="110" t="str">
        <f>IF(E213="","",VLOOKUP(E213,[1]PROJECTES!$C$14:$G$5000,2,FALSE))</f>
        <v/>
      </c>
      <c r="C213" s="80"/>
      <c r="D213" s="283" t="str">
        <f>IF(E213="","",VLOOKUP(E213,[1]PROJECTES!$C$14:$G$5000,5,FALSE))</f>
        <v/>
      </c>
      <c r="E213" s="79"/>
      <c r="F213" s="110" t="str">
        <f>IF(I213="","",VLOOKUP(I213,[1]PROJECTES!$C$14:$G$5000,2,FALSE))</f>
        <v/>
      </c>
      <c r="G213" s="112" t="str">
        <f>IF(E213="","",VLOOKUP(E213,[1]PROJECTES!$C$14:$G$5000,4,FALSE))</f>
        <v/>
      </c>
      <c r="H213" s="95"/>
      <c r="I213" s="113" t="str">
        <f>IF(H213="","",VLOOKUP(H213,BD!B$2:C$16,2,FALSE))</f>
        <v/>
      </c>
      <c r="J213" s="114"/>
      <c r="K213" s="115" t="str">
        <f t="shared" si="6"/>
        <v/>
      </c>
      <c r="L213" s="116" t="str">
        <f t="shared" ca="1" si="7"/>
        <v>-</v>
      </c>
      <c r="M213" s="111" t="str">
        <f>IF(E213="","",VLOOKUP(E213,[1]PROJECTES!$C$14:$Z$5000,21,FALSE))</f>
        <v/>
      </c>
      <c r="N213" s="117"/>
      <c r="O213" s="118" t="s">
        <v>222</v>
      </c>
      <c r="P213" s="119"/>
      <c r="Q213" s="84"/>
      <c r="R213" s="122"/>
      <c r="S213" s="69"/>
      <c r="T213" s="176"/>
      <c r="U213" s="169"/>
      <c r="V213" s="177"/>
      <c r="X213" s="79"/>
    </row>
    <row r="214" spans="1:24" s="121" customFormat="1" ht="20.100000000000001" customHeight="1" x14ac:dyDescent="0.3">
      <c r="A214" s="80"/>
      <c r="B214" s="110" t="str">
        <f>IF(E214="","",VLOOKUP(E214,[1]PROJECTES!$C$14:$G$5000,2,FALSE))</f>
        <v/>
      </c>
      <c r="C214" s="80"/>
      <c r="D214" s="283" t="str">
        <f>IF(E214="","",VLOOKUP(E214,[1]PROJECTES!$C$14:$G$5000,5,FALSE))</f>
        <v/>
      </c>
      <c r="E214" s="87"/>
      <c r="F214" s="110" t="str">
        <f>IF(I214="","",VLOOKUP(I214,[1]PROJECTES!$C$14:$G$5000,2,FALSE))</f>
        <v/>
      </c>
      <c r="G214" s="112" t="str">
        <f>IF(E214="","",VLOOKUP(E214,[1]PROJECTES!$C$14:$G$5000,4,FALSE))</f>
        <v/>
      </c>
      <c r="H214" s="95"/>
      <c r="I214" s="113" t="str">
        <f>IF(H214="","",VLOOKUP(H214,BD!B$2:C$16,2,FALSE))</f>
        <v/>
      </c>
      <c r="J214" s="114"/>
      <c r="K214" s="115" t="str">
        <f t="shared" si="6"/>
        <v/>
      </c>
      <c r="L214" s="116" t="str">
        <f t="shared" ca="1" si="7"/>
        <v>-</v>
      </c>
      <c r="M214" s="111" t="str">
        <f>IF(E214="","",VLOOKUP(E214,[1]PROJECTES!$C$14:$Z$5000,21,FALSE))</f>
        <v/>
      </c>
      <c r="N214" s="117"/>
      <c r="O214" s="118" t="s">
        <v>222</v>
      </c>
      <c r="P214" s="119"/>
      <c r="Q214" s="84"/>
      <c r="R214" s="122"/>
      <c r="S214" s="69"/>
      <c r="T214" s="176"/>
      <c r="U214" s="169"/>
      <c r="V214" s="177"/>
      <c r="X214" s="79"/>
    </row>
    <row r="215" spans="1:24" s="121" customFormat="1" ht="20.100000000000001" customHeight="1" x14ac:dyDescent="0.3">
      <c r="A215" s="80"/>
      <c r="B215" s="110" t="str">
        <f>IF(E215="","",VLOOKUP(E215,[1]PROJECTES!$C$14:$G$5000,2,FALSE))</f>
        <v/>
      </c>
      <c r="C215" s="80"/>
      <c r="D215" s="283" t="str">
        <f>IF(E215="","",VLOOKUP(E215,[1]PROJECTES!$C$14:$G$5000,5,FALSE))</f>
        <v/>
      </c>
      <c r="E215" s="79"/>
      <c r="F215" s="110" t="str">
        <f>IF(I215="","",VLOOKUP(I215,[1]PROJECTES!$C$14:$G$5000,2,FALSE))</f>
        <v/>
      </c>
      <c r="G215" s="112" t="str">
        <f>IF(E215="","",VLOOKUP(E215,[1]PROJECTES!$C$14:$G$5000,4,FALSE))</f>
        <v/>
      </c>
      <c r="H215" s="95"/>
      <c r="I215" s="113" t="str">
        <f>IF(H215="","",VLOOKUP(H215,BD!B$2:C$16,2,FALSE))</f>
        <v/>
      </c>
      <c r="J215" s="114"/>
      <c r="K215" s="115" t="str">
        <f t="shared" si="6"/>
        <v/>
      </c>
      <c r="L215" s="116" t="str">
        <f t="shared" ca="1" si="7"/>
        <v>-</v>
      </c>
      <c r="M215" s="111" t="str">
        <f>IF(E215="","",VLOOKUP(E215,[1]PROJECTES!$C$14:$Z$5000,21,FALSE))</f>
        <v/>
      </c>
      <c r="N215" s="117"/>
      <c r="O215" s="118" t="s">
        <v>222</v>
      </c>
      <c r="P215" s="119"/>
      <c r="Q215" s="84"/>
      <c r="R215" s="122"/>
      <c r="S215" s="69"/>
      <c r="T215" s="176"/>
      <c r="U215" s="169"/>
      <c r="V215" s="177"/>
      <c r="X215" s="79"/>
    </row>
    <row r="216" spans="1:24" s="121" customFormat="1" ht="20.100000000000001" customHeight="1" x14ac:dyDescent="0.3">
      <c r="A216" s="80"/>
      <c r="B216" s="110" t="str">
        <f>IF(E216="","",VLOOKUP(E216,[1]PROJECTES!$C$14:$G$5000,2,FALSE))</f>
        <v/>
      </c>
      <c r="C216" s="80"/>
      <c r="D216" s="283" t="str">
        <f>IF(E216="","",VLOOKUP(E216,[1]PROJECTES!$C$14:$G$5000,5,FALSE))</f>
        <v/>
      </c>
      <c r="E216" s="79"/>
      <c r="F216" s="110" t="str">
        <f>IF(I216="","",VLOOKUP(I216,[1]PROJECTES!$C$14:$G$5000,2,FALSE))</f>
        <v/>
      </c>
      <c r="G216" s="112" t="str">
        <f>IF(E216="","",VLOOKUP(E216,[1]PROJECTES!$C$14:$G$5000,4,FALSE))</f>
        <v/>
      </c>
      <c r="H216" s="95"/>
      <c r="I216" s="113" t="str">
        <f>IF(H216="","",VLOOKUP(H216,BD!B$2:C$16,2,FALSE))</f>
        <v/>
      </c>
      <c r="J216" s="114"/>
      <c r="K216" s="115" t="str">
        <f t="shared" si="6"/>
        <v/>
      </c>
      <c r="L216" s="116" t="str">
        <f t="shared" ca="1" si="7"/>
        <v>-</v>
      </c>
      <c r="M216" s="111" t="str">
        <f>IF(E216="","",VLOOKUP(E216,[1]PROJECTES!$C$14:$Z$5000,21,FALSE))</f>
        <v/>
      </c>
      <c r="N216" s="117"/>
      <c r="O216" s="118" t="s">
        <v>222</v>
      </c>
      <c r="P216" s="119"/>
      <c r="Q216" s="84"/>
      <c r="R216" s="122"/>
      <c r="S216" s="69"/>
      <c r="T216" s="176"/>
      <c r="U216" s="169"/>
      <c r="V216" s="177"/>
      <c r="X216" s="79"/>
    </row>
    <row r="217" spans="1:24" s="121" customFormat="1" ht="20.100000000000001" customHeight="1" x14ac:dyDescent="0.3">
      <c r="A217" s="80"/>
      <c r="B217" s="110" t="str">
        <f>IF(E217="","",VLOOKUP(E217,[1]PROJECTES!$C$14:$G$5000,2,FALSE))</f>
        <v/>
      </c>
      <c r="C217" s="80"/>
      <c r="D217" s="283" t="str">
        <f>IF(E217="","",VLOOKUP(E217,[1]PROJECTES!$C$14:$G$5000,5,FALSE))</f>
        <v/>
      </c>
      <c r="E217" s="79"/>
      <c r="F217" s="110" t="str">
        <f>IF(I217="","",VLOOKUP(I217,[1]PROJECTES!$C$14:$G$5000,2,FALSE))</f>
        <v/>
      </c>
      <c r="G217" s="112" t="str">
        <f>IF(E217="","",VLOOKUP(E217,[1]PROJECTES!$C$14:$G$5000,4,FALSE))</f>
        <v/>
      </c>
      <c r="H217" s="95"/>
      <c r="I217" s="113" t="str">
        <f>IF(H217="","",VLOOKUP(H217,BD!B$2:C$16,2,FALSE))</f>
        <v/>
      </c>
      <c r="J217" s="126"/>
      <c r="K217" s="115" t="str">
        <f t="shared" si="6"/>
        <v/>
      </c>
      <c r="L217" s="116" t="str">
        <f t="shared" ca="1" si="7"/>
        <v>-</v>
      </c>
      <c r="M217" s="111" t="str">
        <f>IF(E217="","",VLOOKUP(E217,[1]PROJECTES!$C$14:$Z$5000,21,FALSE))</f>
        <v/>
      </c>
      <c r="N217" s="136"/>
      <c r="O217" s="118" t="s">
        <v>222</v>
      </c>
      <c r="P217" s="140"/>
      <c r="Q217" s="84"/>
      <c r="R217" s="122"/>
      <c r="S217" s="69"/>
      <c r="T217" s="176"/>
      <c r="U217" s="169"/>
      <c r="V217" s="177"/>
      <c r="X217" s="79"/>
    </row>
    <row r="218" spans="1:24" s="121" customFormat="1" ht="20.100000000000001" customHeight="1" x14ac:dyDescent="0.3">
      <c r="A218" s="80"/>
      <c r="B218" s="110" t="str">
        <f>IF(E218="","",VLOOKUP(E218,[1]PROJECTES!$C$14:$G$5000,2,FALSE))</f>
        <v/>
      </c>
      <c r="C218" s="80"/>
      <c r="D218" s="283" t="str">
        <f>IF(E218="","",VLOOKUP(E218,[1]PROJECTES!$C$14:$G$5000,5,FALSE))</f>
        <v/>
      </c>
      <c r="E218" s="79"/>
      <c r="F218" s="110" t="str">
        <f>IF(I218="","",VLOOKUP(I218,[1]PROJECTES!$C$14:$G$5000,2,FALSE))</f>
        <v/>
      </c>
      <c r="G218" s="112" t="str">
        <f>IF(E218="","",VLOOKUP(E218,[1]PROJECTES!$C$14:$G$5000,4,FALSE))</f>
        <v/>
      </c>
      <c r="H218" s="95"/>
      <c r="I218" s="113" t="str">
        <f>IF(H218="","",VLOOKUP(H218,BD!B$2:C$16,2,FALSE))</f>
        <v/>
      </c>
      <c r="J218" s="114"/>
      <c r="K218" s="115" t="str">
        <f t="shared" si="6"/>
        <v/>
      </c>
      <c r="L218" s="116" t="str">
        <f t="shared" ca="1" si="7"/>
        <v>-</v>
      </c>
      <c r="M218" s="111" t="str">
        <f>IF(E218="","",VLOOKUP(E218,[1]PROJECTES!$C$14:$Z$5000,21,FALSE))</f>
        <v/>
      </c>
      <c r="N218" s="117"/>
      <c r="O218" s="118" t="s">
        <v>222</v>
      </c>
      <c r="P218" s="119"/>
      <c r="Q218" s="84"/>
      <c r="R218" s="122"/>
      <c r="S218" s="80"/>
      <c r="T218" s="176"/>
      <c r="U218" s="169"/>
      <c r="V218" s="177"/>
      <c r="X218" s="79"/>
    </row>
    <row r="219" spans="1:24" s="121" customFormat="1" ht="20.100000000000001" customHeight="1" x14ac:dyDescent="0.3">
      <c r="A219" s="80"/>
      <c r="B219" s="110" t="str">
        <f>IF(E219="","",VLOOKUP(E219,[1]PROJECTES!$C$14:$G$5000,2,FALSE))</f>
        <v/>
      </c>
      <c r="C219" s="80"/>
      <c r="D219" s="283" t="str">
        <f>IF(E219="","",VLOOKUP(E219,[1]PROJECTES!$C$14:$G$5000,5,FALSE))</f>
        <v/>
      </c>
      <c r="E219" s="79"/>
      <c r="F219" s="110" t="str">
        <f>IF(I219="","",VLOOKUP(I219,[1]PROJECTES!$C$14:$G$5000,2,FALSE))</f>
        <v/>
      </c>
      <c r="G219" s="112" t="str">
        <f>IF(E219="","",VLOOKUP(E219,[1]PROJECTES!$C$14:$G$5000,4,FALSE))</f>
        <v/>
      </c>
      <c r="H219" s="95"/>
      <c r="I219" s="113" t="str">
        <f>IF(H219="","",VLOOKUP(H219,BD!B$2:C$16,2,FALSE))</f>
        <v/>
      </c>
      <c r="J219" s="114"/>
      <c r="K219" s="115" t="str">
        <f t="shared" si="6"/>
        <v/>
      </c>
      <c r="L219" s="116" t="str">
        <f t="shared" ca="1" si="7"/>
        <v>-</v>
      </c>
      <c r="M219" s="111" t="str">
        <f>IF(E219="","",VLOOKUP(E219,[1]PROJECTES!$C$14:$Z$5000,21,FALSE))</f>
        <v/>
      </c>
      <c r="N219" s="117"/>
      <c r="O219" s="118" t="s">
        <v>222</v>
      </c>
      <c r="P219" s="119"/>
      <c r="Q219" s="84"/>
      <c r="R219" s="122"/>
      <c r="S219" s="80"/>
      <c r="T219" s="176"/>
      <c r="U219" s="169"/>
      <c r="V219" s="177"/>
      <c r="X219" s="79"/>
    </row>
    <row r="220" spans="1:24" s="121" customFormat="1" ht="20.100000000000001" customHeight="1" x14ac:dyDescent="0.3">
      <c r="A220" s="80"/>
      <c r="B220" s="110" t="str">
        <f>IF(E220="","",VLOOKUP(E220,[1]PROJECTES!$C$14:$G$5000,2,FALSE))</f>
        <v/>
      </c>
      <c r="C220" s="80"/>
      <c r="D220" s="283" t="str">
        <f>IF(E220="","",VLOOKUP(E220,[1]PROJECTES!$C$14:$G$5000,5,FALSE))</f>
        <v/>
      </c>
      <c r="E220" s="79"/>
      <c r="F220" s="110" t="str">
        <f>IF(I220="","",VLOOKUP(I220,[1]PROJECTES!$C$14:$G$5000,2,FALSE))</f>
        <v/>
      </c>
      <c r="G220" s="112" t="str">
        <f>IF(E220="","",VLOOKUP(E220,[1]PROJECTES!$C$14:$G$5000,4,FALSE))</f>
        <v/>
      </c>
      <c r="H220" s="95"/>
      <c r="I220" s="113" t="str">
        <f>IF(H220="","",VLOOKUP(H220,BD!B$2:C$16,2,FALSE))</f>
        <v/>
      </c>
      <c r="J220" s="114"/>
      <c r="K220" s="115" t="str">
        <f t="shared" si="6"/>
        <v/>
      </c>
      <c r="L220" s="116" t="str">
        <f t="shared" ca="1" si="7"/>
        <v>-</v>
      </c>
      <c r="M220" s="111" t="str">
        <f>IF(E220="","",VLOOKUP(E220,[1]PROJECTES!$C$14:$Z$5000,21,FALSE))</f>
        <v/>
      </c>
      <c r="N220" s="117"/>
      <c r="O220" s="118" t="s">
        <v>222</v>
      </c>
      <c r="P220" s="119"/>
      <c r="Q220" s="84"/>
      <c r="R220" s="122"/>
      <c r="S220" s="80"/>
      <c r="T220" s="176"/>
      <c r="U220" s="169"/>
      <c r="V220" s="177"/>
      <c r="X220" s="79"/>
    </row>
    <row r="221" spans="1:24" s="121" customFormat="1" ht="20.100000000000001" customHeight="1" x14ac:dyDescent="0.3">
      <c r="A221" s="80"/>
      <c r="B221" s="110" t="str">
        <f>IF(E221="","",VLOOKUP(E221,[1]PROJECTES!$C$14:$G$5000,2,FALSE))</f>
        <v/>
      </c>
      <c r="C221" s="80"/>
      <c r="D221" s="283" t="str">
        <f>IF(E221="","",VLOOKUP(E221,[1]PROJECTES!$C$14:$G$5000,5,FALSE))</f>
        <v/>
      </c>
      <c r="E221" s="79"/>
      <c r="F221" s="110" t="str">
        <f>IF(I221="","",VLOOKUP(I221,[1]PROJECTES!$C$14:$G$5000,2,FALSE))</f>
        <v/>
      </c>
      <c r="G221" s="112" t="str">
        <f>IF(E221="","",VLOOKUP(E221,[1]PROJECTES!$C$14:$G$5000,4,FALSE))</f>
        <v/>
      </c>
      <c r="H221" s="95"/>
      <c r="I221" s="113" t="str">
        <f>IF(H221="","",VLOOKUP(H221,BD!B$2:C$16,2,FALSE))</f>
        <v/>
      </c>
      <c r="J221" s="114"/>
      <c r="K221" s="115" t="str">
        <f t="shared" si="6"/>
        <v/>
      </c>
      <c r="L221" s="116" t="str">
        <f t="shared" ca="1" si="7"/>
        <v>-</v>
      </c>
      <c r="M221" s="111" t="str">
        <f>IF(E221="","",VLOOKUP(E221,[1]PROJECTES!$C$14:$Z$5000,21,FALSE))</f>
        <v/>
      </c>
      <c r="N221" s="117"/>
      <c r="O221" s="118" t="s">
        <v>222</v>
      </c>
      <c r="P221" s="119"/>
      <c r="Q221" s="84"/>
      <c r="R221" s="122"/>
      <c r="S221" s="80"/>
      <c r="T221" s="176"/>
      <c r="U221" s="169"/>
      <c r="V221" s="177"/>
      <c r="X221" s="79"/>
    </row>
    <row r="222" spans="1:24" s="121" customFormat="1" ht="20.100000000000001" customHeight="1" x14ac:dyDescent="0.3">
      <c r="A222" s="80"/>
      <c r="B222" s="110" t="str">
        <f>IF(E222="","",VLOOKUP(E222,[1]PROJECTES!$C$14:$G$5000,2,FALSE))</f>
        <v/>
      </c>
      <c r="C222" s="80"/>
      <c r="D222" s="283" t="str">
        <f>IF(E222="","",VLOOKUP(E222,[1]PROJECTES!$C$14:$G$5000,5,FALSE))</f>
        <v/>
      </c>
      <c r="E222" s="79"/>
      <c r="F222" s="110" t="str">
        <f>IF(I222="","",VLOOKUP(I222,[1]PROJECTES!$C$14:$G$5000,2,FALSE))</f>
        <v/>
      </c>
      <c r="G222" s="112" t="str">
        <f>IF(E222="","",VLOOKUP(E222,[1]PROJECTES!$C$14:$G$5000,4,FALSE))</f>
        <v/>
      </c>
      <c r="H222" s="95"/>
      <c r="I222" s="113" t="str">
        <f>IF(H222="","",VLOOKUP(H222,BD!B$2:C$16,2,FALSE))</f>
        <v/>
      </c>
      <c r="J222" s="114"/>
      <c r="K222" s="115" t="str">
        <f t="shared" si="6"/>
        <v/>
      </c>
      <c r="L222" s="116" t="str">
        <f t="shared" ca="1" si="7"/>
        <v>-</v>
      </c>
      <c r="M222" s="111" t="str">
        <f>IF(E222="","",VLOOKUP(E222,[1]PROJECTES!$C$14:$Z$5000,21,FALSE))</f>
        <v/>
      </c>
      <c r="N222" s="117"/>
      <c r="O222" s="118" t="s">
        <v>222</v>
      </c>
      <c r="P222" s="119"/>
      <c r="Q222" s="84"/>
      <c r="R222" s="122"/>
      <c r="S222" s="80"/>
      <c r="T222" s="176"/>
      <c r="V222" s="199"/>
      <c r="X222" s="79"/>
    </row>
    <row r="223" spans="1:24" s="121" customFormat="1" ht="20.100000000000001" customHeight="1" x14ac:dyDescent="0.3">
      <c r="A223" s="80"/>
      <c r="B223" s="110" t="str">
        <f>IF(E223="","",VLOOKUP(E223,[1]PROJECTES!$C$14:$G$5000,2,FALSE))</f>
        <v/>
      </c>
      <c r="C223" s="80"/>
      <c r="D223" s="283" t="str">
        <f>IF(E223="","",VLOOKUP(E223,[1]PROJECTES!$C$14:$G$5000,5,FALSE))</f>
        <v/>
      </c>
      <c r="E223" s="79"/>
      <c r="F223" s="110" t="str">
        <f>IF(I223="","",VLOOKUP(I223,[1]PROJECTES!$C$14:$G$5000,2,FALSE))</f>
        <v/>
      </c>
      <c r="G223" s="112" t="str">
        <f>IF(E223="","",VLOOKUP(E223,[1]PROJECTES!$C$14:$G$5000,4,FALSE))</f>
        <v/>
      </c>
      <c r="H223" s="95"/>
      <c r="I223" s="113" t="str">
        <f>IF(H223="","",VLOOKUP(H223,BD!B$2:C$16,2,FALSE))</f>
        <v/>
      </c>
      <c r="J223" s="114"/>
      <c r="K223" s="115" t="str">
        <f t="shared" si="6"/>
        <v/>
      </c>
      <c r="L223" s="116" t="str">
        <f t="shared" ca="1" si="7"/>
        <v>-</v>
      </c>
      <c r="M223" s="111" t="str">
        <f>IF(E223="","",VLOOKUP(E223,[1]PROJECTES!$C$14:$Z$5000,21,FALSE))</f>
        <v/>
      </c>
      <c r="N223" s="117"/>
      <c r="O223" s="118" t="s">
        <v>222</v>
      </c>
      <c r="P223" s="119"/>
      <c r="Q223" s="84"/>
      <c r="R223" s="123"/>
      <c r="S223" s="69"/>
      <c r="T223" s="176"/>
      <c r="U223" s="169"/>
      <c r="V223" s="177"/>
      <c r="X223" s="79"/>
    </row>
    <row r="224" spans="1:24" s="121" customFormat="1" ht="20.100000000000001" customHeight="1" x14ac:dyDescent="0.3">
      <c r="A224" s="80"/>
      <c r="B224" s="110" t="str">
        <f>IF(E224="","",VLOOKUP(E224,[1]PROJECTES!$C$14:$G$5000,2,FALSE))</f>
        <v/>
      </c>
      <c r="C224" s="80"/>
      <c r="D224" s="283" t="str">
        <f>IF(E224="","",VLOOKUP(E224,[1]PROJECTES!$C$14:$G$5000,5,FALSE))</f>
        <v/>
      </c>
      <c r="E224" s="79"/>
      <c r="F224" s="110" t="str">
        <f>IF(I224="","",VLOOKUP(I224,[1]PROJECTES!$C$14:$G$5000,2,FALSE))</f>
        <v/>
      </c>
      <c r="G224" s="112" t="str">
        <f>IF(E224="","",VLOOKUP(E224,[1]PROJECTES!$C$14:$G$5000,4,FALSE))</f>
        <v/>
      </c>
      <c r="H224" s="95"/>
      <c r="I224" s="113" t="str">
        <f>IF(H224="","",VLOOKUP(H224,BD!B$2:C$16,2,FALSE))</f>
        <v/>
      </c>
      <c r="J224" s="114"/>
      <c r="K224" s="115" t="str">
        <f t="shared" si="6"/>
        <v/>
      </c>
      <c r="L224" s="116" t="str">
        <f t="shared" ca="1" si="7"/>
        <v>-</v>
      </c>
      <c r="M224" s="111" t="str">
        <f>IF(E224="","",VLOOKUP(E224,[1]PROJECTES!$C$14:$Z$5000,21,FALSE))</f>
        <v/>
      </c>
      <c r="N224" s="117"/>
      <c r="O224" s="118" t="s">
        <v>222</v>
      </c>
      <c r="P224" s="119"/>
      <c r="Q224" s="84"/>
      <c r="R224" s="122"/>
      <c r="S224" s="69"/>
      <c r="T224" s="176"/>
      <c r="U224" s="169"/>
      <c r="V224" s="177"/>
      <c r="X224" s="79"/>
    </row>
    <row r="225" spans="1:24" s="121" customFormat="1" ht="20.100000000000001" customHeight="1" x14ac:dyDescent="0.3">
      <c r="A225" s="80"/>
      <c r="B225" s="110" t="str">
        <f>IF(E225="","",VLOOKUP(E225,[1]PROJECTES!$C$14:$G$5000,2,FALSE))</f>
        <v/>
      </c>
      <c r="C225" s="80"/>
      <c r="D225" s="283" t="str">
        <f>IF(E225="","",VLOOKUP(E225,[1]PROJECTES!$C$14:$G$5000,5,FALSE))</f>
        <v/>
      </c>
      <c r="E225" s="79"/>
      <c r="F225" s="110" t="str">
        <f>IF(I225="","",VLOOKUP(I225,[1]PROJECTES!$C$14:$G$5000,2,FALSE))</f>
        <v/>
      </c>
      <c r="G225" s="112" t="str">
        <f>IF(E225="","",VLOOKUP(E225,[1]PROJECTES!$C$14:$G$5000,4,FALSE))</f>
        <v/>
      </c>
      <c r="H225" s="95"/>
      <c r="I225" s="113" t="str">
        <f>IF(H225="","",VLOOKUP(H225,BD!B$2:C$16,2,FALSE))</f>
        <v/>
      </c>
      <c r="J225" s="114"/>
      <c r="K225" s="115" t="str">
        <f t="shared" si="6"/>
        <v/>
      </c>
      <c r="L225" s="116" t="str">
        <f t="shared" ca="1" si="7"/>
        <v>-</v>
      </c>
      <c r="M225" s="111" t="str">
        <f>IF(E225="","",VLOOKUP(E225,[1]PROJECTES!$C$14:$Z$5000,21,FALSE))</f>
        <v/>
      </c>
      <c r="N225" s="117"/>
      <c r="O225" s="118" t="s">
        <v>222</v>
      </c>
      <c r="P225" s="119"/>
      <c r="Q225" s="84"/>
      <c r="R225" s="122"/>
      <c r="S225" s="69"/>
      <c r="T225" s="176"/>
      <c r="U225" s="169"/>
      <c r="V225" s="177"/>
      <c r="X225" s="79"/>
    </row>
    <row r="226" spans="1:24" s="121" customFormat="1" ht="20.100000000000001" customHeight="1" x14ac:dyDescent="0.3">
      <c r="A226" s="80"/>
      <c r="B226" s="110" t="str">
        <f>IF(E226="","",VLOOKUP(E226,[1]PROJECTES!$C$14:$G$5000,2,FALSE))</f>
        <v/>
      </c>
      <c r="C226" s="80"/>
      <c r="D226" s="283" t="str">
        <f>IF(E226="","",VLOOKUP(E226,[1]PROJECTES!$C$14:$G$5000,5,FALSE))</f>
        <v/>
      </c>
      <c r="E226" s="79"/>
      <c r="F226" s="110" t="str">
        <f>IF(I226="","",VLOOKUP(I226,[1]PROJECTES!$C$14:$G$5000,2,FALSE))</f>
        <v/>
      </c>
      <c r="G226" s="112" t="str">
        <f>IF(E226="","",VLOOKUP(E226,[1]PROJECTES!$C$14:$G$5000,4,FALSE))</f>
        <v/>
      </c>
      <c r="H226" s="95"/>
      <c r="I226" s="113" t="str">
        <f>IF(H226="","",VLOOKUP(H226,BD!B$2:C$16,2,FALSE))</f>
        <v/>
      </c>
      <c r="J226" s="114"/>
      <c r="K226" s="115" t="str">
        <f t="shared" si="6"/>
        <v/>
      </c>
      <c r="L226" s="116" t="str">
        <f t="shared" ca="1" si="7"/>
        <v>-</v>
      </c>
      <c r="M226" s="111" t="str">
        <f>IF(E226="","",VLOOKUP(E226,[1]PROJECTES!$C$14:$Z$5000,21,FALSE))</f>
        <v/>
      </c>
      <c r="N226" s="117"/>
      <c r="O226" s="118" t="s">
        <v>222</v>
      </c>
      <c r="P226" s="119"/>
      <c r="Q226" s="84"/>
      <c r="R226" s="122"/>
      <c r="S226" s="69"/>
      <c r="T226" s="176"/>
      <c r="U226" s="169"/>
      <c r="V226" s="177"/>
      <c r="X226" s="79"/>
    </row>
    <row r="227" spans="1:24" s="121" customFormat="1" ht="20.100000000000001" customHeight="1" x14ac:dyDescent="0.3">
      <c r="A227" s="80"/>
      <c r="B227" s="110" t="str">
        <f>IF(E227="","",VLOOKUP(E227,[1]PROJECTES!$C$14:$G$5000,2,FALSE))</f>
        <v/>
      </c>
      <c r="C227" s="80"/>
      <c r="D227" s="283" t="str">
        <f>IF(E227="","",VLOOKUP(E227,[1]PROJECTES!$C$14:$G$5000,5,FALSE))</f>
        <v/>
      </c>
      <c r="E227" s="79"/>
      <c r="F227" s="110" t="str">
        <f>IF(I227="","",VLOOKUP(I227,[1]PROJECTES!$C$14:$G$5000,2,FALSE))</f>
        <v/>
      </c>
      <c r="G227" s="112" t="str">
        <f>IF(E227="","",VLOOKUP(E227,[1]PROJECTES!$C$14:$G$5000,4,FALSE))</f>
        <v/>
      </c>
      <c r="H227" s="95"/>
      <c r="I227" s="113" t="str">
        <f>IF(H227="","",VLOOKUP(H227,BD!B$2:C$16,2,FALSE))</f>
        <v/>
      </c>
      <c r="J227" s="114"/>
      <c r="K227" s="115" t="str">
        <f t="shared" si="6"/>
        <v/>
      </c>
      <c r="L227" s="116" t="str">
        <f t="shared" ca="1" si="7"/>
        <v>-</v>
      </c>
      <c r="M227" s="111" t="str">
        <f>IF(E227="","",VLOOKUP(E227,[1]PROJECTES!$C$14:$Z$5000,21,FALSE))</f>
        <v/>
      </c>
      <c r="N227" s="117"/>
      <c r="O227" s="118" t="s">
        <v>222</v>
      </c>
      <c r="P227" s="119"/>
      <c r="Q227" s="84"/>
      <c r="R227" s="122"/>
      <c r="S227" s="69"/>
      <c r="T227" s="176"/>
      <c r="U227" s="169"/>
      <c r="V227" s="177"/>
      <c r="X227" s="79"/>
    </row>
    <row r="228" spans="1:24" s="121" customFormat="1" ht="20.100000000000001" customHeight="1" x14ac:dyDescent="0.3">
      <c r="A228" s="80"/>
      <c r="B228" s="110" t="str">
        <f>IF(E228="","",VLOOKUP(E228,[1]PROJECTES!$C$14:$G$5000,2,FALSE))</f>
        <v/>
      </c>
      <c r="C228" s="80"/>
      <c r="D228" s="283" t="str">
        <f>IF(E228="","",VLOOKUP(E228,[1]PROJECTES!$C$14:$G$5000,5,FALSE))</f>
        <v/>
      </c>
      <c r="E228" s="79"/>
      <c r="F228" s="110" t="str">
        <f>IF(I228="","",VLOOKUP(I228,[1]PROJECTES!$C$14:$G$5000,2,FALSE))</f>
        <v/>
      </c>
      <c r="G228" s="112" t="str">
        <f>IF(E228="","",VLOOKUP(E228,[1]PROJECTES!$C$14:$G$5000,4,FALSE))</f>
        <v/>
      </c>
      <c r="H228" s="95"/>
      <c r="I228" s="113" t="str">
        <f>IF(H228="","",VLOOKUP(H228,BD!B$2:C$16,2,FALSE))</f>
        <v/>
      </c>
      <c r="J228" s="114"/>
      <c r="K228" s="115" t="str">
        <f t="shared" si="6"/>
        <v/>
      </c>
      <c r="L228" s="116" t="str">
        <f t="shared" ca="1" si="7"/>
        <v>-</v>
      </c>
      <c r="M228" s="111" t="str">
        <f>IF(E228="","",VLOOKUP(E228,[1]PROJECTES!$C$14:$Z$5000,21,FALSE))</f>
        <v/>
      </c>
      <c r="N228" s="117"/>
      <c r="O228" s="118" t="s">
        <v>222</v>
      </c>
      <c r="P228" s="119"/>
      <c r="Q228" s="84"/>
      <c r="R228" s="122"/>
      <c r="S228" s="69"/>
      <c r="T228" s="176"/>
      <c r="U228" s="169"/>
      <c r="V228" s="177"/>
      <c r="X228" s="79"/>
    </row>
    <row r="229" spans="1:24" s="121" customFormat="1" ht="20.100000000000001" customHeight="1" x14ac:dyDescent="0.3">
      <c r="A229" s="80"/>
      <c r="B229" s="110" t="str">
        <f>IF(E229="","",VLOOKUP(E229,[1]PROJECTES!$C$14:$G$5000,2,FALSE))</f>
        <v/>
      </c>
      <c r="C229" s="80"/>
      <c r="D229" s="283" t="str">
        <f>IF(E229="","",VLOOKUP(E229,[1]PROJECTES!$C$14:$G$5000,5,FALSE))</f>
        <v/>
      </c>
      <c r="E229" s="79"/>
      <c r="F229" s="110" t="str">
        <f>IF(I229="","",VLOOKUP(I229,[1]PROJECTES!$C$14:$G$5000,2,FALSE))</f>
        <v/>
      </c>
      <c r="G229" s="112" t="str">
        <f>IF(E229="","",VLOOKUP(E229,[1]PROJECTES!$C$14:$G$5000,4,FALSE))</f>
        <v/>
      </c>
      <c r="H229" s="95"/>
      <c r="I229" s="113" t="str">
        <f>IF(H229="","",VLOOKUP(H229,BD!B$2:C$16,2,FALSE))</f>
        <v/>
      </c>
      <c r="J229" s="126"/>
      <c r="K229" s="115" t="str">
        <f t="shared" si="6"/>
        <v/>
      </c>
      <c r="L229" s="116" t="str">
        <f t="shared" ca="1" si="7"/>
        <v>-</v>
      </c>
      <c r="M229" s="111" t="str">
        <f>IF(E229="","",VLOOKUP(E229,[1]PROJECTES!$C$14:$Z$5000,21,FALSE))</f>
        <v/>
      </c>
      <c r="N229" s="136"/>
      <c r="O229" s="118" t="s">
        <v>222</v>
      </c>
      <c r="P229" s="140"/>
      <c r="Q229" s="84"/>
      <c r="R229" s="122"/>
      <c r="S229" s="69"/>
      <c r="T229" s="176"/>
      <c r="U229" s="169"/>
      <c r="V229" s="177"/>
      <c r="X229" s="79"/>
    </row>
    <row r="230" spans="1:24" s="121" customFormat="1" ht="20.100000000000001" customHeight="1" x14ac:dyDescent="0.3">
      <c r="A230" s="80"/>
      <c r="B230" s="110" t="str">
        <f>IF(E230="","",VLOOKUP(E230,[1]PROJECTES!$C$14:$G$5000,2,FALSE))</f>
        <v/>
      </c>
      <c r="C230" s="80"/>
      <c r="D230" s="283" t="str">
        <f>IF(E230="","",VLOOKUP(E230,[1]PROJECTES!$C$14:$G$5000,5,FALSE))</f>
        <v/>
      </c>
      <c r="E230" s="79"/>
      <c r="F230" s="110" t="str">
        <f>IF(I230="","",VLOOKUP(I230,[1]PROJECTES!$C$14:$G$5000,2,FALSE))</f>
        <v/>
      </c>
      <c r="G230" s="112" t="str">
        <f>IF(E230="","",VLOOKUP(E230,[1]PROJECTES!$C$14:$G$5000,4,FALSE))</f>
        <v/>
      </c>
      <c r="H230" s="95"/>
      <c r="I230" s="113" t="str">
        <f>IF(H230="","",VLOOKUP(H230,BD!B$2:C$16,2,FALSE))</f>
        <v/>
      </c>
      <c r="J230" s="114"/>
      <c r="K230" s="115" t="str">
        <f t="shared" si="6"/>
        <v/>
      </c>
      <c r="L230" s="116" t="str">
        <f t="shared" ca="1" si="7"/>
        <v>-</v>
      </c>
      <c r="M230" s="111" t="str">
        <f>IF(E230="","",VLOOKUP(E230,[1]PROJECTES!$C$14:$Z$5000,21,FALSE))</f>
        <v/>
      </c>
      <c r="N230" s="117"/>
      <c r="O230" s="118" t="s">
        <v>222</v>
      </c>
      <c r="P230" s="119"/>
      <c r="Q230" s="84"/>
      <c r="R230" s="122"/>
      <c r="S230" s="69"/>
      <c r="T230" s="176"/>
      <c r="U230" s="169"/>
      <c r="V230" s="177"/>
      <c r="X230" s="79"/>
    </row>
    <row r="231" spans="1:24" s="121" customFormat="1" ht="20.100000000000001" customHeight="1" x14ac:dyDescent="0.3">
      <c r="A231" s="80"/>
      <c r="B231" s="110" t="str">
        <f>IF(E231="","",VLOOKUP(E231,[1]PROJECTES!$C$14:$G$5000,2,FALSE))</f>
        <v/>
      </c>
      <c r="C231" s="80"/>
      <c r="D231" s="283" t="str">
        <f>IF(E231="","",VLOOKUP(E231,[1]PROJECTES!$C$14:$G$5000,5,FALSE))</f>
        <v/>
      </c>
      <c r="E231" s="79"/>
      <c r="F231" s="110" t="str">
        <f>IF(I231="","",VLOOKUP(I231,[1]PROJECTES!$C$14:$G$5000,2,FALSE))</f>
        <v/>
      </c>
      <c r="G231" s="112" t="str">
        <f>IF(E231="","",VLOOKUP(E231,[1]PROJECTES!$C$14:$G$5000,4,FALSE))</f>
        <v/>
      </c>
      <c r="H231" s="95"/>
      <c r="I231" s="113" t="str">
        <f>IF(H231="","",VLOOKUP(H231,BD!B$2:C$16,2,FALSE))</f>
        <v/>
      </c>
      <c r="J231" s="126"/>
      <c r="K231" s="115" t="str">
        <f t="shared" si="6"/>
        <v/>
      </c>
      <c r="L231" s="116" t="str">
        <f t="shared" ca="1" si="7"/>
        <v>-</v>
      </c>
      <c r="M231" s="111" t="str">
        <f>IF(E231="","",VLOOKUP(E231,[1]PROJECTES!$C$14:$Z$5000,21,FALSE))</f>
        <v/>
      </c>
      <c r="N231" s="136"/>
      <c r="O231" s="118" t="s">
        <v>222</v>
      </c>
      <c r="P231" s="140"/>
      <c r="Q231" s="84"/>
      <c r="R231" s="122"/>
      <c r="S231" s="69"/>
      <c r="T231" s="176"/>
      <c r="U231" s="169"/>
      <c r="V231" s="177"/>
      <c r="X231" s="79"/>
    </row>
    <row r="232" spans="1:24" s="121" customFormat="1" ht="20.100000000000001" customHeight="1" x14ac:dyDescent="0.3">
      <c r="A232" s="80"/>
      <c r="B232" s="110" t="str">
        <f>IF(E232="","",VLOOKUP(E232,[1]PROJECTES!$C$14:$G$5000,2,FALSE))</f>
        <v/>
      </c>
      <c r="C232" s="80"/>
      <c r="D232" s="283" t="str">
        <f>IF(E232="","",VLOOKUP(E232,[1]PROJECTES!$C$14:$G$5000,5,FALSE))</f>
        <v/>
      </c>
      <c r="E232" s="79"/>
      <c r="F232" s="110" t="str">
        <f>IF(I232="","",VLOOKUP(I232,[1]PROJECTES!$C$14:$G$5000,2,FALSE))</f>
        <v/>
      </c>
      <c r="G232" s="112" t="str">
        <f>IF(E232="","",VLOOKUP(E232,[1]PROJECTES!$C$14:$G$5000,4,FALSE))</f>
        <v/>
      </c>
      <c r="H232" s="95"/>
      <c r="I232" s="113" t="str">
        <f>IF(H232="","",VLOOKUP(H232,BD!B$2:C$16,2,FALSE))</f>
        <v/>
      </c>
      <c r="J232" s="114"/>
      <c r="K232" s="115" t="str">
        <f t="shared" si="6"/>
        <v/>
      </c>
      <c r="L232" s="116" t="str">
        <f t="shared" ca="1" si="7"/>
        <v>-</v>
      </c>
      <c r="M232" s="111" t="str">
        <f>IF(E232="","",VLOOKUP(E232,[1]PROJECTES!$C$14:$Z$5000,21,FALSE))</f>
        <v/>
      </c>
      <c r="N232" s="117"/>
      <c r="O232" s="118" t="s">
        <v>222</v>
      </c>
      <c r="P232" s="119"/>
      <c r="Q232" s="84"/>
      <c r="R232" s="122"/>
      <c r="S232" s="69"/>
      <c r="T232" s="176"/>
      <c r="U232" s="169"/>
      <c r="V232" s="177"/>
      <c r="X232" s="79"/>
    </row>
    <row r="233" spans="1:24" s="121" customFormat="1" ht="20.100000000000001" customHeight="1" x14ac:dyDescent="0.3">
      <c r="A233" s="80"/>
      <c r="B233" s="110" t="str">
        <f>IF(E233="","",VLOOKUP(E233,[1]PROJECTES!$C$14:$G$5000,2,FALSE))</f>
        <v/>
      </c>
      <c r="C233" s="80"/>
      <c r="D233" s="283" t="str">
        <f>IF(E233="","",VLOOKUP(E233,[1]PROJECTES!$C$14:$G$5000,5,FALSE))</f>
        <v/>
      </c>
      <c r="E233" s="79"/>
      <c r="F233" s="110" t="str">
        <f>IF(I233="","",VLOOKUP(I233,[1]PROJECTES!$C$14:$G$5000,2,FALSE))</f>
        <v/>
      </c>
      <c r="G233" s="112" t="str">
        <f>IF(E233="","",VLOOKUP(E233,[1]PROJECTES!$C$14:$G$5000,4,FALSE))</f>
        <v/>
      </c>
      <c r="H233" s="95"/>
      <c r="I233" s="113" t="str">
        <f>IF(H233="","",VLOOKUP(H233,BD!B$2:C$16,2,FALSE))</f>
        <v/>
      </c>
      <c r="J233" s="114"/>
      <c r="K233" s="115" t="str">
        <f t="shared" si="6"/>
        <v/>
      </c>
      <c r="L233" s="116" t="str">
        <f t="shared" ca="1" si="7"/>
        <v>-</v>
      </c>
      <c r="M233" s="111" t="str">
        <f>IF(E233="","",VLOOKUP(E233,[1]PROJECTES!$C$14:$Z$5000,21,FALSE))</f>
        <v/>
      </c>
      <c r="N233" s="117"/>
      <c r="O233" s="118" t="s">
        <v>222</v>
      </c>
      <c r="P233" s="119"/>
      <c r="Q233" s="84"/>
      <c r="R233" s="122"/>
      <c r="S233" s="69"/>
      <c r="T233" s="176"/>
      <c r="U233" s="169"/>
      <c r="V233" s="177"/>
      <c r="X233" s="79"/>
    </row>
    <row r="234" spans="1:24" s="121" customFormat="1" ht="20.100000000000001" customHeight="1" x14ac:dyDescent="0.3">
      <c r="A234" s="80"/>
      <c r="B234" s="110" t="str">
        <f>IF(E234="","",VLOOKUP(E234,[1]PROJECTES!$C$14:$G$5000,2,FALSE))</f>
        <v/>
      </c>
      <c r="C234" s="80"/>
      <c r="D234" s="283" t="str">
        <f>IF(E234="","",VLOOKUP(E234,[1]PROJECTES!$C$14:$G$5000,5,FALSE))</f>
        <v/>
      </c>
      <c r="E234" s="79"/>
      <c r="F234" s="110" t="str">
        <f>IF(I234="","",VLOOKUP(I234,[1]PROJECTES!$C$14:$G$5000,2,FALSE))</f>
        <v/>
      </c>
      <c r="G234" s="112" t="str">
        <f>IF(E234="","",VLOOKUP(E234,[1]PROJECTES!$C$14:$G$5000,4,FALSE))</f>
        <v/>
      </c>
      <c r="H234" s="95"/>
      <c r="I234" s="113" t="str">
        <f>IF(H234="","",VLOOKUP(H234,BD!B$2:C$16,2,FALSE))</f>
        <v/>
      </c>
      <c r="J234" s="126"/>
      <c r="K234" s="115" t="str">
        <f t="shared" si="6"/>
        <v/>
      </c>
      <c r="L234" s="116" t="str">
        <f t="shared" ca="1" si="7"/>
        <v>-</v>
      </c>
      <c r="M234" s="111" t="str">
        <f>IF(E234="","",VLOOKUP(E234,[1]PROJECTES!$C$14:$Z$5000,21,FALSE))</f>
        <v/>
      </c>
      <c r="N234" s="136"/>
      <c r="O234" s="118" t="s">
        <v>222</v>
      </c>
      <c r="P234" s="140"/>
      <c r="Q234" s="84"/>
      <c r="R234" s="122"/>
      <c r="S234" s="69"/>
      <c r="T234" s="176"/>
      <c r="U234" s="169"/>
      <c r="V234" s="177"/>
      <c r="X234" s="79"/>
    </row>
    <row r="235" spans="1:24" s="121" customFormat="1" ht="20.100000000000001" customHeight="1" x14ac:dyDescent="0.3">
      <c r="A235" s="80"/>
      <c r="B235" s="110" t="str">
        <f>IF(E235="","",VLOOKUP(E235,[1]PROJECTES!$C$14:$G$5000,2,FALSE))</f>
        <v/>
      </c>
      <c r="C235" s="80"/>
      <c r="D235" s="283" t="str">
        <f>IF(E235="","",VLOOKUP(E235,[1]PROJECTES!$C$14:$G$5000,5,FALSE))</f>
        <v/>
      </c>
      <c r="E235" s="79"/>
      <c r="F235" s="110" t="str">
        <f>IF(I235="","",VLOOKUP(I235,[1]PROJECTES!$C$14:$G$5000,2,FALSE))</f>
        <v/>
      </c>
      <c r="G235" s="112" t="str">
        <f>IF(E235="","",VLOOKUP(E235,[1]PROJECTES!$C$14:$G$5000,4,FALSE))</f>
        <v/>
      </c>
      <c r="H235" s="95"/>
      <c r="I235" s="113" t="str">
        <f>IF(H235="","",VLOOKUP(H235,BD!B$2:C$16,2,FALSE))</f>
        <v/>
      </c>
      <c r="J235" s="114"/>
      <c r="K235" s="115" t="str">
        <f t="shared" si="6"/>
        <v/>
      </c>
      <c r="L235" s="116" t="str">
        <f t="shared" ca="1" si="7"/>
        <v>-</v>
      </c>
      <c r="M235" s="111" t="str">
        <f>IF(E235="","",VLOOKUP(E235,[1]PROJECTES!$C$14:$Z$5000,21,FALSE))</f>
        <v/>
      </c>
      <c r="N235" s="117"/>
      <c r="O235" s="118" t="s">
        <v>222</v>
      </c>
      <c r="P235" s="119"/>
      <c r="Q235" s="84"/>
      <c r="R235" s="122"/>
      <c r="S235" s="69"/>
      <c r="T235" s="176"/>
      <c r="U235" s="169"/>
      <c r="V235" s="177"/>
      <c r="X235" s="79"/>
    </row>
    <row r="236" spans="1:24" s="121" customFormat="1" ht="20.100000000000001" customHeight="1" x14ac:dyDescent="0.3">
      <c r="A236" s="80"/>
      <c r="B236" s="110" t="str">
        <f>IF(E236="","",VLOOKUP(E236,[1]PROJECTES!$C$14:$G$5000,2,FALSE))</f>
        <v/>
      </c>
      <c r="C236" s="80"/>
      <c r="D236" s="283" t="str">
        <f>IF(E236="","",VLOOKUP(E236,[1]PROJECTES!$C$14:$G$5000,5,FALSE))</f>
        <v/>
      </c>
      <c r="E236" s="79"/>
      <c r="F236" s="110" t="str">
        <f>IF(I236="","",VLOOKUP(I236,[1]PROJECTES!$C$14:$G$5000,2,FALSE))</f>
        <v/>
      </c>
      <c r="G236" s="112" t="str">
        <f>IF(E236="","",VLOOKUP(E236,[1]PROJECTES!$C$14:$G$5000,4,FALSE))</f>
        <v/>
      </c>
      <c r="H236" s="95"/>
      <c r="I236" s="113" t="str">
        <f>IF(H236="","",VLOOKUP(H236,BD!B$2:C$16,2,FALSE))</f>
        <v/>
      </c>
      <c r="J236" s="114"/>
      <c r="K236" s="115" t="str">
        <f t="shared" si="6"/>
        <v/>
      </c>
      <c r="L236" s="116" t="str">
        <f t="shared" ca="1" si="7"/>
        <v>-</v>
      </c>
      <c r="M236" s="111" t="str">
        <f>IF(E236="","",VLOOKUP(E236,[1]PROJECTES!$C$14:$Z$5000,21,FALSE))</f>
        <v/>
      </c>
      <c r="N236" s="117"/>
      <c r="O236" s="118" t="s">
        <v>222</v>
      </c>
      <c r="P236" s="119"/>
      <c r="Q236" s="84"/>
      <c r="R236" s="122"/>
      <c r="S236" s="69"/>
      <c r="T236" s="176"/>
      <c r="U236" s="169"/>
      <c r="V236" s="177"/>
      <c r="X236" s="79"/>
    </row>
    <row r="237" spans="1:24" s="121" customFormat="1" ht="20.100000000000001" customHeight="1" x14ac:dyDescent="0.3">
      <c r="A237" s="80"/>
      <c r="B237" s="110" t="str">
        <f>IF(E237="","",VLOOKUP(E237,[1]PROJECTES!$C$14:$G$5000,2,FALSE))</f>
        <v/>
      </c>
      <c r="C237" s="80"/>
      <c r="D237" s="283" t="str">
        <f>IF(E237="","",VLOOKUP(E237,[1]PROJECTES!$C$14:$G$5000,5,FALSE))</f>
        <v/>
      </c>
      <c r="E237" s="79"/>
      <c r="F237" s="110" t="str">
        <f>IF(I237="","",VLOOKUP(I237,[1]PROJECTES!$C$14:$G$5000,2,FALSE))</f>
        <v/>
      </c>
      <c r="G237" s="112" t="str">
        <f>IF(E237="","",VLOOKUP(E237,[1]PROJECTES!$C$14:$G$5000,4,FALSE))</f>
        <v/>
      </c>
      <c r="H237" s="95"/>
      <c r="I237" s="113" t="str">
        <f>IF(H237="","",VLOOKUP(H237,BD!B$2:C$16,2,FALSE))</f>
        <v/>
      </c>
      <c r="J237" s="114"/>
      <c r="K237" s="115" t="str">
        <f t="shared" si="6"/>
        <v/>
      </c>
      <c r="L237" s="116" t="str">
        <f t="shared" ca="1" si="7"/>
        <v>-</v>
      </c>
      <c r="M237" s="111" t="str">
        <f>IF(E237="","",VLOOKUP(E237,[1]PROJECTES!$C$14:$Z$5000,21,FALSE))</f>
        <v/>
      </c>
      <c r="N237" s="117"/>
      <c r="O237" s="118" t="s">
        <v>222</v>
      </c>
      <c r="P237" s="119"/>
      <c r="Q237" s="84"/>
      <c r="R237" s="122"/>
      <c r="S237" s="69"/>
      <c r="T237" s="176"/>
      <c r="U237" s="169"/>
      <c r="V237" s="177"/>
      <c r="X237" s="79"/>
    </row>
    <row r="238" spans="1:24" s="121" customFormat="1" ht="20.100000000000001" customHeight="1" x14ac:dyDescent="0.3">
      <c r="A238" s="80"/>
      <c r="B238" s="110" t="str">
        <f>IF(E238="","",VLOOKUP(E238,[1]PROJECTES!$C$14:$G$5000,2,FALSE))</f>
        <v/>
      </c>
      <c r="C238" s="80"/>
      <c r="D238" s="283" t="str">
        <f>IF(E238="","",VLOOKUP(E238,[1]PROJECTES!$C$14:$G$5000,5,FALSE))</f>
        <v/>
      </c>
      <c r="E238" s="79"/>
      <c r="F238" s="110" t="str">
        <f>IF(I238="","",VLOOKUP(I238,[1]PROJECTES!$C$14:$G$5000,2,FALSE))</f>
        <v/>
      </c>
      <c r="G238" s="112" t="str">
        <f>IF(E238="","",VLOOKUP(E238,[1]PROJECTES!$C$14:$G$5000,4,FALSE))</f>
        <v/>
      </c>
      <c r="H238" s="95"/>
      <c r="I238" s="113" t="str">
        <f>IF(H238="","",VLOOKUP(H238,BD!B$2:C$16,2,FALSE))</f>
        <v/>
      </c>
      <c r="J238" s="114"/>
      <c r="K238" s="115" t="str">
        <f t="shared" si="6"/>
        <v/>
      </c>
      <c r="L238" s="116" t="str">
        <f t="shared" ca="1" si="7"/>
        <v>-</v>
      </c>
      <c r="M238" s="111" t="str">
        <f>IF(E238="","",VLOOKUP(E238,[1]PROJECTES!$C$14:$Z$5000,21,FALSE))</f>
        <v/>
      </c>
      <c r="N238" s="117"/>
      <c r="O238" s="118" t="s">
        <v>222</v>
      </c>
      <c r="P238" s="119"/>
      <c r="Q238" s="84"/>
      <c r="R238" s="122"/>
      <c r="S238" s="69"/>
      <c r="T238" s="176"/>
      <c r="U238" s="169"/>
      <c r="V238" s="177"/>
      <c r="X238" s="79"/>
    </row>
    <row r="239" spans="1:24" s="121" customFormat="1" ht="20.100000000000001" customHeight="1" x14ac:dyDescent="0.3">
      <c r="A239" s="80"/>
      <c r="B239" s="110" t="str">
        <f>IF(E239="","",VLOOKUP(E239,[1]PROJECTES!$C$14:$G$5000,2,FALSE))</f>
        <v/>
      </c>
      <c r="C239" s="80"/>
      <c r="D239" s="283" t="str">
        <f>IF(E239="","",VLOOKUP(E239,[1]PROJECTES!$C$14:$G$5000,5,FALSE))</f>
        <v/>
      </c>
      <c r="E239" s="79"/>
      <c r="F239" s="110" t="str">
        <f>IF(I239="","",VLOOKUP(I239,[1]PROJECTES!$C$14:$G$5000,2,FALSE))</f>
        <v/>
      </c>
      <c r="G239" s="112" t="str">
        <f>IF(E239="","",VLOOKUP(E239,[1]PROJECTES!$C$14:$G$5000,4,FALSE))</f>
        <v/>
      </c>
      <c r="H239" s="95"/>
      <c r="I239" s="113" t="str">
        <f>IF(H239="","",VLOOKUP(H239,BD!B$2:C$16,2,FALSE))</f>
        <v/>
      </c>
      <c r="J239" s="114"/>
      <c r="K239" s="115" t="str">
        <f t="shared" si="6"/>
        <v/>
      </c>
      <c r="L239" s="116" t="str">
        <f t="shared" ca="1" si="7"/>
        <v>-</v>
      </c>
      <c r="M239" s="111" t="str">
        <f>IF(E239="","",VLOOKUP(E239,[1]PROJECTES!$C$14:$Z$5000,21,FALSE))</f>
        <v/>
      </c>
      <c r="N239" s="117"/>
      <c r="O239" s="118" t="s">
        <v>222</v>
      </c>
      <c r="P239" s="119"/>
      <c r="Q239" s="84"/>
      <c r="R239" s="122"/>
      <c r="S239" s="69"/>
      <c r="T239" s="176"/>
      <c r="U239" s="169"/>
      <c r="V239" s="177"/>
      <c r="X239" s="79"/>
    </row>
    <row r="240" spans="1:24" s="121" customFormat="1" ht="20.100000000000001" customHeight="1" x14ac:dyDescent="0.3">
      <c r="A240" s="80"/>
      <c r="B240" s="110" t="str">
        <f>IF(E240="","",VLOOKUP(E240,[1]PROJECTES!$C$14:$G$5000,2,FALSE))</f>
        <v/>
      </c>
      <c r="C240" s="80"/>
      <c r="D240" s="283" t="str">
        <f>IF(E240="","",VLOOKUP(E240,[1]PROJECTES!$C$14:$G$5000,5,FALSE))</f>
        <v/>
      </c>
      <c r="E240" s="79"/>
      <c r="F240" s="110" t="str">
        <f>IF(I240="","",VLOOKUP(I240,[1]PROJECTES!$C$14:$G$5000,2,FALSE))</f>
        <v/>
      </c>
      <c r="G240" s="112" t="str">
        <f>IF(E240="","",VLOOKUP(E240,[1]PROJECTES!$C$14:$G$5000,4,FALSE))</f>
        <v/>
      </c>
      <c r="H240" s="95"/>
      <c r="I240" s="113" t="str">
        <f>IF(H240="","",VLOOKUP(H240,BD!B$2:C$16,2,FALSE))</f>
        <v/>
      </c>
      <c r="J240" s="114"/>
      <c r="K240" s="115" t="str">
        <f t="shared" si="6"/>
        <v/>
      </c>
      <c r="L240" s="116" t="str">
        <f t="shared" ca="1" si="7"/>
        <v>-</v>
      </c>
      <c r="M240" s="111" t="str">
        <f>IF(E240="","",VLOOKUP(E240,[1]PROJECTES!$C$14:$Z$5000,21,FALSE))</f>
        <v/>
      </c>
      <c r="N240" s="117"/>
      <c r="O240" s="118" t="s">
        <v>222</v>
      </c>
      <c r="P240" s="119"/>
      <c r="Q240" s="84"/>
      <c r="R240" s="122"/>
      <c r="S240" s="69"/>
      <c r="T240" s="176"/>
      <c r="U240" s="169"/>
      <c r="V240" s="177"/>
      <c r="X240" s="79"/>
    </row>
    <row r="241" spans="1:24" s="121" customFormat="1" ht="20.100000000000001" customHeight="1" x14ac:dyDescent="0.3">
      <c r="A241" s="80"/>
      <c r="B241" s="110" t="str">
        <f>IF(E241="","",VLOOKUP(E241,[1]PROJECTES!$C$14:$G$5000,2,FALSE))</f>
        <v/>
      </c>
      <c r="C241" s="80"/>
      <c r="D241" s="283" t="str">
        <f>IF(E241="","",VLOOKUP(E241,[1]PROJECTES!$C$14:$G$5000,5,FALSE))</f>
        <v/>
      </c>
      <c r="E241" s="79"/>
      <c r="F241" s="110" t="str">
        <f>IF(I241="","",VLOOKUP(I241,[1]PROJECTES!$C$14:$G$5000,2,FALSE))</f>
        <v/>
      </c>
      <c r="G241" s="112" t="str">
        <f>IF(E241="","",VLOOKUP(E241,[1]PROJECTES!$C$14:$G$5000,4,FALSE))</f>
        <v/>
      </c>
      <c r="H241" s="95"/>
      <c r="I241" s="113" t="str">
        <f>IF(H241="","",VLOOKUP(H241,BD!B$2:C$16,2,FALSE))</f>
        <v/>
      </c>
      <c r="J241" s="114"/>
      <c r="K241" s="115" t="str">
        <f t="shared" si="6"/>
        <v/>
      </c>
      <c r="L241" s="116" t="str">
        <f t="shared" ca="1" si="7"/>
        <v>-</v>
      </c>
      <c r="M241" s="111" t="str">
        <f>IF(E241="","",VLOOKUP(E241,[1]PROJECTES!$C$14:$Z$5000,21,FALSE))</f>
        <v/>
      </c>
      <c r="N241" s="117"/>
      <c r="O241" s="118" t="s">
        <v>222</v>
      </c>
      <c r="P241" s="119"/>
      <c r="Q241" s="84"/>
      <c r="R241" s="125"/>
      <c r="S241" s="69"/>
      <c r="T241" s="176"/>
      <c r="U241" s="169"/>
      <c r="V241" s="177"/>
      <c r="X241" s="79"/>
    </row>
    <row r="242" spans="1:24" s="121" customFormat="1" ht="20.100000000000001" customHeight="1" x14ac:dyDescent="0.3">
      <c r="A242" s="80"/>
      <c r="B242" s="110" t="str">
        <f>IF(E242="","",VLOOKUP(E242,[1]PROJECTES!$C$14:$G$5000,2,FALSE))</f>
        <v/>
      </c>
      <c r="C242" s="80"/>
      <c r="D242" s="283" t="str">
        <f>IF(E242="","",VLOOKUP(E242,[1]PROJECTES!$C$14:$G$5000,5,FALSE))</f>
        <v/>
      </c>
      <c r="E242" s="79"/>
      <c r="F242" s="110" t="str">
        <f>IF(I242="","",VLOOKUP(I242,[1]PROJECTES!$C$14:$G$5000,2,FALSE))</f>
        <v/>
      </c>
      <c r="G242" s="112" t="str">
        <f>IF(E242="","",VLOOKUP(E242,[1]PROJECTES!$C$14:$G$5000,4,FALSE))</f>
        <v/>
      </c>
      <c r="H242" s="95"/>
      <c r="I242" s="113" t="str">
        <f>IF(H242="","",VLOOKUP(H242,BD!B$2:C$16,2,FALSE))</f>
        <v/>
      </c>
      <c r="J242" s="114"/>
      <c r="K242" s="115" t="str">
        <f t="shared" si="6"/>
        <v/>
      </c>
      <c r="L242" s="116" t="str">
        <f t="shared" ca="1" si="7"/>
        <v>-</v>
      </c>
      <c r="M242" s="111" t="str">
        <f>IF(E242="","",VLOOKUP(E242,[1]PROJECTES!$C$14:$Z$5000,21,FALSE))</f>
        <v/>
      </c>
      <c r="N242" s="117"/>
      <c r="O242" s="118" t="s">
        <v>222</v>
      </c>
      <c r="P242" s="119"/>
      <c r="Q242" s="84"/>
      <c r="R242" s="122"/>
      <c r="S242" s="69"/>
      <c r="T242" s="176"/>
      <c r="U242" s="169"/>
      <c r="V242" s="177"/>
      <c r="X242" s="79"/>
    </row>
    <row r="243" spans="1:24" s="121" customFormat="1" ht="20.100000000000001" customHeight="1" x14ac:dyDescent="0.3">
      <c r="A243" s="80"/>
      <c r="B243" s="110" t="str">
        <f>IF(E243="","",VLOOKUP(E243,[1]PROJECTES!$C$14:$G$5000,2,FALSE))</f>
        <v/>
      </c>
      <c r="C243" s="80"/>
      <c r="D243" s="283" t="str">
        <f>IF(E243="","",VLOOKUP(E243,[1]PROJECTES!$C$14:$G$5000,5,FALSE))</f>
        <v/>
      </c>
      <c r="E243" s="79"/>
      <c r="F243" s="110" t="str">
        <f>IF(I243="","",VLOOKUP(I243,[1]PROJECTES!$C$14:$G$5000,2,FALSE))</f>
        <v/>
      </c>
      <c r="G243" s="112" t="str">
        <f>IF(E243="","",VLOOKUP(E243,[1]PROJECTES!$C$14:$G$5000,4,FALSE))</f>
        <v/>
      </c>
      <c r="H243" s="95"/>
      <c r="I243" s="113" t="str">
        <f>IF(H243="","",VLOOKUP(H243,BD!B$2:C$16,2,FALSE))</f>
        <v/>
      </c>
      <c r="J243" s="114"/>
      <c r="K243" s="115" t="str">
        <f t="shared" si="6"/>
        <v/>
      </c>
      <c r="L243" s="116" t="str">
        <f t="shared" ca="1" si="7"/>
        <v>-</v>
      </c>
      <c r="M243" s="111" t="str">
        <f>IF(E243="","",VLOOKUP(E243,[1]PROJECTES!$C$14:$Z$5000,21,FALSE))</f>
        <v/>
      </c>
      <c r="N243" s="117"/>
      <c r="O243" s="118" t="s">
        <v>222</v>
      </c>
      <c r="P243" s="119"/>
      <c r="Q243" s="84"/>
      <c r="R243" s="122"/>
      <c r="S243" s="69"/>
      <c r="T243" s="176"/>
      <c r="U243" s="169"/>
      <c r="V243" s="177"/>
      <c r="X243" s="79"/>
    </row>
    <row r="244" spans="1:24" s="121" customFormat="1" ht="20.100000000000001" customHeight="1" x14ac:dyDescent="0.3">
      <c r="A244" s="80"/>
      <c r="B244" s="110" t="str">
        <f>IF(E244="","",VLOOKUP(E244,[1]PROJECTES!$C$14:$G$5000,2,FALSE))</f>
        <v/>
      </c>
      <c r="C244" s="80"/>
      <c r="D244" s="283" t="str">
        <f>IF(E244="","",VLOOKUP(E244,[1]PROJECTES!$C$14:$G$5000,5,FALSE))</f>
        <v/>
      </c>
      <c r="E244" s="79"/>
      <c r="F244" s="110" t="str">
        <f>IF(I244="","",VLOOKUP(I244,[1]PROJECTES!$C$14:$G$5000,2,FALSE))</f>
        <v/>
      </c>
      <c r="G244" s="112" t="str">
        <f>IF(E244="","",VLOOKUP(E244,[1]PROJECTES!$C$14:$G$5000,4,FALSE))</f>
        <v/>
      </c>
      <c r="H244" s="95"/>
      <c r="I244" s="113" t="str">
        <f>IF(H244="","",VLOOKUP(H244,BD!B$2:C$16,2,FALSE))</f>
        <v/>
      </c>
      <c r="J244" s="114"/>
      <c r="K244" s="115" t="str">
        <f t="shared" si="6"/>
        <v/>
      </c>
      <c r="L244" s="116" t="str">
        <f t="shared" ca="1" si="7"/>
        <v>-</v>
      </c>
      <c r="M244" s="111" t="str">
        <f>IF(E244="","",VLOOKUP(E244,[1]PROJECTES!$C$14:$Z$5000,21,FALSE))</f>
        <v/>
      </c>
      <c r="N244" s="117"/>
      <c r="O244" s="118" t="s">
        <v>222</v>
      </c>
      <c r="P244" s="119"/>
      <c r="Q244" s="84"/>
      <c r="R244" s="125"/>
      <c r="S244" s="69"/>
      <c r="T244" s="176"/>
      <c r="U244" s="169"/>
      <c r="V244" s="177"/>
      <c r="X244" s="79"/>
    </row>
    <row r="245" spans="1:24" s="121" customFormat="1" ht="20.100000000000001" customHeight="1" x14ac:dyDescent="0.3">
      <c r="A245" s="80"/>
      <c r="B245" s="110" t="str">
        <f>IF(E245="","",VLOOKUP(E245,[1]PROJECTES!$C$14:$G$5000,2,FALSE))</f>
        <v/>
      </c>
      <c r="C245" s="80"/>
      <c r="D245" s="283" t="str">
        <f>IF(E245="","",VLOOKUP(E245,[1]PROJECTES!$C$14:$G$5000,5,FALSE))</f>
        <v/>
      </c>
      <c r="E245" s="79"/>
      <c r="F245" s="110" t="str">
        <f>IF(I245="","",VLOOKUP(I245,[1]PROJECTES!$C$14:$G$5000,2,FALSE))</f>
        <v/>
      </c>
      <c r="G245" s="112" t="str">
        <f>IF(E245="","",VLOOKUP(E245,[1]PROJECTES!$C$14:$G$5000,4,FALSE))</f>
        <v/>
      </c>
      <c r="H245" s="95"/>
      <c r="I245" s="113" t="str">
        <f>IF(H245="","",VLOOKUP(H245,BD!B$2:C$16,2,FALSE))</f>
        <v/>
      </c>
      <c r="J245" s="126"/>
      <c r="K245" s="115" t="str">
        <f t="shared" si="6"/>
        <v/>
      </c>
      <c r="L245" s="116" t="str">
        <f t="shared" ca="1" si="7"/>
        <v>-</v>
      </c>
      <c r="M245" s="111" t="str">
        <f>IF(E245="","",VLOOKUP(E245,[1]PROJECTES!$C$14:$Z$5000,21,FALSE))</f>
        <v/>
      </c>
      <c r="N245" s="136"/>
      <c r="O245" s="118" t="s">
        <v>222</v>
      </c>
      <c r="P245" s="140"/>
      <c r="Q245" s="84"/>
      <c r="R245" s="122"/>
      <c r="S245" s="69"/>
      <c r="T245" s="176"/>
      <c r="U245" s="169"/>
      <c r="V245" s="177"/>
      <c r="X245" s="79"/>
    </row>
    <row r="246" spans="1:24" s="121" customFormat="1" ht="20.100000000000001" customHeight="1" x14ac:dyDescent="0.3">
      <c r="A246" s="80"/>
      <c r="B246" s="110" t="str">
        <f>IF(E246="","",VLOOKUP(E246,[1]PROJECTES!$C$14:$G$5000,2,FALSE))</f>
        <v/>
      </c>
      <c r="C246" s="80"/>
      <c r="D246" s="283" t="str">
        <f>IF(E246="","",VLOOKUP(E246,[1]PROJECTES!$C$14:$G$5000,5,FALSE))</f>
        <v/>
      </c>
      <c r="E246" s="79"/>
      <c r="F246" s="110" t="str">
        <f>IF(I246="","",VLOOKUP(I246,[1]PROJECTES!$C$14:$G$5000,2,FALSE))</f>
        <v/>
      </c>
      <c r="G246" s="112" t="str">
        <f>IF(E246="","",VLOOKUP(E246,[1]PROJECTES!$C$14:$G$5000,4,FALSE))</f>
        <v/>
      </c>
      <c r="H246" s="95"/>
      <c r="I246" s="113" t="str">
        <f>IF(H246="","",VLOOKUP(H246,BD!B$2:C$16,2,FALSE))</f>
        <v/>
      </c>
      <c r="J246" s="114"/>
      <c r="K246" s="115" t="str">
        <f t="shared" si="6"/>
        <v/>
      </c>
      <c r="L246" s="116" t="str">
        <f t="shared" ca="1" si="7"/>
        <v>-</v>
      </c>
      <c r="M246" s="111" t="str">
        <f>IF(E246="","",VLOOKUP(E246,[1]PROJECTES!$C$14:$Z$5000,21,FALSE))</f>
        <v/>
      </c>
      <c r="N246" s="117"/>
      <c r="O246" s="118" t="s">
        <v>222</v>
      </c>
      <c r="P246" s="119"/>
      <c r="Q246" s="84"/>
      <c r="R246" s="122"/>
      <c r="S246" s="69"/>
      <c r="T246" s="176"/>
      <c r="U246" s="169"/>
      <c r="V246" s="177"/>
      <c r="X246" s="79"/>
    </row>
    <row r="247" spans="1:24" s="121" customFormat="1" ht="20.100000000000001" customHeight="1" x14ac:dyDescent="0.3">
      <c r="A247" s="80"/>
      <c r="B247" s="110" t="str">
        <f>IF(E247="","",VLOOKUP(E247,[1]PROJECTES!$C$14:$G$5000,2,FALSE))</f>
        <v/>
      </c>
      <c r="C247" s="80"/>
      <c r="D247" s="283" t="str">
        <f>IF(E247="","",VLOOKUP(E247,[1]PROJECTES!$C$14:$G$5000,5,FALSE))</f>
        <v/>
      </c>
      <c r="E247" s="79"/>
      <c r="F247" s="110" t="str">
        <f>IF(I247="","",VLOOKUP(I247,[1]PROJECTES!$C$14:$G$5000,2,FALSE))</f>
        <v/>
      </c>
      <c r="G247" s="112" t="str">
        <f>IF(E247="","",VLOOKUP(E247,[1]PROJECTES!$C$14:$G$5000,4,FALSE))</f>
        <v/>
      </c>
      <c r="H247" s="95"/>
      <c r="I247" s="113" t="str">
        <f>IF(H247="","",VLOOKUP(H247,BD!B$2:C$16,2,FALSE))</f>
        <v/>
      </c>
      <c r="J247" s="126"/>
      <c r="K247" s="115" t="str">
        <f t="shared" si="6"/>
        <v/>
      </c>
      <c r="L247" s="116" t="str">
        <f t="shared" ca="1" si="7"/>
        <v>-</v>
      </c>
      <c r="M247" s="111" t="str">
        <f>IF(E247="","",VLOOKUP(E247,[1]PROJECTES!$C$14:$Z$5000,21,FALSE))</f>
        <v/>
      </c>
      <c r="N247" s="136"/>
      <c r="O247" s="118" t="s">
        <v>222</v>
      </c>
      <c r="P247" s="140"/>
      <c r="Q247" s="84"/>
      <c r="R247" s="122"/>
      <c r="S247" s="69"/>
      <c r="T247" s="176"/>
      <c r="U247" s="169"/>
      <c r="V247" s="177"/>
      <c r="X247" s="79"/>
    </row>
    <row r="248" spans="1:24" s="121" customFormat="1" ht="20.100000000000001" customHeight="1" x14ac:dyDescent="0.3">
      <c r="A248" s="80"/>
      <c r="B248" s="110" t="str">
        <f>IF(E248="","",VLOOKUP(E248,[1]PROJECTES!$C$14:$G$5000,2,FALSE))</f>
        <v/>
      </c>
      <c r="C248" s="80"/>
      <c r="D248" s="283" t="str">
        <f>IF(E248="","",VLOOKUP(E248,[1]PROJECTES!$C$14:$G$5000,5,FALSE))</f>
        <v/>
      </c>
      <c r="E248" s="79"/>
      <c r="F248" s="110" t="str">
        <f>IF(I248="","",VLOOKUP(I248,[1]PROJECTES!$C$14:$G$5000,2,FALSE))</f>
        <v/>
      </c>
      <c r="G248" s="112" t="str">
        <f>IF(E248="","",VLOOKUP(E248,[1]PROJECTES!$C$14:$G$5000,4,FALSE))</f>
        <v/>
      </c>
      <c r="H248" s="95"/>
      <c r="I248" s="113" t="str">
        <f>IF(H248="","",VLOOKUP(H248,BD!B$2:C$16,2,FALSE))</f>
        <v/>
      </c>
      <c r="J248" s="114"/>
      <c r="K248" s="115" t="str">
        <f t="shared" si="6"/>
        <v/>
      </c>
      <c r="L248" s="116" t="str">
        <f t="shared" ca="1" si="7"/>
        <v>-</v>
      </c>
      <c r="M248" s="111" t="str">
        <f>IF(E248="","",VLOOKUP(E248,[1]PROJECTES!$C$14:$Z$5000,21,FALSE))</f>
        <v/>
      </c>
      <c r="N248" s="117"/>
      <c r="O248" s="118" t="s">
        <v>222</v>
      </c>
      <c r="P248" s="119"/>
      <c r="Q248" s="84"/>
      <c r="R248" s="122"/>
      <c r="S248" s="69"/>
      <c r="T248" s="176"/>
      <c r="U248" s="169"/>
      <c r="V248" s="177"/>
      <c r="X248" s="79"/>
    </row>
    <row r="249" spans="1:24" s="121" customFormat="1" ht="20.100000000000001" customHeight="1" x14ac:dyDescent="0.3">
      <c r="A249" s="80"/>
      <c r="B249" s="110" t="str">
        <f>IF(E249="","",VLOOKUP(E249,[1]PROJECTES!$C$14:$G$5000,2,FALSE))</f>
        <v/>
      </c>
      <c r="C249" s="80"/>
      <c r="D249" s="283" t="str">
        <f>IF(E249="","",VLOOKUP(E249,[1]PROJECTES!$C$14:$G$5000,5,FALSE))</f>
        <v/>
      </c>
      <c r="E249" s="79"/>
      <c r="F249" s="110" t="str">
        <f>IF(I249="","",VLOOKUP(I249,[1]PROJECTES!$C$14:$G$5000,2,FALSE))</f>
        <v/>
      </c>
      <c r="G249" s="112" t="str">
        <f>IF(E249="","",VLOOKUP(E249,[1]PROJECTES!$C$14:$G$5000,4,FALSE))</f>
        <v/>
      </c>
      <c r="H249" s="95"/>
      <c r="I249" s="113" t="str">
        <f>IF(H249="","",VLOOKUP(H249,BD!B$2:C$16,2,FALSE))</f>
        <v/>
      </c>
      <c r="J249" s="114"/>
      <c r="K249" s="115" t="str">
        <f t="shared" si="6"/>
        <v/>
      </c>
      <c r="L249" s="116" t="str">
        <f t="shared" ca="1" si="7"/>
        <v>-</v>
      </c>
      <c r="M249" s="111" t="str">
        <f>IF(E249="","",VLOOKUP(E249,[1]PROJECTES!$C$14:$Z$5000,21,FALSE))</f>
        <v/>
      </c>
      <c r="N249" s="117"/>
      <c r="O249" s="118" t="s">
        <v>222</v>
      </c>
      <c r="P249" s="119"/>
      <c r="Q249" s="84"/>
      <c r="R249" s="122"/>
      <c r="S249" s="69"/>
      <c r="T249" s="176"/>
      <c r="U249" s="169"/>
      <c r="V249" s="177"/>
      <c r="X249" s="79"/>
    </row>
    <row r="250" spans="1:24" s="121" customFormat="1" ht="20.100000000000001" customHeight="1" x14ac:dyDescent="0.3">
      <c r="A250" s="80"/>
      <c r="B250" s="110" t="str">
        <f>IF(E250="","",VLOOKUP(E250,[1]PROJECTES!$C$14:$G$5000,2,FALSE))</f>
        <v/>
      </c>
      <c r="C250" s="80"/>
      <c r="D250" s="283" t="str">
        <f>IF(E250="","",VLOOKUP(E250,[1]PROJECTES!$C$14:$G$5000,5,FALSE))</f>
        <v/>
      </c>
      <c r="E250" s="79"/>
      <c r="F250" s="110" t="str">
        <f>IF(I250="","",VLOOKUP(I250,[1]PROJECTES!$C$14:$G$5000,2,FALSE))</f>
        <v/>
      </c>
      <c r="G250" s="112" t="str">
        <f>IF(E250="","",VLOOKUP(E250,[1]PROJECTES!$C$14:$G$5000,4,FALSE))</f>
        <v/>
      </c>
      <c r="H250" s="95"/>
      <c r="I250" s="113" t="str">
        <f>IF(H250="","",VLOOKUP(H250,BD!B$2:C$16,2,FALSE))</f>
        <v/>
      </c>
      <c r="J250" s="114"/>
      <c r="K250" s="115" t="str">
        <f t="shared" si="6"/>
        <v/>
      </c>
      <c r="L250" s="116" t="str">
        <f t="shared" ca="1" si="7"/>
        <v>-</v>
      </c>
      <c r="M250" s="111" t="str">
        <f>IF(E250="","",VLOOKUP(E250,[1]PROJECTES!$C$14:$Z$5000,21,FALSE))</f>
        <v/>
      </c>
      <c r="N250" s="117"/>
      <c r="O250" s="118" t="s">
        <v>222</v>
      </c>
      <c r="P250" s="119"/>
      <c r="Q250" s="84"/>
      <c r="R250" s="122"/>
      <c r="S250" s="69"/>
      <c r="T250" s="176"/>
      <c r="U250" s="169"/>
      <c r="V250" s="177"/>
      <c r="X250" s="79"/>
    </row>
    <row r="251" spans="1:24" s="121" customFormat="1" ht="20.100000000000001" customHeight="1" x14ac:dyDescent="0.3">
      <c r="A251" s="80"/>
      <c r="B251" s="110" t="str">
        <f>IF(E251="","",VLOOKUP(E251,[1]PROJECTES!$C$14:$G$5000,2,FALSE))</f>
        <v/>
      </c>
      <c r="C251" s="80"/>
      <c r="D251" s="283" t="str">
        <f>IF(E251="","",VLOOKUP(E251,[1]PROJECTES!$C$14:$G$5000,5,FALSE))</f>
        <v/>
      </c>
      <c r="E251" s="79"/>
      <c r="F251" s="110" t="str">
        <f>IF(I251="","",VLOOKUP(I251,[1]PROJECTES!$C$14:$G$5000,2,FALSE))</f>
        <v/>
      </c>
      <c r="G251" s="112" t="str">
        <f>IF(E251="","",VLOOKUP(E251,[1]PROJECTES!$C$14:$G$5000,4,FALSE))</f>
        <v/>
      </c>
      <c r="H251" s="95"/>
      <c r="I251" s="113" t="str">
        <f>IF(H251="","",VLOOKUP(H251,BD!B$2:C$16,2,FALSE))</f>
        <v/>
      </c>
      <c r="J251" s="114"/>
      <c r="K251" s="115" t="str">
        <f t="shared" si="6"/>
        <v/>
      </c>
      <c r="L251" s="116" t="str">
        <f t="shared" ca="1" si="7"/>
        <v>-</v>
      </c>
      <c r="M251" s="111" t="str">
        <f>IF(E251="","",VLOOKUP(E251,[1]PROJECTES!$C$14:$Z$5000,21,FALSE))</f>
        <v/>
      </c>
      <c r="N251" s="117"/>
      <c r="O251" s="118" t="s">
        <v>222</v>
      </c>
      <c r="P251" s="119"/>
      <c r="Q251" s="84"/>
      <c r="R251" s="122"/>
      <c r="S251" s="69"/>
      <c r="T251" s="176"/>
      <c r="U251" s="169"/>
      <c r="V251" s="177"/>
      <c r="X251" s="79"/>
    </row>
    <row r="252" spans="1:24" s="121" customFormat="1" ht="20.100000000000001" customHeight="1" x14ac:dyDescent="0.3">
      <c r="A252" s="80"/>
      <c r="B252" s="110" t="str">
        <f>IF(E252="","",VLOOKUP(E252,[1]PROJECTES!$C$14:$G$5000,2,FALSE))</f>
        <v/>
      </c>
      <c r="C252" s="80"/>
      <c r="D252" s="283" t="str">
        <f>IF(E252="","",VLOOKUP(E252,[1]PROJECTES!$C$14:$G$5000,5,FALSE))</f>
        <v/>
      </c>
      <c r="E252" s="79"/>
      <c r="F252" s="110" t="str">
        <f>IF(I252="","",VLOOKUP(I252,[1]PROJECTES!$C$14:$G$5000,2,FALSE))</f>
        <v/>
      </c>
      <c r="G252" s="112" t="str">
        <f>IF(E252="","",VLOOKUP(E252,[1]PROJECTES!$C$14:$G$5000,4,FALSE))</f>
        <v/>
      </c>
      <c r="H252" s="95"/>
      <c r="I252" s="113" t="str">
        <f>IF(H252="","",VLOOKUP(H252,BD!B$2:C$16,2,FALSE))</f>
        <v/>
      </c>
      <c r="J252" s="114"/>
      <c r="K252" s="115" t="str">
        <f t="shared" si="6"/>
        <v/>
      </c>
      <c r="L252" s="116" t="str">
        <f t="shared" ca="1" si="7"/>
        <v>-</v>
      </c>
      <c r="M252" s="111" t="str">
        <f>IF(E252="","",VLOOKUP(E252,[1]PROJECTES!$C$14:$Z$5000,21,FALSE))</f>
        <v/>
      </c>
      <c r="N252" s="117"/>
      <c r="O252" s="118" t="s">
        <v>222</v>
      </c>
      <c r="P252" s="119"/>
      <c r="Q252" s="84"/>
      <c r="R252" s="122"/>
      <c r="S252" s="69"/>
      <c r="T252" s="176"/>
      <c r="U252" s="169"/>
      <c r="V252" s="177"/>
      <c r="X252" s="79"/>
    </row>
    <row r="253" spans="1:24" s="121" customFormat="1" ht="20.100000000000001" customHeight="1" x14ac:dyDescent="0.3">
      <c r="A253" s="80"/>
      <c r="B253" s="110" t="str">
        <f>IF(E253="","",VLOOKUP(E253,[1]PROJECTES!$C$14:$G$5000,2,FALSE))</f>
        <v/>
      </c>
      <c r="C253" s="80"/>
      <c r="D253" s="283" t="str">
        <f>IF(E253="","",VLOOKUP(E253,[1]PROJECTES!$C$14:$G$5000,5,FALSE))</f>
        <v/>
      </c>
      <c r="E253" s="79"/>
      <c r="F253" s="110" t="str">
        <f>IF(I253="","",VLOOKUP(I253,[1]PROJECTES!$C$14:$G$5000,2,FALSE))</f>
        <v/>
      </c>
      <c r="G253" s="112" t="str">
        <f>IF(E253="","",VLOOKUP(E253,[1]PROJECTES!$C$14:$G$5000,4,FALSE))</f>
        <v/>
      </c>
      <c r="H253" s="95"/>
      <c r="I253" s="113" t="str">
        <f>IF(H253="","",VLOOKUP(H253,BD!B$2:C$16,2,FALSE))</f>
        <v/>
      </c>
      <c r="J253" s="114"/>
      <c r="K253" s="115" t="str">
        <f t="shared" si="6"/>
        <v/>
      </c>
      <c r="L253" s="116" t="str">
        <f t="shared" ca="1" si="7"/>
        <v>-</v>
      </c>
      <c r="M253" s="111" t="str">
        <f>IF(E253="","",VLOOKUP(E253,[1]PROJECTES!$C$14:$Z$5000,21,FALSE))</f>
        <v/>
      </c>
      <c r="N253" s="117"/>
      <c r="O253" s="118" t="s">
        <v>222</v>
      </c>
      <c r="P253" s="119"/>
      <c r="Q253" s="84"/>
      <c r="R253" s="122"/>
      <c r="S253" s="69"/>
      <c r="T253" s="176"/>
      <c r="U253" s="169"/>
      <c r="V253" s="177"/>
      <c r="X253" s="79"/>
    </row>
    <row r="254" spans="1:24" s="121" customFormat="1" ht="20.100000000000001" customHeight="1" x14ac:dyDescent="0.3">
      <c r="A254" s="80"/>
      <c r="B254" s="110" t="str">
        <f>IF(E254="","",VLOOKUP(E254,[1]PROJECTES!$C$14:$G$5000,2,FALSE))</f>
        <v/>
      </c>
      <c r="C254" s="80"/>
      <c r="D254" s="283" t="str">
        <f>IF(E254="","",VLOOKUP(E254,[1]PROJECTES!$C$14:$G$5000,5,FALSE))</f>
        <v/>
      </c>
      <c r="E254" s="79"/>
      <c r="F254" s="110" t="str">
        <f>IF(I254="","",VLOOKUP(I254,[1]PROJECTES!$C$14:$G$5000,2,FALSE))</f>
        <v/>
      </c>
      <c r="G254" s="112" t="str">
        <f>IF(E254="","",VLOOKUP(E254,[1]PROJECTES!$C$14:$G$5000,4,FALSE))</f>
        <v/>
      </c>
      <c r="H254" s="95"/>
      <c r="I254" s="113" t="str">
        <f>IF(H254="","",VLOOKUP(H254,BD!B$2:C$16,2,FALSE))</f>
        <v/>
      </c>
      <c r="J254" s="114"/>
      <c r="K254" s="115" t="str">
        <f t="shared" si="6"/>
        <v/>
      </c>
      <c r="L254" s="116" t="str">
        <f t="shared" ca="1" si="7"/>
        <v>-</v>
      </c>
      <c r="M254" s="111" t="str">
        <f>IF(E254="","",VLOOKUP(E254,[1]PROJECTES!$C$14:$Z$5000,21,FALSE))</f>
        <v/>
      </c>
      <c r="N254" s="117"/>
      <c r="O254" s="118" t="s">
        <v>222</v>
      </c>
      <c r="P254" s="119"/>
      <c r="Q254" s="84"/>
      <c r="R254" s="122"/>
      <c r="S254" s="69"/>
      <c r="T254" s="176"/>
      <c r="U254" s="169"/>
      <c r="V254" s="177"/>
      <c r="X254" s="79"/>
    </row>
    <row r="255" spans="1:24" s="121" customFormat="1" ht="20.100000000000001" customHeight="1" x14ac:dyDescent="0.3">
      <c r="A255" s="80"/>
      <c r="B255" s="110" t="str">
        <f>IF(E255="","",VLOOKUP(E255,[1]PROJECTES!$C$14:$G$5000,2,FALSE))</f>
        <v/>
      </c>
      <c r="C255" s="80"/>
      <c r="D255" s="283" t="str">
        <f>IF(E255="","",VLOOKUP(E255,[1]PROJECTES!$C$14:$G$5000,5,FALSE))</f>
        <v/>
      </c>
      <c r="E255" s="79"/>
      <c r="F255" s="110" t="str">
        <f>IF(I255="","",VLOOKUP(I255,[1]PROJECTES!$C$14:$G$5000,2,FALSE))</f>
        <v/>
      </c>
      <c r="G255" s="112" t="str">
        <f>IF(E255="","",VLOOKUP(E255,[1]PROJECTES!$C$14:$G$5000,4,FALSE))</f>
        <v/>
      </c>
      <c r="H255" s="95"/>
      <c r="I255" s="113" t="str">
        <f>IF(H255="","",VLOOKUP(H255,BD!B$2:C$16,2,FALSE))</f>
        <v/>
      </c>
      <c r="J255" s="114"/>
      <c r="K255" s="115" t="str">
        <f t="shared" si="6"/>
        <v/>
      </c>
      <c r="L255" s="116" t="str">
        <f t="shared" ca="1" si="7"/>
        <v>-</v>
      </c>
      <c r="M255" s="111" t="str">
        <f>IF(E255="","",VLOOKUP(E255,[1]PROJECTES!$C$14:$Z$5000,21,FALSE))</f>
        <v/>
      </c>
      <c r="N255" s="117"/>
      <c r="O255" s="118" t="s">
        <v>222</v>
      </c>
      <c r="P255" s="119"/>
      <c r="Q255" s="84"/>
      <c r="R255" s="122"/>
      <c r="S255" s="80"/>
      <c r="T255" s="176"/>
      <c r="U255" s="169"/>
      <c r="V255" s="177"/>
      <c r="X255" s="79"/>
    </row>
    <row r="256" spans="1:24" s="121" customFormat="1" ht="20.100000000000001" customHeight="1" x14ac:dyDescent="0.3">
      <c r="A256" s="80"/>
      <c r="B256" s="110" t="str">
        <f>IF(E256="","",VLOOKUP(E256,[1]PROJECTES!$C$14:$G$5000,2,FALSE))</f>
        <v/>
      </c>
      <c r="C256" s="80"/>
      <c r="D256" s="283" t="str">
        <f>IF(E256="","",VLOOKUP(E256,[1]PROJECTES!$C$14:$G$5000,5,FALSE))</f>
        <v/>
      </c>
      <c r="E256" s="79"/>
      <c r="F256" s="110" t="str">
        <f>IF(I256="","",VLOOKUP(I256,[1]PROJECTES!$C$14:$G$5000,2,FALSE))</f>
        <v/>
      </c>
      <c r="G256" s="112" t="str">
        <f>IF(E256="","",VLOOKUP(E256,[1]PROJECTES!$C$14:$G$5000,4,FALSE))</f>
        <v/>
      </c>
      <c r="H256" s="95"/>
      <c r="I256" s="113" t="str">
        <f>IF(H256="","",VLOOKUP(H256,BD!B$2:C$16,2,FALSE))</f>
        <v/>
      </c>
      <c r="J256" s="114"/>
      <c r="K256" s="115" t="str">
        <f t="shared" si="6"/>
        <v/>
      </c>
      <c r="L256" s="116" t="str">
        <f t="shared" ca="1" si="7"/>
        <v>-</v>
      </c>
      <c r="M256" s="111" t="str">
        <f>IF(E256="","",VLOOKUP(E256,[1]PROJECTES!$C$14:$Z$5000,21,FALSE))</f>
        <v/>
      </c>
      <c r="N256" s="117"/>
      <c r="O256" s="118" t="s">
        <v>222</v>
      </c>
      <c r="P256" s="119"/>
      <c r="Q256" s="84"/>
      <c r="R256" s="122"/>
      <c r="S256" s="80"/>
      <c r="T256" s="176"/>
      <c r="U256" s="169"/>
      <c r="V256" s="177"/>
      <c r="X256" s="79"/>
    </row>
    <row r="257" spans="1:24" s="121" customFormat="1" ht="20.100000000000001" customHeight="1" x14ac:dyDescent="0.3">
      <c r="A257" s="80"/>
      <c r="B257" s="110" t="str">
        <f>IF(E257="","",VLOOKUP(E257,[1]PROJECTES!$C$14:$G$5000,2,FALSE))</f>
        <v/>
      </c>
      <c r="C257" s="80"/>
      <c r="D257" s="283" t="str">
        <f>IF(E257="","",VLOOKUP(E257,[1]PROJECTES!$C$14:$G$5000,5,FALSE))</f>
        <v/>
      </c>
      <c r="E257" s="79"/>
      <c r="F257" s="110" t="str">
        <f>IF(I257="","",VLOOKUP(I257,[1]PROJECTES!$C$14:$G$5000,2,FALSE))</f>
        <v/>
      </c>
      <c r="G257" s="112" t="str">
        <f>IF(E257="","",VLOOKUP(E257,[1]PROJECTES!$C$14:$G$5000,4,FALSE))</f>
        <v/>
      </c>
      <c r="H257" s="95"/>
      <c r="I257" s="113" t="str">
        <f>IF(H257="","",VLOOKUP(H257,BD!B$2:C$16,2,FALSE))</f>
        <v/>
      </c>
      <c r="J257" s="114"/>
      <c r="K257" s="115" t="str">
        <f t="shared" si="6"/>
        <v/>
      </c>
      <c r="L257" s="116" t="str">
        <f t="shared" ca="1" si="7"/>
        <v>-</v>
      </c>
      <c r="M257" s="111" t="str">
        <f>IF(E257="","",VLOOKUP(E257,[1]PROJECTES!$C$14:$Z$5000,21,FALSE))</f>
        <v/>
      </c>
      <c r="N257" s="117"/>
      <c r="O257" s="118" t="s">
        <v>222</v>
      </c>
      <c r="P257" s="119"/>
      <c r="Q257" s="84"/>
      <c r="R257" s="122"/>
      <c r="S257" s="80"/>
      <c r="T257" s="176"/>
      <c r="V257" s="199"/>
      <c r="X257" s="79"/>
    </row>
    <row r="258" spans="1:24" s="121" customFormat="1" ht="20.100000000000001" customHeight="1" x14ac:dyDescent="0.3">
      <c r="A258" s="80"/>
      <c r="B258" s="110" t="str">
        <f>IF(E258="","",VLOOKUP(E258,[1]PROJECTES!$C$14:$G$5000,2,FALSE))</f>
        <v/>
      </c>
      <c r="C258" s="80"/>
      <c r="D258" s="283" t="str">
        <f>IF(E258="","",VLOOKUP(E258,[1]PROJECTES!$C$14:$G$5000,5,FALSE))</f>
        <v/>
      </c>
      <c r="E258" s="79"/>
      <c r="F258" s="110" t="str">
        <f>IF(I258="","",VLOOKUP(I258,[1]PROJECTES!$C$14:$G$5000,2,FALSE))</f>
        <v/>
      </c>
      <c r="G258" s="112" t="str">
        <f>IF(E258="","",VLOOKUP(E258,[1]PROJECTES!$C$14:$G$5000,4,FALSE))</f>
        <v/>
      </c>
      <c r="H258" s="95"/>
      <c r="I258" s="113" t="str">
        <f>IF(H258="","",VLOOKUP(H258,BD!B$2:C$16,2,FALSE))</f>
        <v/>
      </c>
      <c r="J258" s="114"/>
      <c r="K258" s="115" t="str">
        <f t="shared" si="6"/>
        <v/>
      </c>
      <c r="L258" s="116" t="str">
        <f t="shared" ca="1" si="7"/>
        <v>-</v>
      </c>
      <c r="M258" s="111" t="str">
        <f>IF(E258="","",VLOOKUP(E258,[1]PROJECTES!$C$14:$Z$5000,21,FALSE))</f>
        <v/>
      </c>
      <c r="N258" s="117"/>
      <c r="O258" s="118" t="s">
        <v>222</v>
      </c>
      <c r="P258" s="119"/>
      <c r="Q258" s="84"/>
      <c r="R258" s="122"/>
      <c r="S258" s="69"/>
      <c r="T258" s="176"/>
      <c r="U258" s="169"/>
      <c r="V258" s="177"/>
      <c r="X258" s="79"/>
    </row>
    <row r="259" spans="1:24" s="121" customFormat="1" ht="20.100000000000001" customHeight="1" x14ac:dyDescent="0.3">
      <c r="A259" s="80"/>
      <c r="B259" s="110" t="str">
        <f>IF(E259="","",VLOOKUP(E259,[1]PROJECTES!$C$14:$G$5000,2,FALSE))</f>
        <v/>
      </c>
      <c r="C259" s="80"/>
      <c r="D259" s="283" t="str">
        <f>IF(E259="","",VLOOKUP(E259,[1]PROJECTES!$C$14:$G$5000,5,FALSE))</f>
        <v/>
      </c>
      <c r="E259" s="79"/>
      <c r="F259" s="110" t="str">
        <f>IF(I259="","",VLOOKUP(I259,[1]PROJECTES!$C$14:$G$5000,2,FALSE))</f>
        <v/>
      </c>
      <c r="G259" s="112" t="str">
        <f>IF(E259="","",VLOOKUP(E259,[1]PROJECTES!$C$14:$G$5000,4,FALSE))</f>
        <v/>
      </c>
      <c r="H259" s="95"/>
      <c r="I259" s="113" t="str">
        <f>IF(H259="","",VLOOKUP(H259,BD!B$2:C$16,2,FALSE))</f>
        <v/>
      </c>
      <c r="J259" s="114"/>
      <c r="K259" s="115" t="str">
        <f t="shared" si="6"/>
        <v/>
      </c>
      <c r="L259" s="116" t="str">
        <f t="shared" ca="1" si="7"/>
        <v>-</v>
      </c>
      <c r="M259" s="111" t="str">
        <f>IF(E259="","",VLOOKUP(E259,[1]PROJECTES!$C$14:$Z$5000,21,FALSE))</f>
        <v/>
      </c>
      <c r="N259" s="117"/>
      <c r="O259" s="118" t="s">
        <v>222</v>
      </c>
      <c r="P259" s="119"/>
      <c r="Q259" s="84"/>
      <c r="R259" s="122"/>
      <c r="S259" s="69"/>
      <c r="T259" s="176"/>
      <c r="U259" s="169"/>
      <c r="V259" s="177"/>
      <c r="X259" s="79"/>
    </row>
    <row r="260" spans="1:24" s="121" customFormat="1" ht="20.100000000000001" customHeight="1" x14ac:dyDescent="0.3">
      <c r="A260" s="80"/>
      <c r="B260" s="110" t="str">
        <f>IF(E260="","",VLOOKUP(E260,[1]PROJECTES!$C$14:$G$5000,2,FALSE))</f>
        <v/>
      </c>
      <c r="C260" s="80"/>
      <c r="D260" s="283" t="str">
        <f>IF(E260="","",VLOOKUP(E260,[1]PROJECTES!$C$14:$G$5000,5,FALSE))</f>
        <v/>
      </c>
      <c r="E260" s="79"/>
      <c r="F260" s="110" t="str">
        <f>IF(I260="","",VLOOKUP(I260,[1]PROJECTES!$C$14:$G$5000,2,FALSE))</f>
        <v/>
      </c>
      <c r="G260" s="112" t="str">
        <f>IF(E260="","",VLOOKUP(E260,[1]PROJECTES!$C$14:$G$5000,4,FALSE))</f>
        <v/>
      </c>
      <c r="H260" s="95"/>
      <c r="I260" s="113" t="str">
        <f>IF(H260="","",VLOOKUP(H260,BD!B$2:C$16,2,FALSE))</f>
        <v/>
      </c>
      <c r="J260" s="114"/>
      <c r="K260" s="115" t="str">
        <f t="shared" si="6"/>
        <v/>
      </c>
      <c r="L260" s="116" t="str">
        <f t="shared" ca="1" si="7"/>
        <v>-</v>
      </c>
      <c r="M260" s="111" t="str">
        <f>IF(E260="","",VLOOKUP(E260,[1]PROJECTES!$C$14:$Z$5000,21,FALSE))</f>
        <v/>
      </c>
      <c r="N260" s="117"/>
      <c r="O260" s="118" t="s">
        <v>222</v>
      </c>
      <c r="P260" s="119"/>
      <c r="Q260" s="84"/>
      <c r="R260" s="122"/>
      <c r="S260" s="69"/>
      <c r="T260" s="176"/>
      <c r="U260" s="169"/>
      <c r="V260" s="177"/>
      <c r="X260" s="79"/>
    </row>
    <row r="261" spans="1:24" s="121" customFormat="1" ht="20.100000000000001" customHeight="1" x14ac:dyDescent="0.3">
      <c r="A261" s="80"/>
      <c r="B261" s="110" t="str">
        <f>IF(E261="","",VLOOKUP(E261,[1]PROJECTES!$C$14:$G$5000,2,FALSE))</f>
        <v/>
      </c>
      <c r="C261" s="80"/>
      <c r="D261" s="283" t="str">
        <f>IF(E261="","",VLOOKUP(E261,[1]PROJECTES!$C$14:$G$5000,5,FALSE))</f>
        <v/>
      </c>
      <c r="E261" s="79"/>
      <c r="F261" s="110" t="str">
        <f>IF(I261="","",VLOOKUP(I261,[1]PROJECTES!$C$14:$G$5000,2,FALSE))</f>
        <v/>
      </c>
      <c r="G261" s="112" t="str">
        <f>IF(E261="","",VLOOKUP(E261,[1]PROJECTES!$C$14:$G$5000,4,FALSE))</f>
        <v/>
      </c>
      <c r="H261" s="95"/>
      <c r="I261" s="113" t="str">
        <f>IF(H261="","",VLOOKUP(H261,BD!B$2:C$16,2,FALSE))</f>
        <v/>
      </c>
      <c r="J261" s="126"/>
      <c r="K261" s="115" t="str">
        <f t="shared" si="6"/>
        <v/>
      </c>
      <c r="L261" s="116" t="str">
        <f t="shared" ca="1" si="7"/>
        <v>-</v>
      </c>
      <c r="M261" s="111" t="str">
        <f>IF(E261="","",VLOOKUP(E261,[1]PROJECTES!$C$14:$Z$5000,21,FALSE))</f>
        <v/>
      </c>
      <c r="N261" s="136"/>
      <c r="O261" s="118" t="s">
        <v>222</v>
      </c>
      <c r="P261" s="140"/>
      <c r="Q261" s="84"/>
      <c r="R261" s="122"/>
      <c r="S261" s="69"/>
      <c r="T261" s="176"/>
      <c r="U261" s="169"/>
      <c r="V261" s="177"/>
      <c r="X261" s="79"/>
    </row>
    <row r="262" spans="1:24" s="121" customFormat="1" ht="20.100000000000001" customHeight="1" x14ac:dyDescent="0.3">
      <c r="A262" s="80"/>
      <c r="B262" s="110" t="str">
        <f>IF(E262="","",VLOOKUP(E262,[1]PROJECTES!$C$14:$G$5000,2,FALSE))</f>
        <v/>
      </c>
      <c r="C262" s="80"/>
      <c r="D262" s="283" t="str">
        <f>IF(E262="","",VLOOKUP(E262,[1]PROJECTES!$C$14:$G$5000,5,FALSE))</f>
        <v/>
      </c>
      <c r="E262" s="79"/>
      <c r="F262" s="110" t="str">
        <f>IF(I262="","",VLOOKUP(I262,[1]PROJECTES!$C$14:$G$5000,2,FALSE))</f>
        <v/>
      </c>
      <c r="G262" s="112" t="str">
        <f>IF(E262="","",VLOOKUP(E262,[1]PROJECTES!$C$14:$G$5000,4,FALSE))</f>
        <v/>
      </c>
      <c r="H262" s="95"/>
      <c r="I262" s="113" t="str">
        <f>IF(H262="","",VLOOKUP(H262,BD!B$2:C$16,2,FALSE))</f>
        <v/>
      </c>
      <c r="J262" s="126"/>
      <c r="K262" s="115" t="str">
        <f t="shared" si="6"/>
        <v/>
      </c>
      <c r="L262" s="116" t="str">
        <f t="shared" ca="1" si="7"/>
        <v>-</v>
      </c>
      <c r="M262" s="111" t="str">
        <f>IF(E262="","",VLOOKUP(E262,[1]PROJECTES!$C$14:$Z$5000,21,FALSE))</f>
        <v/>
      </c>
      <c r="N262" s="136"/>
      <c r="O262" s="118" t="s">
        <v>222</v>
      </c>
      <c r="P262" s="140"/>
      <c r="Q262" s="84"/>
      <c r="R262" s="122"/>
      <c r="S262" s="69"/>
      <c r="T262" s="176"/>
      <c r="U262" s="169"/>
      <c r="V262" s="177"/>
      <c r="X262" s="79"/>
    </row>
    <row r="263" spans="1:24" s="121" customFormat="1" ht="20.100000000000001" customHeight="1" x14ac:dyDescent="0.2">
      <c r="A263" s="80"/>
      <c r="B263" s="110" t="str">
        <f>IF(E263="","",VLOOKUP(E263,[1]PROJECTES!$C$14:$G$5000,2,FALSE))</f>
        <v/>
      </c>
      <c r="C263" s="80"/>
      <c r="D263" s="283" t="str">
        <f>IF(E263="","",VLOOKUP(E263,[1]PROJECTES!$C$14:$G$5000,5,FALSE))</f>
        <v/>
      </c>
      <c r="E263" s="79"/>
      <c r="F263" s="110" t="str">
        <f>IF(I263="","",VLOOKUP(I263,[1]PROJECTES!$C$14:$G$5000,2,FALSE))</f>
        <v/>
      </c>
      <c r="G263" s="112" t="str">
        <f>IF(E263="","",VLOOKUP(E263,[1]PROJECTES!$C$14:$G$5000,4,FALSE))</f>
        <v/>
      </c>
      <c r="H263" s="95"/>
      <c r="I263" s="113" t="str">
        <f>IF(H263="","",VLOOKUP(H263,BD!B$2:C$16,2,FALSE))</f>
        <v/>
      </c>
      <c r="J263" s="114"/>
      <c r="K263" s="115" t="str">
        <f t="shared" si="6"/>
        <v/>
      </c>
      <c r="L263" s="116" t="str">
        <f t="shared" ca="1" si="7"/>
        <v>-</v>
      </c>
      <c r="M263" s="111" t="str">
        <f>IF(E263="","",VLOOKUP(E263,[1]PROJECTES!$C$14:$Z$5000,21,FALSE))</f>
        <v/>
      </c>
      <c r="N263" s="117"/>
      <c r="O263" s="118" t="s">
        <v>222</v>
      </c>
      <c r="P263" s="119"/>
      <c r="Q263" s="84"/>
      <c r="R263" s="122"/>
      <c r="S263" s="69"/>
      <c r="T263" s="176"/>
      <c r="U263" s="169"/>
      <c r="V263" s="201"/>
      <c r="X263" s="79"/>
    </row>
    <row r="264" spans="1:24" s="121" customFormat="1" ht="20.100000000000001" customHeight="1" x14ac:dyDescent="0.3">
      <c r="A264" s="80"/>
      <c r="B264" s="110" t="str">
        <f>IF(E264="","",VLOOKUP(E264,[1]PROJECTES!$C$14:$G$5000,2,FALSE))</f>
        <v/>
      </c>
      <c r="C264" s="80"/>
      <c r="D264" s="283" t="str">
        <f>IF(E264="","",VLOOKUP(E264,[1]PROJECTES!$C$14:$G$5000,5,FALSE))</f>
        <v/>
      </c>
      <c r="E264" s="79"/>
      <c r="F264" s="110" t="str">
        <f>IF(I264="","",VLOOKUP(I264,[1]PROJECTES!$C$14:$G$5000,2,FALSE))</f>
        <v/>
      </c>
      <c r="G264" s="112" t="str">
        <f>IF(E264="","",VLOOKUP(E264,[1]PROJECTES!$C$14:$G$5000,4,FALSE))</f>
        <v/>
      </c>
      <c r="H264" s="95"/>
      <c r="I264" s="113" t="str">
        <f>IF(H264="","",VLOOKUP(H264,BD!B$2:C$16,2,FALSE))</f>
        <v/>
      </c>
      <c r="J264" s="114"/>
      <c r="K264" s="115" t="str">
        <f t="shared" ref="K264:K327" si="8">IF(J264="","",WEEKNUM(J264,2)-0)</f>
        <v/>
      </c>
      <c r="L264" s="116" t="str">
        <f t="shared" ref="L264:L327" ca="1" si="9">IF(M264="","-",IF(G264="TA","-",+M264-TODAY()))</f>
        <v>-</v>
      </c>
      <c r="M264" s="111" t="str">
        <f>IF(E264="","",VLOOKUP(E264,[1]PROJECTES!$C$14:$Z$5000,21,FALSE))</f>
        <v/>
      </c>
      <c r="N264" s="117"/>
      <c r="O264" s="118" t="s">
        <v>222</v>
      </c>
      <c r="P264" s="119"/>
      <c r="Q264" s="84"/>
      <c r="R264" s="122"/>
      <c r="S264" s="69"/>
      <c r="T264" s="176"/>
      <c r="U264" s="169"/>
      <c r="V264" s="177"/>
      <c r="X264" s="79"/>
    </row>
    <row r="265" spans="1:24" s="121" customFormat="1" ht="20.100000000000001" customHeight="1" x14ac:dyDescent="0.3">
      <c r="A265" s="80"/>
      <c r="B265" s="110" t="str">
        <f>IF(E265="","",VLOOKUP(E265,[1]PROJECTES!$C$14:$G$5000,2,FALSE))</f>
        <v/>
      </c>
      <c r="C265" s="80"/>
      <c r="D265" s="283" t="str">
        <f>IF(E265="","",VLOOKUP(E265,[1]PROJECTES!$C$14:$G$5000,5,FALSE))</f>
        <v/>
      </c>
      <c r="E265" s="79"/>
      <c r="F265" s="110" t="str">
        <f>IF(I265="","",VLOOKUP(I265,[1]PROJECTES!$C$14:$G$5000,2,FALSE))</f>
        <v/>
      </c>
      <c r="G265" s="112" t="str">
        <f>IF(E265="","",VLOOKUP(E265,[1]PROJECTES!$C$14:$G$5000,4,FALSE))</f>
        <v/>
      </c>
      <c r="H265" s="95"/>
      <c r="I265" s="113" t="str">
        <f>IF(H265="","",VLOOKUP(H265,BD!B$2:C$16,2,FALSE))</f>
        <v/>
      </c>
      <c r="J265" s="114"/>
      <c r="K265" s="115" t="str">
        <f t="shared" si="8"/>
        <v/>
      </c>
      <c r="L265" s="116" t="str">
        <f t="shared" ca="1" si="9"/>
        <v>-</v>
      </c>
      <c r="M265" s="111" t="str">
        <f>IF(E265="","",VLOOKUP(E265,[1]PROJECTES!$C$14:$Z$5000,21,FALSE))</f>
        <v/>
      </c>
      <c r="N265" s="117"/>
      <c r="O265" s="118" t="s">
        <v>222</v>
      </c>
      <c r="P265" s="119"/>
      <c r="Q265" s="84"/>
      <c r="R265" s="122"/>
      <c r="S265" s="69"/>
      <c r="T265" s="176"/>
      <c r="U265" s="169"/>
      <c r="V265" s="177"/>
      <c r="X265" s="79"/>
    </row>
    <row r="266" spans="1:24" s="121" customFormat="1" ht="20.100000000000001" customHeight="1" x14ac:dyDescent="0.3">
      <c r="A266" s="80"/>
      <c r="B266" s="110" t="str">
        <f>IF(E266="","",VLOOKUP(E266,[1]PROJECTES!$C$14:$G$5000,2,FALSE))</f>
        <v/>
      </c>
      <c r="C266" s="80"/>
      <c r="D266" s="283" t="str">
        <f>IF(E266="","",VLOOKUP(E266,[1]PROJECTES!$C$14:$G$5000,5,FALSE))</f>
        <v/>
      </c>
      <c r="E266" s="79"/>
      <c r="F266" s="110" t="str">
        <f>IF(I266="","",VLOOKUP(I266,[1]PROJECTES!$C$14:$G$5000,2,FALSE))</f>
        <v/>
      </c>
      <c r="G266" s="112" t="str">
        <f>IF(E266="","",VLOOKUP(E266,[1]PROJECTES!$C$14:$G$5000,4,FALSE))</f>
        <v/>
      </c>
      <c r="H266" s="95"/>
      <c r="I266" s="113" t="str">
        <f>IF(H266="","",VLOOKUP(H266,BD!B$2:C$16,2,FALSE))</f>
        <v/>
      </c>
      <c r="J266" s="114"/>
      <c r="K266" s="115" t="str">
        <f t="shared" si="8"/>
        <v/>
      </c>
      <c r="L266" s="116" t="str">
        <f t="shared" ca="1" si="9"/>
        <v>-</v>
      </c>
      <c r="M266" s="111" t="str">
        <f>IF(E266="","",VLOOKUP(E266,[1]PROJECTES!$C$14:$Z$5000,21,FALSE))</f>
        <v/>
      </c>
      <c r="N266" s="117"/>
      <c r="O266" s="118" t="s">
        <v>222</v>
      </c>
      <c r="P266" s="119"/>
      <c r="Q266" s="84"/>
      <c r="R266" s="122"/>
      <c r="S266" s="69"/>
      <c r="T266" s="176"/>
      <c r="U266" s="169"/>
      <c r="V266" s="177"/>
      <c r="X266" s="79"/>
    </row>
    <row r="267" spans="1:24" s="121" customFormat="1" ht="20.100000000000001" customHeight="1" x14ac:dyDescent="0.3">
      <c r="A267" s="80"/>
      <c r="B267" s="110" t="str">
        <f>IF(E267="","",VLOOKUP(E267,[1]PROJECTES!$C$14:$G$5000,2,FALSE))</f>
        <v/>
      </c>
      <c r="C267" s="80"/>
      <c r="D267" s="283" t="str">
        <f>IF(E267="","",VLOOKUP(E267,[1]PROJECTES!$C$14:$G$5000,5,FALSE))</f>
        <v/>
      </c>
      <c r="E267" s="79"/>
      <c r="F267" s="110" t="str">
        <f>IF(I267="","",VLOOKUP(I267,[1]PROJECTES!$C$14:$G$5000,2,FALSE))</f>
        <v/>
      </c>
      <c r="G267" s="112" t="str">
        <f>IF(E267="","",VLOOKUP(E267,[1]PROJECTES!$C$14:$G$5000,4,FALSE))</f>
        <v/>
      </c>
      <c r="H267" s="95"/>
      <c r="I267" s="113" t="str">
        <f>IF(H267="","",VLOOKUP(H267,BD!B$2:C$16,2,FALSE))</f>
        <v/>
      </c>
      <c r="J267" s="114"/>
      <c r="K267" s="115" t="str">
        <f t="shared" si="8"/>
        <v/>
      </c>
      <c r="L267" s="116" t="str">
        <f t="shared" ca="1" si="9"/>
        <v>-</v>
      </c>
      <c r="M267" s="111" t="str">
        <f>IF(E267="","",VLOOKUP(E267,[1]PROJECTES!$C$14:$Z$5000,21,FALSE))</f>
        <v/>
      </c>
      <c r="N267" s="117"/>
      <c r="O267" s="118" t="s">
        <v>222</v>
      </c>
      <c r="P267" s="119"/>
      <c r="Q267" s="84"/>
      <c r="R267" s="122"/>
      <c r="S267" s="69"/>
      <c r="T267" s="176"/>
      <c r="U267" s="169"/>
      <c r="V267" s="177"/>
      <c r="X267" s="79"/>
    </row>
    <row r="268" spans="1:24" s="121" customFormat="1" ht="20.100000000000001" customHeight="1" x14ac:dyDescent="0.3">
      <c r="A268" s="80"/>
      <c r="B268" s="110" t="str">
        <f>IF(E268="","",VLOOKUP(E268,[1]PROJECTES!$C$14:$G$5000,2,FALSE))</f>
        <v/>
      </c>
      <c r="C268" s="80"/>
      <c r="D268" s="283" t="str">
        <f>IF(E268="","",VLOOKUP(E268,[1]PROJECTES!$C$14:$G$5000,5,FALSE))</f>
        <v/>
      </c>
      <c r="E268" s="79"/>
      <c r="F268" s="110" t="str">
        <f>IF(I268="","",VLOOKUP(I268,[1]PROJECTES!$C$14:$G$5000,2,FALSE))</f>
        <v/>
      </c>
      <c r="G268" s="112" t="str">
        <f>IF(E268="","",VLOOKUP(E268,[1]PROJECTES!$C$14:$G$5000,4,FALSE))</f>
        <v/>
      </c>
      <c r="H268" s="95"/>
      <c r="I268" s="113" t="str">
        <f>IF(H268="","",VLOOKUP(H268,BD!B$2:C$16,2,FALSE))</f>
        <v/>
      </c>
      <c r="J268" s="114"/>
      <c r="K268" s="115" t="str">
        <f t="shared" si="8"/>
        <v/>
      </c>
      <c r="L268" s="116" t="str">
        <f t="shared" ca="1" si="9"/>
        <v>-</v>
      </c>
      <c r="M268" s="111" t="str">
        <f>IF(E268="","",VLOOKUP(E268,[1]PROJECTES!$C$14:$Z$5000,21,FALSE))</f>
        <v/>
      </c>
      <c r="N268" s="117"/>
      <c r="O268" s="118" t="s">
        <v>222</v>
      </c>
      <c r="P268" s="119"/>
      <c r="Q268" s="84"/>
      <c r="R268" s="122"/>
      <c r="S268" s="69"/>
      <c r="T268" s="176"/>
      <c r="U268" s="169"/>
      <c r="V268" s="177"/>
      <c r="X268" s="79"/>
    </row>
    <row r="269" spans="1:24" s="121" customFormat="1" ht="20.100000000000001" customHeight="1" x14ac:dyDescent="0.3">
      <c r="A269" s="80"/>
      <c r="B269" s="110" t="str">
        <f>IF(E269="","",VLOOKUP(E269,[1]PROJECTES!$C$14:$G$5000,2,FALSE))</f>
        <v/>
      </c>
      <c r="C269" s="80"/>
      <c r="D269" s="283" t="str">
        <f>IF(E269="","",VLOOKUP(E269,[1]PROJECTES!$C$14:$G$5000,5,FALSE))</f>
        <v/>
      </c>
      <c r="E269" s="79"/>
      <c r="F269" s="110" t="str">
        <f>IF(I269="","",VLOOKUP(I269,[1]PROJECTES!$C$14:$G$5000,2,FALSE))</f>
        <v/>
      </c>
      <c r="G269" s="112" t="str">
        <f>IF(E269="","",VLOOKUP(E269,[1]PROJECTES!$C$14:$G$5000,4,FALSE))</f>
        <v/>
      </c>
      <c r="H269" s="95"/>
      <c r="I269" s="113" t="str">
        <f>IF(H269="","",VLOOKUP(H269,BD!B$2:C$16,2,FALSE))</f>
        <v/>
      </c>
      <c r="J269" s="114"/>
      <c r="K269" s="115" t="str">
        <f t="shared" si="8"/>
        <v/>
      </c>
      <c r="L269" s="116" t="str">
        <f t="shared" ca="1" si="9"/>
        <v>-</v>
      </c>
      <c r="M269" s="111" t="str">
        <f>IF(E269="","",VLOOKUP(E269,[1]PROJECTES!$C$14:$Z$5000,21,FALSE))</f>
        <v/>
      </c>
      <c r="N269" s="117"/>
      <c r="O269" s="118" t="s">
        <v>222</v>
      </c>
      <c r="P269" s="119"/>
      <c r="Q269" s="84"/>
      <c r="R269" s="122"/>
      <c r="S269" s="69"/>
      <c r="T269" s="176"/>
      <c r="U269" s="169"/>
      <c r="V269" s="177"/>
      <c r="X269" s="79"/>
    </row>
    <row r="270" spans="1:24" s="121" customFormat="1" ht="20.100000000000001" customHeight="1" x14ac:dyDescent="0.3">
      <c r="A270" s="80"/>
      <c r="B270" s="110" t="str">
        <f>IF(E270="","",VLOOKUP(E270,[1]PROJECTES!$C$14:$G$5000,2,FALSE))</f>
        <v/>
      </c>
      <c r="C270" s="80"/>
      <c r="D270" s="283" t="str">
        <f>IF(E270="","",VLOOKUP(E270,[1]PROJECTES!$C$14:$G$5000,5,FALSE))</f>
        <v/>
      </c>
      <c r="E270" s="79"/>
      <c r="F270" s="110" t="str">
        <f>IF(I270="","",VLOOKUP(I270,[1]PROJECTES!$C$14:$G$5000,2,FALSE))</f>
        <v/>
      </c>
      <c r="G270" s="112" t="str">
        <f>IF(E270="","",VLOOKUP(E270,[1]PROJECTES!$C$14:$G$5000,4,FALSE))</f>
        <v/>
      </c>
      <c r="H270" s="95"/>
      <c r="I270" s="113" t="str">
        <f>IF(H270="","",VLOOKUP(H270,BD!B$2:C$16,2,FALSE))</f>
        <v/>
      </c>
      <c r="J270" s="114"/>
      <c r="K270" s="115" t="str">
        <f t="shared" si="8"/>
        <v/>
      </c>
      <c r="L270" s="116" t="str">
        <f t="shared" ca="1" si="9"/>
        <v>-</v>
      </c>
      <c r="M270" s="111" t="str">
        <f>IF(E270="","",VLOOKUP(E270,[1]PROJECTES!$C$14:$Z$5000,21,FALSE))</f>
        <v/>
      </c>
      <c r="N270" s="117"/>
      <c r="O270" s="118" t="s">
        <v>222</v>
      </c>
      <c r="P270" s="119"/>
      <c r="Q270" s="84"/>
      <c r="R270" s="122"/>
      <c r="S270" s="69"/>
      <c r="T270" s="176"/>
      <c r="U270" s="169"/>
      <c r="V270" s="177"/>
      <c r="X270" s="79"/>
    </row>
    <row r="271" spans="1:24" s="121" customFormat="1" ht="20.100000000000001" customHeight="1" x14ac:dyDescent="0.3">
      <c r="A271" s="80"/>
      <c r="B271" s="110" t="str">
        <f>IF(E271="","",VLOOKUP(E271,[1]PROJECTES!$C$14:$G$5000,2,FALSE))</f>
        <v/>
      </c>
      <c r="C271" s="80"/>
      <c r="D271" s="283" t="str">
        <f>IF(E271="","",VLOOKUP(E271,[1]PROJECTES!$C$14:$G$5000,5,FALSE))</f>
        <v/>
      </c>
      <c r="E271" s="79"/>
      <c r="F271" s="110" t="str">
        <f>IF(I271="","",VLOOKUP(I271,[1]PROJECTES!$C$14:$G$5000,2,FALSE))</f>
        <v/>
      </c>
      <c r="G271" s="112" t="str">
        <f>IF(E271="","",VLOOKUP(E271,[1]PROJECTES!$C$14:$G$5000,4,FALSE))</f>
        <v/>
      </c>
      <c r="H271" s="95"/>
      <c r="I271" s="113" t="str">
        <f>IF(H271="","",VLOOKUP(H271,BD!B$2:C$16,2,FALSE))</f>
        <v/>
      </c>
      <c r="J271" s="114"/>
      <c r="K271" s="115" t="str">
        <f t="shared" si="8"/>
        <v/>
      </c>
      <c r="L271" s="116" t="str">
        <f t="shared" ca="1" si="9"/>
        <v>-</v>
      </c>
      <c r="M271" s="111" t="str">
        <f>IF(E271="","",VLOOKUP(E271,[1]PROJECTES!$C$14:$Z$5000,21,FALSE))</f>
        <v/>
      </c>
      <c r="N271" s="117"/>
      <c r="O271" s="118" t="s">
        <v>222</v>
      </c>
      <c r="P271" s="119"/>
      <c r="Q271" s="84"/>
      <c r="R271" s="122"/>
      <c r="S271" s="69"/>
      <c r="T271" s="176"/>
      <c r="U271" s="169"/>
      <c r="V271" s="177"/>
      <c r="X271" s="79"/>
    </row>
    <row r="272" spans="1:24" s="121" customFormat="1" ht="20.100000000000001" customHeight="1" x14ac:dyDescent="0.3">
      <c r="A272" s="80"/>
      <c r="B272" s="110" t="str">
        <f>IF(E272="","",VLOOKUP(E272,[1]PROJECTES!$C$14:$G$5000,2,FALSE))</f>
        <v/>
      </c>
      <c r="C272" s="141"/>
      <c r="D272" s="283" t="str">
        <f>IF(E272="","",VLOOKUP(E272,[1]PROJECTES!$C$14:$G$5000,5,FALSE))</f>
        <v/>
      </c>
      <c r="E272" s="79"/>
      <c r="F272" s="110" t="str">
        <f>IF(I272="","",VLOOKUP(I272,[1]PROJECTES!$C$14:$G$5000,2,FALSE))</f>
        <v/>
      </c>
      <c r="G272" s="112" t="str">
        <f>IF(E272="","",VLOOKUP(E272,[1]PROJECTES!$C$14:$G$5000,4,FALSE))</f>
        <v/>
      </c>
      <c r="H272" s="95"/>
      <c r="I272" s="113" t="str">
        <f>IF(H272="","",VLOOKUP(H272,BD!B$2:C$16,2,FALSE))</f>
        <v/>
      </c>
      <c r="J272" s="114"/>
      <c r="K272" s="115" t="str">
        <f t="shared" si="8"/>
        <v/>
      </c>
      <c r="L272" s="116" t="str">
        <f t="shared" ca="1" si="9"/>
        <v>-</v>
      </c>
      <c r="M272" s="111" t="str">
        <f>IF(E272="","",VLOOKUP(E272,[1]PROJECTES!$C$14:$Z$5000,21,FALSE))</f>
        <v/>
      </c>
      <c r="N272" s="117"/>
      <c r="O272" s="118" t="s">
        <v>222</v>
      </c>
      <c r="P272" s="119"/>
      <c r="Q272" s="84"/>
      <c r="R272" s="122"/>
      <c r="S272" s="69"/>
      <c r="T272" s="176"/>
      <c r="U272" s="169"/>
      <c r="V272" s="177"/>
      <c r="X272" s="79"/>
    </row>
    <row r="273" spans="1:24" s="121" customFormat="1" ht="20.100000000000001" customHeight="1" x14ac:dyDescent="0.3">
      <c r="A273" s="80"/>
      <c r="B273" s="110" t="str">
        <f>IF(E273="","",VLOOKUP(E273,[1]PROJECTES!$C$14:$G$5000,2,FALSE))</f>
        <v/>
      </c>
      <c r="C273" s="80"/>
      <c r="D273" s="283" t="str">
        <f>IF(E273="","",VLOOKUP(E273,[1]PROJECTES!$C$14:$G$5000,5,FALSE))</f>
        <v/>
      </c>
      <c r="E273" s="79"/>
      <c r="F273" s="110" t="str">
        <f>IF(I273="","",VLOOKUP(I273,[1]PROJECTES!$C$14:$G$5000,2,FALSE))</f>
        <v/>
      </c>
      <c r="G273" s="112" t="str">
        <f>IF(E273="","",VLOOKUP(E273,[1]PROJECTES!$C$14:$G$5000,4,FALSE))</f>
        <v/>
      </c>
      <c r="H273" s="95"/>
      <c r="I273" s="113" t="str">
        <f>IF(H273="","",VLOOKUP(H273,BD!B$2:C$16,2,FALSE))</f>
        <v/>
      </c>
      <c r="J273" s="114"/>
      <c r="K273" s="115" t="str">
        <f t="shared" si="8"/>
        <v/>
      </c>
      <c r="L273" s="116" t="str">
        <f t="shared" ca="1" si="9"/>
        <v>-</v>
      </c>
      <c r="M273" s="111" t="str">
        <f>IF(E273="","",VLOOKUP(E273,[1]PROJECTES!$C$14:$Z$5000,21,FALSE))</f>
        <v/>
      </c>
      <c r="N273" s="117"/>
      <c r="O273" s="118" t="s">
        <v>222</v>
      </c>
      <c r="P273" s="119"/>
      <c r="Q273" s="84"/>
      <c r="R273" s="122"/>
      <c r="S273" s="69"/>
      <c r="T273" s="176"/>
      <c r="U273" s="169"/>
      <c r="V273" s="177"/>
      <c r="X273" s="79"/>
    </row>
    <row r="274" spans="1:24" s="121" customFormat="1" ht="20.100000000000001" customHeight="1" x14ac:dyDescent="0.3">
      <c r="A274" s="80"/>
      <c r="B274" s="110" t="str">
        <f>IF(E274="","",VLOOKUP(E274,[1]PROJECTES!$C$14:$G$5000,2,FALSE))</f>
        <v/>
      </c>
      <c r="C274" s="80"/>
      <c r="D274" s="283" t="str">
        <f>IF(E274="","",VLOOKUP(E274,[1]PROJECTES!$C$14:$G$5000,5,FALSE))</f>
        <v/>
      </c>
      <c r="E274" s="79"/>
      <c r="F274" s="110" t="str">
        <f>IF(I274="","",VLOOKUP(I274,[1]PROJECTES!$C$14:$G$5000,2,FALSE))</f>
        <v/>
      </c>
      <c r="G274" s="112" t="str">
        <f>IF(E274="","",VLOOKUP(E274,[1]PROJECTES!$C$14:$G$5000,4,FALSE))</f>
        <v/>
      </c>
      <c r="H274" s="95"/>
      <c r="I274" s="113" t="str">
        <f>IF(H274="","",VLOOKUP(H274,BD!B$2:C$16,2,FALSE))</f>
        <v/>
      </c>
      <c r="J274" s="114"/>
      <c r="K274" s="115" t="str">
        <f t="shared" si="8"/>
        <v/>
      </c>
      <c r="L274" s="116" t="str">
        <f t="shared" ca="1" si="9"/>
        <v>-</v>
      </c>
      <c r="M274" s="111" t="str">
        <f>IF(E274="","",VLOOKUP(E274,[1]PROJECTES!$C$14:$Z$5000,21,FALSE))</f>
        <v/>
      </c>
      <c r="N274" s="117"/>
      <c r="O274" s="118" t="s">
        <v>222</v>
      </c>
      <c r="P274" s="119"/>
      <c r="Q274" s="84"/>
      <c r="R274" s="122"/>
      <c r="S274" s="69"/>
      <c r="T274" s="176"/>
      <c r="U274" s="169"/>
      <c r="V274" s="177"/>
      <c r="X274" s="79"/>
    </row>
    <row r="275" spans="1:24" s="121" customFormat="1" ht="20.100000000000001" customHeight="1" x14ac:dyDescent="0.3">
      <c r="A275" s="80"/>
      <c r="B275" s="110" t="str">
        <f>IF(E275="","",VLOOKUP(E275,[1]PROJECTES!$C$14:$G$5000,2,FALSE))</f>
        <v/>
      </c>
      <c r="C275" s="80"/>
      <c r="D275" s="283" t="str">
        <f>IF(E275="","",VLOOKUP(E275,[1]PROJECTES!$C$14:$G$5000,5,FALSE))</f>
        <v/>
      </c>
      <c r="E275" s="79"/>
      <c r="F275" s="110" t="str">
        <f>IF(I275="","",VLOOKUP(I275,[1]PROJECTES!$C$14:$G$5000,2,FALSE))</f>
        <v/>
      </c>
      <c r="G275" s="112" t="str">
        <f>IF(E275="","",VLOOKUP(E275,[1]PROJECTES!$C$14:$G$5000,4,FALSE))</f>
        <v/>
      </c>
      <c r="H275" s="95"/>
      <c r="I275" s="113" t="str">
        <f>IF(H275="","",VLOOKUP(H275,BD!B$2:C$16,2,FALSE))</f>
        <v/>
      </c>
      <c r="J275" s="114"/>
      <c r="K275" s="115" t="str">
        <f t="shared" si="8"/>
        <v/>
      </c>
      <c r="L275" s="116" t="str">
        <f t="shared" ca="1" si="9"/>
        <v>-</v>
      </c>
      <c r="M275" s="111" t="str">
        <f>IF(E275="","",VLOOKUP(E275,[1]PROJECTES!$C$14:$Z$5000,21,FALSE))</f>
        <v/>
      </c>
      <c r="N275" s="117"/>
      <c r="O275" s="118" t="s">
        <v>222</v>
      </c>
      <c r="P275" s="119"/>
      <c r="Q275" s="84"/>
      <c r="R275" s="122"/>
      <c r="S275" s="69"/>
      <c r="T275" s="176"/>
      <c r="U275" s="169"/>
      <c r="V275" s="177"/>
      <c r="X275" s="79"/>
    </row>
    <row r="276" spans="1:24" s="121" customFormat="1" ht="20.100000000000001" customHeight="1" x14ac:dyDescent="0.3">
      <c r="A276" s="80"/>
      <c r="B276" s="110" t="str">
        <f>IF(E276="","",VLOOKUP(E276,[1]PROJECTES!$C$14:$G$5000,2,FALSE))</f>
        <v/>
      </c>
      <c r="C276" s="80"/>
      <c r="D276" s="283" t="str">
        <f>IF(E276="","",VLOOKUP(E276,[1]PROJECTES!$C$14:$G$5000,5,FALSE))</f>
        <v/>
      </c>
      <c r="E276" s="79"/>
      <c r="F276" s="110" t="str">
        <f>IF(I276="","",VLOOKUP(I276,[1]PROJECTES!$C$14:$G$5000,2,FALSE))</f>
        <v/>
      </c>
      <c r="G276" s="112" t="str">
        <f>IF(E276="","",VLOOKUP(E276,[1]PROJECTES!$C$14:$G$5000,4,FALSE))</f>
        <v/>
      </c>
      <c r="H276" s="95"/>
      <c r="I276" s="113" t="str">
        <f>IF(H276="","",VLOOKUP(H276,BD!B$2:C$16,2,FALSE))</f>
        <v/>
      </c>
      <c r="J276" s="114"/>
      <c r="K276" s="115" t="str">
        <f t="shared" si="8"/>
        <v/>
      </c>
      <c r="L276" s="116" t="str">
        <f t="shared" ca="1" si="9"/>
        <v>-</v>
      </c>
      <c r="M276" s="111" t="str">
        <f>IF(E276="","",VLOOKUP(E276,[1]PROJECTES!$C$14:$Z$5000,21,FALSE))</f>
        <v/>
      </c>
      <c r="N276" s="117"/>
      <c r="O276" s="118" t="s">
        <v>222</v>
      </c>
      <c r="P276" s="119"/>
      <c r="Q276" s="84"/>
      <c r="R276" s="122"/>
      <c r="S276" s="69"/>
      <c r="T276" s="176"/>
      <c r="U276" s="169"/>
      <c r="V276" s="177"/>
      <c r="X276" s="79"/>
    </row>
    <row r="277" spans="1:24" s="121" customFormat="1" ht="20.100000000000001" customHeight="1" x14ac:dyDescent="0.3">
      <c r="A277" s="80"/>
      <c r="B277" s="110" t="str">
        <f>IF(E277="","",VLOOKUP(E277,[1]PROJECTES!$C$14:$G$5000,2,FALSE))</f>
        <v/>
      </c>
      <c r="C277" s="80"/>
      <c r="D277" s="283" t="str">
        <f>IF(E277="","",VLOOKUP(E277,[1]PROJECTES!$C$14:$G$5000,5,FALSE))</f>
        <v/>
      </c>
      <c r="E277" s="79"/>
      <c r="F277" s="110" t="str">
        <f>IF(I277="","",VLOOKUP(I277,[1]PROJECTES!$C$14:$G$5000,2,FALSE))</f>
        <v/>
      </c>
      <c r="G277" s="112" t="str">
        <f>IF(E277="","",VLOOKUP(E277,[1]PROJECTES!$C$14:$G$5000,4,FALSE))</f>
        <v/>
      </c>
      <c r="H277" s="95"/>
      <c r="I277" s="113" t="str">
        <f>IF(H277="","",VLOOKUP(H277,BD!B$2:C$16,2,FALSE))</f>
        <v/>
      </c>
      <c r="J277" s="114"/>
      <c r="K277" s="115" t="str">
        <f t="shared" si="8"/>
        <v/>
      </c>
      <c r="L277" s="116" t="str">
        <f t="shared" ca="1" si="9"/>
        <v>-</v>
      </c>
      <c r="M277" s="111" t="str">
        <f>IF(E277="","",VLOOKUP(E277,[1]PROJECTES!$C$14:$Z$5000,21,FALSE))</f>
        <v/>
      </c>
      <c r="N277" s="117"/>
      <c r="O277" s="118" t="s">
        <v>222</v>
      </c>
      <c r="P277" s="119"/>
      <c r="Q277" s="84"/>
      <c r="R277" s="122"/>
      <c r="S277" s="69"/>
      <c r="T277" s="176"/>
      <c r="U277" s="169"/>
      <c r="V277" s="177"/>
      <c r="X277" s="79"/>
    </row>
    <row r="278" spans="1:24" s="121" customFormat="1" ht="20.100000000000001" customHeight="1" x14ac:dyDescent="0.3">
      <c r="A278" s="80"/>
      <c r="B278" s="110" t="str">
        <f>IF(E278="","",VLOOKUP(E278,[1]PROJECTES!$C$14:$G$5000,2,FALSE))</f>
        <v/>
      </c>
      <c r="C278" s="80"/>
      <c r="D278" s="283" t="str">
        <f>IF(E278="","",VLOOKUP(E278,[1]PROJECTES!$C$14:$G$5000,5,FALSE))</f>
        <v/>
      </c>
      <c r="E278" s="79"/>
      <c r="F278" s="110" t="str">
        <f>IF(I278="","",VLOOKUP(I278,[1]PROJECTES!$C$14:$G$5000,2,FALSE))</f>
        <v/>
      </c>
      <c r="G278" s="112" t="str">
        <f>IF(E278="","",VLOOKUP(E278,[1]PROJECTES!$C$14:$G$5000,4,FALSE))</f>
        <v/>
      </c>
      <c r="H278" s="95"/>
      <c r="I278" s="113" t="str">
        <f>IF(H278="","",VLOOKUP(H278,BD!B$2:C$16,2,FALSE))</f>
        <v/>
      </c>
      <c r="J278" s="114"/>
      <c r="K278" s="115" t="str">
        <f t="shared" si="8"/>
        <v/>
      </c>
      <c r="L278" s="116" t="str">
        <f t="shared" ca="1" si="9"/>
        <v>-</v>
      </c>
      <c r="M278" s="111" t="str">
        <f>IF(E278="","",VLOOKUP(E278,[1]PROJECTES!$C$14:$Z$5000,21,FALSE))</f>
        <v/>
      </c>
      <c r="N278" s="136"/>
      <c r="O278" s="118" t="s">
        <v>222</v>
      </c>
      <c r="P278" s="119"/>
      <c r="Q278" s="84"/>
      <c r="R278" s="122"/>
      <c r="S278" s="69"/>
      <c r="T278" s="176"/>
      <c r="U278" s="169"/>
      <c r="V278" s="177"/>
      <c r="X278" s="79"/>
    </row>
    <row r="279" spans="1:24" s="121" customFormat="1" ht="20.100000000000001" customHeight="1" x14ac:dyDescent="0.3">
      <c r="A279" s="80"/>
      <c r="B279" s="110" t="str">
        <f>IF(E279="","",VLOOKUP(E279,[1]PROJECTES!$C$14:$G$5000,2,FALSE))</f>
        <v/>
      </c>
      <c r="C279" s="80"/>
      <c r="D279" s="283" t="str">
        <f>IF(E279="","",VLOOKUP(E279,[1]PROJECTES!$C$14:$G$5000,5,FALSE))</f>
        <v/>
      </c>
      <c r="E279" s="79"/>
      <c r="F279" s="110" t="str">
        <f>IF(I279="","",VLOOKUP(I279,[1]PROJECTES!$C$14:$G$5000,2,FALSE))</f>
        <v/>
      </c>
      <c r="G279" s="112" t="str">
        <f>IF(E279="","",VLOOKUP(E279,[1]PROJECTES!$C$14:$G$5000,4,FALSE))</f>
        <v/>
      </c>
      <c r="H279" s="95"/>
      <c r="I279" s="113" t="str">
        <f>IF(H279="","",VLOOKUP(H279,BD!B$2:C$16,2,FALSE))</f>
        <v/>
      </c>
      <c r="J279" s="114"/>
      <c r="K279" s="115" t="str">
        <f t="shared" si="8"/>
        <v/>
      </c>
      <c r="L279" s="116" t="str">
        <f t="shared" ca="1" si="9"/>
        <v>-</v>
      </c>
      <c r="M279" s="111" t="str">
        <f>IF(E279="","",VLOOKUP(E279,[1]PROJECTES!$C$14:$Z$5000,21,FALSE))</f>
        <v/>
      </c>
      <c r="N279" s="117"/>
      <c r="O279" s="118" t="s">
        <v>222</v>
      </c>
      <c r="P279" s="119"/>
      <c r="Q279" s="84"/>
      <c r="R279" s="122"/>
      <c r="S279" s="69"/>
      <c r="T279" s="176"/>
      <c r="U279" s="169"/>
      <c r="V279" s="177"/>
      <c r="X279" s="79"/>
    </row>
    <row r="280" spans="1:24" s="121" customFormat="1" ht="20.100000000000001" customHeight="1" x14ac:dyDescent="0.3">
      <c r="A280" s="80"/>
      <c r="B280" s="110" t="str">
        <f>IF(E280="","",VLOOKUP(E280,[1]PROJECTES!$C$14:$G$5000,2,FALSE))</f>
        <v/>
      </c>
      <c r="C280" s="80"/>
      <c r="D280" s="283" t="str">
        <f>IF(E280="","",VLOOKUP(E280,[1]PROJECTES!$C$14:$G$5000,5,FALSE))</f>
        <v/>
      </c>
      <c r="E280" s="79"/>
      <c r="F280" s="110" t="str">
        <f>IF(I280="","",VLOOKUP(I280,[1]PROJECTES!$C$14:$G$5000,2,FALSE))</f>
        <v/>
      </c>
      <c r="G280" s="112" t="str">
        <f>IF(E280="","",VLOOKUP(E280,[1]PROJECTES!$C$14:$G$5000,4,FALSE))</f>
        <v/>
      </c>
      <c r="H280" s="95"/>
      <c r="I280" s="113" t="str">
        <f>IF(H280="","",VLOOKUP(H280,BD!B$2:C$16,2,FALSE))</f>
        <v/>
      </c>
      <c r="J280" s="114"/>
      <c r="K280" s="115" t="str">
        <f t="shared" si="8"/>
        <v/>
      </c>
      <c r="L280" s="116" t="str">
        <f t="shared" ca="1" si="9"/>
        <v>-</v>
      </c>
      <c r="M280" s="111" t="str">
        <f>IF(E280="","",VLOOKUP(E280,[1]PROJECTES!$C$14:$Z$5000,21,FALSE))</f>
        <v/>
      </c>
      <c r="N280" s="117"/>
      <c r="O280" s="118" t="s">
        <v>222</v>
      </c>
      <c r="P280" s="119"/>
      <c r="Q280" s="84"/>
      <c r="R280" s="122"/>
      <c r="S280" s="69"/>
      <c r="T280" s="176"/>
      <c r="U280" s="169"/>
      <c r="V280" s="177"/>
      <c r="X280" s="79"/>
    </row>
    <row r="281" spans="1:24" s="121" customFormat="1" ht="20.100000000000001" customHeight="1" x14ac:dyDescent="0.3">
      <c r="A281" s="80"/>
      <c r="B281" s="110" t="str">
        <f>IF(E281="","",VLOOKUP(E281,[1]PROJECTES!$C$14:$G$5000,2,FALSE))</f>
        <v/>
      </c>
      <c r="C281" s="80"/>
      <c r="D281" s="283" t="str">
        <f>IF(E281="","",VLOOKUP(E281,[1]PROJECTES!$C$14:$G$5000,5,FALSE))</f>
        <v/>
      </c>
      <c r="E281" s="79"/>
      <c r="F281" s="110" t="str">
        <f>IF(I281="","",VLOOKUP(I281,[1]PROJECTES!$C$14:$G$5000,2,FALSE))</f>
        <v/>
      </c>
      <c r="G281" s="112" t="str">
        <f>IF(E281="","",VLOOKUP(E281,[1]PROJECTES!$C$14:$G$5000,4,FALSE))</f>
        <v/>
      </c>
      <c r="H281" s="95"/>
      <c r="I281" s="113" t="str">
        <f>IF(H281="","",VLOOKUP(H281,BD!B$2:C$16,2,FALSE))</f>
        <v/>
      </c>
      <c r="J281" s="114"/>
      <c r="K281" s="115" t="str">
        <f t="shared" si="8"/>
        <v/>
      </c>
      <c r="L281" s="116" t="str">
        <f t="shared" ca="1" si="9"/>
        <v>-</v>
      </c>
      <c r="M281" s="111" t="str">
        <f>IF(E281="","",VLOOKUP(E281,[1]PROJECTES!$C$14:$Z$5000,21,FALSE))</f>
        <v/>
      </c>
      <c r="N281" s="117"/>
      <c r="O281" s="118" t="s">
        <v>222</v>
      </c>
      <c r="P281" s="119"/>
      <c r="Q281" s="84"/>
      <c r="R281" s="122"/>
      <c r="S281" s="69"/>
      <c r="T281" s="176"/>
      <c r="U281" s="169"/>
      <c r="V281" s="177"/>
      <c r="X281" s="79"/>
    </row>
    <row r="282" spans="1:24" s="121" customFormat="1" ht="20.100000000000001" customHeight="1" x14ac:dyDescent="0.3">
      <c r="A282" s="80"/>
      <c r="B282" s="110" t="str">
        <f>IF(E282="","",VLOOKUP(E282,[1]PROJECTES!$C$14:$G$5000,2,FALSE))</f>
        <v/>
      </c>
      <c r="C282" s="80"/>
      <c r="D282" s="283" t="str">
        <f>IF(E282="","",VLOOKUP(E282,[1]PROJECTES!$C$14:$G$5000,5,FALSE))</f>
        <v/>
      </c>
      <c r="E282" s="79"/>
      <c r="F282" s="110" t="str">
        <f>IF(I282="","",VLOOKUP(I282,[1]PROJECTES!$C$14:$G$5000,2,FALSE))</f>
        <v/>
      </c>
      <c r="G282" s="112" t="str">
        <f>IF(E282="","",VLOOKUP(E282,[1]PROJECTES!$C$14:$G$5000,4,FALSE))</f>
        <v/>
      </c>
      <c r="H282" s="95"/>
      <c r="I282" s="113" t="str">
        <f>IF(H282="","",VLOOKUP(H282,BD!B$2:C$16,2,FALSE))</f>
        <v/>
      </c>
      <c r="J282" s="114"/>
      <c r="K282" s="115" t="str">
        <f t="shared" si="8"/>
        <v/>
      </c>
      <c r="L282" s="116" t="str">
        <f t="shared" ca="1" si="9"/>
        <v>-</v>
      </c>
      <c r="M282" s="111" t="str">
        <f>IF(E282="","",VLOOKUP(E282,[1]PROJECTES!$C$14:$Z$5000,21,FALSE))</f>
        <v/>
      </c>
      <c r="N282" s="117"/>
      <c r="O282" s="118" t="s">
        <v>222</v>
      </c>
      <c r="P282" s="119"/>
      <c r="Q282" s="84"/>
      <c r="R282" s="125"/>
      <c r="S282" s="69"/>
      <c r="T282" s="176"/>
      <c r="U282" s="169"/>
      <c r="V282" s="177"/>
      <c r="X282" s="79"/>
    </row>
    <row r="283" spans="1:24" s="121" customFormat="1" ht="20.100000000000001" customHeight="1" x14ac:dyDescent="0.3">
      <c r="A283" s="80"/>
      <c r="B283" s="110" t="str">
        <f>IF(E283="","",VLOOKUP(E283,[1]PROJECTES!$C$14:$G$5000,2,FALSE))</f>
        <v/>
      </c>
      <c r="C283" s="80"/>
      <c r="D283" s="283" t="str">
        <f>IF(E283="","",VLOOKUP(E283,[1]PROJECTES!$C$14:$G$5000,5,FALSE))</f>
        <v/>
      </c>
      <c r="E283" s="79"/>
      <c r="F283" s="110" t="str">
        <f>IF(I283="","",VLOOKUP(I283,[1]PROJECTES!$C$14:$G$5000,2,FALSE))</f>
        <v/>
      </c>
      <c r="G283" s="112" t="str">
        <f>IF(E283="","",VLOOKUP(E283,[1]PROJECTES!$C$14:$G$5000,4,FALSE))</f>
        <v/>
      </c>
      <c r="H283" s="95"/>
      <c r="I283" s="113" t="str">
        <f>IF(H283="","",VLOOKUP(H283,BD!B$2:C$16,2,FALSE))</f>
        <v/>
      </c>
      <c r="J283" s="114"/>
      <c r="K283" s="115" t="str">
        <f t="shared" si="8"/>
        <v/>
      </c>
      <c r="L283" s="116" t="str">
        <f t="shared" ca="1" si="9"/>
        <v>-</v>
      </c>
      <c r="M283" s="111" t="str">
        <f>IF(E283="","",VLOOKUP(E283,[1]PROJECTES!$C$14:$Z$5000,21,FALSE))</f>
        <v/>
      </c>
      <c r="N283" s="117"/>
      <c r="O283" s="118" t="s">
        <v>222</v>
      </c>
      <c r="P283" s="119"/>
      <c r="Q283" s="84"/>
      <c r="R283" s="125"/>
      <c r="S283" s="69"/>
      <c r="T283" s="176"/>
      <c r="U283" s="169"/>
      <c r="V283" s="177"/>
      <c r="X283" s="79"/>
    </row>
    <row r="284" spans="1:24" s="121" customFormat="1" ht="20.100000000000001" customHeight="1" x14ac:dyDescent="0.3">
      <c r="A284" s="80"/>
      <c r="B284" s="110" t="str">
        <f>IF(E284="","",VLOOKUP(E284,[1]PROJECTES!$C$14:$G$5000,2,FALSE))</f>
        <v/>
      </c>
      <c r="C284" s="80"/>
      <c r="D284" s="283" t="str">
        <f>IF(E284="","",VLOOKUP(E284,[1]PROJECTES!$C$14:$G$5000,5,FALSE))</f>
        <v/>
      </c>
      <c r="E284" s="79"/>
      <c r="F284" s="110" t="str">
        <f>IF(I284="","",VLOOKUP(I284,[1]PROJECTES!$C$14:$G$5000,2,FALSE))</f>
        <v/>
      </c>
      <c r="G284" s="112" t="str">
        <f>IF(E284="","",VLOOKUP(E284,[1]PROJECTES!$C$14:$G$5000,4,FALSE))</f>
        <v/>
      </c>
      <c r="H284" s="95"/>
      <c r="I284" s="113" t="str">
        <f>IF(H284="","",VLOOKUP(H284,BD!B$2:C$16,2,FALSE))</f>
        <v/>
      </c>
      <c r="J284" s="114"/>
      <c r="K284" s="115" t="str">
        <f t="shared" si="8"/>
        <v/>
      </c>
      <c r="L284" s="116" t="str">
        <f t="shared" ca="1" si="9"/>
        <v>-</v>
      </c>
      <c r="M284" s="111" t="str">
        <f>IF(E284="","",VLOOKUP(E284,[1]PROJECTES!$C$14:$Z$5000,21,FALSE))</f>
        <v/>
      </c>
      <c r="N284" s="117"/>
      <c r="O284" s="118" t="s">
        <v>222</v>
      </c>
      <c r="P284" s="119"/>
      <c r="Q284" s="84"/>
      <c r="R284" s="122"/>
      <c r="S284" s="69"/>
      <c r="T284" s="176"/>
      <c r="U284" s="169"/>
      <c r="V284" s="177"/>
      <c r="X284" s="79"/>
    </row>
    <row r="285" spans="1:24" s="121" customFormat="1" ht="20.100000000000001" customHeight="1" x14ac:dyDescent="0.3">
      <c r="A285" s="80"/>
      <c r="B285" s="110" t="str">
        <f>IF(E285="","",VLOOKUP(E285,[1]PROJECTES!$C$14:$G$5000,2,FALSE))</f>
        <v/>
      </c>
      <c r="C285" s="80"/>
      <c r="D285" s="283" t="str">
        <f>IF(E285="","",VLOOKUP(E285,[1]PROJECTES!$C$14:$G$5000,5,FALSE))</f>
        <v/>
      </c>
      <c r="E285" s="79"/>
      <c r="F285" s="110" t="str">
        <f>IF(I285="","",VLOOKUP(I285,[1]PROJECTES!$C$14:$G$5000,2,FALSE))</f>
        <v/>
      </c>
      <c r="G285" s="112" t="str">
        <f>IF(E285="","",VLOOKUP(E285,[1]PROJECTES!$C$14:$G$5000,4,FALSE))</f>
        <v/>
      </c>
      <c r="H285" s="95"/>
      <c r="I285" s="113" t="str">
        <f>IF(H285="","",VLOOKUP(H285,BD!B$2:C$16,2,FALSE))</f>
        <v/>
      </c>
      <c r="J285" s="114"/>
      <c r="K285" s="115" t="str">
        <f t="shared" si="8"/>
        <v/>
      </c>
      <c r="L285" s="116" t="str">
        <f t="shared" ca="1" si="9"/>
        <v>-</v>
      </c>
      <c r="M285" s="111" t="str">
        <f>IF(E285="","",VLOOKUP(E285,[1]PROJECTES!$C$14:$Z$5000,21,FALSE))</f>
        <v/>
      </c>
      <c r="N285" s="117"/>
      <c r="O285" s="118" t="s">
        <v>222</v>
      </c>
      <c r="P285" s="119"/>
      <c r="Q285" s="84"/>
      <c r="R285" s="122"/>
      <c r="S285" s="69"/>
      <c r="T285" s="176"/>
      <c r="U285" s="169"/>
      <c r="V285" s="177"/>
      <c r="X285" s="79"/>
    </row>
    <row r="286" spans="1:24" s="121" customFormat="1" ht="20.100000000000001" customHeight="1" x14ac:dyDescent="0.3">
      <c r="A286" s="80"/>
      <c r="B286" s="110" t="str">
        <f>IF(E286="","",VLOOKUP(E286,[1]PROJECTES!$C$14:$G$5000,2,FALSE))</f>
        <v/>
      </c>
      <c r="C286" s="80"/>
      <c r="D286" s="283" t="str">
        <f>IF(E286="","",VLOOKUP(E286,[1]PROJECTES!$C$14:$G$5000,5,FALSE))</f>
        <v/>
      </c>
      <c r="E286" s="79"/>
      <c r="F286" s="110" t="str">
        <f>IF(I286="","",VLOOKUP(I286,[1]PROJECTES!$C$14:$G$5000,2,FALSE))</f>
        <v/>
      </c>
      <c r="G286" s="112" t="str">
        <f>IF(E286="","",VLOOKUP(E286,[1]PROJECTES!$C$14:$G$5000,4,FALSE))</f>
        <v/>
      </c>
      <c r="H286" s="95"/>
      <c r="I286" s="113" t="str">
        <f>IF(H286="","",VLOOKUP(H286,BD!B$2:C$16,2,FALSE))</f>
        <v/>
      </c>
      <c r="J286" s="114"/>
      <c r="K286" s="115" t="str">
        <f t="shared" si="8"/>
        <v/>
      </c>
      <c r="L286" s="116" t="str">
        <f t="shared" ca="1" si="9"/>
        <v>-</v>
      </c>
      <c r="M286" s="111" t="str">
        <f>IF(E286="","",VLOOKUP(E286,[1]PROJECTES!$C$14:$Z$5000,21,FALSE))</f>
        <v/>
      </c>
      <c r="N286" s="117"/>
      <c r="O286" s="118" t="s">
        <v>222</v>
      </c>
      <c r="P286" s="119"/>
      <c r="Q286" s="84"/>
      <c r="R286" s="122"/>
      <c r="S286" s="69"/>
      <c r="T286" s="176"/>
      <c r="U286" s="169"/>
      <c r="V286" s="177"/>
      <c r="X286" s="79"/>
    </row>
    <row r="287" spans="1:24" s="121" customFormat="1" ht="20.100000000000001" customHeight="1" x14ac:dyDescent="0.3">
      <c r="A287" s="80"/>
      <c r="B287" s="110" t="str">
        <f>IF(E287="","",VLOOKUP(E287,[1]PROJECTES!$C$14:$G$5000,2,FALSE))</f>
        <v/>
      </c>
      <c r="C287" s="80"/>
      <c r="D287" s="283" t="str">
        <f>IF(E287="","",VLOOKUP(E287,[1]PROJECTES!$C$14:$G$5000,5,FALSE))</f>
        <v/>
      </c>
      <c r="E287" s="79"/>
      <c r="F287" s="110" t="str">
        <f>IF(I287="","",VLOOKUP(I287,[1]PROJECTES!$C$14:$G$5000,2,FALSE))</f>
        <v/>
      </c>
      <c r="G287" s="112" t="str">
        <f>IF(E287="","",VLOOKUP(E287,[1]PROJECTES!$C$14:$G$5000,4,FALSE))</f>
        <v/>
      </c>
      <c r="H287" s="95"/>
      <c r="I287" s="113" t="str">
        <f>IF(H287="","",VLOOKUP(H287,BD!B$2:C$16,2,FALSE))</f>
        <v/>
      </c>
      <c r="J287" s="114"/>
      <c r="K287" s="115" t="str">
        <f t="shared" si="8"/>
        <v/>
      </c>
      <c r="L287" s="116" t="str">
        <f t="shared" ca="1" si="9"/>
        <v>-</v>
      </c>
      <c r="M287" s="111" t="str">
        <f>IF(E287="","",VLOOKUP(E287,[1]PROJECTES!$C$14:$Z$5000,21,FALSE))</f>
        <v/>
      </c>
      <c r="N287" s="117"/>
      <c r="O287" s="118" t="s">
        <v>222</v>
      </c>
      <c r="P287" s="119"/>
      <c r="Q287" s="84"/>
      <c r="R287" s="122"/>
      <c r="S287" s="69"/>
      <c r="T287" s="176"/>
      <c r="U287" s="169"/>
      <c r="V287" s="177"/>
      <c r="X287" s="79"/>
    </row>
    <row r="288" spans="1:24" s="121" customFormat="1" ht="20.100000000000001" customHeight="1" x14ac:dyDescent="0.3">
      <c r="A288" s="80"/>
      <c r="B288" s="110" t="str">
        <f>IF(E288="","",VLOOKUP(E288,[1]PROJECTES!$C$14:$G$5000,2,FALSE))</f>
        <v/>
      </c>
      <c r="C288" s="80"/>
      <c r="D288" s="283" t="str">
        <f>IF(E288="","",VLOOKUP(E288,[1]PROJECTES!$C$14:$G$5000,5,FALSE))</f>
        <v/>
      </c>
      <c r="E288" s="79"/>
      <c r="F288" s="110" t="str">
        <f>IF(I288="","",VLOOKUP(I288,[1]PROJECTES!$C$14:$G$5000,2,FALSE))</f>
        <v/>
      </c>
      <c r="G288" s="112" t="str">
        <f>IF(E288="","",VLOOKUP(E288,[1]PROJECTES!$C$14:$G$5000,4,FALSE))</f>
        <v/>
      </c>
      <c r="H288" s="95"/>
      <c r="I288" s="113" t="str">
        <f>IF(H288="","",VLOOKUP(H288,BD!B$2:C$16,2,FALSE))</f>
        <v/>
      </c>
      <c r="J288" s="134"/>
      <c r="K288" s="115" t="str">
        <f t="shared" si="8"/>
        <v/>
      </c>
      <c r="L288" s="116" t="str">
        <f t="shared" ca="1" si="9"/>
        <v>-</v>
      </c>
      <c r="M288" s="111" t="str">
        <f>IF(E288="","",VLOOKUP(E288,[1]PROJECTES!$C$14:$Z$5000,21,FALSE))</f>
        <v/>
      </c>
      <c r="N288" s="136"/>
      <c r="O288" s="118" t="s">
        <v>222</v>
      </c>
      <c r="P288" s="140"/>
      <c r="Q288" s="84"/>
      <c r="R288" s="122"/>
      <c r="S288" s="69"/>
      <c r="T288" s="176"/>
      <c r="U288" s="169"/>
      <c r="V288" s="177"/>
      <c r="X288" s="79"/>
    </row>
    <row r="289" spans="1:24" s="121" customFormat="1" ht="20.100000000000001" customHeight="1" x14ac:dyDescent="0.3">
      <c r="A289" s="80"/>
      <c r="B289" s="110" t="str">
        <f>IF(E289="","",VLOOKUP(E289,[1]PROJECTES!$C$14:$G$5000,2,FALSE))</f>
        <v/>
      </c>
      <c r="C289" s="80"/>
      <c r="D289" s="283" t="str">
        <f>IF(E289="","",VLOOKUP(E289,[1]PROJECTES!$C$14:$G$5000,5,FALSE))</f>
        <v/>
      </c>
      <c r="E289" s="87"/>
      <c r="F289" s="110" t="str">
        <f>IF(I289="","",VLOOKUP(I289,[1]PROJECTES!$C$14:$G$5000,2,FALSE))</f>
        <v/>
      </c>
      <c r="G289" s="112" t="str">
        <f>IF(E289="","",VLOOKUP(E289,[1]PROJECTES!$C$14:$G$5000,4,FALSE))</f>
        <v/>
      </c>
      <c r="H289" s="95"/>
      <c r="I289" s="113" t="str">
        <f>IF(H289="","",VLOOKUP(H289,BD!B$2:C$16,2,FALSE))</f>
        <v/>
      </c>
      <c r="J289" s="114"/>
      <c r="K289" s="115" t="str">
        <f t="shared" si="8"/>
        <v/>
      </c>
      <c r="L289" s="116" t="str">
        <f t="shared" ca="1" si="9"/>
        <v>-</v>
      </c>
      <c r="M289" s="111" t="str">
        <f>IF(E289="","",VLOOKUP(E289,[1]PROJECTES!$C$14:$Z$5000,21,FALSE))</f>
        <v/>
      </c>
      <c r="N289" s="117"/>
      <c r="O289" s="118" t="s">
        <v>222</v>
      </c>
      <c r="P289" s="119"/>
      <c r="Q289" s="84"/>
      <c r="R289" s="122"/>
      <c r="S289" s="69"/>
      <c r="T289" s="176"/>
      <c r="U289" s="169"/>
      <c r="V289" s="177"/>
      <c r="X289" s="79"/>
    </row>
    <row r="290" spans="1:24" s="121" customFormat="1" ht="20.100000000000001" customHeight="1" x14ac:dyDescent="0.3">
      <c r="A290" s="80"/>
      <c r="B290" s="110" t="str">
        <f>IF(E290="","",VLOOKUP(E290,[1]PROJECTES!$C$14:$G$5000,2,FALSE))</f>
        <v/>
      </c>
      <c r="C290" s="80"/>
      <c r="D290" s="283" t="str">
        <f>IF(E290="","",VLOOKUP(E290,[1]PROJECTES!$C$14:$G$5000,5,FALSE))</f>
        <v/>
      </c>
      <c r="E290" s="79"/>
      <c r="F290" s="110" t="str">
        <f>IF(I290="","",VLOOKUP(I290,[1]PROJECTES!$C$14:$G$5000,2,FALSE))</f>
        <v/>
      </c>
      <c r="G290" s="112" t="str">
        <f>IF(E290="","",VLOOKUP(E290,[1]PROJECTES!$C$14:$G$5000,4,FALSE))</f>
        <v/>
      </c>
      <c r="H290" s="95"/>
      <c r="I290" s="113" t="str">
        <f>IF(H290="","",VLOOKUP(H290,BD!B$2:C$16,2,FALSE))</f>
        <v/>
      </c>
      <c r="J290" s="114"/>
      <c r="K290" s="115" t="str">
        <f t="shared" si="8"/>
        <v/>
      </c>
      <c r="L290" s="116" t="str">
        <f t="shared" ca="1" si="9"/>
        <v>-</v>
      </c>
      <c r="M290" s="111" t="str">
        <f>IF(E290="","",VLOOKUP(E290,[1]PROJECTES!$C$14:$Z$5000,21,FALSE))</f>
        <v/>
      </c>
      <c r="N290" s="117"/>
      <c r="O290" s="118" t="s">
        <v>222</v>
      </c>
      <c r="P290" s="119"/>
      <c r="Q290" s="84"/>
      <c r="R290" s="122"/>
      <c r="S290" s="80"/>
      <c r="T290" s="176"/>
      <c r="U290" s="169"/>
      <c r="V290" s="177"/>
      <c r="X290" s="79"/>
    </row>
    <row r="291" spans="1:24" s="121" customFormat="1" ht="20.100000000000001" customHeight="1" x14ac:dyDescent="0.3">
      <c r="A291" s="80"/>
      <c r="B291" s="110" t="str">
        <f>IF(E291="","",VLOOKUP(E291,[1]PROJECTES!$C$14:$G$5000,2,FALSE))</f>
        <v/>
      </c>
      <c r="C291" s="80"/>
      <c r="D291" s="283" t="str">
        <f>IF(E291="","",VLOOKUP(E291,[1]PROJECTES!$C$14:$G$5000,5,FALSE))</f>
        <v/>
      </c>
      <c r="E291" s="79"/>
      <c r="F291" s="110" t="str">
        <f>IF(I291="","",VLOOKUP(I291,[1]PROJECTES!$C$14:$G$5000,2,FALSE))</f>
        <v/>
      </c>
      <c r="G291" s="112" t="str">
        <f>IF(E291="","",VLOOKUP(E291,[1]PROJECTES!$C$14:$G$5000,4,FALSE))</f>
        <v/>
      </c>
      <c r="H291" s="95"/>
      <c r="I291" s="113" t="str">
        <f>IF(H291="","",VLOOKUP(H291,BD!B$2:C$16,2,FALSE))</f>
        <v/>
      </c>
      <c r="J291" s="114"/>
      <c r="K291" s="115" t="str">
        <f t="shared" si="8"/>
        <v/>
      </c>
      <c r="L291" s="116" t="str">
        <f t="shared" ca="1" si="9"/>
        <v>-</v>
      </c>
      <c r="M291" s="111" t="str">
        <f>IF(E291="","",VLOOKUP(E291,[1]PROJECTES!$C$14:$Z$5000,21,FALSE))</f>
        <v/>
      </c>
      <c r="N291" s="117"/>
      <c r="O291" s="118" t="s">
        <v>222</v>
      </c>
      <c r="P291" s="119"/>
      <c r="Q291" s="84"/>
      <c r="R291" s="122"/>
      <c r="S291" s="80"/>
      <c r="T291" s="176"/>
      <c r="V291" s="199"/>
      <c r="X291" s="79"/>
    </row>
    <row r="292" spans="1:24" s="121" customFormat="1" ht="20.100000000000001" customHeight="1" x14ac:dyDescent="0.3">
      <c r="A292" s="80"/>
      <c r="B292" s="110" t="str">
        <f>IF(E292="","",VLOOKUP(E292,[1]PROJECTES!$C$14:$G$5000,2,FALSE))</f>
        <v/>
      </c>
      <c r="C292" s="80"/>
      <c r="D292" s="283" t="str">
        <f>IF(E292="","",VLOOKUP(E292,[1]PROJECTES!$C$14:$G$5000,5,FALSE))</f>
        <v/>
      </c>
      <c r="E292" s="79"/>
      <c r="F292" s="110" t="str">
        <f>IF(I292="","",VLOOKUP(I292,[1]PROJECTES!$C$14:$G$5000,2,FALSE))</f>
        <v/>
      </c>
      <c r="G292" s="112" t="str">
        <f>IF(E292="","",VLOOKUP(E292,[1]PROJECTES!$C$14:$G$5000,4,FALSE))</f>
        <v/>
      </c>
      <c r="H292" s="95"/>
      <c r="I292" s="113" t="str">
        <f>IF(H292="","",VLOOKUP(H292,BD!B$2:C$16,2,FALSE))</f>
        <v/>
      </c>
      <c r="J292" s="114"/>
      <c r="K292" s="115" t="str">
        <f t="shared" si="8"/>
        <v/>
      </c>
      <c r="L292" s="116" t="str">
        <f t="shared" ca="1" si="9"/>
        <v>-</v>
      </c>
      <c r="M292" s="111" t="str">
        <f>IF(E292="","",VLOOKUP(E292,[1]PROJECTES!$C$14:$Z$5000,21,FALSE))</f>
        <v/>
      </c>
      <c r="N292" s="117"/>
      <c r="O292" s="118" t="s">
        <v>222</v>
      </c>
      <c r="P292" s="119"/>
      <c r="Q292" s="84"/>
      <c r="R292" s="122"/>
      <c r="S292" s="69"/>
      <c r="T292" s="176"/>
      <c r="U292" s="169"/>
      <c r="V292" s="177"/>
      <c r="X292" s="79"/>
    </row>
    <row r="293" spans="1:24" s="121" customFormat="1" ht="20.100000000000001" customHeight="1" x14ac:dyDescent="0.3">
      <c r="A293" s="80"/>
      <c r="B293" s="110" t="str">
        <f>IF(E293="","",VLOOKUP(E293,[1]PROJECTES!$C$14:$G$5000,2,FALSE))</f>
        <v/>
      </c>
      <c r="C293" s="80"/>
      <c r="D293" s="283" t="str">
        <f>IF(E293="","",VLOOKUP(E293,[1]PROJECTES!$C$14:$G$5000,5,FALSE))</f>
        <v/>
      </c>
      <c r="E293" s="79"/>
      <c r="F293" s="110" t="str">
        <f>IF(I293="","",VLOOKUP(I293,[1]PROJECTES!$C$14:$G$5000,2,FALSE))</f>
        <v/>
      </c>
      <c r="G293" s="112" t="str">
        <f>IF(E293="","",VLOOKUP(E293,[1]PROJECTES!$C$14:$G$5000,4,FALSE))</f>
        <v/>
      </c>
      <c r="H293" s="95"/>
      <c r="I293" s="113" t="str">
        <f>IF(H293="","",VLOOKUP(H293,BD!B$2:C$16,2,FALSE))</f>
        <v/>
      </c>
      <c r="J293" s="114"/>
      <c r="K293" s="115" t="str">
        <f t="shared" si="8"/>
        <v/>
      </c>
      <c r="L293" s="116" t="str">
        <f t="shared" ca="1" si="9"/>
        <v>-</v>
      </c>
      <c r="M293" s="111" t="str">
        <f>IF(E293="","",VLOOKUP(E293,[1]PROJECTES!$C$14:$Z$5000,21,FALSE))</f>
        <v/>
      </c>
      <c r="N293" s="117"/>
      <c r="O293" s="118" t="s">
        <v>222</v>
      </c>
      <c r="P293" s="119"/>
      <c r="Q293" s="84"/>
      <c r="R293" s="125"/>
      <c r="S293" s="69"/>
      <c r="T293" s="176"/>
      <c r="U293" s="169"/>
      <c r="V293" s="177"/>
      <c r="X293" s="79"/>
    </row>
    <row r="294" spans="1:24" s="121" customFormat="1" ht="20.100000000000001" customHeight="1" x14ac:dyDescent="0.3">
      <c r="A294" s="80"/>
      <c r="B294" s="110" t="str">
        <f>IF(E294="","",VLOOKUP(E294,[1]PROJECTES!$C$14:$G$5000,2,FALSE))</f>
        <v/>
      </c>
      <c r="C294" s="80"/>
      <c r="D294" s="283" t="str">
        <f>IF(E294="","",VLOOKUP(E294,[1]PROJECTES!$C$14:$G$5000,5,FALSE))</f>
        <v/>
      </c>
      <c r="E294" s="79"/>
      <c r="F294" s="110" t="str">
        <f>IF(I294="","",VLOOKUP(I294,[1]PROJECTES!$C$14:$G$5000,2,FALSE))</f>
        <v/>
      </c>
      <c r="G294" s="112" t="str">
        <f>IF(E294="","",VLOOKUP(E294,[1]PROJECTES!$C$14:$G$5000,4,FALSE))</f>
        <v/>
      </c>
      <c r="H294" s="95"/>
      <c r="I294" s="113" t="str">
        <f>IF(H294="","",VLOOKUP(H294,BD!B$2:C$16,2,FALSE))</f>
        <v/>
      </c>
      <c r="J294" s="114"/>
      <c r="K294" s="115" t="str">
        <f t="shared" si="8"/>
        <v/>
      </c>
      <c r="L294" s="116" t="str">
        <f t="shared" ca="1" si="9"/>
        <v>-</v>
      </c>
      <c r="M294" s="111" t="str">
        <f>IF(E294="","",VLOOKUP(E294,[1]PROJECTES!$C$14:$Z$5000,21,FALSE))</f>
        <v/>
      </c>
      <c r="N294" s="117"/>
      <c r="O294" s="118" t="s">
        <v>222</v>
      </c>
      <c r="P294" s="119"/>
      <c r="Q294" s="84"/>
      <c r="R294" s="122"/>
      <c r="S294" s="69"/>
      <c r="T294" s="176"/>
      <c r="U294" s="169"/>
      <c r="V294" s="177"/>
      <c r="X294" s="79"/>
    </row>
    <row r="295" spans="1:24" s="121" customFormat="1" ht="20.100000000000001" customHeight="1" x14ac:dyDescent="0.3">
      <c r="A295" s="80"/>
      <c r="B295" s="110" t="str">
        <f>IF(E295="","",VLOOKUP(E295,[1]PROJECTES!$C$14:$G$5000,2,FALSE))</f>
        <v/>
      </c>
      <c r="C295" s="80"/>
      <c r="D295" s="283" t="str">
        <f>IF(E295="","",VLOOKUP(E295,[1]PROJECTES!$C$14:$G$5000,5,FALSE))</f>
        <v/>
      </c>
      <c r="E295" s="79"/>
      <c r="F295" s="110" t="str">
        <f>IF(I295="","",VLOOKUP(I295,[1]PROJECTES!$C$14:$G$5000,2,FALSE))</f>
        <v/>
      </c>
      <c r="G295" s="112" t="str">
        <f>IF(E295="","",VLOOKUP(E295,[1]PROJECTES!$C$14:$G$5000,4,FALSE))</f>
        <v/>
      </c>
      <c r="H295" s="95"/>
      <c r="I295" s="113" t="str">
        <f>IF(H295="","",VLOOKUP(H295,BD!B$2:C$16,2,FALSE))</f>
        <v/>
      </c>
      <c r="J295" s="114"/>
      <c r="K295" s="115" t="str">
        <f t="shared" si="8"/>
        <v/>
      </c>
      <c r="L295" s="116" t="str">
        <f t="shared" ca="1" si="9"/>
        <v>-</v>
      </c>
      <c r="M295" s="111" t="str">
        <f>IF(E295="","",VLOOKUP(E295,[1]PROJECTES!$C$14:$Z$5000,21,FALSE))</f>
        <v/>
      </c>
      <c r="N295" s="117"/>
      <c r="O295" s="118" t="s">
        <v>222</v>
      </c>
      <c r="P295" s="119"/>
      <c r="Q295" s="84"/>
      <c r="R295" s="122"/>
      <c r="S295" s="69"/>
      <c r="T295" s="176"/>
      <c r="U295" s="169"/>
      <c r="V295" s="177"/>
      <c r="X295" s="79"/>
    </row>
    <row r="296" spans="1:24" s="121" customFormat="1" ht="20.100000000000001" customHeight="1" x14ac:dyDescent="0.3">
      <c r="A296" s="80"/>
      <c r="B296" s="110" t="str">
        <f>IF(E296="","",VLOOKUP(E296,[1]PROJECTES!$C$14:$G$5000,2,FALSE))</f>
        <v/>
      </c>
      <c r="C296" s="80"/>
      <c r="D296" s="283" t="str">
        <f>IF(E296="","",VLOOKUP(E296,[1]PROJECTES!$C$14:$G$5000,5,FALSE))</f>
        <v/>
      </c>
      <c r="E296" s="79"/>
      <c r="F296" s="110" t="str">
        <f>IF(I296="","",VLOOKUP(I296,[1]PROJECTES!$C$14:$G$5000,2,FALSE))</f>
        <v/>
      </c>
      <c r="G296" s="112" t="str">
        <f>IF(E296="","",VLOOKUP(E296,[1]PROJECTES!$C$14:$G$5000,4,FALSE))</f>
        <v/>
      </c>
      <c r="H296" s="95"/>
      <c r="I296" s="113" t="str">
        <f>IF(H296="","",VLOOKUP(H296,BD!B$2:C$16,2,FALSE))</f>
        <v/>
      </c>
      <c r="J296" s="126"/>
      <c r="K296" s="115" t="str">
        <f t="shared" si="8"/>
        <v/>
      </c>
      <c r="L296" s="116" t="str">
        <f t="shared" ca="1" si="9"/>
        <v>-</v>
      </c>
      <c r="M296" s="111" t="str">
        <f>IF(E296="","",VLOOKUP(E296,[1]PROJECTES!$C$14:$Z$5000,21,FALSE))</f>
        <v/>
      </c>
      <c r="N296" s="136"/>
      <c r="O296" s="118" t="s">
        <v>222</v>
      </c>
      <c r="P296" s="140"/>
      <c r="Q296" s="84"/>
      <c r="R296" s="122"/>
      <c r="S296" s="69"/>
      <c r="T296" s="176"/>
      <c r="U296" s="169"/>
      <c r="V296" s="177"/>
      <c r="X296" s="79"/>
    </row>
    <row r="297" spans="1:24" s="121" customFormat="1" ht="20.100000000000001" customHeight="1" x14ac:dyDescent="0.2">
      <c r="A297" s="80"/>
      <c r="B297" s="110" t="str">
        <f>IF(E297="","",VLOOKUP(E297,[1]PROJECTES!$C$14:$G$5000,2,FALSE))</f>
        <v/>
      </c>
      <c r="C297" s="80"/>
      <c r="D297" s="283" t="str">
        <f>IF(E297="","",VLOOKUP(E297,[1]PROJECTES!$C$14:$G$5000,5,FALSE))</f>
        <v/>
      </c>
      <c r="E297" s="79"/>
      <c r="F297" s="110" t="str">
        <f>IF(I297="","",VLOOKUP(I297,[1]PROJECTES!$C$14:$G$5000,2,FALSE))</f>
        <v/>
      </c>
      <c r="G297" s="112" t="str">
        <f>IF(E297="","",VLOOKUP(E297,[1]PROJECTES!$C$14:$G$5000,4,FALSE))</f>
        <v/>
      </c>
      <c r="H297" s="95"/>
      <c r="I297" s="113" t="str">
        <f>IF(H297="","",VLOOKUP(H297,BD!B$2:C$16,2,FALSE))</f>
        <v/>
      </c>
      <c r="J297" s="114"/>
      <c r="K297" s="115" t="str">
        <f t="shared" si="8"/>
        <v/>
      </c>
      <c r="L297" s="116" t="str">
        <f t="shared" ca="1" si="9"/>
        <v>-</v>
      </c>
      <c r="M297" s="111" t="str">
        <f>IF(E297="","",VLOOKUP(E297,[1]PROJECTES!$C$14:$Z$5000,21,FALSE))</f>
        <v/>
      </c>
      <c r="N297" s="117"/>
      <c r="O297" s="118" t="s">
        <v>222</v>
      </c>
      <c r="P297" s="119"/>
      <c r="Q297" s="84"/>
      <c r="R297" s="122"/>
      <c r="S297" s="69"/>
      <c r="T297" s="176"/>
      <c r="U297" s="169"/>
      <c r="V297" s="201"/>
      <c r="X297" s="79"/>
    </row>
    <row r="298" spans="1:24" s="121" customFormat="1" ht="20.100000000000001" customHeight="1" x14ac:dyDescent="0.3">
      <c r="A298" s="80"/>
      <c r="B298" s="110" t="str">
        <f>IF(E298="","",VLOOKUP(E298,[1]PROJECTES!$C$14:$G$5000,2,FALSE))</f>
        <v/>
      </c>
      <c r="C298" s="80"/>
      <c r="D298" s="283" t="str">
        <f>IF(E298="","",VLOOKUP(E298,[1]PROJECTES!$C$14:$G$5000,5,FALSE))</f>
        <v/>
      </c>
      <c r="E298" s="79"/>
      <c r="F298" s="110" t="str">
        <f>IF(I298="","",VLOOKUP(I298,[1]PROJECTES!$C$14:$G$5000,2,FALSE))</f>
        <v/>
      </c>
      <c r="G298" s="112" t="str">
        <f>IF(E298="","",VLOOKUP(E298,[1]PROJECTES!$C$14:$G$5000,4,FALSE))</f>
        <v/>
      </c>
      <c r="H298" s="95"/>
      <c r="I298" s="113" t="str">
        <f>IF(H298="","",VLOOKUP(H298,BD!B$2:C$16,2,FALSE))</f>
        <v/>
      </c>
      <c r="J298" s="114"/>
      <c r="K298" s="115" t="str">
        <f t="shared" si="8"/>
        <v/>
      </c>
      <c r="L298" s="116" t="str">
        <f t="shared" ca="1" si="9"/>
        <v>-</v>
      </c>
      <c r="M298" s="111" t="str">
        <f>IF(E298="","",VLOOKUP(E298,[1]PROJECTES!$C$14:$Z$5000,21,FALSE))</f>
        <v/>
      </c>
      <c r="N298" s="117"/>
      <c r="O298" s="118" t="s">
        <v>222</v>
      </c>
      <c r="P298" s="119"/>
      <c r="Q298" s="84"/>
      <c r="R298" s="122"/>
      <c r="S298" s="69"/>
      <c r="T298" s="176"/>
      <c r="U298" s="169"/>
      <c r="V298" s="177"/>
      <c r="X298" s="79"/>
    </row>
    <row r="299" spans="1:24" s="121" customFormat="1" ht="20.100000000000001" customHeight="1" x14ac:dyDescent="0.3">
      <c r="A299" s="80"/>
      <c r="B299" s="110" t="str">
        <f>IF(E299="","",VLOOKUP(E299,[1]PROJECTES!$C$14:$G$5000,2,FALSE))</f>
        <v/>
      </c>
      <c r="C299" s="80"/>
      <c r="D299" s="283" t="str">
        <f>IF(E299="","",VLOOKUP(E299,[1]PROJECTES!$C$14:$G$5000,5,FALSE))</f>
        <v/>
      </c>
      <c r="E299" s="79"/>
      <c r="F299" s="110" t="str">
        <f>IF(I299="","",VLOOKUP(I299,[1]PROJECTES!$C$14:$G$5000,2,FALSE))</f>
        <v/>
      </c>
      <c r="G299" s="112" t="str">
        <f>IF(E299="","",VLOOKUP(E299,[1]PROJECTES!$C$14:$G$5000,4,FALSE))</f>
        <v/>
      </c>
      <c r="H299" s="95"/>
      <c r="I299" s="113" t="str">
        <f>IF(H299="","",VLOOKUP(H299,BD!B$2:C$16,2,FALSE))</f>
        <v/>
      </c>
      <c r="J299" s="126"/>
      <c r="K299" s="115" t="str">
        <f t="shared" si="8"/>
        <v/>
      </c>
      <c r="L299" s="116" t="str">
        <f t="shared" ca="1" si="9"/>
        <v>-</v>
      </c>
      <c r="M299" s="111" t="str">
        <f>IF(E299="","",VLOOKUP(E299,[1]PROJECTES!$C$14:$Z$5000,21,FALSE))</f>
        <v/>
      </c>
      <c r="N299" s="136"/>
      <c r="O299" s="118" t="s">
        <v>222</v>
      </c>
      <c r="P299" s="140"/>
      <c r="Q299" s="84"/>
      <c r="R299" s="122"/>
      <c r="S299" s="69"/>
      <c r="T299" s="176"/>
      <c r="U299" s="169"/>
      <c r="V299" s="177"/>
      <c r="X299" s="79"/>
    </row>
    <row r="300" spans="1:24" s="121" customFormat="1" ht="20.100000000000001" customHeight="1" x14ac:dyDescent="0.3">
      <c r="A300" s="80"/>
      <c r="B300" s="110" t="str">
        <f>IF(E300="","",VLOOKUP(E300,[1]PROJECTES!$C$14:$G$5000,2,FALSE))</f>
        <v/>
      </c>
      <c r="C300" s="80"/>
      <c r="D300" s="283" t="str">
        <f>IF(E300="","",VLOOKUP(E300,[1]PROJECTES!$C$14:$G$5000,5,FALSE))</f>
        <v/>
      </c>
      <c r="E300" s="79"/>
      <c r="F300" s="110" t="str">
        <f>IF(I300="","",VLOOKUP(I300,[1]PROJECTES!$C$14:$G$5000,2,FALSE))</f>
        <v/>
      </c>
      <c r="G300" s="112" t="str">
        <f>IF(E300="","",VLOOKUP(E300,[1]PROJECTES!$C$14:$G$5000,4,FALSE))</f>
        <v/>
      </c>
      <c r="H300" s="95"/>
      <c r="I300" s="113" t="str">
        <f>IF(H300="","",VLOOKUP(H300,BD!B$2:C$16,2,FALSE))</f>
        <v/>
      </c>
      <c r="J300" s="114"/>
      <c r="K300" s="115" t="str">
        <f t="shared" si="8"/>
        <v/>
      </c>
      <c r="L300" s="116" t="str">
        <f t="shared" ca="1" si="9"/>
        <v>-</v>
      </c>
      <c r="M300" s="111" t="str">
        <f>IF(E300="","",VLOOKUP(E300,[1]PROJECTES!$C$14:$Z$5000,21,FALSE))</f>
        <v/>
      </c>
      <c r="N300" s="117"/>
      <c r="O300" s="118" t="s">
        <v>222</v>
      </c>
      <c r="P300" s="119"/>
      <c r="Q300" s="84"/>
      <c r="R300" s="122"/>
      <c r="S300" s="69"/>
      <c r="T300" s="176"/>
      <c r="U300" s="169"/>
      <c r="V300" s="177"/>
      <c r="X300" s="79"/>
    </row>
    <row r="301" spans="1:24" s="121" customFormat="1" ht="20.100000000000001" customHeight="1" x14ac:dyDescent="0.3">
      <c r="A301" s="80"/>
      <c r="B301" s="110" t="str">
        <f>IF(E301="","",VLOOKUP(E301,[1]PROJECTES!$C$14:$G$5000,2,FALSE))</f>
        <v/>
      </c>
      <c r="C301" s="80"/>
      <c r="D301" s="283" t="str">
        <f>IF(E301="","",VLOOKUP(E301,[1]PROJECTES!$C$14:$G$5000,5,FALSE))</f>
        <v/>
      </c>
      <c r="E301" s="79"/>
      <c r="F301" s="110" t="str">
        <f>IF(I301="","",VLOOKUP(I301,[1]PROJECTES!$C$14:$G$5000,2,FALSE))</f>
        <v/>
      </c>
      <c r="G301" s="112" t="str">
        <f>IF(E301="","",VLOOKUP(E301,[1]PROJECTES!$C$14:$G$5000,4,FALSE))</f>
        <v/>
      </c>
      <c r="H301" s="95"/>
      <c r="I301" s="113" t="str">
        <f>IF(H301="","",VLOOKUP(H301,BD!B$2:C$16,2,FALSE))</f>
        <v/>
      </c>
      <c r="J301" s="114"/>
      <c r="K301" s="115" t="str">
        <f t="shared" si="8"/>
        <v/>
      </c>
      <c r="L301" s="116" t="str">
        <f t="shared" ca="1" si="9"/>
        <v>-</v>
      </c>
      <c r="M301" s="111" t="str">
        <f>IF(E301="","",VLOOKUP(E301,[1]PROJECTES!$C$14:$Z$5000,21,FALSE))</f>
        <v/>
      </c>
      <c r="N301" s="117"/>
      <c r="O301" s="118" t="s">
        <v>222</v>
      </c>
      <c r="P301" s="119"/>
      <c r="Q301" s="84"/>
      <c r="R301" s="122"/>
      <c r="S301" s="69"/>
      <c r="T301" s="176"/>
      <c r="U301" s="169"/>
      <c r="V301" s="177"/>
      <c r="X301" s="79"/>
    </row>
    <row r="302" spans="1:24" s="121" customFormat="1" ht="20.100000000000001" customHeight="1" x14ac:dyDescent="0.3">
      <c r="A302" s="80"/>
      <c r="B302" s="110" t="str">
        <f>IF(E302="","",VLOOKUP(E302,[1]PROJECTES!$C$14:$G$5000,2,FALSE))</f>
        <v/>
      </c>
      <c r="C302" s="80"/>
      <c r="D302" s="283" t="str">
        <f>IF(E302="","",VLOOKUP(E302,[1]PROJECTES!$C$14:$G$5000,5,FALSE))</f>
        <v/>
      </c>
      <c r="E302" s="79"/>
      <c r="F302" s="110" t="str">
        <f>IF(I302="","",VLOOKUP(I302,[1]PROJECTES!$C$14:$G$5000,2,FALSE))</f>
        <v/>
      </c>
      <c r="G302" s="112" t="str">
        <f>IF(E302="","",VLOOKUP(E302,[1]PROJECTES!$C$14:$G$5000,4,FALSE))</f>
        <v/>
      </c>
      <c r="H302" s="95"/>
      <c r="I302" s="113" t="str">
        <f>IF(H302="","",VLOOKUP(H302,BD!B$2:C$16,2,FALSE))</f>
        <v/>
      </c>
      <c r="J302" s="114"/>
      <c r="K302" s="115" t="str">
        <f t="shared" si="8"/>
        <v/>
      </c>
      <c r="L302" s="116" t="str">
        <f t="shared" ca="1" si="9"/>
        <v>-</v>
      </c>
      <c r="M302" s="111" t="str">
        <f>IF(E302="","",VLOOKUP(E302,[1]PROJECTES!$C$14:$Z$5000,21,FALSE))</f>
        <v/>
      </c>
      <c r="N302" s="117"/>
      <c r="O302" s="118" t="s">
        <v>222</v>
      </c>
      <c r="P302" s="119"/>
      <c r="Q302" s="84"/>
      <c r="R302" s="123"/>
      <c r="S302" s="69"/>
      <c r="T302" s="176"/>
      <c r="U302" s="169"/>
      <c r="V302" s="177"/>
      <c r="X302" s="79"/>
    </row>
    <row r="303" spans="1:24" s="121" customFormat="1" ht="20.100000000000001" customHeight="1" x14ac:dyDescent="0.3">
      <c r="A303" s="80"/>
      <c r="B303" s="110" t="str">
        <f>IF(E303="","",VLOOKUP(E303,[1]PROJECTES!$C$14:$G$5000,2,FALSE))</f>
        <v/>
      </c>
      <c r="C303" s="80"/>
      <c r="D303" s="283" t="str">
        <f>IF(E303="","",VLOOKUP(E303,[1]PROJECTES!$C$14:$G$5000,5,FALSE))</f>
        <v/>
      </c>
      <c r="E303" s="79"/>
      <c r="F303" s="110" t="str">
        <f>IF(I303="","",VLOOKUP(I303,[1]PROJECTES!$C$14:$G$5000,2,FALSE))</f>
        <v/>
      </c>
      <c r="G303" s="112" t="str">
        <f>IF(E303="","",VLOOKUP(E303,[1]PROJECTES!$C$14:$G$5000,4,FALSE))</f>
        <v/>
      </c>
      <c r="H303" s="95"/>
      <c r="I303" s="113" t="str">
        <f>IF(H303="","",VLOOKUP(H303,BD!B$2:C$16,2,FALSE))</f>
        <v/>
      </c>
      <c r="J303" s="114"/>
      <c r="K303" s="115" t="str">
        <f t="shared" si="8"/>
        <v/>
      </c>
      <c r="L303" s="116" t="str">
        <f t="shared" ca="1" si="9"/>
        <v>-</v>
      </c>
      <c r="M303" s="111" t="str">
        <f>IF(E303="","",VLOOKUP(E303,[1]PROJECTES!$C$14:$Z$5000,21,FALSE))</f>
        <v/>
      </c>
      <c r="N303" s="117"/>
      <c r="O303" s="118" t="s">
        <v>222</v>
      </c>
      <c r="P303" s="119"/>
      <c r="Q303" s="84"/>
      <c r="R303" s="122"/>
      <c r="S303" s="69"/>
      <c r="T303" s="176"/>
      <c r="U303" s="169"/>
      <c r="V303" s="177"/>
      <c r="X303" s="79"/>
    </row>
    <row r="304" spans="1:24" s="121" customFormat="1" ht="20.100000000000001" customHeight="1" x14ac:dyDescent="0.3">
      <c r="A304" s="80"/>
      <c r="B304" s="110" t="str">
        <f>IF(E304="","",VLOOKUP(E304,[1]PROJECTES!$C$14:$G$5000,2,FALSE))</f>
        <v/>
      </c>
      <c r="C304" s="80"/>
      <c r="D304" s="283" t="str">
        <f>IF(E304="","",VLOOKUP(E304,[1]PROJECTES!$C$14:$G$5000,5,FALSE))</f>
        <v/>
      </c>
      <c r="E304" s="79"/>
      <c r="F304" s="110" t="str">
        <f>IF(I304="","",VLOOKUP(I304,[1]PROJECTES!$C$14:$G$5000,2,FALSE))</f>
        <v/>
      </c>
      <c r="G304" s="112" t="str">
        <f>IF(E304="","",VLOOKUP(E304,[1]PROJECTES!$C$14:$G$5000,4,FALSE))</f>
        <v/>
      </c>
      <c r="H304" s="95"/>
      <c r="I304" s="113" t="str">
        <f>IF(H304="","",VLOOKUP(H304,BD!B$2:C$16,2,FALSE))</f>
        <v/>
      </c>
      <c r="J304" s="114"/>
      <c r="K304" s="115" t="str">
        <f t="shared" si="8"/>
        <v/>
      </c>
      <c r="L304" s="116" t="str">
        <f t="shared" ca="1" si="9"/>
        <v>-</v>
      </c>
      <c r="M304" s="111" t="str">
        <f>IF(E304="","",VLOOKUP(E304,[1]PROJECTES!$C$14:$Z$5000,21,FALSE))</f>
        <v/>
      </c>
      <c r="N304" s="117"/>
      <c r="O304" s="118" t="s">
        <v>222</v>
      </c>
      <c r="P304" s="119"/>
      <c r="Q304" s="84"/>
      <c r="R304" s="122"/>
      <c r="S304" s="69"/>
      <c r="T304" s="176"/>
      <c r="U304" s="169"/>
      <c r="V304" s="177"/>
      <c r="X304" s="79"/>
    </row>
    <row r="305" spans="1:24" s="121" customFormat="1" ht="20.100000000000001" customHeight="1" x14ac:dyDescent="0.3">
      <c r="A305" s="80"/>
      <c r="B305" s="110" t="str">
        <f>IF(E305="","",VLOOKUP(E305,[1]PROJECTES!$C$14:$G$5000,2,FALSE))</f>
        <v/>
      </c>
      <c r="C305" s="80"/>
      <c r="D305" s="283" t="str">
        <f>IF(E305="","",VLOOKUP(E305,[1]PROJECTES!$C$14:$G$5000,5,FALSE))</f>
        <v/>
      </c>
      <c r="E305" s="79"/>
      <c r="F305" s="110" t="str">
        <f>IF(I305="","",VLOOKUP(I305,[1]PROJECTES!$C$14:$G$5000,2,FALSE))</f>
        <v/>
      </c>
      <c r="G305" s="112" t="str">
        <f>IF(E305="","",VLOOKUP(E305,[1]PROJECTES!$C$14:$G$5000,4,FALSE))</f>
        <v/>
      </c>
      <c r="H305" s="95"/>
      <c r="I305" s="113" t="str">
        <f>IF(H305="","",VLOOKUP(H305,BD!B$2:C$16,2,FALSE))</f>
        <v/>
      </c>
      <c r="J305" s="144"/>
      <c r="K305" s="115" t="str">
        <f t="shared" si="8"/>
        <v/>
      </c>
      <c r="L305" s="116" t="str">
        <f t="shared" ca="1" si="9"/>
        <v>-</v>
      </c>
      <c r="M305" s="111" t="str">
        <f>IF(E305="","",VLOOKUP(E305,[1]PROJECTES!$C$14:$Z$5000,21,FALSE))</f>
        <v/>
      </c>
      <c r="N305" s="117"/>
      <c r="O305" s="118" t="s">
        <v>222</v>
      </c>
      <c r="P305" s="119"/>
      <c r="Q305" s="84"/>
      <c r="R305" s="122"/>
      <c r="S305" s="69"/>
      <c r="T305" s="176"/>
      <c r="U305" s="169"/>
      <c r="V305" s="177"/>
      <c r="X305" s="79"/>
    </row>
    <row r="306" spans="1:24" s="121" customFormat="1" ht="20.100000000000001" customHeight="1" x14ac:dyDescent="0.3">
      <c r="A306" s="80"/>
      <c r="B306" s="110" t="str">
        <f>IF(E306="","",VLOOKUP(E306,[1]PROJECTES!$C$14:$G$5000,2,FALSE))</f>
        <v/>
      </c>
      <c r="C306" s="80"/>
      <c r="D306" s="283" t="str">
        <f>IF(E306="","",VLOOKUP(E306,[1]PROJECTES!$C$14:$G$5000,5,FALSE))</f>
        <v/>
      </c>
      <c r="E306" s="79"/>
      <c r="F306" s="110" t="str">
        <f>IF(I306="","",VLOOKUP(I306,[1]PROJECTES!$C$14:$G$5000,2,FALSE))</f>
        <v/>
      </c>
      <c r="G306" s="112" t="str">
        <f>IF(E306="","",VLOOKUP(E306,[1]PROJECTES!$C$14:$G$5000,4,FALSE))</f>
        <v/>
      </c>
      <c r="H306" s="95"/>
      <c r="I306" s="113" t="str">
        <f>IF(H306="","",VLOOKUP(H306,BD!B$2:C$16,2,FALSE))</f>
        <v/>
      </c>
      <c r="J306" s="114"/>
      <c r="K306" s="115" t="str">
        <f t="shared" si="8"/>
        <v/>
      </c>
      <c r="L306" s="116" t="str">
        <f t="shared" ca="1" si="9"/>
        <v>-</v>
      </c>
      <c r="M306" s="111" t="str">
        <f>IF(E306="","",VLOOKUP(E306,[1]PROJECTES!$C$14:$Z$5000,21,FALSE))</f>
        <v/>
      </c>
      <c r="N306" s="117"/>
      <c r="O306" s="118" t="s">
        <v>222</v>
      </c>
      <c r="P306" s="119"/>
      <c r="Q306" s="84"/>
      <c r="R306" s="122"/>
      <c r="S306" s="69"/>
      <c r="T306" s="176"/>
      <c r="U306" s="169"/>
      <c r="V306" s="177"/>
      <c r="X306" s="79"/>
    </row>
    <row r="307" spans="1:24" s="121" customFormat="1" ht="20.100000000000001" customHeight="1" x14ac:dyDescent="0.3">
      <c r="A307" s="80"/>
      <c r="B307" s="110" t="str">
        <f>IF(E307="","",VLOOKUP(E307,[1]PROJECTES!$C$14:$G$5000,2,FALSE))</f>
        <v/>
      </c>
      <c r="C307" s="80"/>
      <c r="D307" s="283" t="str">
        <f>IF(E307="","",VLOOKUP(E307,[1]PROJECTES!$C$14:$G$5000,5,FALSE))</f>
        <v/>
      </c>
      <c r="E307" s="79"/>
      <c r="F307" s="110" t="str">
        <f>IF(I307="","",VLOOKUP(I307,[1]PROJECTES!$C$14:$G$5000,2,FALSE))</f>
        <v/>
      </c>
      <c r="G307" s="112" t="str">
        <f>IF(E307="","",VLOOKUP(E307,[1]PROJECTES!$C$14:$G$5000,4,FALSE))</f>
        <v/>
      </c>
      <c r="H307" s="95"/>
      <c r="I307" s="113" t="str">
        <f>IF(H307="","",VLOOKUP(H307,BD!B$2:C$16,2,FALSE))</f>
        <v/>
      </c>
      <c r="J307" s="114"/>
      <c r="K307" s="115" t="str">
        <f t="shared" si="8"/>
        <v/>
      </c>
      <c r="L307" s="116" t="str">
        <f t="shared" ca="1" si="9"/>
        <v>-</v>
      </c>
      <c r="M307" s="111" t="str">
        <f>IF(E307="","",VLOOKUP(E307,[1]PROJECTES!$C$14:$Z$5000,21,FALSE))</f>
        <v/>
      </c>
      <c r="N307" s="117"/>
      <c r="O307" s="118" t="s">
        <v>222</v>
      </c>
      <c r="P307" s="119"/>
      <c r="Q307" s="84"/>
      <c r="R307" s="122"/>
      <c r="S307" s="69"/>
      <c r="T307" s="176"/>
      <c r="U307" s="169"/>
      <c r="V307" s="177"/>
      <c r="X307" s="79"/>
    </row>
    <row r="308" spans="1:24" s="121" customFormat="1" ht="20.100000000000001" customHeight="1" x14ac:dyDescent="0.3">
      <c r="A308" s="80"/>
      <c r="B308" s="110" t="str">
        <f>IF(E308="","",VLOOKUP(E308,[1]PROJECTES!$C$14:$G$5000,2,FALSE))</f>
        <v/>
      </c>
      <c r="C308" s="80"/>
      <c r="D308" s="283" t="str">
        <f>IF(E308="","",VLOOKUP(E308,[1]PROJECTES!$C$14:$G$5000,5,FALSE))</f>
        <v/>
      </c>
      <c r="E308" s="79"/>
      <c r="F308" s="110" t="str">
        <f>IF(I308="","",VLOOKUP(I308,[1]PROJECTES!$C$14:$G$5000,2,FALSE))</f>
        <v/>
      </c>
      <c r="G308" s="112" t="str">
        <f>IF(E308="","",VLOOKUP(E308,[1]PROJECTES!$C$14:$G$5000,4,FALSE))</f>
        <v/>
      </c>
      <c r="H308" s="95"/>
      <c r="I308" s="113" t="str">
        <f>IF(H308="","",VLOOKUP(H308,BD!B$2:C$16,2,FALSE))</f>
        <v/>
      </c>
      <c r="J308" s="114"/>
      <c r="K308" s="115" t="str">
        <f t="shared" si="8"/>
        <v/>
      </c>
      <c r="L308" s="116" t="str">
        <f t="shared" ca="1" si="9"/>
        <v>-</v>
      </c>
      <c r="M308" s="111" t="str">
        <f>IF(E308="","",VLOOKUP(E308,[1]PROJECTES!$C$14:$Z$5000,21,FALSE))</f>
        <v/>
      </c>
      <c r="N308" s="117"/>
      <c r="O308" s="118" t="s">
        <v>222</v>
      </c>
      <c r="P308" s="119"/>
      <c r="Q308" s="84"/>
      <c r="R308" s="122"/>
      <c r="S308" s="69"/>
      <c r="T308" s="176"/>
      <c r="U308" s="169"/>
      <c r="V308" s="177"/>
      <c r="X308" s="79"/>
    </row>
    <row r="309" spans="1:24" s="121" customFormat="1" ht="20.100000000000001" customHeight="1" x14ac:dyDescent="0.3">
      <c r="A309" s="80"/>
      <c r="B309" s="110" t="str">
        <f>IF(E309="","",VLOOKUP(E309,[1]PROJECTES!$C$14:$G$5000,2,FALSE))</f>
        <v/>
      </c>
      <c r="C309" s="80"/>
      <c r="D309" s="283" t="str">
        <f>IF(E309="","",VLOOKUP(E309,[1]PROJECTES!$C$14:$G$5000,5,FALSE))</f>
        <v/>
      </c>
      <c r="E309" s="79"/>
      <c r="F309" s="110" t="str">
        <f>IF(I309="","",VLOOKUP(I309,[1]PROJECTES!$C$14:$G$5000,2,FALSE))</f>
        <v/>
      </c>
      <c r="G309" s="112" t="str">
        <f>IF(E309="","",VLOOKUP(E309,[1]PROJECTES!$C$14:$G$5000,4,FALSE))</f>
        <v/>
      </c>
      <c r="H309" s="95"/>
      <c r="I309" s="113" t="str">
        <f>IF(H309="","",VLOOKUP(H309,BD!B$2:C$16,2,FALSE))</f>
        <v/>
      </c>
      <c r="J309" s="114"/>
      <c r="K309" s="115" t="str">
        <f t="shared" si="8"/>
        <v/>
      </c>
      <c r="L309" s="116" t="str">
        <f t="shared" ca="1" si="9"/>
        <v>-</v>
      </c>
      <c r="M309" s="111" t="str">
        <f>IF(E309="","",VLOOKUP(E309,[1]PROJECTES!$C$14:$Z$5000,21,FALSE))</f>
        <v/>
      </c>
      <c r="N309" s="117"/>
      <c r="O309" s="118" t="s">
        <v>222</v>
      </c>
      <c r="P309" s="119"/>
      <c r="Q309" s="84"/>
      <c r="R309" s="122"/>
      <c r="S309" s="69"/>
      <c r="T309" s="176"/>
      <c r="U309" s="169"/>
      <c r="V309" s="177"/>
      <c r="X309" s="79"/>
    </row>
    <row r="310" spans="1:24" s="121" customFormat="1" ht="20.100000000000001" customHeight="1" x14ac:dyDescent="0.3">
      <c r="A310" s="80"/>
      <c r="B310" s="110" t="str">
        <f>IF(E310="","",VLOOKUP(E310,[1]PROJECTES!$C$14:$G$5000,2,FALSE))</f>
        <v/>
      </c>
      <c r="C310" s="80"/>
      <c r="D310" s="283" t="str">
        <f>IF(E310="","",VLOOKUP(E310,[1]PROJECTES!$C$14:$G$5000,5,FALSE))</f>
        <v/>
      </c>
      <c r="E310" s="79"/>
      <c r="F310" s="110" t="str">
        <f>IF(I310="","",VLOOKUP(I310,[1]PROJECTES!$C$14:$G$5000,2,FALSE))</f>
        <v/>
      </c>
      <c r="G310" s="112" t="str">
        <f>IF(E310="","",VLOOKUP(E310,[1]PROJECTES!$C$14:$G$5000,4,FALSE))</f>
        <v/>
      </c>
      <c r="H310" s="95"/>
      <c r="I310" s="113" t="str">
        <f>IF(H310="","",VLOOKUP(H310,BD!B$2:C$16,2,FALSE))</f>
        <v/>
      </c>
      <c r="J310" s="114"/>
      <c r="K310" s="115" t="str">
        <f t="shared" si="8"/>
        <v/>
      </c>
      <c r="L310" s="116" t="str">
        <f t="shared" ca="1" si="9"/>
        <v>-</v>
      </c>
      <c r="M310" s="111" t="str">
        <f>IF(E310="","",VLOOKUP(E310,[1]PROJECTES!$C$14:$Z$5000,21,FALSE))</f>
        <v/>
      </c>
      <c r="N310" s="117"/>
      <c r="O310" s="118" t="s">
        <v>222</v>
      </c>
      <c r="P310" s="119"/>
      <c r="Q310" s="84"/>
      <c r="R310" s="122"/>
      <c r="S310" s="69"/>
      <c r="T310" s="176"/>
      <c r="U310" s="169"/>
      <c r="V310" s="177"/>
      <c r="X310" s="79"/>
    </row>
    <row r="311" spans="1:24" s="121" customFormat="1" ht="20.100000000000001" customHeight="1" x14ac:dyDescent="0.3">
      <c r="A311" s="80"/>
      <c r="B311" s="110" t="str">
        <f>IF(E311="","",VLOOKUP(E311,[1]PROJECTES!$C$14:$G$5000,2,FALSE))</f>
        <v/>
      </c>
      <c r="C311" s="80"/>
      <c r="D311" s="283" t="str">
        <f>IF(E311="","",VLOOKUP(E311,[1]PROJECTES!$C$14:$G$5000,5,FALSE))</f>
        <v/>
      </c>
      <c r="E311" s="79"/>
      <c r="F311" s="110" t="str">
        <f>IF(I311="","",VLOOKUP(I311,[1]PROJECTES!$C$14:$G$5000,2,FALSE))</f>
        <v/>
      </c>
      <c r="G311" s="112" t="str">
        <f>IF(E311="","",VLOOKUP(E311,[1]PROJECTES!$C$14:$G$5000,4,FALSE))</f>
        <v/>
      </c>
      <c r="H311" s="95"/>
      <c r="I311" s="113" t="str">
        <f>IF(H311="","",VLOOKUP(H311,BD!B$2:C$16,2,FALSE))</f>
        <v/>
      </c>
      <c r="J311" s="114"/>
      <c r="K311" s="115" t="str">
        <f t="shared" si="8"/>
        <v/>
      </c>
      <c r="L311" s="116" t="str">
        <f t="shared" ca="1" si="9"/>
        <v>-</v>
      </c>
      <c r="M311" s="111" t="str">
        <f>IF(E311="","",VLOOKUP(E311,[1]PROJECTES!$C$14:$Z$5000,21,FALSE))</f>
        <v/>
      </c>
      <c r="N311" s="117"/>
      <c r="O311" s="118" t="s">
        <v>222</v>
      </c>
      <c r="P311" s="119"/>
      <c r="Q311" s="84"/>
      <c r="R311" s="122"/>
      <c r="S311" s="69"/>
      <c r="T311" s="176"/>
      <c r="U311" s="169"/>
      <c r="V311" s="177"/>
      <c r="X311" s="79"/>
    </row>
    <row r="312" spans="1:24" s="121" customFormat="1" ht="20.100000000000001" customHeight="1" x14ac:dyDescent="0.3">
      <c r="A312" s="80"/>
      <c r="B312" s="110" t="str">
        <f>IF(E312="","",VLOOKUP(E312,[1]PROJECTES!$C$14:$G$5000,2,FALSE))</f>
        <v/>
      </c>
      <c r="C312" s="80"/>
      <c r="D312" s="283" t="str">
        <f>IF(E312="","",VLOOKUP(E312,[1]PROJECTES!$C$14:$G$5000,5,FALSE))</f>
        <v/>
      </c>
      <c r="E312" s="79"/>
      <c r="F312" s="110" t="str">
        <f>IF(I312="","",VLOOKUP(I312,[1]PROJECTES!$C$14:$G$5000,2,FALSE))</f>
        <v/>
      </c>
      <c r="G312" s="112" t="str">
        <f>IF(E312="","",VLOOKUP(E312,[1]PROJECTES!$C$14:$G$5000,4,FALSE))</f>
        <v/>
      </c>
      <c r="H312" s="95"/>
      <c r="I312" s="113" t="str">
        <f>IF(H312="","",VLOOKUP(H312,BD!B$2:C$16,2,FALSE))</f>
        <v/>
      </c>
      <c r="J312" s="114"/>
      <c r="K312" s="115" t="str">
        <f t="shared" si="8"/>
        <v/>
      </c>
      <c r="L312" s="116" t="str">
        <f t="shared" ca="1" si="9"/>
        <v>-</v>
      </c>
      <c r="M312" s="111" t="str">
        <f>IF(E312="","",VLOOKUP(E312,[1]PROJECTES!$C$14:$Z$5000,21,FALSE))</f>
        <v/>
      </c>
      <c r="N312" s="117"/>
      <c r="O312" s="118" t="s">
        <v>222</v>
      </c>
      <c r="P312" s="119"/>
      <c r="Q312" s="84"/>
      <c r="R312" s="122"/>
      <c r="S312" s="69"/>
      <c r="T312" s="176"/>
      <c r="U312" s="169"/>
      <c r="V312" s="177"/>
      <c r="X312" s="79"/>
    </row>
    <row r="313" spans="1:24" s="121" customFormat="1" ht="20.100000000000001" customHeight="1" x14ac:dyDescent="0.3">
      <c r="A313" s="80"/>
      <c r="B313" s="110" t="str">
        <f>IF(E313="","",VLOOKUP(E313,[1]PROJECTES!$C$14:$G$5000,2,FALSE))</f>
        <v/>
      </c>
      <c r="C313" s="80"/>
      <c r="D313" s="283" t="str">
        <f>IF(E313="","",VLOOKUP(E313,[1]PROJECTES!$C$14:$G$5000,5,FALSE))</f>
        <v/>
      </c>
      <c r="E313" s="79"/>
      <c r="F313" s="110" t="str">
        <f>IF(I313="","",VLOOKUP(I313,[1]PROJECTES!$C$14:$G$5000,2,FALSE))</f>
        <v/>
      </c>
      <c r="G313" s="112" t="str">
        <f>IF(E313="","",VLOOKUP(E313,[1]PROJECTES!$C$14:$G$5000,4,FALSE))</f>
        <v/>
      </c>
      <c r="H313" s="95"/>
      <c r="I313" s="113" t="str">
        <f>IF(H313="","",VLOOKUP(H313,BD!B$2:C$16,2,FALSE))</f>
        <v/>
      </c>
      <c r="J313" s="114"/>
      <c r="K313" s="115" t="str">
        <f t="shared" si="8"/>
        <v/>
      </c>
      <c r="L313" s="116" t="str">
        <f t="shared" ca="1" si="9"/>
        <v>-</v>
      </c>
      <c r="M313" s="111" t="str">
        <f>IF(E313="","",VLOOKUP(E313,[1]PROJECTES!$C$14:$Z$5000,21,FALSE))</f>
        <v/>
      </c>
      <c r="N313" s="117"/>
      <c r="O313" s="118" t="s">
        <v>222</v>
      </c>
      <c r="P313" s="119"/>
      <c r="Q313" s="84"/>
      <c r="R313" s="122"/>
      <c r="S313" s="69"/>
      <c r="T313" s="176"/>
      <c r="U313" s="169"/>
      <c r="V313" s="177"/>
      <c r="X313" s="79"/>
    </row>
    <row r="314" spans="1:24" s="121" customFormat="1" ht="20.100000000000001" customHeight="1" x14ac:dyDescent="0.3">
      <c r="A314" s="80"/>
      <c r="B314" s="110" t="str">
        <f>IF(E314="","",VLOOKUP(E314,[1]PROJECTES!$C$14:$G$5000,2,FALSE))</f>
        <v/>
      </c>
      <c r="C314" s="80"/>
      <c r="D314" s="283" t="str">
        <f>IF(E314="","",VLOOKUP(E314,[1]PROJECTES!$C$14:$G$5000,5,FALSE))</f>
        <v/>
      </c>
      <c r="E314" s="79"/>
      <c r="F314" s="110" t="str">
        <f>IF(I314="","",VLOOKUP(I314,[1]PROJECTES!$C$14:$G$5000,2,FALSE))</f>
        <v/>
      </c>
      <c r="G314" s="112" t="str">
        <f>IF(E314="","",VLOOKUP(E314,[1]PROJECTES!$C$14:$G$5000,4,FALSE))</f>
        <v/>
      </c>
      <c r="H314" s="95"/>
      <c r="I314" s="113" t="str">
        <f>IF(H314="","",VLOOKUP(H314,BD!B$2:C$16,2,FALSE))</f>
        <v/>
      </c>
      <c r="J314" s="114"/>
      <c r="K314" s="115" t="str">
        <f t="shared" si="8"/>
        <v/>
      </c>
      <c r="L314" s="116" t="str">
        <f t="shared" ca="1" si="9"/>
        <v>-</v>
      </c>
      <c r="M314" s="111" t="str">
        <f>IF(E314="","",VLOOKUP(E314,[1]PROJECTES!$C$14:$Z$5000,21,FALSE))</f>
        <v/>
      </c>
      <c r="N314" s="117"/>
      <c r="O314" s="118" t="s">
        <v>222</v>
      </c>
      <c r="P314" s="119"/>
      <c r="Q314" s="84"/>
      <c r="R314" s="125"/>
      <c r="S314" s="69"/>
      <c r="T314" s="176"/>
      <c r="U314" s="169"/>
      <c r="V314" s="177"/>
      <c r="X314" s="79"/>
    </row>
    <row r="315" spans="1:24" s="121" customFormat="1" ht="20.100000000000001" customHeight="1" x14ac:dyDescent="0.3">
      <c r="A315" s="80"/>
      <c r="B315" s="110" t="str">
        <f>IF(E315="","",VLOOKUP(E315,[1]PROJECTES!$C$14:$G$5000,2,FALSE))</f>
        <v/>
      </c>
      <c r="C315" s="80"/>
      <c r="D315" s="283" t="str">
        <f>IF(E315="","",VLOOKUP(E315,[1]PROJECTES!$C$14:$G$5000,5,FALSE))</f>
        <v/>
      </c>
      <c r="E315" s="79"/>
      <c r="F315" s="110" t="str">
        <f>IF(I315="","",VLOOKUP(I315,[1]PROJECTES!$C$14:$G$5000,2,FALSE))</f>
        <v/>
      </c>
      <c r="G315" s="112" t="str">
        <f>IF(E315="","",VLOOKUP(E315,[1]PROJECTES!$C$14:$G$5000,4,FALSE))</f>
        <v/>
      </c>
      <c r="H315" s="95"/>
      <c r="I315" s="113" t="str">
        <f>IF(H315="","",VLOOKUP(H315,BD!B$2:C$16,2,FALSE))</f>
        <v/>
      </c>
      <c r="J315" s="114"/>
      <c r="K315" s="115" t="str">
        <f t="shared" si="8"/>
        <v/>
      </c>
      <c r="L315" s="116" t="str">
        <f t="shared" ca="1" si="9"/>
        <v>-</v>
      </c>
      <c r="M315" s="111" t="str">
        <f>IF(E315="","",VLOOKUP(E315,[1]PROJECTES!$C$14:$Z$5000,21,FALSE))</f>
        <v/>
      </c>
      <c r="N315" s="117"/>
      <c r="O315" s="118" t="s">
        <v>222</v>
      </c>
      <c r="P315" s="119"/>
      <c r="Q315" s="84"/>
      <c r="R315" s="122"/>
      <c r="S315" s="69"/>
      <c r="T315" s="176"/>
      <c r="U315" s="169"/>
      <c r="V315" s="177"/>
      <c r="X315" s="79"/>
    </row>
    <row r="316" spans="1:24" s="121" customFormat="1" ht="20.100000000000001" customHeight="1" x14ac:dyDescent="0.3">
      <c r="A316" s="80"/>
      <c r="B316" s="110" t="str">
        <f>IF(E316="","",VLOOKUP(E316,[1]PROJECTES!$C$14:$G$5000,2,FALSE))</f>
        <v/>
      </c>
      <c r="C316" s="80"/>
      <c r="D316" s="283" t="str">
        <f>IF(E316="","",VLOOKUP(E316,[1]PROJECTES!$C$14:$G$5000,5,FALSE))</f>
        <v/>
      </c>
      <c r="E316" s="79"/>
      <c r="F316" s="110" t="str">
        <f>IF(I316="","",VLOOKUP(I316,[1]PROJECTES!$C$14:$G$5000,2,FALSE))</f>
        <v/>
      </c>
      <c r="G316" s="112" t="str">
        <f>IF(E316="","",VLOOKUP(E316,[1]PROJECTES!$C$14:$G$5000,4,FALSE))</f>
        <v/>
      </c>
      <c r="H316" s="95"/>
      <c r="I316" s="113" t="str">
        <f>IF(H316="","",VLOOKUP(H316,BD!B$2:C$16,2,FALSE))</f>
        <v/>
      </c>
      <c r="J316" s="114"/>
      <c r="K316" s="115" t="str">
        <f t="shared" si="8"/>
        <v/>
      </c>
      <c r="L316" s="116" t="str">
        <f t="shared" ca="1" si="9"/>
        <v>-</v>
      </c>
      <c r="M316" s="111" t="str">
        <f>IF(E316="","",VLOOKUP(E316,[1]PROJECTES!$C$14:$Z$5000,21,FALSE))</f>
        <v/>
      </c>
      <c r="N316" s="117"/>
      <c r="O316" s="118" t="s">
        <v>222</v>
      </c>
      <c r="P316" s="119"/>
      <c r="Q316" s="84"/>
      <c r="R316" s="122"/>
      <c r="S316" s="69"/>
      <c r="T316" s="176"/>
      <c r="U316" s="169"/>
      <c r="V316" s="177"/>
      <c r="X316" s="79"/>
    </row>
    <row r="317" spans="1:24" s="121" customFormat="1" ht="20.100000000000001" customHeight="1" x14ac:dyDescent="0.3">
      <c r="A317" s="80"/>
      <c r="B317" s="110" t="str">
        <f>IF(E317="","",VLOOKUP(E317,[1]PROJECTES!$C$14:$G$5000,2,FALSE))</f>
        <v/>
      </c>
      <c r="C317" s="80"/>
      <c r="D317" s="283" t="str">
        <f>IF(E317="","",VLOOKUP(E317,[1]PROJECTES!$C$14:$G$5000,5,FALSE))</f>
        <v/>
      </c>
      <c r="E317" s="79"/>
      <c r="F317" s="110" t="str">
        <f>IF(I317="","",VLOOKUP(I317,[1]PROJECTES!$C$14:$G$5000,2,FALSE))</f>
        <v/>
      </c>
      <c r="G317" s="112" t="str">
        <f>IF(E317="","",VLOOKUP(E317,[1]PROJECTES!$C$14:$G$5000,4,FALSE))</f>
        <v/>
      </c>
      <c r="H317" s="95"/>
      <c r="I317" s="113" t="str">
        <f>IF(H317="","",VLOOKUP(H317,BD!B$2:C$16,2,FALSE))</f>
        <v/>
      </c>
      <c r="J317" s="114"/>
      <c r="K317" s="115" t="str">
        <f t="shared" si="8"/>
        <v/>
      </c>
      <c r="L317" s="116" t="str">
        <f t="shared" ca="1" si="9"/>
        <v>-</v>
      </c>
      <c r="M317" s="111" t="str">
        <f>IF(E317="","",VLOOKUP(E317,[1]PROJECTES!$C$14:$Z$5000,21,FALSE))</f>
        <v/>
      </c>
      <c r="N317" s="117"/>
      <c r="O317" s="118" t="s">
        <v>222</v>
      </c>
      <c r="P317" s="119"/>
      <c r="Q317" s="84"/>
      <c r="R317" s="122"/>
      <c r="S317" s="69"/>
      <c r="T317" s="176"/>
      <c r="U317" s="169"/>
      <c r="V317" s="177"/>
      <c r="X317" s="79"/>
    </row>
    <row r="318" spans="1:24" s="121" customFormat="1" ht="20.100000000000001" customHeight="1" x14ac:dyDescent="0.3">
      <c r="A318" s="80"/>
      <c r="B318" s="110" t="str">
        <f>IF(E318="","",VLOOKUP(E318,[1]PROJECTES!$C$14:$G$5000,2,FALSE))</f>
        <v/>
      </c>
      <c r="C318" s="80"/>
      <c r="D318" s="283" t="str">
        <f>IF(E318="","",VLOOKUP(E318,[1]PROJECTES!$C$14:$G$5000,5,FALSE))</f>
        <v/>
      </c>
      <c r="E318" s="79"/>
      <c r="F318" s="110" t="str">
        <f>IF(I318="","",VLOOKUP(I318,[1]PROJECTES!$C$14:$G$5000,2,FALSE))</f>
        <v/>
      </c>
      <c r="G318" s="112" t="str">
        <f>IF(E318="","",VLOOKUP(E318,[1]PROJECTES!$C$14:$G$5000,4,FALSE))</f>
        <v/>
      </c>
      <c r="H318" s="95"/>
      <c r="I318" s="113" t="str">
        <f>IF(H318="","",VLOOKUP(H318,BD!B$2:C$16,2,FALSE))</f>
        <v/>
      </c>
      <c r="J318" s="114"/>
      <c r="K318" s="115" t="str">
        <f t="shared" si="8"/>
        <v/>
      </c>
      <c r="L318" s="116" t="str">
        <f t="shared" ca="1" si="9"/>
        <v>-</v>
      </c>
      <c r="M318" s="111" t="str">
        <f>IF(E318="","",VLOOKUP(E318,[1]PROJECTES!$C$14:$Z$5000,21,FALSE))</f>
        <v/>
      </c>
      <c r="N318" s="117"/>
      <c r="O318" s="118" t="s">
        <v>222</v>
      </c>
      <c r="P318" s="119"/>
      <c r="Q318" s="84"/>
      <c r="R318" s="122"/>
      <c r="S318" s="69"/>
      <c r="T318" s="176"/>
      <c r="U318" s="169"/>
      <c r="V318" s="177"/>
      <c r="X318" s="79"/>
    </row>
    <row r="319" spans="1:24" s="121" customFormat="1" ht="20.100000000000001" customHeight="1" x14ac:dyDescent="0.3">
      <c r="A319" s="80"/>
      <c r="B319" s="110" t="str">
        <f>IF(E319="","",VLOOKUP(E319,[1]PROJECTES!$C$14:$G$5000,2,FALSE))</f>
        <v/>
      </c>
      <c r="C319" s="80"/>
      <c r="D319" s="283" t="str">
        <f>IF(E319="","",VLOOKUP(E319,[1]PROJECTES!$C$14:$G$5000,5,FALSE))</f>
        <v/>
      </c>
      <c r="E319" s="79"/>
      <c r="F319" s="110" t="str">
        <f>IF(I319="","",VLOOKUP(I319,[1]PROJECTES!$C$14:$G$5000,2,FALSE))</f>
        <v/>
      </c>
      <c r="G319" s="112" t="str">
        <f>IF(E319="","",VLOOKUP(E319,[1]PROJECTES!$C$14:$G$5000,4,FALSE))</f>
        <v/>
      </c>
      <c r="H319" s="95"/>
      <c r="I319" s="113" t="str">
        <f>IF(H319="","",VLOOKUP(H319,BD!B$2:C$16,2,FALSE))</f>
        <v/>
      </c>
      <c r="J319" s="114"/>
      <c r="K319" s="115" t="str">
        <f t="shared" si="8"/>
        <v/>
      </c>
      <c r="L319" s="116" t="str">
        <f t="shared" ca="1" si="9"/>
        <v>-</v>
      </c>
      <c r="M319" s="111" t="str">
        <f>IF(E319="","",VLOOKUP(E319,[1]PROJECTES!$C$14:$Z$5000,21,FALSE))</f>
        <v/>
      </c>
      <c r="N319" s="117"/>
      <c r="O319" s="118" t="s">
        <v>222</v>
      </c>
      <c r="P319" s="119"/>
      <c r="Q319" s="84"/>
      <c r="R319" s="122"/>
      <c r="S319" s="69"/>
      <c r="T319" s="176"/>
      <c r="U319" s="169"/>
      <c r="V319" s="177"/>
      <c r="X319" s="79"/>
    </row>
    <row r="320" spans="1:24" s="121" customFormat="1" ht="20.100000000000001" customHeight="1" x14ac:dyDescent="0.3">
      <c r="A320" s="80"/>
      <c r="B320" s="110" t="str">
        <f>IF(E320="","",VLOOKUP(E320,[1]PROJECTES!$C$14:$G$5000,2,FALSE))</f>
        <v/>
      </c>
      <c r="C320" s="80"/>
      <c r="D320" s="283" t="str">
        <f>IF(E320="","",VLOOKUP(E320,[1]PROJECTES!$C$14:$G$5000,5,FALSE))</f>
        <v/>
      </c>
      <c r="E320" s="79"/>
      <c r="F320" s="110" t="str">
        <f>IF(I320="","",VLOOKUP(I320,[1]PROJECTES!$C$14:$G$5000,2,FALSE))</f>
        <v/>
      </c>
      <c r="G320" s="112" t="str">
        <f>IF(E320="","",VLOOKUP(E320,[1]PROJECTES!$C$14:$G$5000,4,FALSE))</f>
        <v/>
      </c>
      <c r="H320" s="95"/>
      <c r="I320" s="113" t="str">
        <f>IF(H320="","",VLOOKUP(H320,BD!B$2:C$16,2,FALSE))</f>
        <v/>
      </c>
      <c r="J320" s="126"/>
      <c r="K320" s="115" t="str">
        <f t="shared" si="8"/>
        <v/>
      </c>
      <c r="L320" s="116" t="str">
        <f t="shared" ca="1" si="9"/>
        <v>-</v>
      </c>
      <c r="M320" s="111" t="str">
        <f>IF(E320="","",VLOOKUP(E320,[1]PROJECTES!$C$14:$Z$5000,21,FALSE))</f>
        <v/>
      </c>
      <c r="N320" s="136"/>
      <c r="O320" s="118" t="s">
        <v>222</v>
      </c>
      <c r="P320" s="140"/>
      <c r="Q320" s="84"/>
      <c r="R320" s="122"/>
      <c r="S320" s="69"/>
      <c r="T320" s="176"/>
      <c r="U320" s="169"/>
      <c r="V320" s="177"/>
      <c r="X320" s="79"/>
    </row>
    <row r="321" spans="1:24" s="121" customFormat="1" ht="20.100000000000001" customHeight="1" x14ac:dyDescent="0.3">
      <c r="A321" s="80"/>
      <c r="B321" s="110" t="str">
        <f>IF(E321="","",VLOOKUP(E321,[1]PROJECTES!$C$14:$G$5000,2,FALSE))</f>
        <v/>
      </c>
      <c r="C321" s="80"/>
      <c r="D321" s="283" t="str">
        <f>IF(E321="","",VLOOKUP(E321,[1]PROJECTES!$C$14:$G$5000,5,FALSE))</f>
        <v/>
      </c>
      <c r="E321" s="79"/>
      <c r="F321" s="110" t="str">
        <f>IF(I321="","",VLOOKUP(I321,[1]PROJECTES!$C$14:$G$5000,2,FALSE))</f>
        <v/>
      </c>
      <c r="G321" s="112" t="str">
        <f>IF(E321="","",VLOOKUP(E321,[1]PROJECTES!$C$14:$G$5000,4,FALSE))</f>
        <v/>
      </c>
      <c r="H321" s="95"/>
      <c r="I321" s="113" t="str">
        <f>IF(H321="","",VLOOKUP(H321,BD!B$2:C$16,2,FALSE))</f>
        <v/>
      </c>
      <c r="J321" s="114"/>
      <c r="K321" s="115" t="str">
        <f t="shared" si="8"/>
        <v/>
      </c>
      <c r="L321" s="116" t="str">
        <f t="shared" ca="1" si="9"/>
        <v>-</v>
      </c>
      <c r="M321" s="111" t="str">
        <f>IF(E321="","",VLOOKUP(E321,[1]PROJECTES!$C$14:$Z$5000,21,FALSE))</f>
        <v/>
      </c>
      <c r="N321" s="117"/>
      <c r="O321" s="118" t="s">
        <v>222</v>
      </c>
      <c r="P321" s="119"/>
      <c r="Q321" s="84"/>
      <c r="R321" s="122"/>
      <c r="S321" s="69"/>
      <c r="T321" s="176"/>
      <c r="U321" s="169"/>
      <c r="V321" s="177"/>
      <c r="X321" s="79"/>
    </row>
    <row r="322" spans="1:24" s="121" customFormat="1" ht="20.100000000000001" customHeight="1" x14ac:dyDescent="0.3">
      <c r="A322" s="80"/>
      <c r="B322" s="110" t="str">
        <f>IF(E322="","",VLOOKUP(E322,[1]PROJECTES!$C$14:$G$5000,2,FALSE))</f>
        <v/>
      </c>
      <c r="C322" s="80"/>
      <c r="D322" s="283" t="str">
        <f>IF(E322="","",VLOOKUP(E322,[1]PROJECTES!$C$14:$G$5000,5,FALSE))</f>
        <v/>
      </c>
      <c r="E322" s="79"/>
      <c r="F322" s="110" t="str">
        <f>IF(I322="","",VLOOKUP(I322,[1]PROJECTES!$C$14:$G$5000,2,FALSE))</f>
        <v/>
      </c>
      <c r="G322" s="112" t="str">
        <f>IF(E322="","",VLOOKUP(E322,[1]PROJECTES!$C$14:$G$5000,4,FALSE))</f>
        <v/>
      </c>
      <c r="H322" s="95"/>
      <c r="I322" s="113" t="str">
        <f>IF(H322="","",VLOOKUP(H322,BD!B$2:C$16,2,FALSE))</f>
        <v/>
      </c>
      <c r="J322" s="126"/>
      <c r="K322" s="115" t="str">
        <f t="shared" si="8"/>
        <v/>
      </c>
      <c r="L322" s="116" t="str">
        <f t="shared" ca="1" si="9"/>
        <v>-</v>
      </c>
      <c r="M322" s="111" t="str">
        <f>IF(E322="","",VLOOKUP(E322,[1]PROJECTES!$C$14:$Z$5000,21,FALSE))</f>
        <v/>
      </c>
      <c r="N322" s="136"/>
      <c r="O322" s="118" t="s">
        <v>222</v>
      </c>
      <c r="P322" s="140"/>
      <c r="Q322" s="84"/>
      <c r="R322" s="122"/>
      <c r="S322" s="69"/>
      <c r="T322" s="176"/>
      <c r="U322" s="169"/>
      <c r="V322" s="177"/>
      <c r="X322" s="79"/>
    </row>
    <row r="323" spans="1:24" s="121" customFormat="1" ht="20.100000000000001" customHeight="1" x14ac:dyDescent="0.3">
      <c r="A323" s="80"/>
      <c r="B323" s="110" t="str">
        <f>IF(E323="","",VLOOKUP(E323,[1]PROJECTES!$C$14:$G$5000,2,FALSE))</f>
        <v/>
      </c>
      <c r="C323" s="80"/>
      <c r="D323" s="283" t="str">
        <f>IF(E323="","",VLOOKUP(E323,[1]PROJECTES!$C$14:$G$5000,5,FALSE))</f>
        <v/>
      </c>
      <c r="E323" s="79"/>
      <c r="F323" s="110" t="str">
        <f>IF(I323="","",VLOOKUP(I323,[1]PROJECTES!$C$14:$G$5000,2,FALSE))</f>
        <v/>
      </c>
      <c r="G323" s="112" t="str">
        <f>IF(E323="","",VLOOKUP(E323,[1]PROJECTES!$C$14:$G$5000,4,FALSE))</f>
        <v/>
      </c>
      <c r="H323" s="95"/>
      <c r="I323" s="113" t="str">
        <f>IF(H323="","",VLOOKUP(H323,BD!B$2:C$16,2,FALSE))</f>
        <v/>
      </c>
      <c r="J323" s="126"/>
      <c r="K323" s="115" t="str">
        <f t="shared" si="8"/>
        <v/>
      </c>
      <c r="L323" s="116" t="str">
        <f t="shared" ca="1" si="9"/>
        <v>-</v>
      </c>
      <c r="M323" s="111" t="str">
        <f>IF(E323="","",VLOOKUP(E323,[1]PROJECTES!$C$14:$Z$5000,21,FALSE))</f>
        <v/>
      </c>
      <c r="N323" s="136"/>
      <c r="O323" s="118" t="s">
        <v>222</v>
      </c>
      <c r="P323" s="140"/>
      <c r="Q323" s="84"/>
      <c r="R323" s="122"/>
      <c r="S323" s="69"/>
      <c r="T323" s="176"/>
      <c r="U323" s="169"/>
      <c r="V323" s="177"/>
      <c r="X323" s="79"/>
    </row>
    <row r="324" spans="1:24" s="121" customFormat="1" ht="20.100000000000001" customHeight="1" x14ac:dyDescent="0.3">
      <c r="A324" s="80"/>
      <c r="B324" s="110" t="str">
        <f>IF(E324="","",VLOOKUP(E324,[1]PROJECTES!$C$14:$G$5000,2,FALSE))</f>
        <v/>
      </c>
      <c r="C324" s="80"/>
      <c r="D324" s="283" t="str">
        <f>IF(E324="","",VLOOKUP(E324,[1]PROJECTES!$C$14:$G$5000,5,FALSE))</f>
        <v/>
      </c>
      <c r="E324" s="79"/>
      <c r="F324" s="110" t="str">
        <f>IF(I324="","",VLOOKUP(I324,[1]PROJECTES!$C$14:$G$5000,2,FALSE))</f>
        <v/>
      </c>
      <c r="G324" s="112" t="str">
        <f>IF(E324="","",VLOOKUP(E324,[1]PROJECTES!$C$14:$G$5000,4,FALSE))</f>
        <v/>
      </c>
      <c r="H324" s="95"/>
      <c r="I324" s="113" t="str">
        <f>IF(H324="","",VLOOKUP(H324,BD!B$2:C$16,2,FALSE))</f>
        <v/>
      </c>
      <c r="J324" s="114"/>
      <c r="K324" s="115" t="str">
        <f t="shared" si="8"/>
        <v/>
      </c>
      <c r="L324" s="116" t="str">
        <f t="shared" ca="1" si="9"/>
        <v>-</v>
      </c>
      <c r="M324" s="111" t="str">
        <f>IF(E324="","",VLOOKUP(E324,[1]PROJECTES!$C$14:$Z$5000,21,FALSE))</f>
        <v/>
      </c>
      <c r="N324" s="117"/>
      <c r="O324" s="118" t="s">
        <v>222</v>
      </c>
      <c r="P324" s="119"/>
      <c r="Q324" s="84"/>
      <c r="R324" s="122"/>
      <c r="S324" s="69"/>
      <c r="T324" s="176"/>
      <c r="U324" s="169"/>
      <c r="V324" s="177"/>
      <c r="X324" s="79"/>
    </row>
    <row r="325" spans="1:24" s="121" customFormat="1" ht="20.100000000000001" customHeight="1" x14ac:dyDescent="0.3">
      <c r="A325" s="80"/>
      <c r="B325" s="110" t="str">
        <f>IF(E325="","",VLOOKUP(E325,[1]PROJECTES!$C$14:$G$5000,2,FALSE))</f>
        <v/>
      </c>
      <c r="C325" s="80"/>
      <c r="D325" s="283" t="str">
        <f>IF(E325="","",VLOOKUP(E325,[1]PROJECTES!$C$14:$G$5000,5,FALSE))</f>
        <v/>
      </c>
      <c r="E325" s="79"/>
      <c r="F325" s="110" t="str">
        <f>IF(I325="","",VLOOKUP(I325,[1]PROJECTES!$C$14:$G$5000,2,FALSE))</f>
        <v/>
      </c>
      <c r="G325" s="112" t="str">
        <f>IF(E325="","",VLOOKUP(E325,[1]PROJECTES!$C$14:$G$5000,4,FALSE))</f>
        <v/>
      </c>
      <c r="H325" s="95"/>
      <c r="I325" s="113" t="str">
        <f>IF(H325="","",VLOOKUP(H325,BD!B$2:C$16,2,FALSE))</f>
        <v/>
      </c>
      <c r="J325" s="114"/>
      <c r="K325" s="115" t="str">
        <f t="shared" si="8"/>
        <v/>
      </c>
      <c r="L325" s="116" t="str">
        <f t="shared" ca="1" si="9"/>
        <v>-</v>
      </c>
      <c r="M325" s="111" t="str">
        <f>IF(E325="","",VLOOKUP(E325,[1]PROJECTES!$C$14:$Z$5000,21,FALSE))</f>
        <v/>
      </c>
      <c r="N325" s="117"/>
      <c r="O325" s="118" t="s">
        <v>222</v>
      </c>
      <c r="P325" s="119"/>
      <c r="Q325" s="84"/>
      <c r="R325" s="122"/>
      <c r="S325" s="69"/>
      <c r="T325" s="176"/>
      <c r="U325" s="169"/>
      <c r="V325" s="177"/>
      <c r="X325" s="79"/>
    </row>
    <row r="326" spans="1:24" s="121" customFormat="1" ht="20.100000000000001" customHeight="1" x14ac:dyDescent="0.3">
      <c r="A326" s="80"/>
      <c r="B326" s="110" t="str">
        <f>IF(E326="","",VLOOKUP(E326,[1]PROJECTES!$C$14:$G$5000,2,FALSE))</f>
        <v/>
      </c>
      <c r="C326" s="80"/>
      <c r="D326" s="283" t="str">
        <f>IF(E326="","",VLOOKUP(E326,[1]PROJECTES!$C$14:$G$5000,5,FALSE))</f>
        <v/>
      </c>
      <c r="E326" s="79"/>
      <c r="F326" s="110" t="str">
        <f>IF(I326="","",VLOOKUP(I326,[1]PROJECTES!$C$14:$G$5000,2,FALSE))</f>
        <v/>
      </c>
      <c r="G326" s="112" t="str">
        <f>IF(E326="","",VLOOKUP(E326,[1]PROJECTES!$C$14:$G$5000,4,FALSE))</f>
        <v/>
      </c>
      <c r="H326" s="95"/>
      <c r="I326" s="113" t="str">
        <f>IF(H326="","",VLOOKUP(H326,BD!B$2:C$16,2,FALSE))</f>
        <v/>
      </c>
      <c r="J326" s="114"/>
      <c r="K326" s="115" t="str">
        <f t="shared" si="8"/>
        <v/>
      </c>
      <c r="L326" s="116" t="str">
        <f t="shared" ca="1" si="9"/>
        <v>-</v>
      </c>
      <c r="M326" s="111" t="str">
        <f>IF(E326="","",VLOOKUP(E326,[1]PROJECTES!$C$14:$Z$5000,21,FALSE))</f>
        <v/>
      </c>
      <c r="N326" s="117"/>
      <c r="O326" s="118" t="s">
        <v>222</v>
      </c>
      <c r="P326" s="119"/>
      <c r="Q326" s="84"/>
      <c r="R326" s="122"/>
      <c r="S326" s="69"/>
      <c r="T326" s="176"/>
      <c r="U326" s="169"/>
      <c r="V326" s="177"/>
      <c r="X326" s="79"/>
    </row>
    <row r="327" spans="1:24" s="121" customFormat="1" ht="20.100000000000001" customHeight="1" x14ac:dyDescent="0.3">
      <c r="A327" s="80"/>
      <c r="B327" s="110" t="str">
        <f>IF(E327="","",VLOOKUP(E327,[1]PROJECTES!$C$14:$G$5000,2,FALSE))</f>
        <v/>
      </c>
      <c r="C327" s="80"/>
      <c r="D327" s="283" t="str">
        <f>IF(E327="","",VLOOKUP(E327,[1]PROJECTES!$C$14:$G$5000,5,FALSE))</f>
        <v/>
      </c>
      <c r="E327" s="79"/>
      <c r="F327" s="110" t="str">
        <f>IF(I327="","",VLOOKUP(I327,[1]PROJECTES!$C$14:$G$5000,2,FALSE))</f>
        <v/>
      </c>
      <c r="G327" s="112" t="str">
        <f>IF(E327="","",VLOOKUP(E327,[1]PROJECTES!$C$14:$G$5000,4,FALSE))</f>
        <v/>
      </c>
      <c r="H327" s="95"/>
      <c r="I327" s="113" t="str">
        <f>IF(H327="","",VLOOKUP(H327,BD!B$2:C$16,2,FALSE))</f>
        <v/>
      </c>
      <c r="J327" s="114"/>
      <c r="K327" s="115" t="str">
        <f t="shared" si="8"/>
        <v/>
      </c>
      <c r="L327" s="116" t="str">
        <f t="shared" ca="1" si="9"/>
        <v>-</v>
      </c>
      <c r="M327" s="111" t="str">
        <f>IF(E327="","",VLOOKUP(E327,[1]PROJECTES!$C$14:$Z$5000,21,FALSE))</f>
        <v/>
      </c>
      <c r="N327" s="117"/>
      <c r="O327" s="118" t="s">
        <v>222</v>
      </c>
      <c r="P327" s="119"/>
      <c r="Q327" s="84"/>
      <c r="R327" s="122"/>
      <c r="S327" s="69"/>
      <c r="T327" s="176"/>
      <c r="U327" s="169"/>
      <c r="V327" s="177"/>
      <c r="X327" s="79"/>
    </row>
    <row r="328" spans="1:24" s="121" customFormat="1" ht="20.100000000000001" customHeight="1" x14ac:dyDescent="0.3">
      <c r="A328" s="80"/>
      <c r="B328" s="110" t="str">
        <f>IF(E328="","",VLOOKUP(E328,[1]PROJECTES!$C$14:$G$5000,2,FALSE))</f>
        <v/>
      </c>
      <c r="C328" s="80"/>
      <c r="D328" s="283" t="str">
        <f>IF(E328="","",VLOOKUP(E328,[1]PROJECTES!$C$14:$G$5000,5,FALSE))</f>
        <v/>
      </c>
      <c r="E328" s="79"/>
      <c r="F328" s="110" t="str">
        <f>IF(I328="","",VLOOKUP(I328,[1]PROJECTES!$C$14:$G$5000,2,FALSE))</f>
        <v/>
      </c>
      <c r="G328" s="112" t="str">
        <f>IF(E328="","",VLOOKUP(E328,[1]PROJECTES!$C$14:$G$5000,4,FALSE))</f>
        <v/>
      </c>
      <c r="H328" s="95"/>
      <c r="I328" s="113" t="str">
        <f>IF(H328="","",VLOOKUP(H328,BD!B$2:C$16,2,FALSE))</f>
        <v/>
      </c>
      <c r="J328" s="114"/>
      <c r="K328" s="115" t="str">
        <f t="shared" ref="K328:K391" si="10">IF(J328="","",WEEKNUM(J328,2)-0)</f>
        <v/>
      </c>
      <c r="L328" s="116" t="str">
        <f t="shared" ref="L328:L391" ca="1" si="11">IF(M328="","-",IF(G328="TA","-",+M328-TODAY()))</f>
        <v>-</v>
      </c>
      <c r="M328" s="111" t="str">
        <f>IF(E328="","",VLOOKUP(E328,[1]PROJECTES!$C$14:$Z$5000,21,FALSE))</f>
        <v/>
      </c>
      <c r="N328" s="117"/>
      <c r="O328" s="118" t="s">
        <v>222</v>
      </c>
      <c r="P328" s="119"/>
      <c r="Q328" s="84"/>
      <c r="R328" s="125"/>
      <c r="S328" s="69"/>
      <c r="T328" s="176"/>
      <c r="U328" s="169"/>
      <c r="V328" s="177"/>
      <c r="X328" s="79"/>
    </row>
    <row r="329" spans="1:24" s="121" customFormat="1" ht="20.100000000000001" customHeight="1" x14ac:dyDescent="0.3">
      <c r="A329" s="80"/>
      <c r="B329" s="110" t="str">
        <f>IF(E329="","",VLOOKUP(E329,[1]PROJECTES!$C$14:$G$5000,2,FALSE))</f>
        <v/>
      </c>
      <c r="C329" s="80"/>
      <c r="D329" s="283" t="str">
        <f>IF(E329="","",VLOOKUP(E329,[1]PROJECTES!$C$14:$G$5000,5,FALSE))</f>
        <v/>
      </c>
      <c r="E329" s="79"/>
      <c r="F329" s="110" t="str">
        <f>IF(I329="","",VLOOKUP(I329,[1]PROJECTES!$C$14:$G$5000,2,FALSE))</f>
        <v/>
      </c>
      <c r="G329" s="112" t="str">
        <f>IF(E329="","",VLOOKUP(E329,[1]PROJECTES!$C$14:$G$5000,4,FALSE))</f>
        <v/>
      </c>
      <c r="H329" s="95"/>
      <c r="I329" s="113" t="str">
        <f>IF(H329="","",VLOOKUP(H329,BD!B$2:C$16,2,FALSE))</f>
        <v/>
      </c>
      <c r="J329" s="114"/>
      <c r="K329" s="115" t="str">
        <f t="shared" si="10"/>
        <v/>
      </c>
      <c r="L329" s="116" t="str">
        <f t="shared" ca="1" si="11"/>
        <v>-</v>
      </c>
      <c r="M329" s="111" t="str">
        <f>IF(E329="","",VLOOKUP(E329,[1]PROJECTES!$C$14:$Z$5000,21,FALSE))</f>
        <v/>
      </c>
      <c r="N329" s="117"/>
      <c r="O329" s="118" t="s">
        <v>222</v>
      </c>
      <c r="P329" s="119"/>
      <c r="Q329" s="84"/>
      <c r="R329" s="125"/>
      <c r="S329" s="69"/>
      <c r="T329" s="176"/>
      <c r="U329" s="169"/>
      <c r="V329" s="177"/>
      <c r="X329" s="79"/>
    </row>
    <row r="330" spans="1:24" s="121" customFormat="1" ht="20.100000000000001" customHeight="1" x14ac:dyDescent="0.3">
      <c r="A330" s="80"/>
      <c r="B330" s="110" t="str">
        <f>IF(E330="","",VLOOKUP(E330,[1]PROJECTES!$C$14:$G$5000,2,FALSE))</f>
        <v/>
      </c>
      <c r="C330" s="80"/>
      <c r="D330" s="283" t="str">
        <f>IF(E330="","",VLOOKUP(E330,[1]PROJECTES!$C$14:$G$5000,5,FALSE))</f>
        <v/>
      </c>
      <c r="E330" s="87"/>
      <c r="F330" s="110" t="str">
        <f>IF(I330="","",VLOOKUP(I330,[1]PROJECTES!$C$14:$G$5000,2,FALSE))</f>
        <v/>
      </c>
      <c r="G330" s="112" t="str">
        <f>IF(E330="","",VLOOKUP(E330,[1]PROJECTES!$C$14:$G$5000,4,FALSE))</f>
        <v/>
      </c>
      <c r="H330" s="95"/>
      <c r="I330" s="113" t="str">
        <f>IF(H330="","",VLOOKUP(H330,BD!B$2:C$16,2,FALSE))</f>
        <v/>
      </c>
      <c r="J330" s="114"/>
      <c r="K330" s="115" t="str">
        <f t="shared" si="10"/>
        <v/>
      </c>
      <c r="L330" s="116" t="str">
        <f t="shared" ca="1" si="11"/>
        <v>-</v>
      </c>
      <c r="M330" s="111" t="str">
        <f>IF(E330="","",VLOOKUP(E330,[1]PROJECTES!$C$14:$Z$5000,21,FALSE))</f>
        <v/>
      </c>
      <c r="N330" s="117"/>
      <c r="O330" s="118" t="s">
        <v>222</v>
      </c>
      <c r="P330" s="119"/>
      <c r="Q330" s="84"/>
      <c r="R330" s="122"/>
      <c r="S330" s="69"/>
      <c r="T330" s="176"/>
      <c r="U330" s="169"/>
      <c r="V330" s="177"/>
      <c r="X330" s="79"/>
    </row>
    <row r="331" spans="1:24" s="121" customFormat="1" ht="20.100000000000001" customHeight="1" x14ac:dyDescent="0.3">
      <c r="A331" s="80"/>
      <c r="B331" s="110" t="str">
        <f>IF(E331="","",VLOOKUP(E331,[1]PROJECTES!$C$14:$G$5000,2,FALSE))</f>
        <v/>
      </c>
      <c r="C331" s="80"/>
      <c r="D331" s="283" t="str">
        <f>IF(E331="","",VLOOKUP(E331,[1]PROJECTES!$C$14:$G$5000,5,FALSE))</f>
        <v/>
      </c>
      <c r="E331" s="79"/>
      <c r="F331" s="110" t="str">
        <f>IF(I331="","",VLOOKUP(I331,[1]PROJECTES!$C$14:$G$5000,2,FALSE))</f>
        <v/>
      </c>
      <c r="G331" s="112" t="str">
        <f>IF(E331="","",VLOOKUP(E331,[1]PROJECTES!$C$14:$G$5000,4,FALSE))</f>
        <v/>
      </c>
      <c r="H331" s="95"/>
      <c r="I331" s="113" t="str">
        <f>IF(H331="","",VLOOKUP(H331,BD!B$2:C$16,2,FALSE))</f>
        <v/>
      </c>
      <c r="J331" s="114"/>
      <c r="K331" s="115" t="str">
        <f t="shared" si="10"/>
        <v/>
      </c>
      <c r="L331" s="116" t="str">
        <f t="shared" ca="1" si="11"/>
        <v>-</v>
      </c>
      <c r="M331" s="111" t="str">
        <f>IF(E331="","",VLOOKUP(E331,[1]PROJECTES!$C$14:$Z$5000,21,FALSE))</f>
        <v/>
      </c>
      <c r="N331" s="117"/>
      <c r="O331" s="118" t="s">
        <v>222</v>
      </c>
      <c r="P331" s="119"/>
      <c r="Q331" s="84"/>
      <c r="R331" s="122"/>
      <c r="S331" s="69"/>
      <c r="T331" s="176"/>
      <c r="U331" s="169"/>
      <c r="V331" s="177"/>
      <c r="X331" s="79"/>
    </row>
    <row r="332" spans="1:24" s="121" customFormat="1" ht="20.100000000000001" customHeight="1" x14ac:dyDescent="0.3">
      <c r="A332" s="80"/>
      <c r="B332" s="110" t="str">
        <f>IF(E332="","",VLOOKUP(E332,[1]PROJECTES!$C$14:$G$5000,2,FALSE))</f>
        <v/>
      </c>
      <c r="C332" s="80"/>
      <c r="D332" s="283" t="str">
        <f>IF(E332="","",VLOOKUP(E332,[1]PROJECTES!$C$14:$G$5000,5,FALSE))</f>
        <v/>
      </c>
      <c r="E332" s="79"/>
      <c r="F332" s="110" t="str">
        <f>IF(I332="","",VLOOKUP(I332,[1]PROJECTES!$C$14:$G$5000,2,FALSE))</f>
        <v/>
      </c>
      <c r="G332" s="112" t="str">
        <f>IF(E332="","",VLOOKUP(E332,[1]PROJECTES!$C$14:$G$5000,4,FALSE))</f>
        <v/>
      </c>
      <c r="H332" s="95"/>
      <c r="I332" s="113" t="str">
        <f>IF(H332="","",VLOOKUP(H332,BD!B$2:C$16,2,FALSE))</f>
        <v/>
      </c>
      <c r="J332" s="114"/>
      <c r="K332" s="115" t="str">
        <f t="shared" si="10"/>
        <v/>
      </c>
      <c r="L332" s="116" t="str">
        <f t="shared" ca="1" si="11"/>
        <v>-</v>
      </c>
      <c r="M332" s="111" t="str">
        <f>IF(E332="","",VLOOKUP(E332,[1]PROJECTES!$C$14:$Z$5000,21,FALSE))</f>
        <v/>
      </c>
      <c r="N332" s="117"/>
      <c r="O332" s="118" t="s">
        <v>222</v>
      </c>
      <c r="P332" s="119"/>
      <c r="Q332" s="84"/>
      <c r="R332" s="122"/>
      <c r="S332" s="80"/>
      <c r="T332" s="176"/>
      <c r="U332" s="169"/>
      <c r="V332" s="177"/>
      <c r="X332" s="79"/>
    </row>
    <row r="333" spans="1:24" s="121" customFormat="1" ht="20.100000000000001" customHeight="1" x14ac:dyDescent="0.3">
      <c r="A333" s="80"/>
      <c r="B333" s="110" t="str">
        <f>IF(E333="","",VLOOKUP(E333,[1]PROJECTES!$C$14:$G$5000,2,FALSE))</f>
        <v/>
      </c>
      <c r="C333" s="80"/>
      <c r="D333" s="283" t="str">
        <f>IF(E333="","",VLOOKUP(E333,[1]PROJECTES!$C$14:$G$5000,5,FALSE))</f>
        <v/>
      </c>
      <c r="E333" s="79"/>
      <c r="F333" s="110" t="str">
        <f>IF(I333="","",VLOOKUP(I333,[1]PROJECTES!$C$14:$G$5000,2,FALSE))</f>
        <v/>
      </c>
      <c r="G333" s="112" t="str">
        <f>IF(E333="","",VLOOKUP(E333,[1]PROJECTES!$C$14:$G$5000,4,FALSE))</f>
        <v/>
      </c>
      <c r="H333" s="95"/>
      <c r="I333" s="113" t="str">
        <f>IF(H333="","",VLOOKUP(H333,BD!B$2:C$16,2,FALSE))</f>
        <v/>
      </c>
      <c r="J333" s="114"/>
      <c r="K333" s="115" t="str">
        <f t="shared" si="10"/>
        <v/>
      </c>
      <c r="L333" s="116" t="str">
        <f t="shared" ca="1" si="11"/>
        <v>-</v>
      </c>
      <c r="M333" s="111" t="str">
        <f>IF(E333="","",VLOOKUP(E333,[1]PROJECTES!$C$14:$Z$5000,21,FALSE))</f>
        <v/>
      </c>
      <c r="N333" s="117"/>
      <c r="O333" s="118" t="s">
        <v>222</v>
      </c>
      <c r="P333" s="119"/>
      <c r="Q333" s="84"/>
      <c r="R333" s="122"/>
      <c r="S333" s="80"/>
      <c r="T333" s="176"/>
      <c r="U333" s="169"/>
      <c r="V333" s="177"/>
      <c r="X333" s="79"/>
    </row>
    <row r="334" spans="1:24" s="121" customFormat="1" ht="20.100000000000001" customHeight="1" x14ac:dyDescent="0.3">
      <c r="A334" s="80"/>
      <c r="B334" s="110" t="str">
        <f>IF(E334="","",VLOOKUP(E334,[1]PROJECTES!$C$14:$G$5000,2,FALSE))</f>
        <v/>
      </c>
      <c r="C334" s="80"/>
      <c r="D334" s="283" t="str">
        <f>IF(E334="","",VLOOKUP(E334,[1]PROJECTES!$C$14:$G$5000,5,FALSE))</f>
        <v/>
      </c>
      <c r="E334" s="79"/>
      <c r="F334" s="110" t="str">
        <f>IF(I334="","",VLOOKUP(I334,[1]PROJECTES!$C$14:$G$5000,2,FALSE))</f>
        <v/>
      </c>
      <c r="G334" s="112" t="str">
        <f>IF(E334="","",VLOOKUP(E334,[1]PROJECTES!$C$14:$G$5000,4,FALSE))</f>
        <v/>
      </c>
      <c r="H334" s="95"/>
      <c r="I334" s="113" t="str">
        <f>IF(H334="","",VLOOKUP(H334,BD!B$2:C$16,2,FALSE))</f>
        <v/>
      </c>
      <c r="J334" s="114"/>
      <c r="K334" s="115" t="str">
        <f t="shared" si="10"/>
        <v/>
      </c>
      <c r="L334" s="116" t="str">
        <f t="shared" ca="1" si="11"/>
        <v>-</v>
      </c>
      <c r="M334" s="111" t="str">
        <f>IF(E334="","",VLOOKUP(E334,[1]PROJECTES!$C$14:$Z$5000,21,FALSE))</f>
        <v/>
      </c>
      <c r="N334" s="117"/>
      <c r="O334" s="118" t="s">
        <v>222</v>
      </c>
      <c r="P334" s="119"/>
      <c r="Q334" s="84"/>
      <c r="R334" s="122"/>
      <c r="S334" s="80"/>
      <c r="T334" s="176"/>
      <c r="U334" s="169"/>
      <c r="V334" s="177"/>
      <c r="X334" s="79"/>
    </row>
    <row r="335" spans="1:24" s="121" customFormat="1" ht="20.100000000000001" customHeight="1" x14ac:dyDescent="0.3">
      <c r="A335" s="80"/>
      <c r="B335" s="110" t="str">
        <f>IF(E335="","",VLOOKUP(E335,[1]PROJECTES!$C$14:$G$5000,2,FALSE))</f>
        <v/>
      </c>
      <c r="C335" s="80"/>
      <c r="D335" s="283" t="str">
        <f>IF(E335="","",VLOOKUP(E335,[1]PROJECTES!$C$14:$G$5000,5,FALSE))</f>
        <v/>
      </c>
      <c r="E335" s="79"/>
      <c r="F335" s="110" t="str">
        <f>IF(I335="","",VLOOKUP(I335,[1]PROJECTES!$C$14:$G$5000,2,FALSE))</f>
        <v/>
      </c>
      <c r="G335" s="112" t="str">
        <f>IF(E335="","",VLOOKUP(E335,[1]PROJECTES!$C$14:$G$5000,4,FALSE))</f>
        <v/>
      </c>
      <c r="H335" s="95"/>
      <c r="I335" s="113" t="str">
        <f>IF(H335="","",VLOOKUP(H335,BD!B$2:C$16,2,FALSE))</f>
        <v/>
      </c>
      <c r="J335" s="114"/>
      <c r="K335" s="115" t="str">
        <f t="shared" si="10"/>
        <v/>
      </c>
      <c r="L335" s="116" t="str">
        <f t="shared" ca="1" si="11"/>
        <v>-</v>
      </c>
      <c r="M335" s="111" t="str">
        <f>IF(E335="","",VLOOKUP(E335,[1]PROJECTES!$C$14:$Z$5000,21,FALSE))</f>
        <v/>
      </c>
      <c r="N335" s="117"/>
      <c r="O335" s="118" t="s">
        <v>222</v>
      </c>
      <c r="P335" s="119"/>
      <c r="Q335" s="84"/>
      <c r="R335" s="122"/>
      <c r="S335" s="80"/>
      <c r="T335" s="176"/>
      <c r="U335" s="169"/>
      <c r="V335" s="200"/>
      <c r="X335" s="79"/>
    </row>
    <row r="336" spans="1:24" s="121" customFormat="1" ht="20.100000000000001" customHeight="1" x14ac:dyDescent="0.3">
      <c r="A336" s="80"/>
      <c r="B336" s="110" t="str">
        <f>IF(E336="","",VLOOKUP(E336,[1]PROJECTES!$C$14:$G$5000,2,FALSE))</f>
        <v/>
      </c>
      <c r="C336" s="80"/>
      <c r="D336" s="283" t="str">
        <f>IF(E336="","",VLOOKUP(E336,[1]PROJECTES!$C$14:$G$5000,5,FALSE))</f>
        <v/>
      </c>
      <c r="E336" s="79"/>
      <c r="F336" s="110" t="str">
        <f>IF(I336="","",VLOOKUP(I336,[1]PROJECTES!$C$14:$G$5000,2,FALSE))</f>
        <v/>
      </c>
      <c r="G336" s="112" t="str">
        <f>IF(E336="","",VLOOKUP(E336,[1]PROJECTES!$C$14:$G$5000,4,FALSE))</f>
        <v/>
      </c>
      <c r="H336" s="95"/>
      <c r="I336" s="113" t="str">
        <f>IF(H336="","",VLOOKUP(H336,BD!B$2:C$16,2,FALSE))</f>
        <v/>
      </c>
      <c r="J336" s="114"/>
      <c r="K336" s="115" t="str">
        <f t="shared" si="10"/>
        <v/>
      </c>
      <c r="L336" s="116" t="str">
        <f t="shared" ca="1" si="11"/>
        <v>-</v>
      </c>
      <c r="M336" s="111" t="str">
        <f>IF(E336="","",VLOOKUP(E336,[1]PROJECTES!$C$14:$Z$5000,21,FALSE))</f>
        <v/>
      </c>
      <c r="N336" s="117"/>
      <c r="O336" s="118" t="s">
        <v>222</v>
      </c>
      <c r="P336" s="119"/>
      <c r="Q336" s="84"/>
      <c r="R336" s="122"/>
      <c r="S336" s="80"/>
      <c r="T336" s="176"/>
      <c r="V336" s="199"/>
      <c r="X336" s="79"/>
    </row>
    <row r="337" spans="1:24" s="121" customFormat="1" ht="20.100000000000001" customHeight="1" x14ac:dyDescent="0.3">
      <c r="A337" s="80"/>
      <c r="B337" s="110" t="str">
        <f>IF(E337="","",VLOOKUP(E337,[1]PROJECTES!$C$14:$G$5000,2,FALSE))</f>
        <v/>
      </c>
      <c r="C337" s="80"/>
      <c r="D337" s="283" t="str">
        <f>IF(E337="","",VLOOKUP(E337,[1]PROJECTES!$C$14:$G$5000,5,FALSE))</f>
        <v/>
      </c>
      <c r="E337" s="79"/>
      <c r="F337" s="110" t="str">
        <f>IF(I337="","",VLOOKUP(I337,[1]PROJECTES!$C$14:$G$5000,2,FALSE))</f>
        <v/>
      </c>
      <c r="G337" s="112" t="str">
        <f>IF(E337="","",VLOOKUP(E337,[1]PROJECTES!$C$14:$G$5000,4,FALSE))</f>
        <v/>
      </c>
      <c r="H337" s="95"/>
      <c r="I337" s="113" t="str">
        <f>IF(H337="","",VLOOKUP(H337,BD!B$2:C$16,2,FALSE))</f>
        <v/>
      </c>
      <c r="J337" s="114"/>
      <c r="K337" s="115" t="str">
        <f t="shared" si="10"/>
        <v/>
      </c>
      <c r="L337" s="116" t="str">
        <f t="shared" ca="1" si="11"/>
        <v>-</v>
      </c>
      <c r="M337" s="111" t="str">
        <f>IF(E337="","",VLOOKUP(E337,[1]PROJECTES!$C$14:$Z$5000,21,FALSE))</f>
        <v/>
      </c>
      <c r="N337" s="136"/>
      <c r="O337" s="118" t="s">
        <v>222</v>
      </c>
      <c r="P337" s="119"/>
      <c r="Q337" s="84"/>
      <c r="R337" s="125"/>
      <c r="S337" s="69"/>
      <c r="T337" s="176"/>
      <c r="U337" s="169"/>
      <c r="V337" s="200"/>
      <c r="X337" s="79"/>
    </row>
    <row r="338" spans="1:24" s="121" customFormat="1" ht="20.100000000000001" customHeight="1" x14ac:dyDescent="0.3">
      <c r="A338" s="80"/>
      <c r="B338" s="110" t="str">
        <f>IF(E338="","",VLOOKUP(E338,[1]PROJECTES!$C$14:$G$5000,2,FALSE))</f>
        <v/>
      </c>
      <c r="C338" s="80"/>
      <c r="D338" s="283" t="str">
        <f>IF(E338="","",VLOOKUP(E338,[1]PROJECTES!$C$14:$G$5000,5,FALSE))</f>
        <v/>
      </c>
      <c r="E338" s="79"/>
      <c r="F338" s="110" t="str">
        <f>IF(I338="","",VLOOKUP(I338,[1]PROJECTES!$C$14:$G$5000,2,FALSE))</f>
        <v/>
      </c>
      <c r="G338" s="112" t="str">
        <f>IF(E338="","",VLOOKUP(E338,[1]PROJECTES!$C$14:$G$5000,4,FALSE))</f>
        <v/>
      </c>
      <c r="H338" s="95"/>
      <c r="I338" s="113" t="str">
        <f>IF(H338="","",VLOOKUP(H338,BD!B$2:C$16,2,FALSE))</f>
        <v/>
      </c>
      <c r="J338" s="114"/>
      <c r="K338" s="115" t="str">
        <f t="shared" si="10"/>
        <v/>
      </c>
      <c r="L338" s="116" t="str">
        <f t="shared" ca="1" si="11"/>
        <v>-</v>
      </c>
      <c r="M338" s="111" t="str">
        <f>IF(E338="","",VLOOKUP(E338,[1]PROJECTES!$C$14:$Z$5000,21,FALSE))</f>
        <v/>
      </c>
      <c r="N338" s="117"/>
      <c r="O338" s="118" t="s">
        <v>222</v>
      </c>
      <c r="P338" s="119"/>
      <c r="Q338" s="84"/>
      <c r="R338" s="122"/>
      <c r="S338" s="69"/>
      <c r="T338" s="176"/>
      <c r="U338" s="169"/>
      <c r="V338" s="177"/>
      <c r="X338" s="79"/>
    </row>
    <row r="339" spans="1:24" s="121" customFormat="1" ht="20.100000000000001" customHeight="1" x14ac:dyDescent="0.3">
      <c r="A339" s="80"/>
      <c r="B339" s="110" t="str">
        <f>IF(E339="","",VLOOKUP(E339,[1]PROJECTES!$C$14:$G$5000,2,FALSE))</f>
        <v/>
      </c>
      <c r="C339" s="80"/>
      <c r="D339" s="283" t="str">
        <f>IF(E339="","",VLOOKUP(E339,[1]PROJECTES!$C$14:$G$5000,5,FALSE))</f>
        <v/>
      </c>
      <c r="E339" s="79"/>
      <c r="F339" s="110" t="str">
        <f>IF(I339="","",VLOOKUP(I339,[1]PROJECTES!$C$14:$G$5000,2,FALSE))</f>
        <v/>
      </c>
      <c r="G339" s="112" t="str">
        <f>IF(E339="","",VLOOKUP(E339,[1]PROJECTES!$C$14:$G$5000,4,FALSE))</f>
        <v/>
      </c>
      <c r="H339" s="95"/>
      <c r="I339" s="113" t="str">
        <f>IF(H339="","",VLOOKUP(H339,BD!B$2:C$16,2,FALSE))</f>
        <v/>
      </c>
      <c r="J339" s="114"/>
      <c r="K339" s="115" t="str">
        <f t="shared" si="10"/>
        <v/>
      </c>
      <c r="L339" s="116" t="str">
        <f t="shared" ca="1" si="11"/>
        <v>-</v>
      </c>
      <c r="M339" s="111" t="str">
        <f>IF(E339="","",VLOOKUP(E339,[1]PROJECTES!$C$14:$Z$5000,21,FALSE))</f>
        <v/>
      </c>
      <c r="N339" s="117"/>
      <c r="O339" s="118" t="s">
        <v>222</v>
      </c>
      <c r="P339" s="119"/>
      <c r="Q339" s="84"/>
      <c r="R339" s="122"/>
      <c r="S339" s="69"/>
      <c r="T339" s="176"/>
      <c r="U339" s="169"/>
      <c r="V339" s="177"/>
      <c r="X339" s="79"/>
    </row>
    <row r="340" spans="1:24" s="121" customFormat="1" ht="20.100000000000001" customHeight="1" x14ac:dyDescent="0.3">
      <c r="A340" s="80"/>
      <c r="B340" s="110" t="str">
        <f>IF(E340="","",VLOOKUP(E340,[1]PROJECTES!$C$14:$G$5000,2,FALSE))</f>
        <v/>
      </c>
      <c r="C340" s="80"/>
      <c r="D340" s="283" t="str">
        <f>IF(E340="","",VLOOKUP(E340,[1]PROJECTES!$C$14:$G$5000,5,FALSE))</f>
        <v/>
      </c>
      <c r="E340" s="79"/>
      <c r="F340" s="110" t="str">
        <f>IF(I340="","",VLOOKUP(I340,[1]PROJECTES!$C$14:$G$5000,2,FALSE))</f>
        <v/>
      </c>
      <c r="G340" s="112" t="str">
        <f>IF(E340="","",VLOOKUP(E340,[1]PROJECTES!$C$14:$G$5000,4,FALSE))</f>
        <v/>
      </c>
      <c r="H340" s="95"/>
      <c r="I340" s="113" t="str">
        <f>IF(H340="","",VLOOKUP(H340,BD!B$2:C$16,2,FALSE))</f>
        <v/>
      </c>
      <c r="J340" s="114"/>
      <c r="K340" s="115" t="str">
        <f t="shared" si="10"/>
        <v/>
      </c>
      <c r="L340" s="116" t="str">
        <f t="shared" ca="1" si="11"/>
        <v>-</v>
      </c>
      <c r="M340" s="111" t="str">
        <f>IF(E340="","",VLOOKUP(E340,[1]PROJECTES!$C$14:$Z$5000,21,FALSE))</f>
        <v/>
      </c>
      <c r="N340" s="117"/>
      <c r="O340" s="118" t="s">
        <v>222</v>
      </c>
      <c r="P340" s="119"/>
      <c r="Q340" s="84"/>
      <c r="R340" s="122"/>
      <c r="S340" s="69"/>
      <c r="T340" s="176"/>
      <c r="U340" s="169"/>
      <c r="V340" s="177"/>
      <c r="X340" s="79"/>
    </row>
    <row r="341" spans="1:24" s="121" customFormat="1" ht="20.100000000000001" customHeight="1" x14ac:dyDescent="0.3">
      <c r="A341" s="80"/>
      <c r="B341" s="110" t="str">
        <f>IF(E341="","",VLOOKUP(E341,[1]PROJECTES!$C$14:$G$5000,2,FALSE))</f>
        <v/>
      </c>
      <c r="C341" s="80"/>
      <c r="D341" s="283" t="str">
        <f>IF(E341="","",VLOOKUP(E341,[1]PROJECTES!$C$14:$G$5000,5,FALSE))</f>
        <v/>
      </c>
      <c r="E341" s="79"/>
      <c r="F341" s="110" t="str">
        <f>IF(I341="","",VLOOKUP(I341,[1]PROJECTES!$C$14:$G$5000,2,FALSE))</f>
        <v/>
      </c>
      <c r="G341" s="112" t="str">
        <f>IF(E341="","",VLOOKUP(E341,[1]PROJECTES!$C$14:$G$5000,4,FALSE))</f>
        <v/>
      </c>
      <c r="H341" s="95"/>
      <c r="I341" s="113" t="str">
        <f>IF(H341="","",VLOOKUP(H341,BD!B$2:C$16,2,FALSE))</f>
        <v/>
      </c>
      <c r="J341" s="114"/>
      <c r="K341" s="115" t="str">
        <f t="shared" si="10"/>
        <v/>
      </c>
      <c r="L341" s="116" t="str">
        <f t="shared" ca="1" si="11"/>
        <v>-</v>
      </c>
      <c r="M341" s="111" t="str">
        <f>IF(E341="","",VLOOKUP(E341,[1]PROJECTES!$C$14:$Z$5000,21,FALSE))</f>
        <v/>
      </c>
      <c r="N341" s="117"/>
      <c r="O341" s="118" t="s">
        <v>222</v>
      </c>
      <c r="P341" s="119"/>
      <c r="Q341" s="84"/>
      <c r="R341" s="122"/>
      <c r="S341" s="69"/>
      <c r="T341" s="176"/>
      <c r="U341" s="169"/>
      <c r="V341" s="177"/>
      <c r="X341" s="79"/>
    </row>
    <row r="342" spans="1:24" s="121" customFormat="1" ht="20.100000000000001" customHeight="1" x14ac:dyDescent="0.3">
      <c r="A342" s="80"/>
      <c r="B342" s="110" t="str">
        <f>IF(E342="","",VLOOKUP(E342,[1]PROJECTES!$C$14:$G$5000,2,FALSE))</f>
        <v/>
      </c>
      <c r="C342" s="80"/>
      <c r="D342" s="283" t="str">
        <f>IF(E342="","",VLOOKUP(E342,[1]PROJECTES!$C$14:$G$5000,5,FALSE))</f>
        <v/>
      </c>
      <c r="E342" s="79"/>
      <c r="F342" s="110" t="str">
        <f>IF(I342="","",VLOOKUP(I342,[1]PROJECTES!$C$14:$G$5000,2,FALSE))</f>
        <v/>
      </c>
      <c r="G342" s="112" t="str">
        <f>IF(E342="","",VLOOKUP(E342,[1]PROJECTES!$C$14:$G$5000,4,FALSE))</f>
        <v/>
      </c>
      <c r="H342" s="95"/>
      <c r="I342" s="113" t="str">
        <f>IF(H342="","",VLOOKUP(H342,BD!B$2:C$16,2,FALSE))</f>
        <v/>
      </c>
      <c r="J342" s="114"/>
      <c r="K342" s="115" t="str">
        <f t="shared" si="10"/>
        <v/>
      </c>
      <c r="L342" s="116" t="str">
        <f t="shared" ca="1" si="11"/>
        <v>-</v>
      </c>
      <c r="M342" s="111" t="str">
        <f>IF(E342="","",VLOOKUP(E342,[1]PROJECTES!$C$14:$Z$5000,21,FALSE))</f>
        <v/>
      </c>
      <c r="N342" s="117"/>
      <c r="O342" s="118" t="s">
        <v>222</v>
      </c>
      <c r="P342" s="119"/>
      <c r="Q342" s="84"/>
      <c r="R342" s="122"/>
      <c r="S342" s="69"/>
      <c r="T342" s="176"/>
      <c r="U342" s="169"/>
      <c r="V342" s="177"/>
      <c r="X342" s="79"/>
    </row>
    <row r="343" spans="1:24" s="121" customFormat="1" ht="20.100000000000001" customHeight="1" x14ac:dyDescent="0.3">
      <c r="A343" s="80"/>
      <c r="B343" s="110" t="str">
        <f>IF(E343="","",VLOOKUP(E343,[1]PROJECTES!$C$14:$G$5000,2,FALSE))</f>
        <v/>
      </c>
      <c r="C343" s="80"/>
      <c r="D343" s="283" t="str">
        <f>IF(E343="","",VLOOKUP(E343,[1]PROJECTES!$C$14:$G$5000,5,FALSE))</f>
        <v/>
      </c>
      <c r="E343" s="79"/>
      <c r="F343" s="110" t="str">
        <f>IF(I343="","",VLOOKUP(I343,[1]PROJECTES!$C$14:$G$5000,2,FALSE))</f>
        <v/>
      </c>
      <c r="G343" s="112" t="str">
        <f>IF(E343="","",VLOOKUP(E343,[1]PROJECTES!$C$14:$G$5000,4,FALSE))</f>
        <v/>
      </c>
      <c r="H343" s="95"/>
      <c r="I343" s="113" t="str">
        <f>IF(H343="","",VLOOKUP(H343,BD!B$2:C$16,2,FALSE))</f>
        <v/>
      </c>
      <c r="J343" s="114"/>
      <c r="K343" s="115" t="str">
        <f t="shared" si="10"/>
        <v/>
      </c>
      <c r="L343" s="116" t="str">
        <f t="shared" ca="1" si="11"/>
        <v>-</v>
      </c>
      <c r="M343" s="111" t="str">
        <f>IF(E343="","",VLOOKUP(E343,[1]PROJECTES!$C$14:$Z$5000,21,FALSE))</f>
        <v/>
      </c>
      <c r="N343" s="117"/>
      <c r="O343" s="118" t="s">
        <v>222</v>
      </c>
      <c r="P343" s="119"/>
      <c r="Q343" s="84"/>
      <c r="R343" s="122"/>
      <c r="S343" s="69"/>
      <c r="T343" s="176"/>
      <c r="U343" s="169"/>
      <c r="V343" s="177"/>
      <c r="X343" s="79"/>
    </row>
    <row r="344" spans="1:24" s="121" customFormat="1" ht="20.100000000000001" customHeight="1" x14ac:dyDescent="0.3">
      <c r="A344" s="80"/>
      <c r="B344" s="110" t="str">
        <f>IF(E344="","",VLOOKUP(E344,[1]PROJECTES!$C$14:$G$5000,2,FALSE))</f>
        <v/>
      </c>
      <c r="C344" s="80"/>
      <c r="D344" s="283" t="str">
        <f>IF(E344="","",VLOOKUP(E344,[1]PROJECTES!$C$14:$G$5000,5,FALSE))</f>
        <v/>
      </c>
      <c r="E344" s="79"/>
      <c r="F344" s="110" t="str">
        <f>IF(I344="","",VLOOKUP(I344,[1]PROJECTES!$C$14:$G$5000,2,FALSE))</f>
        <v/>
      </c>
      <c r="G344" s="112" t="str">
        <f>IF(E344="","",VLOOKUP(E344,[1]PROJECTES!$C$14:$G$5000,4,FALSE))</f>
        <v/>
      </c>
      <c r="H344" s="95"/>
      <c r="I344" s="113" t="str">
        <f>IF(H344="","",VLOOKUP(H344,BD!B$2:C$16,2,FALSE))</f>
        <v/>
      </c>
      <c r="J344" s="114"/>
      <c r="K344" s="115" t="str">
        <f t="shared" si="10"/>
        <v/>
      </c>
      <c r="L344" s="116" t="str">
        <f t="shared" ca="1" si="11"/>
        <v>-</v>
      </c>
      <c r="M344" s="111" t="str">
        <f>IF(E344="","",VLOOKUP(E344,[1]PROJECTES!$C$14:$Z$5000,21,FALSE))</f>
        <v/>
      </c>
      <c r="N344" s="117"/>
      <c r="O344" s="118" t="s">
        <v>222</v>
      </c>
      <c r="P344" s="119"/>
      <c r="Q344" s="84"/>
      <c r="R344" s="122"/>
      <c r="S344" s="69"/>
      <c r="T344" s="176"/>
      <c r="U344" s="169"/>
      <c r="V344" s="177"/>
      <c r="X344" s="79"/>
    </row>
    <row r="345" spans="1:24" s="121" customFormat="1" ht="20.100000000000001" customHeight="1" x14ac:dyDescent="0.3">
      <c r="A345" s="80"/>
      <c r="B345" s="110" t="str">
        <f>IF(E345="","",VLOOKUP(E345,[1]PROJECTES!$C$14:$G$5000,2,FALSE))</f>
        <v/>
      </c>
      <c r="C345" s="80"/>
      <c r="D345" s="283" t="str">
        <f>IF(E345="","",VLOOKUP(E345,[1]PROJECTES!$C$14:$G$5000,5,FALSE))</f>
        <v/>
      </c>
      <c r="E345" s="79"/>
      <c r="F345" s="110" t="str">
        <f>IF(I345="","",VLOOKUP(I345,[1]PROJECTES!$C$14:$G$5000,2,FALSE))</f>
        <v/>
      </c>
      <c r="G345" s="112" t="str">
        <f>IF(E345="","",VLOOKUP(E345,[1]PROJECTES!$C$14:$G$5000,4,FALSE))</f>
        <v/>
      </c>
      <c r="H345" s="95"/>
      <c r="I345" s="113" t="str">
        <f>IF(H345="","",VLOOKUP(H345,BD!B$2:C$16,2,FALSE))</f>
        <v/>
      </c>
      <c r="J345" s="114"/>
      <c r="K345" s="115" t="str">
        <f t="shared" si="10"/>
        <v/>
      </c>
      <c r="L345" s="116" t="str">
        <f t="shared" ca="1" si="11"/>
        <v>-</v>
      </c>
      <c r="M345" s="111" t="str">
        <f>IF(E345="","",VLOOKUP(E345,[1]PROJECTES!$C$14:$Z$5000,21,FALSE))</f>
        <v/>
      </c>
      <c r="N345" s="117"/>
      <c r="O345" s="118" t="s">
        <v>222</v>
      </c>
      <c r="P345" s="119"/>
      <c r="Q345" s="84"/>
      <c r="R345" s="122"/>
      <c r="S345" s="69"/>
      <c r="T345" s="176"/>
      <c r="U345" s="169"/>
      <c r="V345" s="177"/>
      <c r="X345" s="79"/>
    </row>
    <row r="346" spans="1:24" s="121" customFormat="1" ht="20.100000000000001" customHeight="1" x14ac:dyDescent="0.3">
      <c r="A346" s="80"/>
      <c r="B346" s="110" t="str">
        <f>IF(E346="","",VLOOKUP(E346,[1]PROJECTES!$C$14:$G$5000,2,FALSE))</f>
        <v/>
      </c>
      <c r="C346" s="80"/>
      <c r="D346" s="283" t="str">
        <f>IF(E346="","",VLOOKUP(E346,[1]PROJECTES!$C$14:$G$5000,5,FALSE))</f>
        <v/>
      </c>
      <c r="E346" s="79"/>
      <c r="F346" s="110" t="str">
        <f>IF(I346="","",VLOOKUP(I346,[1]PROJECTES!$C$14:$G$5000,2,FALSE))</f>
        <v/>
      </c>
      <c r="G346" s="112" t="str">
        <f>IF(E346="","",VLOOKUP(E346,[1]PROJECTES!$C$14:$G$5000,4,FALSE))</f>
        <v/>
      </c>
      <c r="H346" s="95"/>
      <c r="I346" s="113" t="str">
        <f>IF(H346="","",VLOOKUP(H346,BD!B$2:C$16,2,FALSE))</f>
        <v/>
      </c>
      <c r="J346" s="114"/>
      <c r="K346" s="115" t="str">
        <f t="shared" si="10"/>
        <v/>
      </c>
      <c r="L346" s="116" t="str">
        <f t="shared" ca="1" si="11"/>
        <v>-</v>
      </c>
      <c r="M346" s="111" t="str">
        <f>IF(E346="","",VLOOKUP(E346,[1]PROJECTES!$C$14:$Z$5000,21,FALSE))</f>
        <v/>
      </c>
      <c r="N346" s="117"/>
      <c r="O346" s="118" t="s">
        <v>222</v>
      </c>
      <c r="P346" s="119"/>
      <c r="Q346" s="84"/>
      <c r="R346" s="122"/>
      <c r="S346" s="69"/>
      <c r="T346" s="176"/>
      <c r="U346" s="169"/>
      <c r="V346" s="177"/>
      <c r="X346" s="79"/>
    </row>
    <row r="347" spans="1:24" s="121" customFormat="1" ht="20.100000000000001" customHeight="1" x14ac:dyDescent="0.3">
      <c r="A347" s="80"/>
      <c r="B347" s="110" t="str">
        <f>IF(E347="","",VLOOKUP(E347,[1]PROJECTES!$C$14:$G$5000,2,FALSE))</f>
        <v/>
      </c>
      <c r="C347" s="80"/>
      <c r="D347" s="283" t="str">
        <f>IF(E347="","",VLOOKUP(E347,[1]PROJECTES!$C$14:$G$5000,5,FALSE))</f>
        <v/>
      </c>
      <c r="E347" s="79"/>
      <c r="F347" s="110" t="str">
        <f>IF(I347="","",VLOOKUP(I347,[1]PROJECTES!$C$14:$G$5000,2,FALSE))</f>
        <v/>
      </c>
      <c r="G347" s="112" t="str">
        <f>IF(E347="","",VLOOKUP(E347,[1]PROJECTES!$C$14:$G$5000,4,FALSE))</f>
        <v/>
      </c>
      <c r="H347" s="95"/>
      <c r="I347" s="113" t="str">
        <f>IF(H347="","",VLOOKUP(H347,BD!B$2:C$16,2,FALSE))</f>
        <v/>
      </c>
      <c r="J347" s="114"/>
      <c r="K347" s="115" t="str">
        <f t="shared" si="10"/>
        <v/>
      </c>
      <c r="L347" s="116" t="str">
        <f t="shared" ca="1" si="11"/>
        <v>-</v>
      </c>
      <c r="M347" s="111" t="str">
        <f>IF(E347="","",VLOOKUP(E347,[1]PROJECTES!$C$14:$Z$5000,21,FALSE))</f>
        <v/>
      </c>
      <c r="N347" s="117"/>
      <c r="O347" s="118" t="s">
        <v>222</v>
      </c>
      <c r="P347" s="119"/>
      <c r="Q347" s="84"/>
      <c r="R347" s="122"/>
      <c r="S347" s="69"/>
      <c r="T347" s="176"/>
      <c r="U347" s="169"/>
      <c r="V347" s="177"/>
      <c r="X347" s="79"/>
    </row>
    <row r="348" spans="1:24" s="121" customFormat="1" ht="20.100000000000001" customHeight="1" x14ac:dyDescent="0.3">
      <c r="A348" s="80"/>
      <c r="B348" s="110" t="str">
        <f>IF(E348="","",VLOOKUP(E348,[1]PROJECTES!$C$14:$G$5000,2,FALSE))</f>
        <v/>
      </c>
      <c r="C348" s="80"/>
      <c r="D348" s="283" t="str">
        <f>IF(E348="","",VLOOKUP(E348,[1]PROJECTES!$C$14:$G$5000,5,FALSE))</f>
        <v/>
      </c>
      <c r="E348" s="79"/>
      <c r="F348" s="110" t="str">
        <f>IF(I348="","",VLOOKUP(I348,[1]PROJECTES!$C$14:$G$5000,2,FALSE))</f>
        <v/>
      </c>
      <c r="G348" s="112" t="str">
        <f>IF(E348="","",VLOOKUP(E348,[1]PROJECTES!$C$14:$G$5000,4,FALSE))</f>
        <v/>
      </c>
      <c r="H348" s="95"/>
      <c r="I348" s="113" t="str">
        <f>IF(H348="","",VLOOKUP(H348,BD!B$2:C$16,2,FALSE))</f>
        <v/>
      </c>
      <c r="J348" s="114"/>
      <c r="K348" s="115" t="str">
        <f t="shared" si="10"/>
        <v/>
      </c>
      <c r="L348" s="116" t="str">
        <f t="shared" ca="1" si="11"/>
        <v>-</v>
      </c>
      <c r="M348" s="111" t="str">
        <f>IF(E348="","",VLOOKUP(E348,[1]PROJECTES!$C$14:$Z$5000,21,FALSE))</f>
        <v/>
      </c>
      <c r="N348" s="117"/>
      <c r="O348" s="118" t="s">
        <v>222</v>
      </c>
      <c r="P348" s="119"/>
      <c r="Q348" s="84"/>
      <c r="R348" s="125"/>
      <c r="S348" s="69"/>
      <c r="T348" s="176"/>
      <c r="U348" s="169"/>
      <c r="V348" s="177"/>
      <c r="X348" s="79"/>
    </row>
    <row r="349" spans="1:24" s="121" customFormat="1" ht="20.100000000000001" customHeight="1" x14ac:dyDescent="0.3">
      <c r="A349" s="80"/>
      <c r="B349" s="110" t="str">
        <f>IF(E349="","",VLOOKUP(E349,[1]PROJECTES!$C$14:$G$5000,2,FALSE))</f>
        <v/>
      </c>
      <c r="C349" s="80"/>
      <c r="D349" s="283" t="str">
        <f>IF(E349="","",VLOOKUP(E349,[1]PROJECTES!$C$14:$G$5000,5,FALSE))</f>
        <v/>
      </c>
      <c r="E349" s="79"/>
      <c r="F349" s="110" t="str">
        <f>IF(I349="","",VLOOKUP(I349,[1]PROJECTES!$C$14:$G$5000,2,FALSE))</f>
        <v/>
      </c>
      <c r="G349" s="112" t="str">
        <f>IF(E349="","",VLOOKUP(E349,[1]PROJECTES!$C$14:$G$5000,4,FALSE))</f>
        <v/>
      </c>
      <c r="H349" s="95"/>
      <c r="I349" s="113" t="str">
        <f>IF(H349="","",VLOOKUP(H349,BD!B$2:C$16,2,FALSE))</f>
        <v/>
      </c>
      <c r="J349" s="114"/>
      <c r="K349" s="115" t="str">
        <f t="shared" si="10"/>
        <v/>
      </c>
      <c r="L349" s="116" t="str">
        <f t="shared" ca="1" si="11"/>
        <v>-</v>
      </c>
      <c r="M349" s="111" t="str">
        <f>IF(E349="","",VLOOKUP(E349,[1]PROJECTES!$C$14:$Z$5000,21,FALSE))</f>
        <v/>
      </c>
      <c r="N349" s="117"/>
      <c r="O349" s="118" t="s">
        <v>222</v>
      </c>
      <c r="P349" s="119"/>
      <c r="Q349" s="84"/>
      <c r="R349" s="125"/>
      <c r="S349" s="69"/>
      <c r="T349" s="176"/>
      <c r="U349" s="169"/>
      <c r="V349" s="177"/>
      <c r="X349" s="79"/>
    </row>
    <row r="350" spans="1:24" s="121" customFormat="1" ht="20.100000000000001" customHeight="1" x14ac:dyDescent="0.3">
      <c r="A350" s="80"/>
      <c r="B350" s="110" t="str">
        <f>IF(E350="","",VLOOKUP(E350,[1]PROJECTES!$C$14:$G$5000,2,FALSE))</f>
        <v/>
      </c>
      <c r="C350" s="80"/>
      <c r="D350" s="283" t="str">
        <f>IF(E350="","",VLOOKUP(E350,[1]PROJECTES!$C$14:$G$5000,5,FALSE))</f>
        <v/>
      </c>
      <c r="E350" s="79"/>
      <c r="F350" s="110" t="str">
        <f>IF(I350="","",VLOOKUP(I350,[1]PROJECTES!$C$14:$G$5000,2,FALSE))</f>
        <v/>
      </c>
      <c r="G350" s="112" t="str">
        <f>IF(E350="","",VLOOKUP(E350,[1]PROJECTES!$C$14:$G$5000,4,FALSE))</f>
        <v/>
      </c>
      <c r="H350" s="95"/>
      <c r="I350" s="113" t="str">
        <f>IF(H350="","",VLOOKUP(H350,BD!B$2:C$16,2,FALSE))</f>
        <v/>
      </c>
      <c r="J350" s="114"/>
      <c r="K350" s="115" t="str">
        <f t="shared" si="10"/>
        <v/>
      </c>
      <c r="L350" s="116" t="str">
        <f t="shared" ca="1" si="11"/>
        <v>-</v>
      </c>
      <c r="M350" s="111" t="str">
        <f>IF(E350="","",VLOOKUP(E350,[1]PROJECTES!$C$14:$Z$5000,21,FALSE))</f>
        <v/>
      </c>
      <c r="N350" s="117"/>
      <c r="O350" s="118" t="s">
        <v>222</v>
      </c>
      <c r="P350" s="119"/>
      <c r="Q350" s="84"/>
      <c r="R350" s="122"/>
      <c r="S350" s="69"/>
      <c r="T350" s="176"/>
      <c r="U350" s="169"/>
      <c r="V350" s="177"/>
      <c r="X350" s="79"/>
    </row>
    <row r="351" spans="1:24" s="121" customFormat="1" ht="20.100000000000001" customHeight="1" x14ac:dyDescent="0.3">
      <c r="A351" s="80"/>
      <c r="B351" s="110" t="str">
        <f>IF(E351="","",VLOOKUP(E351,[1]PROJECTES!$C$14:$G$5000,2,FALSE))</f>
        <v/>
      </c>
      <c r="C351" s="80"/>
      <c r="D351" s="283" t="str">
        <f>IF(E351="","",VLOOKUP(E351,[1]PROJECTES!$C$14:$G$5000,5,FALSE))</f>
        <v/>
      </c>
      <c r="E351" s="79"/>
      <c r="F351" s="110" t="str">
        <f>IF(I351="","",VLOOKUP(I351,[1]PROJECTES!$C$14:$G$5000,2,FALSE))</f>
        <v/>
      </c>
      <c r="G351" s="112" t="str">
        <f>IF(E351="","",VLOOKUP(E351,[1]PROJECTES!$C$14:$G$5000,4,FALSE))</f>
        <v/>
      </c>
      <c r="H351" s="95"/>
      <c r="I351" s="113" t="str">
        <f>IF(H351="","",VLOOKUP(H351,BD!B$2:C$16,2,FALSE))</f>
        <v/>
      </c>
      <c r="J351" s="114"/>
      <c r="K351" s="115" t="str">
        <f t="shared" si="10"/>
        <v/>
      </c>
      <c r="L351" s="116" t="str">
        <f t="shared" ca="1" si="11"/>
        <v>-</v>
      </c>
      <c r="M351" s="111" t="str">
        <f>IF(E351="","",VLOOKUP(E351,[1]PROJECTES!$C$14:$Z$5000,21,FALSE))</f>
        <v/>
      </c>
      <c r="N351" s="117"/>
      <c r="O351" s="118" t="s">
        <v>222</v>
      </c>
      <c r="P351" s="119"/>
      <c r="Q351" s="84"/>
      <c r="R351" s="122"/>
      <c r="S351" s="69"/>
      <c r="T351" s="176"/>
      <c r="U351" s="169"/>
      <c r="V351" s="177"/>
      <c r="X351" s="79"/>
    </row>
    <row r="352" spans="1:24" s="121" customFormat="1" ht="20.100000000000001" customHeight="1" x14ac:dyDescent="0.3">
      <c r="A352" s="80"/>
      <c r="B352" s="110" t="str">
        <f>IF(E352="","",VLOOKUP(E352,[1]PROJECTES!$C$14:$G$5000,2,FALSE))</f>
        <v/>
      </c>
      <c r="C352" s="80"/>
      <c r="D352" s="283" t="str">
        <f>IF(E352="","",VLOOKUP(E352,[1]PROJECTES!$C$14:$G$5000,5,FALSE))</f>
        <v/>
      </c>
      <c r="E352" s="79"/>
      <c r="F352" s="110" t="str">
        <f>IF(I352="","",VLOOKUP(I352,[1]PROJECTES!$C$14:$G$5000,2,FALSE))</f>
        <v/>
      </c>
      <c r="G352" s="112" t="str">
        <f>IF(E352="","",VLOOKUP(E352,[1]PROJECTES!$C$14:$G$5000,4,FALSE))</f>
        <v/>
      </c>
      <c r="H352" s="95"/>
      <c r="I352" s="113" t="str">
        <f>IF(H352="","",VLOOKUP(H352,BD!B$2:C$16,2,FALSE))</f>
        <v/>
      </c>
      <c r="J352" s="114"/>
      <c r="K352" s="115" t="str">
        <f t="shared" si="10"/>
        <v/>
      </c>
      <c r="L352" s="116" t="str">
        <f t="shared" ca="1" si="11"/>
        <v>-</v>
      </c>
      <c r="M352" s="111" t="str">
        <f>IF(E352="","",VLOOKUP(E352,[1]PROJECTES!$C$14:$Z$5000,21,FALSE))</f>
        <v/>
      </c>
      <c r="N352" s="117"/>
      <c r="O352" s="118" t="s">
        <v>222</v>
      </c>
      <c r="P352" s="119"/>
      <c r="Q352" s="84"/>
      <c r="R352" s="122"/>
      <c r="S352" s="69"/>
      <c r="T352" s="176"/>
      <c r="U352" s="169"/>
      <c r="V352" s="177"/>
      <c r="X352" s="79"/>
    </row>
    <row r="353" spans="1:24" s="121" customFormat="1" ht="20.100000000000001" customHeight="1" x14ac:dyDescent="0.3">
      <c r="A353" s="80"/>
      <c r="B353" s="110" t="str">
        <f>IF(E353="","",VLOOKUP(E353,[1]PROJECTES!$C$14:$G$5000,2,FALSE))</f>
        <v/>
      </c>
      <c r="C353" s="80"/>
      <c r="D353" s="283" t="str">
        <f>IF(E353="","",VLOOKUP(E353,[1]PROJECTES!$C$14:$G$5000,5,FALSE))</f>
        <v/>
      </c>
      <c r="E353" s="79"/>
      <c r="F353" s="110" t="str">
        <f>IF(I353="","",VLOOKUP(I353,[1]PROJECTES!$C$14:$G$5000,2,FALSE))</f>
        <v/>
      </c>
      <c r="G353" s="112" t="str">
        <f>IF(E353="","",VLOOKUP(E353,[1]PROJECTES!$C$14:$G$5000,4,FALSE))</f>
        <v/>
      </c>
      <c r="H353" s="95"/>
      <c r="I353" s="113" t="str">
        <f>IF(H353="","",VLOOKUP(H353,BD!B$2:C$16,2,FALSE))</f>
        <v/>
      </c>
      <c r="J353" s="114"/>
      <c r="K353" s="115" t="str">
        <f t="shared" si="10"/>
        <v/>
      </c>
      <c r="L353" s="116" t="str">
        <f t="shared" ca="1" si="11"/>
        <v>-</v>
      </c>
      <c r="M353" s="111" t="str">
        <f>IF(E353="","",VLOOKUP(E353,[1]PROJECTES!$C$14:$Z$5000,21,FALSE))</f>
        <v/>
      </c>
      <c r="N353" s="117"/>
      <c r="O353" s="118" t="s">
        <v>222</v>
      </c>
      <c r="P353" s="119"/>
      <c r="Q353" s="84"/>
      <c r="R353" s="122"/>
      <c r="S353" s="69"/>
      <c r="T353" s="176"/>
      <c r="U353" s="169"/>
      <c r="V353" s="177"/>
      <c r="X353" s="79"/>
    </row>
    <row r="354" spans="1:24" s="121" customFormat="1" ht="20.100000000000001" customHeight="1" x14ac:dyDescent="0.3">
      <c r="A354" s="80"/>
      <c r="B354" s="110" t="str">
        <f>IF(E354="","",VLOOKUP(E354,[1]PROJECTES!$C$14:$G$5000,2,FALSE))</f>
        <v/>
      </c>
      <c r="C354" s="80"/>
      <c r="D354" s="283" t="str">
        <f>IF(E354="","",VLOOKUP(E354,[1]PROJECTES!$C$14:$G$5000,5,FALSE))</f>
        <v/>
      </c>
      <c r="E354" s="79"/>
      <c r="F354" s="110" t="str">
        <f>IF(I354="","",VLOOKUP(I354,[1]PROJECTES!$C$14:$G$5000,2,FALSE))</f>
        <v/>
      </c>
      <c r="G354" s="112" t="str">
        <f>IF(E354="","",VLOOKUP(E354,[1]PROJECTES!$C$14:$G$5000,4,FALSE))</f>
        <v/>
      </c>
      <c r="H354" s="95"/>
      <c r="I354" s="113" t="str">
        <f>IF(H354="","",VLOOKUP(H354,BD!B$2:C$16,2,FALSE))</f>
        <v/>
      </c>
      <c r="J354" s="114"/>
      <c r="K354" s="115" t="str">
        <f t="shared" si="10"/>
        <v/>
      </c>
      <c r="L354" s="116" t="str">
        <f t="shared" ca="1" si="11"/>
        <v>-</v>
      </c>
      <c r="M354" s="111" t="str">
        <f>IF(E354="","",VLOOKUP(E354,[1]PROJECTES!$C$14:$Z$5000,21,FALSE))</f>
        <v/>
      </c>
      <c r="N354" s="117"/>
      <c r="O354" s="118" t="s">
        <v>222</v>
      </c>
      <c r="P354" s="119"/>
      <c r="Q354" s="84"/>
      <c r="R354" s="122"/>
      <c r="S354" s="69"/>
      <c r="T354" s="176"/>
      <c r="U354" s="169"/>
      <c r="V354" s="177"/>
      <c r="X354" s="79"/>
    </row>
    <row r="355" spans="1:24" s="121" customFormat="1" ht="20.100000000000001" customHeight="1" x14ac:dyDescent="0.3">
      <c r="A355" s="80"/>
      <c r="B355" s="110" t="str">
        <f>IF(E355="","",VLOOKUP(E355,[1]PROJECTES!$C$14:$G$5000,2,FALSE))</f>
        <v/>
      </c>
      <c r="C355" s="80"/>
      <c r="D355" s="283" t="str">
        <f>IF(E355="","",VLOOKUP(E355,[1]PROJECTES!$C$14:$G$5000,5,FALSE))</f>
        <v/>
      </c>
      <c r="E355" s="79"/>
      <c r="F355" s="110" t="str">
        <f>IF(I355="","",VLOOKUP(I355,[1]PROJECTES!$C$14:$G$5000,2,FALSE))</f>
        <v/>
      </c>
      <c r="G355" s="112" t="str">
        <f>IF(E355="","",VLOOKUP(E355,[1]PROJECTES!$C$14:$G$5000,4,FALSE))</f>
        <v/>
      </c>
      <c r="H355" s="95"/>
      <c r="I355" s="113" t="str">
        <f>IF(H355="","",VLOOKUP(H355,BD!B$2:C$16,2,FALSE))</f>
        <v/>
      </c>
      <c r="J355" s="126"/>
      <c r="K355" s="115" t="str">
        <f t="shared" si="10"/>
        <v/>
      </c>
      <c r="L355" s="116" t="str">
        <f t="shared" ca="1" si="11"/>
        <v>-</v>
      </c>
      <c r="M355" s="111" t="str">
        <f>IF(E355="","",VLOOKUP(E355,[1]PROJECTES!$C$14:$Z$5000,21,FALSE))</f>
        <v/>
      </c>
      <c r="N355" s="136"/>
      <c r="O355" s="118" t="s">
        <v>222</v>
      </c>
      <c r="P355" s="140"/>
      <c r="Q355" s="84"/>
      <c r="R355" s="122"/>
      <c r="S355" s="69"/>
      <c r="T355" s="176"/>
      <c r="U355" s="169"/>
      <c r="V355" s="177"/>
      <c r="X355" s="79"/>
    </row>
    <row r="356" spans="1:24" s="121" customFormat="1" ht="20.100000000000001" customHeight="1" x14ac:dyDescent="0.3">
      <c r="A356" s="80"/>
      <c r="B356" s="110" t="str">
        <f>IF(E356="","",VLOOKUP(E356,[1]PROJECTES!$C$14:$G$5000,2,FALSE))</f>
        <v/>
      </c>
      <c r="C356" s="80"/>
      <c r="D356" s="283" t="str">
        <f>IF(E356="","",VLOOKUP(E356,[1]PROJECTES!$C$14:$G$5000,5,FALSE))</f>
        <v/>
      </c>
      <c r="E356" s="79"/>
      <c r="F356" s="110" t="str">
        <f>IF(I356="","",VLOOKUP(I356,[1]PROJECTES!$C$14:$G$5000,2,FALSE))</f>
        <v/>
      </c>
      <c r="G356" s="112" t="str">
        <f>IF(E356="","",VLOOKUP(E356,[1]PROJECTES!$C$14:$G$5000,4,FALSE))</f>
        <v/>
      </c>
      <c r="H356" s="95"/>
      <c r="I356" s="113" t="str">
        <f>IF(H356="","",VLOOKUP(H356,BD!B$2:C$16,2,FALSE))</f>
        <v/>
      </c>
      <c r="J356" s="126"/>
      <c r="K356" s="115" t="str">
        <f t="shared" si="10"/>
        <v/>
      </c>
      <c r="L356" s="116" t="str">
        <f t="shared" ca="1" si="11"/>
        <v>-</v>
      </c>
      <c r="M356" s="111" t="str">
        <f>IF(E356="","",VLOOKUP(E356,[1]PROJECTES!$C$14:$Z$5000,21,FALSE))</f>
        <v/>
      </c>
      <c r="N356" s="136"/>
      <c r="O356" s="118" t="s">
        <v>222</v>
      </c>
      <c r="P356" s="140"/>
      <c r="Q356" s="84"/>
      <c r="R356" s="122"/>
      <c r="S356" s="69"/>
      <c r="T356" s="176"/>
      <c r="U356" s="169"/>
      <c r="V356" s="177"/>
      <c r="X356" s="79"/>
    </row>
    <row r="357" spans="1:24" s="121" customFormat="1" ht="20.100000000000001" customHeight="1" x14ac:dyDescent="0.3">
      <c r="A357" s="80"/>
      <c r="B357" s="110" t="str">
        <f>IF(E357="","",VLOOKUP(E357,[1]PROJECTES!$C$14:$G$5000,2,FALSE))</f>
        <v/>
      </c>
      <c r="C357" s="80"/>
      <c r="D357" s="283" t="str">
        <f>IF(E357="","",VLOOKUP(E357,[1]PROJECTES!$C$14:$G$5000,5,FALSE))</f>
        <v/>
      </c>
      <c r="E357" s="79"/>
      <c r="F357" s="110" t="str">
        <f>IF(I357="","",VLOOKUP(I357,[1]PROJECTES!$C$14:$G$5000,2,FALSE))</f>
        <v/>
      </c>
      <c r="G357" s="112" t="str">
        <f>IF(E357="","",VLOOKUP(E357,[1]PROJECTES!$C$14:$G$5000,4,FALSE))</f>
        <v/>
      </c>
      <c r="H357" s="95"/>
      <c r="I357" s="113" t="str">
        <f>IF(H357="","",VLOOKUP(H357,BD!B$2:C$16,2,FALSE))</f>
        <v/>
      </c>
      <c r="J357" s="114"/>
      <c r="K357" s="115" t="str">
        <f t="shared" si="10"/>
        <v/>
      </c>
      <c r="L357" s="116" t="str">
        <f t="shared" ca="1" si="11"/>
        <v>-</v>
      </c>
      <c r="M357" s="111" t="str">
        <f>IF(E357="","",VLOOKUP(E357,[1]PROJECTES!$C$14:$Z$5000,21,FALSE))</f>
        <v/>
      </c>
      <c r="N357" s="117"/>
      <c r="O357" s="118" t="s">
        <v>222</v>
      </c>
      <c r="P357" s="119"/>
      <c r="Q357" s="84"/>
      <c r="R357" s="122"/>
      <c r="S357" s="69"/>
      <c r="T357" s="176"/>
      <c r="U357" s="169"/>
      <c r="V357" s="177"/>
      <c r="X357" s="79"/>
    </row>
    <row r="358" spans="1:24" s="121" customFormat="1" ht="20.100000000000001" customHeight="1" x14ac:dyDescent="0.3">
      <c r="A358" s="80"/>
      <c r="B358" s="110" t="str">
        <f>IF(E358="","",VLOOKUP(E358,[1]PROJECTES!$C$14:$G$5000,2,FALSE))</f>
        <v/>
      </c>
      <c r="C358" s="80"/>
      <c r="D358" s="283" t="str">
        <f>IF(E358="","",VLOOKUP(E358,[1]PROJECTES!$C$14:$G$5000,5,FALSE))</f>
        <v/>
      </c>
      <c r="E358" s="79"/>
      <c r="F358" s="110" t="str">
        <f>IF(I358="","",VLOOKUP(I358,[1]PROJECTES!$C$14:$G$5000,2,FALSE))</f>
        <v/>
      </c>
      <c r="G358" s="112" t="str">
        <f>IF(E358="","",VLOOKUP(E358,[1]PROJECTES!$C$14:$G$5000,4,FALSE))</f>
        <v/>
      </c>
      <c r="H358" s="95"/>
      <c r="I358" s="113" t="str">
        <f>IF(H358="","",VLOOKUP(H358,BD!B$2:C$16,2,FALSE))</f>
        <v/>
      </c>
      <c r="J358" s="114"/>
      <c r="K358" s="115" t="str">
        <f t="shared" si="10"/>
        <v/>
      </c>
      <c r="L358" s="116" t="str">
        <f t="shared" ca="1" si="11"/>
        <v>-</v>
      </c>
      <c r="M358" s="111" t="str">
        <f>IF(E358="","",VLOOKUP(E358,[1]PROJECTES!$C$14:$Z$5000,21,FALSE))</f>
        <v/>
      </c>
      <c r="N358" s="117"/>
      <c r="O358" s="118" t="s">
        <v>222</v>
      </c>
      <c r="P358" s="119"/>
      <c r="Q358" s="84"/>
      <c r="R358" s="122"/>
      <c r="S358" s="69"/>
      <c r="T358" s="176"/>
      <c r="U358" s="169"/>
      <c r="V358" s="177"/>
      <c r="X358" s="79"/>
    </row>
    <row r="359" spans="1:24" s="121" customFormat="1" ht="20.100000000000001" customHeight="1" x14ac:dyDescent="0.3">
      <c r="A359" s="80"/>
      <c r="B359" s="110" t="str">
        <f>IF(E359="","",VLOOKUP(E359,[1]PROJECTES!$C$14:$G$5000,2,FALSE))</f>
        <v/>
      </c>
      <c r="C359" s="80"/>
      <c r="D359" s="283" t="str">
        <f>IF(E359="","",VLOOKUP(E359,[1]PROJECTES!$C$14:$G$5000,5,FALSE))</f>
        <v/>
      </c>
      <c r="E359" s="79"/>
      <c r="F359" s="110" t="str">
        <f>IF(I359="","",VLOOKUP(I359,[1]PROJECTES!$C$14:$G$5000,2,FALSE))</f>
        <v/>
      </c>
      <c r="G359" s="112" t="str">
        <f>IF(E359="","",VLOOKUP(E359,[1]PROJECTES!$C$14:$G$5000,4,FALSE))</f>
        <v/>
      </c>
      <c r="H359" s="95"/>
      <c r="I359" s="113" t="str">
        <f>IF(H359="","",VLOOKUP(H359,BD!B$2:C$16,2,FALSE))</f>
        <v/>
      </c>
      <c r="J359" s="114"/>
      <c r="K359" s="115" t="str">
        <f t="shared" si="10"/>
        <v/>
      </c>
      <c r="L359" s="116" t="str">
        <f t="shared" ca="1" si="11"/>
        <v>-</v>
      </c>
      <c r="M359" s="111" t="str">
        <f>IF(E359="","",VLOOKUP(E359,[1]PROJECTES!$C$14:$Z$5000,21,FALSE))</f>
        <v/>
      </c>
      <c r="N359" s="117"/>
      <c r="O359" s="118" t="s">
        <v>222</v>
      </c>
      <c r="P359" s="119"/>
      <c r="Q359" s="84"/>
      <c r="R359" s="122"/>
      <c r="S359" s="69"/>
      <c r="T359" s="176"/>
      <c r="U359" s="169"/>
      <c r="V359" s="177"/>
      <c r="X359" s="79"/>
    </row>
    <row r="360" spans="1:24" s="121" customFormat="1" ht="20.100000000000001" customHeight="1" x14ac:dyDescent="0.3">
      <c r="A360" s="80"/>
      <c r="B360" s="110" t="str">
        <f>IF(E360="","",VLOOKUP(E360,[1]PROJECTES!$C$14:$G$5000,2,FALSE))</f>
        <v/>
      </c>
      <c r="C360" s="80"/>
      <c r="D360" s="283" t="str">
        <f>IF(E360="","",VLOOKUP(E360,[1]PROJECTES!$C$14:$G$5000,5,FALSE))</f>
        <v/>
      </c>
      <c r="E360" s="79"/>
      <c r="F360" s="110" t="str">
        <f>IF(I360="","",VLOOKUP(I360,[1]PROJECTES!$C$14:$G$5000,2,FALSE))</f>
        <v/>
      </c>
      <c r="G360" s="112" t="str">
        <f>IF(E360="","",VLOOKUP(E360,[1]PROJECTES!$C$14:$G$5000,4,FALSE))</f>
        <v/>
      </c>
      <c r="H360" s="95"/>
      <c r="I360" s="113" t="str">
        <f>IF(H360="","",VLOOKUP(H360,BD!B$2:C$16,2,FALSE))</f>
        <v/>
      </c>
      <c r="J360" s="114"/>
      <c r="K360" s="115" t="str">
        <f t="shared" si="10"/>
        <v/>
      </c>
      <c r="L360" s="116" t="str">
        <f t="shared" ca="1" si="11"/>
        <v>-</v>
      </c>
      <c r="M360" s="111" t="str">
        <f>IF(E360="","",VLOOKUP(E360,[1]PROJECTES!$C$14:$Z$5000,21,FALSE))</f>
        <v/>
      </c>
      <c r="N360" s="117"/>
      <c r="O360" s="118" t="s">
        <v>222</v>
      </c>
      <c r="P360" s="119"/>
      <c r="Q360" s="84"/>
      <c r="R360" s="122"/>
      <c r="S360" s="69"/>
      <c r="T360" s="176"/>
      <c r="U360" s="169"/>
      <c r="V360" s="177"/>
      <c r="X360" s="79"/>
    </row>
    <row r="361" spans="1:24" s="121" customFormat="1" ht="20.100000000000001" customHeight="1" x14ac:dyDescent="0.3">
      <c r="A361" s="80"/>
      <c r="B361" s="110" t="str">
        <f>IF(E361="","",VLOOKUP(E361,[1]PROJECTES!$C$14:$G$5000,2,FALSE))</f>
        <v/>
      </c>
      <c r="C361" s="80"/>
      <c r="D361" s="283" t="str">
        <f>IF(E361="","",VLOOKUP(E361,[1]PROJECTES!$C$14:$G$5000,5,FALSE))</f>
        <v/>
      </c>
      <c r="E361" s="79"/>
      <c r="F361" s="110" t="str">
        <f>IF(I361="","",VLOOKUP(I361,[1]PROJECTES!$C$14:$G$5000,2,FALSE))</f>
        <v/>
      </c>
      <c r="G361" s="112" t="str">
        <f>IF(E361="","",VLOOKUP(E361,[1]PROJECTES!$C$14:$G$5000,4,FALSE))</f>
        <v/>
      </c>
      <c r="H361" s="95"/>
      <c r="I361" s="113" t="str">
        <f>IF(H361="","",VLOOKUP(H361,BD!B$2:C$16,2,FALSE))</f>
        <v/>
      </c>
      <c r="J361" s="114"/>
      <c r="K361" s="115" t="str">
        <f t="shared" si="10"/>
        <v/>
      </c>
      <c r="L361" s="116" t="str">
        <f t="shared" ca="1" si="11"/>
        <v>-</v>
      </c>
      <c r="M361" s="111" t="str">
        <f>IF(E361="","",VLOOKUP(E361,[1]PROJECTES!$C$14:$Z$5000,21,FALSE))</f>
        <v/>
      </c>
      <c r="N361" s="117"/>
      <c r="O361" s="118" t="s">
        <v>222</v>
      </c>
      <c r="P361" s="119"/>
      <c r="Q361" s="84"/>
      <c r="R361" s="122"/>
      <c r="S361" s="69"/>
      <c r="T361" s="176"/>
      <c r="U361" s="169"/>
      <c r="V361" s="177"/>
      <c r="X361" s="79"/>
    </row>
    <row r="362" spans="1:24" s="121" customFormat="1" ht="20.100000000000001" customHeight="1" x14ac:dyDescent="0.3">
      <c r="A362" s="80"/>
      <c r="B362" s="110" t="str">
        <f>IF(E362="","",VLOOKUP(E362,[1]PROJECTES!$C$14:$G$5000,2,FALSE))</f>
        <v/>
      </c>
      <c r="C362" s="80"/>
      <c r="D362" s="283" t="str">
        <f>IF(E362="","",VLOOKUP(E362,[1]PROJECTES!$C$14:$G$5000,5,FALSE))</f>
        <v/>
      </c>
      <c r="E362" s="79"/>
      <c r="F362" s="110" t="str">
        <f>IF(I362="","",VLOOKUP(I362,[1]PROJECTES!$C$14:$G$5000,2,FALSE))</f>
        <v/>
      </c>
      <c r="G362" s="112" t="str">
        <f>IF(E362="","",VLOOKUP(E362,[1]PROJECTES!$C$14:$G$5000,4,FALSE))</f>
        <v/>
      </c>
      <c r="H362" s="95"/>
      <c r="I362" s="113" t="str">
        <f>IF(H362="","",VLOOKUP(H362,BD!B$2:C$16,2,FALSE))</f>
        <v/>
      </c>
      <c r="J362" s="114"/>
      <c r="K362" s="115" t="str">
        <f t="shared" si="10"/>
        <v/>
      </c>
      <c r="L362" s="116" t="str">
        <f t="shared" ca="1" si="11"/>
        <v>-</v>
      </c>
      <c r="M362" s="111" t="str">
        <f>IF(E362="","",VLOOKUP(E362,[1]PROJECTES!$C$14:$Z$5000,21,FALSE))</f>
        <v/>
      </c>
      <c r="N362" s="117"/>
      <c r="O362" s="118" t="s">
        <v>222</v>
      </c>
      <c r="P362" s="119"/>
      <c r="Q362" s="84"/>
      <c r="R362" s="122"/>
      <c r="S362" s="69"/>
      <c r="T362" s="176"/>
      <c r="U362" s="169"/>
      <c r="V362" s="177"/>
      <c r="X362" s="79"/>
    </row>
    <row r="363" spans="1:24" s="121" customFormat="1" ht="20.100000000000001" customHeight="1" x14ac:dyDescent="0.3">
      <c r="A363" s="80"/>
      <c r="B363" s="110" t="str">
        <f>IF(E363="","",VLOOKUP(E363,[1]PROJECTES!$C$14:$G$5000,2,FALSE))</f>
        <v/>
      </c>
      <c r="C363" s="80"/>
      <c r="D363" s="283" t="str">
        <f>IF(E363="","",VLOOKUP(E363,[1]PROJECTES!$C$14:$G$5000,5,FALSE))</f>
        <v/>
      </c>
      <c r="E363" s="79"/>
      <c r="F363" s="110" t="str">
        <f>IF(I363="","",VLOOKUP(I363,[1]PROJECTES!$C$14:$G$5000,2,FALSE))</f>
        <v/>
      </c>
      <c r="G363" s="112" t="str">
        <f>IF(E363="","",VLOOKUP(E363,[1]PROJECTES!$C$14:$G$5000,4,FALSE))</f>
        <v/>
      </c>
      <c r="H363" s="95"/>
      <c r="I363" s="113" t="str">
        <f>IF(H363="","",VLOOKUP(H363,BD!B$2:C$16,2,FALSE))</f>
        <v/>
      </c>
      <c r="J363" s="114"/>
      <c r="K363" s="115" t="str">
        <f t="shared" si="10"/>
        <v/>
      </c>
      <c r="L363" s="116" t="str">
        <f t="shared" ca="1" si="11"/>
        <v>-</v>
      </c>
      <c r="M363" s="111" t="str">
        <f>IF(E363="","",VLOOKUP(E363,[1]PROJECTES!$C$14:$Z$5000,21,FALSE))</f>
        <v/>
      </c>
      <c r="N363" s="117"/>
      <c r="O363" s="118" t="s">
        <v>222</v>
      </c>
      <c r="P363" s="119"/>
      <c r="Q363" s="84"/>
      <c r="R363" s="122"/>
      <c r="S363" s="69"/>
      <c r="T363" s="176"/>
      <c r="U363" s="169"/>
      <c r="V363" s="177"/>
      <c r="X363" s="79"/>
    </row>
    <row r="364" spans="1:24" s="121" customFormat="1" ht="20.100000000000001" customHeight="1" x14ac:dyDescent="0.3">
      <c r="A364" s="80"/>
      <c r="B364" s="110" t="str">
        <f>IF(E364="","",VLOOKUP(E364,[1]PROJECTES!$C$14:$G$5000,2,FALSE))</f>
        <v/>
      </c>
      <c r="C364" s="80"/>
      <c r="D364" s="283" t="str">
        <f>IF(E364="","",VLOOKUP(E364,[1]PROJECTES!$C$14:$G$5000,5,FALSE))</f>
        <v/>
      </c>
      <c r="E364" s="79"/>
      <c r="F364" s="110" t="str">
        <f>IF(I364="","",VLOOKUP(I364,[1]PROJECTES!$C$14:$G$5000,2,FALSE))</f>
        <v/>
      </c>
      <c r="G364" s="112" t="str">
        <f>IF(E364="","",VLOOKUP(E364,[1]PROJECTES!$C$14:$G$5000,4,FALSE))</f>
        <v/>
      </c>
      <c r="H364" s="95"/>
      <c r="I364" s="113" t="str">
        <f>IF(H364="","",VLOOKUP(H364,BD!B$2:C$16,2,FALSE))</f>
        <v/>
      </c>
      <c r="J364" s="114"/>
      <c r="K364" s="115" t="str">
        <f t="shared" si="10"/>
        <v/>
      </c>
      <c r="L364" s="116" t="str">
        <f t="shared" ca="1" si="11"/>
        <v>-</v>
      </c>
      <c r="M364" s="111" t="str">
        <f>IF(E364="","",VLOOKUP(E364,[1]PROJECTES!$C$14:$Z$5000,21,FALSE))</f>
        <v/>
      </c>
      <c r="N364" s="117"/>
      <c r="O364" s="118" t="s">
        <v>222</v>
      </c>
      <c r="P364" s="119"/>
      <c r="Q364" s="84"/>
      <c r="R364" s="125"/>
      <c r="S364" s="69"/>
      <c r="T364" s="176"/>
      <c r="U364" s="169"/>
      <c r="V364" s="177"/>
      <c r="X364" s="79"/>
    </row>
    <row r="365" spans="1:24" s="121" customFormat="1" ht="20.100000000000001" customHeight="1" x14ac:dyDescent="0.3">
      <c r="A365" s="80"/>
      <c r="B365" s="110" t="str">
        <f>IF(E365="","",VLOOKUP(E365,[1]PROJECTES!$C$14:$G$5000,2,FALSE))</f>
        <v/>
      </c>
      <c r="C365" s="80"/>
      <c r="D365" s="283" t="str">
        <f>IF(E365="","",VLOOKUP(E365,[1]PROJECTES!$C$14:$G$5000,5,FALSE))</f>
        <v/>
      </c>
      <c r="E365" s="79"/>
      <c r="F365" s="110" t="str">
        <f>IF(I365="","",VLOOKUP(I365,[1]PROJECTES!$C$14:$G$5000,2,FALSE))</f>
        <v/>
      </c>
      <c r="G365" s="112" t="str">
        <f>IF(E365="","",VLOOKUP(E365,[1]PROJECTES!$C$14:$G$5000,4,FALSE))</f>
        <v/>
      </c>
      <c r="H365" s="95"/>
      <c r="I365" s="113" t="str">
        <f>IF(H365="","",VLOOKUP(H365,BD!B$2:C$16,2,FALSE))</f>
        <v/>
      </c>
      <c r="J365" s="114"/>
      <c r="K365" s="115" t="str">
        <f t="shared" si="10"/>
        <v/>
      </c>
      <c r="L365" s="116" t="str">
        <f t="shared" ca="1" si="11"/>
        <v>-</v>
      </c>
      <c r="M365" s="111" t="str">
        <f>IF(E365="","",VLOOKUP(E365,[1]PROJECTES!$C$14:$Z$5000,21,FALSE))</f>
        <v/>
      </c>
      <c r="N365" s="117"/>
      <c r="O365" s="118" t="s">
        <v>222</v>
      </c>
      <c r="P365" s="119"/>
      <c r="Q365" s="84"/>
      <c r="R365" s="122"/>
      <c r="S365" s="80"/>
      <c r="T365" s="176"/>
      <c r="V365" s="199"/>
      <c r="X365" s="79"/>
    </row>
    <row r="366" spans="1:24" s="121" customFormat="1" ht="20.100000000000001" customHeight="1" x14ac:dyDescent="0.3">
      <c r="A366" s="80"/>
      <c r="B366" s="110" t="str">
        <f>IF(E366="","",VLOOKUP(E366,[1]PROJECTES!$C$14:$G$5000,2,FALSE))</f>
        <v/>
      </c>
      <c r="C366" s="80"/>
      <c r="D366" s="283" t="str">
        <f>IF(E366="","",VLOOKUP(E366,[1]PROJECTES!$C$14:$G$5000,5,FALSE))</f>
        <v/>
      </c>
      <c r="E366" s="79"/>
      <c r="F366" s="110" t="str">
        <f>IF(I366="","",VLOOKUP(I366,[1]PROJECTES!$C$14:$G$5000,2,FALSE))</f>
        <v/>
      </c>
      <c r="G366" s="112" t="str">
        <f>IF(E366="","",VLOOKUP(E366,[1]PROJECTES!$C$14:$G$5000,4,FALSE))</f>
        <v/>
      </c>
      <c r="H366" s="95"/>
      <c r="I366" s="113" t="str">
        <f>IF(H366="","",VLOOKUP(H366,BD!B$2:C$16,2,FALSE))</f>
        <v/>
      </c>
      <c r="J366" s="114"/>
      <c r="K366" s="115" t="str">
        <f t="shared" si="10"/>
        <v/>
      </c>
      <c r="L366" s="116" t="str">
        <f t="shared" ca="1" si="11"/>
        <v>-</v>
      </c>
      <c r="M366" s="111" t="str">
        <f>IF(E366="","",VLOOKUP(E366,[1]PROJECTES!$C$14:$Z$5000,21,FALSE))</f>
        <v/>
      </c>
      <c r="N366" s="117"/>
      <c r="O366" s="118" t="s">
        <v>222</v>
      </c>
      <c r="P366" s="119"/>
      <c r="Q366" s="84"/>
      <c r="R366" s="122"/>
      <c r="S366" s="69"/>
      <c r="T366" s="176"/>
      <c r="U366" s="169"/>
      <c r="V366" s="177"/>
      <c r="X366" s="79"/>
    </row>
    <row r="367" spans="1:24" s="121" customFormat="1" ht="20.100000000000001" customHeight="1" x14ac:dyDescent="0.3">
      <c r="A367" s="80"/>
      <c r="B367" s="110" t="str">
        <f>IF(E367="","",VLOOKUP(E367,[1]PROJECTES!$C$14:$G$5000,2,FALSE))</f>
        <v/>
      </c>
      <c r="C367" s="80"/>
      <c r="D367" s="283" t="str">
        <f>IF(E367="","",VLOOKUP(E367,[1]PROJECTES!$C$14:$G$5000,5,FALSE))</f>
        <v/>
      </c>
      <c r="E367" s="79"/>
      <c r="F367" s="110" t="str">
        <f>IF(I367="","",VLOOKUP(I367,[1]PROJECTES!$C$14:$G$5000,2,FALSE))</f>
        <v/>
      </c>
      <c r="G367" s="112" t="str">
        <f>IF(E367="","",VLOOKUP(E367,[1]PROJECTES!$C$14:$G$5000,4,FALSE))</f>
        <v/>
      </c>
      <c r="H367" s="95"/>
      <c r="I367" s="113" t="str">
        <f>IF(H367="","",VLOOKUP(H367,BD!B$2:C$16,2,FALSE))</f>
        <v/>
      </c>
      <c r="J367" s="114"/>
      <c r="K367" s="115" t="str">
        <f t="shared" si="10"/>
        <v/>
      </c>
      <c r="L367" s="116" t="str">
        <f t="shared" ca="1" si="11"/>
        <v>-</v>
      </c>
      <c r="M367" s="111" t="str">
        <f>IF(E367="","",VLOOKUP(E367,[1]PROJECTES!$C$14:$Z$5000,21,FALSE))</f>
        <v/>
      </c>
      <c r="N367" s="117"/>
      <c r="O367" s="118" t="s">
        <v>222</v>
      </c>
      <c r="P367" s="119"/>
      <c r="Q367" s="84"/>
      <c r="R367" s="122"/>
      <c r="S367" s="69"/>
      <c r="T367" s="176"/>
      <c r="U367" s="169"/>
      <c r="V367" s="177"/>
      <c r="X367" s="79"/>
    </row>
    <row r="368" spans="1:24" s="121" customFormat="1" ht="20.100000000000001" customHeight="1" x14ac:dyDescent="0.3">
      <c r="A368" s="80"/>
      <c r="B368" s="110" t="str">
        <f>IF(E368="","",VLOOKUP(E368,[1]PROJECTES!$C$14:$G$5000,2,FALSE))</f>
        <v/>
      </c>
      <c r="C368" s="80"/>
      <c r="D368" s="283" t="str">
        <f>IF(E368="","",VLOOKUP(E368,[1]PROJECTES!$C$14:$G$5000,5,FALSE))</f>
        <v/>
      </c>
      <c r="E368" s="79"/>
      <c r="F368" s="110" t="str">
        <f>IF(I368="","",VLOOKUP(I368,[1]PROJECTES!$C$14:$G$5000,2,FALSE))</f>
        <v/>
      </c>
      <c r="G368" s="112" t="str">
        <f>IF(E368="","",VLOOKUP(E368,[1]PROJECTES!$C$14:$G$5000,4,FALSE))</f>
        <v/>
      </c>
      <c r="H368" s="95"/>
      <c r="I368" s="113" t="str">
        <f>IF(H368="","",VLOOKUP(H368,BD!B$2:C$16,2,FALSE))</f>
        <v/>
      </c>
      <c r="J368" s="114"/>
      <c r="K368" s="115" t="str">
        <f t="shared" si="10"/>
        <v/>
      </c>
      <c r="L368" s="116" t="str">
        <f t="shared" ca="1" si="11"/>
        <v>-</v>
      </c>
      <c r="M368" s="111" t="str">
        <f>IF(E368="","",VLOOKUP(E368,[1]PROJECTES!$C$14:$Z$5000,21,FALSE))</f>
        <v/>
      </c>
      <c r="N368" s="117"/>
      <c r="O368" s="118" t="s">
        <v>222</v>
      </c>
      <c r="P368" s="119"/>
      <c r="Q368" s="84"/>
      <c r="R368" s="122"/>
      <c r="S368" s="69"/>
      <c r="T368" s="176"/>
      <c r="U368" s="169"/>
      <c r="V368" s="177"/>
      <c r="X368" s="79"/>
    </row>
    <row r="369" spans="1:24" s="121" customFormat="1" ht="20.100000000000001" customHeight="1" x14ac:dyDescent="0.3">
      <c r="A369" s="80"/>
      <c r="B369" s="110" t="str">
        <f>IF(E369="","",VLOOKUP(E369,[1]PROJECTES!$C$14:$G$5000,2,FALSE))</f>
        <v/>
      </c>
      <c r="C369" s="80"/>
      <c r="D369" s="283" t="str">
        <f>IF(E369="","",VLOOKUP(E369,[1]PROJECTES!$C$14:$G$5000,5,FALSE))</f>
        <v/>
      </c>
      <c r="E369" s="79"/>
      <c r="F369" s="110" t="str">
        <f>IF(I369="","",VLOOKUP(I369,[1]PROJECTES!$C$14:$G$5000,2,FALSE))</f>
        <v/>
      </c>
      <c r="G369" s="112" t="str">
        <f>IF(E369="","",VLOOKUP(E369,[1]PROJECTES!$C$14:$G$5000,4,FALSE))</f>
        <v/>
      </c>
      <c r="H369" s="95"/>
      <c r="I369" s="113" t="str">
        <f>IF(H369="","",VLOOKUP(H369,BD!B$2:C$16,2,FALSE))</f>
        <v/>
      </c>
      <c r="J369" s="114"/>
      <c r="K369" s="115" t="str">
        <f t="shared" si="10"/>
        <v/>
      </c>
      <c r="L369" s="116" t="str">
        <f t="shared" ca="1" si="11"/>
        <v>-</v>
      </c>
      <c r="M369" s="111" t="str">
        <f>IF(E369="","",VLOOKUP(E369,[1]PROJECTES!$C$14:$Z$5000,21,FALSE))</f>
        <v/>
      </c>
      <c r="N369" s="117"/>
      <c r="O369" s="118" t="s">
        <v>222</v>
      </c>
      <c r="P369" s="119"/>
      <c r="Q369" s="84"/>
      <c r="R369" s="122"/>
      <c r="S369" s="69"/>
      <c r="T369" s="176"/>
      <c r="U369" s="169"/>
      <c r="V369" s="177"/>
      <c r="X369" s="79"/>
    </row>
    <row r="370" spans="1:24" s="121" customFormat="1" ht="20.100000000000001" customHeight="1" x14ac:dyDescent="0.3">
      <c r="A370" s="80"/>
      <c r="B370" s="110" t="str">
        <f>IF(E370="","",VLOOKUP(E370,[1]PROJECTES!$C$14:$G$5000,2,FALSE))</f>
        <v/>
      </c>
      <c r="C370" s="80"/>
      <c r="D370" s="283" t="str">
        <f>IF(E370="","",VLOOKUP(E370,[1]PROJECTES!$C$14:$G$5000,5,FALSE))</f>
        <v/>
      </c>
      <c r="E370" s="79"/>
      <c r="F370" s="110" t="str">
        <f>IF(I370="","",VLOOKUP(I370,[1]PROJECTES!$C$14:$G$5000,2,FALSE))</f>
        <v/>
      </c>
      <c r="G370" s="112" t="str">
        <f>IF(E370="","",VLOOKUP(E370,[1]PROJECTES!$C$14:$G$5000,4,FALSE))</f>
        <v/>
      </c>
      <c r="H370" s="95"/>
      <c r="I370" s="113" t="str">
        <f>IF(H370="","",VLOOKUP(H370,BD!B$2:C$16,2,FALSE))</f>
        <v/>
      </c>
      <c r="J370" s="114"/>
      <c r="K370" s="115" t="str">
        <f t="shared" si="10"/>
        <v/>
      </c>
      <c r="L370" s="116" t="str">
        <f t="shared" ca="1" si="11"/>
        <v>-</v>
      </c>
      <c r="M370" s="111" t="str">
        <f>IF(E370="","",VLOOKUP(E370,[1]PROJECTES!$C$14:$Z$5000,21,FALSE))</f>
        <v/>
      </c>
      <c r="N370" s="117"/>
      <c r="O370" s="118" t="s">
        <v>222</v>
      </c>
      <c r="P370" s="119"/>
      <c r="Q370" s="84"/>
      <c r="R370" s="125"/>
      <c r="S370" s="69"/>
      <c r="T370" s="176"/>
      <c r="U370" s="169"/>
      <c r="V370" s="177"/>
      <c r="X370" s="79"/>
    </row>
    <row r="371" spans="1:24" s="121" customFormat="1" ht="20.100000000000001" customHeight="1" x14ac:dyDescent="0.3">
      <c r="A371" s="80"/>
      <c r="B371" s="110" t="str">
        <f>IF(E371="","",VLOOKUP(E371,[1]PROJECTES!$C$14:$G$5000,2,FALSE))</f>
        <v/>
      </c>
      <c r="C371" s="80"/>
      <c r="D371" s="283" t="str">
        <f>IF(E371="","",VLOOKUP(E371,[1]PROJECTES!$C$14:$G$5000,5,FALSE))</f>
        <v/>
      </c>
      <c r="E371" s="79"/>
      <c r="F371" s="110" t="str">
        <f>IF(I371="","",VLOOKUP(I371,[1]PROJECTES!$C$14:$G$5000,2,FALSE))</f>
        <v/>
      </c>
      <c r="G371" s="112" t="str">
        <f>IF(E371="","",VLOOKUP(E371,[1]PROJECTES!$C$14:$G$5000,4,FALSE))</f>
        <v/>
      </c>
      <c r="H371" s="95"/>
      <c r="I371" s="113" t="str">
        <f>IF(H371="","",VLOOKUP(H371,BD!B$2:C$16,2,FALSE))</f>
        <v/>
      </c>
      <c r="J371" s="114"/>
      <c r="K371" s="115" t="str">
        <f t="shared" si="10"/>
        <v/>
      </c>
      <c r="L371" s="116" t="str">
        <f t="shared" ca="1" si="11"/>
        <v>-</v>
      </c>
      <c r="M371" s="111" t="str">
        <f>IF(E371="","",VLOOKUP(E371,[1]PROJECTES!$C$14:$Z$5000,21,FALSE))</f>
        <v/>
      </c>
      <c r="N371" s="117"/>
      <c r="O371" s="118" t="s">
        <v>222</v>
      </c>
      <c r="P371" s="119"/>
      <c r="Q371" s="84"/>
      <c r="R371" s="122"/>
      <c r="S371" s="69"/>
      <c r="T371" s="176"/>
      <c r="U371" s="169"/>
      <c r="V371" s="177"/>
      <c r="X371" s="79"/>
    </row>
    <row r="372" spans="1:24" s="121" customFormat="1" ht="20.100000000000001" customHeight="1" x14ac:dyDescent="0.3">
      <c r="A372" s="80"/>
      <c r="B372" s="110" t="str">
        <f>IF(E372="","",VLOOKUP(E372,[1]PROJECTES!$C$14:$G$5000,2,FALSE))</f>
        <v/>
      </c>
      <c r="C372" s="80"/>
      <c r="D372" s="283" t="str">
        <f>IF(E372="","",VLOOKUP(E372,[1]PROJECTES!$C$14:$G$5000,5,FALSE))</f>
        <v/>
      </c>
      <c r="E372" s="79"/>
      <c r="F372" s="110" t="str">
        <f>IF(I372="","",VLOOKUP(I372,[1]PROJECTES!$C$14:$G$5000,2,FALSE))</f>
        <v/>
      </c>
      <c r="G372" s="112" t="str">
        <f>IF(E372="","",VLOOKUP(E372,[1]PROJECTES!$C$14:$G$5000,4,FALSE))</f>
        <v/>
      </c>
      <c r="H372" s="95"/>
      <c r="I372" s="113" t="str">
        <f>IF(H372="","",VLOOKUP(H372,BD!B$2:C$16,2,FALSE))</f>
        <v/>
      </c>
      <c r="J372" s="114"/>
      <c r="K372" s="115" t="str">
        <f t="shared" si="10"/>
        <v/>
      </c>
      <c r="L372" s="116" t="str">
        <f t="shared" ca="1" si="11"/>
        <v>-</v>
      </c>
      <c r="M372" s="111" t="str">
        <f>IF(E372="","",VLOOKUP(E372,[1]PROJECTES!$C$14:$Z$5000,21,FALSE))</f>
        <v/>
      </c>
      <c r="N372" s="117"/>
      <c r="O372" s="118" t="s">
        <v>222</v>
      </c>
      <c r="P372" s="119"/>
      <c r="Q372" s="84"/>
      <c r="R372" s="122"/>
      <c r="S372" s="69"/>
      <c r="T372" s="176"/>
      <c r="U372" s="169"/>
      <c r="V372" s="177"/>
      <c r="X372" s="79"/>
    </row>
    <row r="373" spans="1:24" s="121" customFormat="1" ht="20.100000000000001" customHeight="1" x14ac:dyDescent="0.3">
      <c r="A373" s="80"/>
      <c r="B373" s="110" t="str">
        <f>IF(E373="","",VLOOKUP(E373,[1]PROJECTES!$C$14:$G$5000,2,FALSE))</f>
        <v/>
      </c>
      <c r="C373" s="80"/>
      <c r="D373" s="283" t="str">
        <f>IF(E373="","",VLOOKUP(E373,[1]PROJECTES!$C$14:$G$5000,5,FALSE))</f>
        <v/>
      </c>
      <c r="E373" s="79"/>
      <c r="F373" s="110" t="str">
        <f>IF(I373="","",VLOOKUP(I373,[1]PROJECTES!$C$14:$G$5000,2,FALSE))</f>
        <v/>
      </c>
      <c r="G373" s="112" t="str">
        <f>IF(E373="","",VLOOKUP(E373,[1]PROJECTES!$C$14:$G$5000,4,FALSE))</f>
        <v/>
      </c>
      <c r="H373" s="95"/>
      <c r="I373" s="113" t="str">
        <f>IF(H373="","",VLOOKUP(H373,BD!B$2:C$16,2,FALSE))</f>
        <v/>
      </c>
      <c r="J373" s="114"/>
      <c r="K373" s="115" t="str">
        <f t="shared" si="10"/>
        <v/>
      </c>
      <c r="L373" s="116" t="str">
        <f t="shared" ca="1" si="11"/>
        <v>-</v>
      </c>
      <c r="M373" s="111" t="str">
        <f>IF(E373="","",VLOOKUP(E373,[1]PROJECTES!$C$14:$Z$5000,21,FALSE))</f>
        <v/>
      </c>
      <c r="N373" s="117"/>
      <c r="O373" s="118" t="s">
        <v>222</v>
      </c>
      <c r="P373" s="119"/>
      <c r="Q373" s="84"/>
      <c r="R373" s="122"/>
      <c r="S373" s="69"/>
      <c r="T373" s="176"/>
      <c r="U373" s="169"/>
      <c r="V373" s="177"/>
      <c r="X373" s="79"/>
    </row>
    <row r="374" spans="1:24" s="121" customFormat="1" ht="20.100000000000001" customHeight="1" x14ac:dyDescent="0.3">
      <c r="A374" s="80"/>
      <c r="B374" s="110" t="str">
        <f>IF(E374="","",VLOOKUP(E374,[1]PROJECTES!$C$14:$G$5000,2,FALSE))</f>
        <v/>
      </c>
      <c r="C374" s="80"/>
      <c r="D374" s="283" t="str">
        <f>IF(E374="","",VLOOKUP(E374,[1]PROJECTES!$C$14:$G$5000,5,FALSE))</f>
        <v/>
      </c>
      <c r="E374" s="79"/>
      <c r="F374" s="110" t="str">
        <f>IF(I374="","",VLOOKUP(I374,[1]PROJECTES!$C$14:$G$5000,2,FALSE))</f>
        <v/>
      </c>
      <c r="G374" s="112" t="str">
        <f>IF(E374="","",VLOOKUP(E374,[1]PROJECTES!$C$14:$G$5000,4,FALSE))</f>
        <v/>
      </c>
      <c r="H374" s="95"/>
      <c r="I374" s="113" t="str">
        <f>IF(H374="","",VLOOKUP(H374,BD!B$2:C$16,2,FALSE))</f>
        <v/>
      </c>
      <c r="J374" s="114"/>
      <c r="K374" s="115" t="str">
        <f t="shared" si="10"/>
        <v/>
      </c>
      <c r="L374" s="116" t="str">
        <f t="shared" ca="1" si="11"/>
        <v>-</v>
      </c>
      <c r="M374" s="111" t="str">
        <f>IF(E374="","",VLOOKUP(E374,[1]PROJECTES!$C$14:$Z$5000,21,FALSE))</f>
        <v/>
      </c>
      <c r="N374" s="117"/>
      <c r="O374" s="118" t="s">
        <v>222</v>
      </c>
      <c r="P374" s="119"/>
      <c r="Q374" s="84"/>
      <c r="R374" s="122"/>
      <c r="S374" s="69"/>
      <c r="T374" s="176"/>
      <c r="U374" s="169"/>
      <c r="V374" s="177"/>
      <c r="X374" s="79"/>
    </row>
    <row r="375" spans="1:24" s="121" customFormat="1" ht="20.100000000000001" customHeight="1" x14ac:dyDescent="0.3">
      <c r="A375" s="80"/>
      <c r="B375" s="110" t="str">
        <f>IF(E375="","",VLOOKUP(E375,[1]PROJECTES!$C$14:$G$5000,2,FALSE))</f>
        <v/>
      </c>
      <c r="C375" s="80"/>
      <c r="D375" s="283" t="str">
        <f>IF(E375="","",VLOOKUP(E375,[1]PROJECTES!$C$14:$G$5000,5,FALSE))</f>
        <v/>
      </c>
      <c r="E375" s="79"/>
      <c r="F375" s="110" t="str">
        <f>IF(I375="","",VLOOKUP(I375,[1]PROJECTES!$C$14:$G$5000,2,FALSE))</f>
        <v/>
      </c>
      <c r="G375" s="112" t="str">
        <f>IF(E375="","",VLOOKUP(E375,[1]PROJECTES!$C$14:$G$5000,4,FALSE))</f>
        <v/>
      </c>
      <c r="H375" s="95"/>
      <c r="I375" s="113" t="str">
        <f>IF(H375="","",VLOOKUP(H375,BD!B$2:C$16,2,FALSE))</f>
        <v/>
      </c>
      <c r="J375" s="114"/>
      <c r="K375" s="115" t="str">
        <f t="shared" si="10"/>
        <v/>
      </c>
      <c r="L375" s="116" t="str">
        <f t="shared" ca="1" si="11"/>
        <v>-</v>
      </c>
      <c r="M375" s="111" t="str">
        <f>IF(E375="","",VLOOKUP(E375,[1]PROJECTES!$C$14:$Z$5000,21,FALSE))</f>
        <v/>
      </c>
      <c r="N375" s="117"/>
      <c r="O375" s="118" t="s">
        <v>222</v>
      </c>
      <c r="P375" s="119"/>
      <c r="Q375" s="84"/>
      <c r="R375" s="125"/>
      <c r="S375" s="69"/>
      <c r="T375" s="176"/>
      <c r="U375" s="169"/>
      <c r="V375" s="177"/>
      <c r="X375" s="79"/>
    </row>
    <row r="376" spans="1:24" s="121" customFormat="1" ht="20.100000000000001" customHeight="1" x14ac:dyDescent="0.3">
      <c r="A376" s="80"/>
      <c r="B376" s="110" t="str">
        <f>IF(E376="","",VLOOKUP(E376,[1]PROJECTES!$C$14:$G$5000,2,FALSE))</f>
        <v/>
      </c>
      <c r="C376" s="80"/>
      <c r="D376" s="283" t="str">
        <f>IF(E376="","",VLOOKUP(E376,[1]PROJECTES!$C$14:$G$5000,5,FALSE))</f>
        <v/>
      </c>
      <c r="E376" s="79"/>
      <c r="F376" s="110" t="str">
        <f>IF(I376="","",VLOOKUP(I376,[1]PROJECTES!$C$14:$G$5000,2,FALSE))</f>
        <v/>
      </c>
      <c r="G376" s="112" t="str">
        <f>IF(E376="","",VLOOKUP(E376,[1]PROJECTES!$C$14:$G$5000,4,FALSE))</f>
        <v/>
      </c>
      <c r="H376" s="95"/>
      <c r="I376" s="113" t="str">
        <f>IF(H376="","",VLOOKUP(H376,BD!B$2:C$16,2,FALSE))</f>
        <v/>
      </c>
      <c r="J376" s="114"/>
      <c r="K376" s="115" t="str">
        <f t="shared" si="10"/>
        <v/>
      </c>
      <c r="L376" s="116" t="str">
        <f t="shared" ca="1" si="11"/>
        <v>-</v>
      </c>
      <c r="M376" s="111" t="str">
        <f>IF(E376="","",VLOOKUP(E376,[1]PROJECTES!$C$14:$Z$5000,21,FALSE))</f>
        <v/>
      </c>
      <c r="N376" s="117"/>
      <c r="O376" s="118" t="s">
        <v>222</v>
      </c>
      <c r="P376" s="119"/>
      <c r="Q376" s="84"/>
      <c r="R376" s="125"/>
      <c r="S376" s="69"/>
      <c r="T376" s="176"/>
      <c r="U376" s="169"/>
      <c r="V376" s="177"/>
      <c r="X376" s="79"/>
    </row>
    <row r="377" spans="1:24" s="121" customFormat="1" ht="20.100000000000001" customHeight="1" x14ac:dyDescent="0.3">
      <c r="A377" s="80"/>
      <c r="B377" s="110" t="str">
        <f>IF(E377="","",VLOOKUP(E377,[1]PROJECTES!$C$14:$G$5000,2,FALSE))</f>
        <v/>
      </c>
      <c r="C377" s="80"/>
      <c r="D377" s="283" t="str">
        <f>IF(E377="","",VLOOKUP(E377,[1]PROJECTES!$C$14:$G$5000,5,FALSE))</f>
        <v/>
      </c>
      <c r="E377" s="79"/>
      <c r="F377" s="110" t="str">
        <f>IF(I377="","",VLOOKUP(I377,[1]PROJECTES!$C$14:$G$5000,2,FALSE))</f>
        <v/>
      </c>
      <c r="G377" s="112" t="str">
        <f>IF(E377="","",VLOOKUP(E377,[1]PROJECTES!$C$14:$G$5000,4,FALSE))</f>
        <v/>
      </c>
      <c r="H377" s="95"/>
      <c r="I377" s="113" t="str">
        <f>IF(H377="","",VLOOKUP(H377,BD!B$2:C$16,2,FALSE))</f>
        <v/>
      </c>
      <c r="J377" s="114"/>
      <c r="K377" s="115" t="str">
        <f t="shared" si="10"/>
        <v/>
      </c>
      <c r="L377" s="116" t="str">
        <f t="shared" ca="1" si="11"/>
        <v>-</v>
      </c>
      <c r="M377" s="111" t="str">
        <f>IF(E377="","",VLOOKUP(E377,[1]PROJECTES!$C$14:$Z$5000,21,FALSE))</f>
        <v/>
      </c>
      <c r="N377" s="117"/>
      <c r="O377" s="118" t="s">
        <v>222</v>
      </c>
      <c r="P377" s="119"/>
      <c r="Q377" s="84"/>
      <c r="R377" s="122"/>
      <c r="S377" s="69"/>
      <c r="T377" s="176"/>
      <c r="U377" s="169"/>
      <c r="V377" s="177"/>
      <c r="X377" s="79"/>
    </row>
    <row r="378" spans="1:24" s="121" customFormat="1" ht="20.100000000000001" customHeight="1" x14ac:dyDescent="0.3">
      <c r="A378" s="80"/>
      <c r="B378" s="110" t="str">
        <f>IF(E378="","",VLOOKUP(E378,[1]PROJECTES!$C$14:$G$5000,2,FALSE))</f>
        <v/>
      </c>
      <c r="C378" s="80"/>
      <c r="D378" s="283" t="str">
        <f>IF(E378="","",VLOOKUP(E378,[1]PROJECTES!$C$14:$G$5000,5,FALSE))</f>
        <v/>
      </c>
      <c r="E378" s="79"/>
      <c r="F378" s="110" t="str">
        <f>IF(I378="","",VLOOKUP(I378,[1]PROJECTES!$C$14:$G$5000,2,FALSE))</f>
        <v/>
      </c>
      <c r="G378" s="112" t="str">
        <f>IF(E378="","",VLOOKUP(E378,[1]PROJECTES!$C$14:$G$5000,4,FALSE))</f>
        <v/>
      </c>
      <c r="H378" s="95"/>
      <c r="I378" s="113" t="str">
        <f>IF(H378="","",VLOOKUP(H378,BD!B$2:C$16,2,FALSE))</f>
        <v/>
      </c>
      <c r="J378" s="114"/>
      <c r="K378" s="115" t="str">
        <f t="shared" si="10"/>
        <v/>
      </c>
      <c r="L378" s="116" t="str">
        <f t="shared" ca="1" si="11"/>
        <v>-</v>
      </c>
      <c r="M378" s="111" t="str">
        <f>IF(E378="","",VLOOKUP(E378,[1]PROJECTES!$C$14:$Z$5000,21,FALSE))</f>
        <v/>
      </c>
      <c r="N378" s="117"/>
      <c r="O378" s="118" t="s">
        <v>222</v>
      </c>
      <c r="P378" s="119"/>
      <c r="Q378" s="84"/>
      <c r="R378" s="122"/>
      <c r="S378" s="69"/>
      <c r="T378" s="176"/>
      <c r="U378" s="169"/>
      <c r="V378" s="177"/>
      <c r="X378" s="79"/>
    </row>
    <row r="379" spans="1:24" s="121" customFormat="1" ht="20.100000000000001" customHeight="1" x14ac:dyDescent="0.3">
      <c r="A379" s="80"/>
      <c r="B379" s="110" t="str">
        <f>IF(E379="","",VLOOKUP(E379,[1]PROJECTES!$C$14:$G$5000,2,FALSE))</f>
        <v/>
      </c>
      <c r="C379" s="80"/>
      <c r="D379" s="283" t="str">
        <f>IF(E379="","",VLOOKUP(E379,[1]PROJECTES!$C$14:$G$5000,5,FALSE))</f>
        <v/>
      </c>
      <c r="E379" s="79"/>
      <c r="F379" s="110" t="str">
        <f>IF(I379="","",VLOOKUP(I379,[1]PROJECTES!$C$14:$G$5000,2,FALSE))</f>
        <v/>
      </c>
      <c r="G379" s="112" t="str">
        <f>IF(E379="","",VLOOKUP(E379,[1]PROJECTES!$C$14:$G$5000,4,FALSE))</f>
        <v/>
      </c>
      <c r="H379" s="95"/>
      <c r="I379" s="113" t="str">
        <f>IF(H379="","",VLOOKUP(H379,BD!B$2:C$16,2,FALSE))</f>
        <v/>
      </c>
      <c r="J379" s="114"/>
      <c r="K379" s="115" t="str">
        <f t="shared" si="10"/>
        <v/>
      </c>
      <c r="L379" s="116" t="str">
        <f t="shared" ca="1" si="11"/>
        <v>-</v>
      </c>
      <c r="M379" s="111" t="str">
        <f>IF(E379="","",VLOOKUP(E379,[1]PROJECTES!$C$14:$Z$5000,21,FALSE))</f>
        <v/>
      </c>
      <c r="N379" s="117"/>
      <c r="O379" s="118" t="s">
        <v>222</v>
      </c>
      <c r="P379" s="119"/>
      <c r="Q379" s="84"/>
      <c r="R379" s="125"/>
      <c r="S379" s="69"/>
      <c r="T379" s="176"/>
      <c r="U379" s="169"/>
      <c r="V379" s="177"/>
      <c r="X379" s="79"/>
    </row>
    <row r="380" spans="1:24" s="121" customFormat="1" ht="20.100000000000001" customHeight="1" x14ac:dyDescent="0.3">
      <c r="A380" s="80"/>
      <c r="B380" s="110" t="str">
        <f>IF(E380="","",VLOOKUP(E380,[1]PROJECTES!$C$14:$G$5000,2,FALSE))</f>
        <v/>
      </c>
      <c r="C380" s="80"/>
      <c r="D380" s="283" t="str">
        <f>IF(E380="","",VLOOKUP(E380,[1]PROJECTES!$C$14:$G$5000,5,FALSE))</f>
        <v/>
      </c>
      <c r="E380" s="79"/>
      <c r="F380" s="110" t="str">
        <f>IF(I380="","",VLOOKUP(I380,[1]PROJECTES!$C$14:$G$5000,2,FALSE))</f>
        <v/>
      </c>
      <c r="G380" s="112" t="str">
        <f>IF(E380="","",VLOOKUP(E380,[1]PROJECTES!$C$14:$G$5000,4,FALSE))</f>
        <v/>
      </c>
      <c r="H380" s="95"/>
      <c r="I380" s="113" t="str">
        <f>IF(H380="","",VLOOKUP(H380,BD!B$2:C$16,2,FALSE))</f>
        <v/>
      </c>
      <c r="J380" s="114"/>
      <c r="K380" s="115" t="str">
        <f t="shared" si="10"/>
        <v/>
      </c>
      <c r="L380" s="116" t="str">
        <f t="shared" ca="1" si="11"/>
        <v>-</v>
      </c>
      <c r="M380" s="111" t="str">
        <f>IF(E380="","",VLOOKUP(E380,[1]PROJECTES!$C$14:$Z$5000,21,FALSE))</f>
        <v/>
      </c>
      <c r="N380" s="117"/>
      <c r="O380" s="118" t="s">
        <v>222</v>
      </c>
      <c r="P380" s="119"/>
      <c r="Q380" s="84"/>
      <c r="R380" s="125"/>
      <c r="S380" s="69"/>
      <c r="T380" s="176"/>
      <c r="U380" s="169"/>
      <c r="V380" s="177"/>
      <c r="X380" s="79"/>
    </row>
    <row r="381" spans="1:24" s="121" customFormat="1" ht="20.100000000000001" customHeight="1" x14ac:dyDescent="0.3">
      <c r="A381" s="80"/>
      <c r="B381" s="110" t="str">
        <f>IF(E381="","",VLOOKUP(E381,[1]PROJECTES!$C$14:$G$5000,2,FALSE))</f>
        <v/>
      </c>
      <c r="C381" s="80"/>
      <c r="D381" s="283" t="str">
        <f>IF(E381="","",VLOOKUP(E381,[1]PROJECTES!$C$14:$G$5000,5,FALSE))</f>
        <v/>
      </c>
      <c r="E381" s="79"/>
      <c r="F381" s="110" t="str">
        <f>IF(I381="","",VLOOKUP(I381,[1]PROJECTES!$C$14:$G$5000,2,FALSE))</f>
        <v/>
      </c>
      <c r="G381" s="112" t="str">
        <f>IF(E381="","",VLOOKUP(E381,[1]PROJECTES!$C$14:$G$5000,4,FALSE))</f>
        <v/>
      </c>
      <c r="H381" s="95"/>
      <c r="I381" s="113" t="str">
        <f>IF(H381="","",VLOOKUP(H381,BD!B$2:C$16,2,FALSE))</f>
        <v/>
      </c>
      <c r="J381" s="114"/>
      <c r="K381" s="115" t="str">
        <f t="shared" si="10"/>
        <v/>
      </c>
      <c r="L381" s="116" t="str">
        <f t="shared" ca="1" si="11"/>
        <v>-</v>
      </c>
      <c r="M381" s="111" t="str">
        <f>IF(E381="","",VLOOKUP(E381,[1]PROJECTES!$C$14:$Z$5000,21,FALSE))</f>
        <v/>
      </c>
      <c r="N381" s="117"/>
      <c r="O381" s="118" t="s">
        <v>222</v>
      </c>
      <c r="P381" s="119"/>
      <c r="Q381" s="84"/>
      <c r="R381" s="122"/>
      <c r="S381" s="69"/>
      <c r="T381" s="176"/>
      <c r="U381" s="169"/>
      <c r="V381" s="177"/>
      <c r="X381" s="79"/>
    </row>
    <row r="382" spans="1:24" s="121" customFormat="1" ht="20.100000000000001" customHeight="1" x14ac:dyDescent="0.2">
      <c r="A382" s="80"/>
      <c r="B382" s="110" t="str">
        <f>IF(E382="","",VLOOKUP(E382,[1]PROJECTES!$C$14:$G$5000,2,FALSE))</f>
        <v/>
      </c>
      <c r="C382" s="80"/>
      <c r="D382" s="283" t="str">
        <f>IF(E382="","",VLOOKUP(E382,[1]PROJECTES!$C$14:$G$5000,5,FALSE))</f>
        <v/>
      </c>
      <c r="E382" s="79"/>
      <c r="F382" s="110" t="str">
        <f>IF(I382="","",VLOOKUP(I382,[1]PROJECTES!$C$14:$G$5000,2,FALSE))</f>
        <v/>
      </c>
      <c r="G382" s="112" t="str">
        <f>IF(E382="","",VLOOKUP(E382,[1]PROJECTES!$C$14:$G$5000,4,FALSE))</f>
        <v/>
      </c>
      <c r="H382" s="95"/>
      <c r="I382" s="113" t="str">
        <f>IF(H382="","",VLOOKUP(H382,BD!B$2:C$16,2,FALSE))</f>
        <v/>
      </c>
      <c r="J382" s="114"/>
      <c r="K382" s="115" t="str">
        <f t="shared" si="10"/>
        <v/>
      </c>
      <c r="L382" s="116" t="str">
        <f t="shared" ca="1" si="11"/>
        <v>-</v>
      </c>
      <c r="M382" s="111" t="str">
        <f>IF(E382="","",VLOOKUP(E382,[1]PROJECTES!$C$14:$Z$5000,21,FALSE))</f>
        <v/>
      </c>
      <c r="N382" s="117"/>
      <c r="O382" s="118" t="s">
        <v>222</v>
      </c>
      <c r="P382" s="119"/>
      <c r="Q382" s="84"/>
      <c r="R382" s="122"/>
      <c r="S382" s="69"/>
      <c r="T382" s="176"/>
      <c r="U382" s="169"/>
      <c r="V382" s="201"/>
      <c r="X382" s="79"/>
    </row>
    <row r="383" spans="1:24" s="121" customFormat="1" ht="20.100000000000001" customHeight="1" x14ac:dyDescent="0.3">
      <c r="A383" s="80"/>
      <c r="B383" s="110" t="str">
        <f>IF(E383="","",VLOOKUP(E383,[1]PROJECTES!$C$14:$G$5000,2,FALSE))</f>
        <v/>
      </c>
      <c r="C383" s="80"/>
      <c r="D383" s="283" t="str">
        <f>IF(E383="","",VLOOKUP(E383,[1]PROJECTES!$C$14:$G$5000,5,FALSE))</f>
        <v/>
      </c>
      <c r="E383" s="79"/>
      <c r="F383" s="110" t="str">
        <f>IF(I383="","",VLOOKUP(I383,[1]PROJECTES!$C$14:$G$5000,2,FALSE))</f>
        <v/>
      </c>
      <c r="G383" s="112" t="str">
        <f>IF(E383="","",VLOOKUP(E383,[1]PROJECTES!$C$14:$G$5000,4,FALSE))</f>
        <v/>
      </c>
      <c r="H383" s="95"/>
      <c r="I383" s="113" t="str">
        <f>IF(H383="","",VLOOKUP(H383,BD!B$2:C$16,2,FALSE))</f>
        <v/>
      </c>
      <c r="J383" s="114"/>
      <c r="K383" s="115" t="str">
        <f t="shared" si="10"/>
        <v/>
      </c>
      <c r="L383" s="116" t="str">
        <f t="shared" ca="1" si="11"/>
        <v>-</v>
      </c>
      <c r="M383" s="111" t="str">
        <f>IF(E383="","",VLOOKUP(E383,[1]PROJECTES!$C$14:$Z$5000,21,FALSE))</f>
        <v/>
      </c>
      <c r="N383" s="117"/>
      <c r="O383" s="118" t="s">
        <v>222</v>
      </c>
      <c r="P383" s="119"/>
      <c r="Q383" s="84"/>
      <c r="R383" s="122"/>
      <c r="S383" s="69"/>
      <c r="T383" s="176"/>
      <c r="U383" s="169"/>
      <c r="V383" s="177"/>
      <c r="X383" s="79"/>
    </row>
    <row r="384" spans="1:24" s="121" customFormat="1" ht="20.100000000000001" customHeight="1" x14ac:dyDescent="0.3">
      <c r="A384" s="80"/>
      <c r="B384" s="110" t="str">
        <f>IF(E384="","",VLOOKUP(E384,[1]PROJECTES!$C$14:$G$5000,2,FALSE))</f>
        <v/>
      </c>
      <c r="C384" s="80"/>
      <c r="D384" s="283" t="str">
        <f>IF(E384="","",VLOOKUP(E384,[1]PROJECTES!$C$14:$G$5000,5,FALSE))</f>
        <v/>
      </c>
      <c r="E384" s="79"/>
      <c r="F384" s="110" t="str">
        <f>IF(I384="","",VLOOKUP(I384,[1]PROJECTES!$C$14:$G$5000,2,FALSE))</f>
        <v/>
      </c>
      <c r="G384" s="112" t="str">
        <f>IF(E384="","",VLOOKUP(E384,[1]PROJECTES!$C$14:$G$5000,4,FALSE))</f>
        <v/>
      </c>
      <c r="H384" s="95"/>
      <c r="I384" s="113" t="str">
        <f>IF(H384="","",VLOOKUP(H384,BD!B$2:C$16,2,FALSE))</f>
        <v/>
      </c>
      <c r="J384" s="114"/>
      <c r="K384" s="115" t="str">
        <f t="shared" si="10"/>
        <v/>
      </c>
      <c r="L384" s="116" t="str">
        <f t="shared" ca="1" si="11"/>
        <v>-</v>
      </c>
      <c r="M384" s="111" t="str">
        <f>IF(E384="","",VLOOKUP(E384,[1]PROJECTES!$C$14:$Z$5000,21,FALSE))</f>
        <v/>
      </c>
      <c r="N384" s="117"/>
      <c r="O384" s="118" t="s">
        <v>222</v>
      </c>
      <c r="P384" s="119"/>
      <c r="Q384" s="84"/>
      <c r="R384" s="122"/>
      <c r="S384" s="69"/>
      <c r="T384" s="176"/>
      <c r="U384" s="169"/>
      <c r="V384" s="177"/>
      <c r="X384" s="79"/>
    </row>
    <row r="385" spans="1:24" s="121" customFormat="1" ht="20.100000000000001" customHeight="1" x14ac:dyDescent="0.3">
      <c r="A385" s="80"/>
      <c r="B385" s="110" t="str">
        <f>IF(E385="","",VLOOKUP(E385,[1]PROJECTES!$C$14:$G$5000,2,FALSE))</f>
        <v/>
      </c>
      <c r="C385" s="80"/>
      <c r="D385" s="283" t="str">
        <f>IF(E385="","",VLOOKUP(E385,[1]PROJECTES!$C$14:$G$5000,5,FALSE))</f>
        <v/>
      </c>
      <c r="E385" s="79"/>
      <c r="F385" s="110" t="str">
        <f>IF(I385="","",VLOOKUP(I385,[1]PROJECTES!$C$14:$G$5000,2,FALSE))</f>
        <v/>
      </c>
      <c r="G385" s="112" t="str">
        <f>IF(E385="","",VLOOKUP(E385,[1]PROJECTES!$C$14:$G$5000,4,FALSE))</f>
        <v/>
      </c>
      <c r="H385" s="95"/>
      <c r="I385" s="113" t="str">
        <f>IF(H385="","",VLOOKUP(H385,BD!B$2:C$16,2,FALSE))</f>
        <v/>
      </c>
      <c r="J385" s="114"/>
      <c r="K385" s="115" t="str">
        <f t="shared" si="10"/>
        <v/>
      </c>
      <c r="L385" s="116" t="str">
        <f t="shared" ca="1" si="11"/>
        <v>-</v>
      </c>
      <c r="M385" s="111" t="str">
        <f>IF(E385="","",VLOOKUP(E385,[1]PROJECTES!$C$14:$Z$5000,21,FALSE))</f>
        <v/>
      </c>
      <c r="N385" s="117"/>
      <c r="O385" s="118" t="s">
        <v>222</v>
      </c>
      <c r="P385" s="119"/>
      <c r="Q385" s="84"/>
      <c r="R385" s="122"/>
      <c r="S385" s="69"/>
      <c r="T385" s="176"/>
      <c r="U385" s="169"/>
      <c r="V385" s="177"/>
      <c r="X385" s="79"/>
    </row>
    <row r="386" spans="1:24" s="121" customFormat="1" ht="20.100000000000001" customHeight="1" x14ac:dyDescent="0.3">
      <c r="A386" s="80"/>
      <c r="B386" s="110" t="str">
        <f>IF(E386="","",VLOOKUP(E386,[1]PROJECTES!$C$14:$G$5000,2,FALSE))</f>
        <v/>
      </c>
      <c r="C386" s="80"/>
      <c r="D386" s="283" t="str">
        <f>IF(E386="","",VLOOKUP(E386,[1]PROJECTES!$C$14:$G$5000,5,FALSE))</f>
        <v/>
      </c>
      <c r="E386" s="79"/>
      <c r="F386" s="110" t="str">
        <f>IF(I386="","",VLOOKUP(I386,[1]PROJECTES!$C$14:$G$5000,2,FALSE))</f>
        <v/>
      </c>
      <c r="G386" s="112" t="str">
        <f>IF(E386="","",VLOOKUP(E386,[1]PROJECTES!$C$14:$G$5000,4,FALSE))</f>
        <v/>
      </c>
      <c r="H386" s="95"/>
      <c r="I386" s="113" t="str">
        <f>IF(H386="","",VLOOKUP(H386,BD!B$2:C$16,2,FALSE))</f>
        <v/>
      </c>
      <c r="J386" s="114"/>
      <c r="K386" s="115" t="str">
        <f t="shared" si="10"/>
        <v/>
      </c>
      <c r="L386" s="116" t="str">
        <f t="shared" ca="1" si="11"/>
        <v>-</v>
      </c>
      <c r="M386" s="111" t="str">
        <f>IF(E386="","",VLOOKUP(E386,[1]PROJECTES!$C$14:$Z$5000,21,FALSE))</f>
        <v/>
      </c>
      <c r="N386" s="117"/>
      <c r="O386" s="118" t="s">
        <v>222</v>
      </c>
      <c r="P386" s="119"/>
      <c r="Q386" s="84"/>
      <c r="R386" s="122"/>
      <c r="S386" s="69"/>
      <c r="T386" s="176"/>
      <c r="U386" s="169"/>
      <c r="V386" s="177"/>
      <c r="X386" s="79"/>
    </row>
    <row r="387" spans="1:24" s="121" customFormat="1" ht="20.100000000000001" customHeight="1" x14ac:dyDescent="0.3">
      <c r="A387" s="80"/>
      <c r="B387" s="110" t="str">
        <f>IF(E387="","",VLOOKUP(E387,[1]PROJECTES!$C$14:$G$5000,2,FALSE))</f>
        <v/>
      </c>
      <c r="C387" s="80"/>
      <c r="D387" s="283" t="str">
        <f>IF(E387="","",VLOOKUP(E387,[1]PROJECTES!$C$14:$G$5000,5,FALSE))</f>
        <v/>
      </c>
      <c r="E387" s="79"/>
      <c r="F387" s="110" t="str">
        <f>IF(I387="","",VLOOKUP(I387,[1]PROJECTES!$C$14:$G$5000,2,FALSE))</f>
        <v/>
      </c>
      <c r="G387" s="112" t="str">
        <f>IF(E387="","",VLOOKUP(E387,[1]PROJECTES!$C$14:$G$5000,4,FALSE))</f>
        <v/>
      </c>
      <c r="H387" s="95"/>
      <c r="I387" s="113" t="str">
        <f>IF(H387="","",VLOOKUP(H387,BD!B$2:C$16,2,FALSE))</f>
        <v/>
      </c>
      <c r="J387" s="114"/>
      <c r="K387" s="115" t="str">
        <f t="shared" si="10"/>
        <v/>
      </c>
      <c r="L387" s="116" t="str">
        <f t="shared" ca="1" si="11"/>
        <v>-</v>
      </c>
      <c r="M387" s="111" t="str">
        <f>IF(E387="","",VLOOKUP(E387,[1]PROJECTES!$C$14:$Z$5000,21,FALSE))</f>
        <v/>
      </c>
      <c r="N387" s="117"/>
      <c r="O387" s="118" t="s">
        <v>222</v>
      </c>
      <c r="P387" s="119"/>
      <c r="Q387" s="84"/>
      <c r="R387" s="137"/>
      <c r="S387" s="69"/>
      <c r="T387" s="176"/>
      <c r="U387" s="169"/>
      <c r="V387" s="177"/>
      <c r="X387" s="79"/>
    </row>
    <row r="388" spans="1:24" s="121" customFormat="1" ht="20.100000000000001" customHeight="1" x14ac:dyDescent="0.3">
      <c r="A388" s="80"/>
      <c r="B388" s="110" t="str">
        <f>IF(E388="","",VLOOKUP(E388,[1]PROJECTES!$C$14:$G$5000,2,FALSE))</f>
        <v/>
      </c>
      <c r="C388" s="80"/>
      <c r="D388" s="283" t="str">
        <f>IF(E388="","",VLOOKUP(E388,[1]PROJECTES!$C$14:$G$5000,5,FALSE))</f>
        <v/>
      </c>
      <c r="E388" s="79"/>
      <c r="F388" s="110" t="str">
        <f>IF(I388="","",VLOOKUP(I388,[1]PROJECTES!$C$14:$G$5000,2,FALSE))</f>
        <v/>
      </c>
      <c r="G388" s="112" t="str">
        <f>IF(E388="","",VLOOKUP(E388,[1]PROJECTES!$C$14:$G$5000,4,FALSE))</f>
        <v/>
      </c>
      <c r="H388" s="95"/>
      <c r="I388" s="113" t="str">
        <f>IF(H388="","",VLOOKUP(H388,BD!B$2:C$16,2,FALSE))</f>
        <v/>
      </c>
      <c r="J388" s="114"/>
      <c r="K388" s="115" t="str">
        <f t="shared" si="10"/>
        <v/>
      </c>
      <c r="L388" s="116" t="str">
        <f t="shared" ca="1" si="11"/>
        <v>-</v>
      </c>
      <c r="M388" s="111" t="str">
        <f>IF(E388="","",VLOOKUP(E388,[1]PROJECTES!$C$14:$Z$5000,21,FALSE))</f>
        <v/>
      </c>
      <c r="N388" s="117"/>
      <c r="O388" s="118" t="s">
        <v>222</v>
      </c>
      <c r="P388" s="119"/>
      <c r="Q388" s="84"/>
      <c r="R388" s="122"/>
      <c r="S388" s="69"/>
      <c r="T388" s="176"/>
      <c r="U388" s="169"/>
      <c r="V388" s="177"/>
      <c r="X388" s="79"/>
    </row>
    <row r="389" spans="1:24" s="121" customFormat="1" ht="20.100000000000001" customHeight="1" x14ac:dyDescent="0.3">
      <c r="A389" s="80"/>
      <c r="B389" s="110" t="str">
        <f>IF(E389="","",VLOOKUP(E389,[1]PROJECTES!$C$14:$G$5000,2,FALSE))</f>
        <v/>
      </c>
      <c r="C389" s="80"/>
      <c r="D389" s="283" t="str">
        <f>IF(E389="","",VLOOKUP(E389,[1]PROJECTES!$C$14:$G$5000,5,FALSE))</f>
        <v/>
      </c>
      <c r="E389" s="79"/>
      <c r="F389" s="110" t="str">
        <f>IF(I389="","",VLOOKUP(I389,[1]PROJECTES!$C$14:$G$5000,2,FALSE))</f>
        <v/>
      </c>
      <c r="G389" s="112" t="str">
        <f>IF(E389="","",VLOOKUP(E389,[1]PROJECTES!$C$14:$G$5000,4,FALSE))</f>
        <v/>
      </c>
      <c r="H389" s="95"/>
      <c r="I389" s="113" t="str">
        <f>IF(H389="","",VLOOKUP(H389,BD!B$2:C$16,2,FALSE))</f>
        <v/>
      </c>
      <c r="J389" s="114"/>
      <c r="K389" s="115" t="str">
        <f t="shared" si="10"/>
        <v/>
      </c>
      <c r="L389" s="116" t="str">
        <f t="shared" ca="1" si="11"/>
        <v>-</v>
      </c>
      <c r="M389" s="111" t="str">
        <f>IF(E389="","",VLOOKUP(E389,[1]PROJECTES!$C$14:$Z$5000,21,FALSE))</f>
        <v/>
      </c>
      <c r="N389" s="117"/>
      <c r="O389" s="118" t="s">
        <v>222</v>
      </c>
      <c r="P389" s="119"/>
      <c r="Q389" s="84"/>
      <c r="R389" s="137"/>
      <c r="S389" s="69"/>
      <c r="T389" s="176"/>
      <c r="U389" s="169"/>
      <c r="V389" s="177"/>
      <c r="X389" s="79"/>
    </row>
    <row r="390" spans="1:24" s="121" customFormat="1" ht="20.100000000000001" customHeight="1" x14ac:dyDescent="0.3">
      <c r="A390" s="80"/>
      <c r="B390" s="110" t="str">
        <f>IF(E390="","",VLOOKUP(E390,[1]PROJECTES!$C$14:$G$5000,2,FALSE))</f>
        <v/>
      </c>
      <c r="C390" s="80"/>
      <c r="D390" s="283" t="str">
        <f>IF(E390="","",VLOOKUP(E390,[1]PROJECTES!$C$14:$G$5000,5,FALSE))</f>
        <v/>
      </c>
      <c r="E390" s="79"/>
      <c r="F390" s="110" t="str">
        <f>IF(I390="","",VLOOKUP(I390,[1]PROJECTES!$C$14:$G$5000,2,FALSE))</f>
        <v/>
      </c>
      <c r="G390" s="112" t="str">
        <f>IF(E390="","",VLOOKUP(E390,[1]PROJECTES!$C$14:$G$5000,4,FALSE))</f>
        <v/>
      </c>
      <c r="H390" s="95"/>
      <c r="I390" s="113" t="str">
        <f>IF(H390="","",VLOOKUP(H390,BD!B$2:C$16,2,FALSE))</f>
        <v/>
      </c>
      <c r="J390" s="114"/>
      <c r="K390" s="115" t="str">
        <f t="shared" si="10"/>
        <v/>
      </c>
      <c r="L390" s="116" t="str">
        <f t="shared" ca="1" si="11"/>
        <v>-</v>
      </c>
      <c r="M390" s="111" t="str">
        <f>IF(E390="","",VLOOKUP(E390,[1]PROJECTES!$C$14:$Z$5000,21,FALSE))</f>
        <v/>
      </c>
      <c r="N390" s="117"/>
      <c r="O390" s="118" t="s">
        <v>222</v>
      </c>
      <c r="P390" s="119"/>
      <c r="Q390" s="84"/>
      <c r="R390" s="122"/>
      <c r="S390" s="69"/>
      <c r="T390" s="176"/>
      <c r="U390" s="169"/>
      <c r="V390" s="177"/>
      <c r="X390" s="79"/>
    </row>
    <row r="391" spans="1:24" s="121" customFormat="1" ht="20.100000000000001" customHeight="1" x14ac:dyDescent="0.3">
      <c r="A391" s="80"/>
      <c r="B391" s="110" t="str">
        <f>IF(E391="","",VLOOKUP(E391,[1]PROJECTES!$C$14:$G$5000,2,FALSE))</f>
        <v/>
      </c>
      <c r="C391" s="80"/>
      <c r="D391" s="283" t="str">
        <f>IF(E391="","",VLOOKUP(E391,[1]PROJECTES!$C$14:$G$5000,5,FALSE))</f>
        <v/>
      </c>
      <c r="E391" s="79"/>
      <c r="F391" s="110" t="str">
        <f>IF(I391="","",VLOOKUP(I391,[1]PROJECTES!$C$14:$G$5000,2,FALSE))</f>
        <v/>
      </c>
      <c r="G391" s="112" t="str">
        <f>IF(E391="","",VLOOKUP(E391,[1]PROJECTES!$C$14:$G$5000,4,FALSE))</f>
        <v/>
      </c>
      <c r="H391" s="95"/>
      <c r="I391" s="113" t="str">
        <f>IF(H391="","",VLOOKUP(H391,BD!B$2:C$16,2,FALSE))</f>
        <v/>
      </c>
      <c r="J391" s="114"/>
      <c r="K391" s="115" t="str">
        <f t="shared" si="10"/>
        <v/>
      </c>
      <c r="L391" s="116" t="str">
        <f t="shared" ca="1" si="11"/>
        <v>-</v>
      </c>
      <c r="M391" s="111" t="str">
        <f>IF(E391="","",VLOOKUP(E391,[1]PROJECTES!$C$14:$Z$5000,21,FALSE))</f>
        <v/>
      </c>
      <c r="N391" s="117"/>
      <c r="O391" s="118" t="s">
        <v>222</v>
      </c>
      <c r="P391" s="119"/>
      <c r="Q391" s="84"/>
      <c r="R391" s="122"/>
      <c r="S391" s="69"/>
      <c r="T391" s="176"/>
      <c r="U391" s="169"/>
      <c r="V391" s="177"/>
      <c r="X391" s="79"/>
    </row>
    <row r="392" spans="1:24" s="121" customFormat="1" ht="20.100000000000001" customHeight="1" x14ac:dyDescent="0.3">
      <c r="A392" s="80"/>
      <c r="B392" s="110" t="str">
        <f>IF(E392="","",VLOOKUP(E392,[1]PROJECTES!$C$14:$G$5000,2,FALSE))</f>
        <v/>
      </c>
      <c r="C392" s="80"/>
      <c r="D392" s="283" t="str">
        <f>IF(E392="","",VLOOKUP(E392,[1]PROJECTES!$C$14:$G$5000,5,FALSE))</f>
        <v/>
      </c>
      <c r="E392" s="79"/>
      <c r="F392" s="110" t="str">
        <f>IF(I392="","",VLOOKUP(I392,[1]PROJECTES!$C$14:$G$5000,2,FALSE))</f>
        <v/>
      </c>
      <c r="G392" s="112" t="str">
        <f>IF(E392="","",VLOOKUP(E392,[1]PROJECTES!$C$14:$G$5000,4,FALSE))</f>
        <v/>
      </c>
      <c r="H392" s="95"/>
      <c r="I392" s="113" t="str">
        <f>IF(H392="","",VLOOKUP(H392,BD!B$2:C$16,2,FALSE))</f>
        <v/>
      </c>
      <c r="J392" s="114"/>
      <c r="K392" s="115" t="str">
        <f t="shared" ref="K392:K455" si="12">IF(J392="","",WEEKNUM(J392,2)-0)</f>
        <v/>
      </c>
      <c r="L392" s="116" t="str">
        <f t="shared" ref="L392:L455" ca="1" si="13">IF(M392="","-",IF(G392="TA","-",+M392-TODAY()))</f>
        <v>-</v>
      </c>
      <c r="M392" s="111" t="str">
        <f>IF(E392="","",VLOOKUP(E392,[1]PROJECTES!$C$14:$Z$5000,21,FALSE))</f>
        <v/>
      </c>
      <c r="N392" s="117"/>
      <c r="O392" s="118" t="s">
        <v>222</v>
      </c>
      <c r="P392" s="119"/>
      <c r="Q392" s="84"/>
      <c r="R392" s="125"/>
      <c r="S392" s="69"/>
      <c r="T392" s="176"/>
      <c r="U392" s="169"/>
      <c r="V392" s="177"/>
      <c r="X392" s="79"/>
    </row>
    <row r="393" spans="1:24" s="121" customFormat="1" ht="20.100000000000001" customHeight="1" x14ac:dyDescent="0.3">
      <c r="A393" s="80"/>
      <c r="B393" s="110" t="str">
        <f>IF(E393="","",VLOOKUP(E393,[1]PROJECTES!$C$14:$G$5000,2,FALSE))</f>
        <v/>
      </c>
      <c r="C393" s="80"/>
      <c r="D393" s="283" t="str">
        <f>IF(E393="","",VLOOKUP(E393,[1]PROJECTES!$C$14:$G$5000,5,FALSE))</f>
        <v/>
      </c>
      <c r="E393" s="79"/>
      <c r="F393" s="110" t="str">
        <f>IF(I393="","",VLOOKUP(I393,[1]PROJECTES!$C$14:$G$5000,2,FALSE))</f>
        <v/>
      </c>
      <c r="G393" s="112" t="str">
        <f>IF(E393="","",VLOOKUP(E393,[1]PROJECTES!$C$14:$G$5000,4,FALSE))</f>
        <v/>
      </c>
      <c r="H393" s="95"/>
      <c r="I393" s="113" t="str">
        <f>IF(H393="","",VLOOKUP(H393,BD!B$2:C$16,2,FALSE))</f>
        <v/>
      </c>
      <c r="J393" s="114"/>
      <c r="K393" s="115" t="str">
        <f t="shared" si="12"/>
        <v/>
      </c>
      <c r="L393" s="116" t="str">
        <f t="shared" ca="1" si="13"/>
        <v>-</v>
      </c>
      <c r="M393" s="111" t="str">
        <f>IF(E393="","",VLOOKUP(E393,[1]PROJECTES!$C$14:$Z$5000,21,FALSE))</f>
        <v/>
      </c>
      <c r="N393" s="117"/>
      <c r="O393" s="118" t="s">
        <v>222</v>
      </c>
      <c r="P393" s="119"/>
      <c r="Q393" s="84"/>
      <c r="R393" s="122"/>
      <c r="S393" s="69"/>
      <c r="T393" s="176"/>
      <c r="U393" s="169"/>
      <c r="V393" s="177"/>
      <c r="X393" s="79"/>
    </row>
    <row r="394" spans="1:24" s="121" customFormat="1" ht="20.100000000000001" customHeight="1" x14ac:dyDescent="0.3">
      <c r="A394" s="80"/>
      <c r="B394" s="110" t="str">
        <f>IF(E394="","",VLOOKUP(E394,[1]PROJECTES!$C$14:$G$5000,2,FALSE))</f>
        <v/>
      </c>
      <c r="C394" s="80"/>
      <c r="D394" s="283" t="str">
        <f>IF(E394="","",VLOOKUP(E394,[1]PROJECTES!$C$14:$G$5000,5,FALSE))</f>
        <v/>
      </c>
      <c r="E394" s="79"/>
      <c r="F394" s="110" t="str">
        <f>IF(I394="","",VLOOKUP(I394,[1]PROJECTES!$C$14:$G$5000,2,FALSE))</f>
        <v/>
      </c>
      <c r="G394" s="112" t="str">
        <f>IF(E394="","",VLOOKUP(E394,[1]PROJECTES!$C$14:$G$5000,4,FALSE))</f>
        <v/>
      </c>
      <c r="H394" s="95"/>
      <c r="I394" s="113" t="str">
        <f>IF(H394="","",VLOOKUP(H394,BD!B$2:C$16,2,FALSE))</f>
        <v/>
      </c>
      <c r="J394" s="114"/>
      <c r="K394" s="115" t="str">
        <f t="shared" si="12"/>
        <v/>
      </c>
      <c r="L394" s="116" t="str">
        <f t="shared" ca="1" si="13"/>
        <v>-</v>
      </c>
      <c r="M394" s="111" t="str">
        <f>IF(E394="","",VLOOKUP(E394,[1]PROJECTES!$C$14:$Z$5000,21,FALSE))</f>
        <v/>
      </c>
      <c r="N394" s="117"/>
      <c r="O394" s="118" t="s">
        <v>222</v>
      </c>
      <c r="P394" s="119"/>
      <c r="Q394" s="84"/>
      <c r="R394" s="122"/>
      <c r="S394" s="69"/>
      <c r="T394" s="176"/>
      <c r="U394" s="169"/>
      <c r="V394" s="177"/>
      <c r="X394" s="79"/>
    </row>
    <row r="395" spans="1:24" s="121" customFormat="1" ht="20.100000000000001" customHeight="1" x14ac:dyDescent="0.3">
      <c r="A395" s="80"/>
      <c r="B395" s="110" t="str">
        <f>IF(E395="","",VLOOKUP(E395,[1]PROJECTES!$C$14:$G$5000,2,FALSE))</f>
        <v/>
      </c>
      <c r="C395" s="80"/>
      <c r="D395" s="283" t="str">
        <f>IF(E395="","",VLOOKUP(E395,[1]PROJECTES!$C$14:$G$5000,5,FALSE))</f>
        <v/>
      </c>
      <c r="E395" s="79"/>
      <c r="F395" s="110" t="str">
        <f>IF(I395="","",VLOOKUP(I395,[1]PROJECTES!$C$14:$G$5000,2,FALSE))</f>
        <v/>
      </c>
      <c r="G395" s="112" t="str">
        <f>IF(E395="","",VLOOKUP(E395,[1]PROJECTES!$C$14:$G$5000,4,FALSE))</f>
        <v/>
      </c>
      <c r="H395" s="95"/>
      <c r="I395" s="113" t="str">
        <f>IF(H395="","",VLOOKUP(H395,BD!B$2:C$16,2,FALSE))</f>
        <v/>
      </c>
      <c r="J395" s="144"/>
      <c r="K395" s="115" t="str">
        <f t="shared" si="12"/>
        <v/>
      </c>
      <c r="L395" s="116" t="str">
        <f t="shared" ca="1" si="13"/>
        <v>-</v>
      </c>
      <c r="M395" s="111" t="str">
        <f>IF(E395="","",VLOOKUP(E395,[1]PROJECTES!$C$14:$Z$5000,21,FALSE))</f>
        <v/>
      </c>
      <c r="N395" s="117"/>
      <c r="O395" s="118" t="s">
        <v>222</v>
      </c>
      <c r="P395" s="119"/>
      <c r="Q395" s="84"/>
      <c r="R395" s="122"/>
      <c r="S395" s="69"/>
      <c r="T395" s="176"/>
      <c r="U395" s="169"/>
      <c r="V395" s="177"/>
      <c r="X395" s="79"/>
    </row>
    <row r="396" spans="1:24" s="121" customFormat="1" ht="20.100000000000001" customHeight="1" x14ac:dyDescent="0.3">
      <c r="A396" s="80"/>
      <c r="B396" s="110" t="str">
        <f>IF(E396="","",VLOOKUP(E396,[1]PROJECTES!$C$14:$G$5000,2,FALSE))</f>
        <v/>
      </c>
      <c r="C396" s="80"/>
      <c r="D396" s="283" t="str">
        <f>IF(E396="","",VLOOKUP(E396,[1]PROJECTES!$C$14:$G$5000,5,FALSE))</f>
        <v/>
      </c>
      <c r="E396" s="79"/>
      <c r="F396" s="110" t="str">
        <f>IF(I396="","",VLOOKUP(I396,[1]PROJECTES!$C$14:$G$5000,2,FALSE))</f>
        <v/>
      </c>
      <c r="G396" s="112" t="str">
        <f>IF(E396="","",VLOOKUP(E396,[1]PROJECTES!$C$14:$G$5000,4,FALSE))</f>
        <v/>
      </c>
      <c r="H396" s="95"/>
      <c r="I396" s="113" t="str">
        <f>IF(H396="","",VLOOKUP(H396,BD!B$2:C$16,2,FALSE))</f>
        <v/>
      </c>
      <c r="J396" s="114"/>
      <c r="K396" s="115" t="str">
        <f t="shared" si="12"/>
        <v/>
      </c>
      <c r="L396" s="116" t="str">
        <f t="shared" ca="1" si="13"/>
        <v>-</v>
      </c>
      <c r="M396" s="111" t="str">
        <f>IF(E396="","",VLOOKUP(E396,[1]PROJECTES!$C$14:$Z$5000,21,FALSE))</f>
        <v/>
      </c>
      <c r="N396" s="117"/>
      <c r="O396" s="118" t="s">
        <v>222</v>
      </c>
      <c r="P396" s="119"/>
      <c r="Q396" s="84"/>
      <c r="R396" s="125"/>
      <c r="S396" s="69"/>
      <c r="T396" s="176"/>
      <c r="U396" s="169"/>
      <c r="V396" s="177"/>
      <c r="X396" s="79"/>
    </row>
    <row r="397" spans="1:24" s="121" customFormat="1" ht="20.100000000000001" customHeight="1" x14ac:dyDescent="0.3">
      <c r="A397" s="80"/>
      <c r="B397" s="110" t="str">
        <f>IF(E397="","",VLOOKUP(E397,[1]PROJECTES!$C$14:$G$5000,2,FALSE))</f>
        <v/>
      </c>
      <c r="C397" s="80"/>
      <c r="D397" s="283" t="str">
        <f>IF(E397="","",VLOOKUP(E397,[1]PROJECTES!$C$14:$G$5000,5,FALSE))</f>
        <v/>
      </c>
      <c r="E397" s="79"/>
      <c r="F397" s="110" t="str">
        <f>IF(I397="","",VLOOKUP(I397,[1]PROJECTES!$C$14:$G$5000,2,FALSE))</f>
        <v/>
      </c>
      <c r="G397" s="112" t="str">
        <f>IF(E397="","",VLOOKUP(E397,[1]PROJECTES!$C$14:$G$5000,4,FALSE))</f>
        <v/>
      </c>
      <c r="H397" s="95"/>
      <c r="I397" s="113" t="str">
        <f>IF(H397="","",VLOOKUP(H397,BD!B$2:C$16,2,FALSE))</f>
        <v/>
      </c>
      <c r="J397" s="114"/>
      <c r="K397" s="115" t="str">
        <f t="shared" si="12"/>
        <v/>
      </c>
      <c r="L397" s="116" t="str">
        <f t="shared" ca="1" si="13"/>
        <v>-</v>
      </c>
      <c r="M397" s="111" t="str">
        <f>IF(E397="","",VLOOKUP(E397,[1]PROJECTES!$C$14:$Z$5000,21,FALSE))</f>
        <v/>
      </c>
      <c r="N397" s="117"/>
      <c r="O397" s="118" t="s">
        <v>222</v>
      </c>
      <c r="P397" s="119"/>
      <c r="Q397" s="84"/>
      <c r="R397" s="125"/>
      <c r="S397" s="69"/>
      <c r="T397" s="176"/>
      <c r="U397" s="169"/>
      <c r="V397" s="177"/>
      <c r="X397" s="79"/>
    </row>
    <row r="398" spans="1:24" s="121" customFormat="1" ht="20.100000000000001" customHeight="1" x14ac:dyDescent="0.3">
      <c r="A398" s="80"/>
      <c r="B398" s="110" t="str">
        <f>IF(E398="","",VLOOKUP(E398,[1]PROJECTES!$C$14:$G$5000,2,FALSE))</f>
        <v/>
      </c>
      <c r="C398" s="80"/>
      <c r="D398" s="283" t="str">
        <f>IF(E398="","",VLOOKUP(E398,[1]PROJECTES!$C$14:$G$5000,5,FALSE))</f>
        <v/>
      </c>
      <c r="E398" s="79"/>
      <c r="F398" s="110" t="str">
        <f>IF(I398="","",VLOOKUP(I398,[1]PROJECTES!$C$14:$G$5000,2,FALSE))</f>
        <v/>
      </c>
      <c r="G398" s="112" t="str">
        <f>IF(E398="","",VLOOKUP(E398,[1]PROJECTES!$C$14:$G$5000,4,FALSE))</f>
        <v/>
      </c>
      <c r="H398" s="95"/>
      <c r="I398" s="113" t="str">
        <f>IF(H398="","",VLOOKUP(H398,BD!B$2:C$16,2,FALSE))</f>
        <v/>
      </c>
      <c r="J398" s="114"/>
      <c r="K398" s="115" t="str">
        <f t="shared" si="12"/>
        <v/>
      </c>
      <c r="L398" s="116" t="str">
        <f t="shared" ca="1" si="13"/>
        <v>-</v>
      </c>
      <c r="M398" s="111" t="str">
        <f>IF(E398="","",VLOOKUP(E398,[1]PROJECTES!$C$14:$Z$5000,21,FALSE))</f>
        <v/>
      </c>
      <c r="N398" s="117"/>
      <c r="O398" s="118" t="s">
        <v>222</v>
      </c>
      <c r="P398" s="119"/>
      <c r="Q398" s="84"/>
      <c r="R398" s="122"/>
      <c r="S398" s="69"/>
      <c r="T398" s="176"/>
      <c r="U398" s="169"/>
      <c r="V398" s="177"/>
      <c r="X398" s="79"/>
    </row>
    <row r="399" spans="1:24" s="121" customFormat="1" ht="20.100000000000001" customHeight="1" x14ac:dyDescent="0.3">
      <c r="A399" s="80"/>
      <c r="B399" s="110" t="str">
        <f>IF(E399="","",VLOOKUP(E399,[1]PROJECTES!$C$14:$G$5000,2,FALSE))</f>
        <v/>
      </c>
      <c r="C399" s="80"/>
      <c r="D399" s="283" t="str">
        <f>IF(E399="","",VLOOKUP(E399,[1]PROJECTES!$C$14:$G$5000,5,FALSE))</f>
        <v/>
      </c>
      <c r="E399" s="79"/>
      <c r="F399" s="110" t="str">
        <f>IF(I399="","",VLOOKUP(I399,[1]PROJECTES!$C$14:$G$5000,2,FALSE))</f>
        <v/>
      </c>
      <c r="G399" s="112" t="str">
        <f>IF(E399="","",VLOOKUP(E399,[1]PROJECTES!$C$14:$G$5000,4,FALSE))</f>
        <v/>
      </c>
      <c r="H399" s="95"/>
      <c r="I399" s="113" t="str">
        <f>IF(H399="","",VLOOKUP(H399,BD!B$2:C$16,2,FALSE))</f>
        <v/>
      </c>
      <c r="J399" s="114"/>
      <c r="K399" s="115" t="str">
        <f t="shared" si="12"/>
        <v/>
      </c>
      <c r="L399" s="116" t="str">
        <f t="shared" ca="1" si="13"/>
        <v>-</v>
      </c>
      <c r="M399" s="111" t="str">
        <f>IF(E399="","",VLOOKUP(E399,[1]PROJECTES!$C$14:$Z$5000,21,FALSE))</f>
        <v/>
      </c>
      <c r="N399" s="117"/>
      <c r="O399" s="118" t="s">
        <v>222</v>
      </c>
      <c r="P399" s="119"/>
      <c r="Q399" s="84"/>
      <c r="R399" s="122"/>
      <c r="S399" s="69"/>
      <c r="T399" s="176"/>
      <c r="U399" s="169"/>
      <c r="V399" s="177"/>
      <c r="X399" s="79"/>
    </row>
    <row r="400" spans="1:24" s="121" customFormat="1" ht="20.100000000000001" customHeight="1" x14ac:dyDescent="0.3">
      <c r="A400" s="80"/>
      <c r="B400" s="110" t="str">
        <f>IF(E400="","",VLOOKUP(E400,[1]PROJECTES!$C$14:$G$5000,2,FALSE))</f>
        <v/>
      </c>
      <c r="C400" s="80"/>
      <c r="D400" s="283" t="str">
        <f>IF(E400="","",VLOOKUP(E400,[1]PROJECTES!$C$14:$G$5000,5,FALSE))</f>
        <v/>
      </c>
      <c r="E400" s="79"/>
      <c r="F400" s="110" t="str">
        <f>IF(I400="","",VLOOKUP(I400,[1]PROJECTES!$C$14:$G$5000,2,FALSE))</f>
        <v/>
      </c>
      <c r="G400" s="112" t="str">
        <f>IF(E400="","",VLOOKUP(E400,[1]PROJECTES!$C$14:$G$5000,4,FALSE))</f>
        <v/>
      </c>
      <c r="H400" s="95"/>
      <c r="I400" s="113" t="str">
        <f>IF(H400="","",VLOOKUP(H400,BD!B$2:C$16,2,FALSE))</f>
        <v/>
      </c>
      <c r="J400" s="114"/>
      <c r="K400" s="115" t="str">
        <f t="shared" si="12"/>
        <v/>
      </c>
      <c r="L400" s="116" t="str">
        <f t="shared" ca="1" si="13"/>
        <v>-</v>
      </c>
      <c r="M400" s="111" t="str">
        <f>IF(E400="","",VLOOKUP(E400,[1]PROJECTES!$C$14:$Z$5000,21,FALSE))</f>
        <v/>
      </c>
      <c r="N400" s="117"/>
      <c r="O400" s="118" t="s">
        <v>222</v>
      </c>
      <c r="P400" s="119"/>
      <c r="Q400" s="84"/>
      <c r="R400" s="122"/>
      <c r="S400" s="69"/>
      <c r="T400" s="176"/>
      <c r="U400" s="169"/>
      <c r="V400" s="177"/>
      <c r="X400" s="79"/>
    </row>
    <row r="401" spans="1:24" s="121" customFormat="1" ht="20.100000000000001" customHeight="1" x14ac:dyDescent="0.3">
      <c r="A401" s="80"/>
      <c r="B401" s="110" t="str">
        <f>IF(E401="","",VLOOKUP(E401,[1]PROJECTES!$C$14:$G$5000,2,FALSE))</f>
        <v/>
      </c>
      <c r="C401" s="80"/>
      <c r="D401" s="283" t="str">
        <f>IF(E401="","",VLOOKUP(E401,[1]PROJECTES!$C$14:$G$5000,5,FALSE))</f>
        <v/>
      </c>
      <c r="E401" s="79"/>
      <c r="F401" s="110" t="str">
        <f>IF(I401="","",VLOOKUP(I401,[1]PROJECTES!$C$14:$G$5000,2,FALSE))</f>
        <v/>
      </c>
      <c r="G401" s="112" t="str">
        <f>IF(E401="","",VLOOKUP(E401,[1]PROJECTES!$C$14:$G$5000,4,FALSE))</f>
        <v/>
      </c>
      <c r="H401" s="95"/>
      <c r="I401" s="113" t="str">
        <f>IF(H401="","",VLOOKUP(H401,BD!B$2:C$16,2,FALSE))</f>
        <v/>
      </c>
      <c r="J401" s="114"/>
      <c r="K401" s="115" t="str">
        <f t="shared" si="12"/>
        <v/>
      </c>
      <c r="L401" s="116" t="str">
        <f t="shared" ca="1" si="13"/>
        <v>-</v>
      </c>
      <c r="M401" s="111" t="str">
        <f>IF(E401="","",VLOOKUP(E401,[1]PROJECTES!$C$14:$Z$5000,21,FALSE))</f>
        <v/>
      </c>
      <c r="N401" s="117"/>
      <c r="O401" s="118" t="s">
        <v>222</v>
      </c>
      <c r="P401" s="119"/>
      <c r="Q401" s="84"/>
      <c r="R401" s="122"/>
      <c r="S401" s="69"/>
      <c r="T401" s="176"/>
      <c r="U401" s="169"/>
      <c r="V401" s="177"/>
      <c r="X401" s="79"/>
    </row>
    <row r="402" spans="1:24" s="121" customFormat="1" ht="20.100000000000001" customHeight="1" x14ac:dyDescent="0.3">
      <c r="A402" s="80"/>
      <c r="B402" s="110" t="str">
        <f>IF(E402="","",VLOOKUP(E402,[1]PROJECTES!$C$14:$G$5000,2,FALSE))</f>
        <v/>
      </c>
      <c r="C402" s="80"/>
      <c r="D402" s="283" t="str">
        <f>IF(E402="","",VLOOKUP(E402,[1]PROJECTES!$C$14:$G$5000,5,FALSE))</f>
        <v/>
      </c>
      <c r="E402" s="79"/>
      <c r="F402" s="110" t="str">
        <f>IF(I402="","",VLOOKUP(I402,[1]PROJECTES!$C$14:$G$5000,2,FALSE))</f>
        <v/>
      </c>
      <c r="G402" s="112" t="str">
        <f>IF(E402="","",VLOOKUP(E402,[1]PROJECTES!$C$14:$G$5000,4,FALSE))</f>
        <v/>
      </c>
      <c r="H402" s="95"/>
      <c r="I402" s="113" t="str">
        <f>IF(H402="","",VLOOKUP(H402,BD!B$2:C$16,2,FALSE))</f>
        <v/>
      </c>
      <c r="J402" s="114"/>
      <c r="K402" s="115" t="str">
        <f t="shared" si="12"/>
        <v/>
      </c>
      <c r="L402" s="116" t="str">
        <f t="shared" ca="1" si="13"/>
        <v>-</v>
      </c>
      <c r="M402" s="111" t="str">
        <f>IF(E402="","",VLOOKUP(E402,[1]PROJECTES!$C$14:$Z$5000,21,FALSE))</f>
        <v/>
      </c>
      <c r="N402" s="117"/>
      <c r="O402" s="118" t="s">
        <v>222</v>
      </c>
      <c r="P402" s="119"/>
      <c r="Q402" s="84"/>
      <c r="R402" s="122"/>
      <c r="S402" s="69"/>
      <c r="T402" s="176"/>
      <c r="U402" s="169"/>
      <c r="V402" s="177"/>
      <c r="X402" s="79"/>
    </row>
    <row r="403" spans="1:24" s="121" customFormat="1" ht="20.100000000000001" customHeight="1" x14ac:dyDescent="0.3">
      <c r="A403" s="80"/>
      <c r="B403" s="110" t="str">
        <f>IF(E403="","",VLOOKUP(E403,[1]PROJECTES!$C$14:$G$5000,2,FALSE))</f>
        <v/>
      </c>
      <c r="C403" s="80"/>
      <c r="D403" s="283" t="str">
        <f>IF(E403="","",VLOOKUP(E403,[1]PROJECTES!$C$14:$G$5000,5,FALSE))</f>
        <v/>
      </c>
      <c r="E403" s="79"/>
      <c r="F403" s="110" t="str">
        <f>IF(I403="","",VLOOKUP(I403,[1]PROJECTES!$C$14:$G$5000,2,FALSE))</f>
        <v/>
      </c>
      <c r="G403" s="112" t="str">
        <f>IF(E403="","",VLOOKUP(E403,[1]PROJECTES!$C$14:$G$5000,4,FALSE))</f>
        <v/>
      </c>
      <c r="H403" s="95"/>
      <c r="I403" s="113" t="str">
        <f>IF(H403="","",VLOOKUP(H403,BD!B$2:C$16,2,FALSE))</f>
        <v/>
      </c>
      <c r="J403" s="114"/>
      <c r="K403" s="115" t="str">
        <f t="shared" si="12"/>
        <v/>
      </c>
      <c r="L403" s="116" t="str">
        <f t="shared" ca="1" si="13"/>
        <v>-</v>
      </c>
      <c r="M403" s="111" t="str">
        <f>IF(E403="","",VLOOKUP(E403,[1]PROJECTES!$C$14:$Z$5000,21,FALSE))</f>
        <v/>
      </c>
      <c r="N403" s="117"/>
      <c r="O403" s="118" t="s">
        <v>222</v>
      </c>
      <c r="P403" s="119"/>
      <c r="Q403" s="84"/>
      <c r="R403" s="122"/>
      <c r="S403" s="202"/>
      <c r="T403" s="176"/>
      <c r="U403" s="169"/>
      <c r="V403" s="177"/>
      <c r="X403" s="79"/>
    </row>
    <row r="404" spans="1:24" s="121" customFormat="1" ht="20.100000000000001" customHeight="1" x14ac:dyDescent="0.3">
      <c r="A404" s="80"/>
      <c r="B404" s="110" t="str">
        <f>IF(E404="","",VLOOKUP(E404,[1]PROJECTES!$C$14:$G$5000,2,FALSE))</f>
        <v/>
      </c>
      <c r="C404" s="80"/>
      <c r="D404" s="283" t="str">
        <f>IF(E404="","",VLOOKUP(E404,[1]PROJECTES!$C$14:$G$5000,5,FALSE))</f>
        <v/>
      </c>
      <c r="E404" s="79"/>
      <c r="F404" s="110" t="str">
        <f>IF(I404="","",VLOOKUP(I404,[1]PROJECTES!$C$14:$G$5000,2,FALSE))</f>
        <v/>
      </c>
      <c r="G404" s="112" t="str">
        <f>IF(E404="","",VLOOKUP(E404,[1]PROJECTES!$C$14:$G$5000,4,FALSE))</f>
        <v/>
      </c>
      <c r="H404" s="95"/>
      <c r="I404" s="113" t="str">
        <f>IF(H404="","",VLOOKUP(H404,BD!B$2:C$16,2,FALSE))</f>
        <v/>
      </c>
      <c r="J404" s="114"/>
      <c r="K404" s="115" t="str">
        <f t="shared" si="12"/>
        <v/>
      </c>
      <c r="L404" s="116" t="str">
        <f t="shared" ca="1" si="13"/>
        <v>-</v>
      </c>
      <c r="M404" s="111" t="str">
        <f>IF(E404="","",VLOOKUP(E404,[1]PROJECTES!$C$14:$Z$5000,21,FALSE))</f>
        <v/>
      </c>
      <c r="N404" s="117"/>
      <c r="O404" s="118" t="s">
        <v>222</v>
      </c>
      <c r="P404" s="119"/>
      <c r="Q404" s="84"/>
      <c r="R404" s="125"/>
      <c r="S404" s="69"/>
      <c r="T404" s="176"/>
      <c r="U404" s="169"/>
      <c r="V404" s="177"/>
      <c r="X404" s="79"/>
    </row>
    <row r="405" spans="1:24" s="121" customFormat="1" ht="20.100000000000001" customHeight="1" x14ac:dyDescent="0.3">
      <c r="A405" s="80"/>
      <c r="B405" s="110" t="str">
        <f>IF(E405="","",VLOOKUP(E405,[1]PROJECTES!$C$14:$G$5000,2,FALSE))</f>
        <v/>
      </c>
      <c r="C405" s="80"/>
      <c r="D405" s="283" t="str">
        <f>IF(E405="","",VLOOKUP(E405,[1]PROJECTES!$C$14:$G$5000,5,FALSE))</f>
        <v/>
      </c>
      <c r="E405" s="79"/>
      <c r="F405" s="110" t="str">
        <f>IF(I405="","",VLOOKUP(I405,[1]PROJECTES!$C$14:$G$5000,2,FALSE))</f>
        <v/>
      </c>
      <c r="G405" s="112" t="str">
        <f>IF(E405="","",VLOOKUP(E405,[1]PROJECTES!$C$14:$G$5000,4,FALSE))</f>
        <v/>
      </c>
      <c r="H405" s="95"/>
      <c r="I405" s="113" t="str">
        <f>IF(H405="","",VLOOKUP(H405,BD!B$2:C$16,2,FALSE))</f>
        <v/>
      </c>
      <c r="J405" s="114"/>
      <c r="K405" s="115" t="str">
        <f t="shared" si="12"/>
        <v/>
      </c>
      <c r="L405" s="116" t="str">
        <f t="shared" ca="1" si="13"/>
        <v>-</v>
      </c>
      <c r="M405" s="111" t="str">
        <f>IF(E405="","",VLOOKUP(E405,[1]PROJECTES!$C$14:$Z$5000,21,FALSE))</f>
        <v/>
      </c>
      <c r="N405" s="117"/>
      <c r="O405" s="118" t="s">
        <v>222</v>
      </c>
      <c r="P405" s="119"/>
      <c r="Q405" s="84"/>
      <c r="R405" s="125"/>
      <c r="S405" s="69"/>
      <c r="T405" s="176"/>
      <c r="U405" s="169"/>
      <c r="V405" s="177"/>
      <c r="X405" s="79"/>
    </row>
    <row r="406" spans="1:24" s="121" customFormat="1" ht="20.100000000000001" customHeight="1" x14ac:dyDescent="0.3">
      <c r="A406" s="80"/>
      <c r="B406" s="110" t="str">
        <f>IF(E406="","",VLOOKUP(E406,[1]PROJECTES!$C$14:$G$5000,2,FALSE))</f>
        <v/>
      </c>
      <c r="C406" s="80"/>
      <c r="D406" s="283" t="str">
        <f>IF(E406="","",VLOOKUP(E406,[1]PROJECTES!$C$14:$G$5000,5,FALSE))</f>
        <v/>
      </c>
      <c r="E406" s="79"/>
      <c r="F406" s="110" t="str">
        <f>IF(I406="","",VLOOKUP(I406,[1]PROJECTES!$C$14:$G$5000,2,FALSE))</f>
        <v/>
      </c>
      <c r="G406" s="112" t="str">
        <f>IF(E406="","",VLOOKUP(E406,[1]PROJECTES!$C$14:$G$5000,4,FALSE))</f>
        <v/>
      </c>
      <c r="H406" s="95"/>
      <c r="I406" s="113" t="str">
        <f>IF(H406="","",VLOOKUP(H406,BD!B$2:C$16,2,FALSE))</f>
        <v/>
      </c>
      <c r="J406" s="114"/>
      <c r="K406" s="115" t="str">
        <f t="shared" si="12"/>
        <v/>
      </c>
      <c r="L406" s="116" t="str">
        <f t="shared" ca="1" si="13"/>
        <v>-</v>
      </c>
      <c r="M406" s="111" t="str">
        <f>IF(E406="","",VLOOKUP(E406,[1]PROJECTES!$C$14:$Z$5000,21,FALSE))</f>
        <v/>
      </c>
      <c r="N406" s="117"/>
      <c r="O406" s="118" t="s">
        <v>222</v>
      </c>
      <c r="P406" s="119"/>
      <c r="Q406" s="84"/>
      <c r="R406" s="122"/>
      <c r="S406" s="69"/>
      <c r="T406" s="176"/>
      <c r="U406" s="169"/>
      <c r="V406" s="177"/>
      <c r="X406" s="79"/>
    </row>
    <row r="407" spans="1:24" s="121" customFormat="1" ht="20.100000000000001" customHeight="1" x14ac:dyDescent="0.3">
      <c r="A407" s="80"/>
      <c r="B407" s="110" t="str">
        <f>IF(E407="","",VLOOKUP(E407,[1]PROJECTES!$C$14:$G$5000,2,FALSE))</f>
        <v/>
      </c>
      <c r="C407" s="80"/>
      <c r="D407" s="283" t="str">
        <f>IF(E407="","",VLOOKUP(E407,[1]PROJECTES!$C$14:$G$5000,5,FALSE))</f>
        <v/>
      </c>
      <c r="E407" s="79"/>
      <c r="F407" s="110" t="str">
        <f>IF(I407="","",VLOOKUP(I407,[1]PROJECTES!$C$14:$G$5000,2,FALSE))</f>
        <v/>
      </c>
      <c r="G407" s="112" t="str">
        <f>IF(E407="","",VLOOKUP(E407,[1]PROJECTES!$C$14:$G$5000,4,FALSE))</f>
        <v/>
      </c>
      <c r="H407" s="95"/>
      <c r="I407" s="113" t="str">
        <f>IF(H407="","",VLOOKUP(H407,BD!B$2:C$16,2,FALSE))</f>
        <v/>
      </c>
      <c r="J407" s="114"/>
      <c r="K407" s="115" t="str">
        <f t="shared" si="12"/>
        <v/>
      </c>
      <c r="L407" s="116" t="str">
        <f t="shared" ca="1" si="13"/>
        <v>-</v>
      </c>
      <c r="M407" s="111" t="str">
        <f>IF(E407="","",VLOOKUP(E407,[1]PROJECTES!$C$14:$Z$5000,21,FALSE))</f>
        <v/>
      </c>
      <c r="N407" s="117"/>
      <c r="O407" s="118" t="s">
        <v>222</v>
      </c>
      <c r="P407" s="119"/>
      <c r="Q407" s="84"/>
      <c r="R407" s="122"/>
      <c r="S407" s="69"/>
      <c r="T407" s="176"/>
      <c r="U407" s="169"/>
      <c r="V407" s="177"/>
      <c r="X407" s="79"/>
    </row>
    <row r="408" spans="1:24" s="121" customFormat="1" ht="20.100000000000001" customHeight="1" x14ac:dyDescent="0.3">
      <c r="A408" s="80"/>
      <c r="B408" s="110" t="str">
        <f>IF(E408="","",VLOOKUP(E408,[1]PROJECTES!$C$14:$G$5000,2,FALSE))</f>
        <v/>
      </c>
      <c r="C408" s="80"/>
      <c r="D408" s="283" t="str">
        <f>IF(E408="","",VLOOKUP(E408,[1]PROJECTES!$C$14:$G$5000,5,FALSE))</f>
        <v/>
      </c>
      <c r="E408" s="79"/>
      <c r="F408" s="110" t="str">
        <f>IF(I408="","",VLOOKUP(I408,[1]PROJECTES!$C$14:$G$5000,2,FALSE))</f>
        <v/>
      </c>
      <c r="G408" s="112" t="str">
        <f>IF(E408="","",VLOOKUP(E408,[1]PROJECTES!$C$14:$G$5000,4,FALSE))</f>
        <v/>
      </c>
      <c r="H408" s="95"/>
      <c r="I408" s="113" t="str">
        <f>IF(H408="","",VLOOKUP(H408,BD!B$2:C$16,2,FALSE))</f>
        <v/>
      </c>
      <c r="J408" s="126"/>
      <c r="K408" s="115" t="str">
        <f t="shared" si="12"/>
        <v/>
      </c>
      <c r="L408" s="116" t="str">
        <f t="shared" ca="1" si="13"/>
        <v>-</v>
      </c>
      <c r="M408" s="111" t="str">
        <f>IF(E408="","",VLOOKUP(E408,[1]PROJECTES!$C$14:$Z$5000,21,FALSE))</f>
        <v/>
      </c>
      <c r="N408" s="136"/>
      <c r="O408" s="118" t="s">
        <v>222</v>
      </c>
      <c r="P408" s="140"/>
      <c r="Q408" s="84"/>
      <c r="R408" s="122"/>
      <c r="S408" s="69"/>
      <c r="T408" s="176"/>
      <c r="U408" s="169"/>
      <c r="V408" s="177"/>
      <c r="X408" s="79"/>
    </row>
    <row r="409" spans="1:24" s="121" customFormat="1" ht="20.100000000000001" customHeight="1" x14ac:dyDescent="0.3">
      <c r="A409" s="80"/>
      <c r="B409" s="110" t="str">
        <f>IF(E409="","",VLOOKUP(E409,[1]PROJECTES!$C$14:$G$5000,2,FALSE))</f>
        <v/>
      </c>
      <c r="C409" s="80"/>
      <c r="D409" s="283" t="str">
        <f>IF(E409="","",VLOOKUP(E409,[1]PROJECTES!$C$14:$G$5000,5,FALSE))</f>
        <v/>
      </c>
      <c r="E409" s="79"/>
      <c r="F409" s="110" t="str">
        <f>IF(I409="","",VLOOKUP(I409,[1]PROJECTES!$C$14:$G$5000,2,FALSE))</f>
        <v/>
      </c>
      <c r="G409" s="112" t="str">
        <f>IF(E409="","",VLOOKUP(E409,[1]PROJECTES!$C$14:$G$5000,4,FALSE))</f>
        <v/>
      </c>
      <c r="H409" s="95"/>
      <c r="I409" s="113" t="str">
        <f>IF(H409="","",VLOOKUP(H409,BD!B$2:C$16,2,FALSE))</f>
        <v/>
      </c>
      <c r="J409" s="126"/>
      <c r="K409" s="115" t="str">
        <f t="shared" si="12"/>
        <v/>
      </c>
      <c r="L409" s="116" t="str">
        <f t="shared" ca="1" si="13"/>
        <v>-</v>
      </c>
      <c r="M409" s="111" t="str">
        <f>IF(E409="","",VLOOKUP(E409,[1]PROJECTES!$C$14:$Z$5000,21,FALSE))</f>
        <v/>
      </c>
      <c r="N409" s="136"/>
      <c r="O409" s="118" t="s">
        <v>222</v>
      </c>
      <c r="P409" s="140"/>
      <c r="Q409" s="84"/>
      <c r="R409" s="122"/>
      <c r="S409" s="69"/>
      <c r="T409" s="176"/>
      <c r="U409" s="169"/>
      <c r="V409" s="177"/>
      <c r="X409" s="79"/>
    </row>
    <row r="410" spans="1:24" s="121" customFormat="1" ht="20.100000000000001" customHeight="1" x14ac:dyDescent="0.2">
      <c r="A410" s="80"/>
      <c r="B410" s="110" t="str">
        <f>IF(E410="","",VLOOKUP(E410,[1]PROJECTES!$C$14:$G$5000,2,FALSE))</f>
        <v/>
      </c>
      <c r="C410" s="80"/>
      <c r="D410" s="283" t="str">
        <f>IF(E410="","",VLOOKUP(E410,[1]PROJECTES!$C$14:$G$5000,5,FALSE))</f>
        <v/>
      </c>
      <c r="E410" s="79"/>
      <c r="F410" s="110" t="str">
        <f>IF(I410="","",VLOOKUP(I410,[1]PROJECTES!$C$14:$G$5000,2,FALSE))</f>
        <v/>
      </c>
      <c r="G410" s="112" t="str">
        <f>IF(E410="","",VLOOKUP(E410,[1]PROJECTES!$C$14:$G$5000,4,FALSE))</f>
        <v/>
      </c>
      <c r="H410" s="95"/>
      <c r="I410" s="113" t="str">
        <f>IF(H410="","",VLOOKUP(H410,BD!B$2:C$16,2,FALSE))</f>
        <v/>
      </c>
      <c r="J410" s="114"/>
      <c r="K410" s="115" t="str">
        <f t="shared" si="12"/>
        <v/>
      </c>
      <c r="L410" s="116" t="str">
        <f t="shared" ca="1" si="13"/>
        <v>-</v>
      </c>
      <c r="M410" s="111" t="str">
        <f>IF(E410="","",VLOOKUP(E410,[1]PROJECTES!$C$14:$Z$5000,21,FALSE))</f>
        <v/>
      </c>
      <c r="N410" s="117"/>
      <c r="O410" s="118" t="s">
        <v>222</v>
      </c>
      <c r="P410" s="148"/>
      <c r="Q410" s="84"/>
      <c r="R410" s="242"/>
      <c r="S410" s="69"/>
      <c r="T410" s="176"/>
      <c r="U410" s="169"/>
      <c r="V410" s="201"/>
      <c r="X410" s="79"/>
    </row>
    <row r="411" spans="1:24" s="121" customFormat="1" ht="20.100000000000001" customHeight="1" x14ac:dyDescent="0.3">
      <c r="A411" s="80"/>
      <c r="B411" s="110" t="str">
        <f>IF(E411="","",VLOOKUP(E411,[1]PROJECTES!$C$14:$G$5000,2,FALSE))</f>
        <v/>
      </c>
      <c r="C411" s="80"/>
      <c r="D411" s="283" t="str">
        <f>IF(E411="","",VLOOKUP(E411,[1]PROJECTES!$C$14:$G$5000,5,FALSE))</f>
        <v/>
      </c>
      <c r="E411" s="79"/>
      <c r="F411" s="110" t="str">
        <f>IF(I411="","",VLOOKUP(I411,[1]PROJECTES!$C$14:$G$5000,2,FALSE))</f>
        <v/>
      </c>
      <c r="G411" s="112" t="str">
        <f>IF(E411="","",VLOOKUP(E411,[1]PROJECTES!$C$14:$G$5000,4,FALSE))</f>
        <v/>
      </c>
      <c r="H411" s="95"/>
      <c r="I411" s="113" t="str">
        <f>IF(H411="","",VLOOKUP(H411,BD!B$2:C$16,2,FALSE))</f>
        <v/>
      </c>
      <c r="J411" s="114"/>
      <c r="K411" s="115" t="str">
        <f t="shared" si="12"/>
        <v/>
      </c>
      <c r="L411" s="116" t="str">
        <f t="shared" ca="1" si="13"/>
        <v>-</v>
      </c>
      <c r="M411" s="111" t="str">
        <f>IF(E411="","",VLOOKUP(E411,[1]PROJECTES!$C$14:$Z$5000,21,FALSE))</f>
        <v/>
      </c>
      <c r="N411" s="117"/>
      <c r="O411" s="118" t="s">
        <v>222</v>
      </c>
      <c r="P411" s="119"/>
      <c r="Q411" s="84"/>
      <c r="R411" s="122"/>
      <c r="S411" s="69"/>
      <c r="T411" s="176"/>
      <c r="U411" s="169"/>
      <c r="V411" s="177"/>
      <c r="X411" s="79"/>
    </row>
    <row r="412" spans="1:24" s="121" customFormat="1" ht="20.100000000000001" customHeight="1" x14ac:dyDescent="0.3">
      <c r="A412" s="80"/>
      <c r="B412" s="110" t="str">
        <f>IF(E412="","",VLOOKUP(E412,[1]PROJECTES!$C$14:$G$5000,2,FALSE))</f>
        <v/>
      </c>
      <c r="C412" s="80"/>
      <c r="D412" s="283" t="str">
        <f>IF(E412="","",VLOOKUP(E412,[1]PROJECTES!$C$14:$G$5000,5,FALSE))</f>
        <v/>
      </c>
      <c r="E412" s="79"/>
      <c r="F412" s="110" t="str">
        <f>IF(I412="","",VLOOKUP(I412,[1]PROJECTES!$C$14:$G$5000,2,FALSE))</f>
        <v/>
      </c>
      <c r="G412" s="112" t="str">
        <f>IF(E412="","",VLOOKUP(E412,[1]PROJECTES!$C$14:$G$5000,4,FALSE))</f>
        <v/>
      </c>
      <c r="H412" s="95"/>
      <c r="I412" s="113" t="str">
        <f>IF(H412="","",VLOOKUP(H412,BD!B$2:C$16,2,FALSE))</f>
        <v/>
      </c>
      <c r="J412" s="114"/>
      <c r="K412" s="115" t="str">
        <f t="shared" si="12"/>
        <v/>
      </c>
      <c r="L412" s="116" t="str">
        <f t="shared" ca="1" si="13"/>
        <v>-</v>
      </c>
      <c r="M412" s="111" t="str">
        <f>IF(E412="","",VLOOKUP(E412,[1]PROJECTES!$C$14:$Z$5000,21,FALSE))</f>
        <v/>
      </c>
      <c r="N412" s="117"/>
      <c r="O412" s="118" t="s">
        <v>222</v>
      </c>
      <c r="P412" s="119"/>
      <c r="Q412" s="84"/>
      <c r="R412" s="122"/>
      <c r="S412" s="69"/>
      <c r="T412" s="176"/>
      <c r="U412" s="169"/>
      <c r="V412" s="177"/>
      <c r="X412" s="79"/>
    </row>
    <row r="413" spans="1:24" s="121" customFormat="1" ht="20.100000000000001" customHeight="1" x14ac:dyDescent="0.3">
      <c r="A413" s="80"/>
      <c r="B413" s="110" t="str">
        <f>IF(E413="","",VLOOKUP(E413,[1]PROJECTES!$C$14:$G$5000,2,FALSE))</f>
        <v/>
      </c>
      <c r="C413" s="80"/>
      <c r="D413" s="283" t="str">
        <f>IF(E413="","",VLOOKUP(E413,[1]PROJECTES!$C$14:$G$5000,5,FALSE))</f>
        <v/>
      </c>
      <c r="E413" s="79"/>
      <c r="F413" s="110" t="str">
        <f>IF(I413="","",VLOOKUP(I413,[1]PROJECTES!$C$14:$G$5000,2,FALSE))</f>
        <v/>
      </c>
      <c r="G413" s="112" t="str">
        <f>IF(E413="","",VLOOKUP(E413,[1]PROJECTES!$C$14:$G$5000,4,FALSE))</f>
        <v/>
      </c>
      <c r="H413" s="95"/>
      <c r="I413" s="113" t="str">
        <f>IF(H413="","",VLOOKUP(H413,BD!B$2:C$16,2,FALSE))</f>
        <v/>
      </c>
      <c r="J413" s="114"/>
      <c r="K413" s="115" t="str">
        <f t="shared" si="12"/>
        <v/>
      </c>
      <c r="L413" s="116" t="str">
        <f t="shared" ca="1" si="13"/>
        <v>-</v>
      </c>
      <c r="M413" s="111" t="str">
        <f>IF(E413="","",VLOOKUP(E413,[1]PROJECTES!$C$14:$Z$5000,21,FALSE))</f>
        <v/>
      </c>
      <c r="N413" s="117"/>
      <c r="O413" s="118" t="s">
        <v>222</v>
      </c>
      <c r="P413" s="119"/>
      <c r="Q413" s="84"/>
      <c r="R413" s="122"/>
      <c r="S413" s="69"/>
      <c r="T413" s="176"/>
      <c r="U413" s="169"/>
      <c r="V413" s="177"/>
      <c r="X413" s="79"/>
    </row>
    <row r="414" spans="1:24" s="121" customFormat="1" ht="20.100000000000001" customHeight="1" x14ac:dyDescent="0.3">
      <c r="A414" s="80"/>
      <c r="B414" s="110" t="str">
        <f>IF(E414="","",VLOOKUP(E414,[1]PROJECTES!$C$14:$G$5000,2,FALSE))</f>
        <v/>
      </c>
      <c r="C414" s="80"/>
      <c r="D414" s="283" t="str">
        <f>IF(E414="","",VLOOKUP(E414,[1]PROJECTES!$C$14:$G$5000,5,FALSE))</f>
        <v/>
      </c>
      <c r="E414" s="79"/>
      <c r="F414" s="110" t="str">
        <f>IF(I414="","",VLOOKUP(I414,[1]PROJECTES!$C$14:$G$5000,2,FALSE))</f>
        <v/>
      </c>
      <c r="G414" s="112" t="str">
        <f>IF(E414="","",VLOOKUP(E414,[1]PROJECTES!$C$14:$G$5000,4,FALSE))</f>
        <v/>
      </c>
      <c r="H414" s="95"/>
      <c r="I414" s="113" t="str">
        <f>IF(H414="","",VLOOKUP(H414,BD!B$2:C$16,2,FALSE))</f>
        <v/>
      </c>
      <c r="J414" s="114"/>
      <c r="K414" s="115" t="str">
        <f t="shared" si="12"/>
        <v/>
      </c>
      <c r="L414" s="116" t="str">
        <f t="shared" ca="1" si="13"/>
        <v>-</v>
      </c>
      <c r="M414" s="111" t="str">
        <f>IF(E414="","",VLOOKUP(E414,[1]PROJECTES!$C$14:$Z$5000,21,FALSE))</f>
        <v/>
      </c>
      <c r="N414" s="117"/>
      <c r="O414" s="118" t="s">
        <v>222</v>
      </c>
      <c r="P414" s="119"/>
      <c r="Q414" s="84"/>
      <c r="R414" s="122"/>
      <c r="S414" s="69"/>
      <c r="T414" s="176"/>
      <c r="U414" s="169"/>
      <c r="V414" s="177"/>
      <c r="X414" s="79"/>
    </row>
    <row r="415" spans="1:24" s="121" customFormat="1" ht="20.100000000000001" customHeight="1" x14ac:dyDescent="0.3">
      <c r="A415" s="80"/>
      <c r="B415" s="110" t="str">
        <f>IF(E415="","",VLOOKUP(E415,[1]PROJECTES!$C$14:$G$5000,2,FALSE))</f>
        <v/>
      </c>
      <c r="C415" s="80"/>
      <c r="D415" s="283" t="str">
        <f>IF(E415="","",VLOOKUP(E415,[1]PROJECTES!$C$14:$G$5000,5,FALSE))</f>
        <v/>
      </c>
      <c r="E415" s="79"/>
      <c r="F415" s="110" t="str">
        <f>IF(I415="","",VLOOKUP(I415,[1]PROJECTES!$C$14:$G$5000,2,FALSE))</f>
        <v/>
      </c>
      <c r="G415" s="112" t="str">
        <f>IF(E415="","",VLOOKUP(E415,[1]PROJECTES!$C$14:$G$5000,4,FALSE))</f>
        <v/>
      </c>
      <c r="H415" s="95"/>
      <c r="I415" s="113" t="str">
        <f>IF(H415="","",VLOOKUP(H415,BD!B$2:C$16,2,FALSE))</f>
        <v/>
      </c>
      <c r="J415" s="114"/>
      <c r="K415" s="115" t="str">
        <f t="shared" si="12"/>
        <v/>
      </c>
      <c r="L415" s="116" t="str">
        <f t="shared" ca="1" si="13"/>
        <v>-</v>
      </c>
      <c r="M415" s="111" t="str">
        <f>IF(E415="","",VLOOKUP(E415,[1]PROJECTES!$C$14:$Z$5000,21,FALSE))</f>
        <v/>
      </c>
      <c r="N415" s="117"/>
      <c r="O415" s="118" t="s">
        <v>222</v>
      </c>
      <c r="P415" s="119"/>
      <c r="Q415" s="84"/>
      <c r="R415" s="122"/>
      <c r="S415" s="69"/>
      <c r="T415" s="176"/>
      <c r="U415" s="169"/>
      <c r="V415" s="177"/>
      <c r="X415" s="79"/>
    </row>
    <row r="416" spans="1:24" s="121" customFormat="1" ht="20.100000000000001" customHeight="1" x14ac:dyDescent="0.3">
      <c r="A416" s="80"/>
      <c r="B416" s="110" t="str">
        <f>IF(E416="","",VLOOKUP(E416,[1]PROJECTES!$C$14:$G$5000,2,FALSE))</f>
        <v/>
      </c>
      <c r="C416" s="80"/>
      <c r="D416" s="283" t="str">
        <f>IF(E416="","",VLOOKUP(E416,[1]PROJECTES!$C$14:$G$5000,5,FALSE))</f>
        <v/>
      </c>
      <c r="E416" s="79"/>
      <c r="F416" s="110" t="str">
        <f>IF(I416="","",VLOOKUP(I416,[1]PROJECTES!$C$14:$G$5000,2,FALSE))</f>
        <v/>
      </c>
      <c r="G416" s="112" t="str">
        <f>IF(E416="","",VLOOKUP(E416,[1]PROJECTES!$C$14:$G$5000,4,FALSE))</f>
        <v/>
      </c>
      <c r="H416" s="95"/>
      <c r="I416" s="113" t="str">
        <f>IF(H416="","",VLOOKUP(H416,BD!B$2:C$16,2,FALSE))</f>
        <v/>
      </c>
      <c r="J416" s="114"/>
      <c r="K416" s="115" t="str">
        <f t="shared" si="12"/>
        <v/>
      </c>
      <c r="L416" s="116" t="str">
        <f t="shared" ca="1" si="13"/>
        <v>-</v>
      </c>
      <c r="M416" s="111" t="str">
        <f>IF(E416="","",VLOOKUP(E416,[1]PROJECTES!$C$14:$Z$5000,21,FALSE))</f>
        <v/>
      </c>
      <c r="N416" s="117"/>
      <c r="O416" s="118" t="s">
        <v>222</v>
      </c>
      <c r="P416" s="119"/>
      <c r="Q416" s="84"/>
      <c r="R416" s="122"/>
      <c r="S416" s="69"/>
      <c r="T416" s="176"/>
      <c r="U416" s="169"/>
      <c r="V416" s="177"/>
      <c r="X416" s="79"/>
    </row>
    <row r="417" spans="1:24" s="121" customFormat="1" ht="20.100000000000001" customHeight="1" x14ac:dyDescent="0.3">
      <c r="A417" s="80"/>
      <c r="B417" s="110" t="str">
        <f>IF(E417="","",VLOOKUP(E417,[1]PROJECTES!$C$14:$G$5000,2,FALSE))</f>
        <v/>
      </c>
      <c r="C417" s="80"/>
      <c r="D417" s="283" t="str">
        <f>IF(E417="","",VLOOKUP(E417,[1]PROJECTES!$C$14:$G$5000,5,FALSE))</f>
        <v/>
      </c>
      <c r="E417" s="79"/>
      <c r="F417" s="110" t="str">
        <f>IF(I417="","",VLOOKUP(I417,[1]PROJECTES!$C$14:$G$5000,2,FALSE))</f>
        <v/>
      </c>
      <c r="G417" s="112" t="str">
        <f>IF(E417="","",VLOOKUP(E417,[1]PROJECTES!$C$14:$G$5000,4,FALSE))</f>
        <v/>
      </c>
      <c r="H417" s="95"/>
      <c r="I417" s="113" t="str">
        <f>IF(H417="","",VLOOKUP(H417,BD!B$2:C$16,2,FALSE))</f>
        <v/>
      </c>
      <c r="J417" s="114"/>
      <c r="K417" s="115" t="str">
        <f t="shared" si="12"/>
        <v/>
      </c>
      <c r="L417" s="116" t="str">
        <f t="shared" ca="1" si="13"/>
        <v>-</v>
      </c>
      <c r="M417" s="111" t="str">
        <f>IF(E417="","",VLOOKUP(E417,[1]PROJECTES!$C$14:$Z$5000,21,FALSE))</f>
        <v/>
      </c>
      <c r="N417" s="117"/>
      <c r="O417" s="118" t="s">
        <v>222</v>
      </c>
      <c r="P417" s="119"/>
      <c r="Q417" s="84"/>
      <c r="R417" s="122"/>
      <c r="S417" s="69"/>
      <c r="T417" s="176"/>
      <c r="U417" s="169"/>
      <c r="V417" s="177"/>
      <c r="X417" s="79"/>
    </row>
    <row r="418" spans="1:24" s="121" customFormat="1" ht="20.100000000000001" customHeight="1" x14ac:dyDescent="0.3">
      <c r="A418" s="80"/>
      <c r="B418" s="110" t="str">
        <f>IF(E418="","",VLOOKUP(E418,[1]PROJECTES!$C$14:$G$5000,2,FALSE))</f>
        <v/>
      </c>
      <c r="C418" s="80"/>
      <c r="D418" s="283" t="str">
        <f>IF(E418="","",VLOOKUP(E418,[1]PROJECTES!$C$14:$G$5000,5,FALSE))</f>
        <v/>
      </c>
      <c r="E418" s="79"/>
      <c r="F418" s="110" t="str">
        <f>IF(I418="","",VLOOKUP(I418,[1]PROJECTES!$C$14:$G$5000,2,FALSE))</f>
        <v/>
      </c>
      <c r="G418" s="112" t="str">
        <f>IF(E418="","",VLOOKUP(E418,[1]PROJECTES!$C$14:$G$5000,4,FALSE))</f>
        <v/>
      </c>
      <c r="H418" s="95"/>
      <c r="I418" s="113" t="str">
        <f>IF(H418="","",VLOOKUP(H418,BD!B$2:C$16,2,FALSE))</f>
        <v/>
      </c>
      <c r="J418" s="114"/>
      <c r="K418" s="115" t="str">
        <f t="shared" si="12"/>
        <v/>
      </c>
      <c r="L418" s="116" t="str">
        <f t="shared" ca="1" si="13"/>
        <v>-</v>
      </c>
      <c r="M418" s="111" t="str">
        <f>IF(E418="","",VLOOKUP(E418,[1]PROJECTES!$C$14:$Z$5000,21,FALSE))</f>
        <v/>
      </c>
      <c r="N418" s="117"/>
      <c r="O418" s="118" t="s">
        <v>222</v>
      </c>
      <c r="P418" s="119"/>
      <c r="Q418" s="84"/>
      <c r="R418" s="122"/>
      <c r="S418" s="69"/>
      <c r="T418" s="176"/>
      <c r="U418" s="169"/>
      <c r="V418" s="177"/>
      <c r="X418" s="79"/>
    </row>
    <row r="419" spans="1:24" s="121" customFormat="1" ht="20.100000000000001" customHeight="1" x14ac:dyDescent="0.3">
      <c r="A419" s="80"/>
      <c r="B419" s="110" t="str">
        <f>IF(E419="","",VLOOKUP(E419,[1]PROJECTES!$C$14:$G$5000,2,FALSE))</f>
        <v/>
      </c>
      <c r="C419" s="80"/>
      <c r="D419" s="283" t="str">
        <f>IF(E419="","",VLOOKUP(E419,[1]PROJECTES!$C$14:$G$5000,5,FALSE))</f>
        <v/>
      </c>
      <c r="E419" s="79"/>
      <c r="F419" s="110" t="str">
        <f>IF(I419="","",VLOOKUP(I419,[1]PROJECTES!$C$14:$G$5000,2,FALSE))</f>
        <v/>
      </c>
      <c r="G419" s="112" t="str">
        <f>IF(E419="","",VLOOKUP(E419,[1]PROJECTES!$C$14:$G$5000,4,FALSE))</f>
        <v/>
      </c>
      <c r="H419" s="95"/>
      <c r="I419" s="113" t="str">
        <f>IF(H419="","",VLOOKUP(H419,BD!B$2:C$16,2,FALSE))</f>
        <v/>
      </c>
      <c r="J419" s="114"/>
      <c r="K419" s="115" t="str">
        <f t="shared" si="12"/>
        <v/>
      </c>
      <c r="L419" s="116" t="str">
        <f t="shared" ca="1" si="13"/>
        <v>-</v>
      </c>
      <c r="M419" s="111" t="str">
        <f>IF(E419="","",VLOOKUP(E419,[1]PROJECTES!$C$14:$Z$5000,21,FALSE))</f>
        <v/>
      </c>
      <c r="N419" s="117"/>
      <c r="O419" s="118" t="s">
        <v>222</v>
      </c>
      <c r="P419" s="119"/>
      <c r="Q419" s="84"/>
      <c r="R419" s="122"/>
      <c r="S419" s="69"/>
      <c r="T419" s="176"/>
      <c r="U419" s="169"/>
      <c r="V419" s="177"/>
      <c r="X419" s="79"/>
    </row>
    <row r="420" spans="1:24" s="121" customFormat="1" ht="20.100000000000001" customHeight="1" x14ac:dyDescent="0.3">
      <c r="A420" s="80"/>
      <c r="B420" s="110" t="str">
        <f>IF(E420="","",VLOOKUP(E420,[1]PROJECTES!$C$14:$G$5000,2,FALSE))</f>
        <v/>
      </c>
      <c r="C420" s="80"/>
      <c r="D420" s="283" t="str">
        <f>IF(E420="","",VLOOKUP(E420,[1]PROJECTES!$C$14:$G$5000,5,FALSE))</f>
        <v/>
      </c>
      <c r="E420" s="79"/>
      <c r="F420" s="110" t="str">
        <f>IF(I420="","",VLOOKUP(I420,[1]PROJECTES!$C$14:$G$5000,2,FALSE))</f>
        <v/>
      </c>
      <c r="G420" s="112" t="str">
        <f>IF(E420="","",VLOOKUP(E420,[1]PROJECTES!$C$14:$G$5000,4,FALSE))</f>
        <v/>
      </c>
      <c r="H420" s="95"/>
      <c r="I420" s="113" t="str">
        <f>IF(H420="","",VLOOKUP(H420,BD!B$2:C$16,2,FALSE))</f>
        <v/>
      </c>
      <c r="J420" s="114"/>
      <c r="K420" s="115" t="str">
        <f t="shared" si="12"/>
        <v/>
      </c>
      <c r="L420" s="116" t="str">
        <f t="shared" ca="1" si="13"/>
        <v>-</v>
      </c>
      <c r="M420" s="111" t="str">
        <f>IF(E420="","",VLOOKUP(E420,[1]PROJECTES!$C$14:$Z$5000,21,FALSE))</f>
        <v/>
      </c>
      <c r="N420" s="117"/>
      <c r="O420" s="118" t="s">
        <v>222</v>
      </c>
      <c r="P420" s="119"/>
      <c r="Q420" s="84"/>
      <c r="R420" s="122"/>
      <c r="S420" s="69"/>
      <c r="T420" s="176"/>
      <c r="U420" s="169"/>
      <c r="V420" s="177"/>
      <c r="X420" s="79"/>
    </row>
    <row r="421" spans="1:24" s="121" customFormat="1" ht="20.100000000000001" customHeight="1" x14ac:dyDescent="0.3">
      <c r="A421" s="80"/>
      <c r="B421" s="110" t="str">
        <f>IF(E421="","",VLOOKUP(E421,[1]PROJECTES!$C$14:$G$5000,2,FALSE))</f>
        <v/>
      </c>
      <c r="C421" s="80"/>
      <c r="D421" s="283" t="str">
        <f>IF(E421="","",VLOOKUP(E421,[1]PROJECTES!$C$14:$G$5000,5,FALSE))</f>
        <v/>
      </c>
      <c r="E421" s="79"/>
      <c r="F421" s="110" t="str">
        <f>IF(I421="","",VLOOKUP(I421,[1]PROJECTES!$C$14:$G$5000,2,FALSE))</f>
        <v/>
      </c>
      <c r="G421" s="112" t="str">
        <f>IF(E421="","",VLOOKUP(E421,[1]PROJECTES!$C$14:$G$5000,4,FALSE))</f>
        <v/>
      </c>
      <c r="H421" s="95"/>
      <c r="I421" s="113" t="str">
        <f>IF(H421="","",VLOOKUP(H421,BD!B$2:C$16,2,FALSE))</f>
        <v/>
      </c>
      <c r="J421" s="114"/>
      <c r="K421" s="115" t="str">
        <f t="shared" si="12"/>
        <v/>
      </c>
      <c r="L421" s="116" t="str">
        <f t="shared" ca="1" si="13"/>
        <v>-</v>
      </c>
      <c r="M421" s="111" t="str">
        <f>IF(E421="","",VLOOKUP(E421,[1]PROJECTES!$C$14:$Z$5000,21,FALSE))</f>
        <v/>
      </c>
      <c r="N421" s="117"/>
      <c r="O421" s="118" t="s">
        <v>222</v>
      </c>
      <c r="P421" s="119"/>
      <c r="Q421" s="84"/>
      <c r="R421" s="195"/>
      <c r="S421" s="80"/>
      <c r="T421" s="176"/>
      <c r="V421" s="203"/>
      <c r="X421" s="79"/>
    </row>
    <row r="422" spans="1:24" s="121" customFormat="1" ht="20.100000000000001" customHeight="1" x14ac:dyDescent="0.3">
      <c r="A422" s="80"/>
      <c r="B422" s="110" t="str">
        <f>IF(E422="","",VLOOKUP(E422,[1]PROJECTES!$C$14:$G$5000,2,FALSE))</f>
        <v/>
      </c>
      <c r="C422" s="80"/>
      <c r="D422" s="283" t="str">
        <f>IF(E422="","",VLOOKUP(E422,[1]PROJECTES!$C$14:$G$5000,5,FALSE))</f>
        <v/>
      </c>
      <c r="E422" s="79"/>
      <c r="F422" s="110" t="str">
        <f>IF(I422="","",VLOOKUP(I422,[1]PROJECTES!$C$14:$G$5000,2,FALSE))</f>
        <v/>
      </c>
      <c r="G422" s="112" t="str">
        <f>IF(E422="","",VLOOKUP(E422,[1]PROJECTES!$C$14:$G$5000,4,FALSE))</f>
        <v/>
      </c>
      <c r="H422" s="95"/>
      <c r="I422" s="113" t="str">
        <f>IF(H422="","",VLOOKUP(H422,BD!B$2:C$16,2,FALSE))</f>
        <v/>
      </c>
      <c r="J422" s="114"/>
      <c r="K422" s="115" t="str">
        <f t="shared" si="12"/>
        <v/>
      </c>
      <c r="L422" s="116" t="str">
        <f t="shared" ca="1" si="13"/>
        <v>-</v>
      </c>
      <c r="M422" s="111" t="str">
        <f>IF(E422="","",VLOOKUP(E422,[1]PROJECTES!$C$14:$Z$5000,21,FALSE))</f>
        <v/>
      </c>
      <c r="N422" s="117"/>
      <c r="O422" s="118" t="s">
        <v>222</v>
      </c>
      <c r="P422" s="119"/>
      <c r="Q422" s="84"/>
      <c r="R422" s="122"/>
      <c r="S422" s="69"/>
      <c r="T422" s="176"/>
      <c r="U422" s="169"/>
      <c r="V422" s="177"/>
      <c r="X422" s="79"/>
    </row>
    <row r="423" spans="1:24" s="121" customFormat="1" ht="20.100000000000001" customHeight="1" x14ac:dyDescent="0.3">
      <c r="A423" s="80"/>
      <c r="B423" s="110" t="str">
        <f>IF(E423="","",VLOOKUP(E423,[1]PROJECTES!$C$14:$G$5000,2,FALSE))</f>
        <v/>
      </c>
      <c r="C423" s="80"/>
      <c r="D423" s="283" t="str">
        <f>IF(E423="","",VLOOKUP(E423,[1]PROJECTES!$C$14:$G$5000,5,FALSE))</f>
        <v/>
      </c>
      <c r="E423" s="79"/>
      <c r="F423" s="110" t="str">
        <f>IF(I423="","",VLOOKUP(I423,[1]PROJECTES!$C$14:$G$5000,2,FALSE))</f>
        <v/>
      </c>
      <c r="G423" s="112" t="str">
        <f>IF(E423="","",VLOOKUP(E423,[1]PROJECTES!$C$14:$G$5000,4,FALSE))</f>
        <v/>
      </c>
      <c r="H423" s="95"/>
      <c r="I423" s="113" t="str">
        <f>IF(H423="","",VLOOKUP(H423,BD!B$2:C$16,2,FALSE))</f>
        <v/>
      </c>
      <c r="J423" s="114"/>
      <c r="K423" s="115" t="str">
        <f t="shared" si="12"/>
        <v/>
      </c>
      <c r="L423" s="116" t="str">
        <f t="shared" ca="1" si="13"/>
        <v>-</v>
      </c>
      <c r="M423" s="111" t="str">
        <f>IF(E423="","",VLOOKUP(E423,[1]PROJECTES!$C$14:$Z$5000,21,FALSE))</f>
        <v/>
      </c>
      <c r="N423" s="117"/>
      <c r="O423" s="118" t="s">
        <v>222</v>
      </c>
      <c r="P423" s="119"/>
      <c r="Q423" s="84"/>
      <c r="R423" s="122"/>
      <c r="S423" s="69"/>
      <c r="T423" s="176"/>
      <c r="U423" s="169"/>
      <c r="V423" s="200"/>
      <c r="X423" s="79"/>
    </row>
    <row r="424" spans="1:24" s="121" customFormat="1" ht="20.100000000000001" customHeight="1" x14ac:dyDescent="0.3">
      <c r="A424" s="80"/>
      <c r="B424" s="110" t="str">
        <f>IF(E424="","",VLOOKUP(E424,[1]PROJECTES!$C$14:$G$5000,2,FALSE))</f>
        <v/>
      </c>
      <c r="C424" s="80"/>
      <c r="D424" s="283" t="str">
        <f>IF(E424="","",VLOOKUP(E424,[1]PROJECTES!$C$14:$G$5000,5,FALSE))</f>
        <v/>
      </c>
      <c r="E424" s="79"/>
      <c r="F424" s="110" t="str">
        <f>IF(I424="","",VLOOKUP(I424,[1]PROJECTES!$C$14:$G$5000,2,FALSE))</f>
        <v/>
      </c>
      <c r="G424" s="112" t="str">
        <f>IF(E424="","",VLOOKUP(E424,[1]PROJECTES!$C$14:$G$5000,4,FALSE))</f>
        <v/>
      </c>
      <c r="H424" s="95"/>
      <c r="I424" s="113" t="str">
        <f>IF(H424="","",VLOOKUP(H424,BD!B$2:C$16,2,FALSE))</f>
        <v/>
      </c>
      <c r="J424" s="147"/>
      <c r="K424" s="115" t="str">
        <f t="shared" si="12"/>
        <v/>
      </c>
      <c r="L424" s="116" t="str">
        <f t="shared" ca="1" si="13"/>
        <v>-</v>
      </c>
      <c r="M424" s="111" t="str">
        <f>IF(E424="","",VLOOKUP(E424,[1]PROJECTES!$C$14:$Z$5000,21,FALSE))</f>
        <v/>
      </c>
      <c r="N424" s="117"/>
      <c r="O424" s="118" t="s">
        <v>222</v>
      </c>
      <c r="P424" s="119"/>
      <c r="Q424" s="84"/>
      <c r="R424" s="122"/>
      <c r="S424" s="69"/>
      <c r="T424" s="176"/>
      <c r="U424" s="169"/>
      <c r="V424" s="177"/>
      <c r="X424" s="79"/>
    </row>
    <row r="425" spans="1:24" s="121" customFormat="1" ht="20.100000000000001" customHeight="1" x14ac:dyDescent="0.3">
      <c r="A425" s="80"/>
      <c r="B425" s="110" t="str">
        <f>IF(E425="","",VLOOKUP(E425,[1]PROJECTES!$C$14:$G$5000,2,FALSE))</f>
        <v/>
      </c>
      <c r="C425" s="80"/>
      <c r="D425" s="283" t="str">
        <f>IF(E425="","",VLOOKUP(E425,[1]PROJECTES!$C$14:$G$5000,5,FALSE))</f>
        <v/>
      </c>
      <c r="E425" s="79"/>
      <c r="F425" s="110" t="str">
        <f>IF(I425="","",VLOOKUP(I425,[1]PROJECTES!$C$14:$G$5000,2,FALSE))</f>
        <v/>
      </c>
      <c r="G425" s="112" t="str">
        <f>IF(E425="","",VLOOKUP(E425,[1]PROJECTES!$C$14:$G$5000,4,FALSE))</f>
        <v/>
      </c>
      <c r="H425" s="95"/>
      <c r="I425" s="113" t="str">
        <f>IF(H425="","",VLOOKUP(H425,BD!B$2:C$16,2,FALSE))</f>
        <v/>
      </c>
      <c r="J425" s="114"/>
      <c r="K425" s="115" t="str">
        <f t="shared" si="12"/>
        <v/>
      </c>
      <c r="L425" s="116" t="str">
        <f t="shared" ca="1" si="13"/>
        <v>-</v>
      </c>
      <c r="M425" s="111" t="str">
        <f>IF(E425="","",VLOOKUP(E425,[1]PROJECTES!$C$14:$Z$5000,21,FALSE))</f>
        <v/>
      </c>
      <c r="N425" s="117"/>
      <c r="O425" s="118" t="s">
        <v>222</v>
      </c>
      <c r="P425" s="119"/>
      <c r="Q425" s="84"/>
      <c r="R425" s="125"/>
      <c r="S425" s="69"/>
      <c r="T425" s="176"/>
      <c r="U425" s="169"/>
      <c r="V425" s="177"/>
      <c r="X425" s="79"/>
    </row>
    <row r="426" spans="1:24" s="121" customFormat="1" ht="20.100000000000001" customHeight="1" x14ac:dyDescent="0.3">
      <c r="A426" s="80"/>
      <c r="B426" s="110" t="str">
        <f>IF(E426="","",VLOOKUP(E426,[1]PROJECTES!$C$14:$G$5000,2,FALSE))</f>
        <v/>
      </c>
      <c r="C426" s="80"/>
      <c r="D426" s="283" t="str">
        <f>IF(E426="","",VLOOKUP(E426,[1]PROJECTES!$C$14:$G$5000,5,FALSE))</f>
        <v/>
      </c>
      <c r="E426" s="79"/>
      <c r="F426" s="110" t="str">
        <f>IF(I426="","",VLOOKUP(I426,[1]PROJECTES!$C$14:$G$5000,2,FALSE))</f>
        <v/>
      </c>
      <c r="G426" s="112" t="str">
        <f>IF(E426="","",VLOOKUP(E426,[1]PROJECTES!$C$14:$G$5000,4,FALSE))</f>
        <v/>
      </c>
      <c r="H426" s="95"/>
      <c r="I426" s="113" t="str">
        <f>IF(H426="","",VLOOKUP(H426,BD!B$2:C$16,2,FALSE))</f>
        <v/>
      </c>
      <c r="J426" s="114"/>
      <c r="K426" s="115" t="str">
        <f t="shared" si="12"/>
        <v/>
      </c>
      <c r="L426" s="116" t="str">
        <f t="shared" ca="1" si="13"/>
        <v>-</v>
      </c>
      <c r="M426" s="111" t="str">
        <f>IF(E426="","",VLOOKUP(E426,[1]PROJECTES!$C$14:$Z$5000,21,FALSE))</f>
        <v/>
      </c>
      <c r="N426" s="117"/>
      <c r="O426" s="118" t="s">
        <v>222</v>
      </c>
      <c r="P426" s="119"/>
      <c r="Q426" s="84"/>
      <c r="R426" s="125"/>
      <c r="S426" s="69"/>
      <c r="T426" s="176"/>
      <c r="U426" s="169"/>
      <c r="V426" s="177"/>
      <c r="X426" s="79"/>
    </row>
    <row r="427" spans="1:24" s="121" customFormat="1" ht="20.100000000000001" customHeight="1" x14ac:dyDescent="0.3">
      <c r="A427" s="80"/>
      <c r="B427" s="110" t="str">
        <f>IF(E427="","",VLOOKUP(E427,[1]PROJECTES!$C$14:$G$5000,2,FALSE))</f>
        <v/>
      </c>
      <c r="C427" s="80"/>
      <c r="D427" s="283" t="str">
        <f>IF(E427="","",VLOOKUP(E427,[1]PROJECTES!$C$14:$G$5000,5,FALSE))</f>
        <v/>
      </c>
      <c r="E427" s="79"/>
      <c r="F427" s="110" t="str">
        <f>IF(I427="","",VLOOKUP(I427,[1]PROJECTES!$C$14:$G$5000,2,FALSE))</f>
        <v/>
      </c>
      <c r="G427" s="112" t="str">
        <f>IF(E427="","",VLOOKUP(E427,[1]PROJECTES!$C$14:$G$5000,4,FALSE))</f>
        <v/>
      </c>
      <c r="H427" s="95"/>
      <c r="I427" s="113" t="str">
        <f>IF(H427="","",VLOOKUP(H427,BD!B$2:C$16,2,FALSE))</f>
        <v/>
      </c>
      <c r="J427" s="114"/>
      <c r="K427" s="115" t="str">
        <f t="shared" si="12"/>
        <v/>
      </c>
      <c r="L427" s="116" t="str">
        <f t="shared" ca="1" si="13"/>
        <v>-</v>
      </c>
      <c r="M427" s="111" t="str">
        <f>IF(E427="","",VLOOKUP(E427,[1]PROJECTES!$C$14:$Z$5000,21,FALSE))</f>
        <v/>
      </c>
      <c r="N427" s="117"/>
      <c r="O427" s="118" t="s">
        <v>222</v>
      </c>
      <c r="P427" s="119"/>
      <c r="Q427" s="84"/>
      <c r="R427" s="125"/>
      <c r="S427" s="69"/>
      <c r="T427" s="176"/>
      <c r="U427" s="169"/>
      <c r="V427" s="177"/>
      <c r="X427" s="79"/>
    </row>
    <row r="428" spans="1:24" s="121" customFormat="1" ht="20.100000000000001" customHeight="1" x14ac:dyDescent="0.3">
      <c r="A428" s="80"/>
      <c r="B428" s="110" t="str">
        <f>IF(E428="","",VLOOKUP(E428,[1]PROJECTES!$C$14:$G$5000,2,FALSE))</f>
        <v/>
      </c>
      <c r="C428" s="80"/>
      <c r="D428" s="283" t="str">
        <f>IF(E428="","",VLOOKUP(E428,[1]PROJECTES!$C$14:$G$5000,5,FALSE))</f>
        <v/>
      </c>
      <c r="E428" s="79"/>
      <c r="F428" s="110" t="str">
        <f>IF(I428="","",VLOOKUP(I428,[1]PROJECTES!$C$14:$G$5000,2,FALSE))</f>
        <v/>
      </c>
      <c r="G428" s="112" t="str">
        <f>IF(E428="","",VLOOKUP(E428,[1]PROJECTES!$C$14:$G$5000,4,FALSE))</f>
        <v/>
      </c>
      <c r="H428" s="95"/>
      <c r="I428" s="113" t="str">
        <f>IF(H428="","",VLOOKUP(H428,BD!B$2:C$16,2,FALSE))</f>
        <v/>
      </c>
      <c r="J428" s="114"/>
      <c r="K428" s="115" t="str">
        <f t="shared" si="12"/>
        <v/>
      </c>
      <c r="L428" s="116" t="str">
        <f t="shared" ca="1" si="13"/>
        <v>-</v>
      </c>
      <c r="M428" s="111" t="str">
        <f>IF(E428="","",VLOOKUP(E428,[1]PROJECTES!$C$14:$Z$5000,21,FALSE))</f>
        <v/>
      </c>
      <c r="N428" s="117"/>
      <c r="O428" s="118" t="s">
        <v>222</v>
      </c>
      <c r="P428" s="119"/>
      <c r="Q428" s="84"/>
      <c r="R428" s="125"/>
      <c r="S428" s="69"/>
      <c r="T428" s="176"/>
      <c r="U428" s="169"/>
      <c r="V428" s="177"/>
      <c r="X428" s="79"/>
    </row>
    <row r="429" spans="1:24" s="121" customFormat="1" ht="20.100000000000001" customHeight="1" x14ac:dyDescent="0.3">
      <c r="A429" s="80"/>
      <c r="B429" s="110" t="str">
        <f>IF(E429="","",VLOOKUP(E429,[1]PROJECTES!$C$14:$G$5000,2,FALSE))</f>
        <v/>
      </c>
      <c r="C429" s="80"/>
      <c r="D429" s="283" t="str">
        <f>IF(E429="","",VLOOKUP(E429,[1]PROJECTES!$C$14:$G$5000,5,FALSE))</f>
        <v/>
      </c>
      <c r="E429" s="79"/>
      <c r="F429" s="110" t="str">
        <f>IF(I429="","",VLOOKUP(I429,[1]PROJECTES!$C$14:$G$5000,2,FALSE))</f>
        <v/>
      </c>
      <c r="G429" s="112" t="str">
        <f>IF(E429="","",VLOOKUP(E429,[1]PROJECTES!$C$14:$G$5000,4,FALSE))</f>
        <v/>
      </c>
      <c r="H429" s="95"/>
      <c r="I429" s="113" t="str">
        <f>IF(H429="","",VLOOKUP(H429,BD!B$2:C$16,2,FALSE))</f>
        <v/>
      </c>
      <c r="J429" s="114"/>
      <c r="K429" s="115" t="str">
        <f t="shared" si="12"/>
        <v/>
      </c>
      <c r="L429" s="116" t="str">
        <f t="shared" ca="1" si="13"/>
        <v>-</v>
      </c>
      <c r="M429" s="111" t="str">
        <f>IF(E429="","",VLOOKUP(E429,[1]PROJECTES!$C$14:$Z$5000,21,FALSE))</f>
        <v/>
      </c>
      <c r="N429" s="117"/>
      <c r="O429" s="118" t="s">
        <v>222</v>
      </c>
      <c r="P429" s="119"/>
      <c r="Q429" s="84"/>
      <c r="R429" s="125"/>
      <c r="S429" s="69"/>
      <c r="T429" s="176"/>
      <c r="U429" s="169"/>
      <c r="V429" s="200"/>
      <c r="X429" s="79"/>
    </row>
    <row r="430" spans="1:24" s="121" customFormat="1" ht="20.100000000000001" customHeight="1" x14ac:dyDescent="0.3">
      <c r="A430" s="80"/>
      <c r="B430" s="110" t="str">
        <f>IF(E430="","",VLOOKUP(E430,[1]PROJECTES!$C$14:$G$5000,2,FALSE))</f>
        <v/>
      </c>
      <c r="C430" s="80"/>
      <c r="D430" s="283" t="str">
        <f>IF(E430="","",VLOOKUP(E430,[1]PROJECTES!$C$14:$G$5000,5,FALSE))</f>
        <v/>
      </c>
      <c r="E430" s="79"/>
      <c r="F430" s="110" t="str">
        <f>IF(I430="","",VLOOKUP(I430,[1]PROJECTES!$C$14:$G$5000,2,FALSE))</f>
        <v/>
      </c>
      <c r="G430" s="112" t="str">
        <f>IF(E430="","",VLOOKUP(E430,[1]PROJECTES!$C$14:$G$5000,4,FALSE))</f>
        <v/>
      </c>
      <c r="H430" s="95"/>
      <c r="I430" s="113" t="str">
        <f>IF(H430="","",VLOOKUP(H430,BD!B$2:C$16,2,FALSE))</f>
        <v/>
      </c>
      <c r="J430" s="114"/>
      <c r="K430" s="115" t="str">
        <f t="shared" si="12"/>
        <v/>
      </c>
      <c r="L430" s="116" t="str">
        <f t="shared" ca="1" si="13"/>
        <v>-</v>
      </c>
      <c r="M430" s="111" t="str">
        <f>IF(E430="","",VLOOKUP(E430,[1]PROJECTES!$C$14:$Z$5000,21,FALSE))</f>
        <v/>
      </c>
      <c r="N430" s="117"/>
      <c r="O430" s="118" t="s">
        <v>222</v>
      </c>
      <c r="P430" s="119"/>
      <c r="Q430" s="84"/>
      <c r="R430" s="125"/>
      <c r="S430" s="69"/>
      <c r="T430" s="176"/>
      <c r="U430" s="169"/>
      <c r="V430" s="177"/>
      <c r="X430" s="79"/>
    </row>
    <row r="431" spans="1:24" s="121" customFormat="1" ht="20.100000000000001" customHeight="1" x14ac:dyDescent="0.3">
      <c r="A431" s="80"/>
      <c r="B431" s="110" t="str">
        <f>IF(E431="","",VLOOKUP(E431,[1]PROJECTES!$C$14:$G$5000,2,FALSE))</f>
        <v/>
      </c>
      <c r="C431" s="80"/>
      <c r="D431" s="283" t="str">
        <f>IF(E431="","",VLOOKUP(E431,[1]PROJECTES!$C$14:$G$5000,5,FALSE))</f>
        <v/>
      </c>
      <c r="E431" s="79"/>
      <c r="F431" s="110" t="str">
        <f>IF(I431="","",VLOOKUP(I431,[1]PROJECTES!$C$14:$G$5000,2,FALSE))</f>
        <v/>
      </c>
      <c r="G431" s="112" t="str">
        <f>IF(E431="","",VLOOKUP(E431,[1]PROJECTES!$C$14:$G$5000,4,FALSE))</f>
        <v/>
      </c>
      <c r="H431" s="95"/>
      <c r="I431" s="113" t="str">
        <f>IF(H431="","",VLOOKUP(H431,BD!B$2:C$16,2,FALSE))</f>
        <v/>
      </c>
      <c r="J431" s="114"/>
      <c r="K431" s="115" t="str">
        <f t="shared" si="12"/>
        <v/>
      </c>
      <c r="L431" s="116" t="str">
        <f t="shared" ca="1" si="13"/>
        <v>-</v>
      </c>
      <c r="M431" s="111" t="str">
        <f>IF(E431="","",VLOOKUP(E431,[1]PROJECTES!$C$14:$Z$5000,21,FALSE))</f>
        <v/>
      </c>
      <c r="N431" s="117"/>
      <c r="O431" s="118" t="s">
        <v>222</v>
      </c>
      <c r="P431" s="119"/>
      <c r="Q431" s="84"/>
      <c r="R431" s="123"/>
      <c r="S431" s="69"/>
      <c r="T431" s="176"/>
      <c r="U431" s="169"/>
      <c r="V431" s="177"/>
      <c r="X431" s="79"/>
    </row>
    <row r="432" spans="1:24" s="121" customFormat="1" ht="20.100000000000001" customHeight="1" x14ac:dyDescent="0.3">
      <c r="A432" s="80"/>
      <c r="B432" s="110" t="str">
        <f>IF(E432="","",VLOOKUP(E432,[1]PROJECTES!$C$14:$G$5000,2,FALSE))</f>
        <v/>
      </c>
      <c r="C432" s="80"/>
      <c r="D432" s="283" t="str">
        <f>IF(E432="","",VLOOKUP(E432,[1]PROJECTES!$C$14:$G$5000,5,FALSE))</f>
        <v/>
      </c>
      <c r="E432" s="79"/>
      <c r="F432" s="110" t="str">
        <f>IF(I432="","",VLOOKUP(I432,[1]PROJECTES!$C$14:$G$5000,2,FALSE))</f>
        <v/>
      </c>
      <c r="G432" s="112" t="str">
        <f>IF(E432="","",VLOOKUP(E432,[1]PROJECTES!$C$14:$G$5000,4,FALSE))</f>
        <v/>
      </c>
      <c r="H432" s="95"/>
      <c r="I432" s="113" t="str">
        <f>IF(H432="","",VLOOKUP(H432,BD!B$2:C$16,2,FALSE))</f>
        <v/>
      </c>
      <c r="J432" s="114"/>
      <c r="K432" s="115" t="str">
        <f t="shared" si="12"/>
        <v/>
      </c>
      <c r="L432" s="116" t="str">
        <f t="shared" ca="1" si="13"/>
        <v>-</v>
      </c>
      <c r="M432" s="111" t="str">
        <f>IF(E432="","",VLOOKUP(E432,[1]PROJECTES!$C$14:$Z$5000,21,FALSE))</f>
        <v/>
      </c>
      <c r="N432" s="117"/>
      <c r="O432" s="118" t="s">
        <v>222</v>
      </c>
      <c r="P432" s="119"/>
      <c r="Q432" s="84"/>
      <c r="R432" s="122"/>
      <c r="S432" s="69"/>
      <c r="T432" s="176"/>
      <c r="U432" s="169"/>
      <c r="V432" s="177"/>
      <c r="X432" s="79"/>
    </row>
    <row r="433" spans="1:24" s="121" customFormat="1" ht="20.100000000000001" customHeight="1" x14ac:dyDescent="0.3">
      <c r="A433" s="80"/>
      <c r="B433" s="110" t="str">
        <f>IF(E433="","",VLOOKUP(E433,[1]PROJECTES!$C$14:$G$5000,2,FALSE))</f>
        <v/>
      </c>
      <c r="C433" s="80"/>
      <c r="D433" s="283" t="str">
        <f>IF(E433="","",VLOOKUP(E433,[1]PROJECTES!$C$14:$G$5000,5,FALSE))</f>
        <v/>
      </c>
      <c r="E433" s="79"/>
      <c r="F433" s="110" t="str">
        <f>IF(I433="","",VLOOKUP(I433,[1]PROJECTES!$C$14:$G$5000,2,FALSE))</f>
        <v/>
      </c>
      <c r="G433" s="112" t="str">
        <f>IF(E433="","",VLOOKUP(E433,[1]PROJECTES!$C$14:$G$5000,4,FALSE))</f>
        <v/>
      </c>
      <c r="H433" s="95"/>
      <c r="I433" s="113" t="str">
        <f>IF(H433="","",VLOOKUP(H433,BD!B$2:C$16,2,FALSE))</f>
        <v/>
      </c>
      <c r="J433" s="114"/>
      <c r="K433" s="115" t="str">
        <f t="shared" si="12"/>
        <v/>
      </c>
      <c r="L433" s="116" t="str">
        <f t="shared" ca="1" si="13"/>
        <v>-</v>
      </c>
      <c r="M433" s="111" t="str">
        <f>IF(E433="","",VLOOKUP(E433,[1]PROJECTES!$C$14:$Z$5000,21,FALSE))</f>
        <v/>
      </c>
      <c r="N433" s="117"/>
      <c r="O433" s="118" t="s">
        <v>222</v>
      </c>
      <c r="P433" s="119"/>
      <c r="Q433" s="84"/>
      <c r="R433" s="122"/>
      <c r="S433" s="69"/>
      <c r="T433" s="176"/>
      <c r="U433" s="169"/>
      <c r="V433" s="177"/>
      <c r="X433" s="79"/>
    </row>
    <row r="434" spans="1:24" s="121" customFormat="1" ht="20.100000000000001" customHeight="1" x14ac:dyDescent="0.3">
      <c r="A434" s="80"/>
      <c r="B434" s="110" t="str">
        <f>IF(E434="","",VLOOKUP(E434,[1]PROJECTES!$C$14:$G$5000,2,FALSE))</f>
        <v/>
      </c>
      <c r="C434" s="80"/>
      <c r="D434" s="283" t="str">
        <f>IF(E434="","",VLOOKUP(E434,[1]PROJECTES!$C$14:$G$5000,5,FALSE))</f>
        <v/>
      </c>
      <c r="E434" s="79"/>
      <c r="F434" s="110" t="str">
        <f>IF(I434="","",VLOOKUP(I434,[1]PROJECTES!$C$14:$G$5000,2,FALSE))</f>
        <v/>
      </c>
      <c r="G434" s="112" t="str">
        <f>IF(E434="","",VLOOKUP(E434,[1]PROJECTES!$C$14:$G$5000,4,FALSE))</f>
        <v/>
      </c>
      <c r="H434" s="95"/>
      <c r="I434" s="113" t="str">
        <f>IF(H434="","",VLOOKUP(H434,BD!B$2:C$16,2,FALSE))</f>
        <v/>
      </c>
      <c r="J434" s="134"/>
      <c r="K434" s="115" t="str">
        <f t="shared" si="12"/>
        <v/>
      </c>
      <c r="L434" s="116" t="str">
        <f t="shared" ca="1" si="13"/>
        <v>-</v>
      </c>
      <c r="M434" s="111" t="str">
        <f>IF(E434="","",VLOOKUP(E434,[1]PROJECTES!$C$14:$Z$5000,21,FALSE))</f>
        <v/>
      </c>
      <c r="N434" s="117"/>
      <c r="O434" s="118" t="s">
        <v>222</v>
      </c>
      <c r="P434" s="119"/>
      <c r="Q434" s="84"/>
      <c r="R434" s="125"/>
      <c r="S434" s="69"/>
      <c r="T434" s="176"/>
      <c r="U434" s="169"/>
      <c r="V434" s="177"/>
      <c r="X434" s="79"/>
    </row>
    <row r="435" spans="1:24" s="121" customFormat="1" ht="20.100000000000001" customHeight="1" x14ac:dyDescent="0.3">
      <c r="A435" s="80"/>
      <c r="B435" s="110" t="str">
        <f>IF(E435="","",VLOOKUP(E435,[1]PROJECTES!$C$14:$G$5000,2,FALSE))</f>
        <v/>
      </c>
      <c r="C435" s="80"/>
      <c r="D435" s="283" t="str">
        <f>IF(E435="","",VLOOKUP(E435,[1]PROJECTES!$C$14:$G$5000,5,FALSE))</f>
        <v/>
      </c>
      <c r="E435" s="79"/>
      <c r="F435" s="110" t="str">
        <f>IF(I435="","",VLOOKUP(I435,[1]PROJECTES!$C$14:$G$5000,2,FALSE))</f>
        <v/>
      </c>
      <c r="G435" s="112" t="str">
        <f>IF(E435="","",VLOOKUP(E435,[1]PROJECTES!$C$14:$G$5000,4,FALSE))</f>
        <v/>
      </c>
      <c r="H435" s="95"/>
      <c r="I435" s="113" t="str">
        <f>IF(H435="","",VLOOKUP(H435,BD!B$2:C$16,2,FALSE))</f>
        <v/>
      </c>
      <c r="J435" s="114"/>
      <c r="K435" s="115" t="str">
        <f t="shared" si="12"/>
        <v/>
      </c>
      <c r="L435" s="116" t="str">
        <f t="shared" ca="1" si="13"/>
        <v>-</v>
      </c>
      <c r="M435" s="111" t="str">
        <f>IF(E435="","",VLOOKUP(E435,[1]PROJECTES!$C$14:$Z$5000,21,FALSE))</f>
        <v/>
      </c>
      <c r="N435" s="117"/>
      <c r="O435" s="118" t="s">
        <v>222</v>
      </c>
      <c r="P435" s="119"/>
      <c r="Q435" s="84"/>
      <c r="R435" s="125"/>
      <c r="S435" s="69"/>
      <c r="T435" s="176"/>
      <c r="U435" s="169"/>
      <c r="V435" s="177"/>
      <c r="X435" s="79"/>
    </row>
    <row r="436" spans="1:24" s="121" customFormat="1" ht="20.100000000000001" customHeight="1" x14ac:dyDescent="0.3">
      <c r="A436" s="80"/>
      <c r="B436" s="110" t="str">
        <f>IF(E436="","",VLOOKUP(E436,[1]PROJECTES!$C$14:$G$5000,2,FALSE))</f>
        <v/>
      </c>
      <c r="C436" s="80"/>
      <c r="D436" s="283" t="str">
        <f>IF(E436="","",VLOOKUP(E436,[1]PROJECTES!$C$14:$G$5000,5,FALSE))</f>
        <v/>
      </c>
      <c r="E436" s="79"/>
      <c r="F436" s="110" t="str">
        <f>IF(I436="","",VLOOKUP(I436,[1]PROJECTES!$C$14:$G$5000,2,FALSE))</f>
        <v/>
      </c>
      <c r="G436" s="112" t="str">
        <f>IF(E436="","",VLOOKUP(E436,[1]PROJECTES!$C$14:$G$5000,4,FALSE))</f>
        <v/>
      </c>
      <c r="H436" s="95"/>
      <c r="I436" s="113" t="str">
        <f>IF(H436="","",VLOOKUP(H436,BD!B$2:C$16,2,FALSE))</f>
        <v/>
      </c>
      <c r="J436" s="114"/>
      <c r="K436" s="115" t="str">
        <f t="shared" si="12"/>
        <v/>
      </c>
      <c r="L436" s="116" t="str">
        <f t="shared" ca="1" si="13"/>
        <v>-</v>
      </c>
      <c r="M436" s="111" t="str">
        <f>IF(E436="","",VLOOKUP(E436,[1]PROJECTES!$C$14:$Z$5000,21,FALSE))</f>
        <v/>
      </c>
      <c r="N436" s="117"/>
      <c r="O436" s="118" t="s">
        <v>222</v>
      </c>
      <c r="P436" s="119"/>
      <c r="Q436" s="84"/>
      <c r="R436" s="122"/>
      <c r="S436" s="69"/>
      <c r="T436" s="176"/>
      <c r="U436" s="169"/>
      <c r="V436" s="177"/>
      <c r="X436" s="79"/>
    </row>
    <row r="437" spans="1:24" s="121" customFormat="1" ht="20.100000000000001" customHeight="1" x14ac:dyDescent="0.3">
      <c r="A437" s="80"/>
      <c r="B437" s="110" t="str">
        <f>IF(E437="","",VLOOKUP(E437,[1]PROJECTES!$C$14:$G$5000,2,FALSE))</f>
        <v/>
      </c>
      <c r="C437" s="80"/>
      <c r="D437" s="283" t="str">
        <f>IF(E437="","",VLOOKUP(E437,[1]PROJECTES!$C$14:$G$5000,5,FALSE))</f>
        <v/>
      </c>
      <c r="E437" s="79"/>
      <c r="F437" s="110" t="str">
        <f>IF(I437="","",VLOOKUP(I437,[1]PROJECTES!$C$14:$G$5000,2,FALSE))</f>
        <v/>
      </c>
      <c r="G437" s="112" t="str">
        <f>IF(E437="","",VLOOKUP(E437,[1]PROJECTES!$C$14:$G$5000,4,FALSE))</f>
        <v/>
      </c>
      <c r="H437" s="95"/>
      <c r="I437" s="113" t="str">
        <f>IF(H437="","",VLOOKUP(H437,BD!B$2:C$16,2,FALSE))</f>
        <v/>
      </c>
      <c r="J437" s="114"/>
      <c r="K437" s="115" t="str">
        <f t="shared" si="12"/>
        <v/>
      </c>
      <c r="L437" s="116" t="str">
        <f t="shared" ca="1" si="13"/>
        <v>-</v>
      </c>
      <c r="M437" s="111" t="str">
        <f>IF(E437="","",VLOOKUP(E437,[1]PROJECTES!$C$14:$Z$5000,21,FALSE))</f>
        <v/>
      </c>
      <c r="N437" s="117"/>
      <c r="O437" s="118" t="s">
        <v>222</v>
      </c>
      <c r="P437" s="119"/>
      <c r="Q437" s="84"/>
      <c r="R437" s="122"/>
      <c r="S437" s="69"/>
      <c r="T437" s="176"/>
      <c r="U437" s="169"/>
      <c r="V437" s="177"/>
      <c r="X437" s="79"/>
    </row>
    <row r="438" spans="1:24" s="121" customFormat="1" ht="20.100000000000001" customHeight="1" x14ac:dyDescent="0.3">
      <c r="A438" s="80"/>
      <c r="B438" s="110" t="str">
        <f>IF(E438="","",VLOOKUP(E438,[1]PROJECTES!$C$14:$G$5000,2,FALSE))</f>
        <v/>
      </c>
      <c r="C438" s="80"/>
      <c r="D438" s="283" t="str">
        <f>IF(E438="","",VLOOKUP(E438,[1]PROJECTES!$C$14:$G$5000,5,FALSE))</f>
        <v/>
      </c>
      <c r="E438" s="79"/>
      <c r="F438" s="110" t="str">
        <f>IF(I438="","",VLOOKUP(I438,[1]PROJECTES!$C$14:$G$5000,2,FALSE))</f>
        <v/>
      </c>
      <c r="G438" s="112" t="str">
        <f>IF(E438="","",VLOOKUP(E438,[1]PROJECTES!$C$14:$G$5000,4,FALSE))</f>
        <v/>
      </c>
      <c r="H438" s="95"/>
      <c r="I438" s="113" t="str">
        <f>IF(H438="","",VLOOKUP(H438,BD!B$2:C$16,2,FALSE))</f>
        <v/>
      </c>
      <c r="J438" s="114"/>
      <c r="K438" s="115" t="str">
        <f t="shared" si="12"/>
        <v/>
      </c>
      <c r="L438" s="116" t="str">
        <f t="shared" ca="1" si="13"/>
        <v>-</v>
      </c>
      <c r="M438" s="111" t="str">
        <f>IF(E438="","",VLOOKUP(E438,[1]PROJECTES!$C$14:$Z$5000,21,FALSE))</f>
        <v/>
      </c>
      <c r="N438" s="117"/>
      <c r="O438" s="118" t="s">
        <v>222</v>
      </c>
      <c r="P438" s="119"/>
      <c r="Q438" s="84"/>
      <c r="R438" s="123"/>
      <c r="S438" s="69"/>
      <c r="T438" s="176"/>
      <c r="U438" s="169"/>
      <c r="V438" s="177"/>
      <c r="X438" s="79"/>
    </row>
    <row r="439" spans="1:24" s="121" customFormat="1" ht="20.100000000000001" customHeight="1" x14ac:dyDescent="0.3">
      <c r="A439" s="80"/>
      <c r="B439" s="110" t="str">
        <f>IF(E439="","",VLOOKUP(E439,[1]PROJECTES!$C$14:$G$5000,2,FALSE))</f>
        <v/>
      </c>
      <c r="C439" s="80"/>
      <c r="D439" s="283" t="str">
        <f>IF(E439="","",VLOOKUP(E439,[1]PROJECTES!$C$14:$G$5000,5,FALSE))</f>
        <v/>
      </c>
      <c r="E439" s="79"/>
      <c r="F439" s="110" t="str">
        <f>IF(I439="","",VLOOKUP(I439,[1]PROJECTES!$C$14:$G$5000,2,FALSE))</f>
        <v/>
      </c>
      <c r="G439" s="112" t="str">
        <f>IF(E439="","",VLOOKUP(E439,[1]PROJECTES!$C$14:$G$5000,4,FALSE))</f>
        <v/>
      </c>
      <c r="H439" s="95"/>
      <c r="I439" s="113" t="str">
        <f>IF(H439="","",VLOOKUP(H439,BD!B$2:C$16,2,FALSE))</f>
        <v/>
      </c>
      <c r="J439" s="114"/>
      <c r="K439" s="115" t="str">
        <f t="shared" si="12"/>
        <v/>
      </c>
      <c r="L439" s="116" t="str">
        <f t="shared" ca="1" si="13"/>
        <v>-</v>
      </c>
      <c r="M439" s="111" t="str">
        <f>IF(E439="","",VLOOKUP(E439,[1]PROJECTES!$C$14:$Z$5000,21,FALSE))</f>
        <v/>
      </c>
      <c r="N439" s="117"/>
      <c r="O439" s="118" t="s">
        <v>222</v>
      </c>
      <c r="P439" s="119"/>
      <c r="Q439" s="84"/>
      <c r="R439" s="122"/>
      <c r="S439" s="69"/>
      <c r="T439" s="176"/>
      <c r="U439" s="169"/>
      <c r="V439" s="177"/>
      <c r="X439" s="79"/>
    </row>
    <row r="440" spans="1:24" s="121" customFormat="1" ht="20.100000000000001" customHeight="1" x14ac:dyDescent="0.3">
      <c r="A440" s="80"/>
      <c r="B440" s="110" t="str">
        <f>IF(E440="","",VLOOKUP(E440,[1]PROJECTES!$C$14:$G$5000,2,FALSE))</f>
        <v/>
      </c>
      <c r="C440" s="80"/>
      <c r="D440" s="283" t="str">
        <f>IF(E440="","",VLOOKUP(E440,[1]PROJECTES!$C$14:$G$5000,5,FALSE))</f>
        <v/>
      </c>
      <c r="E440" s="79"/>
      <c r="F440" s="110" t="str">
        <f>IF(I440="","",VLOOKUP(I440,[1]PROJECTES!$C$14:$G$5000,2,FALSE))</f>
        <v/>
      </c>
      <c r="G440" s="112" t="str">
        <f>IF(E440="","",VLOOKUP(E440,[1]PROJECTES!$C$14:$G$5000,4,FALSE))</f>
        <v/>
      </c>
      <c r="H440" s="95"/>
      <c r="I440" s="113" t="str">
        <f>IF(H440="","",VLOOKUP(H440,BD!B$2:C$16,2,FALSE))</f>
        <v/>
      </c>
      <c r="J440" s="114"/>
      <c r="K440" s="115" t="str">
        <f t="shared" si="12"/>
        <v/>
      </c>
      <c r="L440" s="116" t="str">
        <f t="shared" ca="1" si="13"/>
        <v>-</v>
      </c>
      <c r="M440" s="111" t="str">
        <f>IF(E440="","",VLOOKUP(E440,[1]PROJECTES!$C$14:$Z$5000,21,FALSE))</f>
        <v/>
      </c>
      <c r="N440" s="117"/>
      <c r="O440" s="118" t="s">
        <v>222</v>
      </c>
      <c r="P440" s="119"/>
      <c r="Q440" s="84"/>
      <c r="R440" s="122"/>
      <c r="S440" s="69"/>
      <c r="T440" s="176"/>
      <c r="U440" s="169"/>
      <c r="V440" s="177"/>
      <c r="X440" s="79"/>
    </row>
    <row r="441" spans="1:24" s="121" customFormat="1" ht="20.100000000000001" customHeight="1" x14ac:dyDescent="0.3">
      <c r="A441" s="80"/>
      <c r="B441" s="110" t="str">
        <f>IF(E441="","",VLOOKUP(E441,[1]PROJECTES!$C$14:$G$5000,2,FALSE))</f>
        <v/>
      </c>
      <c r="C441" s="80"/>
      <c r="D441" s="283" t="str">
        <f>IF(E441="","",VLOOKUP(E441,[1]PROJECTES!$C$14:$G$5000,5,FALSE))</f>
        <v/>
      </c>
      <c r="E441" s="79"/>
      <c r="F441" s="110" t="str">
        <f>IF(I441="","",VLOOKUP(I441,[1]PROJECTES!$C$14:$G$5000,2,FALSE))</f>
        <v/>
      </c>
      <c r="G441" s="112" t="str">
        <f>IF(E441="","",VLOOKUP(E441,[1]PROJECTES!$C$14:$G$5000,4,FALSE))</f>
        <v/>
      </c>
      <c r="H441" s="95"/>
      <c r="I441" s="113" t="str">
        <f>IF(H441="","",VLOOKUP(H441,BD!B$2:C$16,2,FALSE))</f>
        <v/>
      </c>
      <c r="J441" s="114"/>
      <c r="K441" s="115" t="str">
        <f t="shared" si="12"/>
        <v/>
      </c>
      <c r="L441" s="116" t="str">
        <f t="shared" ca="1" si="13"/>
        <v>-</v>
      </c>
      <c r="M441" s="111" t="str">
        <f>IF(E441="","",VLOOKUP(E441,[1]PROJECTES!$C$14:$Z$5000,21,FALSE))</f>
        <v/>
      </c>
      <c r="N441" s="117"/>
      <c r="O441" s="118" t="s">
        <v>222</v>
      </c>
      <c r="P441" s="119"/>
      <c r="Q441" s="84"/>
      <c r="R441" s="122"/>
      <c r="S441" s="69"/>
      <c r="T441" s="176"/>
      <c r="U441" s="169"/>
      <c r="V441" s="177"/>
      <c r="X441" s="79"/>
    </row>
    <row r="442" spans="1:24" s="121" customFormat="1" ht="20.100000000000001" customHeight="1" x14ac:dyDescent="0.3">
      <c r="A442" s="80"/>
      <c r="B442" s="110" t="str">
        <f>IF(E442="","",VLOOKUP(E442,[1]PROJECTES!$C$14:$G$5000,2,FALSE))</f>
        <v/>
      </c>
      <c r="C442" s="80"/>
      <c r="D442" s="283" t="str">
        <f>IF(E442="","",VLOOKUP(E442,[1]PROJECTES!$C$14:$G$5000,5,FALSE))</f>
        <v/>
      </c>
      <c r="E442" s="79"/>
      <c r="F442" s="110" t="str">
        <f>IF(I442="","",VLOOKUP(I442,[1]PROJECTES!$C$14:$G$5000,2,FALSE))</f>
        <v/>
      </c>
      <c r="G442" s="112" t="str">
        <f>IF(E442="","",VLOOKUP(E442,[1]PROJECTES!$C$14:$G$5000,4,FALSE))</f>
        <v/>
      </c>
      <c r="H442" s="95"/>
      <c r="I442" s="113" t="str">
        <f>IF(H442="","",VLOOKUP(H442,BD!B$2:C$16,2,FALSE))</f>
        <v/>
      </c>
      <c r="J442" s="114"/>
      <c r="K442" s="115" t="str">
        <f t="shared" si="12"/>
        <v/>
      </c>
      <c r="L442" s="116" t="str">
        <f t="shared" ca="1" si="13"/>
        <v>-</v>
      </c>
      <c r="M442" s="111" t="str">
        <f>IF(E442="","",VLOOKUP(E442,[1]PROJECTES!$C$14:$Z$5000,21,FALSE))</f>
        <v/>
      </c>
      <c r="N442" s="117"/>
      <c r="O442" s="118" t="s">
        <v>222</v>
      </c>
      <c r="P442" s="119"/>
      <c r="Q442" s="84"/>
      <c r="R442" s="122"/>
      <c r="S442" s="69"/>
      <c r="T442" s="176"/>
      <c r="U442" s="169"/>
      <c r="V442" s="177"/>
      <c r="X442" s="79"/>
    </row>
    <row r="443" spans="1:24" s="121" customFormat="1" ht="20.100000000000001" customHeight="1" x14ac:dyDescent="0.3">
      <c r="A443" s="80"/>
      <c r="B443" s="110" t="str">
        <f>IF(E443="","",VLOOKUP(E443,[1]PROJECTES!$C$14:$G$5000,2,FALSE))</f>
        <v/>
      </c>
      <c r="C443" s="80"/>
      <c r="D443" s="283" t="str">
        <f>IF(E443="","",VLOOKUP(E443,[1]PROJECTES!$C$14:$G$5000,5,FALSE))</f>
        <v/>
      </c>
      <c r="E443" s="79"/>
      <c r="F443" s="110" t="str">
        <f>IF(I443="","",VLOOKUP(I443,[1]PROJECTES!$C$14:$G$5000,2,FALSE))</f>
        <v/>
      </c>
      <c r="G443" s="112" t="str">
        <f>IF(E443="","",VLOOKUP(E443,[1]PROJECTES!$C$14:$G$5000,4,FALSE))</f>
        <v/>
      </c>
      <c r="H443" s="95"/>
      <c r="I443" s="113" t="str">
        <f>IF(H443="","",VLOOKUP(H443,BD!B$2:C$16,2,FALSE))</f>
        <v/>
      </c>
      <c r="J443" s="114"/>
      <c r="K443" s="115" t="str">
        <f t="shared" si="12"/>
        <v/>
      </c>
      <c r="L443" s="116" t="str">
        <f t="shared" ca="1" si="13"/>
        <v>-</v>
      </c>
      <c r="M443" s="111" t="str">
        <f>IF(E443="","",VLOOKUP(E443,[1]PROJECTES!$C$14:$Z$5000,21,FALSE))</f>
        <v/>
      </c>
      <c r="N443" s="117"/>
      <c r="O443" s="118" t="s">
        <v>222</v>
      </c>
      <c r="P443" s="119"/>
      <c r="Q443" s="84"/>
      <c r="R443" s="122"/>
      <c r="S443" s="69"/>
      <c r="T443" s="176"/>
      <c r="U443" s="169"/>
      <c r="V443" s="177"/>
      <c r="X443" s="79"/>
    </row>
    <row r="444" spans="1:24" s="121" customFormat="1" ht="20.100000000000001" customHeight="1" x14ac:dyDescent="0.3">
      <c r="A444" s="80"/>
      <c r="B444" s="110" t="str">
        <f>IF(E444="","",VLOOKUP(E444,[1]PROJECTES!$C$14:$G$5000,2,FALSE))</f>
        <v/>
      </c>
      <c r="C444" s="80"/>
      <c r="D444" s="283" t="str">
        <f>IF(E444="","",VLOOKUP(E444,[1]PROJECTES!$C$14:$G$5000,5,FALSE))</f>
        <v/>
      </c>
      <c r="E444" s="79"/>
      <c r="F444" s="110" t="str">
        <f>IF(I444="","",VLOOKUP(I444,[1]PROJECTES!$C$14:$G$5000,2,FALSE))</f>
        <v/>
      </c>
      <c r="G444" s="112" t="str">
        <f>IF(E444="","",VLOOKUP(E444,[1]PROJECTES!$C$14:$G$5000,4,FALSE))</f>
        <v/>
      </c>
      <c r="H444" s="95"/>
      <c r="I444" s="113" t="str">
        <f>IF(H444="","",VLOOKUP(H444,BD!B$2:C$16,2,FALSE))</f>
        <v/>
      </c>
      <c r="J444" s="114"/>
      <c r="K444" s="115" t="str">
        <f t="shared" si="12"/>
        <v/>
      </c>
      <c r="L444" s="116" t="str">
        <f t="shared" ca="1" si="13"/>
        <v>-</v>
      </c>
      <c r="M444" s="111" t="str">
        <f>IF(E444="","",VLOOKUP(E444,[1]PROJECTES!$C$14:$Z$5000,21,FALSE))</f>
        <v/>
      </c>
      <c r="N444" s="117"/>
      <c r="O444" s="118" t="s">
        <v>222</v>
      </c>
      <c r="P444" s="119"/>
      <c r="Q444" s="84"/>
      <c r="R444" s="123"/>
      <c r="S444" s="69"/>
      <c r="T444" s="176"/>
      <c r="U444" s="169"/>
      <c r="V444" s="177"/>
      <c r="X444" s="79"/>
    </row>
    <row r="445" spans="1:24" s="121" customFormat="1" ht="20.100000000000001" customHeight="1" x14ac:dyDescent="0.3">
      <c r="A445" s="80"/>
      <c r="B445" s="110" t="str">
        <f>IF(E445="","",VLOOKUP(E445,[1]PROJECTES!$C$14:$G$5000,2,FALSE))</f>
        <v/>
      </c>
      <c r="C445" s="80"/>
      <c r="D445" s="283" t="str">
        <f>IF(E445="","",VLOOKUP(E445,[1]PROJECTES!$C$14:$G$5000,5,FALSE))</f>
        <v/>
      </c>
      <c r="E445" s="79"/>
      <c r="F445" s="110" t="str">
        <f>IF(I445="","",VLOOKUP(I445,[1]PROJECTES!$C$14:$G$5000,2,FALSE))</f>
        <v/>
      </c>
      <c r="G445" s="112" t="str">
        <f>IF(E445="","",VLOOKUP(E445,[1]PROJECTES!$C$14:$G$5000,4,FALSE))</f>
        <v/>
      </c>
      <c r="H445" s="95"/>
      <c r="I445" s="113" t="str">
        <f>IF(H445="","",VLOOKUP(H445,BD!B$2:C$16,2,FALSE))</f>
        <v/>
      </c>
      <c r="J445" s="114"/>
      <c r="K445" s="115" t="str">
        <f t="shared" si="12"/>
        <v/>
      </c>
      <c r="L445" s="116" t="str">
        <f t="shared" ca="1" si="13"/>
        <v>-</v>
      </c>
      <c r="M445" s="111" t="str">
        <f>IF(E445="","",VLOOKUP(E445,[1]PROJECTES!$C$14:$Z$5000,21,FALSE))</f>
        <v/>
      </c>
      <c r="N445" s="117"/>
      <c r="O445" s="118" t="s">
        <v>222</v>
      </c>
      <c r="P445" s="119"/>
      <c r="Q445" s="84"/>
      <c r="R445" s="122"/>
      <c r="S445" s="69"/>
      <c r="T445" s="176"/>
      <c r="U445" s="169"/>
      <c r="V445" s="177"/>
      <c r="X445" s="79"/>
    </row>
    <row r="446" spans="1:24" s="121" customFormat="1" ht="20.100000000000001" customHeight="1" x14ac:dyDescent="0.3">
      <c r="A446" s="80"/>
      <c r="B446" s="110" t="str">
        <f>IF(E446="","",VLOOKUP(E446,[1]PROJECTES!$C$14:$G$5000,2,FALSE))</f>
        <v/>
      </c>
      <c r="C446" s="80"/>
      <c r="D446" s="283" t="str">
        <f>IF(E446="","",VLOOKUP(E446,[1]PROJECTES!$C$14:$G$5000,5,FALSE))</f>
        <v/>
      </c>
      <c r="E446" s="79"/>
      <c r="F446" s="110" t="str">
        <f>IF(I446="","",VLOOKUP(I446,[1]PROJECTES!$C$14:$G$5000,2,FALSE))</f>
        <v/>
      </c>
      <c r="G446" s="112" t="str">
        <f>IF(E446="","",VLOOKUP(E446,[1]PROJECTES!$C$14:$G$5000,4,FALSE))</f>
        <v/>
      </c>
      <c r="H446" s="95"/>
      <c r="I446" s="113" t="str">
        <f>IF(H446="","",VLOOKUP(H446,BD!B$2:C$16,2,FALSE))</f>
        <v/>
      </c>
      <c r="J446" s="114"/>
      <c r="K446" s="115" t="str">
        <f t="shared" si="12"/>
        <v/>
      </c>
      <c r="L446" s="116" t="str">
        <f t="shared" ca="1" si="13"/>
        <v>-</v>
      </c>
      <c r="M446" s="111" t="str">
        <f>IF(E446="","",VLOOKUP(E446,[1]PROJECTES!$C$14:$Z$5000,21,FALSE))</f>
        <v/>
      </c>
      <c r="N446" s="117"/>
      <c r="O446" s="118" t="s">
        <v>222</v>
      </c>
      <c r="P446" s="119"/>
      <c r="Q446" s="84"/>
      <c r="R446" s="122"/>
      <c r="S446" s="69"/>
      <c r="T446" s="176"/>
      <c r="U446" s="169"/>
      <c r="V446" s="177"/>
      <c r="X446" s="79"/>
    </row>
    <row r="447" spans="1:24" s="121" customFormat="1" ht="20.100000000000001" customHeight="1" x14ac:dyDescent="0.3">
      <c r="A447" s="80"/>
      <c r="B447" s="110" t="str">
        <f>IF(E447="","",VLOOKUP(E447,[1]PROJECTES!$C$14:$G$5000,2,FALSE))</f>
        <v/>
      </c>
      <c r="C447" s="80"/>
      <c r="D447" s="283" t="str">
        <f>IF(E447="","",VLOOKUP(E447,[1]PROJECTES!$C$14:$G$5000,5,FALSE))</f>
        <v/>
      </c>
      <c r="E447" s="79"/>
      <c r="F447" s="110" t="str">
        <f>IF(I447="","",VLOOKUP(I447,[1]PROJECTES!$C$14:$G$5000,2,FALSE))</f>
        <v/>
      </c>
      <c r="G447" s="112" t="str">
        <f>IF(E447="","",VLOOKUP(E447,[1]PROJECTES!$C$14:$G$5000,4,FALSE))</f>
        <v/>
      </c>
      <c r="H447" s="95"/>
      <c r="I447" s="113" t="str">
        <f>IF(H447="","",VLOOKUP(H447,BD!B$2:C$16,2,FALSE))</f>
        <v/>
      </c>
      <c r="J447" s="114"/>
      <c r="K447" s="115" t="str">
        <f t="shared" si="12"/>
        <v/>
      </c>
      <c r="L447" s="116" t="str">
        <f t="shared" ca="1" si="13"/>
        <v>-</v>
      </c>
      <c r="M447" s="111" t="str">
        <f>IF(E447="","",VLOOKUP(E447,[1]PROJECTES!$C$14:$Z$5000,21,FALSE))</f>
        <v/>
      </c>
      <c r="N447" s="117"/>
      <c r="O447" s="118" t="s">
        <v>222</v>
      </c>
      <c r="P447" s="119"/>
      <c r="Q447" s="84"/>
      <c r="R447" s="122"/>
      <c r="S447" s="69"/>
      <c r="T447" s="176"/>
      <c r="U447" s="169"/>
      <c r="V447" s="177"/>
      <c r="X447" s="79"/>
    </row>
    <row r="448" spans="1:24" s="121" customFormat="1" ht="20.100000000000001" customHeight="1" x14ac:dyDescent="0.3">
      <c r="A448" s="80"/>
      <c r="B448" s="110" t="str">
        <f>IF(E448="","",VLOOKUP(E448,[1]PROJECTES!$C$14:$G$5000,2,FALSE))</f>
        <v/>
      </c>
      <c r="C448" s="80"/>
      <c r="D448" s="283" t="str">
        <f>IF(E448="","",VLOOKUP(E448,[1]PROJECTES!$C$14:$G$5000,5,FALSE))</f>
        <v/>
      </c>
      <c r="E448" s="79"/>
      <c r="F448" s="110" t="str">
        <f>IF(I448="","",VLOOKUP(I448,[1]PROJECTES!$C$14:$G$5000,2,FALSE))</f>
        <v/>
      </c>
      <c r="G448" s="112" t="str">
        <f>IF(E448="","",VLOOKUP(E448,[1]PROJECTES!$C$14:$G$5000,4,FALSE))</f>
        <v/>
      </c>
      <c r="H448" s="95"/>
      <c r="I448" s="113" t="str">
        <f>IF(H448="","",VLOOKUP(H448,BD!B$2:C$16,2,FALSE))</f>
        <v/>
      </c>
      <c r="J448" s="114"/>
      <c r="K448" s="115" t="str">
        <f t="shared" si="12"/>
        <v/>
      </c>
      <c r="L448" s="116" t="str">
        <f t="shared" ca="1" si="13"/>
        <v>-</v>
      </c>
      <c r="M448" s="111" t="str">
        <f>IF(E448="","",VLOOKUP(E448,[1]PROJECTES!$C$14:$Z$5000,21,FALSE))</f>
        <v/>
      </c>
      <c r="N448" s="117"/>
      <c r="O448" s="118" t="s">
        <v>222</v>
      </c>
      <c r="P448" s="119"/>
      <c r="Q448" s="84"/>
      <c r="R448" s="122"/>
      <c r="S448" s="69"/>
      <c r="T448" s="176"/>
      <c r="U448" s="169"/>
      <c r="V448" s="177"/>
      <c r="X448" s="79"/>
    </row>
    <row r="449" spans="1:24" s="121" customFormat="1" ht="20.100000000000001" customHeight="1" x14ac:dyDescent="0.3">
      <c r="A449" s="80"/>
      <c r="B449" s="110" t="str">
        <f>IF(E449="","",VLOOKUP(E449,[1]PROJECTES!$C$14:$G$5000,2,FALSE))</f>
        <v/>
      </c>
      <c r="C449" s="80"/>
      <c r="D449" s="283" t="str">
        <f>IF(E449="","",VLOOKUP(E449,[1]PROJECTES!$C$14:$G$5000,5,FALSE))</f>
        <v/>
      </c>
      <c r="E449" s="79"/>
      <c r="F449" s="110" t="str">
        <f>IF(I449="","",VLOOKUP(I449,[1]PROJECTES!$C$14:$G$5000,2,FALSE))</f>
        <v/>
      </c>
      <c r="G449" s="112" t="str">
        <f>IF(E449="","",VLOOKUP(E449,[1]PROJECTES!$C$14:$G$5000,4,FALSE))</f>
        <v/>
      </c>
      <c r="H449" s="95"/>
      <c r="I449" s="113" t="str">
        <f>IF(H449="","",VLOOKUP(H449,BD!B$2:C$16,2,FALSE))</f>
        <v/>
      </c>
      <c r="J449" s="114"/>
      <c r="K449" s="115" t="str">
        <f t="shared" si="12"/>
        <v/>
      </c>
      <c r="L449" s="116" t="str">
        <f t="shared" ca="1" si="13"/>
        <v>-</v>
      </c>
      <c r="M449" s="111" t="str">
        <f>IF(E449="","",VLOOKUP(E449,[1]PROJECTES!$C$14:$Z$5000,21,FALSE))</f>
        <v/>
      </c>
      <c r="N449" s="117"/>
      <c r="O449" s="118" t="s">
        <v>222</v>
      </c>
      <c r="P449" s="119"/>
      <c r="Q449" s="84"/>
      <c r="R449" s="122"/>
      <c r="S449" s="69"/>
      <c r="T449" s="176"/>
      <c r="U449" s="169"/>
      <c r="V449" s="177"/>
      <c r="X449" s="79"/>
    </row>
    <row r="450" spans="1:24" s="121" customFormat="1" ht="20.100000000000001" customHeight="1" x14ac:dyDescent="0.3">
      <c r="A450" s="80"/>
      <c r="B450" s="110" t="str">
        <f>IF(E450="","",VLOOKUP(E450,[1]PROJECTES!$C$14:$G$5000,2,FALSE))</f>
        <v/>
      </c>
      <c r="C450" s="80"/>
      <c r="D450" s="283" t="str">
        <f>IF(E450="","",VLOOKUP(E450,[1]PROJECTES!$C$14:$G$5000,5,FALSE))</f>
        <v/>
      </c>
      <c r="E450" s="79"/>
      <c r="F450" s="110" t="str">
        <f>IF(I450="","",VLOOKUP(I450,[1]PROJECTES!$C$14:$G$5000,2,FALSE))</f>
        <v/>
      </c>
      <c r="G450" s="112" t="str">
        <f>IF(E450="","",VLOOKUP(E450,[1]PROJECTES!$C$14:$G$5000,4,FALSE))</f>
        <v/>
      </c>
      <c r="H450" s="95"/>
      <c r="I450" s="113" t="str">
        <f>IF(H450="","",VLOOKUP(H450,BD!B$2:C$16,2,FALSE))</f>
        <v/>
      </c>
      <c r="J450" s="114"/>
      <c r="K450" s="115" t="str">
        <f t="shared" si="12"/>
        <v/>
      </c>
      <c r="L450" s="116" t="str">
        <f t="shared" ca="1" si="13"/>
        <v>-</v>
      </c>
      <c r="M450" s="111" t="str">
        <f>IF(E450="","",VLOOKUP(E450,[1]PROJECTES!$C$14:$Z$5000,21,FALSE))</f>
        <v/>
      </c>
      <c r="N450" s="117"/>
      <c r="O450" s="118" t="s">
        <v>222</v>
      </c>
      <c r="P450" s="119"/>
      <c r="Q450" s="84"/>
      <c r="R450" s="122"/>
      <c r="S450" s="69"/>
      <c r="T450" s="176"/>
      <c r="U450" s="169"/>
      <c r="V450" s="177"/>
      <c r="X450" s="79"/>
    </row>
    <row r="451" spans="1:24" s="121" customFormat="1" ht="20.100000000000001" customHeight="1" x14ac:dyDescent="0.3">
      <c r="A451" s="80"/>
      <c r="B451" s="110" t="str">
        <f>IF(E451="","",VLOOKUP(E451,[1]PROJECTES!$C$14:$G$5000,2,FALSE))</f>
        <v/>
      </c>
      <c r="C451" s="80"/>
      <c r="D451" s="283" t="str">
        <f>IF(E451="","",VLOOKUP(E451,[1]PROJECTES!$C$14:$G$5000,5,FALSE))</f>
        <v/>
      </c>
      <c r="E451" s="79"/>
      <c r="F451" s="110" t="str">
        <f>IF(I451="","",VLOOKUP(I451,[1]PROJECTES!$C$14:$G$5000,2,FALSE))</f>
        <v/>
      </c>
      <c r="G451" s="112" t="str">
        <f>IF(E451="","",VLOOKUP(E451,[1]PROJECTES!$C$14:$G$5000,4,FALSE))</f>
        <v/>
      </c>
      <c r="H451" s="95"/>
      <c r="I451" s="113" t="str">
        <f>IF(H451="","",VLOOKUP(H451,BD!B$2:C$16,2,FALSE))</f>
        <v/>
      </c>
      <c r="J451" s="114"/>
      <c r="K451" s="115" t="str">
        <f t="shared" si="12"/>
        <v/>
      </c>
      <c r="L451" s="116" t="str">
        <f t="shared" ca="1" si="13"/>
        <v>-</v>
      </c>
      <c r="M451" s="111" t="str">
        <f>IF(E451="","",VLOOKUP(E451,[1]PROJECTES!$C$14:$Z$5000,21,FALSE))</f>
        <v/>
      </c>
      <c r="N451" s="117"/>
      <c r="O451" s="118" t="s">
        <v>222</v>
      </c>
      <c r="P451" s="119"/>
      <c r="Q451" s="84"/>
      <c r="R451" s="122"/>
      <c r="S451" s="69"/>
      <c r="T451" s="176"/>
      <c r="U451" s="169"/>
      <c r="V451" s="177"/>
      <c r="X451" s="79"/>
    </row>
    <row r="452" spans="1:24" s="121" customFormat="1" ht="20.100000000000001" customHeight="1" x14ac:dyDescent="0.3">
      <c r="A452" s="80"/>
      <c r="B452" s="110" t="str">
        <f>IF(E452="","",VLOOKUP(E452,[1]PROJECTES!$C$14:$G$5000,2,FALSE))</f>
        <v/>
      </c>
      <c r="C452" s="80"/>
      <c r="D452" s="283" t="str">
        <f>IF(E452="","",VLOOKUP(E452,[1]PROJECTES!$C$14:$G$5000,5,FALSE))</f>
        <v/>
      </c>
      <c r="E452" s="79"/>
      <c r="F452" s="110" t="str">
        <f>IF(I452="","",VLOOKUP(I452,[1]PROJECTES!$C$14:$G$5000,2,FALSE))</f>
        <v/>
      </c>
      <c r="G452" s="112" t="str">
        <f>IF(E452="","",VLOOKUP(E452,[1]PROJECTES!$C$14:$G$5000,4,FALSE))</f>
        <v/>
      </c>
      <c r="H452" s="95"/>
      <c r="I452" s="113" t="str">
        <f>IF(H452="","",VLOOKUP(H452,BD!B$2:C$16,2,FALSE))</f>
        <v/>
      </c>
      <c r="J452" s="114"/>
      <c r="K452" s="115" t="str">
        <f t="shared" si="12"/>
        <v/>
      </c>
      <c r="L452" s="116" t="str">
        <f t="shared" ca="1" si="13"/>
        <v>-</v>
      </c>
      <c r="M452" s="111" t="str">
        <f>IF(E452="","",VLOOKUP(E452,[1]PROJECTES!$C$14:$Z$5000,21,FALSE))</f>
        <v/>
      </c>
      <c r="N452" s="117"/>
      <c r="O452" s="118" t="s">
        <v>222</v>
      </c>
      <c r="P452" s="119"/>
      <c r="Q452" s="84"/>
      <c r="R452" s="122"/>
      <c r="S452" s="69"/>
      <c r="T452" s="176"/>
      <c r="U452" s="169"/>
      <c r="V452" s="177"/>
      <c r="X452" s="79"/>
    </row>
    <row r="453" spans="1:24" s="121" customFormat="1" ht="20.100000000000001" customHeight="1" x14ac:dyDescent="0.3">
      <c r="A453" s="80"/>
      <c r="B453" s="110" t="str">
        <f>IF(E453="","",VLOOKUP(E453,[1]PROJECTES!$C$14:$G$5000,2,FALSE))</f>
        <v/>
      </c>
      <c r="C453" s="80"/>
      <c r="D453" s="283" t="str">
        <f>IF(E453="","",VLOOKUP(E453,[1]PROJECTES!$C$14:$G$5000,5,FALSE))</f>
        <v/>
      </c>
      <c r="E453" s="79"/>
      <c r="F453" s="110" t="str">
        <f>IF(I453="","",VLOOKUP(I453,[1]PROJECTES!$C$14:$G$5000,2,FALSE))</f>
        <v/>
      </c>
      <c r="G453" s="112" t="str">
        <f>IF(E453="","",VLOOKUP(E453,[1]PROJECTES!$C$14:$G$5000,4,FALSE))</f>
        <v/>
      </c>
      <c r="H453" s="95"/>
      <c r="I453" s="113" t="str">
        <f>IF(H453="","",VLOOKUP(H453,BD!B$2:C$16,2,FALSE))</f>
        <v/>
      </c>
      <c r="J453" s="114"/>
      <c r="K453" s="115" t="str">
        <f t="shared" si="12"/>
        <v/>
      </c>
      <c r="L453" s="116" t="str">
        <f t="shared" ca="1" si="13"/>
        <v>-</v>
      </c>
      <c r="M453" s="111" t="str">
        <f>IF(E453="","",VLOOKUP(E453,[1]PROJECTES!$C$14:$Z$5000,21,FALSE))</f>
        <v/>
      </c>
      <c r="N453" s="117"/>
      <c r="O453" s="118" t="s">
        <v>222</v>
      </c>
      <c r="P453" s="119"/>
      <c r="Q453" s="84"/>
      <c r="R453" s="122"/>
      <c r="S453" s="69"/>
      <c r="T453" s="176"/>
      <c r="U453" s="169"/>
      <c r="V453" s="177"/>
      <c r="X453" s="79"/>
    </row>
    <row r="454" spans="1:24" s="121" customFormat="1" ht="20.100000000000001" customHeight="1" x14ac:dyDescent="0.3">
      <c r="A454" s="80"/>
      <c r="B454" s="110" t="str">
        <f>IF(E454="","",VLOOKUP(E454,[1]PROJECTES!$C$14:$G$5000,2,FALSE))</f>
        <v/>
      </c>
      <c r="C454" s="80"/>
      <c r="D454" s="283" t="str">
        <f>IF(E454="","",VLOOKUP(E454,[1]PROJECTES!$C$14:$G$5000,5,FALSE))</f>
        <v/>
      </c>
      <c r="E454" s="79"/>
      <c r="F454" s="110" t="str">
        <f>IF(I454="","",VLOOKUP(I454,[1]PROJECTES!$C$14:$G$5000,2,FALSE))</f>
        <v/>
      </c>
      <c r="G454" s="112" t="str">
        <f>IF(E454="","",VLOOKUP(E454,[1]PROJECTES!$C$14:$G$5000,4,FALSE))</f>
        <v/>
      </c>
      <c r="H454" s="95"/>
      <c r="I454" s="113" t="str">
        <f>IF(H454="","",VLOOKUP(H454,BD!B$2:C$16,2,FALSE))</f>
        <v/>
      </c>
      <c r="J454" s="114"/>
      <c r="K454" s="115" t="str">
        <f t="shared" si="12"/>
        <v/>
      </c>
      <c r="L454" s="116" t="str">
        <f t="shared" ca="1" si="13"/>
        <v>-</v>
      </c>
      <c r="M454" s="111" t="str">
        <f>IF(E454="","",VLOOKUP(E454,[1]PROJECTES!$C$14:$Z$5000,21,FALSE))</f>
        <v/>
      </c>
      <c r="N454" s="117"/>
      <c r="O454" s="118" t="s">
        <v>222</v>
      </c>
      <c r="P454" s="119"/>
      <c r="Q454" s="84"/>
      <c r="R454" s="122"/>
      <c r="S454" s="69"/>
      <c r="T454" s="176"/>
      <c r="U454" s="169"/>
      <c r="V454" s="177"/>
      <c r="X454" s="79"/>
    </row>
    <row r="455" spans="1:24" s="121" customFormat="1" ht="20.100000000000001" customHeight="1" x14ac:dyDescent="0.3">
      <c r="A455" s="80"/>
      <c r="B455" s="110" t="str">
        <f>IF(E455="","",VLOOKUP(E455,[1]PROJECTES!$C$14:$G$5000,2,FALSE))</f>
        <v/>
      </c>
      <c r="C455" s="80"/>
      <c r="D455" s="283" t="str">
        <f>IF(E455="","",VLOOKUP(E455,[1]PROJECTES!$C$14:$G$5000,5,FALSE))</f>
        <v/>
      </c>
      <c r="E455" s="79"/>
      <c r="F455" s="110" t="str">
        <f>IF(I455="","",VLOOKUP(I455,[1]PROJECTES!$C$14:$G$5000,2,FALSE))</f>
        <v/>
      </c>
      <c r="G455" s="112" t="str">
        <f>IF(E455="","",VLOOKUP(E455,[1]PROJECTES!$C$14:$G$5000,4,FALSE))</f>
        <v/>
      </c>
      <c r="H455" s="95"/>
      <c r="I455" s="113" t="str">
        <f>IF(H455="","",VLOOKUP(H455,BD!B$2:C$16,2,FALSE))</f>
        <v/>
      </c>
      <c r="J455" s="114"/>
      <c r="K455" s="115" t="str">
        <f t="shared" si="12"/>
        <v/>
      </c>
      <c r="L455" s="116" t="str">
        <f t="shared" ca="1" si="13"/>
        <v>-</v>
      </c>
      <c r="M455" s="111" t="str">
        <f>IF(E455="","",VLOOKUP(E455,[1]PROJECTES!$C$14:$Z$5000,21,FALSE))</f>
        <v/>
      </c>
      <c r="N455" s="117"/>
      <c r="O455" s="118" t="s">
        <v>222</v>
      </c>
      <c r="P455" s="119"/>
      <c r="Q455" s="84"/>
      <c r="R455" s="122"/>
      <c r="S455" s="69"/>
      <c r="T455" s="176"/>
      <c r="U455" s="169"/>
      <c r="V455" s="177"/>
      <c r="X455" s="79"/>
    </row>
    <row r="456" spans="1:24" s="121" customFormat="1" ht="20.100000000000001" customHeight="1" x14ac:dyDescent="0.3">
      <c r="A456" s="80"/>
      <c r="B456" s="110" t="str">
        <f>IF(E456="","",VLOOKUP(E456,[1]PROJECTES!$C$14:$G$5000,2,FALSE))</f>
        <v/>
      </c>
      <c r="C456" s="80"/>
      <c r="D456" s="283" t="str">
        <f>IF(E456="","",VLOOKUP(E456,[1]PROJECTES!$C$14:$G$5000,5,FALSE))</f>
        <v/>
      </c>
      <c r="E456" s="79"/>
      <c r="F456" s="110" t="str">
        <f>IF(I456="","",VLOOKUP(I456,[1]PROJECTES!$C$14:$G$5000,2,FALSE))</f>
        <v/>
      </c>
      <c r="G456" s="112" t="str">
        <f>IF(E456="","",VLOOKUP(E456,[1]PROJECTES!$C$14:$G$5000,4,FALSE))</f>
        <v/>
      </c>
      <c r="H456" s="95"/>
      <c r="I456" s="113" t="str">
        <f>IF(H456="","",VLOOKUP(H456,BD!B$2:C$16,2,FALSE))</f>
        <v/>
      </c>
      <c r="J456" s="114"/>
      <c r="K456" s="115" t="str">
        <f t="shared" ref="K456:K519" si="14">IF(J456="","",WEEKNUM(J456,2)-0)</f>
        <v/>
      </c>
      <c r="L456" s="116" t="str">
        <f t="shared" ref="L456:L519" ca="1" si="15">IF(M456="","-",IF(G456="TA","-",+M456-TODAY()))</f>
        <v>-</v>
      </c>
      <c r="M456" s="111" t="str">
        <f>IF(E456="","",VLOOKUP(E456,[1]PROJECTES!$C$14:$Z$5000,21,FALSE))</f>
        <v/>
      </c>
      <c r="N456" s="117"/>
      <c r="O456" s="118" t="s">
        <v>222</v>
      </c>
      <c r="P456" s="119"/>
      <c r="Q456" s="84"/>
      <c r="R456" s="122"/>
      <c r="S456" s="69"/>
      <c r="T456" s="176"/>
      <c r="U456" s="169"/>
      <c r="V456" s="177"/>
      <c r="X456" s="79"/>
    </row>
    <row r="457" spans="1:24" s="121" customFormat="1" ht="20.100000000000001" customHeight="1" x14ac:dyDescent="0.3">
      <c r="A457" s="80"/>
      <c r="B457" s="110" t="str">
        <f>IF(E457="","",VLOOKUP(E457,[1]PROJECTES!$C$14:$G$5000,2,FALSE))</f>
        <v/>
      </c>
      <c r="C457" s="80"/>
      <c r="D457" s="283" t="str">
        <f>IF(E457="","",VLOOKUP(E457,[1]PROJECTES!$C$14:$G$5000,5,FALSE))</f>
        <v/>
      </c>
      <c r="E457" s="79"/>
      <c r="F457" s="110" t="str">
        <f>IF(I457="","",VLOOKUP(I457,[1]PROJECTES!$C$14:$G$5000,2,FALSE))</f>
        <v/>
      </c>
      <c r="G457" s="112" t="str">
        <f>IF(E457="","",VLOOKUP(E457,[1]PROJECTES!$C$14:$G$5000,4,FALSE))</f>
        <v/>
      </c>
      <c r="H457" s="95"/>
      <c r="I457" s="113" t="str">
        <f>IF(H457="","",VLOOKUP(H457,BD!B$2:C$16,2,FALSE))</f>
        <v/>
      </c>
      <c r="J457" s="114"/>
      <c r="K457" s="115" t="str">
        <f t="shared" si="14"/>
        <v/>
      </c>
      <c r="L457" s="116" t="str">
        <f t="shared" ca="1" si="15"/>
        <v>-</v>
      </c>
      <c r="M457" s="111" t="str">
        <f>IF(E457="","",VLOOKUP(E457,[1]PROJECTES!$C$14:$Z$5000,21,FALSE))</f>
        <v/>
      </c>
      <c r="N457" s="117"/>
      <c r="O457" s="118" t="s">
        <v>222</v>
      </c>
      <c r="P457" s="119"/>
      <c r="Q457" s="84"/>
      <c r="R457" s="122"/>
      <c r="S457" s="69"/>
      <c r="T457" s="176"/>
      <c r="U457" s="169"/>
      <c r="V457" s="177"/>
      <c r="X457" s="79"/>
    </row>
    <row r="458" spans="1:24" s="121" customFormat="1" ht="20.100000000000001" customHeight="1" x14ac:dyDescent="0.3">
      <c r="A458" s="80"/>
      <c r="B458" s="110" t="str">
        <f>IF(E458="","",VLOOKUP(E458,[1]PROJECTES!$C$14:$G$5000,2,FALSE))</f>
        <v/>
      </c>
      <c r="C458" s="80"/>
      <c r="D458" s="283" t="str">
        <f>IF(E458="","",VLOOKUP(E458,[1]PROJECTES!$C$14:$G$5000,5,FALSE))</f>
        <v/>
      </c>
      <c r="E458" s="79"/>
      <c r="F458" s="110" t="str">
        <f>IF(I458="","",VLOOKUP(I458,[1]PROJECTES!$C$14:$G$5000,2,FALSE))</f>
        <v/>
      </c>
      <c r="G458" s="112" t="str">
        <f>IF(E458="","",VLOOKUP(E458,[1]PROJECTES!$C$14:$G$5000,4,FALSE))</f>
        <v/>
      </c>
      <c r="H458" s="95"/>
      <c r="I458" s="113" t="str">
        <f>IF(H458="","",VLOOKUP(H458,BD!B$2:C$16,2,FALSE))</f>
        <v/>
      </c>
      <c r="J458" s="114"/>
      <c r="K458" s="115" t="str">
        <f t="shared" si="14"/>
        <v/>
      </c>
      <c r="L458" s="116" t="str">
        <f t="shared" ca="1" si="15"/>
        <v>-</v>
      </c>
      <c r="M458" s="111" t="str">
        <f>IF(E458="","",VLOOKUP(E458,[1]PROJECTES!$C$14:$Z$5000,21,FALSE))</f>
        <v/>
      </c>
      <c r="N458" s="117"/>
      <c r="O458" s="118" t="s">
        <v>222</v>
      </c>
      <c r="P458" s="119"/>
      <c r="Q458" s="84"/>
      <c r="R458" s="122"/>
      <c r="S458" s="69"/>
      <c r="T458" s="176"/>
      <c r="U458" s="169"/>
      <c r="V458" s="177"/>
      <c r="X458" s="79"/>
    </row>
    <row r="459" spans="1:24" s="121" customFormat="1" ht="20.100000000000001" customHeight="1" x14ac:dyDescent="0.3">
      <c r="A459" s="80"/>
      <c r="B459" s="110" t="str">
        <f>IF(E459="","",VLOOKUP(E459,[1]PROJECTES!$C$14:$G$5000,2,FALSE))</f>
        <v/>
      </c>
      <c r="C459" s="80"/>
      <c r="D459" s="283" t="str">
        <f>IF(E459="","",VLOOKUP(E459,[1]PROJECTES!$C$14:$G$5000,5,FALSE))</f>
        <v/>
      </c>
      <c r="E459" s="79"/>
      <c r="F459" s="110" t="str">
        <f>IF(I459="","",VLOOKUP(I459,[1]PROJECTES!$C$14:$G$5000,2,FALSE))</f>
        <v/>
      </c>
      <c r="G459" s="112" t="str">
        <f>IF(E459="","",VLOOKUP(E459,[1]PROJECTES!$C$14:$G$5000,4,FALSE))</f>
        <v/>
      </c>
      <c r="H459" s="95"/>
      <c r="I459" s="113" t="str">
        <f>IF(H459="","",VLOOKUP(H459,BD!B$2:C$16,2,FALSE))</f>
        <v/>
      </c>
      <c r="J459" s="114"/>
      <c r="K459" s="115" t="str">
        <f t="shared" si="14"/>
        <v/>
      </c>
      <c r="L459" s="116" t="str">
        <f t="shared" ca="1" si="15"/>
        <v>-</v>
      </c>
      <c r="M459" s="111" t="str">
        <f>IF(E459="","",VLOOKUP(E459,[1]PROJECTES!$C$14:$Z$5000,21,FALSE))</f>
        <v/>
      </c>
      <c r="N459" s="117"/>
      <c r="O459" s="118" t="s">
        <v>222</v>
      </c>
      <c r="P459" s="119"/>
      <c r="Q459" s="84"/>
      <c r="R459" s="122"/>
      <c r="S459" s="69"/>
      <c r="T459" s="176"/>
      <c r="U459" s="169"/>
      <c r="V459" s="177"/>
      <c r="X459" s="79"/>
    </row>
    <row r="460" spans="1:24" s="121" customFormat="1" ht="20.100000000000001" customHeight="1" x14ac:dyDescent="0.3">
      <c r="A460" s="80"/>
      <c r="B460" s="110" t="str">
        <f>IF(E460="","",VLOOKUP(E460,[1]PROJECTES!$C$14:$G$5000,2,FALSE))</f>
        <v/>
      </c>
      <c r="C460" s="80"/>
      <c r="D460" s="283" t="str">
        <f>IF(E460="","",VLOOKUP(E460,[1]PROJECTES!$C$14:$G$5000,5,FALSE))</f>
        <v/>
      </c>
      <c r="E460" s="87"/>
      <c r="F460" s="110" t="str">
        <f>IF(I460="","",VLOOKUP(I460,[1]PROJECTES!$C$14:$G$5000,2,FALSE))</f>
        <v/>
      </c>
      <c r="G460" s="112" t="str">
        <f>IF(E460="","",VLOOKUP(E460,[1]PROJECTES!$C$14:$G$5000,4,FALSE))</f>
        <v/>
      </c>
      <c r="H460" s="95"/>
      <c r="I460" s="113" t="str">
        <f>IF(H460="","",VLOOKUP(H460,BD!B$2:C$16,2,FALSE))</f>
        <v/>
      </c>
      <c r="J460" s="114"/>
      <c r="K460" s="115" t="str">
        <f t="shared" si="14"/>
        <v/>
      </c>
      <c r="L460" s="116" t="str">
        <f t="shared" ca="1" si="15"/>
        <v>-</v>
      </c>
      <c r="M460" s="111" t="str">
        <f>IF(E460="","",VLOOKUP(E460,[1]PROJECTES!$C$14:$Z$5000,21,FALSE))</f>
        <v/>
      </c>
      <c r="N460" s="117"/>
      <c r="O460" s="118" t="s">
        <v>222</v>
      </c>
      <c r="P460" s="119"/>
      <c r="Q460" s="84"/>
      <c r="R460" s="122"/>
      <c r="S460" s="69"/>
      <c r="T460" s="176"/>
      <c r="U460" s="169"/>
      <c r="V460" s="177"/>
      <c r="X460" s="79"/>
    </row>
    <row r="461" spans="1:24" s="121" customFormat="1" ht="20.100000000000001" customHeight="1" x14ac:dyDescent="0.3">
      <c r="A461" s="80"/>
      <c r="B461" s="110" t="str">
        <f>IF(E461="","",VLOOKUP(E461,[1]PROJECTES!$C$14:$G$5000,2,FALSE))</f>
        <v/>
      </c>
      <c r="C461" s="80"/>
      <c r="D461" s="283" t="str">
        <f>IF(E461="","",VLOOKUP(E461,[1]PROJECTES!$C$14:$G$5000,5,FALSE))</f>
        <v/>
      </c>
      <c r="E461" s="79"/>
      <c r="F461" s="110" t="str">
        <f>IF(I461="","",VLOOKUP(I461,[1]PROJECTES!$C$14:$G$5000,2,FALSE))</f>
        <v/>
      </c>
      <c r="G461" s="112" t="str">
        <f>IF(E461="","",VLOOKUP(E461,[1]PROJECTES!$C$14:$G$5000,4,FALSE))</f>
        <v/>
      </c>
      <c r="H461" s="95"/>
      <c r="I461" s="113" t="str">
        <f>IF(H461="","",VLOOKUP(H461,BD!B$2:C$16,2,FALSE))</f>
        <v/>
      </c>
      <c r="J461" s="114"/>
      <c r="K461" s="115" t="str">
        <f t="shared" si="14"/>
        <v/>
      </c>
      <c r="L461" s="116" t="str">
        <f t="shared" ca="1" si="15"/>
        <v>-</v>
      </c>
      <c r="M461" s="111" t="str">
        <f>IF(E461="","",VLOOKUP(E461,[1]PROJECTES!$C$14:$Z$5000,21,FALSE))</f>
        <v/>
      </c>
      <c r="N461" s="117"/>
      <c r="O461" s="118" t="s">
        <v>222</v>
      </c>
      <c r="P461" s="119"/>
      <c r="Q461" s="84"/>
      <c r="R461" s="122"/>
      <c r="S461" s="69"/>
      <c r="T461" s="176"/>
      <c r="U461" s="169"/>
      <c r="V461" s="177"/>
      <c r="X461" s="79"/>
    </row>
    <row r="462" spans="1:24" s="121" customFormat="1" ht="20.100000000000001" customHeight="1" x14ac:dyDescent="0.3">
      <c r="A462" s="80"/>
      <c r="B462" s="110" t="str">
        <f>IF(E462="","",VLOOKUP(E462,[1]PROJECTES!$C$14:$G$5000,2,FALSE))</f>
        <v/>
      </c>
      <c r="C462" s="80"/>
      <c r="D462" s="283" t="str">
        <f>IF(E462="","",VLOOKUP(E462,[1]PROJECTES!$C$14:$G$5000,5,FALSE))</f>
        <v/>
      </c>
      <c r="E462" s="79"/>
      <c r="F462" s="110" t="str">
        <f>IF(I462="","",VLOOKUP(I462,[1]PROJECTES!$C$14:$G$5000,2,FALSE))</f>
        <v/>
      </c>
      <c r="G462" s="112" t="str">
        <f>IF(E462="","",VLOOKUP(E462,[1]PROJECTES!$C$14:$G$5000,4,FALSE))</f>
        <v/>
      </c>
      <c r="H462" s="95"/>
      <c r="I462" s="113" t="str">
        <f>IF(H462="","",VLOOKUP(H462,BD!B$2:C$16,2,FALSE))</f>
        <v/>
      </c>
      <c r="J462" s="114"/>
      <c r="K462" s="115" t="str">
        <f t="shared" si="14"/>
        <v/>
      </c>
      <c r="L462" s="116" t="str">
        <f t="shared" ca="1" si="15"/>
        <v>-</v>
      </c>
      <c r="M462" s="111" t="str">
        <f>IF(E462="","",VLOOKUP(E462,[1]PROJECTES!$C$14:$Z$5000,21,FALSE))</f>
        <v/>
      </c>
      <c r="N462" s="117"/>
      <c r="O462" s="118" t="s">
        <v>222</v>
      </c>
      <c r="P462" s="119"/>
      <c r="Q462" s="84"/>
      <c r="R462" s="122"/>
      <c r="S462" s="69"/>
      <c r="T462" s="176"/>
      <c r="U462" s="169"/>
      <c r="V462" s="177"/>
      <c r="X462" s="79"/>
    </row>
    <row r="463" spans="1:24" s="121" customFormat="1" ht="20.100000000000001" customHeight="1" x14ac:dyDescent="0.3">
      <c r="A463" s="80"/>
      <c r="B463" s="110" t="str">
        <f>IF(E463="","",VLOOKUP(E463,[1]PROJECTES!$C$14:$G$5000,2,FALSE))</f>
        <v/>
      </c>
      <c r="C463" s="80"/>
      <c r="D463" s="283" t="str">
        <f>IF(E463="","",VLOOKUP(E463,[1]PROJECTES!$C$14:$G$5000,5,FALSE))</f>
        <v/>
      </c>
      <c r="E463" s="79"/>
      <c r="F463" s="110" t="str">
        <f>IF(I463="","",VLOOKUP(I463,[1]PROJECTES!$C$14:$G$5000,2,FALSE))</f>
        <v/>
      </c>
      <c r="G463" s="112" t="str">
        <f>IF(E463="","",VLOOKUP(E463,[1]PROJECTES!$C$14:$G$5000,4,FALSE))</f>
        <v/>
      </c>
      <c r="H463" s="95"/>
      <c r="I463" s="113" t="str">
        <f>IF(H463="","",VLOOKUP(H463,BD!B$2:C$16,2,FALSE))</f>
        <v/>
      </c>
      <c r="J463" s="114"/>
      <c r="K463" s="115" t="str">
        <f t="shared" si="14"/>
        <v/>
      </c>
      <c r="L463" s="116" t="str">
        <f t="shared" ca="1" si="15"/>
        <v>-</v>
      </c>
      <c r="M463" s="111" t="str">
        <f>IF(E463="","",VLOOKUP(E463,[1]PROJECTES!$C$14:$Z$5000,21,FALSE))</f>
        <v/>
      </c>
      <c r="N463" s="117"/>
      <c r="O463" s="118" t="s">
        <v>222</v>
      </c>
      <c r="P463" s="119"/>
      <c r="Q463" s="84"/>
      <c r="R463" s="122"/>
      <c r="S463" s="69"/>
      <c r="T463" s="176"/>
      <c r="U463" s="169"/>
      <c r="V463" s="177"/>
      <c r="X463" s="79"/>
    </row>
    <row r="464" spans="1:24" s="121" customFormat="1" ht="20.100000000000001" customHeight="1" x14ac:dyDescent="0.3">
      <c r="A464" s="80"/>
      <c r="B464" s="110" t="str">
        <f>IF(E464="","",VLOOKUP(E464,[1]PROJECTES!$C$14:$G$5000,2,FALSE))</f>
        <v/>
      </c>
      <c r="C464" s="80"/>
      <c r="D464" s="283" t="str">
        <f>IF(E464="","",VLOOKUP(E464,[1]PROJECTES!$C$14:$G$5000,5,FALSE))</f>
        <v/>
      </c>
      <c r="E464" s="79"/>
      <c r="F464" s="110" t="str">
        <f>IF(I464="","",VLOOKUP(I464,[1]PROJECTES!$C$14:$G$5000,2,FALSE))</f>
        <v/>
      </c>
      <c r="G464" s="112" t="str">
        <f>IF(E464="","",VLOOKUP(E464,[1]PROJECTES!$C$14:$G$5000,4,FALSE))</f>
        <v/>
      </c>
      <c r="H464" s="95"/>
      <c r="I464" s="113" t="str">
        <f>IF(H464="","",VLOOKUP(H464,BD!B$2:C$16,2,FALSE))</f>
        <v/>
      </c>
      <c r="J464" s="114"/>
      <c r="K464" s="115" t="str">
        <f t="shared" si="14"/>
        <v/>
      </c>
      <c r="L464" s="116" t="str">
        <f t="shared" ca="1" si="15"/>
        <v>-</v>
      </c>
      <c r="M464" s="111" t="str">
        <f>IF(E464="","",VLOOKUP(E464,[1]PROJECTES!$C$14:$Z$5000,21,FALSE))</f>
        <v/>
      </c>
      <c r="N464" s="117"/>
      <c r="O464" s="118" t="s">
        <v>222</v>
      </c>
      <c r="P464" s="119"/>
      <c r="Q464" s="84"/>
      <c r="R464" s="122"/>
      <c r="S464" s="69"/>
      <c r="T464" s="176"/>
      <c r="U464" s="169"/>
      <c r="V464" s="177"/>
      <c r="X464" s="79"/>
    </row>
    <row r="465" spans="1:24" s="121" customFormat="1" ht="20.100000000000001" customHeight="1" x14ac:dyDescent="0.3">
      <c r="A465" s="80"/>
      <c r="B465" s="110" t="str">
        <f>IF(E465="","",VLOOKUP(E465,[1]PROJECTES!$C$14:$G$5000,2,FALSE))</f>
        <v/>
      </c>
      <c r="C465" s="80"/>
      <c r="D465" s="283" t="str">
        <f>IF(E465="","",VLOOKUP(E465,[1]PROJECTES!$C$14:$G$5000,5,FALSE))</f>
        <v/>
      </c>
      <c r="E465" s="79"/>
      <c r="F465" s="110" t="str">
        <f>IF(I465="","",VLOOKUP(I465,[1]PROJECTES!$C$14:$G$5000,2,FALSE))</f>
        <v/>
      </c>
      <c r="G465" s="112" t="str">
        <f>IF(E465="","",VLOOKUP(E465,[1]PROJECTES!$C$14:$G$5000,4,FALSE))</f>
        <v/>
      </c>
      <c r="H465" s="95"/>
      <c r="I465" s="113" t="str">
        <f>IF(H465="","",VLOOKUP(H465,BD!B$2:C$16,2,FALSE))</f>
        <v/>
      </c>
      <c r="J465" s="114"/>
      <c r="K465" s="115" t="str">
        <f t="shared" si="14"/>
        <v/>
      </c>
      <c r="L465" s="116" t="str">
        <f t="shared" ca="1" si="15"/>
        <v>-</v>
      </c>
      <c r="M465" s="111" t="str">
        <f>IF(E465="","",VLOOKUP(E465,[1]PROJECTES!$C$14:$Z$5000,21,FALSE))</f>
        <v/>
      </c>
      <c r="N465" s="117"/>
      <c r="O465" s="118" t="s">
        <v>222</v>
      </c>
      <c r="P465" s="119"/>
      <c r="Q465" s="84"/>
      <c r="R465" s="122"/>
      <c r="S465" s="80"/>
      <c r="T465" s="176"/>
      <c r="U465" s="169"/>
      <c r="V465" s="177"/>
      <c r="X465" s="79"/>
    </row>
    <row r="466" spans="1:24" s="121" customFormat="1" ht="20.100000000000001" customHeight="1" x14ac:dyDescent="0.3">
      <c r="A466" s="80"/>
      <c r="B466" s="110" t="str">
        <f>IF(E466="","",VLOOKUP(E466,[1]PROJECTES!$C$14:$G$5000,2,FALSE))</f>
        <v/>
      </c>
      <c r="C466" s="80"/>
      <c r="D466" s="283" t="str">
        <f>IF(E466="","",VLOOKUP(E466,[1]PROJECTES!$C$14:$G$5000,5,FALSE))</f>
        <v/>
      </c>
      <c r="E466" s="79"/>
      <c r="F466" s="110" t="str">
        <f>IF(I466="","",VLOOKUP(I466,[1]PROJECTES!$C$14:$G$5000,2,FALSE))</f>
        <v/>
      </c>
      <c r="G466" s="112" t="str">
        <f>IF(E466="","",VLOOKUP(E466,[1]PROJECTES!$C$14:$G$5000,4,FALSE))</f>
        <v/>
      </c>
      <c r="H466" s="95"/>
      <c r="I466" s="113" t="str">
        <f>IF(H466="","",VLOOKUP(H466,BD!B$2:C$16,2,FALSE))</f>
        <v/>
      </c>
      <c r="J466" s="114"/>
      <c r="K466" s="115" t="str">
        <f t="shared" si="14"/>
        <v/>
      </c>
      <c r="L466" s="116" t="str">
        <f t="shared" ca="1" si="15"/>
        <v>-</v>
      </c>
      <c r="M466" s="111" t="str">
        <f>IF(E466="","",VLOOKUP(E466,[1]PROJECTES!$C$14:$Z$5000,21,FALSE))</f>
        <v/>
      </c>
      <c r="N466" s="117"/>
      <c r="O466" s="118" t="s">
        <v>222</v>
      </c>
      <c r="P466" s="119"/>
      <c r="Q466" s="84"/>
      <c r="R466" s="122"/>
      <c r="S466" s="80"/>
      <c r="T466" s="176"/>
      <c r="U466" s="169"/>
      <c r="V466" s="177"/>
      <c r="X466" s="79"/>
    </row>
    <row r="467" spans="1:24" s="121" customFormat="1" ht="20.100000000000001" customHeight="1" x14ac:dyDescent="0.3">
      <c r="A467" s="80"/>
      <c r="B467" s="110" t="str">
        <f>IF(E467="","",VLOOKUP(E467,[1]PROJECTES!$C$14:$G$5000,2,FALSE))</f>
        <v/>
      </c>
      <c r="C467" s="80"/>
      <c r="D467" s="283" t="str">
        <f>IF(E467="","",VLOOKUP(E467,[1]PROJECTES!$C$14:$G$5000,5,FALSE))</f>
        <v/>
      </c>
      <c r="E467" s="79"/>
      <c r="F467" s="110" t="str">
        <f>IF(I467="","",VLOOKUP(I467,[1]PROJECTES!$C$14:$G$5000,2,FALSE))</f>
        <v/>
      </c>
      <c r="G467" s="112" t="str">
        <f>IF(E467="","",VLOOKUP(E467,[1]PROJECTES!$C$14:$G$5000,4,FALSE))</f>
        <v/>
      </c>
      <c r="H467" s="95"/>
      <c r="I467" s="113" t="str">
        <f>IF(H467="","",VLOOKUP(H467,BD!B$2:C$16,2,FALSE))</f>
        <v/>
      </c>
      <c r="J467" s="114"/>
      <c r="K467" s="115" t="str">
        <f t="shared" si="14"/>
        <v/>
      </c>
      <c r="L467" s="116" t="str">
        <f t="shared" ca="1" si="15"/>
        <v>-</v>
      </c>
      <c r="M467" s="111" t="str">
        <f>IF(E467="","",VLOOKUP(E467,[1]PROJECTES!$C$14:$Z$5000,21,FALSE))</f>
        <v/>
      </c>
      <c r="N467" s="117"/>
      <c r="O467" s="118" t="s">
        <v>222</v>
      </c>
      <c r="P467" s="119"/>
      <c r="Q467" s="84"/>
      <c r="R467" s="122"/>
      <c r="S467" s="80"/>
      <c r="T467" s="176"/>
      <c r="V467" s="199"/>
      <c r="X467" s="79"/>
    </row>
    <row r="468" spans="1:24" s="121" customFormat="1" ht="20.100000000000001" customHeight="1" x14ac:dyDescent="0.2">
      <c r="A468" s="80"/>
      <c r="B468" s="110" t="str">
        <f>IF(E468="","",VLOOKUP(E468,[1]PROJECTES!$C$14:$G$5000,2,FALSE))</f>
        <v/>
      </c>
      <c r="C468" s="80"/>
      <c r="D468" s="283" t="str">
        <f>IF(E468="","",VLOOKUP(E468,[1]PROJECTES!$C$14:$G$5000,5,FALSE))</f>
        <v/>
      </c>
      <c r="E468" s="79"/>
      <c r="F468" s="110" t="str">
        <f>IF(I468="","",VLOOKUP(I468,[1]PROJECTES!$C$14:$G$5000,2,FALSE))</f>
        <v/>
      </c>
      <c r="G468" s="112" t="str">
        <f>IF(E468="","",VLOOKUP(E468,[1]PROJECTES!$C$14:$G$5000,4,FALSE))</f>
        <v/>
      </c>
      <c r="H468" s="95"/>
      <c r="I468" s="113" t="str">
        <f>IF(H468="","",VLOOKUP(H468,BD!B$2:C$16,2,FALSE))</f>
        <v/>
      </c>
      <c r="J468" s="114"/>
      <c r="K468" s="115" t="str">
        <f t="shared" si="14"/>
        <v/>
      </c>
      <c r="L468" s="116" t="str">
        <f t="shared" ca="1" si="15"/>
        <v>-</v>
      </c>
      <c r="M468" s="111" t="str">
        <f>IF(E468="","",VLOOKUP(E468,[1]PROJECTES!$C$14:$Z$5000,21,FALSE))</f>
        <v/>
      </c>
      <c r="N468" s="117"/>
      <c r="O468" s="118" t="s">
        <v>222</v>
      </c>
      <c r="P468" s="119"/>
      <c r="Q468" s="84"/>
      <c r="R468" s="122"/>
      <c r="S468" s="69"/>
      <c r="T468" s="176"/>
      <c r="U468" s="169"/>
      <c r="V468" s="201"/>
      <c r="X468" s="79"/>
    </row>
    <row r="469" spans="1:24" s="121" customFormat="1" ht="20.100000000000001" customHeight="1" x14ac:dyDescent="0.3">
      <c r="A469" s="80"/>
      <c r="B469" s="110" t="str">
        <f>IF(E469="","",VLOOKUP(E469,[1]PROJECTES!$C$14:$G$5000,2,FALSE))</f>
        <v/>
      </c>
      <c r="C469" s="80"/>
      <c r="D469" s="283" t="str">
        <f>IF(E469="","",VLOOKUP(E469,[1]PROJECTES!$C$14:$G$5000,5,FALSE))</f>
        <v/>
      </c>
      <c r="E469" s="79"/>
      <c r="F469" s="110" t="str">
        <f>IF(I469="","",VLOOKUP(I469,[1]PROJECTES!$C$14:$G$5000,2,FALSE))</f>
        <v/>
      </c>
      <c r="G469" s="112" t="str">
        <f>IF(E469="","",VLOOKUP(E469,[1]PROJECTES!$C$14:$G$5000,4,FALSE))</f>
        <v/>
      </c>
      <c r="H469" s="95"/>
      <c r="I469" s="113" t="str">
        <f>IF(H469="","",VLOOKUP(H469,BD!B$2:C$16,2,FALSE))</f>
        <v/>
      </c>
      <c r="J469" s="114"/>
      <c r="K469" s="115" t="str">
        <f t="shared" si="14"/>
        <v/>
      </c>
      <c r="L469" s="116" t="str">
        <f t="shared" ca="1" si="15"/>
        <v>-</v>
      </c>
      <c r="M469" s="111" t="str">
        <f>IF(E469="","",VLOOKUP(E469,[1]PROJECTES!$C$14:$Z$5000,21,FALSE))</f>
        <v/>
      </c>
      <c r="N469" s="117"/>
      <c r="O469" s="118" t="s">
        <v>222</v>
      </c>
      <c r="P469" s="119"/>
      <c r="Q469" s="84"/>
      <c r="R469" s="122"/>
      <c r="S469" s="69"/>
      <c r="T469" s="176"/>
      <c r="U469" s="169"/>
      <c r="V469" s="177"/>
      <c r="X469" s="79"/>
    </row>
    <row r="470" spans="1:24" s="121" customFormat="1" ht="20.100000000000001" customHeight="1" x14ac:dyDescent="0.3">
      <c r="A470" s="80"/>
      <c r="B470" s="110" t="str">
        <f>IF(E470="","",VLOOKUP(E470,[1]PROJECTES!$C$14:$G$5000,2,FALSE))</f>
        <v/>
      </c>
      <c r="C470" s="80"/>
      <c r="D470" s="283" t="str">
        <f>IF(E470="","",VLOOKUP(E470,[1]PROJECTES!$C$14:$G$5000,5,FALSE))</f>
        <v/>
      </c>
      <c r="E470" s="79"/>
      <c r="F470" s="110" t="str">
        <f>IF(I470="","",VLOOKUP(I470,[1]PROJECTES!$C$14:$G$5000,2,FALSE))</f>
        <v/>
      </c>
      <c r="G470" s="112" t="str">
        <f>IF(E470="","",VLOOKUP(E470,[1]PROJECTES!$C$14:$G$5000,4,FALSE))</f>
        <v/>
      </c>
      <c r="H470" s="95"/>
      <c r="I470" s="113" t="str">
        <f>IF(H470="","",VLOOKUP(H470,BD!B$2:C$16,2,FALSE))</f>
        <v/>
      </c>
      <c r="J470" s="114"/>
      <c r="K470" s="115" t="str">
        <f t="shared" si="14"/>
        <v/>
      </c>
      <c r="L470" s="116" t="str">
        <f t="shared" ca="1" si="15"/>
        <v>-</v>
      </c>
      <c r="M470" s="111" t="str">
        <f>IF(E470="","",VLOOKUP(E470,[1]PROJECTES!$C$14:$Z$5000,21,FALSE))</f>
        <v/>
      </c>
      <c r="N470" s="117"/>
      <c r="O470" s="118" t="s">
        <v>222</v>
      </c>
      <c r="P470" s="119"/>
      <c r="Q470" s="84"/>
      <c r="R470" s="122"/>
      <c r="S470" s="69"/>
      <c r="T470" s="176"/>
      <c r="U470" s="169"/>
      <c r="V470" s="177"/>
      <c r="X470" s="79"/>
    </row>
    <row r="471" spans="1:24" s="121" customFormat="1" ht="20.100000000000001" customHeight="1" x14ac:dyDescent="0.3">
      <c r="A471" s="80"/>
      <c r="B471" s="110" t="str">
        <f>IF(E471="","",VLOOKUP(E471,[1]PROJECTES!$C$14:$G$5000,2,FALSE))</f>
        <v/>
      </c>
      <c r="C471" s="80"/>
      <c r="D471" s="283" t="str">
        <f>IF(E471="","",VLOOKUP(E471,[1]PROJECTES!$C$14:$G$5000,5,FALSE))</f>
        <v/>
      </c>
      <c r="E471" s="79"/>
      <c r="F471" s="110" t="str">
        <f>IF(I471="","",VLOOKUP(I471,[1]PROJECTES!$C$14:$G$5000,2,FALSE))</f>
        <v/>
      </c>
      <c r="G471" s="112" t="str">
        <f>IF(E471="","",VLOOKUP(E471,[1]PROJECTES!$C$14:$G$5000,4,FALSE))</f>
        <v/>
      </c>
      <c r="H471" s="95"/>
      <c r="I471" s="113" t="str">
        <f>IF(H471="","",VLOOKUP(H471,BD!B$2:C$16,2,FALSE))</f>
        <v/>
      </c>
      <c r="J471" s="114"/>
      <c r="K471" s="115" t="str">
        <f t="shared" si="14"/>
        <v/>
      </c>
      <c r="L471" s="116" t="str">
        <f t="shared" ca="1" si="15"/>
        <v>-</v>
      </c>
      <c r="M471" s="111" t="str">
        <f>IF(E471="","",VLOOKUP(E471,[1]PROJECTES!$C$14:$Z$5000,21,FALSE))</f>
        <v/>
      </c>
      <c r="N471" s="117"/>
      <c r="O471" s="118" t="s">
        <v>222</v>
      </c>
      <c r="P471" s="119"/>
      <c r="Q471" s="84"/>
      <c r="R471" s="122"/>
      <c r="S471" s="69"/>
      <c r="T471" s="176"/>
      <c r="U471" s="169"/>
      <c r="V471" s="177"/>
      <c r="X471" s="79"/>
    </row>
    <row r="472" spans="1:24" s="121" customFormat="1" ht="20.100000000000001" customHeight="1" x14ac:dyDescent="0.3">
      <c r="A472" s="80"/>
      <c r="B472" s="110" t="str">
        <f>IF(E472="","",VLOOKUP(E472,[1]PROJECTES!$C$14:$G$5000,2,FALSE))</f>
        <v/>
      </c>
      <c r="C472" s="80"/>
      <c r="D472" s="283" t="str">
        <f>IF(E472="","",VLOOKUP(E472,[1]PROJECTES!$C$14:$G$5000,5,FALSE))</f>
        <v/>
      </c>
      <c r="E472" s="79"/>
      <c r="F472" s="110" t="str">
        <f>IF(I472="","",VLOOKUP(I472,[1]PROJECTES!$C$14:$G$5000,2,FALSE))</f>
        <v/>
      </c>
      <c r="G472" s="112" t="str">
        <f>IF(E472="","",VLOOKUP(E472,[1]PROJECTES!$C$14:$G$5000,4,FALSE))</f>
        <v/>
      </c>
      <c r="H472" s="95"/>
      <c r="I472" s="113" t="str">
        <f>IF(H472="","",VLOOKUP(H472,BD!B$2:C$16,2,FALSE))</f>
        <v/>
      </c>
      <c r="J472" s="114"/>
      <c r="K472" s="115" t="str">
        <f t="shared" si="14"/>
        <v/>
      </c>
      <c r="L472" s="116" t="str">
        <f t="shared" ca="1" si="15"/>
        <v>-</v>
      </c>
      <c r="M472" s="111" t="str">
        <f>IF(E472="","",VLOOKUP(E472,[1]PROJECTES!$C$14:$Z$5000,21,FALSE))</f>
        <v/>
      </c>
      <c r="N472" s="117"/>
      <c r="O472" s="118" t="s">
        <v>222</v>
      </c>
      <c r="P472" s="119"/>
      <c r="Q472" s="84"/>
      <c r="R472" s="122"/>
      <c r="S472" s="69"/>
      <c r="T472" s="176"/>
      <c r="U472" s="169"/>
      <c r="V472" s="177"/>
      <c r="X472" s="79"/>
    </row>
    <row r="473" spans="1:24" s="121" customFormat="1" ht="20.100000000000001" customHeight="1" x14ac:dyDescent="0.3">
      <c r="A473" s="80"/>
      <c r="B473" s="110" t="str">
        <f>IF(E473="","",VLOOKUP(E473,[1]PROJECTES!$C$14:$G$5000,2,FALSE))</f>
        <v/>
      </c>
      <c r="C473" s="80"/>
      <c r="D473" s="283" t="str">
        <f>IF(E473="","",VLOOKUP(E473,[1]PROJECTES!$C$14:$G$5000,5,FALSE))</f>
        <v/>
      </c>
      <c r="E473" s="79"/>
      <c r="F473" s="110" t="str">
        <f>IF(I473="","",VLOOKUP(I473,[1]PROJECTES!$C$14:$G$5000,2,FALSE))</f>
        <v/>
      </c>
      <c r="G473" s="112" t="str">
        <f>IF(E473="","",VLOOKUP(E473,[1]PROJECTES!$C$14:$G$5000,4,FALSE))</f>
        <v/>
      </c>
      <c r="H473" s="95"/>
      <c r="I473" s="113" t="str">
        <f>IF(H473="","",VLOOKUP(H473,BD!B$2:C$16,2,FALSE))</f>
        <v/>
      </c>
      <c r="J473" s="114"/>
      <c r="K473" s="115" t="str">
        <f t="shared" si="14"/>
        <v/>
      </c>
      <c r="L473" s="116" t="str">
        <f t="shared" ca="1" si="15"/>
        <v>-</v>
      </c>
      <c r="M473" s="111" t="str">
        <f>IF(E473="","",VLOOKUP(E473,[1]PROJECTES!$C$14:$Z$5000,21,FALSE))</f>
        <v/>
      </c>
      <c r="N473" s="136"/>
      <c r="O473" s="118" t="s">
        <v>222</v>
      </c>
      <c r="P473" s="119"/>
      <c r="Q473" s="84"/>
      <c r="R473" s="122"/>
      <c r="S473" s="69"/>
      <c r="T473" s="176"/>
      <c r="U473" s="169"/>
      <c r="V473" s="177"/>
      <c r="X473" s="79"/>
    </row>
    <row r="474" spans="1:24" s="121" customFormat="1" ht="20.100000000000001" customHeight="1" x14ac:dyDescent="0.3">
      <c r="A474" s="80"/>
      <c r="B474" s="110" t="str">
        <f>IF(E474="","",VLOOKUP(E474,[1]PROJECTES!$C$14:$G$5000,2,FALSE))</f>
        <v/>
      </c>
      <c r="C474" s="80"/>
      <c r="D474" s="283" t="str">
        <f>IF(E474="","",VLOOKUP(E474,[1]PROJECTES!$C$14:$G$5000,5,FALSE))</f>
        <v/>
      </c>
      <c r="E474" s="79"/>
      <c r="F474" s="110" t="str">
        <f>IF(I474="","",VLOOKUP(I474,[1]PROJECTES!$C$14:$G$5000,2,FALSE))</f>
        <v/>
      </c>
      <c r="G474" s="112" t="str">
        <f>IF(E474="","",VLOOKUP(E474,[1]PROJECTES!$C$14:$G$5000,4,FALSE))</f>
        <v/>
      </c>
      <c r="H474" s="95"/>
      <c r="I474" s="113" t="str">
        <f>IF(H474="","",VLOOKUP(H474,BD!B$2:C$16,2,FALSE))</f>
        <v/>
      </c>
      <c r="J474" s="114"/>
      <c r="K474" s="115" t="str">
        <f t="shared" si="14"/>
        <v/>
      </c>
      <c r="L474" s="116" t="str">
        <f t="shared" ca="1" si="15"/>
        <v>-</v>
      </c>
      <c r="M474" s="111" t="str">
        <f>IF(E474="","",VLOOKUP(E474,[1]PROJECTES!$C$14:$Z$5000,21,FALSE))</f>
        <v/>
      </c>
      <c r="N474" s="117"/>
      <c r="O474" s="118" t="s">
        <v>222</v>
      </c>
      <c r="P474" s="119"/>
      <c r="Q474" s="84"/>
      <c r="R474" s="122"/>
      <c r="S474" s="69"/>
      <c r="T474" s="176"/>
      <c r="U474" s="169"/>
      <c r="V474" s="177"/>
      <c r="X474" s="79"/>
    </row>
    <row r="475" spans="1:24" s="121" customFormat="1" ht="20.100000000000001" customHeight="1" x14ac:dyDescent="0.3">
      <c r="A475" s="80"/>
      <c r="B475" s="110" t="str">
        <f>IF(E475="","",VLOOKUP(E475,[1]PROJECTES!$C$14:$G$5000,2,FALSE))</f>
        <v/>
      </c>
      <c r="C475" s="80"/>
      <c r="D475" s="283" t="str">
        <f>IF(E475="","",VLOOKUP(E475,[1]PROJECTES!$C$14:$G$5000,5,FALSE))</f>
        <v/>
      </c>
      <c r="E475" s="79"/>
      <c r="F475" s="110" t="str">
        <f>IF(I475="","",VLOOKUP(I475,[1]PROJECTES!$C$14:$G$5000,2,FALSE))</f>
        <v/>
      </c>
      <c r="G475" s="112" t="str">
        <f>IF(E475="","",VLOOKUP(E475,[1]PROJECTES!$C$14:$G$5000,4,FALSE))</f>
        <v/>
      </c>
      <c r="H475" s="95"/>
      <c r="I475" s="113" t="str">
        <f>IF(H475="","",VLOOKUP(H475,BD!B$2:C$16,2,FALSE))</f>
        <v/>
      </c>
      <c r="J475" s="114"/>
      <c r="K475" s="115" t="str">
        <f t="shared" si="14"/>
        <v/>
      </c>
      <c r="L475" s="116" t="str">
        <f t="shared" ca="1" si="15"/>
        <v>-</v>
      </c>
      <c r="M475" s="111" t="str">
        <f>IF(E475="","",VLOOKUP(E475,[1]PROJECTES!$C$14:$Z$5000,21,FALSE))</f>
        <v/>
      </c>
      <c r="N475" s="117"/>
      <c r="O475" s="118" t="s">
        <v>222</v>
      </c>
      <c r="P475" s="119"/>
      <c r="Q475" s="84"/>
      <c r="R475" s="122"/>
      <c r="S475" s="69"/>
      <c r="T475" s="176"/>
      <c r="U475" s="169"/>
      <c r="V475" s="177"/>
      <c r="X475" s="79"/>
    </row>
    <row r="476" spans="1:24" s="121" customFormat="1" ht="20.100000000000001" customHeight="1" x14ac:dyDescent="0.3">
      <c r="A476" s="80"/>
      <c r="B476" s="110" t="str">
        <f>IF(E476="","",VLOOKUP(E476,[1]PROJECTES!$C$14:$G$5000,2,FALSE))</f>
        <v/>
      </c>
      <c r="C476" s="80"/>
      <c r="D476" s="283" t="str">
        <f>IF(E476="","",VLOOKUP(E476,[1]PROJECTES!$C$14:$G$5000,5,FALSE))</f>
        <v/>
      </c>
      <c r="E476" s="79"/>
      <c r="F476" s="110" t="str">
        <f>IF(I476="","",VLOOKUP(I476,[1]PROJECTES!$C$14:$G$5000,2,FALSE))</f>
        <v/>
      </c>
      <c r="G476" s="112" t="str">
        <f>IF(E476="","",VLOOKUP(E476,[1]PROJECTES!$C$14:$G$5000,4,FALSE))</f>
        <v/>
      </c>
      <c r="H476" s="95"/>
      <c r="I476" s="113" t="str">
        <f>IF(H476="","",VLOOKUP(H476,BD!B$2:C$16,2,FALSE))</f>
        <v/>
      </c>
      <c r="J476" s="114"/>
      <c r="K476" s="115" t="str">
        <f t="shared" si="14"/>
        <v/>
      </c>
      <c r="L476" s="116" t="str">
        <f t="shared" ca="1" si="15"/>
        <v>-</v>
      </c>
      <c r="M476" s="111" t="str">
        <f>IF(E476="","",VLOOKUP(E476,[1]PROJECTES!$C$14:$Z$5000,21,FALSE))</f>
        <v/>
      </c>
      <c r="N476" s="117"/>
      <c r="O476" s="118" t="s">
        <v>222</v>
      </c>
      <c r="P476" s="119"/>
      <c r="Q476" s="84"/>
      <c r="R476" s="122"/>
      <c r="S476" s="69"/>
      <c r="T476" s="176"/>
      <c r="U476" s="169"/>
      <c r="V476" s="177"/>
      <c r="X476" s="79"/>
    </row>
    <row r="477" spans="1:24" s="121" customFormat="1" ht="20.100000000000001" customHeight="1" x14ac:dyDescent="0.3">
      <c r="A477" s="80"/>
      <c r="B477" s="110" t="str">
        <f>IF(E477="","",VLOOKUP(E477,[1]PROJECTES!$C$14:$G$5000,2,FALSE))</f>
        <v/>
      </c>
      <c r="C477" s="80"/>
      <c r="D477" s="283" t="str">
        <f>IF(E477="","",VLOOKUP(E477,[1]PROJECTES!$C$14:$G$5000,5,FALSE))</f>
        <v/>
      </c>
      <c r="E477" s="79"/>
      <c r="F477" s="110" t="str">
        <f>IF(I477="","",VLOOKUP(I477,[1]PROJECTES!$C$14:$G$5000,2,FALSE))</f>
        <v/>
      </c>
      <c r="G477" s="112" t="str">
        <f>IF(E477="","",VLOOKUP(E477,[1]PROJECTES!$C$14:$G$5000,4,FALSE))</f>
        <v/>
      </c>
      <c r="H477" s="95"/>
      <c r="I477" s="113" t="str">
        <f>IF(H477="","",VLOOKUP(H477,BD!B$2:C$16,2,FALSE))</f>
        <v/>
      </c>
      <c r="J477" s="114"/>
      <c r="K477" s="115" t="str">
        <f t="shared" si="14"/>
        <v/>
      </c>
      <c r="L477" s="116" t="str">
        <f t="shared" ca="1" si="15"/>
        <v>-</v>
      </c>
      <c r="M477" s="111" t="str">
        <f>IF(E477="","",VLOOKUP(E477,[1]PROJECTES!$C$14:$Z$5000,21,FALSE))</f>
        <v/>
      </c>
      <c r="N477" s="117"/>
      <c r="O477" s="118" t="s">
        <v>222</v>
      </c>
      <c r="P477" s="119"/>
      <c r="Q477" s="84"/>
      <c r="R477" s="122"/>
      <c r="S477" s="69"/>
      <c r="T477" s="176"/>
      <c r="U477" s="169"/>
      <c r="V477" s="177"/>
      <c r="X477" s="79"/>
    </row>
    <row r="478" spans="1:24" s="121" customFormat="1" ht="20.100000000000001" customHeight="1" x14ac:dyDescent="0.3">
      <c r="A478" s="80"/>
      <c r="B478" s="110" t="str">
        <f>IF(E478="","",VLOOKUP(E478,[1]PROJECTES!$C$14:$G$5000,2,FALSE))</f>
        <v/>
      </c>
      <c r="C478" s="80"/>
      <c r="D478" s="283" t="str">
        <f>IF(E478="","",VLOOKUP(E478,[1]PROJECTES!$C$14:$G$5000,5,FALSE))</f>
        <v/>
      </c>
      <c r="E478" s="79"/>
      <c r="F478" s="110" t="str">
        <f>IF(I478="","",VLOOKUP(I478,[1]PROJECTES!$C$14:$G$5000,2,FALSE))</f>
        <v/>
      </c>
      <c r="G478" s="112" t="str">
        <f>IF(E478="","",VLOOKUP(E478,[1]PROJECTES!$C$14:$G$5000,4,FALSE))</f>
        <v/>
      </c>
      <c r="H478" s="95"/>
      <c r="I478" s="113" t="str">
        <f>IF(H478="","",VLOOKUP(H478,BD!B$2:C$16,2,FALSE))</f>
        <v/>
      </c>
      <c r="J478" s="114"/>
      <c r="K478" s="115" t="str">
        <f t="shared" si="14"/>
        <v/>
      </c>
      <c r="L478" s="116" t="str">
        <f t="shared" ca="1" si="15"/>
        <v>-</v>
      </c>
      <c r="M478" s="111" t="str">
        <f>IF(E478="","",VLOOKUP(E478,[1]PROJECTES!$C$14:$Z$5000,21,FALSE))</f>
        <v/>
      </c>
      <c r="N478" s="117"/>
      <c r="O478" s="118" t="s">
        <v>222</v>
      </c>
      <c r="P478" s="119"/>
      <c r="Q478" s="84"/>
      <c r="R478" s="122"/>
      <c r="S478" s="69"/>
      <c r="T478" s="176"/>
      <c r="U478" s="169"/>
      <c r="V478" s="177"/>
      <c r="X478" s="79"/>
    </row>
    <row r="479" spans="1:24" s="121" customFormat="1" ht="20.100000000000001" customHeight="1" x14ac:dyDescent="0.3">
      <c r="A479" s="80"/>
      <c r="B479" s="110" t="str">
        <f>IF(E479="","",VLOOKUP(E479,[1]PROJECTES!$C$14:$G$5000,2,FALSE))</f>
        <v/>
      </c>
      <c r="C479" s="80"/>
      <c r="D479" s="283" t="str">
        <f>IF(E479="","",VLOOKUP(E479,[1]PROJECTES!$C$14:$G$5000,5,FALSE))</f>
        <v/>
      </c>
      <c r="E479" s="79"/>
      <c r="F479" s="110" t="str">
        <f>IF(I479="","",VLOOKUP(I479,[1]PROJECTES!$C$14:$G$5000,2,FALSE))</f>
        <v/>
      </c>
      <c r="G479" s="112" t="str">
        <f>IF(E479="","",VLOOKUP(E479,[1]PROJECTES!$C$14:$G$5000,4,FALSE))</f>
        <v/>
      </c>
      <c r="H479" s="95"/>
      <c r="I479" s="113" t="str">
        <f>IF(H479="","",VLOOKUP(H479,BD!B$2:C$16,2,FALSE))</f>
        <v/>
      </c>
      <c r="J479" s="114"/>
      <c r="K479" s="115" t="str">
        <f t="shared" si="14"/>
        <v/>
      </c>
      <c r="L479" s="116" t="str">
        <f t="shared" ca="1" si="15"/>
        <v>-</v>
      </c>
      <c r="M479" s="111" t="str">
        <f>IF(E479="","",VLOOKUP(E479,[1]PROJECTES!$C$14:$Z$5000,21,FALSE))</f>
        <v/>
      </c>
      <c r="N479" s="117"/>
      <c r="O479" s="118" t="s">
        <v>222</v>
      </c>
      <c r="P479" s="119"/>
      <c r="Q479" s="84"/>
      <c r="R479" s="122"/>
      <c r="S479" s="69"/>
      <c r="T479" s="176"/>
      <c r="U479" s="169"/>
      <c r="V479" s="177"/>
      <c r="X479" s="79"/>
    </row>
    <row r="480" spans="1:24" s="121" customFormat="1" ht="20.100000000000001" customHeight="1" x14ac:dyDescent="0.3">
      <c r="A480" s="80"/>
      <c r="B480" s="110" t="str">
        <f>IF(E480="","",VLOOKUP(E480,[1]PROJECTES!$C$14:$G$5000,2,FALSE))</f>
        <v/>
      </c>
      <c r="C480" s="80"/>
      <c r="D480" s="283" t="str">
        <f>IF(E480="","",VLOOKUP(E480,[1]PROJECTES!$C$14:$G$5000,5,FALSE))</f>
        <v/>
      </c>
      <c r="E480" s="79"/>
      <c r="F480" s="110" t="str">
        <f>IF(I480="","",VLOOKUP(I480,[1]PROJECTES!$C$14:$G$5000,2,FALSE))</f>
        <v/>
      </c>
      <c r="G480" s="112" t="str">
        <f>IF(E480="","",VLOOKUP(E480,[1]PROJECTES!$C$14:$G$5000,4,FALSE))</f>
        <v/>
      </c>
      <c r="H480" s="95"/>
      <c r="I480" s="113" t="str">
        <f>IF(H480="","",VLOOKUP(H480,BD!B$2:C$16,2,FALSE))</f>
        <v/>
      </c>
      <c r="J480" s="114"/>
      <c r="K480" s="115" t="str">
        <f t="shared" si="14"/>
        <v/>
      </c>
      <c r="L480" s="116" t="str">
        <f t="shared" ca="1" si="15"/>
        <v>-</v>
      </c>
      <c r="M480" s="111" t="str">
        <f>IF(E480="","",VLOOKUP(E480,[1]PROJECTES!$C$14:$Z$5000,21,FALSE))</f>
        <v/>
      </c>
      <c r="N480" s="117"/>
      <c r="O480" s="118" t="s">
        <v>222</v>
      </c>
      <c r="P480" s="119"/>
      <c r="Q480" s="84"/>
      <c r="R480" s="122"/>
      <c r="S480" s="69"/>
      <c r="T480" s="176"/>
      <c r="U480" s="169"/>
      <c r="V480" s="177"/>
      <c r="X480" s="79"/>
    </row>
    <row r="481" spans="1:24" s="121" customFormat="1" ht="20.100000000000001" customHeight="1" x14ac:dyDescent="0.3">
      <c r="A481" s="80"/>
      <c r="B481" s="110" t="str">
        <f>IF(E481="","",VLOOKUP(E481,[1]PROJECTES!$C$14:$G$5000,2,FALSE))</f>
        <v/>
      </c>
      <c r="C481" s="80"/>
      <c r="D481" s="283" t="str">
        <f>IF(E481="","",VLOOKUP(E481,[1]PROJECTES!$C$14:$G$5000,5,FALSE))</f>
        <v/>
      </c>
      <c r="E481" s="79"/>
      <c r="F481" s="110" t="str">
        <f>IF(I481="","",VLOOKUP(I481,[1]PROJECTES!$C$14:$G$5000,2,FALSE))</f>
        <v/>
      </c>
      <c r="G481" s="112" t="str">
        <f>IF(E481="","",VLOOKUP(E481,[1]PROJECTES!$C$14:$G$5000,4,FALSE))</f>
        <v/>
      </c>
      <c r="H481" s="95"/>
      <c r="I481" s="113" t="str">
        <f>IF(H481="","",VLOOKUP(H481,BD!B$2:C$16,2,FALSE))</f>
        <v/>
      </c>
      <c r="J481" s="114"/>
      <c r="K481" s="115" t="str">
        <f t="shared" si="14"/>
        <v/>
      </c>
      <c r="L481" s="116" t="str">
        <f t="shared" ca="1" si="15"/>
        <v>-</v>
      </c>
      <c r="M481" s="111" t="str">
        <f>IF(E481="","",VLOOKUP(E481,[1]PROJECTES!$C$14:$Z$5000,21,FALSE))</f>
        <v/>
      </c>
      <c r="N481" s="117"/>
      <c r="O481" s="118" t="s">
        <v>222</v>
      </c>
      <c r="P481" s="119"/>
      <c r="Q481" s="84"/>
      <c r="R481" s="122"/>
      <c r="S481" s="69"/>
      <c r="T481" s="176"/>
      <c r="U481" s="169"/>
      <c r="V481" s="177"/>
      <c r="X481" s="79"/>
    </row>
    <row r="482" spans="1:24" s="121" customFormat="1" ht="20.100000000000001" customHeight="1" x14ac:dyDescent="0.3">
      <c r="A482" s="80"/>
      <c r="B482" s="110" t="str">
        <f>IF(E482="","",VLOOKUP(E482,[1]PROJECTES!$C$14:$G$5000,2,FALSE))</f>
        <v/>
      </c>
      <c r="C482" s="80"/>
      <c r="D482" s="283" t="str">
        <f>IF(E482="","",VLOOKUP(E482,[1]PROJECTES!$C$14:$G$5000,5,FALSE))</f>
        <v/>
      </c>
      <c r="E482" s="79"/>
      <c r="F482" s="110" t="str">
        <f>IF(I482="","",VLOOKUP(I482,[1]PROJECTES!$C$14:$G$5000,2,FALSE))</f>
        <v/>
      </c>
      <c r="G482" s="112" t="str">
        <f>IF(E482="","",VLOOKUP(E482,[1]PROJECTES!$C$14:$G$5000,4,FALSE))</f>
        <v/>
      </c>
      <c r="H482" s="95"/>
      <c r="I482" s="113" t="str">
        <f>IF(H482="","",VLOOKUP(H482,BD!B$2:C$16,2,FALSE))</f>
        <v/>
      </c>
      <c r="J482" s="114"/>
      <c r="K482" s="115" t="str">
        <f t="shared" si="14"/>
        <v/>
      </c>
      <c r="L482" s="116" t="str">
        <f t="shared" ca="1" si="15"/>
        <v>-</v>
      </c>
      <c r="M482" s="111" t="str">
        <f>IF(E482="","",VLOOKUP(E482,[1]PROJECTES!$C$14:$Z$5000,21,FALSE))</f>
        <v/>
      </c>
      <c r="N482" s="117"/>
      <c r="O482" s="118" t="s">
        <v>222</v>
      </c>
      <c r="P482" s="119"/>
      <c r="Q482" s="84"/>
      <c r="R482" s="122"/>
      <c r="S482" s="69"/>
      <c r="T482" s="176"/>
      <c r="U482" s="169"/>
      <c r="V482" s="177"/>
      <c r="X482" s="79"/>
    </row>
    <row r="483" spans="1:24" s="121" customFormat="1" ht="20.100000000000001" customHeight="1" x14ac:dyDescent="0.3">
      <c r="A483" s="80"/>
      <c r="B483" s="110" t="str">
        <f>IF(E483="","",VLOOKUP(E483,[1]PROJECTES!$C$14:$G$5000,2,FALSE))</f>
        <v/>
      </c>
      <c r="C483" s="80"/>
      <c r="D483" s="283" t="str">
        <f>IF(E483="","",VLOOKUP(E483,[1]PROJECTES!$C$14:$G$5000,5,FALSE))</f>
        <v/>
      </c>
      <c r="E483" s="79"/>
      <c r="F483" s="110" t="str">
        <f>IF(I483="","",VLOOKUP(I483,[1]PROJECTES!$C$14:$G$5000,2,FALSE))</f>
        <v/>
      </c>
      <c r="G483" s="112" t="str">
        <f>IF(E483="","",VLOOKUP(E483,[1]PROJECTES!$C$14:$G$5000,4,FALSE))</f>
        <v/>
      </c>
      <c r="H483" s="95"/>
      <c r="I483" s="113" t="str">
        <f>IF(H483="","",VLOOKUP(H483,BD!B$2:C$16,2,FALSE))</f>
        <v/>
      </c>
      <c r="J483" s="114"/>
      <c r="K483" s="115" t="str">
        <f t="shared" si="14"/>
        <v/>
      </c>
      <c r="L483" s="116" t="str">
        <f t="shared" ca="1" si="15"/>
        <v>-</v>
      </c>
      <c r="M483" s="111" t="str">
        <f>IF(E483="","",VLOOKUP(E483,[1]PROJECTES!$C$14:$Z$5000,21,FALSE))</f>
        <v/>
      </c>
      <c r="N483" s="117"/>
      <c r="O483" s="118" t="s">
        <v>222</v>
      </c>
      <c r="P483" s="119"/>
      <c r="Q483" s="84"/>
      <c r="R483" s="122"/>
      <c r="S483" s="69"/>
      <c r="T483" s="176"/>
      <c r="U483" s="169"/>
      <c r="V483" s="177"/>
      <c r="X483" s="79"/>
    </row>
    <row r="484" spans="1:24" s="121" customFormat="1" ht="20.100000000000001" customHeight="1" x14ac:dyDescent="0.3">
      <c r="A484" s="80"/>
      <c r="B484" s="110" t="str">
        <f>IF(E484="","",VLOOKUP(E484,[1]PROJECTES!$C$14:$G$5000,2,FALSE))</f>
        <v/>
      </c>
      <c r="C484" s="80"/>
      <c r="D484" s="283" t="str">
        <f>IF(E484="","",VLOOKUP(E484,[1]PROJECTES!$C$14:$G$5000,5,FALSE))</f>
        <v/>
      </c>
      <c r="E484" s="79"/>
      <c r="F484" s="110" t="str">
        <f>IF(I484="","",VLOOKUP(I484,[1]PROJECTES!$C$14:$G$5000,2,FALSE))</f>
        <v/>
      </c>
      <c r="G484" s="112" t="str">
        <f>IF(E484="","",VLOOKUP(E484,[1]PROJECTES!$C$14:$G$5000,4,FALSE))</f>
        <v/>
      </c>
      <c r="H484" s="95"/>
      <c r="I484" s="113" t="str">
        <f>IF(H484="","",VLOOKUP(H484,BD!B$2:C$16,2,FALSE))</f>
        <v/>
      </c>
      <c r="J484" s="114"/>
      <c r="K484" s="115" t="str">
        <f t="shared" si="14"/>
        <v/>
      </c>
      <c r="L484" s="116" t="str">
        <f t="shared" ca="1" si="15"/>
        <v>-</v>
      </c>
      <c r="M484" s="111" t="str">
        <f>IF(E484="","",VLOOKUP(E484,[1]PROJECTES!$C$14:$Z$5000,21,FALSE))</f>
        <v/>
      </c>
      <c r="N484" s="117"/>
      <c r="O484" s="118" t="s">
        <v>222</v>
      </c>
      <c r="P484" s="119"/>
      <c r="Q484" s="84"/>
      <c r="R484" s="122"/>
      <c r="S484" s="69"/>
      <c r="T484" s="176"/>
      <c r="U484" s="169"/>
      <c r="V484" s="177"/>
      <c r="X484" s="79"/>
    </row>
    <row r="485" spans="1:24" s="121" customFormat="1" ht="20.100000000000001" customHeight="1" x14ac:dyDescent="0.3">
      <c r="A485" s="80"/>
      <c r="B485" s="110" t="str">
        <f>IF(E485="","",VLOOKUP(E485,[1]PROJECTES!$C$14:$G$5000,2,FALSE))</f>
        <v/>
      </c>
      <c r="C485" s="80"/>
      <c r="D485" s="283" t="str">
        <f>IF(E485="","",VLOOKUP(E485,[1]PROJECTES!$C$14:$G$5000,5,FALSE))</f>
        <v/>
      </c>
      <c r="E485" s="87"/>
      <c r="F485" s="110" t="str">
        <f>IF(I485="","",VLOOKUP(I485,[1]PROJECTES!$C$14:$G$5000,2,FALSE))</f>
        <v/>
      </c>
      <c r="G485" s="112" t="str">
        <f>IF(E485="","",VLOOKUP(E485,[1]PROJECTES!$C$14:$G$5000,4,FALSE))</f>
        <v/>
      </c>
      <c r="H485" s="95"/>
      <c r="I485" s="113" t="str">
        <f>IF(H485="","",VLOOKUP(H485,BD!B$2:C$16,2,FALSE))</f>
        <v/>
      </c>
      <c r="J485" s="114"/>
      <c r="K485" s="115" t="str">
        <f t="shared" si="14"/>
        <v/>
      </c>
      <c r="L485" s="116" t="str">
        <f t="shared" ca="1" si="15"/>
        <v>-</v>
      </c>
      <c r="M485" s="111" t="str">
        <f>IF(E485="","",VLOOKUP(E485,[1]PROJECTES!$C$14:$Z$5000,21,FALSE))</f>
        <v/>
      </c>
      <c r="N485" s="117"/>
      <c r="O485" s="118" t="s">
        <v>222</v>
      </c>
      <c r="P485" s="119"/>
      <c r="Q485" s="84"/>
      <c r="R485" s="123"/>
      <c r="S485" s="69"/>
      <c r="T485" s="176"/>
      <c r="U485" s="169"/>
      <c r="V485" s="177"/>
      <c r="X485" s="79"/>
    </row>
    <row r="486" spans="1:24" s="121" customFormat="1" ht="20.100000000000001" customHeight="1" x14ac:dyDescent="0.3">
      <c r="A486" s="80"/>
      <c r="B486" s="110" t="str">
        <f>IF(E486="","",VLOOKUP(E486,[1]PROJECTES!$C$14:$G$5000,2,FALSE))</f>
        <v/>
      </c>
      <c r="C486" s="80"/>
      <c r="D486" s="283" t="str">
        <f>IF(E486="","",VLOOKUP(E486,[1]PROJECTES!$C$14:$G$5000,5,FALSE))</f>
        <v/>
      </c>
      <c r="E486" s="79"/>
      <c r="F486" s="110" t="str">
        <f>IF(I486="","",VLOOKUP(I486,[1]PROJECTES!$C$14:$G$5000,2,FALSE))</f>
        <v/>
      </c>
      <c r="G486" s="112" t="str">
        <f>IF(E486="","",VLOOKUP(E486,[1]PROJECTES!$C$14:$G$5000,4,FALSE))</f>
        <v/>
      </c>
      <c r="H486" s="95"/>
      <c r="I486" s="113" t="str">
        <f>IF(H486="","",VLOOKUP(H486,BD!B$2:C$16,2,FALSE))</f>
        <v/>
      </c>
      <c r="J486" s="114"/>
      <c r="K486" s="115" t="str">
        <f t="shared" si="14"/>
        <v/>
      </c>
      <c r="L486" s="116" t="str">
        <f t="shared" ca="1" si="15"/>
        <v>-</v>
      </c>
      <c r="M486" s="111" t="str">
        <f>IF(E486="","",VLOOKUP(E486,[1]PROJECTES!$C$14:$Z$5000,21,FALSE))</f>
        <v/>
      </c>
      <c r="N486" s="117"/>
      <c r="O486" s="118" t="s">
        <v>222</v>
      </c>
      <c r="P486" s="119"/>
      <c r="Q486" s="84"/>
      <c r="R486" s="123"/>
      <c r="S486" s="69"/>
      <c r="T486" s="176"/>
      <c r="U486" s="169"/>
      <c r="V486" s="177"/>
      <c r="X486" s="79"/>
    </row>
    <row r="487" spans="1:24" s="121" customFormat="1" ht="20.100000000000001" customHeight="1" x14ac:dyDescent="0.3">
      <c r="A487" s="80"/>
      <c r="B487" s="110" t="str">
        <f>IF(E487="","",VLOOKUP(E487,[1]PROJECTES!$C$14:$G$5000,2,FALSE))</f>
        <v/>
      </c>
      <c r="C487" s="80"/>
      <c r="D487" s="283" t="str">
        <f>IF(E487="","",VLOOKUP(E487,[1]PROJECTES!$C$14:$G$5000,5,FALSE))</f>
        <v/>
      </c>
      <c r="E487" s="79"/>
      <c r="F487" s="110" t="str">
        <f>IF(I487="","",VLOOKUP(I487,[1]PROJECTES!$C$14:$G$5000,2,FALSE))</f>
        <v/>
      </c>
      <c r="G487" s="112" t="str">
        <f>IF(E487="","",VLOOKUP(E487,[1]PROJECTES!$C$14:$G$5000,4,FALSE))</f>
        <v/>
      </c>
      <c r="H487" s="95"/>
      <c r="I487" s="113" t="str">
        <f>IF(H487="","",VLOOKUP(H487,BD!B$2:C$16,2,FALSE))</f>
        <v/>
      </c>
      <c r="J487" s="114"/>
      <c r="K487" s="115" t="str">
        <f t="shared" si="14"/>
        <v/>
      </c>
      <c r="L487" s="116" t="str">
        <f t="shared" ca="1" si="15"/>
        <v>-</v>
      </c>
      <c r="M487" s="111" t="str">
        <f>IF(E487="","",VLOOKUP(E487,[1]PROJECTES!$C$14:$Z$5000,21,FALSE))</f>
        <v/>
      </c>
      <c r="N487" s="117"/>
      <c r="O487" s="118" t="s">
        <v>222</v>
      </c>
      <c r="P487" s="119"/>
      <c r="Q487" s="84"/>
      <c r="R487" s="122"/>
      <c r="S487" s="69"/>
      <c r="T487" s="176"/>
      <c r="U487" s="169"/>
      <c r="V487" s="177"/>
      <c r="X487" s="79"/>
    </row>
    <row r="488" spans="1:24" s="121" customFormat="1" ht="20.100000000000001" customHeight="1" x14ac:dyDescent="0.3">
      <c r="A488" s="80"/>
      <c r="B488" s="110" t="str">
        <f>IF(E488="","",VLOOKUP(E488,[1]PROJECTES!$C$14:$G$5000,2,FALSE))</f>
        <v/>
      </c>
      <c r="C488" s="80"/>
      <c r="D488" s="283" t="str">
        <f>IF(E488="","",VLOOKUP(E488,[1]PROJECTES!$C$14:$G$5000,5,FALSE))</f>
        <v/>
      </c>
      <c r="E488" s="79"/>
      <c r="F488" s="110" t="str">
        <f>IF(I488="","",VLOOKUP(I488,[1]PROJECTES!$C$14:$G$5000,2,FALSE))</f>
        <v/>
      </c>
      <c r="G488" s="112" t="str">
        <f>IF(E488="","",VLOOKUP(E488,[1]PROJECTES!$C$14:$G$5000,4,FALSE))</f>
        <v/>
      </c>
      <c r="H488" s="95"/>
      <c r="I488" s="113" t="str">
        <f>IF(H488="","",VLOOKUP(H488,BD!B$2:C$16,2,FALSE))</f>
        <v/>
      </c>
      <c r="J488" s="114"/>
      <c r="K488" s="115" t="str">
        <f t="shared" si="14"/>
        <v/>
      </c>
      <c r="L488" s="116" t="str">
        <f t="shared" ca="1" si="15"/>
        <v>-</v>
      </c>
      <c r="M488" s="111" t="str">
        <f>IF(E488="","",VLOOKUP(E488,[1]PROJECTES!$C$14:$Z$5000,21,FALSE))</f>
        <v/>
      </c>
      <c r="N488" s="117"/>
      <c r="O488" s="118" t="s">
        <v>222</v>
      </c>
      <c r="P488" s="119"/>
      <c r="Q488" s="84"/>
      <c r="R488" s="122"/>
      <c r="S488" s="69"/>
      <c r="T488" s="176"/>
      <c r="U488" s="169"/>
      <c r="V488" s="177"/>
      <c r="X488" s="79"/>
    </row>
    <row r="489" spans="1:24" s="121" customFormat="1" ht="20.100000000000001" customHeight="1" x14ac:dyDescent="0.3">
      <c r="A489" s="80"/>
      <c r="B489" s="110" t="str">
        <f>IF(E489="","",VLOOKUP(E489,[1]PROJECTES!$C$14:$G$5000,2,FALSE))</f>
        <v/>
      </c>
      <c r="C489" s="80"/>
      <c r="D489" s="283" t="str">
        <f>IF(E489="","",VLOOKUP(E489,[1]PROJECTES!$C$14:$G$5000,5,FALSE))</f>
        <v/>
      </c>
      <c r="E489" s="79"/>
      <c r="F489" s="110" t="str">
        <f>IF(I489="","",VLOOKUP(I489,[1]PROJECTES!$C$14:$G$5000,2,FALSE))</f>
        <v/>
      </c>
      <c r="G489" s="112" t="str">
        <f>IF(E489="","",VLOOKUP(E489,[1]PROJECTES!$C$14:$G$5000,4,FALSE))</f>
        <v/>
      </c>
      <c r="H489" s="95"/>
      <c r="I489" s="113" t="str">
        <f>IF(H489="","",VLOOKUP(H489,BD!B$2:C$16,2,FALSE))</f>
        <v/>
      </c>
      <c r="J489" s="114"/>
      <c r="K489" s="115" t="str">
        <f t="shared" si="14"/>
        <v/>
      </c>
      <c r="L489" s="116" t="str">
        <f t="shared" ca="1" si="15"/>
        <v>-</v>
      </c>
      <c r="M489" s="111" t="str">
        <f>IF(E489="","",VLOOKUP(E489,[1]PROJECTES!$C$14:$Z$5000,21,FALSE))</f>
        <v/>
      </c>
      <c r="N489" s="117"/>
      <c r="O489" s="118" t="s">
        <v>222</v>
      </c>
      <c r="P489" s="119"/>
      <c r="Q489" s="84"/>
      <c r="R489" s="122"/>
      <c r="S489" s="69"/>
      <c r="T489" s="176"/>
      <c r="U489" s="169"/>
      <c r="V489" s="177"/>
      <c r="X489" s="79"/>
    </row>
    <row r="490" spans="1:24" s="121" customFormat="1" ht="20.100000000000001" customHeight="1" x14ac:dyDescent="0.3">
      <c r="A490" s="80"/>
      <c r="B490" s="110" t="str">
        <f>IF(E490="","",VLOOKUP(E490,[1]PROJECTES!$C$14:$G$5000,2,FALSE))</f>
        <v/>
      </c>
      <c r="C490" s="80"/>
      <c r="D490" s="283" t="str">
        <f>IF(E490="","",VLOOKUP(E490,[1]PROJECTES!$C$14:$G$5000,5,FALSE))</f>
        <v/>
      </c>
      <c r="E490" s="79"/>
      <c r="F490" s="110" t="str">
        <f>IF(I490="","",VLOOKUP(I490,[1]PROJECTES!$C$14:$G$5000,2,FALSE))</f>
        <v/>
      </c>
      <c r="G490" s="112" t="str">
        <f>IF(E490="","",VLOOKUP(E490,[1]PROJECTES!$C$14:$G$5000,4,FALSE))</f>
        <v/>
      </c>
      <c r="H490" s="95"/>
      <c r="I490" s="113" t="str">
        <f>IF(H490="","",VLOOKUP(H490,BD!B$2:C$16,2,FALSE))</f>
        <v/>
      </c>
      <c r="J490" s="114"/>
      <c r="K490" s="115" t="str">
        <f t="shared" si="14"/>
        <v/>
      </c>
      <c r="L490" s="116" t="str">
        <f t="shared" ca="1" si="15"/>
        <v>-</v>
      </c>
      <c r="M490" s="111" t="str">
        <f>IF(E490="","",VLOOKUP(E490,[1]PROJECTES!$C$14:$Z$5000,21,FALSE))</f>
        <v/>
      </c>
      <c r="N490" s="117"/>
      <c r="O490" s="118" t="s">
        <v>222</v>
      </c>
      <c r="P490" s="119"/>
      <c r="Q490" s="84"/>
      <c r="R490" s="122"/>
      <c r="S490" s="80"/>
      <c r="T490" s="176"/>
      <c r="U490" s="169"/>
      <c r="V490" s="177"/>
      <c r="X490" s="79"/>
    </row>
    <row r="491" spans="1:24" s="121" customFormat="1" ht="20.100000000000001" customHeight="1" x14ac:dyDescent="0.3">
      <c r="A491" s="80"/>
      <c r="B491" s="110" t="str">
        <f>IF(E491="","",VLOOKUP(E491,[1]PROJECTES!$C$14:$G$5000,2,FALSE))</f>
        <v/>
      </c>
      <c r="C491" s="80"/>
      <c r="D491" s="283" t="str">
        <f>IF(E491="","",VLOOKUP(E491,[1]PROJECTES!$C$14:$G$5000,5,FALSE))</f>
        <v/>
      </c>
      <c r="E491" s="79"/>
      <c r="F491" s="110" t="str">
        <f>IF(I491="","",VLOOKUP(I491,[1]PROJECTES!$C$14:$G$5000,2,FALSE))</f>
        <v/>
      </c>
      <c r="G491" s="112" t="str">
        <f>IF(E491="","",VLOOKUP(E491,[1]PROJECTES!$C$14:$G$5000,4,FALSE))</f>
        <v/>
      </c>
      <c r="H491" s="95"/>
      <c r="I491" s="113" t="str">
        <f>IF(H491="","",VLOOKUP(H491,BD!B$2:C$16,2,FALSE))</f>
        <v/>
      </c>
      <c r="J491" s="114"/>
      <c r="K491" s="115" t="str">
        <f t="shared" si="14"/>
        <v/>
      </c>
      <c r="L491" s="116" t="str">
        <f t="shared" ca="1" si="15"/>
        <v>-</v>
      </c>
      <c r="M491" s="111" t="str">
        <f>IF(E491="","",VLOOKUP(E491,[1]PROJECTES!$C$14:$Z$5000,21,FALSE))</f>
        <v/>
      </c>
      <c r="N491" s="117"/>
      <c r="O491" s="118" t="s">
        <v>222</v>
      </c>
      <c r="P491" s="119"/>
      <c r="Q491" s="84"/>
      <c r="R491" s="122"/>
      <c r="S491" s="80"/>
      <c r="T491" s="176"/>
      <c r="U491" s="169"/>
      <c r="V491" s="177"/>
      <c r="X491" s="79"/>
    </row>
    <row r="492" spans="1:24" s="121" customFormat="1" ht="20.100000000000001" customHeight="1" x14ac:dyDescent="0.3">
      <c r="A492" s="80"/>
      <c r="B492" s="110" t="str">
        <f>IF(E492="","",VLOOKUP(E492,[1]PROJECTES!$C$14:$G$5000,2,FALSE))</f>
        <v/>
      </c>
      <c r="C492" s="80"/>
      <c r="D492" s="283" t="str">
        <f>IF(E492="","",VLOOKUP(E492,[1]PROJECTES!$C$14:$G$5000,5,FALSE))</f>
        <v/>
      </c>
      <c r="E492" s="79"/>
      <c r="F492" s="110" t="str">
        <f>IF(I492="","",VLOOKUP(I492,[1]PROJECTES!$C$14:$G$5000,2,FALSE))</f>
        <v/>
      </c>
      <c r="G492" s="112" t="str">
        <f>IF(E492="","",VLOOKUP(E492,[1]PROJECTES!$C$14:$G$5000,4,FALSE))</f>
        <v/>
      </c>
      <c r="H492" s="95"/>
      <c r="I492" s="113" t="str">
        <f>IF(H492="","",VLOOKUP(H492,BD!B$2:C$16,2,FALSE))</f>
        <v/>
      </c>
      <c r="J492" s="114"/>
      <c r="K492" s="115" t="str">
        <f t="shared" si="14"/>
        <v/>
      </c>
      <c r="L492" s="116" t="str">
        <f t="shared" ca="1" si="15"/>
        <v>-</v>
      </c>
      <c r="M492" s="111" t="str">
        <f>IF(E492="","",VLOOKUP(E492,[1]PROJECTES!$C$14:$Z$5000,21,FALSE))</f>
        <v/>
      </c>
      <c r="N492" s="117"/>
      <c r="O492" s="118" t="s">
        <v>222</v>
      </c>
      <c r="P492" s="119"/>
      <c r="Q492" s="84"/>
      <c r="R492" s="122"/>
      <c r="S492" s="80"/>
      <c r="T492" s="176"/>
      <c r="V492" s="199"/>
      <c r="X492" s="79"/>
    </row>
    <row r="493" spans="1:24" s="121" customFormat="1" ht="20.100000000000001" customHeight="1" x14ac:dyDescent="0.3">
      <c r="A493" s="80"/>
      <c r="B493" s="110" t="str">
        <f>IF(E493="","",VLOOKUP(E493,[1]PROJECTES!$C$14:$G$5000,2,FALSE))</f>
        <v/>
      </c>
      <c r="C493" s="80"/>
      <c r="D493" s="283" t="str">
        <f>IF(E493="","",VLOOKUP(E493,[1]PROJECTES!$C$14:$G$5000,5,FALSE))</f>
        <v/>
      </c>
      <c r="E493" s="79"/>
      <c r="F493" s="110" t="str">
        <f>IF(I493="","",VLOOKUP(I493,[1]PROJECTES!$C$14:$G$5000,2,FALSE))</f>
        <v/>
      </c>
      <c r="G493" s="112" t="str">
        <f>IF(E493="","",VLOOKUP(E493,[1]PROJECTES!$C$14:$G$5000,4,FALSE))</f>
        <v/>
      </c>
      <c r="H493" s="95"/>
      <c r="I493" s="113" t="str">
        <f>IF(H493="","",VLOOKUP(H493,BD!B$2:C$16,2,FALSE))</f>
        <v/>
      </c>
      <c r="J493" s="114"/>
      <c r="K493" s="115" t="str">
        <f t="shared" si="14"/>
        <v/>
      </c>
      <c r="L493" s="116" t="str">
        <f t="shared" ca="1" si="15"/>
        <v>-</v>
      </c>
      <c r="M493" s="111" t="str">
        <f>IF(E493="","",VLOOKUP(E493,[1]PROJECTES!$C$14:$Z$5000,21,FALSE))</f>
        <v/>
      </c>
      <c r="N493" s="117"/>
      <c r="O493" s="118" t="s">
        <v>222</v>
      </c>
      <c r="P493" s="119"/>
      <c r="Q493" s="84"/>
      <c r="R493" s="122"/>
      <c r="S493" s="69"/>
      <c r="T493" s="176"/>
      <c r="U493" s="169"/>
      <c r="V493" s="177"/>
      <c r="X493" s="79"/>
    </row>
    <row r="494" spans="1:24" s="121" customFormat="1" ht="20.100000000000001" customHeight="1" x14ac:dyDescent="0.3">
      <c r="A494" s="80"/>
      <c r="B494" s="110" t="str">
        <f>IF(E494="","",VLOOKUP(E494,[1]PROJECTES!$C$14:$G$5000,2,FALSE))</f>
        <v/>
      </c>
      <c r="C494" s="80"/>
      <c r="D494" s="283" t="str">
        <f>IF(E494="","",VLOOKUP(E494,[1]PROJECTES!$C$14:$G$5000,5,FALSE))</f>
        <v/>
      </c>
      <c r="E494" s="79"/>
      <c r="F494" s="110" t="str">
        <f>IF(I494="","",VLOOKUP(I494,[1]PROJECTES!$C$14:$G$5000,2,FALSE))</f>
        <v/>
      </c>
      <c r="G494" s="112" t="str">
        <f>IF(E494="","",VLOOKUP(E494,[1]PROJECTES!$C$14:$G$5000,4,FALSE))</f>
        <v/>
      </c>
      <c r="H494" s="95"/>
      <c r="I494" s="113" t="str">
        <f>IF(H494="","",VLOOKUP(H494,BD!B$2:C$16,2,FALSE))</f>
        <v/>
      </c>
      <c r="J494" s="114"/>
      <c r="K494" s="115" t="str">
        <f t="shared" si="14"/>
        <v/>
      </c>
      <c r="L494" s="116" t="str">
        <f t="shared" ca="1" si="15"/>
        <v>-</v>
      </c>
      <c r="M494" s="111" t="str">
        <f>IF(E494="","",VLOOKUP(E494,[1]PROJECTES!$C$14:$Z$5000,21,FALSE))</f>
        <v/>
      </c>
      <c r="N494" s="117"/>
      <c r="O494" s="118" t="s">
        <v>222</v>
      </c>
      <c r="P494" s="119"/>
      <c r="Q494" s="84"/>
      <c r="R494" s="122"/>
      <c r="S494" s="69"/>
      <c r="T494" s="176"/>
      <c r="U494" s="169"/>
      <c r="V494" s="177"/>
      <c r="X494" s="79"/>
    </row>
    <row r="495" spans="1:24" s="121" customFormat="1" ht="20.100000000000001" customHeight="1" x14ac:dyDescent="0.3">
      <c r="A495" s="80"/>
      <c r="B495" s="110" t="str">
        <f>IF(E495="","",VLOOKUP(E495,[1]PROJECTES!$C$14:$G$5000,2,FALSE))</f>
        <v/>
      </c>
      <c r="C495" s="80"/>
      <c r="D495" s="283" t="str">
        <f>IF(E495="","",VLOOKUP(E495,[1]PROJECTES!$C$14:$G$5000,5,FALSE))</f>
        <v/>
      </c>
      <c r="E495" s="79"/>
      <c r="F495" s="110" t="str">
        <f>IF(I495="","",VLOOKUP(I495,[1]PROJECTES!$C$14:$G$5000,2,FALSE))</f>
        <v/>
      </c>
      <c r="G495" s="112" t="str">
        <f>IF(E495="","",VLOOKUP(E495,[1]PROJECTES!$C$14:$G$5000,4,FALSE))</f>
        <v/>
      </c>
      <c r="H495" s="95"/>
      <c r="I495" s="113" t="str">
        <f>IF(H495="","",VLOOKUP(H495,BD!B$2:C$16,2,FALSE))</f>
        <v/>
      </c>
      <c r="J495" s="114"/>
      <c r="K495" s="115" t="str">
        <f t="shared" si="14"/>
        <v/>
      </c>
      <c r="L495" s="116" t="str">
        <f t="shared" ca="1" si="15"/>
        <v>-</v>
      </c>
      <c r="M495" s="111" t="str">
        <f>IF(E495="","",VLOOKUP(E495,[1]PROJECTES!$C$14:$Z$5000,21,FALSE))</f>
        <v/>
      </c>
      <c r="N495" s="117"/>
      <c r="O495" s="118" t="s">
        <v>222</v>
      </c>
      <c r="P495" s="119"/>
      <c r="Q495" s="84"/>
      <c r="R495" s="122"/>
      <c r="S495" s="80"/>
      <c r="T495" s="176"/>
      <c r="U495" s="169"/>
      <c r="V495" s="177"/>
      <c r="X495" s="79"/>
    </row>
    <row r="496" spans="1:24" s="121" customFormat="1" ht="20.100000000000001" customHeight="1" x14ac:dyDescent="0.3">
      <c r="A496" s="80"/>
      <c r="B496" s="110" t="str">
        <f>IF(E496="","",VLOOKUP(E496,[1]PROJECTES!$C$14:$G$5000,2,FALSE))</f>
        <v/>
      </c>
      <c r="C496" s="80"/>
      <c r="D496" s="283" t="str">
        <f>IF(E496="","",VLOOKUP(E496,[1]PROJECTES!$C$14:$G$5000,5,FALSE))</f>
        <v/>
      </c>
      <c r="E496" s="79"/>
      <c r="F496" s="110" t="str">
        <f>IF(I496="","",VLOOKUP(I496,[1]PROJECTES!$C$14:$G$5000,2,FALSE))</f>
        <v/>
      </c>
      <c r="G496" s="112" t="str">
        <f>IF(E496="","",VLOOKUP(E496,[1]PROJECTES!$C$14:$G$5000,4,FALSE))</f>
        <v/>
      </c>
      <c r="H496" s="95"/>
      <c r="I496" s="113" t="str">
        <f>IF(H496="","",VLOOKUP(H496,BD!B$2:C$16,2,FALSE))</f>
        <v/>
      </c>
      <c r="J496" s="114"/>
      <c r="K496" s="115" t="str">
        <f t="shared" si="14"/>
        <v/>
      </c>
      <c r="L496" s="116" t="str">
        <f t="shared" ca="1" si="15"/>
        <v>-</v>
      </c>
      <c r="M496" s="111" t="str">
        <f>IF(E496="","",VLOOKUP(E496,[1]PROJECTES!$C$14:$Z$5000,21,FALSE))</f>
        <v/>
      </c>
      <c r="N496" s="117"/>
      <c r="O496" s="118" t="s">
        <v>222</v>
      </c>
      <c r="P496" s="119"/>
      <c r="Q496" s="84"/>
      <c r="R496" s="125"/>
      <c r="S496" s="69"/>
      <c r="T496" s="176"/>
      <c r="U496" s="169"/>
      <c r="V496" s="177"/>
      <c r="X496" s="79"/>
    </row>
    <row r="497" spans="1:24" s="121" customFormat="1" ht="20.100000000000001" customHeight="1" x14ac:dyDescent="0.3">
      <c r="A497" s="80"/>
      <c r="B497" s="110" t="str">
        <f>IF(E497="","",VLOOKUP(E497,[1]PROJECTES!$C$14:$G$5000,2,FALSE))</f>
        <v/>
      </c>
      <c r="C497" s="80"/>
      <c r="D497" s="283" t="str">
        <f>IF(E497="","",VLOOKUP(E497,[1]PROJECTES!$C$14:$G$5000,5,FALSE))</f>
        <v/>
      </c>
      <c r="E497" s="79"/>
      <c r="F497" s="110" t="str">
        <f>IF(I497="","",VLOOKUP(I497,[1]PROJECTES!$C$14:$G$5000,2,FALSE))</f>
        <v/>
      </c>
      <c r="G497" s="112" t="str">
        <f>IF(E497="","",VLOOKUP(E497,[1]PROJECTES!$C$14:$G$5000,4,FALSE))</f>
        <v/>
      </c>
      <c r="H497" s="95"/>
      <c r="I497" s="113" t="str">
        <f>IF(H497="","",VLOOKUP(H497,BD!B$2:C$16,2,FALSE))</f>
        <v/>
      </c>
      <c r="J497" s="114"/>
      <c r="K497" s="115" t="str">
        <f t="shared" si="14"/>
        <v/>
      </c>
      <c r="L497" s="116" t="str">
        <f t="shared" ca="1" si="15"/>
        <v>-</v>
      </c>
      <c r="M497" s="111" t="str">
        <f>IF(E497="","",VLOOKUP(E497,[1]PROJECTES!$C$14:$Z$5000,21,FALSE))</f>
        <v/>
      </c>
      <c r="N497" s="117"/>
      <c r="O497" s="118" t="s">
        <v>222</v>
      </c>
      <c r="P497" s="119"/>
      <c r="Q497" s="84"/>
      <c r="R497" s="122"/>
      <c r="S497" s="80"/>
      <c r="T497" s="176"/>
      <c r="U497" s="169"/>
      <c r="V497" s="177"/>
      <c r="X497" s="79"/>
    </row>
    <row r="498" spans="1:24" s="121" customFormat="1" ht="20.100000000000001" customHeight="1" x14ac:dyDescent="0.3">
      <c r="A498" s="80"/>
      <c r="B498" s="110" t="str">
        <f>IF(E498="","",VLOOKUP(E498,[1]PROJECTES!$C$14:$G$5000,2,FALSE))</f>
        <v/>
      </c>
      <c r="C498" s="80"/>
      <c r="D498" s="283" t="str">
        <f>IF(E498="","",VLOOKUP(E498,[1]PROJECTES!$C$14:$G$5000,5,FALSE))</f>
        <v/>
      </c>
      <c r="E498" s="79"/>
      <c r="F498" s="110" t="str">
        <f>IF(I498="","",VLOOKUP(I498,[1]PROJECTES!$C$14:$G$5000,2,FALSE))</f>
        <v/>
      </c>
      <c r="G498" s="112" t="str">
        <f>IF(E498="","",VLOOKUP(E498,[1]PROJECTES!$C$14:$G$5000,4,FALSE))</f>
        <v/>
      </c>
      <c r="H498" s="95"/>
      <c r="I498" s="113" t="str">
        <f>IF(H498="","",VLOOKUP(H498,BD!B$2:C$16,2,FALSE))</f>
        <v/>
      </c>
      <c r="J498" s="114"/>
      <c r="K498" s="115" t="str">
        <f t="shared" si="14"/>
        <v/>
      </c>
      <c r="L498" s="116" t="str">
        <f t="shared" ca="1" si="15"/>
        <v>-</v>
      </c>
      <c r="M498" s="111" t="str">
        <f>IF(E498="","",VLOOKUP(E498,[1]PROJECTES!$C$14:$Z$5000,21,FALSE))</f>
        <v/>
      </c>
      <c r="N498" s="117"/>
      <c r="O498" s="118" t="s">
        <v>222</v>
      </c>
      <c r="P498" s="119"/>
      <c r="Q498" s="84"/>
      <c r="R498" s="122"/>
      <c r="S498" s="69"/>
      <c r="T498" s="176"/>
      <c r="U498" s="169"/>
      <c r="V498" s="177"/>
      <c r="X498" s="79"/>
    </row>
    <row r="499" spans="1:24" s="121" customFormat="1" ht="20.100000000000001" customHeight="1" x14ac:dyDescent="0.3">
      <c r="A499" s="80"/>
      <c r="B499" s="110" t="str">
        <f>IF(E499="","",VLOOKUP(E499,[1]PROJECTES!$C$14:$G$5000,2,FALSE))</f>
        <v/>
      </c>
      <c r="C499" s="80"/>
      <c r="D499" s="283" t="str">
        <f>IF(E499="","",VLOOKUP(E499,[1]PROJECTES!$C$14:$G$5000,5,FALSE))</f>
        <v/>
      </c>
      <c r="E499" s="79"/>
      <c r="F499" s="110" t="str">
        <f>IF(I499="","",VLOOKUP(I499,[1]PROJECTES!$C$14:$G$5000,2,FALSE))</f>
        <v/>
      </c>
      <c r="G499" s="112" t="str">
        <f>IF(E499="","",VLOOKUP(E499,[1]PROJECTES!$C$14:$G$5000,4,FALSE))</f>
        <v/>
      </c>
      <c r="H499" s="95"/>
      <c r="I499" s="113" t="str">
        <f>IF(H499="","",VLOOKUP(H499,BD!B$2:C$16,2,FALSE))</f>
        <v/>
      </c>
      <c r="J499" s="114"/>
      <c r="K499" s="115" t="str">
        <f t="shared" si="14"/>
        <v/>
      </c>
      <c r="L499" s="116" t="str">
        <f t="shared" ca="1" si="15"/>
        <v>-</v>
      </c>
      <c r="M499" s="111" t="str">
        <f>IF(E499="","",VLOOKUP(E499,[1]PROJECTES!$C$14:$Z$5000,21,FALSE))</f>
        <v/>
      </c>
      <c r="N499" s="117"/>
      <c r="O499" s="118" t="s">
        <v>222</v>
      </c>
      <c r="P499" s="119"/>
      <c r="Q499" s="84"/>
      <c r="R499" s="122"/>
      <c r="S499" s="69"/>
      <c r="T499" s="176"/>
      <c r="U499" s="169"/>
      <c r="V499" s="177"/>
      <c r="X499" s="79"/>
    </row>
    <row r="500" spans="1:24" s="121" customFormat="1" ht="20.100000000000001" customHeight="1" x14ac:dyDescent="0.3">
      <c r="A500" s="80"/>
      <c r="B500" s="110" t="str">
        <f>IF(E500="","",VLOOKUP(E500,[1]PROJECTES!$C$14:$G$5000,2,FALSE))</f>
        <v/>
      </c>
      <c r="C500" s="80"/>
      <c r="D500" s="283" t="str">
        <f>IF(E500="","",VLOOKUP(E500,[1]PROJECTES!$C$14:$G$5000,5,FALSE))</f>
        <v/>
      </c>
      <c r="E500" s="79"/>
      <c r="F500" s="110" t="str">
        <f>IF(I500="","",VLOOKUP(I500,[1]PROJECTES!$C$14:$G$5000,2,FALSE))</f>
        <v/>
      </c>
      <c r="G500" s="112" t="str">
        <f>IF(E500="","",VLOOKUP(E500,[1]PROJECTES!$C$14:$G$5000,4,FALSE))</f>
        <v/>
      </c>
      <c r="H500" s="95"/>
      <c r="I500" s="113" t="str">
        <f>IF(H500="","",VLOOKUP(H500,BD!B$2:C$16,2,FALSE))</f>
        <v/>
      </c>
      <c r="J500" s="114"/>
      <c r="K500" s="115" t="str">
        <f t="shared" si="14"/>
        <v/>
      </c>
      <c r="L500" s="116" t="str">
        <f t="shared" ca="1" si="15"/>
        <v>-</v>
      </c>
      <c r="M500" s="111" t="str">
        <f>IF(E500="","",VLOOKUP(E500,[1]PROJECTES!$C$14:$Z$5000,21,FALSE))</f>
        <v/>
      </c>
      <c r="N500" s="117"/>
      <c r="O500" s="118" t="s">
        <v>222</v>
      </c>
      <c r="P500" s="119"/>
      <c r="Q500" s="84"/>
      <c r="R500" s="122"/>
      <c r="S500" s="69"/>
      <c r="T500" s="176"/>
      <c r="U500" s="169"/>
      <c r="V500" s="177"/>
      <c r="X500" s="79"/>
    </row>
    <row r="501" spans="1:24" s="121" customFormat="1" ht="20.100000000000001" customHeight="1" x14ac:dyDescent="0.3">
      <c r="A501" s="80"/>
      <c r="B501" s="110" t="str">
        <f>IF(E501="","",VLOOKUP(E501,[1]PROJECTES!$C$14:$G$5000,2,FALSE))</f>
        <v/>
      </c>
      <c r="C501" s="80"/>
      <c r="D501" s="283" t="str">
        <f>IF(E501="","",VLOOKUP(E501,[1]PROJECTES!$C$14:$G$5000,5,FALSE))</f>
        <v/>
      </c>
      <c r="E501" s="79"/>
      <c r="F501" s="110" t="str">
        <f>IF(I501="","",VLOOKUP(I501,[1]PROJECTES!$C$14:$G$5000,2,FALSE))</f>
        <v/>
      </c>
      <c r="G501" s="112" t="str">
        <f>IF(E501="","",VLOOKUP(E501,[1]PROJECTES!$C$14:$G$5000,4,FALSE))</f>
        <v/>
      </c>
      <c r="H501" s="95"/>
      <c r="I501" s="113" t="str">
        <f>IF(H501="","",VLOOKUP(H501,BD!B$2:C$16,2,FALSE))</f>
        <v/>
      </c>
      <c r="J501" s="114"/>
      <c r="K501" s="115" t="str">
        <f t="shared" si="14"/>
        <v/>
      </c>
      <c r="L501" s="116" t="str">
        <f t="shared" ca="1" si="15"/>
        <v>-</v>
      </c>
      <c r="M501" s="111" t="str">
        <f>IF(E501="","",VLOOKUP(E501,[1]PROJECTES!$C$14:$Z$5000,21,FALSE))</f>
        <v/>
      </c>
      <c r="N501" s="117"/>
      <c r="O501" s="118" t="s">
        <v>222</v>
      </c>
      <c r="P501" s="119"/>
      <c r="Q501" s="84"/>
      <c r="R501" s="122"/>
      <c r="S501" s="69"/>
      <c r="T501" s="176"/>
      <c r="U501" s="169"/>
      <c r="V501" s="177"/>
      <c r="X501" s="79"/>
    </row>
    <row r="502" spans="1:24" s="121" customFormat="1" ht="20.100000000000001" customHeight="1" x14ac:dyDescent="0.3">
      <c r="A502" s="80"/>
      <c r="B502" s="110" t="str">
        <f>IF(E502="","",VLOOKUP(E502,[1]PROJECTES!$C$14:$G$5000,2,FALSE))</f>
        <v/>
      </c>
      <c r="C502" s="80"/>
      <c r="D502" s="283" t="str">
        <f>IF(E502="","",VLOOKUP(E502,[1]PROJECTES!$C$14:$G$5000,5,FALSE))</f>
        <v/>
      </c>
      <c r="E502" s="79"/>
      <c r="F502" s="110" t="str">
        <f>IF(I502="","",VLOOKUP(I502,[1]PROJECTES!$C$14:$G$5000,2,FALSE))</f>
        <v/>
      </c>
      <c r="G502" s="112" t="str">
        <f>IF(E502="","",VLOOKUP(E502,[1]PROJECTES!$C$14:$G$5000,4,FALSE))</f>
        <v/>
      </c>
      <c r="H502" s="95"/>
      <c r="I502" s="113" t="str">
        <f>IF(H502="","",VLOOKUP(H502,BD!B$2:C$16,2,FALSE))</f>
        <v/>
      </c>
      <c r="J502" s="114"/>
      <c r="K502" s="115" t="str">
        <f t="shared" si="14"/>
        <v/>
      </c>
      <c r="L502" s="116" t="str">
        <f t="shared" ca="1" si="15"/>
        <v>-</v>
      </c>
      <c r="M502" s="111" t="str">
        <f>IF(E502="","",VLOOKUP(E502,[1]PROJECTES!$C$14:$Z$5000,21,FALSE))</f>
        <v/>
      </c>
      <c r="N502" s="117"/>
      <c r="O502" s="118" t="s">
        <v>222</v>
      </c>
      <c r="P502" s="119"/>
      <c r="Q502" s="84"/>
      <c r="R502" s="122"/>
      <c r="S502" s="69"/>
      <c r="T502" s="176"/>
      <c r="U502" s="169"/>
      <c r="V502" s="177"/>
      <c r="X502" s="79"/>
    </row>
    <row r="503" spans="1:24" s="121" customFormat="1" ht="20.100000000000001" customHeight="1" x14ac:dyDescent="0.3">
      <c r="A503" s="80"/>
      <c r="B503" s="110" t="str">
        <f>IF(E503="","",VLOOKUP(E503,[1]PROJECTES!$C$14:$G$5000,2,FALSE))</f>
        <v/>
      </c>
      <c r="C503" s="80"/>
      <c r="D503" s="283" t="str">
        <f>IF(E503="","",VLOOKUP(E503,[1]PROJECTES!$C$14:$G$5000,5,FALSE))</f>
        <v/>
      </c>
      <c r="E503" s="79"/>
      <c r="F503" s="110" t="str">
        <f>IF(I503="","",VLOOKUP(I503,[1]PROJECTES!$C$14:$G$5000,2,FALSE))</f>
        <v/>
      </c>
      <c r="G503" s="112" t="str">
        <f>IF(E503="","",VLOOKUP(E503,[1]PROJECTES!$C$14:$G$5000,4,FALSE))</f>
        <v/>
      </c>
      <c r="H503" s="95"/>
      <c r="I503" s="113" t="str">
        <f>IF(H503="","",VLOOKUP(H503,BD!B$2:C$16,2,FALSE))</f>
        <v/>
      </c>
      <c r="J503" s="114"/>
      <c r="K503" s="115" t="str">
        <f t="shared" si="14"/>
        <v/>
      </c>
      <c r="L503" s="116" t="str">
        <f t="shared" ca="1" si="15"/>
        <v>-</v>
      </c>
      <c r="M503" s="111" t="str">
        <f>IF(E503="","",VLOOKUP(E503,[1]PROJECTES!$C$14:$Z$5000,21,FALSE))</f>
        <v/>
      </c>
      <c r="N503" s="117"/>
      <c r="O503" s="118" t="s">
        <v>222</v>
      </c>
      <c r="P503" s="119"/>
      <c r="Q503" s="84"/>
      <c r="R503" s="125"/>
      <c r="S503" s="69"/>
      <c r="T503" s="176"/>
      <c r="U503" s="169"/>
      <c r="V503" s="177"/>
      <c r="X503" s="79"/>
    </row>
    <row r="504" spans="1:24" s="121" customFormat="1" ht="20.100000000000001" customHeight="1" x14ac:dyDescent="0.3">
      <c r="A504" s="80"/>
      <c r="B504" s="110" t="str">
        <f>IF(E504="","",VLOOKUP(E504,[1]PROJECTES!$C$14:$G$5000,2,FALSE))</f>
        <v/>
      </c>
      <c r="C504" s="80"/>
      <c r="D504" s="283" t="str">
        <f>IF(E504="","",VLOOKUP(E504,[1]PROJECTES!$C$14:$G$5000,5,FALSE))</f>
        <v/>
      </c>
      <c r="E504" s="79"/>
      <c r="F504" s="110" t="str">
        <f>IF(I504="","",VLOOKUP(I504,[1]PROJECTES!$C$14:$G$5000,2,FALSE))</f>
        <v/>
      </c>
      <c r="G504" s="112" t="str">
        <f>IF(E504="","",VLOOKUP(E504,[1]PROJECTES!$C$14:$G$5000,4,FALSE))</f>
        <v/>
      </c>
      <c r="H504" s="95"/>
      <c r="I504" s="113" t="str">
        <f>IF(H504="","",VLOOKUP(H504,BD!B$2:C$16,2,FALSE))</f>
        <v/>
      </c>
      <c r="J504" s="114"/>
      <c r="K504" s="115" t="str">
        <f t="shared" si="14"/>
        <v/>
      </c>
      <c r="L504" s="116" t="str">
        <f t="shared" ca="1" si="15"/>
        <v>-</v>
      </c>
      <c r="M504" s="111" t="str">
        <f>IF(E504="","",VLOOKUP(E504,[1]PROJECTES!$C$14:$Z$5000,21,FALSE))</f>
        <v/>
      </c>
      <c r="N504" s="117"/>
      <c r="O504" s="118" t="s">
        <v>222</v>
      </c>
      <c r="P504" s="119"/>
      <c r="Q504" s="84"/>
      <c r="R504" s="125"/>
      <c r="S504" s="80"/>
      <c r="T504" s="176"/>
      <c r="U504" s="169"/>
      <c r="V504" s="177"/>
      <c r="X504" s="79"/>
    </row>
    <row r="505" spans="1:24" s="121" customFormat="1" ht="20.100000000000001" customHeight="1" x14ac:dyDescent="0.3">
      <c r="A505" s="80"/>
      <c r="B505" s="110" t="str">
        <f>IF(E505="","",VLOOKUP(E505,[1]PROJECTES!$C$14:$G$5000,2,FALSE))</f>
        <v/>
      </c>
      <c r="C505" s="80"/>
      <c r="D505" s="283" t="str">
        <f>IF(E505="","",VLOOKUP(E505,[1]PROJECTES!$C$14:$G$5000,5,FALSE))</f>
        <v/>
      </c>
      <c r="E505" s="79"/>
      <c r="F505" s="110" t="str">
        <f>IF(I505="","",VLOOKUP(I505,[1]PROJECTES!$C$14:$G$5000,2,FALSE))</f>
        <v/>
      </c>
      <c r="G505" s="112" t="str">
        <f>IF(E505="","",VLOOKUP(E505,[1]PROJECTES!$C$14:$G$5000,4,FALSE))</f>
        <v/>
      </c>
      <c r="H505" s="95"/>
      <c r="I505" s="113" t="str">
        <f>IF(H505="","",VLOOKUP(H505,BD!B$2:C$16,2,FALSE))</f>
        <v/>
      </c>
      <c r="J505" s="114"/>
      <c r="K505" s="115" t="str">
        <f t="shared" si="14"/>
        <v/>
      </c>
      <c r="L505" s="116" t="str">
        <f t="shared" ca="1" si="15"/>
        <v>-</v>
      </c>
      <c r="M505" s="111" t="str">
        <f>IF(E505="","",VLOOKUP(E505,[1]PROJECTES!$C$14:$Z$5000,21,FALSE))</f>
        <v/>
      </c>
      <c r="N505" s="117"/>
      <c r="O505" s="118" t="s">
        <v>222</v>
      </c>
      <c r="P505" s="119"/>
      <c r="Q505" s="84"/>
      <c r="R505" s="125"/>
      <c r="S505" s="80"/>
      <c r="T505" s="176"/>
      <c r="U505" s="169"/>
      <c r="V505" s="177"/>
      <c r="X505" s="79"/>
    </row>
    <row r="506" spans="1:24" s="121" customFormat="1" ht="20.100000000000001" customHeight="1" x14ac:dyDescent="0.3">
      <c r="A506" s="80"/>
      <c r="B506" s="110" t="str">
        <f>IF(E506="","",VLOOKUP(E506,[1]PROJECTES!$C$14:$G$5000,2,FALSE))</f>
        <v/>
      </c>
      <c r="C506" s="80"/>
      <c r="D506" s="283" t="str">
        <f>IF(E506="","",VLOOKUP(E506,[1]PROJECTES!$C$14:$G$5000,5,FALSE))</f>
        <v/>
      </c>
      <c r="E506" s="79"/>
      <c r="F506" s="110" t="str">
        <f>IF(I506="","",VLOOKUP(I506,[1]PROJECTES!$C$14:$G$5000,2,FALSE))</f>
        <v/>
      </c>
      <c r="G506" s="112" t="str">
        <f>IF(E506="","",VLOOKUP(E506,[1]PROJECTES!$C$14:$G$5000,4,FALSE))</f>
        <v/>
      </c>
      <c r="H506" s="95"/>
      <c r="I506" s="113" t="str">
        <f>IF(H506="","",VLOOKUP(H506,BD!B$2:C$16,2,FALSE))</f>
        <v/>
      </c>
      <c r="J506" s="114"/>
      <c r="K506" s="115" t="str">
        <f t="shared" si="14"/>
        <v/>
      </c>
      <c r="L506" s="116" t="str">
        <f t="shared" ca="1" si="15"/>
        <v>-</v>
      </c>
      <c r="M506" s="111" t="str">
        <f>IF(E506="","",VLOOKUP(E506,[1]PROJECTES!$C$14:$Z$5000,21,FALSE))</f>
        <v/>
      </c>
      <c r="N506" s="117"/>
      <c r="O506" s="118" t="s">
        <v>222</v>
      </c>
      <c r="P506" s="119"/>
      <c r="Q506" s="84"/>
      <c r="R506" s="122"/>
      <c r="S506" s="80"/>
      <c r="T506" s="176"/>
      <c r="U506" s="169"/>
      <c r="V506" s="177"/>
      <c r="X506" s="79"/>
    </row>
    <row r="507" spans="1:24" s="121" customFormat="1" ht="20.100000000000001" customHeight="1" x14ac:dyDescent="0.3">
      <c r="A507" s="80"/>
      <c r="B507" s="110" t="str">
        <f>IF(E507="","",VLOOKUP(E507,[1]PROJECTES!$C$14:$G$5000,2,FALSE))</f>
        <v/>
      </c>
      <c r="C507" s="80"/>
      <c r="D507" s="283" t="str">
        <f>IF(E507="","",VLOOKUP(E507,[1]PROJECTES!$C$14:$G$5000,5,FALSE))</f>
        <v/>
      </c>
      <c r="E507" s="79"/>
      <c r="F507" s="110" t="str">
        <f>IF(I507="","",VLOOKUP(I507,[1]PROJECTES!$C$14:$G$5000,2,FALSE))</f>
        <v/>
      </c>
      <c r="G507" s="112" t="str">
        <f>IF(E507="","",VLOOKUP(E507,[1]PROJECTES!$C$14:$G$5000,4,FALSE))</f>
        <v/>
      </c>
      <c r="H507" s="95"/>
      <c r="I507" s="113" t="str">
        <f>IF(H507="","",VLOOKUP(H507,BD!B$2:C$16,2,FALSE))</f>
        <v/>
      </c>
      <c r="J507" s="114"/>
      <c r="K507" s="115" t="str">
        <f t="shared" si="14"/>
        <v/>
      </c>
      <c r="L507" s="116" t="str">
        <f t="shared" ca="1" si="15"/>
        <v>-</v>
      </c>
      <c r="M507" s="111" t="str">
        <f>IF(E507="","",VLOOKUP(E507,[1]PROJECTES!$C$14:$Z$5000,21,FALSE))</f>
        <v/>
      </c>
      <c r="N507" s="117"/>
      <c r="O507" s="118" t="s">
        <v>222</v>
      </c>
      <c r="P507" s="119"/>
      <c r="Q507" s="84"/>
      <c r="R507" s="122"/>
      <c r="S507" s="80"/>
      <c r="T507" s="176"/>
      <c r="U507" s="169"/>
      <c r="V507" s="177"/>
      <c r="X507" s="79"/>
    </row>
    <row r="508" spans="1:24" s="121" customFormat="1" ht="20.100000000000001" customHeight="1" x14ac:dyDescent="0.3">
      <c r="A508" s="80"/>
      <c r="B508" s="110" t="str">
        <f>IF(E508="","",VLOOKUP(E508,[1]PROJECTES!$C$14:$G$5000,2,FALSE))</f>
        <v/>
      </c>
      <c r="C508" s="80"/>
      <c r="D508" s="283" t="str">
        <f>IF(E508="","",VLOOKUP(E508,[1]PROJECTES!$C$14:$G$5000,5,FALSE))</f>
        <v/>
      </c>
      <c r="E508" s="79"/>
      <c r="F508" s="110" t="str">
        <f>IF(I508="","",VLOOKUP(I508,[1]PROJECTES!$C$14:$G$5000,2,FALSE))</f>
        <v/>
      </c>
      <c r="G508" s="112" t="str">
        <f>IF(E508="","",VLOOKUP(E508,[1]PROJECTES!$C$14:$G$5000,4,FALSE))</f>
        <v/>
      </c>
      <c r="H508" s="95"/>
      <c r="I508" s="113" t="str">
        <f>IF(H508="","",VLOOKUP(H508,BD!B$2:C$16,2,FALSE))</f>
        <v/>
      </c>
      <c r="J508" s="114"/>
      <c r="K508" s="115" t="str">
        <f t="shared" si="14"/>
        <v/>
      </c>
      <c r="L508" s="116" t="str">
        <f t="shared" ca="1" si="15"/>
        <v>-</v>
      </c>
      <c r="M508" s="111" t="str">
        <f>IF(E508="","",VLOOKUP(E508,[1]PROJECTES!$C$14:$Z$5000,21,FALSE))</f>
        <v/>
      </c>
      <c r="N508" s="117"/>
      <c r="O508" s="118" t="s">
        <v>222</v>
      </c>
      <c r="P508" s="119"/>
      <c r="Q508" s="84"/>
      <c r="R508" s="122"/>
      <c r="S508" s="80"/>
      <c r="T508" s="176"/>
      <c r="U508" s="169"/>
      <c r="V508" s="177"/>
      <c r="X508" s="79"/>
    </row>
    <row r="509" spans="1:24" s="121" customFormat="1" ht="20.100000000000001" customHeight="1" x14ac:dyDescent="0.3">
      <c r="A509" s="80"/>
      <c r="B509" s="110" t="str">
        <f>IF(E509="","",VLOOKUP(E509,[1]PROJECTES!$C$14:$G$5000,2,FALSE))</f>
        <v/>
      </c>
      <c r="C509" s="80"/>
      <c r="D509" s="283" t="str">
        <f>IF(E509="","",VLOOKUP(E509,[1]PROJECTES!$C$14:$G$5000,5,FALSE))</f>
        <v/>
      </c>
      <c r="E509" s="79"/>
      <c r="F509" s="110" t="str">
        <f>IF(I509="","",VLOOKUP(I509,[1]PROJECTES!$C$14:$G$5000,2,FALSE))</f>
        <v/>
      </c>
      <c r="G509" s="112" t="str">
        <f>IF(E509="","",VLOOKUP(E509,[1]PROJECTES!$C$14:$G$5000,4,FALSE))</f>
        <v/>
      </c>
      <c r="H509" s="95"/>
      <c r="I509" s="113" t="str">
        <f>IF(H509="","",VLOOKUP(H509,BD!B$2:C$16,2,FALSE))</f>
        <v/>
      </c>
      <c r="J509" s="114"/>
      <c r="K509" s="115" t="str">
        <f t="shared" si="14"/>
        <v/>
      </c>
      <c r="L509" s="116" t="str">
        <f t="shared" ca="1" si="15"/>
        <v>-</v>
      </c>
      <c r="M509" s="111" t="str">
        <f>IF(E509="","",VLOOKUP(E509,[1]PROJECTES!$C$14:$Z$5000,21,FALSE))</f>
        <v/>
      </c>
      <c r="N509" s="117"/>
      <c r="O509" s="118" t="s">
        <v>222</v>
      </c>
      <c r="P509" s="119"/>
      <c r="Q509" s="84"/>
      <c r="R509" s="122"/>
      <c r="S509" s="80"/>
      <c r="T509" s="176"/>
      <c r="U509" s="169"/>
      <c r="V509" s="177"/>
      <c r="X509" s="79"/>
    </row>
    <row r="510" spans="1:24" s="121" customFormat="1" ht="20.100000000000001" customHeight="1" x14ac:dyDescent="0.3">
      <c r="A510" s="80"/>
      <c r="B510" s="110" t="str">
        <f>IF(E510="","",VLOOKUP(E510,[1]PROJECTES!$C$14:$G$5000,2,FALSE))</f>
        <v/>
      </c>
      <c r="C510" s="80"/>
      <c r="D510" s="283" t="str">
        <f>IF(E510="","",VLOOKUP(E510,[1]PROJECTES!$C$14:$G$5000,5,FALSE))</f>
        <v/>
      </c>
      <c r="E510" s="79"/>
      <c r="F510" s="110" t="str">
        <f>IF(I510="","",VLOOKUP(I510,[1]PROJECTES!$C$14:$G$5000,2,FALSE))</f>
        <v/>
      </c>
      <c r="G510" s="112" t="str">
        <f>IF(E510="","",VLOOKUP(E510,[1]PROJECTES!$C$14:$G$5000,4,FALSE))</f>
        <v/>
      </c>
      <c r="H510" s="95"/>
      <c r="I510" s="113" t="str">
        <f>IF(H510="","",VLOOKUP(H510,BD!B$2:C$16,2,FALSE))</f>
        <v/>
      </c>
      <c r="J510" s="114"/>
      <c r="K510" s="115" t="str">
        <f t="shared" si="14"/>
        <v/>
      </c>
      <c r="L510" s="116" t="str">
        <f t="shared" ca="1" si="15"/>
        <v>-</v>
      </c>
      <c r="M510" s="111" t="str">
        <f>IF(E510="","",VLOOKUP(E510,[1]PROJECTES!$C$14:$Z$5000,21,FALSE))</f>
        <v/>
      </c>
      <c r="N510" s="117"/>
      <c r="O510" s="118" t="s">
        <v>222</v>
      </c>
      <c r="P510" s="119"/>
      <c r="Q510" s="84"/>
      <c r="R510" s="122"/>
      <c r="S510" s="69"/>
      <c r="T510" s="176"/>
      <c r="U510" s="169"/>
      <c r="V510" s="177"/>
      <c r="X510" s="79"/>
    </row>
    <row r="511" spans="1:24" s="121" customFormat="1" ht="20.100000000000001" customHeight="1" x14ac:dyDescent="0.3">
      <c r="A511" s="80"/>
      <c r="B511" s="110" t="str">
        <f>IF(E511="","",VLOOKUP(E511,[1]PROJECTES!$C$14:$G$5000,2,FALSE))</f>
        <v/>
      </c>
      <c r="C511" s="80"/>
      <c r="D511" s="283" t="str">
        <f>IF(E511="","",VLOOKUP(E511,[1]PROJECTES!$C$14:$G$5000,5,FALSE))</f>
        <v/>
      </c>
      <c r="E511" s="79"/>
      <c r="F511" s="110" t="str">
        <f>IF(I511="","",VLOOKUP(I511,[1]PROJECTES!$C$14:$G$5000,2,FALSE))</f>
        <v/>
      </c>
      <c r="G511" s="112" t="str">
        <f>IF(E511="","",VLOOKUP(E511,[1]PROJECTES!$C$14:$G$5000,4,FALSE))</f>
        <v/>
      </c>
      <c r="H511" s="95"/>
      <c r="I511" s="113" t="str">
        <f>IF(H511="","",VLOOKUP(H511,BD!B$2:C$16,2,FALSE))</f>
        <v/>
      </c>
      <c r="J511" s="114"/>
      <c r="K511" s="115" t="str">
        <f t="shared" si="14"/>
        <v/>
      </c>
      <c r="L511" s="116" t="str">
        <f t="shared" ca="1" si="15"/>
        <v>-</v>
      </c>
      <c r="M511" s="111" t="str">
        <f>IF(E511="","",VLOOKUP(E511,[1]PROJECTES!$C$14:$Z$5000,21,FALSE))</f>
        <v/>
      </c>
      <c r="N511" s="117"/>
      <c r="O511" s="118" t="s">
        <v>222</v>
      </c>
      <c r="P511" s="119"/>
      <c r="Q511" s="84"/>
      <c r="R511" s="122"/>
      <c r="S511" s="165"/>
      <c r="T511" s="176"/>
      <c r="U511" s="169"/>
      <c r="V511" s="177"/>
      <c r="X511" s="79"/>
    </row>
    <row r="512" spans="1:24" s="121" customFormat="1" ht="20.100000000000001" customHeight="1" x14ac:dyDescent="0.3">
      <c r="A512" s="80"/>
      <c r="B512" s="110" t="str">
        <f>IF(E512="","",VLOOKUP(E512,[1]PROJECTES!$C$14:$G$5000,2,FALSE))</f>
        <v/>
      </c>
      <c r="C512" s="80"/>
      <c r="D512" s="283" t="str">
        <f>IF(E512="","",VLOOKUP(E512,[1]PROJECTES!$C$14:$G$5000,5,FALSE))</f>
        <v/>
      </c>
      <c r="E512" s="79"/>
      <c r="F512" s="110" t="str">
        <f>IF(I512="","",VLOOKUP(I512,[1]PROJECTES!$C$14:$G$5000,2,FALSE))</f>
        <v/>
      </c>
      <c r="G512" s="112" t="str">
        <f>IF(E512="","",VLOOKUP(E512,[1]PROJECTES!$C$14:$G$5000,4,FALSE))</f>
        <v/>
      </c>
      <c r="H512" s="95"/>
      <c r="I512" s="113" t="str">
        <f>IF(H512="","",VLOOKUP(H512,BD!B$2:C$16,2,FALSE))</f>
        <v/>
      </c>
      <c r="J512" s="114"/>
      <c r="K512" s="115" t="str">
        <f t="shared" si="14"/>
        <v/>
      </c>
      <c r="L512" s="116" t="str">
        <f t="shared" ca="1" si="15"/>
        <v>-</v>
      </c>
      <c r="M512" s="111" t="str">
        <f>IF(E512="","",VLOOKUP(E512,[1]PROJECTES!$C$14:$Z$5000,21,FALSE))</f>
        <v/>
      </c>
      <c r="N512" s="117"/>
      <c r="O512" s="118" t="s">
        <v>222</v>
      </c>
      <c r="P512" s="119"/>
      <c r="Q512" s="84"/>
      <c r="R512" s="122"/>
      <c r="S512" s="165"/>
      <c r="T512" s="176"/>
      <c r="U512" s="169"/>
      <c r="V512" s="177"/>
      <c r="X512" s="79"/>
    </row>
    <row r="513" spans="1:24" s="121" customFormat="1" ht="20.100000000000001" customHeight="1" x14ac:dyDescent="0.3">
      <c r="A513" s="80"/>
      <c r="B513" s="110" t="str">
        <f>IF(E513="","",VLOOKUP(E513,[1]PROJECTES!$C$14:$G$5000,2,FALSE))</f>
        <v/>
      </c>
      <c r="C513" s="80"/>
      <c r="D513" s="283" t="str">
        <f>IF(E513="","",VLOOKUP(E513,[1]PROJECTES!$C$14:$G$5000,5,FALSE))</f>
        <v/>
      </c>
      <c r="E513" s="79"/>
      <c r="F513" s="110" t="str">
        <f>IF(I513="","",VLOOKUP(I513,[1]PROJECTES!$C$14:$G$5000,2,FALSE))</f>
        <v/>
      </c>
      <c r="G513" s="112" t="str">
        <f>IF(E513="","",VLOOKUP(E513,[1]PROJECTES!$C$14:$G$5000,4,FALSE))</f>
        <v/>
      </c>
      <c r="H513" s="95"/>
      <c r="I513" s="113" t="str">
        <f>IF(H513="","",VLOOKUP(H513,BD!B$2:C$16,2,FALSE))</f>
        <v/>
      </c>
      <c r="J513" s="114"/>
      <c r="K513" s="115" t="str">
        <f t="shared" si="14"/>
        <v/>
      </c>
      <c r="L513" s="116" t="str">
        <f t="shared" ca="1" si="15"/>
        <v>-</v>
      </c>
      <c r="M513" s="111" t="str">
        <f>IF(E513="","",VLOOKUP(E513,[1]PROJECTES!$C$14:$Z$5000,21,FALSE))</f>
        <v/>
      </c>
      <c r="N513" s="117"/>
      <c r="O513" s="118" t="s">
        <v>222</v>
      </c>
      <c r="P513" s="119"/>
      <c r="Q513" s="84"/>
      <c r="R513" s="122"/>
      <c r="S513" s="165"/>
      <c r="T513" s="176"/>
      <c r="U513" s="169"/>
      <c r="V513" s="177"/>
      <c r="X513" s="79"/>
    </row>
    <row r="514" spans="1:24" s="121" customFormat="1" ht="20.100000000000001" customHeight="1" x14ac:dyDescent="0.3">
      <c r="A514" s="80"/>
      <c r="B514" s="110" t="str">
        <f>IF(E514="","",VLOOKUP(E514,[1]PROJECTES!$C$14:$G$5000,2,FALSE))</f>
        <v/>
      </c>
      <c r="C514" s="80"/>
      <c r="D514" s="283" t="str">
        <f>IF(E514="","",VLOOKUP(E514,[1]PROJECTES!$C$14:$G$5000,5,FALSE))</f>
        <v/>
      </c>
      <c r="E514" s="79"/>
      <c r="F514" s="110" t="str">
        <f>IF(I514="","",VLOOKUP(I514,[1]PROJECTES!$C$14:$G$5000,2,FALSE))</f>
        <v/>
      </c>
      <c r="G514" s="112" t="str">
        <f>IF(E514="","",VLOOKUP(E514,[1]PROJECTES!$C$14:$G$5000,4,FALSE))</f>
        <v/>
      </c>
      <c r="H514" s="95"/>
      <c r="I514" s="113" t="str">
        <f>IF(H514="","",VLOOKUP(H514,BD!B$2:C$16,2,FALSE))</f>
        <v/>
      </c>
      <c r="J514" s="114"/>
      <c r="K514" s="115" t="str">
        <f t="shared" si="14"/>
        <v/>
      </c>
      <c r="L514" s="116" t="str">
        <f t="shared" ca="1" si="15"/>
        <v>-</v>
      </c>
      <c r="M514" s="111" t="str">
        <f>IF(E514="","",VLOOKUP(E514,[1]PROJECTES!$C$14:$Z$5000,21,FALSE))</f>
        <v/>
      </c>
      <c r="N514" s="117"/>
      <c r="O514" s="118" t="s">
        <v>222</v>
      </c>
      <c r="P514" s="119"/>
      <c r="Q514" s="84"/>
      <c r="R514" s="122"/>
      <c r="S514" s="165"/>
      <c r="T514" s="176"/>
      <c r="U514" s="169"/>
      <c r="V514" s="177"/>
      <c r="X514" s="79"/>
    </row>
    <row r="515" spans="1:24" s="121" customFormat="1" ht="20.100000000000001" customHeight="1" x14ac:dyDescent="0.3">
      <c r="A515" s="80"/>
      <c r="B515" s="110" t="str">
        <f>IF(E515="","",VLOOKUP(E515,[1]PROJECTES!$C$14:$G$5000,2,FALSE))</f>
        <v/>
      </c>
      <c r="C515" s="80"/>
      <c r="D515" s="283" t="str">
        <f>IF(E515="","",VLOOKUP(E515,[1]PROJECTES!$C$14:$G$5000,5,FALSE))</f>
        <v/>
      </c>
      <c r="E515" s="79"/>
      <c r="F515" s="110" t="str">
        <f>IF(I515="","",VLOOKUP(I515,[1]PROJECTES!$C$14:$G$5000,2,FALSE))</f>
        <v/>
      </c>
      <c r="G515" s="112" t="str">
        <f>IF(E515="","",VLOOKUP(E515,[1]PROJECTES!$C$14:$G$5000,4,FALSE))</f>
        <v/>
      </c>
      <c r="H515" s="95"/>
      <c r="I515" s="113" t="str">
        <f>IF(H515="","",VLOOKUP(H515,BD!B$2:C$16,2,FALSE))</f>
        <v/>
      </c>
      <c r="J515" s="114"/>
      <c r="K515" s="115" t="str">
        <f t="shared" si="14"/>
        <v/>
      </c>
      <c r="L515" s="116" t="str">
        <f t="shared" ca="1" si="15"/>
        <v>-</v>
      </c>
      <c r="M515" s="111" t="str">
        <f>IF(E515="","",VLOOKUP(E515,[1]PROJECTES!$C$14:$Z$5000,21,FALSE))</f>
        <v/>
      </c>
      <c r="N515" s="117"/>
      <c r="O515" s="118" t="s">
        <v>222</v>
      </c>
      <c r="P515" s="119"/>
      <c r="Q515" s="84"/>
      <c r="R515" s="122"/>
      <c r="S515" s="165"/>
      <c r="T515" s="176"/>
      <c r="U515" s="169"/>
      <c r="V515" s="177"/>
      <c r="X515" s="79"/>
    </row>
    <row r="516" spans="1:24" s="121" customFormat="1" ht="20.100000000000001" customHeight="1" x14ac:dyDescent="0.3">
      <c r="A516" s="80"/>
      <c r="B516" s="110" t="str">
        <f>IF(E516="","",VLOOKUP(E516,[1]PROJECTES!$C$14:$G$5000,2,FALSE))</f>
        <v/>
      </c>
      <c r="C516" s="80"/>
      <c r="D516" s="283" t="str">
        <f>IF(E516="","",VLOOKUP(E516,[1]PROJECTES!$C$14:$G$5000,5,FALSE))</f>
        <v/>
      </c>
      <c r="E516" s="79"/>
      <c r="F516" s="110" t="str">
        <f>IF(I516="","",VLOOKUP(I516,[1]PROJECTES!$C$14:$G$5000,2,FALSE))</f>
        <v/>
      </c>
      <c r="G516" s="112" t="str">
        <f>IF(E516="","",VLOOKUP(E516,[1]PROJECTES!$C$14:$G$5000,4,FALSE))</f>
        <v/>
      </c>
      <c r="H516" s="95"/>
      <c r="I516" s="113" t="str">
        <f>IF(H516="","",VLOOKUP(H516,BD!B$2:C$16,2,FALSE))</f>
        <v/>
      </c>
      <c r="J516" s="114"/>
      <c r="K516" s="115" t="str">
        <f t="shared" si="14"/>
        <v/>
      </c>
      <c r="L516" s="116" t="str">
        <f t="shared" ca="1" si="15"/>
        <v>-</v>
      </c>
      <c r="M516" s="111" t="str">
        <f>IF(E516="","",VLOOKUP(E516,[1]PROJECTES!$C$14:$Z$5000,21,FALSE))</f>
        <v/>
      </c>
      <c r="N516" s="117"/>
      <c r="O516" s="118" t="s">
        <v>222</v>
      </c>
      <c r="P516" s="119"/>
      <c r="Q516" s="84"/>
      <c r="R516" s="122"/>
      <c r="S516" s="165"/>
      <c r="T516" s="176"/>
      <c r="U516" s="169"/>
      <c r="V516" s="177"/>
      <c r="X516" s="79"/>
    </row>
    <row r="517" spans="1:24" s="121" customFormat="1" ht="20.100000000000001" customHeight="1" x14ac:dyDescent="0.3">
      <c r="A517" s="80"/>
      <c r="B517" s="110" t="str">
        <f>IF(E517="","",VLOOKUP(E517,[1]PROJECTES!$C$14:$G$5000,2,FALSE))</f>
        <v/>
      </c>
      <c r="C517" s="80"/>
      <c r="D517" s="283" t="str">
        <f>IF(E517="","",VLOOKUP(E517,[1]PROJECTES!$C$14:$G$5000,5,FALSE))</f>
        <v/>
      </c>
      <c r="E517" s="79"/>
      <c r="F517" s="110" t="str">
        <f>IF(I517="","",VLOOKUP(I517,[1]PROJECTES!$C$14:$G$5000,2,FALSE))</f>
        <v/>
      </c>
      <c r="G517" s="112" t="str">
        <f>IF(E517="","",VLOOKUP(E517,[1]PROJECTES!$C$14:$G$5000,4,FALSE))</f>
        <v/>
      </c>
      <c r="H517" s="95"/>
      <c r="I517" s="113" t="str">
        <f>IF(H517="","",VLOOKUP(H517,BD!B$2:C$16,2,FALSE))</f>
        <v/>
      </c>
      <c r="J517" s="114"/>
      <c r="K517" s="115" t="str">
        <f t="shared" si="14"/>
        <v/>
      </c>
      <c r="L517" s="116" t="str">
        <f t="shared" ca="1" si="15"/>
        <v>-</v>
      </c>
      <c r="M517" s="111" t="str">
        <f>IF(E517="","",VLOOKUP(E517,[1]PROJECTES!$C$14:$Z$5000,21,FALSE))</f>
        <v/>
      </c>
      <c r="N517" s="117"/>
      <c r="O517" s="118" t="s">
        <v>222</v>
      </c>
      <c r="P517" s="119"/>
      <c r="Q517" s="84"/>
      <c r="R517" s="122"/>
      <c r="S517" s="165"/>
      <c r="T517" s="176"/>
      <c r="U517" s="169"/>
      <c r="V517" s="177"/>
      <c r="X517" s="79"/>
    </row>
    <row r="518" spans="1:24" s="121" customFormat="1" ht="20.100000000000001" customHeight="1" x14ac:dyDescent="0.3">
      <c r="A518" s="80"/>
      <c r="B518" s="110" t="str">
        <f>IF(E518="","",VLOOKUP(E518,[1]PROJECTES!$C$14:$G$5000,2,FALSE))</f>
        <v/>
      </c>
      <c r="C518" s="80"/>
      <c r="D518" s="283" t="str">
        <f>IF(E518="","",VLOOKUP(E518,[1]PROJECTES!$C$14:$G$5000,5,FALSE))</f>
        <v/>
      </c>
      <c r="E518" s="79"/>
      <c r="F518" s="110" t="str">
        <f>IF(I518="","",VLOOKUP(I518,[1]PROJECTES!$C$14:$G$5000,2,FALSE))</f>
        <v/>
      </c>
      <c r="G518" s="112" t="str">
        <f>IF(E518="","",VLOOKUP(E518,[1]PROJECTES!$C$14:$G$5000,4,FALSE))</f>
        <v/>
      </c>
      <c r="H518" s="95"/>
      <c r="I518" s="113" t="str">
        <f>IF(H518="","",VLOOKUP(H518,BD!B$2:C$16,2,FALSE))</f>
        <v/>
      </c>
      <c r="J518" s="114"/>
      <c r="K518" s="115" t="str">
        <f t="shared" si="14"/>
        <v/>
      </c>
      <c r="L518" s="116" t="str">
        <f t="shared" ca="1" si="15"/>
        <v>-</v>
      </c>
      <c r="M518" s="111" t="str">
        <f>IF(E518="","",VLOOKUP(E518,[1]PROJECTES!$C$14:$Z$5000,21,FALSE))</f>
        <v/>
      </c>
      <c r="N518" s="117"/>
      <c r="O518" s="118" t="s">
        <v>222</v>
      </c>
      <c r="P518" s="119"/>
      <c r="Q518" s="84"/>
      <c r="R518" s="122"/>
      <c r="S518" s="165"/>
      <c r="T518" s="176"/>
      <c r="U518" s="169"/>
      <c r="V518" s="177"/>
      <c r="X518" s="79"/>
    </row>
    <row r="519" spans="1:24" s="121" customFormat="1" ht="20.100000000000001" customHeight="1" x14ac:dyDescent="0.3">
      <c r="A519" s="80"/>
      <c r="B519" s="110" t="str">
        <f>IF(E519="","",VLOOKUP(E519,[1]PROJECTES!$C$14:$G$5000,2,FALSE))</f>
        <v/>
      </c>
      <c r="C519" s="80"/>
      <c r="D519" s="283" t="str">
        <f>IF(E519="","",VLOOKUP(E519,[1]PROJECTES!$C$14:$G$5000,5,FALSE))</f>
        <v/>
      </c>
      <c r="E519" s="79"/>
      <c r="F519" s="110" t="str">
        <f>IF(I519="","",VLOOKUP(I519,[1]PROJECTES!$C$14:$G$5000,2,FALSE))</f>
        <v/>
      </c>
      <c r="G519" s="112" t="str">
        <f>IF(E519="","",VLOOKUP(E519,[1]PROJECTES!$C$14:$G$5000,4,FALSE))</f>
        <v/>
      </c>
      <c r="H519" s="95"/>
      <c r="I519" s="113" t="str">
        <f>IF(H519="","",VLOOKUP(H519,BD!B$2:C$16,2,FALSE))</f>
        <v/>
      </c>
      <c r="J519" s="114"/>
      <c r="K519" s="115" t="str">
        <f t="shared" si="14"/>
        <v/>
      </c>
      <c r="L519" s="116" t="str">
        <f t="shared" ca="1" si="15"/>
        <v>-</v>
      </c>
      <c r="M519" s="111" t="str">
        <f>IF(E519="","",VLOOKUP(E519,[1]PROJECTES!$C$14:$Z$5000,21,FALSE))</f>
        <v/>
      </c>
      <c r="N519" s="117"/>
      <c r="O519" s="118" t="s">
        <v>222</v>
      </c>
      <c r="P519" s="119"/>
      <c r="Q519" s="84"/>
      <c r="R519" s="122"/>
      <c r="S519" s="166"/>
      <c r="T519" s="176"/>
      <c r="U519" s="169"/>
      <c r="V519" s="177"/>
      <c r="X519" s="79"/>
    </row>
    <row r="520" spans="1:24" s="121" customFormat="1" ht="20.100000000000001" customHeight="1" x14ac:dyDescent="0.3">
      <c r="A520" s="80"/>
      <c r="B520" s="110" t="str">
        <f>IF(E520="","",VLOOKUP(E520,[1]PROJECTES!$C$14:$G$5000,2,FALSE))</f>
        <v/>
      </c>
      <c r="C520" s="80"/>
      <c r="D520" s="283" t="str">
        <f>IF(E520="","",VLOOKUP(E520,[1]PROJECTES!$C$14:$G$5000,5,FALSE))</f>
        <v/>
      </c>
      <c r="E520" s="79"/>
      <c r="F520" s="110" t="str">
        <f>IF(I520="","",VLOOKUP(I520,[1]PROJECTES!$C$14:$G$5000,2,FALSE))</f>
        <v/>
      </c>
      <c r="G520" s="112" t="str">
        <f>IF(E520="","",VLOOKUP(E520,[1]PROJECTES!$C$14:$G$5000,4,FALSE))</f>
        <v/>
      </c>
      <c r="H520" s="95"/>
      <c r="I520" s="113" t="str">
        <f>IF(H520="","",VLOOKUP(H520,BD!B$2:C$16,2,FALSE))</f>
        <v/>
      </c>
      <c r="J520" s="114"/>
      <c r="K520" s="115" t="str">
        <f t="shared" ref="K520:K583" si="16">IF(J520="","",WEEKNUM(J520,2)-0)</f>
        <v/>
      </c>
      <c r="L520" s="116" t="str">
        <f t="shared" ref="L520:L583" ca="1" si="17">IF(M520="","-",IF(G520="TA","-",+M520-TODAY()))</f>
        <v>-</v>
      </c>
      <c r="M520" s="111" t="str">
        <f>IF(E520="","",VLOOKUP(E520,[1]PROJECTES!$C$14:$Z$5000,21,FALSE))</f>
        <v/>
      </c>
      <c r="N520" s="117"/>
      <c r="O520" s="118" t="s">
        <v>222</v>
      </c>
      <c r="P520" s="119"/>
      <c r="Q520" s="84"/>
      <c r="R520" s="122"/>
      <c r="S520" s="165"/>
      <c r="T520" s="176"/>
      <c r="U520" s="169"/>
      <c r="V520" s="177"/>
      <c r="X520" s="79"/>
    </row>
    <row r="521" spans="1:24" s="121" customFormat="1" ht="20.100000000000001" customHeight="1" x14ac:dyDescent="0.3">
      <c r="A521" s="80"/>
      <c r="B521" s="110" t="str">
        <f>IF(E521="","",VLOOKUP(E521,[1]PROJECTES!$C$14:$G$5000,2,FALSE))</f>
        <v/>
      </c>
      <c r="C521" s="80"/>
      <c r="D521" s="283" t="str">
        <f>IF(E521="","",VLOOKUP(E521,[1]PROJECTES!$C$14:$G$5000,5,FALSE))</f>
        <v/>
      </c>
      <c r="E521" s="79"/>
      <c r="F521" s="110" t="str">
        <f>IF(I521="","",VLOOKUP(I521,[1]PROJECTES!$C$14:$G$5000,2,FALSE))</f>
        <v/>
      </c>
      <c r="G521" s="112" t="str">
        <f>IF(E521="","",VLOOKUP(E521,[1]PROJECTES!$C$14:$G$5000,4,FALSE))</f>
        <v/>
      </c>
      <c r="H521" s="95"/>
      <c r="I521" s="113" t="str">
        <f>IF(H521="","",VLOOKUP(H521,BD!B$2:C$16,2,FALSE))</f>
        <v/>
      </c>
      <c r="J521" s="114"/>
      <c r="K521" s="115" t="str">
        <f t="shared" si="16"/>
        <v/>
      </c>
      <c r="L521" s="116" t="str">
        <f t="shared" ca="1" si="17"/>
        <v>-</v>
      </c>
      <c r="M521" s="111" t="str">
        <f>IF(E521="","",VLOOKUP(E521,[1]PROJECTES!$C$14:$Z$5000,21,FALSE))</f>
        <v/>
      </c>
      <c r="N521" s="117"/>
      <c r="O521" s="118" t="s">
        <v>222</v>
      </c>
      <c r="P521" s="119"/>
      <c r="Q521" s="84"/>
      <c r="R521" s="122"/>
      <c r="S521" s="165"/>
      <c r="T521" s="176"/>
      <c r="U521" s="169"/>
      <c r="V521" s="177"/>
      <c r="X521" s="79"/>
    </row>
    <row r="522" spans="1:24" s="121" customFormat="1" ht="20.100000000000001" customHeight="1" x14ac:dyDescent="0.3">
      <c r="A522" s="80"/>
      <c r="B522" s="110" t="str">
        <f>IF(E522="","",VLOOKUP(E522,[1]PROJECTES!$C$14:$G$5000,2,FALSE))</f>
        <v/>
      </c>
      <c r="C522" s="80"/>
      <c r="D522" s="283" t="str">
        <f>IF(E522="","",VLOOKUP(E522,[1]PROJECTES!$C$14:$G$5000,5,FALSE))</f>
        <v/>
      </c>
      <c r="E522" s="79"/>
      <c r="F522" s="110" t="str">
        <f>IF(I522="","",VLOOKUP(I522,[1]PROJECTES!$C$14:$G$5000,2,FALSE))</f>
        <v/>
      </c>
      <c r="G522" s="112" t="str">
        <f>IF(E522="","",VLOOKUP(E522,[1]PROJECTES!$C$14:$G$5000,4,FALSE))</f>
        <v/>
      </c>
      <c r="H522" s="95"/>
      <c r="I522" s="113" t="str">
        <f>IF(H522="","",VLOOKUP(H522,BD!B$2:C$16,2,FALSE))</f>
        <v/>
      </c>
      <c r="J522" s="114"/>
      <c r="K522" s="115" t="str">
        <f t="shared" si="16"/>
        <v/>
      </c>
      <c r="L522" s="116" t="str">
        <f t="shared" ca="1" si="17"/>
        <v>-</v>
      </c>
      <c r="M522" s="111" t="str">
        <f>IF(E522="","",VLOOKUP(E522,[1]PROJECTES!$C$14:$Z$5000,21,FALSE))</f>
        <v/>
      </c>
      <c r="N522" s="117"/>
      <c r="O522" s="118" t="s">
        <v>222</v>
      </c>
      <c r="P522" s="119"/>
      <c r="Q522" s="84"/>
      <c r="R522" s="122"/>
      <c r="S522" s="165"/>
      <c r="T522" s="176"/>
      <c r="U522" s="169"/>
      <c r="V522" s="177"/>
      <c r="X522" s="79"/>
    </row>
    <row r="523" spans="1:24" s="121" customFormat="1" ht="20.100000000000001" customHeight="1" x14ac:dyDescent="0.3">
      <c r="A523" s="80"/>
      <c r="B523" s="110" t="str">
        <f>IF(E523="","",VLOOKUP(E523,[1]PROJECTES!$C$14:$G$5000,2,FALSE))</f>
        <v/>
      </c>
      <c r="C523" s="80"/>
      <c r="D523" s="283" t="str">
        <f>IF(E523="","",VLOOKUP(E523,[1]PROJECTES!$C$14:$G$5000,5,FALSE))</f>
        <v/>
      </c>
      <c r="E523" s="79"/>
      <c r="F523" s="110" t="str">
        <f>IF(I523="","",VLOOKUP(I523,[1]PROJECTES!$C$14:$G$5000,2,FALSE))</f>
        <v/>
      </c>
      <c r="G523" s="112" t="str">
        <f>IF(E523="","",VLOOKUP(E523,[1]PROJECTES!$C$14:$G$5000,4,FALSE))</f>
        <v/>
      </c>
      <c r="H523" s="95"/>
      <c r="I523" s="113" t="str">
        <f>IF(H523="","",VLOOKUP(H523,BD!B$2:C$16,2,FALSE))</f>
        <v/>
      </c>
      <c r="J523" s="114"/>
      <c r="K523" s="115" t="str">
        <f t="shared" si="16"/>
        <v/>
      </c>
      <c r="L523" s="116" t="str">
        <f t="shared" ca="1" si="17"/>
        <v>-</v>
      </c>
      <c r="M523" s="111" t="str">
        <f>IF(E523="","",VLOOKUP(E523,[1]PROJECTES!$C$14:$Z$5000,21,FALSE))</f>
        <v/>
      </c>
      <c r="N523" s="117"/>
      <c r="O523" s="118" t="s">
        <v>222</v>
      </c>
      <c r="P523" s="119"/>
      <c r="Q523" s="84"/>
      <c r="R523" s="122"/>
      <c r="S523" s="165"/>
      <c r="T523" s="176"/>
      <c r="U523" s="169"/>
      <c r="V523" s="177"/>
      <c r="X523" s="79"/>
    </row>
    <row r="524" spans="1:24" s="121" customFormat="1" ht="20.100000000000001" customHeight="1" x14ac:dyDescent="0.3">
      <c r="A524" s="80"/>
      <c r="B524" s="110" t="str">
        <f>IF(E524="","",VLOOKUP(E524,[1]PROJECTES!$C$14:$G$5000,2,FALSE))</f>
        <v/>
      </c>
      <c r="C524" s="80"/>
      <c r="D524" s="283" t="str">
        <f>IF(E524="","",VLOOKUP(E524,[1]PROJECTES!$C$14:$G$5000,5,FALSE))</f>
        <v/>
      </c>
      <c r="E524" s="79"/>
      <c r="F524" s="110" t="str">
        <f>IF(I524="","",VLOOKUP(I524,[1]PROJECTES!$C$14:$G$5000,2,FALSE))</f>
        <v/>
      </c>
      <c r="G524" s="112" t="str">
        <f>IF(E524="","",VLOOKUP(E524,[1]PROJECTES!$C$14:$G$5000,4,FALSE))</f>
        <v/>
      </c>
      <c r="H524" s="95"/>
      <c r="I524" s="113" t="str">
        <f>IF(H524="","",VLOOKUP(H524,BD!B$2:C$16,2,FALSE))</f>
        <v/>
      </c>
      <c r="J524" s="114"/>
      <c r="K524" s="115" t="str">
        <f t="shared" si="16"/>
        <v/>
      </c>
      <c r="L524" s="116" t="str">
        <f t="shared" ca="1" si="17"/>
        <v>-</v>
      </c>
      <c r="M524" s="111" t="str">
        <f>IF(E524="","",VLOOKUP(E524,[1]PROJECTES!$C$14:$Z$5000,21,FALSE))</f>
        <v/>
      </c>
      <c r="N524" s="117"/>
      <c r="O524" s="118" t="s">
        <v>222</v>
      </c>
      <c r="P524" s="119"/>
      <c r="Q524" s="84"/>
      <c r="R524" s="123"/>
      <c r="S524" s="165"/>
      <c r="T524" s="176"/>
      <c r="U524" s="169"/>
      <c r="V524" s="177"/>
      <c r="X524" s="79"/>
    </row>
    <row r="525" spans="1:24" s="121" customFormat="1" ht="20.100000000000001" customHeight="1" x14ac:dyDescent="0.3">
      <c r="A525" s="80"/>
      <c r="B525" s="110" t="str">
        <f>IF(E525="","",VLOOKUP(E525,[1]PROJECTES!$C$14:$G$5000,2,FALSE))</f>
        <v/>
      </c>
      <c r="C525" s="80"/>
      <c r="D525" s="283" t="str">
        <f>IF(E525="","",VLOOKUP(E525,[1]PROJECTES!$C$14:$G$5000,5,FALSE))</f>
        <v/>
      </c>
      <c r="E525" s="79"/>
      <c r="F525" s="110" t="str">
        <f>IF(I525="","",VLOOKUP(I525,[1]PROJECTES!$C$14:$G$5000,2,FALSE))</f>
        <v/>
      </c>
      <c r="G525" s="112" t="str">
        <f>IF(E525="","",VLOOKUP(E525,[1]PROJECTES!$C$14:$G$5000,4,FALSE))</f>
        <v/>
      </c>
      <c r="H525" s="95"/>
      <c r="I525" s="113" t="str">
        <f>IF(H525="","",VLOOKUP(H525,BD!B$2:C$16,2,FALSE))</f>
        <v/>
      </c>
      <c r="J525" s="114"/>
      <c r="K525" s="115" t="str">
        <f t="shared" si="16"/>
        <v/>
      </c>
      <c r="L525" s="116" t="str">
        <f t="shared" ca="1" si="17"/>
        <v>-</v>
      </c>
      <c r="M525" s="111" t="str">
        <f>IF(E525="","",VLOOKUP(E525,[1]PROJECTES!$C$14:$Z$5000,21,FALSE))</f>
        <v/>
      </c>
      <c r="N525" s="117"/>
      <c r="O525" s="118" t="s">
        <v>222</v>
      </c>
      <c r="P525" s="119"/>
      <c r="Q525" s="84"/>
      <c r="R525" s="122"/>
      <c r="S525" s="165"/>
      <c r="T525" s="176"/>
      <c r="U525" s="169"/>
      <c r="V525" s="177"/>
      <c r="X525" s="79"/>
    </row>
    <row r="526" spans="1:24" s="121" customFormat="1" ht="20.100000000000001" customHeight="1" x14ac:dyDescent="0.3">
      <c r="A526" s="80"/>
      <c r="B526" s="110" t="str">
        <f>IF(E526="","",VLOOKUP(E526,[1]PROJECTES!$C$14:$G$5000,2,FALSE))</f>
        <v/>
      </c>
      <c r="C526" s="80"/>
      <c r="D526" s="283" t="str">
        <f>IF(E526="","",VLOOKUP(E526,[1]PROJECTES!$C$14:$G$5000,5,FALSE))</f>
        <v/>
      </c>
      <c r="E526" s="79"/>
      <c r="F526" s="110" t="str">
        <f>IF(I526="","",VLOOKUP(I526,[1]PROJECTES!$C$14:$G$5000,2,FALSE))</f>
        <v/>
      </c>
      <c r="G526" s="112" t="str">
        <f>IF(E526="","",VLOOKUP(E526,[1]PROJECTES!$C$14:$G$5000,4,FALSE))</f>
        <v/>
      </c>
      <c r="H526" s="95"/>
      <c r="I526" s="113" t="str">
        <f>IF(H526="","",VLOOKUP(H526,BD!B$2:C$16,2,FALSE))</f>
        <v/>
      </c>
      <c r="J526" s="114"/>
      <c r="K526" s="115" t="str">
        <f t="shared" si="16"/>
        <v/>
      </c>
      <c r="L526" s="116" t="str">
        <f t="shared" ca="1" si="17"/>
        <v>-</v>
      </c>
      <c r="M526" s="111" t="str">
        <f>IF(E526="","",VLOOKUP(E526,[1]PROJECTES!$C$14:$Z$5000,21,FALSE))</f>
        <v/>
      </c>
      <c r="N526" s="117"/>
      <c r="O526" s="118" t="s">
        <v>222</v>
      </c>
      <c r="P526" s="119"/>
      <c r="Q526" s="84"/>
      <c r="R526" s="122"/>
      <c r="S526" s="165"/>
      <c r="T526" s="176"/>
      <c r="U526" s="169"/>
      <c r="V526" s="177"/>
      <c r="X526" s="79"/>
    </row>
    <row r="527" spans="1:24" s="121" customFormat="1" ht="20.100000000000001" customHeight="1" x14ac:dyDescent="0.3">
      <c r="A527" s="80"/>
      <c r="B527" s="110" t="str">
        <f>IF(E527="","",VLOOKUP(E527,[1]PROJECTES!$C$14:$G$5000,2,FALSE))</f>
        <v/>
      </c>
      <c r="C527" s="80"/>
      <c r="D527" s="283" t="str">
        <f>IF(E527="","",VLOOKUP(E527,[1]PROJECTES!$C$14:$G$5000,5,FALSE))</f>
        <v/>
      </c>
      <c r="E527" s="79"/>
      <c r="F527" s="110" t="str">
        <f>IF(I527="","",VLOOKUP(I527,[1]PROJECTES!$C$14:$G$5000,2,FALSE))</f>
        <v/>
      </c>
      <c r="G527" s="112" t="str">
        <f>IF(E527="","",VLOOKUP(E527,[1]PROJECTES!$C$14:$G$5000,4,FALSE))</f>
        <v/>
      </c>
      <c r="H527" s="95"/>
      <c r="I527" s="113" t="str">
        <f>IF(H527="","",VLOOKUP(H527,BD!B$2:C$16,2,FALSE))</f>
        <v/>
      </c>
      <c r="J527" s="114"/>
      <c r="K527" s="115" t="str">
        <f t="shared" si="16"/>
        <v/>
      </c>
      <c r="L527" s="116" t="str">
        <f t="shared" ca="1" si="17"/>
        <v>-</v>
      </c>
      <c r="M527" s="111" t="str">
        <f>IF(E527="","",VLOOKUP(E527,[1]PROJECTES!$C$14:$Z$5000,21,FALSE))</f>
        <v/>
      </c>
      <c r="N527" s="117"/>
      <c r="O527" s="118" t="s">
        <v>222</v>
      </c>
      <c r="P527" s="119"/>
      <c r="Q527" s="84"/>
      <c r="R527" s="122"/>
      <c r="S527" s="165"/>
      <c r="T527" s="176"/>
      <c r="U527" s="169"/>
      <c r="V527" s="177"/>
      <c r="X527" s="79"/>
    </row>
    <row r="528" spans="1:24" s="121" customFormat="1" ht="20.100000000000001" customHeight="1" x14ac:dyDescent="0.3">
      <c r="A528" s="80"/>
      <c r="B528" s="110" t="str">
        <f>IF(E528="","",VLOOKUP(E528,[1]PROJECTES!$C$14:$G$5000,2,FALSE))</f>
        <v/>
      </c>
      <c r="C528" s="80"/>
      <c r="D528" s="283" t="str">
        <f>IF(E528="","",VLOOKUP(E528,[1]PROJECTES!$C$14:$G$5000,5,FALSE))</f>
        <v/>
      </c>
      <c r="E528" s="87"/>
      <c r="F528" s="110" t="str">
        <f>IF(I528="","",VLOOKUP(I528,[1]PROJECTES!$C$14:$G$5000,2,FALSE))</f>
        <v/>
      </c>
      <c r="G528" s="112" t="str">
        <f>IF(E528="","",VLOOKUP(E528,[1]PROJECTES!$C$14:$G$5000,4,FALSE))</f>
        <v/>
      </c>
      <c r="H528" s="95"/>
      <c r="I528" s="113" t="str">
        <f>IF(H528="","",VLOOKUP(H528,BD!B$2:C$16,2,FALSE))</f>
        <v/>
      </c>
      <c r="J528" s="114"/>
      <c r="K528" s="115" t="str">
        <f t="shared" si="16"/>
        <v/>
      </c>
      <c r="L528" s="116" t="str">
        <f t="shared" ca="1" si="17"/>
        <v>-</v>
      </c>
      <c r="M528" s="111" t="str">
        <f>IF(E528="","",VLOOKUP(E528,[1]PROJECTES!$C$14:$Z$5000,21,FALSE))</f>
        <v/>
      </c>
      <c r="N528" s="117"/>
      <c r="O528" s="118" t="s">
        <v>222</v>
      </c>
      <c r="P528" s="119"/>
      <c r="Q528" s="84"/>
      <c r="R528" s="122"/>
      <c r="S528" s="166"/>
      <c r="T528" s="176"/>
      <c r="U528" s="169"/>
      <c r="V528" s="177"/>
      <c r="X528" s="79"/>
    </row>
    <row r="529" spans="1:24" s="121" customFormat="1" ht="20.100000000000001" customHeight="1" x14ac:dyDescent="0.3">
      <c r="A529" s="80"/>
      <c r="B529" s="110" t="str">
        <f>IF(E529="","",VLOOKUP(E529,[1]PROJECTES!$C$14:$G$5000,2,FALSE))</f>
        <v/>
      </c>
      <c r="C529" s="80"/>
      <c r="D529" s="283" t="str">
        <f>IF(E529="","",VLOOKUP(E529,[1]PROJECTES!$C$14:$G$5000,5,FALSE))</f>
        <v/>
      </c>
      <c r="E529" s="79"/>
      <c r="F529" s="110" t="str">
        <f>IF(I529="","",VLOOKUP(I529,[1]PROJECTES!$C$14:$G$5000,2,FALSE))</f>
        <v/>
      </c>
      <c r="G529" s="112" t="str">
        <f>IF(E529="","",VLOOKUP(E529,[1]PROJECTES!$C$14:$G$5000,4,FALSE))</f>
        <v/>
      </c>
      <c r="H529" s="95"/>
      <c r="I529" s="113" t="str">
        <f>IF(H529="","",VLOOKUP(H529,BD!B$2:C$16,2,FALSE))</f>
        <v/>
      </c>
      <c r="J529" s="114"/>
      <c r="K529" s="115" t="str">
        <f t="shared" si="16"/>
        <v/>
      </c>
      <c r="L529" s="116" t="str">
        <f t="shared" ca="1" si="17"/>
        <v>-</v>
      </c>
      <c r="M529" s="111" t="str">
        <f>IF(E529="","",VLOOKUP(E529,[1]PROJECTES!$C$14:$Z$5000,21,FALSE))</f>
        <v/>
      </c>
      <c r="N529" s="117"/>
      <c r="O529" s="118" t="s">
        <v>222</v>
      </c>
      <c r="P529" s="119"/>
      <c r="Q529" s="84"/>
      <c r="R529" s="122"/>
      <c r="S529" s="166"/>
      <c r="T529" s="176"/>
      <c r="U529" s="169"/>
      <c r="V529" s="177"/>
      <c r="X529" s="79"/>
    </row>
    <row r="530" spans="1:24" s="121" customFormat="1" ht="20.100000000000001" customHeight="1" x14ac:dyDescent="0.3">
      <c r="A530" s="80"/>
      <c r="B530" s="110" t="str">
        <f>IF(E530="","",VLOOKUP(E530,[1]PROJECTES!$C$14:$G$5000,2,FALSE))</f>
        <v/>
      </c>
      <c r="C530" s="80"/>
      <c r="D530" s="283" t="str">
        <f>IF(E530="","",VLOOKUP(E530,[1]PROJECTES!$C$14:$G$5000,5,FALSE))</f>
        <v/>
      </c>
      <c r="E530" s="79"/>
      <c r="F530" s="110" t="str">
        <f>IF(I530="","",VLOOKUP(I530,[1]PROJECTES!$C$14:$G$5000,2,FALSE))</f>
        <v/>
      </c>
      <c r="G530" s="112" t="str">
        <f>IF(E530="","",VLOOKUP(E530,[1]PROJECTES!$C$14:$G$5000,4,FALSE))</f>
        <v/>
      </c>
      <c r="H530" s="95"/>
      <c r="I530" s="113" t="str">
        <f>IF(H530="","",VLOOKUP(H530,BD!B$2:C$16,2,FALSE))</f>
        <v/>
      </c>
      <c r="J530" s="114"/>
      <c r="K530" s="115" t="str">
        <f t="shared" si="16"/>
        <v/>
      </c>
      <c r="L530" s="116" t="str">
        <f t="shared" ca="1" si="17"/>
        <v>-</v>
      </c>
      <c r="M530" s="111" t="str">
        <f>IF(E530="","",VLOOKUP(E530,[1]PROJECTES!$C$14:$Z$5000,21,FALSE))</f>
        <v/>
      </c>
      <c r="N530" s="117"/>
      <c r="O530" s="118" t="s">
        <v>222</v>
      </c>
      <c r="P530" s="119"/>
      <c r="Q530" s="84"/>
      <c r="R530" s="122"/>
      <c r="S530" s="166"/>
      <c r="T530" s="176"/>
      <c r="U530" s="169"/>
      <c r="V530" s="177"/>
      <c r="X530" s="79"/>
    </row>
    <row r="531" spans="1:24" s="121" customFormat="1" ht="20.100000000000001" customHeight="1" x14ac:dyDescent="0.3">
      <c r="A531" s="80"/>
      <c r="B531" s="110" t="str">
        <f>IF(E531="","",VLOOKUP(E531,[1]PROJECTES!$C$14:$G$5000,2,FALSE))</f>
        <v/>
      </c>
      <c r="C531" s="80"/>
      <c r="D531" s="283" t="str">
        <f>IF(E531="","",VLOOKUP(E531,[1]PROJECTES!$C$14:$G$5000,5,FALSE))</f>
        <v/>
      </c>
      <c r="E531" s="79"/>
      <c r="F531" s="110" t="str">
        <f>IF(I531="","",VLOOKUP(I531,[1]PROJECTES!$C$14:$G$5000,2,FALSE))</f>
        <v/>
      </c>
      <c r="G531" s="112" t="str">
        <f>IF(E531="","",VLOOKUP(E531,[1]PROJECTES!$C$14:$G$5000,4,FALSE))</f>
        <v/>
      </c>
      <c r="H531" s="95"/>
      <c r="I531" s="113" t="str">
        <f>IF(H531="","",VLOOKUP(H531,BD!B$2:C$16,2,FALSE))</f>
        <v/>
      </c>
      <c r="J531" s="114"/>
      <c r="K531" s="115" t="str">
        <f t="shared" si="16"/>
        <v/>
      </c>
      <c r="L531" s="116" t="str">
        <f t="shared" ca="1" si="17"/>
        <v>-</v>
      </c>
      <c r="M531" s="111" t="str">
        <f>IF(E531="","",VLOOKUP(E531,[1]PROJECTES!$C$14:$Z$5000,21,FALSE))</f>
        <v/>
      </c>
      <c r="N531" s="117"/>
      <c r="O531" s="118" t="s">
        <v>222</v>
      </c>
      <c r="P531" s="119"/>
      <c r="Q531" s="84"/>
      <c r="R531" s="122"/>
      <c r="S531" s="166"/>
      <c r="T531" s="176"/>
      <c r="V531" s="199"/>
      <c r="X531" s="79"/>
    </row>
    <row r="532" spans="1:24" s="121" customFormat="1" ht="20.100000000000001" customHeight="1" x14ac:dyDescent="0.3">
      <c r="A532" s="80"/>
      <c r="B532" s="110" t="str">
        <f>IF(E532="","",VLOOKUP(E532,[1]PROJECTES!$C$14:$G$5000,2,FALSE))</f>
        <v/>
      </c>
      <c r="C532" s="80"/>
      <c r="D532" s="283" t="str">
        <f>IF(E532="","",VLOOKUP(E532,[1]PROJECTES!$C$14:$G$5000,5,FALSE))</f>
        <v/>
      </c>
      <c r="E532" s="79"/>
      <c r="F532" s="110" t="str">
        <f>IF(I532="","",VLOOKUP(I532,[1]PROJECTES!$C$14:$G$5000,2,FALSE))</f>
        <v/>
      </c>
      <c r="G532" s="112" t="str">
        <f>IF(E532="","",VLOOKUP(E532,[1]PROJECTES!$C$14:$G$5000,4,FALSE))</f>
        <v/>
      </c>
      <c r="H532" s="95"/>
      <c r="I532" s="113" t="str">
        <f>IF(H532="","",VLOOKUP(H532,BD!B$2:C$16,2,FALSE))</f>
        <v/>
      </c>
      <c r="J532" s="114"/>
      <c r="K532" s="115" t="str">
        <f t="shared" si="16"/>
        <v/>
      </c>
      <c r="L532" s="116" t="str">
        <f t="shared" ca="1" si="17"/>
        <v>-</v>
      </c>
      <c r="M532" s="111" t="str">
        <f>IF(E532="","",VLOOKUP(E532,[1]PROJECTES!$C$14:$Z$5000,21,FALSE))</f>
        <v/>
      </c>
      <c r="N532" s="117"/>
      <c r="O532" s="118" t="s">
        <v>222</v>
      </c>
      <c r="P532" s="119"/>
      <c r="Q532" s="84"/>
      <c r="R532" s="125"/>
      <c r="S532" s="165"/>
      <c r="T532" s="176"/>
      <c r="U532" s="169"/>
      <c r="V532" s="177"/>
      <c r="X532" s="79"/>
    </row>
    <row r="533" spans="1:24" s="121" customFormat="1" ht="20.100000000000001" customHeight="1" x14ac:dyDescent="0.3">
      <c r="A533" s="80"/>
      <c r="B533" s="110" t="str">
        <f>IF(E533="","",VLOOKUP(E533,[1]PROJECTES!$C$14:$G$5000,2,FALSE))</f>
        <v/>
      </c>
      <c r="C533" s="80"/>
      <c r="D533" s="283" t="str">
        <f>IF(E533="","",VLOOKUP(E533,[1]PROJECTES!$C$14:$G$5000,5,FALSE))</f>
        <v/>
      </c>
      <c r="E533" s="79"/>
      <c r="F533" s="110" t="str">
        <f>IF(I533="","",VLOOKUP(I533,[1]PROJECTES!$C$14:$G$5000,2,FALSE))</f>
        <v/>
      </c>
      <c r="G533" s="112" t="str">
        <f>IF(E533="","",VLOOKUP(E533,[1]PROJECTES!$C$14:$G$5000,4,FALSE))</f>
        <v/>
      </c>
      <c r="H533" s="95"/>
      <c r="I533" s="113" t="str">
        <f>IF(H533="","",VLOOKUP(H533,BD!B$2:C$16,2,FALSE))</f>
        <v/>
      </c>
      <c r="J533" s="114"/>
      <c r="K533" s="115" t="str">
        <f t="shared" si="16"/>
        <v/>
      </c>
      <c r="L533" s="116" t="str">
        <f t="shared" ca="1" si="17"/>
        <v>-</v>
      </c>
      <c r="M533" s="111" t="str">
        <f>IF(E533="","",VLOOKUP(E533,[1]PROJECTES!$C$14:$Z$5000,21,FALSE))</f>
        <v/>
      </c>
      <c r="N533" s="117"/>
      <c r="O533" s="118" t="s">
        <v>222</v>
      </c>
      <c r="P533" s="119"/>
      <c r="Q533" s="84"/>
      <c r="R533" s="125"/>
      <c r="S533" s="165"/>
      <c r="T533" s="176"/>
      <c r="U533" s="169"/>
      <c r="V533" s="177"/>
      <c r="X533" s="79"/>
    </row>
    <row r="534" spans="1:24" s="121" customFormat="1" ht="20.100000000000001" customHeight="1" x14ac:dyDescent="0.3">
      <c r="A534" s="80"/>
      <c r="B534" s="110" t="str">
        <f>IF(E534="","",VLOOKUP(E534,[1]PROJECTES!$C$14:$G$5000,2,FALSE))</f>
        <v/>
      </c>
      <c r="C534" s="80"/>
      <c r="D534" s="283" t="str">
        <f>IF(E534="","",VLOOKUP(E534,[1]PROJECTES!$C$14:$G$5000,5,FALSE))</f>
        <v/>
      </c>
      <c r="E534" s="79"/>
      <c r="F534" s="110" t="str">
        <f>IF(I534="","",VLOOKUP(I534,[1]PROJECTES!$C$14:$G$5000,2,FALSE))</f>
        <v/>
      </c>
      <c r="G534" s="112" t="str">
        <f>IF(E534="","",VLOOKUP(E534,[1]PROJECTES!$C$14:$G$5000,4,FALSE))</f>
        <v/>
      </c>
      <c r="H534" s="95"/>
      <c r="I534" s="113" t="str">
        <f>IF(H534="","",VLOOKUP(H534,BD!B$2:C$16,2,FALSE))</f>
        <v/>
      </c>
      <c r="J534" s="114"/>
      <c r="K534" s="115" t="str">
        <f t="shared" si="16"/>
        <v/>
      </c>
      <c r="L534" s="116" t="str">
        <f t="shared" ca="1" si="17"/>
        <v>-</v>
      </c>
      <c r="M534" s="111" t="str">
        <f>IF(E534="","",VLOOKUP(E534,[1]PROJECTES!$C$14:$Z$5000,21,FALSE))</f>
        <v/>
      </c>
      <c r="N534" s="117"/>
      <c r="O534" s="118" t="s">
        <v>222</v>
      </c>
      <c r="P534" s="119"/>
      <c r="Q534" s="84"/>
      <c r="R534" s="125"/>
      <c r="S534" s="165"/>
      <c r="T534" s="176"/>
      <c r="U534" s="169"/>
      <c r="V534" s="177"/>
      <c r="X534" s="79"/>
    </row>
    <row r="535" spans="1:24" s="121" customFormat="1" ht="20.100000000000001" customHeight="1" x14ac:dyDescent="0.3">
      <c r="A535" s="80"/>
      <c r="B535" s="110" t="str">
        <f>IF(E535="","",VLOOKUP(E535,[1]PROJECTES!$C$14:$G$5000,2,FALSE))</f>
        <v/>
      </c>
      <c r="C535" s="80"/>
      <c r="D535" s="283" t="str">
        <f>IF(E535="","",VLOOKUP(E535,[1]PROJECTES!$C$14:$G$5000,5,FALSE))</f>
        <v/>
      </c>
      <c r="E535" s="79"/>
      <c r="F535" s="110" t="str">
        <f>IF(I535="","",VLOOKUP(I535,[1]PROJECTES!$C$14:$G$5000,2,FALSE))</f>
        <v/>
      </c>
      <c r="G535" s="112" t="str">
        <f>IF(E535="","",VLOOKUP(E535,[1]PROJECTES!$C$14:$G$5000,4,FALSE))</f>
        <v/>
      </c>
      <c r="H535" s="95"/>
      <c r="I535" s="113" t="str">
        <f>IF(H535="","",VLOOKUP(H535,BD!B$2:C$16,2,FALSE))</f>
        <v/>
      </c>
      <c r="J535" s="114"/>
      <c r="K535" s="115" t="str">
        <f t="shared" si="16"/>
        <v/>
      </c>
      <c r="L535" s="116" t="str">
        <f t="shared" ca="1" si="17"/>
        <v>-</v>
      </c>
      <c r="M535" s="111" t="str">
        <f>IF(E535="","",VLOOKUP(E535,[1]PROJECTES!$C$14:$Z$5000,21,FALSE))</f>
        <v/>
      </c>
      <c r="N535" s="117"/>
      <c r="O535" s="118" t="s">
        <v>222</v>
      </c>
      <c r="P535" s="119"/>
      <c r="Q535" s="84"/>
      <c r="R535" s="122"/>
      <c r="S535" s="165"/>
      <c r="T535" s="176"/>
      <c r="U535" s="169"/>
      <c r="V535" s="177"/>
      <c r="X535" s="79"/>
    </row>
    <row r="536" spans="1:24" s="121" customFormat="1" ht="20.100000000000001" customHeight="1" x14ac:dyDescent="0.3">
      <c r="A536" s="80"/>
      <c r="B536" s="110" t="str">
        <f>IF(E536="","",VLOOKUP(E536,[1]PROJECTES!$C$14:$G$5000,2,FALSE))</f>
        <v/>
      </c>
      <c r="C536" s="80"/>
      <c r="D536" s="283" t="str">
        <f>IF(E536="","",VLOOKUP(E536,[1]PROJECTES!$C$14:$G$5000,5,FALSE))</f>
        <v/>
      </c>
      <c r="E536" s="79"/>
      <c r="F536" s="110" t="str">
        <f>IF(I536="","",VLOOKUP(I536,[1]PROJECTES!$C$14:$G$5000,2,FALSE))</f>
        <v/>
      </c>
      <c r="G536" s="112" t="str">
        <f>IF(E536="","",VLOOKUP(E536,[1]PROJECTES!$C$14:$G$5000,4,FALSE))</f>
        <v/>
      </c>
      <c r="H536" s="95"/>
      <c r="I536" s="113" t="str">
        <f>IF(H536="","",VLOOKUP(H536,BD!B$2:C$16,2,FALSE))</f>
        <v/>
      </c>
      <c r="J536" s="114"/>
      <c r="K536" s="115" t="str">
        <f t="shared" si="16"/>
        <v/>
      </c>
      <c r="L536" s="116" t="str">
        <f t="shared" ca="1" si="17"/>
        <v>-</v>
      </c>
      <c r="M536" s="111" t="str">
        <f>IF(E536="","",VLOOKUP(E536,[1]PROJECTES!$C$14:$Z$5000,21,FALSE))</f>
        <v/>
      </c>
      <c r="N536" s="117"/>
      <c r="O536" s="118" t="s">
        <v>222</v>
      </c>
      <c r="P536" s="119"/>
      <c r="Q536" s="84"/>
      <c r="R536" s="122"/>
      <c r="S536" s="165"/>
      <c r="T536" s="176"/>
      <c r="U536" s="169"/>
      <c r="V536" s="177"/>
      <c r="X536" s="79"/>
    </row>
    <row r="537" spans="1:24" s="121" customFormat="1" ht="20.100000000000001" customHeight="1" x14ac:dyDescent="0.3">
      <c r="A537" s="80"/>
      <c r="B537" s="110" t="str">
        <f>IF(E537="","",VLOOKUP(E537,[1]PROJECTES!$C$14:$G$5000,2,FALSE))</f>
        <v/>
      </c>
      <c r="C537" s="80"/>
      <c r="D537" s="283" t="str">
        <f>IF(E537="","",VLOOKUP(E537,[1]PROJECTES!$C$14:$G$5000,5,FALSE))</f>
        <v/>
      </c>
      <c r="E537" s="79"/>
      <c r="F537" s="110" t="str">
        <f>IF(I537="","",VLOOKUP(I537,[1]PROJECTES!$C$14:$G$5000,2,FALSE))</f>
        <v/>
      </c>
      <c r="G537" s="112" t="str">
        <f>IF(E537="","",VLOOKUP(E537,[1]PROJECTES!$C$14:$G$5000,4,FALSE))</f>
        <v/>
      </c>
      <c r="H537" s="95"/>
      <c r="I537" s="113" t="str">
        <f>IF(H537="","",VLOOKUP(H537,BD!B$2:C$16,2,FALSE))</f>
        <v/>
      </c>
      <c r="J537" s="114"/>
      <c r="K537" s="115" t="str">
        <f t="shared" si="16"/>
        <v/>
      </c>
      <c r="L537" s="116" t="str">
        <f t="shared" ca="1" si="17"/>
        <v>-</v>
      </c>
      <c r="M537" s="111" t="str">
        <f>IF(E537="","",VLOOKUP(E537,[1]PROJECTES!$C$14:$Z$5000,21,FALSE))</f>
        <v/>
      </c>
      <c r="N537" s="117"/>
      <c r="O537" s="118" t="s">
        <v>222</v>
      </c>
      <c r="P537" s="119"/>
      <c r="Q537" s="84"/>
      <c r="R537" s="122"/>
      <c r="S537" s="165"/>
      <c r="T537" s="176"/>
      <c r="U537" s="169"/>
      <c r="V537" s="177"/>
      <c r="X537" s="79"/>
    </row>
    <row r="538" spans="1:24" s="121" customFormat="1" ht="20.100000000000001" customHeight="1" x14ac:dyDescent="0.3">
      <c r="A538" s="80"/>
      <c r="B538" s="110" t="str">
        <f>IF(E538="","",VLOOKUP(E538,[1]PROJECTES!$C$14:$G$5000,2,FALSE))</f>
        <v/>
      </c>
      <c r="C538" s="80"/>
      <c r="D538" s="283" t="str">
        <f>IF(E538="","",VLOOKUP(E538,[1]PROJECTES!$C$14:$G$5000,5,FALSE))</f>
        <v/>
      </c>
      <c r="E538" s="79"/>
      <c r="F538" s="110" t="str">
        <f>IF(I538="","",VLOOKUP(I538,[1]PROJECTES!$C$14:$G$5000,2,FALSE))</f>
        <v/>
      </c>
      <c r="G538" s="112" t="str">
        <f>IF(E538="","",VLOOKUP(E538,[1]PROJECTES!$C$14:$G$5000,4,FALSE))</f>
        <v/>
      </c>
      <c r="H538" s="95"/>
      <c r="I538" s="113" t="str">
        <f>IF(H538="","",VLOOKUP(H538,BD!B$2:C$16,2,FALSE))</f>
        <v/>
      </c>
      <c r="J538" s="114"/>
      <c r="K538" s="115" t="str">
        <f t="shared" si="16"/>
        <v/>
      </c>
      <c r="L538" s="116" t="str">
        <f t="shared" ca="1" si="17"/>
        <v>-</v>
      </c>
      <c r="M538" s="111" t="str">
        <f>IF(E538="","",VLOOKUP(E538,[1]PROJECTES!$C$14:$Z$5000,21,FALSE))</f>
        <v/>
      </c>
      <c r="N538" s="117"/>
      <c r="O538" s="118" t="s">
        <v>222</v>
      </c>
      <c r="P538" s="119"/>
      <c r="Q538" s="84"/>
      <c r="R538" s="122"/>
      <c r="S538" s="166"/>
      <c r="T538" s="176"/>
      <c r="U538" s="169"/>
      <c r="V538" s="177"/>
      <c r="X538" s="79"/>
    </row>
    <row r="539" spans="1:24" s="121" customFormat="1" ht="20.100000000000001" customHeight="1" x14ac:dyDescent="0.3">
      <c r="A539" s="80"/>
      <c r="B539" s="110" t="str">
        <f>IF(E539="","",VLOOKUP(E539,[1]PROJECTES!$C$14:$G$5000,2,FALSE))</f>
        <v/>
      </c>
      <c r="C539" s="80"/>
      <c r="D539" s="283" t="str">
        <f>IF(E539="","",VLOOKUP(E539,[1]PROJECTES!$C$14:$G$5000,5,FALSE))</f>
        <v/>
      </c>
      <c r="E539" s="79"/>
      <c r="F539" s="110" t="str">
        <f>IF(I539="","",VLOOKUP(I539,[1]PROJECTES!$C$14:$G$5000,2,FALSE))</f>
        <v/>
      </c>
      <c r="G539" s="112" t="str">
        <f>IF(E539="","",VLOOKUP(E539,[1]PROJECTES!$C$14:$G$5000,4,FALSE))</f>
        <v/>
      </c>
      <c r="H539" s="95"/>
      <c r="I539" s="113" t="str">
        <f>IF(H539="","",VLOOKUP(H539,BD!B$2:C$16,2,FALSE))</f>
        <v/>
      </c>
      <c r="J539" s="114"/>
      <c r="K539" s="115" t="str">
        <f t="shared" si="16"/>
        <v/>
      </c>
      <c r="L539" s="116" t="str">
        <f t="shared" ca="1" si="17"/>
        <v>-</v>
      </c>
      <c r="M539" s="111" t="str">
        <f>IF(E539="","",VLOOKUP(E539,[1]PROJECTES!$C$14:$Z$5000,21,FALSE))</f>
        <v/>
      </c>
      <c r="N539" s="117"/>
      <c r="O539" s="118" t="s">
        <v>222</v>
      </c>
      <c r="P539" s="119"/>
      <c r="Q539" s="84"/>
      <c r="R539" s="122"/>
      <c r="S539" s="165"/>
      <c r="T539" s="176"/>
      <c r="U539" s="169"/>
      <c r="V539" s="177"/>
      <c r="X539" s="79"/>
    </row>
    <row r="540" spans="1:24" s="121" customFormat="1" ht="20.100000000000001" customHeight="1" x14ac:dyDescent="0.3">
      <c r="A540" s="80"/>
      <c r="B540" s="110" t="str">
        <f>IF(E540="","",VLOOKUP(E540,[1]PROJECTES!$C$14:$G$5000,2,FALSE))</f>
        <v/>
      </c>
      <c r="C540" s="80"/>
      <c r="D540" s="283" t="str">
        <f>IF(E540="","",VLOOKUP(E540,[1]PROJECTES!$C$14:$G$5000,5,FALSE))</f>
        <v/>
      </c>
      <c r="E540" s="79"/>
      <c r="F540" s="110" t="str">
        <f>IF(I540="","",VLOOKUP(I540,[1]PROJECTES!$C$14:$G$5000,2,FALSE))</f>
        <v/>
      </c>
      <c r="G540" s="112" t="str">
        <f>IF(E540="","",VLOOKUP(E540,[1]PROJECTES!$C$14:$G$5000,4,FALSE))</f>
        <v/>
      </c>
      <c r="H540" s="95"/>
      <c r="I540" s="113" t="str">
        <f>IF(H540="","",VLOOKUP(H540,BD!B$2:C$16,2,FALSE))</f>
        <v/>
      </c>
      <c r="J540" s="114"/>
      <c r="K540" s="115" t="str">
        <f t="shared" si="16"/>
        <v/>
      </c>
      <c r="L540" s="116" t="str">
        <f t="shared" ca="1" si="17"/>
        <v>-</v>
      </c>
      <c r="M540" s="111" t="str">
        <f>IF(E540="","",VLOOKUP(E540,[1]PROJECTES!$C$14:$Z$5000,21,FALSE))</f>
        <v/>
      </c>
      <c r="N540" s="117"/>
      <c r="O540" s="118" t="s">
        <v>222</v>
      </c>
      <c r="P540" s="119"/>
      <c r="Q540" s="84"/>
      <c r="R540" s="122"/>
      <c r="S540" s="165"/>
      <c r="T540" s="176"/>
      <c r="U540" s="169"/>
      <c r="V540" s="177"/>
      <c r="X540" s="79"/>
    </row>
    <row r="541" spans="1:24" s="121" customFormat="1" ht="20.100000000000001" customHeight="1" x14ac:dyDescent="0.3">
      <c r="A541" s="80"/>
      <c r="B541" s="110" t="str">
        <f>IF(E541="","",VLOOKUP(E541,[1]PROJECTES!$C$14:$G$5000,2,FALSE))</f>
        <v/>
      </c>
      <c r="C541" s="80"/>
      <c r="D541" s="283" t="str">
        <f>IF(E541="","",VLOOKUP(E541,[1]PROJECTES!$C$14:$G$5000,5,FALSE))</f>
        <v/>
      </c>
      <c r="E541" s="79"/>
      <c r="F541" s="110" t="str">
        <f>IF(I541="","",VLOOKUP(I541,[1]PROJECTES!$C$14:$G$5000,2,FALSE))</f>
        <v/>
      </c>
      <c r="G541" s="112" t="str">
        <f>IF(E541="","",VLOOKUP(E541,[1]PROJECTES!$C$14:$G$5000,4,FALSE))</f>
        <v/>
      </c>
      <c r="H541" s="95"/>
      <c r="I541" s="113" t="str">
        <f>IF(H541="","",VLOOKUP(H541,BD!B$2:C$16,2,FALSE))</f>
        <v/>
      </c>
      <c r="J541" s="114"/>
      <c r="K541" s="115" t="str">
        <f t="shared" si="16"/>
        <v/>
      </c>
      <c r="L541" s="116" t="str">
        <f t="shared" ca="1" si="17"/>
        <v>-</v>
      </c>
      <c r="M541" s="111" t="str">
        <f>IF(E541="","",VLOOKUP(E541,[1]PROJECTES!$C$14:$Z$5000,21,FALSE))</f>
        <v/>
      </c>
      <c r="N541" s="117"/>
      <c r="O541" s="118" t="s">
        <v>222</v>
      </c>
      <c r="P541" s="119"/>
      <c r="Q541" s="84"/>
      <c r="R541" s="122"/>
      <c r="S541" s="165"/>
      <c r="T541" s="176"/>
      <c r="U541" s="169"/>
      <c r="V541" s="177"/>
      <c r="X541" s="79"/>
    </row>
    <row r="542" spans="1:24" s="121" customFormat="1" ht="20.100000000000001" customHeight="1" x14ac:dyDescent="0.3">
      <c r="A542" s="80"/>
      <c r="B542" s="110" t="str">
        <f>IF(E542="","",VLOOKUP(E542,[1]PROJECTES!$C$14:$G$5000,2,FALSE))</f>
        <v/>
      </c>
      <c r="C542" s="80"/>
      <c r="D542" s="283" t="str">
        <f>IF(E542="","",VLOOKUP(E542,[1]PROJECTES!$C$14:$G$5000,5,FALSE))</f>
        <v/>
      </c>
      <c r="E542" s="79"/>
      <c r="F542" s="110" t="str">
        <f>IF(I542="","",VLOOKUP(I542,[1]PROJECTES!$C$14:$G$5000,2,FALSE))</f>
        <v/>
      </c>
      <c r="G542" s="112" t="str">
        <f>IF(E542="","",VLOOKUP(E542,[1]PROJECTES!$C$14:$G$5000,4,FALSE))</f>
        <v/>
      </c>
      <c r="H542" s="95"/>
      <c r="I542" s="113" t="str">
        <f>IF(H542="","",VLOOKUP(H542,BD!B$2:C$16,2,FALSE))</f>
        <v/>
      </c>
      <c r="J542" s="114"/>
      <c r="K542" s="115" t="str">
        <f t="shared" si="16"/>
        <v/>
      </c>
      <c r="L542" s="116" t="str">
        <f t="shared" ca="1" si="17"/>
        <v>-</v>
      </c>
      <c r="M542" s="111" t="str">
        <f>IF(E542="","",VLOOKUP(E542,[1]PROJECTES!$C$14:$Z$5000,21,FALSE))</f>
        <v/>
      </c>
      <c r="N542" s="117"/>
      <c r="O542" s="118" t="s">
        <v>222</v>
      </c>
      <c r="P542" s="119"/>
      <c r="Q542" s="84"/>
      <c r="R542" s="122"/>
      <c r="S542" s="165"/>
      <c r="T542" s="176"/>
      <c r="U542" s="169"/>
      <c r="V542" s="177"/>
      <c r="X542" s="79"/>
    </row>
    <row r="543" spans="1:24" s="121" customFormat="1" ht="20.100000000000001" customHeight="1" x14ac:dyDescent="0.3">
      <c r="A543" s="80"/>
      <c r="B543" s="110" t="str">
        <f>IF(E543="","",VLOOKUP(E543,[1]PROJECTES!$C$14:$G$5000,2,FALSE))</f>
        <v/>
      </c>
      <c r="C543" s="80"/>
      <c r="D543" s="283" t="str">
        <f>IF(E543="","",VLOOKUP(E543,[1]PROJECTES!$C$14:$G$5000,5,FALSE))</f>
        <v/>
      </c>
      <c r="E543" s="79"/>
      <c r="F543" s="110" t="str">
        <f>IF(I543="","",VLOOKUP(I543,[1]PROJECTES!$C$14:$G$5000,2,FALSE))</f>
        <v/>
      </c>
      <c r="G543" s="112" t="str">
        <f>IF(E543="","",VLOOKUP(E543,[1]PROJECTES!$C$14:$G$5000,4,FALSE))</f>
        <v/>
      </c>
      <c r="H543" s="95"/>
      <c r="I543" s="113" t="str">
        <f>IF(H543="","",VLOOKUP(H543,BD!B$2:C$16,2,FALSE))</f>
        <v/>
      </c>
      <c r="J543" s="114"/>
      <c r="K543" s="115" t="str">
        <f t="shared" si="16"/>
        <v/>
      </c>
      <c r="L543" s="116" t="str">
        <f t="shared" ca="1" si="17"/>
        <v>-</v>
      </c>
      <c r="M543" s="111" t="str">
        <f>IF(E543="","",VLOOKUP(E543,[1]PROJECTES!$C$14:$Z$5000,21,FALSE))</f>
        <v/>
      </c>
      <c r="N543" s="117"/>
      <c r="O543" s="118" t="s">
        <v>222</v>
      </c>
      <c r="P543" s="119"/>
      <c r="Q543" s="84"/>
      <c r="R543" s="125"/>
      <c r="S543" s="165"/>
      <c r="T543" s="176"/>
      <c r="U543" s="169"/>
      <c r="V543" s="177"/>
      <c r="X543" s="79"/>
    </row>
    <row r="544" spans="1:24" s="121" customFormat="1" ht="20.100000000000001" customHeight="1" x14ac:dyDescent="0.3">
      <c r="A544" s="80"/>
      <c r="B544" s="110" t="str">
        <f>IF(E544="","",VLOOKUP(E544,[1]PROJECTES!$C$14:$G$5000,2,FALSE))</f>
        <v/>
      </c>
      <c r="C544" s="80"/>
      <c r="D544" s="283" t="str">
        <f>IF(E544="","",VLOOKUP(E544,[1]PROJECTES!$C$14:$G$5000,5,FALSE))</f>
        <v/>
      </c>
      <c r="E544" s="79"/>
      <c r="F544" s="110" t="str">
        <f>IF(I544="","",VLOOKUP(I544,[1]PROJECTES!$C$14:$G$5000,2,FALSE))</f>
        <v/>
      </c>
      <c r="G544" s="112" t="str">
        <f>IF(E544="","",VLOOKUP(E544,[1]PROJECTES!$C$14:$G$5000,4,FALSE))</f>
        <v/>
      </c>
      <c r="H544" s="95"/>
      <c r="I544" s="113" t="str">
        <f>IF(H544="","",VLOOKUP(H544,BD!B$2:C$16,2,FALSE))</f>
        <v/>
      </c>
      <c r="J544" s="114"/>
      <c r="K544" s="115" t="str">
        <f t="shared" si="16"/>
        <v/>
      </c>
      <c r="L544" s="116" t="str">
        <f t="shared" ca="1" si="17"/>
        <v>-</v>
      </c>
      <c r="M544" s="111" t="str">
        <f>IF(E544="","",VLOOKUP(E544,[1]PROJECTES!$C$14:$Z$5000,21,FALSE))</f>
        <v/>
      </c>
      <c r="N544" s="117"/>
      <c r="O544" s="118" t="s">
        <v>222</v>
      </c>
      <c r="P544" s="119"/>
      <c r="Q544" s="84"/>
      <c r="R544" s="122"/>
      <c r="S544" s="165"/>
      <c r="T544" s="176"/>
      <c r="U544" s="169"/>
      <c r="V544" s="177"/>
      <c r="X544" s="79"/>
    </row>
    <row r="545" spans="1:24" s="121" customFormat="1" ht="20.100000000000001" customHeight="1" x14ac:dyDescent="0.3">
      <c r="A545" s="80"/>
      <c r="B545" s="110" t="str">
        <f>IF(E545="","",VLOOKUP(E545,[1]PROJECTES!$C$14:$G$5000,2,FALSE))</f>
        <v/>
      </c>
      <c r="C545" s="80"/>
      <c r="D545" s="283" t="str">
        <f>IF(E545="","",VLOOKUP(E545,[1]PROJECTES!$C$14:$G$5000,5,FALSE))</f>
        <v/>
      </c>
      <c r="E545" s="79"/>
      <c r="F545" s="110" t="str">
        <f>IF(I545="","",VLOOKUP(I545,[1]PROJECTES!$C$14:$G$5000,2,FALSE))</f>
        <v/>
      </c>
      <c r="G545" s="112" t="str">
        <f>IF(E545="","",VLOOKUP(E545,[1]PROJECTES!$C$14:$G$5000,4,FALSE))</f>
        <v/>
      </c>
      <c r="H545" s="95"/>
      <c r="I545" s="113" t="str">
        <f>IF(H545="","",VLOOKUP(H545,BD!B$2:C$16,2,FALSE))</f>
        <v/>
      </c>
      <c r="J545" s="114"/>
      <c r="K545" s="115" t="str">
        <f t="shared" si="16"/>
        <v/>
      </c>
      <c r="L545" s="116" t="str">
        <f t="shared" ca="1" si="17"/>
        <v>-</v>
      </c>
      <c r="M545" s="111" t="str">
        <f>IF(E545="","",VLOOKUP(E545,[1]PROJECTES!$C$14:$Z$5000,21,FALSE))</f>
        <v/>
      </c>
      <c r="N545" s="117"/>
      <c r="O545" s="118" t="s">
        <v>222</v>
      </c>
      <c r="P545" s="119"/>
      <c r="Q545" s="84"/>
      <c r="R545" s="122"/>
      <c r="S545" s="165"/>
      <c r="T545" s="176"/>
      <c r="U545" s="169"/>
      <c r="V545" s="177"/>
      <c r="X545" s="79"/>
    </row>
    <row r="546" spans="1:24" s="121" customFormat="1" ht="20.100000000000001" customHeight="1" x14ac:dyDescent="0.3">
      <c r="A546" s="80"/>
      <c r="B546" s="110" t="str">
        <f>IF(E546="","",VLOOKUP(E546,[1]PROJECTES!$C$14:$G$5000,2,FALSE))</f>
        <v/>
      </c>
      <c r="C546" s="80"/>
      <c r="D546" s="283" t="str">
        <f>IF(E546="","",VLOOKUP(E546,[1]PROJECTES!$C$14:$G$5000,5,FALSE))</f>
        <v/>
      </c>
      <c r="E546" s="79"/>
      <c r="F546" s="110" t="str">
        <f>IF(I546="","",VLOOKUP(I546,[1]PROJECTES!$C$14:$G$5000,2,FALSE))</f>
        <v/>
      </c>
      <c r="G546" s="112" t="str">
        <f>IF(E546="","",VLOOKUP(E546,[1]PROJECTES!$C$14:$G$5000,4,FALSE))</f>
        <v/>
      </c>
      <c r="H546" s="95"/>
      <c r="I546" s="113" t="str">
        <f>IF(H546="","",VLOOKUP(H546,BD!B$2:C$16,2,FALSE))</f>
        <v/>
      </c>
      <c r="J546" s="114"/>
      <c r="K546" s="115" t="str">
        <f t="shared" si="16"/>
        <v/>
      </c>
      <c r="L546" s="116" t="str">
        <f t="shared" ca="1" si="17"/>
        <v>-</v>
      </c>
      <c r="M546" s="111" t="str">
        <f>IF(E546="","",VLOOKUP(E546,[1]PROJECTES!$C$14:$Z$5000,21,FALSE))</f>
        <v/>
      </c>
      <c r="N546" s="117"/>
      <c r="O546" s="118" t="s">
        <v>222</v>
      </c>
      <c r="P546" s="119"/>
      <c r="Q546" s="84"/>
      <c r="R546" s="122"/>
      <c r="S546" s="166"/>
      <c r="T546" s="176"/>
      <c r="U546" s="169"/>
      <c r="V546" s="177"/>
      <c r="X546" s="79"/>
    </row>
    <row r="547" spans="1:24" s="121" customFormat="1" ht="20.100000000000001" customHeight="1" x14ac:dyDescent="0.3">
      <c r="A547" s="80"/>
      <c r="B547" s="110" t="str">
        <f>IF(E547="","",VLOOKUP(E547,[1]PROJECTES!$C$14:$G$5000,2,FALSE))</f>
        <v/>
      </c>
      <c r="C547" s="80"/>
      <c r="D547" s="283" t="str">
        <f>IF(E547="","",VLOOKUP(E547,[1]PROJECTES!$C$14:$G$5000,5,FALSE))</f>
        <v/>
      </c>
      <c r="E547" s="79"/>
      <c r="F547" s="110" t="str">
        <f>IF(I547="","",VLOOKUP(I547,[1]PROJECTES!$C$14:$G$5000,2,FALSE))</f>
        <v/>
      </c>
      <c r="G547" s="112" t="str">
        <f>IF(E547="","",VLOOKUP(E547,[1]PROJECTES!$C$14:$G$5000,4,FALSE))</f>
        <v/>
      </c>
      <c r="H547" s="95"/>
      <c r="I547" s="113" t="str">
        <f>IF(H547="","",VLOOKUP(H547,BD!B$2:C$16,2,FALSE))</f>
        <v/>
      </c>
      <c r="J547" s="144"/>
      <c r="K547" s="115" t="str">
        <f t="shared" si="16"/>
        <v/>
      </c>
      <c r="L547" s="116" t="str">
        <f t="shared" ca="1" si="17"/>
        <v>-</v>
      </c>
      <c r="M547" s="111" t="str">
        <f>IF(E547="","",VLOOKUP(E547,[1]PROJECTES!$C$14:$Z$5000,21,FALSE))</f>
        <v/>
      </c>
      <c r="N547" s="117"/>
      <c r="O547" s="118" t="s">
        <v>222</v>
      </c>
      <c r="P547" s="119"/>
      <c r="Q547" s="84"/>
      <c r="R547" s="122"/>
      <c r="S547" s="166"/>
      <c r="T547" s="176"/>
      <c r="U547" s="169"/>
      <c r="V547" s="177"/>
      <c r="X547" s="79"/>
    </row>
    <row r="548" spans="1:24" s="121" customFormat="1" ht="20.100000000000001" customHeight="1" x14ac:dyDescent="0.3">
      <c r="A548" s="80"/>
      <c r="B548" s="110" t="str">
        <f>IF(E548="","",VLOOKUP(E548,[1]PROJECTES!$C$14:$G$5000,2,FALSE))</f>
        <v/>
      </c>
      <c r="C548" s="80"/>
      <c r="D548" s="283" t="str">
        <f>IF(E548="","",VLOOKUP(E548,[1]PROJECTES!$C$14:$G$5000,5,FALSE))</f>
        <v/>
      </c>
      <c r="E548" s="79"/>
      <c r="F548" s="110" t="str">
        <f>IF(I548="","",VLOOKUP(I548,[1]PROJECTES!$C$14:$G$5000,2,FALSE))</f>
        <v/>
      </c>
      <c r="G548" s="112" t="str">
        <f>IF(E548="","",VLOOKUP(E548,[1]PROJECTES!$C$14:$G$5000,4,FALSE))</f>
        <v/>
      </c>
      <c r="H548" s="95"/>
      <c r="I548" s="113" t="str">
        <f>IF(H548="","",VLOOKUP(H548,BD!B$2:C$16,2,FALSE))</f>
        <v/>
      </c>
      <c r="J548" s="114"/>
      <c r="K548" s="115" t="str">
        <f t="shared" si="16"/>
        <v/>
      </c>
      <c r="L548" s="116" t="str">
        <f t="shared" ca="1" si="17"/>
        <v>-</v>
      </c>
      <c r="M548" s="111" t="str">
        <f>IF(E548="","",VLOOKUP(E548,[1]PROJECTES!$C$14:$Z$5000,21,FALSE))</f>
        <v/>
      </c>
      <c r="N548" s="117"/>
      <c r="O548" s="118" t="s">
        <v>222</v>
      </c>
      <c r="P548" s="119"/>
      <c r="Q548" s="84"/>
      <c r="R548" s="122"/>
      <c r="S548" s="166"/>
      <c r="T548" s="176"/>
      <c r="U548" s="169"/>
      <c r="V548" s="177"/>
      <c r="X548" s="79"/>
    </row>
    <row r="549" spans="1:24" s="121" customFormat="1" ht="20.100000000000001" customHeight="1" x14ac:dyDescent="0.3">
      <c r="A549" s="80"/>
      <c r="B549" s="110" t="str">
        <f>IF(E549="","",VLOOKUP(E549,[1]PROJECTES!$C$14:$G$5000,2,FALSE))</f>
        <v/>
      </c>
      <c r="C549" s="80"/>
      <c r="D549" s="283" t="str">
        <f>IF(E549="","",VLOOKUP(E549,[1]PROJECTES!$C$14:$G$5000,5,FALSE))</f>
        <v/>
      </c>
      <c r="E549" s="79"/>
      <c r="F549" s="110" t="str">
        <f>IF(I549="","",VLOOKUP(I549,[1]PROJECTES!$C$14:$G$5000,2,FALSE))</f>
        <v/>
      </c>
      <c r="G549" s="112" t="str">
        <f>IF(E549="","",VLOOKUP(E549,[1]PROJECTES!$C$14:$G$5000,4,FALSE))</f>
        <v/>
      </c>
      <c r="H549" s="95"/>
      <c r="I549" s="113" t="str">
        <f>IF(H549="","",VLOOKUP(H549,BD!B$2:C$16,2,FALSE))</f>
        <v/>
      </c>
      <c r="J549" s="114"/>
      <c r="K549" s="115" t="str">
        <f t="shared" si="16"/>
        <v/>
      </c>
      <c r="L549" s="116" t="str">
        <f t="shared" ca="1" si="17"/>
        <v>-</v>
      </c>
      <c r="M549" s="111" t="str">
        <f>IF(E549="","",VLOOKUP(E549,[1]PROJECTES!$C$14:$Z$5000,21,FALSE))</f>
        <v/>
      </c>
      <c r="N549" s="117"/>
      <c r="O549" s="118" t="s">
        <v>222</v>
      </c>
      <c r="P549" s="119"/>
      <c r="Q549" s="84"/>
      <c r="R549" s="122"/>
      <c r="S549" s="166"/>
      <c r="T549" s="176"/>
      <c r="U549" s="169"/>
      <c r="V549" s="177"/>
      <c r="X549" s="79"/>
    </row>
    <row r="550" spans="1:24" s="121" customFormat="1" ht="20.100000000000001" customHeight="1" x14ac:dyDescent="0.3">
      <c r="A550" s="80"/>
      <c r="B550" s="110" t="str">
        <f>IF(E550="","",VLOOKUP(E550,[1]PROJECTES!$C$14:$G$5000,2,FALSE))</f>
        <v/>
      </c>
      <c r="C550" s="80"/>
      <c r="D550" s="283" t="str">
        <f>IF(E550="","",VLOOKUP(E550,[1]PROJECTES!$C$14:$G$5000,5,FALSE))</f>
        <v/>
      </c>
      <c r="E550" s="79"/>
      <c r="F550" s="110" t="str">
        <f>IF(I550="","",VLOOKUP(I550,[1]PROJECTES!$C$14:$G$5000,2,FALSE))</f>
        <v/>
      </c>
      <c r="G550" s="112" t="str">
        <f>IF(E550="","",VLOOKUP(E550,[1]PROJECTES!$C$14:$G$5000,4,FALSE))</f>
        <v/>
      </c>
      <c r="H550" s="95"/>
      <c r="I550" s="113" t="str">
        <f>IF(H550="","",VLOOKUP(H550,BD!B$2:C$16,2,FALSE))</f>
        <v/>
      </c>
      <c r="J550" s="114"/>
      <c r="K550" s="115" t="str">
        <f t="shared" si="16"/>
        <v/>
      </c>
      <c r="L550" s="116" t="str">
        <f t="shared" ca="1" si="17"/>
        <v>-</v>
      </c>
      <c r="M550" s="111" t="str">
        <f>IF(E550="","",VLOOKUP(E550,[1]PROJECTES!$C$14:$Z$5000,21,FALSE))</f>
        <v/>
      </c>
      <c r="N550" s="117"/>
      <c r="O550" s="118" t="s">
        <v>222</v>
      </c>
      <c r="P550" s="119"/>
      <c r="Q550" s="84"/>
      <c r="R550" s="125"/>
      <c r="S550" s="166"/>
      <c r="T550" s="176"/>
      <c r="U550" s="169"/>
      <c r="V550" s="177"/>
      <c r="X550" s="79"/>
    </row>
    <row r="551" spans="1:24" s="121" customFormat="1" ht="20.100000000000001" customHeight="1" x14ac:dyDescent="0.3">
      <c r="A551" s="80"/>
      <c r="B551" s="110" t="str">
        <f>IF(E551="","",VLOOKUP(E551,[1]PROJECTES!$C$14:$G$5000,2,FALSE))</f>
        <v/>
      </c>
      <c r="C551" s="80"/>
      <c r="D551" s="283" t="str">
        <f>IF(E551="","",VLOOKUP(E551,[1]PROJECTES!$C$14:$G$5000,5,FALSE))</f>
        <v/>
      </c>
      <c r="E551" s="79"/>
      <c r="F551" s="110" t="str">
        <f>IF(I551="","",VLOOKUP(I551,[1]PROJECTES!$C$14:$G$5000,2,FALSE))</f>
        <v/>
      </c>
      <c r="G551" s="112" t="str">
        <f>IF(E551="","",VLOOKUP(E551,[1]PROJECTES!$C$14:$G$5000,4,FALSE))</f>
        <v/>
      </c>
      <c r="H551" s="95"/>
      <c r="I551" s="113" t="str">
        <f>IF(H551="","",VLOOKUP(H551,BD!B$2:C$16,2,FALSE))</f>
        <v/>
      </c>
      <c r="J551" s="114"/>
      <c r="K551" s="115" t="str">
        <f t="shared" si="16"/>
        <v/>
      </c>
      <c r="L551" s="116" t="str">
        <f t="shared" ca="1" si="17"/>
        <v>-</v>
      </c>
      <c r="M551" s="111" t="str">
        <f>IF(E551="","",VLOOKUP(E551,[1]PROJECTES!$C$14:$Z$5000,21,FALSE))</f>
        <v/>
      </c>
      <c r="N551" s="117"/>
      <c r="O551" s="118" t="s">
        <v>222</v>
      </c>
      <c r="P551" s="119"/>
      <c r="Q551" s="84"/>
      <c r="R551" s="122"/>
      <c r="S551" s="165"/>
      <c r="T551" s="176"/>
      <c r="U551" s="169"/>
      <c r="V551" s="177"/>
      <c r="X551" s="79"/>
    </row>
    <row r="552" spans="1:24" s="121" customFormat="1" ht="20.100000000000001" customHeight="1" x14ac:dyDescent="0.3">
      <c r="A552" s="80"/>
      <c r="B552" s="110" t="str">
        <f>IF(E552="","",VLOOKUP(E552,[1]PROJECTES!$C$14:$G$5000,2,FALSE))</f>
        <v/>
      </c>
      <c r="C552" s="80"/>
      <c r="D552" s="283" t="str">
        <f>IF(E552="","",VLOOKUP(E552,[1]PROJECTES!$C$14:$G$5000,5,FALSE))</f>
        <v/>
      </c>
      <c r="E552" s="79"/>
      <c r="F552" s="110" t="str">
        <f>IF(I552="","",VLOOKUP(I552,[1]PROJECTES!$C$14:$G$5000,2,FALSE))</f>
        <v/>
      </c>
      <c r="G552" s="112" t="str">
        <f>IF(E552="","",VLOOKUP(E552,[1]PROJECTES!$C$14:$G$5000,4,FALSE))</f>
        <v/>
      </c>
      <c r="H552" s="95"/>
      <c r="I552" s="113" t="str">
        <f>IF(H552="","",VLOOKUP(H552,BD!B$2:C$16,2,FALSE))</f>
        <v/>
      </c>
      <c r="J552" s="114"/>
      <c r="K552" s="115" t="str">
        <f t="shared" si="16"/>
        <v/>
      </c>
      <c r="L552" s="116" t="str">
        <f t="shared" ca="1" si="17"/>
        <v>-</v>
      </c>
      <c r="M552" s="111" t="str">
        <f>IF(E552="","",VLOOKUP(E552,[1]PROJECTES!$C$14:$Z$5000,21,FALSE))</f>
        <v/>
      </c>
      <c r="N552" s="117"/>
      <c r="O552" s="118" t="s">
        <v>222</v>
      </c>
      <c r="P552" s="119"/>
      <c r="Q552" s="84"/>
      <c r="R552" s="122"/>
      <c r="S552" s="166"/>
      <c r="T552" s="176"/>
      <c r="U552" s="169"/>
      <c r="V552" s="177"/>
      <c r="X552" s="79"/>
    </row>
    <row r="553" spans="1:24" s="121" customFormat="1" ht="20.100000000000001" customHeight="1" x14ac:dyDescent="0.3">
      <c r="A553" s="80"/>
      <c r="B553" s="110" t="str">
        <f>IF(E553="","",VLOOKUP(E553,[1]PROJECTES!$C$14:$G$5000,2,FALSE))</f>
        <v/>
      </c>
      <c r="C553" s="80"/>
      <c r="D553" s="283" t="str">
        <f>IF(E553="","",VLOOKUP(E553,[1]PROJECTES!$C$14:$G$5000,5,FALSE))</f>
        <v/>
      </c>
      <c r="E553" s="79"/>
      <c r="F553" s="110" t="str">
        <f>IF(I553="","",VLOOKUP(I553,[1]PROJECTES!$C$14:$G$5000,2,FALSE))</f>
        <v/>
      </c>
      <c r="G553" s="112" t="str">
        <f>IF(E553="","",VLOOKUP(E553,[1]PROJECTES!$C$14:$G$5000,4,FALSE))</f>
        <v/>
      </c>
      <c r="H553" s="95"/>
      <c r="I553" s="113" t="str">
        <f>IF(H553="","",VLOOKUP(H553,BD!B$2:C$16,2,FALSE))</f>
        <v/>
      </c>
      <c r="J553" s="114"/>
      <c r="K553" s="115" t="str">
        <f t="shared" si="16"/>
        <v/>
      </c>
      <c r="L553" s="116" t="str">
        <f t="shared" ca="1" si="17"/>
        <v>-</v>
      </c>
      <c r="M553" s="111" t="str">
        <f>IF(E553="","",VLOOKUP(E553,[1]PROJECTES!$C$14:$Z$5000,21,FALSE))</f>
        <v/>
      </c>
      <c r="N553" s="117"/>
      <c r="O553" s="118" t="s">
        <v>222</v>
      </c>
      <c r="P553" s="119"/>
      <c r="Q553" s="84"/>
      <c r="R553" s="125"/>
      <c r="S553" s="165"/>
      <c r="T553" s="176"/>
      <c r="U553" s="169"/>
      <c r="V553" s="177"/>
      <c r="X553" s="79"/>
    </row>
    <row r="554" spans="1:24" s="121" customFormat="1" ht="20.100000000000001" customHeight="1" x14ac:dyDescent="0.3">
      <c r="A554" s="80"/>
      <c r="B554" s="110" t="str">
        <f>IF(E554="","",VLOOKUP(E554,[1]PROJECTES!$C$14:$G$5000,2,FALSE))</f>
        <v/>
      </c>
      <c r="C554" s="80"/>
      <c r="D554" s="283" t="str">
        <f>IF(E554="","",VLOOKUP(E554,[1]PROJECTES!$C$14:$G$5000,5,FALSE))</f>
        <v/>
      </c>
      <c r="E554" s="79"/>
      <c r="F554" s="110" t="str">
        <f>IF(I554="","",VLOOKUP(I554,[1]PROJECTES!$C$14:$G$5000,2,FALSE))</f>
        <v/>
      </c>
      <c r="G554" s="112" t="str">
        <f>IF(E554="","",VLOOKUP(E554,[1]PROJECTES!$C$14:$G$5000,4,FALSE))</f>
        <v/>
      </c>
      <c r="H554" s="95"/>
      <c r="I554" s="113" t="str">
        <f>IF(H554="","",VLOOKUP(H554,BD!B$2:C$16,2,FALSE))</f>
        <v/>
      </c>
      <c r="J554" s="144"/>
      <c r="K554" s="115" t="str">
        <f t="shared" si="16"/>
        <v/>
      </c>
      <c r="L554" s="116" t="str">
        <f t="shared" ca="1" si="17"/>
        <v>-</v>
      </c>
      <c r="M554" s="111" t="str">
        <f>IF(E554="","",VLOOKUP(E554,[1]PROJECTES!$C$14:$Z$5000,21,FALSE))</f>
        <v/>
      </c>
      <c r="N554" s="117"/>
      <c r="O554" s="118" t="s">
        <v>222</v>
      </c>
      <c r="P554" s="119"/>
      <c r="Q554" s="84"/>
      <c r="R554" s="122"/>
      <c r="S554" s="165"/>
      <c r="T554" s="176"/>
      <c r="U554" s="169"/>
      <c r="V554" s="177"/>
      <c r="X554" s="79"/>
    </row>
    <row r="555" spans="1:24" s="121" customFormat="1" ht="20.100000000000001" customHeight="1" x14ac:dyDescent="0.3">
      <c r="A555" s="80"/>
      <c r="B555" s="110" t="str">
        <f>IF(E555="","",VLOOKUP(E555,[1]PROJECTES!$C$14:$G$5000,2,FALSE))</f>
        <v/>
      </c>
      <c r="C555" s="80"/>
      <c r="D555" s="283" t="str">
        <f>IF(E555="","",VLOOKUP(E555,[1]PROJECTES!$C$14:$G$5000,5,FALSE))</f>
        <v/>
      </c>
      <c r="E555" s="79"/>
      <c r="F555" s="110" t="str">
        <f>IF(I555="","",VLOOKUP(I555,[1]PROJECTES!$C$14:$G$5000,2,FALSE))</f>
        <v/>
      </c>
      <c r="G555" s="112" t="str">
        <f>IF(E555="","",VLOOKUP(E555,[1]PROJECTES!$C$14:$G$5000,4,FALSE))</f>
        <v/>
      </c>
      <c r="H555" s="95"/>
      <c r="I555" s="113" t="str">
        <f>IF(H555="","",VLOOKUP(H555,BD!B$2:C$16,2,FALSE))</f>
        <v/>
      </c>
      <c r="J555" s="114"/>
      <c r="K555" s="115" t="str">
        <f t="shared" si="16"/>
        <v/>
      </c>
      <c r="L555" s="116" t="str">
        <f t="shared" ca="1" si="17"/>
        <v>-</v>
      </c>
      <c r="M555" s="111" t="str">
        <f>IF(E555="","",VLOOKUP(E555,[1]PROJECTES!$C$14:$Z$5000,21,FALSE))</f>
        <v/>
      </c>
      <c r="N555" s="117"/>
      <c r="O555" s="118" t="s">
        <v>222</v>
      </c>
      <c r="P555" s="119"/>
      <c r="Q555" s="84"/>
      <c r="R555" s="122"/>
      <c r="S555" s="165"/>
      <c r="T555" s="176"/>
      <c r="U555" s="169"/>
      <c r="V555" s="177"/>
      <c r="X555" s="79"/>
    </row>
    <row r="556" spans="1:24" s="121" customFormat="1" ht="20.100000000000001" customHeight="1" x14ac:dyDescent="0.3">
      <c r="A556" s="80"/>
      <c r="B556" s="110" t="str">
        <f>IF(E556="","",VLOOKUP(E556,[1]PROJECTES!$C$14:$G$5000,2,FALSE))</f>
        <v/>
      </c>
      <c r="C556" s="80"/>
      <c r="D556" s="283" t="str">
        <f>IF(E556="","",VLOOKUP(E556,[1]PROJECTES!$C$14:$G$5000,5,FALSE))</f>
        <v/>
      </c>
      <c r="E556" s="79"/>
      <c r="F556" s="110" t="str">
        <f>IF(I556="","",VLOOKUP(I556,[1]PROJECTES!$C$14:$G$5000,2,FALSE))</f>
        <v/>
      </c>
      <c r="G556" s="112" t="str">
        <f>IF(E556="","",VLOOKUP(E556,[1]PROJECTES!$C$14:$G$5000,4,FALSE))</f>
        <v/>
      </c>
      <c r="H556" s="95"/>
      <c r="I556" s="113" t="str">
        <f>IF(H556="","",VLOOKUP(H556,BD!B$2:C$16,2,FALSE))</f>
        <v/>
      </c>
      <c r="J556" s="114"/>
      <c r="K556" s="115" t="str">
        <f t="shared" si="16"/>
        <v/>
      </c>
      <c r="L556" s="116" t="str">
        <f t="shared" ca="1" si="17"/>
        <v>-</v>
      </c>
      <c r="M556" s="111" t="str">
        <f>IF(E556="","",VLOOKUP(E556,[1]PROJECTES!$C$14:$Z$5000,21,FALSE))</f>
        <v/>
      </c>
      <c r="N556" s="117"/>
      <c r="O556" s="118" t="s">
        <v>222</v>
      </c>
      <c r="P556" s="119"/>
      <c r="Q556" s="84"/>
      <c r="R556" s="122"/>
      <c r="S556" s="165"/>
      <c r="T556" s="176"/>
      <c r="U556" s="169"/>
      <c r="V556" s="177"/>
      <c r="X556" s="79"/>
    </row>
    <row r="557" spans="1:24" s="121" customFormat="1" ht="20.100000000000001" customHeight="1" x14ac:dyDescent="0.3">
      <c r="A557" s="80"/>
      <c r="B557" s="110" t="str">
        <f>IF(E557="","",VLOOKUP(E557,[1]PROJECTES!$C$14:$G$5000,2,FALSE))</f>
        <v/>
      </c>
      <c r="C557" s="80"/>
      <c r="D557" s="283" t="str">
        <f>IF(E557="","",VLOOKUP(E557,[1]PROJECTES!$C$14:$G$5000,5,FALSE))</f>
        <v/>
      </c>
      <c r="E557" s="79"/>
      <c r="F557" s="110" t="str">
        <f>IF(I557="","",VLOOKUP(I557,[1]PROJECTES!$C$14:$G$5000,2,FALSE))</f>
        <v/>
      </c>
      <c r="G557" s="112" t="str">
        <f>IF(E557="","",VLOOKUP(E557,[1]PROJECTES!$C$14:$G$5000,4,FALSE))</f>
        <v/>
      </c>
      <c r="H557" s="95"/>
      <c r="I557" s="113" t="str">
        <f>IF(H557="","",VLOOKUP(H557,BD!B$2:C$16,2,FALSE))</f>
        <v/>
      </c>
      <c r="J557" s="114"/>
      <c r="K557" s="115" t="str">
        <f t="shared" si="16"/>
        <v/>
      </c>
      <c r="L557" s="116" t="str">
        <f t="shared" ca="1" si="17"/>
        <v>-</v>
      </c>
      <c r="M557" s="111" t="str">
        <f>IF(E557="","",VLOOKUP(E557,[1]PROJECTES!$C$14:$Z$5000,21,FALSE))</f>
        <v/>
      </c>
      <c r="N557" s="117"/>
      <c r="O557" s="118" t="s">
        <v>222</v>
      </c>
      <c r="P557" s="119"/>
      <c r="Q557" s="84"/>
      <c r="R557" s="122"/>
      <c r="S557" s="165"/>
      <c r="T557" s="176"/>
      <c r="U557" s="169"/>
      <c r="V557" s="177"/>
      <c r="X557" s="79"/>
    </row>
    <row r="558" spans="1:24" s="121" customFormat="1" ht="20.100000000000001" customHeight="1" x14ac:dyDescent="0.3">
      <c r="A558" s="80"/>
      <c r="B558" s="110" t="str">
        <f>IF(E558="","",VLOOKUP(E558,[1]PROJECTES!$C$14:$G$5000,2,FALSE))</f>
        <v/>
      </c>
      <c r="C558" s="80"/>
      <c r="D558" s="283" t="str">
        <f>IF(E558="","",VLOOKUP(E558,[1]PROJECTES!$C$14:$G$5000,5,FALSE))</f>
        <v/>
      </c>
      <c r="E558" s="79"/>
      <c r="F558" s="110" t="str">
        <f>IF(I558="","",VLOOKUP(I558,[1]PROJECTES!$C$14:$G$5000,2,FALSE))</f>
        <v/>
      </c>
      <c r="G558" s="112" t="str">
        <f>IF(E558="","",VLOOKUP(E558,[1]PROJECTES!$C$14:$G$5000,4,FALSE))</f>
        <v/>
      </c>
      <c r="H558" s="95"/>
      <c r="I558" s="113" t="str">
        <f>IF(H558="","",VLOOKUP(H558,BD!B$2:C$16,2,FALSE))</f>
        <v/>
      </c>
      <c r="J558" s="114"/>
      <c r="K558" s="115" t="str">
        <f t="shared" si="16"/>
        <v/>
      </c>
      <c r="L558" s="116" t="str">
        <f t="shared" ca="1" si="17"/>
        <v>-</v>
      </c>
      <c r="M558" s="111" t="str">
        <f>IF(E558="","",VLOOKUP(E558,[1]PROJECTES!$C$14:$Z$5000,21,FALSE))</f>
        <v/>
      </c>
      <c r="N558" s="117"/>
      <c r="O558" s="118" t="s">
        <v>222</v>
      </c>
      <c r="P558" s="119"/>
      <c r="Q558" s="84"/>
      <c r="R558" s="137"/>
      <c r="S558" s="166"/>
      <c r="T558" s="176"/>
      <c r="U558" s="169"/>
      <c r="V558" s="177"/>
      <c r="X558" s="79"/>
    </row>
    <row r="559" spans="1:24" s="121" customFormat="1" ht="20.100000000000001" customHeight="1" x14ac:dyDescent="0.3">
      <c r="A559" s="80"/>
      <c r="B559" s="110" t="str">
        <f>IF(E559="","",VLOOKUP(E559,[1]PROJECTES!$C$14:$G$5000,2,FALSE))</f>
        <v/>
      </c>
      <c r="C559" s="80"/>
      <c r="D559" s="283" t="str">
        <f>IF(E559="","",VLOOKUP(E559,[1]PROJECTES!$C$14:$G$5000,5,FALSE))</f>
        <v/>
      </c>
      <c r="E559" s="79"/>
      <c r="F559" s="110" t="str">
        <f>IF(I559="","",VLOOKUP(I559,[1]PROJECTES!$C$14:$G$5000,2,FALSE))</f>
        <v/>
      </c>
      <c r="G559" s="112" t="str">
        <f>IF(E559="","",VLOOKUP(E559,[1]PROJECTES!$C$14:$G$5000,4,FALSE))</f>
        <v/>
      </c>
      <c r="H559" s="95"/>
      <c r="I559" s="113" t="str">
        <f>IF(H559="","",VLOOKUP(H559,BD!B$2:C$16,2,FALSE))</f>
        <v/>
      </c>
      <c r="J559" s="114"/>
      <c r="K559" s="115" t="str">
        <f t="shared" si="16"/>
        <v/>
      </c>
      <c r="L559" s="116" t="str">
        <f t="shared" ca="1" si="17"/>
        <v>-</v>
      </c>
      <c r="M559" s="111" t="str">
        <f>IF(E559="","",VLOOKUP(E559,[1]PROJECTES!$C$14:$Z$5000,21,FALSE))</f>
        <v/>
      </c>
      <c r="N559" s="117"/>
      <c r="O559" s="118" t="s">
        <v>222</v>
      </c>
      <c r="P559" s="119"/>
      <c r="Q559" s="84"/>
      <c r="R559" s="122"/>
      <c r="S559" s="166"/>
      <c r="T559" s="176"/>
      <c r="U559" s="169"/>
      <c r="V559" s="177"/>
      <c r="X559" s="79"/>
    </row>
    <row r="560" spans="1:24" s="121" customFormat="1" ht="20.100000000000001" customHeight="1" x14ac:dyDescent="0.3">
      <c r="A560" s="80"/>
      <c r="B560" s="110" t="str">
        <f>IF(E560="","",VLOOKUP(E560,[1]PROJECTES!$C$14:$G$5000,2,FALSE))</f>
        <v/>
      </c>
      <c r="C560" s="80"/>
      <c r="D560" s="283" t="str">
        <f>IF(E560="","",VLOOKUP(E560,[1]PROJECTES!$C$14:$G$5000,5,FALSE))</f>
        <v/>
      </c>
      <c r="E560" s="79"/>
      <c r="F560" s="110" t="str">
        <f>IF(I560="","",VLOOKUP(I560,[1]PROJECTES!$C$14:$G$5000,2,FALSE))</f>
        <v/>
      </c>
      <c r="G560" s="112" t="str">
        <f>IF(E560="","",VLOOKUP(E560,[1]PROJECTES!$C$14:$G$5000,4,FALSE))</f>
        <v/>
      </c>
      <c r="H560" s="95"/>
      <c r="I560" s="113" t="str">
        <f>IF(H560="","",VLOOKUP(H560,BD!B$2:C$16,2,FALSE))</f>
        <v/>
      </c>
      <c r="J560" s="114"/>
      <c r="K560" s="115" t="str">
        <f t="shared" si="16"/>
        <v/>
      </c>
      <c r="L560" s="116" t="str">
        <f t="shared" ca="1" si="17"/>
        <v>-</v>
      </c>
      <c r="M560" s="111" t="str">
        <f>IF(E560="","",VLOOKUP(E560,[1]PROJECTES!$C$14:$Z$5000,21,FALSE))</f>
        <v/>
      </c>
      <c r="N560" s="117"/>
      <c r="O560" s="118" t="s">
        <v>222</v>
      </c>
      <c r="P560" s="119"/>
      <c r="Q560" s="84"/>
      <c r="R560" s="122"/>
      <c r="S560" s="166"/>
      <c r="T560" s="176"/>
      <c r="U560" s="169"/>
      <c r="V560" s="177"/>
      <c r="X560" s="79"/>
    </row>
    <row r="561" spans="1:24" s="121" customFormat="1" ht="20.100000000000001" customHeight="1" x14ac:dyDescent="0.3">
      <c r="A561" s="80"/>
      <c r="B561" s="110" t="str">
        <f>IF(E561="","",VLOOKUP(E561,[1]PROJECTES!$C$14:$G$5000,2,FALSE))</f>
        <v/>
      </c>
      <c r="C561" s="80"/>
      <c r="D561" s="283" t="str">
        <f>IF(E561="","",VLOOKUP(E561,[1]PROJECTES!$C$14:$G$5000,5,FALSE))</f>
        <v/>
      </c>
      <c r="E561" s="79"/>
      <c r="F561" s="110" t="str">
        <f>IF(I561="","",VLOOKUP(I561,[1]PROJECTES!$C$14:$G$5000,2,FALSE))</f>
        <v/>
      </c>
      <c r="G561" s="112" t="str">
        <f>IF(E561="","",VLOOKUP(E561,[1]PROJECTES!$C$14:$G$5000,4,FALSE))</f>
        <v/>
      </c>
      <c r="H561" s="95"/>
      <c r="I561" s="113" t="str">
        <f>IF(H561="","",VLOOKUP(H561,BD!B$2:C$16,2,FALSE))</f>
        <v/>
      </c>
      <c r="J561" s="114"/>
      <c r="K561" s="115" t="str">
        <f t="shared" si="16"/>
        <v/>
      </c>
      <c r="L561" s="116" t="str">
        <f t="shared" ca="1" si="17"/>
        <v>-</v>
      </c>
      <c r="M561" s="111" t="str">
        <f>IF(E561="","",VLOOKUP(E561,[1]PROJECTES!$C$14:$Z$5000,21,FALSE))</f>
        <v/>
      </c>
      <c r="N561" s="117"/>
      <c r="O561" s="118" t="s">
        <v>222</v>
      </c>
      <c r="P561" s="119"/>
      <c r="Q561" s="84"/>
      <c r="R561" s="122"/>
      <c r="S561" s="166"/>
      <c r="T561" s="176"/>
      <c r="U561" s="169"/>
      <c r="V561" s="177"/>
      <c r="X561" s="79"/>
    </row>
    <row r="562" spans="1:24" s="121" customFormat="1" ht="20.100000000000001" customHeight="1" x14ac:dyDescent="0.3">
      <c r="A562" s="80"/>
      <c r="B562" s="110" t="str">
        <f>IF(E562="","",VLOOKUP(E562,[1]PROJECTES!$C$14:$G$5000,2,FALSE))</f>
        <v/>
      </c>
      <c r="C562" s="80"/>
      <c r="D562" s="283" t="str">
        <f>IF(E562="","",VLOOKUP(E562,[1]PROJECTES!$C$14:$G$5000,5,FALSE))</f>
        <v/>
      </c>
      <c r="E562" s="79"/>
      <c r="F562" s="110" t="str">
        <f>IF(I562="","",VLOOKUP(I562,[1]PROJECTES!$C$14:$G$5000,2,FALSE))</f>
        <v/>
      </c>
      <c r="G562" s="112" t="str">
        <f>IF(E562="","",VLOOKUP(E562,[1]PROJECTES!$C$14:$G$5000,4,FALSE))</f>
        <v/>
      </c>
      <c r="H562" s="95"/>
      <c r="I562" s="113" t="str">
        <f>IF(H562="","",VLOOKUP(H562,BD!B$2:C$16,2,FALSE))</f>
        <v/>
      </c>
      <c r="J562" s="114"/>
      <c r="K562" s="115" t="str">
        <f t="shared" si="16"/>
        <v/>
      </c>
      <c r="L562" s="116" t="str">
        <f t="shared" ca="1" si="17"/>
        <v>-</v>
      </c>
      <c r="M562" s="111" t="str">
        <f>IF(E562="","",VLOOKUP(E562,[1]PROJECTES!$C$14:$Z$5000,21,FALSE))</f>
        <v/>
      </c>
      <c r="N562" s="117"/>
      <c r="O562" s="118" t="s">
        <v>222</v>
      </c>
      <c r="P562" s="119"/>
      <c r="Q562" s="84"/>
      <c r="R562" s="122"/>
      <c r="S562" s="166"/>
      <c r="T562" s="176"/>
      <c r="V562" s="199"/>
      <c r="X562" s="79"/>
    </row>
    <row r="563" spans="1:24" s="121" customFormat="1" ht="20.100000000000001" customHeight="1" x14ac:dyDescent="0.3">
      <c r="A563" s="80"/>
      <c r="B563" s="110" t="str">
        <f>IF(E563="","",VLOOKUP(E563,[1]PROJECTES!$C$14:$G$5000,2,FALSE))</f>
        <v/>
      </c>
      <c r="C563" s="80"/>
      <c r="D563" s="283" t="str">
        <f>IF(E563="","",VLOOKUP(E563,[1]PROJECTES!$C$14:$G$5000,5,FALSE))</f>
        <v/>
      </c>
      <c r="E563" s="79"/>
      <c r="F563" s="110" t="str">
        <f>IF(I563="","",VLOOKUP(I563,[1]PROJECTES!$C$14:$G$5000,2,FALSE))</f>
        <v/>
      </c>
      <c r="G563" s="112" t="str">
        <f>IF(E563="","",VLOOKUP(E563,[1]PROJECTES!$C$14:$G$5000,4,FALSE))</f>
        <v/>
      </c>
      <c r="H563" s="95"/>
      <c r="I563" s="113" t="str">
        <f>IF(H563="","",VLOOKUP(H563,BD!B$2:C$16,2,FALSE))</f>
        <v/>
      </c>
      <c r="J563" s="114"/>
      <c r="K563" s="115" t="str">
        <f t="shared" si="16"/>
        <v/>
      </c>
      <c r="L563" s="116" t="str">
        <f t="shared" ca="1" si="17"/>
        <v>-</v>
      </c>
      <c r="M563" s="111" t="str">
        <f>IF(E563="","",VLOOKUP(E563,[1]PROJECTES!$C$14:$Z$5000,21,FALSE))</f>
        <v/>
      </c>
      <c r="N563" s="117"/>
      <c r="O563" s="118" t="s">
        <v>222</v>
      </c>
      <c r="P563" s="119"/>
      <c r="Q563" s="84"/>
      <c r="R563" s="125"/>
      <c r="S563" s="165"/>
      <c r="T563" s="176"/>
      <c r="U563" s="169"/>
      <c r="V563" s="177"/>
      <c r="X563" s="79"/>
    </row>
    <row r="564" spans="1:24" s="121" customFormat="1" ht="20.100000000000001" customHeight="1" x14ac:dyDescent="0.3">
      <c r="A564" s="80"/>
      <c r="B564" s="110" t="str">
        <f>IF(E564="","",VLOOKUP(E564,[1]PROJECTES!$C$14:$G$5000,2,FALSE))</f>
        <v/>
      </c>
      <c r="C564" s="80"/>
      <c r="D564" s="283" t="str">
        <f>IF(E564="","",VLOOKUP(E564,[1]PROJECTES!$C$14:$G$5000,5,FALSE))</f>
        <v/>
      </c>
      <c r="E564" s="79"/>
      <c r="F564" s="110" t="str">
        <f>IF(I564="","",VLOOKUP(I564,[1]PROJECTES!$C$14:$G$5000,2,FALSE))</f>
        <v/>
      </c>
      <c r="G564" s="112" t="str">
        <f>IF(E564="","",VLOOKUP(E564,[1]PROJECTES!$C$14:$G$5000,4,FALSE))</f>
        <v/>
      </c>
      <c r="H564" s="95"/>
      <c r="I564" s="113" t="str">
        <f>IF(H564="","",VLOOKUP(H564,BD!B$2:C$16,2,FALSE))</f>
        <v/>
      </c>
      <c r="J564" s="114"/>
      <c r="K564" s="115" t="str">
        <f t="shared" si="16"/>
        <v/>
      </c>
      <c r="L564" s="116" t="str">
        <f t="shared" ca="1" si="17"/>
        <v>-</v>
      </c>
      <c r="M564" s="111" t="str">
        <f>IF(E564="","",VLOOKUP(E564,[1]PROJECTES!$C$14:$Z$5000,21,FALSE))</f>
        <v/>
      </c>
      <c r="N564" s="117"/>
      <c r="O564" s="118" t="s">
        <v>222</v>
      </c>
      <c r="P564" s="119"/>
      <c r="Q564" s="84"/>
      <c r="R564" s="125"/>
      <c r="S564" s="165"/>
      <c r="T564" s="176"/>
      <c r="U564" s="169"/>
      <c r="V564" s="177"/>
      <c r="X564" s="79"/>
    </row>
    <row r="565" spans="1:24" s="121" customFormat="1" ht="20.100000000000001" customHeight="1" x14ac:dyDescent="0.3">
      <c r="A565" s="80"/>
      <c r="B565" s="110" t="str">
        <f>IF(E565="","",VLOOKUP(E565,[1]PROJECTES!$C$14:$G$5000,2,FALSE))</f>
        <v/>
      </c>
      <c r="C565" s="80"/>
      <c r="D565" s="283" t="str">
        <f>IF(E565="","",VLOOKUP(E565,[1]PROJECTES!$C$14:$G$5000,5,FALSE))</f>
        <v/>
      </c>
      <c r="E565" s="79"/>
      <c r="F565" s="110" t="str">
        <f>IF(I565="","",VLOOKUP(I565,[1]PROJECTES!$C$14:$G$5000,2,FALSE))</f>
        <v/>
      </c>
      <c r="G565" s="112" t="str">
        <f>IF(E565="","",VLOOKUP(E565,[1]PROJECTES!$C$14:$G$5000,4,FALSE))</f>
        <v/>
      </c>
      <c r="H565" s="95"/>
      <c r="I565" s="113" t="str">
        <f>IF(H565="","",VLOOKUP(H565,BD!B$2:C$16,2,FALSE))</f>
        <v/>
      </c>
      <c r="J565" s="114"/>
      <c r="K565" s="115" t="str">
        <f t="shared" si="16"/>
        <v/>
      </c>
      <c r="L565" s="116" t="str">
        <f t="shared" ca="1" si="17"/>
        <v>-</v>
      </c>
      <c r="M565" s="111" t="str">
        <f>IF(E565="","",VLOOKUP(E565,[1]PROJECTES!$C$14:$Z$5000,21,FALSE))</f>
        <v/>
      </c>
      <c r="N565" s="117"/>
      <c r="O565" s="118" t="s">
        <v>222</v>
      </c>
      <c r="P565" s="119"/>
      <c r="Q565" s="84"/>
      <c r="R565" s="122"/>
      <c r="S565" s="166"/>
      <c r="T565" s="176"/>
      <c r="U565" s="169"/>
      <c r="V565" s="177"/>
      <c r="X565" s="79"/>
    </row>
    <row r="566" spans="1:24" s="121" customFormat="1" ht="20.100000000000001" customHeight="1" x14ac:dyDescent="0.3">
      <c r="A566" s="80"/>
      <c r="B566" s="110" t="str">
        <f>IF(E566="","",VLOOKUP(E566,[1]PROJECTES!$C$14:$G$5000,2,FALSE))</f>
        <v/>
      </c>
      <c r="C566" s="80"/>
      <c r="D566" s="283" t="str">
        <f>IF(E566="","",VLOOKUP(E566,[1]PROJECTES!$C$14:$G$5000,5,FALSE))</f>
        <v/>
      </c>
      <c r="E566" s="79"/>
      <c r="F566" s="110" t="str">
        <f>IF(I566="","",VLOOKUP(I566,[1]PROJECTES!$C$14:$G$5000,2,FALSE))</f>
        <v/>
      </c>
      <c r="G566" s="112" t="str">
        <f>IF(E566="","",VLOOKUP(E566,[1]PROJECTES!$C$14:$G$5000,4,FALSE))</f>
        <v/>
      </c>
      <c r="H566" s="95"/>
      <c r="I566" s="113" t="str">
        <f>IF(H566="","",VLOOKUP(H566,BD!B$2:C$16,2,FALSE))</f>
        <v/>
      </c>
      <c r="J566" s="114"/>
      <c r="K566" s="115" t="str">
        <f t="shared" si="16"/>
        <v/>
      </c>
      <c r="L566" s="116" t="str">
        <f t="shared" ca="1" si="17"/>
        <v>-</v>
      </c>
      <c r="M566" s="111" t="str">
        <f>IF(E566="","",VLOOKUP(E566,[1]PROJECTES!$C$14:$Z$5000,21,FALSE))</f>
        <v/>
      </c>
      <c r="N566" s="117"/>
      <c r="O566" s="118" t="s">
        <v>222</v>
      </c>
      <c r="P566" s="119"/>
      <c r="Q566" s="84"/>
      <c r="R566" s="122"/>
      <c r="S566" s="166"/>
      <c r="T566" s="176"/>
      <c r="U566" s="169"/>
      <c r="V566" s="177"/>
      <c r="X566" s="79"/>
    </row>
    <row r="567" spans="1:24" s="121" customFormat="1" ht="20.100000000000001" customHeight="1" x14ac:dyDescent="0.3">
      <c r="A567" s="80"/>
      <c r="B567" s="110" t="str">
        <f>IF(E567="","",VLOOKUP(E567,[1]PROJECTES!$C$14:$G$5000,2,FALSE))</f>
        <v/>
      </c>
      <c r="C567" s="80"/>
      <c r="D567" s="283" t="str">
        <f>IF(E567="","",VLOOKUP(E567,[1]PROJECTES!$C$14:$G$5000,5,FALSE))</f>
        <v/>
      </c>
      <c r="E567" s="79"/>
      <c r="F567" s="110" t="str">
        <f>IF(I567="","",VLOOKUP(I567,[1]PROJECTES!$C$14:$G$5000,2,FALSE))</f>
        <v/>
      </c>
      <c r="G567" s="112" t="str">
        <f>IF(E567="","",VLOOKUP(E567,[1]PROJECTES!$C$14:$G$5000,4,FALSE))</f>
        <v/>
      </c>
      <c r="H567" s="95"/>
      <c r="I567" s="113" t="str">
        <f>IF(H567="","",VLOOKUP(H567,BD!B$2:C$16,2,FALSE))</f>
        <v/>
      </c>
      <c r="J567" s="144"/>
      <c r="K567" s="115" t="str">
        <f t="shared" si="16"/>
        <v/>
      </c>
      <c r="L567" s="116" t="str">
        <f t="shared" ca="1" si="17"/>
        <v>-</v>
      </c>
      <c r="M567" s="111" t="str">
        <f>IF(E567="","",VLOOKUP(E567,[1]PROJECTES!$C$14:$Z$5000,21,FALSE))</f>
        <v/>
      </c>
      <c r="N567" s="117"/>
      <c r="O567" s="118" t="s">
        <v>222</v>
      </c>
      <c r="P567" s="119"/>
      <c r="Q567" s="84"/>
      <c r="R567" s="122"/>
      <c r="S567" s="165"/>
      <c r="T567" s="176"/>
      <c r="U567" s="169"/>
      <c r="V567" s="177"/>
      <c r="X567" s="79"/>
    </row>
    <row r="568" spans="1:24" s="121" customFormat="1" ht="20.100000000000001" customHeight="1" x14ac:dyDescent="0.3">
      <c r="A568" s="80"/>
      <c r="B568" s="110" t="str">
        <f>IF(E568="","",VLOOKUP(E568,[1]PROJECTES!$C$14:$G$5000,2,FALSE))</f>
        <v/>
      </c>
      <c r="C568" s="80"/>
      <c r="D568" s="283" t="str">
        <f>IF(E568="","",VLOOKUP(E568,[1]PROJECTES!$C$14:$G$5000,5,FALSE))</f>
        <v/>
      </c>
      <c r="E568" s="79"/>
      <c r="F568" s="110" t="str">
        <f>IF(I568="","",VLOOKUP(I568,[1]PROJECTES!$C$14:$G$5000,2,FALSE))</f>
        <v/>
      </c>
      <c r="G568" s="112" t="str">
        <f>IF(E568="","",VLOOKUP(E568,[1]PROJECTES!$C$14:$G$5000,4,FALSE))</f>
        <v/>
      </c>
      <c r="H568" s="95"/>
      <c r="I568" s="113" t="str">
        <f>IF(H568="","",VLOOKUP(H568,BD!B$2:C$16,2,FALSE))</f>
        <v/>
      </c>
      <c r="J568" s="114"/>
      <c r="K568" s="115" t="str">
        <f t="shared" si="16"/>
        <v/>
      </c>
      <c r="L568" s="116" t="str">
        <f t="shared" ca="1" si="17"/>
        <v>-</v>
      </c>
      <c r="M568" s="111" t="str">
        <f>IF(E568="","",VLOOKUP(E568,[1]PROJECTES!$C$14:$Z$5000,21,FALSE))</f>
        <v/>
      </c>
      <c r="N568" s="117"/>
      <c r="O568" s="118" t="s">
        <v>222</v>
      </c>
      <c r="P568" s="119"/>
      <c r="Q568" s="84"/>
      <c r="R568" s="122"/>
      <c r="S568" s="165"/>
      <c r="T568" s="176"/>
      <c r="U568" s="169"/>
      <c r="V568" s="177"/>
      <c r="X568" s="79"/>
    </row>
    <row r="569" spans="1:24" s="121" customFormat="1" ht="20.100000000000001" customHeight="1" x14ac:dyDescent="0.3">
      <c r="A569" s="80"/>
      <c r="B569" s="110" t="str">
        <f>IF(E569="","",VLOOKUP(E569,[1]PROJECTES!$C$14:$G$5000,2,FALSE))</f>
        <v/>
      </c>
      <c r="C569" s="80"/>
      <c r="D569" s="283" t="str">
        <f>IF(E569="","",VLOOKUP(E569,[1]PROJECTES!$C$14:$G$5000,5,FALSE))</f>
        <v/>
      </c>
      <c r="E569" s="79"/>
      <c r="F569" s="110" t="str">
        <f>IF(I569="","",VLOOKUP(I569,[1]PROJECTES!$C$14:$G$5000,2,FALSE))</f>
        <v/>
      </c>
      <c r="G569" s="112" t="str">
        <f>IF(E569="","",VLOOKUP(E569,[1]PROJECTES!$C$14:$G$5000,4,FALSE))</f>
        <v/>
      </c>
      <c r="H569" s="95"/>
      <c r="I569" s="113" t="str">
        <f>IF(H569="","",VLOOKUP(H569,BD!B$2:C$16,2,FALSE))</f>
        <v/>
      </c>
      <c r="J569" s="114"/>
      <c r="K569" s="115" t="str">
        <f t="shared" si="16"/>
        <v/>
      </c>
      <c r="L569" s="116" t="str">
        <f t="shared" ca="1" si="17"/>
        <v>-</v>
      </c>
      <c r="M569" s="111" t="str">
        <f>IF(E569="","",VLOOKUP(E569,[1]PROJECTES!$C$14:$Z$5000,21,FALSE))</f>
        <v/>
      </c>
      <c r="N569" s="117"/>
      <c r="O569" s="118" t="s">
        <v>222</v>
      </c>
      <c r="P569" s="119"/>
      <c r="Q569" s="84"/>
      <c r="R569" s="122"/>
      <c r="S569" s="166"/>
      <c r="T569" s="176"/>
      <c r="U569" s="169"/>
      <c r="V569" s="177"/>
      <c r="X569" s="79"/>
    </row>
    <row r="570" spans="1:24" s="121" customFormat="1" ht="20.100000000000001" customHeight="1" x14ac:dyDescent="0.3">
      <c r="A570" s="80"/>
      <c r="B570" s="110" t="str">
        <f>IF(E570="","",VLOOKUP(E570,[1]PROJECTES!$C$14:$G$5000,2,FALSE))</f>
        <v/>
      </c>
      <c r="C570" s="80"/>
      <c r="D570" s="283" t="str">
        <f>IF(E570="","",VLOOKUP(E570,[1]PROJECTES!$C$14:$G$5000,5,FALSE))</f>
        <v/>
      </c>
      <c r="E570" s="79"/>
      <c r="F570" s="110" t="str">
        <f>IF(I570="","",VLOOKUP(I570,[1]PROJECTES!$C$14:$G$5000,2,FALSE))</f>
        <v/>
      </c>
      <c r="G570" s="112" t="str">
        <f>IF(E570="","",VLOOKUP(E570,[1]PROJECTES!$C$14:$G$5000,4,FALSE))</f>
        <v/>
      </c>
      <c r="H570" s="95"/>
      <c r="I570" s="113" t="str">
        <f>IF(H570="","",VLOOKUP(H570,BD!B$2:C$16,2,FALSE))</f>
        <v/>
      </c>
      <c r="J570" s="114"/>
      <c r="K570" s="115" t="str">
        <f t="shared" si="16"/>
        <v/>
      </c>
      <c r="L570" s="116" t="str">
        <f t="shared" ca="1" si="17"/>
        <v>-</v>
      </c>
      <c r="M570" s="111" t="str">
        <f>IF(E570="","",VLOOKUP(E570,[1]PROJECTES!$C$14:$Z$5000,21,FALSE))</f>
        <v/>
      </c>
      <c r="N570" s="117"/>
      <c r="O570" s="118" t="s">
        <v>222</v>
      </c>
      <c r="P570" s="119"/>
      <c r="Q570" s="84"/>
      <c r="R570" s="125"/>
      <c r="S570" s="166"/>
      <c r="T570" s="176"/>
      <c r="U570" s="169"/>
      <c r="V570" s="177"/>
      <c r="X570" s="79"/>
    </row>
    <row r="571" spans="1:24" s="121" customFormat="1" ht="20.100000000000001" customHeight="1" x14ac:dyDescent="0.3">
      <c r="A571" s="80"/>
      <c r="B571" s="110" t="str">
        <f>IF(E571="","",VLOOKUP(E571,[1]PROJECTES!$C$14:$G$5000,2,FALSE))</f>
        <v/>
      </c>
      <c r="C571" s="80"/>
      <c r="D571" s="283" t="str">
        <f>IF(E571="","",VLOOKUP(E571,[1]PROJECTES!$C$14:$G$5000,5,FALSE))</f>
        <v/>
      </c>
      <c r="E571" s="79"/>
      <c r="F571" s="110" t="str">
        <f>IF(I571="","",VLOOKUP(I571,[1]PROJECTES!$C$14:$G$5000,2,FALSE))</f>
        <v/>
      </c>
      <c r="G571" s="112" t="str">
        <f>IF(E571="","",VLOOKUP(E571,[1]PROJECTES!$C$14:$G$5000,4,FALSE))</f>
        <v/>
      </c>
      <c r="H571" s="95"/>
      <c r="I571" s="113" t="str">
        <f>IF(H571="","",VLOOKUP(H571,BD!B$2:C$16,2,FALSE))</f>
        <v/>
      </c>
      <c r="J571" s="114"/>
      <c r="K571" s="115" t="str">
        <f t="shared" si="16"/>
        <v/>
      </c>
      <c r="L571" s="116" t="str">
        <f t="shared" ca="1" si="17"/>
        <v>-</v>
      </c>
      <c r="M571" s="111" t="str">
        <f>IF(E571="","",VLOOKUP(E571,[1]PROJECTES!$C$14:$Z$5000,21,FALSE))</f>
        <v/>
      </c>
      <c r="N571" s="117"/>
      <c r="O571" s="118" t="s">
        <v>222</v>
      </c>
      <c r="P571" s="119"/>
      <c r="Q571" s="84"/>
      <c r="R571" s="125"/>
      <c r="S571" s="166"/>
      <c r="T571" s="176"/>
      <c r="U571" s="169"/>
      <c r="V571" s="177"/>
      <c r="X571" s="79"/>
    </row>
    <row r="572" spans="1:24" s="121" customFormat="1" ht="20.100000000000001" customHeight="1" x14ac:dyDescent="0.3">
      <c r="A572" s="80"/>
      <c r="B572" s="110" t="str">
        <f>IF(E572="","",VLOOKUP(E572,[1]PROJECTES!$C$14:$G$5000,2,FALSE))</f>
        <v/>
      </c>
      <c r="C572" s="80"/>
      <c r="D572" s="283" t="str">
        <f>IF(E572="","",VLOOKUP(E572,[1]PROJECTES!$C$14:$G$5000,5,FALSE))</f>
        <v/>
      </c>
      <c r="E572" s="79"/>
      <c r="F572" s="110" t="str">
        <f>IF(I572="","",VLOOKUP(I572,[1]PROJECTES!$C$14:$G$5000,2,FALSE))</f>
        <v/>
      </c>
      <c r="G572" s="112" t="str">
        <f>IF(E572="","",VLOOKUP(E572,[1]PROJECTES!$C$14:$G$5000,4,FALSE))</f>
        <v/>
      </c>
      <c r="H572" s="95"/>
      <c r="I572" s="113" t="str">
        <f>IF(H572="","",VLOOKUP(H572,BD!B$2:C$16,2,FALSE))</f>
        <v/>
      </c>
      <c r="J572" s="114"/>
      <c r="K572" s="115" t="str">
        <f t="shared" si="16"/>
        <v/>
      </c>
      <c r="L572" s="116" t="str">
        <f t="shared" ca="1" si="17"/>
        <v>-</v>
      </c>
      <c r="M572" s="111" t="str">
        <f>IF(E572="","",VLOOKUP(E572,[1]PROJECTES!$C$14:$Z$5000,21,FALSE))</f>
        <v/>
      </c>
      <c r="N572" s="117"/>
      <c r="O572" s="118" t="s">
        <v>222</v>
      </c>
      <c r="P572" s="119"/>
      <c r="Q572" s="84"/>
      <c r="R572" s="125"/>
      <c r="S572" s="166"/>
      <c r="T572" s="176"/>
      <c r="U572" s="169"/>
      <c r="V572" s="177"/>
      <c r="X572" s="79"/>
    </row>
    <row r="573" spans="1:24" s="121" customFormat="1" ht="20.100000000000001" customHeight="1" x14ac:dyDescent="0.3">
      <c r="A573" s="80"/>
      <c r="B573" s="110" t="str">
        <f>IF(E573="","",VLOOKUP(E573,[1]PROJECTES!$C$14:$G$5000,2,FALSE))</f>
        <v/>
      </c>
      <c r="C573" s="80"/>
      <c r="D573" s="283" t="str">
        <f>IF(E573="","",VLOOKUP(E573,[1]PROJECTES!$C$14:$G$5000,5,FALSE))</f>
        <v/>
      </c>
      <c r="E573" s="79"/>
      <c r="F573" s="110" t="str">
        <f>IF(I573="","",VLOOKUP(I573,[1]PROJECTES!$C$14:$G$5000,2,FALSE))</f>
        <v/>
      </c>
      <c r="G573" s="112" t="str">
        <f>IF(E573="","",VLOOKUP(E573,[1]PROJECTES!$C$14:$G$5000,4,FALSE))</f>
        <v/>
      </c>
      <c r="H573" s="95"/>
      <c r="I573" s="113" t="str">
        <f>IF(H573="","",VLOOKUP(H573,BD!B$2:C$16,2,FALSE))</f>
        <v/>
      </c>
      <c r="J573" s="114"/>
      <c r="K573" s="115" t="str">
        <f t="shared" si="16"/>
        <v/>
      </c>
      <c r="L573" s="116" t="str">
        <f t="shared" ca="1" si="17"/>
        <v>-</v>
      </c>
      <c r="M573" s="111" t="str">
        <f>IF(E573="","",VLOOKUP(E573,[1]PROJECTES!$C$14:$Z$5000,21,FALSE))</f>
        <v/>
      </c>
      <c r="N573" s="117"/>
      <c r="O573" s="118" t="s">
        <v>222</v>
      </c>
      <c r="P573" s="119"/>
      <c r="Q573" s="84"/>
      <c r="R573" s="125"/>
      <c r="S573" s="166"/>
      <c r="T573" s="176"/>
      <c r="U573" s="169"/>
      <c r="V573" s="177"/>
      <c r="X573" s="79"/>
    </row>
    <row r="574" spans="1:24" s="121" customFormat="1" ht="20.100000000000001" customHeight="1" x14ac:dyDescent="0.3">
      <c r="A574" s="80"/>
      <c r="B574" s="110" t="str">
        <f>IF(E574="","",VLOOKUP(E574,[1]PROJECTES!$C$14:$G$5000,2,FALSE))</f>
        <v/>
      </c>
      <c r="C574" s="80"/>
      <c r="D574" s="283" t="str">
        <f>IF(E574="","",VLOOKUP(E574,[1]PROJECTES!$C$14:$G$5000,5,FALSE))</f>
        <v/>
      </c>
      <c r="E574" s="79"/>
      <c r="F574" s="110" t="str">
        <f>IF(I574="","",VLOOKUP(I574,[1]PROJECTES!$C$14:$G$5000,2,FALSE))</f>
        <v/>
      </c>
      <c r="G574" s="112" t="str">
        <f>IF(E574="","",VLOOKUP(E574,[1]PROJECTES!$C$14:$G$5000,4,FALSE))</f>
        <v/>
      </c>
      <c r="H574" s="95"/>
      <c r="I574" s="113" t="str">
        <f>IF(H574="","",VLOOKUP(H574,BD!B$2:C$16,2,FALSE))</f>
        <v/>
      </c>
      <c r="J574" s="114"/>
      <c r="K574" s="115" t="str">
        <f t="shared" si="16"/>
        <v/>
      </c>
      <c r="L574" s="116" t="str">
        <f t="shared" ca="1" si="17"/>
        <v>-</v>
      </c>
      <c r="M574" s="111" t="str">
        <f>IF(E574="","",VLOOKUP(E574,[1]PROJECTES!$C$14:$Z$5000,21,FALSE))</f>
        <v/>
      </c>
      <c r="N574" s="117"/>
      <c r="O574" s="118" t="s">
        <v>222</v>
      </c>
      <c r="P574" s="119"/>
      <c r="Q574" s="84"/>
      <c r="R574" s="122"/>
      <c r="S574" s="166"/>
      <c r="T574" s="176"/>
      <c r="U574" s="169"/>
      <c r="V574" s="177"/>
      <c r="X574" s="79"/>
    </row>
    <row r="575" spans="1:24" s="121" customFormat="1" ht="20.100000000000001" customHeight="1" x14ac:dyDescent="0.3">
      <c r="A575" s="80"/>
      <c r="B575" s="110" t="str">
        <f>IF(E575="","",VLOOKUP(E575,[1]PROJECTES!$C$14:$G$5000,2,FALSE))</f>
        <v/>
      </c>
      <c r="C575" s="80"/>
      <c r="D575" s="283" t="str">
        <f>IF(E575="","",VLOOKUP(E575,[1]PROJECTES!$C$14:$G$5000,5,FALSE))</f>
        <v/>
      </c>
      <c r="E575" s="79"/>
      <c r="F575" s="110" t="str">
        <f>IF(I575="","",VLOOKUP(I575,[1]PROJECTES!$C$14:$G$5000,2,FALSE))</f>
        <v/>
      </c>
      <c r="G575" s="112" t="str">
        <f>IF(E575="","",VLOOKUP(E575,[1]PROJECTES!$C$14:$G$5000,4,FALSE))</f>
        <v/>
      </c>
      <c r="H575" s="95"/>
      <c r="I575" s="113" t="str">
        <f>IF(H575="","",VLOOKUP(H575,BD!B$2:C$16,2,FALSE))</f>
        <v/>
      </c>
      <c r="J575" s="114"/>
      <c r="K575" s="115" t="str">
        <f t="shared" si="16"/>
        <v/>
      </c>
      <c r="L575" s="116" t="str">
        <f t="shared" ca="1" si="17"/>
        <v>-</v>
      </c>
      <c r="M575" s="111" t="str">
        <f>IF(E575="","",VLOOKUP(E575,[1]PROJECTES!$C$14:$Z$5000,21,FALSE))</f>
        <v/>
      </c>
      <c r="N575" s="117"/>
      <c r="O575" s="118" t="s">
        <v>222</v>
      </c>
      <c r="P575" s="119"/>
      <c r="Q575" s="84"/>
      <c r="R575" s="122"/>
      <c r="S575" s="166"/>
      <c r="T575" s="176"/>
      <c r="U575" s="169"/>
      <c r="V575" s="177"/>
      <c r="X575" s="79"/>
    </row>
    <row r="576" spans="1:24" s="121" customFormat="1" ht="20.100000000000001" customHeight="1" x14ac:dyDescent="0.3">
      <c r="A576" s="80"/>
      <c r="B576" s="110" t="str">
        <f>IF(E576="","",VLOOKUP(E576,[1]PROJECTES!$C$14:$G$5000,2,FALSE))</f>
        <v/>
      </c>
      <c r="C576" s="80"/>
      <c r="D576" s="283" t="str">
        <f>IF(E576="","",VLOOKUP(E576,[1]PROJECTES!$C$14:$G$5000,5,FALSE))</f>
        <v/>
      </c>
      <c r="E576" s="79"/>
      <c r="F576" s="110" t="str">
        <f>IF(I576="","",VLOOKUP(I576,[1]PROJECTES!$C$14:$G$5000,2,FALSE))</f>
        <v/>
      </c>
      <c r="G576" s="112" t="str">
        <f>IF(E576="","",VLOOKUP(E576,[1]PROJECTES!$C$14:$G$5000,4,FALSE))</f>
        <v/>
      </c>
      <c r="H576" s="95"/>
      <c r="I576" s="113" t="str">
        <f>IF(H576="","",VLOOKUP(H576,BD!B$2:C$16,2,FALSE))</f>
        <v/>
      </c>
      <c r="J576" s="114"/>
      <c r="K576" s="115" t="str">
        <f t="shared" si="16"/>
        <v/>
      </c>
      <c r="L576" s="116" t="str">
        <f t="shared" ca="1" si="17"/>
        <v>-</v>
      </c>
      <c r="M576" s="111" t="str">
        <f>IF(E576="","",VLOOKUP(E576,[1]PROJECTES!$C$14:$Z$5000,21,FALSE))</f>
        <v/>
      </c>
      <c r="N576" s="117"/>
      <c r="O576" s="118" t="s">
        <v>222</v>
      </c>
      <c r="P576" s="119"/>
      <c r="Q576" s="84"/>
      <c r="R576" s="122"/>
      <c r="S576" s="165"/>
      <c r="T576" s="176"/>
      <c r="U576" s="169"/>
      <c r="V576" s="177"/>
      <c r="X576" s="79"/>
    </row>
    <row r="577" spans="1:24" s="121" customFormat="1" ht="20.100000000000001" customHeight="1" x14ac:dyDescent="0.3">
      <c r="A577" s="80"/>
      <c r="B577" s="110" t="str">
        <f>IF(E577="","",VLOOKUP(E577,[1]PROJECTES!$C$14:$G$5000,2,FALSE))</f>
        <v/>
      </c>
      <c r="C577" s="80"/>
      <c r="D577" s="283" t="str">
        <f>IF(E577="","",VLOOKUP(E577,[1]PROJECTES!$C$14:$G$5000,5,FALSE))</f>
        <v/>
      </c>
      <c r="E577" s="79"/>
      <c r="F577" s="110" t="str">
        <f>IF(I577="","",VLOOKUP(I577,[1]PROJECTES!$C$14:$G$5000,2,FALSE))</f>
        <v/>
      </c>
      <c r="G577" s="112" t="str">
        <f>IF(E577="","",VLOOKUP(E577,[1]PROJECTES!$C$14:$G$5000,4,FALSE))</f>
        <v/>
      </c>
      <c r="H577" s="95"/>
      <c r="I577" s="113" t="str">
        <f>IF(H577="","",VLOOKUP(H577,BD!B$2:C$16,2,FALSE))</f>
        <v/>
      </c>
      <c r="J577" s="114"/>
      <c r="K577" s="115" t="str">
        <f t="shared" si="16"/>
        <v/>
      </c>
      <c r="L577" s="116" t="str">
        <f t="shared" ca="1" si="17"/>
        <v>-</v>
      </c>
      <c r="M577" s="111" t="str">
        <f>IF(E577="","",VLOOKUP(E577,[1]PROJECTES!$C$14:$Z$5000,21,FALSE))</f>
        <v/>
      </c>
      <c r="N577" s="117"/>
      <c r="O577" s="118" t="s">
        <v>222</v>
      </c>
      <c r="P577" s="119"/>
      <c r="Q577" s="84"/>
      <c r="R577" s="122"/>
      <c r="S577" s="166"/>
      <c r="T577" s="176"/>
      <c r="U577" s="169"/>
      <c r="V577" s="177"/>
      <c r="X577" s="79"/>
    </row>
    <row r="578" spans="1:24" s="121" customFormat="1" ht="20.100000000000001" customHeight="1" x14ac:dyDescent="0.3">
      <c r="A578" s="80"/>
      <c r="B578" s="110" t="str">
        <f>IF(E578="","",VLOOKUP(E578,[1]PROJECTES!$C$14:$G$5000,2,FALSE))</f>
        <v/>
      </c>
      <c r="C578" s="80"/>
      <c r="D578" s="283" t="str">
        <f>IF(E578="","",VLOOKUP(E578,[1]PROJECTES!$C$14:$G$5000,5,FALSE))</f>
        <v/>
      </c>
      <c r="E578" s="79"/>
      <c r="F578" s="110" t="str">
        <f>IF(I578="","",VLOOKUP(I578,[1]PROJECTES!$C$14:$G$5000,2,FALSE))</f>
        <v/>
      </c>
      <c r="G578" s="112" t="str">
        <f>IF(E578="","",VLOOKUP(E578,[1]PROJECTES!$C$14:$G$5000,4,FALSE))</f>
        <v/>
      </c>
      <c r="H578" s="95"/>
      <c r="I578" s="113" t="str">
        <f>IF(H578="","",VLOOKUP(H578,BD!B$2:C$16,2,FALSE))</f>
        <v/>
      </c>
      <c r="J578" s="144"/>
      <c r="K578" s="115" t="str">
        <f t="shared" si="16"/>
        <v/>
      </c>
      <c r="L578" s="116" t="str">
        <f t="shared" ca="1" si="17"/>
        <v>-</v>
      </c>
      <c r="M578" s="111" t="str">
        <f>IF(E578="","",VLOOKUP(E578,[1]PROJECTES!$C$14:$Z$5000,21,FALSE))</f>
        <v/>
      </c>
      <c r="N578" s="117"/>
      <c r="O578" s="118" t="s">
        <v>222</v>
      </c>
      <c r="P578" s="119"/>
      <c r="Q578" s="84"/>
      <c r="R578" s="122"/>
      <c r="S578" s="165"/>
      <c r="T578" s="176"/>
      <c r="U578" s="169"/>
      <c r="V578" s="177"/>
      <c r="X578" s="79"/>
    </row>
    <row r="579" spans="1:24" s="121" customFormat="1" ht="20.100000000000001" customHeight="1" x14ac:dyDescent="0.3">
      <c r="A579" s="80"/>
      <c r="B579" s="110" t="str">
        <f>IF(E579="","",VLOOKUP(E579,[1]PROJECTES!$C$14:$G$5000,2,FALSE))</f>
        <v/>
      </c>
      <c r="C579" s="80"/>
      <c r="D579" s="283" t="str">
        <f>IF(E579="","",VLOOKUP(E579,[1]PROJECTES!$C$14:$G$5000,5,FALSE))</f>
        <v/>
      </c>
      <c r="E579" s="79"/>
      <c r="F579" s="110" t="str">
        <f>IF(I579="","",VLOOKUP(I579,[1]PROJECTES!$C$14:$G$5000,2,FALSE))</f>
        <v/>
      </c>
      <c r="G579" s="112" t="str">
        <f>IF(E579="","",VLOOKUP(E579,[1]PROJECTES!$C$14:$G$5000,4,FALSE))</f>
        <v/>
      </c>
      <c r="H579" s="95"/>
      <c r="I579" s="113" t="str">
        <f>IF(H579="","",VLOOKUP(H579,BD!B$2:C$16,2,FALSE))</f>
        <v/>
      </c>
      <c r="J579" s="114"/>
      <c r="K579" s="115" t="str">
        <f t="shared" si="16"/>
        <v/>
      </c>
      <c r="L579" s="116" t="str">
        <f t="shared" ca="1" si="17"/>
        <v>-</v>
      </c>
      <c r="M579" s="111" t="str">
        <f>IF(E579="","",VLOOKUP(E579,[1]PROJECTES!$C$14:$Z$5000,21,FALSE))</f>
        <v/>
      </c>
      <c r="N579" s="117"/>
      <c r="O579" s="118" t="s">
        <v>222</v>
      </c>
      <c r="P579" s="119"/>
      <c r="Q579" s="84"/>
      <c r="R579" s="122"/>
      <c r="S579" s="165"/>
      <c r="T579" s="176"/>
      <c r="U579" s="169"/>
      <c r="V579" s="177"/>
      <c r="X579" s="79"/>
    </row>
    <row r="580" spans="1:24" s="121" customFormat="1" ht="20.100000000000001" customHeight="1" x14ac:dyDescent="0.3">
      <c r="A580" s="80"/>
      <c r="B580" s="110" t="str">
        <f>IF(E580="","",VLOOKUP(E580,[1]PROJECTES!$C$14:$G$5000,2,FALSE))</f>
        <v/>
      </c>
      <c r="C580" s="80"/>
      <c r="D580" s="283" t="str">
        <f>IF(E580="","",VLOOKUP(E580,[1]PROJECTES!$C$14:$G$5000,5,FALSE))</f>
        <v/>
      </c>
      <c r="E580" s="79"/>
      <c r="F580" s="110" t="str">
        <f>IF(I580="","",VLOOKUP(I580,[1]PROJECTES!$C$14:$G$5000,2,FALSE))</f>
        <v/>
      </c>
      <c r="G580" s="112" t="str">
        <f>IF(E580="","",VLOOKUP(E580,[1]PROJECTES!$C$14:$G$5000,4,FALSE))</f>
        <v/>
      </c>
      <c r="H580" s="95"/>
      <c r="I580" s="113" t="str">
        <f>IF(H580="","",VLOOKUP(H580,BD!B$2:C$16,2,FALSE))</f>
        <v/>
      </c>
      <c r="J580" s="114"/>
      <c r="K580" s="115" t="str">
        <f t="shared" si="16"/>
        <v/>
      </c>
      <c r="L580" s="116" t="str">
        <f t="shared" ca="1" si="17"/>
        <v>-</v>
      </c>
      <c r="M580" s="111" t="str">
        <f>IF(E580="","",VLOOKUP(E580,[1]PROJECTES!$C$14:$Z$5000,21,FALSE))</f>
        <v/>
      </c>
      <c r="N580" s="117"/>
      <c r="O580" s="118" t="s">
        <v>222</v>
      </c>
      <c r="P580" s="119"/>
      <c r="Q580" s="84"/>
      <c r="R580" s="122"/>
      <c r="S580" s="166"/>
      <c r="T580" s="176"/>
      <c r="U580" s="169"/>
      <c r="V580" s="177"/>
      <c r="X580" s="79"/>
    </row>
    <row r="581" spans="1:24" s="121" customFormat="1" ht="20.100000000000001" customHeight="1" x14ac:dyDescent="0.3">
      <c r="A581" s="80"/>
      <c r="B581" s="110" t="str">
        <f>IF(E581="","",VLOOKUP(E581,[1]PROJECTES!$C$14:$G$5000,2,FALSE))</f>
        <v/>
      </c>
      <c r="C581" s="80"/>
      <c r="D581" s="283" t="str">
        <f>IF(E581="","",VLOOKUP(E581,[1]PROJECTES!$C$14:$G$5000,5,FALSE))</f>
        <v/>
      </c>
      <c r="E581" s="79"/>
      <c r="F581" s="110" t="str">
        <f>IF(I581="","",VLOOKUP(I581,[1]PROJECTES!$C$14:$G$5000,2,FALSE))</f>
        <v/>
      </c>
      <c r="G581" s="112" t="str">
        <f>IF(E581="","",VLOOKUP(E581,[1]PROJECTES!$C$14:$G$5000,4,FALSE))</f>
        <v/>
      </c>
      <c r="H581" s="95"/>
      <c r="I581" s="113" t="str">
        <f>IF(H581="","",VLOOKUP(H581,BD!B$2:C$16,2,FALSE))</f>
        <v/>
      </c>
      <c r="J581" s="114"/>
      <c r="K581" s="115" t="str">
        <f t="shared" si="16"/>
        <v/>
      </c>
      <c r="L581" s="116" t="str">
        <f t="shared" ca="1" si="17"/>
        <v>-</v>
      </c>
      <c r="M581" s="111" t="str">
        <f>IF(E581="","",VLOOKUP(E581,[1]PROJECTES!$C$14:$Z$5000,21,FALSE))</f>
        <v/>
      </c>
      <c r="N581" s="117"/>
      <c r="O581" s="118" t="s">
        <v>222</v>
      </c>
      <c r="P581" s="119"/>
      <c r="Q581" s="84"/>
      <c r="R581" s="122"/>
      <c r="S581" s="166"/>
      <c r="T581" s="176"/>
      <c r="U581" s="169"/>
      <c r="V581" s="177"/>
      <c r="X581" s="79"/>
    </row>
    <row r="582" spans="1:24" s="121" customFormat="1" ht="20.100000000000001" customHeight="1" x14ac:dyDescent="0.3">
      <c r="A582" s="80"/>
      <c r="B582" s="110" t="str">
        <f>IF(E582="","",VLOOKUP(E582,[1]PROJECTES!$C$14:$G$5000,2,FALSE))</f>
        <v/>
      </c>
      <c r="C582" s="80"/>
      <c r="D582" s="283" t="str">
        <f>IF(E582="","",VLOOKUP(E582,[1]PROJECTES!$C$14:$G$5000,5,FALSE))</f>
        <v/>
      </c>
      <c r="E582" s="79"/>
      <c r="F582" s="110" t="str">
        <f>IF(I582="","",VLOOKUP(I582,[1]PROJECTES!$C$14:$G$5000,2,FALSE))</f>
        <v/>
      </c>
      <c r="G582" s="112" t="str">
        <f>IF(E582="","",VLOOKUP(E582,[1]PROJECTES!$C$14:$G$5000,4,FALSE))</f>
        <v/>
      </c>
      <c r="H582" s="95"/>
      <c r="I582" s="113" t="str">
        <f>IF(H582="","",VLOOKUP(H582,BD!B$2:C$16,2,FALSE))</f>
        <v/>
      </c>
      <c r="J582" s="114"/>
      <c r="K582" s="115" t="str">
        <f t="shared" si="16"/>
        <v/>
      </c>
      <c r="L582" s="116" t="str">
        <f t="shared" ca="1" si="17"/>
        <v>-</v>
      </c>
      <c r="M582" s="111" t="str">
        <f>IF(E582="","",VLOOKUP(E582,[1]PROJECTES!$C$14:$Z$5000,21,FALSE))</f>
        <v/>
      </c>
      <c r="N582" s="117"/>
      <c r="O582" s="118" t="s">
        <v>222</v>
      </c>
      <c r="P582" s="119"/>
      <c r="Q582" s="84"/>
      <c r="R582" s="122"/>
      <c r="S582" s="166"/>
      <c r="T582" s="176"/>
      <c r="U582" s="169"/>
      <c r="V582" s="177"/>
      <c r="X582" s="79"/>
    </row>
    <row r="583" spans="1:24" s="121" customFormat="1" ht="20.100000000000001" customHeight="1" x14ac:dyDescent="0.3">
      <c r="A583" s="80"/>
      <c r="B583" s="110" t="str">
        <f>IF(E583="","",VLOOKUP(E583,[1]PROJECTES!$C$14:$G$5000,2,FALSE))</f>
        <v/>
      </c>
      <c r="C583" s="80"/>
      <c r="D583" s="283" t="str">
        <f>IF(E583="","",VLOOKUP(E583,[1]PROJECTES!$C$14:$G$5000,5,FALSE))</f>
        <v/>
      </c>
      <c r="E583" s="79"/>
      <c r="F583" s="110" t="str">
        <f>IF(I583="","",VLOOKUP(I583,[1]PROJECTES!$C$14:$G$5000,2,FALSE))</f>
        <v/>
      </c>
      <c r="G583" s="112" t="str">
        <f>IF(E583="","",VLOOKUP(E583,[1]PROJECTES!$C$14:$G$5000,4,FALSE))</f>
        <v/>
      </c>
      <c r="H583" s="95"/>
      <c r="I583" s="113" t="str">
        <f>IF(H583="","",VLOOKUP(H583,BD!B$2:C$16,2,FALSE))</f>
        <v/>
      </c>
      <c r="J583" s="114"/>
      <c r="K583" s="115" t="str">
        <f t="shared" si="16"/>
        <v/>
      </c>
      <c r="L583" s="116" t="str">
        <f t="shared" ca="1" si="17"/>
        <v>-</v>
      </c>
      <c r="M583" s="111" t="str">
        <f>IF(E583="","",VLOOKUP(E583,[1]PROJECTES!$C$14:$Z$5000,21,FALSE))</f>
        <v/>
      </c>
      <c r="N583" s="117"/>
      <c r="O583" s="118" t="s">
        <v>222</v>
      </c>
      <c r="P583" s="119"/>
      <c r="Q583" s="84"/>
      <c r="R583" s="122"/>
      <c r="S583" s="165"/>
      <c r="T583" s="176"/>
      <c r="U583" s="169"/>
      <c r="V583" s="177"/>
      <c r="X583" s="79"/>
    </row>
    <row r="584" spans="1:24" s="121" customFormat="1" ht="20.100000000000001" customHeight="1" x14ac:dyDescent="0.3">
      <c r="A584" s="80"/>
      <c r="B584" s="110" t="str">
        <f>IF(E584="","",VLOOKUP(E584,[1]PROJECTES!$C$14:$G$5000,2,FALSE))</f>
        <v/>
      </c>
      <c r="C584" s="80"/>
      <c r="D584" s="283" t="str">
        <f>IF(E584="","",VLOOKUP(E584,[1]PROJECTES!$C$14:$G$5000,5,FALSE))</f>
        <v/>
      </c>
      <c r="E584" s="79"/>
      <c r="F584" s="110" t="str">
        <f>IF(I584="","",VLOOKUP(I584,[1]PROJECTES!$C$14:$G$5000,2,FALSE))</f>
        <v/>
      </c>
      <c r="G584" s="112" t="str">
        <f>IF(E584="","",VLOOKUP(E584,[1]PROJECTES!$C$14:$G$5000,4,FALSE))</f>
        <v/>
      </c>
      <c r="H584" s="95"/>
      <c r="I584" s="113" t="str">
        <f>IF(H584="","",VLOOKUP(H584,BD!B$2:C$16,2,FALSE))</f>
        <v/>
      </c>
      <c r="J584" s="114"/>
      <c r="K584" s="115" t="str">
        <f t="shared" ref="K584:K647" si="18">IF(J584="","",WEEKNUM(J584,2)-0)</f>
        <v/>
      </c>
      <c r="L584" s="116" t="str">
        <f t="shared" ref="L584:L647" ca="1" si="19">IF(M584="","-",IF(G584="TA","-",+M584-TODAY()))</f>
        <v>-</v>
      </c>
      <c r="M584" s="111" t="str">
        <f>IF(E584="","",VLOOKUP(E584,[1]PROJECTES!$C$14:$Z$5000,21,FALSE))</f>
        <v/>
      </c>
      <c r="N584" s="117"/>
      <c r="O584" s="118" t="s">
        <v>222</v>
      </c>
      <c r="P584" s="119"/>
      <c r="Q584" s="84"/>
      <c r="R584" s="122"/>
      <c r="S584" s="165"/>
      <c r="T584" s="176"/>
      <c r="U584" s="169"/>
      <c r="V584" s="177"/>
      <c r="X584" s="79"/>
    </row>
    <row r="585" spans="1:24" s="121" customFormat="1" ht="20.100000000000001" customHeight="1" x14ac:dyDescent="0.3">
      <c r="A585" s="80"/>
      <c r="B585" s="110" t="str">
        <f>IF(E585="","",VLOOKUP(E585,[1]PROJECTES!$C$14:$G$5000,2,FALSE))</f>
        <v/>
      </c>
      <c r="C585" s="80"/>
      <c r="D585" s="283" t="str">
        <f>IF(E585="","",VLOOKUP(E585,[1]PROJECTES!$C$14:$G$5000,5,FALSE))</f>
        <v/>
      </c>
      <c r="E585" s="79"/>
      <c r="F585" s="110" t="str">
        <f>IF(I585="","",VLOOKUP(I585,[1]PROJECTES!$C$14:$G$5000,2,FALSE))</f>
        <v/>
      </c>
      <c r="G585" s="112" t="str">
        <f>IF(E585="","",VLOOKUP(E585,[1]PROJECTES!$C$14:$G$5000,4,FALSE))</f>
        <v/>
      </c>
      <c r="H585" s="95"/>
      <c r="I585" s="113" t="str">
        <f>IF(H585="","",VLOOKUP(H585,BD!B$2:C$16,2,FALSE))</f>
        <v/>
      </c>
      <c r="J585" s="114"/>
      <c r="K585" s="115" t="str">
        <f t="shared" si="18"/>
        <v/>
      </c>
      <c r="L585" s="116" t="str">
        <f t="shared" ca="1" si="19"/>
        <v>-</v>
      </c>
      <c r="M585" s="111" t="str">
        <f>IF(E585="","",VLOOKUP(E585,[1]PROJECTES!$C$14:$Z$5000,21,FALSE))</f>
        <v/>
      </c>
      <c r="N585" s="136"/>
      <c r="O585" s="118" t="s">
        <v>222</v>
      </c>
      <c r="P585" s="119"/>
      <c r="Q585" s="84"/>
      <c r="R585" s="122"/>
      <c r="S585" s="166"/>
      <c r="T585" s="176"/>
      <c r="U585" s="169"/>
      <c r="V585" s="177"/>
      <c r="X585" s="79"/>
    </row>
    <row r="586" spans="1:24" s="121" customFormat="1" ht="20.100000000000001" customHeight="1" x14ac:dyDescent="0.3">
      <c r="A586" s="80"/>
      <c r="B586" s="110" t="str">
        <f>IF(E586="","",VLOOKUP(E586,[1]PROJECTES!$C$14:$G$5000,2,FALSE))</f>
        <v/>
      </c>
      <c r="C586" s="80"/>
      <c r="D586" s="283" t="str">
        <f>IF(E586="","",VLOOKUP(E586,[1]PROJECTES!$C$14:$G$5000,5,FALSE))</f>
        <v/>
      </c>
      <c r="E586" s="79"/>
      <c r="F586" s="110" t="str">
        <f>IF(I586="","",VLOOKUP(I586,[1]PROJECTES!$C$14:$G$5000,2,FALSE))</f>
        <v/>
      </c>
      <c r="G586" s="112" t="str">
        <f>IF(E586="","",VLOOKUP(E586,[1]PROJECTES!$C$14:$G$5000,4,FALSE))</f>
        <v/>
      </c>
      <c r="H586" s="95"/>
      <c r="I586" s="113" t="str">
        <f>IF(H586="","",VLOOKUP(H586,BD!B$2:C$16,2,FALSE))</f>
        <v/>
      </c>
      <c r="J586" s="114"/>
      <c r="K586" s="115" t="str">
        <f t="shared" si="18"/>
        <v/>
      </c>
      <c r="L586" s="116" t="str">
        <f t="shared" ca="1" si="19"/>
        <v>-</v>
      </c>
      <c r="M586" s="111" t="str">
        <f>IF(E586="","",VLOOKUP(E586,[1]PROJECTES!$C$14:$Z$5000,21,FALSE))</f>
        <v/>
      </c>
      <c r="N586" s="117"/>
      <c r="O586" s="118" t="s">
        <v>222</v>
      </c>
      <c r="P586" s="119"/>
      <c r="Q586" s="84"/>
      <c r="R586" s="122"/>
      <c r="S586" s="166"/>
      <c r="T586" s="176"/>
      <c r="U586" s="169"/>
      <c r="V586" s="177"/>
      <c r="X586" s="79"/>
    </row>
    <row r="587" spans="1:24" s="121" customFormat="1" ht="20.100000000000001" customHeight="1" x14ac:dyDescent="0.3">
      <c r="A587" s="80"/>
      <c r="B587" s="110" t="str">
        <f>IF(E587="","",VLOOKUP(E587,[1]PROJECTES!$C$14:$G$5000,2,FALSE))</f>
        <v/>
      </c>
      <c r="C587" s="80"/>
      <c r="D587" s="283" t="str">
        <f>IF(E587="","",VLOOKUP(E587,[1]PROJECTES!$C$14:$G$5000,5,FALSE))</f>
        <v/>
      </c>
      <c r="E587" s="79"/>
      <c r="F587" s="110" t="str">
        <f>IF(I587="","",VLOOKUP(I587,[1]PROJECTES!$C$14:$G$5000,2,FALSE))</f>
        <v/>
      </c>
      <c r="G587" s="112" t="str">
        <f>IF(E587="","",VLOOKUP(E587,[1]PROJECTES!$C$14:$G$5000,4,FALSE))</f>
        <v/>
      </c>
      <c r="H587" s="95"/>
      <c r="I587" s="113" t="str">
        <f>IF(H587="","",VLOOKUP(H587,BD!B$2:C$16,2,FALSE))</f>
        <v/>
      </c>
      <c r="J587" s="114"/>
      <c r="K587" s="115" t="str">
        <f t="shared" si="18"/>
        <v/>
      </c>
      <c r="L587" s="116" t="str">
        <f t="shared" ca="1" si="19"/>
        <v>-</v>
      </c>
      <c r="M587" s="111" t="str">
        <f>IF(E587="","",VLOOKUP(E587,[1]PROJECTES!$C$14:$Z$5000,21,FALSE))</f>
        <v/>
      </c>
      <c r="N587" s="117"/>
      <c r="O587" s="118" t="s">
        <v>222</v>
      </c>
      <c r="P587" s="119"/>
      <c r="Q587" s="84"/>
      <c r="R587" s="122"/>
      <c r="S587" s="166"/>
      <c r="T587" s="176"/>
      <c r="U587" s="169"/>
      <c r="V587" s="177"/>
      <c r="X587" s="79"/>
    </row>
    <row r="588" spans="1:24" s="121" customFormat="1" ht="20.100000000000001" customHeight="1" x14ac:dyDescent="0.3">
      <c r="A588" s="80"/>
      <c r="B588" s="110" t="str">
        <f>IF(E588="","",VLOOKUP(E588,[1]PROJECTES!$C$14:$G$5000,2,FALSE))</f>
        <v/>
      </c>
      <c r="C588" s="80"/>
      <c r="D588" s="283" t="str">
        <f>IF(E588="","",VLOOKUP(E588,[1]PROJECTES!$C$14:$G$5000,5,FALSE))</f>
        <v/>
      </c>
      <c r="E588" s="79"/>
      <c r="F588" s="110" t="str">
        <f>IF(I588="","",VLOOKUP(I588,[1]PROJECTES!$C$14:$G$5000,2,FALSE))</f>
        <v/>
      </c>
      <c r="G588" s="112" t="str">
        <f>IF(E588="","",VLOOKUP(E588,[1]PROJECTES!$C$14:$G$5000,4,FALSE))</f>
        <v/>
      </c>
      <c r="H588" s="95"/>
      <c r="I588" s="113" t="str">
        <f>IF(H588="","",VLOOKUP(H588,BD!B$2:C$16,2,FALSE))</f>
        <v/>
      </c>
      <c r="J588" s="114"/>
      <c r="K588" s="115" t="str">
        <f t="shared" si="18"/>
        <v/>
      </c>
      <c r="L588" s="116" t="str">
        <f t="shared" ca="1" si="19"/>
        <v>-</v>
      </c>
      <c r="M588" s="111" t="str">
        <f>IF(E588="","",VLOOKUP(E588,[1]PROJECTES!$C$14:$Z$5000,21,FALSE))</f>
        <v/>
      </c>
      <c r="N588" s="117"/>
      <c r="O588" s="118" t="s">
        <v>222</v>
      </c>
      <c r="P588" s="119"/>
      <c r="Q588" s="84"/>
      <c r="R588" s="122"/>
      <c r="S588" s="166"/>
      <c r="T588" s="176"/>
      <c r="U588" s="169"/>
      <c r="V588" s="177"/>
      <c r="X588" s="79"/>
    </row>
    <row r="589" spans="1:24" s="121" customFormat="1" ht="20.100000000000001" customHeight="1" x14ac:dyDescent="0.3">
      <c r="A589" s="80"/>
      <c r="B589" s="110" t="str">
        <f>IF(E589="","",VLOOKUP(E589,[1]PROJECTES!$C$14:$G$5000,2,FALSE))</f>
        <v/>
      </c>
      <c r="C589" s="80"/>
      <c r="D589" s="283" t="str">
        <f>IF(E589="","",VLOOKUP(E589,[1]PROJECTES!$C$14:$G$5000,5,FALSE))</f>
        <v/>
      </c>
      <c r="E589" s="79"/>
      <c r="F589" s="110" t="str">
        <f>IF(I589="","",VLOOKUP(I589,[1]PROJECTES!$C$14:$G$5000,2,FALSE))</f>
        <v/>
      </c>
      <c r="G589" s="112" t="str">
        <f>IF(E589="","",VLOOKUP(E589,[1]PROJECTES!$C$14:$G$5000,4,FALSE))</f>
        <v/>
      </c>
      <c r="H589" s="95"/>
      <c r="I589" s="113" t="str">
        <f>IF(H589="","",VLOOKUP(H589,BD!B$2:C$16,2,FALSE))</f>
        <v/>
      </c>
      <c r="J589" s="114"/>
      <c r="K589" s="115" t="str">
        <f t="shared" si="18"/>
        <v/>
      </c>
      <c r="L589" s="116" t="str">
        <f t="shared" ca="1" si="19"/>
        <v>-</v>
      </c>
      <c r="M589" s="111" t="str">
        <f>IF(E589="","",VLOOKUP(E589,[1]PROJECTES!$C$14:$Z$5000,21,FALSE))</f>
        <v/>
      </c>
      <c r="N589" s="117"/>
      <c r="O589" s="118" t="s">
        <v>222</v>
      </c>
      <c r="P589" s="119"/>
      <c r="Q589" s="84"/>
      <c r="R589" s="122"/>
      <c r="S589" s="166"/>
      <c r="T589" s="176"/>
      <c r="U589" s="169"/>
      <c r="V589" s="177"/>
      <c r="X589" s="79"/>
    </row>
    <row r="590" spans="1:24" s="121" customFormat="1" ht="20.100000000000001" customHeight="1" x14ac:dyDescent="0.3">
      <c r="A590" s="80"/>
      <c r="B590" s="110" t="str">
        <f>IF(E590="","",VLOOKUP(E590,[1]PROJECTES!$C$14:$G$5000,2,FALSE))</f>
        <v/>
      </c>
      <c r="C590" s="80"/>
      <c r="D590" s="283" t="str">
        <f>IF(E590="","",VLOOKUP(E590,[1]PROJECTES!$C$14:$G$5000,5,FALSE))</f>
        <v/>
      </c>
      <c r="E590" s="79"/>
      <c r="F590" s="110" t="str">
        <f>IF(I590="","",VLOOKUP(I590,[1]PROJECTES!$C$14:$G$5000,2,FALSE))</f>
        <v/>
      </c>
      <c r="G590" s="112" t="str">
        <f>IF(E590="","",VLOOKUP(E590,[1]PROJECTES!$C$14:$G$5000,4,FALSE))</f>
        <v/>
      </c>
      <c r="H590" s="95"/>
      <c r="I590" s="113" t="str">
        <f>IF(H590="","",VLOOKUP(H590,BD!B$2:C$16,2,FALSE))</f>
        <v/>
      </c>
      <c r="J590" s="114"/>
      <c r="K590" s="115" t="str">
        <f t="shared" si="18"/>
        <v/>
      </c>
      <c r="L590" s="116" t="str">
        <f t="shared" ca="1" si="19"/>
        <v>-</v>
      </c>
      <c r="M590" s="111" t="str">
        <f>IF(E590="","",VLOOKUP(E590,[1]PROJECTES!$C$14:$Z$5000,21,FALSE))</f>
        <v/>
      </c>
      <c r="N590" s="117"/>
      <c r="O590" s="118" t="s">
        <v>222</v>
      </c>
      <c r="P590" s="119"/>
      <c r="Q590" s="84"/>
      <c r="R590" s="122"/>
      <c r="S590" s="166"/>
      <c r="T590" s="176"/>
      <c r="U590" s="169"/>
      <c r="V590" s="177"/>
      <c r="X590" s="79"/>
    </row>
    <row r="591" spans="1:24" s="121" customFormat="1" ht="20.100000000000001" customHeight="1" x14ac:dyDescent="0.3">
      <c r="A591" s="80"/>
      <c r="B591" s="110" t="str">
        <f>IF(E591="","",VLOOKUP(E591,[1]PROJECTES!$C$14:$G$5000,2,FALSE))</f>
        <v/>
      </c>
      <c r="C591" s="80"/>
      <c r="D591" s="283" t="str">
        <f>IF(E591="","",VLOOKUP(E591,[1]PROJECTES!$C$14:$G$5000,5,FALSE))</f>
        <v/>
      </c>
      <c r="E591" s="79"/>
      <c r="F591" s="110" t="str">
        <f>IF(I591="","",VLOOKUP(I591,[1]PROJECTES!$C$14:$G$5000,2,FALSE))</f>
        <v/>
      </c>
      <c r="G591" s="112" t="str">
        <f>IF(E591="","",VLOOKUP(E591,[1]PROJECTES!$C$14:$G$5000,4,FALSE))</f>
        <v/>
      </c>
      <c r="H591" s="95"/>
      <c r="I591" s="113" t="str">
        <f>IF(H591="","",VLOOKUP(H591,BD!B$2:C$16,2,FALSE))</f>
        <v/>
      </c>
      <c r="J591" s="114"/>
      <c r="K591" s="115" t="str">
        <f t="shared" si="18"/>
        <v/>
      </c>
      <c r="L591" s="116" t="str">
        <f t="shared" ca="1" si="19"/>
        <v>-</v>
      </c>
      <c r="M591" s="111" t="str">
        <f>IF(E591="","",VLOOKUP(E591,[1]PROJECTES!$C$14:$Z$5000,21,FALSE))</f>
        <v/>
      </c>
      <c r="N591" s="117"/>
      <c r="O591" s="118" t="s">
        <v>222</v>
      </c>
      <c r="P591" s="119"/>
      <c r="Q591" s="84"/>
      <c r="R591" s="122"/>
      <c r="S591" s="166"/>
      <c r="T591" s="176"/>
      <c r="U591" s="169"/>
      <c r="V591" s="177"/>
      <c r="X591" s="79"/>
    </row>
    <row r="592" spans="1:24" s="121" customFormat="1" ht="20.100000000000001" customHeight="1" x14ac:dyDescent="0.3">
      <c r="A592" s="80"/>
      <c r="B592" s="110" t="str">
        <f>IF(E592="","",VLOOKUP(E592,[1]PROJECTES!$C$14:$G$5000,2,FALSE))</f>
        <v/>
      </c>
      <c r="C592" s="80"/>
      <c r="D592" s="283" t="str">
        <f>IF(E592="","",VLOOKUP(E592,[1]PROJECTES!$C$14:$G$5000,5,FALSE))</f>
        <v/>
      </c>
      <c r="E592" s="79"/>
      <c r="F592" s="110" t="str">
        <f>IF(I592="","",VLOOKUP(I592,[1]PROJECTES!$C$14:$G$5000,2,FALSE))</f>
        <v/>
      </c>
      <c r="G592" s="112" t="str">
        <f>IF(E592="","",VLOOKUP(E592,[1]PROJECTES!$C$14:$G$5000,4,FALSE))</f>
        <v/>
      </c>
      <c r="H592" s="95"/>
      <c r="I592" s="113" t="str">
        <f>IF(H592="","",VLOOKUP(H592,BD!B$2:C$16,2,FALSE))</f>
        <v/>
      </c>
      <c r="J592" s="114"/>
      <c r="K592" s="115" t="str">
        <f t="shared" si="18"/>
        <v/>
      </c>
      <c r="L592" s="116" t="str">
        <f t="shared" ca="1" si="19"/>
        <v>-</v>
      </c>
      <c r="M592" s="111" t="str">
        <f>IF(E592="","",VLOOKUP(E592,[1]PROJECTES!$C$14:$Z$5000,21,FALSE))</f>
        <v/>
      </c>
      <c r="N592" s="117"/>
      <c r="O592" s="118" t="s">
        <v>222</v>
      </c>
      <c r="P592" s="119"/>
      <c r="Q592" s="84"/>
      <c r="R592" s="122"/>
      <c r="S592" s="166"/>
      <c r="T592" s="176"/>
      <c r="V592" s="199"/>
      <c r="X592" s="79"/>
    </row>
    <row r="593" spans="1:24" s="121" customFormat="1" ht="20.100000000000001" customHeight="1" x14ac:dyDescent="0.3">
      <c r="A593" s="80"/>
      <c r="B593" s="110" t="str">
        <f>IF(E593="","",VLOOKUP(E593,[1]PROJECTES!$C$14:$G$5000,2,FALSE))</f>
        <v/>
      </c>
      <c r="C593" s="80"/>
      <c r="D593" s="283" t="str">
        <f>IF(E593="","",VLOOKUP(E593,[1]PROJECTES!$C$14:$G$5000,5,FALSE))</f>
        <v/>
      </c>
      <c r="E593" s="79"/>
      <c r="F593" s="110" t="str">
        <f>IF(I593="","",VLOOKUP(I593,[1]PROJECTES!$C$14:$G$5000,2,FALSE))</f>
        <v/>
      </c>
      <c r="G593" s="112" t="str">
        <f>IF(E593="","",VLOOKUP(E593,[1]PROJECTES!$C$14:$G$5000,4,FALSE))</f>
        <v/>
      </c>
      <c r="H593" s="95"/>
      <c r="I593" s="113" t="str">
        <f>IF(H593="","",VLOOKUP(H593,BD!B$2:C$16,2,FALSE))</f>
        <v/>
      </c>
      <c r="J593" s="114"/>
      <c r="K593" s="115" t="str">
        <f t="shared" si="18"/>
        <v/>
      </c>
      <c r="L593" s="116" t="str">
        <f t="shared" ca="1" si="19"/>
        <v>-</v>
      </c>
      <c r="M593" s="111" t="str">
        <f>IF(E593="","",VLOOKUP(E593,[1]PROJECTES!$C$14:$Z$5000,21,FALSE))</f>
        <v/>
      </c>
      <c r="N593" s="117"/>
      <c r="O593" s="118" t="s">
        <v>222</v>
      </c>
      <c r="P593" s="119"/>
      <c r="Q593" s="84"/>
      <c r="R593" s="122"/>
      <c r="S593" s="165"/>
      <c r="T593" s="176"/>
      <c r="U593" s="169"/>
      <c r="V593" s="177"/>
      <c r="X593" s="79"/>
    </row>
    <row r="594" spans="1:24" s="121" customFormat="1" ht="20.100000000000001" customHeight="1" x14ac:dyDescent="0.3">
      <c r="A594" s="80"/>
      <c r="B594" s="110" t="str">
        <f>IF(E594="","",VLOOKUP(E594,[1]PROJECTES!$C$14:$G$5000,2,FALSE))</f>
        <v/>
      </c>
      <c r="C594" s="80"/>
      <c r="D594" s="283" t="str">
        <f>IF(E594="","",VLOOKUP(E594,[1]PROJECTES!$C$14:$G$5000,5,FALSE))</f>
        <v/>
      </c>
      <c r="E594" s="79"/>
      <c r="F594" s="110" t="str">
        <f>IF(I594="","",VLOOKUP(I594,[1]PROJECTES!$C$14:$G$5000,2,FALSE))</f>
        <v/>
      </c>
      <c r="G594" s="112" t="str">
        <f>IF(E594="","",VLOOKUP(E594,[1]PROJECTES!$C$14:$G$5000,4,FALSE))</f>
        <v/>
      </c>
      <c r="H594" s="95"/>
      <c r="I594" s="113" t="str">
        <f>IF(H594="","",VLOOKUP(H594,BD!B$2:C$16,2,FALSE))</f>
        <v/>
      </c>
      <c r="J594" s="114"/>
      <c r="K594" s="115" t="str">
        <f t="shared" si="18"/>
        <v/>
      </c>
      <c r="L594" s="116" t="str">
        <f t="shared" ca="1" si="19"/>
        <v>-</v>
      </c>
      <c r="M594" s="111" t="str">
        <f>IF(E594="","",VLOOKUP(E594,[1]PROJECTES!$C$14:$Z$5000,21,FALSE))</f>
        <v/>
      </c>
      <c r="N594" s="117"/>
      <c r="O594" s="118" t="s">
        <v>222</v>
      </c>
      <c r="P594" s="119"/>
      <c r="Q594" s="84"/>
      <c r="R594" s="122"/>
      <c r="S594" s="166"/>
      <c r="T594" s="176"/>
      <c r="U594" s="169"/>
      <c r="V594" s="177"/>
      <c r="X594" s="79"/>
    </row>
    <row r="595" spans="1:24" s="121" customFormat="1" ht="20.100000000000001" customHeight="1" x14ac:dyDescent="0.3">
      <c r="A595" s="80"/>
      <c r="B595" s="110" t="str">
        <f>IF(E595="","",VLOOKUP(E595,[1]PROJECTES!$C$14:$G$5000,2,FALSE))</f>
        <v/>
      </c>
      <c r="C595" s="80"/>
      <c r="D595" s="283" t="str">
        <f>IF(E595="","",VLOOKUP(E595,[1]PROJECTES!$C$14:$G$5000,5,FALSE))</f>
        <v/>
      </c>
      <c r="E595" s="79"/>
      <c r="F595" s="110" t="str">
        <f>IF(I595="","",VLOOKUP(I595,[1]PROJECTES!$C$14:$G$5000,2,FALSE))</f>
        <v/>
      </c>
      <c r="G595" s="112" t="str">
        <f>IF(E595="","",VLOOKUP(E595,[1]PROJECTES!$C$14:$G$5000,4,FALSE))</f>
        <v/>
      </c>
      <c r="H595" s="95"/>
      <c r="I595" s="113" t="str">
        <f>IF(H595="","",VLOOKUP(H595,BD!B$2:C$16,2,FALSE))</f>
        <v/>
      </c>
      <c r="J595" s="114"/>
      <c r="K595" s="115" t="str">
        <f t="shared" si="18"/>
        <v/>
      </c>
      <c r="L595" s="116" t="str">
        <f t="shared" ca="1" si="19"/>
        <v>-</v>
      </c>
      <c r="M595" s="111" t="str">
        <f>IF(E595="","",VLOOKUP(E595,[1]PROJECTES!$C$14:$Z$5000,21,FALSE))</f>
        <v/>
      </c>
      <c r="N595" s="117"/>
      <c r="O595" s="118" t="s">
        <v>222</v>
      </c>
      <c r="P595" s="119"/>
      <c r="Q595" s="84"/>
      <c r="R595" s="122"/>
      <c r="S595" s="166"/>
      <c r="T595" s="176"/>
      <c r="U595" s="169"/>
      <c r="V595" s="177"/>
      <c r="X595" s="79"/>
    </row>
    <row r="596" spans="1:24" s="121" customFormat="1" ht="20.100000000000001" customHeight="1" x14ac:dyDescent="0.3">
      <c r="A596" s="80"/>
      <c r="B596" s="110" t="str">
        <f>IF(E596="","",VLOOKUP(E596,[1]PROJECTES!$C$14:$G$5000,2,FALSE))</f>
        <v/>
      </c>
      <c r="C596" s="80"/>
      <c r="D596" s="283" t="str">
        <f>IF(E596="","",VLOOKUP(E596,[1]PROJECTES!$C$14:$G$5000,5,FALSE))</f>
        <v/>
      </c>
      <c r="E596" s="79"/>
      <c r="F596" s="110" t="str">
        <f>IF(I596="","",VLOOKUP(I596,[1]PROJECTES!$C$14:$G$5000,2,FALSE))</f>
        <v/>
      </c>
      <c r="G596" s="112" t="str">
        <f>IF(E596="","",VLOOKUP(E596,[1]PROJECTES!$C$14:$G$5000,4,FALSE))</f>
        <v/>
      </c>
      <c r="H596" s="95"/>
      <c r="I596" s="113" t="str">
        <f>IF(H596="","",VLOOKUP(H596,BD!B$2:C$16,2,FALSE))</f>
        <v/>
      </c>
      <c r="J596" s="114"/>
      <c r="K596" s="115" t="str">
        <f t="shared" si="18"/>
        <v/>
      </c>
      <c r="L596" s="116" t="str">
        <f t="shared" ca="1" si="19"/>
        <v>-</v>
      </c>
      <c r="M596" s="111" t="str">
        <f>IF(E596="","",VLOOKUP(E596,[1]PROJECTES!$C$14:$Z$5000,21,FALSE))</f>
        <v/>
      </c>
      <c r="N596" s="117"/>
      <c r="O596" s="118" t="s">
        <v>222</v>
      </c>
      <c r="P596" s="119"/>
      <c r="Q596" s="84"/>
      <c r="R596" s="125"/>
      <c r="S596" s="166"/>
      <c r="T596" s="176"/>
      <c r="U596" s="169"/>
      <c r="V596" s="177"/>
      <c r="X596" s="79"/>
    </row>
    <row r="597" spans="1:24" s="121" customFormat="1" ht="20.100000000000001" customHeight="1" x14ac:dyDescent="0.3">
      <c r="A597" s="80"/>
      <c r="B597" s="110" t="str">
        <f>IF(E597="","",VLOOKUP(E597,[1]PROJECTES!$C$14:$G$5000,2,FALSE))</f>
        <v/>
      </c>
      <c r="C597" s="80"/>
      <c r="D597" s="283" t="str">
        <f>IF(E597="","",VLOOKUP(E597,[1]PROJECTES!$C$14:$G$5000,5,FALSE))</f>
        <v/>
      </c>
      <c r="E597" s="79"/>
      <c r="F597" s="110" t="str">
        <f>IF(I597="","",VLOOKUP(I597,[1]PROJECTES!$C$14:$G$5000,2,FALSE))</f>
        <v/>
      </c>
      <c r="G597" s="112" t="str">
        <f>IF(E597="","",VLOOKUP(E597,[1]PROJECTES!$C$14:$G$5000,4,FALSE))</f>
        <v/>
      </c>
      <c r="H597" s="95"/>
      <c r="I597" s="113" t="str">
        <f>IF(H597="","",VLOOKUP(H597,BD!B$2:C$16,2,FALSE))</f>
        <v/>
      </c>
      <c r="J597" s="114"/>
      <c r="K597" s="115" t="str">
        <f t="shared" si="18"/>
        <v/>
      </c>
      <c r="L597" s="116" t="str">
        <f t="shared" ca="1" si="19"/>
        <v>-</v>
      </c>
      <c r="M597" s="111" t="str">
        <f>IF(E597="","",VLOOKUP(E597,[1]PROJECTES!$C$14:$Z$5000,21,FALSE))</f>
        <v/>
      </c>
      <c r="N597" s="117"/>
      <c r="O597" s="118" t="s">
        <v>222</v>
      </c>
      <c r="P597" s="119"/>
      <c r="Q597" s="84"/>
      <c r="R597" s="125"/>
      <c r="S597" s="166"/>
      <c r="T597" s="176"/>
      <c r="U597" s="169"/>
      <c r="V597" s="177"/>
      <c r="X597" s="79"/>
    </row>
    <row r="598" spans="1:24" s="121" customFormat="1" ht="20.100000000000001" customHeight="1" x14ac:dyDescent="0.3">
      <c r="A598" s="80"/>
      <c r="B598" s="110" t="str">
        <f>IF(E598="","",VLOOKUP(E598,[1]PROJECTES!$C$14:$G$5000,2,FALSE))</f>
        <v/>
      </c>
      <c r="C598" s="80"/>
      <c r="D598" s="283" t="str">
        <f>IF(E598="","",VLOOKUP(E598,[1]PROJECTES!$C$14:$G$5000,5,FALSE))</f>
        <v/>
      </c>
      <c r="E598" s="79"/>
      <c r="F598" s="110" t="str">
        <f>IF(I598="","",VLOOKUP(I598,[1]PROJECTES!$C$14:$G$5000,2,FALSE))</f>
        <v/>
      </c>
      <c r="G598" s="112" t="str">
        <f>IF(E598="","",VLOOKUP(E598,[1]PROJECTES!$C$14:$G$5000,4,FALSE))</f>
        <v/>
      </c>
      <c r="H598" s="95"/>
      <c r="I598" s="113" t="str">
        <f>IF(H598="","",VLOOKUP(H598,BD!B$2:C$16,2,FALSE))</f>
        <v/>
      </c>
      <c r="J598" s="114"/>
      <c r="K598" s="115" t="str">
        <f t="shared" si="18"/>
        <v/>
      </c>
      <c r="L598" s="116" t="str">
        <f t="shared" ca="1" si="19"/>
        <v>-</v>
      </c>
      <c r="M598" s="111" t="str">
        <f>IF(E598="","",VLOOKUP(E598,[1]PROJECTES!$C$14:$Z$5000,21,FALSE))</f>
        <v/>
      </c>
      <c r="N598" s="117"/>
      <c r="O598" s="118" t="s">
        <v>222</v>
      </c>
      <c r="P598" s="119"/>
      <c r="Q598" s="84"/>
      <c r="R598" s="122"/>
      <c r="S598" s="166"/>
      <c r="T598" s="176"/>
      <c r="U598" s="169"/>
      <c r="V598" s="177"/>
      <c r="X598" s="79"/>
    </row>
    <row r="599" spans="1:24" s="121" customFormat="1" ht="20.100000000000001" customHeight="1" x14ac:dyDescent="0.3">
      <c r="A599" s="80"/>
      <c r="B599" s="110" t="str">
        <f>IF(E599="","",VLOOKUP(E599,[1]PROJECTES!$C$14:$G$5000,2,FALSE))</f>
        <v/>
      </c>
      <c r="C599" s="80"/>
      <c r="D599" s="283" t="str">
        <f>IF(E599="","",VLOOKUP(E599,[1]PROJECTES!$C$14:$G$5000,5,FALSE))</f>
        <v/>
      </c>
      <c r="E599" s="79"/>
      <c r="F599" s="110" t="str">
        <f>IF(I599="","",VLOOKUP(I599,[1]PROJECTES!$C$14:$G$5000,2,FALSE))</f>
        <v/>
      </c>
      <c r="G599" s="112" t="str">
        <f>IF(E599="","",VLOOKUP(E599,[1]PROJECTES!$C$14:$G$5000,4,FALSE))</f>
        <v/>
      </c>
      <c r="H599" s="95"/>
      <c r="I599" s="113" t="str">
        <f>IF(H599="","",VLOOKUP(H599,BD!B$2:C$16,2,FALSE))</f>
        <v/>
      </c>
      <c r="J599" s="114"/>
      <c r="K599" s="115" t="str">
        <f t="shared" si="18"/>
        <v/>
      </c>
      <c r="L599" s="116" t="str">
        <f t="shared" ca="1" si="19"/>
        <v>-</v>
      </c>
      <c r="M599" s="111" t="str">
        <f>IF(E599="","",VLOOKUP(E599,[1]PROJECTES!$C$14:$Z$5000,21,FALSE))</f>
        <v/>
      </c>
      <c r="N599" s="117"/>
      <c r="O599" s="118" t="s">
        <v>222</v>
      </c>
      <c r="P599" s="119"/>
      <c r="Q599" s="84"/>
      <c r="R599" s="125"/>
      <c r="S599" s="166"/>
      <c r="T599" s="176"/>
      <c r="U599" s="169"/>
      <c r="V599" s="177"/>
      <c r="X599" s="79"/>
    </row>
    <row r="600" spans="1:24" s="121" customFormat="1" ht="20.100000000000001" customHeight="1" x14ac:dyDescent="0.3">
      <c r="A600" s="80"/>
      <c r="B600" s="110" t="str">
        <f>IF(E600="","",VLOOKUP(E600,[1]PROJECTES!$C$14:$G$5000,2,FALSE))</f>
        <v/>
      </c>
      <c r="C600" s="80"/>
      <c r="D600" s="283" t="str">
        <f>IF(E600="","",VLOOKUP(E600,[1]PROJECTES!$C$14:$G$5000,5,FALSE))</f>
        <v/>
      </c>
      <c r="E600" s="79"/>
      <c r="F600" s="110" t="str">
        <f>IF(I600="","",VLOOKUP(I600,[1]PROJECTES!$C$14:$G$5000,2,FALSE))</f>
        <v/>
      </c>
      <c r="G600" s="112" t="str">
        <f>IF(E600="","",VLOOKUP(E600,[1]PROJECTES!$C$14:$G$5000,4,FALSE))</f>
        <v/>
      </c>
      <c r="H600" s="95"/>
      <c r="I600" s="113" t="str">
        <f>IF(H600="","",VLOOKUP(H600,BD!B$2:C$16,2,FALSE))</f>
        <v/>
      </c>
      <c r="J600" s="114"/>
      <c r="K600" s="115" t="str">
        <f t="shared" si="18"/>
        <v/>
      </c>
      <c r="L600" s="116" t="str">
        <f t="shared" ca="1" si="19"/>
        <v>-</v>
      </c>
      <c r="M600" s="111" t="str">
        <f>IF(E600="","",VLOOKUP(E600,[1]PROJECTES!$C$14:$Z$5000,21,FALSE))</f>
        <v/>
      </c>
      <c r="N600" s="117"/>
      <c r="O600" s="118" t="s">
        <v>222</v>
      </c>
      <c r="P600" s="119"/>
      <c r="Q600" s="84"/>
      <c r="R600" s="120"/>
      <c r="S600" s="165"/>
      <c r="T600" s="176"/>
      <c r="U600" s="169"/>
      <c r="V600" s="177"/>
      <c r="X600" s="79"/>
    </row>
    <row r="601" spans="1:24" s="121" customFormat="1" ht="20.100000000000001" customHeight="1" x14ac:dyDescent="0.3">
      <c r="A601" s="80"/>
      <c r="B601" s="110" t="str">
        <f>IF(E601="","",VLOOKUP(E601,[1]PROJECTES!$C$14:$G$5000,2,FALSE))</f>
        <v/>
      </c>
      <c r="C601" s="80"/>
      <c r="D601" s="283" t="str">
        <f>IF(E601="","",VLOOKUP(E601,[1]PROJECTES!$C$14:$G$5000,5,FALSE))</f>
        <v/>
      </c>
      <c r="E601" s="79"/>
      <c r="F601" s="110" t="str">
        <f>IF(I601="","",VLOOKUP(I601,[1]PROJECTES!$C$14:$G$5000,2,FALSE))</f>
        <v/>
      </c>
      <c r="G601" s="112" t="str">
        <f>IF(E601="","",VLOOKUP(E601,[1]PROJECTES!$C$14:$G$5000,4,FALSE))</f>
        <v/>
      </c>
      <c r="H601" s="95"/>
      <c r="I601" s="113" t="str">
        <f>IF(H601="","",VLOOKUP(H601,BD!B$2:C$16,2,FALSE))</f>
        <v/>
      </c>
      <c r="J601" s="114"/>
      <c r="K601" s="115" t="str">
        <f t="shared" si="18"/>
        <v/>
      </c>
      <c r="L601" s="116" t="str">
        <f t="shared" ca="1" si="19"/>
        <v>-</v>
      </c>
      <c r="M601" s="111" t="str">
        <f>IF(E601="","",VLOOKUP(E601,[1]PROJECTES!$C$14:$Z$5000,21,FALSE))</f>
        <v/>
      </c>
      <c r="N601" s="117"/>
      <c r="O601" s="118" t="s">
        <v>222</v>
      </c>
      <c r="P601" s="119"/>
      <c r="Q601" s="84"/>
      <c r="R601" s="122"/>
      <c r="S601" s="166"/>
      <c r="T601" s="176"/>
      <c r="U601" s="169"/>
      <c r="V601" s="177"/>
      <c r="X601" s="79"/>
    </row>
    <row r="602" spans="1:24" s="121" customFormat="1" ht="20.100000000000001" customHeight="1" x14ac:dyDescent="0.3">
      <c r="A602" s="80"/>
      <c r="B602" s="110" t="str">
        <f>IF(E602="","",VLOOKUP(E602,[1]PROJECTES!$C$14:$G$5000,2,FALSE))</f>
        <v/>
      </c>
      <c r="C602" s="80"/>
      <c r="D602" s="283" t="str">
        <f>IF(E602="","",VLOOKUP(E602,[1]PROJECTES!$C$14:$G$5000,5,FALSE))</f>
        <v/>
      </c>
      <c r="E602" s="79"/>
      <c r="F602" s="110" t="str">
        <f>IF(I602="","",VLOOKUP(I602,[1]PROJECTES!$C$14:$G$5000,2,FALSE))</f>
        <v/>
      </c>
      <c r="G602" s="112" t="str">
        <f>IF(E602="","",VLOOKUP(E602,[1]PROJECTES!$C$14:$G$5000,4,FALSE))</f>
        <v/>
      </c>
      <c r="H602" s="95"/>
      <c r="I602" s="113" t="str">
        <f>IF(H602="","",VLOOKUP(H602,BD!B$2:C$16,2,FALSE))</f>
        <v/>
      </c>
      <c r="J602" s="114"/>
      <c r="K602" s="115" t="str">
        <f t="shared" si="18"/>
        <v/>
      </c>
      <c r="L602" s="116" t="str">
        <f t="shared" ca="1" si="19"/>
        <v>-</v>
      </c>
      <c r="M602" s="111" t="str">
        <f>IF(E602="","",VLOOKUP(E602,[1]PROJECTES!$C$14:$Z$5000,21,FALSE))</f>
        <v/>
      </c>
      <c r="N602" s="117"/>
      <c r="O602" s="118" t="s">
        <v>222</v>
      </c>
      <c r="P602" s="119"/>
      <c r="Q602" s="84"/>
      <c r="R602" s="122"/>
      <c r="S602" s="166"/>
      <c r="T602" s="176"/>
      <c r="U602" s="169"/>
      <c r="V602" s="177"/>
      <c r="X602" s="79"/>
    </row>
    <row r="603" spans="1:24" s="121" customFormat="1" ht="20.100000000000001" customHeight="1" x14ac:dyDescent="0.3">
      <c r="A603" s="80"/>
      <c r="B603" s="110" t="str">
        <f>IF(E603="","",VLOOKUP(E603,[1]PROJECTES!$C$14:$G$5000,2,FALSE))</f>
        <v/>
      </c>
      <c r="C603" s="80"/>
      <c r="D603" s="283" t="str">
        <f>IF(E603="","",VLOOKUP(E603,[1]PROJECTES!$C$14:$G$5000,5,FALSE))</f>
        <v/>
      </c>
      <c r="E603" s="79"/>
      <c r="F603" s="110" t="str">
        <f>IF(I603="","",VLOOKUP(I603,[1]PROJECTES!$C$14:$G$5000,2,FALSE))</f>
        <v/>
      </c>
      <c r="G603" s="112" t="str">
        <f>IF(E603="","",VLOOKUP(E603,[1]PROJECTES!$C$14:$G$5000,4,FALSE))</f>
        <v/>
      </c>
      <c r="H603" s="95"/>
      <c r="I603" s="113" t="str">
        <f>IF(H603="","",VLOOKUP(H603,BD!B$2:C$16,2,FALSE))</f>
        <v/>
      </c>
      <c r="J603" s="114"/>
      <c r="K603" s="115" t="str">
        <f t="shared" si="18"/>
        <v/>
      </c>
      <c r="L603" s="116" t="str">
        <f t="shared" ca="1" si="19"/>
        <v>-</v>
      </c>
      <c r="M603" s="111" t="str">
        <f>IF(E603="","",VLOOKUP(E603,[1]PROJECTES!$C$14:$Z$5000,21,FALSE))</f>
        <v/>
      </c>
      <c r="N603" s="117"/>
      <c r="O603" s="118" t="s">
        <v>222</v>
      </c>
      <c r="P603" s="119"/>
      <c r="Q603" s="84"/>
      <c r="R603" s="122"/>
      <c r="S603" s="166"/>
      <c r="T603" s="176"/>
      <c r="U603" s="169"/>
      <c r="V603" s="177"/>
      <c r="X603" s="79"/>
    </row>
    <row r="604" spans="1:24" s="121" customFormat="1" ht="20.100000000000001" customHeight="1" x14ac:dyDescent="0.3">
      <c r="A604" s="80"/>
      <c r="B604" s="110" t="str">
        <f>IF(E604="","",VLOOKUP(E604,[1]PROJECTES!$C$14:$G$5000,2,FALSE))</f>
        <v/>
      </c>
      <c r="C604" s="80"/>
      <c r="D604" s="283" t="str">
        <f>IF(E604="","",VLOOKUP(E604,[1]PROJECTES!$C$14:$G$5000,5,FALSE))</f>
        <v/>
      </c>
      <c r="E604" s="79"/>
      <c r="F604" s="110" t="str">
        <f>IF(I604="","",VLOOKUP(I604,[1]PROJECTES!$C$14:$G$5000,2,FALSE))</f>
        <v/>
      </c>
      <c r="G604" s="112" t="str">
        <f>IF(E604="","",VLOOKUP(E604,[1]PROJECTES!$C$14:$G$5000,4,FALSE))</f>
        <v/>
      </c>
      <c r="H604" s="95"/>
      <c r="I604" s="113" t="str">
        <f>IF(H604="","",VLOOKUP(H604,BD!B$2:C$16,2,FALSE))</f>
        <v/>
      </c>
      <c r="J604" s="114"/>
      <c r="K604" s="115" t="str">
        <f t="shared" si="18"/>
        <v/>
      </c>
      <c r="L604" s="116" t="str">
        <f t="shared" ca="1" si="19"/>
        <v>-</v>
      </c>
      <c r="M604" s="111" t="str">
        <f>IF(E604="","",VLOOKUP(E604,[1]PROJECTES!$C$14:$Z$5000,21,FALSE))</f>
        <v/>
      </c>
      <c r="N604" s="117"/>
      <c r="O604" s="118" t="s">
        <v>222</v>
      </c>
      <c r="P604" s="119"/>
      <c r="Q604" s="84"/>
      <c r="R604" s="122"/>
      <c r="S604" s="166"/>
      <c r="T604" s="176"/>
      <c r="U604" s="169"/>
      <c r="V604" s="177"/>
      <c r="X604" s="79"/>
    </row>
    <row r="605" spans="1:24" s="121" customFormat="1" ht="20.100000000000001" customHeight="1" x14ac:dyDescent="0.3">
      <c r="A605" s="80"/>
      <c r="B605" s="110" t="str">
        <f>IF(E605="","",VLOOKUP(E605,[1]PROJECTES!$C$14:$G$5000,2,FALSE))</f>
        <v/>
      </c>
      <c r="C605" s="80"/>
      <c r="D605" s="283" t="str">
        <f>IF(E605="","",VLOOKUP(E605,[1]PROJECTES!$C$14:$G$5000,5,FALSE))</f>
        <v/>
      </c>
      <c r="E605" s="79"/>
      <c r="F605" s="110" t="str">
        <f>IF(I605="","",VLOOKUP(I605,[1]PROJECTES!$C$14:$G$5000,2,FALSE))</f>
        <v/>
      </c>
      <c r="G605" s="112" t="str">
        <f>IF(E605="","",VLOOKUP(E605,[1]PROJECTES!$C$14:$G$5000,4,FALSE))</f>
        <v/>
      </c>
      <c r="H605" s="95"/>
      <c r="I605" s="113" t="str">
        <f>IF(H605="","",VLOOKUP(H605,BD!B$2:C$16,2,FALSE))</f>
        <v/>
      </c>
      <c r="J605" s="114"/>
      <c r="K605" s="115" t="str">
        <f t="shared" si="18"/>
        <v/>
      </c>
      <c r="L605" s="116" t="str">
        <f t="shared" ca="1" si="19"/>
        <v>-</v>
      </c>
      <c r="M605" s="111" t="str">
        <f>IF(E605="","",VLOOKUP(E605,[1]PROJECTES!$C$14:$Z$5000,21,FALSE))</f>
        <v/>
      </c>
      <c r="N605" s="117"/>
      <c r="O605" s="118" t="s">
        <v>222</v>
      </c>
      <c r="P605" s="119"/>
      <c r="Q605" s="84"/>
      <c r="R605" s="122"/>
      <c r="S605" s="166"/>
      <c r="T605" s="176"/>
      <c r="U605" s="169"/>
      <c r="V605" s="177"/>
      <c r="X605" s="79"/>
    </row>
    <row r="606" spans="1:24" s="121" customFormat="1" ht="20.100000000000001" customHeight="1" x14ac:dyDescent="0.3">
      <c r="A606" s="80"/>
      <c r="B606" s="110" t="str">
        <f>IF(E606="","",VLOOKUP(E606,[1]PROJECTES!$C$14:$G$5000,2,FALSE))</f>
        <v/>
      </c>
      <c r="C606" s="80"/>
      <c r="D606" s="283" t="str">
        <f>IF(E606="","",VLOOKUP(E606,[1]PROJECTES!$C$14:$G$5000,5,FALSE))</f>
        <v/>
      </c>
      <c r="E606" s="79"/>
      <c r="F606" s="110" t="str">
        <f>IF(I606="","",VLOOKUP(I606,[1]PROJECTES!$C$14:$G$5000,2,FALSE))</f>
        <v/>
      </c>
      <c r="G606" s="112" t="str">
        <f>IF(E606="","",VLOOKUP(E606,[1]PROJECTES!$C$14:$G$5000,4,FALSE))</f>
        <v/>
      </c>
      <c r="H606" s="95"/>
      <c r="I606" s="113" t="str">
        <f>IF(H606="","",VLOOKUP(H606,BD!B$2:C$16,2,FALSE))</f>
        <v/>
      </c>
      <c r="J606" s="114"/>
      <c r="K606" s="115" t="str">
        <f t="shared" si="18"/>
        <v/>
      </c>
      <c r="L606" s="116" t="str">
        <f t="shared" ca="1" si="19"/>
        <v>-</v>
      </c>
      <c r="M606" s="111" t="str">
        <f>IF(E606="","",VLOOKUP(E606,[1]PROJECTES!$C$14:$Z$5000,21,FALSE))</f>
        <v/>
      </c>
      <c r="N606" s="117"/>
      <c r="O606" s="118" t="s">
        <v>222</v>
      </c>
      <c r="P606" s="119"/>
      <c r="Q606" s="84"/>
      <c r="R606" s="122"/>
      <c r="S606" s="166"/>
      <c r="T606" s="176"/>
      <c r="U606" s="169"/>
      <c r="V606" s="177"/>
      <c r="X606" s="79"/>
    </row>
    <row r="607" spans="1:24" s="121" customFormat="1" ht="20.100000000000001" customHeight="1" x14ac:dyDescent="0.3">
      <c r="A607" s="80"/>
      <c r="B607" s="110" t="str">
        <f>IF(E607="","",VLOOKUP(E607,[1]PROJECTES!$C$14:$G$5000,2,FALSE))</f>
        <v/>
      </c>
      <c r="C607" s="80"/>
      <c r="D607" s="283" t="str">
        <f>IF(E607="","",VLOOKUP(E607,[1]PROJECTES!$C$14:$G$5000,5,FALSE))</f>
        <v/>
      </c>
      <c r="E607" s="79"/>
      <c r="F607" s="110" t="str">
        <f>IF(I607="","",VLOOKUP(I607,[1]PROJECTES!$C$14:$G$5000,2,FALSE))</f>
        <v/>
      </c>
      <c r="G607" s="112" t="str">
        <f>IF(E607="","",VLOOKUP(E607,[1]PROJECTES!$C$14:$G$5000,4,FALSE))</f>
        <v/>
      </c>
      <c r="H607" s="95"/>
      <c r="I607" s="113" t="str">
        <f>IF(H607="","",VLOOKUP(H607,BD!B$2:C$16,2,FALSE))</f>
        <v/>
      </c>
      <c r="J607" s="114"/>
      <c r="K607" s="115" t="str">
        <f t="shared" si="18"/>
        <v/>
      </c>
      <c r="L607" s="116" t="str">
        <f t="shared" ca="1" si="19"/>
        <v>-</v>
      </c>
      <c r="M607" s="111" t="str">
        <f>IF(E607="","",VLOOKUP(E607,[1]PROJECTES!$C$14:$Z$5000,21,FALSE))</f>
        <v/>
      </c>
      <c r="N607" s="117"/>
      <c r="O607" s="118" t="s">
        <v>222</v>
      </c>
      <c r="P607" s="119"/>
      <c r="Q607" s="84"/>
      <c r="R607" s="122"/>
      <c r="S607" s="166"/>
      <c r="T607" s="176"/>
      <c r="U607" s="169"/>
      <c r="V607" s="177"/>
      <c r="X607" s="79"/>
    </row>
    <row r="608" spans="1:24" s="121" customFormat="1" ht="20.100000000000001" customHeight="1" x14ac:dyDescent="0.3">
      <c r="A608" s="80"/>
      <c r="B608" s="110" t="str">
        <f>IF(E608="","",VLOOKUP(E608,[1]PROJECTES!$C$14:$G$5000,2,FALSE))</f>
        <v/>
      </c>
      <c r="C608" s="80"/>
      <c r="D608" s="283" t="str">
        <f>IF(E608="","",VLOOKUP(E608,[1]PROJECTES!$C$14:$G$5000,5,FALSE))</f>
        <v/>
      </c>
      <c r="E608" s="79"/>
      <c r="F608" s="110" t="str">
        <f>IF(I608="","",VLOOKUP(I608,[1]PROJECTES!$C$14:$G$5000,2,FALSE))</f>
        <v/>
      </c>
      <c r="G608" s="112" t="str">
        <f>IF(E608="","",VLOOKUP(E608,[1]PROJECTES!$C$14:$G$5000,4,FALSE))</f>
        <v/>
      </c>
      <c r="H608" s="95"/>
      <c r="I608" s="113" t="str">
        <f>IF(H608="","",VLOOKUP(H608,BD!B$2:C$16,2,FALSE))</f>
        <v/>
      </c>
      <c r="J608" s="114"/>
      <c r="K608" s="115" t="str">
        <f t="shared" si="18"/>
        <v/>
      </c>
      <c r="L608" s="116" t="str">
        <f t="shared" ca="1" si="19"/>
        <v>-</v>
      </c>
      <c r="M608" s="111" t="str">
        <f>IF(E608="","",VLOOKUP(E608,[1]PROJECTES!$C$14:$Z$5000,21,FALSE))</f>
        <v/>
      </c>
      <c r="N608" s="117"/>
      <c r="O608" s="118" t="s">
        <v>222</v>
      </c>
      <c r="P608" s="119"/>
      <c r="Q608" s="84"/>
      <c r="R608" s="122"/>
      <c r="S608" s="166"/>
      <c r="T608" s="176"/>
      <c r="U608" s="169"/>
      <c r="V608" s="177"/>
      <c r="X608" s="79"/>
    </row>
    <row r="609" spans="1:24" s="121" customFormat="1" ht="20.100000000000001" customHeight="1" x14ac:dyDescent="0.3">
      <c r="A609" s="80"/>
      <c r="B609" s="110" t="str">
        <f>IF(E609="","",VLOOKUP(E609,[1]PROJECTES!$C$14:$G$5000,2,FALSE))</f>
        <v/>
      </c>
      <c r="C609" s="80"/>
      <c r="D609" s="283" t="str">
        <f>IF(E609="","",VLOOKUP(E609,[1]PROJECTES!$C$14:$G$5000,5,FALSE))</f>
        <v/>
      </c>
      <c r="E609" s="79"/>
      <c r="F609" s="110" t="str">
        <f>IF(I609="","",VLOOKUP(I609,[1]PROJECTES!$C$14:$G$5000,2,FALSE))</f>
        <v/>
      </c>
      <c r="G609" s="112" t="str">
        <f>IF(E609="","",VLOOKUP(E609,[1]PROJECTES!$C$14:$G$5000,4,FALSE))</f>
        <v/>
      </c>
      <c r="H609" s="95"/>
      <c r="I609" s="113" t="str">
        <f>IF(H609="","",VLOOKUP(H609,BD!B$2:C$16,2,FALSE))</f>
        <v/>
      </c>
      <c r="J609" s="114"/>
      <c r="K609" s="115" t="str">
        <f t="shared" si="18"/>
        <v/>
      </c>
      <c r="L609" s="116" t="str">
        <f t="shared" ca="1" si="19"/>
        <v>-</v>
      </c>
      <c r="M609" s="111" t="str">
        <f>IF(E609="","",VLOOKUP(E609,[1]PROJECTES!$C$14:$Z$5000,21,FALSE))</f>
        <v/>
      </c>
      <c r="N609" s="117"/>
      <c r="O609" s="118" t="s">
        <v>222</v>
      </c>
      <c r="P609" s="119"/>
      <c r="Q609" s="84"/>
      <c r="R609" s="122"/>
      <c r="S609" s="166"/>
      <c r="T609" s="176"/>
      <c r="U609" s="169"/>
      <c r="V609" s="177"/>
      <c r="X609" s="79"/>
    </row>
    <row r="610" spans="1:24" s="121" customFormat="1" ht="20.100000000000001" customHeight="1" x14ac:dyDescent="0.3">
      <c r="A610" s="80"/>
      <c r="B610" s="110" t="str">
        <f>IF(E610="","",VLOOKUP(E610,[1]PROJECTES!$C$14:$G$5000,2,FALSE))</f>
        <v/>
      </c>
      <c r="C610" s="80"/>
      <c r="D610" s="283" t="str">
        <f>IF(E610="","",VLOOKUP(E610,[1]PROJECTES!$C$14:$G$5000,5,FALSE))</f>
        <v/>
      </c>
      <c r="E610" s="79"/>
      <c r="F610" s="110" t="str">
        <f>IF(I610="","",VLOOKUP(I610,[1]PROJECTES!$C$14:$G$5000,2,FALSE))</f>
        <v/>
      </c>
      <c r="G610" s="112" t="str">
        <f>IF(E610="","",VLOOKUP(E610,[1]PROJECTES!$C$14:$G$5000,4,FALSE))</f>
        <v/>
      </c>
      <c r="H610" s="95"/>
      <c r="I610" s="113" t="str">
        <f>IF(H610="","",VLOOKUP(H610,BD!B$2:C$16,2,FALSE))</f>
        <v/>
      </c>
      <c r="J610" s="114"/>
      <c r="K610" s="115" t="str">
        <f t="shared" si="18"/>
        <v/>
      </c>
      <c r="L610" s="116" t="str">
        <f t="shared" ca="1" si="19"/>
        <v>-</v>
      </c>
      <c r="M610" s="111" t="str">
        <f>IF(E610="","",VLOOKUP(E610,[1]PROJECTES!$C$14:$Z$5000,21,FALSE))</f>
        <v/>
      </c>
      <c r="N610" s="117"/>
      <c r="O610" s="118" t="s">
        <v>222</v>
      </c>
      <c r="P610" s="119"/>
      <c r="Q610" s="84"/>
      <c r="R610" s="122"/>
      <c r="S610" s="166"/>
      <c r="T610" s="176"/>
      <c r="U610" s="169"/>
      <c r="V610" s="177"/>
      <c r="X610" s="79"/>
    </row>
    <row r="611" spans="1:24" s="121" customFormat="1" ht="20.100000000000001" customHeight="1" x14ac:dyDescent="0.3">
      <c r="A611" s="80"/>
      <c r="B611" s="110" t="str">
        <f>IF(E611="","",VLOOKUP(E611,[1]PROJECTES!$C$14:$G$5000,2,FALSE))</f>
        <v/>
      </c>
      <c r="C611" s="80"/>
      <c r="D611" s="283" t="str">
        <f>IF(E611="","",VLOOKUP(E611,[1]PROJECTES!$C$14:$G$5000,5,FALSE))</f>
        <v/>
      </c>
      <c r="E611" s="79"/>
      <c r="F611" s="110" t="str">
        <f>IF(I611="","",VLOOKUP(I611,[1]PROJECTES!$C$14:$G$5000,2,FALSE))</f>
        <v/>
      </c>
      <c r="G611" s="112" t="str">
        <f>IF(E611="","",VLOOKUP(E611,[1]PROJECTES!$C$14:$G$5000,4,FALSE))</f>
        <v/>
      </c>
      <c r="H611" s="95"/>
      <c r="I611" s="113" t="str">
        <f>IF(H611="","",VLOOKUP(H611,BD!B$2:C$16,2,FALSE))</f>
        <v/>
      </c>
      <c r="J611" s="114"/>
      <c r="K611" s="115" t="str">
        <f t="shared" si="18"/>
        <v/>
      </c>
      <c r="L611" s="116" t="str">
        <f t="shared" ca="1" si="19"/>
        <v>-</v>
      </c>
      <c r="M611" s="111" t="str">
        <f>IF(E611="","",VLOOKUP(E611,[1]PROJECTES!$C$14:$Z$5000,21,FALSE))</f>
        <v/>
      </c>
      <c r="N611" s="117"/>
      <c r="O611" s="118" t="s">
        <v>222</v>
      </c>
      <c r="P611" s="119"/>
      <c r="Q611" s="84"/>
      <c r="R611" s="122"/>
      <c r="S611" s="166"/>
      <c r="T611" s="176"/>
      <c r="U611" s="169"/>
      <c r="V611" s="177"/>
      <c r="X611" s="79"/>
    </row>
    <row r="612" spans="1:24" s="121" customFormat="1" ht="20.100000000000001" customHeight="1" x14ac:dyDescent="0.3">
      <c r="A612" s="80"/>
      <c r="B612" s="110" t="str">
        <f>IF(E612="","",VLOOKUP(E612,[1]PROJECTES!$C$14:$G$5000,2,FALSE))</f>
        <v/>
      </c>
      <c r="C612" s="80"/>
      <c r="D612" s="283" t="str">
        <f>IF(E612="","",VLOOKUP(E612,[1]PROJECTES!$C$14:$G$5000,5,FALSE))</f>
        <v/>
      </c>
      <c r="E612" s="79"/>
      <c r="F612" s="110" t="str">
        <f>IF(I612="","",VLOOKUP(I612,[1]PROJECTES!$C$14:$G$5000,2,FALSE))</f>
        <v/>
      </c>
      <c r="G612" s="112" t="str">
        <f>IF(E612="","",VLOOKUP(E612,[1]PROJECTES!$C$14:$G$5000,4,FALSE))</f>
        <v/>
      </c>
      <c r="H612" s="95"/>
      <c r="I612" s="113" t="str">
        <f>IF(H612="","",VLOOKUP(H612,BD!B$2:C$16,2,FALSE))</f>
        <v/>
      </c>
      <c r="J612" s="114"/>
      <c r="K612" s="115" t="str">
        <f t="shared" si="18"/>
        <v/>
      </c>
      <c r="L612" s="116" t="str">
        <f t="shared" ca="1" si="19"/>
        <v>-</v>
      </c>
      <c r="M612" s="111" t="str">
        <f>IF(E612="","",VLOOKUP(E612,[1]PROJECTES!$C$14:$Z$5000,21,FALSE))</f>
        <v/>
      </c>
      <c r="N612" s="117"/>
      <c r="O612" s="118" t="s">
        <v>222</v>
      </c>
      <c r="P612" s="119"/>
      <c r="Q612" s="84"/>
      <c r="R612" s="122"/>
      <c r="S612" s="166"/>
      <c r="T612" s="176"/>
      <c r="U612" s="169"/>
      <c r="V612" s="177"/>
      <c r="X612" s="79"/>
    </row>
    <row r="613" spans="1:24" s="121" customFormat="1" ht="20.100000000000001" customHeight="1" x14ac:dyDescent="0.3">
      <c r="A613" s="80"/>
      <c r="B613" s="110" t="str">
        <f>IF(E613="","",VLOOKUP(E613,[1]PROJECTES!$C$14:$G$5000,2,FALSE))</f>
        <v/>
      </c>
      <c r="C613" s="80"/>
      <c r="D613" s="283" t="str">
        <f>IF(E613="","",VLOOKUP(E613,[1]PROJECTES!$C$14:$G$5000,5,FALSE))</f>
        <v/>
      </c>
      <c r="E613" s="79"/>
      <c r="F613" s="110" t="str">
        <f>IF(I613="","",VLOOKUP(I613,[1]PROJECTES!$C$14:$G$5000,2,FALSE))</f>
        <v/>
      </c>
      <c r="G613" s="112" t="str">
        <f>IF(E613="","",VLOOKUP(E613,[1]PROJECTES!$C$14:$G$5000,4,FALSE))</f>
        <v/>
      </c>
      <c r="H613" s="95"/>
      <c r="I613" s="113" t="str">
        <f>IF(H613="","",VLOOKUP(H613,BD!B$2:C$16,2,FALSE))</f>
        <v/>
      </c>
      <c r="J613" s="114"/>
      <c r="K613" s="115" t="str">
        <f t="shared" si="18"/>
        <v/>
      </c>
      <c r="L613" s="116" t="str">
        <f t="shared" ca="1" si="19"/>
        <v>-</v>
      </c>
      <c r="M613" s="111" t="str">
        <f>IF(E613="","",VLOOKUP(E613,[1]PROJECTES!$C$14:$Z$5000,21,FALSE))</f>
        <v/>
      </c>
      <c r="N613" s="117"/>
      <c r="O613" s="118" t="s">
        <v>222</v>
      </c>
      <c r="P613" s="119"/>
      <c r="Q613" s="84"/>
      <c r="R613" s="122"/>
      <c r="S613" s="166"/>
      <c r="T613" s="176"/>
      <c r="U613" s="169"/>
      <c r="V613" s="177"/>
      <c r="X613" s="79"/>
    </row>
    <row r="614" spans="1:24" s="121" customFormat="1" ht="20.100000000000001" customHeight="1" x14ac:dyDescent="0.3">
      <c r="A614" s="80"/>
      <c r="B614" s="110" t="str">
        <f>IF(E614="","",VLOOKUP(E614,[1]PROJECTES!$C$14:$G$5000,2,FALSE))</f>
        <v/>
      </c>
      <c r="C614" s="80"/>
      <c r="D614" s="283" t="str">
        <f>IF(E614="","",VLOOKUP(E614,[1]PROJECTES!$C$14:$G$5000,5,FALSE))</f>
        <v/>
      </c>
      <c r="E614" s="79"/>
      <c r="F614" s="110" t="str">
        <f>IF(I614="","",VLOOKUP(I614,[1]PROJECTES!$C$14:$G$5000,2,FALSE))</f>
        <v/>
      </c>
      <c r="G614" s="112" t="str">
        <f>IF(E614="","",VLOOKUP(E614,[1]PROJECTES!$C$14:$G$5000,4,FALSE))</f>
        <v/>
      </c>
      <c r="H614" s="95"/>
      <c r="I614" s="113" t="str">
        <f>IF(H614="","",VLOOKUP(H614,BD!B$2:C$16,2,FALSE))</f>
        <v/>
      </c>
      <c r="J614" s="114"/>
      <c r="K614" s="115" t="str">
        <f t="shared" si="18"/>
        <v/>
      </c>
      <c r="L614" s="116" t="str">
        <f t="shared" ca="1" si="19"/>
        <v>-</v>
      </c>
      <c r="M614" s="111" t="str">
        <f>IF(E614="","",VLOOKUP(E614,[1]PROJECTES!$C$14:$Z$5000,21,FALSE))</f>
        <v/>
      </c>
      <c r="N614" s="117"/>
      <c r="O614" s="118" t="s">
        <v>222</v>
      </c>
      <c r="P614" s="119"/>
      <c r="Q614" s="84"/>
      <c r="R614" s="122"/>
      <c r="S614" s="166"/>
      <c r="T614" s="176"/>
      <c r="U614" s="169"/>
      <c r="V614" s="177"/>
      <c r="X614" s="79"/>
    </row>
    <row r="615" spans="1:24" s="121" customFormat="1" ht="20.100000000000001" customHeight="1" x14ac:dyDescent="0.3">
      <c r="A615" s="80"/>
      <c r="B615" s="110" t="str">
        <f>IF(E615="","",VLOOKUP(E615,[1]PROJECTES!$C$14:$G$5000,2,FALSE))</f>
        <v/>
      </c>
      <c r="C615" s="80"/>
      <c r="D615" s="283" t="str">
        <f>IF(E615="","",VLOOKUP(E615,[1]PROJECTES!$C$14:$G$5000,5,FALSE))</f>
        <v/>
      </c>
      <c r="E615" s="79"/>
      <c r="F615" s="110" t="str">
        <f>IF(I615="","",VLOOKUP(I615,[1]PROJECTES!$C$14:$G$5000,2,FALSE))</f>
        <v/>
      </c>
      <c r="G615" s="112" t="str">
        <f>IF(E615="","",VLOOKUP(E615,[1]PROJECTES!$C$14:$G$5000,4,FALSE))</f>
        <v/>
      </c>
      <c r="H615" s="95"/>
      <c r="I615" s="113" t="str">
        <f>IF(H615="","",VLOOKUP(H615,BD!B$2:C$16,2,FALSE))</f>
        <v/>
      </c>
      <c r="J615" s="114"/>
      <c r="K615" s="115" t="str">
        <f t="shared" si="18"/>
        <v/>
      </c>
      <c r="L615" s="116" t="str">
        <f t="shared" ca="1" si="19"/>
        <v>-</v>
      </c>
      <c r="M615" s="111" t="str">
        <f>IF(E615="","",VLOOKUP(E615,[1]PROJECTES!$C$14:$Z$5000,21,FALSE))</f>
        <v/>
      </c>
      <c r="N615" s="117"/>
      <c r="O615" s="118" t="s">
        <v>222</v>
      </c>
      <c r="P615" s="119"/>
      <c r="Q615" s="84"/>
      <c r="R615" s="122"/>
      <c r="S615" s="166"/>
      <c r="T615" s="176"/>
      <c r="U615" s="169"/>
      <c r="V615" s="177"/>
      <c r="X615" s="79"/>
    </row>
    <row r="616" spans="1:24" s="121" customFormat="1" ht="20.100000000000001" customHeight="1" x14ac:dyDescent="0.3">
      <c r="A616" s="80"/>
      <c r="B616" s="110" t="str">
        <f>IF(E616="","",VLOOKUP(E616,[1]PROJECTES!$C$14:$G$5000,2,FALSE))</f>
        <v/>
      </c>
      <c r="C616" s="80"/>
      <c r="D616" s="283" t="str">
        <f>IF(E616="","",VLOOKUP(E616,[1]PROJECTES!$C$14:$G$5000,5,FALSE))</f>
        <v/>
      </c>
      <c r="E616" s="79"/>
      <c r="F616" s="110" t="str">
        <f>IF(I616="","",VLOOKUP(I616,[1]PROJECTES!$C$14:$G$5000,2,FALSE))</f>
        <v/>
      </c>
      <c r="G616" s="112" t="str">
        <f>IF(E616="","",VLOOKUP(E616,[1]PROJECTES!$C$14:$G$5000,4,FALSE))</f>
        <v/>
      </c>
      <c r="H616" s="95"/>
      <c r="I616" s="113" t="str">
        <f>IF(H616="","",VLOOKUP(H616,BD!B$2:C$16,2,FALSE))</f>
        <v/>
      </c>
      <c r="J616" s="114"/>
      <c r="K616" s="115" t="str">
        <f t="shared" si="18"/>
        <v/>
      </c>
      <c r="L616" s="116" t="str">
        <f t="shared" ca="1" si="19"/>
        <v>-</v>
      </c>
      <c r="M616" s="111" t="str">
        <f>IF(E616="","",VLOOKUP(E616,[1]PROJECTES!$C$14:$Z$5000,21,FALSE))</f>
        <v/>
      </c>
      <c r="N616" s="117"/>
      <c r="O616" s="118" t="s">
        <v>222</v>
      </c>
      <c r="P616" s="119"/>
      <c r="Q616" s="84"/>
      <c r="R616" s="122"/>
      <c r="S616" s="166"/>
      <c r="T616" s="176"/>
      <c r="U616" s="169"/>
      <c r="V616" s="177"/>
      <c r="X616" s="79"/>
    </row>
    <row r="617" spans="1:24" s="121" customFormat="1" ht="20.100000000000001" customHeight="1" x14ac:dyDescent="0.3">
      <c r="A617" s="80"/>
      <c r="B617" s="110" t="str">
        <f>IF(E617="","",VLOOKUP(E617,[1]PROJECTES!$C$14:$G$5000,2,FALSE))</f>
        <v/>
      </c>
      <c r="C617" s="80"/>
      <c r="D617" s="283" t="str">
        <f>IF(E617="","",VLOOKUP(E617,[1]PROJECTES!$C$14:$G$5000,5,FALSE))</f>
        <v/>
      </c>
      <c r="E617" s="79"/>
      <c r="F617" s="110" t="str">
        <f>IF(I617="","",VLOOKUP(I617,[1]PROJECTES!$C$14:$G$5000,2,FALSE))</f>
        <v/>
      </c>
      <c r="G617" s="112" t="str">
        <f>IF(E617="","",VLOOKUP(E617,[1]PROJECTES!$C$14:$G$5000,4,FALSE))</f>
        <v/>
      </c>
      <c r="H617" s="95"/>
      <c r="I617" s="113" t="str">
        <f>IF(H617="","",VLOOKUP(H617,BD!B$2:C$16,2,FALSE))</f>
        <v/>
      </c>
      <c r="J617" s="114"/>
      <c r="K617" s="115" t="str">
        <f t="shared" si="18"/>
        <v/>
      </c>
      <c r="L617" s="116" t="str">
        <f t="shared" ca="1" si="19"/>
        <v>-</v>
      </c>
      <c r="M617" s="111" t="str">
        <f>IF(E617="","",VLOOKUP(E617,[1]PROJECTES!$C$14:$Z$5000,21,FALSE))</f>
        <v/>
      </c>
      <c r="N617" s="117"/>
      <c r="O617" s="118" t="s">
        <v>222</v>
      </c>
      <c r="P617" s="119"/>
      <c r="Q617" s="84"/>
      <c r="R617" s="122"/>
      <c r="S617" s="166"/>
      <c r="T617" s="176"/>
      <c r="U617" s="169"/>
      <c r="V617" s="177"/>
      <c r="X617" s="79"/>
    </row>
    <row r="618" spans="1:24" s="121" customFormat="1" ht="20.100000000000001" customHeight="1" x14ac:dyDescent="0.3">
      <c r="A618" s="80"/>
      <c r="B618" s="110" t="str">
        <f>IF(E618="","",VLOOKUP(E618,[1]PROJECTES!$C$14:$G$5000,2,FALSE))</f>
        <v/>
      </c>
      <c r="C618" s="80"/>
      <c r="D618" s="283" t="str">
        <f>IF(E618="","",VLOOKUP(E618,[1]PROJECTES!$C$14:$G$5000,5,FALSE))</f>
        <v/>
      </c>
      <c r="E618" s="79"/>
      <c r="F618" s="110" t="str">
        <f>IF(I618="","",VLOOKUP(I618,[1]PROJECTES!$C$14:$G$5000,2,FALSE))</f>
        <v/>
      </c>
      <c r="G618" s="112" t="str">
        <f>IF(E618="","",VLOOKUP(E618,[1]PROJECTES!$C$14:$G$5000,4,FALSE))</f>
        <v/>
      </c>
      <c r="H618" s="95"/>
      <c r="I618" s="113" t="str">
        <f>IF(H618="","",VLOOKUP(H618,BD!B$2:C$16,2,FALSE))</f>
        <v/>
      </c>
      <c r="J618" s="126"/>
      <c r="K618" s="115" t="str">
        <f t="shared" si="18"/>
        <v/>
      </c>
      <c r="L618" s="116" t="str">
        <f t="shared" ca="1" si="19"/>
        <v>-</v>
      </c>
      <c r="M618" s="111" t="str">
        <f>IF(E618="","",VLOOKUP(E618,[1]PROJECTES!$C$14:$Z$5000,21,FALSE))</f>
        <v/>
      </c>
      <c r="N618" s="117"/>
      <c r="O618" s="118" t="s">
        <v>222</v>
      </c>
      <c r="P618" s="119"/>
      <c r="Q618" s="84"/>
      <c r="R618" s="122"/>
      <c r="S618" s="166"/>
      <c r="T618" s="176"/>
      <c r="U618" s="169"/>
      <c r="V618" s="177"/>
      <c r="X618" s="79"/>
    </row>
    <row r="619" spans="1:24" s="121" customFormat="1" ht="20.100000000000001" customHeight="1" x14ac:dyDescent="0.3">
      <c r="A619" s="80"/>
      <c r="B619" s="110" t="str">
        <f>IF(E619="","",VLOOKUP(E619,[1]PROJECTES!$C$14:$G$5000,2,FALSE))</f>
        <v/>
      </c>
      <c r="C619" s="80"/>
      <c r="D619" s="283" t="str">
        <f>IF(E619="","",VLOOKUP(E619,[1]PROJECTES!$C$14:$G$5000,5,FALSE))</f>
        <v/>
      </c>
      <c r="E619" s="79"/>
      <c r="F619" s="110" t="str">
        <f>IF(I619="","",VLOOKUP(I619,[1]PROJECTES!$C$14:$G$5000,2,FALSE))</f>
        <v/>
      </c>
      <c r="G619" s="112" t="str">
        <f>IF(E619="","",VLOOKUP(E619,[1]PROJECTES!$C$14:$G$5000,4,FALSE))</f>
        <v/>
      </c>
      <c r="H619" s="95"/>
      <c r="I619" s="113" t="str">
        <f>IF(H619="","",VLOOKUP(H619,BD!B$2:C$16,2,FALSE))</f>
        <v/>
      </c>
      <c r="J619" s="114"/>
      <c r="K619" s="115" t="str">
        <f t="shared" si="18"/>
        <v/>
      </c>
      <c r="L619" s="116" t="str">
        <f t="shared" ca="1" si="19"/>
        <v>-</v>
      </c>
      <c r="M619" s="111" t="str">
        <f>IF(E619="","",VLOOKUP(E619,[1]PROJECTES!$C$14:$Z$5000,21,FALSE))</f>
        <v/>
      </c>
      <c r="N619" s="117"/>
      <c r="O619" s="118" t="s">
        <v>222</v>
      </c>
      <c r="P619" s="119"/>
      <c r="Q619" s="84"/>
      <c r="R619" s="122"/>
      <c r="S619" s="166"/>
      <c r="T619" s="176"/>
      <c r="U619" s="169"/>
      <c r="V619" s="177"/>
      <c r="X619" s="79"/>
    </row>
    <row r="620" spans="1:24" s="121" customFormat="1" ht="20.100000000000001" customHeight="1" x14ac:dyDescent="0.3">
      <c r="A620" s="80"/>
      <c r="B620" s="110" t="str">
        <f>IF(E620="","",VLOOKUP(E620,[1]PROJECTES!$C$14:$G$5000,2,FALSE))</f>
        <v/>
      </c>
      <c r="C620" s="80"/>
      <c r="D620" s="283" t="str">
        <f>IF(E620="","",VLOOKUP(E620,[1]PROJECTES!$C$14:$G$5000,5,FALSE))</f>
        <v/>
      </c>
      <c r="E620" s="79"/>
      <c r="F620" s="110" t="str">
        <f>IF(I620="","",VLOOKUP(I620,[1]PROJECTES!$C$14:$G$5000,2,FALSE))</f>
        <v/>
      </c>
      <c r="G620" s="112" t="str">
        <f>IF(E620="","",VLOOKUP(E620,[1]PROJECTES!$C$14:$G$5000,4,FALSE))</f>
        <v/>
      </c>
      <c r="H620" s="95"/>
      <c r="I620" s="113" t="str">
        <f>IF(H620="","",VLOOKUP(H620,BD!B$2:C$16,2,FALSE))</f>
        <v/>
      </c>
      <c r="J620" s="114"/>
      <c r="K620" s="115" t="str">
        <f t="shared" si="18"/>
        <v/>
      </c>
      <c r="L620" s="116" t="str">
        <f t="shared" ca="1" si="19"/>
        <v>-</v>
      </c>
      <c r="M620" s="111" t="str">
        <f>IF(E620="","",VLOOKUP(E620,[1]PROJECTES!$C$14:$Z$5000,21,FALSE))</f>
        <v/>
      </c>
      <c r="N620" s="117"/>
      <c r="O620" s="118" t="s">
        <v>222</v>
      </c>
      <c r="P620" s="119"/>
      <c r="Q620" s="84"/>
      <c r="R620" s="122"/>
      <c r="S620" s="166"/>
      <c r="T620" s="176"/>
      <c r="U620" s="169"/>
      <c r="V620" s="177"/>
      <c r="X620" s="79"/>
    </row>
    <row r="621" spans="1:24" s="121" customFormat="1" ht="20.100000000000001" customHeight="1" x14ac:dyDescent="0.3">
      <c r="A621" s="80"/>
      <c r="B621" s="110" t="str">
        <f>IF(E621="","",VLOOKUP(E621,[1]PROJECTES!$C$14:$G$5000,2,FALSE))</f>
        <v/>
      </c>
      <c r="C621" s="80"/>
      <c r="D621" s="283" t="str">
        <f>IF(E621="","",VLOOKUP(E621,[1]PROJECTES!$C$14:$G$5000,5,FALSE))</f>
        <v/>
      </c>
      <c r="E621" s="87"/>
      <c r="F621" s="110" t="str">
        <f>IF(I621="","",VLOOKUP(I621,[1]PROJECTES!$C$14:$G$5000,2,FALSE))</f>
        <v/>
      </c>
      <c r="G621" s="112" t="str">
        <f>IF(E621="","",VLOOKUP(E621,[1]PROJECTES!$C$14:$G$5000,4,FALSE))</f>
        <v/>
      </c>
      <c r="H621" s="95"/>
      <c r="I621" s="113" t="str">
        <f>IF(H621="","",VLOOKUP(H621,BD!B$2:C$16,2,FALSE))</f>
        <v/>
      </c>
      <c r="J621" s="114"/>
      <c r="K621" s="115" t="str">
        <f t="shared" si="18"/>
        <v/>
      </c>
      <c r="L621" s="116" t="str">
        <f t="shared" ca="1" si="19"/>
        <v>-</v>
      </c>
      <c r="M621" s="111" t="str">
        <f>IF(E621="","",VLOOKUP(E621,[1]PROJECTES!$C$14:$Z$5000,21,FALSE))</f>
        <v/>
      </c>
      <c r="N621" s="117"/>
      <c r="O621" s="118" t="s">
        <v>222</v>
      </c>
      <c r="P621" s="119"/>
      <c r="Q621" s="84"/>
      <c r="R621" s="122"/>
      <c r="S621" s="166"/>
      <c r="T621" s="176"/>
      <c r="U621" s="169"/>
      <c r="V621" s="177"/>
      <c r="X621" s="79"/>
    </row>
    <row r="622" spans="1:24" s="121" customFormat="1" ht="20.100000000000001" customHeight="1" x14ac:dyDescent="0.3">
      <c r="A622" s="80"/>
      <c r="B622" s="110" t="str">
        <f>IF(E622="","",VLOOKUP(E622,[1]PROJECTES!$C$14:$G$5000,2,FALSE))</f>
        <v/>
      </c>
      <c r="C622" s="80"/>
      <c r="D622" s="283" t="str">
        <f>IF(E622="","",VLOOKUP(E622,[1]PROJECTES!$C$14:$G$5000,5,FALSE))</f>
        <v/>
      </c>
      <c r="E622" s="79"/>
      <c r="F622" s="110" t="str">
        <f>IF(I622="","",VLOOKUP(I622,[1]PROJECTES!$C$14:$G$5000,2,FALSE))</f>
        <v/>
      </c>
      <c r="G622" s="112" t="str">
        <f>IF(E622="","",VLOOKUP(E622,[1]PROJECTES!$C$14:$G$5000,4,FALSE))</f>
        <v/>
      </c>
      <c r="H622" s="95"/>
      <c r="I622" s="113" t="str">
        <f>IF(H622="","",VLOOKUP(H622,BD!B$2:C$16,2,FALSE))</f>
        <v/>
      </c>
      <c r="J622" s="114"/>
      <c r="K622" s="115" t="str">
        <f t="shared" si="18"/>
        <v/>
      </c>
      <c r="L622" s="116" t="str">
        <f t="shared" ca="1" si="19"/>
        <v>-</v>
      </c>
      <c r="M622" s="111" t="str">
        <f>IF(E622="","",VLOOKUP(E622,[1]PROJECTES!$C$14:$Z$5000,21,FALSE))</f>
        <v/>
      </c>
      <c r="N622" s="117"/>
      <c r="O622" s="118" t="s">
        <v>222</v>
      </c>
      <c r="P622" s="119"/>
      <c r="Q622" s="84"/>
      <c r="R622" s="122"/>
      <c r="S622" s="166"/>
      <c r="T622" s="176"/>
      <c r="U622" s="169"/>
      <c r="V622" s="177"/>
      <c r="X622" s="79"/>
    </row>
    <row r="623" spans="1:24" s="121" customFormat="1" ht="20.100000000000001" customHeight="1" x14ac:dyDescent="0.3">
      <c r="A623" s="80"/>
      <c r="B623" s="110" t="str">
        <f>IF(E623="","",VLOOKUP(E623,[1]PROJECTES!$C$14:$G$5000,2,FALSE))</f>
        <v/>
      </c>
      <c r="C623" s="80"/>
      <c r="D623" s="283" t="str">
        <f>IF(E623="","",VLOOKUP(E623,[1]PROJECTES!$C$14:$G$5000,5,FALSE))</f>
        <v/>
      </c>
      <c r="E623" s="79"/>
      <c r="F623" s="110" t="str">
        <f>IF(I623="","",VLOOKUP(I623,[1]PROJECTES!$C$14:$G$5000,2,FALSE))</f>
        <v/>
      </c>
      <c r="G623" s="112" t="str">
        <f>IF(E623="","",VLOOKUP(E623,[1]PROJECTES!$C$14:$G$5000,4,FALSE))</f>
        <v/>
      </c>
      <c r="H623" s="95"/>
      <c r="I623" s="113" t="str">
        <f>IF(H623="","",VLOOKUP(H623,BD!B$2:C$16,2,FALSE))</f>
        <v/>
      </c>
      <c r="J623" s="114"/>
      <c r="K623" s="115" t="str">
        <f t="shared" si="18"/>
        <v/>
      </c>
      <c r="L623" s="116" t="str">
        <f t="shared" ca="1" si="19"/>
        <v>-</v>
      </c>
      <c r="M623" s="111" t="str">
        <f>IF(E623="","",VLOOKUP(E623,[1]PROJECTES!$C$14:$Z$5000,21,FALSE))</f>
        <v/>
      </c>
      <c r="N623" s="117"/>
      <c r="O623" s="118" t="s">
        <v>222</v>
      </c>
      <c r="P623" s="119"/>
      <c r="Q623" s="84"/>
      <c r="R623" s="122"/>
      <c r="S623" s="166"/>
      <c r="T623" s="176"/>
      <c r="U623" s="169"/>
      <c r="V623" s="177"/>
      <c r="X623" s="79"/>
    </row>
    <row r="624" spans="1:24" s="121" customFormat="1" ht="20.100000000000001" customHeight="1" x14ac:dyDescent="0.3">
      <c r="A624" s="80"/>
      <c r="B624" s="110" t="str">
        <f>IF(E624="","",VLOOKUP(E624,[1]PROJECTES!$C$14:$G$5000,2,FALSE))</f>
        <v/>
      </c>
      <c r="C624" s="80"/>
      <c r="D624" s="283" t="str">
        <f>IF(E624="","",VLOOKUP(E624,[1]PROJECTES!$C$14:$G$5000,5,FALSE))</f>
        <v/>
      </c>
      <c r="E624" s="79"/>
      <c r="F624" s="110" t="str">
        <f>IF(I624="","",VLOOKUP(I624,[1]PROJECTES!$C$14:$G$5000,2,FALSE))</f>
        <v/>
      </c>
      <c r="G624" s="112" t="str">
        <f>IF(E624="","",VLOOKUP(E624,[1]PROJECTES!$C$14:$G$5000,4,FALSE))</f>
        <v/>
      </c>
      <c r="H624" s="95"/>
      <c r="I624" s="113" t="str">
        <f>IF(H624="","",VLOOKUP(H624,BD!B$2:C$16,2,FALSE))</f>
        <v/>
      </c>
      <c r="J624" s="114"/>
      <c r="K624" s="115" t="str">
        <f t="shared" si="18"/>
        <v/>
      </c>
      <c r="L624" s="116" t="str">
        <f t="shared" ca="1" si="19"/>
        <v>-</v>
      </c>
      <c r="M624" s="111" t="str">
        <f>IF(E624="","",VLOOKUP(E624,[1]PROJECTES!$C$14:$Z$5000,21,FALSE))</f>
        <v/>
      </c>
      <c r="N624" s="117"/>
      <c r="O624" s="118" t="s">
        <v>222</v>
      </c>
      <c r="P624" s="119"/>
      <c r="Q624" s="84"/>
      <c r="R624" s="122"/>
      <c r="S624" s="166"/>
      <c r="T624" s="176"/>
      <c r="U624" s="169"/>
      <c r="V624" s="177"/>
      <c r="X624" s="79"/>
    </row>
    <row r="625" spans="1:24" s="121" customFormat="1" ht="20.100000000000001" customHeight="1" x14ac:dyDescent="0.3">
      <c r="A625" s="80"/>
      <c r="B625" s="110" t="str">
        <f>IF(E625="","",VLOOKUP(E625,[1]PROJECTES!$C$14:$G$5000,2,FALSE))</f>
        <v/>
      </c>
      <c r="C625" s="80"/>
      <c r="D625" s="283" t="str">
        <f>IF(E625="","",VLOOKUP(E625,[1]PROJECTES!$C$14:$G$5000,5,FALSE))</f>
        <v/>
      </c>
      <c r="E625" s="79"/>
      <c r="F625" s="110" t="str">
        <f>IF(I625="","",VLOOKUP(I625,[1]PROJECTES!$C$14:$G$5000,2,FALSE))</f>
        <v/>
      </c>
      <c r="G625" s="112" t="str">
        <f>IF(E625="","",VLOOKUP(E625,[1]PROJECTES!$C$14:$G$5000,4,FALSE))</f>
        <v/>
      </c>
      <c r="H625" s="95"/>
      <c r="I625" s="113" t="str">
        <f>IF(H625="","",VLOOKUP(H625,BD!B$2:C$16,2,FALSE))</f>
        <v/>
      </c>
      <c r="J625" s="114"/>
      <c r="K625" s="115" t="str">
        <f t="shared" si="18"/>
        <v/>
      </c>
      <c r="L625" s="116" t="str">
        <f t="shared" ca="1" si="19"/>
        <v>-</v>
      </c>
      <c r="M625" s="111" t="str">
        <f>IF(E625="","",VLOOKUP(E625,[1]PROJECTES!$C$14:$Z$5000,21,FALSE))</f>
        <v/>
      </c>
      <c r="N625" s="117"/>
      <c r="O625" s="118" t="s">
        <v>222</v>
      </c>
      <c r="P625" s="119"/>
      <c r="Q625" s="84"/>
      <c r="R625" s="122"/>
      <c r="S625" s="166"/>
      <c r="T625" s="176"/>
      <c r="V625" s="199"/>
      <c r="X625" s="79"/>
    </row>
    <row r="626" spans="1:24" s="121" customFormat="1" ht="20.100000000000001" customHeight="1" x14ac:dyDescent="0.3">
      <c r="A626" s="80"/>
      <c r="B626" s="110" t="str">
        <f>IF(E626="","",VLOOKUP(E626,[1]PROJECTES!$C$14:$G$5000,2,FALSE))</f>
        <v/>
      </c>
      <c r="C626" s="80"/>
      <c r="D626" s="283" t="str">
        <f>IF(E626="","",VLOOKUP(E626,[1]PROJECTES!$C$14:$G$5000,5,FALSE))</f>
        <v/>
      </c>
      <c r="E626" s="79"/>
      <c r="F626" s="110" t="str">
        <f>IF(I626="","",VLOOKUP(I626,[1]PROJECTES!$C$14:$G$5000,2,FALSE))</f>
        <v/>
      </c>
      <c r="G626" s="112" t="str">
        <f>IF(E626="","",VLOOKUP(E626,[1]PROJECTES!$C$14:$G$5000,4,FALSE))</f>
        <v/>
      </c>
      <c r="H626" s="95"/>
      <c r="I626" s="113" t="str">
        <f>IF(H626="","",VLOOKUP(H626,BD!B$2:C$16,2,FALSE))</f>
        <v/>
      </c>
      <c r="J626" s="114"/>
      <c r="K626" s="115" t="str">
        <f t="shared" si="18"/>
        <v/>
      </c>
      <c r="L626" s="116" t="str">
        <f t="shared" ca="1" si="19"/>
        <v>-</v>
      </c>
      <c r="M626" s="111" t="str">
        <f>IF(E626="","",VLOOKUP(E626,[1]PROJECTES!$C$14:$Z$5000,21,FALSE))</f>
        <v/>
      </c>
      <c r="N626" s="117"/>
      <c r="O626" s="118" t="s">
        <v>222</v>
      </c>
      <c r="P626" s="119"/>
      <c r="Q626" s="84"/>
      <c r="R626" s="122"/>
      <c r="S626" s="166"/>
      <c r="T626" s="176"/>
      <c r="U626" s="169"/>
      <c r="V626" s="177"/>
      <c r="X626" s="79"/>
    </row>
    <row r="627" spans="1:24" s="121" customFormat="1" ht="20.100000000000001" customHeight="1" x14ac:dyDescent="0.3">
      <c r="A627" s="80"/>
      <c r="B627" s="110" t="str">
        <f>IF(E627="","",VLOOKUP(E627,[1]PROJECTES!$C$14:$G$5000,2,FALSE))</f>
        <v/>
      </c>
      <c r="C627" s="80"/>
      <c r="D627" s="283" t="str">
        <f>IF(E627="","",VLOOKUP(E627,[1]PROJECTES!$C$14:$G$5000,5,FALSE))</f>
        <v/>
      </c>
      <c r="E627" s="79"/>
      <c r="F627" s="110" t="str">
        <f>IF(I627="","",VLOOKUP(I627,[1]PROJECTES!$C$14:$G$5000,2,FALSE))</f>
        <v/>
      </c>
      <c r="G627" s="112" t="str">
        <f>IF(E627="","",VLOOKUP(E627,[1]PROJECTES!$C$14:$G$5000,4,FALSE))</f>
        <v/>
      </c>
      <c r="H627" s="95"/>
      <c r="I627" s="113" t="str">
        <f>IF(H627="","",VLOOKUP(H627,BD!B$2:C$16,2,FALSE))</f>
        <v/>
      </c>
      <c r="J627" s="114"/>
      <c r="K627" s="115" t="str">
        <f t="shared" si="18"/>
        <v/>
      </c>
      <c r="L627" s="116" t="str">
        <f t="shared" ca="1" si="19"/>
        <v>-</v>
      </c>
      <c r="M627" s="111" t="str">
        <f>IF(E627="","",VLOOKUP(E627,[1]PROJECTES!$C$14:$Z$5000,21,FALSE))</f>
        <v/>
      </c>
      <c r="N627" s="117"/>
      <c r="O627" s="118" t="s">
        <v>222</v>
      </c>
      <c r="P627" s="119"/>
      <c r="Q627" s="84"/>
      <c r="R627" s="125"/>
      <c r="S627" s="166"/>
      <c r="T627" s="176"/>
      <c r="U627" s="169"/>
      <c r="V627" s="177"/>
      <c r="X627" s="79"/>
    </row>
    <row r="628" spans="1:24" s="121" customFormat="1" ht="20.100000000000001" customHeight="1" x14ac:dyDescent="0.3">
      <c r="A628" s="80"/>
      <c r="B628" s="110" t="str">
        <f>IF(E628="","",VLOOKUP(E628,[1]PROJECTES!$C$14:$G$5000,2,FALSE))</f>
        <v/>
      </c>
      <c r="C628" s="80"/>
      <c r="D628" s="283" t="str">
        <f>IF(E628="","",VLOOKUP(E628,[1]PROJECTES!$C$14:$G$5000,5,FALSE))</f>
        <v/>
      </c>
      <c r="E628" s="79"/>
      <c r="F628" s="110" t="str">
        <f>IF(I628="","",VLOOKUP(I628,[1]PROJECTES!$C$14:$G$5000,2,FALSE))</f>
        <v/>
      </c>
      <c r="G628" s="112" t="str">
        <f>IF(E628="","",VLOOKUP(E628,[1]PROJECTES!$C$14:$G$5000,4,FALSE))</f>
        <v/>
      </c>
      <c r="H628" s="95"/>
      <c r="I628" s="113" t="str">
        <f>IF(H628="","",VLOOKUP(H628,BD!B$2:C$16,2,FALSE))</f>
        <v/>
      </c>
      <c r="J628" s="126"/>
      <c r="K628" s="115" t="str">
        <f t="shared" si="18"/>
        <v/>
      </c>
      <c r="L628" s="116" t="str">
        <f t="shared" ca="1" si="19"/>
        <v>-</v>
      </c>
      <c r="M628" s="111" t="str">
        <f>IF(E628="","",VLOOKUP(E628,[1]PROJECTES!$C$14:$Z$5000,21,FALSE))</f>
        <v/>
      </c>
      <c r="N628" s="136"/>
      <c r="O628" s="118" t="s">
        <v>222</v>
      </c>
      <c r="P628" s="140"/>
      <c r="Q628" s="84"/>
      <c r="R628" s="122"/>
      <c r="S628" s="166"/>
      <c r="T628" s="176"/>
      <c r="U628" s="169"/>
      <c r="V628" s="177"/>
      <c r="X628" s="79"/>
    </row>
    <row r="629" spans="1:24" s="121" customFormat="1" ht="20.100000000000001" customHeight="1" x14ac:dyDescent="0.3">
      <c r="A629" s="80"/>
      <c r="B629" s="110" t="str">
        <f>IF(E629="","",VLOOKUP(E629,[1]PROJECTES!$C$14:$G$5000,2,FALSE))</f>
        <v/>
      </c>
      <c r="C629" s="80"/>
      <c r="D629" s="283" t="str">
        <f>IF(E629="","",VLOOKUP(E629,[1]PROJECTES!$C$14:$G$5000,5,FALSE))</f>
        <v/>
      </c>
      <c r="E629" s="79"/>
      <c r="F629" s="110" t="str">
        <f>IF(I629="","",VLOOKUP(I629,[1]PROJECTES!$C$14:$G$5000,2,FALSE))</f>
        <v/>
      </c>
      <c r="G629" s="112" t="str">
        <f>IF(E629="","",VLOOKUP(E629,[1]PROJECTES!$C$14:$G$5000,4,FALSE))</f>
        <v/>
      </c>
      <c r="H629" s="95"/>
      <c r="I629" s="113" t="str">
        <f>IF(H629="","",VLOOKUP(H629,BD!B$2:C$16,2,FALSE))</f>
        <v/>
      </c>
      <c r="J629" s="114"/>
      <c r="K629" s="115" t="str">
        <f t="shared" si="18"/>
        <v/>
      </c>
      <c r="L629" s="116" t="str">
        <f t="shared" ca="1" si="19"/>
        <v>-</v>
      </c>
      <c r="M629" s="111" t="str">
        <f>IF(E629="","",VLOOKUP(E629,[1]PROJECTES!$C$14:$Z$5000,21,FALSE))</f>
        <v/>
      </c>
      <c r="N629" s="117"/>
      <c r="O629" s="118" t="s">
        <v>222</v>
      </c>
      <c r="P629" s="119"/>
      <c r="Q629" s="84"/>
      <c r="R629" s="122"/>
      <c r="S629" s="166"/>
      <c r="T629" s="176"/>
      <c r="U629" s="169"/>
      <c r="V629" s="177"/>
      <c r="X629" s="79"/>
    </row>
    <row r="630" spans="1:24" s="121" customFormat="1" ht="20.100000000000001" customHeight="1" x14ac:dyDescent="0.3">
      <c r="A630" s="80"/>
      <c r="B630" s="110" t="str">
        <f>IF(E630="","",VLOOKUP(E630,[1]PROJECTES!$C$14:$G$5000,2,FALSE))</f>
        <v/>
      </c>
      <c r="C630" s="80"/>
      <c r="D630" s="283" t="str">
        <f>IF(E630="","",VLOOKUP(E630,[1]PROJECTES!$C$14:$G$5000,5,FALSE))</f>
        <v/>
      </c>
      <c r="E630" s="79"/>
      <c r="F630" s="110" t="str">
        <f>IF(I630="","",VLOOKUP(I630,[1]PROJECTES!$C$14:$G$5000,2,FALSE))</f>
        <v/>
      </c>
      <c r="G630" s="112" t="str">
        <f>IF(E630="","",VLOOKUP(E630,[1]PROJECTES!$C$14:$G$5000,4,FALSE))</f>
        <v/>
      </c>
      <c r="H630" s="95"/>
      <c r="I630" s="113" t="str">
        <f>IF(H630="","",VLOOKUP(H630,BD!B$2:C$16,2,FALSE))</f>
        <v/>
      </c>
      <c r="J630" s="114"/>
      <c r="K630" s="115" t="str">
        <f t="shared" si="18"/>
        <v/>
      </c>
      <c r="L630" s="116" t="str">
        <f t="shared" ca="1" si="19"/>
        <v>-</v>
      </c>
      <c r="M630" s="111" t="str">
        <f>IF(E630="","",VLOOKUP(E630,[1]PROJECTES!$C$14:$Z$5000,21,FALSE))</f>
        <v/>
      </c>
      <c r="N630" s="117"/>
      <c r="O630" s="118" t="s">
        <v>222</v>
      </c>
      <c r="P630" s="119"/>
      <c r="Q630" s="84"/>
      <c r="R630" s="122"/>
      <c r="S630" s="166"/>
      <c r="T630" s="176"/>
      <c r="U630" s="169"/>
      <c r="V630" s="177"/>
      <c r="X630" s="79"/>
    </row>
    <row r="631" spans="1:24" s="121" customFormat="1" ht="20.100000000000001" customHeight="1" x14ac:dyDescent="0.3">
      <c r="A631" s="80"/>
      <c r="B631" s="110" t="str">
        <f>IF(E631="","",VLOOKUP(E631,[1]PROJECTES!$C$14:$G$5000,2,FALSE))</f>
        <v/>
      </c>
      <c r="C631" s="80"/>
      <c r="D631" s="283" t="str">
        <f>IF(E631="","",VLOOKUP(E631,[1]PROJECTES!$C$14:$G$5000,5,FALSE))</f>
        <v/>
      </c>
      <c r="E631" s="79"/>
      <c r="F631" s="110" t="str">
        <f>IF(I631="","",VLOOKUP(I631,[1]PROJECTES!$C$14:$G$5000,2,FALSE))</f>
        <v/>
      </c>
      <c r="G631" s="112" t="str">
        <f>IF(E631="","",VLOOKUP(E631,[1]PROJECTES!$C$14:$G$5000,4,FALSE))</f>
        <v/>
      </c>
      <c r="H631" s="95"/>
      <c r="I631" s="113" t="str">
        <f>IF(H631="","",VLOOKUP(H631,BD!B$2:C$16,2,FALSE))</f>
        <v/>
      </c>
      <c r="J631" s="114"/>
      <c r="K631" s="115" t="str">
        <f t="shared" si="18"/>
        <v/>
      </c>
      <c r="L631" s="116" t="str">
        <f t="shared" ca="1" si="19"/>
        <v>-</v>
      </c>
      <c r="M631" s="111" t="str">
        <f>IF(E631="","",VLOOKUP(E631,[1]PROJECTES!$C$14:$Z$5000,21,FALSE))</f>
        <v/>
      </c>
      <c r="N631" s="117"/>
      <c r="O631" s="118" t="s">
        <v>222</v>
      </c>
      <c r="P631" s="119"/>
      <c r="Q631" s="84"/>
      <c r="R631" s="122"/>
      <c r="S631" s="166"/>
      <c r="T631" s="176"/>
      <c r="U631" s="169"/>
      <c r="V631" s="177"/>
      <c r="X631" s="79"/>
    </row>
    <row r="632" spans="1:24" s="121" customFormat="1" ht="20.100000000000001" customHeight="1" x14ac:dyDescent="0.3">
      <c r="A632" s="80"/>
      <c r="B632" s="110" t="str">
        <f>IF(E632="","",VLOOKUP(E632,[1]PROJECTES!$C$14:$G$5000,2,FALSE))</f>
        <v/>
      </c>
      <c r="C632" s="80"/>
      <c r="D632" s="283" t="str">
        <f>IF(E632="","",VLOOKUP(E632,[1]PROJECTES!$C$14:$G$5000,5,FALSE))</f>
        <v/>
      </c>
      <c r="E632" s="79"/>
      <c r="F632" s="110" t="str">
        <f>IF(I632="","",VLOOKUP(I632,[1]PROJECTES!$C$14:$G$5000,2,FALSE))</f>
        <v/>
      </c>
      <c r="G632" s="112" t="str">
        <f>IF(E632="","",VLOOKUP(E632,[1]PROJECTES!$C$14:$G$5000,4,FALSE))</f>
        <v/>
      </c>
      <c r="H632" s="95"/>
      <c r="I632" s="113" t="str">
        <f>IF(H632="","",VLOOKUP(H632,BD!B$2:C$16,2,FALSE))</f>
        <v/>
      </c>
      <c r="J632" s="114"/>
      <c r="K632" s="115" t="str">
        <f t="shared" si="18"/>
        <v/>
      </c>
      <c r="L632" s="116" t="str">
        <f t="shared" ca="1" si="19"/>
        <v>-</v>
      </c>
      <c r="M632" s="111" t="str">
        <f>IF(E632="","",VLOOKUP(E632,[1]PROJECTES!$C$14:$Z$5000,21,FALSE))</f>
        <v/>
      </c>
      <c r="N632" s="117"/>
      <c r="O632" s="118" t="s">
        <v>222</v>
      </c>
      <c r="P632" s="119"/>
      <c r="Q632" s="84"/>
      <c r="R632" s="122"/>
      <c r="S632" s="166"/>
      <c r="T632" s="176"/>
      <c r="U632" s="169"/>
      <c r="V632" s="177"/>
      <c r="X632" s="79"/>
    </row>
    <row r="633" spans="1:24" s="121" customFormat="1" ht="20.100000000000001" customHeight="1" x14ac:dyDescent="0.3">
      <c r="A633" s="80"/>
      <c r="B633" s="110" t="str">
        <f>IF(E633="","",VLOOKUP(E633,[1]PROJECTES!$C$14:$G$5000,2,FALSE))</f>
        <v/>
      </c>
      <c r="C633" s="80"/>
      <c r="D633" s="283" t="str">
        <f>IF(E633="","",VLOOKUP(E633,[1]PROJECTES!$C$14:$G$5000,5,FALSE))</f>
        <v/>
      </c>
      <c r="E633" s="79"/>
      <c r="F633" s="110" t="str">
        <f>IF(I633="","",VLOOKUP(I633,[1]PROJECTES!$C$14:$G$5000,2,FALSE))</f>
        <v/>
      </c>
      <c r="G633" s="112" t="str">
        <f>IF(E633="","",VLOOKUP(E633,[1]PROJECTES!$C$14:$G$5000,4,FALSE))</f>
        <v/>
      </c>
      <c r="H633" s="95"/>
      <c r="I633" s="113" t="str">
        <f>IF(H633="","",VLOOKUP(H633,BD!B$2:C$16,2,FALSE))</f>
        <v/>
      </c>
      <c r="J633" s="114"/>
      <c r="K633" s="115" t="str">
        <f t="shared" si="18"/>
        <v/>
      </c>
      <c r="L633" s="116" t="str">
        <f t="shared" ca="1" si="19"/>
        <v>-</v>
      </c>
      <c r="M633" s="111" t="str">
        <f>IF(E633="","",VLOOKUP(E633,[1]PROJECTES!$C$14:$Z$5000,21,FALSE))</f>
        <v/>
      </c>
      <c r="N633" s="117"/>
      <c r="O633" s="118" t="s">
        <v>222</v>
      </c>
      <c r="P633" s="119"/>
      <c r="Q633" s="84"/>
      <c r="R633" s="122"/>
      <c r="S633" s="166"/>
      <c r="T633" s="176"/>
      <c r="U633" s="169"/>
      <c r="V633" s="177"/>
      <c r="X633" s="79"/>
    </row>
    <row r="634" spans="1:24" s="121" customFormat="1" ht="20.100000000000001" customHeight="1" x14ac:dyDescent="0.3">
      <c r="A634" s="80"/>
      <c r="B634" s="110" t="str">
        <f>IF(E634="","",VLOOKUP(E634,[1]PROJECTES!$C$14:$G$5000,2,FALSE))</f>
        <v/>
      </c>
      <c r="C634" s="80"/>
      <c r="D634" s="283" t="str">
        <f>IF(E634="","",VLOOKUP(E634,[1]PROJECTES!$C$14:$G$5000,5,FALSE))</f>
        <v/>
      </c>
      <c r="E634" s="79"/>
      <c r="F634" s="110" t="str">
        <f>IF(I634="","",VLOOKUP(I634,[1]PROJECTES!$C$14:$G$5000,2,FALSE))</f>
        <v/>
      </c>
      <c r="G634" s="112" t="str">
        <f>IF(E634="","",VLOOKUP(E634,[1]PROJECTES!$C$14:$G$5000,4,FALSE))</f>
        <v/>
      </c>
      <c r="H634" s="95"/>
      <c r="I634" s="113" t="str">
        <f>IF(H634="","",VLOOKUP(H634,BD!B$2:C$16,2,FALSE))</f>
        <v/>
      </c>
      <c r="J634" s="114"/>
      <c r="K634" s="115" t="str">
        <f t="shared" si="18"/>
        <v/>
      </c>
      <c r="L634" s="116" t="str">
        <f t="shared" ca="1" si="19"/>
        <v>-</v>
      </c>
      <c r="M634" s="111" t="str">
        <f>IF(E634="","",VLOOKUP(E634,[1]PROJECTES!$C$14:$Z$5000,21,FALSE))</f>
        <v/>
      </c>
      <c r="N634" s="136"/>
      <c r="O634" s="118" t="s">
        <v>222</v>
      </c>
      <c r="P634" s="119"/>
      <c r="Q634" s="84"/>
      <c r="R634" s="122"/>
      <c r="S634" s="166"/>
      <c r="T634" s="176"/>
      <c r="U634" s="169"/>
      <c r="V634" s="177"/>
      <c r="X634" s="79"/>
    </row>
    <row r="635" spans="1:24" s="121" customFormat="1" ht="20.100000000000001" customHeight="1" x14ac:dyDescent="0.3">
      <c r="A635" s="80"/>
      <c r="B635" s="110" t="str">
        <f>IF(E635="","",VLOOKUP(E635,[1]PROJECTES!$C$14:$G$5000,2,FALSE))</f>
        <v/>
      </c>
      <c r="C635" s="80"/>
      <c r="D635" s="283" t="str">
        <f>IF(E635="","",VLOOKUP(E635,[1]PROJECTES!$C$14:$G$5000,5,FALSE))</f>
        <v/>
      </c>
      <c r="E635" s="79"/>
      <c r="F635" s="110" t="str">
        <f>IF(I635="","",VLOOKUP(I635,[1]PROJECTES!$C$14:$G$5000,2,FALSE))</f>
        <v/>
      </c>
      <c r="G635" s="112" t="str">
        <f>IF(E635="","",VLOOKUP(E635,[1]PROJECTES!$C$14:$G$5000,4,FALSE))</f>
        <v/>
      </c>
      <c r="H635" s="95"/>
      <c r="I635" s="113" t="str">
        <f>IF(H635="","",VLOOKUP(H635,BD!B$2:C$16,2,FALSE))</f>
        <v/>
      </c>
      <c r="J635" s="114"/>
      <c r="K635" s="115" t="str">
        <f t="shared" si="18"/>
        <v/>
      </c>
      <c r="L635" s="116" t="str">
        <f t="shared" ca="1" si="19"/>
        <v>-</v>
      </c>
      <c r="M635" s="111" t="str">
        <f>IF(E635="","",VLOOKUP(E635,[1]PROJECTES!$C$14:$Z$5000,21,FALSE))</f>
        <v/>
      </c>
      <c r="N635" s="117"/>
      <c r="O635" s="118" t="s">
        <v>222</v>
      </c>
      <c r="P635" s="119"/>
      <c r="Q635" s="84"/>
      <c r="R635" s="122"/>
      <c r="S635" s="166"/>
      <c r="T635" s="176"/>
      <c r="U635" s="169"/>
      <c r="V635" s="177"/>
      <c r="X635" s="79"/>
    </row>
    <row r="636" spans="1:24" s="121" customFormat="1" ht="20.100000000000001" customHeight="1" x14ac:dyDescent="0.3">
      <c r="A636" s="80"/>
      <c r="B636" s="110" t="str">
        <f>IF(E636="","",VLOOKUP(E636,[1]PROJECTES!$C$14:$G$5000,2,FALSE))</f>
        <v/>
      </c>
      <c r="C636" s="80"/>
      <c r="D636" s="283" t="str">
        <f>IF(E636="","",VLOOKUP(E636,[1]PROJECTES!$C$14:$G$5000,5,FALSE))</f>
        <v/>
      </c>
      <c r="E636" s="79"/>
      <c r="F636" s="110" t="str">
        <f>IF(I636="","",VLOOKUP(I636,[1]PROJECTES!$C$14:$G$5000,2,FALSE))</f>
        <v/>
      </c>
      <c r="G636" s="112" t="str">
        <f>IF(E636="","",VLOOKUP(E636,[1]PROJECTES!$C$14:$G$5000,4,FALSE))</f>
        <v/>
      </c>
      <c r="H636" s="95"/>
      <c r="I636" s="113" t="str">
        <f>IF(H636="","",VLOOKUP(H636,BD!B$2:C$16,2,FALSE))</f>
        <v/>
      </c>
      <c r="J636" s="114"/>
      <c r="K636" s="115" t="str">
        <f t="shared" si="18"/>
        <v/>
      </c>
      <c r="L636" s="116" t="str">
        <f t="shared" ca="1" si="19"/>
        <v>-</v>
      </c>
      <c r="M636" s="111" t="str">
        <f>IF(E636="","",VLOOKUP(E636,[1]PROJECTES!$C$14:$Z$5000,21,FALSE))</f>
        <v/>
      </c>
      <c r="N636" s="117"/>
      <c r="O636" s="118" t="s">
        <v>222</v>
      </c>
      <c r="P636" s="119"/>
      <c r="Q636" s="84"/>
      <c r="R636" s="122"/>
      <c r="S636" s="166"/>
      <c r="T636" s="176"/>
      <c r="U636" s="169"/>
      <c r="V636" s="177"/>
      <c r="X636" s="79"/>
    </row>
    <row r="637" spans="1:24" s="121" customFormat="1" ht="20.100000000000001" customHeight="1" x14ac:dyDescent="0.3">
      <c r="A637" s="80"/>
      <c r="B637" s="110" t="str">
        <f>IF(E637="","",VLOOKUP(E637,[1]PROJECTES!$C$14:$G$5000,2,FALSE))</f>
        <v/>
      </c>
      <c r="C637" s="80"/>
      <c r="D637" s="283" t="str">
        <f>IF(E637="","",VLOOKUP(E637,[1]PROJECTES!$C$14:$G$5000,5,FALSE))</f>
        <v/>
      </c>
      <c r="E637" s="79"/>
      <c r="F637" s="110" t="str">
        <f>IF(I637="","",VLOOKUP(I637,[1]PROJECTES!$C$14:$G$5000,2,FALSE))</f>
        <v/>
      </c>
      <c r="G637" s="112" t="str">
        <f>IF(E637="","",VLOOKUP(E637,[1]PROJECTES!$C$14:$G$5000,4,FALSE))</f>
        <v/>
      </c>
      <c r="H637" s="95"/>
      <c r="I637" s="113" t="str">
        <f>IF(H637="","",VLOOKUP(H637,BD!B$2:C$16,2,FALSE))</f>
        <v/>
      </c>
      <c r="J637" s="114"/>
      <c r="K637" s="115" t="str">
        <f t="shared" si="18"/>
        <v/>
      </c>
      <c r="L637" s="116" t="str">
        <f t="shared" ca="1" si="19"/>
        <v>-</v>
      </c>
      <c r="M637" s="111" t="str">
        <f>IF(E637="","",VLOOKUP(E637,[1]PROJECTES!$C$14:$Z$5000,21,FALSE))</f>
        <v/>
      </c>
      <c r="N637" s="117"/>
      <c r="O637" s="118" t="s">
        <v>222</v>
      </c>
      <c r="P637" s="119"/>
      <c r="Q637" s="84"/>
      <c r="R637" s="125"/>
      <c r="S637" s="166"/>
      <c r="T637" s="176"/>
      <c r="U637" s="169"/>
      <c r="V637" s="177"/>
      <c r="X637" s="79"/>
    </row>
    <row r="638" spans="1:24" s="121" customFormat="1" ht="20.100000000000001" customHeight="1" x14ac:dyDescent="0.3">
      <c r="A638" s="80"/>
      <c r="B638" s="110" t="str">
        <f>IF(E638="","",VLOOKUP(E638,[1]PROJECTES!$C$14:$G$5000,2,FALSE))</f>
        <v/>
      </c>
      <c r="C638" s="80"/>
      <c r="D638" s="283" t="str">
        <f>IF(E638="","",VLOOKUP(E638,[1]PROJECTES!$C$14:$G$5000,5,FALSE))</f>
        <v/>
      </c>
      <c r="E638" s="79"/>
      <c r="F638" s="110" t="str">
        <f>IF(I638="","",VLOOKUP(I638,[1]PROJECTES!$C$14:$G$5000,2,FALSE))</f>
        <v/>
      </c>
      <c r="G638" s="112" t="str">
        <f>IF(E638="","",VLOOKUP(E638,[1]PROJECTES!$C$14:$G$5000,4,FALSE))</f>
        <v/>
      </c>
      <c r="H638" s="95"/>
      <c r="I638" s="113" t="str">
        <f>IF(H638="","",VLOOKUP(H638,BD!B$2:C$16,2,FALSE))</f>
        <v/>
      </c>
      <c r="J638" s="114"/>
      <c r="K638" s="115" t="str">
        <f t="shared" si="18"/>
        <v/>
      </c>
      <c r="L638" s="116" t="str">
        <f t="shared" ca="1" si="19"/>
        <v>-</v>
      </c>
      <c r="M638" s="111" t="str">
        <f>IF(E638="","",VLOOKUP(E638,[1]PROJECTES!$C$14:$Z$5000,21,FALSE))</f>
        <v/>
      </c>
      <c r="N638" s="117"/>
      <c r="O638" s="118" t="s">
        <v>222</v>
      </c>
      <c r="P638" s="119"/>
      <c r="Q638" s="84"/>
      <c r="R638" s="122"/>
      <c r="S638" s="166"/>
      <c r="T638" s="176"/>
      <c r="U638" s="169"/>
      <c r="V638" s="177"/>
      <c r="X638" s="79"/>
    </row>
    <row r="639" spans="1:24" s="121" customFormat="1" ht="20.100000000000001" customHeight="1" x14ac:dyDescent="0.3">
      <c r="A639" s="80"/>
      <c r="B639" s="110" t="str">
        <f>IF(E639="","",VLOOKUP(E639,[1]PROJECTES!$C$14:$G$5000,2,FALSE))</f>
        <v/>
      </c>
      <c r="C639" s="80"/>
      <c r="D639" s="283" t="str">
        <f>IF(E639="","",VLOOKUP(E639,[1]PROJECTES!$C$14:$G$5000,5,FALSE))</f>
        <v/>
      </c>
      <c r="E639" s="79"/>
      <c r="F639" s="110" t="str">
        <f>IF(I639="","",VLOOKUP(I639,[1]PROJECTES!$C$14:$G$5000,2,FALSE))</f>
        <v/>
      </c>
      <c r="G639" s="112" t="str">
        <f>IF(E639="","",VLOOKUP(E639,[1]PROJECTES!$C$14:$G$5000,4,FALSE))</f>
        <v/>
      </c>
      <c r="H639" s="95"/>
      <c r="I639" s="113" t="str">
        <f>IF(H639="","",VLOOKUP(H639,BD!B$2:C$16,2,FALSE))</f>
        <v/>
      </c>
      <c r="J639" s="114"/>
      <c r="K639" s="115" t="str">
        <f t="shared" si="18"/>
        <v/>
      </c>
      <c r="L639" s="116" t="str">
        <f t="shared" ca="1" si="19"/>
        <v>-</v>
      </c>
      <c r="M639" s="111" t="str">
        <f>IF(E639="","",VLOOKUP(E639,[1]PROJECTES!$C$14:$Z$5000,21,FALSE))</f>
        <v/>
      </c>
      <c r="N639" s="117"/>
      <c r="O639" s="118" t="s">
        <v>222</v>
      </c>
      <c r="P639" s="119"/>
      <c r="Q639" s="84"/>
      <c r="R639" s="125"/>
      <c r="S639" s="166"/>
      <c r="T639" s="176"/>
      <c r="U639" s="169"/>
      <c r="V639" s="177"/>
      <c r="X639" s="79"/>
    </row>
    <row r="640" spans="1:24" s="121" customFormat="1" ht="20.100000000000001" customHeight="1" x14ac:dyDescent="0.3">
      <c r="A640" s="80"/>
      <c r="B640" s="110" t="str">
        <f>IF(E640="","",VLOOKUP(E640,[1]PROJECTES!$C$14:$G$5000,2,FALSE))</f>
        <v/>
      </c>
      <c r="C640" s="80"/>
      <c r="D640" s="283" t="str">
        <f>IF(E640="","",VLOOKUP(E640,[1]PROJECTES!$C$14:$G$5000,5,FALSE))</f>
        <v/>
      </c>
      <c r="E640" s="79"/>
      <c r="F640" s="110" t="str">
        <f>IF(I640="","",VLOOKUP(I640,[1]PROJECTES!$C$14:$G$5000,2,FALSE))</f>
        <v/>
      </c>
      <c r="G640" s="112" t="str">
        <f>IF(E640="","",VLOOKUP(E640,[1]PROJECTES!$C$14:$G$5000,4,FALSE))</f>
        <v/>
      </c>
      <c r="H640" s="95"/>
      <c r="I640" s="113" t="str">
        <f>IF(H640="","",VLOOKUP(H640,BD!B$2:C$16,2,FALSE))</f>
        <v/>
      </c>
      <c r="J640" s="114"/>
      <c r="K640" s="115" t="str">
        <f t="shared" si="18"/>
        <v/>
      </c>
      <c r="L640" s="116" t="str">
        <f t="shared" ca="1" si="19"/>
        <v>-</v>
      </c>
      <c r="M640" s="111" t="str">
        <f>IF(E640="","",VLOOKUP(E640,[1]PROJECTES!$C$14:$Z$5000,21,FALSE))</f>
        <v/>
      </c>
      <c r="N640" s="117"/>
      <c r="O640" s="118" t="s">
        <v>222</v>
      </c>
      <c r="P640" s="119"/>
      <c r="Q640" s="84"/>
      <c r="R640" s="122"/>
      <c r="S640" s="166"/>
      <c r="T640" s="176"/>
      <c r="U640" s="169"/>
      <c r="V640" s="177"/>
      <c r="X640" s="79"/>
    </row>
    <row r="641" spans="1:24" s="121" customFormat="1" ht="20.100000000000001" customHeight="1" x14ac:dyDescent="0.3">
      <c r="A641" s="80"/>
      <c r="B641" s="110" t="str">
        <f>IF(E641="","",VLOOKUP(E641,[1]PROJECTES!$C$14:$G$5000,2,FALSE))</f>
        <v/>
      </c>
      <c r="C641" s="80"/>
      <c r="D641" s="283" t="str">
        <f>IF(E641="","",VLOOKUP(E641,[1]PROJECTES!$C$14:$G$5000,5,FALSE))</f>
        <v/>
      </c>
      <c r="E641" s="79"/>
      <c r="F641" s="110" t="str">
        <f>IF(I641="","",VLOOKUP(I641,[1]PROJECTES!$C$14:$G$5000,2,FALSE))</f>
        <v/>
      </c>
      <c r="G641" s="112" t="str">
        <f>IF(E641="","",VLOOKUP(E641,[1]PROJECTES!$C$14:$G$5000,4,FALSE))</f>
        <v/>
      </c>
      <c r="H641" s="95"/>
      <c r="I641" s="113" t="str">
        <f>IF(H641="","",VLOOKUP(H641,BD!B$2:C$16,2,FALSE))</f>
        <v/>
      </c>
      <c r="J641" s="114"/>
      <c r="K641" s="115" t="str">
        <f t="shared" si="18"/>
        <v/>
      </c>
      <c r="L641" s="116" t="str">
        <f t="shared" ca="1" si="19"/>
        <v>-</v>
      </c>
      <c r="M641" s="111" t="str">
        <f>IF(E641="","",VLOOKUP(E641,[1]PROJECTES!$C$14:$Z$5000,21,FALSE))</f>
        <v/>
      </c>
      <c r="N641" s="117"/>
      <c r="O641" s="118" t="s">
        <v>222</v>
      </c>
      <c r="P641" s="119"/>
      <c r="Q641" s="84"/>
      <c r="R641" s="125"/>
      <c r="S641" s="166"/>
      <c r="T641" s="176"/>
      <c r="U641" s="169"/>
      <c r="V641" s="177"/>
      <c r="X641" s="79"/>
    </row>
    <row r="642" spans="1:24" s="121" customFormat="1" ht="20.100000000000001" customHeight="1" x14ac:dyDescent="0.3">
      <c r="A642" s="80"/>
      <c r="B642" s="110" t="str">
        <f>IF(E642="","",VLOOKUP(E642,[1]PROJECTES!$C$14:$G$5000,2,FALSE))</f>
        <v/>
      </c>
      <c r="C642" s="80"/>
      <c r="D642" s="283" t="str">
        <f>IF(E642="","",VLOOKUP(E642,[1]PROJECTES!$C$14:$G$5000,5,FALSE))</f>
        <v/>
      </c>
      <c r="E642" s="79"/>
      <c r="F642" s="110" t="str">
        <f>IF(I642="","",VLOOKUP(I642,[1]PROJECTES!$C$14:$G$5000,2,FALSE))</f>
        <v/>
      </c>
      <c r="G642" s="112" t="str">
        <f>IF(E642="","",VLOOKUP(E642,[1]PROJECTES!$C$14:$G$5000,4,FALSE))</f>
        <v/>
      </c>
      <c r="H642" s="95"/>
      <c r="I642" s="113" t="str">
        <f>IF(H642="","",VLOOKUP(H642,BD!B$2:C$16,2,FALSE))</f>
        <v/>
      </c>
      <c r="J642" s="114"/>
      <c r="K642" s="115" t="str">
        <f t="shared" si="18"/>
        <v/>
      </c>
      <c r="L642" s="116" t="str">
        <f t="shared" ca="1" si="19"/>
        <v>-</v>
      </c>
      <c r="M642" s="111" t="str">
        <f>IF(E642="","",VLOOKUP(E642,[1]PROJECTES!$C$14:$Z$5000,21,FALSE))</f>
        <v/>
      </c>
      <c r="N642" s="117"/>
      <c r="O642" s="118" t="s">
        <v>222</v>
      </c>
      <c r="P642" s="119"/>
      <c r="Q642" s="84"/>
      <c r="R642" s="122"/>
      <c r="S642" s="166"/>
      <c r="T642" s="176"/>
      <c r="U642" s="169"/>
      <c r="V642" s="177"/>
      <c r="X642" s="79"/>
    </row>
    <row r="643" spans="1:24" ht="20.100000000000001" customHeight="1" x14ac:dyDescent="0.3">
      <c r="A643" s="80"/>
      <c r="B643" s="110" t="str">
        <f>IF(E643="","",VLOOKUP(E643,[1]PROJECTES!$C$14:$G$5000,2,FALSE))</f>
        <v/>
      </c>
      <c r="C643" s="80"/>
      <c r="D643" s="283" t="str">
        <f>IF(E643="","",VLOOKUP(E643,[1]PROJECTES!$C$14:$G$5000,5,FALSE))</f>
        <v/>
      </c>
      <c r="E643" s="79"/>
      <c r="F643" s="110" t="str">
        <f>IF(I643="","",VLOOKUP(I643,[1]PROJECTES!$C$14:$G$5000,2,FALSE))</f>
        <v/>
      </c>
      <c r="G643" s="112" t="str">
        <f>IF(E643="","",VLOOKUP(E643,[1]PROJECTES!$C$14:$G$5000,4,FALSE))</f>
        <v/>
      </c>
      <c r="H643" s="95"/>
      <c r="I643" s="113" t="str">
        <f>IF(H643="","",VLOOKUP(H643,BD!B$2:C$16,2,FALSE))</f>
        <v/>
      </c>
      <c r="J643" s="114"/>
      <c r="K643" s="115" t="str">
        <f t="shared" si="18"/>
        <v/>
      </c>
      <c r="L643" s="116" t="str">
        <f t="shared" ca="1" si="19"/>
        <v>-</v>
      </c>
      <c r="M643" s="111" t="str">
        <f>IF(E643="","",VLOOKUP(E643,[1]PROJECTES!$C$14:$Z$5000,21,FALSE))</f>
        <v/>
      </c>
      <c r="N643" s="117"/>
      <c r="O643" s="118" t="s">
        <v>222</v>
      </c>
      <c r="P643" s="119"/>
      <c r="Q643" s="84"/>
      <c r="R643" s="122"/>
      <c r="S643" s="166"/>
      <c r="T643" s="176"/>
      <c r="U643" s="169"/>
      <c r="V643" s="177"/>
      <c r="W643" s="121"/>
      <c r="X643" s="79"/>
    </row>
    <row r="644" spans="1:24" s="121" customFormat="1" ht="20.100000000000001" customHeight="1" x14ac:dyDescent="0.3">
      <c r="A644" s="80"/>
      <c r="B644" s="110" t="str">
        <f>IF(E644="","",VLOOKUP(E644,[1]PROJECTES!$C$14:$G$5000,2,FALSE))</f>
        <v/>
      </c>
      <c r="C644" s="80"/>
      <c r="D644" s="283" t="str">
        <f>IF(E644="","",VLOOKUP(E644,[1]PROJECTES!$C$14:$G$5000,5,FALSE))</f>
        <v/>
      </c>
      <c r="E644" s="79"/>
      <c r="F644" s="110" t="str">
        <f>IF(I644="","",VLOOKUP(I644,[1]PROJECTES!$C$14:$G$5000,2,FALSE))</f>
        <v/>
      </c>
      <c r="G644" s="112" t="str">
        <f>IF(E644="","",VLOOKUP(E644,[1]PROJECTES!$C$14:$G$5000,4,FALSE))</f>
        <v/>
      </c>
      <c r="H644" s="95"/>
      <c r="I644" s="113" t="str">
        <f>IF(H644="","",VLOOKUP(H644,BD!B$2:C$16,2,FALSE))</f>
        <v/>
      </c>
      <c r="J644" s="114"/>
      <c r="K644" s="115" t="str">
        <f t="shared" si="18"/>
        <v/>
      </c>
      <c r="L644" s="116" t="str">
        <f t="shared" ca="1" si="19"/>
        <v>-</v>
      </c>
      <c r="M644" s="111" t="str">
        <f>IF(E644="","",VLOOKUP(E644,[1]PROJECTES!$C$14:$Z$5000,21,FALSE))</f>
        <v/>
      </c>
      <c r="N644" s="117"/>
      <c r="O644" s="118" t="s">
        <v>222</v>
      </c>
      <c r="P644" s="119"/>
      <c r="Q644" s="84"/>
      <c r="R644" s="122"/>
      <c r="S644" s="166"/>
      <c r="T644" s="176"/>
      <c r="U644" s="169"/>
      <c r="V644" s="177"/>
      <c r="X644" s="79"/>
    </row>
    <row r="645" spans="1:24" s="121" customFormat="1" ht="20.100000000000001" customHeight="1" x14ac:dyDescent="0.3">
      <c r="A645" s="80"/>
      <c r="B645" s="110" t="str">
        <f>IF(E645="","",VLOOKUP(E645,[1]PROJECTES!$C$14:$G$5000,2,FALSE))</f>
        <v/>
      </c>
      <c r="C645" s="80"/>
      <c r="D645" s="283" t="str">
        <f>IF(E645="","",VLOOKUP(E645,[1]PROJECTES!$C$14:$G$5000,5,FALSE))</f>
        <v/>
      </c>
      <c r="E645" s="79"/>
      <c r="F645" s="110" t="str">
        <f>IF(I645="","",VLOOKUP(I645,[1]PROJECTES!$C$14:$G$5000,2,FALSE))</f>
        <v/>
      </c>
      <c r="G645" s="112" t="str">
        <f>IF(E645="","",VLOOKUP(E645,[1]PROJECTES!$C$14:$G$5000,4,FALSE))</f>
        <v/>
      </c>
      <c r="H645" s="95"/>
      <c r="I645" s="113" t="str">
        <f>IF(H645="","",VLOOKUP(H645,BD!B$2:C$16,2,FALSE))</f>
        <v/>
      </c>
      <c r="J645" s="114"/>
      <c r="K645" s="115" t="str">
        <f t="shared" si="18"/>
        <v/>
      </c>
      <c r="L645" s="116" t="str">
        <f t="shared" ca="1" si="19"/>
        <v>-</v>
      </c>
      <c r="M645" s="111" t="str">
        <f>IF(E645="","",VLOOKUP(E645,[1]PROJECTES!$C$14:$Z$5000,21,FALSE))</f>
        <v/>
      </c>
      <c r="N645" s="117"/>
      <c r="O645" s="118" t="s">
        <v>222</v>
      </c>
      <c r="P645" s="119"/>
      <c r="Q645" s="84"/>
      <c r="R645" s="125"/>
      <c r="S645" s="166"/>
      <c r="T645" s="176"/>
      <c r="U645" s="169"/>
      <c r="V645" s="177"/>
      <c r="X645" s="79"/>
    </row>
    <row r="646" spans="1:24" s="121" customFormat="1" ht="20.100000000000001" customHeight="1" x14ac:dyDescent="0.3">
      <c r="A646" s="80"/>
      <c r="B646" s="110" t="str">
        <f>IF(E646="","",VLOOKUP(E646,[1]PROJECTES!$C$14:$G$5000,2,FALSE))</f>
        <v/>
      </c>
      <c r="C646" s="80"/>
      <c r="D646" s="283" t="str">
        <f>IF(E646="","",VLOOKUP(E646,[1]PROJECTES!$C$14:$G$5000,5,FALSE))</f>
        <v/>
      </c>
      <c r="E646" s="79"/>
      <c r="F646" s="110" t="str">
        <f>IF(I646="","",VLOOKUP(I646,[1]PROJECTES!$C$14:$G$5000,2,FALSE))</f>
        <v/>
      </c>
      <c r="G646" s="112" t="str">
        <f>IF(E646="","",VLOOKUP(E646,[1]PROJECTES!$C$14:$G$5000,4,FALSE))</f>
        <v/>
      </c>
      <c r="H646" s="95"/>
      <c r="I646" s="113" t="str">
        <f>IF(H646="","",VLOOKUP(H646,BD!B$2:C$16,2,FALSE))</f>
        <v/>
      </c>
      <c r="J646" s="114"/>
      <c r="K646" s="115" t="str">
        <f t="shared" si="18"/>
        <v/>
      </c>
      <c r="L646" s="116" t="str">
        <f t="shared" ca="1" si="19"/>
        <v>-</v>
      </c>
      <c r="M646" s="111" t="str">
        <f>IF(E646="","",VLOOKUP(E646,[1]PROJECTES!$C$14:$Z$5000,21,FALSE))</f>
        <v/>
      </c>
      <c r="N646" s="117"/>
      <c r="O646" s="118" t="s">
        <v>222</v>
      </c>
      <c r="P646" s="119"/>
      <c r="Q646" s="84"/>
      <c r="R646" s="122"/>
      <c r="S646" s="166"/>
      <c r="T646" s="176"/>
      <c r="U646" s="169"/>
      <c r="V646" s="177"/>
      <c r="X646" s="79"/>
    </row>
    <row r="647" spans="1:24" s="121" customFormat="1" ht="20.100000000000001" customHeight="1" x14ac:dyDescent="0.3">
      <c r="A647" s="80"/>
      <c r="B647" s="110" t="str">
        <f>IF(E647="","",VLOOKUP(E647,[1]PROJECTES!$C$14:$G$5000,2,FALSE))</f>
        <v/>
      </c>
      <c r="C647" s="80"/>
      <c r="D647" s="283" t="str">
        <f>IF(E647="","",VLOOKUP(E647,[1]PROJECTES!$C$14:$G$5000,5,FALSE))</f>
        <v/>
      </c>
      <c r="E647" s="79"/>
      <c r="F647" s="110" t="str">
        <f>IF(I647="","",VLOOKUP(I647,[1]PROJECTES!$C$14:$G$5000,2,FALSE))</f>
        <v/>
      </c>
      <c r="G647" s="112" t="str">
        <f>IF(E647="","",VLOOKUP(E647,[1]PROJECTES!$C$14:$G$5000,4,FALSE))</f>
        <v/>
      </c>
      <c r="H647" s="95"/>
      <c r="I647" s="113" t="str">
        <f>IF(H647="","",VLOOKUP(H647,BD!B$2:C$16,2,FALSE))</f>
        <v/>
      </c>
      <c r="J647" s="114"/>
      <c r="K647" s="115" t="str">
        <f t="shared" si="18"/>
        <v/>
      </c>
      <c r="L647" s="116" t="str">
        <f t="shared" ca="1" si="19"/>
        <v>-</v>
      </c>
      <c r="M647" s="111" t="str">
        <f>IF(E647="","",VLOOKUP(E647,[1]PROJECTES!$C$14:$Z$5000,21,FALSE))</f>
        <v/>
      </c>
      <c r="N647" s="117"/>
      <c r="O647" s="118" t="s">
        <v>222</v>
      </c>
      <c r="P647" s="119"/>
      <c r="Q647" s="84"/>
      <c r="R647" s="122"/>
      <c r="S647" s="166"/>
      <c r="T647" s="176"/>
      <c r="U647" s="169"/>
      <c r="V647" s="177"/>
      <c r="X647" s="79"/>
    </row>
    <row r="648" spans="1:24" s="121" customFormat="1" ht="20.100000000000001" customHeight="1" x14ac:dyDescent="0.3">
      <c r="A648" s="80"/>
      <c r="B648" s="110" t="str">
        <f>IF(E648="","",VLOOKUP(E648,[1]PROJECTES!$C$14:$G$5000,2,FALSE))</f>
        <v/>
      </c>
      <c r="C648" s="80"/>
      <c r="D648" s="283" t="str">
        <f>IF(E648="","",VLOOKUP(E648,[1]PROJECTES!$C$14:$G$5000,5,FALSE))</f>
        <v/>
      </c>
      <c r="E648" s="79"/>
      <c r="F648" s="110" t="str">
        <f>IF(I648="","",VLOOKUP(I648,[1]PROJECTES!$C$14:$G$5000,2,FALSE))</f>
        <v/>
      </c>
      <c r="G648" s="112" t="str">
        <f>IF(E648="","",VLOOKUP(E648,[1]PROJECTES!$C$14:$G$5000,4,FALSE))</f>
        <v/>
      </c>
      <c r="H648" s="95"/>
      <c r="I648" s="113" t="str">
        <f>IF(H648="","",VLOOKUP(H648,BD!B$2:C$16,2,FALSE))</f>
        <v/>
      </c>
      <c r="J648" s="114"/>
      <c r="K648" s="115" t="str">
        <f t="shared" ref="K648:K711" si="20">IF(J648="","",WEEKNUM(J648,2)-0)</f>
        <v/>
      </c>
      <c r="L648" s="116" t="str">
        <f t="shared" ref="L648:L711" ca="1" si="21">IF(M648="","-",IF(G648="TA","-",+M648-TODAY()))</f>
        <v>-</v>
      </c>
      <c r="M648" s="111" t="str">
        <f>IF(E648="","",VLOOKUP(E648,[1]PROJECTES!$C$14:$Z$5000,21,FALSE))</f>
        <v/>
      </c>
      <c r="N648" s="117"/>
      <c r="O648" s="118" t="s">
        <v>222</v>
      </c>
      <c r="P648" s="119"/>
      <c r="Q648" s="84"/>
      <c r="R648" s="122"/>
      <c r="S648" s="166"/>
      <c r="T648" s="176"/>
      <c r="U648" s="169"/>
      <c r="V648" s="177"/>
      <c r="X648" s="79"/>
    </row>
    <row r="649" spans="1:24" s="121" customFormat="1" ht="20.100000000000001" customHeight="1" x14ac:dyDescent="0.3">
      <c r="A649" s="80"/>
      <c r="B649" s="110" t="str">
        <f>IF(E649="","",VLOOKUP(E649,[1]PROJECTES!$C$14:$G$5000,2,FALSE))</f>
        <v/>
      </c>
      <c r="C649" s="80"/>
      <c r="D649" s="283" t="str">
        <f>IF(E649="","",VLOOKUP(E649,[1]PROJECTES!$C$14:$G$5000,5,FALSE))</f>
        <v/>
      </c>
      <c r="E649" s="79"/>
      <c r="F649" s="110" t="str">
        <f>IF(I649="","",VLOOKUP(I649,[1]PROJECTES!$C$14:$G$5000,2,FALSE))</f>
        <v/>
      </c>
      <c r="G649" s="112" t="str">
        <f>IF(E649="","",VLOOKUP(E649,[1]PROJECTES!$C$14:$G$5000,4,FALSE))</f>
        <v/>
      </c>
      <c r="H649" s="95"/>
      <c r="I649" s="113" t="str">
        <f>IF(H649="","",VLOOKUP(H649,BD!B$2:C$16,2,FALSE))</f>
        <v/>
      </c>
      <c r="J649" s="114"/>
      <c r="K649" s="115" t="str">
        <f t="shared" si="20"/>
        <v/>
      </c>
      <c r="L649" s="116" t="str">
        <f t="shared" ca="1" si="21"/>
        <v>-</v>
      </c>
      <c r="M649" s="111" t="str">
        <f>IF(E649="","",VLOOKUP(E649,[1]PROJECTES!$C$14:$Z$5000,21,FALSE))</f>
        <v/>
      </c>
      <c r="N649" s="117"/>
      <c r="O649" s="118" t="s">
        <v>222</v>
      </c>
      <c r="P649" s="119"/>
      <c r="Q649" s="84"/>
      <c r="R649" s="122"/>
      <c r="S649" s="166"/>
      <c r="T649" s="176"/>
      <c r="U649" s="169"/>
      <c r="V649" s="177"/>
      <c r="X649" s="79"/>
    </row>
    <row r="650" spans="1:24" s="121" customFormat="1" ht="20.100000000000001" customHeight="1" x14ac:dyDescent="0.3">
      <c r="A650" s="80"/>
      <c r="B650" s="110" t="str">
        <f>IF(E650="","",VLOOKUP(E650,[1]PROJECTES!$C$14:$G$5000,2,FALSE))</f>
        <v/>
      </c>
      <c r="C650" s="80"/>
      <c r="D650" s="283" t="str">
        <f>IF(E650="","",VLOOKUP(E650,[1]PROJECTES!$C$14:$G$5000,5,FALSE))</f>
        <v/>
      </c>
      <c r="E650" s="79"/>
      <c r="F650" s="110" t="str">
        <f>IF(I650="","",VLOOKUP(I650,[1]PROJECTES!$C$14:$G$5000,2,FALSE))</f>
        <v/>
      </c>
      <c r="G650" s="112" t="str">
        <f>IF(E650="","",VLOOKUP(E650,[1]PROJECTES!$C$14:$G$5000,4,FALSE))</f>
        <v/>
      </c>
      <c r="H650" s="95"/>
      <c r="I650" s="113" t="str">
        <f>IF(H650="","",VLOOKUP(H650,BD!B$2:C$16,2,FALSE))</f>
        <v/>
      </c>
      <c r="J650" s="114"/>
      <c r="K650" s="115" t="str">
        <f t="shared" si="20"/>
        <v/>
      </c>
      <c r="L650" s="116" t="str">
        <f t="shared" ca="1" si="21"/>
        <v>-</v>
      </c>
      <c r="M650" s="111" t="str">
        <f>IF(E650="","",VLOOKUP(E650,[1]PROJECTES!$C$14:$Z$5000,21,FALSE))</f>
        <v/>
      </c>
      <c r="N650" s="117"/>
      <c r="O650" s="118" t="s">
        <v>222</v>
      </c>
      <c r="P650" s="119"/>
      <c r="Q650" s="84"/>
      <c r="R650" s="122"/>
      <c r="S650" s="166"/>
      <c r="T650" s="176"/>
      <c r="U650" s="169"/>
      <c r="V650" s="177"/>
      <c r="X650" s="79"/>
    </row>
    <row r="651" spans="1:24" s="121" customFormat="1" ht="20.100000000000001" customHeight="1" x14ac:dyDescent="0.3">
      <c r="A651" s="80"/>
      <c r="B651" s="110" t="str">
        <f>IF(E651="","",VLOOKUP(E651,[1]PROJECTES!$C$14:$G$5000,2,FALSE))</f>
        <v/>
      </c>
      <c r="C651" s="80"/>
      <c r="D651" s="283" t="str">
        <f>IF(E651="","",VLOOKUP(E651,[1]PROJECTES!$C$14:$G$5000,5,FALSE))</f>
        <v/>
      </c>
      <c r="E651" s="79"/>
      <c r="F651" s="110" t="str">
        <f>IF(I651="","",VLOOKUP(I651,[1]PROJECTES!$C$14:$G$5000,2,FALSE))</f>
        <v/>
      </c>
      <c r="G651" s="112" t="str">
        <f>IF(E651="","",VLOOKUP(E651,[1]PROJECTES!$C$14:$G$5000,4,FALSE))</f>
        <v/>
      </c>
      <c r="H651" s="95"/>
      <c r="I651" s="113" t="str">
        <f>IF(H651="","",VLOOKUP(H651,BD!B$2:C$16,2,FALSE))</f>
        <v/>
      </c>
      <c r="J651" s="114"/>
      <c r="K651" s="115" t="str">
        <f t="shared" si="20"/>
        <v/>
      </c>
      <c r="L651" s="116" t="str">
        <f t="shared" ca="1" si="21"/>
        <v>-</v>
      </c>
      <c r="M651" s="111" t="str">
        <f>IF(E651="","",VLOOKUP(E651,[1]PROJECTES!$C$14:$Z$5000,21,FALSE))</f>
        <v/>
      </c>
      <c r="N651" s="117"/>
      <c r="O651" s="118" t="s">
        <v>222</v>
      </c>
      <c r="P651" s="119"/>
      <c r="Q651" s="84"/>
      <c r="R651" s="122"/>
      <c r="S651" s="166"/>
      <c r="T651" s="176"/>
      <c r="U651" s="169"/>
      <c r="V651" s="177"/>
      <c r="X651" s="79"/>
    </row>
    <row r="652" spans="1:24" s="121" customFormat="1" ht="20.100000000000001" customHeight="1" x14ac:dyDescent="0.3">
      <c r="A652" s="80"/>
      <c r="B652" s="110" t="str">
        <f>IF(E652="","",VLOOKUP(E652,[1]PROJECTES!$C$14:$G$5000,2,FALSE))</f>
        <v/>
      </c>
      <c r="C652" s="80"/>
      <c r="D652" s="283" t="str">
        <f>IF(E652="","",VLOOKUP(E652,[1]PROJECTES!$C$14:$G$5000,5,FALSE))</f>
        <v/>
      </c>
      <c r="E652" s="87"/>
      <c r="F652" s="110" t="str">
        <f>IF(I652="","",VLOOKUP(I652,[1]PROJECTES!$C$14:$G$5000,2,FALSE))</f>
        <v/>
      </c>
      <c r="G652" s="112" t="str">
        <f>IF(E652="","",VLOOKUP(E652,[1]PROJECTES!$C$14:$G$5000,4,FALSE))</f>
        <v/>
      </c>
      <c r="H652" s="95"/>
      <c r="I652" s="113" t="str">
        <f>IF(H652="","",VLOOKUP(H652,BD!B$2:C$16,2,FALSE))</f>
        <v/>
      </c>
      <c r="J652" s="114"/>
      <c r="K652" s="115" t="str">
        <f t="shared" si="20"/>
        <v/>
      </c>
      <c r="L652" s="116" t="str">
        <f t="shared" ca="1" si="21"/>
        <v>-</v>
      </c>
      <c r="M652" s="111" t="str">
        <f>IF(E652="","",VLOOKUP(E652,[1]PROJECTES!$C$14:$Z$5000,21,FALSE))</f>
        <v/>
      </c>
      <c r="N652" s="117"/>
      <c r="O652" s="118" t="s">
        <v>222</v>
      </c>
      <c r="P652" s="119"/>
      <c r="Q652" s="84"/>
      <c r="R652" s="122"/>
      <c r="S652" s="166"/>
      <c r="T652" s="176"/>
      <c r="U652" s="169"/>
      <c r="V652" s="177"/>
      <c r="X652" s="79"/>
    </row>
    <row r="653" spans="1:24" s="121" customFormat="1" ht="20.100000000000001" customHeight="1" x14ac:dyDescent="0.3">
      <c r="A653" s="80"/>
      <c r="B653" s="110" t="str">
        <f>IF(E653="","",VLOOKUP(E653,[1]PROJECTES!$C$14:$G$5000,2,FALSE))</f>
        <v/>
      </c>
      <c r="C653" s="80"/>
      <c r="D653" s="283" t="str">
        <f>IF(E653="","",VLOOKUP(E653,[1]PROJECTES!$C$14:$G$5000,5,FALSE))</f>
        <v/>
      </c>
      <c r="E653" s="79"/>
      <c r="F653" s="110" t="str">
        <f>IF(I653="","",VLOOKUP(I653,[1]PROJECTES!$C$14:$G$5000,2,FALSE))</f>
        <v/>
      </c>
      <c r="G653" s="112" t="str">
        <f>IF(E653="","",VLOOKUP(E653,[1]PROJECTES!$C$14:$G$5000,4,FALSE))</f>
        <v/>
      </c>
      <c r="H653" s="95"/>
      <c r="I653" s="113" t="str">
        <f>IF(H653="","",VLOOKUP(H653,BD!B$2:C$16,2,FALSE))</f>
        <v/>
      </c>
      <c r="J653" s="114"/>
      <c r="K653" s="115" t="str">
        <f t="shared" si="20"/>
        <v/>
      </c>
      <c r="L653" s="116" t="str">
        <f t="shared" ca="1" si="21"/>
        <v>-</v>
      </c>
      <c r="M653" s="111" t="str">
        <f>IF(E653="","",VLOOKUP(E653,[1]PROJECTES!$C$14:$Z$5000,21,FALSE))</f>
        <v/>
      </c>
      <c r="N653" s="117"/>
      <c r="O653" s="118" t="s">
        <v>222</v>
      </c>
      <c r="P653" s="119"/>
      <c r="Q653" s="84"/>
      <c r="R653" s="122"/>
      <c r="S653" s="166"/>
      <c r="T653" s="176"/>
      <c r="U653" s="169"/>
      <c r="V653" s="177"/>
      <c r="X653" s="79"/>
    </row>
    <row r="654" spans="1:24" s="121" customFormat="1" ht="20.100000000000001" customHeight="1" x14ac:dyDescent="0.3">
      <c r="A654" s="80"/>
      <c r="B654" s="110" t="str">
        <f>IF(E654="","",VLOOKUP(E654,[1]PROJECTES!$C$14:$G$5000,2,FALSE))</f>
        <v/>
      </c>
      <c r="C654" s="80"/>
      <c r="D654" s="283" t="str">
        <f>IF(E654="","",VLOOKUP(E654,[1]PROJECTES!$C$14:$G$5000,5,FALSE))</f>
        <v/>
      </c>
      <c r="E654" s="79"/>
      <c r="F654" s="110" t="str">
        <f>IF(I654="","",VLOOKUP(I654,[1]PROJECTES!$C$14:$G$5000,2,FALSE))</f>
        <v/>
      </c>
      <c r="G654" s="112" t="str">
        <f>IF(E654="","",VLOOKUP(E654,[1]PROJECTES!$C$14:$G$5000,4,FALSE))</f>
        <v/>
      </c>
      <c r="H654" s="95"/>
      <c r="I654" s="113" t="str">
        <f>IF(H654="","",VLOOKUP(H654,BD!B$2:C$16,2,FALSE))</f>
        <v/>
      </c>
      <c r="J654" s="114"/>
      <c r="K654" s="115" t="str">
        <f t="shared" si="20"/>
        <v/>
      </c>
      <c r="L654" s="116" t="str">
        <f t="shared" ca="1" si="21"/>
        <v>-</v>
      </c>
      <c r="M654" s="111" t="str">
        <f>IF(E654="","",VLOOKUP(E654,[1]PROJECTES!$C$14:$Z$5000,21,FALSE))</f>
        <v/>
      </c>
      <c r="N654" s="117"/>
      <c r="O654" s="118" t="s">
        <v>222</v>
      </c>
      <c r="P654" s="119"/>
      <c r="Q654" s="84"/>
      <c r="R654" s="122"/>
      <c r="S654" s="166"/>
      <c r="T654" s="176"/>
      <c r="U654" s="169"/>
      <c r="V654" s="177"/>
      <c r="X654" s="79"/>
    </row>
    <row r="655" spans="1:24" s="121" customFormat="1" ht="20.100000000000001" customHeight="1" x14ac:dyDescent="0.3">
      <c r="A655" s="80"/>
      <c r="B655" s="110" t="str">
        <f>IF(E655="","",VLOOKUP(E655,[1]PROJECTES!$C$14:$G$5000,2,FALSE))</f>
        <v/>
      </c>
      <c r="C655" s="80"/>
      <c r="D655" s="283" t="str">
        <f>IF(E655="","",VLOOKUP(E655,[1]PROJECTES!$C$14:$G$5000,5,FALSE))</f>
        <v/>
      </c>
      <c r="E655" s="79"/>
      <c r="F655" s="110" t="str">
        <f>IF(I655="","",VLOOKUP(I655,[1]PROJECTES!$C$14:$G$5000,2,FALSE))</f>
        <v/>
      </c>
      <c r="G655" s="112" t="str">
        <f>IF(E655="","",VLOOKUP(E655,[1]PROJECTES!$C$14:$G$5000,4,FALSE))</f>
        <v/>
      </c>
      <c r="H655" s="95"/>
      <c r="I655" s="113" t="str">
        <f>IF(H655="","",VLOOKUP(H655,BD!B$2:C$16,2,FALSE))</f>
        <v/>
      </c>
      <c r="J655" s="114"/>
      <c r="K655" s="115" t="str">
        <f t="shared" si="20"/>
        <v/>
      </c>
      <c r="L655" s="116" t="str">
        <f t="shared" ca="1" si="21"/>
        <v>-</v>
      </c>
      <c r="M655" s="111" t="str">
        <f>IF(E655="","",VLOOKUP(E655,[1]PROJECTES!$C$14:$Z$5000,21,FALSE))</f>
        <v/>
      </c>
      <c r="N655" s="117"/>
      <c r="O655" s="118" t="s">
        <v>222</v>
      </c>
      <c r="P655" s="119"/>
      <c r="Q655" s="84"/>
      <c r="R655" s="122"/>
      <c r="S655" s="166"/>
      <c r="T655" s="176"/>
      <c r="U655" s="169"/>
      <c r="V655" s="177"/>
      <c r="X655" s="79"/>
    </row>
    <row r="656" spans="1:24" s="121" customFormat="1" ht="20.100000000000001" customHeight="1" x14ac:dyDescent="0.3">
      <c r="A656" s="80"/>
      <c r="B656" s="110" t="str">
        <f>IF(E656="","",VLOOKUP(E656,[1]PROJECTES!$C$14:$G$5000,2,FALSE))</f>
        <v/>
      </c>
      <c r="C656" s="80"/>
      <c r="D656" s="283" t="str">
        <f>IF(E656="","",VLOOKUP(E656,[1]PROJECTES!$C$14:$G$5000,5,FALSE))</f>
        <v/>
      </c>
      <c r="E656" s="79"/>
      <c r="F656" s="110" t="str">
        <f>IF(I656="","",VLOOKUP(I656,[1]PROJECTES!$C$14:$G$5000,2,FALSE))</f>
        <v/>
      </c>
      <c r="G656" s="112" t="str">
        <f>IF(E656="","",VLOOKUP(E656,[1]PROJECTES!$C$14:$G$5000,4,FALSE))</f>
        <v/>
      </c>
      <c r="H656" s="95"/>
      <c r="I656" s="113" t="str">
        <f>IF(H656="","",VLOOKUP(H656,BD!B$2:C$16,2,FALSE))</f>
        <v/>
      </c>
      <c r="J656" s="114"/>
      <c r="K656" s="115" t="str">
        <f t="shared" si="20"/>
        <v/>
      </c>
      <c r="L656" s="116" t="str">
        <f t="shared" ca="1" si="21"/>
        <v>-</v>
      </c>
      <c r="M656" s="111" t="str">
        <f>IF(E656="","",VLOOKUP(E656,[1]PROJECTES!$C$14:$Z$5000,21,FALSE))</f>
        <v/>
      </c>
      <c r="N656" s="117"/>
      <c r="O656" s="118" t="s">
        <v>222</v>
      </c>
      <c r="P656" s="119"/>
      <c r="Q656" s="84"/>
      <c r="R656" s="122"/>
      <c r="S656" s="166"/>
      <c r="T656" s="176"/>
      <c r="U656" s="169"/>
      <c r="V656" s="177"/>
      <c r="X656" s="79"/>
    </row>
    <row r="657" spans="1:24" s="121" customFormat="1" ht="20.100000000000001" customHeight="1" x14ac:dyDescent="0.3">
      <c r="A657" s="80"/>
      <c r="B657" s="110" t="str">
        <f>IF(E657="","",VLOOKUP(E657,[1]PROJECTES!$C$14:$G$5000,2,FALSE))</f>
        <v/>
      </c>
      <c r="C657" s="80"/>
      <c r="D657" s="283" t="str">
        <f>IF(E657="","",VLOOKUP(E657,[1]PROJECTES!$C$14:$G$5000,5,FALSE))</f>
        <v/>
      </c>
      <c r="E657" s="79"/>
      <c r="F657" s="110" t="str">
        <f>IF(I657="","",VLOOKUP(I657,[1]PROJECTES!$C$14:$G$5000,2,FALSE))</f>
        <v/>
      </c>
      <c r="G657" s="112" t="str">
        <f>IF(E657="","",VLOOKUP(E657,[1]PROJECTES!$C$14:$G$5000,4,FALSE))</f>
        <v/>
      </c>
      <c r="H657" s="95"/>
      <c r="I657" s="113" t="str">
        <f>IF(H657="","",VLOOKUP(H657,BD!B$2:C$16,2,FALSE))</f>
        <v/>
      </c>
      <c r="J657" s="114"/>
      <c r="K657" s="115" t="str">
        <f t="shared" si="20"/>
        <v/>
      </c>
      <c r="L657" s="116" t="str">
        <f t="shared" ca="1" si="21"/>
        <v>-</v>
      </c>
      <c r="M657" s="111" t="str">
        <f>IF(E657="","",VLOOKUP(E657,[1]PROJECTES!$C$14:$Z$5000,21,FALSE))</f>
        <v/>
      </c>
      <c r="N657" s="117"/>
      <c r="O657" s="118" t="s">
        <v>222</v>
      </c>
      <c r="P657" s="119"/>
      <c r="Q657" s="84"/>
      <c r="R657" s="122"/>
      <c r="S657" s="166"/>
      <c r="T657" s="176"/>
      <c r="V657" s="199"/>
      <c r="X657" s="79"/>
    </row>
    <row r="658" spans="1:24" s="121" customFormat="1" ht="20.100000000000001" customHeight="1" x14ac:dyDescent="0.3">
      <c r="A658" s="80"/>
      <c r="B658" s="110" t="str">
        <f>IF(E658="","",VLOOKUP(E658,[1]PROJECTES!$C$14:$G$5000,2,FALSE))</f>
        <v/>
      </c>
      <c r="C658" s="80"/>
      <c r="D658" s="283" t="str">
        <f>IF(E658="","",VLOOKUP(E658,[1]PROJECTES!$C$14:$G$5000,5,FALSE))</f>
        <v/>
      </c>
      <c r="E658" s="79"/>
      <c r="F658" s="110" t="str">
        <f>IF(I658="","",VLOOKUP(I658,[1]PROJECTES!$C$14:$G$5000,2,FALSE))</f>
        <v/>
      </c>
      <c r="G658" s="112" t="str">
        <f>IF(E658="","",VLOOKUP(E658,[1]PROJECTES!$C$14:$G$5000,4,FALSE))</f>
        <v/>
      </c>
      <c r="H658" s="95"/>
      <c r="I658" s="113" t="str">
        <f>IF(H658="","",VLOOKUP(H658,BD!B$2:C$16,2,FALSE))</f>
        <v/>
      </c>
      <c r="J658" s="114"/>
      <c r="K658" s="115" t="str">
        <f t="shared" si="20"/>
        <v/>
      </c>
      <c r="L658" s="116" t="str">
        <f t="shared" ca="1" si="21"/>
        <v>-</v>
      </c>
      <c r="M658" s="111" t="str">
        <f>IF(E658="","",VLOOKUP(E658,[1]PROJECTES!$C$14:$Z$5000,21,FALSE))</f>
        <v/>
      </c>
      <c r="N658" s="117"/>
      <c r="O658" s="118" t="s">
        <v>222</v>
      </c>
      <c r="P658" s="119"/>
      <c r="Q658" s="84"/>
      <c r="R658" s="122"/>
      <c r="S658" s="166"/>
      <c r="T658" s="176"/>
      <c r="U658" s="169"/>
      <c r="V658" s="177"/>
      <c r="X658" s="79"/>
    </row>
    <row r="659" spans="1:24" s="121" customFormat="1" ht="20.100000000000001" customHeight="1" x14ac:dyDescent="0.3">
      <c r="A659" s="80"/>
      <c r="B659" s="110" t="str">
        <f>IF(E659="","",VLOOKUP(E659,[1]PROJECTES!$C$14:$G$5000,2,FALSE))</f>
        <v/>
      </c>
      <c r="C659" s="80"/>
      <c r="D659" s="283" t="str">
        <f>IF(E659="","",VLOOKUP(E659,[1]PROJECTES!$C$14:$G$5000,5,FALSE))</f>
        <v/>
      </c>
      <c r="E659" s="79"/>
      <c r="F659" s="110" t="str">
        <f>IF(I659="","",VLOOKUP(I659,[1]PROJECTES!$C$14:$G$5000,2,FALSE))</f>
        <v/>
      </c>
      <c r="G659" s="112" t="str">
        <f>IF(E659="","",VLOOKUP(E659,[1]PROJECTES!$C$14:$G$5000,4,FALSE))</f>
        <v/>
      </c>
      <c r="H659" s="95"/>
      <c r="I659" s="113" t="str">
        <f>IF(H659="","",VLOOKUP(H659,BD!B$2:C$16,2,FALSE))</f>
        <v/>
      </c>
      <c r="J659" s="114"/>
      <c r="K659" s="115" t="str">
        <f t="shared" si="20"/>
        <v/>
      </c>
      <c r="L659" s="116" t="str">
        <f t="shared" ca="1" si="21"/>
        <v>-</v>
      </c>
      <c r="M659" s="111" t="str">
        <f>IF(E659="","",VLOOKUP(E659,[1]PROJECTES!$C$14:$Z$5000,21,FALSE))</f>
        <v/>
      </c>
      <c r="N659" s="117"/>
      <c r="O659" s="118" t="s">
        <v>222</v>
      </c>
      <c r="P659" s="119"/>
      <c r="Q659" s="84"/>
      <c r="R659" s="122"/>
      <c r="S659" s="166"/>
      <c r="T659" s="176"/>
      <c r="U659" s="169"/>
      <c r="V659" s="177"/>
      <c r="X659" s="79"/>
    </row>
    <row r="660" spans="1:24" s="121" customFormat="1" ht="20.100000000000001" customHeight="1" x14ac:dyDescent="0.3">
      <c r="A660" s="80"/>
      <c r="B660" s="110" t="str">
        <f>IF(E660="","",VLOOKUP(E660,[1]PROJECTES!$C$14:$G$5000,2,FALSE))</f>
        <v/>
      </c>
      <c r="C660" s="80"/>
      <c r="D660" s="283" t="str">
        <f>IF(E660="","",VLOOKUP(E660,[1]PROJECTES!$C$14:$G$5000,5,FALSE))</f>
        <v/>
      </c>
      <c r="E660" s="79"/>
      <c r="F660" s="110" t="str">
        <f>IF(I660="","",VLOOKUP(I660,[1]PROJECTES!$C$14:$G$5000,2,FALSE))</f>
        <v/>
      </c>
      <c r="G660" s="112" t="str">
        <f>IF(E660="","",VLOOKUP(E660,[1]PROJECTES!$C$14:$G$5000,4,FALSE))</f>
        <v/>
      </c>
      <c r="H660" s="95"/>
      <c r="I660" s="113" t="str">
        <f>IF(H660="","",VLOOKUP(H660,BD!B$2:C$16,2,FALSE))</f>
        <v/>
      </c>
      <c r="J660" s="114"/>
      <c r="K660" s="115" t="str">
        <f t="shared" si="20"/>
        <v/>
      </c>
      <c r="L660" s="116" t="str">
        <f t="shared" ca="1" si="21"/>
        <v>-</v>
      </c>
      <c r="M660" s="111" t="str">
        <f>IF(E660="","",VLOOKUP(E660,[1]PROJECTES!$C$14:$Z$5000,21,FALSE))</f>
        <v/>
      </c>
      <c r="N660" s="117"/>
      <c r="O660" s="118" t="s">
        <v>222</v>
      </c>
      <c r="P660" s="119"/>
      <c r="Q660" s="84"/>
      <c r="R660" s="122"/>
      <c r="S660" s="166"/>
      <c r="T660" s="176"/>
      <c r="U660" s="169"/>
      <c r="V660" s="177"/>
      <c r="X660" s="79"/>
    </row>
    <row r="661" spans="1:24" s="121" customFormat="1" ht="20.100000000000001" customHeight="1" x14ac:dyDescent="0.3">
      <c r="A661" s="80"/>
      <c r="B661" s="110" t="str">
        <f>IF(E661="","",VLOOKUP(E661,[1]PROJECTES!$C$14:$G$5000,2,FALSE))</f>
        <v/>
      </c>
      <c r="C661" s="80"/>
      <c r="D661" s="283" t="str">
        <f>IF(E661="","",VLOOKUP(E661,[1]PROJECTES!$C$14:$G$5000,5,FALSE))</f>
        <v/>
      </c>
      <c r="E661" s="79"/>
      <c r="F661" s="110" t="str">
        <f>IF(I661="","",VLOOKUP(I661,[1]PROJECTES!$C$14:$G$5000,2,FALSE))</f>
        <v/>
      </c>
      <c r="G661" s="112" t="str">
        <f>IF(E661="","",VLOOKUP(E661,[1]PROJECTES!$C$14:$G$5000,4,FALSE))</f>
        <v/>
      </c>
      <c r="H661" s="95"/>
      <c r="I661" s="113" t="str">
        <f>IF(H661="","",VLOOKUP(H661,BD!B$2:C$16,2,FALSE))</f>
        <v/>
      </c>
      <c r="J661" s="114"/>
      <c r="K661" s="115" t="str">
        <f t="shared" si="20"/>
        <v/>
      </c>
      <c r="L661" s="116" t="str">
        <f t="shared" ca="1" si="21"/>
        <v>-</v>
      </c>
      <c r="M661" s="111" t="str">
        <f>IF(E661="","",VLOOKUP(E661,[1]PROJECTES!$C$14:$Z$5000,21,FALSE))</f>
        <v/>
      </c>
      <c r="N661" s="117"/>
      <c r="O661" s="118" t="s">
        <v>222</v>
      </c>
      <c r="P661" s="119"/>
      <c r="Q661" s="84"/>
      <c r="R661" s="122"/>
      <c r="S661" s="166"/>
      <c r="T661" s="176"/>
      <c r="U661" s="169"/>
      <c r="V661" s="177"/>
      <c r="X661" s="79"/>
    </row>
    <row r="662" spans="1:24" s="121" customFormat="1" ht="20.100000000000001" customHeight="1" x14ac:dyDescent="0.3">
      <c r="A662" s="80"/>
      <c r="B662" s="110" t="str">
        <f>IF(E662="","",VLOOKUP(E662,[1]PROJECTES!$C$14:$G$5000,2,FALSE))</f>
        <v/>
      </c>
      <c r="C662" s="80"/>
      <c r="D662" s="283" t="str">
        <f>IF(E662="","",VLOOKUP(E662,[1]PROJECTES!$C$14:$G$5000,5,FALSE))</f>
        <v/>
      </c>
      <c r="E662" s="79"/>
      <c r="F662" s="110" t="str">
        <f>IF(I662="","",VLOOKUP(I662,[1]PROJECTES!$C$14:$G$5000,2,FALSE))</f>
        <v/>
      </c>
      <c r="G662" s="112" t="str">
        <f>IF(E662="","",VLOOKUP(E662,[1]PROJECTES!$C$14:$G$5000,4,FALSE))</f>
        <v/>
      </c>
      <c r="H662" s="95"/>
      <c r="I662" s="113" t="str">
        <f>IF(H662="","",VLOOKUP(H662,BD!B$2:C$16,2,FALSE))</f>
        <v/>
      </c>
      <c r="J662" s="114"/>
      <c r="K662" s="115" t="str">
        <f t="shared" si="20"/>
        <v/>
      </c>
      <c r="L662" s="116" t="str">
        <f t="shared" ca="1" si="21"/>
        <v>-</v>
      </c>
      <c r="M662" s="111" t="str">
        <f>IF(E662="","",VLOOKUP(E662,[1]PROJECTES!$C$14:$Z$5000,21,FALSE))</f>
        <v/>
      </c>
      <c r="N662" s="117"/>
      <c r="O662" s="118" t="s">
        <v>222</v>
      </c>
      <c r="P662" s="119"/>
      <c r="Q662" s="84"/>
      <c r="R662" s="122"/>
      <c r="S662" s="166"/>
      <c r="T662" s="176"/>
      <c r="U662" s="169"/>
      <c r="V662" s="177"/>
      <c r="X662" s="79"/>
    </row>
    <row r="663" spans="1:24" s="121" customFormat="1" ht="20.100000000000001" customHeight="1" x14ac:dyDescent="0.3">
      <c r="A663" s="80"/>
      <c r="B663" s="110" t="str">
        <f>IF(E663="","",VLOOKUP(E663,[1]PROJECTES!$C$14:$G$5000,2,FALSE))</f>
        <v/>
      </c>
      <c r="C663" s="80"/>
      <c r="D663" s="283" t="str">
        <f>IF(E663="","",VLOOKUP(E663,[1]PROJECTES!$C$14:$G$5000,5,FALSE))</f>
        <v/>
      </c>
      <c r="E663" s="79"/>
      <c r="F663" s="110" t="str">
        <f>IF(I663="","",VLOOKUP(I663,[1]PROJECTES!$C$14:$G$5000,2,FALSE))</f>
        <v/>
      </c>
      <c r="G663" s="112" t="str">
        <f>IF(E663="","",VLOOKUP(E663,[1]PROJECTES!$C$14:$G$5000,4,FALSE))</f>
        <v/>
      </c>
      <c r="H663" s="95"/>
      <c r="I663" s="113" t="str">
        <f>IF(H663="","",VLOOKUP(H663,BD!B$2:C$16,2,FALSE))</f>
        <v/>
      </c>
      <c r="J663" s="144"/>
      <c r="K663" s="115" t="str">
        <f t="shared" si="20"/>
        <v/>
      </c>
      <c r="L663" s="116" t="str">
        <f t="shared" ca="1" si="21"/>
        <v>-</v>
      </c>
      <c r="M663" s="111" t="str">
        <f>IF(E663="","",VLOOKUP(E663,[1]PROJECTES!$C$14:$Z$5000,21,FALSE))</f>
        <v/>
      </c>
      <c r="N663" s="117"/>
      <c r="O663" s="118" t="s">
        <v>222</v>
      </c>
      <c r="P663" s="119"/>
      <c r="Q663" s="84"/>
      <c r="R663" s="122"/>
      <c r="S663" s="166"/>
      <c r="T663" s="176"/>
      <c r="U663" s="169"/>
      <c r="V663" s="177"/>
      <c r="X663" s="79"/>
    </row>
    <row r="664" spans="1:24" s="121" customFormat="1" ht="20.100000000000001" customHeight="1" x14ac:dyDescent="0.3">
      <c r="A664" s="80"/>
      <c r="B664" s="110" t="str">
        <f>IF(E664="","",VLOOKUP(E664,[1]PROJECTES!$C$14:$G$5000,2,FALSE))</f>
        <v/>
      </c>
      <c r="C664" s="80"/>
      <c r="D664" s="283" t="str">
        <f>IF(E664="","",VLOOKUP(E664,[1]PROJECTES!$C$14:$G$5000,5,FALSE))</f>
        <v/>
      </c>
      <c r="E664" s="79"/>
      <c r="F664" s="110" t="str">
        <f>IF(I664="","",VLOOKUP(I664,[1]PROJECTES!$C$14:$G$5000,2,FALSE))</f>
        <v/>
      </c>
      <c r="G664" s="112" t="str">
        <f>IF(E664="","",VLOOKUP(E664,[1]PROJECTES!$C$14:$G$5000,4,FALSE))</f>
        <v/>
      </c>
      <c r="H664" s="95"/>
      <c r="I664" s="113" t="str">
        <f>IF(H664="","",VLOOKUP(H664,BD!B$2:C$16,2,FALSE))</f>
        <v/>
      </c>
      <c r="J664" s="114"/>
      <c r="K664" s="115" t="str">
        <f t="shared" si="20"/>
        <v/>
      </c>
      <c r="L664" s="116" t="str">
        <f t="shared" ca="1" si="21"/>
        <v>-</v>
      </c>
      <c r="M664" s="111" t="str">
        <f>IF(E664="","",VLOOKUP(E664,[1]PROJECTES!$C$14:$Z$5000,21,FALSE))</f>
        <v/>
      </c>
      <c r="N664" s="117"/>
      <c r="O664" s="118" t="s">
        <v>222</v>
      </c>
      <c r="P664" s="119"/>
      <c r="Q664" s="84"/>
      <c r="R664" s="122"/>
      <c r="S664" s="166"/>
      <c r="T664" s="176"/>
      <c r="U664" s="169"/>
      <c r="V664" s="177"/>
      <c r="X664" s="79"/>
    </row>
    <row r="665" spans="1:24" s="121" customFormat="1" ht="20.100000000000001" customHeight="1" x14ac:dyDescent="0.3">
      <c r="A665" s="80"/>
      <c r="B665" s="110" t="str">
        <f>IF(E665="","",VLOOKUP(E665,[1]PROJECTES!$C$14:$G$5000,2,FALSE))</f>
        <v/>
      </c>
      <c r="C665" s="80"/>
      <c r="D665" s="283" t="str">
        <f>IF(E665="","",VLOOKUP(E665,[1]PROJECTES!$C$14:$G$5000,5,FALSE))</f>
        <v/>
      </c>
      <c r="E665" s="79"/>
      <c r="F665" s="110" t="str">
        <f>IF(I665="","",VLOOKUP(I665,[1]PROJECTES!$C$14:$G$5000,2,FALSE))</f>
        <v/>
      </c>
      <c r="G665" s="112" t="str">
        <f>IF(E665="","",VLOOKUP(E665,[1]PROJECTES!$C$14:$G$5000,4,FALSE))</f>
        <v/>
      </c>
      <c r="H665" s="95"/>
      <c r="I665" s="113" t="str">
        <f>IF(H665="","",VLOOKUP(H665,BD!B$2:C$16,2,FALSE))</f>
        <v/>
      </c>
      <c r="J665" s="114"/>
      <c r="K665" s="115" t="str">
        <f t="shared" si="20"/>
        <v/>
      </c>
      <c r="L665" s="116" t="str">
        <f t="shared" ca="1" si="21"/>
        <v>-</v>
      </c>
      <c r="M665" s="111" t="str">
        <f>IF(E665="","",VLOOKUP(E665,[1]PROJECTES!$C$14:$Z$5000,21,FALSE))</f>
        <v/>
      </c>
      <c r="N665" s="117"/>
      <c r="O665" s="118" t="s">
        <v>222</v>
      </c>
      <c r="P665" s="119"/>
      <c r="Q665" s="84"/>
      <c r="R665" s="122"/>
      <c r="S665" s="166"/>
      <c r="T665" s="176"/>
      <c r="U665" s="169"/>
      <c r="V665" s="177"/>
      <c r="X665" s="79"/>
    </row>
    <row r="666" spans="1:24" s="121" customFormat="1" ht="20.100000000000001" customHeight="1" x14ac:dyDescent="0.3">
      <c r="A666" s="80"/>
      <c r="B666" s="110" t="str">
        <f>IF(E666="","",VLOOKUP(E666,[1]PROJECTES!$C$14:$G$5000,2,FALSE))</f>
        <v/>
      </c>
      <c r="C666" s="80"/>
      <c r="D666" s="283" t="str">
        <f>IF(E666="","",VLOOKUP(E666,[1]PROJECTES!$C$14:$G$5000,5,FALSE))</f>
        <v/>
      </c>
      <c r="E666" s="79"/>
      <c r="F666" s="110" t="str">
        <f>IF(I666="","",VLOOKUP(I666,[1]PROJECTES!$C$14:$G$5000,2,FALSE))</f>
        <v/>
      </c>
      <c r="G666" s="112" t="str">
        <f>IF(E666="","",VLOOKUP(E666,[1]PROJECTES!$C$14:$G$5000,4,FALSE))</f>
        <v/>
      </c>
      <c r="H666" s="95"/>
      <c r="I666" s="113" t="str">
        <f>IF(H666="","",VLOOKUP(H666,BD!B$2:C$16,2,FALSE))</f>
        <v/>
      </c>
      <c r="J666" s="114"/>
      <c r="K666" s="115" t="str">
        <f t="shared" si="20"/>
        <v/>
      </c>
      <c r="L666" s="116" t="str">
        <f t="shared" ca="1" si="21"/>
        <v>-</v>
      </c>
      <c r="M666" s="111" t="str">
        <f>IF(E666="","",VLOOKUP(E666,[1]PROJECTES!$C$14:$Z$5000,21,FALSE))</f>
        <v/>
      </c>
      <c r="N666" s="117"/>
      <c r="O666" s="118" t="s">
        <v>222</v>
      </c>
      <c r="P666" s="119"/>
      <c r="Q666" s="84"/>
      <c r="R666" s="122"/>
      <c r="S666" s="166"/>
      <c r="T666" s="176"/>
      <c r="U666" s="169"/>
      <c r="V666" s="177"/>
      <c r="W666" s="96"/>
      <c r="X666" s="79"/>
    </row>
    <row r="667" spans="1:24" s="121" customFormat="1" ht="20.100000000000001" customHeight="1" x14ac:dyDescent="0.3">
      <c r="A667" s="80"/>
      <c r="B667" s="110" t="str">
        <f>IF(E667="","",VLOOKUP(E667,[1]PROJECTES!$C$14:$G$5000,2,FALSE))</f>
        <v/>
      </c>
      <c r="C667" s="80"/>
      <c r="D667" s="283" t="str">
        <f>IF(E667="","",VLOOKUP(E667,[1]PROJECTES!$C$14:$G$5000,5,FALSE))</f>
        <v/>
      </c>
      <c r="E667" s="79"/>
      <c r="F667" s="110" t="str">
        <f>IF(I667="","",VLOOKUP(I667,[1]PROJECTES!$C$14:$G$5000,2,FALSE))</f>
        <v/>
      </c>
      <c r="G667" s="112" t="str">
        <f>IF(E667="","",VLOOKUP(E667,[1]PROJECTES!$C$14:$G$5000,4,FALSE))</f>
        <v/>
      </c>
      <c r="H667" s="95"/>
      <c r="I667" s="113" t="str">
        <f>IF(H667="","",VLOOKUP(H667,BD!B$2:C$16,2,FALSE))</f>
        <v/>
      </c>
      <c r="J667" s="114"/>
      <c r="K667" s="115" t="str">
        <f t="shared" si="20"/>
        <v/>
      </c>
      <c r="L667" s="116" t="str">
        <f t="shared" ca="1" si="21"/>
        <v>-</v>
      </c>
      <c r="M667" s="111" t="str">
        <f>IF(E667="","",VLOOKUP(E667,[1]PROJECTES!$C$14:$Z$5000,21,FALSE))</f>
        <v/>
      </c>
      <c r="N667" s="117"/>
      <c r="O667" s="118" t="s">
        <v>222</v>
      </c>
      <c r="P667" s="119"/>
      <c r="Q667" s="84"/>
      <c r="R667" s="122"/>
      <c r="S667" s="166"/>
      <c r="T667" s="176"/>
      <c r="U667" s="169"/>
      <c r="V667" s="177"/>
    </row>
    <row r="668" spans="1:24" s="121" customFormat="1" ht="20.100000000000001" customHeight="1" x14ac:dyDescent="0.3">
      <c r="A668" s="80"/>
      <c r="B668" s="110" t="str">
        <f>IF(E668="","",VLOOKUP(E668,[1]PROJECTES!$C$14:$G$5000,2,FALSE))</f>
        <v/>
      </c>
      <c r="C668" s="80"/>
      <c r="D668" s="283" t="str">
        <f>IF(E668="","",VLOOKUP(E668,[1]PROJECTES!$C$14:$G$5000,5,FALSE))</f>
        <v/>
      </c>
      <c r="E668" s="79"/>
      <c r="F668" s="110" t="str">
        <f>IF(I668="","",VLOOKUP(I668,[1]PROJECTES!$C$14:$G$5000,2,FALSE))</f>
        <v/>
      </c>
      <c r="G668" s="112" t="str">
        <f>IF(E668="","",VLOOKUP(E668,[1]PROJECTES!$C$14:$G$5000,4,FALSE))</f>
        <v/>
      </c>
      <c r="H668" s="95"/>
      <c r="I668" s="113" t="str">
        <f>IF(H668="","",VLOOKUP(H668,BD!B$2:C$16,2,FALSE))</f>
        <v/>
      </c>
      <c r="J668" s="114"/>
      <c r="K668" s="115" t="str">
        <f t="shared" si="20"/>
        <v/>
      </c>
      <c r="L668" s="116" t="str">
        <f t="shared" ca="1" si="21"/>
        <v>-</v>
      </c>
      <c r="M668" s="111" t="str">
        <f>IF(E668="","",VLOOKUP(E668,[1]PROJECTES!$C$14:$Z$5000,21,FALSE))</f>
        <v/>
      </c>
      <c r="N668" s="117"/>
      <c r="O668" s="118" t="s">
        <v>222</v>
      </c>
      <c r="P668" s="119"/>
      <c r="Q668" s="84"/>
      <c r="R668" s="122"/>
      <c r="S668" s="166"/>
      <c r="T668" s="176"/>
      <c r="U668" s="169"/>
      <c r="V668" s="177"/>
    </row>
    <row r="669" spans="1:24" s="121" customFormat="1" ht="20.100000000000001" customHeight="1" x14ac:dyDescent="0.3">
      <c r="A669" s="80"/>
      <c r="B669" s="110" t="str">
        <f>IF(E669="","",VLOOKUP(E669,[1]PROJECTES!$C$14:$G$5000,2,FALSE))</f>
        <v/>
      </c>
      <c r="C669" s="80"/>
      <c r="D669" s="283" t="str">
        <f>IF(E669="","",VLOOKUP(E669,[1]PROJECTES!$C$14:$G$5000,5,FALSE))</f>
        <v/>
      </c>
      <c r="E669" s="79"/>
      <c r="F669" s="110" t="str">
        <f>IF(I669="","",VLOOKUP(I669,[1]PROJECTES!$C$14:$G$5000,2,FALSE))</f>
        <v/>
      </c>
      <c r="G669" s="112" t="str">
        <f>IF(E669="","",VLOOKUP(E669,[1]PROJECTES!$C$14:$G$5000,4,FALSE))</f>
        <v/>
      </c>
      <c r="H669" s="95"/>
      <c r="I669" s="113" t="str">
        <f>IF(H669="","",VLOOKUP(H669,BD!B$2:C$16,2,FALSE))</f>
        <v/>
      </c>
      <c r="J669" s="114"/>
      <c r="K669" s="115" t="str">
        <f t="shared" si="20"/>
        <v/>
      </c>
      <c r="L669" s="116" t="str">
        <f t="shared" ca="1" si="21"/>
        <v>-</v>
      </c>
      <c r="M669" s="111" t="str">
        <f>IF(E669="","",VLOOKUP(E669,[1]PROJECTES!$C$14:$Z$5000,21,FALSE))</f>
        <v/>
      </c>
      <c r="N669" s="117"/>
      <c r="O669" s="118" t="s">
        <v>222</v>
      </c>
      <c r="P669" s="119"/>
      <c r="Q669" s="84"/>
      <c r="R669" s="123"/>
      <c r="S669" s="166"/>
      <c r="T669" s="176"/>
      <c r="U669" s="169"/>
      <c r="V669" s="177"/>
    </row>
    <row r="670" spans="1:24" s="121" customFormat="1" ht="20.100000000000001" customHeight="1" x14ac:dyDescent="0.3">
      <c r="A670" s="80"/>
      <c r="B670" s="110" t="str">
        <f>IF(E670="","",VLOOKUP(E670,[1]PROJECTES!$C$14:$G$5000,2,FALSE))</f>
        <v/>
      </c>
      <c r="C670" s="80"/>
      <c r="D670" s="283" t="str">
        <f>IF(E670="","",VLOOKUP(E670,[1]PROJECTES!$C$14:$G$5000,5,FALSE))</f>
        <v/>
      </c>
      <c r="E670" s="79"/>
      <c r="F670" s="110" t="str">
        <f>IF(I670="","",VLOOKUP(I670,[1]PROJECTES!$C$14:$G$5000,2,FALSE))</f>
        <v/>
      </c>
      <c r="G670" s="112" t="str">
        <f>IF(E670="","",VLOOKUP(E670,[1]PROJECTES!$C$14:$G$5000,4,FALSE))</f>
        <v/>
      </c>
      <c r="H670" s="95"/>
      <c r="I670" s="113" t="str">
        <f>IF(H670="","",VLOOKUP(H670,BD!B$2:C$16,2,FALSE))</f>
        <v/>
      </c>
      <c r="J670" s="114"/>
      <c r="K670" s="115" t="str">
        <f t="shared" si="20"/>
        <v/>
      </c>
      <c r="L670" s="116" t="str">
        <f t="shared" ca="1" si="21"/>
        <v>-</v>
      </c>
      <c r="M670" s="111" t="str">
        <f>IF(E670="","",VLOOKUP(E670,[1]PROJECTES!$C$14:$Z$5000,21,FALSE))</f>
        <v/>
      </c>
      <c r="N670" s="117"/>
      <c r="O670" s="118" t="s">
        <v>222</v>
      </c>
      <c r="P670" s="119"/>
      <c r="Q670" s="84"/>
      <c r="R670" s="122"/>
      <c r="S670" s="166"/>
      <c r="T670" s="176"/>
      <c r="U670" s="169"/>
      <c r="V670" s="177"/>
    </row>
    <row r="671" spans="1:24" s="121" customFormat="1" ht="20.100000000000001" customHeight="1" x14ac:dyDescent="0.3">
      <c r="A671" s="80"/>
      <c r="B671" s="110" t="str">
        <f>IF(E671="","",VLOOKUP(E671,[1]PROJECTES!$C$14:$G$5000,2,FALSE))</f>
        <v/>
      </c>
      <c r="C671" s="80"/>
      <c r="D671" s="283" t="str">
        <f>IF(E671="","",VLOOKUP(E671,[1]PROJECTES!$C$14:$G$5000,5,FALSE))</f>
        <v/>
      </c>
      <c r="E671" s="79"/>
      <c r="F671" s="110" t="str">
        <f>IF(I671="","",VLOOKUP(I671,[1]PROJECTES!$C$14:$G$5000,2,FALSE))</f>
        <v/>
      </c>
      <c r="G671" s="112" t="str">
        <f>IF(E671="","",VLOOKUP(E671,[1]PROJECTES!$C$14:$G$5000,4,FALSE))</f>
        <v/>
      </c>
      <c r="H671" s="95"/>
      <c r="I671" s="113" t="str">
        <f>IF(H671="","",VLOOKUP(H671,BD!B$2:C$16,2,FALSE))</f>
        <v/>
      </c>
      <c r="J671" s="114"/>
      <c r="K671" s="115" t="str">
        <f t="shared" si="20"/>
        <v/>
      </c>
      <c r="L671" s="116" t="str">
        <f t="shared" ca="1" si="21"/>
        <v>-</v>
      </c>
      <c r="M671" s="111" t="str">
        <f>IF(E671="","",VLOOKUP(E671,[1]PROJECTES!$C$14:$Z$5000,21,FALSE))</f>
        <v/>
      </c>
      <c r="N671" s="117"/>
      <c r="O671" s="118" t="s">
        <v>222</v>
      </c>
      <c r="P671" s="119"/>
      <c r="Q671" s="84"/>
      <c r="R671" s="122"/>
      <c r="S671" s="166"/>
      <c r="T671" s="176"/>
      <c r="U671" s="169"/>
      <c r="V671" s="177"/>
    </row>
    <row r="672" spans="1:24" s="121" customFormat="1" ht="20.100000000000001" customHeight="1" x14ac:dyDescent="0.3">
      <c r="A672" s="80"/>
      <c r="B672" s="110" t="str">
        <f>IF(E672="","",VLOOKUP(E672,[1]PROJECTES!$C$14:$G$5000,2,FALSE))</f>
        <v/>
      </c>
      <c r="C672" s="80"/>
      <c r="D672" s="283" t="str">
        <f>IF(E672="","",VLOOKUP(E672,[1]PROJECTES!$C$14:$G$5000,5,FALSE))</f>
        <v/>
      </c>
      <c r="E672" s="79"/>
      <c r="F672" s="110" t="str">
        <f>IF(I672="","",VLOOKUP(I672,[1]PROJECTES!$C$14:$G$5000,2,FALSE))</f>
        <v/>
      </c>
      <c r="G672" s="112" t="str">
        <f>IF(E672="","",VLOOKUP(E672,[1]PROJECTES!$C$14:$G$5000,4,FALSE))</f>
        <v/>
      </c>
      <c r="H672" s="95"/>
      <c r="I672" s="113" t="str">
        <f>IF(H672="","",VLOOKUP(H672,BD!B$2:C$16,2,FALSE))</f>
        <v/>
      </c>
      <c r="J672" s="114"/>
      <c r="K672" s="115" t="str">
        <f t="shared" si="20"/>
        <v/>
      </c>
      <c r="L672" s="116" t="str">
        <f t="shared" ca="1" si="21"/>
        <v>-</v>
      </c>
      <c r="M672" s="111" t="str">
        <f>IF(E672="","",VLOOKUP(E672,[1]PROJECTES!$C$14:$Z$5000,21,FALSE))</f>
        <v/>
      </c>
      <c r="N672" s="117"/>
      <c r="O672" s="118" t="s">
        <v>222</v>
      </c>
      <c r="P672" s="119"/>
      <c r="Q672" s="84"/>
      <c r="R672" s="122"/>
      <c r="S672" s="166"/>
      <c r="T672" s="176"/>
      <c r="U672" s="169"/>
      <c r="V672" s="177"/>
    </row>
    <row r="673" spans="1:22" s="121" customFormat="1" ht="20.100000000000001" customHeight="1" x14ac:dyDescent="0.3">
      <c r="A673" s="80"/>
      <c r="B673" s="110" t="str">
        <f>IF(E673="","",VLOOKUP(E673,[1]PROJECTES!$C$14:$G$5000,2,FALSE))</f>
        <v/>
      </c>
      <c r="C673" s="80"/>
      <c r="D673" s="283" t="str">
        <f>IF(E673="","",VLOOKUP(E673,[1]PROJECTES!$C$14:$G$5000,5,FALSE))</f>
        <v/>
      </c>
      <c r="E673" s="79"/>
      <c r="F673" s="110" t="str">
        <f>IF(I673="","",VLOOKUP(I673,[1]PROJECTES!$C$14:$G$5000,2,FALSE))</f>
        <v/>
      </c>
      <c r="G673" s="112" t="str">
        <f>IF(E673="","",VLOOKUP(E673,[1]PROJECTES!$C$14:$G$5000,4,FALSE))</f>
        <v/>
      </c>
      <c r="H673" s="95"/>
      <c r="I673" s="113" t="str">
        <f>IF(H673="","",VLOOKUP(H673,BD!B$2:C$16,2,FALSE))</f>
        <v/>
      </c>
      <c r="J673" s="114"/>
      <c r="K673" s="115" t="str">
        <f t="shared" si="20"/>
        <v/>
      </c>
      <c r="L673" s="116" t="str">
        <f t="shared" ca="1" si="21"/>
        <v>-</v>
      </c>
      <c r="M673" s="111" t="str">
        <f>IF(E673="","",VLOOKUP(E673,[1]PROJECTES!$C$14:$Z$5000,21,FALSE))</f>
        <v/>
      </c>
      <c r="N673" s="117"/>
      <c r="O673" s="118" t="s">
        <v>222</v>
      </c>
      <c r="P673" s="119"/>
      <c r="Q673" s="84"/>
      <c r="R673" s="122"/>
      <c r="S673" s="166"/>
      <c r="T673" s="176"/>
      <c r="U673" s="169"/>
      <c r="V673" s="177"/>
    </row>
    <row r="674" spans="1:22" s="121" customFormat="1" ht="20.100000000000001" customHeight="1" x14ac:dyDescent="0.3">
      <c r="A674" s="80"/>
      <c r="B674" s="110" t="str">
        <f>IF(E674="","",VLOOKUP(E674,[1]PROJECTES!$C$14:$G$5000,2,FALSE))</f>
        <v/>
      </c>
      <c r="C674" s="80"/>
      <c r="D674" s="283" t="str">
        <f>IF(E674="","",VLOOKUP(E674,[1]PROJECTES!$C$14:$G$5000,5,FALSE))</f>
        <v/>
      </c>
      <c r="E674" s="79"/>
      <c r="F674" s="110" t="str">
        <f>IF(I674="","",VLOOKUP(I674,[1]PROJECTES!$C$14:$G$5000,2,FALSE))</f>
        <v/>
      </c>
      <c r="G674" s="112" t="str">
        <f>IF(E674="","",VLOOKUP(E674,[1]PROJECTES!$C$14:$G$5000,4,FALSE))</f>
        <v/>
      </c>
      <c r="H674" s="95"/>
      <c r="I674" s="113" t="str">
        <f>IF(H674="","",VLOOKUP(H674,BD!B$2:C$16,2,FALSE))</f>
        <v/>
      </c>
      <c r="J674" s="114"/>
      <c r="K674" s="115" t="str">
        <f t="shared" si="20"/>
        <v/>
      </c>
      <c r="L674" s="116" t="str">
        <f t="shared" ca="1" si="21"/>
        <v>-</v>
      </c>
      <c r="M674" s="111" t="str">
        <f>IF(E674="","",VLOOKUP(E674,[1]PROJECTES!$C$14:$Z$5000,21,FALSE))</f>
        <v/>
      </c>
      <c r="N674" s="117"/>
      <c r="O674" s="118" t="s">
        <v>222</v>
      </c>
      <c r="P674" s="119"/>
      <c r="Q674" s="84"/>
      <c r="R674" s="122"/>
      <c r="S674" s="166"/>
      <c r="T674" s="176"/>
      <c r="U674" s="169"/>
      <c r="V674" s="177"/>
    </row>
    <row r="675" spans="1:22" s="121" customFormat="1" ht="20.100000000000001" customHeight="1" x14ac:dyDescent="0.3">
      <c r="A675" s="80"/>
      <c r="B675" s="110" t="str">
        <f>IF(E675="","",VLOOKUP(E675,[1]PROJECTES!$C$14:$G$5000,2,FALSE))</f>
        <v/>
      </c>
      <c r="C675" s="80"/>
      <c r="D675" s="283" t="str">
        <f>IF(E675="","",VLOOKUP(E675,[1]PROJECTES!$C$14:$G$5000,5,FALSE))</f>
        <v/>
      </c>
      <c r="E675" s="79"/>
      <c r="F675" s="110" t="str">
        <f>IF(I675="","",VLOOKUP(I675,[1]PROJECTES!$C$14:$G$5000,2,FALSE))</f>
        <v/>
      </c>
      <c r="G675" s="112" t="str">
        <f>IF(E675="","",VLOOKUP(E675,[1]PROJECTES!$C$14:$G$5000,4,FALSE))</f>
        <v/>
      </c>
      <c r="H675" s="95"/>
      <c r="I675" s="113" t="str">
        <f>IF(H675="","",VLOOKUP(H675,BD!B$2:C$16,2,FALSE))</f>
        <v/>
      </c>
      <c r="J675" s="114"/>
      <c r="K675" s="115" t="str">
        <f t="shared" si="20"/>
        <v/>
      </c>
      <c r="L675" s="116" t="str">
        <f t="shared" ca="1" si="21"/>
        <v>-</v>
      </c>
      <c r="M675" s="111" t="str">
        <f>IF(E675="","",VLOOKUP(E675,[1]PROJECTES!$C$14:$Z$5000,21,FALSE))</f>
        <v/>
      </c>
      <c r="N675" s="117"/>
      <c r="O675" s="118" t="s">
        <v>222</v>
      </c>
      <c r="P675" s="119"/>
      <c r="Q675" s="84"/>
      <c r="R675" s="122"/>
      <c r="S675" s="166"/>
      <c r="T675" s="176"/>
      <c r="U675" s="169"/>
      <c r="V675" s="177"/>
    </row>
    <row r="676" spans="1:22" s="121" customFormat="1" ht="20.100000000000001" customHeight="1" x14ac:dyDescent="0.3">
      <c r="A676" s="80"/>
      <c r="B676" s="110" t="str">
        <f>IF(E676="","",VLOOKUP(E676,[1]PROJECTES!$C$14:$G$5000,2,FALSE))</f>
        <v/>
      </c>
      <c r="C676" s="80"/>
      <c r="D676" s="283" t="str">
        <f>IF(E676="","",VLOOKUP(E676,[1]PROJECTES!$C$14:$G$5000,5,FALSE))</f>
        <v/>
      </c>
      <c r="E676" s="79"/>
      <c r="F676" s="110" t="str">
        <f>IF(I676="","",VLOOKUP(I676,[1]PROJECTES!$C$14:$G$5000,2,FALSE))</f>
        <v/>
      </c>
      <c r="G676" s="112" t="str">
        <f>IF(E676="","",VLOOKUP(E676,[1]PROJECTES!$C$14:$G$5000,4,FALSE))</f>
        <v/>
      </c>
      <c r="H676" s="95"/>
      <c r="I676" s="113" t="str">
        <f>IF(H676="","",VLOOKUP(H676,BD!B$2:C$16,2,FALSE))</f>
        <v/>
      </c>
      <c r="J676" s="114"/>
      <c r="K676" s="115" t="str">
        <f t="shared" si="20"/>
        <v/>
      </c>
      <c r="L676" s="116" t="str">
        <f t="shared" ca="1" si="21"/>
        <v>-</v>
      </c>
      <c r="M676" s="111" t="str">
        <f>IF(E676="","",VLOOKUP(E676,[1]PROJECTES!$C$14:$Z$5000,21,FALSE))</f>
        <v/>
      </c>
      <c r="N676" s="117"/>
      <c r="O676" s="118" t="s">
        <v>222</v>
      </c>
      <c r="P676" s="119"/>
      <c r="Q676" s="84"/>
      <c r="R676" s="125"/>
      <c r="S676" s="166"/>
      <c r="T676" s="176"/>
      <c r="U676" s="169"/>
      <c r="V676" s="177"/>
    </row>
    <row r="677" spans="1:22" s="121" customFormat="1" ht="20.100000000000001" customHeight="1" x14ac:dyDescent="0.3">
      <c r="A677" s="80"/>
      <c r="B677" s="110" t="str">
        <f>IF(E677="","",VLOOKUP(E677,[1]PROJECTES!$C$14:$G$5000,2,FALSE))</f>
        <v/>
      </c>
      <c r="C677" s="80"/>
      <c r="D677" s="283" t="str">
        <f>IF(E677="","",VLOOKUP(E677,[1]PROJECTES!$C$14:$G$5000,5,FALSE))</f>
        <v/>
      </c>
      <c r="E677" s="79"/>
      <c r="F677" s="110" t="str">
        <f>IF(I677="","",VLOOKUP(I677,[1]PROJECTES!$C$14:$G$5000,2,FALSE))</f>
        <v/>
      </c>
      <c r="G677" s="112" t="str">
        <f>IF(E677="","",VLOOKUP(E677,[1]PROJECTES!$C$14:$G$5000,4,FALSE))</f>
        <v/>
      </c>
      <c r="H677" s="95"/>
      <c r="I677" s="113" t="str">
        <f>IF(H677="","",VLOOKUP(H677,BD!B$2:C$16,2,FALSE))</f>
        <v/>
      </c>
      <c r="J677" s="114"/>
      <c r="K677" s="115" t="str">
        <f t="shared" si="20"/>
        <v/>
      </c>
      <c r="L677" s="116" t="str">
        <f t="shared" ca="1" si="21"/>
        <v>-</v>
      </c>
      <c r="M677" s="111" t="str">
        <f>IF(E677="","",VLOOKUP(E677,[1]PROJECTES!$C$14:$Z$5000,21,FALSE))</f>
        <v/>
      </c>
      <c r="N677" s="117"/>
      <c r="O677" s="118" t="s">
        <v>222</v>
      </c>
      <c r="P677" s="119"/>
      <c r="Q677" s="84"/>
      <c r="R677" s="125"/>
      <c r="S677" s="166"/>
      <c r="T677" s="176"/>
      <c r="U677" s="169"/>
      <c r="V677" s="177"/>
    </row>
    <row r="678" spans="1:22" s="121" customFormat="1" ht="20.100000000000001" customHeight="1" x14ac:dyDescent="0.3">
      <c r="A678" s="80"/>
      <c r="B678" s="110" t="str">
        <f>IF(E678="","",VLOOKUP(E678,[1]PROJECTES!$C$14:$G$5000,2,FALSE))</f>
        <v/>
      </c>
      <c r="C678" s="80"/>
      <c r="D678" s="283" t="str">
        <f>IF(E678="","",VLOOKUP(E678,[1]PROJECTES!$C$14:$G$5000,5,FALSE))</f>
        <v/>
      </c>
      <c r="E678" s="79"/>
      <c r="F678" s="110" t="str">
        <f>IF(I678="","",VLOOKUP(I678,[1]PROJECTES!$C$14:$G$5000,2,FALSE))</f>
        <v/>
      </c>
      <c r="G678" s="112" t="str">
        <f>IF(E678="","",VLOOKUP(E678,[1]PROJECTES!$C$14:$G$5000,4,FALSE))</f>
        <v/>
      </c>
      <c r="H678" s="95"/>
      <c r="I678" s="113" t="str">
        <f>IF(H678="","",VLOOKUP(H678,BD!B$2:C$16,2,FALSE))</f>
        <v/>
      </c>
      <c r="J678" s="114"/>
      <c r="K678" s="115" t="str">
        <f t="shared" si="20"/>
        <v/>
      </c>
      <c r="L678" s="116" t="str">
        <f t="shared" ca="1" si="21"/>
        <v>-</v>
      </c>
      <c r="M678" s="111" t="str">
        <f>IF(E678="","",VLOOKUP(E678,[1]PROJECTES!$C$14:$Z$5000,21,FALSE))</f>
        <v/>
      </c>
      <c r="N678" s="117"/>
      <c r="O678" s="118" t="s">
        <v>222</v>
      </c>
      <c r="P678" s="119"/>
      <c r="Q678" s="84"/>
      <c r="R678" s="122"/>
      <c r="S678" s="166"/>
      <c r="T678" s="176"/>
      <c r="U678" s="169"/>
      <c r="V678" s="177"/>
    </row>
    <row r="679" spans="1:22" s="121" customFormat="1" ht="20.100000000000001" customHeight="1" x14ac:dyDescent="0.3">
      <c r="A679" s="80"/>
      <c r="B679" s="110" t="str">
        <f>IF(E679="","",VLOOKUP(E679,[1]PROJECTES!$C$14:$G$5000,2,FALSE))</f>
        <v/>
      </c>
      <c r="C679" s="80"/>
      <c r="D679" s="283" t="str">
        <f>IF(E679="","",VLOOKUP(E679,[1]PROJECTES!$C$14:$G$5000,5,FALSE))</f>
        <v/>
      </c>
      <c r="E679" s="79"/>
      <c r="F679" s="110" t="str">
        <f>IF(I679="","",VLOOKUP(I679,[1]PROJECTES!$C$14:$G$5000,2,FALSE))</f>
        <v/>
      </c>
      <c r="G679" s="112" t="str">
        <f>IF(E679="","",VLOOKUP(E679,[1]PROJECTES!$C$14:$G$5000,4,FALSE))</f>
        <v/>
      </c>
      <c r="H679" s="95"/>
      <c r="I679" s="113" t="str">
        <f>IF(H679="","",VLOOKUP(H679,BD!B$2:C$16,2,FALSE))</f>
        <v/>
      </c>
      <c r="J679" s="126"/>
      <c r="K679" s="115" t="str">
        <f t="shared" si="20"/>
        <v/>
      </c>
      <c r="L679" s="116" t="str">
        <f t="shared" ca="1" si="21"/>
        <v>-</v>
      </c>
      <c r="M679" s="111" t="str">
        <f>IF(E679="","",VLOOKUP(E679,[1]PROJECTES!$C$14:$Z$5000,21,FALSE))</f>
        <v/>
      </c>
      <c r="N679" s="136"/>
      <c r="O679" s="118" t="s">
        <v>222</v>
      </c>
      <c r="P679" s="140"/>
      <c r="Q679" s="84"/>
      <c r="R679" s="122"/>
      <c r="S679" s="166"/>
      <c r="T679" s="176"/>
      <c r="U679" s="169"/>
      <c r="V679" s="177"/>
    </row>
    <row r="680" spans="1:22" s="121" customFormat="1" ht="20.100000000000001" customHeight="1" x14ac:dyDescent="0.3">
      <c r="A680" s="80"/>
      <c r="B680" s="110" t="str">
        <f>IF(E680="","",VLOOKUP(E680,[1]PROJECTES!$C$14:$G$5000,2,FALSE))</f>
        <v/>
      </c>
      <c r="C680" s="80"/>
      <c r="D680" s="283" t="str">
        <f>IF(E680="","",VLOOKUP(E680,[1]PROJECTES!$C$14:$G$5000,5,FALSE))</f>
        <v/>
      </c>
      <c r="E680" s="79"/>
      <c r="F680" s="110" t="str">
        <f>IF(I680="","",VLOOKUP(I680,[1]PROJECTES!$C$14:$G$5000,2,FALSE))</f>
        <v/>
      </c>
      <c r="G680" s="112" t="str">
        <f>IF(E680="","",VLOOKUP(E680,[1]PROJECTES!$C$14:$G$5000,4,FALSE))</f>
        <v/>
      </c>
      <c r="H680" s="95"/>
      <c r="I680" s="113" t="str">
        <f>IF(H680="","",VLOOKUP(H680,BD!B$2:C$16,2,FALSE))</f>
        <v/>
      </c>
      <c r="J680" s="114"/>
      <c r="K680" s="115" t="str">
        <f t="shared" si="20"/>
        <v/>
      </c>
      <c r="L680" s="116" t="str">
        <f t="shared" ca="1" si="21"/>
        <v>-</v>
      </c>
      <c r="M680" s="111" t="str">
        <f>IF(E680="","",VLOOKUP(E680,[1]PROJECTES!$C$14:$Z$5000,21,FALSE))</f>
        <v/>
      </c>
      <c r="N680" s="117"/>
      <c r="O680" s="118" t="s">
        <v>222</v>
      </c>
      <c r="P680" s="119"/>
      <c r="Q680" s="84"/>
      <c r="R680" s="125"/>
      <c r="S680" s="166"/>
      <c r="T680" s="176"/>
      <c r="U680" s="169"/>
      <c r="V680" s="177"/>
    </row>
    <row r="681" spans="1:22" s="121" customFormat="1" ht="20.100000000000001" customHeight="1" x14ac:dyDescent="0.3">
      <c r="A681" s="80"/>
      <c r="B681" s="110" t="str">
        <f>IF(E681="","",VLOOKUP(E681,[1]PROJECTES!$C$14:$G$5000,2,FALSE))</f>
        <v/>
      </c>
      <c r="C681" s="80"/>
      <c r="D681" s="283" t="str">
        <f>IF(E681="","",VLOOKUP(E681,[1]PROJECTES!$C$14:$G$5000,5,FALSE))</f>
        <v/>
      </c>
      <c r="E681" s="79"/>
      <c r="F681" s="110" t="str">
        <f>IF(I681="","",VLOOKUP(I681,[1]PROJECTES!$C$14:$G$5000,2,FALSE))</f>
        <v/>
      </c>
      <c r="G681" s="112" t="str">
        <f>IF(E681="","",VLOOKUP(E681,[1]PROJECTES!$C$14:$G$5000,4,FALSE))</f>
        <v/>
      </c>
      <c r="H681" s="95"/>
      <c r="I681" s="113" t="str">
        <f>IF(H681="","",VLOOKUP(H681,BD!B$2:C$16,2,FALSE))</f>
        <v/>
      </c>
      <c r="J681" s="114"/>
      <c r="K681" s="115" t="str">
        <f t="shared" si="20"/>
        <v/>
      </c>
      <c r="L681" s="116" t="str">
        <f t="shared" ca="1" si="21"/>
        <v>-</v>
      </c>
      <c r="M681" s="111" t="str">
        <f>IF(E681="","",VLOOKUP(E681,[1]PROJECTES!$C$14:$Z$5000,21,FALSE))</f>
        <v/>
      </c>
      <c r="N681" s="117"/>
      <c r="O681" s="118" t="s">
        <v>222</v>
      </c>
      <c r="P681" s="119"/>
      <c r="Q681" s="84"/>
      <c r="R681" s="122"/>
      <c r="S681" s="166"/>
      <c r="T681" s="176"/>
      <c r="U681" s="169"/>
      <c r="V681" s="177"/>
    </row>
    <row r="682" spans="1:22" s="121" customFormat="1" ht="20.100000000000001" customHeight="1" x14ac:dyDescent="0.3">
      <c r="A682" s="80"/>
      <c r="B682" s="110" t="str">
        <f>IF(E682="","",VLOOKUP(E682,[1]PROJECTES!$C$14:$G$5000,2,FALSE))</f>
        <v/>
      </c>
      <c r="C682" s="80"/>
      <c r="D682" s="283" t="str">
        <f>IF(E682="","",VLOOKUP(E682,[1]PROJECTES!$C$14:$G$5000,5,FALSE))</f>
        <v/>
      </c>
      <c r="E682" s="79"/>
      <c r="F682" s="110" t="str">
        <f>IF(I682="","",VLOOKUP(I682,[1]PROJECTES!$C$14:$G$5000,2,FALSE))</f>
        <v/>
      </c>
      <c r="G682" s="112" t="str">
        <f>IF(E682="","",VLOOKUP(E682,[1]PROJECTES!$C$14:$G$5000,4,FALSE))</f>
        <v/>
      </c>
      <c r="H682" s="95"/>
      <c r="I682" s="113" t="str">
        <f>IF(H682="","",VLOOKUP(H682,BD!B$2:C$16,2,FALSE))</f>
        <v/>
      </c>
      <c r="J682" s="114"/>
      <c r="K682" s="115" t="str">
        <f t="shared" si="20"/>
        <v/>
      </c>
      <c r="L682" s="116" t="str">
        <f t="shared" ca="1" si="21"/>
        <v>-</v>
      </c>
      <c r="M682" s="111" t="str">
        <f>IF(E682="","",VLOOKUP(E682,[1]PROJECTES!$C$14:$Z$5000,21,FALSE))</f>
        <v/>
      </c>
      <c r="N682" s="117"/>
      <c r="O682" s="118" t="s">
        <v>222</v>
      </c>
      <c r="P682" s="119"/>
      <c r="Q682" s="84"/>
      <c r="R682" s="122"/>
      <c r="S682" s="166"/>
      <c r="T682" s="176"/>
      <c r="V682" s="199"/>
    </row>
    <row r="683" spans="1:22" s="121" customFormat="1" ht="20.100000000000001" customHeight="1" x14ac:dyDescent="0.3">
      <c r="A683" s="80"/>
      <c r="B683" s="110" t="str">
        <f>IF(E683="","",VLOOKUP(E683,[1]PROJECTES!$C$14:$G$5000,2,FALSE))</f>
        <v/>
      </c>
      <c r="C683" s="80"/>
      <c r="D683" s="283" t="str">
        <f>IF(E683="","",VLOOKUP(E683,[1]PROJECTES!$C$14:$G$5000,5,FALSE))</f>
        <v/>
      </c>
      <c r="E683" s="79"/>
      <c r="F683" s="110" t="str">
        <f>IF(I683="","",VLOOKUP(I683,[1]PROJECTES!$C$14:$G$5000,2,FALSE))</f>
        <v/>
      </c>
      <c r="G683" s="112" t="str">
        <f>IF(E683="","",VLOOKUP(E683,[1]PROJECTES!$C$14:$G$5000,4,FALSE))</f>
        <v/>
      </c>
      <c r="H683" s="95"/>
      <c r="I683" s="113" t="str">
        <f>IF(H683="","",VLOOKUP(H683,BD!B$2:C$16,2,FALSE))</f>
        <v/>
      </c>
      <c r="J683" s="114"/>
      <c r="K683" s="115" t="str">
        <f t="shared" si="20"/>
        <v/>
      </c>
      <c r="L683" s="116" t="str">
        <f t="shared" ca="1" si="21"/>
        <v>-</v>
      </c>
      <c r="M683" s="111" t="str">
        <f>IF(E683="","",VLOOKUP(E683,[1]PROJECTES!$C$14:$Z$5000,21,FALSE))</f>
        <v/>
      </c>
      <c r="N683" s="117"/>
      <c r="O683" s="118" t="s">
        <v>222</v>
      </c>
      <c r="P683" s="119"/>
      <c r="Q683" s="84"/>
      <c r="R683" s="122"/>
      <c r="S683" s="166"/>
      <c r="T683" s="176"/>
      <c r="U683" s="169"/>
      <c r="V683" s="177"/>
    </row>
    <row r="684" spans="1:22" s="121" customFormat="1" ht="20.100000000000001" customHeight="1" x14ac:dyDescent="0.3">
      <c r="A684" s="80"/>
      <c r="B684" s="110" t="str">
        <f>IF(E684="","",VLOOKUP(E684,[1]PROJECTES!$C$14:$G$5000,2,FALSE))</f>
        <v/>
      </c>
      <c r="C684" s="80"/>
      <c r="D684" s="283" t="str">
        <f>IF(E684="","",VLOOKUP(E684,[1]PROJECTES!$C$14:$G$5000,5,FALSE))</f>
        <v/>
      </c>
      <c r="E684" s="79"/>
      <c r="F684" s="110" t="str">
        <f>IF(I684="","",VLOOKUP(I684,[1]PROJECTES!$C$14:$G$5000,2,FALSE))</f>
        <v/>
      </c>
      <c r="G684" s="112" t="str">
        <f>IF(E684="","",VLOOKUP(E684,[1]PROJECTES!$C$14:$G$5000,4,FALSE))</f>
        <v/>
      </c>
      <c r="H684" s="95"/>
      <c r="I684" s="113" t="str">
        <f>IF(H684="","",VLOOKUP(H684,BD!B$2:C$16,2,FALSE))</f>
        <v/>
      </c>
      <c r="J684" s="114"/>
      <c r="K684" s="115" t="str">
        <f t="shared" si="20"/>
        <v/>
      </c>
      <c r="L684" s="116" t="str">
        <f t="shared" ca="1" si="21"/>
        <v>-</v>
      </c>
      <c r="M684" s="111" t="str">
        <f>IF(E684="","",VLOOKUP(E684,[1]PROJECTES!$C$14:$Z$5000,21,FALSE))</f>
        <v/>
      </c>
      <c r="N684" s="117"/>
      <c r="O684" s="118" t="s">
        <v>222</v>
      </c>
      <c r="P684" s="119"/>
      <c r="Q684" s="84"/>
      <c r="R684" s="125"/>
      <c r="S684" s="166"/>
      <c r="T684" s="176"/>
      <c r="U684" s="169"/>
      <c r="V684" s="177"/>
    </row>
    <row r="685" spans="1:22" s="121" customFormat="1" ht="20.100000000000001" customHeight="1" x14ac:dyDescent="0.3">
      <c r="A685" s="80"/>
      <c r="B685" s="110" t="str">
        <f>IF(E685="","",VLOOKUP(E685,[1]PROJECTES!$C$14:$G$5000,2,FALSE))</f>
        <v/>
      </c>
      <c r="C685" s="80"/>
      <c r="D685" s="283" t="str">
        <f>IF(E685="","",VLOOKUP(E685,[1]PROJECTES!$C$14:$G$5000,5,FALSE))</f>
        <v/>
      </c>
      <c r="E685" s="79"/>
      <c r="F685" s="110" t="str">
        <f>IF(I685="","",VLOOKUP(I685,[1]PROJECTES!$C$14:$G$5000,2,FALSE))</f>
        <v/>
      </c>
      <c r="G685" s="112" t="str">
        <f>IF(E685="","",VLOOKUP(E685,[1]PROJECTES!$C$14:$G$5000,4,FALSE))</f>
        <v/>
      </c>
      <c r="H685" s="95"/>
      <c r="I685" s="113" t="str">
        <f>IF(H685="","",VLOOKUP(H685,BD!B$2:C$16,2,FALSE))</f>
        <v/>
      </c>
      <c r="J685" s="114"/>
      <c r="K685" s="115" t="str">
        <f t="shared" si="20"/>
        <v/>
      </c>
      <c r="L685" s="116" t="str">
        <f t="shared" ca="1" si="21"/>
        <v>-</v>
      </c>
      <c r="M685" s="111" t="str">
        <f>IF(E685="","",VLOOKUP(E685,[1]PROJECTES!$C$14:$Z$5000,21,FALSE))</f>
        <v/>
      </c>
      <c r="N685" s="117"/>
      <c r="O685" s="118" t="s">
        <v>222</v>
      </c>
      <c r="P685" s="119"/>
      <c r="Q685" s="84"/>
      <c r="R685" s="122"/>
      <c r="S685" s="166"/>
      <c r="T685" s="176"/>
      <c r="U685" s="169"/>
      <c r="V685" s="177"/>
    </row>
    <row r="686" spans="1:22" s="121" customFormat="1" ht="20.100000000000001" customHeight="1" x14ac:dyDescent="0.3">
      <c r="A686" s="80"/>
      <c r="B686" s="110" t="str">
        <f>IF(E686="","",VLOOKUP(E686,[1]PROJECTES!$C$14:$G$5000,2,FALSE))</f>
        <v/>
      </c>
      <c r="C686" s="80"/>
      <c r="D686" s="283" t="str">
        <f>IF(E686="","",VLOOKUP(E686,[1]PROJECTES!$C$14:$G$5000,5,FALSE))</f>
        <v/>
      </c>
      <c r="E686" s="79"/>
      <c r="F686" s="110" t="str">
        <f>IF(I686="","",VLOOKUP(I686,[1]PROJECTES!$C$14:$G$5000,2,FALSE))</f>
        <v/>
      </c>
      <c r="G686" s="112" t="str">
        <f>IF(E686="","",VLOOKUP(E686,[1]PROJECTES!$C$14:$G$5000,4,FALSE))</f>
        <v/>
      </c>
      <c r="H686" s="95"/>
      <c r="I686" s="113" t="str">
        <f>IF(H686="","",VLOOKUP(H686,BD!B$2:C$16,2,FALSE))</f>
        <v/>
      </c>
      <c r="J686" s="114"/>
      <c r="K686" s="115" t="str">
        <f t="shared" si="20"/>
        <v/>
      </c>
      <c r="L686" s="116" t="str">
        <f t="shared" ca="1" si="21"/>
        <v>-</v>
      </c>
      <c r="M686" s="111" t="str">
        <f>IF(E686="","",VLOOKUP(E686,[1]PROJECTES!$C$14:$Z$5000,21,FALSE))</f>
        <v/>
      </c>
      <c r="N686" s="117"/>
      <c r="O686" s="118" t="s">
        <v>222</v>
      </c>
      <c r="P686" s="119"/>
      <c r="Q686" s="84"/>
      <c r="R686" s="122"/>
      <c r="S686" s="166"/>
      <c r="T686" s="176"/>
      <c r="U686" s="169"/>
      <c r="V686" s="177"/>
    </row>
    <row r="687" spans="1:22" s="121" customFormat="1" ht="20.100000000000001" customHeight="1" x14ac:dyDescent="0.3">
      <c r="A687" s="80"/>
      <c r="B687" s="110" t="str">
        <f>IF(E687="","",VLOOKUP(E687,[1]PROJECTES!$C$14:$G$5000,2,FALSE))</f>
        <v/>
      </c>
      <c r="C687" s="80"/>
      <c r="D687" s="283" t="str">
        <f>IF(E687="","",VLOOKUP(E687,[1]PROJECTES!$C$14:$G$5000,5,FALSE))</f>
        <v/>
      </c>
      <c r="E687" s="79"/>
      <c r="F687" s="110" t="str">
        <f>IF(I687="","",VLOOKUP(I687,[1]PROJECTES!$C$14:$G$5000,2,FALSE))</f>
        <v/>
      </c>
      <c r="G687" s="112" t="str">
        <f>IF(E687="","",VLOOKUP(E687,[1]PROJECTES!$C$14:$G$5000,4,FALSE))</f>
        <v/>
      </c>
      <c r="H687" s="95"/>
      <c r="I687" s="113" t="str">
        <f>IF(H687="","",VLOOKUP(H687,BD!B$2:C$16,2,FALSE))</f>
        <v/>
      </c>
      <c r="J687" s="114"/>
      <c r="K687" s="115" t="str">
        <f t="shared" si="20"/>
        <v/>
      </c>
      <c r="L687" s="116" t="str">
        <f t="shared" ca="1" si="21"/>
        <v>-</v>
      </c>
      <c r="M687" s="111" t="str">
        <f>IF(E687="","",VLOOKUP(E687,[1]PROJECTES!$C$14:$Z$5000,21,FALSE))</f>
        <v/>
      </c>
      <c r="N687" s="117"/>
      <c r="O687" s="118" t="s">
        <v>222</v>
      </c>
      <c r="P687" s="119"/>
      <c r="Q687" s="84"/>
      <c r="R687" s="123"/>
      <c r="S687" s="166"/>
      <c r="T687" s="176"/>
      <c r="U687" s="169"/>
      <c r="V687" s="177"/>
    </row>
    <row r="688" spans="1:22" s="121" customFormat="1" ht="20.100000000000001" customHeight="1" x14ac:dyDescent="0.3">
      <c r="A688" s="80"/>
      <c r="B688" s="110" t="str">
        <f>IF(E688="","",VLOOKUP(E688,[1]PROJECTES!$C$14:$G$5000,2,FALSE))</f>
        <v/>
      </c>
      <c r="C688" s="80"/>
      <c r="D688" s="283" t="str">
        <f>IF(E688="","",VLOOKUP(E688,[1]PROJECTES!$C$14:$G$5000,5,FALSE))</f>
        <v/>
      </c>
      <c r="E688" s="79"/>
      <c r="F688" s="110" t="str">
        <f>IF(I688="","",VLOOKUP(I688,[1]PROJECTES!$C$14:$G$5000,2,FALSE))</f>
        <v/>
      </c>
      <c r="G688" s="112" t="str">
        <f>IF(E688="","",VLOOKUP(E688,[1]PROJECTES!$C$14:$G$5000,4,FALSE))</f>
        <v/>
      </c>
      <c r="H688" s="95"/>
      <c r="I688" s="113" t="str">
        <f>IF(H688="","",VLOOKUP(H688,BD!B$2:C$16,2,FALSE))</f>
        <v/>
      </c>
      <c r="J688" s="114"/>
      <c r="K688" s="115" t="str">
        <f t="shared" si="20"/>
        <v/>
      </c>
      <c r="L688" s="116" t="str">
        <f t="shared" ca="1" si="21"/>
        <v>-</v>
      </c>
      <c r="M688" s="111" t="str">
        <f>IF(E688="","",VLOOKUP(E688,[1]PROJECTES!$C$14:$Z$5000,21,FALSE))</f>
        <v/>
      </c>
      <c r="N688" s="117"/>
      <c r="O688" s="118" t="s">
        <v>222</v>
      </c>
      <c r="P688" s="119"/>
      <c r="Q688" s="84"/>
      <c r="R688" s="122"/>
      <c r="S688" s="166"/>
      <c r="T688" s="176"/>
      <c r="U688" s="169"/>
      <c r="V688" s="177"/>
    </row>
    <row r="689" spans="1:22" s="121" customFormat="1" ht="20.100000000000001" customHeight="1" x14ac:dyDescent="0.3">
      <c r="A689" s="80"/>
      <c r="B689" s="110" t="str">
        <f>IF(E689="","",VLOOKUP(E689,[1]PROJECTES!$C$14:$G$5000,2,FALSE))</f>
        <v/>
      </c>
      <c r="C689" s="80"/>
      <c r="D689" s="283" t="str">
        <f>IF(E689="","",VLOOKUP(E689,[1]PROJECTES!$C$14:$G$5000,5,FALSE))</f>
        <v/>
      </c>
      <c r="E689" s="79"/>
      <c r="F689" s="110" t="str">
        <f>IF(I689="","",VLOOKUP(I689,[1]PROJECTES!$C$14:$G$5000,2,FALSE))</f>
        <v/>
      </c>
      <c r="G689" s="112" t="str">
        <f>IF(E689="","",VLOOKUP(E689,[1]PROJECTES!$C$14:$G$5000,4,FALSE))</f>
        <v/>
      </c>
      <c r="H689" s="95"/>
      <c r="I689" s="113" t="str">
        <f>IF(H689="","",VLOOKUP(H689,BD!B$2:C$16,2,FALSE))</f>
        <v/>
      </c>
      <c r="J689" s="114"/>
      <c r="K689" s="115" t="str">
        <f t="shared" si="20"/>
        <v/>
      </c>
      <c r="L689" s="116" t="str">
        <f t="shared" ca="1" si="21"/>
        <v>-</v>
      </c>
      <c r="M689" s="111" t="str">
        <f>IF(E689="","",VLOOKUP(E689,[1]PROJECTES!$C$14:$Z$5000,21,FALSE))</f>
        <v/>
      </c>
      <c r="N689" s="117"/>
      <c r="O689" s="118" t="s">
        <v>222</v>
      </c>
      <c r="P689" s="119"/>
      <c r="Q689" s="84"/>
      <c r="R689" s="122"/>
      <c r="S689" s="166"/>
      <c r="T689" s="176"/>
      <c r="U689" s="169"/>
      <c r="V689" s="177"/>
    </row>
    <row r="690" spans="1:22" s="121" customFormat="1" ht="20.100000000000001" customHeight="1" x14ac:dyDescent="0.3">
      <c r="A690" s="80"/>
      <c r="B690" s="110" t="str">
        <f>IF(E690="","",VLOOKUP(E690,[1]PROJECTES!$C$14:$G$5000,2,FALSE))</f>
        <v/>
      </c>
      <c r="C690" s="80"/>
      <c r="D690" s="283" t="str">
        <f>IF(E690="","",VLOOKUP(E690,[1]PROJECTES!$C$14:$G$5000,5,FALSE))</f>
        <v/>
      </c>
      <c r="E690" s="79"/>
      <c r="F690" s="110" t="str">
        <f>IF(I690="","",VLOOKUP(I690,[1]PROJECTES!$C$14:$G$5000,2,FALSE))</f>
        <v/>
      </c>
      <c r="G690" s="112" t="str">
        <f>IF(E690="","",VLOOKUP(E690,[1]PROJECTES!$C$14:$G$5000,4,FALSE))</f>
        <v/>
      </c>
      <c r="H690" s="95"/>
      <c r="I690" s="113" t="str">
        <f>IF(H690="","",VLOOKUP(H690,BD!B$2:C$16,2,FALSE))</f>
        <v/>
      </c>
      <c r="J690" s="114"/>
      <c r="K690" s="115" t="str">
        <f t="shared" si="20"/>
        <v/>
      </c>
      <c r="L690" s="116" t="str">
        <f t="shared" ca="1" si="21"/>
        <v>-</v>
      </c>
      <c r="M690" s="111" t="str">
        <f>IF(E690="","",VLOOKUP(E690,[1]PROJECTES!$C$14:$Z$5000,21,FALSE))</f>
        <v/>
      </c>
      <c r="N690" s="117"/>
      <c r="O690" s="118" t="s">
        <v>222</v>
      </c>
      <c r="P690" s="119"/>
      <c r="Q690" s="84"/>
      <c r="R690" s="122"/>
      <c r="S690" s="166"/>
      <c r="T690" s="176"/>
      <c r="U690" s="169"/>
      <c r="V690" s="177"/>
    </row>
    <row r="691" spans="1:22" s="121" customFormat="1" ht="20.100000000000001" customHeight="1" x14ac:dyDescent="0.3">
      <c r="A691" s="80"/>
      <c r="B691" s="110" t="str">
        <f>IF(E691="","",VLOOKUP(E691,[1]PROJECTES!$C$14:$G$5000,2,FALSE))</f>
        <v/>
      </c>
      <c r="C691" s="80"/>
      <c r="D691" s="283" t="str">
        <f>IF(E691="","",VLOOKUP(E691,[1]PROJECTES!$C$14:$G$5000,5,FALSE))</f>
        <v/>
      </c>
      <c r="E691" s="79"/>
      <c r="F691" s="110" t="str">
        <f>IF(I691="","",VLOOKUP(I691,[1]PROJECTES!$C$14:$G$5000,2,FALSE))</f>
        <v/>
      </c>
      <c r="G691" s="112" t="str">
        <f>IF(E691="","",VLOOKUP(E691,[1]PROJECTES!$C$14:$G$5000,4,FALSE))</f>
        <v/>
      </c>
      <c r="H691" s="95"/>
      <c r="I691" s="113" t="str">
        <f>IF(H691="","",VLOOKUP(H691,BD!B$2:C$16,2,FALSE))</f>
        <v/>
      </c>
      <c r="J691" s="114"/>
      <c r="K691" s="115" t="str">
        <f t="shared" si="20"/>
        <v/>
      </c>
      <c r="L691" s="116" t="str">
        <f t="shared" ca="1" si="21"/>
        <v>-</v>
      </c>
      <c r="M691" s="111" t="str">
        <f>IF(E691="","",VLOOKUP(E691,[1]PROJECTES!$C$14:$Z$5000,21,FALSE))</f>
        <v/>
      </c>
      <c r="N691" s="117"/>
      <c r="O691" s="118" t="s">
        <v>222</v>
      </c>
      <c r="P691" s="119"/>
      <c r="Q691" s="84"/>
      <c r="R691" s="122"/>
      <c r="S691" s="166"/>
      <c r="T691" s="176"/>
      <c r="U691" s="169"/>
      <c r="V691" s="177"/>
    </row>
    <row r="692" spans="1:22" s="121" customFormat="1" ht="20.100000000000001" customHeight="1" x14ac:dyDescent="0.3">
      <c r="A692" s="80"/>
      <c r="B692" s="110" t="str">
        <f>IF(E692="","",VLOOKUP(E692,[1]PROJECTES!$C$14:$G$5000,2,FALSE))</f>
        <v/>
      </c>
      <c r="C692" s="80"/>
      <c r="D692" s="283" t="str">
        <f>IF(E692="","",VLOOKUP(E692,[1]PROJECTES!$C$14:$G$5000,5,FALSE))</f>
        <v/>
      </c>
      <c r="E692" s="79"/>
      <c r="F692" s="110" t="str">
        <f>IF(I692="","",VLOOKUP(I692,[1]PROJECTES!$C$14:$G$5000,2,FALSE))</f>
        <v/>
      </c>
      <c r="G692" s="112" t="str">
        <f>IF(E692="","",VLOOKUP(E692,[1]PROJECTES!$C$14:$G$5000,4,FALSE))</f>
        <v/>
      </c>
      <c r="H692" s="95"/>
      <c r="I692" s="113" t="str">
        <f>IF(H692="","",VLOOKUP(H692,BD!B$2:C$16,2,FALSE))</f>
        <v/>
      </c>
      <c r="J692" s="114"/>
      <c r="K692" s="115" t="str">
        <f t="shared" si="20"/>
        <v/>
      </c>
      <c r="L692" s="116" t="str">
        <f t="shared" ca="1" si="21"/>
        <v>-</v>
      </c>
      <c r="M692" s="111" t="str">
        <f>IF(E692="","",VLOOKUP(E692,[1]PROJECTES!$C$14:$Z$5000,21,FALSE))</f>
        <v/>
      </c>
      <c r="N692" s="117"/>
      <c r="O692" s="118" t="s">
        <v>222</v>
      </c>
      <c r="P692" s="119"/>
      <c r="Q692" s="84"/>
      <c r="R692" s="122"/>
      <c r="S692" s="166"/>
      <c r="T692" s="176"/>
      <c r="U692" s="169"/>
      <c r="V692" s="177"/>
    </row>
    <row r="693" spans="1:22" s="121" customFormat="1" ht="20.100000000000001" customHeight="1" x14ac:dyDescent="0.3">
      <c r="A693" s="80"/>
      <c r="B693" s="110" t="str">
        <f>IF(E693="","",VLOOKUP(E693,[1]PROJECTES!$C$14:$G$5000,2,FALSE))</f>
        <v/>
      </c>
      <c r="C693" s="80"/>
      <c r="D693" s="283" t="str">
        <f>IF(E693="","",VLOOKUP(E693,[1]PROJECTES!$C$14:$G$5000,5,FALSE))</f>
        <v/>
      </c>
      <c r="E693" s="79"/>
      <c r="F693" s="110" t="str">
        <f>IF(I693="","",VLOOKUP(I693,[1]PROJECTES!$C$14:$G$5000,2,FALSE))</f>
        <v/>
      </c>
      <c r="G693" s="112" t="str">
        <f>IF(E693="","",VLOOKUP(E693,[1]PROJECTES!$C$14:$G$5000,4,FALSE))</f>
        <v/>
      </c>
      <c r="H693" s="95"/>
      <c r="I693" s="113" t="str">
        <f>IF(H693="","",VLOOKUP(H693,BD!B$2:C$16,2,FALSE))</f>
        <v/>
      </c>
      <c r="J693" s="114"/>
      <c r="K693" s="115" t="str">
        <f t="shared" si="20"/>
        <v/>
      </c>
      <c r="L693" s="116" t="str">
        <f t="shared" ca="1" si="21"/>
        <v>-</v>
      </c>
      <c r="M693" s="111" t="str">
        <f>IF(E693="","",VLOOKUP(E693,[1]PROJECTES!$C$14:$Z$5000,21,FALSE))</f>
        <v/>
      </c>
      <c r="N693" s="117"/>
      <c r="O693" s="118" t="s">
        <v>222</v>
      </c>
      <c r="P693" s="119"/>
      <c r="Q693" s="84"/>
      <c r="R693" s="122"/>
      <c r="S693" s="166"/>
      <c r="T693" s="176"/>
      <c r="U693" s="169"/>
      <c r="V693" s="177"/>
    </row>
    <row r="694" spans="1:22" s="121" customFormat="1" ht="20.100000000000001" customHeight="1" x14ac:dyDescent="0.3">
      <c r="A694" s="80"/>
      <c r="B694" s="110" t="str">
        <f>IF(E694="","",VLOOKUP(E694,[1]PROJECTES!$C$14:$G$5000,2,FALSE))</f>
        <v/>
      </c>
      <c r="C694" s="80"/>
      <c r="D694" s="283" t="str">
        <f>IF(E694="","",VLOOKUP(E694,[1]PROJECTES!$C$14:$G$5000,5,FALSE))</f>
        <v/>
      </c>
      <c r="E694" s="79"/>
      <c r="F694" s="110" t="str">
        <f>IF(I694="","",VLOOKUP(I694,[1]PROJECTES!$C$14:$G$5000,2,FALSE))</f>
        <v/>
      </c>
      <c r="G694" s="112" t="str">
        <f>IF(E694="","",VLOOKUP(E694,[1]PROJECTES!$C$14:$G$5000,4,FALSE))</f>
        <v/>
      </c>
      <c r="H694" s="95"/>
      <c r="I694" s="113" t="str">
        <f>IF(H694="","",VLOOKUP(H694,BD!B$2:C$16,2,FALSE))</f>
        <v/>
      </c>
      <c r="J694" s="114"/>
      <c r="K694" s="115" t="str">
        <f t="shared" si="20"/>
        <v/>
      </c>
      <c r="L694" s="116" t="str">
        <f t="shared" ca="1" si="21"/>
        <v>-</v>
      </c>
      <c r="M694" s="111" t="str">
        <f>IF(E694="","",VLOOKUP(E694,[1]PROJECTES!$C$14:$Z$5000,21,FALSE))</f>
        <v/>
      </c>
      <c r="N694" s="117"/>
      <c r="O694" s="118" t="s">
        <v>222</v>
      </c>
      <c r="P694" s="119"/>
      <c r="Q694" s="84"/>
      <c r="R694" s="122"/>
      <c r="S694" s="166"/>
      <c r="T694" s="176"/>
      <c r="U694" s="169"/>
      <c r="V694" s="177"/>
    </row>
    <row r="695" spans="1:22" s="121" customFormat="1" ht="20.100000000000001" customHeight="1" x14ac:dyDescent="0.3">
      <c r="A695" s="80"/>
      <c r="B695" s="110" t="str">
        <f>IF(E695="","",VLOOKUP(E695,[1]PROJECTES!$C$14:$G$5000,2,FALSE))</f>
        <v/>
      </c>
      <c r="C695" s="80"/>
      <c r="D695" s="283" t="str">
        <f>IF(E695="","",VLOOKUP(E695,[1]PROJECTES!$C$14:$G$5000,5,FALSE))</f>
        <v/>
      </c>
      <c r="E695" s="79"/>
      <c r="F695" s="110" t="str">
        <f>IF(I695="","",VLOOKUP(I695,[1]PROJECTES!$C$14:$G$5000,2,FALSE))</f>
        <v/>
      </c>
      <c r="G695" s="112" t="str">
        <f>IF(E695="","",VLOOKUP(E695,[1]PROJECTES!$C$14:$G$5000,4,FALSE))</f>
        <v/>
      </c>
      <c r="H695" s="95"/>
      <c r="I695" s="113" t="str">
        <f>IF(H695="","",VLOOKUP(H695,BD!B$2:C$16,2,FALSE))</f>
        <v/>
      </c>
      <c r="J695" s="114"/>
      <c r="K695" s="115" t="str">
        <f t="shared" si="20"/>
        <v/>
      </c>
      <c r="L695" s="116" t="str">
        <f t="shared" ca="1" si="21"/>
        <v>-</v>
      </c>
      <c r="M695" s="111" t="str">
        <f>IF(E695="","",VLOOKUP(E695,[1]PROJECTES!$C$14:$Z$5000,21,FALSE))</f>
        <v/>
      </c>
      <c r="N695" s="117"/>
      <c r="O695" s="118" t="s">
        <v>222</v>
      </c>
      <c r="P695" s="119"/>
      <c r="Q695" s="84"/>
      <c r="R695" s="122"/>
      <c r="S695" s="166"/>
      <c r="T695" s="176"/>
      <c r="U695" s="169"/>
      <c r="V695" s="177"/>
    </row>
    <row r="696" spans="1:22" s="121" customFormat="1" ht="20.100000000000001" customHeight="1" x14ac:dyDescent="0.3">
      <c r="A696" s="80"/>
      <c r="B696" s="110" t="str">
        <f>IF(E696="","",VLOOKUP(E696,[1]PROJECTES!$C$14:$G$5000,2,FALSE))</f>
        <v/>
      </c>
      <c r="C696" s="80"/>
      <c r="D696" s="283" t="str">
        <f>IF(E696="","",VLOOKUP(E696,[1]PROJECTES!$C$14:$G$5000,5,FALSE))</f>
        <v/>
      </c>
      <c r="E696" s="79"/>
      <c r="F696" s="110" t="str">
        <f>IF(I696="","",VLOOKUP(I696,[1]PROJECTES!$C$14:$G$5000,2,FALSE))</f>
        <v/>
      </c>
      <c r="G696" s="112" t="str">
        <f>IF(E696="","",VLOOKUP(E696,[1]PROJECTES!$C$14:$G$5000,4,FALSE))</f>
        <v/>
      </c>
      <c r="H696" s="95"/>
      <c r="I696" s="113" t="str">
        <f>IF(H696="","",VLOOKUP(H696,BD!B$2:C$16,2,FALSE))</f>
        <v/>
      </c>
      <c r="J696" s="114"/>
      <c r="K696" s="115" t="str">
        <f t="shared" si="20"/>
        <v/>
      </c>
      <c r="L696" s="116" t="str">
        <f t="shared" ca="1" si="21"/>
        <v>-</v>
      </c>
      <c r="M696" s="111" t="str">
        <f>IF(E696="","",VLOOKUP(E696,[1]PROJECTES!$C$14:$Z$5000,21,FALSE))</f>
        <v/>
      </c>
      <c r="N696" s="117"/>
      <c r="O696" s="118" t="s">
        <v>222</v>
      </c>
      <c r="P696" s="119"/>
      <c r="Q696" s="84"/>
      <c r="R696" s="125"/>
      <c r="S696" s="166"/>
      <c r="T696" s="176"/>
      <c r="U696" s="169"/>
      <c r="V696" s="177"/>
    </row>
    <row r="697" spans="1:22" s="121" customFormat="1" ht="20.100000000000001" customHeight="1" x14ac:dyDescent="0.3">
      <c r="A697" s="80"/>
      <c r="B697" s="110" t="str">
        <f>IF(E697="","",VLOOKUP(E697,[1]PROJECTES!$C$14:$G$5000,2,FALSE))</f>
        <v/>
      </c>
      <c r="C697" s="80"/>
      <c r="D697" s="283" t="str">
        <f>IF(E697="","",VLOOKUP(E697,[1]PROJECTES!$C$14:$G$5000,5,FALSE))</f>
        <v/>
      </c>
      <c r="E697" s="79"/>
      <c r="F697" s="110" t="str">
        <f>IF(I697="","",VLOOKUP(I697,[1]PROJECTES!$C$14:$G$5000,2,FALSE))</f>
        <v/>
      </c>
      <c r="G697" s="112" t="str">
        <f>IF(E697="","",VLOOKUP(E697,[1]PROJECTES!$C$14:$G$5000,4,FALSE))</f>
        <v/>
      </c>
      <c r="H697" s="95"/>
      <c r="I697" s="113" t="str">
        <f>IF(H697="","",VLOOKUP(H697,BD!B$2:C$16,2,FALSE))</f>
        <v/>
      </c>
      <c r="J697" s="114"/>
      <c r="K697" s="115" t="str">
        <f t="shared" si="20"/>
        <v/>
      </c>
      <c r="L697" s="116" t="str">
        <f t="shared" ca="1" si="21"/>
        <v>-</v>
      </c>
      <c r="M697" s="111" t="str">
        <f>IF(E697="","",VLOOKUP(E697,[1]PROJECTES!$C$14:$Z$5000,21,FALSE))</f>
        <v/>
      </c>
      <c r="N697" s="117"/>
      <c r="O697" s="118" t="s">
        <v>222</v>
      </c>
      <c r="P697" s="119"/>
      <c r="Q697" s="84"/>
      <c r="R697" s="122"/>
      <c r="S697" s="166"/>
      <c r="T697" s="176"/>
      <c r="U697" s="169"/>
      <c r="V697" s="177"/>
    </row>
    <row r="698" spans="1:22" s="121" customFormat="1" ht="20.100000000000001" customHeight="1" x14ac:dyDescent="0.3">
      <c r="A698" s="80"/>
      <c r="B698" s="110" t="str">
        <f>IF(E698="","",VLOOKUP(E698,[1]PROJECTES!$C$14:$G$5000,2,FALSE))</f>
        <v/>
      </c>
      <c r="C698" s="80"/>
      <c r="D698" s="283" t="str">
        <f>IF(E698="","",VLOOKUP(E698,[1]PROJECTES!$C$14:$G$5000,5,FALSE))</f>
        <v/>
      </c>
      <c r="E698" s="79"/>
      <c r="F698" s="110" t="str">
        <f>IF(I698="","",VLOOKUP(I698,[1]PROJECTES!$C$14:$G$5000,2,FALSE))</f>
        <v/>
      </c>
      <c r="G698" s="112" t="str">
        <f>IF(E698="","",VLOOKUP(E698,[1]PROJECTES!$C$14:$G$5000,4,FALSE))</f>
        <v/>
      </c>
      <c r="H698" s="95"/>
      <c r="I698" s="113" t="str">
        <f>IF(H698="","",VLOOKUP(H698,BD!B$2:C$16,2,FALSE))</f>
        <v/>
      </c>
      <c r="J698" s="144"/>
      <c r="K698" s="115" t="str">
        <f t="shared" si="20"/>
        <v/>
      </c>
      <c r="L698" s="116" t="str">
        <f t="shared" ca="1" si="21"/>
        <v>-</v>
      </c>
      <c r="M698" s="111" t="str">
        <f>IF(E698="","",VLOOKUP(E698,[1]PROJECTES!$C$14:$Z$5000,21,FALSE))</f>
        <v/>
      </c>
      <c r="N698" s="117"/>
      <c r="O698" s="118" t="s">
        <v>222</v>
      </c>
      <c r="P698" s="119"/>
      <c r="Q698" s="84"/>
      <c r="R698" s="122"/>
      <c r="S698" s="166"/>
      <c r="T698" s="176"/>
      <c r="U698" s="169"/>
      <c r="V698" s="177"/>
    </row>
    <row r="699" spans="1:22" s="121" customFormat="1" ht="20.100000000000001" customHeight="1" x14ac:dyDescent="0.3">
      <c r="A699" s="80"/>
      <c r="B699" s="110" t="str">
        <f>IF(E699="","",VLOOKUP(E699,[1]PROJECTES!$C$14:$G$5000,2,FALSE))</f>
        <v/>
      </c>
      <c r="C699" s="80"/>
      <c r="D699" s="283" t="str">
        <f>IF(E699="","",VLOOKUP(E699,[1]PROJECTES!$C$14:$G$5000,5,FALSE))</f>
        <v/>
      </c>
      <c r="E699" s="79"/>
      <c r="F699" s="110" t="str">
        <f>IF(I699="","",VLOOKUP(I699,[1]PROJECTES!$C$14:$G$5000,2,FALSE))</f>
        <v/>
      </c>
      <c r="G699" s="112" t="str">
        <f>IF(E699="","",VLOOKUP(E699,[1]PROJECTES!$C$14:$G$5000,4,FALSE))</f>
        <v/>
      </c>
      <c r="H699" s="95"/>
      <c r="I699" s="113" t="str">
        <f>IF(H699="","",VLOOKUP(H699,BD!B$2:C$16,2,FALSE))</f>
        <v/>
      </c>
      <c r="J699" s="114"/>
      <c r="K699" s="115" t="str">
        <f t="shared" si="20"/>
        <v/>
      </c>
      <c r="L699" s="116" t="str">
        <f t="shared" ca="1" si="21"/>
        <v>-</v>
      </c>
      <c r="M699" s="111" t="str">
        <f>IF(E699="","",VLOOKUP(E699,[1]PROJECTES!$C$14:$Z$5000,21,FALSE))</f>
        <v/>
      </c>
      <c r="N699" s="117"/>
      <c r="O699" s="118" t="s">
        <v>222</v>
      </c>
      <c r="P699" s="119"/>
      <c r="Q699" s="84"/>
      <c r="R699" s="122"/>
      <c r="S699" s="166"/>
      <c r="T699" s="176"/>
      <c r="U699" s="169"/>
      <c r="V699" s="177"/>
    </row>
    <row r="700" spans="1:22" s="121" customFormat="1" ht="20.100000000000001" customHeight="1" x14ac:dyDescent="0.3">
      <c r="A700" s="80"/>
      <c r="B700" s="110" t="str">
        <f>IF(E700="","",VLOOKUP(E700,[1]PROJECTES!$C$14:$G$5000,2,FALSE))</f>
        <v/>
      </c>
      <c r="C700" s="80"/>
      <c r="D700" s="283" t="str">
        <f>IF(E700="","",VLOOKUP(E700,[1]PROJECTES!$C$14:$G$5000,5,FALSE))</f>
        <v/>
      </c>
      <c r="E700" s="79"/>
      <c r="F700" s="110" t="str">
        <f>IF(I700="","",VLOOKUP(I700,[1]PROJECTES!$C$14:$G$5000,2,FALSE))</f>
        <v/>
      </c>
      <c r="G700" s="112" t="str">
        <f>IF(E700="","",VLOOKUP(E700,[1]PROJECTES!$C$14:$G$5000,4,FALSE))</f>
        <v/>
      </c>
      <c r="H700" s="95"/>
      <c r="I700" s="113" t="str">
        <f>IF(H700="","",VLOOKUP(H700,BD!B$2:C$16,2,FALSE))</f>
        <v/>
      </c>
      <c r="J700" s="114"/>
      <c r="K700" s="115" t="str">
        <f t="shared" si="20"/>
        <v/>
      </c>
      <c r="L700" s="116" t="str">
        <f t="shared" ca="1" si="21"/>
        <v>-</v>
      </c>
      <c r="M700" s="111" t="str">
        <f>IF(E700="","",VLOOKUP(E700,[1]PROJECTES!$C$14:$Z$5000,21,FALSE))</f>
        <v/>
      </c>
      <c r="N700" s="117"/>
      <c r="O700" s="118" t="s">
        <v>222</v>
      </c>
      <c r="P700" s="119"/>
      <c r="Q700" s="84"/>
      <c r="R700" s="122"/>
      <c r="S700" s="166"/>
      <c r="T700" s="176"/>
      <c r="U700" s="169"/>
      <c r="V700" s="177"/>
    </row>
    <row r="701" spans="1:22" s="121" customFormat="1" ht="20.100000000000001" customHeight="1" x14ac:dyDescent="0.3">
      <c r="A701" s="80"/>
      <c r="B701" s="110" t="str">
        <f>IF(E701="","",VLOOKUP(E701,[1]PROJECTES!$C$14:$G$5000,2,FALSE))</f>
        <v/>
      </c>
      <c r="C701" s="80"/>
      <c r="D701" s="283" t="str">
        <f>IF(E701="","",VLOOKUP(E701,[1]PROJECTES!$C$14:$G$5000,5,FALSE))</f>
        <v/>
      </c>
      <c r="E701" s="79"/>
      <c r="F701" s="110" t="str">
        <f>IF(I701="","",VLOOKUP(I701,[1]PROJECTES!$C$14:$G$5000,2,FALSE))</f>
        <v/>
      </c>
      <c r="G701" s="112" t="str">
        <f>IF(E701="","",VLOOKUP(E701,[1]PROJECTES!$C$14:$G$5000,4,FALSE))</f>
        <v/>
      </c>
      <c r="H701" s="95"/>
      <c r="I701" s="113" t="str">
        <f>IF(H701="","",VLOOKUP(H701,BD!B$2:C$16,2,FALSE))</f>
        <v/>
      </c>
      <c r="J701" s="114"/>
      <c r="K701" s="115" t="str">
        <f t="shared" si="20"/>
        <v/>
      </c>
      <c r="L701" s="116" t="str">
        <f t="shared" ca="1" si="21"/>
        <v>-</v>
      </c>
      <c r="M701" s="111" t="str">
        <f>IF(E701="","",VLOOKUP(E701,[1]PROJECTES!$C$14:$Z$5000,21,FALSE))</f>
        <v/>
      </c>
      <c r="N701" s="117"/>
      <c r="O701" s="118" t="s">
        <v>222</v>
      </c>
      <c r="P701" s="119"/>
      <c r="Q701" s="84"/>
      <c r="R701" s="122"/>
      <c r="S701" s="166"/>
      <c r="T701" s="176"/>
      <c r="U701" s="169"/>
      <c r="V701" s="177"/>
    </row>
    <row r="702" spans="1:22" s="121" customFormat="1" ht="20.100000000000001" customHeight="1" x14ac:dyDescent="0.3">
      <c r="A702" s="80"/>
      <c r="B702" s="110" t="str">
        <f>IF(E702="","",VLOOKUP(E702,[1]PROJECTES!$C$14:$G$5000,2,FALSE))</f>
        <v/>
      </c>
      <c r="C702" s="80"/>
      <c r="D702" s="283" t="str">
        <f>IF(E702="","",VLOOKUP(E702,[1]PROJECTES!$C$14:$G$5000,5,FALSE))</f>
        <v/>
      </c>
      <c r="E702" s="79"/>
      <c r="F702" s="110" t="str">
        <f>IF(I702="","",VLOOKUP(I702,[1]PROJECTES!$C$14:$G$5000,2,FALSE))</f>
        <v/>
      </c>
      <c r="G702" s="112" t="str">
        <f>IF(E702="","",VLOOKUP(E702,[1]PROJECTES!$C$14:$G$5000,4,FALSE))</f>
        <v/>
      </c>
      <c r="H702" s="95"/>
      <c r="I702" s="113" t="str">
        <f>IF(H702="","",VLOOKUP(H702,BD!B$2:C$16,2,FALSE))</f>
        <v/>
      </c>
      <c r="J702" s="114"/>
      <c r="K702" s="115" t="str">
        <f t="shared" si="20"/>
        <v/>
      </c>
      <c r="L702" s="116" t="str">
        <f t="shared" ca="1" si="21"/>
        <v>-</v>
      </c>
      <c r="M702" s="111" t="str">
        <f>IF(E702="","",VLOOKUP(E702,[1]PROJECTES!$C$14:$Z$5000,21,FALSE))</f>
        <v/>
      </c>
      <c r="N702" s="117"/>
      <c r="O702" s="118" t="s">
        <v>222</v>
      </c>
      <c r="P702" s="119"/>
      <c r="Q702" s="84"/>
      <c r="R702" s="122"/>
      <c r="S702" s="166"/>
      <c r="T702" s="176"/>
      <c r="U702" s="169"/>
      <c r="V702" s="177"/>
    </row>
    <row r="703" spans="1:22" s="121" customFormat="1" ht="20.100000000000001" customHeight="1" x14ac:dyDescent="0.3">
      <c r="A703" s="80"/>
      <c r="B703" s="110" t="str">
        <f>IF(E703="","",VLOOKUP(E703,[1]PROJECTES!$C$14:$G$5000,2,FALSE))</f>
        <v/>
      </c>
      <c r="C703" s="80"/>
      <c r="D703" s="283" t="str">
        <f>IF(E703="","",VLOOKUP(E703,[1]PROJECTES!$C$14:$G$5000,5,FALSE))</f>
        <v/>
      </c>
      <c r="E703" s="79"/>
      <c r="F703" s="110" t="str">
        <f>IF(I703="","",VLOOKUP(I703,[1]PROJECTES!$C$14:$G$5000,2,FALSE))</f>
        <v/>
      </c>
      <c r="G703" s="112" t="str">
        <f>IF(E703="","",VLOOKUP(E703,[1]PROJECTES!$C$14:$G$5000,4,FALSE))</f>
        <v/>
      </c>
      <c r="H703" s="95"/>
      <c r="I703" s="113" t="str">
        <f>IF(H703="","",VLOOKUP(H703,BD!B$2:C$16,2,FALSE))</f>
        <v/>
      </c>
      <c r="J703" s="114"/>
      <c r="K703" s="115" t="str">
        <f t="shared" si="20"/>
        <v/>
      </c>
      <c r="L703" s="116" t="str">
        <f t="shared" ca="1" si="21"/>
        <v>-</v>
      </c>
      <c r="M703" s="111" t="str">
        <f>IF(E703="","",VLOOKUP(E703,[1]PROJECTES!$C$14:$Z$5000,21,FALSE))</f>
        <v/>
      </c>
      <c r="N703" s="117"/>
      <c r="O703" s="118" t="s">
        <v>222</v>
      </c>
      <c r="P703" s="119"/>
      <c r="Q703" s="84"/>
      <c r="R703" s="122"/>
      <c r="S703" s="166"/>
      <c r="T703" s="176"/>
      <c r="U703" s="169"/>
      <c r="V703" s="177"/>
    </row>
    <row r="704" spans="1:22" s="121" customFormat="1" ht="20.100000000000001" customHeight="1" x14ac:dyDescent="0.3">
      <c r="A704" s="80"/>
      <c r="B704" s="110" t="str">
        <f>IF(E704="","",VLOOKUP(E704,[1]PROJECTES!$C$14:$G$5000,2,FALSE))</f>
        <v/>
      </c>
      <c r="C704" s="80"/>
      <c r="D704" s="283" t="str">
        <f>IF(E704="","",VLOOKUP(E704,[1]PROJECTES!$C$14:$G$5000,5,FALSE))</f>
        <v/>
      </c>
      <c r="E704" s="79"/>
      <c r="F704" s="110" t="str">
        <f>IF(I704="","",VLOOKUP(I704,[1]PROJECTES!$C$14:$G$5000,2,FALSE))</f>
        <v/>
      </c>
      <c r="G704" s="112" t="str">
        <f>IF(E704="","",VLOOKUP(E704,[1]PROJECTES!$C$14:$G$5000,4,FALSE))</f>
        <v/>
      </c>
      <c r="H704" s="95"/>
      <c r="I704" s="113" t="str">
        <f>IF(H704="","",VLOOKUP(H704,BD!B$2:C$16,2,FALSE))</f>
        <v/>
      </c>
      <c r="J704" s="114"/>
      <c r="K704" s="115" t="str">
        <f t="shared" si="20"/>
        <v/>
      </c>
      <c r="L704" s="116" t="str">
        <f t="shared" ca="1" si="21"/>
        <v>-</v>
      </c>
      <c r="M704" s="111" t="str">
        <f>IF(E704="","",VLOOKUP(E704,[1]PROJECTES!$C$14:$Z$5000,21,FALSE))</f>
        <v/>
      </c>
      <c r="N704" s="117"/>
      <c r="O704" s="118" t="s">
        <v>222</v>
      </c>
      <c r="P704" s="119"/>
      <c r="Q704" s="84"/>
      <c r="R704" s="122"/>
      <c r="S704" s="166"/>
      <c r="T704" s="176"/>
      <c r="U704" s="169"/>
      <c r="V704" s="177"/>
    </row>
    <row r="705" spans="1:24" s="121" customFormat="1" ht="20.100000000000001" customHeight="1" x14ac:dyDescent="0.3">
      <c r="A705" s="80"/>
      <c r="B705" s="110" t="str">
        <f>IF(E705="","",VLOOKUP(E705,[1]PROJECTES!$C$14:$G$5000,2,FALSE))</f>
        <v/>
      </c>
      <c r="C705" s="80"/>
      <c r="D705" s="283" t="str">
        <f>IF(E705="","",VLOOKUP(E705,[1]PROJECTES!$C$14:$G$5000,5,FALSE))</f>
        <v/>
      </c>
      <c r="E705" s="79"/>
      <c r="F705" s="110" t="str">
        <f>IF(I705="","",VLOOKUP(I705,[1]PROJECTES!$C$14:$G$5000,2,FALSE))</f>
        <v/>
      </c>
      <c r="G705" s="112" t="str">
        <f>IF(E705="","",VLOOKUP(E705,[1]PROJECTES!$C$14:$G$5000,4,FALSE))</f>
        <v/>
      </c>
      <c r="H705" s="95"/>
      <c r="I705" s="113" t="str">
        <f>IF(H705="","",VLOOKUP(H705,BD!B$2:C$16,2,FALSE))</f>
        <v/>
      </c>
      <c r="J705" s="114"/>
      <c r="K705" s="115" t="str">
        <f t="shared" si="20"/>
        <v/>
      </c>
      <c r="L705" s="116" t="str">
        <f t="shared" ca="1" si="21"/>
        <v>-</v>
      </c>
      <c r="M705" s="111" t="str">
        <f>IF(E705="","",VLOOKUP(E705,[1]PROJECTES!$C$14:$Z$5000,21,FALSE))</f>
        <v/>
      </c>
      <c r="N705" s="117"/>
      <c r="O705" s="118" t="s">
        <v>222</v>
      </c>
      <c r="P705" s="119"/>
      <c r="Q705" s="84"/>
      <c r="R705" s="122"/>
      <c r="S705" s="166"/>
      <c r="T705" s="176"/>
      <c r="U705" s="169"/>
      <c r="V705" s="177"/>
    </row>
    <row r="706" spans="1:24" s="121" customFormat="1" ht="20.100000000000001" customHeight="1" x14ac:dyDescent="0.3">
      <c r="A706" s="80"/>
      <c r="B706" s="110" t="str">
        <f>IF(E706="","",VLOOKUP(E706,[1]PROJECTES!$C$14:$G$5000,2,FALSE))</f>
        <v/>
      </c>
      <c r="C706" s="80"/>
      <c r="D706" s="283" t="str">
        <f>IF(E706="","",VLOOKUP(E706,[1]PROJECTES!$C$14:$G$5000,5,FALSE))</f>
        <v/>
      </c>
      <c r="E706" s="79"/>
      <c r="F706" s="110" t="str">
        <f>IF(I706="","",VLOOKUP(I706,[1]PROJECTES!$C$14:$G$5000,2,FALSE))</f>
        <v/>
      </c>
      <c r="G706" s="112" t="str">
        <f>IF(E706="","",VLOOKUP(E706,[1]PROJECTES!$C$14:$G$5000,4,FALSE))</f>
        <v/>
      </c>
      <c r="H706" s="95"/>
      <c r="I706" s="113" t="str">
        <f>IF(H706="","",VLOOKUP(H706,BD!B$2:C$16,2,FALSE))</f>
        <v/>
      </c>
      <c r="J706" s="126"/>
      <c r="K706" s="115" t="str">
        <f t="shared" si="20"/>
        <v/>
      </c>
      <c r="L706" s="116" t="str">
        <f t="shared" ca="1" si="21"/>
        <v>-</v>
      </c>
      <c r="M706" s="111" t="str">
        <f>IF(E706="","",VLOOKUP(E706,[1]PROJECTES!$C$14:$Z$5000,21,FALSE))</f>
        <v/>
      </c>
      <c r="N706" s="136"/>
      <c r="O706" s="118" t="s">
        <v>222</v>
      </c>
      <c r="P706" s="140"/>
      <c r="Q706" s="84"/>
      <c r="R706" s="122"/>
      <c r="S706" s="166"/>
      <c r="T706" s="176"/>
      <c r="U706" s="169"/>
      <c r="V706" s="177"/>
      <c r="X706" s="79"/>
    </row>
    <row r="707" spans="1:24" s="121" customFormat="1" ht="20.100000000000001" customHeight="1" x14ac:dyDescent="0.3">
      <c r="A707" s="80"/>
      <c r="B707" s="110" t="str">
        <f>IF(E707="","",VLOOKUP(E707,[1]PROJECTES!$C$14:$G$5000,2,FALSE))</f>
        <v/>
      </c>
      <c r="C707" s="80"/>
      <c r="D707" s="283" t="str">
        <f>IF(E707="","",VLOOKUP(E707,[1]PROJECTES!$C$14:$G$5000,5,FALSE))</f>
        <v/>
      </c>
      <c r="E707" s="79"/>
      <c r="F707" s="110" t="str">
        <f>IF(I707="","",VLOOKUP(I707,[1]PROJECTES!$C$14:$G$5000,2,FALSE))</f>
        <v/>
      </c>
      <c r="G707" s="112" t="str">
        <f>IF(E707="","",VLOOKUP(E707,[1]PROJECTES!$C$14:$G$5000,4,FALSE))</f>
        <v/>
      </c>
      <c r="H707" s="95"/>
      <c r="I707" s="113" t="str">
        <f>IF(H707="","",VLOOKUP(H707,BD!B$2:C$16,2,FALSE))</f>
        <v/>
      </c>
      <c r="J707" s="114"/>
      <c r="K707" s="115" t="str">
        <f t="shared" si="20"/>
        <v/>
      </c>
      <c r="L707" s="116" t="str">
        <f t="shared" ca="1" si="21"/>
        <v>-</v>
      </c>
      <c r="M707" s="111" t="str">
        <f>IF(E707="","",VLOOKUP(E707,[1]PROJECTES!$C$14:$Z$5000,21,FALSE))</f>
        <v/>
      </c>
      <c r="N707" s="117"/>
      <c r="O707" s="118" t="s">
        <v>222</v>
      </c>
      <c r="P707" s="119"/>
      <c r="Q707" s="84"/>
      <c r="R707" s="122"/>
      <c r="S707" s="166"/>
      <c r="T707" s="176"/>
      <c r="U707" s="169"/>
      <c r="V707" s="177"/>
      <c r="X707" s="79"/>
    </row>
    <row r="708" spans="1:24" s="121" customFormat="1" ht="20.100000000000001" customHeight="1" x14ac:dyDescent="0.3">
      <c r="A708" s="80"/>
      <c r="B708" s="110" t="str">
        <f>IF(E708="","",VLOOKUP(E708,[1]PROJECTES!$C$14:$G$5000,2,FALSE))</f>
        <v/>
      </c>
      <c r="C708" s="80"/>
      <c r="D708" s="283" t="str">
        <f>IF(E708="","",VLOOKUP(E708,[1]PROJECTES!$C$14:$G$5000,5,FALSE))</f>
        <v/>
      </c>
      <c r="E708" s="79"/>
      <c r="F708" s="110" t="str">
        <f>IF(I708="","",VLOOKUP(I708,[1]PROJECTES!$C$14:$G$5000,2,FALSE))</f>
        <v/>
      </c>
      <c r="G708" s="112" t="str">
        <f>IF(E708="","",VLOOKUP(E708,[1]PROJECTES!$C$14:$G$5000,4,FALSE))</f>
        <v/>
      </c>
      <c r="H708" s="95"/>
      <c r="I708" s="113" t="str">
        <f>IF(H708="","",VLOOKUP(H708,BD!B$2:C$16,2,FALSE))</f>
        <v/>
      </c>
      <c r="J708" s="114"/>
      <c r="K708" s="115" t="str">
        <f t="shared" si="20"/>
        <v/>
      </c>
      <c r="L708" s="116" t="str">
        <f t="shared" ca="1" si="21"/>
        <v>-</v>
      </c>
      <c r="M708" s="111" t="str">
        <f>IF(E708="","",VLOOKUP(E708,[1]PROJECTES!$C$14:$Z$5000,21,FALSE))</f>
        <v/>
      </c>
      <c r="N708" s="117"/>
      <c r="O708" s="118" t="s">
        <v>222</v>
      </c>
      <c r="P708" s="119"/>
      <c r="Q708" s="84"/>
      <c r="R708" s="122"/>
      <c r="S708" s="166"/>
      <c r="T708" s="176"/>
      <c r="U708" s="169"/>
      <c r="V708" s="177"/>
      <c r="X708" s="79"/>
    </row>
    <row r="709" spans="1:24" s="121" customFormat="1" ht="20.100000000000001" customHeight="1" x14ac:dyDescent="0.3">
      <c r="A709" s="80"/>
      <c r="B709" s="110" t="str">
        <f>IF(E709="","",VLOOKUP(E709,[1]PROJECTES!$C$14:$G$5000,2,FALSE))</f>
        <v/>
      </c>
      <c r="C709" s="80"/>
      <c r="D709" s="283" t="str">
        <f>IF(E709="","",VLOOKUP(E709,[1]PROJECTES!$C$14:$G$5000,5,FALSE))</f>
        <v/>
      </c>
      <c r="E709" s="79"/>
      <c r="F709" s="110" t="str">
        <f>IF(I709="","",VLOOKUP(I709,[1]PROJECTES!$C$14:$G$5000,2,FALSE))</f>
        <v/>
      </c>
      <c r="G709" s="112" t="str">
        <f>IF(E709="","",VLOOKUP(E709,[1]PROJECTES!$C$14:$G$5000,4,FALSE))</f>
        <v/>
      </c>
      <c r="H709" s="95"/>
      <c r="I709" s="113" t="str">
        <f>IF(H709="","",VLOOKUP(H709,BD!B$2:C$16,2,FALSE))</f>
        <v/>
      </c>
      <c r="J709" s="114"/>
      <c r="K709" s="115" t="str">
        <f t="shared" si="20"/>
        <v/>
      </c>
      <c r="L709" s="116" t="str">
        <f t="shared" ca="1" si="21"/>
        <v>-</v>
      </c>
      <c r="M709" s="111" t="str">
        <f>IF(E709="","",VLOOKUP(E709,[1]PROJECTES!$C$14:$Z$5000,21,FALSE))</f>
        <v/>
      </c>
      <c r="N709" s="117"/>
      <c r="O709" s="118" t="s">
        <v>222</v>
      </c>
      <c r="P709" s="119"/>
      <c r="Q709" s="84"/>
      <c r="R709" s="122"/>
      <c r="S709" s="166"/>
      <c r="T709" s="176"/>
      <c r="U709" s="169"/>
      <c r="V709" s="177"/>
      <c r="X709" s="79"/>
    </row>
    <row r="710" spans="1:24" s="121" customFormat="1" ht="20.100000000000001" customHeight="1" x14ac:dyDescent="0.3">
      <c r="A710" s="80"/>
      <c r="B710" s="110" t="str">
        <f>IF(E710="","",VLOOKUP(E710,[1]PROJECTES!$C$14:$G$5000,2,FALSE))</f>
        <v/>
      </c>
      <c r="C710" s="80"/>
      <c r="D710" s="283" t="str">
        <f>IF(E710="","",VLOOKUP(E710,[1]PROJECTES!$C$14:$G$5000,5,FALSE))</f>
        <v/>
      </c>
      <c r="E710" s="79"/>
      <c r="F710" s="110" t="str">
        <f>IF(I710="","",VLOOKUP(I710,[1]PROJECTES!$C$14:$G$5000,2,FALSE))</f>
        <v/>
      </c>
      <c r="G710" s="112" t="str">
        <f>IF(E710="","",VLOOKUP(E710,[1]PROJECTES!$C$14:$G$5000,4,FALSE))</f>
        <v/>
      </c>
      <c r="H710" s="95"/>
      <c r="I710" s="113" t="str">
        <f>IF(H710="","",VLOOKUP(H710,BD!B$2:C$16,2,FALSE))</f>
        <v/>
      </c>
      <c r="J710" s="114"/>
      <c r="K710" s="115" t="str">
        <f t="shared" si="20"/>
        <v/>
      </c>
      <c r="L710" s="116" t="str">
        <f t="shared" ca="1" si="21"/>
        <v>-</v>
      </c>
      <c r="M710" s="111" t="str">
        <f>IF(E710="","",VLOOKUP(E710,[1]PROJECTES!$C$14:$Z$5000,21,FALSE))</f>
        <v/>
      </c>
      <c r="N710" s="117"/>
      <c r="O710" s="118" t="s">
        <v>222</v>
      </c>
      <c r="P710" s="119"/>
      <c r="Q710" s="84"/>
      <c r="R710" s="122"/>
      <c r="S710" s="166"/>
      <c r="T710" s="176"/>
      <c r="U710" s="169"/>
      <c r="V710" s="177"/>
      <c r="X710" s="79"/>
    </row>
    <row r="711" spans="1:24" s="121" customFormat="1" ht="20.100000000000001" customHeight="1" x14ac:dyDescent="0.3">
      <c r="A711" s="80"/>
      <c r="B711" s="110" t="str">
        <f>IF(E711="","",VLOOKUP(E711,[1]PROJECTES!$C$14:$G$5000,2,FALSE))</f>
        <v/>
      </c>
      <c r="C711" s="80"/>
      <c r="D711" s="283" t="str">
        <f>IF(E711="","",VLOOKUP(E711,[1]PROJECTES!$C$14:$G$5000,5,FALSE))</f>
        <v/>
      </c>
      <c r="E711" s="79"/>
      <c r="F711" s="110" t="str">
        <f>IF(I711="","",VLOOKUP(I711,[1]PROJECTES!$C$14:$G$5000,2,FALSE))</f>
        <v/>
      </c>
      <c r="G711" s="112" t="str">
        <f>IF(E711="","",VLOOKUP(E711,[1]PROJECTES!$C$14:$G$5000,4,FALSE))</f>
        <v/>
      </c>
      <c r="H711" s="95"/>
      <c r="I711" s="113" t="str">
        <f>IF(H711="","",VLOOKUP(H711,BD!B$2:C$16,2,FALSE))</f>
        <v/>
      </c>
      <c r="J711" s="114"/>
      <c r="K711" s="115" t="str">
        <f t="shared" si="20"/>
        <v/>
      </c>
      <c r="L711" s="116" t="str">
        <f t="shared" ca="1" si="21"/>
        <v>-</v>
      </c>
      <c r="M711" s="111" t="str">
        <f>IF(E711="","",VLOOKUP(E711,[1]PROJECTES!$C$14:$Z$5000,21,FALSE))</f>
        <v/>
      </c>
      <c r="N711" s="117"/>
      <c r="O711" s="118" t="s">
        <v>222</v>
      </c>
      <c r="P711" s="119"/>
      <c r="Q711" s="84"/>
      <c r="R711" s="122"/>
      <c r="S711" s="166"/>
      <c r="T711" s="176"/>
      <c r="U711" s="169"/>
      <c r="V711" s="177"/>
      <c r="X711" s="79"/>
    </row>
    <row r="712" spans="1:24" s="121" customFormat="1" ht="20.100000000000001" customHeight="1" x14ac:dyDescent="0.3">
      <c r="A712" s="80"/>
      <c r="B712" s="110" t="str">
        <f>IF(E712="","",VLOOKUP(E712,[1]PROJECTES!$C$14:$G$5000,2,FALSE))</f>
        <v/>
      </c>
      <c r="C712" s="80"/>
      <c r="D712" s="283" t="str">
        <f>IF(E712="","",VLOOKUP(E712,[1]PROJECTES!$C$14:$G$5000,5,FALSE))</f>
        <v/>
      </c>
      <c r="E712" s="79"/>
      <c r="F712" s="110" t="str">
        <f>IF(I712="","",VLOOKUP(I712,[1]PROJECTES!$C$14:$G$5000,2,FALSE))</f>
        <v/>
      </c>
      <c r="G712" s="112" t="str">
        <f>IF(E712="","",VLOOKUP(E712,[1]PROJECTES!$C$14:$G$5000,4,FALSE))</f>
        <v/>
      </c>
      <c r="H712" s="95"/>
      <c r="I712" s="113" t="str">
        <f>IF(H712="","",VLOOKUP(H712,BD!B$2:C$16,2,FALSE))</f>
        <v/>
      </c>
      <c r="J712" s="114"/>
      <c r="K712" s="115" t="str">
        <f t="shared" ref="K712:K775" si="22">IF(J712="","",WEEKNUM(J712,2)-0)</f>
        <v/>
      </c>
      <c r="L712" s="116" t="str">
        <f t="shared" ref="L712:L775" ca="1" si="23">IF(M712="","-",IF(G712="TA","-",+M712-TODAY()))</f>
        <v>-</v>
      </c>
      <c r="M712" s="111" t="str">
        <f>IF(E712="","",VLOOKUP(E712,[1]PROJECTES!$C$14:$Z$5000,21,FALSE))</f>
        <v/>
      </c>
      <c r="N712" s="117"/>
      <c r="O712" s="118" t="s">
        <v>222</v>
      </c>
      <c r="P712" s="119"/>
      <c r="Q712" s="84"/>
      <c r="R712" s="122"/>
      <c r="S712" s="166"/>
      <c r="T712" s="176"/>
      <c r="U712" s="169"/>
      <c r="V712" s="177"/>
      <c r="X712" s="79"/>
    </row>
    <row r="713" spans="1:24" s="121" customFormat="1" ht="20.100000000000001" customHeight="1" x14ac:dyDescent="0.3">
      <c r="A713" s="80"/>
      <c r="B713" s="110" t="str">
        <f>IF(E713="","",VLOOKUP(E713,[1]PROJECTES!$C$14:$G$5000,2,FALSE))</f>
        <v/>
      </c>
      <c r="C713" s="80"/>
      <c r="D713" s="283" t="str">
        <f>IF(E713="","",VLOOKUP(E713,[1]PROJECTES!$C$14:$G$5000,5,FALSE))</f>
        <v/>
      </c>
      <c r="E713" s="79"/>
      <c r="F713" s="110" t="str">
        <f>IF(I713="","",VLOOKUP(I713,[1]PROJECTES!$C$14:$G$5000,2,FALSE))</f>
        <v/>
      </c>
      <c r="G713" s="112" t="str">
        <f>IF(E713="","",VLOOKUP(E713,[1]PROJECTES!$C$14:$G$5000,4,FALSE))</f>
        <v/>
      </c>
      <c r="H713" s="95"/>
      <c r="I713" s="113" t="str">
        <f>IF(H713="","",VLOOKUP(H713,BD!B$2:C$16,2,FALSE))</f>
        <v/>
      </c>
      <c r="J713" s="114"/>
      <c r="K713" s="115" t="str">
        <f t="shared" si="22"/>
        <v/>
      </c>
      <c r="L713" s="116" t="str">
        <f t="shared" ca="1" si="23"/>
        <v>-</v>
      </c>
      <c r="M713" s="111" t="str">
        <f>IF(E713="","",VLOOKUP(E713,[1]PROJECTES!$C$14:$Z$5000,21,FALSE))</f>
        <v/>
      </c>
      <c r="N713" s="117"/>
      <c r="O713" s="118" t="s">
        <v>222</v>
      </c>
      <c r="P713" s="119"/>
      <c r="Q713" s="84"/>
      <c r="R713" s="122"/>
      <c r="S713" s="166"/>
      <c r="T713" s="176"/>
      <c r="U713" s="169"/>
      <c r="V713" s="177"/>
      <c r="X713" s="79"/>
    </row>
    <row r="714" spans="1:24" s="121" customFormat="1" ht="20.100000000000001" customHeight="1" x14ac:dyDescent="0.3">
      <c r="A714" s="80"/>
      <c r="B714" s="110" t="str">
        <f>IF(E714="","",VLOOKUP(E714,[1]PROJECTES!$C$14:$G$5000,2,FALSE))</f>
        <v/>
      </c>
      <c r="C714" s="80"/>
      <c r="D714" s="283" t="str">
        <f>IF(E714="","",VLOOKUP(E714,[1]PROJECTES!$C$14:$G$5000,5,FALSE))</f>
        <v/>
      </c>
      <c r="E714" s="79"/>
      <c r="F714" s="110" t="str">
        <f>IF(I714="","",VLOOKUP(I714,[1]PROJECTES!$C$14:$G$5000,2,FALSE))</f>
        <v/>
      </c>
      <c r="G714" s="112" t="str">
        <f>IF(E714="","",VLOOKUP(E714,[1]PROJECTES!$C$14:$G$5000,4,FALSE))</f>
        <v/>
      </c>
      <c r="H714" s="95"/>
      <c r="I714" s="113" t="str">
        <f>IF(H714="","",VLOOKUP(H714,BD!B$2:C$16,2,FALSE))</f>
        <v/>
      </c>
      <c r="J714" s="114"/>
      <c r="K714" s="115" t="str">
        <f t="shared" si="22"/>
        <v/>
      </c>
      <c r="L714" s="116" t="str">
        <f t="shared" ca="1" si="23"/>
        <v>-</v>
      </c>
      <c r="M714" s="111" t="str">
        <f>IF(E714="","",VLOOKUP(E714,[1]PROJECTES!$C$14:$Z$5000,21,FALSE))</f>
        <v/>
      </c>
      <c r="N714" s="117"/>
      <c r="O714" s="118" t="s">
        <v>222</v>
      </c>
      <c r="P714" s="119"/>
      <c r="Q714" s="84"/>
      <c r="R714" s="125"/>
      <c r="S714" s="166"/>
      <c r="T714" s="176"/>
      <c r="U714" s="169"/>
      <c r="V714" s="177"/>
      <c r="X714" s="79"/>
    </row>
    <row r="715" spans="1:24" s="121" customFormat="1" ht="20.100000000000001" customHeight="1" x14ac:dyDescent="0.3">
      <c r="A715" s="80"/>
      <c r="B715" s="110" t="str">
        <f>IF(E715="","",VLOOKUP(E715,[1]PROJECTES!$C$14:$G$5000,2,FALSE))</f>
        <v/>
      </c>
      <c r="C715" s="80"/>
      <c r="D715" s="283" t="str">
        <f>IF(E715="","",VLOOKUP(E715,[1]PROJECTES!$C$14:$G$5000,5,FALSE))</f>
        <v/>
      </c>
      <c r="E715" s="79"/>
      <c r="F715" s="110" t="str">
        <f>IF(I715="","",VLOOKUP(I715,[1]PROJECTES!$C$14:$G$5000,2,FALSE))</f>
        <v/>
      </c>
      <c r="G715" s="112" t="str">
        <f>IF(E715="","",VLOOKUP(E715,[1]PROJECTES!$C$14:$G$5000,4,FALSE))</f>
        <v/>
      </c>
      <c r="H715" s="95"/>
      <c r="I715" s="113" t="str">
        <f>IF(H715="","",VLOOKUP(H715,BD!B$2:C$16,2,FALSE))</f>
        <v/>
      </c>
      <c r="J715" s="114"/>
      <c r="K715" s="115" t="str">
        <f t="shared" si="22"/>
        <v/>
      </c>
      <c r="L715" s="116" t="str">
        <f t="shared" ca="1" si="23"/>
        <v>-</v>
      </c>
      <c r="M715" s="111" t="str">
        <f>IF(E715="","",VLOOKUP(E715,[1]PROJECTES!$C$14:$Z$5000,21,FALSE))</f>
        <v/>
      </c>
      <c r="N715" s="117"/>
      <c r="O715" s="118" t="s">
        <v>222</v>
      </c>
      <c r="P715" s="119"/>
      <c r="Q715" s="84"/>
      <c r="R715" s="122"/>
      <c r="S715" s="166"/>
      <c r="T715" s="176"/>
      <c r="U715" s="169"/>
      <c r="V715" s="177"/>
      <c r="X715" s="79"/>
    </row>
    <row r="716" spans="1:24" s="121" customFormat="1" ht="20.100000000000001" customHeight="1" x14ac:dyDescent="0.3">
      <c r="A716" s="80"/>
      <c r="B716" s="110" t="str">
        <f>IF(E716="","",VLOOKUP(E716,[1]PROJECTES!$C$14:$G$5000,2,FALSE))</f>
        <v/>
      </c>
      <c r="C716" s="80"/>
      <c r="D716" s="283" t="str">
        <f>IF(E716="","",VLOOKUP(E716,[1]PROJECTES!$C$14:$G$5000,5,FALSE))</f>
        <v/>
      </c>
      <c r="E716" s="79"/>
      <c r="F716" s="110" t="str">
        <f>IF(I716="","",VLOOKUP(I716,[1]PROJECTES!$C$14:$G$5000,2,FALSE))</f>
        <v/>
      </c>
      <c r="G716" s="112" t="str">
        <f>IF(E716="","",VLOOKUP(E716,[1]PROJECTES!$C$14:$G$5000,4,FALSE))</f>
        <v/>
      </c>
      <c r="H716" s="95"/>
      <c r="I716" s="113" t="str">
        <f>IF(H716="","",VLOOKUP(H716,BD!B$2:C$16,2,FALSE))</f>
        <v/>
      </c>
      <c r="J716" s="114"/>
      <c r="K716" s="115" t="str">
        <f t="shared" si="22"/>
        <v/>
      </c>
      <c r="L716" s="116" t="str">
        <f t="shared" ca="1" si="23"/>
        <v>-</v>
      </c>
      <c r="M716" s="111" t="str">
        <f>IF(E716="","",VLOOKUP(E716,[1]PROJECTES!$C$14:$Z$5000,21,FALSE))</f>
        <v/>
      </c>
      <c r="N716" s="117"/>
      <c r="O716" s="118" t="s">
        <v>222</v>
      </c>
      <c r="P716" s="119"/>
      <c r="Q716" s="84"/>
      <c r="R716" s="122"/>
      <c r="S716" s="166"/>
      <c r="T716" s="176"/>
      <c r="U716" s="169"/>
      <c r="V716" s="177"/>
      <c r="X716" s="79"/>
    </row>
    <row r="717" spans="1:24" s="121" customFormat="1" ht="20.100000000000001" customHeight="1" x14ac:dyDescent="0.3">
      <c r="A717" s="80"/>
      <c r="B717" s="110" t="str">
        <f>IF(E717="","",VLOOKUP(E717,[1]PROJECTES!$C$14:$G$5000,2,FALSE))</f>
        <v/>
      </c>
      <c r="C717" s="80"/>
      <c r="D717" s="283" t="str">
        <f>IF(E717="","",VLOOKUP(E717,[1]PROJECTES!$C$14:$G$5000,5,FALSE))</f>
        <v/>
      </c>
      <c r="E717" s="79"/>
      <c r="F717" s="110" t="str">
        <f>IF(I717="","",VLOOKUP(I717,[1]PROJECTES!$C$14:$G$5000,2,FALSE))</f>
        <v/>
      </c>
      <c r="G717" s="112" t="str">
        <f>IF(E717="","",VLOOKUP(E717,[1]PROJECTES!$C$14:$G$5000,4,FALSE))</f>
        <v/>
      </c>
      <c r="H717" s="95"/>
      <c r="I717" s="113" t="str">
        <f>IF(H717="","",VLOOKUP(H717,BD!B$2:C$16,2,FALSE))</f>
        <v/>
      </c>
      <c r="J717" s="114"/>
      <c r="K717" s="115" t="str">
        <f t="shared" si="22"/>
        <v/>
      </c>
      <c r="L717" s="116" t="str">
        <f t="shared" ca="1" si="23"/>
        <v>-</v>
      </c>
      <c r="M717" s="111" t="str">
        <f>IF(E717="","",VLOOKUP(E717,[1]PROJECTES!$C$14:$Z$5000,21,FALSE))</f>
        <v/>
      </c>
      <c r="N717" s="117"/>
      <c r="O717" s="118" t="s">
        <v>222</v>
      </c>
      <c r="P717" s="119"/>
      <c r="Q717" s="84"/>
      <c r="R717" s="122"/>
      <c r="S717" s="166"/>
      <c r="T717" s="176"/>
      <c r="U717" s="169"/>
      <c r="V717" s="177"/>
      <c r="X717" s="79"/>
    </row>
    <row r="718" spans="1:24" s="121" customFormat="1" ht="20.100000000000001" customHeight="1" x14ac:dyDescent="0.3">
      <c r="A718" s="80"/>
      <c r="B718" s="110" t="str">
        <f>IF(E718="","",VLOOKUP(E718,[1]PROJECTES!$C$14:$G$5000,2,FALSE))</f>
        <v/>
      </c>
      <c r="C718" s="80"/>
      <c r="D718" s="283" t="str">
        <f>IF(E718="","",VLOOKUP(E718,[1]PROJECTES!$C$14:$G$5000,5,FALSE))</f>
        <v/>
      </c>
      <c r="E718" s="79"/>
      <c r="F718" s="110" t="str">
        <f>IF(I718="","",VLOOKUP(I718,[1]PROJECTES!$C$14:$G$5000,2,FALSE))</f>
        <v/>
      </c>
      <c r="G718" s="112" t="str">
        <f>IF(E718="","",VLOOKUP(E718,[1]PROJECTES!$C$14:$G$5000,4,FALSE))</f>
        <v/>
      </c>
      <c r="H718" s="95"/>
      <c r="I718" s="113" t="str">
        <f>IF(H718="","",VLOOKUP(H718,BD!B$2:C$16,2,FALSE))</f>
        <v/>
      </c>
      <c r="J718" s="114"/>
      <c r="K718" s="115" t="str">
        <f t="shared" si="22"/>
        <v/>
      </c>
      <c r="L718" s="116" t="str">
        <f t="shared" ca="1" si="23"/>
        <v>-</v>
      </c>
      <c r="M718" s="111" t="str">
        <f>IF(E718="","",VLOOKUP(E718,[1]PROJECTES!$C$14:$Z$5000,21,FALSE))</f>
        <v/>
      </c>
      <c r="N718" s="117"/>
      <c r="O718" s="118" t="s">
        <v>222</v>
      </c>
      <c r="P718" s="119"/>
      <c r="Q718" s="84"/>
      <c r="R718" s="122"/>
      <c r="S718" s="166"/>
      <c r="T718" s="176"/>
      <c r="U718" s="169"/>
      <c r="V718" s="177"/>
      <c r="X718" s="79"/>
    </row>
    <row r="719" spans="1:24" s="121" customFormat="1" ht="20.100000000000001" customHeight="1" x14ac:dyDescent="0.3">
      <c r="A719" s="80"/>
      <c r="B719" s="110" t="str">
        <f>IF(E719="","",VLOOKUP(E719,[1]PROJECTES!$C$14:$G$5000,2,FALSE))</f>
        <v/>
      </c>
      <c r="C719" s="80"/>
      <c r="D719" s="283" t="str">
        <f>IF(E719="","",VLOOKUP(E719,[1]PROJECTES!$C$14:$G$5000,5,FALSE))</f>
        <v/>
      </c>
      <c r="E719" s="79"/>
      <c r="F719" s="110" t="str">
        <f>IF(I719="","",VLOOKUP(I719,[1]PROJECTES!$C$14:$G$5000,2,FALSE))</f>
        <v/>
      </c>
      <c r="G719" s="112" t="str">
        <f>IF(E719="","",VLOOKUP(E719,[1]PROJECTES!$C$14:$G$5000,4,FALSE))</f>
        <v/>
      </c>
      <c r="H719" s="95"/>
      <c r="I719" s="113" t="str">
        <f>IF(H719="","",VLOOKUP(H719,BD!B$2:C$16,2,FALSE))</f>
        <v/>
      </c>
      <c r="J719" s="114"/>
      <c r="K719" s="115" t="str">
        <f t="shared" si="22"/>
        <v/>
      </c>
      <c r="L719" s="116" t="str">
        <f t="shared" ca="1" si="23"/>
        <v>-</v>
      </c>
      <c r="M719" s="111" t="str">
        <f>IF(E719="","",VLOOKUP(E719,[1]PROJECTES!$C$14:$Z$5000,21,FALSE))</f>
        <v/>
      </c>
      <c r="N719" s="117"/>
      <c r="O719" s="118" t="s">
        <v>222</v>
      </c>
      <c r="P719" s="119"/>
      <c r="Q719" s="84"/>
      <c r="R719" s="122"/>
      <c r="S719" s="166"/>
      <c r="T719" s="176"/>
      <c r="U719" s="169"/>
      <c r="V719" s="177"/>
      <c r="X719" s="79"/>
    </row>
    <row r="720" spans="1:24" s="121" customFormat="1" ht="20.100000000000001" customHeight="1" x14ac:dyDescent="0.3">
      <c r="A720" s="80"/>
      <c r="B720" s="110" t="str">
        <f>IF(E720="","",VLOOKUP(E720,[1]PROJECTES!$C$14:$G$5000,2,FALSE))</f>
        <v/>
      </c>
      <c r="C720" s="80"/>
      <c r="D720" s="283" t="str">
        <f>IF(E720="","",VLOOKUP(E720,[1]PROJECTES!$C$14:$G$5000,5,FALSE))</f>
        <v/>
      </c>
      <c r="E720" s="79"/>
      <c r="F720" s="110" t="str">
        <f>IF(I720="","",VLOOKUP(I720,[1]PROJECTES!$C$14:$G$5000,2,FALSE))</f>
        <v/>
      </c>
      <c r="G720" s="112" t="str">
        <f>IF(E720="","",VLOOKUP(E720,[1]PROJECTES!$C$14:$G$5000,4,FALSE))</f>
        <v/>
      </c>
      <c r="H720" s="95"/>
      <c r="I720" s="113" t="str">
        <f>IF(H720="","",VLOOKUP(H720,BD!B$2:C$16,2,FALSE))</f>
        <v/>
      </c>
      <c r="J720" s="114"/>
      <c r="K720" s="115" t="str">
        <f t="shared" si="22"/>
        <v/>
      </c>
      <c r="L720" s="116" t="str">
        <f t="shared" ca="1" si="23"/>
        <v>-</v>
      </c>
      <c r="M720" s="111" t="str">
        <f>IF(E720="","",VLOOKUP(E720,[1]PROJECTES!$C$14:$Z$5000,21,FALSE))</f>
        <v/>
      </c>
      <c r="N720" s="117"/>
      <c r="O720" s="118" t="s">
        <v>222</v>
      </c>
      <c r="P720" s="119"/>
      <c r="Q720" s="84"/>
      <c r="R720" s="122"/>
      <c r="S720" s="166"/>
      <c r="T720" s="176"/>
      <c r="U720" s="169"/>
      <c r="V720" s="177"/>
      <c r="X720" s="79"/>
    </row>
    <row r="721" spans="1:24" s="121" customFormat="1" ht="20.100000000000001" customHeight="1" x14ac:dyDescent="0.3">
      <c r="A721" s="80"/>
      <c r="B721" s="110" t="str">
        <f>IF(E721="","",VLOOKUP(E721,[1]PROJECTES!$C$14:$G$5000,2,FALSE))</f>
        <v/>
      </c>
      <c r="C721" s="80"/>
      <c r="D721" s="283" t="str">
        <f>IF(E721="","",VLOOKUP(E721,[1]PROJECTES!$C$14:$G$5000,5,FALSE))</f>
        <v/>
      </c>
      <c r="E721" s="79"/>
      <c r="F721" s="110" t="str">
        <f>IF(I721="","",VLOOKUP(I721,[1]PROJECTES!$C$14:$G$5000,2,FALSE))</f>
        <v/>
      </c>
      <c r="G721" s="112" t="str">
        <f>IF(E721="","",VLOOKUP(E721,[1]PROJECTES!$C$14:$G$5000,4,FALSE))</f>
        <v/>
      </c>
      <c r="H721" s="95"/>
      <c r="I721" s="113" t="str">
        <f>IF(H721="","",VLOOKUP(H721,BD!B$2:C$16,2,FALSE))</f>
        <v/>
      </c>
      <c r="J721" s="114"/>
      <c r="K721" s="115" t="str">
        <f t="shared" si="22"/>
        <v/>
      </c>
      <c r="L721" s="116" t="str">
        <f t="shared" ca="1" si="23"/>
        <v>-</v>
      </c>
      <c r="M721" s="111" t="str">
        <f>IF(E721="","",VLOOKUP(E721,[1]PROJECTES!$C$14:$Z$5000,21,FALSE))</f>
        <v/>
      </c>
      <c r="N721" s="117"/>
      <c r="O721" s="118" t="s">
        <v>222</v>
      </c>
      <c r="P721" s="119"/>
      <c r="Q721" s="84"/>
      <c r="R721" s="122"/>
      <c r="S721" s="166"/>
      <c r="T721" s="176"/>
      <c r="U721" s="169"/>
      <c r="V721" s="177"/>
      <c r="X721" s="79"/>
    </row>
    <row r="722" spans="1:24" s="121" customFormat="1" ht="20.100000000000001" customHeight="1" x14ac:dyDescent="0.3">
      <c r="A722" s="80"/>
      <c r="B722" s="110" t="str">
        <f>IF(E722="","",VLOOKUP(E722,[1]PROJECTES!$C$14:$G$5000,2,FALSE))</f>
        <v/>
      </c>
      <c r="C722" s="80"/>
      <c r="D722" s="283" t="str">
        <f>IF(E722="","",VLOOKUP(E722,[1]PROJECTES!$C$14:$G$5000,5,FALSE))</f>
        <v/>
      </c>
      <c r="E722" s="79"/>
      <c r="F722" s="110" t="str">
        <f>IF(I722="","",VLOOKUP(I722,[1]PROJECTES!$C$14:$G$5000,2,FALSE))</f>
        <v/>
      </c>
      <c r="G722" s="112" t="str">
        <f>IF(E722="","",VLOOKUP(E722,[1]PROJECTES!$C$14:$G$5000,4,FALSE))</f>
        <v/>
      </c>
      <c r="H722" s="95"/>
      <c r="I722" s="113" t="str">
        <f>IF(H722="","",VLOOKUP(H722,BD!B$2:C$16,2,FALSE))</f>
        <v/>
      </c>
      <c r="J722" s="114"/>
      <c r="K722" s="115" t="str">
        <f t="shared" si="22"/>
        <v/>
      </c>
      <c r="L722" s="116" t="str">
        <f t="shared" ca="1" si="23"/>
        <v>-</v>
      </c>
      <c r="M722" s="111" t="str">
        <f>IF(E722="","",VLOOKUP(E722,[1]PROJECTES!$C$14:$Z$5000,21,FALSE))</f>
        <v/>
      </c>
      <c r="N722" s="117"/>
      <c r="O722" s="118" t="s">
        <v>222</v>
      </c>
      <c r="P722" s="119"/>
      <c r="Q722" s="84"/>
      <c r="R722" s="122"/>
      <c r="S722" s="166"/>
      <c r="T722" s="176"/>
      <c r="V722" s="199"/>
      <c r="X722" s="79"/>
    </row>
    <row r="723" spans="1:24" s="121" customFormat="1" ht="20.100000000000001" customHeight="1" x14ac:dyDescent="0.3">
      <c r="A723" s="80"/>
      <c r="B723" s="110" t="str">
        <f>IF(E723="","",VLOOKUP(E723,[1]PROJECTES!$C$14:$G$5000,2,FALSE))</f>
        <v/>
      </c>
      <c r="C723" s="80"/>
      <c r="D723" s="283" t="str">
        <f>IF(E723="","",VLOOKUP(E723,[1]PROJECTES!$C$14:$G$5000,5,FALSE))</f>
        <v/>
      </c>
      <c r="E723" s="79"/>
      <c r="F723" s="110" t="str">
        <f>IF(I723="","",VLOOKUP(I723,[1]PROJECTES!$C$14:$G$5000,2,FALSE))</f>
        <v/>
      </c>
      <c r="G723" s="112" t="str">
        <f>IF(E723="","",VLOOKUP(E723,[1]PROJECTES!$C$14:$G$5000,4,FALSE))</f>
        <v/>
      </c>
      <c r="H723" s="95"/>
      <c r="I723" s="113" t="str">
        <f>IF(H723="","",VLOOKUP(H723,BD!B$2:C$16,2,FALSE))</f>
        <v/>
      </c>
      <c r="J723" s="114"/>
      <c r="K723" s="115" t="str">
        <f t="shared" si="22"/>
        <v/>
      </c>
      <c r="L723" s="116" t="str">
        <f t="shared" ca="1" si="23"/>
        <v>-</v>
      </c>
      <c r="M723" s="111" t="str">
        <f>IF(E723="","",VLOOKUP(E723,[1]PROJECTES!$C$14:$Z$5000,21,FALSE))</f>
        <v/>
      </c>
      <c r="N723" s="117"/>
      <c r="O723" s="118" t="s">
        <v>222</v>
      </c>
      <c r="P723" s="119"/>
      <c r="Q723" s="84"/>
      <c r="R723" s="122"/>
      <c r="S723" s="166"/>
      <c r="T723" s="176"/>
      <c r="U723" s="169"/>
      <c r="V723" s="177"/>
      <c r="X723" s="79"/>
    </row>
    <row r="724" spans="1:24" s="121" customFormat="1" ht="20.100000000000001" customHeight="1" x14ac:dyDescent="0.3">
      <c r="A724" s="80"/>
      <c r="B724" s="110" t="str">
        <f>IF(E724="","",VLOOKUP(E724,[1]PROJECTES!$C$14:$G$5000,2,FALSE))</f>
        <v/>
      </c>
      <c r="C724" s="80"/>
      <c r="D724" s="283" t="str">
        <f>IF(E724="","",VLOOKUP(E724,[1]PROJECTES!$C$14:$G$5000,5,FALSE))</f>
        <v/>
      </c>
      <c r="E724" s="79"/>
      <c r="F724" s="110" t="str">
        <f>IF(I724="","",VLOOKUP(I724,[1]PROJECTES!$C$14:$G$5000,2,FALSE))</f>
        <v/>
      </c>
      <c r="G724" s="112" t="str">
        <f>IF(E724="","",VLOOKUP(E724,[1]PROJECTES!$C$14:$G$5000,4,FALSE))</f>
        <v/>
      </c>
      <c r="H724" s="95"/>
      <c r="I724" s="113" t="str">
        <f>IF(H724="","",VLOOKUP(H724,BD!B$2:C$16,2,FALSE))</f>
        <v/>
      </c>
      <c r="J724" s="114"/>
      <c r="K724" s="115" t="str">
        <f t="shared" si="22"/>
        <v/>
      </c>
      <c r="L724" s="116" t="str">
        <f t="shared" ca="1" si="23"/>
        <v>-</v>
      </c>
      <c r="M724" s="111" t="str">
        <f>IF(E724="","",VLOOKUP(E724,[1]PROJECTES!$C$14:$Z$5000,21,FALSE))</f>
        <v/>
      </c>
      <c r="N724" s="117"/>
      <c r="O724" s="118" t="s">
        <v>222</v>
      </c>
      <c r="P724" s="119"/>
      <c r="Q724" s="84"/>
      <c r="R724" s="122"/>
      <c r="S724" s="166"/>
      <c r="T724" s="176"/>
      <c r="U724" s="169"/>
      <c r="V724" s="177"/>
      <c r="X724" s="79"/>
    </row>
    <row r="725" spans="1:24" s="121" customFormat="1" ht="20.100000000000001" customHeight="1" x14ac:dyDescent="0.3">
      <c r="A725" s="80"/>
      <c r="B725" s="110" t="str">
        <f>IF(E725="","",VLOOKUP(E725,[1]PROJECTES!$C$14:$G$5000,2,FALSE))</f>
        <v/>
      </c>
      <c r="C725" s="80"/>
      <c r="D725" s="283" t="str">
        <f>IF(E725="","",VLOOKUP(E725,[1]PROJECTES!$C$14:$G$5000,5,FALSE))</f>
        <v/>
      </c>
      <c r="E725" s="79"/>
      <c r="F725" s="110" t="str">
        <f>IF(I725="","",VLOOKUP(I725,[1]PROJECTES!$C$14:$G$5000,2,FALSE))</f>
        <v/>
      </c>
      <c r="G725" s="112" t="str">
        <f>IF(E725="","",VLOOKUP(E725,[1]PROJECTES!$C$14:$G$5000,4,FALSE))</f>
        <v/>
      </c>
      <c r="H725" s="95"/>
      <c r="I725" s="113" t="str">
        <f>IF(H725="","",VLOOKUP(H725,BD!B$2:C$16,2,FALSE))</f>
        <v/>
      </c>
      <c r="J725" s="114"/>
      <c r="K725" s="115" t="str">
        <f t="shared" si="22"/>
        <v/>
      </c>
      <c r="L725" s="116" t="str">
        <f t="shared" ca="1" si="23"/>
        <v>-</v>
      </c>
      <c r="M725" s="111" t="str">
        <f>IF(E725="","",VLOOKUP(E725,[1]PROJECTES!$C$14:$Z$5000,21,FALSE))</f>
        <v/>
      </c>
      <c r="N725" s="117"/>
      <c r="O725" s="118" t="s">
        <v>222</v>
      </c>
      <c r="P725" s="119"/>
      <c r="Q725" s="84"/>
      <c r="R725" s="122"/>
      <c r="S725" s="166"/>
      <c r="T725" s="176"/>
      <c r="U725" s="169"/>
      <c r="V725" s="177"/>
      <c r="X725" s="79"/>
    </row>
    <row r="726" spans="1:24" s="121" customFormat="1" ht="20.100000000000001" customHeight="1" x14ac:dyDescent="0.3">
      <c r="A726" s="80"/>
      <c r="B726" s="110" t="str">
        <f>IF(E726="","",VLOOKUP(E726,[1]PROJECTES!$C$14:$G$5000,2,FALSE))</f>
        <v/>
      </c>
      <c r="C726" s="80"/>
      <c r="D726" s="283" t="str">
        <f>IF(E726="","",VLOOKUP(E726,[1]PROJECTES!$C$14:$G$5000,5,FALSE))</f>
        <v/>
      </c>
      <c r="E726" s="79"/>
      <c r="F726" s="110" t="str">
        <f>IF(I726="","",VLOOKUP(I726,[1]PROJECTES!$C$14:$G$5000,2,FALSE))</f>
        <v/>
      </c>
      <c r="G726" s="112" t="str">
        <f>IF(E726="","",VLOOKUP(E726,[1]PROJECTES!$C$14:$G$5000,4,FALSE))</f>
        <v/>
      </c>
      <c r="H726" s="95"/>
      <c r="I726" s="113" t="str">
        <f>IF(H726="","",VLOOKUP(H726,BD!B$2:C$16,2,FALSE))</f>
        <v/>
      </c>
      <c r="J726" s="114"/>
      <c r="K726" s="115" t="str">
        <f t="shared" si="22"/>
        <v/>
      </c>
      <c r="L726" s="116" t="str">
        <f t="shared" ca="1" si="23"/>
        <v>-</v>
      </c>
      <c r="M726" s="111" t="str">
        <f>IF(E726="","",VLOOKUP(E726,[1]PROJECTES!$C$14:$Z$5000,21,FALSE))</f>
        <v/>
      </c>
      <c r="N726" s="117"/>
      <c r="O726" s="118" t="s">
        <v>222</v>
      </c>
      <c r="P726" s="119"/>
      <c r="Q726" s="84"/>
      <c r="R726" s="122"/>
      <c r="S726" s="166"/>
      <c r="T726" s="176"/>
      <c r="U726" s="169"/>
      <c r="V726" s="177"/>
      <c r="X726" s="79"/>
    </row>
    <row r="727" spans="1:24" s="121" customFormat="1" ht="20.100000000000001" customHeight="1" x14ac:dyDescent="0.3">
      <c r="A727" s="80"/>
      <c r="B727" s="110" t="str">
        <f>IF(E727="","",VLOOKUP(E727,[1]PROJECTES!$C$14:$G$5000,2,FALSE))</f>
        <v/>
      </c>
      <c r="C727" s="80"/>
      <c r="D727" s="283" t="str">
        <f>IF(E727="","",VLOOKUP(E727,[1]PROJECTES!$C$14:$G$5000,5,FALSE))</f>
        <v/>
      </c>
      <c r="E727" s="79"/>
      <c r="F727" s="110" t="str">
        <f>IF(I727="","",VLOOKUP(I727,[1]PROJECTES!$C$14:$G$5000,2,FALSE))</f>
        <v/>
      </c>
      <c r="G727" s="112" t="str">
        <f>IF(E727="","",VLOOKUP(E727,[1]PROJECTES!$C$14:$G$5000,4,FALSE))</f>
        <v/>
      </c>
      <c r="H727" s="95"/>
      <c r="I727" s="113" t="str">
        <f>IF(H727="","",VLOOKUP(H727,BD!B$2:C$16,2,FALSE))</f>
        <v/>
      </c>
      <c r="J727" s="114"/>
      <c r="K727" s="115" t="str">
        <f t="shared" si="22"/>
        <v/>
      </c>
      <c r="L727" s="116" t="str">
        <f t="shared" ca="1" si="23"/>
        <v>-</v>
      </c>
      <c r="M727" s="111" t="str">
        <f>IF(E727="","",VLOOKUP(E727,[1]PROJECTES!$C$14:$Z$5000,21,FALSE))</f>
        <v/>
      </c>
      <c r="N727" s="117"/>
      <c r="O727" s="118" t="s">
        <v>222</v>
      </c>
      <c r="P727" s="119"/>
      <c r="Q727" s="84"/>
      <c r="R727" s="122"/>
      <c r="S727" s="166"/>
      <c r="T727" s="176"/>
      <c r="U727" s="169"/>
      <c r="V727" s="177"/>
      <c r="X727" s="79"/>
    </row>
    <row r="728" spans="1:24" s="121" customFormat="1" ht="20.100000000000001" customHeight="1" x14ac:dyDescent="0.3">
      <c r="A728" s="80"/>
      <c r="B728" s="110" t="str">
        <f>IF(E728="","",VLOOKUP(E728,[1]PROJECTES!$C$14:$G$5000,2,FALSE))</f>
        <v/>
      </c>
      <c r="C728" s="80"/>
      <c r="D728" s="283" t="str">
        <f>IF(E728="","",VLOOKUP(E728,[1]PROJECTES!$C$14:$G$5000,5,FALSE))</f>
        <v/>
      </c>
      <c r="E728" s="79"/>
      <c r="F728" s="110" t="str">
        <f>IF(I728="","",VLOOKUP(I728,[1]PROJECTES!$C$14:$G$5000,2,FALSE))</f>
        <v/>
      </c>
      <c r="G728" s="112" t="str">
        <f>IF(E728="","",VLOOKUP(E728,[1]PROJECTES!$C$14:$G$5000,4,FALSE))</f>
        <v/>
      </c>
      <c r="H728" s="95"/>
      <c r="I728" s="113" t="str">
        <f>IF(H728="","",VLOOKUP(H728,BD!B$2:C$16,2,FALSE))</f>
        <v/>
      </c>
      <c r="J728" s="114"/>
      <c r="K728" s="115" t="str">
        <f t="shared" si="22"/>
        <v/>
      </c>
      <c r="L728" s="116" t="str">
        <f t="shared" ca="1" si="23"/>
        <v>-</v>
      </c>
      <c r="M728" s="111" t="str">
        <f>IF(E728="","",VLOOKUP(E728,[1]PROJECTES!$C$14:$Z$5000,21,FALSE))</f>
        <v/>
      </c>
      <c r="N728" s="117"/>
      <c r="O728" s="118" t="s">
        <v>222</v>
      </c>
      <c r="P728" s="119"/>
      <c r="Q728" s="84"/>
      <c r="R728" s="122"/>
      <c r="S728" s="166"/>
      <c r="T728" s="176"/>
      <c r="U728" s="169"/>
      <c r="V728" s="177"/>
      <c r="X728" s="79"/>
    </row>
    <row r="729" spans="1:24" s="121" customFormat="1" ht="20.100000000000001" customHeight="1" x14ac:dyDescent="0.3">
      <c r="A729" s="80"/>
      <c r="B729" s="110" t="str">
        <f>IF(E729="","",VLOOKUP(E729,[1]PROJECTES!$C$14:$G$5000,2,FALSE))</f>
        <v/>
      </c>
      <c r="C729" s="80"/>
      <c r="D729" s="283" t="str">
        <f>IF(E729="","",VLOOKUP(E729,[1]PROJECTES!$C$14:$G$5000,5,FALSE))</f>
        <v/>
      </c>
      <c r="E729" s="79"/>
      <c r="F729" s="110" t="str">
        <f>IF(I729="","",VLOOKUP(I729,[1]PROJECTES!$C$14:$G$5000,2,FALSE))</f>
        <v/>
      </c>
      <c r="G729" s="112" t="str">
        <f>IF(E729="","",VLOOKUP(E729,[1]PROJECTES!$C$14:$G$5000,4,FALSE))</f>
        <v/>
      </c>
      <c r="H729" s="95"/>
      <c r="I729" s="113" t="str">
        <f>IF(H729="","",VLOOKUP(H729,BD!B$2:C$16,2,FALSE))</f>
        <v/>
      </c>
      <c r="J729" s="114"/>
      <c r="K729" s="115" t="str">
        <f t="shared" si="22"/>
        <v/>
      </c>
      <c r="L729" s="116" t="str">
        <f t="shared" ca="1" si="23"/>
        <v>-</v>
      </c>
      <c r="M729" s="111" t="str">
        <f>IF(E729="","",VLOOKUP(E729,[1]PROJECTES!$C$14:$Z$5000,21,FALSE))</f>
        <v/>
      </c>
      <c r="N729" s="117"/>
      <c r="O729" s="118" t="s">
        <v>222</v>
      </c>
      <c r="P729" s="119"/>
      <c r="Q729" s="84"/>
      <c r="R729" s="122"/>
      <c r="S729" s="166"/>
      <c r="T729" s="176"/>
      <c r="U729" s="169"/>
      <c r="V729" s="177"/>
      <c r="X729" s="79"/>
    </row>
    <row r="730" spans="1:24" s="121" customFormat="1" ht="20.100000000000001" customHeight="1" x14ac:dyDescent="0.3">
      <c r="A730" s="80"/>
      <c r="B730" s="110" t="str">
        <f>IF(E730="","",VLOOKUP(E730,[1]PROJECTES!$C$14:$G$5000,2,FALSE))</f>
        <v/>
      </c>
      <c r="C730" s="80"/>
      <c r="D730" s="283" t="str">
        <f>IF(E730="","",VLOOKUP(E730,[1]PROJECTES!$C$14:$G$5000,5,FALSE))</f>
        <v/>
      </c>
      <c r="E730" s="79"/>
      <c r="F730" s="110" t="str">
        <f>IF(I730="","",VLOOKUP(I730,[1]PROJECTES!$C$14:$G$5000,2,FALSE))</f>
        <v/>
      </c>
      <c r="G730" s="112" t="str">
        <f>IF(E730="","",VLOOKUP(E730,[1]PROJECTES!$C$14:$G$5000,4,FALSE))</f>
        <v/>
      </c>
      <c r="H730" s="95"/>
      <c r="I730" s="113" t="str">
        <f>IF(H730="","",VLOOKUP(H730,BD!B$2:C$16,2,FALSE))</f>
        <v/>
      </c>
      <c r="J730" s="114"/>
      <c r="K730" s="115" t="str">
        <f t="shared" si="22"/>
        <v/>
      </c>
      <c r="L730" s="116" t="str">
        <f t="shared" ca="1" si="23"/>
        <v>-</v>
      </c>
      <c r="M730" s="111" t="str">
        <f>IF(E730="","",VLOOKUP(E730,[1]PROJECTES!$C$14:$Z$5000,21,FALSE))</f>
        <v/>
      </c>
      <c r="N730" s="117"/>
      <c r="O730" s="118" t="s">
        <v>222</v>
      </c>
      <c r="P730" s="119"/>
      <c r="Q730" s="84"/>
      <c r="R730" s="122"/>
      <c r="S730" s="166"/>
      <c r="T730" s="176"/>
      <c r="U730" s="169"/>
      <c r="V730" s="177"/>
      <c r="X730" s="79"/>
    </row>
    <row r="731" spans="1:24" s="121" customFormat="1" ht="20.100000000000001" customHeight="1" x14ac:dyDescent="0.3">
      <c r="A731" s="80"/>
      <c r="B731" s="110" t="str">
        <f>IF(E731="","",VLOOKUP(E731,[1]PROJECTES!$C$14:$G$5000,2,FALSE))</f>
        <v/>
      </c>
      <c r="C731" s="80"/>
      <c r="D731" s="283" t="str">
        <f>IF(E731="","",VLOOKUP(E731,[1]PROJECTES!$C$14:$G$5000,5,FALSE))</f>
        <v/>
      </c>
      <c r="E731" s="79"/>
      <c r="F731" s="110" t="str">
        <f>IF(I731="","",VLOOKUP(I731,[1]PROJECTES!$C$14:$G$5000,2,FALSE))</f>
        <v/>
      </c>
      <c r="G731" s="112" t="str">
        <f>IF(E731="","",VLOOKUP(E731,[1]PROJECTES!$C$14:$G$5000,4,FALSE))</f>
        <v/>
      </c>
      <c r="H731" s="95"/>
      <c r="I731" s="113" t="str">
        <f>IF(H731="","",VLOOKUP(H731,BD!B$2:C$16,2,FALSE))</f>
        <v/>
      </c>
      <c r="J731" s="114"/>
      <c r="K731" s="115" t="str">
        <f t="shared" si="22"/>
        <v/>
      </c>
      <c r="L731" s="116" t="str">
        <f t="shared" ca="1" si="23"/>
        <v>-</v>
      </c>
      <c r="M731" s="111" t="str">
        <f>IF(E731="","",VLOOKUP(E731,[1]PROJECTES!$C$14:$Z$5000,21,FALSE))</f>
        <v/>
      </c>
      <c r="N731" s="117"/>
      <c r="O731" s="118" t="s">
        <v>222</v>
      </c>
      <c r="P731" s="119"/>
      <c r="Q731" s="84"/>
      <c r="R731" s="122"/>
      <c r="S731" s="166"/>
      <c r="T731" s="176"/>
      <c r="U731" s="169"/>
      <c r="V731" s="177"/>
      <c r="X731" s="79"/>
    </row>
    <row r="732" spans="1:24" s="121" customFormat="1" ht="20.100000000000001" customHeight="1" x14ac:dyDescent="0.3">
      <c r="A732" s="80"/>
      <c r="B732" s="110" t="str">
        <f>IF(E732="","",VLOOKUP(E732,[1]PROJECTES!$C$14:$G$5000,2,FALSE))</f>
        <v/>
      </c>
      <c r="C732" s="80"/>
      <c r="D732" s="283" t="str">
        <f>IF(E732="","",VLOOKUP(E732,[1]PROJECTES!$C$14:$G$5000,5,FALSE))</f>
        <v/>
      </c>
      <c r="E732" s="79"/>
      <c r="F732" s="110" t="str">
        <f>IF(I732="","",VLOOKUP(I732,[1]PROJECTES!$C$14:$G$5000,2,FALSE))</f>
        <v/>
      </c>
      <c r="G732" s="112" t="str">
        <f>IF(E732="","",VLOOKUP(E732,[1]PROJECTES!$C$14:$G$5000,4,FALSE))</f>
        <v/>
      </c>
      <c r="H732" s="95"/>
      <c r="I732" s="113" t="str">
        <f>IF(H732="","",VLOOKUP(H732,BD!B$2:C$16,2,FALSE))</f>
        <v/>
      </c>
      <c r="J732" s="114"/>
      <c r="K732" s="115" t="str">
        <f t="shared" si="22"/>
        <v/>
      </c>
      <c r="L732" s="116" t="str">
        <f t="shared" ca="1" si="23"/>
        <v>-</v>
      </c>
      <c r="M732" s="111" t="str">
        <f>IF(E732="","",VLOOKUP(E732,[1]PROJECTES!$C$14:$Z$5000,21,FALSE))</f>
        <v/>
      </c>
      <c r="N732" s="117"/>
      <c r="O732" s="118" t="s">
        <v>222</v>
      </c>
      <c r="P732" s="119"/>
      <c r="Q732" s="84"/>
      <c r="R732" s="122"/>
      <c r="S732" s="166"/>
      <c r="T732" s="176"/>
      <c r="U732" s="169"/>
      <c r="V732" s="177"/>
      <c r="X732" s="79"/>
    </row>
    <row r="733" spans="1:24" s="121" customFormat="1" ht="20.100000000000001" customHeight="1" x14ac:dyDescent="0.3">
      <c r="A733" s="80"/>
      <c r="B733" s="110" t="str">
        <f>IF(E733="","",VLOOKUP(E733,[1]PROJECTES!$C$14:$G$5000,2,FALSE))</f>
        <v/>
      </c>
      <c r="C733" s="80"/>
      <c r="D733" s="283" t="str">
        <f>IF(E733="","",VLOOKUP(E733,[1]PROJECTES!$C$14:$G$5000,5,FALSE))</f>
        <v/>
      </c>
      <c r="E733" s="79"/>
      <c r="F733" s="110" t="str">
        <f>IF(I733="","",VLOOKUP(I733,[1]PROJECTES!$C$14:$G$5000,2,FALSE))</f>
        <v/>
      </c>
      <c r="G733" s="112" t="str">
        <f>IF(E733="","",VLOOKUP(E733,[1]PROJECTES!$C$14:$G$5000,4,FALSE))</f>
        <v/>
      </c>
      <c r="H733" s="95"/>
      <c r="I733" s="113" t="str">
        <f>IF(H733="","",VLOOKUP(H733,BD!B$2:C$16,2,FALSE))</f>
        <v/>
      </c>
      <c r="J733" s="114"/>
      <c r="K733" s="115" t="str">
        <f t="shared" si="22"/>
        <v/>
      </c>
      <c r="L733" s="116" t="str">
        <f t="shared" ca="1" si="23"/>
        <v>-</v>
      </c>
      <c r="M733" s="111" t="str">
        <f>IF(E733="","",VLOOKUP(E733,[1]PROJECTES!$C$14:$Z$5000,21,FALSE))</f>
        <v/>
      </c>
      <c r="N733" s="117"/>
      <c r="O733" s="118" t="s">
        <v>222</v>
      </c>
      <c r="P733" s="119"/>
      <c r="Q733" s="84"/>
      <c r="R733" s="122"/>
      <c r="S733" s="166"/>
      <c r="T733" s="176"/>
      <c r="U733" s="169"/>
      <c r="V733" s="177"/>
      <c r="X733" s="79"/>
    </row>
    <row r="734" spans="1:24" s="121" customFormat="1" ht="20.100000000000001" customHeight="1" x14ac:dyDescent="0.3">
      <c r="A734" s="80"/>
      <c r="B734" s="110" t="str">
        <f>IF(E734="","",VLOOKUP(E734,[1]PROJECTES!$C$14:$G$5000,2,FALSE))</f>
        <v/>
      </c>
      <c r="C734" s="80"/>
      <c r="D734" s="283" t="str">
        <f>IF(E734="","",VLOOKUP(E734,[1]PROJECTES!$C$14:$G$5000,5,FALSE))</f>
        <v/>
      </c>
      <c r="E734" s="79"/>
      <c r="F734" s="110" t="str">
        <f>IF(I734="","",VLOOKUP(I734,[1]PROJECTES!$C$14:$G$5000,2,FALSE))</f>
        <v/>
      </c>
      <c r="G734" s="112" t="str">
        <f>IF(E734="","",VLOOKUP(E734,[1]PROJECTES!$C$14:$G$5000,4,FALSE))</f>
        <v/>
      </c>
      <c r="H734" s="95"/>
      <c r="I734" s="113" t="str">
        <f>IF(H734="","",VLOOKUP(H734,BD!B$2:C$16,2,FALSE))</f>
        <v/>
      </c>
      <c r="J734" s="114"/>
      <c r="K734" s="115" t="str">
        <f t="shared" si="22"/>
        <v/>
      </c>
      <c r="L734" s="116" t="str">
        <f t="shared" ca="1" si="23"/>
        <v>-</v>
      </c>
      <c r="M734" s="111" t="str">
        <f>IF(E734="","",VLOOKUP(E734,[1]PROJECTES!$C$14:$Z$5000,21,FALSE))</f>
        <v/>
      </c>
      <c r="N734" s="117"/>
      <c r="O734" s="118" t="s">
        <v>222</v>
      </c>
      <c r="P734" s="119"/>
      <c r="Q734" s="84"/>
      <c r="R734" s="122"/>
      <c r="S734" s="166"/>
      <c r="T734" s="176"/>
      <c r="U734" s="169"/>
      <c r="V734" s="177"/>
      <c r="X734" s="79"/>
    </row>
    <row r="735" spans="1:24" s="121" customFormat="1" ht="20.100000000000001" customHeight="1" x14ac:dyDescent="0.3">
      <c r="A735" s="80"/>
      <c r="B735" s="110" t="str">
        <f>IF(E735="","",VLOOKUP(E735,[1]PROJECTES!$C$14:$G$5000,2,FALSE))</f>
        <v/>
      </c>
      <c r="C735" s="80"/>
      <c r="D735" s="283" t="str">
        <f>IF(E735="","",VLOOKUP(E735,[1]PROJECTES!$C$14:$G$5000,5,FALSE))</f>
        <v/>
      </c>
      <c r="E735" s="79"/>
      <c r="F735" s="110" t="str">
        <f>IF(I735="","",VLOOKUP(I735,[1]PROJECTES!$C$14:$G$5000,2,FALSE))</f>
        <v/>
      </c>
      <c r="G735" s="112" t="str">
        <f>IF(E735="","",VLOOKUP(E735,[1]PROJECTES!$C$14:$G$5000,4,FALSE))</f>
        <v/>
      </c>
      <c r="H735" s="95"/>
      <c r="I735" s="113" t="str">
        <f>IF(H735="","",VLOOKUP(H735,BD!B$2:C$16,2,FALSE))</f>
        <v/>
      </c>
      <c r="J735" s="114"/>
      <c r="K735" s="115" t="str">
        <f t="shared" si="22"/>
        <v/>
      </c>
      <c r="L735" s="116" t="str">
        <f t="shared" ca="1" si="23"/>
        <v>-</v>
      </c>
      <c r="M735" s="111" t="str">
        <f>IF(E735="","",VLOOKUP(E735,[1]PROJECTES!$C$14:$Z$5000,21,FALSE))</f>
        <v/>
      </c>
      <c r="N735" s="117"/>
      <c r="O735" s="118" t="s">
        <v>222</v>
      </c>
      <c r="P735" s="119"/>
      <c r="Q735" s="84"/>
      <c r="R735" s="125"/>
      <c r="S735" s="166"/>
      <c r="T735" s="176"/>
      <c r="U735" s="169"/>
      <c r="V735" s="177"/>
      <c r="X735" s="79"/>
    </row>
    <row r="736" spans="1:24" s="121" customFormat="1" ht="20.100000000000001" customHeight="1" x14ac:dyDescent="0.3">
      <c r="A736" s="80"/>
      <c r="B736" s="110" t="str">
        <f>IF(E736="","",VLOOKUP(E736,[1]PROJECTES!$C$14:$G$5000,2,FALSE))</f>
        <v/>
      </c>
      <c r="C736" s="80"/>
      <c r="D736" s="283" t="str">
        <f>IF(E736="","",VLOOKUP(E736,[1]PROJECTES!$C$14:$G$5000,5,FALSE))</f>
        <v/>
      </c>
      <c r="E736" s="79"/>
      <c r="F736" s="110" t="str">
        <f>IF(I736="","",VLOOKUP(I736,[1]PROJECTES!$C$14:$G$5000,2,FALSE))</f>
        <v/>
      </c>
      <c r="G736" s="112" t="str">
        <f>IF(E736="","",VLOOKUP(E736,[1]PROJECTES!$C$14:$G$5000,4,FALSE))</f>
        <v/>
      </c>
      <c r="H736" s="95"/>
      <c r="I736" s="113" t="str">
        <f>IF(H736="","",VLOOKUP(H736,BD!B$2:C$16,2,FALSE))</f>
        <v/>
      </c>
      <c r="J736" s="114"/>
      <c r="K736" s="115" t="str">
        <f t="shared" si="22"/>
        <v/>
      </c>
      <c r="L736" s="116" t="str">
        <f t="shared" ca="1" si="23"/>
        <v>-</v>
      </c>
      <c r="M736" s="111" t="str">
        <f>IF(E736="","",VLOOKUP(E736,[1]PROJECTES!$C$14:$Z$5000,21,FALSE))</f>
        <v/>
      </c>
      <c r="N736" s="117"/>
      <c r="O736" s="118" t="s">
        <v>222</v>
      </c>
      <c r="P736" s="119"/>
      <c r="Q736" s="84"/>
      <c r="R736" s="125"/>
      <c r="S736" s="166"/>
      <c r="T736" s="176"/>
      <c r="U736" s="169"/>
      <c r="V736" s="177"/>
      <c r="X736" s="79"/>
    </row>
    <row r="737" spans="1:24" s="121" customFormat="1" ht="20.100000000000001" customHeight="1" x14ac:dyDescent="0.3">
      <c r="A737" s="80"/>
      <c r="B737" s="110" t="str">
        <f>IF(E737="","",VLOOKUP(E737,[1]PROJECTES!$C$14:$G$5000,2,FALSE))</f>
        <v/>
      </c>
      <c r="C737" s="80"/>
      <c r="D737" s="283" t="str">
        <f>IF(E737="","",VLOOKUP(E737,[1]PROJECTES!$C$14:$G$5000,5,FALSE))</f>
        <v/>
      </c>
      <c r="E737" s="79"/>
      <c r="F737" s="110" t="str">
        <f>IF(I737="","",VLOOKUP(I737,[1]PROJECTES!$C$14:$G$5000,2,FALSE))</f>
        <v/>
      </c>
      <c r="G737" s="112" t="str">
        <f>IF(E737="","",VLOOKUP(E737,[1]PROJECTES!$C$14:$G$5000,4,FALSE))</f>
        <v/>
      </c>
      <c r="H737" s="95"/>
      <c r="I737" s="113" t="str">
        <f>IF(H737="","",VLOOKUP(H737,BD!B$2:C$16,2,FALSE))</f>
        <v/>
      </c>
      <c r="J737" s="114"/>
      <c r="K737" s="115" t="str">
        <f t="shared" si="22"/>
        <v/>
      </c>
      <c r="L737" s="116" t="str">
        <f t="shared" ca="1" si="23"/>
        <v>-</v>
      </c>
      <c r="M737" s="111" t="str">
        <f>IF(E737="","",VLOOKUP(E737,[1]PROJECTES!$C$14:$Z$5000,21,FALSE))</f>
        <v/>
      </c>
      <c r="N737" s="117"/>
      <c r="O737" s="118" t="s">
        <v>222</v>
      </c>
      <c r="P737" s="119"/>
      <c r="Q737" s="84"/>
      <c r="R737" s="123"/>
      <c r="S737" s="166"/>
      <c r="T737" s="176"/>
      <c r="U737" s="169"/>
      <c r="V737" s="177"/>
      <c r="X737" s="79"/>
    </row>
    <row r="738" spans="1:24" s="121" customFormat="1" ht="20.100000000000001" customHeight="1" x14ac:dyDescent="0.3">
      <c r="A738" s="80"/>
      <c r="B738" s="110" t="str">
        <f>IF(E738="","",VLOOKUP(E738,[1]PROJECTES!$C$14:$G$5000,2,FALSE))</f>
        <v/>
      </c>
      <c r="C738" s="80"/>
      <c r="D738" s="283" t="str">
        <f>IF(E738="","",VLOOKUP(E738,[1]PROJECTES!$C$14:$G$5000,5,FALSE))</f>
        <v/>
      </c>
      <c r="E738" s="79"/>
      <c r="F738" s="110" t="str">
        <f>IF(I738="","",VLOOKUP(I738,[1]PROJECTES!$C$14:$G$5000,2,FALSE))</f>
        <v/>
      </c>
      <c r="G738" s="112" t="str">
        <f>IF(E738="","",VLOOKUP(E738,[1]PROJECTES!$C$14:$G$5000,4,FALSE))</f>
        <v/>
      </c>
      <c r="H738" s="95"/>
      <c r="I738" s="113" t="str">
        <f>IF(H738="","",VLOOKUP(H738,BD!B$2:C$16,2,FALSE))</f>
        <v/>
      </c>
      <c r="J738" s="114"/>
      <c r="K738" s="115" t="str">
        <f t="shared" si="22"/>
        <v/>
      </c>
      <c r="L738" s="116" t="str">
        <f t="shared" ca="1" si="23"/>
        <v>-</v>
      </c>
      <c r="M738" s="111" t="str">
        <f>IF(E738="","",VLOOKUP(E738,[1]PROJECTES!$C$14:$Z$5000,21,FALSE))</f>
        <v/>
      </c>
      <c r="N738" s="117"/>
      <c r="O738" s="118" t="s">
        <v>222</v>
      </c>
      <c r="P738" s="119"/>
      <c r="Q738" s="84"/>
      <c r="R738" s="122"/>
      <c r="S738" s="166"/>
      <c r="T738" s="176"/>
      <c r="U738" s="169"/>
      <c r="V738" s="177"/>
      <c r="X738" s="79"/>
    </row>
    <row r="739" spans="1:24" s="121" customFormat="1" ht="20.100000000000001" customHeight="1" x14ac:dyDescent="0.3">
      <c r="A739" s="80"/>
      <c r="B739" s="110" t="str">
        <f>IF(E739="","",VLOOKUP(E739,[1]PROJECTES!$C$14:$G$5000,2,FALSE))</f>
        <v/>
      </c>
      <c r="C739" s="80"/>
      <c r="D739" s="283" t="str">
        <f>IF(E739="","",VLOOKUP(E739,[1]PROJECTES!$C$14:$G$5000,5,FALSE))</f>
        <v/>
      </c>
      <c r="E739" s="79"/>
      <c r="F739" s="110" t="str">
        <f>IF(I739="","",VLOOKUP(I739,[1]PROJECTES!$C$14:$G$5000,2,FALSE))</f>
        <v/>
      </c>
      <c r="G739" s="112" t="str">
        <f>IF(E739="","",VLOOKUP(E739,[1]PROJECTES!$C$14:$G$5000,4,FALSE))</f>
        <v/>
      </c>
      <c r="H739" s="95"/>
      <c r="I739" s="113" t="str">
        <f>IF(H739="","",VLOOKUP(H739,BD!B$2:C$16,2,FALSE))</f>
        <v/>
      </c>
      <c r="J739" s="114"/>
      <c r="K739" s="115" t="str">
        <f t="shared" si="22"/>
        <v/>
      </c>
      <c r="L739" s="116" t="str">
        <f t="shared" ca="1" si="23"/>
        <v>-</v>
      </c>
      <c r="M739" s="111" t="str">
        <f>IF(E739="","",VLOOKUP(E739,[1]PROJECTES!$C$14:$Z$5000,21,FALSE))</f>
        <v/>
      </c>
      <c r="N739" s="117"/>
      <c r="O739" s="118" t="s">
        <v>222</v>
      </c>
      <c r="P739" s="119"/>
      <c r="Q739" s="84"/>
      <c r="R739" s="122"/>
      <c r="S739" s="166"/>
      <c r="T739" s="176"/>
      <c r="U739" s="169"/>
      <c r="V739" s="177"/>
      <c r="X739" s="79"/>
    </row>
    <row r="740" spans="1:24" s="121" customFormat="1" ht="20.100000000000001" customHeight="1" x14ac:dyDescent="0.3">
      <c r="A740" s="80"/>
      <c r="B740" s="110" t="str">
        <f>IF(E740="","",VLOOKUP(E740,[1]PROJECTES!$C$14:$G$5000,2,FALSE))</f>
        <v/>
      </c>
      <c r="C740" s="80"/>
      <c r="D740" s="283" t="str">
        <f>IF(E740="","",VLOOKUP(E740,[1]PROJECTES!$C$14:$G$5000,5,FALSE))</f>
        <v/>
      </c>
      <c r="E740" s="79"/>
      <c r="F740" s="110" t="str">
        <f>IF(I740="","",VLOOKUP(I740,[1]PROJECTES!$C$14:$G$5000,2,FALSE))</f>
        <v/>
      </c>
      <c r="G740" s="112" t="str">
        <f>IF(E740="","",VLOOKUP(E740,[1]PROJECTES!$C$14:$G$5000,4,FALSE))</f>
        <v/>
      </c>
      <c r="H740" s="95"/>
      <c r="I740" s="113" t="str">
        <f>IF(H740="","",VLOOKUP(H740,BD!B$2:C$16,2,FALSE))</f>
        <v/>
      </c>
      <c r="J740" s="114"/>
      <c r="K740" s="115" t="str">
        <f t="shared" si="22"/>
        <v/>
      </c>
      <c r="L740" s="116" t="str">
        <f t="shared" ca="1" si="23"/>
        <v>-</v>
      </c>
      <c r="M740" s="111" t="str">
        <f>IF(E740="","",VLOOKUP(E740,[1]PROJECTES!$C$14:$Z$5000,21,FALSE))</f>
        <v/>
      </c>
      <c r="N740" s="117"/>
      <c r="O740" s="118" t="s">
        <v>222</v>
      </c>
      <c r="P740" s="119"/>
      <c r="Q740" s="84"/>
      <c r="R740" s="122"/>
      <c r="S740" s="166"/>
      <c r="T740" s="176"/>
      <c r="U740" s="169"/>
      <c r="V740" s="177"/>
      <c r="X740" s="79"/>
    </row>
    <row r="741" spans="1:24" s="121" customFormat="1" ht="20.100000000000001" customHeight="1" x14ac:dyDescent="0.3">
      <c r="A741" s="80"/>
      <c r="B741" s="110" t="str">
        <f>IF(E741="","",VLOOKUP(E741,[1]PROJECTES!$C$14:$G$5000,2,FALSE))</f>
        <v/>
      </c>
      <c r="C741" s="80"/>
      <c r="D741" s="283" t="str">
        <f>IF(E741="","",VLOOKUP(E741,[1]PROJECTES!$C$14:$G$5000,5,FALSE))</f>
        <v/>
      </c>
      <c r="E741" s="79"/>
      <c r="F741" s="110" t="str">
        <f>IF(I741="","",VLOOKUP(I741,[1]PROJECTES!$C$14:$G$5000,2,FALSE))</f>
        <v/>
      </c>
      <c r="G741" s="112" t="str">
        <f>IF(E741="","",VLOOKUP(E741,[1]PROJECTES!$C$14:$G$5000,4,FALSE))</f>
        <v/>
      </c>
      <c r="H741" s="95"/>
      <c r="I741" s="113" t="str">
        <f>IF(H741="","",VLOOKUP(H741,BD!B$2:C$16,2,FALSE))</f>
        <v/>
      </c>
      <c r="J741" s="114"/>
      <c r="K741" s="115" t="str">
        <f t="shared" si="22"/>
        <v/>
      </c>
      <c r="L741" s="116" t="str">
        <f t="shared" ca="1" si="23"/>
        <v>-</v>
      </c>
      <c r="M741" s="111" t="str">
        <f>IF(E741="","",VLOOKUP(E741,[1]PROJECTES!$C$14:$Z$5000,21,FALSE))</f>
        <v/>
      </c>
      <c r="N741" s="117"/>
      <c r="O741" s="118" t="s">
        <v>222</v>
      </c>
      <c r="P741" s="119"/>
      <c r="Q741" s="84"/>
      <c r="R741" s="122"/>
      <c r="S741" s="166"/>
      <c r="T741" s="176"/>
      <c r="U741" s="169"/>
      <c r="V741" s="177"/>
      <c r="X741" s="79"/>
    </row>
    <row r="742" spans="1:24" s="121" customFormat="1" ht="20.100000000000001" customHeight="1" x14ac:dyDescent="0.3">
      <c r="A742" s="80"/>
      <c r="B742" s="110" t="str">
        <f>IF(E742="","",VLOOKUP(E742,[1]PROJECTES!$C$14:$G$5000,2,FALSE))</f>
        <v/>
      </c>
      <c r="C742" s="80"/>
      <c r="D742" s="283" t="str">
        <f>IF(E742="","",VLOOKUP(E742,[1]PROJECTES!$C$14:$G$5000,5,FALSE))</f>
        <v/>
      </c>
      <c r="E742" s="79"/>
      <c r="F742" s="110" t="str">
        <f>IF(I742="","",VLOOKUP(I742,[1]PROJECTES!$C$14:$G$5000,2,FALSE))</f>
        <v/>
      </c>
      <c r="G742" s="112" t="str">
        <f>IF(E742="","",VLOOKUP(E742,[1]PROJECTES!$C$14:$G$5000,4,FALSE))</f>
        <v/>
      </c>
      <c r="H742" s="95"/>
      <c r="I742" s="113" t="str">
        <f>IF(H742="","",VLOOKUP(H742,BD!B$2:C$16,2,FALSE))</f>
        <v/>
      </c>
      <c r="J742" s="114"/>
      <c r="K742" s="115" t="str">
        <f t="shared" si="22"/>
        <v/>
      </c>
      <c r="L742" s="116" t="str">
        <f t="shared" ca="1" si="23"/>
        <v>-</v>
      </c>
      <c r="M742" s="111" t="str">
        <f>IF(E742="","",VLOOKUP(E742,[1]PROJECTES!$C$14:$Z$5000,21,FALSE))</f>
        <v/>
      </c>
      <c r="N742" s="117"/>
      <c r="O742" s="118" t="s">
        <v>222</v>
      </c>
      <c r="P742" s="119"/>
      <c r="Q742" s="84"/>
      <c r="R742" s="122"/>
      <c r="S742" s="166"/>
      <c r="T742" s="176"/>
      <c r="U742" s="169"/>
      <c r="V742" s="177"/>
      <c r="X742" s="79"/>
    </row>
    <row r="743" spans="1:24" s="121" customFormat="1" ht="20.100000000000001" customHeight="1" x14ac:dyDescent="0.3">
      <c r="A743" s="80"/>
      <c r="B743" s="110" t="str">
        <f>IF(E743="","",VLOOKUP(E743,[1]PROJECTES!$C$14:$G$5000,2,FALSE))</f>
        <v/>
      </c>
      <c r="C743" s="80"/>
      <c r="D743" s="283" t="str">
        <f>IF(E743="","",VLOOKUP(E743,[1]PROJECTES!$C$14:$G$5000,5,FALSE))</f>
        <v/>
      </c>
      <c r="E743" s="79"/>
      <c r="F743" s="110" t="str">
        <f>IF(I743="","",VLOOKUP(I743,[1]PROJECTES!$C$14:$G$5000,2,FALSE))</f>
        <v/>
      </c>
      <c r="G743" s="112" t="str">
        <f>IF(E743="","",VLOOKUP(E743,[1]PROJECTES!$C$14:$G$5000,4,FALSE))</f>
        <v/>
      </c>
      <c r="H743" s="95"/>
      <c r="I743" s="113" t="str">
        <f>IF(H743="","",VLOOKUP(H743,BD!B$2:C$16,2,FALSE))</f>
        <v/>
      </c>
      <c r="J743" s="114"/>
      <c r="K743" s="115" t="str">
        <f t="shared" si="22"/>
        <v/>
      </c>
      <c r="L743" s="116" t="str">
        <f t="shared" ca="1" si="23"/>
        <v>-</v>
      </c>
      <c r="M743" s="111" t="str">
        <f>IF(E743="","",VLOOKUP(E743,[1]PROJECTES!$C$14:$Z$5000,21,FALSE))</f>
        <v/>
      </c>
      <c r="N743" s="117"/>
      <c r="O743" s="118" t="s">
        <v>222</v>
      </c>
      <c r="P743" s="119"/>
      <c r="Q743" s="84"/>
      <c r="R743" s="122"/>
      <c r="S743" s="166"/>
      <c r="T743" s="176"/>
      <c r="U743" s="169"/>
      <c r="V743" s="177"/>
      <c r="X743" s="79"/>
    </row>
    <row r="744" spans="1:24" s="121" customFormat="1" ht="20.100000000000001" customHeight="1" x14ac:dyDescent="0.3">
      <c r="A744" s="80"/>
      <c r="B744" s="110" t="str">
        <f>IF(E744="","",VLOOKUP(E744,[1]PROJECTES!$C$14:$G$5000,2,FALSE))</f>
        <v/>
      </c>
      <c r="C744" s="80"/>
      <c r="D744" s="283" t="str">
        <f>IF(E744="","",VLOOKUP(E744,[1]PROJECTES!$C$14:$G$5000,5,FALSE))</f>
        <v/>
      </c>
      <c r="E744" s="79"/>
      <c r="F744" s="110" t="str">
        <f>IF(I744="","",VLOOKUP(I744,[1]PROJECTES!$C$14:$G$5000,2,FALSE))</f>
        <v/>
      </c>
      <c r="G744" s="112" t="str">
        <f>IF(E744="","",VLOOKUP(E744,[1]PROJECTES!$C$14:$G$5000,4,FALSE))</f>
        <v/>
      </c>
      <c r="H744" s="95"/>
      <c r="I744" s="113" t="str">
        <f>IF(H744="","",VLOOKUP(H744,BD!B$2:C$16,2,FALSE))</f>
        <v/>
      </c>
      <c r="J744" s="114"/>
      <c r="K744" s="115" t="str">
        <f t="shared" si="22"/>
        <v/>
      </c>
      <c r="L744" s="116" t="str">
        <f t="shared" ca="1" si="23"/>
        <v>-</v>
      </c>
      <c r="M744" s="111" t="str">
        <f>IF(E744="","",VLOOKUP(E744,[1]PROJECTES!$C$14:$Z$5000,21,FALSE))</f>
        <v/>
      </c>
      <c r="N744" s="117"/>
      <c r="O744" s="118" t="s">
        <v>222</v>
      </c>
      <c r="P744" s="119"/>
      <c r="Q744" s="84"/>
      <c r="R744" s="122"/>
      <c r="S744" s="166"/>
      <c r="T744" s="176"/>
      <c r="U744" s="169"/>
      <c r="V744" s="177"/>
      <c r="X744" s="79"/>
    </row>
    <row r="745" spans="1:24" s="121" customFormat="1" ht="20.100000000000001" customHeight="1" x14ac:dyDescent="0.3">
      <c r="A745" s="80"/>
      <c r="B745" s="110" t="str">
        <f>IF(E745="","",VLOOKUP(E745,[1]PROJECTES!$C$14:$G$5000,2,FALSE))</f>
        <v/>
      </c>
      <c r="C745" s="80"/>
      <c r="D745" s="283" t="str">
        <f>IF(E745="","",VLOOKUP(E745,[1]PROJECTES!$C$14:$G$5000,5,FALSE))</f>
        <v/>
      </c>
      <c r="E745" s="79"/>
      <c r="F745" s="110" t="str">
        <f>IF(I745="","",VLOOKUP(I745,[1]PROJECTES!$C$14:$G$5000,2,FALSE))</f>
        <v/>
      </c>
      <c r="G745" s="112" t="str">
        <f>IF(E745="","",VLOOKUP(E745,[1]PROJECTES!$C$14:$G$5000,4,FALSE))</f>
        <v/>
      </c>
      <c r="H745" s="95"/>
      <c r="I745" s="113" t="str">
        <f>IF(H745="","",VLOOKUP(H745,BD!B$2:C$16,2,FALSE))</f>
        <v/>
      </c>
      <c r="J745" s="114"/>
      <c r="K745" s="115" t="str">
        <f t="shared" si="22"/>
        <v/>
      </c>
      <c r="L745" s="116" t="str">
        <f t="shared" ca="1" si="23"/>
        <v>-</v>
      </c>
      <c r="M745" s="111" t="str">
        <f>IF(E745="","",VLOOKUP(E745,[1]PROJECTES!$C$14:$Z$5000,21,FALSE))</f>
        <v/>
      </c>
      <c r="N745" s="117"/>
      <c r="O745" s="118" t="s">
        <v>222</v>
      </c>
      <c r="P745" s="119"/>
      <c r="Q745" s="84"/>
      <c r="R745" s="122"/>
      <c r="S745" s="166"/>
      <c r="T745" s="176"/>
      <c r="U745" s="169"/>
      <c r="V745" s="177"/>
      <c r="X745" s="79"/>
    </row>
    <row r="746" spans="1:24" s="121" customFormat="1" ht="20.100000000000001" customHeight="1" x14ac:dyDescent="0.3">
      <c r="A746" s="80"/>
      <c r="B746" s="110" t="str">
        <f>IF(E746="","",VLOOKUP(E746,[1]PROJECTES!$C$14:$G$5000,2,FALSE))</f>
        <v/>
      </c>
      <c r="C746" s="80"/>
      <c r="D746" s="283" t="str">
        <f>IF(E746="","",VLOOKUP(E746,[1]PROJECTES!$C$14:$G$5000,5,FALSE))</f>
        <v/>
      </c>
      <c r="E746" s="79"/>
      <c r="F746" s="110" t="str">
        <f>IF(I746="","",VLOOKUP(I746,[1]PROJECTES!$C$14:$G$5000,2,FALSE))</f>
        <v/>
      </c>
      <c r="G746" s="112" t="str">
        <f>IF(E746="","",VLOOKUP(E746,[1]PROJECTES!$C$14:$G$5000,4,FALSE))</f>
        <v/>
      </c>
      <c r="H746" s="95"/>
      <c r="I746" s="113" t="str">
        <f>IF(H746="","",VLOOKUP(H746,BD!B$2:C$16,2,FALSE))</f>
        <v/>
      </c>
      <c r="J746" s="114"/>
      <c r="K746" s="115" t="str">
        <f t="shared" si="22"/>
        <v/>
      </c>
      <c r="L746" s="116" t="str">
        <f t="shared" ca="1" si="23"/>
        <v>-</v>
      </c>
      <c r="M746" s="111" t="str">
        <f>IF(E746="","",VLOOKUP(E746,[1]PROJECTES!$C$14:$Z$5000,21,FALSE))</f>
        <v/>
      </c>
      <c r="N746" s="117"/>
      <c r="O746" s="118" t="s">
        <v>222</v>
      </c>
      <c r="P746" s="119"/>
      <c r="Q746" s="84"/>
      <c r="R746" s="122"/>
      <c r="S746" s="166"/>
      <c r="T746" s="176"/>
      <c r="U746" s="169"/>
      <c r="V746" s="177"/>
      <c r="X746" s="79"/>
    </row>
    <row r="747" spans="1:24" s="121" customFormat="1" ht="20.100000000000001" customHeight="1" x14ac:dyDescent="0.3">
      <c r="A747" s="80"/>
      <c r="B747" s="110" t="str">
        <f>IF(E747="","",VLOOKUP(E747,[1]PROJECTES!$C$14:$G$5000,2,FALSE))</f>
        <v/>
      </c>
      <c r="C747" s="80"/>
      <c r="D747" s="283" t="str">
        <f>IF(E747="","",VLOOKUP(E747,[1]PROJECTES!$C$14:$G$5000,5,FALSE))</f>
        <v/>
      </c>
      <c r="E747" s="79"/>
      <c r="F747" s="110" t="str">
        <f>IF(I747="","",VLOOKUP(I747,[1]PROJECTES!$C$14:$G$5000,2,FALSE))</f>
        <v/>
      </c>
      <c r="G747" s="112" t="str">
        <f>IF(E747="","",VLOOKUP(E747,[1]PROJECTES!$C$14:$G$5000,4,FALSE))</f>
        <v/>
      </c>
      <c r="H747" s="95"/>
      <c r="I747" s="113" t="str">
        <f>IF(H747="","",VLOOKUP(H747,BD!B$2:C$16,2,FALSE))</f>
        <v/>
      </c>
      <c r="J747" s="114"/>
      <c r="K747" s="115" t="str">
        <f t="shared" si="22"/>
        <v/>
      </c>
      <c r="L747" s="116" t="str">
        <f t="shared" ca="1" si="23"/>
        <v>-</v>
      </c>
      <c r="M747" s="111" t="str">
        <f>IF(E747="","",VLOOKUP(E747,[1]PROJECTES!$C$14:$Z$5000,21,FALSE))</f>
        <v/>
      </c>
      <c r="N747" s="117"/>
      <c r="O747" s="118" t="s">
        <v>222</v>
      </c>
      <c r="P747" s="119"/>
      <c r="Q747" s="84"/>
      <c r="R747" s="122"/>
      <c r="S747" s="166"/>
      <c r="T747" s="176"/>
      <c r="U747" s="169"/>
      <c r="V747" s="177"/>
      <c r="X747" s="79"/>
    </row>
    <row r="748" spans="1:24" s="121" customFormat="1" ht="20.100000000000001" customHeight="1" x14ac:dyDescent="0.3">
      <c r="A748" s="80"/>
      <c r="B748" s="110" t="str">
        <f>IF(E748="","",VLOOKUP(E748,[1]PROJECTES!$C$14:$G$5000,2,FALSE))</f>
        <v/>
      </c>
      <c r="C748" s="80"/>
      <c r="D748" s="283" t="str">
        <f>IF(E748="","",VLOOKUP(E748,[1]PROJECTES!$C$14:$G$5000,5,FALSE))</f>
        <v/>
      </c>
      <c r="E748" s="79"/>
      <c r="F748" s="110" t="str">
        <f>IF(I748="","",VLOOKUP(I748,[1]PROJECTES!$C$14:$G$5000,2,FALSE))</f>
        <v/>
      </c>
      <c r="G748" s="112" t="str">
        <f>IF(E748="","",VLOOKUP(E748,[1]PROJECTES!$C$14:$G$5000,4,FALSE))</f>
        <v/>
      </c>
      <c r="H748" s="95"/>
      <c r="I748" s="113" t="str">
        <f>IF(H748="","",VLOOKUP(H748,BD!B$2:C$16,2,FALSE))</f>
        <v/>
      </c>
      <c r="J748" s="114"/>
      <c r="K748" s="115" t="str">
        <f t="shared" si="22"/>
        <v/>
      </c>
      <c r="L748" s="116" t="str">
        <f t="shared" ca="1" si="23"/>
        <v>-</v>
      </c>
      <c r="M748" s="111" t="str">
        <f>IF(E748="","",VLOOKUP(E748,[1]PROJECTES!$C$14:$Z$5000,21,FALSE))</f>
        <v/>
      </c>
      <c r="N748" s="117"/>
      <c r="O748" s="118" t="s">
        <v>222</v>
      </c>
      <c r="P748" s="119"/>
      <c r="Q748" s="84"/>
      <c r="R748" s="122"/>
      <c r="S748" s="166"/>
      <c r="T748" s="176"/>
      <c r="U748" s="169"/>
      <c r="V748" s="177"/>
      <c r="X748" s="79"/>
    </row>
    <row r="749" spans="1:24" s="121" customFormat="1" ht="20.100000000000001" customHeight="1" x14ac:dyDescent="0.3">
      <c r="A749" s="80"/>
      <c r="B749" s="110" t="str">
        <f>IF(E749="","",VLOOKUP(E749,[1]PROJECTES!$C$14:$G$5000,2,FALSE))</f>
        <v/>
      </c>
      <c r="C749" s="80"/>
      <c r="D749" s="283" t="str">
        <f>IF(E749="","",VLOOKUP(E749,[1]PROJECTES!$C$14:$G$5000,5,FALSE))</f>
        <v/>
      </c>
      <c r="E749" s="79"/>
      <c r="F749" s="110" t="str">
        <f>IF(I749="","",VLOOKUP(I749,[1]PROJECTES!$C$14:$G$5000,2,FALSE))</f>
        <v/>
      </c>
      <c r="G749" s="112" t="str">
        <f>IF(E749="","",VLOOKUP(E749,[1]PROJECTES!$C$14:$G$5000,4,FALSE))</f>
        <v/>
      </c>
      <c r="H749" s="95"/>
      <c r="I749" s="113" t="str">
        <f>IF(H749="","",VLOOKUP(H749,BD!B$2:C$16,2,FALSE))</f>
        <v/>
      </c>
      <c r="J749" s="114"/>
      <c r="K749" s="115" t="str">
        <f t="shared" si="22"/>
        <v/>
      </c>
      <c r="L749" s="116" t="str">
        <f t="shared" ca="1" si="23"/>
        <v>-</v>
      </c>
      <c r="M749" s="111" t="str">
        <f>IF(E749="","",VLOOKUP(E749,[1]PROJECTES!$C$14:$Z$5000,21,FALSE))</f>
        <v/>
      </c>
      <c r="N749" s="117"/>
      <c r="O749" s="118" t="s">
        <v>222</v>
      </c>
      <c r="P749" s="119"/>
      <c r="Q749" s="84"/>
      <c r="R749" s="122"/>
      <c r="S749" s="166"/>
      <c r="T749" s="176"/>
      <c r="U749" s="169"/>
      <c r="V749" s="177"/>
      <c r="X749" s="79"/>
    </row>
    <row r="750" spans="1:24" s="121" customFormat="1" ht="20.100000000000001" customHeight="1" x14ac:dyDescent="0.3">
      <c r="A750" s="80"/>
      <c r="B750" s="110" t="str">
        <f>IF(E750="","",VLOOKUP(E750,[1]PROJECTES!$C$14:$G$5000,2,FALSE))</f>
        <v/>
      </c>
      <c r="C750" s="80"/>
      <c r="D750" s="283" t="str">
        <f>IF(E750="","",VLOOKUP(E750,[1]PROJECTES!$C$14:$G$5000,5,FALSE))</f>
        <v/>
      </c>
      <c r="E750" s="79"/>
      <c r="F750" s="110" t="str">
        <f>IF(I750="","",VLOOKUP(I750,[1]PROJECTES!$C$14:$G$5000,2,FALSE))</f>
        <v/>
      </c>
      <c r="G750" s="112" t="str">
        <f>IF(E750="","",VLOOKUP(E750,[1]PROJECTES!$C$14:$G$5000,4,FALSE))</f>
        <v/>
      </c>
      <c r="H750" s="95"/>
      <c r="I750" s="113" t="str">
        <f>IF(H750="","",VLOOKUP(H750,BD!B$2:C$16,2,FALSE))</f>
        <v/>
      </c>
      <c r="J750" s="114"/>
      <c r="K750" s="115" t="str">
        <f t="shared" si="22"/>
        <v/>
      </c>
      <c r="L750" s="116" t="str">
        <f t="shared" ca="1" si="23"/>
        <v>-</v>
      </c>
      <c r="M750" s="111" t="str">
        <f>IF(E750="","",VLOOKUP(E750,[1]PROJECTES!$C$14:$Z$5000,21,FALSE))</f>
        <v/>
      </c>
      <c r="N750" s="117"/>
      <c r="O750" s="118" t="s">
        <v>222</v>
      </c>
      <c r="P750" s="119"/>
      <c r="Q750" s="84"/>
      <c r="R750" s="122"/>
      <c r="S750" s="166"/>
      <c r="T750" s="176"/>
      <c r="U750" s="169"/>
      <c r="V750" s="177"/>
      <c r="X750" s="79"/>
    </row>
    <row r="751" spans="1:24" s="121" customFormat="1" ht="20.100000000000001" customHeight="1" x14ac:dyDescent="0.3">
      <c r="A751" s="80"/>
      <c r="B751" s="110" t="str">
        <f>IF(E751="","",VLOOKUP(E751,[1]PROJECTES!$C$14:$G$5000,2,FALSE))</f>
        <v/>
      </c>
      <c r="C751" s="80"/>
      <c r="D751" s="283" t="str">
        <f>IF(E751="","",VLOOKUP(E751,[1]PROJECTES!$C$14:$G$5000,5,FALSE))</f>
        <v/>
      </c>
      <c r="E751" s="79"/>
      <c r="F751" s="110" t="str">
        <f>IF(I751="","",VLOOKUP(I751,[1]PROJECTES!$C$14:$G$5000,2,FALSE))</f>
        <v/>
      </c>
      <c r="G751" s="112" t="str">
        <f>IF(E751="","",VLOOKUP(E751,[1]PROJECTES!$C$14:$G$5000,4,FALSE))</f>
        <v/>
      </c>
      <c r="H751" s="95"/>
      <c r="I751" s="113" t="str">
        <f>IF(H751="","",VLOOKUP(H751,BD!B$2:C$16,2,FALSE))</f>
        <v/>
      </c>
      <c r="J751" s="114"/>
      <c r="K751" s="115" t="str">
        <f t="shared" si="22"/>
        <v/>
      </c>
      <c r="L751" s="116" t="str">
        <f t="shared" ca="1" si="23"/>
        <v>-</v>
      </c>
      <c r="M751" s="111" t="str">
        <f>IF(E751="","",VLOOKUP(E751,[1]PROJECTES!$C$14:$Z$5000,21,FALSE))</f>
        <v/>
      </c>
      <c r="N751" s="117"/>
      <c r="O751" s="118" t="s">
        <v>222</v>
      </c>
      <c r="P751" s="119"/>
      <c r="Q751" s="84"/>
      <c r="R751" s="122"/>
      <c r="S751" s="166"/>
      <c r="T751" s="176"/>
      <c r="U751" s="169"/>
      <c r="V751" s="177"/>
      <c r="X751" s="79"/>
    </row>
    <row r="752" spans="1:24" s="121" customFormat="1" ht="20.100000000000001" customHeight="1" x14ac:dyDescent="0.3">
      <c r="A752" s="80"/>
      <c r="B752" s="110" t="str">
        <f>IF(E752="","",VLOOKUP(E752,[1]PROJECTES!$C$14:$G$5000,2,FALSE))</f>
        <v/>
      </c>
      <c r="C752" s="80"/>
      <c r="D752" s="283" t="str">
        <f>IF(E752="","",VLOOKUP(E752,[1]PROJECTES!$C$14:$G$5000,5,FALSE))</f>
        <v/>
      </c>
      <c r="E752" s="79"/>
      <c r="F752" s="110" t="str">
        <f>IF(I752="","",VLOOKUP(I752,[1]PROJECTES!$C$14:$G$5000,2,FALSE))</f>
        <v/>
      </c>
      <c r="G752" s="112" t="str">
        <f>IF(E752="","",VLOOKUP(E752,[1]PROJECTES!$C$14:$G$5000,4,FALSE))</f>
        <v/>
      </c>
      <c r="H752" s="95"/>
      <c r="I752" s="113" t="str">
        <f>IF(H752="","",VLOOKUP(H752,BD!B$2:C$16,2,FALSE))</f>
        <v/>
      </c>
      <c r="J752" s="114"/>
      <c r="K752" s="115" t="str">
        <f t="shared" si="22"/>
        <v/>
      </c>
      <c r="L752" s="116" t="str">
        <f t="shared" ca="1" si="23"/>
        <v>-</v>
      </c>
      <c r="M752" s="111" t="str">
        <f>IF(E752="","",VLOOKUP(E752,[1]PROJECTES!$C$14:$Z$5000,21,FALSE))</f>
        <v/>
      </c>
      <c r="N752" s="117"/>
      <c r="O752" s="118" t="s">
        <v>222</v>
      </c>
      <c r="P752" s="119"/>
      <c r="Q752" s="84"/>
      <c r="R752" s="122"/>
      <c r="S752" s="166"/>
      <c r="T752" s="176"/>
      <c r="V752" s="199"/>
      <c r="X752" s="79"/>
    </row>
    <row r="753" spans="1:24" s="121" customFormat="1" ht="20.100000000000001" customHeight="1" x14ac:dyDescent="0.3">
      <c r="A753" s="80"/>
      <c r="B753" s="110" t="str">
        <f>IF(E753="","",VLOOKUP(E753,[1]PROJECTES!$C$14:$G$5000,2,FALSE))</f>
        <v/>
      </c>
      <c r="C753" s="80"/>
      <c r="D753" s="283" t="str">
        <f>IF(E753="","",VLOOKUP(E753,[1]PROJECTES!$C$14:$G$5000,5,FALSE))</f>
        <v/>
      </c>
      <c r="E753" s="79"/>
      <c r="F753" s="110" t="str">
        <f>IF(I753="","",VLOOKUP(I753,[1]PROJECTES!$C$14:$G$5000,2,FALSE))</f>
        <v/>
      </c>
      <c r="G753" s="112" t="str">
        <f>IF(E753="","",VLOOKUP(E753,[1]PROJECTES!$C$14:$G$5000,4,FALSE))</f>
        <v/>
      </c>
      <c r="H753" s="95"/>
      <c r="I753" s="113" t="str">
        <f>IF(H753="","",VLOOKUP(H753,BD!B$2:C$16,2,FALSE))</f>
        <v/>
      </c>
      <c r="J753" s="114"/>
      <c r="K753" s="115" t="str">
        <f t="shared" si="22"/>
        <v/>
      </c>
      <c r="L753" s="116" t="str">
        <f t="shared" ca="1" si="23"/>
        <v>-</v>
      </c>
      <c r="M753" s="111" t="str">
        <f>IF(E753="","",VLOOKUP(E753,[1]PROJECTES!$C$14:$Z$5000,21,FALSE))</f>
        <v/>
      </c>
      <c r="N753" s="117"/>
      <c r="O753" s="118" t="s">
        <v>222</v>
      </c>
      <c r="P753" s="119"/>
      <c r="Q753" s="84"/>
      <c r="R753" s="122"/>
      <c r="S753" s="166"/>
      <c r="T753" s="176"/>
      <c r="U753" s="169"/>
      <c r="V753" s="177"/>
      <c r="X753" s="79"/>
    </row>
    <row r="754" spans="1:24" s="121" customFormat="1" ht="20.100000000000001" customHeight="1" x14ac:dyDescent="0.3">
      <c r="A754" s="80"/>
      <c r="B754" s="110" t="str">
        <f>IF(E754="","",VLOOKUP(E754,[1]PROJECTES!$C$14:$G$5000,2,FALSE))</f>
        <v/>
      </c>
      <c r="C754" s="80"/>
      <c r="D754" s="283" t="str">
        <f>IF(E754="","",VLOOKUP(E754,[1]PROJECTES!$C$14:$G$5000,5,FALSE))</f>
        <v/>
      </c>
      <c r="E754" s="79"/>
      <c r="F754" s="110" t="str">
        <f>IF(I754="","",VLOOKUP(I754,[1]PROJECTES!$C$14:$G$5000,2,FALSE))</f>
        <v/>
      </c>
      <c r="G754" s="112" t="str">
        <f>IF(E754="","",VLOOKUP(E754,[1]PROJECTES!$C$14:$G$5000,4,FALSE))</f>
        <v/>
      </c>
      <c r="H754" s="95"/>
      <c r="I754" s="113" t="str">
        <f>IF(H754="","",VLOOKUP(H754,BD!B$2:C$16,2,FALSE))</f>
        <v/>
      </c>
      <c r="J754" s="114"/>
      <c r="K754" s="115" t="str">
        <f t="shared" si="22"/>
        <v/>
      </c>
      <c r="L754" s="116" t="str">
        <f t="shared" ca="1" si="23"/>
        <v>-</v>
      </c>
      <c r="M754" s="111" t="str">
        <f>IF(E754="","",VLOOKUP(E754,[1]PROJECTES!$C$14:$Z$5000,21,FALSE))</f>
        <v/>
      </c>
      <c r="N754" s="117"/>
      <c r="O754" s="118" t="s">
        <v>222</v>
      </c>
      <c r="P754" s="119"/>
      <c r="Q754" s="84"/>
      <c r="R754" s="122"/>
      <c r="S754" s="166"/>
      <c r="T754" s="176"/>
      <c r="U754" s="169"/>
      <c r="V754" s="177"/>
      <c r="X754" s="79"/>
    </row>
    <row r="755" spans="1:24" s="121" customFormat="1" ht="20.100000000000001" customHeight="1" x14ac:dyDescent="0.3">
      <c r="A755" s="80"/>
      <c r="B755" s="110" t="str">
        <f>IF(E755="","",VLOOKUP(E755,[1]PROJECTES!$C$14:$G$5000,2,FALSE))</f>
        <v/>
      </c>
      <c r="C755" s="80"/>
      <c r="D755" s="283" t="str">
        <f>IF(E755="","",VLOOKUP(E755,[1]PROJECTES!$C$14:$G$5000,5,FALSE))</f>
        <v/>
      </c>
      <c r="E755" s="79"/>
      <c r="F755" s="110" t="str">
        <f>IF(I755="","",VLOOKUP(I755,[1]PROJECTES!$C$14:$G$5000,2,FALSE))</f>
        <v/>
      </c>
      <c r="G755" s="112" t="str">
        <f>IF(E755="","",VLOOKUP(E755,[1]PROJECTES!$C$14:$G$5000,4,FALSE))</f>
        <v/>
      </c>
      <c r="H755" s="95"/>
      <c r="I755" s="113" t="str">
        <f>IF(H755="","",VLOOKUP(H755,BD!B$2:C$16,2,FALSE))</f>
        <v/>
      </c>
      <c r="J755" s="114"/>
      <c r="K755" s="115" t="str">
        <f t="shared" si="22"/>
        <v/>
      </c>
      <c r="L755" s="116" t="str">
        <f t="shared" ca="1" si="23"/>
        <v>-</v>
      </c>
      <c r="M755" s="111" t="str">
        <f>IF(E755="","",VLOOKUP(E755,[1]PROJECTES!$C$14:$Z$5000,21,FALSE))</f>
        <v/>
      </c>
      <c r="N755" s="117"/>
      <c r="O755" s="118" t="s">
        <v>222</v>
      </c>
      <c r="P755" s="119"/>
      <c r="Q755" s="84"/>
      <c r="R755" s="122"/>
      <c r="S755" s="166"/>
      <c r="T755" s="176"/>
      <c r="U755" s="169"/>
      <c r="V755" s="177"/>
      <c r="X755" s="79"/>
    </row>
    <row r="756" spans="1:24" s="121" customFormat="1" ht="20.100000000000001" customHeight="1" x14ac:dyDescent="0.3">
      <c r="A756" s="80"/>
      <c r="B756" s="110" t="str">
        <f>IF(E756="","",VLOOKUP(E756,[1]PROJECTES!$C$14:$G$5000,2,FALSE))</f>
        <v/>
      </c>
      <c r="C756" s="80"/>
      <c r="D756" s="283" t="str">
        <f>IF(E756="","",VLOOKUP(E756,[1]PROJECTES!$C$14:$G$5000,5,FALSE))</f>
        <v/>
      </c>
      <c r="E756" s="79"/>
      <c r="F756" s="110" t="str">
        <f>IF(I756="","",VLOOKUP(I756,[1]PROJECTES!$C$14:$G$5000,2,FALSE))</f>
        <v/>
      </c>
      <c r="G756" s="112" t="str">
        <f>IF(E756="","",VLOOKUP(E756,[1]PROJECTES!$C$14:$G$5000,4,FALSE))</f>
        <v/>
      </c>
      <c r="H756" s="95"/>
      <c r="I756" s="113" t="str">
        <f>IF(H756="","",VLOOKUP(H756,BD!B$2:C$16,2,FALSE))</f>
        <v/>
      </c>
      <c r="J756" s="114"/>
      <c r="K756" s="115" t="str">
        <f t="shared" si="22"/>
        <v/>
      </c>
      <c r="L756" s="116" t="str">
        <f t="shared" ca="1" si="23"/>
        <v>-</v>
      </c>
      <c r="M756" s="111" t="str">
        <f>IF(E756="","",VLOOKUP(E756,[1]PROJECTES!$C$14:$Z$5000,21,FALSE))</f>
        <v/>
      </c>
      <c r="N756" s="117"/>
      <c r="O756" s="118" t="s">
        <v>222</v>
      </c>
      <c r="P756" s="119"/>
      <c r="Q756" s="84"/>
      <c r="R756" s="125"/>
      <c r="S756" s="166"/>
      <c r="T756" s="176"/>
      <c r="U756" s="169"/>
      <c r="V756" s="177"/>
      <c r="X756" s="79"/>
    </row>
    <row r="757" spans="1:24" s="121" customFormat="1" ht="20.100000000000001" customHeight="1" x14ac:dyDescent="0.3">
      <c r="A757" s="80"/>
      <c r="B757" s="110" t="str">
        <f>IF(E757="","",VLOOKUP(E757,[1]PROJECTES!$C$14:$G$5000,2,FALSE))</f>
        <v/>
      </c>
      <c r="C757" s="80"/>
      <c r="D757" s="283" t="str">
        <f>IF(E757="","",VLOOKUP(E757,[1]PROJECTES!$C$14:$G$5000,5,FALSE))</f>
        <v/>
      </c>
      <c r="E757" s="79"/>
      <c r="F757" s="110" t="str">
        <f>IF(I757="","",VLOOKUP(I757,[1]PROJECTES!$C$14:$G$5000,2,FALSE))</f>
        <v/>
      </c>
      <c r="G757" s="112" t="str">
        <f>IF(E757="","",VLOOKUP(E757,[1]PROJECTES!$C$14:$G$5000,4,FALSE))</f>
        <v/>
      </c>
      <c r="H757" s="95"/>
      <c r="I757" s="113" t="str">
        <f>IF(H757="","",VLOOKUP(H757,BD!B$2:C$16,2,FALSE))</f>
        <v/>
      </c>
      <c r="J757" s="114"/>
      <c r="K757" s="115" t="str">
        <f t="shared" si="22"/>
        <v/>
      </c>
      <c r="L757" s="116" t="str">
        <f t="shared" ca="1" si="23"/>
        <v>-</v>
      </c>
      <c r="M757" s="111" t="str">
        <f>IF(E757="","",VLOOKUP(E757,[1]PROJECTES!$C$14:$Z$5000,21,FALSE))</f>
        <v/>
      </c>
      <c r="N757" s="117"/>
      <c r="O757" s="118" t="s">
        <v>222</v>
      </c>
      <c r="P757" s="119"/>
      <c r="Q757" s="84"/>
      <c r="R757" s="122"/>
      <c r="S757" s="166"/>
      <c r="T757" s="176"/>
      <c r="U757" s="169"/>
      <c r="V757" s="177"/>
      <c r="X757" s="79"/>
    </row>
    <row r="758" spans="1:24" s="121" customFormat="1" ht="20.100000000000001" customHeight="1" x14ac:dyDescent="0.3">
      <c r="A758" s="80"/>
      <c r="B758" s="110" t="str">
        <f>IF(E758="","",VLOOKUP(E758,[1]PROJECTES!$C$14:$G$5000,2,FALSE))</f>
        <v/>
      </c>
      <c r="C758" s="80"/>
      <c r="D758" s="283" t="str">
        <f>IF(E758="","",VLOOKUP(E758,[1]PROJECTES!$C$14:$G$5000,5,FALSE))</f>
        <v/>
      </c>
      <c r="E758" s="79"/>
      <c r="F758" s="110" t="str">
        <f>IF(I758="","",VLOOKUP(I758,[1]PROJECTES!$C$14:$G$5000,2,FALSE))</f>
        <v/>
      </c>
      <c r="G758" s="112" t="str">
        <f>IF(E758="","",VLOOKUP(E758,[1]PROJECTES!$C$14:$G$5000,4,FALSE))</f>
        <v/>
      </c>
      <c r="H758" s="95"/>
      <c r="I758" s="113" t="str">
        <f>IF(H758="","",VLOOKUP(H758,BD!B$2:C$16,2,FALSE))</f>
        <v/>
      </c>
      <c r="J758" s="114"/>
      <c r="K758" s="115" t="str">
        <f t="shared" si="22"/>
        <v/>
      </c>
      <c r="L758" s="116" t="str">
        <f t="shared" ca="1" si="23"/>
        <v>-</v>
      </c>
      <c r="M758" s="111" t="str">
        <f>IF(E758="","",VLOOKUP(E758,[1]PROJECTES!$C$14:$Z$5000,21,FALSE))</f>
        <v/>
      </c>
      <c r="N758" s="117"/>
      <c r="O758" s="118" t="s">
        <v>222</v>
      </c>
      <c r="P758" s="119"/>
      <c r="Q758" s="84"/>
      <c r="R758" s="122"/>
      <c r="S758" s="166"/>
      <c r="T758" s="176"/>
      <c r="U758" s="169"/>
      <c r="V758" s="177"/>
      <c r="X758" s="79"/>
    </row>
    <row r="759" spans="1:24" s="121" customFormat="1" ht="20.100000000000001" customHeight="1" x14ac:dyDescent="0.3">
      <c r="A759" s="80"/>
      <c r="B759" s="110" t="str">
        <f>IF(E759="","",VLOOKUP(E759,[1]PROJECTES!$C$14:$G$5000,2,FALSE))</f>
        <v/>
      </c>
      <c r="C759" s="80"/>
      <c r="D759" s="283" t="str">
        <f>IF(E759="","",VLOOKUP(E759,[1]PROJECTES!$C$14:$G$5000,5,FALSE))</f>
        <v/>
      </c>
      <c r="E759" s="79"/>
      <c r="F759" s="110" t="str">
        <f>IF(I759="","",VLOOKUP(I759,[1]PROJECTES!$C$14:$G$5000,2,FALSE))</f>
        <v/>
      </c>
      <c r="G759" s="112" t="str">
        <f>IF(E759="","",VLOOKUP(E759,[1]PROJECTES!$C$14:$G$5000,4,FALSE))</f>
        <v/>
      </c>
      <c r="H759" s="95"/>
      <c r="I759" s="113" t="str">
        <f>IF(H759="","",VLOOKUP(H759,BD!B$2:C$16,2,FALSE))</f>
        <v/>
      </c>
      <c r="J759" s="114"/>
      <c r="K759" s="115" t="str">
        <f t="shared" si="22"/>
        <v/>
      </c>
      <c r="L759" s="116" t="str">
        <f t="shared" ca="1" si="23"/>
        <v>-</v>
      </c>
      <c r="M759" s="111" t="str">
        <f>IF(E759="","",VLOOKUP(E759,[1]PROJECTES!$C$14:$Z$5000,21,FALSE))</f>
        <v/>
      </c>
      <c r="N759" s="117"/>
      <c r="O759" s="118" t="s">
        <v>222</v>
      </c>
      <c r="P759" s="119"/>
      <c r="Q759" s="84"/>
      <c r="R759" s="125"/>
      <c r="S759" s="166"/>
      <c r="T759" s="176"/>
      <c r="U759" s="169"/>
      <c r="V759" s="177"/>
      <c r="X759" s="79"/>
    </row>
    <row r="760" spans="1:24" s="121" customFormat="1" ht="20.100000000000001" customHeight="1" x14ac:dyDescent="0.3">
      <c r="A760" s="80"/>
      <c r="B760" s="110" t="str">
        <f>IF(E760="","",VLOOKUP(E760,[1]PROJECTES!$C$14:$G$5000,2,FALSE))</f>
        <v/>
      </c>
      <c r="C760" s="80"/>
      <c r="D760" s="283" t="str">
        <f>IF(E760="","",VLOOKUP(E760,[1]PROJECTES!$C$14:$G$5000,5,FALSE))</f>
        <v/>
      </c>
      <c r="E760" s="79"/>
      <c r="F760" s="110" t="str">
        <f>IF(I760="","",VLOOKUP(I760,[1]PROJECTES!$C$14:$G$5000,2,FALSE))</f>
        <v/>
      </c>
      <c r="G760" s="112" t="str">
        <f>IF(E760="","",VLOOKUP(E760,[1]PROJECTES!$C$14:$G$5000,4,FALSE))</f>
        <v/>
      </c>
      <c r="H760" s="95"/>
      <c r="I760" s="113" t="str">
        <f>IF(H760="","",VLOOKUP(H760,BD!B$2:C$16,2,FALSE))</f>
        <v/>
      </c>
      <c r="J760" s="114"/>
      <c r="K760" s="115" t="str">
        <f t="shared" si="22"/>
        <v/>
      </c>
      <c r="L760" s="116" t="str">
        <f t="shared" ca="1" si="23"/>
        <v>-</v>
      </c>
      <c r="M760" s="111" t="str">
        <f>IF(E760="","",VLOOKUP(E760,[1]PROJECTES!$C$14:$Z$5000,21,FALSE))</f>
        <v/>
      </c>
      <c r="N760" s="117"/>
      <c r="O760" s="118" t="s">
        <v>222</v>
      </c>
      <c r="P760" s="119"/>
      <c r="Q760" s="84"/>
      <c r="R760" s="122"/>
      <c r="S760" s="166"/>
      <c r="T760" s="176"/>
      <c r="U760" s="169"/>
      <c r="V760" s="177"/>
      <c r="X760" s="79"/>
    </row>
    <row r="761" spans="1:24" s="121" customFormat="1" ht="20.100000000000001" customHeight="1" x14ac:dyDescent="0.3">
      <c r="A761" s="80"/>
      <c r="B761" s="110" t="str">
        <f>IF(E761="","",VLOOKUP(E761,[1]PROJECTES!$C$14:$G$5000,2,FALSE))</f>
        <v/>
      </c>
      <c r="C761" s="80"/>
      <c r="D761" s="283" t="str">
        <f>IF(E761="","",VLOOKUP(E761,[1]PROJECTES!$C$14:$G$5000,5,FALSE))</f>
        <v/>
      </c>
      <c r="E761" s="79"/>
      <c r="F761" s="110" t="str">
        <f>IF(I761="","",VLOOKUP(I761,[1]PROJECTES!$C$14:$G$5000,2,FALSE))</f>
        <v/>
      </c>
      <c r="G761" s="112" t="str">
        <f>IF(E761="","",VLOOKUP(E761,[1]PROJECTES!$C$14:$G$5000,4,FALSE))</f>
        <v/>
      </c>
      <c r="H761" s="95"/>
      <c r="I761" s="113" t="str">
        <f>IF(H761="","",VLOOKUP(H761,BD!B$2:C$16,2,FALSE))</f>
        <v/>
      </c>
      <c r="J761" s="114"/>
      <c r="K761" s="115" t="str">
        <f t="shared" si="22"/>
        <v/>
      </c>
      <c r="L761" s="116" t="str">
        <f t="shared" ca="1" si="23"/>
        <v>-</v>
      </c>
      <c r="M761" s="111" t="str">
        <f>IF(E761="","",VLOOKUP(E761,[1]PROJECTES!$C$14:$Z$5000,21,FALSE))</f>
        <v/>
      </c>
      <c r="N761" s="117"/>
      <c r="O761" s="118" t="s">
        <v>222</v>
      </c>
      <c r="P761" s="119"/>
      <c r="Q761" s="84"/>
      <c r="R761" s="122"/>
      <c r="S761" s="166"/>
      <c r="T761" s="176"/>
      <c r="U761" s="169"/>
      <c r="V761" s="177"/>
      <c r="X761" s="79"/>
    </row>
    <row r="762" spans="1:24" s="121" customFormat="1" ht="20.100000000000001" customHeight="1" x14ac:dyDescent="0.3">
      <c r="A762" s="80"/>
      <c r="B762" s="110" t="str">
        <f>IF(E762="","",VLOOKUP(E762,[1]PROJECTES!$C$14:$G$5000,2,FALSE))</f>
        <v/>
      </c>
      <c r="C762" s="80"/>
      <c r="D762" s="283" t="str">
        <f>IF(E762="","",VLOOKUP(E762,[1]PROJECTES!$C$14:$G$5000,5,FALSE))</f>
        <v/>
      </c>
      <c r="E762" s="79"/>
      <c r="F762" s="110" t="str">
        <f>IF(I762="","",VLOOKUP(I762,[1]PROJECTES!$C$14:$G$5000,2,FALSE))</f>
        <v/>
      </c>
      <c r="G762" s="112" t="str">
        <f>IF(E762="","",VLOOKUP(E762,[1]PROJECTES!$C$14:$G$5000,4,FALSE))</f>
        <v/>
      </c>
      <c r="H762" s="95"/>
      <c r="I762" s="113" t="str">
        <f>IF(H762="","",VLOOKUP(H762,BD!B$2:C$16,2,FALSE))</f>
        <v/>
      </c>
      <c r="J762" s="114"/>
      <c r="K762" s="115" t="str">
        <f t="shared" si="22"/>
        <v/>
      </c>
      <c r="L762" s="116" t="str">
        <f t="shared" ca="1" si="23"/>
        <v>-</v>
      </c>
      <c r="M762" s="111" t="str">
        <f>IF(E762="","",VLOOKUP(E762,[1]PROJECTES!$C$14:$Z$5000,21,FALSE))</f>
        <v/>
      </c>
      <c r="N762" s="117"/>
      <c r="O762" s="118" t="s">
        <v>222</v>
      </c>
      <c r="P762" s="119"/>
      <c r="Q762" s="84"/>
      <c r="R762" s="122"/>
      <c r="S762" s="166"/>
      <c r="T762" s="176"/>
      <c r="U762" s="169"/>
      <c r="V762" s="177"/>
      <c r="X762" s="79"/>
    </row>
    <row r="763" spans="1:24" s="121" customFormat="1" ht="20.100000000000001" customHeight="1" x14ac:dyDescent="0.3">
      <c r="A763" s="80"/>
      <c r="B763" s="110" t="str">
        <f>IF(E763="","",VLOOKUP(E763,[1]PROJECTES!$C$14:$G$5000,2,FALSE))</f>
        <v/>
      </c>
      <c r="C763" s="80"/>
      <c r="D763" s="283" t="str">
        <f>IF(E763="","",VLOOKUP(E763,[1]PROJECTES!$C$14:$G$5000,5,FALSE))</f>
        <v/>
      </c>
      <c r="E763" s="79"/>
      <c r="F763" s="110" t="str">
        <f>IF(I763="","",VLOOKUP(I763,[1]PROJECTES!$C$14:$G$5000,2,FALSE))</f>
        <v/>
      </c>
      <c r="G763" s="112" t="str">
        <f>IF(E763="","",VLOOKUP(E763,[1]PROJECTES!$C$14:$G$5000,4,FALSE))</f>
        <v/>
      </c>
      <c r="H763" s="95"/>
      <c r="I763" s="113" t="str">
        <f>IF(H763="","",VLOOKUP(H763,BD!B$2:C$16,2,FALSE))</f>
        <v/>
      </c>
      <c r="J763" s="114"/>
      <c r="K763" s="115" t="str">
        <f t="shared" si="22"/>
        <v/>
      </c>
      <c r="L763" s="116" t="str">
        <f t="shared" ca="1" si="23"/>
        <v>-</v>
      </c>
      <c r="M763" s="111" t="str">
        <f>IF(E763="","",VLOOKUP(E763,[1]PROJECTES!$C$14:$Z$5000,21,FALSE))</f>
        <v/>
      </c>
      <c r="N763" s="117"/>
      <c r="O763" s="118" t="s">
        <v>222</v>
      </c>
      <c r="P763" s="119"/>
      <c r="Q763" s="84"/>
      <c r="R763" s="122"/>
      <c r="S763" s="166"/>
      <c r="T763" s="176"/>
      <c r="U763" s="169"/>
      <c r="V763" s="177"/>
      <c r="X763" s="79"/>
    </row>
    <row r="764" spans="1:24" s="121" customFormat="1" ht="20.100000000000001" customHeight="1" x14ac:dyDescent="0.3">
      <c r="A764" s="80"/>
      <c r="B764" s="110" t="str">
        <f>IF(E764="","",VLOOKUP(E764,[1]PROJECTES!$C$14:$G$5000,2,FALSE))</f>
        <v/>
      </c>
      <c r="C764" s="80"/>
      <c r="D764" s="283" t="str">
        <f>IF(E764="","",VLOOKUP(E764,[1]PROJECTES!$C$14:$G$5000,5,FALSE))</f>
        <v/>
      </c>
      <c r="E764" s="79"/>
      <c r="F764" s="110" t="str">
        <f>IF(I764="","",VLOOKUP(I764,[1]PROJECTES!$C$14:$G$5000,2,FALSE))</f>
        <v/>
      </c>
      <c r="G764" s="112" t="str">
        <f>IF(E764="","",VLOOKUP(E764,[1]PROJECTES!$C$14:$G$5000,4,FALSE))</f>
        <v/>
      </c>
      <c r="H764" s="95"/>
      <c r="I764" s="113" t="str">
        <f>IF(H764="","",VLOOKUP(H764,BD!B$2:C$16,2,FALSE))</f>
        <v/>
      </c>
      <c r="J764" s="114"/>
      <c r="K764" s="115" t="str">
        <f t="shared" si="22"/>
        <v/>
      </c>
      <c r="L764" s="116" t="str">
        <f t="shared" ca="1" si="23"/>
        <v>-</v>
      </c>
      <c r="M764" s="111" t="str">
        <f>IF(E764="","",VLOOKUP(E764,[1]PROJECTES!$C$14:$Z$5000,21,FALSE))</f>
        <v/>
      </c>
      <c r="N764" s="117"/>
      <c r="O764" s="118" t="s">
        <v>222</v>
      </c>
      <c r="P764" s="119"/>
      <c r="Q764" s="84"/>
      <c r="R764" s="122"/>
      <c r="S764" s="166"/>
      <c r="T764" s="176"/>
      <c r="U764" s="169"/>
      <c r="V764" s="177"/>
      <c r="X764" s="79"/>
    </row>
    <row r="765" spans="1:24" s="121" customFormat="1" ht="20.100000000000001" customHeight="1" x14ac:dyDescent="0.3">
      <c r="A765" s="80"/>
      <c r="B765" s="110" t="str">
        <f>IF(E765="","",VLOOKUP(E765,[1]PROJECTES!$C$14:$G$5000,2,FALSE))</f>
        <v/>
      </c>
      <c r="C765" s="80"/>
      <c r="D765" s="283" t="str">
        <f>IF(E765="","",VLOOKUP(E765,[1]PROJECTES!$C$14:$G$5000,5,FALSE))</f>
        <v/>
      </c>
      <c r="E765" s="79"/>
      <c r="F765" s="110" t="str">
        <f>IF(I765="","",VLOOKUP(I765,[1]PROJECTES!$C$14:$G$5000,2,FALSE))</f>
        <v/>
      </c>
      <c r="G765" s="112" t="str">
        <f>IF(E765="","",VLOOKUP(E765,[1]PROJECTES!$C$14:$G$5000,4,FALSE))</f>
        <v/>
      </c>
      <c r="H765" s="95"/>
      <c r="I765" s="113" t="str">
        <f>IF(H765="","",VLOOKUP(H765,BD!B$2:C$16,2,FALSE))</f>
        <v/>
      </c>
      <c r="J765" s="114"/>
      <c r="K765" s="115" t="str">
        <f t="shared" si="22"/>
        <v/>
      </c>
      <c r="L765" s="116" t="str">
        <f t="shared" ca="1" si="23"/>
        <v>-</v>
      </c>
      <c r="M765" s="111" t="str">
        <f>IF(E765="","",VLOOKUP(E765,[1]PROJECTES!$C$14:$Z$5000,21,FALSE))</f>
        <v/>
      </c>
      <c r="N765" s="117"/>
      <c r="O765" s="118" t="s">
        <v>222</v>
      </c>
      <c r="P765" s="119"/>
      <c r="Q765" s="84"/>
      <c r="R765" s="122"/>
      <c r="S765" s="166"/>
      <c r="T765" s="176"/>
      <c r="U765" s="169"/>
      <c r="V765" s="177"/>
      <c r="X765" s="79"/>
    </row>
    <row r="766" spans="1:24" s="121" customFormat="1" ht="20.100000000000001" customHeight="1" x14ac:dyDescent="0.3">
      <c r="A766" s="80"/>
      <c r="B766" s="110" t="str">
        <f>IF(E766="","",VLOOKUP(E766,[1]PROJECTES!$C$14:$G$5000,2,FALSE))</f>
        <v/>
      </c>
      <c r="C766" s="80"/>
      <c r="D766" s="283" t="str">
        <f>IF(E766="","",VLOOKUP(E766,[1]PROJECTES!$C$14:$G$5000,5,FALSE))</f>
        <v/>
      </c>
      <c r="E766" s="79"/>
      <c r="F766" s="110" t="str">
        <f>IF(I766="","",VLOOKUP(I766,[1]PROJECTES!$C$14:$G$5000,2,FALSE))</f>
        <v/>
      </c>
      <c r="G766" s="112" t="str">
        <f>IF(E766="","",VLOOKUP(E766,[1]PROJECTES!$C$14:$G$5000,4,FALSE))</f>
        <v/>
      </c>
      <c r="H766" s="95"/>
      <c r="I766" s="113" t="str">
        <f>IF(H766="","",VLOOKUP(H766,BD!B$2:C$16,2,FALSE))</f>
        <v/>
      </c>
      <c r="J766" s="114"/>
      <c r="K766" s="115" t="str">
        <f t="shared" si="22"/>
        <v/>
      </c>
      <c r="L766" s="116" t="str">
        <f t="shared" ca="1" si="23"/>
        <v>-</v>
      </c>
      <c r="M766" s="111" t="str">
        <f>IF(E766="","",VLOOKUP(E766,[1]PROJECTES!$C$14:$Z$5000,21,FALSE))</f>
        <v/>
      </c>
      <c r="N766" s="117"/>
      <c r="O766" s="118" t="s">
        <v>222</v>
      </c>
      <c r="P766" s="119"/>
      <c r="Q766" s="84"/>
      <c r="R766" s="125"/>
      <c r="S766" s="166"/>
      <c r="T766" s="176"/>
      <c r="U766" s="169"/>
      <c r="V766" s="177"/>
      <c r="X766" s="79"/>
    </row>
    <row r="767" spans="1:24" s="121" customFormat="1" ht="20.100000000000001" customHeight="1" x14ac:dyDescent="0.3">
      <c r="A767" s="80"/>
      <c r="B767" s="110" t="str">
        <f>IF(E767="","",VLOOKUP(E767,[1]PROJECTES!$C$14:$G$5000,2,FALSE))</f>
        <v/>
      </c>
      <c r="C767" s="80"/>
      <c r="D767" s="283" t="str">
        <f>IF(E767="","",VLOOKUP(E767,[1]PROJECTES!$C$14:$G$5000,5,FALSE))</f>
        <v/>
      </c>
      <c r="E767" s="79"/>
      <c r="F767" s="110" t="str">
        <f>IF(I767="","",VLOOKUP(I767,[1]PROJECTES!$C$14:$G$5000,2,FALSE))</f>
        <v/>
      </c>
      <c r="G767" s="112" t="str">
        <f>IF(E767="","",VLOOKUP(E767,[1]PROJECTES!$C$14:$G$5000,4,FALSE))</f>
        <v/>
      </c>
      <c r="H767" s="95"/>
      <c r="I767" s="113" t="str">
        <f>IF(H767="","",VLOOKUP(H767,BD!B$2:C$16,2,FALSE))</f>
        <v/>
      </c>
      <c r="J767" s="114"/>
      <c r="K767" s="115" t="str">
        <f t="shared" si="22"/>
        <v/>
      </c>
      <c r="L767" s="116" t="str">
        <f t="shared" ca="1" si="23"/>
        <v>-</v>
      </c>
      <c r="M767" s="111" t="str">
        <f>IF(E767="","",VLOOKUP(E767,[1]PROJECTES!$C$14:$Z$5000,21,FALSE))</f>
        <v/>
      </c>
      <c r="N767" s="117"/>
      <c r="O767" s="118" t="s">
        <v>222</v>
      </c>
      <c r="P767" s="119"/>
      <c r="Q767" s="84"/>
      <c r="R767" s="122"/>
      <c r="S767" s="166"/>
      <c r="T767" s="176"/>
      <c r="U767" s="169"/>
      <c r="V767" s="177"/>
      <c r="X767" s="79"/>
    </row>
    <row r="768" spans="1:24" s="121" customFormat="1" ht="20.100000000000001" customHeight="1" x14ac:dyDescent="0.3">
      <c r="A768" s="80"/>
      <c r="B768" s="110" t="str">
        <f>IF(E768="","",VLOOKUP(E768,[1]PROJECTES!$C$14:$G$5000,2,FALSE))</f>
        <v/>
      </c>
      <c r="C768" s="80"/>
      <c r="D768" s="283" t="str">
        <f>IF(E768="","",VLOOKUP(E768,[1]PROJECTES!$C$14:$G$5000,5,FALSE))</f>
        <v/>
      </c>
      <c r="E768" s="79"/>
      <c r="F768" s="110" t="str">
        <f>IF(I768="","",VLOOKUP(I768,[1]PROJECTES!$C$14:$G$5000,2,FALSE))</f>
        <v/>
      </c>
      <c r="G768" s="112" t="str">
        <f>IF(E768="","",VLOOKUP(E768,[1]PROJECTES!$C$14:$G$5000,4,FALSE))</f>
        <v/>
      </c>
      <c r="H768" s="95"/>
      <c r="I768" s="113" t="str">
        <f>IF(H768="","",VLOOKUP(H768,BD!B$2:C$16,2,FALSE))</f>
        <v/>
      </c>
      <c r="J768" s="114"/>
      <c r="K768" s="115" t="str">
        <f t="shared" si="22"/>
        <v/>
      </c>
      <c r="L768" s="116" t="str">
        <f t="shared" ca="1" si="23"/>
        <v>-</v>
      </c>
      <c r="M768" s="111" t="str">
        <f>IF(E768="","",VLOOKUP(E768,[1]PROJECTES!$C$14:$Z$5000,21,FALSE))</f>
        <v/>
      </c>
      <c r="N768" s="117"/>
      <c r="O768" s="118" t="s">
        <v>222</v>
      </c>
      <c r="P768" s="119"/>
      <c r="Q768" s="84"/>
      <c r="R768" s="122"/>
      <c r="S768" s="166"/>
      <c r="T768" s="176"/>
      <c r="U768" s="169"/>
      <c r="V768" s="177"/>
      <c r="X768" s="79"/>
    </row>
    <row r="769" spans="1:24" s="121" customFormat="1" ht="20.100000000000001" customHeight="1" x14ac:dyDescent="0.3">
      <c r="A769" s="80"/>
      <c r="B769" s="110" t="str">
        <f>IF(E769="","",VLOOKUP(E769,[1]PROJECTES!$C$14:$G$5000,2,FALSE))</f>
        <v/>
      </c>
      <c r="C769" s="80"/>
      <c r="D769" s="283" t="str">
        <f>IF(E769="","",VLOOKUP(E769,[1]PROJECTES!$C$14:$G$5000,5,FALSE))</f>
        <v/>
      </c>
      <c r="E769" s="79"/>
      <c r="F769" s="110" t="str">
        <f>IF(I769="","",VLOOKUP(I769,[1]PROJECTES!$C$14:$G$5000,2,FALSE))</f>
        <v/>
      </c>
      <c r="G769" s="112" t="str">
        <f>IF(E769="","",VLOOKUP(E769,[1]PROJECTES!$C$14:$G$5000,4,FALSE))</f>
        <v/>
      </c>
      <c r="H769" s="95"/>
      <c r="I769" s="113" t="str">
        <f>IF(H769="","",VLOOKUP(H769,BD!B$2:C$16,2,FALSE))</f>
        <v/>
      </c>
      <c r="J769" s="144"/>
      <c r="K769" s="115" t="str">
        <f t="shared" si="22"/>
        <v/>
      </c>
      <c r="L769" s="116" t="str">
        <f t="shared" ca="1" si="23"/>
        <v>-</v>
      </c>
      <c r="M769" s="111" t="str">
        <f>IF(E769="","",VLOOKUP(E769,[1]PROJECTES!$C$14:$Z$5000,21,FALSE))</f>
        <v/>
      </c>
      <c r="N769" s="117"/>
      <c r="O769" s="118" t="s">
        <v>222</v>
      </c>
      <c r="P769" s="119"/>
      <c r="Q769" s="84"/>
      <c r="R769" s="122"/>
      <c r="S769" s="166"/>
      <c r="T769" s="176"/>
      <c r="U769" s="169"/>
      <c r="V769" s="177"/>
      <c r="X769" s="79"/>
    </row>
    <row r="770" spans="1:24" s="121" customFormat="1" ht="20.100000000000001" customHeight="1" x14ac:dyDescent="0.3">
      <c r="A770" s="80"/>
      <c r="B770" s="110" t="str">
        <f>IF(E770="","",VLOOKUP(E770,[1]PROJECTES!$C$14:$G$5000,2,FALSE))</f>
        <v/>
      </c>
      <c r="C770" s="80"/>
      <c r="D770" s="283" t="str">
        <f>IF(E770="","",VLOOKUP(E770,[1]PROJECTES!$C$14:$G$5000,5,FALSE))</f>
        <v/>
      </c>
      <c r="E770" s="79"/>
      <c r="F770" s="110" t="str">
        <f>IF(I770="","",VLOOKUP(I770,[1]PROJECTES!$C$14:$G$5000,2,FALSE))</f>
        <v/>
      </c>
      <c r="G770" s="112" t="str">
        <f>IF(E770="","",VLOOKUP(E770,[1]PROJECTES!$C$14:$G$5000,4,FALSE))</f>
        <v/>
      </c>
      <c r="H770" s="95"/>
      <c r="I770" s="113" t="str">
        <f>IF(H770="","",VLOOKUP(H770,BD!B$2:C$16,2,FALSE))</f>
        <v/>
      </c>
      <c r="J770" s="114"/>
      <c r="K770" s="115" t="str">
        <f t="shared" si="22"/>
        <v/>
      </c>
      <c r="L770" s="116" t="str">
        <f t="shared" ca="1" si="23"/>
        <v>-</v>
      </c>
      <c r="M770" s="111" t="str">
        <f>IF(E770="","",VLOOKUP(E770,[1]PROJECTES!$C$14:$Z$5000,21,FALSE))</f>
        <v/>
      </c>
      <c r="N770" s="117"/>
      <c r="O770" s="118" t="s">
        <v>222</v>
      </c>
      <c r="P770" s="119"/>
      <c r="Q770" s="84"/>
      <c r="R770" s="122"/>
      <c r="S770" s="166"/>
      <c r="T770" s="176"/>
      <c r="U770" s="169"/>
      <c r="V770" s="177"/>
      <c r="X770" s="79"/>
    </row>
    <row r="771" spans="1:24" s="121" customFormat="1" ht="20.100000000000001" customHeight="1" x14ac:dyDescent="0.3">
      <c r="A771" s="80"/>
      <c r="B771" s="110" t="str">
        <f>IF(E771="","",VLOOKUP(E771,[1]PROJECTES!$C$14:$G$5000,2,FALSE))</f>
        <v/>
      </c>
      <c r="C771" s="80"/>
      <c r="D771" s="283" t="str">
        <f>IF(E771="","",VLOOKUP(E771,[1]PROJECTES!$C$14:$G$5000,5,FALSE))</f>
        <v/>
      </c>
      <c r="E771" s="79"/>
      <c r="F771" s="110" t="str">
        <f>IF(I771="","",VLOOKUP(I771,[1]PROJECTES!$C$14:$G$5000,2,FALSE))</f>
        <v/>
      </c>
      <c r="G771" s="112" t="str">
        <f>IF(E771="","",VLOOKUP(E771,[1]PROJECTES!$C$14:$G$5000,4,FALSE))</f>
        <v/>
      </c>
      <c r="H771" s="95"/>
      <c r="I771" s="113" t="str">
        <f>IF(H771="","",VLOOKUP(H771,BD!B$2:C$16,2,FALSE))</f>
        <v/>
      </c>
      <c r="J771" s="114"/>
      <c r="K771" s="115" t="str">
        <f t="shared" si="22"/>
        <v/>
      </c>
      <c r="L771" s="116" t="str">
        <f t="shared" ca="1" si="23"/>
        <v>-</v>
      </c>
      <c r="M771" s="111" t="str">
        <f>IF(E771="","",VLOOKUP(E771,[1]PROJECTES!$C$14:$Z$5000,21,FALSE))</f>
        <v/>
      </c>
      <c r="N771" s="117"/>
      <c r="O771" s="118" t="s">
        <v>222</v>
      </c>
      <c r="P771" s="119"/>
      <c r="Q771" s="84"/>
      <c r="R771" s="122"/>
      <c r="S771" s="166"/>
      <c r="T771" s="176"/>
      <c r="U771" s="169"/>
      <c r="V771" s="177"/>
      <c r="X771" s="79"/>
    </row>
    <row r="772" spans="1:24" s="121" customFormat="1" ht="20.100000000000001" customHeight="1" x14ac:dyDescent="0.3">
      <c r="A772" s="80"/>
      <c r="B772" s="110" t="str">
        <f>IF(E772="","",VLOOKUP(E772,[1]PROJECTES!$C$14:$G$5000,2,FALSE))</f>
        <v/>
      </c>
      <c r="C772" s="80"/>
      <c r="D772" s="283" t="str">
        <f>IF(E772="","",VLOOKUP(E772,[1]PROJECTES!$C$14:$G$5000,5,FALSE))</f>
        <v/>
      </c>
      <c r="E772" s="79"/>
      <c r="F772" s="110" t="str">
        <f>IF(I772="","",VLOOKUP(I772,[1]PROJECTES!$C$14:$G$5000,2,FALSE))</f>
        <v/>
      </c>
      <c r="G772" s="112" t="str">
        <f>IF(E772="","",VLOOKUP(E772,[1]PROJECTES!$C$14:$G$5000,4,FALSE))</f>
        <v/>
      </c>
      <c r="H772" s="95"/>
      <c r="I772" s="113" t="str">
        <f>IF(H772="","",VLOOKUP(H772,BD!B$2:C$16,2,FALSE))</f>
        <v/>
      </c>
      <c r="J772" s="114"/>
      <c r="K772" s="115" t="str">
        <f t="shared" si="22"/>
        <v/>
      </c>
      <c r="L772" s="116" t="str">
        <f t="shared" ca="1" si="23"/>
        <v>-</v>
      </c>
      <c r="M772" s="111" t="str">
        <f>IF(E772="","",VLOOKUP(E772,[1]PROJECTES!$C$14:$Z$5000,21,FALSE))</f>
        <v/>
      </c>
      <c r="N772" s="117"/>
      <c r="O772" s="118" t="s">
        <v>222</v>
      </c>
      <c r="P772" s="119"/>
      <c r="Q772" s="84"/>
      <c r="R772" s="125"/>
      <c r="S772" s="166"/>
      <c r="T772" s="176"/>
      <c r="U772" s="169"/>
      <c r="V772" s="177"/>
      <c r="X772" s="79"/>
    </row>
    <row r="773" spans="1:24" s="121" customFormat="1" ht="20.100000000000001" customHeight="1" x14ac:dyDescent="0.3">
      <c r="A773" s="80"/>
      <c r="B773" s="110" t="str">
        <f>IF(E773="","",VLOOKUP(E773,[1]PROJECTES!$C$14:$G$5000,2,FALSE))</f>
        <v/>
      </c>
      <c r="C773" s="80"/>
      <c r="D773" s="283" t="str">
        <f>IF(E773="","",VLOOKUP(E773,[1]PROJECTES!$C$14:$G$5000,5,FALSE))</f>
        <v/>
      </c>
      <c r="E773" s="79"/>
      <c r="F773" s="110" t="str">
        <f>IF(I773="","",VLOOKUP(I773,[1]PROJECTES!$C$14:$G$5000,2,FALSE))</f>
        <v/>
      </c>
      <c r="G773" s="112" t="str">
        <f>IF(E773="","",VLOOKUP(E773,[1]PROJECTES!$C$14:$G$5000,4,FALSE))</f>
        <v/>
      </c>
      <c r="H773" s="95"/>
      <c r="I773" s="113" t="str">
        <f>IF(H773="","",VLOOKUP(H773,BD!B$2:C$16,2,FALSE))</f>
        <v/>
      </c>
      <c r="J773" s="114"/>
      <c r="K773" s="115" t="str">
        <f t="shared" si="22"/>
        <v/>
      </c>
      <c r="L773" s="116" t="str">
        <f t="shared" ca="1" si="23"/>
        <v>-</v>
      </c>
      <c r="M773" s="111" t="str">
        <f>IF(E773="","",VLOOKUP(E773,[1]PROJECTES!$C$14:$Z$5000,21,FALSE))</f>
        <v/>
      </c>
      <c r="N773" s="117"/>
      <c r="O773" s="118" t="s">
        <v>222</v>
      </c>
      <c r="P773" s="119"/>
      <c r="Q773" s="84"/>
      <c r="R773" s="122"/>
      <c r="S773" s="166"/>
      <c r="T773" s="176"/>
      <c r="U773" s="169"/>
      <c r="V773" s="177"/>
      <c r="X773" s="79"/>
    </row>
    <row r="774" spans="1:24" s="121" customFormat="1" ht="20.100000000000001" customHeight="1" x14ac:dyDescent="0.3">
      <c r="A774" s="80"/>
      <c r="B774" s="110" t="str">
        <f>IF(E774="","",VLOOKUP(E774,[1]PROJECTES!$C$14:$G$5000,2,FALSE))</f>
        <v/>
      </c>
      <c r="C774" s="80"/>
      <c r="D774" s="283" t="str">
        <f>IF(E774="","",VLOOKUP(E774,[1]PROJECTES!$C$14:$G$5000,5,FALSE))</f>
        <v/>
      </c>
      <c r="E774" s="79"/>
      <c r="F774" s="110" t="str">
        <f>IF(I774="","",VLOOKUP(I774,[1]PROJECTES!$C$14:$G$5000,2,FALSE))</f>
        <v/>
      </c>
      <c r="G774" s="112" t="str">
        <f>IF(E774="","",VLOOKUP(E774,[1]PROJECTES!$C$14:$G$5000,4,FALSE))</f>
        <v/>
      </c>
      <c r="H774" s="95"/>
      <c r="I774" s="113" t="str">
        <f>IF(H774="","",VLOOKUP(H774,BD!B$2:C$16,2,FALSE))</f>
        <v/>
      </c>
      <c r="J774" s="114"/>
      <c r="K774" s="115" t="str">
        <f t="shared" si="22"/>
        <v/>
      </c>
      <c r="L774" s="116" t="str">
        <f t="shared" ca="1" si="23"/>
        <v>-</v>
      </c>
      <c r="M774" s="111" t="str">
        <f>IF(E774="","",VLOOKUP(E774,[1]PROJECTES!$C$14:$Z$5000,21,FALSE))</f>
        <v/>
      </c>
      <c r="N774" s="117"/>
      <c r="O774" s="118" t="s">
        <v>222</v>
      </c>
      <c r="P774" s="119"/>
      <c r="Q774" s="84"/>
      <c r="R774" s="125"/>
      <c r="S774" s="166"/>
      <c r="T774" s="176"/>
      <c r="U774" s="169"/>
      <c r="V774" s="177"/>
      <c r="X774" s="79"/>
    </row>
    <row r="775" spans="1:24" s="121" customFormat="1" ht="20.100000000000001" customHeight="1" x14ac:dyDescent="0.3">
      <c r="A775" s="80"/>
      <c r="B775" s="110" t="str">
        <f>IF(E775="","",VLOOKUP(E775,[1]PROJECTES!$C$14:$G$5000,2,FALSE))</f>
        <v/>
      </c>
      <c r="C775" s="80"/>
      <c r="D775" s="283" t="str">
        <f>IF(E775="","",VLOOKUP(E775,[1]PROJECTES!$C$14:$G$5000,5,FALSE))</f>
        <v/>
      </c>
      <c r="E775" s="79"/>
      <c r="F775" s="110" t="str">
        <f>IF(I775="","",VLOOKUP(I775,[1]PROJECTES!$C$14:$G$5000,2,FALSE))</f>
        <v/>
      </c>
      <c r="G775" s="112" t="str">
        <f>IF(E775="","",VLOOKUP(E775,[1]PROJECTES!$C$14:$G$5000,4,FALSE))</f>
        <v/>
      </c>
      <c r="H775" s="95"/>
      <c r="I775" s="113" t="str">
        <f>IF(H775="","",VLOOKUP(H775,BD!B$2:C$16,2,FALSE))</f>
        <v/>
      </c>
      <c r="J775" s="114"/>
      <c r="K775" s="115" t="str">
        <f t="shared" si="22"/>
        <v/>
      </c>
      <c r="L775" s="116" t="str">
        <f t="shared" ca="1" si="23"/>
        <v>-</v>
      </c>
      <c r="M775" s="111" t="str">
        <f>IF(E775="","",VLOOKUP(E775,[1]PROJECTES!$C$14:$Z$5000,21,FALSE))</f>
        <v/>
      </c>
      <c r="N775" s="117"/>
      <c r="O775" s="118" t="s">
        <v>222</v>
      </c>
      <c r="P775" s="119"/>
      <c r="Q775" s="84"/>
      <c r="R775" s="125"/>
      <c r="S775" s="166"/>
      <c r="T775" s="176"/>
      <c r="U775" s="169"/>
      <c r="V775" s="177"/>
      <c r="X775" s="79"/>
    </row>
    <row r="776" spans="1:24" s="121" customFormat="1" ht="20.100000000000001" customHeight="1" x14ac:dyDescent="0.3">
      <c r="A776" s="80"/>
      <c r="B776" s="110" t="str">
        <f>IF(E776="","",VLOOKUP(E776,[1]PROJECTES!$C$14:$G$5000,2,FALSE))</f>
        <v/>
      </c>
      <c r="C776" s="80"/>
      <c r="D776" s="283" t="str">
        <f>IF(E776="","",VLOOKUP(E776,[1]PROJECTES!$C$14:$G$5000,5,FALSE))</f>
        <v/>
      </c>
      <c r="E776" s="79"/>
      <c r="F776" s="110" t="str">
        <f>IF(I776="","",VLOOKUP(I776,[1]PROJECTES!$C$14:$G$5000,2,FALSE))</f>
        <v/>
      </c>
      <c r="G776" s="112" t="str">
        <f>IF(E776="","",VLOOKUP(E776,[1]PROJECTES!$C$14:$G$5000,4,FALSE))</f>
        <v/>
      </c>
      <c r="H776" s="95"/>
      <c r="I776" s="113" t="str">
        <f>IF(H776="","",VLOOKUP(H776,BD!B$2:C$16,2,FALSE))</f>
        <v/>
      </c>
      <c r="J776" s="114"/>
      <c r="K776" s="115" t="str">
        <f t="shared" ref="K776:K840" si="24">IF(J776="","",WEEKNUM(J776,2)-0)</f>
        <v/>
      </c>
      <c r="L776" s="116" t="str">
        <f t="shared" ref="L776:L840" ca="1" si="25">IF(M776="","-",IF(G776="TA","-",+M776-TODAY()))</f>
        <v>-</v>
      </c>
      <c r="M776" s="111" t="str">
        <f>IF(E776="","",VLOOKUP(E776,[1]PROJECTES!$C$14:$Z$5000,21,FALSE))</f>
        <v/>
      </c>
      <c r="N776" s="117"/>
      <c r="O776" s="118" t="s">
        <v>222</v>
      </c>
      <c r="P776" s="119"/>
      <c r="Q776" s="84"/>
      <c r="R776" s="122"/>
      <c r="S776" s="166"/>
      <c r="T776" s="176"/>
      <c r="U776" s="169"/>
      <c r="V776" s="177"/>
      <c r="X776" s="79"/>
    </row>
    <row r="777" spans="1:24" s="121" customFormat="1" ht="20.100000000000001" customHeight="1" x14ac:dyDescent="0.3">
      <c r="A777" s="80"/>
      <c r="B777" s="110" t="str">
        <f>IF(E777="","",VLOOKUP(E777,[1]PROJECTES!$C$14:$G$5000,2,FALSE))</f>
        <v/>
      </c>
      <c r="C777" s="80"/>
      <c r="D777" s="283" t="str">
        <f>IF(E777="","",VLOOKUP(E777,[1]PROJECTES!$C$14:$G$5000,5,FALSE))</f>
        <v/>
      </c>
      <c r="E777" s="79"/>
      <c r="F777" s="110" t="str">
        <f>IF(I777="","",VLOOKUP(I777,[1]PROJECTES!$C$14:$G$5000,2,FALSE))</f>
        <v/>
      </c>
      <c r="G777" s="112" t="str">
        <f>IF(E777="","",VLOOKUP(E777,[1]PROJECTES!$C$14:$G$5000,4,FALSE))</f>
        <v/>
      </c>
      <c r="H777" s="95"/>
      <c r="I777" s="113" t="str">
        <f>IF(H777="","",VLOOKUP(H777,BD!B$2:C$16,2,FALSE))</f>
        <v/>
      </c>
      <c r="J777" s="114"/>
      <c r="K777" s="115" t="str">
        <f t="shared" si="24"/>
        <v/>
      </c>
      <c r="L777" s="116" t="str">
        <f t="shared" ca="1" si="25"/>
        <v>-</v>
      </c>
      <c r="M777" s="111" t="str">
        <f>IF(E777="","",VLOOKUP(E777,[1]PROJECTES!$C$14:$Z$5000,21,FALSE))</f>
        <v/>
      </c>
      <c r="N777" s="117"/>
      <c r="O777" s="118" t="s">
        <v>222</v>
      </c>
      <c r="P777" s="119"/>
      <c r="Q777" s="84"/>
      <c r="R777" s="122"/>
      <c r="S777" s="166"/>
      <c r="T777" s="176"/>
      <c r="U777" s="169"/>
      <c r="V777" s="177"/>
      <c r="X777" s="79"/>
    </row>
    <row r="778" spans="1:24" s="121" customFormat="1" ht="20.100000000000001" customHeight="1" x14ac:dyDescent="0.3">
      <c r="A778" s="80"/>
      <c r="B778" s="110" t="str">
        <f>IF(E778="","",VLOOKUP(E778,[1]PROJECTES!$C$14:$G$5000,2,FALSE))</f>
        <v/>
      </c>
      <c r="C778" s="80"/>
      <c r="D778" s="283" t="str">
        <f>IF(E778="","",VLOOKUP(E778,[1]PROJECTES!$C$14:$G$5000,5,FALSE))</f>
        <v/>
      </c>
      <c r="E778" s="79"/>
      <c r="F778" s="110" t="str">
        <f>IF(I778="","",VLOOKUP(I778,[1]PROJECTES!$C$14:$G$5000,2,FALSE))</f>
        <v/>
      </c>
      <c r="G778" s="112" t="str">
        <f>IF(E778="","",VLOOKUP(E778,[1]PROJECTES!$C$14:$G$5000,4,FALSE))</f>
        <v/>
      </c>
      <c r="H778" s="95"/>
      <c r="I778" s="113" t="str">
        <f>IF(H778="","",VLOOKUP(H778,BD!B$2:C$16,2,FALSE))</f>
        <v/>
      </c>
      <c r="J778" s="114"/>
      <c r="K778" s="115" t="str">
        <f t="shared" si="24"/>
        <v/>
      </c>
      <c r="L778" s="116" t="str">
        <f t="shared" ca="1" si="25"/>
        <v>-</v>
      </c>
      <c r="M778" s="111" t="str">
        <f>IF(E778="","",VLOOKUP(E778,[1]PROJECTES!$C$14:$Z$5000,21,FALSE))</f>
        <v/>
      </c>
      <c r="N778" s="117"/>
      <c r="O778" s="118" t="s">
        <v>222</v>
      </c>
      <c r="P778" s="119"/>
      <c r="Q778" s="84"/>
      <c r="R778" s="122"/>
      <c r="S778" s="166"/>
      <c r="T778" s="176"/>
      <c r="V778" s="199"/>
      <c r="X778" s="79"/>
    </row>
    <row r="779" spans="1:24" s="121" customFormat="1" ht="20.100000000000001" customHeight="1" x14ac:dyDescent="0.3">
      <c r="A779" s="80"/>
      <c r="B779" s="110" t="str">
        <f>IF(E779="","",VLOOKUP(E779,[1]PROJECTES!$C$14:$G$5000,2,FALSE))</f>
        <v/>
      </c>
      <c r="C779" s="80"/>
      <c r="D779" s="283" t="str">
        <f>IF(E779="","",VLOOKUP(E779,[1]PROJECTES!$C$14:$G$5000,5,FALSE))</f>
        <v/>
      </c>
      <c r="E779" s="79"/>
      <c r="F779" s="110" t="str">
        <f>IF(I779="","",VLOOKUP(I779,[1]PROJECTES!$C$14:$G$5000,2,FALSE))</f>
        <v/>
      </c>
      <c r="G779" s="112" t="str">
        <f>IF(E779="","",VLOOKUP(E779,[1]PROJECTES!$C$14:$G$5000,4,FALSE))</f>
        <v/>
      </c>
      <c r="H779" s="95"/>
      <c r="I779" s="113" t="str">
        <f>IF(H779="","",VLOOKUP(H779,BD!B$2:C$16,2,FALSE))</f>
        <v/>
      </c>
      <c r="J779" s="114"/>
      <c r="K779" s="115" t="str">
        <f t="shared" si="24"/>
        <v/>
      </c>
      <c r="L779" s="116" t="str">
        <f t="shared" ca="1" si="25"/>
        <v>-</v>
      </c>
      <c r="M779" s="111" t="str">
        <f>IF(E779="","",VLOOKUP(E779,[1]PROJECTES!$C$14:$Z$5000,21,FALSE))</f>
        <v/>
      </c>
      <c r="N779" s="117"/>
      <c r="O779" s="118" t="s">
        <v>222</v>
      </c>
      <c r="P779" s="119"/>
      <c r="Q779" s="84"/>
      <c r="R779" s="243"/>
      <c r="S779" s="166"/>
      <c r="T779" s="176"/>
      <c r="U779" s="169"/>
      <c r="V779" s="177"/>
      <c r="X779" s="79"/>
    </row>
    <row r="780" spans="1:24" s="121" customFormat="1" ht="20.100000000000001" customHeight="1" x14ac:dyDescent="0.3">
      <c r="A780" s="80"/>
      <c r="B780" s="110" t="str">
        <f>IF(E780="","",VLOOKUP(E780,[1]PROJECTES!$C$14:$G$5000,2,FALSE))</f>
        <v/>
      </c>
      <c r="C780" s="80"/>
      <c r="D780" s="283" t="str">
        <f>IF(E780="","",VLOOKUP(E780,[1]PROJECTES!$C$14:$G$5000,5,FALSE))</f>
        <v/>
      </c>
      <c r="E780" s="79"/>
      <c r="F780" s="110" t="str">
        <f>IF(I780="","",VLOOKUP(I780,[1]PROJECTES!$C$14:$G$5000,2,FALSE))</f>
        <v/>
      </c>
      <c r="G780" s="112" t="str">
        <f>IF(E780="","",VLOOKUP(E780,[1]PROJECTES!$C$14:$G$5000,4,FALSE))</f>
        <v/>
      </c>
      <c r="H780" s="95"/>
      <c r="I780" s="113" t="str">
        <f>IF(H780="","",VLOOKUP(H780,BD!B$2:C$16,2,FALSE))</f>
        <v/>
      </c>
      <c r="J780" s="114"/>
      <c r="K780" s="115" t="str">
        <f t="shared" si="24"/>
        <v/>
      </c>
      <c r="L780" s="116" t="str">
        <f t="shared" ca="1" si="25"/>
        <v>-</v>
      </c>
      <c r="M780" s="111" t="str">
        <f>IF(E780="","",VLOOKUP(E780,[1]PROJECTES!$C$14:$Z$5000,21,FALSE))</f>
        <v/>
      </c>
      <c r="N780" s="117"/>
      <c r="O780" s="118" t="s">
        <v>222</v>
      </c>
      <c r="P780" s="119"/>
      <c r="Q780" s="84"/>
      <c r="R780" s="122"/>
      <c r="S780" s="166"/>
      <c r="T780" s="176"/>
      <c r="U780" s="169"/>
      <c r="V780" s="177"/>
      <c r="X780" s="79"/>
    </row>
    <row r="781" spans="1:24" s="121" customFormat="1" ht="20.100000000000001" customHeight="1" x14ac:dyDescent="0.3">
      <c r="A781" s="80"/>
      <c r="B781" s="110" t="str">
        <f>IF(E781="","",VLOOKUP(E781,[1]PROJECTES!$C$14:$G$5000,2,FALSE))</f>
        <v/>
      </c>
      <c r="C781" s="80"/>
      <c r="D781" s="283" t="str">
        <f>IF(E781="","",VLOOKUP(E781,[1]PROJECTES!$C$14:$G$5000,5,FALSE))</f>
        <v/>
      </c>
      <c r="E781" s="79"/>
      <c r="F781" s="110" t="str">
        <f>IF(I781="","",VLOOKUP(I781,[1]PROJECTES!$C$14:$G$5000,2,FALSE))</f>
        <v/>
      </c>
      <c r="G781" s="112" t="str">
        <f>IF(E781="","",VLOOKUP(E781,[1]PROJECTES!$C$14:$G$5000,4,FALSE))</f>
        <v/>
      </c>
      <c r="H781" s="95"/>
      <c r="I781" s="113" t="str">
        <f>IF(H781="","",VLOOKUP(H781,BD!B$2:C$16,2,FALSE))</f>
        <v/>
      </c>
      <c r="J781" s="114"/>
      <c r="K781" s="115" t="str">
        <f t="shared" si="24"/>
        <v/>
      </c>
      <c r="L781" s="116" t="str">
        <f t="shared" ca="1" si="25"/>
        <v>-</v>
      </c>
      <c r="M781" s="111" t="str">
        <f>IF(E781="","",VLOOKUP(E781,[1]PROJECTES!$C$14:$Z$5000,21,FALSE))</f>
        <v/>
      </c>
      <c r="N781" s="117"/>
      <c r="O781" s="118" t="s">
        <v>222</v>
      </c>
      <c r="P781" s="119"/>
      <c r="Q781" s="84"/>
      <c r="R781" s="122"/>
      <c r="S781" s="166"/>
      <c r="T781" s="176"/>
      <c r="U781" s="169"/>
      <c r="V781" s="177"/>
      <c r="X781" s="79"/>
    </row>
    <row r="782" spans="1:24" s="121" customFormat="1" ht="20.100000000000001" customHeight="1" x14ac:dyDescent="0.3">
      <c r="A782" s="80"/>
      <c r="B782" s="110" t="str">
        <f>IF(E782="","",VLOOKUP(E782,[1]PROJECTES!$C$14:$G$5000,2,FALSE))</f>
        <v/>
      </c>
      <c r="C782" s="80"/>
      <c r="D782" s="283" t="str">
        <f>IF(E782="","",VLOOKUP(E782,[1]PROJECTES!$C$14:$G$5000,5,FALSE))</f>
        <v/>
      </c>
      <c r="E782" s="79"/>
      <c r="F782" s="110" t="str">
        <f>IF(I782="","",VLOOKUP(I782,[1]PROJECTES!$C$14:$G$5000,2,FALSE))</f>
        <v/>
      </c>
      <c r="G782" s="112" t="str">
        <f>IF(E782="","",VLOOKUP(E782,[1]PROJECTES!$C$14:$G$5000,4,FALSE))</f>
        <v/>
      </c>
      <c r="H782" s="95"/>
      <c r="I782" s="113" t="str">
        <f>IF(H782="","",VLOOKUP(H782,BD!B$2:C$16,2,FALSE))</f>
        <v/>
      </c>
      <c r="J782" s="114"/>
      <c r="K782" s="115" t="str">
        <f t="shared" si="24"/>
        <v/>
      </c>
      <c r="L782" s="116" t="str">
        <f t="shared" ca="1" si="25"/>
        <v>-</v>
      </c>
      <c r="M782" s="111" t="str">
        <f>IF(E782="","",VLOOKUP(E782,[1]PROJECTES!$C$14:$Z$5000,21,FALSE))</f>
        <v/>
      </c>
      <c r="N782" s="117"/>
      <c r="O782" s="118" t="s">
        <v>222</v>
      </c>
      <c r="P782" s="119"/>
      <c r="Q782" s="84"/>
      <c r="R782" s="122"/>
      <c r="S782" s="166"/>
      <c r="T782" s="176"/>
      <c r="U782" s="169"/>
      <c r="V782" s="177"/>
      <c r="X782" s="79"/>
    </row>
    <row r="783" spans="1:24" s="121" customFormat="1" ht="20.100000000000001" customHeight="1" x14ac:dyDescent="0.3">
      <c r="A783" s="80"/>
      <c r="B783" s="110" t="str">
        <f>IF(E783="","",VLOOKUP(E783,[1]PROJECTES!$C$14:$G$5000,2,FALSE))</f>
        <v/>
      </c>
      <c r="C783" s="80"/>
      <c r="D783" s="283" t="str">
        <f>IF(E783="","",VLOOKUP(E783,[1]PROJECTES!$C$14:$G$5000,5,FALSE))</f>
        <v/>
      </c>
      <c r="E783" s="79"/>
      <c r="F783" s="110" t="str">
        <f>IF(I783="","",VLOOKUP(I783,[1]PROJECTES!$C$14:$G$5000,2,FALSE))</f>
        <v/>
      </c>
      <c r="G783" s="112" t="str">
        <f>IF(E783="","",VLOOKUP(E783,[1]PROJECTES!$C$14:$G$5000,4,FALSE))</f>
        <v/>
      </c>
      <c r="H783" s="95"/>
      <c r="I783" s="113" t="str">
        <f>IF(H783="","",VLOOKUP(H783,BD!B$2:C$16,2,FALSE))</f>
        <v/>
      </c>
      <c r="J783" s="114"/>
      <c r="K783" s="115" t="str">
        <f t="shared" si="24"/>
        <v/>
      </c>
      <c r="L783" s="116" t="str">
        <f t="shared" ca="1" si="25"/>
        <v>-</v>
      </c>
      <c r="M783" s="111" t="str">
        <f>IF(E783="","",VLOOKUP(E783,[1]PROJECTES!$C$14:$Z$5000,21,FALSE))</f>
        <v/>
      </c>
      <c r="N783" s="117"/>
      <c r="O783" s="118" t="s">
        <v>222</v>
      </c>
      <c r="P783" s="119"/>
      <c r="Q783" s="84"/>
      <c r="R783" s="178"/>
      <c r="S783" s="166"/>
      <c r="T783" s="176"/>
      <c r="U783" s="169"/>
      <c r="V783" s="177"/>
      <c r="X783" s="79"/>
    </row>
    <row r="784" spans="1:24" s="121" customFormat="1" ht="20.100000000000001" customHeight="1" x14ac:dyDescent="0.3">
      <c r="A784" s="80"/>
      <c r="B784" s="110" t="str">
        <f>IF(E784="","",VLOOKUP(E784,[1]PROJECTES!$C$14:$G$5000,2,FALSE))</f>
        <v/>
      </c>
      <c r="C784" s="80"/>
      <c r="D784" s="283" t="str">
        <f>IF(E784="","",VLOOKUP(E784,[1]PROJECTES!$C$14:$G$5000,5,FALSE))</f>
        <v/>
      </c>
      <c r="E784" s="79"/>
      <c r="F784" s="110" t="str">
        <f>IF(I784="","",VLOOKUP(I784,[1]PROJECTES!$C$14:$G$5000,2,FALSE))</f>
        <v/>
      </c>
      <c r="G784" s="112" t="str">
        <f>IF(E784="","",VLOOKUP(E784,[1]PROJECTES!$C$14:$G$5000,4,FALSE))</f>
        <v/>
      </c>
      <c r="H784" s="95"/>
      <c r="I784" s="113" t="str">
        <f>IF(H784="","",VLOOKUP(H784,BD!B$2:C$16,2,FALSE))</f>
        <v/>
      </c>
      <c r="J784" s="114"/>
      <c r="K784" s="115" t="str">
        <f t="shared" si="24"/>
        <v/>
      </c>
      <c r="L784" s="116" t="str">
        <f t="shared" ca="1" si="25"/>
        <v>-</v>
      </c>
      <c r="M784" s="111" t="str">
        <f>IF(E784="","",VLOOKUP(E784,[1]PROJECTES!$C$14:$Z$5000,21,FALSE))</f>
        <v/>
      </c>
      <c r="N784" s="117"/>
      <c r="O784" s="118" t="s">
        <v>222</v>
      </c>
      <c r="P784" s="119"/>
      <c r="Q784" s="84"/>
      <c r="R784" s="178"/>
      <c r="S784" s="166"/>
      <c r="T784" s="176"/>
      <c r="U784" s="169"/>
      <c r="V784" s="177"/>
      <c r="X784" s="79"/>
    </row>
    <row r="785" spans="1:24" s="121" customFormat="1" ht="20.100000000000001" customHeight="1" x14ac:dyDescent="0.3">
      <c r="A785" s="80"/>
      <c r="B785" s="110" t="str">
        <f>IF(E785="","",VLOOKUP(E785,[1]PROJECTES!$C$14:$G$5000,2,FALSE))</f>
        <v/>
      </c>
      <c r="C785" s="80"/>
      <c r="D785" s="283" t="str">
        <f>IF(E785="","",VLOOKUP(E785,[1]PROJECTES!$C$14:$G$5000,5,FALSE))</f>
        <v/>
      </c>
      <c r="E785" s="79"/>
      <c r="F785" s="110" t="str">
        <f>IF(I785="","",VLOOKUP(I785,[1]PROJECTES!$C$14:$G$5000,2,FALSE))</f>
        <v/>
      </c>
      <c r="G785" s="112" t="str">
        <f>IF(E785="","",VLOOKUP(E785,[1]PROJECTES!$C$14:$G$5000,4,FALSE))</f>
        <v/>
      </c>
      <c r="H785" s="95"/>
      <c r="I785" s="113" t="str">
        <f>IF(H785="","",VLOOKUP(H785,BD!B$2:C$16,2,FALSE))</f>
        <v/>
      </c>
      <c r="J785" s="114"/>
      <c r="K785" s="115" t="str">
        <f t="shared" si="24"/>
        <v/>
      </c>
      <c r="L785" s="116" t="str">
        <f t="shared" ca="1" si="25"/>
        <v>-</v>
      </c>
      <c r="M785" s="111" t="str">
        <f>IF(E785="","",VLOOKUP(E785,[1]PROJECTES!$C$14:$Z$5000,21,FALSE))</f>
        <v/>
      </c>
      <c r="N785" s="117"/>
      <c r="O785" s="118" t="s">
        <v>222</v>
      </c>
      <c r="P785" s="119"/>
      <c r="Q785" s="84"/>
      <c r="R785" s="178"/>
      <c r="S785" s="166"/>
      <c r="T785" s="176"/>
      <c r="U785" s="169"/>
      <c r="V785" s="177"/>
      <c r="X785" s="79"/>
    </row>
    <row r="786" spans="1:24" s="121" customFormat="1" ht="20.100000000000001" customHeight="1" x14ac:dyDescent="0.3">
      <c r="A786" s="80"/>
      <c r="B786" s="110" t="str">
        <f>IF(E786="","",VLOOKUP(E786,[1]PROJECTES!$C$14:$G$5000,2,FALSE))</f>
        <v/>
      </c>
      <c r="C786" s="80"/>
      <c r="D786" s="283" t="str">
        <f>IF(E786="","",VLOOKUP(E786,[1]PROJECTES!$C$14:$G$5000,5,FALSE))</f>
        <v/>
      </c>
      <c r="E786" s="79"/>
      <c r="F786" s="110" t="str">
        <f>IF(I786="","",VLOOKUP(I786,[1]PROJECTES!$C$14:$G$5000,2,FALSE))</f>
        <v/>
      </c>
      <c r="G786" s="112" t="str">
        <f>IF(E786="","",VLOOKUP(E786,[1]PROJECTES!$C$14:$G$5000,4,FALSE))</f>
        <v/>
      </c>
      <c r="H786" s="95"/>
      <c r="I786" s="113" t="str">
        <f>IF(H786="","",VLOOKUP(H786,BD!B$2:C$16,2,FALSE))</f>
        <v/>
      </c>
      <c r="J786" s="114"/>
      <c r="K786" s="115" t="str">
        <f t="shared" si="24"/>
        <v/>
      </c>
      <c r="L786" s="116" t="str">
        <f t="shared" ca="1" si="25"/>
        <v>-</v>
      </c>
      <c r="M786" s="111" t="str">
        <f>IF(E786="","",VLOOKUP(E786,[1]PROJECTES!$C$14:$Z$5000,21,FALSE))</f>
        <v/>
      </c>
      <c r="N786" s="117"/>
      <c r="O786" s="118" t="s">
        <v>222</v>
      </c>
      <c r="P786" s="119"/>
      <c r="Q786" s="84"/>
      <c r="R786" s="178"/>
      <c r="S786" s="166"/>
      <c r="T786" s="176"/>
      <c r="U786" s="169"/>
      <c r="V786" s="177"/>
      <c r="X786" s="79"/>
    </row>
    <row r="787" spans="1:24" s="121" customFormat="1" ht="20.100000000000001" customHeight="1" x14ac:dyDescent="0.3">
      <c r="A787" s="80"/>
      <c r="B787" s="110" t="str">
        <f>IF(E787="","",VLOOKUP(E787,[1]PROJECTES!$C$14:$G$5000,2,FALSE))</f>
        <v/>
      </c>
      <c r="C787" s="80"/>
      <c r="D787" s="283" t="str">
        <f>IF(E787="","",VLOOKUP(E787,[1]PROJECTES!$C$14:$G$5000,5,FALSE))</f>
        <v/>
      </c>
      <c r="E787" s="79"/>
      <c r="F787" s="110" t="str">
        <f>IF(I787="","",VLOOKUP(I787,[1]PROJECTES!$C$14:$G$5000,2,FALSE))</f>
        <v/>
      </c>
      <c r="G787" s="112" t="str">
        <f>IF(E787="","",VLOOKUP(E787,[1]PROJECTES!$C$14:$G$5000,4,FALSE))</f>
        <v/>
      </c>
      <c r="H787" s="95"/>
      <c r="I787" s="113" t="str">
        <f>IF(H787="","",VLOOKUP(H787,BD!B$2:C$16,2,FALSE))</f>
        <v/>
      </c>
      <c r="J787" s="114"/>
      <c r="K787" s="115" t="str">
        <f t="shared" si="24"/>
        <v/>
      </c>
      <c r="L787" s="116" t="str">
        <f t="shared" ca="1" si="25"/>
        <v>-</v>
      </c>
      <c r="M787" s="111" t="str">
        <f>IF(E787="","",VLOOKUP(E787,[1]PROJECTES!$C$14:$Z$5000,21,FALSE))</f>
        <v/>
      </c>
      <c r="N787" s="117"/>
      <c r="O787" s="118" t="s">
        <v>222</v>
      </c>
      <c r="P787" s="119"/>
      <c r="Q787" s="84"/>
      <c r="R787" s="122"/>
      <c r="S787" s="166"/>
      <c r="T787" s="176"/>
      <c r="U787" s="169"/>
      <c r="V787" s="177"/>
      <c r="X787" s="79"/>
    </row>
    <row r="788" spans="1:24" s="121" customFormat="1" ht="20.100000000000001" customHeight="1" x14ac:dyDescent="0.3">
      <c r="A788" s="80"/>
      <c r="B788" s="110" t="str">
        <f>IF(E788="","",VLOOKUP(E788,[1]PROJECTES!$C$14:$G$5000,2,FALSE))</f>
        <v/>
      </c>
      <c r="C788" s="80"/>
      <c r="D788" s="283" t="str">
        <f>IF(E788="","",VLOOKUP(E788,[1]PROJECTES!$C$14:$G$5000,5,FALSE))</f>
        <v/>
      </c>
      <c r="E788" s="79"/>
      <c r="F788" s="110" t="str">
        <f>IF(I788="","",VLOOKUP(I788,[1]PROJECTES!$C$14:$G$5000,2,FALSE))</f>
        <v/>
      </c>
      <c r="G788" s="112" t="str">
        <f>IF(E788="","",VLOOKUP(E788,[1]PROJECTES!$C$14:$G$5000,4,FALSE))</f>
        <v/>
      </c>
      <c r="H788" s="95"/>
      <c r="I788" s="113" t="str">
        <f>IF(H788="","",VLOOKUP(H788,BD!B$2:C$16,2,FALSE))</f>
        <v/>
      </c>
      <c r="J788" s="114"/>
      <c r="K788" s="115" t="str">
        <f t="shared" si="24"/>
        <v/>
      </c>
      <c r="L788" s="116" t="str">
        <f t="shared" ca="1" si="25"/>
        <v>-</v>
      </c>
      <c r="M788" s="111" t="str">
        <f>IF(E788="","",VLOOKUP(E788,[1]PROJECTES!$C$14:$Z$5000,21,FALSE))</f>
        <v/>
      </c>
      <c r="N788" s="117"/>
      <c r="O788" s="118" t="s">
        <v>222</v>
      </c>
      <c r="P788" s="119"/>
      <c r="Q788" s="84"/>
      <c r="R788" s="122"/>
      <c r="S788" s="166"/>
      <c r="T788" s="176"/>
      <c r="U788" s="169"/>
      <c r="V788" s="177"/>
      <c r="X788" s="79"/>
    </row>
    <row r="789" spans="1:24" s="121" customFormat="1" ht="20.100000000000001" customHeight="1" x14ac:dyDescent="0.3">
      <c r="A789" s="80"/>
      <c r="B789" s="110" t="str">
        <f>IF(E789="","",VLOOKUP(E789,[1]PROJECTES!$C$14:$G$5000,2,FALSE))</f>
        <v/>
      </c>
      <c r="C789" s="80"/>
      <c r="D789" s="283" t="str">
        <f>IF(E789="","",VLOOKUP(E789,[1]PROJECTES!$C$14:$G$5000,5,FALSE))</f>
        <v/>
      </c>
      <c r="E789" s="79"/>
      <c r="F789" s="110" t="str">
        <f>IF(I789="","",VLOOKUP(I789,[1]PROJECTES!$C$14:$G$5000,2,FALSE))</f>
        <v/>
      </c>
      <c r="G789" s="112" t="str">
        <f>IF(E789="","",VLOOKUP(E789,[1]PROJECTES!$C$14:$G$5000,4,FALSE))</f>
        <v/>
      </c>
      <c r="H789" s="95"/>
      <c r="I789" s="113" t="str">
        <f>IF(H789="","",VLOOKUP(H789,BD!B$2:C$16,2,FALSE))</f>
        <v/>
      </c>
      <c r="J789" s="114"/>
      <c r="K789" s="115" t="str">
        <f t="shared" si="24"/>
        <v/>
      </c>
      <c r="L789" s="116" t="str">
        <f t="shared" ca="1" si="25"/>
        <v>-</v>
      </c>
      <c r="M789" s="111" t="str">
        <f>IF(E789="","",VLOOKUP(E789,[1]PROJECTES!$C$14:$Z$5000,21,FALSE))</f>
        <v/>
      </c>
      <c r="N789" s="117"/>
      <c r="O789" s="118" t="s">
        <v>222</v>
      </c>
      <c r="P789" s="119"/>
      <c r="Q789" s="84"/>
      <c r="R789" s="122"/>
      <c r="S789" s="166"/>
      <c r="T789" s="176"/>
      <c r="U789" s="169"/>
      <c r="V789" s="177"/>
      <c r="X789" s="79"/>
    </row>
    <row r="790" spans="1:24" s="121" customFormat="1" ht="20.100000000000001" customHeight="1" x14ac:dyDescent="0.3">
      <c r="A790" s="80"/>
      <c r="B790" s="110" t="str">
        <f>IF(E790="","",VLOOKUP(E790,[1]PROJECTES!$C$14:$G$5000,2,FALSE))</f>
        <v/>
      </c>
      <c r="C790" s="80"/>
      <c r="D790" s="283" t="str">
        <f>IF(E790="","",VLOOKUP(E790,[1]PROJECTES!$C$14:$G$5000,5,FALSE))</f>
        <v/>
      </c>
      <c r="E790" s="79"/>
      <c r="F790" s="110" t="str">
        <f>IF(I790="","",VLOOKUP(I790,[1]PROJECTES!$C$14:$G$5000,2,FALSE))</f>
        <v/>
      </c>
      <c r="G790" s="112" t="str">
        <f>IF(E790="","",VLOOKUP(E790,[1]PROJECTES!$C$14:$G$5000,4,FALSE))</f>
        <v/>
      </c>
      <c r="H790" s="95"/>
      <c r="I790" s="113" t="str">
        <f>IF(H790="","",VLOOKUP(H790,BD!B$2:C$16,2,FALSE))</f>
        <v/>
      </c>
      <c r="J790" s="114"/>
      <c r="K790" s="115" t="str">
        <f t="shared" si="24"/>
        <v/>
      </c>
      <c r="L790" s="116" t="str">
        <f t="shared" ca="1" si="25"/>
        <v>-</v>
      </c>
      <c r="M790" s="111" t="str">
        <f>IF(E790="","",VLOOKUP(E790,[1]PROJECTES!$C$14:$Z$5000,21,FALSE))</f>
        <v/>
      </c>
      <c r="N790" s="117"/>
      <c r="O790" s="118" t="s">
        <v>222</v>
      </c>
      <c r="P790" s="119"/>
      <c r="Q790" s="84"/>
      <c r="R790" s="122"/>
      <c r="S790" s="166"/>
      <c r="T790" s="176"/>
      <c r="U790" s="169"/>
      <c r="V790" s="177"/>
      <c r="X790" s="79"/>
    </row>
    <row r="791" spans="1:24" s="121" customFormat="1" ht="20.100000000000001" customHeight="1" x14ac:dyDescent="0.3">
      <c r="A791" s="80"/>
      <c r="B791" s="110" t="str">
        <f>IF(E791="","",VLOOKUP(E791,[1]PROJECTES!$C$14:$G$5000,2,FALSE))</f>
        <v/>
      </c>
      <c r="C791" s="80"/>
      <c r="D791" s="283" t="str">
        <f>IF(E791="","",VLOOKUP(E791,[1]PROJECTES!$C$14:$G$5000,5,FALSE))</f>
        <v/>
      </c>
      <c r="E791" s="79"/>
      <c r="F791" s="110" t="str">
        <f>IF(I791="","",VLOOKUP(I791,[1]PROJECTES!$C$14:$G$5000,2,FALSE))</f>
        <v/>
      </c>
      <c r="G791" s="112" t="str">
        <f>IF(E791="","",VLOOKUP(E791,[1]PROJECTES!$C$14:$G$5000,4,FALSE))</f>
        <v/>
      </c>
      <c r="H791" s="95"/>
      <c r="I791" s="113" t="str">
        <f>IF(H791="","",VLOOKUP(H791,BD!B$2:C$16,2,FALSE))</f>
        <v/>
      </c>
      <c r="J791" s="114"/>
      <c r="K791" s="115" t="str">
        <f t="shared" si="24"/>
        <v/>
      </c>
      <c r="L791" s="116" t="str">
        <f t="shared" ca="1" si="25"/>
        <v>-</v>
      </c>
      <c r="M791" s="111" t="str">
        <f>IF(E791="","",VLOOKUP(E791,[1]PROJECTES!$C$14:$Z$5000,21,FALSE))</f>
        <v/>
      </c>
      <c r="N791" s="117"/>
      <c r="O791" s="118" t="s">
        <v>222</v>
      </c>
      <c r="P791" s="119"/>
      <c r="Q791" s="84"/>
      <c r="R791" s="122"/>
      <c r="S791" s="166"/>
      <c r="T791" s="176"/>
      <c r="U791" s="169"/>
      <c r="V791" s="177"/>
      <c r="X791" s="79"/>
    </row>
    <row r="792" spans="1:24" s="121" customFormat="1" ht="20.100000000000001" customHeight="1" x14ac:dyDescent="0.3">
      <c r="A792" s="80"/>
      <c r="B792" s="110" t="str">
        <f>IF(E792="","",VLOOKUP(E792,[1]PROJECTES!$C$14:$G$5000,2,FALSE))</f>
        <v/>
      </c>
      <c r="C792" s="80"/>
      <c r="D792" s="283" t="str">
        <f>IF(E792="","",VLOOKUP(E792,[1]PROJECTES!$C$14:$G$5000,5,FALSE))</f>
        <v/>
      </c>
      <c r="E792" s="79"/>
      <c r="F792" s="110" t="str">
        <f>IF(I792="","",VLOOKUP(I792,[1]PROJECTES!$C$14:$G$5000,2,FALSE))</f>
        <v/>
      </c>
      <c r="G792" s="112" t="str">
        <f>IF(E792="","",VLOOKUP(E792,[1]PROJECTES!$C$14:$G$5000,4,FALSE))</f>
        <v/>
      </c>
      <c r="H792" s="95"/>
      <c r="I792" s="113" t="str">
        <f>IF(H792="","",VLOOKUP(H792,BD!B$2:C$16,2,FALSE))</f>
        <v/>
      </c>
      <c r="J792" s="114"/>
      <c r="K792" s="115" t="str">
        <f t="shared" si="24"/>
        <v/>
      </c>
      <c r="L792" s="116" t="str">
        <f t="shared" ca="1" si="25"/>
        <v>-</v>
      </c>
      <c r="M792" s="111" t="str">
        <f>IF(E792="","",VLOOKUP(E792,[1]PROJECTES!$C$14:$Z$5000,21,FALSE))</f>
        <v/>
      </c>
      <c r="N792" s="117"/>
      <c r="O792" s="118" t="s">
        <v>222</v>
      </c>
      <c r="P792" s="119"/>
      <c r="Q792" s="84"/>
      <c r="R792" s="122"/>
      <c r="S792" s="166"/>
      <c r="T792" s="176"/>
      <c r="U792" s="169"/>
      <c r="V792" s="177"/>
      <c r="X792" s="79"/>
    </row>
    <row r="793" spans="1:24" s="121" customFormat="1" ht="20.100000000000001" customHeight="1" x14ac:dyDescent="0.3">
      <c r="A793" s="80"/>
      <c r="B793" s="110" t="str">
        <f>IF(E793="","",VLOOKUP(E793,[1]PROJECTES!$C$14:$G$5000,2,FALSE))</f>
        <v/>
      </c>
      <c r="C793" s="80"/>
      <c r="D793" s="283" t="str">
        <f>IF(E793="","",VLOOKUP(E793,[1]PROJECTES!$C$14:$G$5000,5,FALSE))</f>
        <v/>
      </c>
      <c r="E793" s="79"/>
      <c r="F793" s="110" t="str">
        <f>IF(I793="","",VLOOKUP(I793,[1]PROJECTES!$C$14:$G$5000,2,FALSE))</f>
        <v/>
      </c>
      <c r="G793" s="112" t="str">
        <f>IF(E793="","",VLOOKUP(E793,[1]PROJECTES!$C$14:$G$5000,4,FALSE))</f>
        <v/>
      </c>
      <c r="H793" s="95"/>
      <c r="I793" s="113" t="str">
        <f>IF(H793="","",VLOOKUP(H793,BD!B$2:C$16,2,FALSE))</f>
        <v/>
      </c>
      <c r="J793" s="114"/>
      <c r="K793" s="115" t="str">
        <f t="shared" si="24"/>
        <v/>
      </c>
      <c r="L793" s="116" t="str">
        <f t="shared" ca="1" si="25"/>
        <v>-</v>
      </c>
      <c r="M793" s="111" t="str">
        <f>IF(E793="","",VLOOKUP(E793,[1]PROJECTES!$C$14:$Z$5000,21,FALSE))</f>
        <v/>
      </c>
      <c r="N793" s="117"/>
      <c r="O793" s="118" t="s">
        <v>222</v>
      </c>
      <c r="P793" s="119"/>
      <c r="Q793" s="84"/>
      <c r="R793" s="122"/>
      <c r="S793" s="166"/>
      <c r="T793" s="176"/>
      <c r="U793" s="169"/>
      <c r="V793" s="177"/>
      <c r="X793" s="79"/>
    </row>
    <row r="794" spans="1:24" s="121" customFormat="1" ht="20.100000000000001" customHeight="1" x14ac:dyDescent="0.3">
      <c r="A794" s="80"/>
      <c r="B794" s="110" t="str">
        <f>IF(E794="","",VLOOKUP(E794,[1]PROJECTES!$C$14:$G$5000,2,FALSE))</f>
        <v/>
      </c>
      <c r="C794" s="80"/>
      <c r="D794" s="283" t="str">
        <f>IF(E794="","",VLOOKUP(E794,[1]PROJECTES!$C$14:$G$5000,5,FALSE))</f>
        <v/>
      </c>
      <c r="E794" s="79"/>
      <c r="F794" s="110" t="str">
        <f>IF(I794="","",VLOOKUP(I794,[1]PROJECTES!$C$14:$G$5000,2,FALSE))</f>
        <v/>
      </c>
      <c r="G794" s="112" t="str">
        <f>IF(E794="","",VLOOKUP(E794,[1]PROJECTES!$C$14:$G$5000,4,FALSE))</f>
        <v/>
      </c>
      <c r="H794" s="95"/>
      <c r="I794" s="113" t="str">
        <f>IF(H794="","",VLOOKUP(H794,BD!B$2:C$16,2,FALSE))</f>
        <v/>
      </c>
      <c r="J794" s="114"/>
      <c r="K794" s="115" t="str">
        <f t="shared" si="24"/>
        <v/>
      </c>
      <c r="L794" s="116" t="str">
        <f t="shared" ca="1" si="25"/>
        <v>-</v>
      </c>
      <c r="M794" s="111" t="str">
        <f>IF(E794="","",VLOOKUP(E794,[1]PROJECTES!$C$14:$Z$5000,21,FALSE))</f>
        <v/>
      </c>
      <c r="N794" s="117"/>
      <c r="O794" s="118" t="s">
        <v>222</v>
      </c>
      <c r="P794" s="119"/>
      <c r="Q794" s="84"/>
      <c r="R794" s="122"/>
      <c r="S794" s="166"/>
      <c r="T794" s="176"/>
      <c r="U794" s="169"/>
      <c r="V794" s="177"/>
      <c r="X794" s="79"/>
    </row>
    <row r="795" spans="1:24" s="121" customFormat="1" ht="20.100000000000001" customHeight="1" x14ac:dyDescent="0.3">
      <c r="A795" s="80"/>
      <c r="B795" s="110" t="str">
        <f>IF(E795="","",VLOOKUP(E795,[1]PROJECTES!$C$14:$G$5000,2,FALSE))</f>
        <v/>
      </c>
      <c r="C795" s="80"/>
      <c r="D795" s="283" t="str">
        <f>IF(E795="","",VLOOKUP(E795,[1]PROJECTES!$C$14:$G$5000,5,FALSE))</f>
        <v/>
      </c>
      <c r="E795" s="79"/>
      <c r="F795" s="110" t="str">
        <f>IF(I795="","",VLOOKUP(I795,[1]PROJECTES!$C$14:$G$5000,2,FALSE))</f>
        <v/>
      </c>
      <c r="G795" s="112" t="str">
        <f>IF(E795="","",VLOOKUP(E795,[1]PROJECTES!$C$14:$G$5000,4,FALSE))</f>
        <v/>
      </c>
      <c r="H795" s="95"/>
      <c r="I795" s="113" t="str">
        <f>IF(H795="","",VLOOKUP(H795,BD!B$2:C$16,2,FALSE))</f>
        <v/>
      </c>
      <c r="J795" s="144"/>
      <c r="K795" s="115" t="str">
        <f t="shared" si="24"/>
        <v/>
      </c>
      <c r="L795" s="116" t="str">
        <f t="shared" ca="1" si="25"/>
        <v>-</v>
      </c>
      <c r="M795" s="111" t="str">
        <f>IF(E795="","",VLOOKUP(E795,[1]PROJECTES!$C$14:$Z$5000,21,FALSE))</f>
        <v/>
      </c>
      <c r="N795" s="117"/>
      <c r="O795" s="118" t="s">
        <v>222</v>
      </c>
      <c r="P795" s="119"/>
      <c r="Q795" s="84"/>
      <c r="R795" s="122"/>
      <c r="S795" s="166"/>
      <c r="T795" s="176"/>
      <c r="U795" s="169"/>
      <c r="V795" s="177"/>
      <c r="X795" s="79"/>
    </row>
    <row r="796" spans="1:24" s="121" customFormat="1" ht="20.100000000000001" customHeight="1" x14ac:dyDescent="0.3">
      <c r="A796" s="80"/>
      <c r="B796" s="110" t="str">
        <f>IF(E796="","",VLOOKUP(E796,[1]PROJECTES!$C$14:$G$5000,2,FALSE))</f>
        <v/>
      </c>
      <c r="C796" s="80"/>
      <c r="D796" s="283" t="str">
        <f>IF(E796="","",VLOOKUP(E796,[1]PROJECTES!$C$14:$G$5000,5,FALSE))</f>
        <v/>
      </c>
      <c r="E796" s="79"/>
      <c r="F796" s="110" t="str">
        <f>IF(I796="","",VLOOKUP(I796,[1]PROJECTES!$C$14:$G$5000,2,FALSE))</f>
        <v/>
      </c>
      <c r="G796" s="112" t="str">
        <f>IF(E796="","",VLOOKUP(E796,[1]PROJECTES!$C$14:$G$5000,4,FALSE))</f>
        <v/>
      </c>
      <c r="H796" s="95"/>
      <c r="I796" s="113" t="str">
        <f>IF(H796="","",VLOOKUP(H796,BD!B$2:C$16,2,FALSE))</f>
        <v/>
      </c>
      <c r="J796" s="144"/>
      <c r="K796" s="115" t="str">
        <f t="shared" si="24"/>
        <v/>
      </c>
      <c r="L796" s="116" t="str">
        <f t="shared" ca="1" si="25"/>
        <v>-</v>
      </c>
      <c r="M796" s="111" t="str">
        <f>IF(E796="","",VLOOKUP(E796,[1]PROJECTES!$C$14:$Z$5000,21,FALSE))</f>
        <v/>
      </c>
      <c r="N796" s="117"/>
      <c r="O796" s="118" t="s">
        <v>222</v>
      </c>
      <c r="P796" s="119"/>
      <c r="Q796" s="84"/>
      <c r="R796" s="122"/>
      <c r="S796" s="166"/>
      <c r="T796" s="176"/>
      <c r="U796" s="169"/>
      <c r="V796" s="177"/>
      <c r="X796" s="79"/>
    </row>
    <row r="797" spans="1:24" s="121" customFormat="1" ht="20.100000000000001" customHeight="1" x14ac:dyDescent="0.3">
      <c r="A797" s="80"/>
      <c r="B797" s="110" t="str">
        <f>IF(E797="","",VLOOKUP(E797,[1]PROJECTES!$C$14:$G$5000,2,FALSE))</f>
        <v/>
      </c>
      <c r="C797" s="80"/>
      <c r="D797" s="283" t="str">
        <f>IF(E797="","",VLOOKUP(E797,[1]PROJECTES!$C$14:$G$5000,5,FALSE))</f>
        <v/>
      </c>
      <c r="E797" s="79"/>
      <c r="F797" s="110" t="str">
        <f>IF(I797="","",VLOOKUP(I797,[1]PROJECTES!$C$14:$G$5000,2,FALSE))</f>
        <v/>
      </c>
      <c r="G797" s="112" t="str">
        <f>IF(E797="","",VLOOKUP(E797,[1]PROJECTES!$C$14:$G$5000,4,FALSE))</f>
        <v/>
      </c>
      <c r="H797" s="95"/>
      <c r="I797" s="113" t="str">
        <f>IF(H797="","",VLOOKUP(H797,BD!B$2:C$16,2,FALSE))</f>
        <v/>
      </c>
      <c r="J797" s="144"/>
      <c r="K797" s="115" t="str">
        <f t="shared" ref="K797" si="26">IF(J797="","",WEEKNUM(J797,2)-0)</f>
        <v/>
      </c>
      <c r="L797" s="116" t="str">
        <f t="shared" ref="L797" ca="1" si="27">IF(M797="","-",IF(G797="TA","-",+M797-TODAY()))</f>
        <v>-</v>
      </c>
      <c r="M797" s="111" t="str">
        <f>IF(E797="","",VLOOKUP(E797,[1]PROJECTES!$C$14:$Z$5000,21,FALSE))</f>
        <v/>
      </c>
      <c r="N797" s="117"/>
      <c r="O797" s="118" t="s">
        <v>222</v>
      </c>
      <c r="P797" s="119"/>
      <c r="Q797" s="84"/>
      <c r="R797" s="122"/>
      <c r="S797" s="166"/>
      <c r="T797" s="176"/>
      <c r="U797" s="169"/>
      <c r="V797" s="177"/>
      <c r="X797" s="79"/>
    </row>
    <row r="798" spans="1:24" s="121" customFormat="1" ht="20.100000000000001" customHeight="1" x14ac:dyDescent="0.3">
      <c r="A798" s="80"/>
      <c r="B798" s="110" t="str">
        <f>IF(E798="","",VLOOKUP(E798,[1]PROJECTES!$C$14:$G$5000,2,FALSE))</f>
        <v/>
      </c>
      <c r="C798" s="80"/>
      <c r="D798" s="283" t="str">
        <f>IF(E798="","",VLOOKUP(E798,[1]PROJECTES!$C$14:$G$5000,5,FALSE))</f>
        <v/>
      </c>
      <c r="E798" s="79"/>
      <c r="F798" s="110" t="str">
        <f>IF(I798="","",VLOOKUP(I798,[1]PROJECTES!$C$14:$G$5000,2,FALSE))</f>
        <v/>
      </c>
      <c r="G798" s="112" t="str">
        <f>IF(E798="","",VLOOKUP(E798,[1]PROJECTES!$C$14:$G$5000,4,FALSE))</f>
        <v/>
      </c>
      <c r="H798" s="95"/>
      <c r="I798" s="113" t="str">
        <f>IF(H798="","",VLOOKUP(H798,BD!B$2:C$16,2,FALSE))</f>
        <v/>
      </c>
      <c r="J798" s="114"/>
      <c r="K798" s="115" t="str">
        <f t="shared" si="24"/>
        <v/>
      </c>
      <c r="L798" s="116" t="str">
        <f t="shared" ca="1" si="25"/>
        <v>-</v>
      </c>
      <c r="M798" s="111" t="str">
        <f>IF(E798="","",VLOOKUP(E798,[1]PROJECTES!$C$14:$Z$5000,21,FALSE))</f>
        <v/>
      </c>
      <c r="N798" s="117"/>
      <c r="O798" s="118" t="s">
        <v>222</v>
      </c>
      <c r="P798" s="119"/>
      <c r="Q798" s="84"/>
      <c r="R798" s="122"/>
      <c r="S798" s="166"/>
      <c r="T798" s="176"/>
      <c r="U798" s="169"/>
      <c r="V798" s="177"/>
      <c r="X798" s="79"/>
    </row>
    <row r="799" spans="1:24" s="121" customFormat="1" ht="20.100000000000001" customHeight="1" x14ac:dyDescent="0.3">
      <c r="A799" s="80"/>
      <c r="B799" s="110" t="str">
        <f>IF(E799="","",VLOOKUP(E799,[1]PROJECTES!$C$14:$G$5000,2,FALSE))</f>
        <v/>
      </c>
      <c r="C799" s="80"/>
      <c r="D799" s="283" t="str">
        <f>IF(E799="","",VLOOKUP(E799,[1]PROJECTES!$C$14:$G$5000,5,FALSE))</f>
        <v/>
      </c>
      <c r="E799" s="79"/>
      <c r="F799" s="110" t="str">
        <f>IF(I799="","",VLOOKUP(I799,[1]PROJECTES!$C$14:$G$5000,2,FALSE))</f>
        <v/>
      </c>
      <c r="G799" s="112" t="str">
        <f>IF(E799="","",VLOOKUP(E799,[1]PROJECTES!$C$14:$G$5000,4,FALSE))</f>
        <v/>
      </c>
      <c r="H799" s="95"/>
      <c r="I799" s="113" t="str">
        <f>IF(H799="","",VLOOKUP(H799,BD!B$2:C$16,2,FALSE))</f>
        <v/>
      </c>
      <c r="J799" s="114"/>
      <c r="K799" s="115" t="str">
        <f t="shared" si="24"/>
        <v/>
      </c>
      <c r="L799" s="116" t="str">
        <f t="shared" ca="1" si="25"/>
        <v>-</v>
      </c>
      <c r="M799" s="111" t="str">
        <f>IF(E799="","",VLOOKUP(E799,[1]PROJECTES!$C$14:$Z$5000,21,FALSE))</f>
        <v/>
      </c>
      <c r="N799" s="117"/>
      <c r="O799" s="118" t="s">
        <v>222</v>
      </c>
      <c r="P799" s="119"/>
      <c r="Q799" s="84"/>
      <c r="R799" s="125"/>
      <c r="S799" s="166"/>
      <c r="T799" s="176"/>
      <c r="U799" s="169"/>
      <c r="V799" s="177"/>
      <c r="X799" s="79"/>
    </row>
    <row r="800" spans="1:24" s="121" customFormat="1" ht="20.100000000000001" customHeight="1" x14ac:dyDescent="0.3">
      <c r="A800" s="80"/>
      <c r="B800" s="110" t="str">
        <f>IF(E800="","",VLOOKUP(E800,[1]PROJECTES!$C$14:$G$5000,2,FALSE))</f>
        <v/>
      </c>
      <c r="C800" s="80"/>
      <c r="D800" s="283" t="str">
        <f>IF(E800="","",VLOOKUP(E800,[1]PROJECTES!$C$14:$G$5000,5,FALSE))</f>
        <v/>
      </c>
      <c r="E800" s="79"/>
      <c r="F800" s="110" t="str">
        <f>IF(I800="","",VLOOKUP(I800,[1]PROJECTES!$C$14:$G$5000,2,FALSE))</f>
        <v/>
      </c>
      <c r="G800" s="112" t="str">
        <f>IF(E800="","",VLOOKUP(E800,[1]PROJECTES!$C$14:$G$5000,4,FALSE))</f>
        <v/>
      </c>
      <c r="H800" s="95"/>
      <c r="I800" s="113" t="str">
        <f>IF(H800="","",VLOOKUP(H800,BD!B$2:C$16,2,FALSE))</f>
        <v/>
      </c>
      <c r="J800" s="114"/>
      <c r="K800" s="115" t="str">
        <f t="shared" si="24"/>
        <v/>
      </c>
      <c r="L800" s="116" t="str">
        <f t="shared" ca="1" si="25"/>
        <v>-</v>
      </c>
      <c r="M800" s="111" t="str">
        <f>IF(E800="","",VLOOKUP(E800,[1]PROJECTES!$C$14:$Z$5000,21,FALSE))</f>
        <v/>
      </c>
      <c r="N800" s="117"/>
      <c r="O800" s="118" t="s">
        <v>222</v>
      </c>
      <c r="P800" s="119"/>
      <c r="Q800" s="84"/>
      <c r="R800" s="122"/>
      <c r="S800" s="166"/>
      <c r="T800" s="176"/>
      <c r="U800" s="169"/>
      <c r="V800" s="177"/>
      <c r="X800" s="79"/>
    </row>
    <row r="801" spans="1:24" s="121" customFormat="1" ht="20.100000000000001" customHeight="1" x14ac:dyDescent="0.3">
      <c r="A801" s="80"/>
      <c r="B801" s="110" t="str">
        <f>IF(E801="","",VLOOKUP(E801,[1]PROJECTES!$C$14:$G$5000,2,FALSE))</f>
        <v/>
      </c>
      <c r="C801" s="80"/>
      <c r="D801" s="283" t="str">
        <f>IF(E801="","",VLOOKUP(E801,[1]PROJECTES!$C$14:$G$5000,5,FALSE))</f>
        <v/>
      </c>
      <c r="E801" s="79"/>
      <c r="F801" s="110" t="str">
        <f>IF(I801="","",VLOOKUP(I801,[1]PROJECTES!$C$14:$G$5000,2,FALSE))</f>
        <v/>
      </c>
      <c r="G801" s="112" t="str">
        <f>IF(E801="","",VLOOKUP(E801,[1]PROJECTES!$C$14:$G$5000,4,FALSE))</f>
        <v/>
      </c>
      <c r="H801" s="95"/>
      <c r="I801" s="113" t="str">
        <f>IF(H801="","",VLOOKUP(H801,BD!B$2:C$16,2,FALSE))</f>
        <v/>
      </c>
      <c r="J801" s="114"/>
      <c r="K801" s="115" t="str">
        <f t="shared" si="24"/>
        <v/>
      </c>
      <c r="L801" s="116" t="str">
        <f t="shared" ca="1" si="25"/>
        <v>-</v>
      </c>
      <c r="M801" s="111" t="str">
        <f>IF(E801="","",VLOOKUP(E801,[1]PROJECTES!$C$14:$Z$5000,21,FALSE))</f>
        <v/>
      </c>
      <c r="N801" s="117"/>
      <c r="O801" s="118" t="s">
        <v>222</v>
      </c>
      <c r="P801" s="119"/>
      <c r="Q801" s="84"/>
      <c r="R801" s="122"/>
      <c r="S801" s="166"/>
      <c r="T801" s="176"/>
      <c r="U801" s="169"/>
      <c r="V801" s="177"/>
      <c r="X801" s="79"/>
    </row>
    <row r="802" spans="1:24" s="121" customFormat="1" ht="20.100000000000001" customHeight="1" x14ac:dyDescent="0.3">
      <c r="A802" s="80"/>
      <c r="B802" s="110" t="str">
        <f>IF(E802="","",VLOOKUP(E802,[1]PROJECTES!$C$14:$G$5000,2,FALSE))</f>
        <v/>
      </c>
      <c r="C802" s="80"/>
      <c r="D802" s="283" t="str">
        <f>IF(E802="","",VLOOKUP(E802,[1]PROJECTES!$C$14:$G$5000,5,FALSE))</f>
        <v/>
      </c>
      <c r="E802" s="79"/>
      <c r="F802" s="110" t="str">
        <f>IF(I802="","",VLOOKUP(I802,[1]PROJECTES!$C$14:$G$5000,2,FALSE))</f>
        <v/>
      </c>
      <c r="G802" s="112" t="str">
        <f>IF(E802="","",VLOOKUP(E802,[1]PROJECTES!$C$14:$G$5000,4,FALSE))</f>
        <v/>
      </c>
      <c r="H802" s="95"/>
      <c r="I802" s="113" t="str">
        <f>IF(H802="","",VLOOKUP(H802,BD!B$2:C$16,2,FALSE))</f>
        <v/>
      </c>
      <c r="J802" s="114"/>
      <c r="K802" s="115" t="str">
        <f t="shared" si="24"/>
        <v/>
      </c>
      <c r="L802" s="116" t="str">
        <f t="shared" ca="1" si="25"/>
        <v>-</v>
      </c>
      <c r="M802" s="111" t="str">
        <f>IF(E802="","",VLOOKUP(E802,[1]PROJECTES!$C$14:$Z$5000,21,FALSE))</f>
        <v/>
      </c>
      <c r="N802" s="117"/>
      <c r="O802" s="118" t="s">
        <v>222</v>
      </c>
      <c r="P802" s="119"/>
      <c r="Q802" s="84"/>
      <c r="R802" s="122"/>
      <c r="S802" s="166"/>
      <c r="T802" s="176"/>
      <c r="U802" s="169"/>
      <c r="V802" s="177"/>
      <c r="X802" s="79"/>
    </row>
    <row r="803" spans="1:24" s="121" customFormat="1" ht="20.100000000000001" customHeight="1" x14ac:dyDescent="0.3">
      <c r="A803" s="80"/>
      <c r="B803" s="110" t="str">
        <f>IF(E803="","",VLOOKUP(E803,[1]PROJECTES!$C$14:$G$5000,2,FALSE))</f>
        <v/>
      </c>
      <c r="C803" s="80"/>
      <c r="D803" s="283" t="str">
        <f>IF(E803="","",VLOOKUP(E803,[1]PROJECTES!$C$14:$G$5000,5,FALSE))</f>
        <v/>
      </c>
      <c r="E803" s="79"/>
      <c r="F803" s="110" t="str">
        <f>IF(I803="","",VLOOKUP(I803,[1]PROJECTES!$C$14:$G$5000,2,FALSE))</f>
        <v/>
      </c>
      <c r="G803" s="112" t="str">
        <f>IF(E803="","",VLOOKUP(E803,[1]PROJECTES!$C$14:$G$5000,4,FALSE))</f>
        <v/>
      </c>
      <c r="H803" s="95"/>
      <c r="I803" s="113" t="str">
        <f>IF(H803="","",VLOOKUP(H803,BD!B$2:C$16,2,FALSE))</f>
        <v/>
      </c>
      <c r="J803" s="114"/>
      <c r="K803" s="115" t="str">
        <f t="shared" si="24"/>
        <v/>
      </c>
      <c r="L803" s="116" t="str">
        <f t="shared" ca="1" si="25"/>
        <v>-</v>
      </c>
      <c r="M803" s="111" t="str">
        <f>IF(E803="","",VLOOKUP(E803,[1]PROJECTES!$C$14:$Z$5000,21,FALSE))</f>
        <v/>
      </c>
      <c r="N803" s="117"/>
      <c r="O803" s="118" t="s">
        <v>222</v>
      </c>
      <c r="P803" s="119"/>
      <c r="Q803" s="84"/>
      <c r="R803" s="125"/>
      <c r="S803" s="166"/>
      <c r="T803" s="176"/>
      <c r="U803" s="169"/>
      <c r="V803" s="177"/>
      <c r="X803" s="79"/>
    </row>
    <row r="804" spans="1:24" s="121" customFormat="1" ht="20.100000000000001" customHeight="1" x14ac:dyDescent="0.3">
      <c r="A804" s="80"/>
      <c r="B804" s="110" t="str">
        <f>IF(E804="","",VLOOKUP(E804,[1]PROJECTES!$C$14:$G$5000,2,FALSE))</f>
        <v/>
      </c>
      <c r="C804" s="80"/>
      <c r="D804" s="283" t="str">
        <f>IF(E804="","",VLOOKUP(E804,[1]PROJECTES!$C$14:$G$5000,5,FALSE))</f>
        <v/>
      </c>
      <c r="E804" s="79"/>
      <c r="F804" s="110" t="str">
        <f>IF(I804="","",VLOOKUP(I804,[1]PROJECTES!$C$14:$G$5000,2,FALSE))</f>
        <v/>
      </c>
      <c r="G804" s="112" t="str">
        <f>IF(E804="","",VLOOKUP(E804,[1]PROJECTES!$C$14:$G$5000,4,FALSE))</f>
        <v/>
      </c>
      <c r="H804" s="95"/>
      <c r="I804" s="113" t="str">
        <f>IF(H804="","",VLOOKUP(H804,BD!B$2:C$16,2,FALSE))</f>
        <v/>
      </c>
      <c r="J804" s="114"/>
      <c r="K804" s="115" t="str">
        <f t="shared" si="24"/>
        <v/>
      </c>
      <c r="L804" s="116" t="str">
        <f t="shared" ca="1" si="25"/>
        <v>-</v>
      </c>
      <c r="M804" s="111" t="str">
        <f>IF(E804="","",VLOOKUP(E804,[1]PROJECTES!$C$14:$Z$5000,21,FALSE))</f>
        <v/>
      </c>
      <c r="N804" s="117"/>
      <c r="O804" s="118" t="s">
        <v>222</v>
      </c>
      <c r="P804" s="119"/>
      <c r="Q804" s="84"/>
      <c r="R804" s="122"/>
      <c r="S804" s="166"/>
      <c r="T804" s="176"/>
      <c r="U804" s="169"/>
      <c r="V804" s="177"/>
      <c r="X804" s="79"/>
    </row>
    <row r="805" spans="1:24" s="121" customFormat="1" ht="20.100000000000001" customHeight="1" x14ac:dyDescent="0.3">
      <c r="A805" s="80"/>
      <c r="B805" s="110" t="str">
        <f>IF(E805="","",VLOOKUP(E805,[1]PROJECTES!$C$14:$G$5000,2,FALSE))</f>
        <v/>
      </c>
      <c r="C805" s="80"/>
      <c r="D805" s="283" t="str">
        <f>IF(E805="","",VLOOKUP(E805,[1]PROJECTES!$C$14:$G$5000,5,FALSE))</f>
        <v/>
      </c>
      <c r="E805" s="79"/>
      <c r="F805" s="110" t="str">
        <f>IF(I805="","",VLOOKUP(I805,[1]PROJECTES!$C$14:$G$5000,2,FALSE))</f>
        <v/>
      </c>
      <c r="G805" s="112" t="str">
        <f>IF(E805="","",VLOOKUP(E805,[1]PROJECTES!$C$14:$G$5000,4,FALSE))</f>
        <v/>
      </c>
      <c r="H805" s="95"/>
      <c r="I805" s="113" t="str">
        <f>IF(H805="","",VLOOKUP(H805,BD!B$2:C$16,2,FALSE))</f>
        <v/>
      </c>
      <c r="J805" s="114"/>
      <c r="K805" s="115" t="str">
        <f t="shared" si="24"/>
        <v/>
      </c>
      <c r="L805" s="116" t="str">
        <f t="shared" ca="1" si="25"/>
        <v>-</v>
      </c>
      <c r="M805" s="111" t="str">
        <f>IF(E805="","",VLOOKUP(E805,[1]PROJECTES!$C$14:$Z$5000,21,FALSE))</f>
        <v/>
      </c>
      <c r="N805" s="117"/>
      <c r="O805" s="118" t="s">
        <v>222</v>
      </c>
      <c r="P805" s="119"/>
      <c r="Q805" s="84"/>
      <c r="R805" s="122"/>
      <c r="S805" s="166"/>
      <c r="T805" s="176"/>
      <c r="U805" s="169"/>
      <c r="V805" s="177"/>
      <c r="X805" s="79"/>
    </row>
    <row r="806" spans="1:24" s="121" customFormat="1" ht="20.100000000000001" customHeight="1" x14ac:dyDescent="0.3">
      <c r="A806" s="80"/>
      <c r="B806" s="110" t="str">
        <f>IF(E806="","",VLOOKUP(E806,[1]PROJECTES!$C$14:$G$5000,2,FALSE))</f>
        <v/>
      </c>
      <c r="C806" s="80"/>
      <c r="D806" s="283" t="str">
        <f>IF(E806="","",VLOOKUP(E806,[1]PROJECTES!$C$14:$G$5000,5,FALSE))</f>
        <v/>
      </c>
      <c r="E806" s="79"/>
      <c r="F806" s="110" t="str">
        <f>IF(I806="","",VLOOKUP(I806,[1]PROJECTES!$C$14:$G$5000,2,FALSE))</f>
        <v/>
      </c>
      <c r="G806" s="112" t="str">
        <f>IF(E806="","",VLOOKUP(E806,[1]PROJECTES!$C$14:$G$5000,4,FALSE))</f>
        <v/>
      </c>
      <c r="H806" s="95"/>
      <c r="I806" s="113" t="str">
        <f>IF(H806="","",VLOOKUP(H806,BD!B$2:C$16,2,FALSE))</f>
        <v/>
      </c>
      <c r="J806" s="114"/>
      <c r="K806" s="115" t="str">
        <f t="shared" si="24"/>
        <v/>
      </c>
      <c r="L806" s="116" t="str">
        <f t="shared" ca="1" si="25"/>
        <v>-</v>
      </c>
      <c r="M806" s="111" t="str">
        <f>IF(E806="","",VLOOKUP(E806,[1]PROJECTES!$C$14:$Z$5000,21,FALSE))</f>
        <v/>
      </c>
      <c r="N806" s="117"/>
      <c r="O806" s="118" t="s">
        <v>222</v>
      </c>
      <c r="P806" s="119"/>
      <c r="Q806" s="84"/>
      <c r="R806" s="122"/>
      <c r="S806" s="166"/>
      <c r="T806" s="176"/>
      <c r="U806" s="169"/>
      <c r="V806" s="177"/>
      <c r="X806" s="79"/>
    </row>
    <row r="807" spans="1:24" s="121" customFormat="1" ht="20.100000000000001" customHeight="1" x14ac:dyDescent="0.3">
      <c r="A807" s="80"/>
      <c r="B807" s="110" t="str">
        <f>IF(E807="","",VLOOKUP(E807,[1]PROJECTES!$C$14:$G$5000,2,FALSE))</f>
        <v/>
      </c>
      <c r="C807" s="80"/>
      <c r="D807" s="283" t="str">
        <f>IF(E807="","",VLOOKUP(E807,[1]PROJECTES!$C$14:$G$5000,5,FALSE))</f>
        <v/>
      </c>
      <c r="E807" s="79"/>
      <c r="F807" s="110" t="str">
        <f>IF(I807="","",VLOOKUP(I807,[1]PROJECTES!$C$14:$G$5000,2,FALSE))</f>
        <v/>
      </c>
      <c r="G807" s="112" t="str">
        <f>IF(E807="","",VLOOKUP(E807,[1]PROJECTES!$C$14:$G$5000,4,FALSE))</f>
        <v/>
      </c>
      <c r="H807" s="95"/>
      <c r="I807" s="113" t="str">
        <f>IF(H807="","",VLOOKUP(H807,BD!B$2:C$16,2,FALSE))</f>
        <v/>
      </c>
      <c r="J807" s="114"/>
      <c r="K807" s="115" t="str">
        <f t="shared" si="24"/>
        <v/>
      </c>
      <c r="L807" s="116" t="str">
        <f t="shared" ca="1" si="25"/>
        <v>-</v>
      </c>
      <c r="M807" s="111" t="str">
        <f>IF(E807="","",VLOOKUP(E807,[1]PROJECTES!$C$14:$Z$5000,21,FALSE))</f>
        <v/>
      </c>
      <c r="N807" s="117"/>
      <c r="O807" s="118" t="s">
        <v>222</v>
      </c>
      <c r="P807" s="119"/>
      <c r="Q807" s="84"/>
      <c r="R807" s="122"/>
      <c r="S807" s="166"/>
      <c r="T807" s="176"/>
      <c r="U807" s="169"/>
      <c r="V807" s="177"/>
      <c r="X807" s="79"/>
    </row>
    <row r="808" spans="1:24" s="121" customFormat="1" ht="20.100000000000001" customHeight="1" x14ac:dyDescent="0.3">
      <c r="A808" s="80"/>
      <c r="B808" s="110" t="str">
        <f>IF(E808="","",VLOOKUP(E808,[1]PROJECTES!$C$14:$G$5000,2,FALSE))</f>
        <v/>
      </c>
      <c r="C808" s="80"/>
      <c r="D808" s="283" t="str">
        <f>IF(E808="","",VLOOKUP(E808,[1]PROJECTES!$C$14:$G$5000,5,FALSE))</f>
        <v/>
      </c>
      <c r="E808" s="79"/>
      <c r="F808" s="110" t="str">
        <f>IF(I808="","",VLOOKUP(I808,[1]PROJECTES!$C$14:$G$5000,2,FALSE))</f>
        <v/>
      </c>
      <c r="G808" s="112" t="str">
        <f>IF(E808="","",VLOOKUP(E808,[1]PROJECTES!$C$14:$G$5000,4,FALSE))</f>
        <v/>
      </c>
      <c r="H808" s="95"/>
      <c r="I808" s="113" t="str">
        <f>IF(H808="","",VLOOKUP(H808,BD!B$2:C$16,2,FALSE))</f>
        <v/>
      </c>
      <c r="J808" s="114"/>
      <c r="K808" s="115" t="str">
        <f t="shared" si="24"/>
        <v/>
      </c>
      <c r="L808" s="116" t="str">
        <f t="shared" ca="1" si="25"/>
        <v>-</v>
      </c>
      <c r="M808" s="111" t="str">
        <f>IF(E808="","",VLOOKUP(E808,[1]PROJECTES!$C$14:$Z$5000,21,FALSE))</f>
        <v/>
      </c>
      <c r="N808" s="117"/>
      <c r="O808" s="118" t="s">
        <v>222</v>
      </c>
      <c r="P808" s="119"/>
      <c r="Q808" s="84"/>
      <c r="R808" s="122"/>
      <c r="S808" s="166"/>
      <c r="T808" s="176"/>
      <c r="U808" s="169"/>
      <c r="V808" s="177"/>
      <c r="X808" s="79"/>
    </row>
    <row r="809" spans="1:24" s="121" customFormat="1" ht="20.100000000000001" customHeight="1" x14ac:dyDescent="0.3">
      <c r="A809" s="80"/>
      <c r="B809" s="110" t="str">
        <f>IF(E809="","",VLOOKUP(E809,[1]PROJECTES!$C$14:$G$5000,2,FALSE))</f>
        <v/>
      </c>
      <c r="C809" s="80"/>
      <c r="D809" s="283" t="str">
        <f>IF(E809="","",VLOOKUP(E809,[1]PROJECTES!$C$14:$G$5000,5,FALSE))</f>
        <v/>
      </c>
      <c r="E809" s="79"/>
      <c r="F809" s="110" t="str">
        <f>IF(I809="","",VLOOKUP(I809,[1]PROJECTES!$C$14:$G$5000,2,FALSE))</f>
        <v/>
      </c>
      <c r="G809" s="112" t="str">
        <f>IF(E809="","",VLOOKUP(E809,[1]PROJECTES!$C$14:$G$5000,4,FALSE))</f>
        <v/>
      </c>
      <c r="H809" s="95"/>
      <c r="I809" s="113" t="str">
        <f>IF(H809="","",VLOOKUP(H809,BD!B$2:C$16,2,FALSE))</f>
        <v/>
      </c>
      <c r="J809" s="114"/>
      <c r="K809" s="115" t="str">
        <f t="shared" si="24"/>
        <v/>
      </c>
      <c r="L809" s="116" t="str">
        <f t="shared" ca="1" si="25"/>
        <v>-</v>
      </c>
      <c r="M809" s="111" t="str">
        <f>IF(E809="","",VLOOKUP(E809,[1]PROJECTES!$C$14:$Z$5000,21,FALSE))</f>
        <v/>
      </c>
      <c r="N809" s="117"/>
      <c r="O809" s="118" t="s">
        <v>222</v>
      </c>
      <c r="P809" s="119"/>
      <c r="Q809" s="84"/>
      <c r="R809" s="122"/>
      <c r="S809" s="166"/>
      <c r="T809" s="176"/>
      <c r="U809" s="169"/>
      <c r="V809" s="177"/>
      <c r="X809" s="79"/>
    </row>
    <row r="810" spans="1:24" s="121" customFormat="1" ht="20.100000000000001" customHeight="1" x14ac:dyDescent="0.3">
      <c r="A810" s="80"/>
      <c r="B810" s="110" t="str">
        <f>IF(E810="","",VLOOKUP(E810,[1]PROJECTES!$C$14:$G$5000,2,FALSE))</f>
        <v/>
      </c>
      <c r="C810" s="80"/>
      <c r="D810" s="283" t="str">
        <f>IF(E810="","",VLOOKUP(E810,[1]PROJECTES!$C$14:$G$5000,5,FALSE))</f>
        <v/>
      </c>
      <c r="E810" s="79"/>
      <c r="F810" s="110" t="str">
        <f>IF(I810="","",VLOOKUP(I810,[1]PROJECTES!$C$14:$G$5000,2,FALSE))</f>
        <v/>
      </c>
      <c r="G810" s="112" t="str">
        <f>IF(E810="","",VLOOKUP(E810,[1]PROJECTES!$C$14:$G$5000,4,FALSE))</f>
        <v/>
      </c>
      <c r="H810" s="95"/>
      <c r="I810" s="113" t="str">
        <f>IF(H810="","",VLOOKUP(H810,BD!B$2:C$16,2,FALSE))</f>
        <v/>
      </c>
      <c r="J810" s="114"/>
      <c r="K810" s="115" t="str">
        <f t="shared" si="24"/>
        <v/>
      </c>
      <c r="L810" s="116" t="str">
        <f t="shared" ca="1" si="25"/>
        <v>-</v>
      </c>
      <c r="M810" s="111" t="str">
        <f>IF(E810="","",VLOOKUP(E810,[1]PROJECTES!$C$14:$Z$5000,21,FALSE))</f>
        <v/>
      </c>
      <c r="N810" s="117"/>
      <c r="O810" s="118" t="s">
        <v>222</v>
      </c>
      <c r="P810" s="119"/>
      <c r="Q810" s="84"/>
      <c r="R810" s="122"/>
      <c r="S810" s="166"/>
      <c r="T810" s="176"/>
      <c r="V810" s="199"/>
      <c r="X810" s="79"/>
    </row>
    <row r="811" spans="1:24" s="121" customFormat="1" ht="20.100000000000001" customHeight="1" x14ac:dyDescent="0.3">
      <c r="A811" s="80"/>
      <c r="B811" s="110" t="str">
        <f>IF(E811="","",VLOOKUP(E811,[1]PROJECTES!$C$14:$G$5000,2,FALSE))</f>
        <v/>
      </c>
      <c r="C811" s="80"/>
      <c r="D811" s="283" t="str">
        <f>IF(E811="","",VLOOKUP(E811,[1]PROJECTES!$C$14:$G$5000,5,FALSE))</f>
        <v/>
      </c>
      <c r="E811" s="79"/>
      <c r="F811" s="110" t="str">
        <f>IF(I811="","",VLOOKUP(I811,[1]PROJECTES!$C$14:$G$5000,2,FALSE))</f>
        <v/>
      </c>
      <c r="G811" s="112" t="str">
        <f>IF(E811="","",VLOOKUP(E811,[1]PROJECTES!$C$14:$G$5000,4,FALSE))</f>
        <v/>
      </c>
      <c r="H811" s="95"/>
      <c r="I811" s="113" t="str">
        <f>IF(H811="","",VLOOKUP(H811,BD!B$2:C$16,2,FALSE))</f>
        <v/>
      </c>
      <c r="J811" s="114"/>
      <c r="K811" s="115" t="str">
        <f t="shared" si="24"/>
        <v/>
      </c>
      <c r="L811" s="116" t="str">
        <f t="shared" ca="1" si="25"/>
        <v>-</v>
      </c>
      <c r="M811" s="111" t="str">
        <f>IF(E811="","",VLOOKUP(E811,[1]PROJECTES!$C$14:$Z$5000,21,FALSE))</f>
        <v/>
      </c>
      <c r="N811" s="117"/>
      <c r="O811" s="118" t="s">
        <v>222</v>
      </c>
      <c r="P811" s="119"/>
      <c r="Q811" s="84"/>
      <c r="R811" s="125"/>
      <c r="S811" s="166"/>
      <c r="T811" s="176"/>
      <c r="U811" s="169"/>
      <c r="V811" s="177"/>
      <c r="X811" s="79"/>
    </row>
    <row r="812" spans="1:24" s="121" customFormat="1" ht="20.100000000000001" customHeight="1" x14ac:dyDescent="0.3">
      <c r="A812" s="80"/>
      <c r="B812" s="110" t="str">
        <f>IF(E812="","",VLOOKUP(E812,[1]PROJECTES!$C$14:$G$5000,2,FALSE))</f>
        <v/>
      </c>
      <c r="C812" s="80"/>
      <c r="D812" s="283" t="str">
        <f>IF(E812="","",VLOOKUP(E812,[1]PROJECTES!$C$14:$G$5000,5,FALSE))</f>
        <v/>
      </c>
      <c r="E812" s="79"/>
      <c r="F812" s="110" t="str">
        <f>IF(I812="","",VLOOKUP(I812,[1]PROJECTES!$C$14:$G$5000,2,FALSE))</f>
        <v/>
      </c>
      <c r="G812" s="112" t="str">
        <f>IF(E812="","",VLOOKUP(E812,[1]PROJECTES!$C$14:$G$5000,4,FALSE))</f>
        <v/>
      </c>
      <c r="H812" s="95"/>
      <c r="I812" s="113" t="str">
        <f>IF(H812="","",VLOOKUP(H812,BD!B$2:C$16,2,FALSE))</f>
        <v/>
      </c>
      <c r="J812" s="114"/>
      <c r="K812" s="115" t="str">
        <f t="shared" si="24"/>
        <v/>
      </c>
      <c r="L812" s="116" t="str">
        <f t="shared" ca="1" si="25"/>
        <v>-</v>
      </c>
      <c r="M812" s="111" t="str">
        <f>IF(E812="","",VLOOKUP(E812,[1]PROJECTES!$C$14:$Z$5000,21,FALSE))</f>
        <v/>
      </c>
      <c r="N812" s="117"/>
      <c r="O812" s="118" t="s">
        <v>222</v>
      </c>
      <c r="P812" s="119"/>
      <c r="Q812" s="84"/>
      <c r="R812" s="243"/>
      <c r="S812" s="166"/>
      <c r="T812" s="176"/>
      <c r="U812" s="169"/>
      <c r="V812" s="177"/>
      <c r="X812" s="79"/>
    </row>
    <row r="813" spans="1:24" s="121" customFormat="1" ht="20.100000000000001" customHeight="1" x14ac:dyDescent="0.3">
      <c r="A813" s="80"/>
      <c r="B813" s="110" t="str">
        <f>IF(E813="","",VLOOKUP(E813,[1]PROJECTES!$C$14:$G$5000,2,FALSE))</f>
        <v/>
      </c>
      <c r="C813" s="80"/>
      <c r="D813" s="283" t="str">
        <f>IF(E813="","",VLOOKUP(E813,[1]PROJECTES!$C$14:$G$5000,5,FALSE))</f>
        <v/>
      </c>
      <c r="E813" s="79"/>
      <c r="F813" s="110" t="str">
        <f>IF(I813="","",VLOOKUP(I813,[1]PROJECTES!$C$14:$G$5000,2,FALSE))</f>
        <v/>
      </c>
      <c r="G813" s="112" t="str">
        <f>IF(E813="","",VLOOKUP(E813,[1]PROJECTES!$C$14:$G$5000,4,FALSE))</f>
        <v/>
      </c>
      <c r="H813" s="95"/>
      <c r="I813" s="113" t="str">
        <f>IF(H813="","",VLOOKUP(H813,BD!B$2:C$16,2,FALSE))</f>
        <v/>
      </c>
      <c r="J813" s="114"/>
      <c r="K813" s="115" t="str">
        <f t="shared" si="24"/>
        <v/>
      </c>
      <c r="L813" s="116" t="str">
        <f t="shared" ca="1" si="25"/>
        <v>-</v>
      </c>
      <c r="M813" s="111" t="str">
        <f>IF(E813="","",VLOOKUP(E813,[1]PROJECTES!$C$14:$Z$5000,21,FALSE))</f>
        <v/>
      </c>
      <c r="N813" s="117"/>
      <c r="O813" s="118" t="s">
        <v>222</v>
      </c>
      <c r="P813" s="119"/>
      <c r="Q813" s="84"/>
      <c r="R813" s="122"/>
      <c r="S813" s="166"/>
      <c r="T813" s="176"/>
      <c r="U813" s="169"/>
      <c r="V813" s="177"/>
      <c r="X813" s="79"/>
    </row>
    <row r="814" spans="1:24" s="121" customFormat="1" ht="20.100000000000001" customHeight="1" x14ac:dyDescent="0.3">
      <c r="A814" s="80"/>
      <c r="B814" s="110" t="str">
        <f>IF(E814="","",VLOOKUP(E814,[1]PROJECTES!$C$14:$G$5000,2,FALSE))</f>
        <v/>
      </c>
      <c r="C814" s="80"/>
      <c r="D814" s="283" t="str">
        <f>IF(E814="","",VLOOKUP(E814,[1]PROJECTES!$C$14:$G$5000,5,FALSE))</f>
        <v/>
      </c>
      <c r="E814" s="79"/>
      <c r="F814" s="110" t="str">
        <f>IF(I814="","",VLOOKUP(I814,[1]PROJECTES!$C$14:$G$5000,2,FALSE))</f>
        <v/>
      </c>
      <c r="G814" s="112" t="str">
        <f>IF(E814="","",VLOOKUP(E814,[1]PROJECTES!$C$14:$G$5000,4,FALSE))</f>
        <v/>
      </c>
      <c r="H814" s="95"/>
      <c r="I814" s="113" t="str">
        <f>IF(H814="","",VLOOKUP(H814,BD!B$2:C$16,2,FALSE))</f>
        <v/>
      </c>
      <c r="J814" s="114"/>
      <c r="K814" s="115" t="str">
        <f t="shared" si="24"/>
        <v/>
      </c>
      <c r="L814" s="116" t="str">
        <f t="shared" ca="1" si="25"/>
        <v>-</v>
      </c>
      <c r="M814" s="111" t="str">
        <f>IF(E814="","",VLOOKUP(E814,[1]PROJECTES!$C$14:$Z$5000,21,FALSE))</f>
        <v/>
      </c>
      <c r="N814" s="138"/>
      <c r="O814" s="118" t="s">
        <v>222</v>
      </c>
      <c r="P814" s="139"/>
      <c r="Q814" s="84"/>
      <c r="R814" s="122"/>
      <c r="S814" s="166"/>
      <c r="T814" s="176"/>
      <c r="U814" s="169"/>
      <c r="V814" s="177"/>
      <c r="X814" s="79"/>
    </row>
    <row r="815" spans="1:24" s="121" customFormat="1" ht="20.100000000000001" customHeight="1" x14ac:dyDescent="0.3">
      <c r="A815" s="80"/>
      <c r="B815" s="110" t="str">
        <f>IF(E815="","",VLOOKUP(E815,[1]PROJECTES!$C$14:$G$5000,2,FALSE))</f>
        <v/>
      </c>
      <c r="C815" s="80"/>
      <c r="D815" s="283" t="str">
        <f>IF(E815="","",VLOOKUP(E815,[1]PROJECTES!$C$14:$G$5000,5,FALSE))</f>
        <v/>
      </c>
      <c r="E815" s="79"/>
      <c r="F815" s="110" t="str">
        <f>IF(I815="","",VLOOKUP(I815,[1]PROJECTES!$C$14:$G$5000,2,FALSE))</f>
        <v/>
      </c>
      <c r="G815" s="112" t="str">
        <f>IF(E815="","",VLOOKUP(E815,[1]PROJECTES!$C$14:$G$5000,4,FALSE))</f>
        <v/>
      </c>
      <c r="H815" s="95"/>
      <c r="I815" s="113" t="str">
        <f>IF(H815="","",VLOOKUP(H815,BD!B$2:C$16,2,FALSE))</f>
        <v/>
      </c>
      <c r="J815" s="114"/>
      <c r="K815" s="115" t="str">
        <f t="shared" si="24"/>
        <v/>
      </c>
      <c r="L815" s="116" t="str">
        <f t="shared" ca="1" si="25"/>
        <v>-</v>
      </c>
      <c r="M815" s="111" t="str">
        <f>IF(E815="","",VLOOKUP(E815,[1]PROJECTES!$C$14:$Z$5000,21,FALSE))</f>
        <v/>
      </c>
      <c r="N815" s="117"/>
      <c r="O815" s="118" t="s">
        <v>222</v>
      </c>
      <c r="P815" s="119"/>
      <c r="Q815" s="84"/>
      <c r="R815" s="122"/>
      <c r="S815" s="166"/>
      <c r="T815" s="176"/>
      <c r="U815" s="169"/>
      <c r="V815" s="177"/>
      <c r="X815" s="79"/>
    </row>
    <row r="816" spans="1:24" s="121" customFormat="1" ht="20.100000000000001" customHeight="1" x14ac:dyDescent="0.3">
      <c r="A816" s="80"/>
      <c r="B816" s="110" t="str">
        <f>IF(E816="","",VLOOKUP(E816,[1]PROJECTES!$C$14:$G$5000,2,FALSE))</f>
        <v/>
      </c>
      <c r="C816" s="80"/>
      <c r="D816" s="283" t="str">
        <f>IF(E816="","",VLOOKUP(E816,[1]PROJECTES!$C$14:$G$5000,5,FALSE))</f>
        <v/>
      </c>
      <c r="E816" s="79"/>
      <c r="F816" s="110" t="str">
        <f>IF(I816="","",VLOOKUP(I816,[1]PROJECTES!$C$14:$G$5000,2,FALSE))</f>
        <v/>
      </c>
      <c r="G816" s="112" t="str">
        <f>IF(E816="","",VLOOKUP(E816,[1]PROJECTES!$C$14:$G$5000,4,FALSE))</f>
        <v/>
      </c>
      <c r="H816" s="95"/>
      <c r="I816" s="113" t="str">
        <f>IF(H816="","",VLOOKUP(H816,BD!B$2:C$16,2,FALSE))</f>
        <v/>
      </c>
      <c r="J816" s="114"/>
      <c r="K816" s="115" t="str">
        <f t="shared" si="24"/>
        <v/>
      </c>
      <c r="L816" s="116" t="str">
        <f t="shared" ca="1" si="25"/>
        <v>-</v>
      </c>
      <c r="M816" s="111" t="str">
        <f>IF(E816="","",VLOOKUP(E816,[1]PROJECTES!$C$14:$Z$5000,21,FALSE))</f>
        <v/>
      </c>
      <c r="N816" s="117"/>
      <c r="O816" s="118" t="s">
        <v>222</v>
      </c>
      <c r="P816" s="119"/>
      <c r="Q816" s="84"/>
      <c r="R816" s="122"/>
      <c r="S816" s="166"/>
      <c r="T816" s="176"/>
      <c r="U816" s="169"/>
      <c r="V816" s="177"/>
      <c r="X816" s="79"/>
    </row>
    <row r="817" spans="1:24" s="121" customFormat="1" ht="20.100000000000001" customHeight="1" x14ac:dyDescent="0.3">
      <c r="A817" s="80"/>
      <c r="B817" s="110" t="str">
        <f>IF(E817="","",VLOOKUP(E817,[1]PROJECTES!$C$14:$G$5000,2,FALSE))</f>
        <v/>
      </c>
      <c r="C817" s="80"/>
      <c r="D817" s="283" t="str">
        <f>IF(E817="","",VLOOKUP(E817,[1]PROJECTES!$C$14:$G$5000,5,FALSE))</f>
        <v/>
      </c>
      <c r="E817" s="79"/>
      <c r="F817" s="110" t="str">
        <f>IF(I817="","",VLOOKUP(I817,[1]PROJECTES!$C$14:$G$5000,2,FALSE))</f>
        <v/>
      </c>
      <c r="G817" s="112" t="str">
        <f>IF(E817="","",VLOOKUP(E817,[1]PROJECTES!$C$14:$G$5000,4,FALSE))</f>
        <v/>
      </c>
      <c r="H817" s="95"/>
      <c r="I817" s="113" t="str">
        <f>IF(H817="","",VLOOKUP(H817,BD!B$2:C$16,2,FALSE))</f>
        <v/>
      </c>
      <c r="J817" s="114"/>
      <c r="K817" s="115" t="str">
        <f t="shared" si="24"/>
        <v/>
      </c>
      <c r="L817" s="116" t="str">
        <f t="shared" ca="1" si="25"/>
        <v>-</v>
      </c>
      <c r="M817" s="111" t="str">
        <f>IF(E817="","",VLOOKUP(E817,[1]PROJECTES!$C$14:$Z$5000,21,FALSE))</f>
        <v/>
      </c>
      <c r="N817" s="117"/>
      <c r="O817" s="118" t="s">
        <v>222</v>
      </c>
      <c r="P817" s="119"/>
      <c r="Q817" s="84"/>
      <c r="R817" s="122"/>
      <c r="S817" s="166"/>
      <c r="T817" s="176"/>
      <c r="U817" s="169"/>
      <c r="V817" s="177"/>
      <c r="X817" s="79"/>
    </row>
    <row r="818" spans="1:24" s="121" customFormat="1" ht="20.100000000000001" customHeight="1" x14ac:dyDescent="0.3">
      <c r="A818" s="80"/>
      <c r="B818" s="110" t="str">
        <f>IF(E818="","",VLOOKUP(E818,[1]PROJECTES!$C$14:$G$5000,2,FALSE))</f>
        <v/>
      </c>
      <c r="C818" s="80"/>
      <c r="D818" s="283" t="str">
        <f>IF(E818="","",VLOOKUP(E818,[1]PROJECTES!$C$14:$G$5000,5,FALSE))</f>
        <v/>
      </c>
      <c r="E818" s="79"/>
      <c r="F818" s="110" t="str">
        <f>IF(I818="","",VLOOKUP(I818,[1]PROJECTES!$C$14:$G$5000,2,FALSE))</f>
        <v/>
      </c>
      <c r="G818" s="112" t="str">
        <f>IF(E818="","",VLOOKUP(E818,[1]PROJECTES!$C$14:$G$5000,4,FALSE))</f>
        <v/>
      </c>
      <c r="H818" s="95"/>
      <c r="I818" s="113" t="str">
        <f>IF(H818="","",VLOOKUP(H818,BD!B$2:C$16,2,FALSE))</f>
        <v/>
      </c>
      <c r="J818" s="114"/>
      <c r="K818" s="115" t="str">
        <f t="shared" si="24"/>
        <v/>
      </c>
      <c r="L818" s="116" t="str">
        <f t="shared" ca="1" si="25"/>
        <v>-</v>
      </c>
      <c r="M818" s="111" t="str">
        <f>IF(E818="","",VLOOKUP(E818,[1]PROJECTES!$C$14:$Z$5000,21,FALSE))</f>
        <v/>
      </c>
      <c r="N818" s="117"/>
      <c r="O818" s="118" t="s">
        <v>222</v>
      </c>
      <c r="P818" s="119"/>
      <c r="Q818" s="84"/>
      <c r="R818" s="125"/>
      <c r="S818" s="166"/>
      <c r="T818" s="176"/>
      <c r="U818" s="169"/>
      <c r="V818" s="177"/>
      <c r="X818" s="79"/>
    </row>
    <row r="819" spans="1:24" s="121" customFormat="1" ht="20.100000000000001" customHeight="1" x14ac:dyDescent="0.3">
      <c r="A819" s="80"/>
      <c r="B819" s="110" t="str">
        <f>IF(E819="","",VLOOKUP(E819,[1]PROJECTES!$C$14:$G$5000,2,FALSE))</f>
        <v/>
      </c>
      <c r="C819" s="80"/>
      <c r="D819" s="283" t="str">
        <f>IF(E819="","",VLOOKUP(E819,[1]PROJECTES!$C$14:$G$5000,5,FALSE))</f>
        <v/>
      </c>
      <c r="E819" s="79"/>
      <c r="F819" s="110" t="str">
        <f>IF(I819="","",VLOOKUP(I819,[1]PROJECTES!$C$14:$G$5000,2,FALSE))</f>
        <v/>
      </c>
      <c r="G819" s="112" t="str">
        <f>IF(E819="","",VLOOKUP(E819,[1]PROJECTES!$C$14:$G$5000,4,FALSE))</f>
        <v/>
      </c>
      <c r="H819" s="95"/>
      <c r="I819" s="113" t="str">
        <f>IF(H819="","",VLOOKUP(H819,BD!B$2:C$16,2,FALSE))</f>
        <v/>
      </c>
      <c r="J819" s="114"/>
      <c r="K819" s="115" t="str">
        <f t="shared" si="24"/>
        <v/>
      </c>
      <c r="L819" s="116" t="str">
        <f t="shared" ca="1" si="25"/>
        <v>-</v>
      </c>
      <c r="M819" s="111" t="str">
        <f>IF(E819="","",VLOOKUP(E819,[1]PROJECTES!$C$14:$Z$5000,21,FALSE))</f>
        <v/>
      </c>
      <c r="N819" s="117"/>
      <c r="O819" s="118" t="s">
        <v>222</v>
      </c>
      <c r="P819" s="119"/>
      <c r="Q819" s="89"/>
      <c r="R819" s="122"/>
      <c r="S819" s="166"/>
      <c r="T819" s="176"/>
      <c r="U819" s="169"/>
      <c r="V819" s="177"/>
      <c r="X819" s="79"/>
    </row>
    <row r="820" spans="1:24" s="121" customFormat="1" ht="20.100000000000001" customHeight="1" x14ac:dyDescent="0.3">
      <c r="A820" s="80"/>
      <c r="B820" s="110" t="str">
        <f>IF(E820="","",VLOOKUP(E820,[1]PROJECTES!$C$14:$G$5000,2,FALSE))</f>
        <v/>
      </c>
      <c r="C820" s="80"/>
      <c r="D820" s="283" t="str">
        <f>IF(E820="","",VLOOKUP(E820,[1]PROJECTES!$C$14:$G$5000,5,FALSE))</f>
        <v/>
      </c>
      <c r="E820" s="79"/>
      <c r="F820" s="110" t="str">
        <f>IF(I820="","",VLOOKUP(I820,[1]PROJECTES!$C$14:$G$5000,2,FALSE))</f>
        <v/>
      </c>
      <c r="G820" s="112" t="str">
        <f>IF(E820="","",VLOOKUP(E820,[1]PROJECTES!$C$14:$G$5000,4,FALSE))</f>
        <v/>
      </c>
      <c r="H820" s="95"/>
      <c r="I820" s="113" t="str">
        <f>IF(H820="","",VLOOKUP(H820,BD!B$2:C$16,2,FALSE))</f>
        <v/>
      </c>
      <c r="J820" s="114"/>
      <c r="K820" s="115" t="str">
        <f t="shared" si="24"/>
        <v/>
      </c>
      <c r="L820" s="116" t="str">
        <f t="shared" ca="1" si="25"/>
        <v>-</v>
      </c>
      <c r="M820" s="111" t="str">
        <f>IF(E820="","",VLOOKUP(E820,[1]PROJECTES!$C$14:$Z$5000,21,FALSE))</f>
        <v/>
      </c>
      <c r="N820" s="117"/>
      <c r="O820" s="118" t="s">
        <v>222</v>
      </c>
      <c r="P820" s="119"/>
      <c r="Q820" s="84"/>
      <c r="R820" s="125"/>
      <c r="S820" s="166"/>
      <c r="T820" s="176"/>
      <c r="U820" s="169"/>
      <c r="V820" s="177"/>
      <c r="X820" s="79"/>
    </row>
    <row r="821" spans="1:24" s="121" customFormat="1" ht="20.100000000000001" customHeight="1" x14ac:dyDescent="0.3">
      <c r="A821" s="80"/>
      <c r="B821" s="110" t="str">
        <f>IF(E821="","",VLOOKUP(E821,[1]PROJECTES!$C$14:$G$5000,2,FALSE))</f>
        <v/>
      </c>
      <c r="C821" s="80"/>
      <c r="D821" s="283" t="str">
        <f>IF(E821="","",VLOOKUP(E821,[1]PROJECTES!$C$14:$G$5000,5,FALSE))</f>
        <v/>
      </c>
      <c r="E821" s="79"/>
      <c r="F821" s="110" t="str">
        <f>IF(I821="","",VLOOKUP(I821,[1]PROJECTES!$C$14:$G$5000,2,FALSE))</f>
        <v/>
      </c>
      <c r="G821" s="112" t="str">
        <f>IF(E821="","",VLOOKUP(E821,[1]PROJECTES!$C$14:$G$5000,4,FALSE))</f>
        <v/>
      </c>
      <c r="H821" s="95"/>
      <c r="I821" s="113" t="str">
        <f>IF(H821="","",VLOOKUP(H821,BD!B$2:C$16,2,FALSE))</f>
        <v/>
      </c>
      <c r="J821" s="144"/>
      <c r="K821" s="115" t="str">
        <f t="shared" si="24"/>
        <v/>
      </c>
      <c r="L821" s="116" t="str">
        <f t="shared" ca="1" si="25"/>
        <v>-</v>
      </c>
      <c r="M821" s="111" t="str">
        <f>IF(E821="","",VLOOKUP(E821,[1]PROJECTES!$C$14:$Z$5000,21,FALSE))</f>
        <v/>
      </c>
      <c r="N821" s="117"/>
      <c r="O821" s="118" t="s">
        <v>222</v>
      </c>
      <c r="P821" s="119"/>
      <c r="Q821" s="84"/>
      <c r="R821" s="178"/>
      <c r="S821" s="166"/>
      <c r="T821" s="176"/>
      <c r="U821" s="169"/>
      <c r="V821" s="177"/>
      <c r="X821" s="79"/>
    </row>
    <row r="822" spans="1:24" s="121" customFormat="1" ht="20.100000000000001" customHeight="1" x14ac:dyDescent="0.3">
      <c r="A822" s="80"/>
      <c r="B822" s="110" t="str">
        <f>IF(E822="","",VLOOKUP(E822,[1]PROJECTES!$C$14:$G$5000,2,FALSE))</f>
        <v/>
      </c>
      <c r="C822" s="80"/>
      <c r="D822" s="283" t="str">
        <f>IF(E822="","",VLOOKUP(E822,[1]PROJECTES!$C$14:$G$5000,5,FALSE))</f>
        <v/>
      </c>
      <c r="E822" s="79"/>
      <c r="F822" s="110" t="str">
        <f>IF(I822="","",VLOOKUP(I822,[1]PROJECTES!$C$14:$G$5000,2,FALSE))</f>
        <v/>
      </c>
      <c r="G822" s="112" t="str">
        <f>IF(E822="","",VLOOKUP(E822,[1]PROJECTES!$C$14:$G$5000,4,FALSE))</f>
        <v/>
      </c>
      <c r="H822" s="95"/>
      <c r="I822" s="113" t="str">
        <f>IF(H822="","",VLOOKUP(H822,BD!B$2:C$16,2,FALSE))</f>
        <v/>
      </c>
      <c r="J822" s="114"/>
      <c r="K822" s="115" t="str">
        <f t="shared" si="24"/>
        <v/>
      </c>
      <c r="L822" s="116" t="str">
        <f t="shared" ca="1" si="25"/>
        <v>-</v>
      </c>
      <c r="M822" s="111" t="str">
        <f>IF(E822="","",VLOOKUP(E822,[1]PROJECTES!$C$14:$Z$5000,21,FALSE))</f>
        <v/>
      </c>
      <c r="N822" s="117"/>
      <c r="O822" s="118" t="s">
        <v>222</v>
      </c>
      <c r="P822" s="119"/>
      <c r="Q822" s="84"/>
      <c r="R822" s="178"/>
      <c r="S822" s="166"/>
      <c r="T822" s="176"/>
      <c r="U822" s="169"/>
      <c r="V822" s="177"/>
      <c r="X822" s="79"/>
    </row>
    <row r="823" spans="1:24" s="121" customFormat="1" ht="20.100000000000001" customHeight="1" x14ac:dyDescent="0.3">
      <c r="A823" s="80"/>
      <c r="B823" s="110" t="str">
        <f>IF(E823="","",VLOOKUP(E823,[1]PROJECTES!$C$14:$G$5000,2,FALSE))</f>
        <v/>
      </c>
      <c r="C823" s="80"/>
      <c r="D823" s="283" t="str">
        <f>IF(E823="","",VLOOKUP(E823,[1]PROJECTES!$C$14:$G$5000,5,FALSE))</f>
        <v/>
      </c>
      <c r="E823" s="79"/>
      <c r="F823" s="110" t="str">
        <f>IF(I823="","",VLOOKUP(I823,[1]PROJECTES!$C$14:$G$5000,2,FALSE))</f>
        <v/>
      </c>
      <c r="G823" s="112" t="str">
        <f>IF(E823="","",VLOOKUP(E823,[1]PROJECTES!$C$14:$G$5000,4,FALSE))</f>
        <v/>
      </c>
      <c r="H823" s="95"/>
      <c r="I823" s="113" t="str">
        <f>IF(H823="","",VLOOKUP(H823,BD!B$2:C$16,2,FALSE))</f>
        <v/>
      </c>
      <c r="J823" s="114"/>
      <c r="K823" s="115" t="str">
        <f t="shared" si="24"/>
        <v/>
      </c>
      <c r="L823" s="116" t="str">
        <f t="shared" ca="1" si="25"/>
        <v>-</v>
      </c>
      <c r="M823" s="111" t="str">
        <f>IF(E823="","",VLOOKUP(E823,[1]PROJECTES!$C$14:$Z$5000,21,FALSE))</f>
        <v/>
      </c>
      <c r="N823" s="117"/>
      <c r="O823" s="118" t="s">
        <v>222</v>
      </c>
      <c r="P823" s="119"/>
      <c r="Q823" s="84"/>
      <c r="R823" s="125"/>
      <c r="S823" s="166"/>
      <c r="T823" s="176"/>
      <c r="U823" s="169"/>
      <c r="V823" s="177"/>
      <c r="X823" s="79"/>
    </row>
    <row r="824" spans="1:24" s="121" customFormat="1" ht="20.100000000000001" customHeight="1" x14ac:dyDescent="0.3">
      <c r="A824" s="80"/>
      <c r="B824" s="110" t="str">
        <f>IF(E824="","",VLOOKUP(E824,[1]PROJECTES!$C$14:$G$5000,2,FALSE))</f>
        <v/>
      </c>
      <c r="C824" s="80"/>
      <c r="D824" s="283" t="str">
        <f>IF(E824="","",VLOOKUP(E824,[1]PROJECTES!$C$14:$G$5000,5,FALSE))</f>
        <v/>
      </c>
      <c r="E824" s="79"/>
      <c r="F824" s="110" t="str">
        <f>IF(I824="","",VLOOKUP(I824,[1]PROJECTES!$C$14:$G$5000,2,FALSE))</f>
        <v/>
      </c>
      <c r="G824" s="112" t="str">
        <f>IF(E824="","",VLOOKUP(E824,[1]PROJECTES!$C$14:$G$5000,4,FALSE))</f>
        <v/>
      </c>
      <c r="H824" s="95"/>
      <c r="I824" s="113" t="str">
        <f>IF(H824="","",VLOOKUP(H824,BD!B$2:C$16,2,FALSE))</f>
        <v/>
      </c>
      <c r="J824" s="114"/>
      <c r="K824" s="115" t="str">
        <f t="shared" si="24"/>
        <v/>
      </c>
      <c r="L824" s="116" t="str">
        <f t="shared" ca="1" si="25"/>
        <v>-</v>
      </c>
      <c r="M824" s="111" t="str">
        <f>IF(E824="","",VLOOKUP(E824,[1]PROJECTES!$C$14:$Z$5000,21,FALSE))</f>
        <v/>
      </c>
      <c r="N824" s="117"/>
      <c r="O824" s="118" t="s">
        <v>222</v>
      </c>
      <c r="P824" s="119"/>
      <c r="Q824" s="84"/>
      <c r="R824" s="122"/>
      <c r="S824" s="166"/>
      <c r="T824" s="176"/>
      <c r="U824" s="169"/>
      <c r="V824" s="177"/>
      <c r="X824" s="79"/>
    </row>
    <row r="825" spans="1:24" s="121" customFormat="1" ht="20.100000000000001" customHeight="1" x14ac:dyDescent="0.3">
      <c r="A825" s="80"/>
      <c r="B825" s="110" t="str">
        <f>IF(E825="","",VLOOKUP(E825,[1]PROJECTES!$C$14:$G$5000,2,FALSE))</f>
        <v/>
      </c>
      <c r="C825" s="80"/>
      <c r="D825" s="283" t="str">
        <f>IF(E825="","",VLOOKUP(E825,[1]PROJECTES!$C$14:$G$5000,5,FALSE))</f>
        <v/>
      </c>
      <c r="E825" s="79"/>
      <c r="F825" s="110" t="str">
        <f>IF(I825="","",VLOOKUP(I825,[1]PROJECTES!$C$14:$G$5000,2,FALSE))</f>
        <v/>
      </c>
      <c r="G825" s="112" t="str">
        <f>IF(E825="","",VLOOKUP(E825,[1]PROJECTES!$C$14:$G$5000,4,FALSE))</f>
        <v/>
      </c>
      <c r="H825" s="95"/>
      <c r="I825" s="113" t="str">
        <f>IF(H825="","",VLOOKUP(H825,BD!B$2:C$16,2,FALSE))</f>
        <v/>
      </c>
      <c r="J825" s="114"/>
      <c r="K825" s="115" t="str">
        <f t="shared" si="24"/>
        <v/>
      </c>
      <c r="L825" s="116" t="str">
        <f t="shared" ca="1" si="25"/>
        <v>-</v>
      </c>
      <c r="M825" s="111" t="str">
        <f>IF(E825="","",VLOOKUP(E825,[1]PROJECTES!$C$14:$Z$5000,21,FALSE))</f>
        <v/>
      </c>
      <c r="N825" s="117"/>
      <c r="O825" s="118" t="s">
        <v>222</v>
      </c>
      <c r="P825" s="119"/>
      <c r="Q825" s="84"/>
      <c r="R825" s="123"/>
      <c r="S825" s="166"/>
      <c r="T825" s="176"/>
      <c r="U825" s="169"/>
      <c r="V825" s="177"/>
      <c r="X825" s="79"/>
    </row>
    <row r="826" spans="1:24" s="121" customFormat="1" ht="20.100000000000001" customHeight="1" x14ac:dyDescent="0.3">
      <c r="A826" s="80"/>
      <c r="B826" s="110" t="str">
        <f>IF(E826="","",VLOOKUP(E826,[1]PROJECTES!$C$14:$G$5000,2,FALSE))</f>
        <v/>
      </c>
      <c r="C826" s="80"/>
      <c r="D826" s="283" t="str">
        <f>IF(E826="","",VLOOKUP(E826,[1]PROJECTES!$C$14:$G$5000,5,FALSE))</f>
        <v/>
      </c>
      <c r="E826" s="79"/>
      <c r="F826" s="110" t="str">
        <f>IF(I826="","",VLOOKUP(I826,[1]PROJECTES!$C$14:$G$5000,2,FALSE))</f>
        <v/>
      </c>
      <c r="G826" s="112" t="str">
        <f>IF(E826="","",VLOOKUP(E826,[1]PROJECTES!$C$14:$G$5000,4,FALSE))</f>
        <v/>
      </c>
      <c r="H826" s="95"/>
      <c r="I826" s="113" t="str">
        <f>IF(H826="","",VLOOKUP(H826,BD!B$2:C$16,2,FALSE))</f>
        <v/>
      </c>
      <c r="J826" s="114"/>
      <c r="K826" s="115" t="str">
        <f t="shared" si="24"/>
        <v/>
      </c>
      <c r="L826" s="116" t="str">
        <f t="shared" ca="1" si="25"/>
        <v>-</v>
      </c>
      <c r="M826" s="111" t="str">
        <f>IF(E826="","",VLOOKUP(E826,[1]PROJECTES!$C$14:$Z$5000,21,FALSE))</f>
        <v/>
      </c>
      <c r="N826" s="117"/>
      <c r="O826" s="118" t="s">
        <v>222</v>
      </c>
      <c r="P826" s="119"/>
      <c r="Q826" s="84"/>
      <c r="R826" s="122"/>
      <c r="S826" s="166"/>
      <c r="T826" s="176"/>
      <c r="U826" s="169"/>
      <c r="V826" s="177"/>
      <c r="X826" s="79"/>
    </row>
    <row r="827" spans="1:24" s="121" customFormat="1" ht="20.100000000000001" customHeight="1" x14ac:dyDescent="0.3">
      <c r="A827" s="80"/>
      <c r="B827" s="110" t="str">
        <f>IF(E827="","",VLOOKUP(E827,[1]PROJECTES!$C$14:$G$5000,2,FALSE))</f>
        <v/>
      </c>
      <c r="C827" s="80"/>
      <c r="D827" s="283" t="str">
        <f>IF(E827="","",VLOOKUP(E827,[1]PROJECTES!$C$14:$G$5000,5,FALSE))</f>
        <v/>
      </c>
      <c r="E827" s="79"/>
      <c r="F827" s="110" t="str">
        <f>IF(I827="","",VLOOKUP(I827,[1]PROJECTES!$C$14:$G$5000,2,FALSE))</f>
        <v/>
      </c>
      <c r="G827" s="112" t="str">
        <f>IF(E827="","",VLOOKUP(E827,[1]PROJECTES!$C$14:$G$5000,4,FALSE))</f>
        <v/>
      </c>
      <c r="H827" s="95"/>
      <c r="I827" s="113" t="str">
        <f>IF(H827="","",VLOOKUP(H827,BD!B$2:C$16,2,FALSE))</f>
        <v/>
      </c>
      <c r="J827" s="114"/>
      <c r="K827" s="115" t="str">
        <f t="shared" si="24"/>
        <v/>
      </c>
      <c r="L827" s="116" t="str">
        <f t="shared" ca="1" si="25"/>
        <v>-</v>
      </c>
      <c r="M827" s="111" t="str">
        <f>IF(E827="","",VLOOKUP(E827,[1]PROJECTES!$C$14:$Z$5000,21,FALSE))</f>
        <v/>
      </c>
      <c r="N827" s="117"/>
      <c r="O827" s="118" t="s">
        <v>222</v>
      </c>
      <c r="P827" s="119"/>
      <c r="Q827" s="84"/>
      <c r="R827" s="123"/>
      <c r="S827" s="166"/>
      <c r="T827" s="176"/>
      <c r="U827" s="169"/>
      <c r="V827" s="177"/>
      <c r="X827" s="79"/>
    </row>
    <row r="828" spans="1:24" s="121" customFormat="1" ht="20.100000000000001" customHeight="1" x14ac:dyDescent="0.3">
      <c r="A828" s="80"/>
      <c r="B828" s="110" t="str">
        <f>IF(E828="","",VLOOKUP(E828,[1]PROJECTES!$C$14:$G$5000,2,FALSE))</f>
        <v/>
      </c>
      <c r="C828" s="80"/>
      <c r="D828" s="283" t="str">
        <f>IF(E828="","",VLOOKUP(E828,[1]PROJECTES!$C$14:$G$5000,5,FALSE))</f>
        <v/>
      </c>
      <c r="E828" s="79"/>
      <c r="F828" s="110" t="str">
        <f>IF(I828="","",VLOOKUP(I828,[1]PROJECTES!$C$14:$G$5000,2,FALSE))</f>
        <v/>
      </c>
      <c r="G828" s="112" t="str">
        <f>IF(E828="","",VLOOKUP(E828,[1]PROJECTES!$C$14:$G$5000,4,FALSE))</f>
        <v/>
      </c>
      <c r="H828" s="95"/>
      <c r="I828" s="113" t="str">
        <f>IF(H828="","",VLOOKUP(H828,BD!B$2:C$16,2,FALSE))</f>
        <v/>
      </c>
      <c r="J828" s="114"/>
      <c r="K828" s="115" t="str">
        <f t="shared" si="24"/>
        <v/>
      </c>
      <c r="L828" s="116" t="str">
        <f t="shared" ca="1" si="25"/>
        <v>-</v>
      </c>
      <c r="M828" s="111" t="str">
        <f>IF(E828="","",VLOOKUP(E828,[1]PROJECTES!$C$14:$Z$5000,21,FALSE))</f>
        <v/>
      </c>
      <c r="N828" s="117"/>
      <c r="O828" s="118" t="s">
        <v>222</v>
      </c>
      <c r="P828" s="119"/>
      <c r="Q828" s="84"/>
      <c r="R828" s="123"/>
      <c r="S828" s="166"/>
      <c r="T828" s="176"/>
      <c r="U828" s="169"/>
      <c r="V828" s="177"/>
      <c r="X828" s="79"/>
    </row>
    <row r="829" spans="1:24" s="121" customFormat="1" ht="20.100000000000001" customHeight="1" x14ac:dyDescent="0.3">
      <c r="A829" s="80"/>
      <c r="B829" s="110" t="str">
        <f>IF(E829="","",VLOOKUP(E829,[1]PROJECTES!$C$14:$G$5000,2,FALSE))</f>
        <v/>
      </c>
      <c r="C829" s="80"/>
      <c r="D829" s="283" t="str">
        <f>IF(E829="","",VLOOKUP(E829,[1]PROJECTES!$C$14:$G$5000,5,FALSE))</f>
        <v/>
      </c>
      <c r="E829" s="79"/>
      <c r="F829" s="110" t="str">
        <f>IF(I829="","",VLOOKUP(I829,[1]PROJECTES!$C$14:$G$5000,2,FALSE))</f>
        <v/>
      </c>
      <c r="G829" s="112" t="str">
        <f>IF(E829="","",VLOOKUP(E829,[1]PROJECTES!$C$14:$G$5000,4,FALSE))</f>
        <v/>
      </c>
      <c r="H829" s="95"/>
      <c r="I829" s="113" t="str">
        <f>IF(H829="","",VLOOKUP(H829,BD!B$2:C$16,2,FALSE))</f>
        <v/>
      </c>
      <c r="J829" s="114"/>
      <c r="K829" s="115" t="str">
        <f t="shared" si="24"/>
        <v/>
      </c>
      <c r="L829" s="116" t="str">
        <f t="shared" ca="1" si="25"/>
        <v>-</v>
      </c>
      <c r="M829" s="111" t="str">
        <f>IF(E829="","",VLOOKUP(E829,[1]PROJECTES!$C$14:$Z$5000,21,FALSE))</f>
        <v/>
      </c>
      <c r="N829" s="117"/>
      <c r="O829" s="118" t="s">
        <v>222</v>
      </c>
      <c r="P829" s="119"/>
      <c r="Q829" s="84"/>
      <c r="R829" s="123"/>
      <c r="S829" s="166"/>
      <c r="T829" s="176"/>
      <c r="U829" s="169"/>
      <c r="V829" s="177"/>
      <c r="X829" s="79"/>
    </row>
    <row r="830" spans="1:24" s="121" customFormat="1" ht="20.100000000000001" customHeight="1" x14ac:dyDescent="0.3">
      <c r="A830" s="80"/>
      <c r="B830" s="110" t="str">
        <f>IF(E830="","",VLOOKUP(E830,[1]PROJECTES!$C$14:$G$5000,2,FALSE))</f>
        <v/>
      </c>
      <c r="C830" s="80"/>
      <c r="D830" s="283" t="str">
        <f>IF(E830="","",VLOOKUP(E830,[1]PROJECTES!$C$14:$G$5000,5,FALSE))</f>
        <v/>
      </c>
      <c r="E830" s="79"/>
      <c r="F830" s="110" t="str">
        <f>IF(I830="","",VLOOKUP(I830,[1]PROJECTES!$C$14:$G$5000,2,FALSE))</f>
        <v/>
      </c>
      <c r="G830" s="112" t="str">
        <f>IF(E830="","",VLOOKUP(E830,[1]PROJECTES!$C$14:$G$5000,4,FALSE))</f>
        <v/>
      </c>
      <c r="H830" s="95"/>
      <c r="I830" s="113" t="str">
        <f>IF(H830="","",VLOOKUP(H830,BD!B$2:C$16,2,FALSE))</f>
        <v/>
      </c>
      <c r="J830" s="114"/>
      <c r="K830" s="115" t="str">
        <f t="shared" si="24"/>
        <v/>
      </c>
      <c r="L830" s="116" t="str">
        <f t="shared" ca="1" si="25"/>
        <v>-</v>
      </c>
      <c r="M830" s="111" t="str">
        <f>IF(E830="","",VLOOKUP(E830,[1]PROJECTES!$C$14:$Z$5000,21,FALSE))</f>
        <v/>
      </c>
      <c r="N830" s="117"/>
      <c r="O830" s="118" t="s">
        <v>222</v>
      </c>
      <c r="P830" s="119"/>
      <c r="Q830" s="84"/>
      <c r="R830" s="123"/>
      <c r="S830" s="166"/>
      <c r="T830" s="176"/>
      <c r="U830" s="169"/>
      <c r="V830" s="177"/>
      <c r="X830" s="79"/>
    </row>
    <row r="831" spans="1:24" s="121" customFormat="1" ht="20.100000000000001" customHeight="1" x14ac:dyDescent="0.3">
      <c r="A831" s="80"/>
      <c r="B831" s="110" t="str">
        <f>IF(E831="","",VLOOKUP(E831,[1]PROJECTES!$C$14:$G$5000,2,FALSE))</f>
        <v/>
      </c>
      <c r="C831" s="80"/>
      <c r="D831" s="283" t="str">
        <f>IF(E831="","",VLOOKUP(E831,[1]PROJECTES!$C$14:$G$5000,5,FALSE))</f>
        <v/>
      </c>
      <c r="E831" s="79"/>
      <c r="F831" s="110" t="str">
        <f>IF(I831="","",VLOOKUP(I831,[1]PROJECTES!$C$14:$G$5000,2,FALSE))</f>
        <v/>
      </c>
      <c r="G831" s="112" t="str">
        <f>IF(E831="","",VLOOKUP(E831,[1]PROJECTES!$C$14:$G$5000,4,FALSE))</f>
        <v/>
      </c>
      <c r="H831" s="95"/>
      <c r="I831" s="113" t="str">
        <f>IF(H831="","",VLOOKUP(H831,BD!B$2:C$16,2,FALSE))</f>
        <v/>
      </c>
      <c r="J831" s="126"/>
      <c r="K831" s="115" t="str">
        <f t="shared" si="24"/>
        <v/>
      </c>
      <c r="L831" s="116" t="str">
        <f t="shared" ca="1" si="25"/>
        <v>-</v>
      </c>
      <c r="M831" s="111" t="str">
        <f>IF(E831="","",VLOOKUP(E831,[1]PROJECTES!$C$14:$Z$5000,21,FALSE))</f>
        <v/>
      </c>
      <c r="N831" s="136"/>
      <c r="O831" s="118" t="s">
        <v>222</v>
      </c>
      <c r="P831" s="140"/>
      <c r="Q831" s="84"/>
      <c r="R831" s="122"/>
      <c r="S831" s="166"/>
      <c r="T831" s="176"/>
      <c r="U831" s="169"/>
      <c r="V831" s="177"/>
      <c r="X831" s="79"/>
    </row>
    <row r="832" spans="1:24" s="121" customFormat="1" ht="20.100000000000001" customHeight="1" x14ac:dyDescent="0.3">
      <c r="A832" s="80"/>
      <c r="B832" s="110" t="str">
        <f>IF(E832="","",VLOOKUP(E832,[1]PROJECTES!$C$14:$G$5000,2,FALSE))</f>
        <v/>
      </c>
      <c r="C832" s="80"/>
      <c r="D832" s="283" t="str">
        <f>IF(E832="","",VLOOKUP(E832,[1]PROJECTES!$C$14:$G$5000,5,FALSE))</f>
        <v/>
      </c>
      <c r="E832" s="79"/>
      <c r="F832" s="110" t="str">
        <f>IF(I832="","",VLOOKUP(I832,[1]PROJECTES!$C$14:$G$5000,2,FALSE))</f>
        <v/>
      </c>
      <c r="G832" s="112" t="str">
        <f>IF(E832="","",VLOOKUP(E832,[1]PROJECTES!$C$14:$G$5000,4,FALSE))</f>
        <v/>
      </c>
      <c r="H832" s="95"/>
      <c r="I832" s="113" t="str">
        <f>IF(H832="","",VLOOKUP(H832,BD!B$2:C$16,2,FALSE))</f>
        <v/>
      </c>
      <c r="J832" s="126"/>
      <c r="K832" s="115" t="str">
        <f t="shared" si="24"/>
        <v/>
      </c>
      <c r="L832" s="116" t="str">
        <f t="shared" ca="1" si="25"/>
        <v>-</v>
      </c>
      <c r="M832" s="111" t="str">
        <f>IF(E832="","",VLOOKUP(E832,[1]PROJECTES!$C$14:$Z$5000,21,FALSE))</f>
        <v/>
      </c>
      <c r="N832" s="136"/>
      <c r="O832" s="118" t="s">
        <v>222</v>
      </c>
      <c r="P832" s="140"/>
      <c r="Q832" s="84"/>
      <c r="R832" s="122"/>
      <c r="S832" s="166"/>
      <c r="T832" s="176"/>
      <c r="U832" s="169"/>
      <c r="V832" s="177"/>
      <c r="X832" s="79"/>
    </row>
    <row r="833" spans="1:24" s="121" customFormat="1" ht="20.100000000000001" customHeight="1" x14ac:dyDescent="0.3">
      <c r="A833" s="80"/>
      <c r="B833" s="110" t="str">
        <f>IF(E833="","",VLOOKUP(E833,[1]PROJECTES!$C$14:$G$5000,2,FALSE))</f>
        <v/>
      </c>
      <c r="C833" s="80"/>
      <c r="D833" s="283" t="str">
        <f>IF(E833="","",VLOOKUP(E833,[1]PROJECTES!$C$14:$G$5000,5,FALSE))</f>
        <v/>
      </c>
      <c r="E833" s="79"/>
      <c r="F833" s="110" t="str">
        <f>IF(I833="","",VLOOKUP(I833,[1]PROJECTES!$C$14:$G$5000,2,FALSE))</f>
        <v/>
      </c>
      <c r="G833" s="112" t="str">
        <f>IF(E833="","",VLOOKUP(E833,[1]PROJECTES!$C$14:$G$5000,4,FALSE))</f>
        <v/>
      </c>
      <c r="H833" s="95"/>
      <c r="I833" s="113" t="str">
        <f>IF(H833="","",VLOOKUP(H833,BD!B$2:C$16,2,FALSE))</f>
        <v/>
      </c>
      <c r="J833" s="114"/>
      <c r="K833" s="115" t="str">
        <f t="shared" si="24"/>
        <v/>
      </c>
      <c r="L833" s="116" t="str">
        <f t="shared" ca="1" si="25"/>
        <v>-</v>
      </c>
      <c r="M833" s="111" t="str">
        <f>IF(E833="","",VLOOKUP(E833,[1]PROJECTES!$C$14:$Z$5000,21,FALSE))</f>
        <v/>
      </c>
      <c r="N833" s="117"/>
      <c r="O833" s="118" t="s">
        <v>222</v>
      </c>
      <c r="P833" s="119"/>
      <c r="Q833" s="84"/>
      <c r="R833" s="122"/>
      <c r="S833" s="166"/>
      <c r="T833" s="176"/>
      <c r="U833" s="169"/>
      <c r="V833" s="177"/>
      <c r="X833" s="79"/>
    </row>
    <row r="834" spans="1:24" s="121" customFormat="1" ht="20.100000000000001" customHeight="1" x14ac:dyDescent="0.3">
      <c r="A834" s="80"/>
      <c r="B834" s="110" t="str">
        <f>IF(E834="","",VLOOKUP(E834,[1]PROJECTES!$C$14:$G$5000,2,FALSE))</f>
        <v/>
      </c>
      <c r="C834" s="80"/>
      <c r="D834" s="283" t="str">
        <f>IF(E834="","",VLOOKUP(E834,[1]PROJECTES!$C$14:$G$5000,5,FALSE))</f>
        <v/>
      </c>
      <c r="E834" s="79"/>
      <c r="F834" s="110" t="str">
        <f>IF(I834="","",VLOOKUP(I834,[1]PROJECTES!$C$14:$G$5000,2,FALSE))</f>
        <v/>
      </c>
      <c r="G834" s="112" t="str">
        <f>IF(E834="","",VLOOKUP(E834,[1]PROJECTES!$C$14:$G$5000,4,FALSE))</f>
        <v/>
      </c>
      <c r="H834" s="95"/>
      <c r="I834" s="113" t="str">
        <f>IF(H834="","",VLOOKUP(H834,BD!B$2:C$16,2,FALSE))</f>
        <v/>
      </c>
      <c r="J834" s="114"/>
      <c r="K834" s="115" t="str">
        <f t="shared" si="24"/>
        <v/>
      </c>
      <c r="L834" s="116" t="str">
        <f t="shared" ca="1" si="25"/>
        <v>-</v>
      </c>
      <c r="M834" s="111" t="str">
        <f>IF(E834="","",VLOOKUP(E834,[1]PROJECTES!$C$14:$Z$5000,21,FALSE))</f>
        <v/>
      </c>
      <c r="N834" s="117"/>
      <c r="O834" s="118" t="s">
        <v>222</v>
      </c>
      <c r="P834" s="119"/>
      <c r="Q834" s="84"/>
      <c r="R834" s="122"/>
      <c r="S834" s="166"/>
      <c r="T834" s="176"/>
      <c r="U834" s="169"/>
      <c r="V834" s="177"/>
      <c r="X834" s="79"/>
    </row>
    <row r="835" spans="1:24" s="121" customFormat="1" ht="20.100000000000001" customHeight="1" x14ac:dyDescent="0.3">
      <c r="A835" s="80"/>
      <c r="B835" s="110" t="str">
        <f>IF(E835="","",VLOOKUP(E835,[1]PROJECTES!$C$14:$G$5000,2,FALSE))</f>
        <v/>
      </c>
      <c r="C835" s="80"/>
      <c r="D835" s="283" t="str">
        <f>IF(E835="","",VLOOKUP(E835,[1]PROJECTES!$C$14:$G$5000,5,FALSE))</f>
        <v/>
      </c>
      <c r="E835" s="79"/>
      <c r="F835" s="110" t="str">
        <f>IF(I835="","",VLOOKUP(I835,[1]PROJECTES!$C$14:$G$5000,2,FALSE))</f>
        <v/>
      </c>
      <c r="G835" s="112" t="str">
        <f>IF(E835="","",VLOOKUP(E835,[1]PROJECTES!$C$14:$G$5000,4,FALSE))</f>
        <v/>
      </c>
      <c r="H835" s="95"/>
      <c r="I835" s="113" t="str">
        <f>IF(H835="","",VLOOKUP(H835,BD!B$2:C$16,2,FALSE))</f>
        <v/>
      </c>
      <c r="J835" s="114"/>
      <c r="K835" s="115" t="str">
        <f t="shared" si="24"/>
        <v/>
      </c>
      <c r="L835" s="116" t="str">
        <f t="shared" ca="1" si="25"/>
        <v>-</v>
      </c>
      <c r="M835" s="111" t="str">
        <f>IF(E835="","",VLOOKUP(E835,[1]PROJECTES!$C$14:$Z$5000,21,FALSE))</f>
        <v/>
      </c>
      <c r="N835" s="117"/>
      <c r="O835" s="118" t="s">
        <v>222</v>
      </c>
      <c r="P835" s="119"/>
      <c r="Q835" s="84"/>
      <c r="R835" s="122"/>
      <c r="S835" s="166"/>
      <c r="T835" s="176"/>
      <c r="U835" s="169"/>
      <c r="V835" s="177"/>
      <c r="X835" s="79"/>
    </row>
    <row r="836" spans="1:24" s="121" customFormat="1" ht="20.100000000000001" customHeight="1" x14ac:dyDescent="0.3">
      <c r="A836" s="80"/>
      <c r="B836" s="110" t="str">
        <f>IF(E836="","",VLOOKUP(E836,[1]PROJECTES!$C$14:$G$5000,2,FALSE))</f>
        <v/>
      </c>
      <c r="C836" s="80"/>
      <c r="D836" s="283" t="str">
        <f>IF(E836="","",VLOOKUP(E836,[1]PROJECTES!$C$14:$G$5000,5,FALSE))</f>
        <v/>
      </c>
      <c r="E836" s="79"/>
      <c r="F836" s="110" t="str">
        <f>IF(I836="","",VLOOKUP(I836,[1]PROJECTES!$C$14:$G$5000,2,FALSE))</f>
        <v/>
      </c>
      <c r="G836" s="112" t="str">
        <f>IF(E836="","",VLOOKUP(E836,[1]PROJECTES!$C$14:$G$5000,4,FALSE))</f>
        <v/>
      </c>
      <c r="H836" s="95"/>
      <c r="I836" s="113" t="str">
        <f>IF(H836="","",VLOOKUP(H836,BD!B$2:C$16,2,FALSE))</f>
        <v/>
      </c>
      <c r="J836" s="114"/>
      <c r="K836" s="115" t="str">
        <f t="shared" si="24"/>
        <v/>
      </c>
      <c r="L836" s="116" t="str">
        <f t="shared" ca="1" si="25"/>
        <v>-</v>
      </c>
      <c r="M836" s="111" t="str">
        <f>IF(E836="","",VLOOKUP(E836,[1]PROJECTES!$C$14:$Z$5000,21,FALSE))</f>
        <v/>
      </c>
      <c r="N836" s="117"/>
      <c r="O836" s="118" t="s">
        <v>222</v>
      </c>
      <c r="P836" s="119"/>
      <c r="Q836" s="84"/>
      <c r="R836" s="125"/>
      <c r="S836" s="166"/>
      <c r="T836" s="176"/>
      <c r="U836" s="169"/>
      <c r="V836" s="177"/>
      <c r="X836" s="79"/>
    </row>
    <row r="837" spans="1:24" s="121" customFormat="1" ht="20.100000000000001" customHeight="1" x14ac:dyDescent="0.3">
      <c r="A837" s="80"/>
      <c r="B837" s="110" t="str">
        <f>IF(E837="","",VLOOKUP(E837,[1]PROJECTES!$C$14:$G$5000,2,FALSE))</f>
        <v/>
      </c>
      <c r="C837" s="80"/>
      <c r="D837" s="283" t="str">
        <f>IF(E837="","",VLOOKUP(E837,[1]PROJECTES!$C$14:$G$5000,5,FALSE))</f>
        <v/>
      </c>
      <c r="E837" s="79"/>
      <c r="F837" s="110" t="str">
        <f>IF(I837="","",VLOOKUP(I837,[1]PROJECTES!$C$14:$G$5000,2,FALSE))</f>
        <v/>
      </c>
      <c r="G837" s="112" t="str">
        <f>IF(E837="","",VLOOKUP(E837,[1]PROJECTES!$C$14:$G$5000,4,FALSE))</f>
        <v/>
      </c>
      <c r="H837" s="95"/>
      <c r="I837" s="113" t="str">
        <f>IF(H837="","",VLOOKUP(H837,BD!B$2:C$16,2,FALSE))</f>
        <v/>
      </c>
      <c r="J837" s="114"/>
      <c r="K837" s="115" t="str">
        <f t="shared" si="24"/>
        <v/>
      </c>
      <c r="L837" s="116" t="str">
        <f t="shared" ca="1" si="25"/>
        <v>-</v>
      </c>
      <c r="M837" s="111" t="str">
        <f>IF(E837="","",VLOOKUP(E837,[1]PROJECTES!$C$14:$Z$5000,21,FALSE))</f>
        <v/>
      </c>
      <c r="N837" s="117"/>
      <c r="O837" s="118" t="s">
        <v>222</v>
      </c>
      <c r="P837" s="119"/>
      <c r="Q837" s="84"/>
      <c r="R837" s="125"/>
      <c r="S837" s="166"/>
      <c r="T837" s="176"/>
      <c r="U837" s="169"/>
      <c r="V837" s="177"/>
      <c r="X837" s="79"/>
    </row>
    <row r="838" spans="1:24" s="121" customFormat="1" ht="20.100000000000001" customHeight="1" x14ac:dyDescent="0.3">
      <c r="A838" s="80"/>
      <c r="B838" s="110" t="str">
        <f>IF(E838="","",VLOOKUP(E838,[1]PROJECTES!$C$14:$G$5000,2,FALSE))</f>
        <v/>
      </c>
      <c r="C838" s="80"/>
      <c r="D838" s="283" t="str">
        <f>IF(E838="","",VLOOKUP(E838,[1]PROJECTES!$C$14:$G$5000,5,FALSE))</f>
        <v/>
      </c>
      <c r="E838" s="79"/>
      <c r="F838" s="110" t="str">
        <f>IF(I838="","",VLOOKUP(I838,[1]PROJECTES!$C$14:$G$5000,2,FALSE))</f>
        <v/>
      </c>
      <c r="G838" s="112" t="str">
        <f>IF(E838="","",VLOOKUP(E838,[1]PROJECTES!$C$14:$G$5000,4,FALSE))</f>
        <v/>
      </c>
      <c r="H838" s="95"/>
      <c r="I838" s="113" t="str">
        <f>IF(H838="","",VLOOKUP(H838,BD!B$2:C$16,2,FALSE))</f>
        <v/>
      </c>
      <c r="J838" s="114"/>
      <c r="K838" s="115" t="str">
        <f t="shared" si="24"/>
        <v/>
      </c>
      <c r="L838" s="116" t="str">
        <f t="shared" ca="1" si="25"/>
        <v>-</v>
      </c>
      <c r="M838" s="111" t="str">
        <f>IF(E838="","",VLOOKUP(E838,[1]PROJECTES!$C$14:$Z$5000,21,FALSE))</f>
        <v/>
      </c>
      <c r="N838" s="117"/>
      <c r="O838" s="118" t="s">
        <v>222</v>
      </c>
      <c r="P838" s="119"/>
      <c r="Q838" s="84"/>
      <c r="R838" s="125"/>
      <c r="S838" s="166"/>
      <c r="T838" s="176"/>
      <c r="U838" s="169"/>
      <c r="V838" s="177"/>
      <c r="X838" s="79"/>
    </row>
    <row r="839" spans="1:24" s="121" customFormat="1" ht="20.100000000000001" customHeight="1" x14ac:dyDescent="0.3">
      <c r="A839" s="80"/>
      <c r="B839" s="110" t="str">
        <f>IF(E839="","",VLOOKUP(E839,[1]PROJECTES!$C$14:$G$5000,2,FALSE))</f>
        <v/>
      </c>
      <c r="C839" s="80"/>
      <c r="D839" s="283" t="str">
        <f>IF(E839="","",VLOOKUP(E839,[1]PROJECTES!$C$14:$G$5000,5,FALSE))</f>
        <v/>
      </c>
      <c r="E839" s="79"/>
      <c r="F839" s="110" t="str">
        <f>IF(I839="","",VLOOKUP(I839,[1]PROJECTES!$C$14:$G$5000,2,FALSE))</f>
        <v/>
      </c>
      <c r="G839" s="112" t="str">
        <f>IF(E839="","",VLOOKUP(E839,[1]PROJECTES!$C$14:$G$5000,4,FALSE))</f>
        <v/>
      </c>
      <c r="H839" s="95"/>
      <c r="I839" s="113" t="str">
        <f>IF(H839="","",VLOOKUP(H839,BD!B$2:C$16,2,FALSE))</f>
        <v/>
      </c>
      <c r="J839" s="114"/>
      <c r="K839" s="115" t="str">
        <f t="shared" si="24"/>
        <v/>
      </c>
      <c r="L839" s="116" t="str">
        <f t="shared" ca="1" si="25"/>
        <v>-</v>
      </c>
      <c r="M839" s="111" t="str">
        <f>IF(E839="","",VLOOKUP(E839,[1]PROJECTES!$C$14:$Z$5000,21,FALSE))</f>
        <v/>
      </c>
      <c r="N839" s="117"/>
      <c r="O839" s="118" t="s">
        <v>222</v>
      </c>
      <c r="P839" s="119"/>
      <c r="Q839" s="84"/>
      <c r="R839" s="125"/>
      <c r="S839" s="166"/>
      <c r="T839" s="176"/>
      <c r="U839" s="169"/>
      <c r="V839" s="177"/>
      <c r="X839" s="79"/>
    </row>
    <row r="840" spans="1:24" s="121" customFormat="1" ht="20.100000000000001" customHeight="1" x14ac:dyDescent="0.3">
      <c r="A840" s="80"/>
      <c r="B840" s="110" t="str">
        <f>IF(E840="","",VLOOKUP(E840,[1]PROJECTES!$C$14:$G$5000,2,FALSE))</f>
        <v/>
      </c>
      <c r="C840" s="80"/>
      <c r="D840" s="283" t="str">
        <f>IF(E840="","",VLOOKUP(E840,[1]PROJECTES!$C$14:$G$5000,5,FALSE))</f>
        <v/>
      </c>
      <c r="E840" s="79"/>
      <c r="F840" s="110" t="str">
        <f>IF(I840="","",VLOOKUP(I840,[1]PROJECTES!$C$14:$G$5000,2,FALSE))</f>
        <v/>
      </c>
      <c r="G840" s="112" t="str">
        <f>IF(E840="","",VLOOKUP(E840,[1]PROJECTES!$C$14:$G$5000,4,FALSE))</f>
        <v/>
      </c>
      <c r="H840" s="95"/>
      <c r="I840" s="113" t="str">
        <f>IF(H840="","",VLOOKUP(H840,BD!B$2:C$16,2,FALSE))</f>
        <v/>
      </c>
      <c r="J840" s="114"/>
      <c r="K840" s="115" t="str">
        <f t="shared" si="24"/>
        <v/>
      </c>
      <c r="L840" s="116" t="str">
        <f t="shared" ca="1" si="25"/>
        <v>-</v>
      </c>
      <c r="M840" s="111" t="str">
        <f>IF(E840="","",VLOOKUP(E840,[1]PROJECTES!$C$14:$Z$5000,21,FALSE))</f>
        <v/>
      </c>
      <c r="N840" s="117"/>
      <c r="O840" s="118" t="s">
        <v>222</v>
      </c>
      <c r="P840" s="119"/>
      <c r="Q840" s="84"/>
      <c r="R840" s="125"/>
      <c r="S840" s="166"/>
      <c r="T840" s="176"/>
      <c r="U840" s="169"/>
      <c r="V840" s="177"/>
      <c r="X840" s="79"/>
    </row>
    <row r="841" spans="1:24" s="121" customFormat="1" ht="20.100000000000001" customHeight="1" x14ac:dyDescent="0.3">
      <c r="A841" s="80"/>
      <c r="B841" s="110" t="str">
        <f>IF(E841="","",VLOOKUP(E841,[1]PROJECTES!$C$14:$G$5000,2,FALSE))</f>
        <v/>
      </c>
      <c r="C841" s="80"/>
      <c r="D841" s="283" t="str">
        <f>IF(E841="","",VLOOKUP(E841,[1]PROJECTES!$C$14:$G$5000,5,FALSE))</f>
        <v/>
      </c>
      <c r="E841" s="79"/>
      <c r="F841" s="110" t="str">
        <f>IF(I841="","",VLOOKUP(I841,[1]PROJECTES!$C$14:$G$5000,2,FALSE))</f>
        <v/>
      </c>
      <c r="G841" s="112" t="str">
        <f>IF(E841="","",VLOOKUP(E841,[1]PROJECTES!$C$14:$G$5000,4,FALSE))</f>
        <v/>
      </c>
      <c r="H841" s="95"/>
      <c r="I841" s="113" t="str">
        <f>IF(H841="","",VLOOKUP(H841,BD!B$2:C$16,2,FALSE))</f>
        <v/>
      </c>
      <c r="J841" s="114"/>
      <c r="K841" s="115" t="str">
        <f t="shared" ref="K841:K904" si="28">IF(J841="","",WEEKNUM(J841,2)-0)</f>
        <v/>
      </c>
      <c r="L841" s="116" t="str">
        <f t="shared" ref="L841:L904" ca="1" si="29">IF(M841="","-",IF(G841="TA","-",+M841-TODAY()))</f>
        <v>-</v>
      </c>
      <c r="M841" s="111" t="str">
        <f>IF(E841="","",VLOOKUP(E841,[1]PROJECTES!$C$14:$Z$5000,21,FALSE))</f>
        <v/>
      </c>
      <c r="N841" s="117"/>
      <c r="O841" s="118" t="s">
        <v>222</v>
      </c>
      <c r="P841" s="119"/>
      <c r="Q841" s="84"/>
      <c r="R841" s="122"/>
      <c r="S841" s="166"/>
      <c r="T841" s="176"/>
      <c r="U841" s="169"/>
      <c r="V841" s="177"/>
      <c r="X841" s="79"/>
    </row>
    <row r="842" spans="1:24" s="121" customFormat="1" ht="20.100000000000001" customHeight="1" x14ac:dyDescent="0.3">
      <c r="A842" s="80"/>
      <c r="B842" s="110" t="str">
        <f>IF(E842="","",VLOOKUP(E842,[1]PROJECTES!$C$14:$G$5000,2,FALSE))</f>
        <v/>
      </c>
      <c r="C842" s="80"/>
      <c r="D842" s="283" t="str">
        <f>IF(E842="","",VLOOKUP(E842,[1]PROJECTES!$C$14:$G$5000,5,FALSE))</f>
        <v/>
      </c>
      <c r="E842" s="79"/>
      <c r="F842" s="110" t="str">
        <f>IF(I842="","",VLOOKUP(I842,[1]PROJECTES!$C$14:$G$5000,2,FALSE))</f>
        <v/>
      </c>
      <c r="G842" s="112" t="str">
        <f>IF(E842="","",VLOOKUP(E842,[1]PROJECTES!$C$14:$G$5000,4,FALSE))</f>
        <v/>
      </c>
      <c r="H842" s="95"/>
      <c r="I842" s="113" t="str">
        <f>IF(H842="","",VLOOKUP(H842,BD!B$2:C$16,2,FALSE))</f>
        <v/>
      </c>
      <c r="J842" s="114"/>
      <c r="K842" s="115" t="str">
        <f t="shared" si="28"/>
        <v/>
      </c>
      <c r="L842" s="116" t="str">
        <f t="shared" ca="1" si="29"/>
        <v>-</v>
      </c>
      <c r="M842" s="111" t="str">
        <f>IF(E842="","",VLOOKUP(E842,[1]PROJECTES!$C$14:$Z$5000,21,FALSE))</f>
        <v/>
      </c>
      <c r="N842" s="117"/>
      <c r="O842" s="118" t="s">
        <v>222</v>
      </c>
      <c r="P842" s="119"/>
      <c r="Q842" s="84"/>
      <c r="R842" s="122"/>
      <c r="S842" s="166"/>
      <c r="T842" s="176"/>
      <c r="U842" s="169"/>
      <c r="V842" s="177"/>
      <c r="X842" s="79"/>
    </row>
    <row r="843" spans="1:24" s="121" customFormat="1" ht="20.100000000000001" customHeight="1" x14ac:dyDescent="0.3">
      <c r="A843" s="80"/>
      <c r="B843" s="110" t="str">
        <f>IF(E843="","",VLOOKUP(E843,[1]PROJECTES!$C$14:$G$5000,2,FALSE))</f>
        <v/>
      </c>
      <c r="C843" s="80"/>
      <c r="D843" s="283" t="str">
        <f>IF(E843="","",VLOOKUP(E843,[1]PROJECTES!$C$14:$G$5000,5,FALSE))</f>
        <v/>
      </c>
      <c r="E843" s="79"/>
      <c r="F843" s="110" t="str">
        <f>IF(I843="","",VLOOKUP(I843,[1]PROJECTES!$C$14:$G$5000,2,FALSE))</f>
        <v/>
      </c>
      <c r="G843" s="112" t="str">
        <f>IF(E843="","",VLOOKUP(E843,[1]PROJECTES!$C$14:$G$5000,4,FALSE))</f>
        <v/>
      </c>
      <c r="H843" s="95"/>
      <c r="I843" s="113" t="str">
        <f>IF(H843="","",VLOOKUP(H843,BD!B$2:C$16,2,FALSE))</f>
        <v/>
      </c>
      <c r="J843" s="114"/>
      <c r="K843" s="115" t="str">
        <f t="shared" si="28"/>
        <v/>
      </c>
      <c r="L843" s="116" t="str">
        <f t="shared" ca="1" si="29"/>
        <v>-</v>
      </c>
      <c r="M843" s="111" t="str">
        <f>IF(E843="","",VLOOKUP(E843,[1]PROJECTES!$C$14:$Z$5000,21,FALSE))</f>
        <v/>
      </c>
      <c r="N843" s="117"/>
      <c r="O843" s="118" t="s">
        <v>222</v>
      </c>
      <c r="P843" s="119"/>
      <c r="Q843" s="84"/>
      <c r="R843" s="125"/>
      <c r="S843" s="166"/>
      <c r="T843" s="176"/>
      <c r="U843" s="169"/>
      <c r="V843" s="177"/>
      <c r="X843" s="79"/>
    </row>
    <row r="844" spans="1:24" s="121" customFormat="1" ht="20.100000000000001" customHeight="1" x14ac:dyDescent="0.3">
      <c r="A844" s="80"/>
      <c r="B844" s="110" t="str">
        <f>IF(E844="","",VLOOKUP(E844,[1]PROJECTES!$C$14:$G$5000,2,FALSE))</f>
        <v/>
      </c>
      <c r="C844" s="80"/>
      <c r="D844" s="283" t="str">
        <f>IF(E844="","",VLOOKUP(E844,[1]PROJECTES!$C$14:$G$5000,5,FALSE))</f>
        <v/>
      </c>
      <c r="E844" s="79"/>
      <c r="F844" s="110" t="str">
        <f>IF(I844="","",VLOOKUP(I844,[1]PROJECTES!$C$14:$G$5000,2,FALSE))</f>
        <v/>
      </c>
      <c r="G844" s="112" t="str">
        <f>IF(E844="","",VLOOKUP(E844,[1]PROJECTES!$C$14:$G$5000,4,FALSE))</f>
        <v/>
      </c>
      <c r="H844" s="95"/>
      <c r="I844" s="113" t="str">
        <f>IF(H844="","",VLOOKUP(H844,BD!B$2:C$16,2,FALSE))</f>
        <v/>
      </c>
      <c r="J844" s="114"/>
      <c r="K844" s="115" t="str">
        <f t="shared" si="28"/>
        <v/>
      </c>
      <c r="L844" s="116" t="str">
        <f t="shared" ca="1" si="29"/>
        <v>-</v>
      </c>
      <c r="M844" s="111" t="str">
        <f>IF(E844="","",VLOOKUP(E844,[1]PROJECTES!$C$14:$Z$5000,21,FALSE))</f>
        <v/>
      </c>
      <c r="N844" s="117"/>
      <c r="O844" s="118" t="s">
        <v>222</v>
      </c>
      <c r="P844" s="119"/>
      <c r="Q844" s="84"/>
      <c r="R844" s="125"/>
      <c r="S844" s="166"/>
      <c r="T844" s="176"/>
      <c r="U844" s="169"/>
      <c r="V844" s="177"/>
      <c r="X844" s="79"/>
    </row>
    <row r="845" spans="1:24" s="121" customFormat="1" ht="20.100000000000001" customHeight="1" x14ac:dyDescent="0.3">
      <c r="A845" s="80"/>
      <c r="B845" s="110" t="str">
        <f>IF(E845="","",VLOOKUP(E845,[1]PROJECTES!$C$14:$G$5000,2,FALSE))</f>
        <v/>
      </c>
      <c r="C845" s="80"/>
      <c r="D845" s="283" t="str">
        <f>IF(E845="","",VLOOKUP(E845,[1]PROJECTES!$C$14:$G$5000,5,FALSE))</f>
        <v/>
      </c>
      <c r="E845" s="79"/>
      <c r="F845" s="110" t="str">
        <f>IF(I845="","",VLOOKUP(I845,[1]PROJECTES!$C$14:$G$5000,2,FALSE))</f>
        <v/>
      </c>
      <c r="G845" s="112" t="str">
        <f>IF(E845="","",VLOOKUP(E845,[1]PROJECTES!$C$14:$G$5000,4,FALSE))</f>
        <v/>
      </c>
      <c r="H845" s="95"/>
      <c r="I845" s="113" t="str">
        <f>IF(H845="","",VLOOKUP(H845,BD!B$2:C$16,2,FALSE))</f>
        <v/>
      </c>
      <c r="J845" s="114"/>
      <c r="K845" s="115" t="str">
        <f t="shared" si="28"/>
        <v/>
      </c>
      <c r="L845" s="116" t="str">
        <f t="shared" ca="1" si="29"/>
        <v>-</v>
      </c>
      <c r="M845" s="111" t="str">
        <f>IF(E845="","",VLOOKUP(E845,[1]PROJECTES!$C$14:$Z$5000,21,FALSE))</f>
        <v/>
      </c>
      <c r="N845" s="117"/>
      <c r="O845" s="118" t="s">
        <v>222</v>
      </c>
      <c r="P845" s="119"/>
      <c r="Q845" s="84"/>
      <c r="R845" s="125"/>
      <c r="S845" s="166"/>
      <c r="T845" s="176"/>
      <c r="U845" s="169"/>
      <c r="V845" s="177"/>
      <c r="X845" s="79"/>
    </row>
    <row r="846" spans="1:24" s="121" customFormat="1" ht="20.100000000000001" customHeight="1" x14ac:dyDescent="0.3">
      <c r="A846" s="80"/>
      <c r="B846" s="110" t="str">
        <f>IF(E846="","",VLOOKUP(E846,[1]PROJECTES!$C$14:$G$5000,2,FALSE))</f>
        <v/>
      </c>
      <c r="C846" s="80"/>
      <c r="D846" s="283" t="str">
        <f>IF(E846="","",VLOOKUP(E846,[1]PROJECTES!$C$14:$G$5000,5,FALSE))</f>
        <v/>
      </c>
      <c r="E846" s="79"/>
      <c r="F846" s="110" t="str">
        <f>IF(I846="","",VLOOKUP(I846,[1]PROJECTES!$C$14:$G$5000,2,FALSE))</f>
        <v/>
      </c>
      <c r="G846" s="112" t="str">
        <f>IF(E846="","",VLOOKUP(E846,[1]PROJECTES!$C$14:$G$5000,4,FALSE))</f>
        <v/>
      </c>
      <c r="H846" s="95"/>
      <c r="I846" s="113" t="str">
        <f>IF(H846="","",VLOOKUP(H846,BD!B$2:C$16,2,FALSE))</f>
        <v/>
      </c>
      <c r="J846" s="114"/>
      <c r="K846" s="115" t="str">
        <f t="shared" si="28"/>
        <v/>
      </c>
      <c r="L846" s="116" t="str">
        <f t="shared" ca="1" si="29"/>
        <v>-</v>
      </c>
      <c r="M846" s="111" t="str">
        <f>IF(E846="","",VLOOKUP(E846,[1]PROJECTES!$C$14:$Z$5000,21,FALSE))</f>
        <v/>
      </c>
      <c r="N846" s="117"/>
      <c r="O846" s="118" t="s">
        <v>222</v>
      </c>
      <c r="P846" s="119"/>
      <c r="Q846" s="84"/>
      <c r="R846" s="122"/>
      <c r="S846" s="166"/>
      <c r="T846" s="176"/>
      <c r="U846" s="169"/>
      <c r="V846" s="177"/>
      <c r="X846" s="79"/>
    </row>
    <row r="847" spans="1:24" s="121" customFormat="1" ht="20.100000000000001" customHeight="1" x14ac:dyDescent="0.3">
      <c r="A847" s="80"/>
      <c r="B847" s="110" t="str">
        <f>IF(E847="","",VLOOKUP(E847,[1]PROJECTES!$C$14:$G$5000,2,FALSE))</f>
        <v/>
      </c>
      <c r="C847" s="80"/>
      <c r="D847" s="283" t="str">
        <f>IF(E847="","",VLOOKUP(E847,[1]PROJECTES!$C$14:$G$5000,5,FALSE))</f>
        <v/>
      </c>
      <c r="E847" s="79"/>
      <c r="F847" s="110" t="str">
        <f>IF(I847="","",VLOOKUP(I847,[1]PROJECTES!$C$14:$G$5000,2,FALSE))</f>
        <v/>
      </c>
      <c r="G847" s="112" t="str">
        <f>IF(E847="","",VLOOKUP(E847,[1]PROJECTES!$C$14:$G$5000,4,FALSE))</f>
        <v/>
      </c>
      <c r="H847" s="95"/>
      <c r="I847" s="113" t="str">
        <f>IF(H847="","",VLOOKUP(H847,BD!B$2:C$16,2,FALSE))</f>
        <v/>
      </c>
      <c r="J847" s="114"/>
      <c r="K847" s="115" t="str">
        <f t="shared" si="28"/>
        <v/>
      </c>
      <c r="L847" s="116" t="str">
        <f t="shared" ca="1" si="29"/>
        <v>-</v>
      </c>
      <c r="M847" s="111" t="str">
        <f>IF(E847="","",VLOOKUP(E847,[1]PROJECTES!$C$14:$Z$5000,21,FALSE))</f>
        <v/>
      </c>
      <c r="N847" s="117"/>
      <c r="O847" s="118" t="s">
        <v>222</v>
      </c>
      <c r="P847" s="119"/>
      <c r="Q847" s="84"/>
      <c r="R847" s="122"/>
      <c r="S847" s="166"/>
      <c r="T847" s="176"/>
      <c r="U847" s="169"/>
      <c r="V847" s="177"/>
      <c r="X847" s="79"/>
    </row>
    <row r="848" spans="1:24" s="121" customFormat="1" ht="20.100000000000001" customHeight="1" x14ac:dyDescent="0.3">
      <c r="A848" s="80"/>
      <c r="B848" s="110" t="str">
        <f>IF(E848="","",VLOOKUP(E848,[1]PROJECTES!$C$14:$G$5000,2,FALSE))</f>
        <v/>
      </c>
      <c r="C848" s="80"/>
      <c r="D848" s="283" t="str">
        <f>IF(E848="","",VLOOKUP(E848,[1]PROJECTES!$C$14:$G$5000,5,FALSE))</f>
        <v/>
      </c>
      <c r="E848" s="79"/>
      <c r="F848" s="110" t="str">
        <f>IF(I848="","",VLOOKUP(I848,[1]PROJECTES!$C$14:$G$5000,2,FALSE))</f>
        <v/>
      </c>
      <c r="G848" s="112" t="str">
        <f>IF(E848="","",VLOOKUP(E848,[1]PROJECTES!$C$14:$G$5000,4,FALSE))</f>
        <v/>
      </c>
      <c r="H848" s="95"/>
      <c r="I848" s="113" t="str">
        <f>IF(H848="","",VLOOKUP(H848,BD!B$2:C$16,2,FALSE))</f>
        <v/>
      </c>
      <c r="J848" s="114"/>
      <c r="K848" s="115" t="str">
        <f t="shared" si="28"/>
        <v/>
      </c>
      <c r="L848" s="116" t="str">
        <f t="shared" ca="1" si="29"/>
        <v>-</v>
      </c>
      <c r="M848" s="111" t="str">
        <f>IF(E848="","",VLOOKUP(E848,[1]PROJECTES!$C$14:$Z$5000,21,FALSE))</f>
        <v/>
      </c>
      <c r="N848" s="117"/>
      <c r="O848" s="118" t="s">
        <v>222</v>
      </c>
      <c r="P848" s="119"/>
      <c r="Q848" s="84"/>
      <c r="R848" s="122"/>
      <c r="S848" s="166"/>
      <c r="T848" s="176"/>
      <c r="U848" s="169"/>
      <c r="V848" s="177"/>
      <c r="X848" s="79"/>
    </row>
    <row r="849" spans="1:24" s="121" customFormat="1" ht="20.100000000000001" customHeight="1" x14ac:dyDescent="0.3">
      <c r="A849" s="80"/>
      <c r="B849" s="110" t="str">
        <f>IF(E849="","",VLOOKUP(E849,[1]PROJECTES!$C$14:$G$5000,2,FALSE))</f>
        <v/>
      </c>
      <c r="C849" s="80"/>
      <c r="D849" s="283" t="str">
        <f>IF(E849="","",VLOOKUP(E849,[1]PROJECTES!$C$14:$G$5000,5,FALSE))</f>
        <v/>
      </c>
      <c r="E849" s="79"/>
      <c r="F849" s="110" t="str">
        <f>IF(I849="","",VLOOKUP(I849,[1]PROJECTES!$C$14:$G$5000,2,FALSE))</f>
        <v/>
      </c>
      <c r="G849" s="112" t="str">
        <f>IF(E849="","",VLOOKUP(E849,[1]PROJECTES!$C$14:$G$5000,4,FALSE))</f>
        <v/>
      </c>
      <c r="H849" s="95"/>
      <c r="I849" s="113" t="str">
        <f>IF(H849="","",VLOOKUP(H849,BD!B$2:C$16,2,FALSE))</f>
        <v/>
      </c>
      <c r="J849" s="126"/>
      <c r="K849" s="115" t="str">
        <f t="shared" si="28"/>
        <v/>
      </c>
      <c r="L849" s="116" t="str">
        <f t="shared" ca="1" si="29"/>
        <v>-</v>
      </c>
      <c r="M849" s="111" t="str">
        <f>IF(E849="","",VLOOKUP(E849,[1]PROJECTES!$C$14:$Z$5000,21,FALSE))</f>
        <v/>
      </c>
      <c r="N849" s="136"/>
      <c r="O849" s="118" t="s">
        <v>222</v>
      </c>
      <c r="P849" s="140"/>
      <c r="Q849" s="84"/>
      <c r="R849" s="122"/>
      <c r="S849" s="166"/>
      <c r="T849" s="176"/>
      <c r="U849" s="169"/>
      <c r="V849" s="177"/>
      <c r="X849" s="79"/>
    </row>
    <row r="850" spans="1:24" s="121" customFormat="1" ht="20.100000000000001" customHeight="1" x14ac:dyDescent="0.3">
      <c r="A850" s="80"/>
      <c r="B850" s="110" t="str">
        <f>IF(E850="","",VLOOKUP(E850,[1]PROJECTES!$C$14:$G$5000,2,FALSE))</f>
        <v/>
      </c>
      <c r="C850" s="80"/>
      <c r="D850" s="283" t="str">
        <f>IF(E850="","",VLOOKUP(E850,[1]PROJECTES!$C$14:$G$5000,5,FALSE))</f>
        <v/>
      </c>
      <c r="E850" s="79"/>
      <c r="F850" s="110" t="str">
        <f>IF(I850="","",VLOOKUP(I850,[1]PROJECTES!$C$14:$G$5000,2,FALSE))</f>
        <v/>
      </c>
      <c r="G850" s="112" t="str">
        <f>IF(E850="","",VLOOKUP(E850,[1]PROJECTES!$C$14:$G$5000,4,FALSE))</f>
        <v/>
      </c>
      <c r="H850" s="95"/>
      <c r="I850" s="113" t="str">
        <f>IF(H850="","",VLOOKUP(H850,BD!B$2:C$16,2,FALSE))</f>
        <v/>
      </c>
      <c r="J850" s="114"/>
      <c r="K850" s="115" t="str">
        <f t="shared" si="28"/>
        <v/>
      </c>
      <c r="L850" s="116" t="str">
        <f t="shared" ca="1" si="29"/>
        <v>-</v>
      </c>
      <c r="M850" s="111" t="str">
        <f>IF(E850="","",VLOOKUP(E850,[1]PROJECTES!$C$14:$Z$5000,21,FALSE))</f>
        <v/>
      </c>
      <c r="N850" s="117"/>
      <c r="O850" s="118" t="s">
        <v>222</v>
      </c>
      <c r="P850" s="119"/>
      <c r="Q850" s="84"/>
      <c r="R850" s="122"/>
      <c r="S850" s="166"/>
      <c r="T850" s="176"/>
      <c r="U850" s="169"/>
      <c r="V850" s="177"/>
      <c r="X850" s="79"/>
    </row>
    <row r="851" spans="1:24" s="121" customFormat="1" ht="20.100000000000001" customHeight="1" x14ac:dyDescent="0.3">
      <c r="A851" s="80"/>
      <c r="B851" s="110" t="str">
        <f>IF(E851="","",VLOOKUP(E851,[1]PROJECTES!$C$14:$G$5000,2,FALSE))</f>
        <v/>
      </c>
      <c r="C851" s="80"/>
      <c r="D851" s="283" t="str">
        <f>IF(E851="","",VLOOKUP(E851,[1]PROJECTES!$C$14:$G$5000,5,FALSE))</f>
        <v/>
      </c>
      <c r="E851" s="79"/>
      <c r="F851" s="110" t="str">
        <f>IF(I851="","",VLOOKUP(I851,[1]PROJECTES!$C$14:$G$5000,2,FALSE))</f>
        <v/>
      </c>
      <c r="G851" s="112" t="str">
        <f>IF(E851="","",VLOOKUP(E851,[1]PROJECTES!$C$14:$G$5000,4,FALSE))</f>
        <v/>
      </c>
      <c r="H851" s="95"/>
      <c r="I851" s="113" t="str">
        <f>IF(H851="","",VLOOKUP(H851,BD!B$2:C$16,2,FALSE))</f>
        <v/>
      </c>
      <c r="J851" s="114"/>
      <c r="K851" s="115" t="str">
        <f t="shared" si="28"/>
        <v/>
      </c>
      <c r="L851" s="116" t="str">
        <f t="shared" ca="1" si="29"/>
        <v>-</v>
      </c>
      <c r="M851" s="111" t="str">
        <f>IF(E851="","",VLOOKUP(E851,[1]PROJECTES!$C$14:$Z$5000,21,FALSE))</f>
        <v/>
      </c>
      <c r="N851" s="117"/>
      <c r="O851" s="118" t="s">
        <v>222</v>
      </c>
      <c r="P851" s="119"/>
      <c r="Q851" s="84"/>
      <c r="R851" s="122"/>
      <c r="S851" s="166"/>
      <c r="T851" s="176"/>
      <c r="U851" s="169"/>
      <c r="V851" s="177"/>
      <c r="X851" s="79"/>
    </row>
    <row r="852" spans="1:24" s="121" customFormat="1" ht="20.100000000000001" customHeight="1" x14ac:dyDescent="0.3">
      <c r="A852" s="80"/>
      <c r="B852" s="110" t="str">
        <f>IF(E852="","",VLOOKUP(E852,[1]PROJECTES!$C$14:$G$5000,2,FALSE))</f>
        <v/>
      </c>
      <c r="C852" s="80"/>
      <c r="D852" s="283" t="str">
        <f>IF(E852="","",VLOOKUP(E852,[1]PROJECTES!$C$14:$G$5000,5,FALSE))</f>
        <v/>
      </c>
      <c r="E852" s="79"/>
      <c r="F852" s="110" t="str">
        <f>IF(I852="","",VLOOKUP(I852,[1]PROJECTES!$C$14:$G$5000,2,FALSE))</f>
        <v/>
      </c>
      <c r="G852" s="112" t="str">
        <f>IF(E852="","",VLOOKUP(E852,[1]PROJECTES!$C$14:$G$5000,4,FALSE))</f>
        <v/>
      </c>
      <c r="H852" s="95"/>
      <c r="I852" s="113" t="str">
        <f>IF(H852="","",VLOOKUP(H852,BD!B$2:C$16,2,FALSE))</f>
        <v/>
      </c>
      <c r="J852" s="114"/>
      <c r="K852" s="115" t="str">
        <f t="shared" si="28"/>
        <v/>
      </c>
      <c r="L852" s="116" t="str">
        <f t="shared" ca="1" si="29"/>
        <v>-</v>
      </c>
      <c r="M852" s="111" t="str">
        <f>IF(E852="","",VLOOKUP(E852,[1]PROJECTES!$C$14:$Z$5000,21,FALSE))</f>
        <v/>
      </c>
      <c r="N852" s="117"/>
      <c r="O852" s="118" t="s">
        <v>222</v>
      </c>
      <c r="P852" s="119"/>
      <c r="Q852" s="84"/>
      <c r="R852" s="122"/>
      <c r="S852" s="166"/>
      <c r="T852" s="176"/>
      <c r="U852" s="169"/>
      <c r="V852" s="177"/>
      <c r="X852" s="79"/>
    </row>
    <row r="853" spans="1:24" s="121" customFormat="1" ht="20.100000000000001" customHeight="1" x14ac:dyDescent="0.3">
      <c r="A853" s="80"/>
      <c r="B853" s="110" t="str">
        <f>IF(E853="","",VLOOKUP(E853,[1]PROJECTES!$C$14:$G$5000,2,FALSE))</f>
        <v/>
      </c>
      <c r="C853" s="80"/>
      <c r="D853" s="283" t="str">
        <f>IF(E853="","",VLOOKUP(E853,[1]PROJECTES!$C$14:$G$5000,5,FALSE))</f>
        <v/>
      </c>
      <c r="E853" s="79"/>
      <c r="F853" s="110" t="str">
        <f>IF(I853="","",VLOOKUP(I853,[1]PROJECTES!$C$14:$G$5000,2,FALSE))</f>
        <v/>
      </c>
      <c r="G853" s="112" t="str">
        <f>IF(E853="","",VLOOKUP(E853,[1]PROJECTES!$C$14:$G$5000,4,FALSE))</f>
        <v/>
      </c>
      <c r="H853" s="95"/>
      <c r="I853" s="113" t="str">
        <f>IF(H853="","",VLOOKUP(H853,BD!B$2:C$16,2,FALSE))</f>
        <v/>
      </c>
      <c r="J853" s="114"/>
      <c r="K853" s="115" t="str">
        <f t="shared" si="28"/>
        <v/>
      </c>
      <c r="L853" s="116" t="str">
        <f t="shared" ca="1" si="29"/>
        <v>-</v>
      </c>
      <c r="M853" s="111" t="str">
        <f>IF(E853="","",VLOOKUP(E853,[1]PROJECTES!$C$14:$Z$5000,21,FALSE))</f>
        <v/>
      </c>
      <c r="N853" s="117"/>
      <c r="O853" s="118" t="s">
        <v>222</v>
      </c>
      <c r="P853" s="119"/>
      <c r="Q853" s="84"/>
      <c r="R853" s="122"/>
      <c r="S853" s="166"/>
      <c r="T853" s="176"/>
      <c r="U853" s="169"/>
      <c r="V853" s="177"/>
      <c r="X853" s="79"/>
    </row>
    <row r="854" spans="1:24" s="121" customFormat="1" ht="20.100000000000001" customHeight="1" x14ac:dyDescent="0.3">
      <c r="A854" s="80"/>
      <c r="B854" s="110" t="str">
        <f>IF(E854="","",VLOOKUP(E854,[1]PROJECTES!$C$14:$G$5000,2,FALSE))</f>
        <v/>
      </c>
      <c r="C854" s="80"/>
      <c r="D854" s="283" t="str">
        <f>IF(E854="","",VLOOKUP(E854,[1]PROJECTES!$C$14:$G$5000,5,FALSE))</f>
        <v/>
      </c>
      <c r="E854" s="79"/>
      <c r="F854" s="110" t="str">
        <f>IF(I854="","",VLOOKUP(I854,[1]PROJECTES!$C$14:$G$5000,2,FALSE))</f>
        <v/>
      </c>
      <c r="G854" s="112" t="str">
        <f>IF(E854="","",VLOOKUP(E854,[1]PROJECTES!$C$14:$G$5000,4,FALSE))</f>
        <v/>
      </c>
      <c r="H854" s="95"/>
      <c r="I854" s="113" t="str">
        <f>IF(H854="","",VLOOKUP(H854,BD!B$2:C$16,2,FALSE))</f>
        <v/>
      </c>
      <c r="J854" s="114"/>
      <c r="K854" s="115" t="str">
        <f t="shared" si="28"/>
        <v/>
      </c>
      <c r="L854" s="116" t="str">
        <f t="shared" ca="1" si="29"/>
        <v>-</v>
      </c>
      <c r="M854" s="111" t="str">
        <f>IF(E854="","",VLOOKUP(E854,[1]PROJECTES!$C$14:$Z$5000,21,FALSE))</f>
        <v/>
      </c>
      <c r="N854" s="117"/>
      <c r="O854" s="118" t="s">
        <v>222</v>
      </c>
      <c r="P854" s="119"/>
      <c r="Q854" s="84"/>
      <c r="R854" s="122"/>
      <c r="S854" s="166"/>
      <c r="T854" s="176"/>
      <c r="U854" s="169"/>
      <c r="V854" s="177"/>
      <c r="X854" s="79"/>
    </row>
    <row r="855" spans="1:24" s="121" customFormat="1" ht="20.100000000000001" customHeight="1" x14ac:dyDescent="0.3">
      <c r="A855" s="80"/>
      <c r="B855" s="110" t="str">
        <f>IF(E855="","",VLOOKUP(E855,[1]PROJECTES!$C$14:$G$5000,2,FALSE))</f>
        <v/>
      </c>
      <c r="C855" s="80"/>
      <c r="D855" s="283" t="str">
        <f>IF(E855="","",VLOOKUP(E855,[1]PROJECTES!$C$14:$G$5000,5,FALSE))</f>
        <v/>
      </c>
      <c r="E855" s="79"/>
      <c r="F855" s="110" t="str">
        <f>IF(I855="","",VLOOKUP(I855,[1]PROJECTES!$C$14:$G$5000,2,FALSE))</f>
        <v/>
      </c>
      <c r="G855" s="112" t="str">
        <f>IF(E855="","",VLOOKUP(E855,[1]PROJECTES!$C$14:$G$5000,4,FALSE))</f>
        <v/>
      </c>
      <c r="H855" s="95"/>
      <c r="I855" s="113" t="str">
        <f>IF(H855="","",VLOOKUP(H855,BD!B$2:C$16,2,FALSE))</f>
        <v/>
      </c>
      <c r="J855" s="114"/>
      <c r="K855" s="115" t="str">
        <f t="shared" si="28"/>
        <v/>
      </c>
      <c r="L855" s="116" t="str">
        <f t="shared" ca="1" si="29"/>
        <v>-</v>
      </c>
      <c r="M855" s="111" t="str">
        <f>IF(E855="","",VLOOKUP(E855,[1]PROJECTES!$C$14:$Z$5000,21,FALSE))</f>
        <v/>
      </c>
      <c r="N855" s="117"/>
      <c r="O855" s="118" t="s">
        <v>222</v>
      </c>
      <c r="P855" s="119"/>
      <c r="Q855" s="84"/>
      <c r="R855" s="122"/>
      <c r="S855" s="166"/>
      <c r="T855" s="176"/>
      <c r="U855" s="169"/>
      <c r="V855" s="177"/>
      <c r="X855" s="79"/>
    </row>
    <row r="856" spans="1:24" s="121" customFormat="1" ht="20.100000000000001" customHeight="1" x14ac:dyDescent="0.3">
      <c r="A856" s="80"/>
      <c r="B856" s="110" t="str">
        <f>IF(E856="","",VLOOKUP(E856,[1]PROJECTES!$C$14:$G$5000,2,FALSE))</f>
        <v/>
      </c>
      <c r="C856" s="80"/>
      <c r="D856" s="283" t="str">
        <f>IF(E856="","",VLOOKUP(E856,[1]PROJECTES!$C$14:$G$5000,5,FALSE))</f>
        <v/>
      </c>
      <c r="E856" s="79"/>
      <c r="F856" s="110" t="str">
        <f>IF(I856="","",VLOOKUP(I856,[1]PROJECTES!$C$14:$G$5000,2,FALSE))</f>
        <v/>
      </c>
      <c r="G856" s="112" t="str">
        <f>IF(E856="","",VLOOKUP(E856,[1]PROJECTES!$C$14:$G$5000,4,FALSE))</f>
        <v/>
      </c>
      <c r="H856" s="95"/>
      <c r="I856" s="113" t="str">
        <f>IF(H856="","",VLOOKUP(H856,BD!B$2:C$16,2,FALSE))</f>
        <v/>
      </c>
      <c r="J856" s="114"/>
      <c r="K856" s="115" t="str">
        <f t="shared" si="28"/>
        <v/>
      </c>
      <c r="L856" s="116" t="str">
        <f t="shared" ca="1" si="29"/>
        <v>-</v>
      </c>
      <c r="M856" s="111" t="str">
        <f>IF(E856="","",VLOOKUP(E856,[1]PROJECTES!$C$14:$Z$5000,21,FALSE))</f>
        <v/>
      </c>
      <c r="N856" s="117"/>
      <c r="O856" s="118" t="s">
        <v>222</v>
      </c>
      <c r="P856" s="119"/>
      <c r="Q856" s="84"/>
      <c r="R856" s="122"/>
      <c r="S856" s="166"/>
      <c r="T856" s="176"/>
      <c r="U856" s="169"/>
      <c r="V856" s="177"/>
      <c r="X856" s="79"/>
    </row>
    <row r="857" spans="1:24" s="121" customFormat="1" ht="20.100000000000001" customHeight="1" x14ac:dyDescent="0.3">
      <c r="A857" s="80"/>
      <c r="B857" s="110" t="str">
        <f>IF(E857="","",VLOOKUP(E857,[1]PROJECTES!$C$14:$G$5000,2,FALSE))</f>
        <v/>
      </c>
      <c r="C857" s="80"/>
      <c r="D857" s="283" t="str">
        <f>IF(E857="","",VLOOKUP(E857,[1]PROJECTES!$C$14:$G$5000,5,FALSE))</f>
        <v/>
      </c>
      <c r="E857" s="79"/>
      <c r="F857" s="110" t="str">
        <f>IF(I857="","",VLOOKUP(I857,[1]PROJECTES!$C$14:$G$5000,2,FALSE))</f>
        <v/>
      </c>
      <c r="G857" s="112" t="str">
        <f>IF(E857="","",VLOOKUP(E857,[1]PROJECTES!$C$14:$G$5000,4,FALSE))</f>
        <v/>
      </c>
      <c r="H857" s="95"/>
      <c r="I857" s="113" t="str">
        <f>IF(H857="","",VLOOKUP(H857,BD!B$2:C$16,2,FALSE))</f>
        <v/>
      </c>
      <c r="J857" s="114"/>
      <c r="K857" s="115" t="str">
        <f t="shared" si="28"/>
        <v/>
      </c>
      <c r="L857" s="116" t="str">
        <f t="shared" ca="1" si="29"/>
        <v>-</v>
      </c>
      <c r="M857" s="111" t="str">
        <f>IF(E857="","",VLOOKUP(E857,[1]PROJECTES!$C$14:$Z$5000,21,FALSE))</f>
        <v/>
      </c>
      <c r="N857" s="117"/>
      <c r="O857" s="118" t="s">
        <v>222</v>
      </c>
      <c r="P857" s="119"/>
      <c r="Q857" s="84"/>
      <c r="R857" s="122"/>
      <c r="S857" s="166"/>
      <c r="T857" s="176"/>
      <c r="U857" s="169"/>
      <c r="V857" s="177"/>
      <c r="X857" s="79"/>
    </row>
    <row r="858" spans="1:24" s="121" customFormat="1" ht="20.100000000000001" customHeight="1" x14ac:dyDescent="0.3">
      <c r="A858" s="80"/>
      <c r="B858" s="110" t="str">
        <f>IF(E858="","",VLOOKUP(E858,[1]PROJECTES!$C$14:$G$5000,2,FALSE))</f>
        <v/>
      </c>
      <c r="C858" s="80"/>
      <c r="D858" s="283" t="str">
        <f>IF(E858="","",VLOOKUP(E858,[1]PROJECTES!$C$14:$G$5000,5,FALSE))</f>
        <v/>
      </c>
      <c r="E858" s="79"/>
      <c r="F858" s="110" t="str">
        <f>IF(I858="","",VLOOKUP(I858,[1]PROJECTES!$C$14:$G$5000,2,FALSE))</f>
        <v/>
      </c>
      <c r="G858" s="112" t="str">
        <f>IF(E858="","",VLOOKUP(E858,[1]PROJECTES!$C$14:$G$5000,4,FALSE))</f>
        <v/>
      </c>
      <c r="H858" s="95"/>
      <c r="I858" s="113" t="str">
        <f>IF(H858="","",VLOOKUP(H858,BD!B$2:C$16,2,FALSE))</f>
        <v/>
      </c>
      <c r="J858" s="114"/>
      <c r="K858" s="115" t="str">
        <f t="shared" si="28"/>
        <v/>
      </c>
      <c r="L858" s="116" t="str">
        <f t="shared" ca="1" si="29"/>
        <v>-</v>
      </c>
      <c r="M858" s="111" t="str">
        <f>IF(E858="","",VLOOKUP(E858,[1]PROJECTES!$C$14:$Z$5000,21,FALSE))</f>
        <v/>
      </c>
      <c r="N858" s="117"/>
      <c r="O858" s="118" t="s">
        <v>222</v>
      </c>
      <c r="P858" s="119"/>
      <c r="Q858" s="84"/>
      <c r="R858" s="122"/>
      <c r="S858" s="166"/>
      <c r="T858" s="176"/>
      <c r="U858" s="169"/>
      <c r="V858" s="177"/>
      <c r="X858" s="79"/>
    </row>
    <row r="859" spans="1:24" s="121" customFormat="1" ht="20.100000000000001" customHeight="1" x14ac:dyDescent="0.3">
      <c r="A859" s="80"/>
      <c r="B859" s="110" t="str">
        <f>IF(E859="","",VLOOKUP(E859,[1]PROJECTES!$C$14:$G$5000,2,FALSE))</f>
        <v/>
      </c>
      <c r="C859" s="80"/>
      <c r="D859" s="283" t="str">
        <f>IF(E859="","",VLOOKUP(E859,[1]PROJECTES!$C$14:$G$5000,5,FALSE))</f>
        <v/>
      </c>
      <c r="E859" s="79"/>
      <c r="F859" s="110" t="str">
        <f>IF(I859="","",VLOOKUP(I859,[1]PROJECTES!$C$14:$G$5000,2,FALSE))</f>
        <v/>
      </c>
      <c r="G859" s="112" t="str">
        <f>IF(E859="","",VLOOKUP(E859,[1]PROJECTES!$C$14:$G$5000,4,FALSE))</f>
        <v/>
      </c>
      <c r="H859" s="95"/>
      <c r="I859" s="113" t="str">
        <f>IF(H859="","",VLOOKUP(H859,BD!B$2:C$16,2,FALSE))</f>
        <v/>
      </c>
      <c r="J859" s="114"/>
      <c r="K859" s="115" t="str">
        <f t="shared" si="28"/>
        <v/>
      </c>
      <c r="L859" s="116" t="str">
        <f t="shared" ca="1" si="29"/>
        <v>-</v>
      </c>
      <c r="M859" s="111" t="str">
        <f>IF(E859="","",VLOOKUP(E859,[1]PROJECTES!$C$14:$Z$5000,21,FALSE))</f>
        <v/>
      </c>
      <c r="N859" s="117"/>
      <c r="O859" s="118" t="s">
        <v>222</v>
      </c>
      <c r="P859" s="119"/>
      <c r="Q859" s="84"/>
      <c r="R859" s="122"/>
      <c r="S859" s="166"/>
      <c r="T859" s="176"/>
      <c r="U859" s="169"/>
      <c r="V859" s="177"/>
      <c r="X859" s="79"/>
    </row>
    <row r="860" spans="1:24" s="121" customFormat="1" ht="20.100000000000001" customHeight="1" x14ac:dyDescent="0.3">
      <c r="A860" s="80"/>
      <c r="B860" s="110" t="str">
        <f>IF(E860="","",VLOOKUP(E860,[1]PROJECTES!$C$14:$G$5000,2,FALSE))</f>
        <v/>
      </c>
      <c r="C860" s="80"/>
      <c r="D860" s="283" t="str">
        <f>IF(E860="","",VLOOKUP(E860,[1]PROJECTES!$C$14:$G$5000,5,FALSE))</f>
        <v/>
      </c>
      <c r="E860" s="79"/>
      <c r="F860" s="110" t="str">
        <f>IF(I860="","",VLOOKUP(I860,[1]PROJECTES!$C$14:$G$5000,2,FALSE))</f>
        <v/>
      </c>
      <c r="G860" s="112" t="str">
        <f>IF(E860="","",VLOOKUP(E860,[1]PROJECTES!$C$14:$G$5000,4,FALSE))</f>
        <v/>
      </c>
      <c r="H860" s="95"/>
      <c r="I860" s="113" t="str">
        <f>IF(H860="","",VLOOKUP(H860,BD!B$2:C$16,2,FALSE))</f>
        <v/>
      </c>
      <c r="J860" s="114"/>
      <c r="K860" s="115" t="str">
        <f t="shared" si="28"/>
        <v/>
      </c>
      <c r="L860" s="116" t="str">
        <f t="shared" ca="1" si="29"/>
        <v>-</v>
      </c>
      <c r="M860" s="111" t="str">
        <f>IF(E860="","",VLOOKUP(E860,[1]PROJECTES!$C$14:$Z$5000,21,FALSE))</f>
        <v/>
      </c>
      <c r="N860" s="136"/>
      <c r="O860" s="118" t="s">
        <v>222</v>
      </c>
      <c r="P860" s="140"/>
      <c r="Q860" s="84"/>
      <c r="R860" s="122"/>
      <c r="S860" s="166"/>
      <c r="T860" s="197"/>
      <c r="V860" s="199"/>
      <c r="X860" s="79"/>
    </row>
    <row r="861" spans="1:24" s="121" customFormat="1" ht="20.100000000000001" customHeight="1" x14ac:dyDescent="0.3">
      <c r="A861" s="80"/>
      <c r="B861" s="110" t="str">
        <f>IF(E861="","",VLOOKUP(E861,[1]PROJECTES!$C$14:$G$5000,2,FALSE))</f>
        <v/>
      </c>
      <c r="C861" s="80"/>
      <c r="D861" s="283" t="str">
        <f>IF(E861="","",VLOOKUP(E861,[1]PROJECTES!$C$14:$G$5000,5,FALSE))</f>
        <v/>
      </c>
      <c r="E861" s="79"/>
      <c r="F861" s="110" t="str">
        <f>IF(I861="","",VLOOKUP(I861,[1]PROJECTES!$C$14:$G$5000,2,FALSE))</f>
        <v/>
      </c>
      <c r="G861" s="112" t="str">
        <f>IF(E861="","",VLOOKUP(E861,[1]PROJECTES!$C$14:$G$5000,4,FALSE))</f>
        <v/>
      </c>
      <c r="H861" s="95"/>
      <c r="I861" s="113" t="str">
        <f>IF(H861="","",VLOOKUP(H861,BD!B$2:C$16,2,FALSE))</f>
        <v/>
      </c>
      <c r="J861" s="114"/>
      <c r="K861" s="115" t="str">
        <f t="shared" si="28"/>
        <v/>
      </c>
      <c r="L861" s="116" t="str">
        <f t="shared" ca="1" si="29"/>
        <v>-</v>
      </c>
      <c r="M861" s="111" t="str">
        <f>IF(E861="","",VLOOKUP(E861,[1]PROJECTES!$C$14:$Z$5000,21,FALSE))</f>
        <v/>
      </c>
      <c r="N861" s="117"/>
      <c r="O861" s="118" t="s">
        <v>222</v>
      </c>
      <c r="P861" s="119"/>
      <c r="Q861" s="84"/>
      <c r="R861" s="122"/>
      <c r="S861" s="166"/>
      <c r="T861" s="176"/>
      <c r="V861" s="199"/>
      <c r="X861" s="79"/>
    </row>
    <row r="862" spans="1:24" s="121" customFormat="1" ht="20.100000000000001" customHeight="1" x14ac:dyDescent="0.3">
      <c r="A862" s="80"/>
      <c r="B862" s="110" t="str">
        <f>IF(E862="","",VLOOKUP(E862,[1]PROJECTES!$C$14:$G$5000,2,FALSE))</f>
        <v/>
      </c>
      <c r="C862" s="80"/>
      <c r="D862" s="283" t="str">
        <f>IF(E862="","",VLOOKUP(E862,[1]PROJECTES!$C$14:$G$5000,5,FALSE))</f>
        <v/>
      </c>
      <c r="E862" s="79"/>
      <c r="F862" s="110" t="str">
        <f>IF(I862="","",VLOOKUP(I862,[1]PROJECTES!$C$14:$G$5000,2,FALSE))</f>
        <v/>
      </c>
      <c r="G862" s="112" t="str">
        <f>IF(E862="","",VLOOKUP(E862,[1]PROJECTES!$C$14:$G$5000,4,FALSE))</f>
        <v/>
      </c>
      <c r="H862" s="95"/>
      <c r="I862" s="113" t="str">
        <f>IF(H862="","",VLOOKUP(H862,BD!B$2:C$16,2,FALSE))</f>
        <v/>
      </c>
      <c r="J862" s="114"/>
      <c r="K862" s="115" t="str">
        <f t="shared" si="28"/>
        <v/>
      </c>
      <c r="L862" s="116" t="str">
        <f t="shared" ca="1" si="29"/>
        <v>-</v>
      </c>
      <c r="M862" s="111" t="str">
        <f>IF(E862="","",VLOOKUP(E862,[1]PROJECTES!$C$14:$Z$5000,21,FALSE))</f>
        <v/>
      </c>
      <c r="N862" s="117"/>
      <c r="O862" s="118" t="s">
        <v>222</v>
      </c>
      <c r="P862" s="119"/>
      <c r="Q862" s="84"/>
      <c r="R862" s="122"/>
      <c r="S862" s="166"/>
      <c r="T862" s="176"/>
      <c r="U862" s="169"/>
      <c r="V862" s="177"/>
      <c r="X862" s="79"/>
    </row>
    <row r="863" spans="1:24" s="121" customFormat="1" ht="20.100000000000001" customHeight="1" x14ac:dyDescent="0.3">
      <c r="A863" s="80"/>
      <c r="B863" s="110" t="str">
        <f>IF(E863="","",VLOOKUP(E863,[1]PROJECTES!$C$14:$G$5000,2,FALSE))</f>
        <v/>
      </c>
      <c r="C863" s="80"/>
      <c r="D863" s="283" t="str">
        <f>IF(E863="","",VLOOKUP(E863,[1]PROJECTES!$C$14:$G$5000,5,FALSE))</f>
        <v/>
      </c>
      <c r="E863" s="79"/>
      <c r="F863" s="110" t="str">
        <f>IF(I863="","",VLOOKUP(I863,[1]PROJECTES!$C$14:$G$5000,2,FALSE))</f>
        <v/>
      </c>
      <c r="G863" s="112" t="str">
        <f>IF(E863="","",VLOOKUP(E863,[1]PROJECTES!$C$14:$G$5000,4,FALSE))</f>
        <v/>
      </c>
      <c r="H863" s="95"/>
      <c r="I863" s="113" t="str">
        <f>IF(H863="","",VLOOKUP(H863,BD!B$2:C$16,2,FALSE))</f>
        <v/>
      </c>
      <c r="J863" s="114"/>
      <c r="K863" s="115" t="str">
        <f t="shared" si="28"/>
        <v/>
      </c>
      <c r="L863" s="116" t="str">
        <f t="shared" ca="1" si="29"/>
        <v>-</v>
      </c>
      <c r="M863" s="111" t="str">
        <f>IF(E863="","",VLOOKUP(E863,[1]PROJECTES!$C$14:$Z$5000,21,FALSE))</f>
        <v/>
      </c>
      <c r="N863" s="117"/>
      <c r="O863" s="118" t="s">
        <v>222</v>
      </c>
      <c r="P863" s="119"/>
      <c r="Q863" s="84"/>
      <c r="R863" s="122"/>
      <c r="S863" s="166"/>
      <c r="T863" s="176"/>
      <c r="U863" s="169"/>
      <c r="V863" s="177"/>
      <c r="X863" s="79"/>
    </row>
    <row r="864" spans="1:24" s="121" customFormat="1" ht="20.100000000000001" customHeight="1" x14ac:dyDescent="0.3">
      <c r="A864" s="80"/>
      <c r="B864" s="110" t="str">
        <f>IF(E864="","",VLOOKUP(E864,[1]PROJECTES!$C$14:$G$5000,2,FALSE))</f>
        <v/>
      </c>
      <c r="C864" s="80"/>
      <c r="D864" s="283" t="str">
        <f>IF(E864="","",VLOOKUP(E864,[1]PROJECTES!$C$14:$G$5000,5,FALSE))</f>
        <v/>
      </c>
      <c r="E864" s="79"/>
      <c r="F864" s="110" t="str">
        <f>IF(I864="","",VLOOKUP(I864,[1]PROJECTES!$C$14:$G$5000,2,FALSE))</f>
        <v/>
      </c>
      <c r="G864" s="112" t="str">
        <f>IF(E864="","",VLOOKUP(E864,[1]PROJECTES!$C$14:$G$5000,4,FALSE))</f>
        <v/>
      </c>
      <c r="H864" s="95"/>
      <c r="I864" s="113" t="str">
        <f>IF(H864="","",VLOOKUP(H864,BD!B$2:C$16,2,FALSE))</f>
        <v/>
      </c>
      <c r="J864" s="114"/>
      <c r="K864" s="115" t="str">
        <f t="shared" si="28"/>
        <v/>
      </c>
      <c r="L864" s="116" t="str">
        <f t="shared" ca="1" si="29"/>
        <v>-</v>
      </c>
      <c r="M864" s="111" t="str">
        <f>IF(E864="","",VLOOKUP(E864,[1]PROJECTES!$C$14:$Z$5000,21,FALSE))</f>
        <v/>
      </c>
      <c r="N864" s="117"/>
      <c r="O864" s="118" t="s">
        <v>222</v>
      </c>
      <c r="P864" s="119"/>
      <c r="Q864" s="84"/>
      <c r="R864" s="122"/>
      <c r="S864" s="166"/>
      <c r="T864" s="176"/>
      <c r="U864" s="169"/>
      <c r="V864" s="177"/>
      <c r="X864" s="79"/>
    </row>
    <row r="865" spans="1:24" s="121" customFormat="1" ht="20.100000000000001" customHeight="1" x14ac:dyDescent="0.3">
      <c r="A865" s="80"/>
      <c r="B865" s="110" t="str">
        <f>IF(E865="","",VLOOKUP(E865,[1]PROJECTES!$C$14:$G$5000,2,FALSE))</f>
        <v/>
      </c>
      <c r="C865" s="80"/>
      <c r="D865" s="283" t="str">
        <f>IF(E865="","",VLOOKUP(E865,[1]PROJECTES!$C$14:$G$5000,5,FALSE))</f>
        <v/>
      </c>
      <c r="E865" s="79"/>
      <c r="F865" s="110" t="str">
        <f>IF(I865="","",VLOOKUP(I865,[1]PROJECTES!$C$14:$G$5000,2,FALSE))</f>
        <v/>
      </c>
      <c r="G865" s="112" t="str">
        <f>IF(E865="","",VLOOKUP(E865,[1]PROJECTES!$C$14:$G$5000,4,FALSE))</f>
        <v/>
      </c>
      <c r="H865" s="95"/>
      <c r="I865" s="113" t="str">
        <f>IF(H865="","",VLOOKUP(H865,BD!B$2:C$16,2,FALSE))</f>
        <v/>
      </c>
      <c r="J865" s="114"/>
      <c r="K865" s="115" t="str">
        <f t="shared" si="28"/>
        <v/>
      </c>
      <c r="L865" s="116" t="str">
        <f t="shared" ca="1" si="29"/>
        <v>-</v>
      </c>
      <c r="M865" s="111" t="str">
        <f>IF(E865="","",VLOOKUP(E865,[1]PROJECTES!$C$14:$Z$5000,21,FALSE))</f>
        <v/>
      </c>
      <c r="N865" s="117"/>
      <c r="O865" s="118" t="s">
        <v>222</v>
      </c>
      <c r="P865" s="119"/>
      <c r="Q865" s="84"/>
      <c r="R865" s="122"/>
      <c r="S865" s="166"/>
      <c r="T865" s="176"/>
      <c r="U865" s="169"/>
      <c r="V865" s="177"/>
      <c r="X865" s="79"/>
    </row>
    <row r="866" spans="1:24" s="121" customFormat="1" ht="20.100000000000001" customHeight="1" x14ac:dyDescent="0.3">
      <c r="A866" s="80"/>
      <c r="B866" s="110" t="str">
        <f>IF(E866="","",VLOOKUP(E866,[1]PROJECTES!$C$14:$G$5000,2,FALSE))</f>
        <v/>
      </c>
      <c r="C866" s="80"/>
      <c r="D866" s="283" t="str">
        <f>IF(E866="","",VLOOKUP(E866,[1]PROJECTES!$C$14:$G$5000,5,FALSE))</f>
        <v/>
      </c>
      <c r="E866" s="79"/>
      <c r="F866" s="110" t="str">
        <f>IF(I866="","",VLOOKUP(I866,[1]PROJECTES!$C$14:$G$5000,2,FALSE))</f>
        <v/>
      </c>
      <c r="G866" s="112" t="str">
        <f>IF(E866="","",VLOOKUP(E866,[1]PROJECTES!$C$14:$G$5000,4,FALSE))</f>
        <v/>
      </c>
      <c r="H866" s="95"/>
      <c r="I866" s="113" t="str">
        <f>IF(H866="","",VLOOKUP(H866,BD!B$2:C$16,2,FALSE))</f>
        <v/>
      </c>
      <c r="J866" s="114"/>
      <c r="K866" s="115" t="str">
        <f t="shared" si="28"/>
        <v/>
      </c>
      <c r="L866" s="116" t="str">
        <f t="shared" ca="1" si="29"/>
        <v>-</v>
      </c>
      <c r="M866" s="111" t="str">
        <f>IF(E866="","",VLOOKUP(E866,[1]PROJECTES!$C$14:$Z$5000,21,FALSE))</f>
        <v/>
      </c>
      <c r="N866" s="117"/>
      <c r="O866" s="118" t="s">
        <v>222</v>
      </c>
      <c r="P866" s="119"/>
      <c r="Q866" s="84"/>
      <c r="R866" s="122"/>
      <c r="S866" s="166"/>
      <c r="T866" s="176"/>
      <c r="U866" s="169"/>
      <c r="V866" s="177"/>
      <c r="X866" s="79"/>
    </row>
    <row r="867" spans="1:24" s="121" customFormat="1" ht="20.100000000000001" customHeight="1" x14ac:dyDescent="0.3">
      <c r="A867" s="80"/>
      <c r="B867" s="110" t="str">
        <f>IF(E867="","",VLOOKUP(E867,[1]PROJECTES!$C$14:$G$5000,2,FALSE))</f>
        <v/>
      </c>
      <c r="C867" s="80"/>
      <c r="D867" s="283" t="str">
        <f>IF(E867="","",VLOOKUP(E867,[1]PROJECTES!$C$14:$G$5000,5,FALSE))</f>
        <v/>
      </c>
      <c r="E867" s="79"/>
      <c r="F867" s="110" t="str">
        <f>IF(I867="","",VLOOKUP(I867,[1]PROJECTES!$C$14:$G$5000,2,FALSE))</f>
        <v/>
      </c>
      <c r="G867" s="112" t="str">
        <f>IF(E867="","",VLOOKUP(E867,[1]PROJECTES!$C$14:$G$5000,4,FALSE))</f>
        <v/>
      </c>
      <c r="H867" s="95"/>
      <c r="I867" s="113" t="str">
        <f>IF(H867="","",VLOOKUP(H867,BD!B$2:C$16,2,FALSE))</f>
        <v/>
      </c>
      <c r="J867" s="114"/>
      <c r="K867" s="115" t="str">
        <f t="shared" si="28"/>
        <v/>
      </c>
      <c r="L867" s="116" t="str">
        <f t="shared" ca="1" si="29"/>
        <v>-</v>
      </c>
      <c r="M867" s="111" t="str">
        <f>IF(E867="","",VLOOKUP(E867,[1]PROJECTES!$C$14:$Z$5000,21,FALSE))</f>
        <v/>
      </c>
      <c r="N867" s="117"/>
      <c r="O867" s="118" t="s">
        <v>222</v>
      </c>
      <c r="P867" s="119"/>
      <c r="Q867" s="89"/>
      <c r="R867" s="125"/>
      <c r="S867" s="166"/>
      <c r="T867" s="176"/>
      <c r="U867" s="169"/>
      <c r="V867" s="177"/>
      <c r="X867" s="79"/>
    </row>
    <row r="868" spans="1:24" s="121" customFormat="1" ht="20.100000000000001" customHeight="1" x14ac:dyDescent="0.3">
      <c r="A868" s="80"/>
      <c r="B868" s="110" t="str">
        <f>IF(E868="","",VLOOKUP(E868,[1]PROJECTES!$C$14:$G$5000,2,FALSE))</f>
        <v/>
      </c>
      <c r="C868" s="80"/>
      <c r="D868" s="283" t="str">
        <f>IF(E868="","",VLOOKUP(E868,[1]PROJECTES!$C$14:$G$5000,5,FALSE))</f>
        <v/>
      </c>
      <c r="E868" s="79"/>
      <c r="F868" s="110" t="str">
        <f>IF(I868="","",VLOOKUP(I868,[1]PROJECTES!$C$14:$G$5000,2,FALSE))</f>
        <v/>
      </c>
      <c r="G868" s="112" t="str">
        <f>IF(E868="","",VLOOKUP(E868,[1]PROJECTES!$C$14:$G$5000,4,FALSE))</f>
        <v/>
      </c>
      <c r="H868" s="95"/>
      <c r="I868" s="113" t="str">
        <f>IF(H868="","",VLOOKUP(H868,BD!B$2:C$16,2,FALSE))</f>
        <v/>
      </c>
      <c r="J868" s="126"/>
      <c r="K868" s="115" t="str">
        <f t="shared" si="28"/>
        <v/>
      </c>
      <c r="L868" s="116" t="str">
        <f t="shared" ca="1" si="29"/>
        <v>-</v>
      </c>
      <c r="M868" s="111" t="str">
        <f>IF(E868="","",VLOOKUP(E868,[1]PROJECTES!$C$14:$Z$5000,21,FALSE))</f>
        <v/>
      </c>
      <c r="N868" s="136"/>
      <c r="O868" s="118" t="s">
        <v>222</v>
      </c>
      <c r="P868" s="140"/>
      <c r="Q868" s="84"/>
      <c r="R868" s="122"/>
      <c r="S868" s="166"/>
      <c r="T868" s="176"/>
      <c r="U868" s="169"/>
      <c r="V868" s="177"/>
      <c r="X868" s="79"/>
    </row>
    <row r="869" spans="1:24" s="121" customFormat="1" ht="20.100000000000001" customHeight="1" x14ac:dyDescent="0.3">
      <c r="A869" s="80"/>
      <c r="B869" s="110" t="str">
        <f>IF(E869="","",VLOOKUP(E869,[1]PROJECTES!$C$14:$G$5000,2,FALSE))</f>
        <v/>
      </c>
      <c r="C869" s="80"/>
      <c r="D869" s="283" t="str">
        <f>IF(E869="","",VLOOKUP(E869,[1]PROJECTES!$C$14:$G$5000,5,FALSE))</f>
        <v/>
      </c>
      <c r="E869" s="79"/>
      <c r="F869" s="110" t="str">
        <f>IF(I869="","",VLOOKUP(I869,[1]PROJECTES!$C$14:$G$5000,2,FALSE))</f>
        <v/>
      </c>
      <c r="G869" s="112" t="str">
        <f>IF(E869="","",VLOOKUP(E869,[1]PROJECTES!$C$14:$G$5000,4,FALSE))</f>
        <v/>
      </c>
      <c r="H869" s="95"/>
      <c r="I869" s="113" t="str">
        <f>IF(H869="","",VLOOKUP(H869,BD!B$2:C$16,2,FALSE))</f>
        <v/>
      </c>
      <c r="J869" s="126"/>
      <c r="K869" s="115" t="str">
        <f t="shared" si="28"/>
        <v/>
      </c>
      <c r="L869" s="116" t="str">
        <f t="shared" ca="1" si="29"/>
        <v>-</v>
      </c>
      <c r="M869" s="111" t="str">
        <f>IF(E869="","",VLOOKUP(E869,[1]PROJECTES!$C$14:$Z$5000,21,FALSE))</f>
        <v/>
      </c>
      <c r="N869" s="136"/>
      <c r="O869" s="118" t="s">
        <v>222</v>
      </c>
      <c r="P869" s="140"/>
      <c r="Q869" s="84"/>
      <c r="R869" s="122"/>
      <c r="S869" s="166"/>
      <c r="T869" s="176"/>
      <c r="U869" s="169"/>
      <c r="V869" s="177"/>
      <c r="X869" s="79"/>
    </row>
    <row r="870" spans="1:24" s="121" customFormat="1" ht="20.100000000000001" customHeight="1" x14ac:dyDescent="0.3">
      <c r="A870" s="80"/>
      <c r="B870" s="110" t="str">
        <f>IF(E870="","",VLOOKUP(E870,[1]PROJECTES!$C$14:$G$5000,2,FALSE))</f>
        <v/>
      </c>
      <c r="C870" s="80"/>
      <c r="D870" s="283" t="str">
        <f>IF(E870="","",VLOOKUP(E870,[1]PROJECTES!$C$14:$G$5000,5,FALSE))</f>
        <v/>
      </c>
      <c r="E870" s="79"/>
      <c r="F870" s="110" t="str">
        <f>IF(I870="","",VLOOKUP(I870,[1]PROJECTES!$C$14:$G$5000,2,FALSE))</f>
        <v/>
      </c>
      <c r="G870" s="112" t="str">
        <f>IF(E870="","",VLOOKUP(E870,[1]PROJECTES!$C$14:$G$5000,4,FALSE))</f>
        <v/>
      </c>
      <c r="H870" s="95"/>
      <c r="I870" s="113" t="str">
        <f>IF(H870="","",VLOOKUP(H870,BD!B$2:C$16,2,FALSE))</f>
        <v/>
      </c>
      <c r="J870" s="126"/>
      <c r="K870" s="115" t="str">
        <f t="shared" si="28"/>
        <v/>
      </c>
      <c r="L870" s="116" t="str">
        <f t="shared" ca="1" si="29"/>
        <v>-</v>
      </c>
      <c r="M870" s="111" t="str">
        <f>IF(E870="","",VLOOKUP(E870,[1]PROJECTES!$C$14:$Z$5000,21,FALSE))</f>
        <v/>
      </c>
      <c r="N870" s="136"/>
      <c r="O870" s="118" t="s">
        <v>222</v>
      </c>
      <c r="P870" s="140"/>
      <c r="Q870" s="84"/>
      <c r="R870" s="122"/>
      <c r="S870" s="166"/>
      <c r="T870" s="176"/>
      <c r="U870" s="169"/>
      <c r="V870" s="177"/>
      <c r="X870" s="79"/>
    </row>
    <row r="871" spans="1:24" s="121" customFormat="1" ht="20.100000000000001" customHeight="1" x14ac:dyDescent="0.3">
      <c r="A871" s="80"/>
      <c r="B871" s="110" t="str">
        <f>IF(E871="","",VLOOKUP(E871,[1]PROJECTES!$C$14:$G$5000,2,FALSE))</f>
        <v/>
      </c>
      <c r="C871" s="80"/>
      <c r="D871" s="283" t="str">
        <f>IF(E871="","",VLOOKUP(E871,[1]PROJECTES!$C$14:$G$5000,5,FALSE))</f>
        <v/>
      </c>
      <c r="E871" s="79"/>
      <c r="F871" s="110" t="str">
        <f>IF(I871="","",VLOOKUP(I871,[1]PROJECTES!$C$14:$G$5000,2,FALSE))</f>
        <v/>
      </c>
      <c r="G871" s="112" t="str">
        <f>IF(E871="","",VLOOKUP(E871,[1]PROJECTES!$C$14:$G$5000,4,FALSE))</f>
        <v/>
      </c>
      <c r="H871" s="95"/>
      <c r="I871" s="113" t="str">
        <f>IF(H871="","",VLOOKUP(H871,BD!B$2:C$16,2,FALSE))</f>
        <v/>
      </c>
      <c r="J871" s="114"/>
      <c r="K871" s="115" t="str">
        <f t="shared" si="28"/>
        <v/>
      </c>
      <c r="L871" s="116" t="str">
        <f t="shared" ca="1" si="29"/>
        <v>-</v>
      </c>
      <c r="M871" s="111" t="str">
        <f>IF(E871="","",VLOOKUP(E871,[1]PROJECTES!$C$14:$Z$5000,21,FALSE))</f>
        <v/>
      </c>
      <c r="N871" s="117"/>
      <c r="O871" s="118" t="s">
        <v>222</v>
      </c>
      <c r="P871" s="119"/>
      <c r="Q871" s="84"/>
      <c r="R871" s="122"/>
      <c r="S871" s="166"/>
      <c r="T871" s="176"/>
      <c r="U871" s="169"/>
      <c r="V871" s="177"/>
      <c r="X871" s="79"/>
    </row>
    <row r="872" spans="1:24" s="121" customFormat="1" ht="20.100000000000001" customHeight="1" x14ac:dyDescent="0.3">
      <c r="A872" s="80"/>
      <c r="B872" s="110" t="str">
        <f>IF(E872="","",VLOOKUP(E872,[1]PROJECTES!$C$14:$G$5000,2,FALSE))</f>
        <v/>
      </c>
      <c r="C872" s="80"/>
      <c r="D872" s="283" t="str">
        <f>IF(E872="","",VLOOKUP(E872,[1]PROJECTES!$C$14:$G$5000,5,FALSE))</f>
        <v/>
      </c>
      <c r="E872" s="79"/>
      <c r="F872" s="110" t="str">
        <f>IF(I872="","",VLOOKUP(I872,[1]PROJECTES!$C$14:$G$5000,2,FALSE))</f>
        <v/>
      </c>
      <c r="G872" s="112" t="str">
        <f>IF(E872="","",VLOOKUP(E872,[1]PROJECTES!$C$14:$G$5000,4,FALSE))</f>
        <v/>
      </c>
      <c r="H872" s="95"/>
      <c r="I872" s="113" t="str">
        <f>IF(H872="","",VLOOKUP(H872,BD!B$2:C$16,2,FALSE))</f>
        <v/>
      </c>
      <c r="J872" s="114"/>
      <c r="K872" s="115" t="str">
        <f t="shared" si="28"/>
        <v/>
      </c>
      <c r="L872" s="116" t="str">
        <f t="shared" ca="1" si="29"/>
        <v>-</v>
      </c>
      <c r="M872" s="111" t="str">
        <f>IF(E872="","",VLOOKUP(E872,[1]PROJECTES!$C$14:$Z$5000,21,FALSE))</f>
        <v/>
      </c>
      <c r="N872" s="117"/>
      <c r="O872" s="118" t="s">
        <v>222</v>
      </c>
      <c r="P872" s="119"/>
      <c r="Q872" s="84"/>
      <c r="R872" s="122"/>
      <c r="S872" s="166"/>
      <c r="T872" s="176"/>
      <c r="U872" s="169"/>
      <c r="V872" s="177"/>
      <c r="X872" s="79"/>
    </row>
    <row r="873" spans="1:24" s="121" customFormat="1" ht="20.100000000000001" customHeight="1" x14ac:dyDescent="0.3">
      <c r="A873" s="80"/>
      <c r="B873" s="110" t="str">
        <f>IF(E873="","",VLOOKUP(E873,[1]PROJECTES!$C$14:$G$5000,2,FALSE))</f>
        <v/>
      </c>
      <c r="C873" s="80"/>
      <c r="D873" s="283" t="str">
        <f>IF(E873="","",VLOOKUP(E873,[1]PROJECTES!$C$14:$G$5000,5,FALSE))</f>
        <v/>
      </c>
      <c r="E873" s="79"/>
      <c r="F873" s="110" t="str">
        <f>IF(I873="","",VLOOKUP(I873,[1]PROJECTES!$C$14:$G$5000,2,FALSE))</f>
        <v/>
      </c>
      <c r="G873" s="112" t="str">
        <f>IF(E873="","",VLOOKUP(E873,[1]PROJECTES!$C$14:$G$5000,4,FALSE))</f>
        <v/>
      </c>
      <c r="H873" s="95"/>
      <c r="I873" s="113" t="str">
        <f>IF(H873="","",VLOOKUP(H873,BD!B$2:C$16,2,FALSE))</f>
        <v/>
      </c>
      <c r="J873" s="114"/>
      <c r="K873" s="115" t="str">
        <f t="shared" si="28"/>
        <v/>
      </c>
      <c r="L873" s="116" t="str">
        <f t="shared" ca="1" si="29"/>
        <v>-</v>
      </c>
      <c r="M873" s="111" t="str">
        <f>IF(E873="","",VLOOKUP(E873,[1]PROJECTES!$C$14:$Z$5000,21,FALSE))</f>
        <v/>
      </c>
      <c r="N873" s="117"/>
      <c r="O873" s="118" t="s">
        <v>222</v>
      </c>
      <c r="P873" s="119"/>
      <c r="Q873" s="84"/>
      <c r="R873" s="125"/>
      <c r="S873" s="166"/>
      <c r="T873" s="176"/>
      <c r="U873" s="169"/>
      <c r="V873" s="177"/>
      <c r="X873" s="79"/>
    </row>
    <row r="874" spans="1:24" s="121" customFormat="1" ht="20.100000000000001" customHeight="1" x14ac:dyDescent="0.3">
      <c r="A874" s="80"/>
      <c r="B874" s="110" t="str">
        <f>IF(E874="","",VLOOKUP(E874,[1]PROJECTES!$C$14:$G$5000,2,FALSE))</f>
        <v/>
      </c>
      <c r="C874" s="80"/>
      <c r="D874" s="283" t="str">
        <f>IF(E874="","",VLOOKUP(E874,[1]PROJECTES!$C$14:$G$5000,5,FALSE))</f>
        <v/>
      </c>
      <c r="E874" s="79"/>
      <c r="F874" s="110" t="str">
        <f>IF(I874="","",VLOOKUP(I874,[1]PROJECTES!$C$14:$G$5000,2,FALSE))</f>
        <v/>
      </c>
      <c r="G874" s="112" t="str">
        <f>IF(E874="","",VLOOKUP(E874,[1]PROJECTES!$C$14:$G$5000,4,FALSE))</f>
        <v/>
      </c>
      <c r="H874" s="95"/>
      <c r="I874" s="113" t="str">
        <f>IF(H874="","",VLOOKUP(H874,BD!B$2:C$16,2,FALSE))</f>
        <v/>
      </c>
      <c r="J874" s="114"/>
      <c r="K874" s="115" t="str">
        <f t="shared" si="28"/>
        <v/>
      </c>
      <c r="L874" s="116" t="str">
        <f t="shared" ca="1" si="29"/>
        <v>-</v>
      </c>
      <c r="M874" s="111" t="str">
        <f>IF(E874="","",VLOOKUP(E874,[1]PROJECTES!$C$14:$Z$5000,21,FALSE))</f>
        <v/>
      </c>
      <c r="N874" s="117"/>
      <c r="O874" s="118" t="s">
        <v>222</v>
      </c>
      <c r="P874" s="119"/>
      <c r="Q874" s="84"/>
      <c r="R874" s="122"/>
      <c r="S874" s="166"/>
      <c r="T874" s="176"/>
      <c r="U874" s="169"/>
      <c r="V874" s="177"/>
      <c r="X874" s="79"/>
    </row>
    <row r="875" spans="1:24" s="121" customFormat="1" ht="20.100000000000001" customHeight="1" x14ac:dyDescent="0.3">
      <c r="A875" s="80"/>
      <c r="B875" s="110" t="str">
        <f>IF(E875="","",VLOOKUP(E875,[1]PROJECTES!$C$14:$G$5000,2,FALSE))</f>
        <v/>
      </c>
      <c r="C875" s="80"/>
      <c r="D875" s="283" t="str">
        <f>IF(E875="","",VLOOKUP(E875,[1]PROJECTES!$C$14:$G$5000,5,FALSE))</f>
        <v/>
      </c>
      <c r="E875" s="79"/>
      <c r="F875" s="110" t="str">
        <f>IF(I875="","",VLOOKUP(I875,[1]PROJECTES!$C$14:$G$5000,2,FALSE))</f>
        <v/>
      </c>
      <c r="G875" s="112" t="str">
        <f>IF(E875="","",VLOOKUP(E875,[1]PROJECTES!$C$14:$G$5000,4,FALSE))</f>
        <v/>
      </c>
      <c r="H875" s="95"/>
      <c r="I875" s="113" t="str">
        <f>IF(H875="","",VLOOKUP(H875,BD!B$2:C$16,2,FALSE))</f>
        <v/>
      </c>
      <c r="J875" s="114"/>
      <c r="K875" s="115" t="str">
        <f t="shared" si="28"/>
        <v/>
      </c>
      <c r="L875" s="116" t="str">
        <f t="shared" ca="1" si="29"/>
        <v>-</v>
      </c>
      <c r="M875" s="111" t="str">
        <f>IF(E875="","",VLOOKUP(E875,[1]PROJECTES!$C$14:$Z$5000,21,FALSE))</f>
        <v/>
      </c>
      <c r="N875" s="117"/>
      <c r="O875" s="118" t="s">
        <v>222</v>
      </c>
      <c r="P875" s="119"/>
      <c r="Q875" s="84"/>
      <c r="R875" s="122"/>
      <c r="S875" s="166"/>
      <c r="T875" s="176"/>
      <c r="U875" s="169"/>
      <c r="V875" s="177"/>
      <c r="X875" s="79"/>
    </row>
    <row r="876" spans="1:24" s="121" customFormat="1" ht="20.100000000000001" customHeight="1" x14ac:dyDescent="0.3">
      <c r="A876" s="80"/>
      <c r="B876" s="110" t="str">
        <f>IF(E876="","",VLOOKUP(E876,[1]PROJECTES!$C$14:$G$5000,2,FALSE))</f>
        <v/>
      </c>
      <c r="C876" s="80"/>
      <c r="D876" s="283" t="str">
        <f>IF(E876="","",VLOOKUP(E876,[1]PROJECTES!$C$14:$G$5000,5,FALSE))</f>
        <v/>
      </c>
      <c r="E876" s="79"/>
      <c r="F876" s="110" t="str">
        <f>IF(I876="","",VLOOKUP(I876,[1]PROJECTES!$C$14:$G$5000,2,FALSE))</f>
        <v/>
      </c>
      <c r="G876" s="112" t="str">
        <f>IF(E876="","",VLOOKUP(E876,[1]PROJECTES!$C$14:$G$5000,4,FALSE))</f>
        <v/>
      </c>
      <c r="H876" s="95"/>
      <c r="I876" s="113" t="str">
        <f>IF(H876="","",VLOOKUP(H876,BD!B$2:C$16,2,FALSE))</f>
        <v/>
      </c>
      <c r="J876" s="114"/>
      <c r="K876" s="115" t="str">
        <f t="shared" si="28"/>
        <v/>
      </c>
      <c r="L876" s="116" t="str">
        <f t="shared" ca="1" si="29"/>
        <v>-</v>
      </c>
      <c r="M876" s="111" t="str">
        <f>IF(E876="","",VLOOKUP(E876,[1]PROJECTES!$C$14:$Z$5000,21,FALSE))</f>
        <v/>
      </c>
      <c r="N876" s="117"/>
      <c r="O876" s="118" t="s">
        <v>222</v>
      </c>
      <c r="P876" s="119"/>
      <c r="Q876" s="84"/>
      <c r="R876" s="122"/>
      <c r="S876" s="166"/>
      <c r="T876" s="176"/>
      <c r="U876" s="169"/>
      <c r="V876" s="177"/>
      <c r="X876" s="79"/>
    </row>
    <row r="877" spans="1:24" s="121" customFormat="1" ht="20.100000000000001" customHeight="1" x14ac:dyDescent="0.3">
      <c r="A877" s="80"/>
      <c r="B877" s="110" t="str">
        <f>IF(E877="","",VLOOKUP(E877,[1]PROJECTES!$C$14:$G$5000,2,FALSE))</f>
        <v/>
      </c>
      <c r="C877" s="80"/>
      <c r="D877" s="283" t="str">
        <f>IF(E877="","",VLOOKUP(E877,[1]PROJECTES!$C$14:$G$5000,5,FALSE))</f>
        <v/>
      </c>
      <c r="E877" s="79"/>
      <c r="F877" s="110" t="str">
        <f>IF(I877="","",VLOOKUP(I877,[1]PROJECTES!$C$14:$G$5000,2,FALSE))</f>
        <v/>
      </c>
      <c r="G877" s="112" t="str">
        <f>IF(E877="","",VLOOKUP(E877,[1]PROJECTES!$C$14:$G$5000,4,FALSE))</f>
        <v/>
      </c>
      <c r="H877" s="95"/>
      <c r="I877" s="113" t="str">
        <f>IF(H877="","",VLOOKUP(H877,BD!B$2:C$16,2,FALSE))</f>
        <v/>
      </c>
      <c r="J877" s="126"/>
      <c r="K877" s="115" t="str">
        <f t="shared" si="28"/>
        <v/>
      </c>
      <c r="L877" s="116" t="str">
        <f t="shared" ca="1" si="29"/>
        <v>-</v>
      </c>
      <c r="M877" s="111" t="str">
        <f>IF(E877="","",VLOOKUP(E877,[1]PROJECTES!$C$14:$Z$5000,21,FALSE))</f>
        <v/>
      </c>
      <c r="N877" s="136"/>
      <c r="O877" s="118" t="s">
        <v>222</v>
      </c>
      <c r="P877" s="140"/>
      <c r="Q877" s="84"/>
      <c r="R877" s="122"/>
      <c r="S877" s="166"/>
      <c r="T877" s="176"/>
      <c r="U877" s="169"/>
      <c r="V877" s="177"/>
      <c r="X877" s="79"/>
    </row>
    <row r="878" spans="1:24" s="121" customFormat="1" ht="20.100000000000001" customHeight="1" x14ac:dyDescent="0.3">
      <c r="A878" s="80"/>
      <c r="B878" s="110" t="str">
        <f>IF(E878="","",VLOOKUP(E878,[1]PROJECTES!$C$14:$G$5000,2,FALSE))</f>
        <v/>
      </c>
      <c r="C878" s="80"/>
      <c r="D878" s="283" t="str">
        <f>IF(E878="","",VLOOKUP(E878,[1]PROJECTES!$C$14:$G$5000,5,FALSE))</f>
        <v/>
      </c>
      <c r="E878" s="79"/>
      <c r="F878" s="110" t="str">
        <f>IF(I878="","",VLOOKUP(I878,[1]PROJECTES!$C$14:$G$5000,2,FALSE))</f>
        <v/>
      </c>
      <c r="G878" s="112" t="str">
        <f>IF(E878="","",VLOOKUP(E878,[1]PROJECTES!$C$14:$G$5000,4,FALSE))</f>
        <v/>
      </c>
      <c r="H878" s="95"/>
      <c r="I878" s="113" t="str">
        <f>IF(H878="","",VLOOKUP(H878,BD!B$2:C$16,2,FALSE))</f>
        <v/>
      </c>
      <c r="J878" s="114"/>
      <c r="K878" s="115" t="str">
        <f t="shared" si="28"/>
        <v/>
      </c>
      <c r="L878" s="116" t="str">
        <f t="shared" ca="1" si="29"/>
        <v>-</v>
      </c>
      <c r="M878" s="111" t="str">
        <f>IF(E878="","",VLOOKUP(E878,[1]PROJECTES!$C$14:$Z$5000,21,FALSE))</f>
        <v/>
      </c>
      <c r="N878" s="117"/>
      <c r="O878" s="118" t="s">
        <v>222</v>
      </c>
      <c r="P878" s="119"/>
      <c r="Q878" s="84"/>
      <c r="R878" s="122"/>
      <c r="S878" s="166"/>
      <c r="T878" s="197"/>
      <c r="V878" s="199"/>
      <c r="X878" s="79"/>
    </row>
    <row r="879" spans="1:24" s="121" customFormat="1" ht="20.100000000000001" customHeight="1" x14ac:dyDescent="0.3">
      <c r="A879" s="80"/>
      <c r="B879" s="110" t="str">
        <f>IF(E879="","",VLOOKUP(E879,[1]PROJECTES!$C$14:$G$5000,2,FALSE))</f>
        <v/>
      </c>
      <c r="C879" s="80"/>
      <c r="D879" s="283" t="str">
        <f>IF(E879="","",VLOOKUP(E879,[1]PROJECTES!$C$14:$G$5000,5,FALSE))</f>
        <v/>
      </c>
      <c r="E879" s="79"/>
      <c r="F879" s="110" t="str">
        <f>IF(I879="","",VLOOKUP(I879,[1]PROJECTES!$C$14:$G$5000,2,FALSE))</f>
        <v/>
      </c>
      <c r="G879" s="112" t="str">
        <f>IF(E879="","",VLOOKUP(E879,[1]PROJECTES!$C$14:$G$5000,4,FALSE))</f>
        <v/>
      </c>
      <c r="H879" s="95"/>
      <c r="I879" s="113" t="str">
        <f>IF(H879="","",VLOOKUP(H879,BD!B$2:C$16,2,FALSE))</f>
        <v/>
      </c>
      <c r="J879" s="114"/>
      <c r="K879" s="115" t="str">
        <f t="shared" si="28"/>
        <v/>
      </c>
      <c r="L879" s="116" t="str">
        <f t="shared" ca="1" si="29"/>
        <v>-</v>
      </c>
      <c r="M879" s="111" t="str">
        <f>IF(E879="","",VLOOKUP(E879,[1]PROJECTES!$C$14:$Z$5000,21,FALSE))</f>
        <v/>
      </c>
      <c r="N879" s="117"/>
      <c r="O879" s="118" t="s">
        <v>222</v>
      </c>
      <c r="P879" s="119"/>
      <c r="Q879" s="84"/>
      <c r="R879" s="178"/>
      <c r="S879" s="166"/>
      <c r="T879" s="176"/>
      <c r="U879" s="169"/>
      <c r="V879" s="177"/>
      <c r="X879" s="79"/>
    </row>
    <row r="880" spans="1:24" s="121" customFormat="1" ht="20.100000000000001" customHeight="1" x14ac:dyDescent="0.3">
      <c r="A880" s="95"/>
      <c r="B880" s="110" t="str">
        <f>IF(E880="","",VLOOKUP(E880,[1]PROJECTES!$C$14:$G$5000,2,FALSE))</f>
        <v/>
      </c>
      <c r="C880" s="80"/>
      <c r="D880" s="283" t="str">
        <f>IF(E880="","",VLOOKUP(E880,[1]PROJECTES!$C$14:$G$5000,5,FALSE))</f>
        <v/>
      </c>
      <c r="E880" s="79"/>
      <c r="F880" s="110" t="str">
        <f>IF(I880="","",VLOOKUP(I880,[1]PROJECTES!$C$14:$G$5000,2,FALSE))</f>
        <v/>
      </c>
      <c r="G880" s="112" t="str">
        <f>IF(E880="","",VLOOKUP(E880,[1]PROJECTES!$C$14:$G$5000,4,FALSE))</f>
        <v/>
      </c>
      <c r="H880" s="95"/>
      <c r="I880" s="113" t="str">
        <f>IF(H880="","",VLOOKUP(H880,BD!B$2:C$16,2,FALSE))</f>
        <v/>
      </c>
      <c r="J880" s="114"/>
      <c r="K880" s="115" t="str">
        <f t="shared" si="28"/>
        <v/>
      </c>
      <c r="L880" s="116" t="str">
        <f t="shared" ca="1" si="29"/>
        <v>-</v>
      </c>
      <c r="M880" s="111" t="str">
        <f>IF(E880="","",VLOOKUP(E880,[1]PROJECTES!$C$14:$Z$5000,21,FALSE))</f>
        <v/>
      </c>
      <c r="N880" s="117"/>
      <c r="O880" s="118" t="s">
        <v>222</v>
      </c>
      <c r="P880" s="119"/>
      <c r="Q880" s="84"/>
      <c r="R880" s="178"/>
      <c r="S880" s="166"/>
      <c r="T880" s="176"/>
      <c r="U880" s="169"/>
      <c r="V880" s="177"/>
      <c r="X880" s="79"/>
    </row>
    <row r="881" spans="1:24" s="121" customFormat="1" ht="20.100000000000001" customHeight="1" x14ac:dyDescent="0.3">
      <c r="A881" s="95"/>
      <c r="B881" s="110" t="str">
        <f>IF(E881="","",VLOOKUP(E881,[1]PROJECTES!$C$14:$G$5000,2,FALSE))</f>
        <v/>
      </c>
      <c r="C881" s="80"/>
      <c r="D881" s="283" t="str">
        <f>IF(E881="","",VLOOKUP(E881,[1]PROJECTES!$C$14:$G$5000,5,FALSE))</f>
        <v/>
      </c>
      <c r="E881" s="79"/>
      <c r="F881" s="110" t="str">
        <f>IF(I881="","",VLOOKUP(I881,[1]PROJECTES!$C$14:$G$5000,2,FALSE))</f>
        <v/>
      </c>
      <c r="G881" s="112" t="str">
        <f>IF(E881="","",VLOOKUP(E881,[1]PROJECTES!$C$14:$G$5000,4,FALSE))</f>
        <v/>
      </c>
      <c r="H881" s="95"/>
      <c r="I881" s="113" t="str">
        <f>IF(H881="","",VLOOKUP(H881,BD!B$2:C$16,2,FALSE))</f>
        <v/>
      </c>
      <c r="J881" s="114"/>
      <c r="K881" s="115" t="str">
        <f t="shared" si="28"/>
        <v/>
      </c>
      <c r="L881" s="116" t="str">
        <f t="shared" ca="1" si="29"/>
        <v>-</v>
      </c>
      <c r="M881" s="111" t="str">
        <f>IF(E881="","",VLOOKUP(E881,[1]PROJECTES!$C$14:$Z$5000,21,FALSE))</f>
        <v/>
      </c>
      <c r="N881" s="117"/>
      <c r="O881" s="118" t="s">
        <v>222</v>
      </c>
      <c r="P881" s="119"/>
      <c r="Q881" s="84"/>
      <c r="R881" s="122"/>
      <c r="S881" s="166"/>
      <c r="T881" s="176"/>
      <c r="U881" s="169"/>
      <c r="V881" s="177"/>
      <c r="X881" s="79"/>
    </row>
    <row r="882" spans="1:24" s="121" customFormat="1" ht="20.100000000000001" customHeight="1" x14ac:dyDescent="0.3">
      <c r="A882" s="95"/>
      <c r="B882" s="110" t="str">
        <f>IF(E882="","",VLOOKUP(E882,[1]PROJECTES!$C$14:$G$5000,2,FALSE))</f>
        <v/>
      </c>
      <c r="C882" s="80"/>
      <c r="D882" s="283" t="str">
        <f>IF(E882="","",VLOOKUP(E882,[1]PROJECTES!$C$14:$G$5000,5,FALSE))</f>
        <v/>
      </c>
      <c r="E882" s="79"/>
      <c r="F882" s="110" t="str">
        <f>IF(I882="","",VLOOKUP(I882,[1]PROJECTES!$C$14:$G$5000,2,FALSE))</f>
        <v/>
      </c>
      <c r="G882" s="112" t="str">
        <f>IF(E882="","",VLOOKUP(E882,[1]PROJECTES!$C$14:$G$5000,4,FALSE))</f>
        <v/>
      </c>
      <c r="H882" s="95"/>
      <c r="I882" s="113" t="str">
        <f>IF(H882="","",VLOOKUP(H882,BD!B$2:C$16,2,FALSE))</f>
        <v/>
      </c>
      <c r="J882" s="114"/>
      <c r="K882" s="115" t="str">
        <f t="shared" si="28"/>
        <v/>
      </c>
      <c r="L882" s="116" t="str">
        <f t="shared" ca="1" si="29"/>
        <v>-</v>
      </c>
      <c r="M882" s="111" t="str">
        <f>IF(E882="","",VLOOKUP(E882,[1]PROJECTES!$C$14:$Z$5000,21,FALSE))</f>
        <v/>
      </c>
      <c r="N882" s="117"/>
      <c r="O882" s="118" t="s">
        <v>222</v>
      </c>
      <c r="P882" s="119"/>
      <c r="Q882" s="84"/>
      <c r="R882" s="122"/>
      <c r="S882" s="166"/>
      <c r="T882" s="176"/>
      <c r="U882" s="169"/>
      <c r="V882" s="177"/>
      <c r="X882" s="79"/>
    </row>
    <row r="883" spans="1:24" s="121" customFormat="1" ht="20.100000000000001" customHeight="1" x14ac:dyDescent="0.3">
      <c r="A883" s="95"/>
      <c r="B883" s="110" t="str">
        <f>IF(E883="","",VLOOKUP(E883,[1]PROJECTES!$C$14:$G$5000,2,FALSE))</f>
        <v/>
      </c>
      <c r="C883" s="80"/>
      <c r="D883" s="283" t="str">
        <f>IF(E883="","",VLOOKUP(E883,[1]PROJECTES!$C$14:$G$5000,5,FALSE))</f>
        <v/>
      </c>
      <c r="E883" s="79"/>
      <c r="F883" s="110" t="str">
        <f>IF(I883="","",VLOOKUP(I883,[1]PROJECTES!$C$14:$G$5000,2,FALSE))</f>
        <v/>
      </c>
      <c r="G883" s="112" t="str">
        <f>IF(E883="","",VLOOKUP(E883,[1]PROJECTES!$C$14:$G$5000,4,FALSE))</f>
        <v/>
      </c>
      <c r="H883" s="95"/>
      <c r="I883" s="113" t="str">
        <f>IF(H883="","",VLOOKUP(H883,BD!B$2:C$16,2,FALSE))</f>
        <v/>
      </c>
      <c r="J883" s="114"/>
      <c r="K883" s="115" t="str">
        <f t="shared" si="28"/>
        <v/>
      </c>
      <c r="L883" s="116" t="str">
        <f t="shared" ca="1" si="29"/>
        <v>-</v>
      </c>
      <c r="M883" s="111" t="str">
        <f>IF(E883="","",VLOOKUP(E883,[1]PROJECTES!$C$14:$Z$5000,21,FALSE))</f>
        <v/>
      </c>
      <c r="N883" s="117"/>
      <c r="O883" s="118" t="s">
        <v>222</v>
      </c>
      <c r="P883" s="119"/>
      <c r="Q883" s="84"/>
      <c r="R883" s="122"/>
      <c r="S883" s="166"/>
      <c r="T883" s="176"/>
      <c r="U883" s="169"/>
      <c r="V883" s="177"/>
      <c r="X883" s="79"/>
    </row>
    <row r="884" spans="1:24" s="121" customFormat="1" ht="20.100000000000001" customHeight="1" x14ac:dyDescent="0.3">
      <c r="A884" s="95"/>
      <c r="B884" s="110" t="str">
        <f>IF(E884="","",VLOOKUP(E884,[1]PROJECTES!$C$14:$G$5000,2,FALSE))</f>
        <v/>
      </c>
      <c r="C884" s="80"/>
      <c r="D884" s="283" t="str">
        <f>IF(E884="","",VLOOKUP(E884,[1]PROJECTES!$C$14:$G$5000,5,FALSE))</f>
        <v/>
      </c>
      <c r="E884" s="79"/>
      <c r="F884" s="110" t="str">
        <f>IF(I884="","",VLOOKUP(I884,[1]PROJECTES!$C$14:$G$5000,2,FALSE))</f>
        <v/>
      </c>
      <c r="G884" s="112" t="str">
        <f>IF(E884="","",VLOOKUP(E884,[1]PROJECTES!$C$14:$G$5000,4,FALSE))</f>
        <v/>
      </c>
      <c r="H884" s="95"/>
      <c r="I884" s="113" t="str">
        <f>IF(H884="","",VLOOKUP(H884,BD!B$2:C$16,2,FALSE))</f>
        <v/>
      </c>
      <c r="J884" s="147"/>
      <c r="K884" s="115" t="str">
        <f t="shared" si="28"/>
        <v/>
      </c>
      <c r="L884" s="116" t="str">
        <f t="shared" ca="1" si="29"/>
        <v>-</v>
      </c>
      <c r="M884" s="111" t="str">
        <f>IF(E884="","",VLOOKUP(E884,[1]PROJECTES!$C$14:$Z$5000,21,FALSE))</f>
        <v/>
      </c>
      <c r="N884" s="117"/>
      <c r="O884" s="118" t="s">
        <v>222</v>
      </c>
      <c r="P884" s="119"/>
      <c r="Q884" s="84"/>
      <c r="R884" s="122"/>
      <c r="S884" s="166"/>
      <c r="T884" s="176"/>
      <c r="U884" s="169"/>
      <c r="V884" s="177"/>
      <c r="X884" s="79"/>
    </row>
    <row r="885" spans="1:24" s="121" customFormat="1" ht="20.100000000000001" customHeight="1" x14ac:dyDescent="0.3">
      <c r="A885" s="95"/>
      <c r="B885" s="110" t="str">
        <f>IF(E885="","",VLOOKUP(E885,[1]PROJECTES!$C$14:$G$5000,2,FALSE))</f>
        <v/>
      </c>
      <c r="C885" s="80"/>
      <c r="D885" s="283" t="str">
        <f>IF(E885="","",VLOOKUP(E885,[1]PROJECTES!$C$14:$G$5000,5,FALSE))</f>
        <v/>
      </c>
      <c r="E885" s="79"/>
      <c r="F885" s="110" t="str">
        <f>IF(I885="","",VLOOKUP(I885,[1]PROJECTES!$C$14:$G$5000,2,FALSE))</f>
        <v/>
      </c>
      <c r="G885" s="112" t="str">
        <f>IF(E885="","",VLOOKUP(E885,[1]PROJECTES!$C$14:$G$5000,4,FALSE))</f>
        <v/>
      </c>
      <c r="H885" s="95"/>
      <c r="I885" s="113" t="str">
        <f>IF(H885="","",VLOOKUP(H885,BD!B$2:C$16,2,FALSE))</f>
        <v/>
      </c>
      <c r="J885" s="114"/>
      <c r="K885" s="115" t="str">
        <f t="shared" si="28"/>
        <v/>
      </c>
      <c r="L885" s="116" t="str">
        <f t="shared" ca="1" si="29"/>
        <v>-</v>
      </c>
      <c r="M885" s="111" t="str">
        <f>IF(E885="","",VLOOKUP(E885,[1]PROJECTES!$C$14:$Z$5000,21,FALSE))</f>
        <v/>
      </c>
      <c r="N885" s="117"/>
      <c r="O885" s="118" t="s">
        <v>222</v>
      </c>
      <c r="P885" s="119"/>
      <c r="Q885" s="84"/>
      <c r="R885" s="122"/>
      <c r="S885" s="166"/>
      <c r="T885" s="176"/>
      <c r="U885" s="169"/>
      <c r="V885" s="177"/>
      <c r="X885" s="79"/>
    </row>
    <row r="886" spans="1:24" s="121" customFormat="1" ht="20.100000000000001" customHeight="1" x14ac:dyDescent="0.3">
      <c r="A886" s="95"/>
      <c r="B886" s="110" t="str">
        <f>IF(E886="","",VLOOKUP(E886,[1]PROJECTES!$C$14:$G$5000,2,FALSE))</f>
        <v/>
      </c>
      <c r="C886" s="80"/>
      <c r="D886" s="283" t="str">
        <f>IF(E886="","",VLOOKUP(E886,[1]PROJECTES!$C$14:$G$5000,5,FALSE))</f>
        <v/>
      </c>
      <c r="E886" s="79"/>
      <c r="F886" s="110" t="str">
        <f>IF(I886="","",VLOOKUP(I886,[1]PROJECTES!$C$14:$G$5000,2,FALSE))</f>
        <v/>
      </c>
      <c r="G886" s="112" t="str">
        <f>IF(E886="","",VLOOKUP(E886,[1]PROJECTES!$C$14:$G$5000,4,FALSE))</f>
        <v/>
      </c>
      <c r="H886" s="95"/>
      <c r="I886" s="113" t="str">
        <f>IF(H886="","",VLOOKUP(H886,BD!B$2:C$16,2,FALSE))</f>
        <v/>
      </c>
      <c r="J886" s="114"/>
      <c r="K886" s="115" t="str">
        <f t="shared" si="28"/>
        <v/>
      </c>
      <c r="L886" s="116" t="str">
        <f t="shared" ca="1" si="29"/>
        <v>-</v>
      </c>
      <c r="M886" s="111" t="str">
        <f>IF(E886="","",VLOOKUP(E886,[1]PROJECTES!$C$14:$Z$5000,21,FALSE))</f>
        <v/>
      </c>
      <c r="N886" s="117"/>
      <c r="O886" s="118" t="s">
        <v>222</v>
      </c>
      <c r="P886" s="119"/>
      <c r="Q886" s="84"/>
      <c r="R886" s="122"/>
      <c r="S886" s="166"/>
      <c r="T886" s="176"/>
      <c r="U886" s="169"/>
      <c r="V886" s="177"/>
      <c r="X886" s="79"/>
    </row>
    <row r="887" spans="1:24" s="121" customFormat="1" ht="20.100000000000001" customHeight="1" x14ac:dyDescent="0.3">
      <c r="A887" s="95"/>
      <c r="B887" s="110" t="str">
        <f>IF(E887="","",VLOOKUP(E887,[1]PROJECTES!$C$14:$G$5000,2,FALSE))</f>
        <v/>
      </c>
      <c r="C887" s="80"/>
      <c r="D887" s="283" t="str">
        <f>IF(E887="","",VLOOKUP(E887,[1]PROJECTES!$C$14:$G$5000,5,FALSE))</f>
        <v/>
      </c>
      <c r="E887" s="79"/>
      <c r="F887" s="110" t="str">
        <f>IF(I887="","",VLOOKUP(I887,[1]PROJECTES!$C$14:$G$5000,2,FALSE))</f>
        <v/>
      </c>
      <c r="G887" s="112" t="str">
        <f>IF(E887="","",VLOOKUP(E887,[1]PROJECTES!$C$14:$G$5000,4,FALSE))</f>
        <v/>
      </c>
      <c r="H887" s="95"/>
      <c r="I887" s="113" t="str">
        <f>IF(H887="","",VLOOKUP(H887,BD!B$2:C$16,2,FALSE))</f>
        <v/>
      </c>
      <c r="J887" s="114"/>
      <c r="K887" s="115" t="str">
        <f t="shared" si="28"/>
        <v/>
      </c>
      <c r="L887" s="116" t="str">
        <f t="shared" ca="1" si="29"/>
        <v>-</v>
      </c>
      <c r="M887" s="111" t="str">
        <f>IF(E887="","",VLOOKUP(E887,[1]PROJECTES!$C$14:$Z$5000,21,FALSE))</f>
        <v/>
      </c>
      <c r="N887" s="117"/>
      <c r="O887" s="118" t="s">
        <v>222</v>
      </c>
      <c r="P887" s="119"/>
      <c r="Q887" s="84"/>
      <c r="R887" s="122"/>
      <c r="S887" s="166"/>
      <c r="T887" s="176"/>
      <c r="U887" s="169"/>
      <c r="V887" s="177"/>
      <c r="X887" s="79"/>
    </row>
    <row r="888" spans="1:24" s="121" customFormat="1" ht="20.100000000000001" customHeight="1" x14ac:dyDescent="0.3">
      <c r="A888" s="95"/>
      <c r="B888" s="110" t="str">
        <f>IF(E888="","",VLOOKUP(E888,[1]PROJECTES!$C$14:$G$5000,2,FALSE))</f>
        <v/>
      </c>
      <c r="C888" s="80"/>
      <c r="D888" s="283" t="str">
        <f>IF(E888="","",VLOOKUP(E888,[1]PROJECTES!$C$14:$G$5000,5,FALSE))</f>
        <v/>
      </c>
      <c r="E888" s="79"/>
      <c r="F888" s="110" t="str">
        <f>IF(I888="","",VLOOKUP(I888,[1]PROJECTES!$C$14:$G$5000,2,FALSE))</f>
        <v/>
      </c>
      <c r="G888" s="112" t="str">
        <f>IF(E888="","",VLOOKUP(E888,[1]PROJECTES!$C$14:$G$5000,4,FALSE))</f>
        <v/>
      </c>
      <c r="H888" s="95"/>
      <c r="I888" s="113" t="str">
        <f>IF(H888="","",VLOOKUP(H888,BD!B$2:C$16,2,FALSE))</f>
        <v/>
      </c>
      <c r="J888" s="114"/>
      <c r="K888" s="115" t="str">
        <f t="shared" si="28"/>
        <v/>
      </c>
      <c r="L888" s="116" t="str">
        <f t="shared" ca="1" si="29"/>
        <v>-</v>
      </c>
      <c r="M888" s="111" t="str">
        <f>IF(E888="","",VLOOKUP(E888,[1]PROJECTES!$C$14:$Z$5000,21,FALSE))</f>
        <v/>
      </c>
      <c r="N888" s="117"/>
      <c r="O888" s="118" t="s">
        <v>222</v>
      </c>
      <c r="P888" s="119"/>
      <c r="Q888" s="84"/>
      <c r="R888" s="122"/>
      <c r="S888" s="166"/>
      <c r="T888" s="176"/>
      <c r="U888" s="169"/>
      <c r="V888" s="177"/>
      <c r="X888" s="79"/>
    </row>
    <row r="889" spans="1:24" s="121" customFormat="1" ht="20.100000000000001" customHeight="1" x14ac:dyDescent="0.3">
      <c r="A889" s="95"/>
      <c r="B889" s="110" t="str">
        <f>IF(E889="","",VLOOKUP(E889,[1]PROJECTES!$C$14:$G$5000,2,FALSE))</f>
        <v/>
      </c>
      <c r="C889" s="80"/>
      <c r="D889" s="283" t="str">
        <f>IF(E889="","",VLOOKUP(E889,[1]PROJECTES!$C$14:$G$5000,5,FALSE))</f>
        <v/>
      </c>
      <c r="E889" s="79"/>
      <c r="F889" s="110" t="str">
        <f>IF(I889="","",VLOOKUP(I889,[1]PROJECTES!$C$14:$G$5000,2,FALSE))</f>
        <v/>
      </c>
      <c r="G889" s="112" t="str">
        <f>IF(E889="","",VLOOKUP(E889,[1]PROJECTES!$C$14:$G$5000,4,FALSE))</f>
        <v/>
      </c>
      <c r="H889" s="95"/>
      <c r="I889" s="113" t="str">
        <f>IF(H889="","",VLOOKUP(H889,BD!B$2:C$16,2,FALSE))</f>
        <v/>
      </c>
      <c r="J889" s="114"/>
      <c r="K889" s="115" t="str">
        <f t="shared" si="28"/>
        <v/>
      </c>
      <c r="L889" s="116" t="str">
        <f t="shared" ca="1" si="29"/>
        <v>-</v>
      </c>
      <c r="M889" s="111" t="str">
        <f>IF(E889="","",VLOOKUP(E889,[1]PROJECTES!$C$14:$Z$5000,21,FALSE))</f>
        <v/>
      </c>
      <c r="N889" s="117"/>
      <c r="O889" s="118" t="s">
        <v>222</v>
      </c>
      <c r="P889" s="119"/>
      <c r="Q889" s="84"/>
      <c r="R889" s="122"/>
      <c r="S889" s="166"/>
      <c r="T889" s="176"/>
      <c r="U889" s="169"/>
      <c r="V889" s="177"/>
      <c r="X889" s="79"/>
    </row>
    <row r="890" spans="1:24" s="121" customFormat="1" ht="20.100000000000001" customHeight="1" x14ac:dyDescent="0.3">
      <c r="A890" s="95"/>
      <c r="B890" s="110" t="str">
        <f>IF(E890="","",VLOOKUP(E890,[1]PROJECTES!$C$14:$G$5000,2,FALSE))</f>
        <v/>
      </c>
      <c r="C890" s="80"/>
      <c r="D890" s="283" t="str">
        <f>IF(E890="","",VLOOKUP(E890,[1]PROJECTES!$C$14:$G$5000,5,FALSE))</f>
        <v/>
      </c>
      <c r="E890" s="79"/>
      <c r="F890" s="110" t="str">
        <f>IF(I890="","",VLOOKUP(I890,[1]PROJECTES!$C$14:$G$5000,2,FALSE))</f>
        <v/>
      </c>
      <c r="G890" s="112" t="str">
        <f>IF(E890="","",VLOOKUP(E890,[1]PROJECTES!$C$14:$G$5000,4,FALSE))</f>
        <v/>
      </c>
      <c r="H890" s="95"/>
      <c r="I890" s="113" t="str">
        <f>IF(H890="","",VLOOKUP(H890,BD!B$2:C$16,2,FALSE))</f>
        <v/>
      </c>
      <c r="J890" s="114"/>
      <c r="K890" s="115" t="str">
        <f t="shared" si="28"/>
        <v/>
      </c>
      <c r="L890" s="116" t="str">
        <f t="shared" ca="1" si="29"/>
        <v>-</v>
      </c>
      <c r="M890" s="111" t="str">
        <f>IF(E890="","",VLOOKUP(E890,[1]PROJECTES!$C$14:$Z$5000,21,FALSE))</f>
        <v/>
      </c>
      <c r="N890" s="117"/>
      <c r="O890" s="118" t="s">
        <v>222</v>
      </c>
      <c r="P890" s="119"/>
      <c r="Q890" s="84"/>
      <c r="R890" s="122"/>
      <c r="S890" s="166"/>
      <c r="T890" s="176"/>
      <c r="U890" s="169"/>
      <c r="V890" s="177"/>
      <c r="X890" s="79"/>
    </row>
    <row r="891" spans="1:24" s="121" customFormat="1" ht="20.100000000000001" customHeight="1" x14ac:dyDescent="0.3">
      <c r="A891" s="95"/>
      <c r="B891" s="110" t="str">
        <f>IF(E891="","",VLOOKUP(E891,[1]PROJECTES!$C$14:$G$5000,2,FALSE))</f>
        <v/>
      </c>
      <c r="C891" s="80"/>
      <c r="D891" s="283" t="str">
        <f>IF(E891="","",VLOOKUP(E891,[1]PROJECTES!$C$14:$G$5000,5,FALSE))</f>
        <v/>
      </c>
      <c r="E891" s="79"/>
      <c r="F891" s="110" t="str">
        <f>IF(I891="","",VLOOKUP(I891,[1]PROJECTES!$C$14:$G$5000,2,FALSE))</f>
        <v/>
      </c>
      <c r="G891" s="112" t="str">
        <f>IF(E891="","",VLOOKUP(E891,[1]PROJECTES!$C$14:$G$5000,4,FALSE))</f>
        <v/>
      </c>
      <c r="H891" s="95"/>
      <c r="I891" s="113" t="str">
        <f>IF(H891="","",VLOOKUP(H891,BD!B$2:C$16,2,FALSE))</f>
        <v/>
      </c>
      <c r="J891" s="114"/>
      <c r="K891" s="115" t="str">
        <f t="shared" si="28"/>
        <v/>
      </c>
      <c r="L891" s="116" t="str">
        <f t="shared" ca="1" si="29"/>
        <v>-</v>
      </c>
      <c r="M891" s="111" t="str">
        <f>IF(E891="","",VLOOKUP(E891,[1]PROJECTES!$C$14:$Z$5000,21,FALSE))</f>
        <v/>
      </c>
      <c r="N891" s="117"/>
      <c r="O891" s="118" t="s">
        <v>222</v>
      </c>
      <c r="P891" s="119"/>
      <c r="Q891" s="84"/>
      <c r="R891" s="122"/>
      <c r="S891" s="166"/>
      <c r="T891" s="176"/>
      <c r="U891" s="169"/>
      <c r="V891" s="177"/>
      <c r="X891" s="79"/>
    </row>
    <row r="892" spans="1:24" s="121" customFormat="1" ht="20.100000000000001" customHeight="1" x14ac:dyDescent="0.3">
      <c r="A892" s="95"/>
      <c r="B892" s="110" t="str">
        <f>IF(E892="","",VLOOKUP(E892,[1]PROJECTES!$C$14:$G$5000,2,FALSE))</f>
        <v/>
      </c>
      <c r="C892" s="80"/>
      <c r="D892" s="283" t="str">
        <f>IF(E892="","",VLOOKUP(E892,[1]PROJECTES!$C$14:$G$5000,5,FALSE))</f>
        <v/>
      </c>
      <c r="E892" s="79"/>
      <c r="F892" s="110" t="str">
        <f>IF(I892="","",VLOOKUP(I892,[1]PROJECTES!$C$14:$G$5000,2,FALSE))</f>
        <v/>
      </c>
      <c r="G892" s="112" t="str">
        <f>IF(E892="","",VLOOKUP(E892,[1]PROJECTES!$C$14:$G$5000,4,FALSE))</f>
        <v/>
      </c>
      <c r="H892" s="95"/>
      <c r="I892" s="113" t="str">
        <f>IF(H892="","",VLOOKUP(H892,BD!B$2:C$16,2,FALSE))</f>
        <v/>
      </c>
      <c r="J892" s="114"/>
      <c r="K892" s="115" t="str">
        <f t="shared" si="28"/>
        <v/>
      </c>
      <c r="L892" s="116" t="str">
        <f t="shared" ca="1" si="29"/>
        <v>-</v>
      </c>
      <c r="M892" s="111" t="str">
        <f>IF(E892="","",VLOOKUP(E892,[1]PROJECTES!$C$14:$Z$5000,21,FALSE))</f>
        <v/>
      </c>
      <c r="N892" s="117"/>
      <c r="O892" s="118" t="s">
        <v>222</v>
      </c>
      <c r="P892" s="119"/>
      <c r="Q892" s="84"/>
      <c r="R892" s="122"/>
      <c r="S892" s="166"/>
      <c r="T892" s="176"/>
      <c r="U892" s="169"/>
      <c r="V892" s="177"/>
      <c r="X892" s="79"/>
    </row>
    <row r="893" spans="1:24" s="121" customFormat="1" ht="20.100000000000001" customHeight="1" x14ac:dyDescent="0.3">
      <c r="A893" s="95"/>
      <c r="B893" s="110" t="str">
        <f>IF(E893="","",VLOOKUP(E893,[1]PROJECTES!$C$14:$G$5000,2,FALSE))</f>
        <v/>
      </c>
      <c r="C893" s="80"/>
      <c r="D893" s="283" t="str">
        <f>IF(E893="","",VLOOKUP(E893,[1]PROJECTES!$C$14:$G$5000,5,FALSE))</f>
        <v/>
      </c>
      <c r="E893" s="79"/>
      <c r="F893" s="110" t="str">
        <f>IF(I893="","",VLOOKUP(I893,[1]PROJECTES!$C$14:$G$5000,2,FALSE))</f>
        <v/>
      </c>
      <c r="G893" s="112" t="str">
        <f>IF(E893="","",VLOOKUP(E893,[1]PROJECTES!$C$14:$G$5000,4,FALSE))</f>
        <v/>
      </c>
      <c r="H893" s="95"/>
      <c r="I893" s="113" t="str">
        <f>IF(H893="","",VLOOKUP(H893,BD!B$2:C$16,2,FALSE))</f>
        <v/>
      </c>
      <c r="J893" s="114"/>
      <c r="K893" s="115" t="str">
        <f t="shared" si="28"/>
        <v/>
      </c>
      <c r="L893" s="116" t="str">
        <f t="shared" ca="1" si="29"/>
        <v>-</v>
      </c>
      <c r="M893" s="111" t="str">
        <f>IF(E893="","",VLOOKUP(E893,[1]PROJECTES!$C$14:$Z$5000,21,FALSE))</f>
        <v/>
      </c>
      <c r="N893" s="117"/>
      <c r="O893" s="118" t="s">
        <v>222</v>
      </c>
      <c r="P893" s="119"/>
      <c r="Q893" s="84"/>
      <c r="R893" s="195"/>
      <c r="S893" s="166"/>
      <c r="T893" s="176"/>
      <c r="U893" s="169"/>
      <c r="V893" s="177"/>
      <c r="X893" s="79"/>
    </row>
    <row r="894" spans="1:24" s="121" customFormat="1" ht="20.100000000000001" customHeight="1" x14ac:dyDescent="0.3">
      <c r="A894" s="95"/>
      <c r="B894" s="110" t="str">
        <f>IF(E894="","",VLOOKUP(E894,[1]PROJECTES!$C$14:$G$5000,2,FALSE))</f>
        <v/>
      </c>
      <c r="C894" s="80"/>
      <c r="D894" s="283" t="str">
        <f>IF(E894="","",VLOOKUP(E894,[1]PROJECTES!$C$14:$G$5000,5,FALSE))</f>
        <v/>
      </c>
      <c r="E894" s="79"/>
      <c r="F894" s="110" t="str">
        <f>IF(I894="","",VLOOKUP(I894,[1]PROJECTES!$C$14:$G$5000,2,FALSE))</f>
        <v/>
      </c>
      <c r="G894" s="112" t="str">
        <f>IF(E894="","",VLOOKUP(E894,[1]PROJECTES!$C$14:$G$5000,4,FALSE))</f>
        <v/>
      </c>
      <c r="H894" s="95"/>
      <c r="I894" s="113" t="str">
        <f>IF(H894="","",VLOOKUP(H894,BD!B$2:C$16,2,FALSE))</f>
        <v/>
      </c>
      <c r="J894" s="114"/>
      <c r="K894" s="115" t="str">
        <f t="shared" si="28"/>
        <v/>
      </c>
      <c r="L894" s="116" t="str">
        <f t="shared" ca="1" si="29"/>
        <v>-</v>
      </c>
      <c r="M894" s="111" t="str">
        <f>IF(E894="","",VLOOKUP(E894,[1]PROJECTES!$C$14:$Z$5000,21,FALSE))</f>
        <v/>
      </c>
      <c r="N894" s="117"/>
      <c r="O894" s="118" t="s">
        <v>222</v>
      </c>
      <c r="P894" s="119"/>
      <c r="Q894" s="84"/>
      <c r="R894" s="195"/>
      <c r="S894" s="166"/>
      <c r="T894" s="176"/>
      <c r="U894" s="169"/>
      <c r="V894" s="177"/>
      <c r="X894" s="79"/>
    </row>
    <row r="895" spans="1:24" s="121" customFormat="1" ht="20.100000000000001" customHeight="1" x14ac:dyDescent="0.3">
      <c r="A895" s="95"/>
      <c r="B895" s="110" t="str">
        <f>IF(E895="","",VLOOKUP(E895,[1]PROJECTES!$C$14:$G$5000,2,FALSE))</f>
        <v/>
      </c>
      <c r="C895" s="80"/>
      <c r="D895" s="283" t="str">
        <f>IF(E895="","",VLOOKUP(E895,[1]PROJECTES!$C$14:$G$5000,5,FALSE))</f>
        <v/>
      </c>
      <c r="E895" s="79"/>
      <c r="F895" s="110" t="str">
        <f>IF(I895="","",VLOOKUP(I895,[1]PROJECTES!$C$14:$G$5000,2,FALSE))</f>
        <v/>
      </c>
      <c r="G895" s="112" t="str">
        <f>IF(E895="","",VLOOKUP(E895,[1]PROJECTES!$C$14:$G$5000,4,FALSE))</f>
        <v/>
      </c>
      <c r="H895" s="95"/>
      <c r="I895" s="113" t="str">
        <f>IF(H895="","",VLOOKUP(H895,BD!B$2:C$16,2,FALSE))</f>
        <v/>
      </c>
      <c r="J895" s="114"/>
      <c r="K895" s="115" t="str">
        <f t="shared" si="28"/>
        <v/>
      </c>
      <c r="L895" s="116" t="str">
        <f t="shared" ca="1" si="29"/>
        <v>-</v>
      </c>
      <c r="M895" s="111" t="str">
        <f>IF(E895="","",VLOOKUP(E895,[1]PROJECTES!$C$14:$Z$5000,21,FALSE))</f>
        <v/>
      </c>
      <c r="N895" s="117"/>
      <c r="O895" s="118" t="s">
        <v>222</v>
      </c>
      <c r="P895" s="119"/>
      <c r="Q895" s="84"/>
      <c r="R895" s="122"/>
      <c r="S895" s="166"/>
      <c r="T895" s="176"/>
      <c r="U895" s="169"/>
      <c r="V895" s="177"/>
      <c r="X895" s="79"/>
    </row>
    <row r="896" spans="1:24" s="121" customFormat="1" ht="20.100000000000001" customHeight="1" x14ac:dyDescent="0.3">
      <c r="A896" s="95"/>
      <c r="B896" s="110" t="str">
        <f>IF(E896="","",VLOOKUP(E896,[1]PROJECTES!$C$14:$G$5000,2,FALSE))</f>
        <v/>
      </c>
      <c r="C896" s="80"/>
      <c r="D896" s="283" t="str">
        <f>IF(E896="","",VLOOKUP(E896,[1]PROJECTES!$C$14:$G$5000,5,FALSE))</f>
        <v/>
      </c>
      <c r="E896" s="79"/>
      <c r="F896" s="110" t="str">
        <f>IF(I896="","",VLOOKUP(I896,[1]PROJECTES!$C$14:$G$5000,2,FALSE))</f>
        <v/>
      </c>
      <c r="G896" s="112" t="str">
        <f>IF(E896="","",VLOOKUP(E896,[1]PROJECTES!$C$14:$G$5000,4,FALSE))</f>
        <v/>
      </c>
      <c r="H896" s="95"/>
      <c r="I896" s="113" t="str">
        <f>IF(H896="","",VLOOKUP(H896,BD!B$2:C$16,2,FALSE))</f>
        <v/>
      </c>
      <c r="J896" s="126"/>
      <c r="K896" s="115" t="str">
        <f t="shared" si="28"/>
        <v/>
      </c>
      <c r="L896" s="116" t="str">
        <f t="shared" ca="1" si="29"/>
        <v>-</v>
      </c>
      <c r="M896" s="111" t="str">
        <f>IF(E896="","",VLOOKUP(E896,[1]PROJECTES!$C$14:$Z$5000,21,FALSE))</f>
        <v/>
      </c>
      <c r="N896" s="136"/>
      <c r="O896" s="118" t="s">
        <v>222</v>
      </c>
      <c r="P896" s="140"/>
      <c r="Q896" s="84"/>
      <c r="R896" s="122"/>
      <c r="S896" s="166"/>
      <c r="T896" s="176"/>
      <c r="U896" s="169"/>
      <c r="V896" s="177"/>
      <c r="X896" s="79"/>
    </row>
    <row r="897" spans="1:24" s="121" customFormat="1" ht="20.100000000000001" customHeight="1" x14ac:dyDescent="0.3">
      <c r="A897" s="95"/>
      <c r="B897" s="110" t="str">
        <f>IF(E897="","",VLOOKUP(E897,[1]PROJECTES!$C$14:$G$5000,2,FALSE))</f>
        <v/>
      </c>
      <c r="C897" s="80"/>
      <c r="D897" s="283" t="str">
        <f>IF(E897="","",VLOOKUP(E897,[1]PROJECTES!$C$14:$G$5000,5,FALSE))</f>
        <v/>
      </c>
      <c r="E897" s="79"/>
      <c r="F897" s="110" t="str">
        <f>IF(I897="","",VLOOKUP(I897,[1]PROJECTES!$C$14:$G$5000,2,FALSE))</f>
        <v/>
      </c>
      <c r="G897" s="112" t="str">
        <f>IF(E897="","",VLOOKUP(E897,[1]PROJECTES!$C$14:$G$5000,4,FALSE))</f>
        <v/>
      </c>
      <c r="H897" s="95"/>
      <c r="I897" s="113" t="str">
        <f>IF(H897="","",VLOOKUP(H897,BD!B$2:C$16,2,FALSE))</f>
        <v/>
      </c>
      <c r="J897" s="114"/>
      <c r="K897" s="115" t="str">
        <f t="shared" si="28"/>
        <v/>
      </c>
      <c r="L897" s="116" t="str">
        <f t="shared" ca="1" si="29"/>
        <v>-</v>
      </c>
      <c r="M897" s="111" t="str">
        <f>IF(E897="","",VLOOKUP(E897,[1]PROJECTES!$C$14:$Z$5000,21,FALSE))</f>
        <v/>
      </c>
      <c r="N897" s="117"/>
      <c r="O897" s="118" t="s">
        <v>222</v>
      </c>
      <c r="P897" s="119"/>
      <c r="Q897" s="84"/>
      <c r="R897" s="122"/>
      <c r="S897" s="166"/>
      <c r="T897" s="176"/>
      <c r="U897" s="169"/>
      <c r="V897" s="177"/>
      <c r="X897" s="79"/>
    </row>
    <row r="898" spans="1:24" s="121" customFormat="1" ht="20.100000000000001" customHeight="1" x14ac:dyDescent="0.3">
      <c r="A898" s="95"/>
      <c r="B898" s="110" t="str">
        <f>IF(E898="","",VLOOKUP(E898,[1]PROJECTES!$C$14:$G$5000,2,FALSE))</f>
        <v/>
      </c>
      <c r="C898" s="80"/>
      <c r="D898" s="283" t="str">
        <f>IF(E898="","",VLOOKUP(E898,[1]PROJECTES!$C$14:$G$5000,5,FALSE))</f>
        <v/>
      </c>
      <c r="E898" s="79"/>
      <c r="F898" s="110" t="str">
        <f>IF(I898="","",VLOOKUP(I898,[1]PROJECTES!$C$14:$G$5000,2,FALSE))</f>
        <v/>
      </c>
      <c r="G898" s="112" t="str">
        <f>IF(E898="","",VLOOKUP(E898,[1]PROJECTES!$C$14:$G$5000,4,FALSE))</f>
        <v/>
      </c>
      <c r="H898" s="95"/>
      <c r="I898" s="113" t="str">
        <f>IF(H898="","",VLOOKUP(H898,BD!B$2:C$16,2,FALSE))</f>
        <v/>
      </c>
      <c r="J898" s="114"/>
      <c r="K898" s="115" t="str">
        <f t="shared" si="28"/>
        <v/>
      </c>
      <c r="L898" s="116" t="str">
        <f t="shared" ca="1" si="29"/>
        <v>-</v>
      </c>
      <c r="M898" s="111" t="str">
        <f>IF(E898="","",VLOOKUP(E898,[1]PROJECTES!$C$14:$Z$5000,21,FALSE))</f>
        <v/>
      </c>
      <c r="N898" s="117"/>
      <c r="O898" s="118" t="s">
        <v>222</v>
      </c>
      <c r="P898" s="119"/>
      <c r="Q898" s="84"/>
      <c r="R898" s="122"/>
      <c r="S898" s="166"/>
      <c r="T898" s="176"/>
      <c r="U898" s="169"/>
      <c r="V898" s="177"/>
      <c r="X898" s="79"/>
    </row>
    <row r="899" spans="1:24" s="121" customFormat="1" ht="20.100000000000001" customHeight="1" x14ac:dyDescent="0.3">
      <c r="A899" s="95"/>
      <c r="B899" s="110" t="str">
        <f>IF(E899="","",VLOOKUP(E899,[1]PROJECTES!$C$14:$G$5000,2,FALSE))</f>
        <v/>
      </c>
      <c r="C899" s="80"/>
      <c r="D899" s="283" t="str">
        <f>IF(E899="","",VLOOKUP(E899,[1]PROJECTES!$C$14:$G$5000,5,FALSE))</f>
        <v/>
      </c>
      <c r="E899" s="79"/>
      <c r="F899" s="110" t="str">
        <f>IF(I899="","",VLOOKUP(I899,[1]PROJECTES!$C$14:$G$5000,2,FALSE))</f>
        <v/>
      </c>
      <c r="G899" s="112" t="str">
        <f>IF(E899="","",VLOOKUP(E899,[1]PROJECTES!$C$14:$G$5000,4,FALSE))</f>
        <v/>
      </c>
      <c r="H899" s="95"/>
      <c r="I899" s="113" t="str">
        <f>IF(H899="","",VLOOKUP(H899,BD!B$2:C$16,2,FALSE))</f>
        <v/>
      </c>
      <c r="J899" s="126"/>
      <c r="K899" s="115" t="str">
        <f t="shared" si="28"/>
        <v/>
      </c>
      <c r="L899" s="116" t="str">
        <f t="shared" ca="1" si="29"/>
        <v>-</v>
      </c>
      <c r="M899" s="111" t="str">
        <f>IF(E899="","",VLOOKUP(E899,[1]PROJECTES!$C$14:$Z$5000,21,FALSE))</f>
        <v/>
      </c>
      <c r="N899" s="136"/>
      <c r="O899" s="118" t="s">
        <v>222</v>
      </c>
      <c r="P899" s="140"/>
      <c r="Q899" s="84"/>
      <c r="R899" s="122"/>
      <c r="S899" s="166"/>
      <c r="T899" s="176"/>
      <c r="U899" s="169"/>
      <c r="V899" s="177"/>
      <c r="X899" s="79"/>
    </row>
    <row r="900" spans="1:24" s="121" customFormat="1" ht="20.100000000000001" customHeight="1" x14ac:dyDescent="0.3">
      <c r="A900" s="95"/>
      <c r="B900" s="110" t="str">
        <f>IF(E900="","",VLOOKUP(E900,[1]PROJECTES!$C$14:$G$5000,2,FALSE))</f>
        <v/>
      </c>
      <c r="C900" s="80"/>
      <c r="D900" s="283" t="str">
        <f>IF(E900="","",VLOOKUP(E900,[1]PROJECTES!$C$14:$G$5000,5,FALSE))</f>
        <v/>
      </c>
      <c r="E900" s="79"/>
      <c r="F900" s="110" t="str">
        <f>IF(I900="","",VLOOKUP(I900,[1]PROJECTES!$C$14:$G$5000,2,FALSE))</f>
        <v/>
      </c>
      <c r="G900" s="112" t="str">
        <f>IF(E900="","",VLOOKUP(E900,[1]PROJECTES!$C$14:$G$5000,4,FALSE))</f>
        <v/>
      </c>
      <c r="H900" s="95"/>
      <c r="I900" s="113" t="str">
        <f>IF(H900="","",VLOOKUP(H900,BD!B$2:C$16,2,FALSE))</f>
        <v/>
      </c>
      <c r="J900" s="114"/>
      <c r="K900" s="115" t="str">
        <f t="shared" si="28"/>
        <v/>
      </c>
      <c r="L900" s="116" t="str">
        <f t="shared" ca="1" si="29"/>
        <v>-</v>
      </c>
      <c r="M900" s="111" t="str">
        <f>IF(E900="","",VLOOKUP(E900,[1]PROJECTES!$C$14:$Z$5000,21,FALSE))</f>
        <v/>
      </c>
      <c r="N900" s="117"/>
      <c r="O900" s="118" t="s">
        <v>222</v>
      </c>
      <c r="P900" s="119"/>
      <c r="Q900" s="84"/>
      <c r="R900" s="122"/>
      <c r="S900" s="166"/>
      <c r="T900" s="176"/>
      <c r="U900" s="169"/>
      <c r="V900" s="177"/>
      <c r="X900" s="79"/>
    </row>
    <row r="901" spans="1:24" s="121" customFormat="1" ht="20.100000000000001" customHeight="1" x14ac:dyDescent="0.3">
      <c r="A901" s="95"/>
      <c r="B901" s="110" t="str">
        <f>IF(E901="","",VLOOKUP(E901,[1]PROJECTES!$C$14:$G$5000,2,FALSE))</f>
        <v/>
      </c>
      <c r="C901" s="80"/>
      <c r="D901" s="283" t="str">
        <f>IF(E901="","",VLOOKUP(E901,[1]PROJECTES!$C$14:$G$5000,5,FALSE))</f>
        <v/>
      </c>
      <c r="E901" s="79"/>
      <c r="F901" s="110" t="str">
        <f>IF(I901="","",VLOOKUP(I901,[1]PROJECTES!$C$14:$G$5000,2,FALSE))</f>
        <v/>
      </c>
      <c r="G901" s="112" t="str">
        <f>IF(E901="","",VLOOKUP(E901,[1]PROJECTES!$C$14:$G$5000,4,FALSE))</f>
        <v/>
      </c>
      <c r="H901" s="95"/>
      <c r="I901" s="113" t="str">
        <f>IF(H901="","",VLOOKUP(H901,BD!B$2:C$16,2,FALSE))</f>
        <v/>
      </c>
      <c r="J901" s="114"/>
      <c r="K901" s="115" t="str">
        <f t="shared" si="28"/>
        <v/>
      </c>
      <c r="L901" s="116" t="str">
        <f t="shared" ca="1" si="29"/>
        <v>-</v>
      </c>
      <c r="M901" s="111" t="str">
        <f>IF(E901="","",VLOOKUP(E901,[1]PROJECTES!$C$14:$Z$5000,21,FALSE))</f>
        <v/>
      </c>
      <c r="N901" s="117"/>
      <c r="O901" s="118" t="s">
        <v>222</v>
      </c>
      <c r="P901" s="119"/>
      <c r="Q901" s="84"/>
      <c r="R901" s="122"/>
      <c r="S901" s="166"/>
      <c r="T901" s="176"/>
      <c r="U901" s="169"/>
      <c r="V901" s="177"/>
      <c r="X901" s="79"/>
    </row>
    <row r="902" spans="1:24" s="121" customFormat="1" ht="20.100000000000001" customHeight="1" x14ac:dyDescent="0.3">
      <c r="A902" s="95"/>
      <c r="B902" s="110" t="str">
        <f>IF(E902="","",VLOOKUP(E902,[1]PROJECTES!$C$14:$G$5000,2,FALSE))</f>
        <v/>
      </c>
      <c r="C902" s="80"/>
      <c r="D902" s="283" t="str">
        <f>IF(E902="","",VLOOKUP(E902,[1]PROJECTES!$C$14:$G$5000,5,FALSE))</f>
        <v/>
      </c>
      <c r="E902" s="79"/>
      <c r="F902" s="110" t="str">
        <f>IF(I902="","",VLOOKUP(I902,[1]PROJECTES!$C$14:$G$5000,2,FALSE))</f>
        <v/>
      </c>
      <c r="G902" s="112" t="str">
        <f>IF(E902="","",VLOOKUP(E902,[1]PROJECTES!$C$14:$G$5000,4,FALSE))</f>
        <v/>
      </c>
      <c r="H902" s="95"/>
      <c r="I902" s="113" t="str">
        <f>IF(H902="","",VLOOKUP(H902,BD!B$2:C$16,2,FALSE))</f>
        <v/>
      </c>
      <c r="J902" s="114"/>
      <c r="K902" s="115" t="str">
        <f t="shared" si="28"/>
        <v/>
      </c>
      <c r="L902" s="116" t="str">
        <f t="shared" ca="1" si="29"/>
        <v>-</v>
      </c>
      <c r="M902" s="111" t="str">
        <f>IF(E902="","",VLOOKUP(E902,[1]PROJECTES!$C$14:$Z$5000,21,FALSE))</f>
        <v/>
      </c>
      <c r="N902" s="117"/>
      <c r="O902" s="118" t="s">
        <v>222</v>
      </c>
      <c r="P902" s="119"/>
      <c r="Q902" s="84"/>
      <c r="R902" s="122"/>
      <c r="S902" s="166"/>
      <c r="T902" s="176"/>
      <c r="U902" s="169"/>
      <c r="V902" s="177"/>
      <c r="X902" s="79"/>
    </row>
    <row r="903" spans="1:24" s="121" customFormat="1" ht="20.100000000000001" customHeight="1" x14ac:dyDescent="0.3">
      <c r="A903" s="80"/>
      <c r="B903" s="110" t="str">
        <f>IF(E903="","",VLOOKUP(E903,[1]PROJECTES!$C$14:$G$5000,2,FALSE))</f>
        <v/>
      </c>
      <c r="C903" s="80"/>
      <c r="D903" s="283" t="str">
        <f>IF(E903="","",VLOOKUP(E903,[1]PROJECTES!$C$14:$G$5000,5,FALSE))</f>
        <v/>
      </c>
      <c r="E903" s="79"/>
      <c r="F903" s="110" t="str">
        <f>IF(I903="","",VLOOKUP(I903,[1]PROJECTES!$C$14:$G$5000,2,FALSE))</f>
        <v/>
      </c>
      <c r="G903" s="112" t="str">
        <f>IF(E903="","",VLOOKUP(E903,[1]PROJECTES!$C$14:$G$5000,4,FALSE))</f>
        <v/>
      </c>
      <c r="H903" s="95"/>
      <c r="I903" s="113" t="str">
        <f>IF(H903="","",VLOOKUP(H903,BD!B$2:C$16,2,FALSE))</f>
        <v/>
      </c>
      <c r="J903" s="114"/>
      <c r="K903" s="115" t="str">
        <f t="shared" si="28"/>
        <v/>
      </c>
      <c r="L903" s="116" t="str">
        <f t="shared" ca="1" si="29"/>
        <v>-</v>
      </c>
      <c r="M903" s="111" t="str">
        <f>IF(E903="","",VLOOKUP(E903,[1]PROJECTES!$C$14:$Z$5000,21,FALSE))</f>
        <v/>
      </c>
      <c r="N903" s="117"/>
      <c r="O903" s="118" t="s">
        <v>222</v>
      </c>
      <c r="P903" s="119"/>
      <c r="Q903" s="84"/>
      <c r="R903" s="122"/>
      <c r="S903" s="166"/>
      <c r="T903" s="197"/>
      <c r="V903" s="199"/>
      <c r="X903" s="79"/>
    </row>
    <row r="904" spans="1:24" s="121" customFormat="1" ht="20.100000000000001" customHeight="1" x14ac:dyDescent="0.3">
      <c r="A904" s="95"/>
      <c r="B904" s="110" t="str">
        <f>IF(E904="","",VLOOKUP(E904,[1]PROJECTES!$C$14:$G$5000,2,FALSE))</f>
        <v/>
      </c>
      <c r="C904" s="80"/>
      <c r="D904" s="283" t="str">
        <f>IF(E904="","",VLOOKUP(E904,[1]PROJECTES!$C$14:$G$5000,5,FALSE))</f>
        <v/>
      </c>
      <c r="E904" s="79"/>
      <c r="F904" s="110" t="str">
        <f>IF(I904="","",VLOOKUP(I904,[1]PROJECTES!$C$14:$G$5000,2,FALSE))</f>
        <v/>
      </c>
      <c r="G904" s="112" t="str">
        <f>IF(E904="","",VLOOKUP(E904,[1]PROJECTES!$C$14:$G$5000,4,FALSE))</f>
        <v/>
      </c>
      <c r="H904" s="95"/>
      <c r="I904" s="113" t="str">
        <f>IF(H904="","",VLOOKUP(H904,BD!B$2:C$16,2,FALSE))</f>
        <v/>
      </c>
      <c r="J904" s="114"/>
      <c r="K904" s="115" t="str">
        <f t="shared" si="28"/>
        <v/>
      </c>
      <c r="L904" s="116" t="str">
        <f t="shared" ca="1" si="29"/>
        <v>-</v>
      </c>
      <c r="M904" s="111" t="str">
        <f>IF(E904="","",VLOOKUP(E904,[1]PROJECTES!$C$14:$Z$5000,21,FALSE))</f>
        <v/>
      </c>
      <c r="N904" s="117"/>
      <c r="O904" s="118" t="s">
        <v>222</v>
      </c>
      <c r="P904" s="119"/>
      <c r="Q904" s="84"/>
      <c r="R904" s="122"/>
      <c r="S904" s="166"/>
      <c r="T904" s="176"/>
      <c r="V904" s="199"/>
      <c r="X904" s="79"/>
    </row>
    <row r="905" spans="1:24" s="121" customFormat="1" ht="20.100000000000001" customHeight="1" x14ac:dyDescent="0.3">
      <c r="A905" s="95"/>
      <c r="B905" s="110" t="str">
        <f>IF(E905="","",VLOOKUP(E905,[1]PROJECTES!$C$14:$G$5000,2,FALSE))</f>
        <v/>
      </c>
      <c r="C905" s="80"/>
      <c r="D905" s="283" t="str">
        <f>IF(E905="","",VLOOKUP(E905,[1]PROJECTES!$C$14:$G$5000,5,FALSE))</f>
        <v/>
      </c>
      <c r="E905" s="79"/>
      <c r="F905" s="110" t="str">
        <f>IF(I905="","",VLOOKUP(I905,[1]PROJECTES!$C$14:$G$5000,2,FALSE))</f>
        <v/>
      </c>
      <c r="G905" s="112" t="str">
        <f>IF(E905="","",VLOOKUP(E905,[1]PROJECTES!$C$14:$G$5000,4,FALSE))</f>
        <v/>
      </c>
      <c r="H905" s="95"/>
      <c r="I905" s="113" t="str">
        <f>IF(H905="","",VLOOKUP(H905,BD!B$2:C$16,2,FALSE))</f>
        <v/>
      </c>
      <c r="J905" s="114"/>
      <c r="K905" s="115" t="str">
        <f t="shared" ref="K905:K968" si="30">IF(J905="","",WEEKNUM(J905,2)-0)</f>
        <v/>
      </c>
      <c r="L905" s="116" t="str">
        <f t="shared" ref="L905:L968" ca="1" si="31">IF(M905="","-",IF(G905="TA","-",+M905-TODAY()))</f>
        <v>-</v>
      </c>
      <c r="M905" s="111" t="str">
        <f>IF(E905="","",VLOOKUP(E905,[1]PROJECTES!$C$14:$Z$5000,21,FALSE))</f>
        <v/>
      </c>
      <c r="N905" s="117"/>
      <c r="O905" s="118" t="s">
        <v>222</v>
      </c>
      <c r="P905" s="119"/>
      <c r="Q905" s="84"/>
      <c r="R905" s="122"/>
      <c r="S905" s="166"/>
      <c r="T905" s="176"/>
      <c r="U905" s="169"/>
      <c r="V905" s="177"/>
      <c r="X905" s="79"/>
    </row>
    <row r="906" spans="1:24" s="121" customFormat="1" ht="20.100000000000001" customHeight="1" x14ac:dyDescent="0.3">
      <c r="A906" s="95"/>
      <c r="B906" s="110" t="str">
        <f>IF(E906="","",VLOOKUP(E906,[1]PROJECTES!$C$14:$G$5000,2,FALSE))</f>
        <v/>
      </c>
      <c r="C906" s="80"/>
      <c r="D906" s="283" t="str">
        <f>IF(E906="","",VLOOKUP(E906,[1]PROJECTES!$C$14:$G$5000,5,FALSE))</f>
        <v/>
      </c>
      <c r="E906" s="79"/>
      <c r="F906" s="110" t="str">
        <f>IF(I906="","",VLOOKUP(I906,[1]PROJECTES!$C$14:$G$5000,2,FALSE))</f>
        <v/>
      </c>
      <c r="G906" s="112" t="str">
        <f>IF(E906="","",VLOOKUP(E906,[1]PROJECTES!$C$14:$G$5000,4,FALSE))</f>
        <v/>
      </c>
      <c r="H906" s="95"/>
      <c r="I906" s="113" t="str">
        <f>IF(H906="","",VLOOKUP(H906,BD!B$2:C$16,2,FALSE))</f>
        <v/>
      </c>
      <c r="J906" s="114"/>
      <c r="K906" s="115" t="str">
        <f t="shared" si="30"/>
        <v/>
      </c>
      <c r="L906" s="116" t="str">
        <f t="shared" ca="1" si="31"/>
        <v>-</v>
      </c>
      <c r="M906" s="111" t="str">
        <f>IF(E906="","",VLOOKUP(E906,[1]PROJECTES!$C$14:$Z$5000,21,FALSE))</f>
        <v/>
      </c>
      <c r="N906" s="117"/>
      <c r="O906" s="118" t="s">
        <v>222</v>
      </c>
      <c r="P906" s="119"/>
      <c r="Q906" s="84"/>
      <c r="R906" s="122"/>
      <c r="S906" s="166"/>
      <c r="T906" s="197"/>
      <c r="V906" s="199"/>
      <c r="X906" s="79"/>
    </row>
    <row r="907" spans="1:24" s="121" customFormat="1" ht="20.100000000000001" customHeight="1" x14ac:dyDescent="0.3">
      <c r="A907" s="80"/>
      <c r="B907" s="110" t="str">
        <f>IF(E907="","",VLOOKUP(E907,[1]PROJECTES!$C$14:$G$5000,2,FALSE))</f>
        <v/>
      </c>
      <c r="C907" s="80"/>
      <c r="D907" s="283" t="str">
        <f>IF(E907="","",VLOOKUP(E907,[1]PROJECTES!$C$14:$G$5000,5,FALSE))</f>
        <v/>
      </c>
      <c r="E907" s="79"/>
      <c r="F907" s="110" t="str">
        <f>IF(I907="","",VLOOKUP(I907,[1]PROJECTES!$C$14:$G$5000,2,FALSE))</f>
        <v/>
      </c>
      <c r="G907" s="112" t="str">
        <f>IF(E907="","",VLOOKUP(E907,[1]PROJECTES!$C$14:$G$5000,4,FALSE))</f>
        <v/>
      </c>
      <c r="H907" s="95"/>
      <c r="I907" s="113" t="str">
        <f>IF(H907="","",VLOOKUP(H907,BD!B$2:C$16,2,FALSE))</f>
        <v/>
      </c>
      <c r="J907" s="114"/>
      <c r="K907" s="115" t="str">
        <f t="shared" si="30"/>
        <v/>
      </c>
      <c r="L907" s="116" t="str">
        <f t="shared" ca="1" si="31"/>
        <v>-</v>
      </c>
      <c r="M907" s="111" t="str">
        <f>IF(E907="","",VLOOKUP(E907,[1]PROJECTES!$C$14:$Z$5000,21,FALSE))</f>
        <v/>
      </c>
      <c r="N907" s="117"/>
      <c r="O907" s="118" t="s">
        <v>222</v>
      </c>
      <c r="P907" s="119"/>
      <c r="Q907" s="84"/>
      <c r="R907" s="122"/>
      <c r="S907" s="166"/>
      <c r="T907" s="176"/>
      <c r="U907" s="169"/>
      <c r="V907" s="177"/>
      <c r="X907" s="79"/>
    </row>
    <row r="908" spans="1:24" s="121" customFormat="1" ht="20.100000000000001" customHeight="1" x14ac:dyDescent="0.3">
      <c r="A908" s="80"/>
      <c r="B908" s="110" t="str">
        <f>IF(E908="","",VLOOKUP(E908,[1]PROJECTES!$C$14:$G$5000,2,FALSE))</f>
        <v/>
      </c>
      <c r="C908" s="80"/>
      <c r="D908" s="283" t="str">
        <f>IF(E908="","",VLOOKUP(E908,[1]PROJECTES!$C$14:$G$5000,5,FALSE))</f>
        <v/>
      </c>
      <c r="E908" s="79"/>
      <c r="F908" s="110" t="str">
        <f>IF(I908="","",VLOOKUP(I908,[1]PROJECTES!$C$14:$G$5000,2,FALSE))</f>
        <v/>
      </c>
      <c r="G908" s="112" t="str">
        <f>IF(E908="","",VLOOKUP(E908,[1]PROJECTES!$C$14:$G$5000,4,FALSE))</f>
        <v/>
      </c>
      <c r="H908" s="95"/>
      <c r="I908" s="113" t="str">
        <f>IF(H908="","",VLOOKUP(H908,BD!B$2:C$16,2,FALSE))</f>
        <v/>
      </c>
      <c r="J908" s="114"/>
      <c r="K908" s="115" t="str">
        <f t="shared" si="30"/>
        <v/>
      </c>
      <c r="L908" s="116" t="str">
        <f t="shared" ca="1" si="31"/>
        <v>-</v>
      </c>
      <c r="M908" s="111" t="str">
        <f>IF(E908="","",VLOOKUP(E908,[1]PROJECTES!$C$14:$Z$5000,21,FALSE))</f>
        <v/>
      </c>
      <c r="N908" s="117"/>
      <c r="O908" s="118" t="s">
        <v>222</v>
      </c>
      <c r="P908" s="119"/>
      <c r="Q908" s="84"/>
      <c r="R908" s="125"/>
      <c r="S908" s="166"/>
      <c r="T908" s="176"/>
      <c r="U908" s="169"/>
      <c r="V908" s="177"/>
      <c r="X908" s="79"/>
    </row>
    <row r="909" spans="1:24" s="121" customFormat="1" ht="20.100000000000001" customHeight="1" x14ac:dyDescent="0.3">
      <c r="A909" s="80"/>
      <c r="B909" s="110" t="str">
        <f>IF(E909="","",VLOOKUP(E909,[1]PROJECTES!$C$14:$G$5000,2,FALSE))</f>
        <v/>
      </c>
      <c r="C909" s="80"/>
      <c r="D909" s="283" t="str">
        <f>IF(E909="","",VLOOKUP(E909,[1]PROJECTES!$C$14:$G$5000,5,FALSE))</f>
        <v/>
      </c>
      <c r="E909" s="79"/>
      <c r="F909" s="110" t="str">
        <f>IF(I909="","",VLOOKUP(I909,[1]PROJECTES!$C$14:$G$5000,2,FALSE))</f>
        <v/>
      </c>
      <c r="G909" s="112" t="str">
        <f>IF(E909="","",VLOOKUP(E909,[1]PROJECTES!$C$14:$G$5000,4,FALSE))</f>
        <v/>
      </c>
      <c r="H909" s="95"/>
      <c r="I909" s="113" t="str">
        <f>IF(H909="","",VLOOKUP(H909,BD!B$2:C$16,2,FALSE))</f>
        <v/>
      </c>
      <c r="J909" s="114"/>
      <c r="K909" s="115" t="str">
        <f t="shared" si="30"/>
        <v/>
      </c>
      <c r="L909" s="116" t="str">
        <f t="shared" ca="1" si="31"/>
        <v>-</v>
      </c>
      <c r="M909" s="111" t="str">
        <f>IF(E909="","",VLOOKUP(E909,[1]PROJECTES!$C$14:$Z$5000,21,FALSE))</f>
        <v/>
      </c>
      <c r="N909" s="117"/>
      <c r="O909" s="118" t="s">
        <v>222</v>
      </c>
      <c r="P909" s="119"/>
      <c r="Q909" s="84"/>
      <c r="R909" s="122"/>
      <c r="S909" s="166"/>
      <c r="T909" s="176"/>
      <c r="U909" s="169"/>
      <c r="V909" s="177"/>
      <c r="X909" s="79"/>
    </row>
    <row r="910" spans="1:24" s="121" customFormat="1" ht="20.100000000000001" customHeight="1" x14ac:dyDescent="0.3">
      <c r="A910" s="80"/>
      <c r="B910" s="110" t="str">
        <f>IF(E910="","",VLOOKUP(E910,[1]PROJECTES!$C$14:$G$5000,2,FALSE))</f>
        <v/>
      </c>
      <c r="C910" s="80"/>
      <c r="D910" s="283" t="str">
        <f>IF(E910="","",VLOOKUP(E910,[1]PROJECTES!$C$14:$G$5000,5,FALSE))</f>
        <v/>
      </c>
      <c r="E910" s="79"/>
      <c r="F910" s="110" t="str">
        <f>IF(I910="","",VLOOKUP(I910,[1]PROJECTES!$C$14:$G$5000,2,FALSE))</f>
        <v/>
      </c>
      <c r="G910" s="112" t="str">
        <f>IF(E910="","",VLOOKUP(E910,[1]PROJECTES!$C$14:$G$5000,4,FALSE))</f>
        <v/>
      </c>
      <c r="H910" s="95"/>
      <c r="I910" s="113" t="str">
        <f>IF(H910="","",VLOOKUP(H910,BD!B$2:C$16,2,FALSE))</f>
        <v/>
      </c>
      <c r="J910" s="114"/>
      <c r="K910" s="115" t="str">
        <f t="shared" si="30"/>
        <v/>
      </c>
      <c r="L910" s="116" t="str">
        <f t="shared" ca="1" si="31"/>
        <v>-</v>
      </c>
      <c r="M910" s="111" t="str">
        <f>IF(E910="","",VLOOKUP(E910,[1]PROJECTES!$C$14:$Z$5000,21,FALSE))</f>
        <v/>
      </c>
      <c r="N910" s="117"/>
      <c r="O910" s="118" t="s">
        <v>222</v>
      </c>
      <c r="P910" s="119"/>
      <c r="Q910" s="84"/>
      <c r="R910" s="125"/>
      <c r="S910" s="166"/>
      <c r="T910" s="176"/>
      <c r="U910" s="169"/>
      <c r="V910" s="177"/>
      <c r="X910" s="79"/>
    </row>
    <row r="911" spans="1:24" s="121" customFormat="1" ht="20.100000000000001" customHeight="1" x14ac:dyDescent="0.3">
      <c r="A911" s="80"/>
      <c r="B911" s="110" t="str">
        <f>IF(E911="","",VLOOKUP(E911,[1]PROJECTES!$C$14:$G$5000,2,FALSE))</f>
        <v/>
      </c>
      <c r="C911" s="80"/>
      <c r="D911" s="283" t="str">
        <f>IF(E911="","",VLOOKUP(E911,[1]PROJECTES!$C$14:$G$5000,5,FALSE))</f>
        <v/>
      </c>
      <c r="E911" s="79"/>
      <c r="F911" s="110" t="str">
        <f>IF(I911="","",VLOOKUP(I911,[1]PROJECTES!$C$14:$G$5000,2,FALSE))</f>
        <v/>
      </c>
      <c r="G911" s="112" t="str">
        <f>IF(E911="","",VLOOKUP(E911,[1]PROJECTES!$C$14:$G$5000,4,FALSE))</f>
        <v/>
      </c>
      <c r="H911" s="95"/>
      <c r="I911" s="113" t="str">
        <f>IF(H911="","",VLOOKUP(H911,BD!B$2:C$16,2,FALSE))</f>
        <v/>
      </c>
      <c r="J911" s="114"/>
      <c r="K911" s="115" t="str">
        <f t="shared" si="30"/>
        <v/>
      </c>
      <c r="L911" s="116" t="str">
        <f t="shared" ca="1" si="31"/>
        <v>-</v>
      </c>
      <c r="M911" s="111" t="str">
        <f>IF(E911="","",VLOOKUP(E911,[1]PROJECTES!$C$14:$Z$5000,21,FALSE))</f>
        <v/>
      </c>
      <c r="N911" s="117"/>
      <c r="O911" s="118" t="s">
        <v>222</v>
      </c>
      <c r="P911" s="119"/>
      <c r="Q911" s="84"/>
      <c r="R911" s="122"/>
      <c r="S911" s="166"/>
      <c r="T911" s="176"/>
      <c r="U911" s="169"/>
      <c r="V911" s="177"/>
      <c r="X911" s="79"/>
    </row>
    <row r="912" spans="1:24" s="121" customFormat="1" ht="20.100000000000001" customHeight="1" x14ac:dyDescent="0.3">
      <c r="A912" s="80"/>
      <c r="B912" s="110" t="str">
        <f>IF(E912="","",VLOOKUP(E912,[1]PROJECTES!$C$14:$G$5000,2,FALSE))</f>
        <v/>
      </c>
      <c r="C912" s="80"/>
      <c r="D912" s="283" t="str">
        <f>IF(E912="","",VLOOKUP(E912,[1]PROJECTES!$C$14:$G$5000,5,FALSE))</f>
        <v/>
      </c>
      <c r="E912" s="79"/>
      <c r="F912" s="110" t="str">
        <f>IF(I912="","",VLOOKUP(I912,[1]PROJECTES!$C$14:$G$5000,2,FALSE))</f>
        <v/>
      </c>
      <c r="G912" s="112" t="str">
        <f>IF(E912="","",VLOOKUP(E912,[1]PROJECTES!$C$14:$G$5000,4,FALSE))</f>
        <v/>
      </c>
      <c r="H912" s="95"/>
      <c r="I912" s="113" t="str">
        <f>IF(H912="","",VLOOKUP(H912,BD!B$2:C$16,2,FALSE))</f>
        <v/>
      </c>
      <c r="J912" s="114"/>
      <c r="K912" s="115" t="str">
        <f t="shared" si="30"/>
        <v/>
      </c>
      <c r="L912" s="116" t="str">
        <f t="shared" ca="1" si="31"/>
        <v>-</v>
      </c>
      <c r="M912" s="111" t="str">
        <f>IF(E912="","",VLOOKUP(E912,[1]PROJECTES!$C$14:$Z$5000,21,FALSE))</f>
        <v/>
      </c>
      <c r="N912" s="117"/>
      <c r="O912" s="118" t="s">
        <v>222</v>
      </c>
      <c r="P912" s="119"/>
      <c r="Q912" s="84"/>
      <c r="R912" s="122"/>
      <c r="S912" s="166"/>
      <c r="T912" s="176"/>
      <c r="U912" s="169"/>
      <c r="V912" s="177"/>
      <c r="X912" s="79"/>
    </row>
    <row r="913" spans="1:24" s="121" customFormat="1" ht="20.100000000000001" customHeight="1" x14ac:dyDescent="0.3">
      <c r="A913" s="80"/>
      <c r="B913" s="110" t="str">
        <f>IF(E913="","",VLOOKUP(E913,[1]PROJECTES!$C$14:$G$5000,2,FALSE))</f>
        <v/>
      </c>
      <c r="C913" s="80"/>
      <c r="D913" s="283" t="str">
        <f>IF(E913="","",VLOOKUP(E913,[1]PROJECTES!$C$14:$G$5000,5,FALSE))</f>
        <v/>
      </c>
      <c r="E913" s="79"/>
      <c r="F913" s="110" t="str">
        <f>IF(I913="","",VLOOKUP(I913,[1]PROJECTES!$C$14:$G$5000,2,FALSE))</f>
        <v/>
      </c>
      <c r="G913" s="112" t="str">
        <f>IF(E913="","",VLOOKUP(E913,[1]PROJECTES!$C$14:$G$5000,4,FALSE))</f>
        <v/>
      </c>
      <c r="H913" s="95"/>
      <c r="I913" s="113" t="str">
        <f>IF(H913="","",VLOOKUP(H913,BD!B$2:C$16,2,FALSE))</f>
        <v/>
      </c>
      <c r="J913" s="114"/>
      <c r="K913" s="115" t="str">
        <f t="shared" si="30"/>
        <v/>
      </c>
      <c r="L913" s="116" t="str">
        <f t="shared" ca="1" si="31"/>
        <v>-</v>
      </c>
      <c r="M913" s="111" t="str">
        <f>IF(E913="","",VLOOKUP(E913,[1]PROJECTES!$C$14:$Z$5000,21,FALSE))</f>
        <v/>
      </c>
      <c r="N913" s="117"/>
      <c r="O913" s="118" t="s">
        <v>222</v>
      </c>
      <c r="P913" s="119"/>
      <c r="Q913" s="84"/>
      <c r="R913" s="122"/>
      <c r="S913" s="166"/>
      <c r="T913" s="176"/>
      <c r="U913" s="169"/>
      <c r="V913" s="177"/>
      <c r="X913" s="79"/>
    </row>
    <row r="914" spans="1:24" s="121" customFormat="1" ht="20.100000000000001" customHeight="1" x14ac:dyDescent="0.3">
      <c r="A914" s="80"/>
      <c r="B914" s="110" t="str">
        <f>IF(E914="","",VLOOKUP(E914,[1]PROJECTES!$C$14:$G$5000,2,FALSE))</f>
        <v/>
      </c>
      <c r="C914" s="80"/>
      <c r="D914" s="283" t="str">
        <f>IF(E914="","",VLOOKUP(E914,[1]PROJECTES!$C$14:$G$5000,5,FALSE))</f>
        <v/>
      </c>
      <c r="E914" s="79"/>
      <c r="F914" s="110" t="str">
        <f>IF(I914="","",VLOOKUP(I914,[1]PROJECTES!$C$14:$G$5000,2,FALSE))</f>
        <v/>
      </c>
      <c r="G914" s="112" t="str">
        <f>IF(E914="","",VLOOKUP(E914,[1]PROJECTES!$C$14:$G$5000,4,FALSE))</f>
        <v/>
      </c>
      <c r="H914" s="95"/>
      <c r="I914" s="113" t="str">
        <f>IF(H914="","",VLOOKUP(H914,BD!B$2:C$16,2,FALSE))</f>
        <v/>
      </c>
      <c r="J914" s="114"/>
      <c r="K914" s="115" t="str">
        <f t="shared" si="30"/>
        <v/>
      </c>
      <c r="L914" s="116" t="str">
        <f t="shared" ca="1" si="31"/>
        <v>-</v>
      </c>
      <c r="M914" s="111" t="str">
        <f>IF(E914="","",VLOOKUP(E914,[1]PROJECTES!$C$14:$Z$5000,21,FALSE))</f>
        <v/>
      </c>
      <c r="N914" s="117"/>
      <c r="O914" s="118" t="s">
        <v>222</v>
      </c>
      <c r="P914" s="119"/>
      <c r="Q914" s="84"/>
      <c r="R914" s="123"/>
      <c r="S914" s="166"/>
      <c r="T914" s="176"/>
      <c r="U914" s="169"/>
      <c r="V914" s="177"/>
      <c r="X914" s="79"/>
    </row>
    <row r="915" spans="1:24" s="121" customFormat="1" ht="20.100000000000001" customHeight="1" x14ac:dyDescent="0.3">
      <c r="A915" s="80"/>
      <c r="B915" s="110" t="str">
        <f>IF(E915="","",VLOOKUP(E915,[1]PROJECTES!$C$14:$G$5000,2,FALSE))</f>
        <v/>
      </c>
      <c r="C915" s="80"/>
      <c r="D915" s="283" t="str">
        <f>IF(E915="","",VLOOKUP(E915,[1]PROJECTES!$C$14:$G$5000,5,FALSE))</f>
        <v/>
      </c>
      <c r="E915" s="79"/>
      <c r="F915" s="110" t="str">
        <f>IF(I915="","",VLOOKUP(I915,[1]PROJECTES!$C$14:$G$5000,2,FALSE))</f>
        <v/>
      </c>
      <c r="G915" s="112" t="str">
        <f>IF(E915="","",VLOOKUP(E915,[1]PROJECTES!$C$14:$G$5000,4,FALSE))</f>
        <v/>
      </c>
      <c r="H915" s="95"/>
      <c r="I915" s="113" t="str">
        <f>IF(H915="","",VLOOKUP(H915,BD!B$2:C$16,2,FALSE))</f>
        <v/>
      </c>
      <c r="J915" s="126"/>
      <c r="K915" s="115" t="str">
        <f t="shared" si="30"/>
        <v/>
      </c>
      <c r="L915" s="116" t="str">
        <f t="shared" ca="1" si="31"/>
        <v>-</v>
      </c>
      <c r="M915" s="111" t="str">
        <f>IF(E915="","",VLOOKUP(E915,[1]PROJECTES!$C$14:$Z$5000,21,FALSE))</f>
        <v/>
      </c>
      <c r="N915" s="136"/>
      <c r="O915" s="118" t="s">
        <v>222</v>
      </c>
      <c r="P915" s="140"/>
      <c r="Q915" s="84"/>
      <c r="R915" s="122"/>
      <c r="S915" s="166"/>
      <c r="T915" s="176"/>
      <c r="U915" s="169"/>
      <c r="V915" s="177"/>
      <c r="X915" s="79"/>
    </row>
    <row r="916" spans="1:24" s="121" customFormat="1" ht="20.100000000000001" customHeight="1" x14ac:dyDescent="0.3">
      <c r="A916" s="80"/>
      <c r="B916" s="110" t="str">
        <f>IF(E916="","",VLOOKUP(E916,[1]PROJECTES!$C$14:$G$5000,2,FALSE))</f>
        <v/>
      </c>
      <c r="C916" s="80"/>
      <c r="D916" s="283" t="str">
        <f>IF(E916="","",VLOOKUP(E916,[1]PROJECTES!$C$14:$G$5000,5,FALSE))</f>
        <v/>
      </c>
      <c r="E916" s="79"/>
      <c r="F916" s="110" t="str">
        <f>IF(I916="","",VLOOKUP(I916,[1]PROJECTES!$C$14:$G$5000,2,FALSE))</f>
        <v/>
      </c>
      <c r="G916" s="112" t="str">
        <f>IF(E916="","",VLOOKUP(E916,[1]PROJECTES!$C$14:$G$5000,4,FALSE))</f>
        <v/>
      </c>
      <c r="H916" s="95"/>
      <c r="I916" s="113" t="str">
        <f>IF(H916="","",VLOOKUP(H916,BD!B$2:C$16,2,FALSE))</f>
        <v/>
      </c>
      <c r="J916" s="114"/>
      <c r="K916" s="115" t="str">
        <f t="shared" si="30"/>
        <v/>
      </c>
      <c r="L916" s="116" t="str">
        <f t="shared" ca="1" si="31"/>
        <v>-</v>
      </c>
      <c r="M916" s="111" t="str">
        <f>IF(E916="","",VLOOKUP(E916,[1]PROJECTES!$C$14:$Z$5000,21,FALSE))</f>
        <v/>
      </c>
      <c r="N916" s="117"/>
      <c r="O916" s="118" t="s">
        <v>222</v>
      </c>
      <c r="P916" s="119"/>
      <c r="Q916" s="84"/>
      <c r="R916" s="122"/>
      <c r="S916" s="166"/>
      <c r="T916" s="176"/>
      <c r="U916" s="169"/>
      <c r="V916" s="177"/>
      <c r="X916" s="79"/>
    </row>
    <row r="917" spans="1:24" s="121" customFormat="1" ht="20.100000000000001" customHeight="1" x14ac:dyDescent="0.3">
      <c r="A917" s="80"/>
      <c r="B917" s="110" t="str">
        <f>IF(E917="","",VLOOKUP(E917,[1]PROJECTES!$C$14:$G$5000,2,FALSE))</f>
        <v/>
      </c>
      <c r="C917" s="80"/>
      <c r="D917" s="283" t="str">
        <f>IF(E917="","",VLOOKUP(E917,[1]PROJECTES!$C$14:$G$5000,5,FALSE))</f>
        <v/>
      </c>
      <c r="E917" s="79"/>
      <c r="F917" s="110" t="str">
        <f>IF(I917="","",VLOOKUP(I917,[1]PROJECTES!$C$14:$G$5000,2,FALSE))</f>
        <v/>
      </c>
      <c r="G917" s="112" t="str">
        <f>IF(E917="","",VLOOKUP(E917,[1]PROJECTES!$C$14:$G$5000,4,FALSE))</f>
        <v/>
      </c>
      <c r="H917" s="95"/>
      <c r="I917" s="113" t="str">
        <f>IF(H917="","",VLOOKUP(H917,BD!B$2:C$16,2,FALSE))</f>
        <v/>
      </c>
      <c r="J917" s="126"/>
      <c r="K917" s="115" t="str">
        <f t="shared" si="30"/>
        <v/>
      </c>
      <c r="L917" s="116" t="str">
        <f t="shared" ca="1" si="31"/>
        <v>-</v>
      </c>
      <c r="M917" s="111" t="str">
        <f>IF(E917="","",VLOOKUP(E917,[1]PROJECTES!$C$14:$Z$5000,21,FALSE))</f>
        <v/>
      </c>
      <c r="N917" s="136"/>
      <c r="O917" s="118" t="s">
        <v>222</v>
      </c>
      <c r="P917" s="140"/>
      <c r="Q917" s="84"/>
      <c r="R917" s="122"/>
      <c r="S917" s="166"/>
      <c r="T917" s="176"/>
      <c r="U917" s="169"/>
      <c r="V917" s="177"/>
      <c r="X917" s="79"/>
    </row>
    <row r="918" spans="1:24" s="121" customFormat="1" ht="20.100000000000001" customHeight="1" x14ac:dyDescent="0.3">
      <c r="A918" s="80"/>
      <c r="B918" s="110" t="str">
        <f>IF(E918="","",VLOOKUP(E918,[1]PROJECTES!$C$14:$G$5000,2,FALSE))</f>
        <v/>
      </c>
      <c r="C918" s="80"/>
      <c r="D918" s="283" t="str">
        <f>IF(E918="","",VLOOKUP(E918,[1]PROJECTES!$C$14:$G$5000,5,FALSE))</f>
        <v/>
      </c>
      <c r="E918" s="79"/>
      <c r="F918" s="110" t="str">
        <f>IF(I918="","",VLOOKUP(I918,[1]PROJECTES!$C$14:$G$5000,2,FALSE))</f>
        <v/>
      </c>
      <c r="G918" s="112" t="str">
        <f>IF(E918="","",VLOOKUP(E918,[1]PROJECTES!$C$14:$G$5000,4,FALSE))</f>
        <v/>
      </c>
      <c r="H918" s="95"/>
      <c r="I918" s="113" t="str">
        <f>IF(H918="","",VLOOKUP(H918,BD!B$2:C$16,2,FALSE))</f>
        <v/>
      </c>
      <c r="J918" s="126"/>
      <c r="K918" s="115" t="str">
        <f t="shared" si="30"/>
        <v/>
      </c>
      <c r="L918" s="116" t="str">
        <f t="shared" ca="1" si="31"/>
        <v>-</v>
      </c>
      <c r="M918" s="111" t="str">
        <f>IF(E918="","",VLOOKUP(E918,[1]PROJECTES!$C$14:$Z$5000,21,FALSE))</f>
        <v/>
      </c>
      <c r="N918" s="136"/>
      <c r="O918" s="118" t="s">
        <v>222</v>
      </c>
      <c r="P918" s="140"/>
      <c r="Q918" s="84"/>
      <c r="R918" s="122"/>
      <c r="S918" s="166"/>
      <c r="T918" s="176"/>
      <c r="U918" s="169"/>
      <c r="V918" s="177"/>
      <c r="X918" s="79"/>
    </row>
    <row r="919" spans="1:24" s="121" customFormat="1" ht="20.100000000000001" customHeight="1" x14ac:dyDescent="0.3">
      <c r="A919" s="80"/>
      <c r="B919" s="110" t="str">
        <f>IF(E919="","",VLOOKUP(E919,[1]PROJECTES!$C$14:$G$5000,2,FALSE))</f>
        <v/>
      </c>
      <c r="C919" s="80"/>
      <c r="D919" s="283" t="str">
        <f>IF(E919="","",VLOOKUP(E919,[1]PROJECTES!$C$14:$G$5000,5,FALSE))</f>
        <v/>
      </c>
      <c r="E919" s="79"/>
      <c r="F919" s="110" t="str">
        <f>IF(I919="","",VLOOKUP(I919,[1]PROJECTES!$C$14:$G$5000,2,FALSE))</f>
        <v/>
      </c>
      <c r="G919" s="112" t="str">
        <f>IF(E919="","",VLOOKUP(E919,[1]PROJECTES!$C$14:$G$5000,4,FALSE))</f>
        <v/>
      </c>
      <c r="H919" s="95"/>
      <c r="I919" s="113" t="str">
        <f>IF(H919="","",VLOOKUP(H919,BD!B$2:C$16,2,FALSE))</f>
        <v/>
      </c>
      <c r="J919" s="114"/>
      <c r="K919" s="115" t="str">
        <f t="shared" si="30"/>
        <v/>
      </c>
      <c r="L919" s="116" t="str">
        <f t="shared" ca="1" si="31"/>
        <v>-</v>
      </c>
      <c r="M919" s="111" t="str">
        <f>IF(E919="","",VLOOKUP(E919,[1]PROJECTES!$C$14:$Z$5000,21,FALSE))</f>
        <v/>
      </c>
      <c r="N919" s="117"/>
      <c r="O919" s="118" t="s">
        <v>222</v>
      </c>
      <c r="P919" s="119"/>
      <c r="Q919" s="84"/>
      <c r="R919" s="122"/>
      <c r="S919" s="166"/>
      <c r="T919" s="176"/>
      <c r="U919" s="169"/>
      <c r="V919" s="177"/>
      <c r="X919" s="79"/>
    </row>
    <row r="920" spans="1:24" s="121" customFormat="1" ht="20.100000000000001" customHeight="1" x14ac:dyDescent="0.3">
      <c r="A920" s="80"/>
      <c r="B920" s="110" t="str">
        <f>IF(E920="","",VLOOKUP(E920,[1]PROJECTES!$C$14:$G$5000,2,FALSE))</f>
        <v/>
      </c>
      <c r="C920" s="80"/>
      <c r="D920" s="283" t="str">
        <f>IF(E920="","",VLOOKUP(E920,[1]PROJECTES!$C$14:$G$5000,5,FALSE))</f>
        <v/>
      </c>
      <c r="E920" s="79"/>
      <c r="F920" s="110" t="str">
        <f>IF(I920="","",VLOOKUP(I920,[1]PROJECTES!$C$14:$G$5000,2,FALSE))</f>
        <v/>
      </c>
      <c r="G920" s="112" t="str">
        <f>IF(E920="","",VLOOKUP(E920,[1]PROJECTES!$C$14:$G$5000,4,FALSE))</f>
        <v/>
      </c>
      <c r="H920" s="95"/>
      <c r="I920" s="113" t="str">
        <f>IF(H920="","",VLOOKUP(H920,BD!B$2:C$16,2,FALSE))</f>
        <v/>
      </c>
      <c r="J920" s="114"/>
      <c r="K920" s="115" t="str">
        <f t="shared" si="30"/>
        <v/>
      </c>
      <c r="L920" s="116" t="str">
        <f t="shared" ca="1" si="31"/>
        <v>-</v>
      </c>
      <c r="M920" s="111" t="str">
        <f>IF(E920="","",VLOOKUP(E920,[1]PROJECTES!$C$14:$Z$5000,21,FALSE))</f>
        <v/>
      </c>
      <c r="N920" s="117"/>
      <c r="O920" s="118" t="s">
        <v>222</v>
      </c>
      <c r="P920" s="119"/>
      <c r="Q920" s="84"/>
      <c r="R920" s="122"/>
      <c r="S920" s="166"/>
      <c r="T920" s="176"/>
      <c r="U920" s="169"/>
      <c r="V920" s="177"/>
      <c r="X920" s="79"/>
    </row>
    <row r="921" spans="1:24" s="121" customFormat="1" ht="20.100000000000001" customHeight="1" x14ac:dyDescent="0.3">
      <c r="A921" s="80"/>
      <c r="B921" s="110" t="str">
        <f>IF(E921="","",VLOOKUP(E921,[1]PROJECTES!$C$14:$G$5000,2,FALSE))</f>
        <v/>
      </c>
      <c r="C921" s="80"/>
      <c r="D921" s="283" t="str">
        <f>IF(E921="","",VLOOKUP(E921,[1]PROJECTES!$C$14:$G$5000,5,FALSE))</f>
        <v/>
      </c>
      <c r="E921" s="79"/>
      <c r="F921" s="110" t="str">
        <f>IF(I921="","",VLOOKUP(I921,[1]PROJECTES!$C$14:$G$5000,2,FALSE))</f>
        <v/>
      </c>
      <c r="G921" s="112" t="str">
        <f>IF(E921="","",VLOOKUP(E921,[1]PROJECTES!$C$14:$G$5000,4,FALSE))</f>
        <v/>
      </c>
      <c r="H921" s="95"/>
      <c r="I921" s="113" t="str">
        <f>IF(H921="","",VLOOKUP(H921,BD!B$2:C$16,2,FALSE))</f>
        <v/>
      </c>
      <c r="J921" s="114"/>
      <c r="K921" s="115" t="str">
        <f t="shared" si="30"/>
        <v/>
      </c>
      <c r="L921" s="116" t="str">
        <f t="shared" ca="1" si="31"/>
        <v>-</v>
      </c>
      <c r="M921" s="111" t="str">
        <f>IF(E921="","",VLOOKUP(E921,[1]PROJECTES!$C$14:$Z$5000,21,FALSE))</f>
        <v/>
      </c>
      <c r="N921" s="117"/>
      <c r="O921" s="118" t="s">
        <v>222</v>
      </c>
      <c r="P921" s="119"/>
      <c r="Q921" s="84"/>
      <c r="R921" s="122"/>
      <c r="S921" s="166"/>
      <c r="T921" s="176"/>
      <c r="U921" s="169"/>
      <c r="V921" s="177"/>
      <c r="X921" s="79"/>
    </row>
    <row r="922" spans="1:24" s="121" customFormat="1" ht="20.100000000000001" customHeight="1" x14ac:dyDescent="0.3">
      <c r="A922" s="80"/>
      <c r="B922" s="110" t="str">
        <f>IF(E922="","",VLOOKUP(E922,[1]PROJECTES!$C$14:$G$5000,2,FALSE))</f>
        <v/>
      </c>
      <c r="C922" s="80"/>
      <c r="D922" s="283" t="str">
        <f>IF(E922="","",VLOOKUP(E922,[1]PROJECTES!$C$14:$G$5000,5,FALSE))</f>
        <v/>
      </c>
      <c r="E922" s="79"/>
      <c r="F922" s="110" t="str">
        <f>IF(I922="","",VLOOKUP(I922,[1]PROJECTES!$C$14:$G$5000,2,FALSE))</f>
        <v/>
      </c>
      <c r="G922" s="112" t="str">
        <f>IF(E922="","",VLOOKUP(E922,[1]PROJECTES!$C$14:$G$5000,4,FALSE))</f>
        <v/>
      </c>
      <c r="H922" s="95"/>
      <c r="I922" s="113" t="str">
        <f>IF(H922="","",VLOOKUP(H922,BD!B$2:C$16,2,FALSE))</f>
        <v/>
      </c>
      <c r="J922" s="114"/>
      <c r="K922" s="115" t="str">
        <f t="shared" si="30"/>
        <v/>
      </c>
      <c r="L922" s="116" t="str">
        <f t="shared" ca="1" si="31"/>
        <v>-</v>
      </c>
      <c r="M922" s="111" t="str">
        <f>IF(E922="","",VLOOKUP(E922,[1]PROJECTES!$C$14:$Z$5000,21,FALSE))</f>
        <v/>
      </c>
      <c r="N922" s="117"/>
      <c r="O922" s="118" t="s">
        <v>222</v>
      </c>
      <c r="P922" s="119"/>
      <c r="Q922" s="84"/>
      <c r="R922" s="122"/>
      <c r="S922" s="166"/>
      <c r="T922" s="176"/>
      <c r="U922" s="169"/>
      <c r="V922" s="177"/>
      <c r="X922" s="79"/>
    </row>
    <row r="923" spans="1:24" s="121" customFormat="1" ht="20.100000000000001" customHeight="1" x14ac:dyDescent="0.3">
      <c r="A923" s="80"/>
      <c r="B923" s="110" t="str">
        <f>IF(E923="","",VLOOKUP(E923,[1]PROJECTES!$C$14:$G$5000,2,FALSE))</f>
        <v/>
      </c>
      <c r="C923" s="80"/>
      <c r="D923" s="283" t="str">
        <f>IF(E923="","",VLOOKUP(E923,[1]PROJECTES!$C$14:$G$5000,5,FALSE))</f>
        <v/>
      </c>
      <c r="E923" s="79"/>
      <c r="F923" s="110" t="str">
        <f>IF(I923="","",VLOOKUP(I923,[1]PROJECTES!$C$14:$G$5000,2,FALSE))</f>
        <v/>
      </c>
      <c r="G923" s="112" t="str">
        <f>IF(E923="","",VLOOKUP(E923,[1]PROJECTES!$C$14:$G$5000,4,FALSE))</f>
        <v/>
      </c>
      <c r="H923" s="95"/>
      <c r="I923" s="113" t="str">
        <f>IF(H923="","",VLOOKUP(H923,BD!B$2:C$16,2,FALSE))</f>
        <v/>
      </c>
      <c r="J923" s="114"/>
      <c r="K923" s="115" t="str">
        <f t="shared" si="30"/>
        <v/>
      </c>
      <c r="L923" s="116" t="str">
        <f t="shared" ca="1" si="31"/>
        <v>-</v>
      </c>
      <c r="M923" s="111" t="str">
        <f>IF(E923="","",VLOOKUP(E923,[1]PROJECTES!$C$14:$Z$5000,21,FALSE))</f>
        <v/>
      </c>
      <c r="N923" s="117"/>
      <c r="O923" s="118" t="s">
        <v>222</v>
      </c>
      <c r="P923" s="119"/>
      <c r="Q923" s="84"/>
      <c r="R923" s="125"/>
      <c r="S923" s="166"/>
      <c r="T923" s="176"/>
      <c r="U923" s="169"/>
      <c r="V923" s="177"/>
      <c r="X923" s="79"/>
    </row>
    <row r="924" spans="1:24" s="121" customFormat="1" ht="20.100000000000001" customHeight="1" x14ac:dyDescent="0.3">
      <c r="A924" s="80"/>
      <c r="B924" s="110" t="str">
        <f>IF(E924="","",VLOOKUP(E924,[1]PROJECTES!$C$14:$G$5000,2,FALSE))</f>
        <v/>
      </c>
      <c r="C924" s="80"/>
      <c r="D924" s="283" t="str">
        <f>IF(E924="","",VLOOKUP(E924,[1]PROJECTES!$C$14:$G$5000,5,FALSE))</f>
        <v/>
      </c>
      <c r="E924" s="79"/>
      <c r="F924" s="110" t="str">
        <f>IF(I924="","",VLOOKUP(I924,[1]PROJECTES!$C$14:$G$5000,2,FALSE))</f>
        <v/>
      </c>
      <c r="G924" s="112" t="str">
        <f>IF(E924="","",VLOOKUP(E924,[1]PROJECTES!$C$14:$G$5000,4,FALSE))</f>
        <v/>
      </c>
      <c r="H924" s="95"/>
      <c r="I924" s="113" t="str">
        <f>IF(H924="","",VLOOKUP(H924,BD!B$2:C$16,2,FALSE))</f>
        <v/>
      </c>
      <c r="J924" s="114"/>
      <c r="K924" s="115" t="str">
        <f t="shared" si="30"/>
        <v/>
      </c>
      <c r="L924" s="116" t="str">
        <f t="shared" ca="1" si="31"/>
        <v>-</v>
      </c>
      <c r="M924" s="111" t="str">
        <f>IF(E924="","",VLOOKUP(E924,[1]PROJECTES!$C$14:$Z$5000,21,FALSE))</f>
        <v/>
      </c>
      <c r="N924" s="117"/>
      <c r="O924" s="118" t="s">
        <v>222</v>
      </c>
      <c r="P924" s="119"/>
      <c r="Q924" s="84"/>
      <c r="R924" s="122"/>
      <c r="S924" s="166"/>
      <c r="T924" s="176"/>
      <c r="U924" s="169"/>
      <c r="V924" s="177"/>
      <c r="X924" s="79"/>
    </row>
    <row r="925" spans="1:24" s="121" customFormat="1" ht="20.100000000000001" customHeight="1" x14ac:dyDescent="0.3">
      <c r="A925" s="80"/>
      <c r="B925" s="110" t="str">
        <f>IF(E925="","",VLOOKUP(E925,[1]PROJECTES!$C$14:$G$5000,2,FALSE))</f>
        <v/>
      </c>
      <c r="C925" s="80"/>
      <c r="D925" s="283" t="str">
        <f>IF(E925="","",VLOOKUP(E925,[1]PROJECTES!$C$14:$G$5000,5,FALSE))</f>
        <v/>
      </c>
      <c r="E925" s="79"/>
      <c r="F925" s="110" t="str">
        <f>IF(I925="","",VLOOKUP(I925,[1]PROJECTES!$C$14:$G$5000,2,FALSE))</f>
        <v/>
      </c>
      <c r="G925" s="112" t="str">
        <f>IF(E925="","",VLOOKUP(E925,[1]PROJECTES!$C$14:$G$5000,4,FALSE))</f>
        <v/>
      </c>
      <c r="H925" s="95"/>
      <c r="I925" s="113" t="str">
        <f>IF(H925="","",VLOOKUP(H925,BD!B$2:C$16,2,FALSE))</f>
        <v/>
      </c>
      <c r="J925" s="114"/>
      <c r="K925" s="115" t="str">
        <f t="shared" si="30"/>
        <v/>
      </c>
      <c r="L925" s="116" t="str">
        <f t="shared" ca="1" si="31"/>
        <v>-</v>
      </c>
      <c r="M925" s="111" t="str">
        <f>IF(E925="","",VLOOKUP(E925,[1]PROJECTES!$C$14:$Z$5000,21,FALSE))</f>
        <v/>
      </c>
      <c r="N925" s="117"/>
      <c r="O925" s="118" t="s">
        <v>222</v>
      </c>
      <c r="P925" s="119"/>
      <c r="Q925" s="84"/>
      <c r="R925" s="122"/>
      <c r="S925" s="166"/>
      <c r="T925" s="176"/>
      <c r="U925" s="169"/>
      <c r="V925" s="177"/>
      <c r="X925" s="79"/>
    </row>
    <row r="926" spans="1:24" s="121" customFormat="1" ht="20.100000000000001" customHeight="1" x14ac:dyDescent="0.3">
      <c r="A926" s="80"/>
      <c r="B926" s="110" t="str">
        <f>IF(E926="","",VLOOKUP(E926,[1]PROJECTES!$C$14:$G$5000,2,FALSE))</f>
        <v/>
      </c>
      <c r="C926" s="80"/>
      <c r="D926" s="283" t="str">
        <f>IF(E926="","",VLOOKUP(E926,[1]PROJECTES!$C$14:$G$5000,5,FALSE))</f>
        <v/>
      </c>
      <c r="E926" s="79"/>
      <c r="F926" s="110" t="str">
        <f>IF(I926="","",VLOOKUP(I926,[1]PROJECTES!$C$14:$G$5000,2,FALSE))</f>
        <v/>
      </c>
      <c r="G926" s="112" t="str">
        <f>IF(E926="","",VLOOKUP(E926,[1]PROJECTES!$C$14:$G$5000,4,FALSE))</f>
        <v/>
      </c>
      <c r="H926" s="95"/>
      <c r="I926" s="113" t="str">
        <f>IF(H926="","",VLOOKUP(H926,BD!B$2:C$16,2,FALSE))</f>
        <v/>
      </c>
      <c r="J926" s="114"/>
      <c r="K926" s="115" t="str">
        <f t="shared" si="30"/>
        <v/>
      </c>
      <c r="L926" s="116" t="str">
        <f t="shared" ca="1" si="31"/>
        <v>-</v>
      </c>
      <c r="M926" s="111" t="str">
        <f>IF(E926="","",VLOOKUP(E926,[1]PROJECTES!$C$14:$Z$5000,21,FALSE))</f>
        <v/>
      </c>
      <c r="N926" s="117"/>
      <c r="O926" s="118" t="s">
        <v>222</v>
      </c>
      <c r="P926" s="119"/>
      <c r="Q926" s="84"/>
      <c r="R926" s="122"/>
      <c r="S926" s="166"/>
      <c r="T926" s="176"/>
      <c r="U926" s="169"/>
      <c r="V926" s="177"/>
      <c r="X926" s="79"/>
    </row>
    <row r="927" spans="1:24" s="121" customFormat="1" ht="20.100000000000001" customHeight="1" x14ac:dyDescent="0.3">
      <c r="A927" s="80"/>
      <c r="B927" s="110" t="str">
        <f>IF(E927="","",VLOOKUP(E927,[1]PROJECTES!$C$14:$G$5000,2,FALSE))</f>
        <v/>
      </c>
      <c r="C927" s="80"/>
      <c r="D927" s="283" t="str">
        <f>IF(E927="","",VLOOKUP(E927,[1]PROJECTES!$C$14:$G$5000,5,FALSE))</f>
        <v/>
      </c>
      <c r="E927" s="79"/>
      <c r="F927" s="110" t="str">
        <f>IF(I927="","",VLOOKUP(I927,[1]PROJECTES!$C$14:$G$5000,2,FALSE))</f>
        <v/>
      </c>
      <c r="G927" s="112" t="str">
        <f>IF(E927="","",VLOOKUP(E927,[1]PROJECTES!$C$14:$G$5000,4,FALSE))</f>
        <v/>
      </c>
      <c r="H927" s="95"/>
      <c r="I927" s="113" t="str">
        <f>IF(H927="","",VLOOKUP(H927,BD!B$2:C$16,2,FALSE))</f>
        <v/>
      </c>
      <c r="J927" s="114"/>
      <c r="K927" s="115" t="str">
        <f t="shared" si="30"/>
        <v/>
      </c>
      <c r="L927" s="116" t="str">
        <f t="shared" ca="1" si="31"/>
        <v>-</v>
      </c>
      <c r="M927" s="111" t="str">
        <f>IF(E927="","",VLOOKUP(E927,[1]PROJECTES!$C$14:$Z$5000,21,FALSE))</f>
        <v/>
      </c>
      <c r="N927" s="117"/>
      <c r="O927" s="118" t="s">
        <v>222</v>
      </c>
      <c r="P927" s="119"/>
      <c r="Q927" s="84"/>
      <c r="R927" s="122"/>
      <c r="S927" s="166"/>
      <c r="T927" s="176"/>
      <c r="U927" s="169"/>
      <c r="V927" s="177"/>
      <c r="X927" s="79"/>
    </row>
    <row r="928" spans="1:24" s="121" customFormat="1" ht="20.100000000000001" customHeight="1" x14ac:dyDescent="0.3">
      <c r="A928" s="80"/>
      <c r="B928" s="110" t="str">
        <f>IF(E928="","",VLOOKUP(E928,[1]PROJECTES!$C$14:$G$5000,2,FALSE))</f>
        <v/>
      </c>
      <c r="C928" s="80"/>
      <c r="D928" s="283" t="str">
        <f>IF(E928="","",VLOOKUP(E928,[1]PROJECTES!$C$14:$G$5000,5,FALSE))</f>
        <v/>
      </c>
      <c r="E928" s="79"/>
      <c r="F928" s="110" t="str">
        <f>IF(I928="","",VLOOKUP(I928,[1]PROJECTES!$C$14:$G$5000,2,FALSE))</f>
        <v/>
      </c>
      <c r="G928" s="112" t="str">
        <f>IF(E928="","",VLOOKUP(E928,[1]PROJECTES!$C$14:$G$5000,4,FALSE))</f>
        <v/>
      </c>
      <c r="H928" s="95"/>
      <c r="I928" s="113" t="str">
        <f>IF(H928="","",VLOOKUP(H928,BD!B$2:C$16,2,FALSE))</f>
        <v/>
      </c>
      <c r="J928" s="114"/>
      <c r="K928" s="115" t="str">
        <f t="shared" si="30"/>
        <v/>
      </c>
      <c r="L928" s="116" t="str">
        <f t="shared" ca="1" si="31"/>
        <v>-</v>
      </c>
      <c r="M928" s="111" t="str">
        <f>IF(E928="","",VLOOKUP(E928,[1]PROJECTES!$C$14:$Z$5000,21,FALSE))</f>
        <v/>
      </c>
      <c r="N928" s="117"/>
      <c r="O928" s="118" t="s">
        <v>222</v>
      </c>
      <c r="P928" s="119"/>
      <c r="Q928" s="84"/>
      <c r="R928" s="125"/>
      <c r="S928" s="166"/>
      <c r="T928" s="176"/>
      <c r="U928" s="169"/>
      <c r="V928" s="177"/>
      <c r="X928" s="79"/>
    </row>
    <row r="929" spans="1:24" s="121" customFormat="1" ht="20.100000000000001" customHeight="1" x14ac:dyDescent="0.3">
      <c r="A929" s="80"/>
      <c r="B929" s="110" t="str">
        <f>IF(E929="","",VLOOKUP(E929,[1]PROJECTES!$C$14:$G$5000,2,FALSE))</f>
        <v/>
      </c>
      <c r="C929" s="80"/>
      <c r="D929" s="283" t="str">
        <f>IF(E929="","",VLOOKUP(E929,[1]PROJECTES!$C$14:$G$5000,5,FALSE))</f>
        <v/>
      </c>
      <c r="E929" s="79"/>
      <c r="F929" s="110" t="str">
        <f>IF(I929="","",VLOOKUP(I929,[1]PROJECTES!$C$14:$G$5000,2,FALSE))</f>
        <v/>
      </c>
      <c r="G929" s="112" t="str">
        <f>IF(E929="","",VLOOKUP(E929,[1]PROJECTES!$C$14:$G$5000,4,FALSE))</f>
        <v/>
      </c>
      <c r="H929" s="95"/>
      <c r="I929" s="113" t="str">
        <f>IF(H929="","",VLOOKUP(H929,BD!B$2:C$16,2,FALSE))</f>
        <v/>
      </c>
      <c r="J929" s="114"/>
      <c r="K929" s="115" t="str">
        <f t="shared" si="30"/>
        <v/>
      </c>
      <c r="L929" s="116" t="str">
        <f t="shared" ca="1" si="31"/>
        <v>-</v>
      </c>
      <c r="M929" s="111" t="str">
        <f>IF(E929="","",VLOOKUP(E929,[1]PROJECTES!$C$14:$Z$5000,21,FALSE))</f>
        <v/>
      </c>
      <c r="N929" s="117"/>
      <c r="O929" s="118" t="s">
        <v>222</v>
      </c>
      <c r="P929" s="119"/>
      <c r="Q929" s="84"/>
      <c r="R929" s="125"/>
      <c r="S929" s="166"/>
      <c r="T929" s="176"/>
      <c r="U929" s="169"/>
      <c r="V929" s="177"/>
      <c r="X929" s="79"/>
    </row>
    <row r="930" spans="1:24" s="121" customFormat="1" ht="20.100000000000001" customHeight="1" x14ac:dyDescent="0.3">
      <c r="A930" s="80"/>
      <c r="B930" s="110" t="str">
        <f>IF(E930="","",VLOOKUP(E930,[1]PROJECTES!$C$14:$G$5000,2,FALSE))</f>
        <v/>
      </c>
      <c r="C930" s="80"/>
      <c r="D930" s="283" t="str">
        <f>IF(E930="","",VLOOKUP(E930,[1]PROJECTES!$C$14:$G$5000,5,FALSE))</f>
        <v/>
      </c>
      <c r="E930" s="79"/>
      <c r="F930" s="110" t="str">
        <f>IF(I930="","",VLOOKUP(I930,[1]PROJECTES!$C$14:$G$5000,2,FALSE))</f>
        <v/>
      </c>
      <c r="G930" s="112" t="str">
        <f>IF(E930="","",VLOOKUP(E930,[1]PROJECTES!$C$14:$G$5000,4,FALSE))</f>
        <v/>
      </c>
      <c r="H930" s="95"/>
      <c r="I930" s="113" t="str">
        <f>IF(H930="","",VLOOKUP(H930,BD!B$2:C$16,2,FALSE))</f>
        <v/>
      </c>
      <c r="J930" s="114"/>
      <c r="K930" s="115" t="str">
        <f t="shared" si="30"/>
        <v/>
      </c>
      <c r="L930" s="116" t="str">
        <f t="shared" ca="1" si="31"/>
        <v>-</v>
      </c>
      <c r="M930" s="111" t="str">
        <f>IF(E930="","",VLOOKUP(E930,[1]PROJECTES!$C$14:$Z$5000,21,FALSE))</f>
        <v/>
      </c>
      <c r="N930" s="117"/>
      <c r="O930" s="118" t="s">
        <v>222</v>
      </c>
      <c r="P930" s="119"/>
      <c r="Q930" s="84"/>
      <c r="R930" s="125"/>
      <c r="S930" s="166"/>
      <c r="T930" s="176"/>
      <c r="U930" s="169"/>
      <c r="V930" s="177"/>
      <c r="X930" s="79"/>
    </row>
    <row r="931" spans="1:24" s="121" customFormat="1" ht="20.100000000000001" customHeight="1" x14ac:dyDescent="0.3">
      <c r="A931" s="80"/>
      <c r="B931" s="110" t="str">
        <f>IF(E931="","",VLOOKUP(E931,[1]PROJECTES!$C$14:$G$5000,2,FALSE))</f>
        <v/>
      </c>
      <c r="C931" s="80"/>
      <c r="D931" s="283" t="str">
        <f>IF(E931="","",VLOOKUP(E931,[1]PROJECTES!$C$14:$G$5000,5,FALSE))</f>
        <v/>
      </c>
      <c r="E931" s="79"/>
      <c r="F931" s="110" t="str">
        <f>IF(I931="","",VLOOKUP(I931,[1]PROJECTES!$C$14:$G$5000,2,FALSE))</f>
        <v/>
      </c>
      <c r="G931" s="112" t="str">
        <f>IF(E931="","",VLOOKUP(E931,[1]PROJECTES!$C$14:$G$5000,4,FALSE))</f>
        <v/>
      </c>
      <c r="H931" s="95"/>
      <c r="I931" s="113" t="str">
        <f>IF(H931="","",VLOOKUP(H931,BD!B$2:C$16,2,FALSE))</f>
        <v/>
      </c>
      <c r="J931" s="114"/>
      <c r="K931" s="115" t="str">
        <f t="shared" si="30"/>
        <v/>
      </c>
      <c r="L931" s="116" t="str">
        <f t="shared" ca="1" si="31"/>
        <v>-</v>
      </c>
      <c r="M931" s="111" t="str">
        <f>IF(E931="","",VLOOKUP(E931,[1]PROJECTES!$C$14:$Z$5000,21,FALSE))</f>
        <v/>
      </c>
      <c r="N931" s="117"/>
      <c r="O931" s="118" t="s">
        <v>222</v>
      </c>
      <c r="P931" s="119"/>
      <c r="Q931" s="84"/>
      <c r="R931" s="122"/>
      <c r="S931" s="166"/>
      <c r="T931" s="197"/>
      <c r="V931" s="199"/>
      <c r="X931" s="79"/>
    </row>
    <row r="932" spans="1:24" s="121" customFormat="1" ht="20.100000000000001" customHeight="1" x14ac:dyDescent="0.3">
      <c r="A932" s="80"/>
      <c r="B932" s="110" t="str">
        <f>IF(E932="","",VLOOKUP(E932,[1]PROJECTES!$C$14:$G$5000,2,FALSE))</f>
        <v/>
      </c>
      <c r="C932" s="80"/>
      <c r="D932" s="283" t="str">
        <f>IF(E932="","",VLOOKUP(E932,[1]PROJECTES!$C$14:$G$5000,5,FALSE))</f>
        <v/>
      </c>
      <c r="E932" s="79"/>
      <c r="F932" s="110" t="str">
        <f>IF(I932="","",VLOOKUP(I932,[1]PROJECTES!$C$14:$G$5000,2,FALSE))</f>
        <v/>
      </c>
      <c r="G932" s="112" t="str">
        <f>IF(E932="","",VLOOKUP(E932,[1]PROJECTES!$C$14:$G$5000,4,FALSE))</f>
        <v/>
      </c>
      <c r="H932" s="95"/>
      <c r="I932" s="113" t="str">
        <f>IF(H932="","",VLOOKUP(H932,BD!B$2:C$16,2,FALSE))</f>
        <v/>
      </c>
      <c r="J932" s="114"/>
      <c r="K932" s="115" t="str">
        <f t="shared" si="30"/>
        <v/>
      </c>
      <c r="L932" s="116" t="str">
        <f t="shared" ca="1" si="31"/>
        <v>-</v>
      </c>
      <c r="M932" s="111" t="str">
        <f>IF(E932="","",VLOOKUP(E932,[1]PROJECTES!$C$14:$Z$5000,21,FALSE))</f>
        <v/>
      </c>
      <c r="N932" s="117"/>
      <c r="O932" s="118" t="s">
        <v>222</v>
      </c>
      <c r="P932" s="119"/>
      <c r="Q932" s="84"/>
      <c r="R932" s="122"/>
      <c r="S932" s="166"/>
      <c r="T932" s="176"/>
      <c r="U932" s="169"/>
      <c r="V932" s="177"/>
      <c r="X932" s="79"/>
    </row>
    <row r="933" spans="1:24" s="121" customFormat="1" ht="20.100000000000001" customHeight="1" x14ac:dyDescent="0.3">
      <c r="A933" s="80"/>
      <c r="B933" s="110" t="str">
        <f>IF(E933="","",VLOOKUP(E933,[1]PROJECTES!$C$14:$G$5000,2,FALSE))</f>
        <v/>
      </c>
      <c r="C933" s="80"/>
      <c r="D933" s="283" t="str">
        <f>IF(E933="","",VLOOKUP(E933,[1]PROJECTES!$C$14:$G$5000,5,FALSE))</f>
        <v/>
      </c>
      <c r="E933" s="79"/>
      <c r="F933" s="110" t="str">
        <f>IF(I933="","",VLOOKUP(I933,[1]PROJECTES!$C$14:$G$5000,2,FALSE))</f>
        <v/>
      </c>
      <c r="G933" s="112" t="str">
        <f>IF(E933="","",VLOOKUP(E933,[1]PROJECTES!$C$14:$G$5000,4,FALSE))</f>
        <v/>
      </c>
      <c r="H933" s="95"/>
      <c r="I933" s="113" t="str">
        <f>IF(H933="","",VLOOKUP(H933,BD!B$2:C$16,2,FALSE))</f>
        <v/>
      </c>
      <c r="J933" s="114"/>
      <c r="K933" s="115" t="str">
        <f t="shared" si="30"/>
        <v/>
      </c>
      <c r="L933" s="116" t="str">
        <f t="shared" ca="1" si="31"/>
        <v>-</v>
      </c>
      <c r="M933" s="111" t="str">
        <f>IF(E933="","",VLOOKUP(E933,[1]PROJECTES!$C$14:$Z$5000,21,FALSE))</f>
        <v/>
      </c>
      <c r="N933" s="117"/>
      <c r="O933" s="118" t="s">
        <v>222</v>
      </c>
      <c r="P933" s="119"/>
      <c r="Q933" s="84"/>
      <c r="R933" s="122"/>
      <c r="S933" s="166"/>
      <c r="T933" s="176"/>
      <c r="U933" s="169"/>
      <c r="V933" s="177"/>
      <c r="X933" s="79"/>
    </row>
    <row r="934" spans="1:24" s="121" customFormat="1" ht="20.100000000000001" customHeight="1" x14ac:dyDescent="0.3">
      <c r="A934" s="80"/>
      <c r="B934" s="110" t="str">
        <f>IF(E934="","",VLOOKUP(E934,[1]PROJECTES!$C$14:$G$5000,2,FALSE))</f>
        <v/>
      </c>
      <c r="C934" s="80"/>
      <c r="D934" s="283" t="str">
        <f>IF(E934="","",VLOOKUP(E934,[1]PROJECTES!$C$14:$G$5000,5,FALSE))</f>
        <v/>
      </c>
      <c r="E934" s="79"/>
      <c r="F934" s="110" t="str">
        <f>IF(I934="","",VLOOKUP(I934,[1]PROJECTES!$C$14:$G$5000,2,FALSE))</f>
        <v/>
      </c>
      <c r="G934" s="112" t="str">
        <f>IF(E934="","",VLOOKUP(E934,[1]PROJECTES!$C$14:$G$5000,4,FALSE))</f>
        <v/>
      </c>
      <c r="H934" s="95"/>
      <c r="I934" s="113" t="str">
        <f>IF(H934="","",VLOOKUP(H934,BD!B$2:C$16,2,FALSE))</f>
        <v/>
      </c>
      <c r="J934" s="114"/>
      <c r="K934" s="115" t="str">
        <f t="shared" si="30"/>
        <v/>
      </c>
      <c r="L934" s="116" t="str">
        <f t="shared" ca="1" si="31"/>
        <v>-</v>
      </c>
      <c r="M934" s="111" t="str">
        <f>IF(E934="","",VLOOKUP(E934,[1]PROJECTES!$C$14:$Z$5000,21,FALSE))</f>
        <v/>
      </c>
      <c r="N934" s="117"/>
      <c r="O934" s="118" t="s">
        <v>222</v>
      </c>
      <c r="P934" s="119"/>
      <c r="Q934" s="84"/>
      <c r="R934" s="122"/>
      <c r="S934" s="166"/>
      <c r="T934" s="176"/>
      <c r="U934" s="169"/>
      <c r="V934" s="177"/>
      <c r="X934" s="79"/>
    </row>
    <row r="935" spans="1:24" s="121" customFormat="1" ht="20.100000000000001" customHeight="1" x14ac:dyDescent="0.3">
      <c r="A935" s="80"/>
      <c r="B935" s="110" t="str">
        <f>IF(E935="","",VLOOKUP(E935,[1]PROJECTES!$C$14:$G$5000,2,FALSE))</f>
        <v/>
      </c>
      <c r="C935" s="80"/>
      <c r="D935" s="283" t="str">
        <f>IF(E935="","",VLOOKUP(E935,[1]PROJECTES!$C$14:$G$5000,5,FALSE))</f>
        <v/>
      </c>
      <c r="E935" s="79"/>
      <c r="F935" s="110" t="str">
        <f>IF(I935="","",VLOOKUP(I935,[1]PROJECTES!$C$14:$G$5000,2,FALSE))</f>
        <v/>
      </c>
      <c r="G935" s="112" t="str">
        <f>IF(E935="","",VLOOKUP(E935,[1]PROJECTES!$C$14:$G$5000,4,FALSE))</f>
        <v/>
      </c>
      <c r="H935" s="95"/>
      <c r="I935" s="113" t="str">
        <f>IF(H935="","",VLOOKUP(H935,BD!B$2:C$16,2,FALSE))</f>
        <v/>
      </c>
      <c r="J935" s="114"/>
      <c r="K935" s="115" t="str">
        <f t="shared" si="30"/>
        <v/>
      </c>
      <c r="L935" s="116" t="str">
        <f t="shared" ca="1" si="31"/>
        <v>-</v>
      </c>
      <c r="M935" s="111" t="str">
        <f>IF(E935="","",VLOOKUP(E935,[1]PROJECTES!$C$14:$Z$5000,21,FALSE))</f>
        <v/>
      </c>
      <c r="N935" s="117"/>
      <c r="O935" s="118" t="s">
        <v>222</v>
      </c>
      <c r="P935" s="119"/>
      <c r="Q935" s="84"/>
      <c r="R935" s="122"/>
      <c r="S935" s="166"/>
      <c r="T935" s="176"/>
      <c r="U935" s="169"/>
      <c r="V935" s="177"/>
      <c r="X935" s="79"/>
    </row>
    <row r="936" spans="1:24" s="121" customFormat="1" ht="20.100000000000001" customHeight="1" x14ac:dyDescent="0.3">
      <c r="A936" s="80"/>
      <c r="B936" s="110" t="str">
        <f>IF(E936="","",VLOOKUP(E936,[1]PROJECTES!$C$14:$G$5000,2,FALSE))</f>
        <v/>
      </c>
      <c r="C936" s="80"/>
      <c r="D936" s="283" t="str">
        <f>IF(E936="","",VLOOKUP(E936,[1]PROJECTES!$C$14:$G$5000,5,FALSE))</f>
        <v/>
      </c>
      <c r="E936" s="79"/>
      <c r="F936" s="110" t="str">
        <f>IF(I936="","",VLOOKUP(I936,[1]PROJECTES!$C$14:$G$5000,2,FALSE))</f>
        <v/>
      </c>
      <c r="G936" s="112" t="str">
        <f>IF(E936="","",VLOOKUP(E936,[1]PROJECTES!$C$14:$G$5000,4,FALSE))</f>
        <v/>
      </c>
      <c r="H936" s="95"/>
      <c r="I936" s="113" t="str">
        <f>IF(H936="","",VLOOKUP(H936,BD!B$2:C$16,2,FALSE))</f>
        <v/>
      </c>
      <c r="J936" s="114"/>
      <c r="K936" s="115" t="str">
        <f t="shared" si="30"/>
        <v/>
      </c>
      <c r="L936" s="116" t="str">
        <f t="shared" ca="1" si="31"/>
        <v>-</v>
      </c>
      <c r="M936" s="111" t="str">
        <f>IF(E936="","",VLOOKUP(E936,[1]PROJECTES!$C$14:$Z$5000,21,FALSE))</f>
        <v/>
      </c>
      <c r="N936" s="117"/>
      <c r="O936" s="118" t="s">
        <v>222</v>
      </c>
      <c r="P936" s="119"/>
      <c r="Q936" s="84"/>
      <c r="R936" s="122"/>
      <c r="S936" s="166"/>
      <c r="T936" s="176"/>
      <c r="U936" s="169"/>
      <c r="V936" s="177"/>
      <c r="X936" s="79"/>
    </row>
    <row r="937" spans="1:24" s="121" customFormat="1" ht="20.100000000000001" customHeight="1" x14ac:dyDescent="0.3">
      <c r="A937" s="80"/>
      <c r="B937" s="110" t="str">
        <f>IF(E937="","",VLOOKUP(E937,[1]PROJECTES!$C$14:$G$5000,2,FALSE))</f>
        <v/>
      </c>
      <c r="C937" s="80"/>
      <c r="D937" s="283" t="str">
        <f>IF(E937="","",VLOOKUP(E937,[1]PROJECTES!$C$14:$G$5000,5,FALSE))</f>
        <v/>
      </c>
      <c r="E937" s="79"/>
      <c r="F937" s="110" t="str">
        <f>IF(I937="","",VLOOKUP(I937,[1]PROJECTES!$C$14:$G$5000,2,FALSE))</f>
        <v/>
      </c>
      <c r="G937" s="112" t="str">
        <f>IF(E937="","",VLOOKUP(E937,[1]PROJECTES!$C$14:$G$5000,4,FALSE))</f>
        <v/>
      </c>
      <c r="H937" s="95"/>
      <c r="I937" s="113" t="str">
        <f>IF(H937="","",VLOOKUP(H937,BD!B$2:C$16,2,FALSE))</f>
        <v/>
      </c>
      <c r="J937" s="114"/>
      <c r="K937" s="115" t="str">
        <f t="shared" si="30"/>
        <v/>
      </c>
      <c r="L937" s="116" t="str">
        <f t="shared" ca="1" si="31"/>
        <v>-</v>
      </c>
      <c r="M937" s="111" t="str">
        <f>IF(E937="","",VLOOKUP(E937,[1]PROJECTES!$C$14:$Z$5000,21,FALSE))</f>
        <v/>
      </c>
      <c r="N937" s="117"/>
      <c r="O937" s="118" t="s">
        <v>222</v>
      </c>
      <c r="P937" s="119"/>
      <c r="Q937" s="84"/>
      <c r="R937" s="122"/>
      <c r="S937" s="166"/>
      <c r="T937" s="176"/>
      <c r="U937" s="169"/>
      <c r="V937" s="177"/>
      <c r="X937" s="79"/>
    </row>
    <row r="938" spans="1:24" s="121" customFormat="1" ht="20.100000000000001" customHeight="1" x14ac:dyDescent="0.3">
      <c r="A938" s="80"/>
      <c r="B938" s="110" t="str">
        <f>IF(E938="","",VLOOKUP(E938,[1]PROJECTES!$C$14:$G$5000,2,FALSE))</f>
        <v/>
      </c>
      <c r="C938" s="80"/>
      <c r="D938" s="283" t="str">
        <f>IF(E938="","",VLOOKUP(E938,[1]PROJECTES!$C$14:$G$5000,5,FALSE))</f>
        <v/>
      </c>
      <c r="E938" s="79"/>
      <c r="F938" s="110" t="str">
        <f>IF(I938="","",VLOOKUP(I938,[1]PROJECTES!$C$14:$G$5000,2,FALSE))</f>
        <v/>
      </c>
      <c r="G938" s="112" t="str">
        <f>IF(E938="","",VLOOKUP(E938,[1]PROJECTES!$C$14:$G$5000,4,FALSE))</f>
        <v/>
      </c>
      <c r="H938" s="95"/>
      <c r="I938" s="113" t="str">
        <f>IF(H938="","",VLOOKUP(H938,BD!B$2:C$16,2,FALSE))</f>
        <v/>
      </c>
      <c r="J938" s="114"/>
      <c r="K938" s="115" t="str">
        <f t="shared" si="30"/>
        <v/>
      </c>
      <c r="L938" s="116" t="str">
        <f t="shared" ca="1" si="31"/>
        <v>-</v>
      </c>
      <c r="M938" s="111" t="str">
        <f>IF(E938="","",VLOOKUP(E938,[1]PROJECTES!$C$14:$Z$5000,21,FALSE))</f>
        <v/>
      </c>
      <c r="N938" s="117"/>
      <c r="O938" s="118" t="s">
        <v>222</v>
      </c>
      <c r="P938" s="119"/>
      <c r="Q938" s="84"/>
      <c r="R938" s="122"/>
      <c r="S938" s="166"/>
      <c r="T938" s="176"/>
      <c r="U938" s="169"/>
      <c r="V938" s="177"/>
      <c r="X938" s="79"/>
    </row>
    <row r="939" spans="1:24" s="121" customFormat="1" ht="20.100000000000001" customHeight="1" x14ac:dyDescent="0.3">
      <c r="A939" s="80"/>
      <c r="B939" s="110" t="str">
        <f>IF(E939="","",VLOOKUP(E939,[1]PROJECTES!$C$14:$G$5000,2,FALSE))</f>
        <v/>
      </c>
      <c r="C939" s="80"/>
      <c r="D939" s="283" t="str">
        <f>IF(E939="","",VLOOKUP(E939,[1]PROJECTES!$C$14:$G$5000,5,FALSE))</f>
        <v/>
      </c>
      <c r="E939" s="79"/>
      <c r="F939" s="110" t="str">
        <f>IF(I939="","",VLOOKUP(I939,[1]PROJECTES!$C$14:$G$5000,2,FALSE))</f>
        <v/>
      </c>
      <c r="G939" s="112" t="str">
        <f>IF(E939="","",VLOOKUP(E939,[1]PROJECTES!$C$14:$G$5000,4,FALSE))</f>
        <v/>
      </c>
      <c r="H939" s="95"/>
      <c r="I939" s="113" t="str">
        <f>IF(H939="","",VLOOKUP(H939,BD!B$2:C$16,2,FALSE))</f>
        <v/>
      </c>
      <c r="J939" s="114"/>
      <c r="K939" s="115" t="str">
        <f t="shared" si="30"/>
        <v/>
      </c>
      <c r="L939" s="116" t="str">
        <f t="shared" ca="1" si="31"/>
        <v>-</v>
      </c>
      <c r="M939" s="111" t="str">
        <f>IF(E939="","",VLOOKUP(E939,[1]PROJECTES!$C$14:$Z$5000,21,FALSE))</f>
        <v/>
      </c>
      <c r="N939" s="117"/>
      <c r="O939" s="118" t="s">
        <v>222</v>
      </c>
      <c r="P939" s="119"/>
      <c r="Q939" s="84"/>
      <c r="R939" s="122"/>
      <c r="S939" s="166"/>
      <c r="T939" s="176"/>
      <c r="U939" s="169"/>
      <c r="V939" s="177"/>
      <c r="X939" s="79"/>
    </row>
    <row r="940" spans="1:24" s="121" customFormat="1" ht="20.100000000000001" customHeight="1" x14ac:dyDescent="0.3">
      <c r="A940" s="80"/>
      <c r="B940" s="110" t="str">
        <f>IF(E940="","",VLOOKUP(E940,[1]PROJECTES!$C$14:$G$5000,2,FALSE))</f>
        <v/>
      </c>
      <c r="C940" s="80"/>
      <c r="D940" s="283" t="str">
        <f>IF(E940="","",VLOOKUP(E940,[1]PROJECTES!$C$14:$G$5000,5,FALSE))</f>
        <v/>
      </c>
      <c r="E940" s="79"/>
      <c r="F940" s="110" t="str">
        <f>IF(I940="","",VLOOKUP(I940,[1]PROJECTES!$C$14:$G$5000,2,FALSE))</f>
        <v/>
      </c>
      <c r="G940" s="112" t="str">
        <f>IF(E940="","",VLOOKUP(E940,[1]PROJECTES!$C$14:$G$5000,4,FALSE))</f>
        <v/>
      </c>
      <c r="H940" s="95"/>
      <c r="I940" s="113" t="str">
        <f>IF(H940="","",VLOOKUP(H940,BD!B$2:C$16,2,FALSE))</f>
        <v/>
      </c>
      <c r="J940" s="114"/>
      <c r="K940" s="115" t="str">
        <f t="shared" si="30"/>
        <v/>
      </c>
      <c r="L940" s="116" t="str">
        <f t="shared" ca="1" si="31"/>
        <v>-</v>
      </c>
      <c r="M940" s="111" t="str">
        <f>IF(E940="","",VLOOKUP(E940,[1]PROJECTES!$C$14:$Z$5000,21,FALSE))</f>
        <v/>
      </c>
      <c r="N940" s="117"/>
      <c r="O940" s="118" t="s">
        <v>222</v>
      </c>
      <c r="P940" s="119"/>
      <c r="Q940" s="84"/>
      <c r="R940" s="122"/>
      <c r="S940" s="166"/>
      <c r="T940" s="176"/>
      <c r="U940" s="169"/>
      <c r="V940" s="177"/>
      <c r="X940" s="79"/>
    </row>
    <row r="941" spans="1:24" s="121" customFormat="1" ht="20.100000000000001" customHeight="1" x14ac:dyDescent="0.3">
      <c r="A941" s="80"/>
      <c r="B941" s="110" t="str">
        <f>IF(E941="","",VLOOKUP(E941,[1]PROJECTES!$C$14:$G$5000,2,FALSE))</f>
        <v/>
      </c>
      <c r="C941" s="80"/>
      <c r="D941" s="283" t="str">
        <f>IF(E941="","",VLOOKUP(E941,[1]PROJECTES!$C$14:$G$5000,5,FALSE))</f>
        <v/>
      </c>
      <c r="E941" s="79"/>
      <c r="F941" s="110" t="str">
        <f>IF(I941="","",VLOOKUP(I941,[1]PROJECTES!$C$14:$G$5000,2,FALSE))</f>
        <v/>
      </c>
      <c r="G941" s="112" t="str">
        <f>IF(E941="","",VLOOKUP(E941,[1]PROJECTES!$C$14:$G$5000,4,FALSE))</f>
        <v/>
      </c>
      <c r="H941" s="95"/>
      <c r="I941" s="113" t="str">
        <f>IF(H941="","",VLOOKUP(H941,BD!B$2:C$16,2,FALSE))</f>
        <v/>
      </c>
      <c r="J941" s="114"/>
      <c r="K941" s="115" t="str">
        <f t="shared" si="30"/>
        <v/>
      </c>
      <c r="L941" s="116" t="str">
        <f t="shared" ca="1" si="31"/>
        <v>-</v>
      </c>
      <c r="M941" s="111" t="str">
        <f>IF(E941="","",VLOOKUP(E941,[1]PROJECTES!$C$14:$Z$5000,21,FALSE))</f>
        <v/>
      </c>
      <c r="N941" s="117"/>
      <c r="O941" s="118" t="s">
        <v>222</v>
      </c>
      <c r="P941" s="119"/>
      <c r="Q941" s="84"/>
      <c r="R941" s="122"/>
      <c r="S941" s="166"/>
      <c r="T941" s="176"/>
      <c r="U941" s="169"/>
      <c r="V941" s="177"/>
      <c r="X941" s="79"/>
    </row>
    <row r="942" spans="1:24" s="121" customFormat="1" ht="20.100000000000001" customHeight="1" x14ac:dyDescent="0.3">
      <c r="A942" s="80"/>
      <c r="B942" s="110" t="str">
        <f>IF(E942="","",VLOOKUP(E942,[1]PROJECTES!$C$14:$G$5000,2,FALSE))</f>
        <v/>
      </c>
      <c r="C942" s="80"/>
      <c r="D942" s="283" t="str">
        <f>IF(E942="","",VLOOKUP(E942,[1]PROJECTES!$C$14:$G$5000,5,FALSE))</f>
        <v/>
      </c>
      <c r="E942" s="79"/>
      <c r="F942" s="110" t="str">
        <f>IF(I942="","",VLOOKUP(I942,[1]PROJECTES!$C$14:$G$5000,2,FALSE))</f>
        <v/>
      </c>
      <c r="G942" s="112" t="str">
        <f>IF(E942="","",VLOOKUP(E942,[1]PROJECTES!$C$14:$G$5000,4,FALSE))</f>
        <v/>
      </c>
      <c r="H942" s="95"/>
      <c r="I942" s="113" t="str">
        <f>IF(H942="","",VLOOKUP(H942,BD!B$2:C$16,2,FALSE))</f>
        <v/>
      </c>
      <c r="J942" s="114"/>
      <c r="K942" s="115" t="str">
        <f t="shared" si="30"/>
        <v/>
      </c>
      <c r="L942" s="116" t="str">
        <f t="shared" ca="1" si="31"/>
        <v>-</v>
      </c>
      <c r="M942" s="111" t="str">
        <f>IF(E942="","",VLOOKUP(E942,[1]PROJECTES!$C$14:$Z$5000,21,FALSE))</f>
        <v/>
      </c>
      <c r="N942" s="117"/>
      <c r="O942" s="118" t="s">
        <v>222</v>
      </c>
      <c r="P942" s="119"/>
      <c r="Q942" s="84"/>
      <c r="R942" s="122"/>
      <c r="S942" s="166"/>
      <c r="T942" s="197"/>
      <c r="V942" s="199"/>
      <c r="X942" s="79"/>
    </row>
    <row r="943" spans="1:24" s="121" customFormat="1" ht="20.100000000000001" customHeight="1" x14ac:dyDescent="0.3">
      <c r="A943" s="80"/>
      <c r="B943" s="110" t="str">
        <f>IF(E943="","",VLOOKUP(E943,[1]PROJECTES!$C$14:$G$5000,2,FALSE))</f>
        <v/>
      </c>
      <c r="C943" s="80"/>
      <c r="D943" s="283" t="str">
        <f>IF(E943="","",VLOOKUP(E943,[1]PROJECTES!$C$14:$G$5000,5,FALSE))</f>
        <v/>
      </c>
      <c r="E943" s="79"/>
      <c r="F943" s="110" t="str">
        <f>IF(I943="","",VLOOKUP(I943,[1]PROJECTES!$C$14:$G$5000,2,FALSE))</f>
        <v/>
      </c>
      <c r="G943" s="112" t="str">
        <f>IF(E943="","",VLOOKUP(E943,[1]PROJECTES!$C$14:$G$5000,4,FALSE))</f>
        <v/>
      </c>
      <c r="H943" s="95"/>
      <c r="I943" s="113" t="str">
        <f>IF(H943="","",VLOOKUP(H943,BD!B$2:C$16,2,FALSE))</f>
        <v/>
      </c>
      <c r="J943" s="114"/>
      <c r="K943" s="115" t="str">
        <f t="shared" si="30"/>
        <v/>
      </c>
      <c r="L943" s="116" t="str">
        <f t="shared" ca="1" si="31"/>
        <v>-</v>
      </c>
      <c r="M943" s="111" t="str">
        <f>IF(E943="","",VLOOKUP(E943,[1]PROJECTES!$C$14:$Z$5000,21,FALSE))</f>
        <v/>
      </c>
      <c r="N943" s="117"/>
      <c r="O943" s="118" t="s">
        <v>222</v>
      </c>
      <c r="P943" s="119"/>
      <c r="Q943" s="84"/>
      <c r="R943" s="122"/>
      <c r="S943" s="166"/>
      <c r="T943" s="176"/>
      <c r="V943" s="199"/>
      <c r="X943" s="79"/>
    </row>
    <row r="944" spans="1:24" s="121" customFormat="1" ht="20.100000000000001" customHeight="1" x14ac:dyDescent="0.3">
      <c r="A944" s="80"/>
      <c r="B944" s="110" t="str">
        <f>IF(E944="","",VLOOKUP(E944,[1]PROJECTES!$C$14:$G$5000,2,FALSE))</f>
        <v/>
      </c>
      <c r="C944" s="80"/>
      <c r="D944" s="283" t="str">
        <f>IF(E944="","",VLOOKUP(E944,[1]PROJECTES!$C$14:$G$5000,5,FALSE))</f>
        <v/>
      </c>
      <c r="E944" s="79"/>
      <c r="F944" s="110" t="str">
        <f>IF(I944="","",VLOOKUP(I944,[1]PROJECTES!$C$14:$G$5000,2,FALSE))</f>
        <v/>
      </c>
      <c r="G944" s="112" t="str">
        <f>IF(E944="","",VLOOKUP(E944,[1]PROJECTES!$C$14:$G$5000,4,FALSE))</f>
        <v/>
      </c>
      <c r="H944" s="95"/>
      <c r="I944" s="113" t="str">
        <f>IF(H944="","",VLOOKUP(H944,BD!B$2:C$16,2,FALSE))</f>
        <v/>
      </c>
      <c r="J944" s="114"/>
      <c r="K944" s="115" t="str">
        <f t="shared" si="30"/>
        <v/>
      </c>
      <c r="L944" s="116" t="str">
        <f t="shared" ca="1" si="31"/>
        <v>-</v>
      </c>
      <c r="M944" s="111" t="str">
        <f>IF(E944="","",VLOOKUP(E944,[1]PROJECTES!$C$14:$Z$5000,21,FALSE))</f>
        <v/>
      </c>
      <c r="N944" s="117"/>
      <c r="O944" s="118" t="s">
        <v>222</v>
      </c>
      <c r="P944" s="119"/>
      <c r="Q944" s="84"/>
      <c r="R944" s="122"/>
      <c r="S944" s="166"/>
      <c r="T944" s="176"/>
      <c r="U944" s="169"/>
      <c r="V944" s="177"/>
      <c r="X944" s="79"/>
    </row>
    <row r="945" spans="1:24" s="121" customFormat="1" ht="20.100000000000001" customHeight="1" x14ac:dyDescent="0.3">
      <c r="A945" s="80"/>
      <c r="B945" s="110" t="str">
        <f>IF(E945="","",VLOOKUP(E945,[1]PROJECTES!$C$14:$G$5000,2,FALSE))</f>
        <v/>
      </c>
      <c r="C945" s="80"/>
      <c r="D945" s="283" t="str">
        <f>IF(E945="","",VLOOKUP(E945,[1]PROJECTES!$C$14:$G$5000,5,FALSE))</f>
        <v/>
      </c>
      <c r="E945" s="79"/>
      <c r="F945" s="110" t="str">
        <f>IF(I945="","",VLOOKUP(I945,[1]PROJECTES!$C$14:$G$5000,2,FALSE))</f>
        <v/>
      </c>
      <c r="G945" s="112" t="str">
        <f>IF(E945="","",VLOOKUP(E945,[1]PROJECTES!$C$14:$G$5000,4,FALSE))</f>
        <v/>
      </c>
      <c r="H945" s="95"/>
      <c r="I945" s="113" t="str">
        <f>IF(H945="","",VLOOKUP(H945,BD!B$2:C$16,2,FALSE))</f>
        <v/>
      </c>
      <c r="J945" s="114"/>
      <c r="K945" s="115" t="str">
        <f t="shared" si="30"/>
        <v/>
      </c>
      <c r="L945" s="116" t="str">
        <f t="shared" ca="1" si="31"/>
        <v>-</v>
      </c>
      <c r="M945" s="111" t="str">
        <f>IF(E945="","",VLOOKUP(E945,[1]PROJECTES!$C$14:$Z$5000,21,FALSE))</f>
        <v/>
      </c>
      <c r="N945" s="117"/>
      <c r="O945" s="118" t="s">
        <v>222</v>
      </c>
      <c r="P945" s="119"/>
      <c r="Q945" s="84"/>
      <c r="R945" s="122"/>
      <c r="S945" s="166"/>
      <c r="T945" s="176"/>
      <c r="U945" s="169"/>
      <c r="V945" s="177"/>
      <c r="X945" s="79"/>
    </row>
    <row r="946" spans="1:24" s="121" customFormat="1" ht="20.100000000000001" customHeight="1" x14ac:dyDescent="0.3">
      <c r="A946" s="80"/>
      <c r="B946" s="110" t="str">
        <f>IF(E946="","",VLOOKUP(E946,[1]PROJECTES!$C$14:$G$5000,2,FALSE))</f>
        <v/>
      </c>
      <c r="C946" s="80"/>
      <c r="D946" s="283" t="str">
        <f>IF(E946="","",VLOOKUP(E946,[1]PROJECTES!$C$14:$G$5000,5,FALSE))</f>
        <v/>
      </c>
      <c r="E946" s="79"/>
      <c r="F946" s="110" t="str">
        <f>IF(I946="","",VLOOKUP(I946,[1]PROJECTES!$C$14:$G$5000,2,FALSE))</f>
        <v/>
      </c>
      <c r="G946" s="112" t="str">
        <f>IF(E946="","",VLOOKUP(E946,[1]PROJECTES!$C$14:$G$5000,4,FALSE))</f>
        <v/>
      </c>
      <c r="H946" s="95"/>
      <c r="I946" s="113" t="str">
        <f>IF(H946="","",VLOOKUP(H946,BD!B$2:C$16,2,FALSE))</f>
        <v/>
      </c>
      <c r="J946" s="114"/>
      <c r="K946" s="115" t="str">
        <f t="shared" si="30"/>
        <v/>
      </c>
      <c r="L946" s="116" t="str">
        <f t="shared" ca="1" si="31"/>
        <v>-</v>
      </c>
      <c r="M946" s="111" t="str">
        <f>IF(E946="","",VLOOKUP(E946,[1]PROJECTES!$C$14:$Z$5000,21,FALSE))</f>
        <v/>
      </c>
      <c r="N946" s="117"/>
      <c r="O946" s="118" t="s">
        <v>222</v>
      </c>
      <c r="P946" s="119"/>
      <c r="Q946" s="84"/>
      <c r="R946" s="122"/>
      <c r="S946" s="166"/>
      <c r="T946" s="176"/>
      <c r="U946" s="169"/>
      <c r="V946" s="177"/>
      <c r="X946" s="79"/>
    </row>
    <row r="947" spans="1:24" s="121" customFormat="1" ht="20.100000000000001" customHeight="1" x14ac:dyDescent="0.3">
      <c r="A947" s="80"/>
      <c r="B947" s="110" t="str">
        <f>IF(E947="","",VLOOKUP(E947,[1]PROJECTES!$C$14:$G$5000,2,FALSE))</f>
        <v/>
      </c>
      <c r="C947" s="80"/>
      <c r="D947" s="283" t="str">
        <f>IF(E947="","",VLOOKUP(E947,[1]PROJECTES!$C$14:$G$5000,5,FALSE))</f>
        <v/>
      </c>
      <c r="E947" s="79"/>
      <c r="F947" s="110" t="str">
        <f>IF(I947="","",VLOOKUP(I947,[1]PROJECTES!$C$14:$G$5000,2,FALSE))</f>
        <v/>
      </c>
      <c r="G947" s="112" t="str">
        <f>IF(E947="","",VLOOKUP(E947,[1]PROJECTES!$C$14:$G$5000,4,FALSE))</f>
        <v/>
      </c>
      <c r="H947" s="95"/>
      <c r="I947" s="113" t="str">
        <f>IF(H947="","",VLOOKUP(H947,BD!B$2:C$16,2,FALSE))</f>
        <v/>
      </c>
      <c r="J947" s="114"/>
      <c r="K947" s="115" t="str">
        <f t="shared" si="30"/>
        <v/>
      </c>
      <c r="L947" s="116" t="str">
        <f t="shared" ca="1" si="31"/>
        <v>-</v>
      </c>
      <c r="M947" s="111" t="str">
        <f>IF(E947="","",VLOOKUP(E947,[1]PROJECTES!$C$14:$Z$5000,21,FALSE))</f>
        <v/>
      </c>
      <c r="N947" s="117"/>
      <c r="O947" s="118" t="s">
        <v>222</v>
      </c>
      <c r="P947" s="119"/>
      <c r="Q947" s="84"/>
      <c r="R947" s="122"/>
      <c r="S947" s="166"/>
      <c r="T947" s="176"/>
      <c r="U947" s="169"/>
      <c r="V947" s="177"/>
      <c r="X947" s="79"/>
    </row>
    <row r="948" spans="1:24" s="121" customFormat="1" ht="20.100000000000001" customHeight="1" x14ac:dyDescent="0.3">
      <c r="A948" s="80"/>
      <c r="B948" s="110" t="str">
        <f>IF(E948="","",VLOOKUP(E948,[1]PROJECTES!$C$14:$G$5000,2,FALSE))</f>
        <v/>
      </c>
      <c r="C948" s="80"/>
      <c r="D948" s="283" t="str">
        <f>IF(E948="","",VLOOKUP(E948,[1]PROJECTES!$C$14:$G$5000,5,FALSE))</f>
        <v/>
      </c>
      <c r="E948" s="79"/>
      <c r="F948" s="110" t="str">
        <f>IF(I948="","",VLOOKUP(I948,[1]PROJECTES!$C$14:$G$5000,2,FALSE))</f>
        <v/>
      </c>
      <c r="G948" s="112" t="str">
        <f>IF(E948="","",VLOOKUP(E948,[1]PROJECTES!$C$14:$G$5000,4,FALSE))</f>
        <v/>
      </c>
      <c r="H948" s="95"/>
      <c r="I948" s="113" t="str">
        <f>IF(H948="","",VLOOKUP(H948,BD!B$2:C$16,2,FALSE))</f>
        <v/>
      </c>
      <c r="J948" s="114"/>
      <c r="K948" s="115" t="str">
        <f t="shared" si="30"/>
        <v/>
      </c>
      <c r="L948" s="116" t="str">
        <f t="shared" ca="1" si="31"/>
        <v>-</v>
      </c>
      <c r="M948" s="111" t="str">
        <f>IF(E948="","",VLOOKUP(E948,[1]PROJECTES!$C$14:$Z$5000,21,FALSE))</f>
        <v/>
      </c>
      <c r="N948" s="117"/>
      <c r="O948" s="118" t="s">
        <v>222</v>
      </c>
      <c r="P948" s="119"/>
      <c r="Q948" s="84"/>
      <c r="R948" s="122"/>
      <c r="S948" s="166"/>
      <c r="T948" s="176"/>
      <c r="U948" s="169"/>
      <c r="V948" s="177"/>
      <c r="X948" s="79"/>
    </row>
    <row r="949" spans="1:24" s="121" customFormat="1" ht="20.100000000000001" customHeight="1" x14ac:dyDescent="0.3">
      <c r="A949" s="80"/>
      <c r="B949" s="110" t="str">
        <f>IF(E949="","",VLOOKUP(E949,[1]PROJECTES!$C$14:$G$5000,2,FALSE))</f>
        <v/>
      </c>
      <c r="C949" s="80"/>
      <c r="D949" s="283" t="str">
        <f>IF(E949="","",VLOOKUP(E949,[1]PROJECTES!$C$14:$G$5000,5,FALSE))</f>
        <v/>
      </c>
      <c r="E949" s="79"/>
      <c r="F949" s="110" t="str">
        <f>IF(I949="","",VLOOKUP(I949,[1]PROJECTES!$C$14:$G$5000,2,FALSE))</f>
        <v/>
      </c>
      <c r="G949" s="112" t="str">
        <f>IF(E949="","",VLOOKUP(E949,[1]PROJECTES!$C$14:$G$5000,4,FALSE))</f>
        <v/>
      </c>
      <c r="H949" s="95"/>
      <c r="I949" s="113" t="str">
        <f>IF(H949="","",VLOOKUP(H949,BD!B$2:C$16,2,FALSE))</f>
        <v/>
      </c>
      <c r="J949" s="114"/>
      <c r="K949" s="115" t="str">
        <f t="shared" si="30"/>
        <v/>
      </c>
      <c r="L949" s="116" t="str">
        <f t="shared" ca="1" si="31"/>
        <v>-</v>
      </c>
      <c r="M949" s="111" t="str">
        <f>IF(E949="","",VLOOKUP(E949,[1]PROJECTES!$C$14:$Z$5000,21,FALSE))</f>
        <v/>
      </c>
      <c r="N949" s="117"/>
      <c r="O949" s="118" t="s">
        <v>222</v>
      </c>
      <c r="P949" s="119"/>
      <c r="Q949" s="84"/>
      <c r="R949" s="125"/>
      <c r="S949" s="166"/>
      <c r="T949" s="176"/>
      <c r="U949" s="169"/>
      <c r="V949" s="177"/>
      <c r="X949" s="79"/>
    </row>
    <row r="950" spans="1:24" s="121" customFormat="1" ht="20.100000000000001" customHeight="1" x14ac:dyDescent="0.3">
      <c r="A950" s="80"/>
      <c r="B950" s="110" t="str">
        <f>IF(E950="","",VLOOKUP(E950,[1]PROJECTES!$C$14:$G$5000,2,FALSE))</f>
        <v/>
      </c>
      <c r="C950" s="80"/>
      <c r="D950" s="283" t="str">
        <f>IF(E950="","",VLOOKUP(E950,[1]PROJECTES!$C$14:$G$5000,5,FALSE))</f>
        <v/>
      </c>
      <c r="E950" s="79"/>
      <c r="F950" s="110" t="str">
        <f>IF(I950="","",VLOOKUP(I950,[1]PROJECTES!$C$14:$G$5000,2,FALSE))</f>
        <v/>
      </c>
      <c r="G950" s="112" t="str">
        <f>IF(E950="","",VLOOKUP(E950,[1]PROJECTES!$C$14:$G$5000,4,FALSE))</f>
        <v/>
      </c>
      <c r="H950" s="95"/>
      <c r="I950" s="113" t="str">
        <f>IF(H950="","",VLOOKUP(H950,BD!B$2:C$16,2,FALSE))</f>
        <v/>
      </c>
      <c r="J950" s="114"/>
      <c r="K950" s="115" t="str">
        <f t="shared" si="30"/>
        <v/>
      </c>
      <c r="L950" s="116" t="str">
        <f t="shared" ca="1" si="31"/>
        <v>-</v>
      </c>
      <c r="M950" s="111" t="str">
        <f>IF(E950="","",VLOOKUP(E950,[1]PROJECTES!$C$14:$Z$5000,21,FALSE))</f>
        <v/>
      </c>
      <c r="N950" s="117"/>
      <c r="O950" s="118" t="s">
        <v>222</v>
      </c>
      <c r="P950" s="119"/>
      <c r="Q950" s="84"/>
      <c r="R950" s="122"/>
      <c r="S950" s="166"/>
      <c r="T950" s="176"/>
      <c r="U950" s="169"/>
      <c r="V950" s="177"/>
      <c r="X950" s="79"/>
    </row>
    <row r="951" spans="1:24" s="121" customFormat="1" ht="20.100000000000001" customHeight="1" x14ac:dyDescent="0.3">
      <c r="A951" s="80"/>
      <c r="B951" s="110" t="str">
        <f>IF(E951="","",VLOOKUP(E951,[1]PROJECTES!$C$14:$G$5000,2,FALSE))</f>
        <v/>
      </c>
      <c r="C951" s="80"/>
      <c r="D951" s="283" t="str">
        <f>IF(E951="","",VLOOKUP(E951,[1]PROJECTES!$C$14:$G$5000,5,FALSE))</f>
        <v/>
      </c>
      <c r="E951" s="79"/>
      <c r="F951" s="110" t="str">
        <f>IF(I951="","",VLOOKUP(I951,[1]PROJECTES!$C$14:$G$5000,2,FALSE))</f>
        <v/>
      </c>
      <c r="G951" s="112" t="str">
        <f>IF(E951="","",VLOOKUP(E951,[1]PROJECTES!$C$14:$G$5000,4,FALSE))</f>
        <v/>
      </c>
      <c r="H951" s="95"/>
      <c r="I951" s="113" t="str">
        <f>IF(H951="","",VLOOKUP(H951,BD!B$2:C$16,2,FALSE))</f>
        <v/>
      </c>
      <c r="J951" s="114"/>
      <c r="K951" s="115" t="str">
        <f t="shared" si="30"/>
        <v/>
      </c>
      <c r="L951" s="116" t="str">
        <f t="shared" ca="1" si="31"/>
        <v>-</v>
      </c>
      <c r="M951" s="111" t="str">
        <f>IF(E951="","",VLOOKUP(E951,[1]PROJECTES!$C$14:$Z$5000,21,FALSE))</f>
        <v/>
      </c>
      <c r="N951" s="117"/>
      <c r="O951" s="118" t="s">
        <v>222</v>
      </c>
      <c r="P951" s="119"/>
      <c r="Q951" s="84"/>
      <c r="R951" s="122"/>
      <c r="S951" s="166"/>
      <c r="T951" s="176"/>
      <c r="U951" s="169"/>
      <c r="V951" s="177"/>
      <c r="X951" s="79"/>
    </row>
    <row r="952" spans="1:24" s="121" customFormat="1" ht="20.100000000000001" customHeight="1" x14ac:dyDescent="0.3">
      <c r="A952" s="80"/>
      <c r="B952" s="110" t="str">
        <f>IF(E952="","",VLOOKUP(E952,[1]PROJECTES!$C$14:$G$5000,2,FALSE))</f>
        <v/>
      </c>
      <c r="C952" s="80"/>
      <c r="D952" s="283" t="str">
        <f>IF(E952="","",VLOOKUP(E952,[1]PROJECTES!$C$14:$G$5000,5,FALSE))</f>
        <v/>
      </c>
      <c r="E952" s="79"/>
      <c r="F952" s="110" t="str">
        <f>IF(I952="","",VLOOKUP(I952,[1]PROJECTES!$C$14:$G$5000,2,FALSE))</f>
        <v/>
      </c>
      <c r="G952" s="112" t="str">
        <f>IF(E952="","",VLOOKUP(E952,[1]PROJECTES!$C$14:$G$5000,4,FALSE))</f>
        <v/>
      </c>
      <c r="H952" s="95"/>
      <c r="I952" s="113" t="str">
        <f>IF(H952="","",VLOOKUP(H952,BD!B$2:C$16,2,FALSE))</f>
        <v/>
      </c>
      <c r="J952" s="114"/>
      <c r="K952" s="115" t="str">
        <f t="shared" si="30"/>
        <v/>
      </c>
      <c r="L952" s="116" t="str">
        <f t="shared" ca="1" si="31"/>
        <v>-</v>
      </c>
      <c r="M952" s="111" t="str">
        <f>IF(E952="","",VLOOKUP(E952,[1]PROJECTES!$C$14:$Z$5000,21,FALSE))</f>
        <v/>
      </c>
      <c r="N952" s="117"/>
      <c r="O952" s="118" t="s">
        <v>222</v>
      </c>
      <c r="P952" s="119"/>
      <c r="Q952" s="84"/>
      <c r="R952" s="122"/>
      <c r="S952" s="166"/>
      <c r="T952" s="176"/>
      <c r="U952" s="169"/>
      <c r="V952" s="177"/>
      <c r="X952" s="79"/>
    </row>
    <row r="953" spans="1:24" s="121" customFormat="1" ht="20.100000000000001" customHeight="1" x14ac:dyDescent="0.3">
      <c r="A953" s="80"/>
      <c r="B953" s="110" t="str">
        <f>IF(E953="","",VLOOKUP(E953,[1]PROJECTES!$C$14:$G$5000,2,FALSE))</f>
        <v/>
      </c>
      <c r="C953" s="80"/>
      <c r="D953" s="283" t="str">
        <f>IF(E953="","",VLOOKUP(E953,[1]PROJECTES!$C$14:$G$5000,5,FALSE))</f>
        <v/>
      </c>
      <c r="E953" s="79"/>
      <c r="F953" s="110" t="str">
        <f>IF(I953="","",VLOOKUP(I953,[1]PROJECTES!$C$14:$G$5000,2,FALSE))</f>
        <v/>
      </c>
      <c r="G953" s="112" t="str">
        <f>IF(E953="","",VLOOKUP(E953,[1]PROJECTES!$C$14:$G$5000,4,FALSE))</f>
        <v/>
      </c>
      <c r="H953" s="95"/>
      <c r="I953" s="113" t="str">
        <f>IF(H953="","",VLOOKUP(H953,BD!B$2:C$16,2,FALSE))</f>
        <v/>
      </c>
      <c r="J953" s="114"/>
      <c r="K953" s="115" t="str">
        <f t="shared" si="30"/>
        <v/>
      </c>
      <c r="L953" s="116" t="str">
        <f t="shared" ca="1" si="31"/>
        <v>-</v>
      </c>
      <c r="M953" s="111" t="str">
        <f>IF(E953="","",VLOOKUP(E953,[1]PROJECTES!$C$14:$Z$5000,21,FALSE))</f>
        <v/>
      </c>
      <c r="N953" s="117"/>
      <c r="O953" s="118" t="s">
        <v>222</v>
      </c>
      <c r="P953" s="119"/>
      <c r="Q953" s="84"/>
      <c r="R953" s="122"/>
      <c r="S953" s="166"/>
      <c r="T953" s="176"/>
      <c r="U953" s="169"/>
      <c r="V953" s="177"/>
      <c r="X953" s="79"/>
    </row>
    <row r="954" spans="1:24" s="121" customFormat="1" ht="20.100000000000001" customHeight="1" x14ac:dyDescent="0.3">
      <c r="A954" s="80"/>
      <c r="B954" s="110" t="str">
        <f>IF(E954="","",VLOOKUP(E954,[1]PROJECTES!$C$14:$G$5000,2,FALSE))</f>
        <v/>
      </c>
      <c r="C954" s="80"/>
      <c r="D954" s="283" t="str">
        <f>IF(E954="","",VLOOKUP(E954,[1]PROJECTES!$C$14:$G$5000,5,FALSE))</f>
        <v/>
      </c>
      <c r="E954" s="79"/>
      <c r="F954" s="110" t="str">
        <f>IF(I954="","",VLOOKUP(I954,[1]PROJECTES!$C$14:$G$5000,2,FALSE))</f>
        <v/>
      </c>
      <c r="G954" s="112" t="str">
        <f>IF(E954="","",VLOOKUP(E954,[1]PROJECTES!$C$14:$G$5000,4,FALSE))</f>
        <v/>
      </c>
      <c r="H954" s="95"/>
      <c r="I954" s="113" t="str">
        <f>IF(H954="","",VLOOKUP(H954,BD!B$2:C$16,2,FALSE))</f>
        <v/>
      </c>
      <c r="J954" s="114"/>
      <c r="K954" s="115" t="str">
        <f t="shared" si="30"/>
        <v/>
      </c>
      <c r="L954" s="116" t="str">
        <f t="shared" ca="1" si="31"/>
        <v>-</v>
      </c>
      <c r="M954" s="111" t="str">
        <f>IF(E954="","",VLOOKUP(E954,[1]PROJECTES!$C$14:$Z$5000,21,FALSE))</f>
        <v/>
      </c>
      <c r="N954" s="117"/>
      <c r="O954" s="118" t="s">
        <v>222</v>
      </c>
      <c r="P954" s="119"/>
      <c r="Q954" s="84"/>
      <c r="R954" s="122"/>
      <c r="S954" s="166"/>
      <c r="T954" s="176"/>
      <c r="U954" s="169"/>
      <c r="V954" s="177"/>
      <c r="X954" s="79"/>
    </row>
    <row r="955" spans="1:24" s="121" customFormat="1" ht="20.100000000000001" customHeight="1" x14ac:dyDescent="0.3">
      <c r="A955" s="80"/>
      <c r="B955" s="110" t="str">
        <f>IF(E955="","",VLOOKUP(E955,[1]PROJECTES!$C$14:$G$5000,2,FALSE))</f>
        <v/>
      </c>
      <c r="C955" s="80"/>
      <c r="D955" s="283" t="str">
        <f>IF(E955="","",VLOOKUP(E955,[1]PROJECTES!$C$14:$G$5000,5,FALSE))</f>
        <v/>
      </c>
      <c r="E955" s="79"/>
      <c r="F955" s="110" t="str">
        <f>IF(I955="","",VLOOKUP(I955,[1]PROJECTES!$C$14:$G$5000,2,FALSE))</f>
        <v/>
      </c>
      <c r="G955" s="112" t="str">
        <f>IF(E955="","",VLOOKUP(E955,[1]PROJECTES!$C$14:$G$5000,4,FALSE))</f>
        <v/>
      </c>
      <c r="H955" s="95"/>
      <c r="I955" s="113" t="str">
        <f>IF(H955="","",VLOOKUP(H955,BD!B$2:C$16,2,FALSE))</f>
        <v/>
      </c>
      <c r="J955" s="114"/>
      <c r="K955" s="115" t="str">
        <f t="shared" si="30"/>
        <v/>
      </c>
      <c r="L955" s="116" t="str">
        <f t="shared" ca="1" si="31"/>
        <v>-</v>
      </c>
      <c r="M955" s="111" t="str">
        <f>IF(E955="","",VLOOKUP(E955,[1]PROJECTES!$C$14:$Z$5000,21,FALSE))</f>
        <v/>
      </c>
      <c r="N955" s="117"/>
      <c r="O955" s="118" t="s">
        <v>222</v>
      </c>
      <c r="P955" s="119"/>
      <c r="Q955" s="84"/>
      <c r="R955" s="122"/>
      <c r="S955" s="166"/>
      <c r="T955" s="176"/>
      <c r="U955" s="169"/>
      <c r="V955" s="177"/>
      <c r="X955" s="79"/>
    </row>
    <row r="956" spans="1:24" s="121" customFormat="1" ht="20.100000000000001" customHeight="1" x14ac:dyDescent="0.3">
      <c r="A956" s="80"/>
      <c r="B956" s="110" t="str">
        <f>IF(E956="","",VLOOKUP(E956,[1]PROJECTES!$C$14:$G$5000,2,FALSE))</f>
        <v/>
      </c>
      <c r="C956" s="80"/>
      <c r="D956" s="283" t="str">
        <f>IF(E956="","",VLOOKUP(E956,[1]PROJECTES!$C$14:$G$5000,5,FALSE))</f>
        <v/>
      </c>
      <c r="E956" s="79"/>
      <c r="F956" s="110" t="str">
        <f>IF(I956="","",VLOOKUP(I956,[1]PROJECTES!$C$14:$G$5000,2,FALSE))</f>
        <v/>
      </c>
      <c r="G956" s="112" t="str">
        <f>IF(E956="","",VLOOKUP(E956,[1]PROJECTES!$C$14:$G$5000,4,FALSE))</f>
        <v/>
      </c>
      <c r="H956" s="95"/>
      <c r="I956" s="113" t="str">
        <f>IF(H956="","",VLOOKUP(H956,BD!B$2:C$16,2,FALSE))</f>
        <v/>
      </c>
      <c r="J956" s="114"/>
      <c r="K956" s="115" t="str">
        <f t="shared" si="30"/>
        <v/>
      </c>
      <c r="L956" s="116" t="str">
        <f t="shared" ca="1" si="31"/>
        <v>-</v>
      </c>
      <c r="M956" s="111" t="str">
        <f>IF(E956="","",VLOOKUP(E956,[1]PROJECTES!$C$14:$Z$5000,21,FALSE))</f>
        <v/>
      </c>
      <c r="N956" s="117"/>
      <c r="O956" s="118" t="s">
        <v>222</v>
      </c>
      <c r="P956" s="119"/>
      <c r="Q956" s="84"/>
      <c r="R956" s="122"/>
      <c r="S956" s="166"/>
      <c r="T956" s="176"/>
      <c r="U956" s="169"/>
      <c r="V956" s="177"/>
      <c r="X956" s="79"/>
    </row>
    <row r="957" spans="1:24" s="121" customFormat="1" ht="20.100000000000001" customHeight="1" x14ac:dyDescent="0.3">
      <c r="A957" s="80"/>
      <c r="B957" s="110" t="str">
        <f>IF(E957="","",VLOOKUP(E957,[1]PROJECTES!$C$14:$G$5000,2,FALSE))</f>
        <v/>
      </c>
      <c r="C957" s="80"/>
      <c r="D957" s="283" t="str">
        <f>IF(E957="","",VLOOKUP(E957,[1]PROJECTES!$C$14:$G$5000,5,FALSE))</f>
        <v/>
      </c>
      <c r="E957" s="79"/>
      <c r="F957" s="110" t="str">
        <f>IF(I957="","",VLOOKUP(I957,[1]PROJECTES!$C$14:$G$5000,2,FALSE))</f>
        <v/>
      </c>
      <c r="G957" s="112" t="str">
        <f>IF(E957="","",VLOOKUP(E957,[1]PROJECTES!$C$14:$G$5000,4,FALSE))</f>
        <v/>
      </c>
      <c r="H957" s="95"/>
      <c r="I957" s="113" t="str">
        <f>IF(H957="","",VLOOKUP(H957,BD!B$2:C$16,2,FALSE))</f>
        <v/>
      </c>
      <c r="J957" s="114"/>
      <c r="K957" s="115" t="str">
        <f t="shared" si="30"/>
        <v/>
      </c>
      <c r="L957" s="116" t="str">
        <f t="shared" ca="1" si="31"/>
        <v>-</v>
      </c>
      <c r="M957" s="111" t="str">
        <f>IF(E957="","",VLOOKUP(E957,[1]PROJECTES!$C$14:$Z$5000,21,FALSE))</f>
        <v/>
      </c>
      <c r="N957" s="117"/>
      <c r="O957" s="118" t="s">
        <v>222</v>
      </c>
      <c r="P957" s="119"/>
      <c r="Q957" s="84"/>
      <c r="R957" s="122"/>
      <c r="S957" s="166"/>
      <c r="T957" s="176"/>
      <c r="U957" s="169"/>
      <c r="V957" s="177"/>
      <c r="X957" s="79"/>
    </row>
    <row r="958" spans="1:24" s="121" customFormat="1" ht="20.100000000000001" customHeight="1" x14ac:dyDescent="0.3">
      <c r="A958" s="80"/>
      <c r="B958" s="110" t="str">
        <f>IF(E958="","",VLOOKUP(E958,[1]PROJECTES!$C$14:$G$5000,2,FALSE))</f>
        <v/>
      </c>
      <c r="C958" s="80"/>
      <c r="D958" s="283" t="str">
        <f>IF(E958="","",VLOOKUP(E958,[1]PROJECTES!$C$14:$G$5000,5,FALSE))</f>
        <v/>
      </c>
      <c r="E958" s="79"/>
      <c r="F958" s="110" t="str">
        <f>IF(I958="","",VLOOKUP(I958,[1]PROJECTES!$C$14:$G$5000,2,FALSE))</f>
        <v/>
      </c>
      <c r="G958" s="112" t="str">
        <f>IF(E958="","",VLOOKUP(E958,[1]PROJECTES!$C$14:$G$5000,4,FALSE))</f>
        <v/>
      </c>
      <c r="H958" s="95"/>
      <c r="I958" s="113" t="str">
        <f>IF(H958="","",VLOOKUP(H958,BD!B$2:C$16,2,FALSE))</f>
        <v/>
      </c>
      <c r="J958" s="114"/>
      <c r="K958" s="115" t="str">
        <f t="shared" si="30"/>
        <v/>
      </c>
      <c r="L958" s="116" t="str">
        <f t="shared" ca="1" si="31"/>
        <v>-</v>
      </c>
      <c r="M958" s="111" t="str">
        <f>IF(E958="","",VLOOKUP(E958,[1]PROJECTES!$C$14:$Z$5000,21,FALSE))</f>
        <v/>
      </c>
      <c r="N958" s="117"/>
      <c r="O958" s="118" t="s">
        <v>222</v>
      </c>
      <c r="P958" s="119"/>
      <c r="Q958" s="84"/>
      <c r="R958" s="122"/>
      <c r="S958" s="166"/>
      <c r="T958" s="176"/>
      <c r="U958" s="169"/>
      <c r="V958" s="177"/>
      <c r="X958" s="79"/>
    </row>
    <row r="959" spans="1:24" s="121" customFormat="1" ht="20.100000000000001" customHeight="1" x14ac:dyDescent="0.3">
      <c r="A959" s="80"/>
      <c r="B959" s="110" t="str">
        <f>IF(E959="","",VLOOKUP(E959,[1]PROJECTES!$C$14:$G$5000,2,FALSE))</f>
        <v/>
      </c>
      <c r="C959" s="80"/>
      <c r="D959" s="283" t="str">
        <f>IF(E959="","",VLOOKUP(E959,[1]PROJECTES!$C$14:$G$5000,5,FALSE))</f>
        <v/>
      </c>
      <c r="E959" s="79"/>
      <c r="F959" s="110" t="str">
        <f>IF(I959="","",VLOOKUP(I959,[1]PROJECTES!$C$14:$G$5000,2,FALSE))</f>
        <v/>
      </c>
      <c r="G959" s="112" t="str">
        <f>IF(E959="","",VLOOKUP(E959,[1]PROJECTES!$C$14:$G$5000,4,FALSE))</f>
        <v/>
      </c>
      <c r="H959" s="95"/>
      <c r="I959" s="113" t="str">
        <f>IF(H959="","",VLOOKUP(H959,BD!B$2:C$16,2,FALSE))</f>
        <v/>
      </c>
      <c r="J959" s="114"/>
      <c r="K959" s="115" t="str">
        <f t="shared" si="30"/>
        <v/>
      </c>
      <c r="L959" s="116" t="str">
        <f t="shared" ca="1" si="31"/>
        <v>-</v>
      </c>
      <c r="M959" s="111" t="str">
        <f>IF(E959="","",VLOOKUP(E959,[1]PROJECTES!$C$14:$Z$5000,21,FALSE))</f>
        <v/>
      </c>
      <c r="N959" s="117"/>
      <c r="O959" s="118" t="s">
        <v>222</v>
      </c>
      <c r="P959" s="119"/>
      <c r="Q959" s="84"/>
      <c r="R959" s="123"/>
      <c r="S959" s="166"/>
      <c r="T959" s="176"/>
      <c r="U959" s="169"/>
      <c r="V959" s="177"/>
      <c r="X959" s="79"/>
    </row>
    <row r="960" spans="1:24" s="121" customFormat="1" ht="20.100000000000001" customHeight="1" x14ac:dyDescent="0.3">
      <c r="A960" s="80"/>
      <c r="B960" s="110" t="str">
        <f>IF(E960="","",VLOOKUP(E960,[1]PROJECTES!$C$14:$G$5000,2,FALSE))</f>
        <v/>
      </c>
      <c r="C960" s="80"/>
      <c r="D960" s="283" t="str">
        <f>IF(E960="","",VLOOKUP(E960,[1]PROJECTES!$C$14:$G$5000,5,FALSE))</f>
        <v/>
      </c>
      <c r="E960" s="79"/>
      <c r="F960" s="110" t="str">
        <f>IF(I960="","",VLOOKUP(I960,[1]PROJECTES!$C$14:$G$5000,2,FALSE))</f>
        <v/>
      </c>
      <c r="G960" s="112" t="str">
        <f>IF(E960="","",VLOOKUP(E960,[1]PROJECTES!$C$14:$G$5000,4,FALSE))</f>
        <v/>
      </c>
      <c r="H960" s="95"/>
      <c r="I960" s="113" t="str">
        <f>IF(H960="","",VLOOKUP(H960,BD!B$2:C$16,2,FALSE))</f>
        <v/>
      </c>
      <c r="J960" s="114"/>
      <c r="K960" s="115" t="str">
        <f t="shared" si="30"/>
        <v/>
      </c>
      <c r="L960" s="116" t="str">
        <f t="shared" ca="1" si="31"/>
        <v>-</v>
      </c>
      <c r="M960" s="111" t="str">
        <f>IF(E960="","",VLOOKUP(E960,[1]PROJECTES!$C$14:$Z$5000,21,FALSE))</f>
        <v/>
      </c>
      <c r="N960" s="117"/>
      <c r="O960" s="118" t="s">
        <v>222</v>
      </c>
      <c r="P960" s="119"/>
      <c r="Q960" s="84"/>
      <c r="R960" s="122"/>
      <c r="S960" s="166"/>
      <c r="T960" s="176"/>
      <c r="U960" s="169"/>
      <c r="V960" s="177"/>
      <c r="X960" s="79"/>
    </row>
    <row r="961" spans="1:24" s="121" customFormat="1" ht="20.100000000000001" customHeight="1" x14ac:dyDescent="0.3">
      <c r="A961" s="80"/>
      <c r="B961" s="110" t="str">
        <f>IF(E961="","",VLOOKUP(E961,[1]PROJECTES!$C$14:$G$5000,2,FALSE))</f>
        <v/>
      </c>
      <c r="C961" s="80"/>
      <c r="D961" s="283" t="str">
        <f>IF(E961="","",VLOOKUP(E961,[1]PROJECTES!$C$14:$G$5000,5,FALSE))</f>
        <v/>
      </c>
      <c r="E961" s="79"/>
      <c r="F961" s="110" t="str">
        <f>IF(I961="","",VLOOKUP(I961,[1]PROJECTES!$C$14:$G$5000,2,FALSE))</f>
        <v/>
      </c>
      <c r="G961" s="112" t="str">
        <f>IF(E961="","",VLOOKUP(E961,[1]PROJECTES!$C$14:$G$5000,4,FALSE))</f>
        <v/>
      </c>
      <c r="H961" s="95"/>
      <c r="I961" s="113" t="str">
        <f>IF(H961="","",VLOOKUP(H961,BD!B$2:C$16,2,FALSE))</f>
        <v/>
      </c>
      <c r="J961" s="114"/>
      <c r="K961" s="115" t="str">
        <f t="shared" si="30"/>
        <v/>
      </c>
      <c r="L961" s="116" t="str">
        <f t="shared" ca="1" si="31"/>
        <v>-</v>
      </c>
      <c r="M961" s="111" t="str">
        <f>IF(E961="","",VLOOKUP(E961,[1]PROJECTES!$C$14:$Z$5000,21,FALSE))</f>
        <v/>
      </c>
      <c r="N961" s="117"/>
      <c r="O961" s="118" t="s">
        <v>222</v>
      </c>
      <c r="P961" s="119"/>
      <c r="Q961" s="84"/>
      <c r="R961" s="122"/>
      <c r="S961" s="166"/>
      <c r="T961" s="176"/>
      <c r="U961" s="169"/>
      <c r="V961" s="177"/>
      <c r="X961" s="79"/>
    </row>
    <row r="962" spans="1:24" s="121" customFormat="1" ht="20.100000000000001" customHeight="1" x14ac:dyDescent="0.3">
      <c r="A962" s="80"/>
      <c r="B962" s="110" t="str">
        <f>IF(E962="","",VLOOKUP(E962,[1]PROJECTES!$C$14:$G$5000,2,FALSE))</f>
        <v/>
      </c>
      <c r="C962" s="80"/>
      <c r="D962" s="283" t="str">
        <f>IF(E962="","",VLOOKUP(E962,[1]PROJECTES!$C$14:$G$5000,5,FALSE))</f>
        <v/>
      </c>
      <c r="E962" s="79"/>
      <c r="F962" s="110" t="str">
        <f>IF(I962="","",VLOOKUP(I962,[1]PROJECTES!$C$14:$G$5000,2,FALSE))</f>
        <v/>
      </c>
      <c r="G962" s="112" t="str">
        <f>IF(E962="","",VLOOKUP(E962,[1]PROJECTES!$C$14:$G$5000,4,FALSE))</f>
        <v/>
      </c>
      <c r="H962" s="95"/>
      <c r="I962" s="113" t="str">
        <f>IF(H962="","",VLOOKUP(H962,BD!B$2:C$16,2,FALSE))</f>
        <v/>
      </c>
      <c r="J962" s="114"/>
      <c r="K962" s="115" t="str">
        <f t="shared" si="30"/>
        <v/>
      </c>
      <c r="L962" s="116" t="str">
        <f t="shared" ca="1" si="31"/>
        <v>-</v>
      </c>
      <c r="M962" s="111" t="str">
        <f>IF(E962="","",VLOOKUP(E962,[1]PROJECTES!$C$14:$Z$5000,21,FALSE))</f>
        <v/>
      </c>
      <c r="N962" s="117"/>
      <c r="O962" s="118" t="s">
        <v>222</v>
      </c>
      <c r="P962" s="119"/>
      <c r="Q962" s="84"/>
      <c r="R962" s="122"/>
      <c r="S962" s="166"/>
      <c r="T962" s="176"/>
      <c r="U962" s="169"/>
      <c r="V962" s="177"/>
      <c r="X962" s="79"/>
    </row>
    <row r="963" spans="1:24" s="121" customFormat="1" ht="20.100000000000001" customHeight="1" x14ac:dyDescent="0.3">
      <c r="A963" s="80"/>
      <c r="B963" s="110" t="str">
        <f>IF(E963="","",VLOOKUP(E963,[1]PROJECTES!$C$14:$G$5000,2,FALSE))</f>
        <v/>
      </c>
      <c r="C963" s="80"/>
      <c r="D963" s="283" t="str">
        <f>IF(E963="","",VLOOKUP(E963,[1]PROJECTES!$C$14:$G$5000,5,FALSE))</f>
        <v/>
      </c>
      <c r="E963" s="79"/>
      <c r="F963" s="110" t="str">
        <f>IF(I963="","",VLOOKUP(I963,[1]PROJECTES!$C$14:$G$5000,2,FALSE))</f>
        <v/>
      </c>
      <c r="G963" s="112" t="str">
        <f>IF(E963="","",VLOOKUP(E963,[1]PROJECTES!$C$14:$G$5000,4,FALSE))</f>
        <v/>
      </c>
      <c r="H963" s="95"/>
      <c r="I963" s="113" t="str">
        <f>IF(H963="","",VLOOKUP(H963,BD!B$2:C$16,2,FALSE))</f>
        <v/>
      </c>
      <c r="J963" s="114"/>
      <c r="K963" s="115" t="str">
        <f t="shared" si="30"/>
        <v/>
      </c>
      <c r="L963" s="116" t="str">
        <f t="shared" ca="1" si="31"/>
        <v>-</v>
      </c>
      <c r="M963" s="111" t="str">
        <f>IF(E963="","",VLOOKUP(E963,[1]PROJECTES!$C$14:$Z$5000,21,FALSE))</f>
        <v/>
      </c>
      <c r="N963" s="117"/>
      <c r="O963" s="118" t="s">
        <v>222</v>
      </c>
      <c r="P963" s="119"/>
      <c r="Q963" s="84"/>
      <c r="R963" s="122"/>
      <c r="S963" s="166"/>
      <c r="T963" s="176"/>
      <c r="U963" s="169"/>
      <c r="V963" s="177"/>
      <c r="X963" s="79"/>
    </row>
    <row r="964" spans="1:24" s="121" customFormat="1" ht="20.100000000000001" customHeight="1" x14ac:dyDescent="0.3">
      <c r="A964" s="80"/>
      <c r="B964" s="110" t="str">
        <f>IF(E964="","",VLOOKUP(E964,[1]PROJECTES!$C$14:$G$5000,2,FALSE))</f>
        <v/>
      </c>
      <c r="C964" s="80"/>
      <c r="D964" s="283" t="str">
        <f>IF(E964="","",VLOOKUP(E964,[1]PROJECTES!$C$14:$G$5000,5,FALSE))</f>
        <v/>
      </c>
      <c r="E964" s="79"/>
      <c r="F964" s="110" t="str">
        <f>IF(I964="","",VLOOKUP(I964,[1]PROJECTES!$C$14:$G$5000,2,FALSE))</f>
        <v/>
      </c>
      <c r="G964" s="112" t="str">
        <f>IF(E964="","",VLOOKUP(E964,[1]PROJECTES!$C$14:$G$5000,4,FALSE))</f>
        <v/>
      </c>
      <c r="H964" s="95"/>
      <c r="I964" s="113" t="str">
        <f>IF(H964="","",VLOOKUP(H964,BD!B$2:C$16,2,FALSE))</f>
        <v/>
      </c>
      <c r="J964" s="114"/>
      <c r="K964" s="115" t="str">
        <f t="shared" si="30"/>
        <v/>
      </c>
      <c r="L964" s="116" t="str">
        <f t="shared" ca="1" si="31"/>
        <v>-</v>
      </c>
      <c r="M964" s="111" t="str">
        <f>IF(E964="","",VLOOKUP(E964,[1]PROJECTES!$C$14:$Z$5000,21,FALSE))</f>
        <v/>
      </c>
      <c r="N964" s="117"/>
      <c r="O964" s="118" t="s">
        <v>222</v>
      </c>
      <c r="P964" s="119"/>
      <c r="Q964" s="84"/>
      <c r="R964" s="122"/>
      <c r="S964" s="166"/>
      <c r="T964" s="176"/>
      <c r="U964" s="169"/>
      <c r="V964" s="177"/>
      <c r="X964" s="79"/>
    </row>
    <row r="965" spans="1:24" s="121" customFormat="1" ht="20.100000000000001" customHeight="1" x14ac:dyDescent="0.3">
      <c r="A965" s="80"/>
      <c r="B965" s="110" t="str">
        <f>IF(E965="","",VLOOKUP(E965,[1]PROJECTES!$C$14:$G$5000,2,FALSE))</f>
        <v/>
      </c>
      <c r="C965" s="80"/>
      <c r="D965" s="283" t="str">
        <f>IF(E965="","",VLOOKUP(E965,[1]PROJECTES!$C$14:$G$5000,5,FALSE))</f>
        <v/>
      </c>
      <c r="E965" s="79"/>
      <c r="F965" s="110" t="str">
        <f>IF(I965="","",VLOOKUP(I965,[1]PROJECTES!$C$14:$G$5000,2,FALSE))</f>
        <v/>
      </c>
      <c r="G965" s="112" t="str">
        <f>IF(E965="","",VLOOKUP(E965,[1]PROJECTES!$C$14:$G$5000,4,FALSE))</f>
        <v/>
      </c>
      <c r="H965" s="95"/>
      <c r="I965" s="113" t="str">
        <f>IF(H965="","",VLOOKUP(H965,BD!B$2:C$16,2,FALSE))</f>
        <v/>
      </c>
      <c r="J965" s="114"/>
      <c r="K965" s="115" t="str">
        <f t="shared" si="30"/>
        <v/>
      </c>
      <c r="L965" s="116" t="str">
        <f t="shared" ca="1" si="31"/>
        <v>-</v>
      </c>
      <c r="M965" s="111" t="str">
        <f>IF(E965="","",VLOOKUP(E965,[1]PROJECTES!$C$14:$Z$5000,21,FALSE))</f>
        <v/>
      </c>
      <c r="N965" s="117"/>
      <c r="O965" s="118" t="s">
        <v>222</v>
      </c>
      <c r="P965" s="119"/>
      <c r="Q965" s="84"/>
      <c r="R965" s="122"/>
      <c r="S965" s="166"/>
      <c r="T965" s="176"/>
      <c r="U965" s="169"/>
      <c r="V965" s="177"/>
      <c r="X965" s="79"/>
    </row>
    <row r="966" spans="1:24" s="121" customFormat="1" ht="20.100000000000001" customHeight="1" x14ac:dyDescent="0.3">
      <c r="A966" s="80"/>
      <c r="B966" s="110" t="str">
        <f>IF(E966="","",VLOOKUP(E966,[1]PROJECTES!$C$14:$G$5000,2,FALSE))</f>
        <v/>
      </c>
      <c r="C966" s="80"/>
      <c r="D966" s="283" t="str">
        <f>IF(E966="","",VLOOKUP(E966,[1]PROJECTES!$C$14:$G$5000,5,FALSE))</f>
        <v/>
      </c>
      <c r="E966" s="79"/>
      <c r="F966" s="110" t="str">
        <f>IF(I966="","",VLOOKUP(I966,[1]PROJECTES!$C$14:$G$5000,2,FALSE))</f>
        <v/>
      </c>
      <c r="G966" s="112" t="str">
        <f>IF(E966="","",VLOOKUP(E966,[1]PROJECTES!$C$14:$G$5000,4,FALSE))</f>
        <v/>
      </c>
      <c r="H966" s="95"/>
      <c r="I966" s="113" t="str">
        <f>IF(H966="","",VLOOKUP(H966,BD!B$2:C$16,2,FALSE))</f>
        <v/>
      </c>
      <c r="J966" s="114"/>
      <c r="K966" s="115" t="str">
        <f t="shared" si="30"/>
        <v/>
      </c>
      <c r="L966" s="116" t="str">
        <f t="shared" ca="1" si="31"/>
        <v>-</v>
      </c>
      <c r="M966" s="111" t="str">
        <f>IF(E966="","",VLOOKUP(E966,[1]PROJECTES!$C$14:$Z$5000,21,FALSE))</f>
        <v/>
      </c>
      <c r="N966" s="117"/>
      <c r="O966" s="118" t="s">
        <v>222</v>
      </c>
      <c r="P966" s="119"/>
      <c r="Q966" s="84"/>
      <c r="R966" s="122"/>
      <c r="S966" s="166"/>
      <c r="T966" s="176"/>
      <c r="U966" s="169"/>
      <c r="V966" s="177"/>
      <c r="X966" s="79"/>
    </row>
    <row r="967" spans="1:24" s="121" customFormat="1" ht="20.100000000000001" customHeight="1" x14ac:dyDescent="0.3">
      <c r="A967" s="80"/>
      <c r="B967" s="110" t="str">
        <f>IF(E967="","",VLOOKUP(E967,[1]PROJECTES!$C$14:$G$5000,2,FALSE))</f>
        <v/>
      </c>
      <c r="C967" s="80"/>
      <c r="D967" s="283" t="str">
        <f>IF(E967="","",VLOOKUP(E967,[1]PROJECTES!$C$14:$G$5000,5,FALSE))</f>
        <v/>
      </c>
      <c r="E967" s="79"/>
      <c r="F967" s="110" t="str">
        <f>IF(I967="","",VLOOKUP(I967,[1]PROJECTES!$C$14:$G$5000,2,FALSE))</f>
        <v/>
      </c>
      <c r="G967" s="112" t="str">
        <f>IF(E967="","",VLOOKUP(E967,[1]PROJECTES!$C$14:$G$5000,4,FALSE))</f>
        <v/>
      </c>
      <c r="H967" s="95"/>
      <c r="I967" s="113" t="str">
        <f>IF(H967="","",VLOOKUP(H967,BD!B$2:C$16,2,FALSE))</f>
        <v/>
      </c>
      <c r="J967" s="126"/>
      <c r="K967" s="115" t="str">
        <f t="shared" si="30"/>
        <v/>
      </c>
      <c r="L967" s="116" t="str">
        <f t="shared" ca="1" si="31"/>
        <v>-</v>
      </c>
      <c r="M967" s="111" t="str">
        <f>IF(E967="","",VLOOKUP(E967,[1]PROJECTES!$C$14:$Z$5000,21,FALSE))</f>
        <v/>
      </c>
      <c r="N967" s="117"/>
      <c r="O967" s="118" t="s">
        <v>222</v>
      </c>
      <c r="P967" s="119"/>
      <c r="Q967" s="84"/>
      <c r="R967" s="122"/>
      <c r="S967" s="166"/>
      <c r="T967" s="176"/>
      <c r="U967" s="169"/>
      <c r="V967" s="177"/>
      <c r="X967" s="79"/>
    </row>
    <row r="968" spans="1:24" s="121" customFormat="1" ht="20.100000000000001" customHeight="1" x14ac:dyDescent="0.3">
      <c r="A968" s="80"/>
      <c r="B968" s="110" t="str">
        <f>IF(E968="","",VLOOKUP(E968,[1]PROJECTES!$C$14:$G$5000,2,FALSE))</f>
        <v/>
      </c>
      <c r="C968" s="80"/>
      <c r="D968" s="283" t="str">
        <f>IF(E968="","",VLOOKUP(E968,[1]PROJECTES!$C$14:$G$5000,5,FALSE))</f>
        <v/>
      </c>
      <c r="E968" s="79"/>
      <c r="F968" s="110" t="str">
        <f>IF(I968="","",VLOOKUP(I968,[1]PROJECTES!$C$14:$G$5000,2,FALSE))</f>
        <v/>
      </c>
      <c r="G968" s="112" t="str">
        <f>IF(E968="","",VLOOKUP(E968,[1]PROJECTES!$C$14:$G$5000,4,FALSE))</f>
        <v/>
      </c>
      <c r="H968" s="95"/>
      <c r="I968" s="113" t="str">
        <f>IF(H968="","",VLOOKUP(H968,BD!B$2:C$16,2,FALSE))</f>
        <v/>
      </c>
      <c r="J968" s="114"/>
      <c r="K968" s="115" t="str">
        <f t="shared" si="30"/>
        <v/>
      </c>
      <c r="L968" s="116" t="str">
        <f t="shared" ca="1" si="31"/>
        <v>-</v>
      </c>
      <c r="M968" s="111" t="str">
        <f>IF(E968="","",VLOOKUP(E968,[1]PROJECTES!$C$14:$Z$5000,21,FALSE))</f>
        <v/>
      </c>
      <c r="N968" s="117"/>
      <c r="O968" s="118" t="s">
        <v>222</v>
      </c>
      <c r="P968" s="119"/>
      <c r="Q968" s="84"/>
      <c r="R968" s="122"/>
      <c r="S968" s="166"/>
      <c r="T968" s="197"/>
      <c r="V968" s="199"/>
      <c r="X968" s="79"/>
    </row>
    <row r="969" spans="1:24" s="121" customFormat="1" ht="20.100000000000001" customHeight="1" x14ac:dyDescent="0.3">
      <c r="A969" s="80"/>
      <c r="B969" s="110" t="str">
        <f>IF(E969="","",VLOOKUP(E969,[1]PROJECTES!$C$14:$G$5000,2,FALSE))</f>
        <v/>
      </c>
      <c r="C969" s="80"/>
      <c r="D969" s="283" t="str">
        <f>IF(E969="","",VLOOKUP(E969,[1]PROJECTES!$C$14:$G$5000,5,FALSE))</f>
        <v/>
      </c>
      <c r="E969" s="79"/>
      <c r="F969" s="110" t="str">
        <f>IF(I969="","",VLOOKUP(I969,[1]PROJECTES!$C$14:$G$5000,2,FALSE))</f>
        <v/>
      </c>
      <c r="G969" s="112" t="str">
        <f>IF(E969="","",VLOOKUP(E969,[1]PROJECTES!$C$14:$G$5000,4,FALSE))</f>
        <v/>
      </c>
      <c r="H969" s="95"/>
      <c r="I969" s="113" t="str">
        <f>IF(H969="","",VLOOKUP(H969,BD!B$2:C$16,2,FALSE))</f>
        <v/>
      </c>
      <c r="J969" s="114"/>
      <c r="K969" s="115" t="str">
        <f t="shared" ref="K969:K1010" si="32">IF(J969="","",WEEKNUM(J969,2)-0)</f>
        <v/>
      </c>
      <c r="L969" s="116" t="str">
        <f t="shared" ref="L969:L1032" ca="1" si="33">IF(M969="","-",IF(G969="TA","-",+M969-TODAY()))</f>
        <v>-</v>
      </c>
      <c r="M969" s="111" t="str">
        <f>IF(E969="","",VLOOKUP(E969,[1]PROJECTES!$C$14:$Z$5000,21,FALSE))</f>
        <v/>
      </c>
      <c r="N969" s="117"/>
      <c r="O969" s="118" t="s">
        <v>222</v>
      </c>
      <c r="P969" s="119"/>
      <c r="Q969" s="84"/>
      <c r="R969" s="122"/>
      <c r="S969" s="166"/>
      <c r="T969" s="176"/>
      <c r="U969" s="169"/>
      <c r="V969" s="177"/>
      <c r="X969" s="79"/>
    </row>
    <row r="970" spans="1:24" s="121" customFormat="1" ht="20.100000000000001" customHeight="1" x14ac:dyDescent="0.3">
      <c r="A970" s="80"/>
      <c r="B970" s="110" t="str">
        <f>IF(E970="","",VLOOKUP(E970,[1]PROJECTES!$C$14:$G$5000,2,FALSE))</f>
        <v/>
      </c>
      <c r="C970" s="80"/>
      <c r="D970" s="283" t="str">
        <f>IF(E970="","",VLOOKUP(E970,[1]PROJECTES!$C$14:$G$5000,5,FALSE))</f>
        <v/>
      </c>
      <c r="E970" s="79"/>
      <c r="F970" s="110" t="str">
        <f>IF(I970="","",VLOOKUP(I970,[1]PROJECTES!$C$14:$G$5000,2,FALSE))</f>
        <v/>
      </c>
      <c r="G970" s="112" t="str">
        <f>IF(E970="","",VLOOKUP(E970,[1]PROJECTES!$C$14:$G$5000,4,FALSE))</f>
        <v/>
      </c>
      <c r="H970" s="95"/>
      <c r="I970" s="113" t="str">
        <f>IF(H970="","",VLOOKUP(H970,BD!B$2:C$16,2,FALSE))</f>
        <v/>
      </c>
      <c r="J970" s="114"/>
      <c r="K970" s="115" t="str">
        <f t="shared" si="32"/>
        <v/>
      </c>
      <c r="L970" s="116" t="str">
        <f t="shared" ca="1" si="33"/>
        <v>-</v>
      </c>
      <c r="M970" s="111" t="str">
        <f>IF(E970="","",VLOOKUP(E970,[1]PROJECTES!$C$14:$Z$5000,21,FALSE))</f>
        <v/>
      </c>
      <c r="N970" s="117"/>
      <c r="O970" s="118" t="s">
        <v>222</v>
      </c>
      <c r="P970" s="119"/>
      <c r="Q970" s="84"/>
      <c r="R970" s="122"/>
      <c r="S970" s="166"/>
      <c r="T970" s="198"/>
      <c r="U970" s="169"/>
      <c r="V970" s="200"/>
      <c r="X970" s="79"/>
    </row>
    <row r="971" spans="1:24" s="121" customFormat="1" ht="20.100000000000001" customHeight="1" x14ac:dyDescent="0.3">
      <c r="A971" s="80"/>
      <c r="B971" s="110" t="str">
        <f>IF(E971="","",VLOOKUP(E971,[1]PROJECTES!$C$14:$G$5000,2,FALSE))</f>
        <v/>
      </c>
      <c r="C971" s="80"/>
      <c r="D971" s="283" t="str">
        <f>IF(E971="","",VLOOKUP(E971,[1]PROJECTES!$C$14:$G$5000,5,FALSE))</f>
        <v/>
      </c>
      <c r="E971" s="79"/>
      <c r="F971" s="110" t="str">
        <f>IF(I971="","",VLOOKUP(I971,[1]PROJECTES!$C$14:$G$5000,2,FALSE))</f>
        <v/>
      </c>
      <c r="G971" s="112" t="str">
        <f>IF(E971="","",VLOOKUP(E971,[1]PROJECTES!$C$14:$G$5000,4,FALSE))</f>
        <v/>
      </c>
      <c r="H971" s="95"/>
      <c r="I971" s="113" t="str">
        <f>IF(H971="","",VLOOKUP(H971,BD!B$2:C$16,2,FALSE))</f>
        <v/>
      </c>
      <c r="J971" s="114"/>
      <c r="K971" s="115" t="str">
        <f t="shared" si="32"/>
        <v/>
      </c>
      <c r="L971" s="116" t="str">
        <f t="shared" ca="1" si="33"/>
        <v>-</v>
      </c>
      <c r="M971" s="111" t="str">
        <f>IF(E971="","",VLOOKUP(E971,[1]PROJECTES!$C$14:$Z$5000,21,FALSE))</f>
        <v/>
      </c>
      <c r="N971" s="117"/>
      <c r="O971" s="118" t="s">
        <v>222</v>
      </c>
      <c r="P971" s="119"/>
      <c r="Q971" s="84"/>
      <c r="R971" s="122"/>
      <c r="S971" s="166"/>
      <c r="T971" s="198"/>
      <c r="U971" s="169"/>
      <c r="V971" s="200"/>
      <c r="X971" s="79"/>
    </row>
    <row r="972" spans="1:24" s="121" customFormat="1" ht="20.100000000000001" customHeight="1" x14ac:dyDescent="0.3">
      <c r="A972" s="80"/>
      <c r="B972" s="110" t="str">
        <f>IF(E972="","",VLOOKUP(E972,[1]PROJECTES!$C$14:$G$5000,2,FALSE))</f>
        <v/>
      </c>
      <c r="C972" s="80"/>
      <c r="D972" s="283" t="str">
        <f>IF(E972="","",VLOOKUP(E972,[1]PROJECTES!$C$14:$G$5000,5,FALSE))</f>
        <v/>
      </c>
      <c r="E972" s="79"/>
      <c r="F972" s="110" t="str">
        <f>IF(I972="","",VLOOKUP(I972,[1]PROJECTES!$C$14:$G$5000,2,FALSE))</f>
        <v/>
      </c>
      <c r="G972" s="112" t="str">
        <f>IF(E972="","",VLOOKUP(E972,[1]PROJECTES!$C$14:$G$5000,4,FALSE))</f>
        <v/>
      </c>
      <c r="H972" s="95"/>
      <c r="I972" s="113" t="str">
        <f>IF(H972="","",VLOOKUP(H972,BD!B$2:C$16,2,FALSE))</f>
        <v/>
      </c>
      <c r="J972" s="114"/>
      <c r="K972" s="115" t="str">
        <f t="shared" si="32"/>
        <v/>
      </c>
      <c r="L972" s="116" t="str">
        <f t="shared" ca="1" si="33"/>
        <v>-</v>
      </c>
      <c r="M972" s="111" t="str">
        <f>IF(E972="","",VLOOKUP(E972,[1]PROJECTES!$C$14:$Z$5000,21,FALSE))</f>
        <v/>
      </c>
      <c r="N972" s="117"/>
      <c r="O972" s="118" t="s">
        <v>222</v>
      </c>
      <c r="P972" s="119"/>
      <c r="Q972" s="84"/>
      <c r="R972" s="122"/>
      <c r="S972" s="166"/>
      <c r="T972" s="198"/>
      <c r="U972" s="169"/>
      <c r="V972" s="200"/>
      <c r="X972" s="79"/>
    </row>
    <row r="973" spans="1:24" s="121" customFormat="1" ht="20.100000000000001" customHeight="1" x14ac:dyDescent="0.3">
      <c r="A973" s="80"/>
      <c r="B973" s="110" t="str">
        <f>IF(E973="","",VLOOKUP(E973,[1]PROJECTES!$C$14:$G$5000,2,FALSE))</f>
        <v/>
      </c>
      <c r="C973" s="80"/>
      <c r="D973" s="283" t="str">
        <f>IF(E973="","",VLOOKUP(E973,[1]PROJECTES!$C$14:$G$5000,5,FALSE))</f>
        <v/>
      </c>
      <c r="E973" s="79"/>
      <c r="F973" s="110" t="str">
        <f>IF(I973="","",VLOOKUP(I973,[1]PROJECTES!$C$14:$G$5000,2,FALSE))</f>
        <v/>
      </c>
      <c r="G973" s="112" t="str">
        <f>IF(E973="","",VLOOKUP(E973,[1]PROJECTES!$C$14:$G$5000,4,FALSE))</f>
        <v/>
      </c>
      <c r="H973" s="95"/>
      <c r="I973" s="113" t="str">
        <f>IF(H973="","",VLOOKUP(H973,BD!B$2:C$16,2,FALSE))</f>
        <v/>
      </c>
      <c r="J973" s="114"/>
      <c r="K973" s="115" t="str">
        <f t="shared" si="32"/>
        <v/>
      </c>
      <c r="L973" s="116" t="str">
        <f t="shared" ca="1" si="33"/>
        <v>-</v>
      </c>
      <c r="M973" s="111" t="str">
        <f>IF(E973="","",VLOOKUP(E973,[1]PROJECTES!$C$14:$Z$5000,21,FALSE))</f>
        <v/>
      </c>
      <c r="N973" s="117"/>
      <c r="O973" s="118" t="s">
        <v>222</v>
      </c>
      <c r="P973" s="119"/>
      <c r="Q973" s="84"/>
      <c r="R973" s="122"/>
      <c r="S973" s="166"/>
      <c r="T973" s="198"/>
      <c r="U973" s="169"/>
      <c r="V973" s="200"/>
      <c r="X973" s="79"/>
    </row>
    <row r="974" spans="1:24" s="121" customFormat="1" ht="20.100000000000001" customHeight="1" x14ac:dyDescent="0.3">
      <c r="A974" s="80"/>
      <c r="B974" s="110" t="str">
        <f>IF(E974="","",VLOOKUP(E974,[1]PROJECTES!$C$14:$G$5000,2,FALSE))</f>
        <v/>
      </c>
      <c r="C974" s="80"/>
      <c r="D974" s="283" t="str">
        <f>IF(E974="","",VLOOKUP(E974,[1]PROJECTES!$C$14:$G$5000,5,FALSE))</f>
        <v/>
      </c>
      <c r="E974" s="79"/>
      <c r="F974" s="110" t="str">
        <f>IF(I974="","",VLOOKUP(I974,[1]PROJECTES!$C$14:$G$5000,2,FALSE))</f>
        <v/>
      </c>
      <c r="G974" s="112" t="str">
        <f>IF(E974="","",VLOOKUP(E974,[1]PROJECTES!$C$14:$G$5000,4,FALSE))</f>
        <v/>
      </c>
      <c r="H974" s="95"/>
      <c r="I974" s="113" t="str">
        <f>IF(H974="","",VLOOKUP(H974,BD!B$2:C$16,2,FALSE))</f>
        <v/>
      </c>
      <c r="J974" s="114"/>
      <c r="K974" s="115" t="str">
        <f t="shared" si="32"/>
        <v/>
      </c>
      <c r="L974" s="116" t="str">
        <f t="shared" ca="1" si="33"/>
        <v>-</v>
      </c>
      <c r="M974" s="111" t="str">
        <f>IF(E974="","",VLOOKUP(E974,[1]PROJECTES!$C$14:$Z$5000,21,FALSE))</f>
        <v/>
      </c>
      <c r="N974" s="117"/>
      <c r="O974" s="118" t="s">
        <v>222</v>
      </c>
      <c r="P974" s="119"/>
      <c r="Q974" s="84"/>
      <c r="R974" s="122"/>
      <c r="S974" s="166"/>
      <c r="T974" s="167"/>
      <c r="V974" s="203"/>
      <c r="X974" s="79"/>
    </row>
    <row r="975" spans="1:24" s="121" customFormat="1" ht="20.100000000000001" customHeight="1" x14ac:dyDescent="0.3">
      <c r="A975" s="80"/>
      <c r="B975" s="110" t="str">
        <f>IF(E975="","",VLOOKUP(E975,[1]PROJECTES!$C$14:$G$5000,2,FALSE))</f>
        <v/>
      </c>
      <c r="C975" s="80"/>
      <c r="D975" s="283" t="str">
        <f>IF(E975="","",VLOOKUP(E975,[1]PROJECTES!$C$14:$G$5000,5,FALSE))</f>
        <v/>
      </c>
      <c r="E975" s="79"/>
      <c r="F975" s="110" t="str">
        <f>IF(I975="","",VLOOKUP(I975,[1]PROJECTES!$C$14:$G$5000,2,FALSE))</f>
        <v/>
      </c>
      <c r="G975" s="112" t="str">
        <f>IF(E975="","",VLOOKUP(E975,[1]PROJECTES!$C$14:$G$5000,4,FALSE))</f>
        <v/>
      </c>
      <c r="H975" s="95"/>
      <c r="I975" s="113" t="str">
        <f>IF(H975="","",VLOOKUP(H975,BD!B$2:C$16,2,FALSE))</f>
        <v/>
      </c>
      <c r="J975" s="114"/>
      <c r="K975" s="115" t="str">
        <f t="shared" si="32"/>
        <v/>
      </c>
      <c r="L975" s="116" t="str">
        <f t="shared" ca="1" si="33"/>
        <v>-</v>
      </c>
      <c r="M975" s="111" t="str">
        <f>IF(E975="","",VLOOKUP(E975,[1]PROJECTES!$C$14:$Z$5000,21,FALSE))</f>
        <v/>
      </c>
      <c r="N975" s="117"/>
      <c r="O975" s="118" t="s">
        <v>222</v>
      </c>
      <c r="P975" s="119"/>
      <c r="Q975" s="84"/>
      <c r="R975" s="122"/>
      <c r="S975" s="166"/>
      <c r="T975" s="167"/>
      <c r="V975" s="203"/>
      <c r="X975" s="79"/>
    </row>
    <row r="976" spans="1:24" s="121" customFormat="1" ht="20.100000000000001" customHeight="1" x14ac:dyDescent="0.3">
      <c r="A976" s="80"/>
      <c r="B976" s="110" t="str">
        <f>IF(E976="","",VLOOKUP(E976,[1]PROJECTES!$C$14:$G$5000,2,FALSE))</f>
        <v/>
      </c>
      <c r="C976" s="80"/>
      <c r="D976" s="283" t="str">
        <f>IF(E976="","",VLOOKUP(E976,[1]PROJECTES!$C$14:$G$5000,5,FALSE))</f>
        <v/>
      </c>
      <c r="E976" s="79"/>
      <c r="F976" s="110" t="str">
        <f>IF(I976="","",VLOOKUP(I976,[1]PROJECTES!$C$14:$G$5000,2,FALSE))</f>
        <v/>
      </c>
      <c r="G976" s="112" t="str">
        <f>IF(E976="","",VLOOKUP(E976,[1]PROJECTES!$C$14:$G$5000,4,FALSE))</f>
        <v/>
      </c>
      <c r="H976" s="95"/>
      <c r="I976" s="113" t="str">
        <f>IF(H976="","",VLOOKUP(H976,BD!B$2:C$16,2,FALSE))</f>
        <v/>
      </c>
      <c r="J976" s="114"/>
      <c r="K976" s="115" t="str">
        <f t="shared" si="32"/>
        <v/>
      </c>
      <c r="L976" s="116" t="str">
        <f t="shared" ca="1" si="33"/>
        <v>-</v>
      </c>
      <c r="M976" s="111" t="str">
        <f>IF(E976="","",VLOOKUP(E976,[1]PROJECTES!$C$14:$Z$5000,21,FALSE))</f>
        <v/>
      </c>
      <c r="N976" s="117"/>
      <c r="O976" s="118" t="s">
        <v>222</v>
      </c>
      <c r="P976" s="119"/>
      <c r="Q976" s="84"/>
      <c r="R976" s="122"/>
      <c r="S976" s="166"/>
      <c r="T976" s="167"/>
      <c r="V976" s="203"/>
      <c r="X976" s="79"/>
    </row>
    <row r="977" spans="1:24" s="121" customFormat="1" ht="20.100000000000001" customHeight="1" x14ac:dyDescent="0.3">
      <c r="A977" s="80"/>
      <c r="B977" s="110" t="str">
        <f>IF(E977="","",VLOOKUP(E977,[1]PROJECTES!$C$14:$G$5000,2,FALSE))</f>
        <v/>
      </c>
      <c r="C977" s="80"/>
      <c r="D977" s="283" t="str">
        <f>IF(E977="","",VLOOKUP(E977,[1]PROJECTES!$C$14:$G$5000,5,FALSE))</f>
        <v/>
      </c>
      <c r="E977" s="79"/>
      <c r="F977" s="110" t="str">
        <f>IF(I977="","",VLOOKUP(I977,[1]PROJECTES!$C$14:$G$5000,2,FALSE))</f>
        <v/>
      </c>
      <c r="G977" s="112" t="str">
        <f>IF(E977="","",VLOOKUP(E977,[1]PROJECTES!$C$14:$G$5000,4,FALSE))</f>
        <v/>
      </c>
      <c r="H977" s="95"/>
      <c r="I977" s="113" t="str">
        <f>IF(H977="","",VLOOKUP(H977,BD!B$2:C$16,2,FALSE))</f>
        <v/>
      </c>
      <c r="J977" s="114"/>
      <c r="K977" s="115" t="str">
        <f t="shared" si="32"/>
        <v/>
      </c>
      <c r="L977" s="116" t="str">
        <f t="shared" ca="1" si="33"/>
        <v>-</v>
      </c>
      <c r="M977" s="111" t="str">
        <f>IF(E977="","",VLOOKUP(E977,[1]PROJECTES!$C$14:$Z$5000,21,FALSE))</f>
        <v/>
      </c>
      <c r="N977" s="117"/>
      <c r="O977" s="118" t="s">
        <v>222</v>
      </c>
      <c r="P977" s="119"/>
      <c r="Q977" s="84"/>
      <c r="R977" s="125"/>
      <c r="S977" s="166"/>
      <c r="T977" s="167"/>
      <c r="V977" s="203"/>
      <c r="X977" s="79"/>
    </row>
    <row r="978" spans="1:24" s="121" customFormat="1" ht="20.100000000000001" customHeight="1" x14ac:dyDescent="0.3">
      <c r="A978" s="80"/>
      <c r="B978" s="110" t="str">
        <f>IF(E978="","",VLOOKUP(E978,[1]PROJECTES!$C$14:$G$5000,2,FALSE))</f>
        <v/>
      </c>
      <c r="C978" s="80"/>
      <c r="D978" s="283" t="str">
        <f>IF(E978="","",VLOOKUP(E978,[1]PROJECTES!$C$14:$G$5000,5,FALSE))</f>
        <v/>
      </c>
      <c r="E978" s="79"/>
      <c r="F978" s="110" t="str">
        <f>IF(I978="","",VLOOKUP(I978,[1]PROJECTES!$C$14:$G$5000,2,FALSE))</f>
        <v/>
      </c>
      <c r="G978" s="112" t="str">
        <f>IF(E978="","",VLOOKUP(E978,[1]PROJECTES!$C$14:$G$5000,4,FALSE))</f>
        <v/>
      </c>
      <c r="H978" s="95"/>
      <c r="I978" s="113" t="str">
        <f>IF(H978="","",VLOOKUP(H978,BD!B$2:C$16,2,FALSE))</f>
        <v/>
      </c>
      <c r="J978" s="114"/>
      <c r="K978" s="115" t="str">
        <f t="shared" si="32"/>
        <v/>
      </c>
      <c r="L978" s="116" t="str">
        <f t="shared" ca="1" si="33"/>
        <v>-</v>
      </c>
      <c r="M978" s="111" t="str">
        <f>IF(E978="","",VLOOKUP(E978,[1]PROJECTES!$C$14:$Z$5000,21,FALSE))</f>
        <v/>
      </c>
      <c r="N978" s="117"/>
      <c r="O978" s="118" t="s">
        <v>222</v>
      </c>
      <c r="P978" s="119"/>
      <c r="Q978" s="84"/>
      <c r="R978" s="125"/>
      <c r="S978" s="166"/>
      <c r="T978" s="167"/>
      <c r="V978" s="203"/>
      <c r="X978" s="79"/>
    </row>
    <row r="979" spans="1:24" s="121" customFormat="1" ht="20.100000000000001" customHeight="1" x14ac:dyDescent="0.3">
      <c r="A979" s="80"/>
      <c r="B979" s="110" t="str">
        <f>IF(E979="","",VLOOKUP(E979,[1]PROJECTES!$C$14:$G$5000,2,FALSE))</f>
        <v/>
      </c>
      <c r="C979" s="80"/>
      <c r="D979" s="283" t="str">
        <f>IF(E979="","",VLOOKUP(E979,[1]PROJECTES!$C$14:$G$5000,5,FALSE))</f>
        <v/>
      </c>
      <c r="E979" s="79"/>
      <c r="F979" s="110" t="str">
        <f>IF(I979="","",VLOOKUP(I979,[1]PROJECTES!$C$14:$G$5000,2,FALSE))</f>
        <v/>
      </c>
      <c r="G979" s="112" t="str">
        <f>IF(E979="","",VLOOKUP(E979,[1]PROJECTES!$C$14:$G$5000,4,FALSE))</f>
        <v/>
      </c>
      <c r="H979" s="95"/>
      <c r="I979" s="113" t="str">
        <f>IF(H979="","",VLOOKUP(H979,BD!B$2:C$16,2,FALSE))</f>
        <v/>
      </c>
      <c r="J979" s="114"/>
      <c r="K979" s="115" t="str">
        <f t="shared" si="32"/>
        <v/>
      </c>
      <c r="L979" s="116" t="str">
        <f t="shared" ca="1" si="33"/>
        <v>-</v>
      </c>
      <c r="M979" s="111" t="str">
        <f>IF(E979="","",VLOOKUP(E979,[1]PROJECTES!$C$14:$Z$5000,21,FALSE))</f>
        <v/>
      </c>
      <c r="N979" s="117"/>
      <c r="O979" s="118" t="s">
        <v>222</v>
      </c>
      <c r="P979" s="119"/>
      <c r="Q979" s="84"/>
      <c r="R979" s="122"/>
      <c r="S979" s="166"/>
      <c r="T979" s="198"/>
      <c r="V979" s="203"/>
      <c r="X979" s="79"/>
    </row>
    <row r="980" spans="1:24" s="121" customFormat="1" ht="20.100000000000001" customHeight="1" x14ac:dyDescent="0.3">
      <c r="A980" s="80"/>
      <c r="B980" s="110" t="str">
        <f>IF(E980="","",VLOOKUP(E980,[1]PROJECTES!$C$14:$G$5000,2,FALSE))</f>
        <v/>
      </c>
      <c r="C980" s="80"/>
      <c r="D980" s="283" t="str">
        <f>IF(E980="","",VLOOKUP(E980,[1]PROJECTES!$C$14:$G$5000,5,FALSE))</f>
        <v/>
      </c>
      <c r="E980" s="79"/>
      <c r="F980" s="110" t="str">
        <f>IF(I980="","",VLOOKUP(I980,[1]PROJECTES!$C$14:$G$5000,2,FALSE))</f>
        <v/>
      </c>
      <c r="G980" s="112" t="str">
        <f>IF(E980="","",VLOOKUP(E980,[1]PROJECTES!$C$14:$G$5000,4,FALSE))</f>
        <v/>
      </c>
      <c r="H980" s="95"/>
      <c r="I980" s="113" t="str">
        <f>IF(H980="","",VLOOKUP(H980,BD!B$2:C$16,2,FALSE))</f>
        <v/>
      </c>
      <c r="J980" s="114"/>
      <c r="K980" s="115" t="str">
        <f t="shared" si="32"/>
        <v/>
      </c>
      <c r="L980" s="116" t="str">
        <f t="shared" ca="1" si="33"/>
        <v>-</v>
      </c>
      <c r="M980" s="111" t="str">
        <f>IF(E980="","",VLOOKUP(E980,[1]PROJECTES!$C$14:$Z$5000,21,FALSE))</f>
        <v/>
      </c>
      <c r="N980" s="117"/>
      <c r="O980" s="118" t="s">
        <v>222</v>
      </c>
      <c r="P980" s="119"/>
      <c r="Q980" s="84"/>
      <c r="R980" s="122"/>
      <c r="S980" s="166"/>
      <c r="T980" s="167"/>
      <c r="V980" s="203"/>
      <c r="X980" s="79"/>
    </row>
    <row r="981" spans="1:24" s="121" customFormat="1" ht="20.100000000000001" customHeight="1" x14ac:dyDescent="0.3">
      <c r="A981" s="80"/>
      <c r="B981" s="110" t="str">
        <f>IF(E981="","",VLOOKUP(E981,[1]PROJECTES!$C$14:$G$5000,2,FALSE))</f>
        <v/>
      </c>
      <c r="C981" s="80"/>
      <c r="D981" s="283" t="str">
        <f>IF(E981="","",VLOOKUP(E981,[1]PROJECTES!$C$14:$G$5000,5,FALSE))</f>
        <v/>
      </c>
      <c r="E981" s="79"/>
      <c r="F981" s="110" t="str">
        <f>IF(I981="","",VLOOKUP(I981,[1]PROJECTES!$C$14:$G$5000,2,FALSE))</f>
        <v/>
      </c>
      <c r="G981" s="112" t="str">
        <f>IF(E981="","",VLOOKUP(E981,[1]PROJECTES!$C$14:$G$5000,4,FALSE))</f>
        <v/>
      </c>
      <c r="H981" s="95"/>
      <c r="I981" s="113" t="str">
        <f>IF(H981="","",VLOOKUP(H981,BD!B$2:C$16,2,FALSE))</f>
        <v/>
      </c>
      <c r="J981" s="114"/>
      <c r="K981" s="115" t="str">
        <f t="shared" si="32"/>
        <v/>
      </c>
      <c r="L981" s="116" t="str">
        <f t="shared" ca="1" si="33"/>
        <v>-</v>
      </c>
      <c r="M981" s="111" t="str">
        <f>IF(E981="","",VLOOKUP(E981,[1]PROJECTES!$C$14:$Z$5000,21,FALSE))</f>
        <v/>
      </c>
      <c r="N981" s="117"/>
      <c r="O981" s="118" t="s">
        <v>222</v>
      </c>
      <c r="P981" s="119"/>
      <c r="Q981" s="84"/>
      <c r="R981" s="122"/>
      <c r="S981" s="166"/>
      <c r="T981" s="198"/>
      <c r="U981" s="169"/>
      <c r="V981" s="200"/>
      <c r="X981" s="79"/>
    </row>
    <row r="982" spans="1:24" s="121" customFormat="1" ht="20.100000000000001" customHeight="1" x14ac:dyDescent="0.3">
      <c r="A982" s="80"/>
      <c r="B982" s="110" t="str">
        <f>IF(E982="","",VLOOKUP(E982,[1]PROJECTES!$C$14:$G$5000,2,FALSE))</f>
        <v/>
      </c>
      <c r="C982" s="80"/>
      <c r="D982" s="283" t="str">
        <f>IF(E982="","",VLOOKUP(E982,[1]PROJECTES!$C$14:$G$5000,5,FALSE))</f>
        <v/>
      </c>
      <c r="E982" s="79"/>
      <c r="F982" s="110" t="str">
        <f>IF(I982="","",VLOOKUP(I982,[1]PROJECTES!$C$14:$G$5000,2,FALSE))</f>
        <v/>
      </c>
      <c r="G982" s="112" t="str">
        <f>IF(E982="","",VLOOKUP(E982,[1]PROJECTES!$C$14:$G$5000,4,FALSE))</f>
        <v/>
      </c>
      <c r="H982" s="95"/>
      <c r="I982" s="113" t="str">
        <f>IF(H982="","",VLOOKUP(H982,BD!B$2:C$16,2,FALSE))</f>
        <v/>
      </c>
      <c r="J982" s="114"/>
      <c r="K982" s="115" t="str">
        <f t="shared" si="32"/>
        <v/>
      </c>
      <c r="L982" s="116" t="str">
        <f t="shared" ca="1" si="33"/>
        <v>-</v>
      </c>
      <c r="M982" s="111" t="str">
        <f>IF(E982="","",VLOOKUP(E982,[1]PROJECTES!$C$14:$Z$5000,21,FALSE))</f>
        <v/>
      </c>
      <c r="N982" s="117"/>
      <c r="O982" s="118" t="s">
        <v>222</v>
      </c>
      <c r="P982" s="119"/>
      <c r="Q982" s="84"/>
      <c r="R982" s="122"/>
      <c r="S982" s="166"/>
      <c r="T982" s="198"/>
      <c r="U982" s="169"/>
      <c r="V982" s="200"/>
      <c r="X982" s="79"/>
    </row>
    <row r="983" spans="1:24" s="121" customFormat="1" ht="20.100000000000001" customHeight="1" x14ac:dyDescent="0.3">
      <c r="A983" s="80"/>
      <c r="B983" s="110" t="str">
        <f>IF(E983="","",VLOOKUP(E983,[1]PROJECTES!$C$14:$G$5000,2,FALSE))</f>
        <v/>
      </c>
      <c r="C983" s="80"/>
      <c r="D983" s="283" t="str">
        <f>IF(E983="","",VLOOKUP(E983,[1]PROJECTES!$C$14:$G$5000,5,FALSE))</f>
        <v/>
      </c>
      <c r="E983" s="79"/>
      <c r="F983" s="110" t="str">
        <f>IF(I983="","",VLOOKUP(I983,[1]PROJECTES!$C$14:$G$5000,2,FALSE))</f>
        <v/>
      </c>
      <c r="G983" s="112" t="str">
        <f>IF(E983="","",VLOOKUP(E983,[1]PROJECTES!$C$14:$G$5000,4,FALSE))</f>
        <v/>
      </c>
      <c r="H983" s="95"/>
      <c r="I983" s="113" t="str">
        <f>IF(H983="","",VLOOKUP(H983,BD!B$2:C$16,2,FALSE))</f>
        <v/>
      </c>
      <c r="J983" s="114"/>
      <c r="K983" s="115" t="str">
        <f t="shared" si="32"/>
        <v/>
      </c>
      <c r="L983" s="116" t="str">
        <f t="shared" ca="1" si="33"/>
        <v>-</v>
      </c>
      <c r="M983" s="111" t="str">
        <f>IF(E983="","",VLOOKUP(E983,[1]PROJECTES!$C$14:$Z$5000,21,FALSE))</f>
        <v/>
      </c>
      <c r="N983" s="117"/>
      <c r="O983" s="118" t="s">
        <v>222</v>
      </c>
      <c r="P983" s="119"/>
      <c r="Q983" s="84"/>
      <c r="R983" s="122"/>
      <c r="S983" s="166"/>
      <c r="T983" s="198"/>
      <c r="U983" s="169"/>
      <c r="V983" s="200"/>
      <c r="X983" s="79"/>
    </row>
    <row r="984" spans="1:24" s="121" customFormat="1" ht="20.100000000000001" customHeight="1" x14ac:dyDescent="0.3">
      <c r="A984" s="80"/>
      <c r="B984" s="110" t="str">
        <f>IF(E984="","",VLOOKUP(E984,[1]PROJECTES!$C$14:$G$5000,2,FALSE))</f>
        <v/>
      </c>
      <c r="C984" s="80"/>
      <c r="D984" s="283" t="str">
        <f>IF(E984="","",VLOOKUP(E984,[1]PROJECTES!$C$14:$G$5000,5,FALSE))</f>
        <v/>
      </c>
      <c r="E984" s="79"/>
      <c r="F984" s="110" t="str">
        <f>IF(I984="","",VLOOKUP(I984,[1]PROJECTES!$C$14:$G$5000,2,FALSE))</f>
        <v/>
      </c>
      <c r="G984" s="112" t="str">
        <f>IF(E984="","",VLOOKUP(E984,[1]PROJECTES!$C$14:$G$5000,4,FALSE))</f>
        <v/>
      </c>
      <c r="H984" s="95"/>
      <c r="I984" s="113" t="str">
        <f>IF(H984="","",VLOOKUP(H984,BD!B$2:C$16,2,FALSE))</f>
        <v/>
      </c>
      <c r="J984" s="114"/>
      <c r="K984" s="115" t="str">
        <f t="shared" si="32"/>
        <v/>
      </c>
      <c r="L984" s="116" t="str">
        <f t="shared" ca="1" si="33"/>
        <v>-</v>
      </c>
      <c r="M984" s="111" t="str">
        <f>IF(E984="","",VLOOKUP(E984,[1]PROJECTES!$C$14:$Z$5000,21,FALSE))</f>
        <v/>
      </c>
      <c r="N984" s="117"/>
      <c r="O984" s="118" t="s">
        <v>222</v>
      </c>
      <c r="P984" s="119"/>
      <c r="Q984" s="84"/>
      <c r="R984" s="122"/>
      <c r="S984" s="166"/>
      <c r="T984" s="198"/>
      <c r="U984" s="169"/>
      <c r="V984" s="200"/>
      <c r="X984" s="79"/>
    </row>
    <row r="985" spans="1:24" s="121" customFormat="1" ht="20.100000000000001" customHeight="1" x14ac:dyDescent="0.3">
      <c r="A985" s="80"/>
      <c r="B985" s="110" t="str">
        <f>IF(E985="","",VLOOKUP(E985,[1]PROJECTES!$C$14:$G$5000,2,FALSE))</f>
        <v/>
      </c>
      <c r="C985" s="80"/>
      <c r="D985" s="283" t="str">
        <f>IF(E985="","",VLOOKUP(E985,[1]PROJECTES!$C$14:$G$5000,5,FALSE))</f>
        <v/>
      </c>
      <c r="E985" s="79"/>
      <c r="F985" s="110" t="str">
        <f>IF(I985="","",VLOOKUP(I985,[1]PROJECTES!$C$14:$G$5000,2,FALSE))</f>
        <v/>
      </c>
      <c r="G985" s="112" t="str">
        <f>IF(E985="","",VLOOKUP(E985,[1]PROJECTES!$C$14:$G$5000,4,FALSE))</f>
        <v/>
      </c>
      <c r="H985" s="95"/>
      <c r="I985" s="113" t="str">
        <f>IF(H985="","",VLOOKUP(H985,BD!B$2:C$16,2,FALSE))</f>
        <v/>
      </c>
      <c r="J985" s="114"/>
      <c r="K985" s="115" t="str">
        <f t="shared" si="32"/>
        <v/>
      </c>
      <c r="L985" s="116" t="str">
        <f t="shared" ca="1" si="33"/>
        <v>-</v>
      </c>
      <c r="M985" s="111" t="str">
        <f>IF(E985="","",VLOOKUP(E985,[1]PROJECTES!$C$14:$Z$5000,21,FALSE))</f>
        <v/>
      </c>
      <c r="N985" s="117"/>
      <c r="O985" s="118" t="s">
        <v>222</v>
      </c>
      <c r="P985" s="119"/>
      <c r="Q985" s="84"/>
      <c r="R985" s="122"/>
      <c r="S985" s="166"/>
      <c r="T985" s="198"/>
      <c r="U985" s="169"/>
      <c r="V985" s="200"/>
      <c r="X985" s="79"/>
    </row>
    <row r="986" spans="1:24" s="121" customFormat="1" ht="20.100000000000001" customHeight="1" x14ac:dyDescent="0.3">
      <c r="A986" s="80"/>
      <c r="B986" s="110" t="str">
        <f>IF(E986="","",VLOOKUP(E986,[1]PROJECTES!$C$14:$G$5000,2,FALSE))</f>
        <v/>
      </c>
      <c r="C986" s="80"/>
      <c r="D986" s="283" t="str">
        <f>IF(E986="","",VLOOKUP(E986,[1]PROJECTES!$C$14:$G$5000,5,FALSE))</f>
        <v/>
      </c>
      <c r="E986" s="79"/>
      <c r="F986" s="110" t="str">
        <f>IF(I986="","",VLOOKUP(I986,[1]PROJECTES!$C$14:$G$5000,2,FALSE))</f>
        <v/>
      </c>
      <c r="G986" s="112" t="str">
        <f>IF(E986="","",VLOOKUP(E986,[1]PROJECTES!$C$14:$G$5000,4,FALSE))</f>
        <v/>
      </c>
      <c r="H986" s="95"/>
      <c r="I986" s="113" t="str">
        <f>IF(H986="","",VLOOKUP(H986,BD!B$2:C$16,2,FALSE))</f>
        <v/>
      </c>
      <c r="J986" s="114"/>
      <c r="K986" s="115" t="str">
        <f t="shared" si="32"/>
        <v/>
      </c>
      <c r="L986" s="116" t="str">
        <f t="shared" ca="1" si="33"/>
        <v>-</v>
      </c>
      <c r="M986" s="111" t="str">
        <f>IF(E986="","",VLOOKUP(E986,[1]PROJECTES!$C$14:$Z$5000,21,FALSE))</f>
        <v/>
      </c>
      <c r="N986" s="117"/>
      <c r="O986" s="118" t="s">
        <v>222</v>
      </c>
      <c r="P986" s="119"/>
      <c r="Q986" s="84"/>
      <c r="R986" s="122"/>
      <c r="S986" s="166"/>
      <c r="T986" s="167"/>
      <c r="V986" s="203"/>
      <c r="X986" s="79"/>
    </row>
    <row r="987" spans="1:24" s="121" customFormat="1" ht="20.100000000000001" customHeight="1" x14ac:dyDescent="0.3">
      <c r="A987" s="80"/>
      <c r="B987" s="110" t="str">
        <f>IF(E987="","",VLOOKUP(E987,[1]PROJECTES!$C$14:$G$5000,2,FALSE))</f>
        <v/>
      </c>
      <c r="C987" s="80"/>
      <c r="D987" s="283" t="str">
        <f>IF(E987="","",VLOOKUP(E987,[1]PROJECTES!$C$14:$G$5000,5,FALSE))</f>
        <v/>
      </c>
      <c r="E987" s="79"/>
      <c r="F987" s="110" t="str">
        <f>IF(I987="","",VLOOKUP(I987,[1]PROJECTES!$C$14:$G$5000,2,FALSE))</f>
        <v/>
      </c>
      <c r="G987" s="112" t="str">
        <f>IF(E987="","",VLOOKUP(E987,[1]PROJECTES!$C$14:$G$5000,4,FALSE))</f>
        <v/>
      </c>
      <c r="H987" s="95"/>
      <c r="I987" s="113" t="str">
        <f>IF(H987="","",VLOOKUP(H987,BD!B$2:C$16,2,FALSE))</f>
        <v/>
      </c>
      <c r="J987" s="114"/>
      <c r="K987" s="115" t="str">
        <f t="shared" si="32"/>
        <v/>
      </c>
      <c r="L987" s="116" t="str">
        <f t="shared" ca="1" si="33"/>
        <v>-</v>
      </c>
      <c r="M987" s="111" t="str">
        <f>IF(E987="","",VLOOKUP(E987,[1]PROJECTES!$C$14:$Z$5000,21,FALSE))</f>
        <v/>
      </c>
      <c r="N987" s="117"/>
      <c r="O987" s="118" t="s">
        <v>222</v>
      </c>
      <c r="P987" s="119"/>
      <c r="Q987" s="84"/>
      <c r="R987" s="122"/>
      <c r="S987" s="166"/>
      <c r="T987" s="176"/>
      <c r="U987" s="169"/>
      <c r="V987" s="177"/>
      <c r="X987" s="79"/>
    </row>
    <row r="988" spans="1:24" s="121" customFormat="1" ht="20.100000000000001" customHeight="1" x14ac:dyDescent="0.3">
      <c r="A988" s="80"/>
      <c r="B988" s="110" t="str">
        <f>IF(E988="","",VLOOKUP(E988,[1]PROJECTES!$C$14:$G$5000,2,FALSE))</f>
        <v/>
      </c>
      <c r="C988" s="80"/>
      <c r="D988" s="283" t="str">
        <f>IF(E988="","",VLOOKUP(E988,[1]PROJECTES!$C$14:$G$5000,5,FALSE))</f>
        <v/>
      </c>
      <c r="E988" s="79"/>
      <c r="F988" s="110" t="str">
        <f>IF(I988="","",VLOOKUP(I988,[1]PROJECTES!$C$14:$G$5000,2,FALSE))</f>
        <v/>
      </c>
      <c r="G988" s="112" t="str">
        <f>IF(E988="","",VLOOKUP(E988,[1]PROJECTES!$C$14:$G$5000,4,FALSE))</f>
        <v/>
      </c>
      <c r="H988" s="95"/>
      <c r="I988" s="113" t="str">
        <f>IF(H988="","",VLOOKUP(H988,BD!B$2:C$16,2,FALSE))</f>
        <v/>
      </c>
      <c r="J988" s="114"/>
      <c r="K988" s="115" t="str">
        <f t="shared" si="32"/>
        <v/>
      </c>
      <c r="L988" s="116" t="str">
        <f t="shared" ca="1" si="33"/>
        <v>-</v>
      </c>
      <c r="M988" s="111" t="str">
        <f>IF(E988="","",VLOOKUP(E988,[1]PROJECTES!$C$14:$Z$5000,21,FALSE))</f>
        <v/>
      </c>
      <c r="N988" s="117"/>
      <c r="O988" s="118" t="s">
        <v>222</v>
      </c>
      <c r="P988" s="119"/>
      <c r="Q988" s="84"/>
      <c r="R988" s="122"/>
      <c r="S988" s="166"/>
      <c r="T988" s="176"/>
      <c r="U988" s="169"/>
      <c r="V988" s="177"/>
      <c r="X988" s="79"/>
    </row>
    <row r="989" spans="1:24" s="121" customFormat="1" ht="20.100000000000001" customHeight="1" x14ac:dyDescent="0.3">
      <c r="A989" s="80"/>
      <c r="B989" s="110" t="str">
        <f>IF(E989="","",VLOOKUP(E989,[1]PROJECTES!$C$14:$G$5000,2,FALSE))</f>
        <v/>
      </c>
      <c r="C989" s="80"/>
      <c r="D989" s="283" t="str">
        <f>IF(E989="","",VLOOKUP(E989,[1]PROJECTES!$C$14:$G$5000,5,FALSE))</f>
        <v/>
      </c>
      <c r="E989" s="79"/>
      <c r="F989" s="110" t="str">
        <f>IF(I989="","",VLOOKUP(I989,[1]PROJECTES!$C$14:$G$5000,2,FALSE))</f>
        <v/>
      </c>
      <c r="G989" s="112" t="str">
        <f>IF(E989="","",VLOOKUP(E989,[1]PROJECTES!$C$14:$G$5000,4,FALSE))</f>
        <v/>
      </c>
      <c r="H989" s="95"/>
      <c r="I989" s="113" t="str">
        <f>IF(H989="","",VLOOKUP(H989,BD!B$2:C$16,2,FALSE))</f>
        <v/>
      </c>
      <c r="J989" s="114"/>
      <c r="K989" s="115" t="str">
        <f t="shared" si="32"/>
        <v/>
      </c>
      <c r="L989" s="116" t="str">
        <f t="shared" ca="1" si="33"/>
        <v>-</v>
      </c>
      <c r="M989" s="111" t="str">
        <f>IF(E989="","",VLOOKUP(E989,[1]PROJECTES!$C$14:$Z$5000,21,FALSE))</f>
        <v/>
      </c>
      <c r="N989" s="117"/>
      <c r="O989" s="118" t="s">
        <v>222</v>
      </c>
      <c r="P989" s="119"/>
      <c r="Q989" s="84"/>
      <c r="R989" s="122"/>
      <c r="S989" s="166"/>
      <c r="T989" s="176"/>
      <c r="U989" s="169"/>
      <c r="V989" s="177"/>
      <c r="X989" s="79"/>
    </row>
    <row r="990" spans="1:24" s="121" customFormat="1" ht="20.100000000000001" customHeight="1" x14ac:dyDescent="0.3">
      <c r="A990" s="80"/>
      <c r="B990" s="110" t="str">
        <f>IF(E990="","",VLOOKUP(E990,[1]PROJECTES!$C$14:$G$5000,2,FALSE))</f>
        <v/>
      </c>
      <c r="C990" s="80"/>
      <c r="D990" s="283" t="str">
        <f>IF(E990="","",VLOOKUP(E990,[1]PROJECTES!$C$14:$G$5000,5,FALSE))</f>
        <v/>
      </c>
      <c r="E990" s="79"/>
      <c r="F990" s="110" t="str">
        <f>IF(I990="","",VLOOKUP(I990,[1]PROJECTES!$C$14:$G$5000,2,FALSE))</f>
        <v/>
      </c>
      <c r="G990" s="112" t="str">
        <f>IF(E990="","",VLOOKUP(E990,[1]PROJECTES!$C$14:$G$5000,4,FALSE))</f>
        <v/>
      </c>
      <c r="H990" s="95"/>
      <c r="I990" s="113" t="str">
        <f>IF(H990="","",VLOOKUP(H990,BD!B$2:C$16,2,FALSE))</f>
        <v/>
      </c>
      <c r="J990" s="114"/>
      <c r="K990" s="115" t="str">
        <f t="shared" si="32"/>
        <v/>
      </c>
      <c r="L990" s="116" t="str">
        <f t="shared" ca="1" si="33"/>
        <v>-</v>
      </c>
      <c r="M990" s="111" t="str">
        <f>IF(E990="","",VLOOKUP(E990,[1]PROJECTES!$C$14:$Z$5000,21,FALSE))</f>
        <v/>
      </c>
      <c r="N990" s="117"/>
      <c r="O990" s="118" t="s">
        <v>222</v>
      </c>
      <c r="P990" s="119"/>
      <c r="Q990" s="84"/>
      <c r="R990" s="122"/>
      <c r="S990" s="166"/>
      <c r="T990" s="176"/>
      <c r="U990" s="169"/>
      <c r="V990" s="177"/>
      <c r="X990" s="79"/>
    </row>
    <row r="991" spans="1:24" s="121" customFormat="1" ht="20.100000000000001" customHeight="1" x14ac:dyDescent="0.3">
      <c r="A991" s="80"/>
      <c r="B991" s="110" t="str">
        <f>IF(E991="","",VLOOKUP(E991,[1]PROJECTES!$C$14:$G$5000,2,FALSE))</f>
        <v/>
      </c>
      <c r="C991" s="80"/>
      <c r="D991" s="283" t="str">
        <f>IF(E991="","",VLOOKUP(E991,[1]PROJECTES!$C$14:$G$5000,5,FALSE))</f>
        <v/>
      </c>
      <c r="E991" s="79"/>
      <c r="F991" s="110" t="str">
        <f>IF(I991="","",VLOOKUP(I991,[1]PROJECTES!$C$14:$G$5000,2,FALSE))</f>
        <v/>
      </c>
      <c r="G991" s="112" t="str">
        <f>IF(E991="","",VLOOKUP(E991,[1]PROJECTES!$C$14:$G$5000,4,FALSE))</f>
        <v/>
      </c>
      <c r="H991" s="95"/>
      <c r="I991" s="113" t="str">
        <f>IF(H991="","",VLOOKUP(H991,BD!B$2:C$16,2,FALSE))</f>
        <v/>
      </c>
      <c r="J991" s="114"/>
      <c r="K991" s="115" t="str">
        <f t="shared" si="32"/>
        <v/>
      </c>
      <c r="L991" s="116" t="str">
        <f t="shared" ca="1" si="33"/>
        <v>-</v>
      </c>
      <c r="M991" s="111" t="str">
        <f>IF(E991="","",VLOOKUP(E991,[1]PROJECTES!$C$14:$Z$5000,21,FALSE))</f>
        <v/>
      </c>
      <c r="N991" s="117"/>
      <c r="O991" s="118" t="s">
        <v>222</v>
      </c>
      <c r="P991" s="119"/>
      <c r="Q991" s="84"/>
      <c r="R991" s="122"/>
      <c r="S991" s="166"/>
      <c r="T991" s="176"/>
      <c r="U991" s="169"/>
      <c r="V991" s="177"/>
      <c r="X991" s="79"/>
    </row>
    <row r="992" spans="1:24" s="121" customFormat="1" ht="20.100000000000001" customHeight="1" x14ac:dyDescent="0.3">
      <c r="A992" s="80"/>
      <c r="B992" s="110" t="str">
        <f>IF(E992="","",VLOOKUP(E992,[1]PROJECTES!$C$14:$G$5000,2,FALSE))</f>
        <v/>
      </c>
      <c r="C992" s="80"/>
      <c r="D992" s="283" t="str">
        <f>IF(E992="","",VLOOKUP(E992,[1]PROJECTES!$C$14:$G$5000,5,FALSE))</f>
        <v/>
      </c>
      <c r="E992" s="79"/>
      <c r="F992" s="110" t="str">
        <f>IF(I992="","",VLOOKUP(I992,[1]PROJECTES!$C$14:$G$5000,2,FALSE))</f>
        <v/>
      </c>
      <c r="G992" s="112" t="str">
        <f>IF(E992="","",VLOOKUP(E992,[1]PROJECTES!$C$14:$G$5000,4,FALSE))</f>
        <v/>
      </c>
      <c r="H992" s="95"/>
      <c r="I992" s="113" t="str">
        <f>IF(H992="","",VLOOKUP(H992,BD!B$2:C$16,2,FALSE))</f>
        <v/>
      </c>
      <c r="J992" s="114"/>
      <c r="K992" s="115" t="str">
        <f t="shared" si="32"/>
        <v/>
      </c>
      <c r="L992" s="116" t="str">
        <f t="shared" ca="1" si="33"/>
        <v>-</v>
      </c>
      <c r="M992" s="111" t="str">
        <f>IF(E992="","",VLOOKUP(E992,[1]PROJECTES!$C$14:$Z$5000,21,FALSE))</f>
        <v/>
      </c>
      <c r="N992" s="117"/>
      <c r="O992" s="118" t="s">
        <v>222</v>
      </c>
      <c r="P992" s="119"/>
      <c r="Q992" s="84"/>
      <c r="R992" s="122"/>
      <c r="S992" s="166"/>
      <c r="T992" s="176"/>
      <c r="U992" s="169"/>
      <c r="V992" s="177"/>
      <c r="X992" s="79"/>
    </row>
    <row r="993" spans="1:24" s="121" customFormat="1" ht="20.100000000000001" customHeight="1" x14ac:dyDescent="0.3">
      <c r="A993" s="80"/>
      <c r="B993" s="110" t="str">
        <f>IF(E993="","",VLOOKUP(E993,[1]PROJECTES!$C$14:$G$5000,2,FALSE))</f>
        <v/>
      </c>
      <c r="C993" s="80"/>
      <c r="D993" s="283" t="str">
        <f>IF(E993="","",VLOOKUP(E993,[1]PROJECTES!$C$14:$G$5000,5,FALSE))</f>
        <v/>
      </c>
      <c r="E993" s="79"/>
      <c r="F993" s="110" t="str">
        <f>IF(I993="","",VLOOKUP(I993,[1]PROJECTES!$C$14:$G$5000,2,FALSE))</f>
        <v/>
      </c>
      <c r="G993" s="112" t="str">
        <f>IF(E993="","",VLOOKUP(E993,[1]PROJECTES!$C$14:$G$5000,4,FALSE))</f>
        <v/>
      </c>
      <c r="H993" s="95"/>
      <c r="I993" s="113" t="str">
        <f>IF(H993="","",VLOOKUP(H993,BD!B$2:C$16,2,FALSE))</f>
        <v/>
      </c>
      <c r="J993" s="114"/>
      <c r="K993" s="115" t="str">
        <f t="shared" si="32"/>
        <v/>
      </c>
      <c r="L993" s="116" t="str">
        <f t="shared" ca="1" si="33"/>
        <v>-</v>
      </c>
      <c r="M993" s="111" t="str">
        <f>IF(E993="","",VLOOKUP(E993,[1]PROJECTES!$C$14:$Z$5000,21,FALSE))</f>
        <v/>
      </c>
      <c r="N993" s="117"/>
      <c r="O993" s="118" t="s">
        <v>222</v>
      </c>
      <c r="P993" s="119"/>
      <c r="Q993" s="84"/>
      <c r="R993" s="122"/>
      <c r="S993" s="166"/>
      <c r="T993" s="176"/>
      <c r="U993" s="169"/>
      <c r="V993" s="177"/>
      <c r="X993" s="79"/>
    </row>
    <row r="994" spans="1:24" s="121" customFormat="1" ht="20.100000000000001" customHeight="1" x14ac:dyDescent="0.3">
      <c r="A994" s="80"/>
      <c r="B994" s="110" t="str">
        <f>IF(E994="","",VLOOKUP(E994,[1]PROJECTES!$C$14:$G$5000,2,FALSE))</f>
        <v/>
      </c>
      <c r="C994" s="80"/>
      <c r="D994" s="283" t="str">
        <f>IF(E994="","",VLOOKUP(E994,[1]PROJECTES!$C$14:$G$5000,5,FALSE))</f>
        <v/>
      </c>
      <c r="E994" s="79"/>
      <c r="F994" s="110" t="str">
        <f>IF(I994="","",VLOOKUP(I994,[1]PROJECTES!$C$14:$G$5000,2,FALSE))</f>
        <v/>
      </c>
      <c r="G994" s="112" t="str">
        <f>IF(E994="","",VLOOKUP(E994,[1]PROJECTES!$C$14:$G$5000,4,FALSE))</f>
        <v/>
      </c>
      <c r="H994" s="95"/>
      <c r="I994" s="113" t="str">
        <f>IF(H994="","",VLOOKUP(H994,BD!B$2:C$16,2,FALSE))</f>
        <v/>
      </c>
      <c r="J994" s="126"/>
      <c r="K994" s="115" t="str">
        <f t="shared" si="32"/>
        <v/>
      </c>
      <c r="L994" s="116" t="str">
        <f t="shared" ca="1" si="33"/>
        <v>-</v>
      </c>
      <c r="M994" s="111" t="str">
        <f>IF(E994="","",VLOOKUP(E994,[1]PROJECTES!$C$14:$Z$5000,21,FALSE))</f>
        <v/>
      </c>
      <c r="N994" s="136"/>
      <c r="O994" s="118" t="s">
        <v>222</v>
      </c>
      <c r="P994" s="140"/>
      <c r="Q994" s="84"/>
      <c r="R994" s="122"/>
      <c r="S994" s="166"/>
      <c r="T994" s="176"/>
      <c r="U994" s="169"/>
      <c r="V994" s="177"/>
      <c r="X994" s="79"/>
    </row>
    <row r="995" spans="1:24" s="121" customFormat="1" ht="20.100000000000001" customHeight="1" x14ac:dyDescent="0.3">
      <c r="A995" s="80"/>
      <c r="B995" s="110" t="str">
        <f>IF(E995="","",VLOOKUP(E995,[1]PROJECTES!$C$14:$G$5000,2,FALSE))</f>
        <v/>
      </c>
      <c r="C995" s="80"/>
      <c r="D995" s="283" t="str">
        <f>IF(E995="","",VLOOKUP(E995,[1]PROJECTES!$C$14:$G$5000,5,FALSE))</f>
        <v/>
      </c>
      <c r="E995" s="79"/>
      <c r="F995" s="110" t="str">
        <f>IF(I995="","",VLOOKUP(I995,[1]PROJECTES!$C$14:$G$5000,2,FALSE))</f>
        <v/>
      </c>
      <c r="G995" s="112" t="str">
        <f>IF(E995="","",VLOOKUP(E995,[1]PROJECTES!$C$14:$G$5000,4,FALSE))</f>
        <v/>
      </c>
      <c r="H995" s="95"/>
      <c r="I995" s="113" t="str">
        <f>IF(H995="","",VLOOKUP(H995,BD!B$2:C$16,2,FALSE))</f>
        <v/>
      </c>
      <c r="J995" s="126"/>
      <c r="K995" s="115" t="str">
        <f t="shared" si="32"/>
        <v/>
      </c>
      <c r="L995" s="116" t="str">
        <f t="shared" ca="1" si="33"/>
        <v>-</v>
      </c>
      <c r="M995" s="111" t="str">
        <f>IF(E995="","",VLOOKUP(E995,[1]PROJECTES!$C$14:$Z$5000,21,FALSE))</f>
        <v/>
      </c>
      <c r="N995" s="136"/>
      <c r="O995" s="118" t="s">
        <v>222</v>
      </c>
      <c r="P995" s="140"/>
      <c r="Q995" s="84"/>
      <c r="R995" s="122"/>
      <c r="S995" s="166"/>
      <c r="T995" s="176"/>
      <c r="U995" s="169"/>
      <c r="V995" s="177"/>
      <c r="X995" s="79"/>
    </row>
    <row r="996" spans="1:24" s="121" customFormat="1" ht="20.100000000000001" customHeight="1" x14ac:dyDescent="0.3">
      <c r="A996" s="80"/>
      <c r="B996" s="110" t="str">
        <f>IF(E996="","",VLOOKUP(E996,[1]PROJECTES!$C$14:$G$5000,2,FALSE))</f>
        <v/>
      </c>
      <c r="C996" s="80"/>
      <c r="D996" s="283" t="str">
        <f>IF(E996="","",VLOOKUP(E996,[1]PROJECTES!$C$14:$G$5000,5,FALSE))</f>
        <v/>
      </c>
      <c r="E996" s="79"/>
      <c r="F996" s="110" t="str">
        <f>IF(I996="","",VLOOKUP(I996,[1]PROJECTES!$C$14:$G$5000,2,FALSE))</f>
        <v/>
      </c>
      <c r="G996" s="112" t="str">
        <f>IF(E996="","",VLOOKUP(E996,[1]PROJECTES!$C$14:$G$5000,4,FALSE))</f>
        <v/>
      </c>
      <c r="H996" s="95"/>
      <c r="I996" s="113" t="str">
        <f>IF(H996="","",VLOOKUP(H996,BD!B$2:C$16,2,FALSE))</f>
        <v/>
      </c>
      <c r="J996" s="126"/>
      <c r="K996" s="115" t="str">
        <f t="shared" si="32"/>
        <v/>
      </c>
      <c r="L996" s="116" t="str">
        <f t="shared" ca="1" si="33"/>
        <v>-</v>
      </c>
      <c r="M996" s="111" t="str">
        <f>IF(E996="","",VLOOKUP(E996,[1]PROJECTES!$C$14:$Z$5000,21,FALSE))</f>
        <v/>
      </c>
      <c r="N996" s="136"/>
      <c r="O996" s="118" t="s">
        <v>222</v>
      </c>
      <c r="P996" s="140"/>
      <c r="Q996" s="84"/>
      <c r="R996" s="122"/>
      <c r="S996" s="166"/>
      <c r="T996" s="176"/>
      <c r="U996" s="169"/>
      <c r="V996" s="177"/>
      <c r="X996" s="79"/>
    </row>
    <row r="997" spans="1:24" s="121" customFormat="1" ht="20.100000000000001" customHeight="1" x14ac:dyDescent="0.3">
      <c r="A997" s="80"/>
      <c r="B997" s="110" t="str">
        <f>IF(E997="","",VLOOKUP(E997,[1]PROJECTES!$C$14:$G$5000,2,FALSE))</f>
        <v/>
      </c>
      <c r="C997" s="80"/>
      <c r="D997" s="283" t="str">
        <f>IF(E997="","",VLOOKUP(E997,[1]PROJECTES!$C$14:$G$5000,5,FALSE))</f>
        <v/>
      </c>
      <c r="E997" s="79"/>
      <c r="F997" s="110" t="str">
        <f>IF(I997="","",VLOOKUP(I997,[1]PROJECTES!$C$14:$G$5000,2,FALSE))</f>
        <v/>
      </c>
      <c r="G997" s="112" t="str">
        <f>IF(E997="","",VLOOKUP(E997,[1]PROJECTES!$C$14:$G$5000,4,FALSE))</f>
        <v/>
      </c>
      <c r="H997" s="95"/>
      <c r="I997" s="113" t="str">
        <f>IF(H997="","",VLOOKUP(H997,BD!B$2:C$16,2,FALSE))</f>
        <v/>
      </c>
      <c r="J997" s="114"/>
      <c r="K997" s="115" t="str">
        <f t="shared" si="32"/>
        <v/>
      </c>
      <c r="L997" s="116" t="str">
        <f t="shared" ca="1" si="33"/>
        <v>-</v>
      </c>
      <c r="M997" s="111" t="str">
        <f>IF(E997="","",VLOOKUP(E997,[1]PROJECTES!$C$14:$Z$5000,21,FALSE))</f>
        <v/>
      </c>
      <c r="N997" s="117"/>
      <c r="O997" s="118" t="s">
        <v>222</v>
      </c>
      <c r="P997" s="119"/>
      <c r="Q997" s="84"/>
      <c r="R997" s="122"/>
      <c r="S997" s="166"/>
      <c r="T997" s="176"/>
      <c r="U997" s="169"/>
      <c r="V997" s="177"/>
      <c r="X997" s="79"/>
    </row>
    <row r="998" spans="1:24" s="121" customFormat="1" ht="20.100000000000001" customHeight="1" x14ac:dyDescent="0.3">
      <c r="A998" s="80"/>
      <c r="B998" s="110" t="str">
        <f>IF(E998="","",VLOOKUP(E998,[1]PROJECTES!$C$14:$G$5000,2,FALSE))</f>
        <v/>
      </c>
      <c r="C998" s="80"/>
      <c r="D998" s="283" t="str">
        <f>IF(E998="","",VLOOKUP(E998,[1]PROJECTES!$C$14:$G$5000,5,FALSE))</f>
        <v/>
      </c>
      <c r="E998" s="79"/>
      <c r="F998" s="110" t="str">
        <f>IF(I998="","",VLOOKUP(I998,[1]PROJECTES!$C$14:$G$5000,2,FALSE))</f>
        <v/>
      </c>
      <c r="G998" s="112" t="str">
        <f>IF(E998="","",VLOOKUP(E998,[1]PROJECTES!$C$14:$G$5000,4,FALSE))</f>
        <v/>
      </c>
      <c r="H998" s="95"/>
      <c r="I998" s="113" t="str">
        <f>IF(H998="","",VLOOKUP(H998,BD!B$2:C$16,2,FALSE))</f>
        <v/>
      </c>
      <c r="J998" s="114"/>
      <c r="K998" s="115" t="str">
        <f t="shared" si="32"/>
        <v/>
      </c>
      <c r="L998" s="116" t="str">
        <f t="shared" ca="1" si="33"/>
        <v>-</v>
      </c>
      <c r="M998" s="111" t="str">
        <f>IF(E998="","",VLOOKUP(E998,[1]PROJECTES!$C$14:$Z$5000,21,FALSE))</f>
        <v/>
      </c>
      <c r="N998" s="117"/>
      <c r="O998" s="118" t="s">
        <v>222</v>
      </c>
      <c r="P998" s="119"/>
      <c r="Q998" s="84"/>
      <c r="R998" s="125"/>
      <c r="S998" s="166"/>
      <c r="T998" s="197"/>
      <c r="V998" s="199"/>
      <c r="X998" s="79"/>
    </row>
    <row r="999" spans="1:24" s="121" customFormat="1" ht="20.100000000000001" customHeight="1" x14ac:dyDescent="0.3">
      <c r="A999" s="80"/>
      <c r="B999" s="110" t="str">
        <f>IF(E999="","",VLOOKUP(E999,[1]PROJECTES!$C$14:$G$5000,2,FALSE))</f>
        <v/>
      </c>
      <c r="C999" s="80"/>
      <c r="D999" s="283" t="str">
        <f>IF(E999="","",VLOOKUP(E999,[1]PROJECTES!$C$14:$G$5000,5,FALSE))</f>
        <v/>
      </c>
      <c r="E999" s="79"/>
      <c r="F999" s="110" t="str">
        <f>IF(I999="","",VLOOKUP(I999,[1]PROJECTES!$C$14:$G$5000,2,FALSE))</f>
        <v/>
      </c>
      <c r="G999" s="112" t="str">
        <f>IF(E999="","",VLOOKUP(E999,[1]PROJECTES!$C$14:$G$5000,4,FALSE))</f>
        <v/>
      </c>
      <c r="H999" s="95"/>
      <c r="I999" s="113" t="str">
        <f>IF(H999="","",VLOOKUP(H999,BD!B$2:C$16,2,FALSE))</f>
        <v/>
      </c>
      <c r="J999" s="114"/>
      <c r="K999" s="115" t="str">
        <f t="shared" si="32"/>
        <v/>
      </c>
      <c r="L999" s="116" t="str">
        <f t="shared" ca="1" si="33"/>
        <v>-</v>
      </c>
      <c r="M999" s="111" t="str">
        <f>IF(E999="","",VLOOKUP(E999,[1]PROJECTES!$C$14:$Z$5000,21,FALSE))</f>
        <v/>
      </c>
      <c r="N999" s="117"/>
      <c r="O999" s="118" t="s">
        <v>222</v>
      </c>
      <c r="P999" s="119"/>
      <c r="Q999" s="84"/>
      <c r="R999" s="122"/>
      <c r="S999" s="166"/>
      <c r="T999" s="176"/>
      <c r="U999" s="169"/>
      <c r="V999" s="177"/>
      <c r="X999" s="79"/>
    </row>
    <row r="1000" spans="1:24" s="121" customFormat="1" ht="20.100000000000001" customHeight="1" x14ac:dyDescent="0.3">
      <c r="A1000" s="80"/>
      <c r="B1000" s="110" t="str">
        <f>IF(E1000="","",VLOOKUP(E1000,[1]PROJECTES!$C$14:$G$5000,2,FALSE))</f>
        <v/>
      </c>
      <c r="C1000" s="80"/>
      <c r="D1000" s="283" t="str">
        <f>IF(E1000="","",VLOOKUP(E1000,[1]PROJECTES!$C$14:$G$5000,5,FALSE))</f>
        <v/>
      </c>
      <c r="E1000" s="79"/>
      <c r="F1000" s="110" t="str">
        <f>IF(I1000="","",VLOOKUP(I1000,[1]PROJECTES!$C$14:$G$5000,2,FALSE))</f>
        <v/>
      </c>
      <c r="G1000" s="112" t="str">
        <f>IF(E1000="","",VLOOKUP(E1000,[1]PROJECTES!$C$14:$G$5000,4,FALSE))</f>
        <v/>
      </c>
      <c r="H1000" s="95"/>
      <c r="I1000" s="113" t="str">
        <f>IF(H1000="","",VLOOKUP(H1000,BD!B$2:C$16,2,FALSE))</f>
        <v/>
      </c>
      <c r="J1000" s="114"/>
      <c r="K1000" s="115" t="str">
        <f t="shared" si="32"/>
        <v/>
      </c>
      <c r="L1000" s="116" t="str">
        <f t="shared" ca="1" si="33"/>
        <v>-</v>
      </c>
      <c r="M1000" s="111" t="str">
        <f>IF(E1000="","",VLOOKUP(E1000,[1]PROJECTES!$C$14:$Z$5000,21,FALSE))</f>
        <v/>
      </c>
      <c r="N1000" s="117"/>
      <c r="O1000" s="118" t="s">
        <v>222</v>
      </c>
      <c r="P1000" s="119"/>
      <c r="Q1000" s="84"/>
      <c r="R1000" s="122"/>
      <c r="S1000" s="166"/>
      <c r="T1000" s="176"/>
      <c r="U1000" s="169"/>
      <c r="V1000" s="177"/>
      <c r="X1000" s="79"/>
    </row>
    <row r="1001" spans="1:24" s="121" customFormat="1" ht="20.100000000000001" customHeight="1" x14ac:dyDescent="0.3">
      <c r="A1001" s="80"/>
      <c r="B1001" s="110" t="str">
        <f>IF(E1001="","",VLOOKUP(E1001,[1]PROJECTES!$C$14:$G$5000,2,FALSE))</f>
        <v/>
      </c>
      <c r="C1001" s="80"/>
      <c r="D1001" s="283" t="str">
        <f>IF(E1001="","",VLOOKUP(E1001,[1]PROJECTES!$C$14:$G$5000,5,FALSE))</f>
        <v/>
      </c>
      <c r="E1001" s="79"/>
      <c r="F1001" s="110" t="str">
        <f>IF(I1001="","",VLOOKUP(I1001,[1]PROJECTES!$C$14:$G$5000,2,FALSE))</f>
        <v/>
      </c>
      <c r="G1001" s="112" t="str">
        <f>IF(E1001="","",VLOOKUP(E1001,[1]PROJECTES!$C$14:$G$5000,4,FALSE))</f>
        <v/>
      </c>
      <c r="H1001" s="95"/>
      <c r="I1001" s="113" t="str">
        <f>IF(H1001="","",VLOOKUP(H1001,BD!B$2:C$16,2,FALSE))</f>
        <v/>
      </c>
      <c r="J1001" s="114"/>
      <c r="K1001" s="115" t="str">
        <f t="shared" si="32"/>
        <v/>
      </c>
      <c r="L1001" s="116" t="str">
        <f t="shared" ca="1" si="33"/>
        <v>-</v>
      </c>
      <c r="M1001" s="111" t="str">
        <f>IF(E1001="","",VLOOKUP(E1001,[1]PROJECTES!$C$14:$Z$5000,21,FALSE))</f>
        <v/>
      </c>
      <c r="N1001" s="117"/>
      <c r="O1001" s="118" t="s">
        <v>222</v>
      </c>
      <c r="P1001" s="119"/>
      <c r="Q1001" s="84"/>
      <c r="R1001" s="122"/>
      <c r="S1001" s="166"/>
      <c r="T1001" s="176"/>
      <c r="U1001" s="169"/>
      <c r="V1001" s="177"/>
      <c r="X1001" s="79"/>
    </row>
    <row r="1002" spans="1:24" s="121" customFormat="1" ht="20.100000000000001" customHeight="1" x14ac:dyDescent="0.3">
      <c r="A1002" s="80"/>
      <c r="B1002" s="110" t="str">
        <f>IF(E1002="","",VLOOKUP(E1002,[1]PROJECTES!$C$14:$G$5000,2,FALSE))</f>
        <v/>
      </c>
      <c r="C1002" s="80"/>
      <c r="D1002" s="283" t="str">
        <f>IF(E1002="","",VLOOKUP(E1002,[1]PROJECTES!$C$14:$G$5000,5,FALSE))</f>
        <v/>
      </c>
      <c r="E1002" s="79"/>
      <c r="F1002" s="110" t="str">
        <f>IF(I1002="","",VLOOKUP(I1002,[1]PROJECTES!$C$14:$G$5000,2,FALSE))</f>
        <v/>
      </c>
      <c r="G1002" s="112" t="str">
        <f>IF(E1002="","",VLOOKUP(E1002,[1]PROJECTES!$C$14:$G$5000,4,FALSE))</f>
        <v/>
      </c>
      <c r="H1002" s="95"/>
      <c r="I1002" s="113" t="str">
        <f>IF(H1002="","",VLOOKUP(H1002,BD!B$2:C$16,2,FALSE))</f>
        <v/>
      </c>
      <c r="J1002" s="114"/>
      <c r="K1002" s="115" t="str">
        <f t="shared" si="32"/>
        <v/>
      </c>
      <c r="L1002" s="116" t="str">
        <f t="shared" ca="1" si="33"/>
        <v>-</v>
      </c>
      <c r="M1002" s="111" t="str">
        <f>IF(E1002="","",VLOOKUP(E1002,[1]PROJECTES!$C$14:$Z$5000,21,FALSE))</f>
        <v/>
      </c>
      <c r="N1002" s="117"/>
      <c r="O1002" s="118" t="s">
        <v>222</v>
      </c>
      <c r="P1002" s="119"/>
      <c r="Q1002" s="84"/>
      <c r="R1002" s="122"/>
      <c r="S1002" s="166"/>
      <c r="T1002" s="176"/>
      <c r="U1002" s="169"/>
      <c r="V1002" s="177"/>
      <c r="X1002" s="79"/>
    </row>
    <row r="1003" spans="1:24" s="121" customFormat="1" ht="20.100000000000001" customHeight="1" x14ac:dyDescent="0.3">
      <c r="A1003" s="80"/>
      <c r="B1003" s="110" t="str">
        <f>IF(E1003="","",VLOOKUP(E1003,[1]PROJECTES!$C$14:$G$5000,2,FALSE))</f>
        <v/>
      </c>
      <c r="C1003" s="80"/>
      <c r="D1003" s="283" t="str">
        <f>IF(E1003="","",VLOOKUP(E1003,[1]PROJECTES!$C$14:$G$5000,5,FALSE))</f>
        <v/>
      </c>
      <c r="E1003" s="79"/>
      <c r="F1003" s="110" t="str">
        <f>IF(I1003="","",VLOOKUP(I1003,[1]PROJECTES!$C$14:$G$5000,2,FALSE))</f>
        <v/>
      </c>
      <c r="G1003" s="112" t="str">
        <f>IF(E1003="","",VLOOKUP(E1003,[1]PROJECTES!$C$14:$G$5000,4,FALSE))</f>
        <v/>
      </c>
      <c r="H1003" s="95"/>
      <c r="I1003" s="113" t="str">
        <f>IF(H1003="","",VLOOKUP(H1003,BD!B$2:C$16,2,FALSE))</f>
        <v/>
      </c>
      <c r="J1003" s="114"/>
      <c r="K1003" s="115" t="str">
        <f t="shared" si="32"/>
        <v/>
      </c>
      <c r="L1003" s="116" t="str">
        <f t="shared" ca="1" si="33"/>
        <v>-</v>
      </c>
      <c r="M1003" s="111" t="str">
        <f>IF(E1003="","",VLOOKUP(E1003,[1]PROJECTES!$C$14:$Z$5000,21,FALSE))</f>
        <v/>
      </c>
      <c r="N1003" s="117"/>
      <c r="O1003" s="118" t="s">
        <v>222</v>
      </c>
      <c r="P1003" s="119"/>
      <c r="Q1003" s="84"/>
      <c r="R1003" s="122"/>
      <c r="S1003" s="166"/>
      <c r="T1003" s="176"/>
      <c r="U1003" s="169"/>
      <c r="V1003" s="177"/>
      <c r="X1003" s="79"/>
    </row>
    <row r="1004" spans="1:24" s="121" customFormat="1" ht="20.100000000000001" customHeight="1" x14ac:dyDescent="0.3">
      <c r="A1004" s="80"/>
      <c r="B1004" s="110" t="str">
        <f>IF(E1004="","",VLOOKUP(E1004,[1]PROJECTES!$C$14:$G$5000,2,FALSE))</f>
        <v/>
      </c>
      <c r="C1004" s="80"/>
      <c r="D1004" s="283" t="str">
        <f>IF(E1004="","",VLOOKUP(E1004,[1]PROJECTES!$C$14:$G$5000,5,FALSE))</f>
        <v/>
      </c>
      <c r="E1004" s="79"/>
      <c r="F1004" s="110" t="str">
        <f>IF(I1004="","",VLOOKUP(I1004,[1]PROJECTES!$C$14:$G$5000,2,FALSE))</f>
        <v/>
      </c>
      <c r="G1004" s="112" t="str">
        <f>IF(E1004="","",VLOOKUP(E1004,[1]PROJECTES!$C$14:$G$5000,4,FALSE))</f>
        <v/>
      </c>
      <c r="H1004" s="95"/>
      <c r="I1004" s="113" t="str">
        <f>IF(H1004="","",VLOOKUP(H1004,BD!B$2:C$16,2,FALSE))</f>
        <v/>
      </c>
      <c r="J1004" s="114"/>
      <c r="K1004" s="115" t="str">
        <f t="shared" si="32"/>
        <v/>
      </c>
      <c r="L1004" s="116" t="str">
        <f t="shared" ca="1" si="33"/>
        <v>-</v>
      </c>
      <c r="M1004" s="111" t="str">
        <f>IF(E1004="","",VLOOKUP(E1004,[1]PROJECTES!$C$14:$Z$5000,21,FALSE))</f>
        <v/>
      </c>
      <c r="N1004" s="117"/>
      <c r="O1004" s="118" t="s">
        <v>222</v>
      </c>
      <c r="P1004" s="119"/>
      <c r="Q1004" s="84"/>
      <c r="R1004" s="122"/>
      <c r="S1004" s="166"/>
      <c r="T1004" s="176"/>
      <c r="U1004" s="169"/>
      <c r="V1004" s="177"/>
      <c r="X1004" s="79"/>
    </row>
    <row r="1005" spans="1:24" s="121" customFormat="1" ht="20.100000000000001" customHeight="1" x14ac:dyDescent="0.3">
      <c r="A1005" s="80"/>
      <c r="B1005" s="110" t="str">
        <f>IF(E1005="","",VLOOKUP(E1005,[1]PROJECTES!$C$14:$G$5000,2,FALSE))</f>
        <v/>
      </c>
      <c r="C1005" s="80"/>
      <c r="D1005" s="283" t="str">
        <f>IF(E1005="","",VLOOKUP(E1005,[1]PROJECTES!$C$14:$G$5000,5,FALSE))</f>
        <v/>
      </c>
      <c r="E1005" s="79"/>
      <c r="F1005" s="110" t="str">
        <f>IF(I1005="","",VLOOKUP(I1005,[1]PROJECTES!$C$14:$G$5000,2,FALSE))</f>
        <v/>
      </c>
      <c r="G1005" s="112" t="str">
        <f>IF(E1005="","",VLOOKUP(E1005,[1]PROJECTES!$C$14:$G$5000,4,FALSE))</f>
        <v/>
      </c>
      <c r="H1005" s="95"/>
      <c r="I1005" s="113" t="str">
        <f>IF(H1005="","",VLOOKUP(H1005,BD!B$2:C$16,2,FALSE))</f>
        <v/>
      </c>
      <c r="J1005" s="114"/>
      <c r="K1005" s="115" t="str">
        <f t="shared" si="32"/>
        <v/>
      </c>
      <c r="L1005" s="116" t="str">
        <f t="shared" ca="1" si="33"/>
        <v>-</v>
      </c>
      <c r="M1005" s="111" t="str">
        <f>IF(E1005="","",VLOOKUP(E1005,[1]PROJECTES!$C$14:$Z$5000,21,FALSE))</f>
        <v/>
      </c>
      <c r="N1005" s="117"/>
      <c r="O1005" s="118" t="s">
        <v>222</v>
      </c>
      <c r="P1005" s="119"/>
      <c r="Q1005" s="84"/>
      <c r="R1005" s="122"/>
      <c r="S1005" s="166"/>
      <c r="T1005" s="197"/>
      <c r="V1005" s="199"/>
      <c r="X1005" s="79"/>
    </row>
    <row r="1006" spans="1:24" s="121" customFormat="1" ht="20.100000000000001" customHeight="1" x14ac:dyDescent="0.3">
      <c r="A1006" s="80"/>
      <c r="B1006" s="110" t="str">
        <f>IF(E1006="","",VLOOKUP(E1006,[1]PROJECTES!$C$14:$G$5000,2,FALSE))</f>
        <v/>
      </c>
      <c r="C1006" s="80"/>
      <c r="D1006" s="283" t="str">
        <f>IF(E1006="","",VLOOKUP(E1006,[1]PROJECTES!$C$14:$G$5000,5,FALSE))</f>
        <v/>
      </c>
      <c r="E1006" s="79"/>
      <c r="F1006" s="110" t="str">
        <f>IF(I1006="","",VLOOKUP(I1006,[1]PROJECTES!$C$14:$G$5000,2,FALSE))</f>
        <v/>
      </c>
      <c r="G1006" s="112" t="str">
        <f>IF(E1006="","",VLOOKUP(E1006,[1]PROJECTES!$C$14:$G$5000,4,FALSE))</f>
        <v/>
      </c>
      <c r="H1006" s="95"/>
      <c r="I1006" s="113" t="str">
        <f>IF(H1006="","",VLOOKUP(H1006,BD!B$2:C$16,2,FALSE))</f>
        <v/>
      </c>
      <c r="J1006" s="114"/>
      <c r="K1006" s="115" t="str">
        <f t="shared" si="32"/>
        <v/>
      </c>
      <c r="L1006" s="116" t="str">
        <f t="shared" ca="1" si="33"/>
        <v>-</v>
      </c>
      <c r="M1006" s="111" t="str">
        <f>IF(E1006="","",VLOOKUP(E1006,[1]PROJECTES!$C$14:$Z$5000,21,FALSE))</f>
        <v/>
      </c>
      <c r="N1006" s="117"/>
      <c r="O1006" s="118" t="s">
        <v>222</v>
      </c>
      <c r="P1006" s="119"/>
      <c r="Q1006" s="84"/>
      <c r="R1006" s="122"/>
      <c r="S1006" s="166"/>
      <c r="T1006" s="197"/>
      <c r="V1006" s="199"/>
      <c r="X1006" s="79"/>
    </row>
    <row r="1007" spans="1:24" s="121" customFormat="1" ht="20.100000000000001" customHeight="1" x14ac:dyDescent="0.3">
      <c r="A1007" s="80"/>
      <c r="B1007" s="110" t="str">
        <f>IF(E1007="","",VLOOKUP(E1007,[1]PROJECTES!$C$14:$G$5000,2,FALSE))</f>
        <v/>
      </c>
      <c r="C1007" s="80"/>
      <c r="D1007" s="283" t="str">
        <f>IF(E1007="","",VLOOKUP(E1007,[1]PROJECTES!$C$14:$G$5000,5,FALSE))</f>
        <v/>
      </c>
      <c r="E1007" s="79"/>
      <c r="F1007" s="110" t="str">
        <f>IF(I1007="","",VLOOKUP(I1007,[1]PROJECTES!$C$14:$G$5000,2,FALSE))</f>
        <v/>
      </c>
      <c r="G1007" s="112" t="str">
        <f>IF(E1007="","",VLOOKUP(E1007,[1]PROJECTES!$C$14:$G$5000,4,FALSE))</f>
        <v/>
      </c>
      <c r="H1007" s="95"/>
      <c r="I1007" s="113" t="str">
        <f>IF(H1007="","",VLOOKUP(H1007,BD!B$2:C$16,2,FALSE))</f>
        <v/>
      </c>
      <c r="J1007" s="114"/>
      <c r="K1007" s="115" t="str">
        <f t="shared" si="32"/>
        <v/>
      </c>
      <c r="L1007" s="116" t="str">
        <f t="shared" ca="1" si="33"/>
        <v>-</v>
      </c>
      <c r="M1007" s="111" t="str">
        <f>IF(E1007="","",VLOOKUP(E1007,[1]PROJECTES!$C$14:$Z$5000,21,FALSE))</f>
        <v/>
      </c>
      <c r="N1007" s="117"/>
      <c r="O1007" s="118" t="s">
        <v>222</v>
      </c>
      <c r="P1007" s="119"/>
      <c r="Q1007" s="84"/>
      <c r="R1007" s="122"/>
      <c r="S1007" s="166"/>
      <c r="T1007" s="176"/>
      <c r="U1007" s="169"/>
      <c r="V1007" s="177"/>
      <c r="X1007" s="79"/>
    </row>
    <row r="1008" spans="1:24" s="121" customFormat="1" ht="20.100000000000001" customHeight="1" x14ac:dyDescent="0.3">
      <c r="A1008" s="80"/>
      <c r="B1008" s="110" t="str">
        <f>IF(E1008="","",VLOOKUP(E1008,[1]PROJECTES!$C$14:$G$5000,2,FALSE))</f>
        <v/>
      </c>
      <c r="C1008" s="80"/>
      <c r="D1008" s="283" t="str">
        <f>IF(E1008="","",VLOOKUP(E1008,[1]PROJECTES!$C$14:$G$5000,5,FALSE))</f>
        <v/>
      </c>
      <c r="E1008" s="79"/>
      <c r="F1008" s="110" t="str">
        <f>IF(I1008="","",VLOOKUP(I1008,[1]PROJECTES!$C$14:$G$5000,2,FALSE))</f>
        <v/>
      </c>
      <c r="G1008" s="112" t="str">
        <f>IF(E1008="","",VLOOKUP(E1008,[1]PROJECTES!$C$14:$G$5000,4,FALSE))</f>
        <v/>
      </c>
      <c r="H1008" s="95"/>
      <c r="I1008" s="113" t="str">
        <f>IF(H1008="","",VLOOKUP(H1008,BD!B$2:C$16,2,FALSE))</f>
        <v/>
      </c>
      <c r="J1008" s="114"/>
      <c r="K1008" s="115" t="str">
        <f t="shared" si="32"/>
        <v/>
      </c>
      <c r="L1008" s="116" t="str">
        <f t="shared" ca="1" si="33"/>
        <v>-</v>
      </c>
      <c r="M1008" s="111" t="str">
        <f>IF(E1008="","",VLOOKUP(E1008,[1]PROJECTES!$C$14:$Z$5000,21,FALSE))</f>
        <v/>
      </c>
      <c r="N1008" s="117"/>
      <c r="O1008" s="118" t="s">
        <v>222</v>
      </c>
      <c r="P1008" s="119"/>
      <c r="Q1008" s="84"/>
      <c r="R1008" s="125"/>
      <c r="S1008" s="166"/>
      <c r="T1008" s="197"/>
      <c r="V1008" s="199"/>
      <c r="X1008" s="79"/>
    </row>
    <row r="1009" spans="1:24" s="121" customFormat="1" ht="20.100000000000001" customHeight="1" x14ac:dyDescent="0.3">
      <c r="A1009" s="80"/>
      <c r="B1009" s="110" t="str">
        <f>IF(E1009="","",VLOOKUP(E1009,[1]PROJECTES!$C$14:$G$5000,2,FALSE))</f>
        <v/>
      </c>
      <c r="C1009" s="80"/>
      <c r="D1009" s="283" t="str">
        <f>IF(E1009="","",VLOOKUP(E1009,[1]PROJECTES!$C$14:$G$5000,5,FALSE))</f>
        <v/>
      </c>
      <c r="E1009" s="79"/>
      <c r="F1009" s="110" t="str">
        <f>IF(I1009="","",VLOOKUP(I1009,[1]PROJECTES!$C$14:$G$5000,2,FALSE))</f>
        <v/>
      </c>
      <c r="G1009" s="112" t="str">
        <f>IF(E1009="","",VLOOKUP(E1009,[1]PROJECTES!$C$14:$G$5000,4,FALSE))</f>
        <v/>
      </c>
      <c r="H1009" s="95"/>
      <c r="I1009" s="113" t="str">
        <f>IF(H1009="","",VLOOKUP(H1009,BD!B$2:C$16,2,FALSE))</f>
        <v/>
      </c>
      <c r="J1009" s="114"/>
      <c r="K1009" s="115" t="str">
        <f t="shared" si="32"/>
        <v/>
      </c>
      <c r="L1009" s="116" t="str">
        <f t="shared" ca="1" si="33"/>
        <v>-</v>
      </c>
      <c r="M1009" s="111" t="str">
        <f>IF(E1009="","",VLOOKUP(E1009,[1]PROJECTES!$C$14:$Z$5000,21,FALSE))</f>
        <v/>
      </c>
      <c r="N1009" s="117"/>
      <c r="O1009" s="118" t="s">
        <v>222</v>
      </c>
      <c r="P1009" s="119"/>
      <c r="Q1009" s="84"/>
      <c r="R1009" s="122"/>
      <c r="S1009" s="166"/>
      <c r="T1009" s="176"/>
      <c r="V1009" s="199"/>
      <c r="X1009" s="79"/>
    </row>
    <row r="1010" spans="1:24" s="121" customFormat="1" ht="20.100000000000001" customHeight="1" x14ac:dyDescent="0.3">
      <c r="A1010" s="80"/>
      <c r="B1010" s="110" t="str">
        <f>IF(E1010="","",VLOOKUP(E1010,[1]PROJECTES!$C$14:$G$5000,2,FALSE))</f>
        <v/>
      </c>
      <c r="C1010" s="80"/>
      <c r="D1010" s="283" t="str">
        <f>IF(E1010="","",VLOOKUP(E1010,[1]PROJECTES!$C$14:$G$5000,5,FALSE))</f>
        <v/>
      </c>
      <c r="E1010" s="225"/>
      <c r="F1010" s="110" t="str">
        <f>IF(I1010="","",VLOOKUP(I1010,[1]PROJECTES!$C$14:$G$5000,2,FALSE))</f>
        <v/>
      </c>
      <c r="G1010" s="112" t="str">
        <f>IF(E1010="","",VLOOKUP(E1010,[1]PROJECTES!$C$14:$G$5000,4,FALSE))</f>
        <v/>
      </c>
      <c r="H1010" s="226"/>
      <c r="I1010" s="113" t="str">
        <f>IF(H1010="","",VLOOKUP(H1010,BD!B$2:C$16,2,FALSE))</f>
        <v/>
      </c>
      <c r="J1010" s="227"/>
      <c r="K1010" s="115" t="str">
        <f t="shared" si="32"/>
        <v/>
      </c>
      <c r="L1010" s="116" t="str">
        <f t="shared" ca="1" si="33"/>
        <v>-</v>
      </c>
      <c r="M1010" s="111" t="str">
        <f>IF(E1010="","",VLOOKUP(E1010,[1]PROJECTES!$C$14:$Z$5000,21,FALSE))</f>
        <v/>
      </c>
      <c r="N1010" s="228"/>
      <c r="O1010" s="229" t="s">
        <v>222</v>
      </c>
      <c r="P1010" s="230"/>
      <c r="Q1010" s="231"/>
      <c r="R1010" s="232"/>
      <c r="S1010" s="166"/>
      <c r="T1010" s="197"/>
      <c r="V1010" s="199"/>
      <c r="X1010" s="79"/>
    </row>
    <row r="1011" spans="1:24" s="121" customFormat="1" ht="20.100000000000001" customHeight="1" x14ac:dyDescent="0.3">
      <c r="A1011" s="80"/>
      <c r="B1011" s="110" t="str">
        <f>IF(E1011="","",VLOOKUP(E1011,[1]PROJECTES!$C$14:$G$5000,2,FALSE))</f>
        <v/>
      </c>
      <c r="C1011" s="80"/>
      <c r="D1011" s="283" t="str">
        <f>IF(E1011="","",VLOOKUP(E1011,[1]PROJECTES!$C$14:$G$5000,5,FALSE))</f>
        <v/>
      </c>
      <c r="E1011" s="79"/>
      <c r="F1011" s="110" t="str">
        <f>IF(I1011="","",VLOOKUP(I1011,[1]PROJECTES!$C$14:$G$5000,2,FALSE))</f>
        <v/>
      </c>
      <c r="G1011" s="112" t="str">
        <f>IF(E1011="","",VLOOKUP(E1011,[1]PROJECTES!$C$14:$G$5000,4,FALSE))</f>
        <v/>
      </c>
      <c r="H1011" s="95"/>
      <c r="I1011" s="113" t="str">
        <f>IF(H1011="","",VLOOKUP(H1011,BD!B$2:C$16,2,FALSE))</f>
        <v/>
      </c>
      <c r="J1011" s="114"/>
      <c r="K1011" s="115"/>
      <c r="L1011" s="116" t="str">
        <f t="shared" ca="1" si="33"/>
        <v>-</v>
      </c>
      <c r="M1011" s="111" t="str">
        <f>IF(E1011="","",VLOOKUP(E1011,[1]PROJECTES!$C$14:$Z$5000,21,FALSE))</f>
        <v/>
      </c>
      <c r="N1011" s="117"/>
      <c r="O1011" s="118" t="s">
        <v>222</v>
      </c>
      <c r="P1011" s="119"/>
      <c r="Q1011" s="84"/>
      <c r="R1011" s="122"/>
      <c r="S1011" s="166"/>
      <c r="T1011" s="197"/>
      <c r="V1011" s="199"/>
      <c r="X1011" s="79"/>
    </row>
    <row r="1012" spans="1:24" s="121" customFormat="1" ht="20.100000000000001" customHeight="1" x14ac:dyDescent="0.3">
      <c r="A1012" s="80"/>
      <c r="B1012" s="110" t="str">
        <f>IF(E1012="","",VLOOKUP(E1012,[1]PROJECTES!$C$14:$G$5000,2,FALSE))</f>
        <v/>
      </c>
      <c r="C1012" s="80"/>
      <c r="D1012" s="283" t="str">
        <f>IF(E1012="","",VLOOKUP(E1012,[1]PROJECTES!$C$14:$G$5000,5,FALSE))</f>
        <v/>
      </c>
      <c r="E1012" s="225"/>
      <c r="F1012" s="110" t="str">
        <f>IF(I1012="","",VLOOKUP(I1012,[1]PROJECTES!$C$14:$G$5000,2,FALSE))</f>
        <v/>
      </c>
      <c r="G1012" s="112" t="str">
        <f>IF(E1012="","",VLOOKUP(E1012,[1]PROJECTES!$C$14:$G$5000,4,FALSE))</f>
        <v/>
      </c>
      <c r="H1012" s="226"/>
      <c r="I1012" s="113" t="str">
        <f>IF(H1012="","",VLOOKUP(H1012,BD!B$2:C$16,2,FALSE))</f>
        <v/>
      </c>
      <c r="J1012" s="227"/>
      <c r="K1012" s="115" t="str">
        <f t="shared" ref="K1012" si="34">IF(J1012="","",WEEKNUM(J1012,2)-0)</f>
        <v/>
      </c>
      <c r="L1012" s="116" t="str">
        <f t="shared" ca="1" si="33"/>
        <v>-</v>
      </c>
      <c r="M1012" s="111" t="str">
        <f>IF(E1012="","",VLOOKUP(E1012,[1]PROJECTES!$C$14:$Z$5000,21,FALSE))</f>
        <v/>
      </c>
      <c r="N1012" s="228"/>
      <c r="O1012" s="229" t="s">
        <v>222</v>
      </c>
      <c r="P1012" s="230"/>
      <c r="Q1012" s="231"/>
      <c r="R1012" s="232"/>
      <c r="S1012" s="166"/>
      <c r="T1012" s="197"/>
      <c r="V1012" s="199"/>
      <c r="X1012" s="79"/>
    </row>
    <row r="1013" spans="1:24" s="121" customFormat="1" ht="20.100000000000001" customHeight="1" x14ac:dyDescent="0.3">
      <c r="A1013" s="80"/>
      <c r="B1013" s="110" t="str">
        <f>IF(E1013="","",VLOOKUP(E1013,[1]PROJECTES!$C$14:$G$5000,2,FALSE))</f>
        <v/>
      </c>
      <c r="C1013" s="80"/>
      <c r="D1013" s="283" t="str">
        <f>IF(E1013="","",VLOOKUP(E1013,[1]PROJECTES!$C$14:$G$5000,5,FALSE))</f>
        <v/>
      </c>
      <c r="E1013" s="79"/>
      <c r="F1013" s="110" t="str">
        <f>IF(I1013="","",VLOOKUP(I1013,[1]PROJECTES!$C$14:$G$5000,2,FALSE))</f>
        <v/>
      </c>
      <c r="G1013" s="112" t="str">
        <f>IF(E1013="","",VLOOKUP(E1013,[1]PROJECTES!$C$14:$G$5000,4,FALSE))</f>
        <v/>
      </c>
      <c r="H1013" s="95"/>
      <c r="I1013" s="113" t="str">
        <f>IF(H1013="","",VLOOKUP(H1013,BD!B$2:C$16,2,FALSE))</f>
        <v/>
      </c>
      <c r="J1013" s="114"/>
      <c r="K1013" s="115" t="str">
        <f t="shared" ref="K1013:K1044" si="35">IF(J1013="","",WEEKNUM(J1013,2)-0)</f>
        <v/>
      </c>
      <c r="L1013" s="116" t="str">
        <f t="shared" ca="1" si="33"/>
        <v>-</v>
      </c>
      <c r="M1013" s="111" t="str">
        <f>IF(E1013="","",VLOOKUP(E1013,[1]PROJECTES!$C$14:$Z$5000,21,FALSE))</f>
        <v/>
      </c>
      <c r="N1013" s="117"/>
      <c r="O1013" s="118" t="s">
        <v>222</v>
      </c>
      <c r="P1013" s="119"/>
      <c r="Q1013" s="84"/>
      <c r="R1013" s="122"/>
      <c r="S1013" s="166"/>
      <c r="T1013" s="176"/>
      <c r="U1013" s="169"/>
      <c r="V1013" s="177"/>
      <c r="X1013" s="79"/>
    </row>
    <row r="1014" spans="1:24" s="121" customFormat="1" ht="20.100000000000001" customHeight="1" x14ac:dyDescent="0.3">
      <c r="A1014" s="80"/>
      <c r="B1014" s="110" t="str">
        <f>IF(E1014="","",VLOOKUP(E1014,[1]PROJECTES!$C$14:$G$5000,2,FALSE))</f>
        <v/>
      </c>
      <c r="C1014" s="80"/>
      <c r="D1014" s="283" t="str">
        <f>IF(E1014="","",VLOOKUP(E1014,[1]PROJECTES!$C$14:$G$5000,5,FALSE))</f>
        <v/>
      </c>
      <c r="E1014" s="79"/>
      <c r="F1014" s="110" t="str">
        <f>IF(I1014="","",VLOOKUP(I1014,[1]PROJECTES!$C$14:$G$5000,2,FALSE))</f>
        <v/>
      </c>
      <c r="G1014" s="112" t="str">
        <f>IF(E1014="","",VLOOKUP(E1014,[1]PROJECTES!$C$14:$G$5000,4,FALSE))</f>
        <v/>
      </c>
      <c r="H1014" s="95"/>
      <c r="I1014" s="113" t="str">
        <f>IF(H1014="","",VLOOKUP(H1014,BD!B$2:C$16,2,FALSE))</f>
        <v/>
      </c>
      <c r="J1014" s="114"/>
      <c r="K1014" s="115" t="str">
        <f t="shared" si="35"/>
        <v/>
      </c>
      <c r="L1014" s="116" t="str">
        <f t="shared" ca="1" si="33"/>
        <v>-</v>
      </c>
      <c r="M1014" s="111" t="str">
        <f>IF(E1014="","",VLOOKUP(E1014,[1]PROJECTES!$C$14:$Z$5000,21,FALSE))</f>
        <v/>
      </c>
      <c r="N1014" s="117"/>
      <c r="O1014" s="118" t="s">
        <v>222</v>
      </c>
      <c r="P1014" s="119"/>
      <c r="Q1014" s="84"/>
      <c r="R1014" s="122"/>
      <c r="S1014" s="166"/>
      <c r="T1014" s="176"/>
      <c r="U1014" s="169"/>
      <c r="V1014" s="177"/>
      <c r="X1014" s="79"/>
    </row>
    <row r="1015" spans="1:24" s="121" customFormat="1" ht="20.100000000000001" customHeight="1" x14ac:dyDescent="0.3">
      <c r="A1015" s="80"/>
      <c r="B1015" s="110" t="str">
        <f>IF(E1015="","",VLOOKUP(E1015,[1]PROJECTES!$C$14:$G$5000,2,FALSE))</f>
        <v/>
      </c>
      <c r="C1015" s="80"/>
      <c r="D1015" s="283" t="str">
        <f>IF(E1015="","",VLOOKUP(E1015,[1]PROJECTES!$C$14:$G$5000,5,FALSE))</f>
        <v/>
      </c>
      <c r="E1015" s="79"/>
      <c r="F1015" s="110" t="str">
        <f>IF(I1015="","",VLOOKUP(I1015,[1]PROJECTES!$C$14:$G$5000,2,FALSE))</f>
        <v/>
      </c>
      <c r="G1015" s="112" t="str">
        <f>IF(E1015="","",VLOOKUP(E1015,[1]PROJECTES!$C$14:$G$5000,4,FALSE))</f>
        <v/>
      </c>
      <c r="H1015" s="95"/>
      <c r="I1015" s="113" t="str">
        <f>IF(H1015="","",VLOOKUP(H1015,BD!B$2:C$16,2,FALSE))</f>
        <v/>
      </c>
      <c r="J1015" s="114"/>
      <c r="K1015" s="115" t="str">
        <f t="shared" si="35"/>
        <v/>
      </c>
      <c r="L1015" s="116" t="str">
        <f t="shared" ca="1" si="33"/>
        <v>-</v>
      </c>
      <c r="M1015" s="111" t="str">
        <f>IF(E1015="","",VLOOKUP(E1015,[1]PROJECTES!$C$14:$Z$5000,21,FALSE))</f>
        <v/>
      </c>
      <c r="N1015" s="117"/>
      <c r="O1015" s="118" t="s">
        <v>222</v>
      </c>
      <c r="P1015" s="119"/>
      <c r="Q1015" s="84"/>
      <c r="R1015" s="122"/>
      <c r="S1015" s="166"/>
      <c r="T1015" s="176"/>
      <c r="U1015" s="169"/>
      <c r="V1015" s="177"/>
      <c r="X1015" s="79"/>
    </row>
    <row r="1016" spans="1:24" s="121" customFormat="1" ht="20.100000000000001" customHeight="1" x14ac:dyDescent="0.3">
      <c r="A1016" s="80"/>
      <c r="B1016" s="110" t="str">
        <f>IF(E1016="","",VLOOKUP(E1016,[1]PROJECTES!$C$14:$G$5000,2,FALSE))</f>
        <v/>
      </c>
      <c r="C1016" s="80"/>
      <c r="D1016" s="283" t="str">
        <f>IF(E1016="","",VLOOKUP(E1016,[1]PROJECTES!$C$14:$G$5000,5,FALSE))</f>
        <v/>
      </c>
      <c r="E1016" s="79"/>
      <c r="F1016" s="110" t="str">
        <f>IF(I1016="","",VLOOKUP(I1016,[1]PROJECTES!$C$14:$G$5000,2,FALSE))</f>
        <v/>
      </c>
      <c r="G1016" s="112" t="str">
        <f>IF(E1016="","",VLOOKUP(E1016,[1]PROJECTES!$C$14:$G$5000,4,FALSE))</f>
        <v/>
      </c>
      <c r="H1016" s="95"/>
      <c r="I1016" s="113" t="str">
        <f>IF(H1016="","",VLOOKUP(H1016,BD!B$2:C$16,2,FALSE))</f>
        <v/>
      </c>
      <c r="J1016" s="114"/>
      <c r="K1016" s="115" t="str">
        <f t="shared" si="35"/>
        <v/>
      </c>
      <c r="L1016" s="116" t="str">
        <f t="shared" ca="1" si="33"/>
        <v>-</v>
      </c>
      <c r="M1016" s="111" t="str">
        <f>IF(E1016="","",VLOOKUP(E1016,[1]PROJECTES!$C$14:$Z$5000,21,FALSE))</f>
        <v/>
      </c>
      <c r="N1016" s="117"/>
      <c r="O1016" s="118" t="s">
        <v>222</v>
      </c>
      <c r="P1016" s="119"/>
      <c r="Q1016" s="84"/>
      <c r="R1016" s="125"/>
      <c r="S1016" s="166"/>
      <c r="T1016" s="197"/>
      <c r="V1016" s="199"/>
      <c r="X1016" s="79"/>
    </row>
    <row r="1017" spans="1:24" s="121" customFormat="1" ht="20.100000000000001" customHeight="1" x14ac:dyDescent="0.3">
      <c r="A1017" s="80"/>
      <c r="B1017" s="110" t="str">
        <f>IF(E1017="","",VLOOKUP(E1017,[1]PROJECTES!$C$14:$G$5000,2,FALSE))</f>
        <v/>
      </c>
      <c r="C1017" s="80"/>
      <c r="D1017" s="283" t="str">
        <f>IF(E1017="","",VLOOKUP(E1017,[1]PROJECTES!$C$14:$G$5000,5,FALSE))</f>
        <v/>
      </c>
      <c r="E1017" s="79"/>
      <c r="F1017" s="110" t="str">
        <f>IF(I1017="","",VLOOKUP(I1017,[1]PROJECTES!$C$14:$G$5000,2,FALSE))</f>
        <v/>
      </c>
      <c r="G1017" s="112" t="str">
        <f>IF(E1017="","",VLOOKUP(E1017,[1]PROJECTES!$C$14:$G$5000,4,FALSE))</f>
        <v/>
      </c>
      <c r="H1017" s="95"/>
      <c r="I1017" s="113" t="str">
        <f>IF(H1017="","",VLOOKUP(H1017,BD!B$2:C$16,2,FALSE))</f>
        <v/>
      </c>
      <c r="J1017" s="114"/>
      <c r="K1017" s="115" t="str">
        <f t="shared" si="35"/>
        <v/>
      </c>
      <c r="L1017" s="116" t="str">
        <f t="shared" ca="1" si="33"/>
        <v>-</v>
      </c>
      <c r="M1017" s="111" t="str">
        <f>IF(E1017="","",VLOOKUP(E1017,[1]PROJECTES!$C$14:$Z$5000,21,FALSE))</f>
        <v/>
      </c>
      <c r="N1017" s="117"/>
      <c r="O1017" s="118" t="s">
        <v>222</v>
      </c>
      <c r="P1017" s="119"/>
      <c r="Q1017" s="84"/>
      <c r="R1017" s="122"/>
      <c r="S1017" s="166"/>
      <c r="T1017" s="176"/>
      <c r="U1017" s="169"/>
      <c r="V1017" s="177"/>
      <c r="X1017" s="79"/>
    </row>
    <row r="1018" spans="1:24" s="121" customFormat="1" ht="20.100000000000001" customHeight="1" x14ac:dyDescent="0.3">
      <c r="A1018" s="80"/>
      <c r="B1018" s="110" t="str">
        <f>IF(E1018="","",VLOOKUP(E1018,[1]PROJECTES!$C$14:$G$5000,2,FALSE))</f>
        <v/>
      </c>
      <c r="C1018" s="80"/>
      <c r="D1018" s="283" t="str">
        <f>IF(E1018="","",VLOOKUP(E1018,[1]PROJECTES!$C$14:$G$5000,5,FALSE))</f>
        <v/>
      </c>
      <c r="E1018" s="79"/>
      <c r="F1018" s="110" t="str">
        <f>IF(I1018="","",VLOOKUP(I1018,[1]PROJECTES!$C$14:$G$5000,2,FALSE))</f>
        <v/>
      </c>
      <c r="G1018" s="112" t="str">
        <f>IF(E1018="","",VLOOKUP(E1018,[1]PROJECTES!$C$14:$G$5000,4,FALSE))</f>
        <v/>
      </c>
      <c r="H1018" s="95"/>
      <c r="I1018" s="113" t="str">
        <f>IF(H1018="","",VLOOKUP(H1018,BD!B$2:C$16,2,FALSE))</f>
        <v/>
      </c>
      <c r="J1018" s="114"/>
      <c r="K1018" s="115" t="str">
        <f t="shared" si="35"/>
        <v/>
      </c>
      <c r="L1018" s="116" t="str">
        <f t="shared" ca="1" si="33"/>
        <v>-</v>
      </c>
      <c r="M1018" s="111" t="str">
        <f>IF(E1018="","",VLOOKUP(E1018,[1]PROJECTES!$C$14:$Z$5000,21,FALSE))</f>
        <v/>
      </c>
      <c r="N1018" s="117"/>
      <c r="O1018" s="118" t="s">
        <v>222</v>
      </c>
      <c r="P1018" s="119"/>
      <c r="Q1018" s="84"/>
      <c r="R1018" s="122"/>
      <c r="S1018" s="166"/>
      <c r="T1018" s="176"/>
      <c r="U1018" s="169"/>
      <c r="V1018" s="177"/>
      <c r="X1018" s="79"/>
    </row>
    <row r="1019" spans="1:24" s="121" customFormat="1" ht="20.100000000000001" customHeight="1" x14ac:dyDescent="0.3">
      <c r="A1019" s="80"/>
      <c r="B1019" s="110" t="str">
        <f>IF(E1019="","",VLOOKUP(E1019,[1]PROJECTES!$C$14:$G$5000,2,FALSE))</f>
        <v/>
      </c>
      <c r="C1019" s="80"/>
      <c r="D1019" s="283" t="str">
        <f>IF(E1019="","",VLOOKUP(E1019,[1]PROJECTES!$C$14:$G$5000,5,FALSE))</f>
        <v/>
      </c>
      <c r="E1019" s="79"/>
      <c r="F1019" s="110" t="str">
        <f>IF(I1019="","",VLOOKUP(I1019,[1]PROJECTES!$C$14:$G$5000,2,FALSE))</f>
        <v/>
      </c>
      <c r="G1019" s="112" t="str">
        <f>IF(E1019="","",VLOOKUP(E1019,[1]PROJECTES!$C$14:$G$5000,4,FALSE))</f>
        <v/>
      </c>
      <c r="H1019" s="95"/>
      <c r="I1019" s="113" t="str">
        <f>IF(H1019="","",VLOOKUP(H1019,BD!B$2:C$16,2,FALSE))</f>
        <v/>
      </c>
      <c r="J1019" s="114"/>
      <c r="K1019" s="115" t="str">
        <f t="shared" si="35"/>
        <v/>
      </c>
      <c r="L1019" s="116" t="str">
        <f t="shared" ca="1" si="33"/>
        <v>-</v>
      </c>
      <c r="M1019" s="111" t="str">
        <f>IF(E1019="","",VLOOKUP(E1019,[1]PROJECTES!$C$14:$Z$5000,21,FALSE))</f>
        <v/>
      </c>
      <c r="N1019" s="117"/>
      <c r="O1019" s="118" t="s">
        <v>222</v>
      </c>
      <c r="P1019" s="119"/>
      <c r="Q1019" s="84"/>
      <c r="R1019" s="122"/>
      <c r="S1019" s="166"/>
      <c r="T1019" s="176"/>
      <c r="U1019" s="169"/>
      <c r="V1019" s="177"/>
      <c r="X1019" s="79"/>
    </row>
    <row r="1020" spans="1:24" s="121" customFormat="1" ht="20.100000000000001" customHeight="1" x14ac:dyDescent="0.3">
      <c r="A1020" s="80"/>
      <c r="B1020" s="110" t="str">
        <f>IF(E1020="","",VLOOKUP(E1020,[1]PROJECTES!$C$14:$G$5000,2,FALSE))</f>
        <v/>
      </c>
      <c r="C1020" s="80"/>
      <c r="D1020" s="283" t="str">
        <f>IF(E1020="","",VLOOKUP(E1020,[1]PROJECTES!$C$14:$G$5000,5,FALSE))</f>
        <v/>
      </c>
      <c r="E1020" s="79"/>
      <c r="F1020" s="110" t="str">
        <f>IF(I1020="","",VLOOKUP(I1020,[1]PROJECTES!$C$14:$G$5000,2,FALSE))</f>
        <v/>
      </c>
      <c r="G1020" s="112" t="str">
        <f>IF(E1020="","",VLOOKUP(E1020,[1]PROJECTES!$C$14:$G$5000,4,FALSE))</f>
        <v/>
      </c>
      <c r="H1020" s="95"/>
      <c r="I1020" s="113" t="str">
        <f>IF(H1020="","",VLOOKUP(H1020,BD!B$2:C$16,2,FALSE))</f>
        <v/>
      </c>
      <c r="J1020" s="114"/>
      <c r="K1020" s="115" t="str">
        <f t="shared" si="35"/>
        <v/>
      </c>
      <c r="L1020" s="116" t="str">
        <f t="shared" ca="1" si="33"/>
        <v>-</v>
      </c>
      <c r="M1020" s="111" t="str">
        <f>IF(E1020="","",VLOOKUP(E1020,[1]PROJECTES!$C$14:$Z$5000,21,FALSE))</f>
        <v/>
      </c>
      <c r="N1020" s="117"/>
      <c r="O1020" s="118" t="s">
        <v>222</v>
      </c>
      <c r="P1020" s="119"/>
      <c r="Q1020" s="84"/>
      <c r="R1020" s="122"/>
      <c r="S1020" s="166"/>
      <c r="T1020" s="176"/>
      <c r="U1020" s="169"/>
      <c r="V1020" s="177"/>
      <c r="X1020" s="79"/>
    </row>
    <row r="1021" spans="1:24" s="121" customFormat="1" ht="20.100000000000001" customHeight="1" x14ac:dyDescent="0.3">
      <c r="A1021" s="80"/>
      <c r="B1021" s="110" t="str">
        <f>IF(E1021="","",VLOOKUP(E1021,[1]PROJECTES!$C$14:$G$5000,2,FALSE))</f>
        <v/>
      </c>
      <c r="C1021" s="80"/>
      <c r="D1021" s="283" t="str">
        <f>IF(E1021="","",VLOOKUP(E1021,[1]PROJECTES!$C$14:$G$5000,5,FALSE))</f>
        <v/>
      </c>
      <c r="E1021" s="79"/>
      <c r="F1021" s="110" t="str">
        <f>IF(I1021="","",VLOOKUP(I1021,[1]PROJECTES!$C$14:$G$5000,2,FALSE))</f>
        <v/>
      </c>
      <c r="G1021" s="112" t="str">
        <f>IF(E1021="","",VLOOKUP(E1021,[1]PROJECTES!$C$14:$G$5000,4,FALSE))</f>
        <v/>
      </c>
      <c r="H1021" s="95"/>
      <c r="I1021" s="113" t="str">
        <f>IF(H1021="","",VLOOKUP(H1021,BD!B$2:C$16,2,FALSE))</f>
        <v/>
      </c>
      <c r="J1021" s="114"/>
      <c r="K1021" s="115" t="str">
        <f t="shared" si="35"/>
        <v/>
      </c>
      <c r="L1021" s="116" t="str">
        <f t="shared" ca="1" si="33"/>
        <v>-</v>
      </c>
      <c r="M1021" s="111" t="str">
        <f>IF(E1021="","",VLOOKUP(E1021,[1]PROJECTES!$C$14:$Z$5000,21,FALSE))</f>
        <v/>
      </c>
      <c r="N1021" s="117"/>
      <c r="O1021" s="118" t="s">
        <v>222</v>
      </c>
      <c r="P1021" s="119"/>
      <c r="Q1021" s="84"/>
      <c r="R1021" s="122"/>
      <c r="S1021" s="166"/>
      <c r="T1021" s="176"/>
      <c r="U1021" s="169"/>
      <c r="V1021" s="177"/>
      <c r="X1021" s="79"/>
    </row>
    <row r="1022" spans="1:24" s="121" customFormat="1" ht="20.100000000000001" customHeight="1" x14ac:dyDescent="0.3">
      <c r="A1022" s="80"/>
      <c r="B1022" s="110" t="str">
        <f>IF(E1022="","",VLOOKUP(E1022,[1]PROJECTES!$C$14:$G$5000,2,FALSE))</f>
        <v/>
      </c>
      <c r="C1022" s="80"/>
      <c r="D1022" s="283" t="str">
        <f>IF(E1022="","",VLOOKUP(E1022,[1]PROJECTES!$C$14:$G$5000,5,FALSE))</f>
        <v/>
      </c>
      <c r="E1022" s="79"/>
      <c r="F1022" s="110" t="str">
        <f>IF(I1022="","",VLOOKUP(I1022,[1]PROJECTES!$C$14:$G$5000,2,FALSE))</f>
        <v/>
      </c>
      <c r="G1022" s="112" t="str">
        <f>IF(E1022="","",VLOOKUP(E1022,[1]PROJECTES!$C$14:$G$5000,4,FALSE))</f>
        <v/>
      </c>
      <c r="H1022" s="95"/>
      <c r="I1022" s="113" t="str">
        <f>IF(H1022="","",VLOOKUP(H1022,BD!B$2:C$16,2,FALSE))</f>
        <v/>
      </c>
      <c r="J1022" s="114"/>
      <c r="K1022" s="115" t="str">
        <f t="shared" si="35"/>
        <v/>
      </c>
      <c r="L1022" s="116" t="str">
        <f t="shared" ca="1" si="33"/>
        <v>-</v>
      </c>
      <c r="M1022" s="111" t="str">
        <f>IF(E1022="","",VLOOKUP(E1022,[1]PROJECTES!$C$14:$Z$5000,21,FALSE))</f>
        <v/>
      </c>
      <c r="N1022" s="117"/>
      <c r="O1022" s="118" t="s">
        <v>222</v>
      </c>
      <c r="P1022" s="119"/>
      <c r="Q1022" s="89"/>
      <c r="R1022" s="122"/>
      <c r="S1022" s="166"/>
      <c r="T1022" s="176"/>
      <c r="U1022" s="169"/>
      <c r="V1022" s="177"/>
      <c r="X1022" s="79"/>
    </row>
    <row r="1023" spans="1:24" s="121" customFormat="1" ht="20.100000000000001" customHeight="1" x14ac:dyDescent="0.3">
      <c r="A1023" s="80"/>
      <c r="B1023" s="110" t="str">
        <f>IF(E1023="","",VLOOKUP(E1023,[1]PROJECTES!$C$14:$G$5000,2,FALSE))</f>
        <v/>
      </c>
      <c r="C1023" s="80"/>
      <c r="D1023" s="283" t="str">
        <f>IF(E1023="","",VLOOKUP(E1023,[1]PROJECTES!$C$14:$G$5000,5,FALSE))</f>
        <v/>
      </c>
      <c r="E1023" s="79"/>
      <c r="F1023" s="110" t="str">
        <f>IF(I1023="","",VLOOKUP(I1023,[1]PROJECTES!$C$14:$G$5000,2,FALSE))</f>
        <v/>
      </c>
      <c r="G1023" s="112" t="str">
        <f>IF(E1023="","",VLOOKUP(E1023,[1]PROJECTES!$C$14:$G$5000,4,FALSE))</f>
        <v/>
      </c>
      <c r="H1023" s="95"/>
      <c r="I1023" s="113" t="str">
        <f>IF(H1023="","",VLOOKUP(H1023,BD!B$2:C$16,2,FALSE))</f>
        <v/>
      </c>
      <c r="J1023" s="114"/>
      <c r="K1023" s="115" t="str">
        <f t="shared" si="35"/>
        <v/>
      </c>
      <c r="L1023" s="116" t="str">
        <f t="shared" ca="1" si="33"/>
        <v>-</v>
      </c>
      <c r="M1023" s="111" t="str">
        <f>IF(E1023="","",VLOOKUP(E1023,[1]PROJECTES!$C$14:$Z$5000,21,FALSE))</f>
        <v/>
      </c>
      <c r="N1023" s="117"/>
      <c r="O1023" s="118" t="s">
        <v>222</v>
      </c>
      <c r="P1023" s="119"/>
      <c r="Q1023" s="84"/>
      <c r="R1023" s="122"/>
      <c r="S1023" s="166"/>
      <c r="T1023" s="176"/>
      <c r="U1023" s="169"/>
      <c r="V1023" s="177"/>
      <c r="X1023" s="79"/>
    </row>
    <row r="1024" spans="1:24" s="121" customFormat="1" ht="20.100000000000001" customHeight="1" x14ac:dyDescent="0.3">
      <c r="A1024" s="80"/>
      <c r="B1024" s="110" t="str">
        <f>IF(E1024="","",VLOOKUP(E1024,[1]PROJECTES!$C$14:$G$5000,2,FALSE))</f>
        <v/>
      </c>
      <c r="C1024" s="80"/>
      <c r="D1024" s="283" t="str">
        <f>IF(E1024="","",VLOOKUP(E1024,[1]PROJECTES!$C$14:$G$5000,5,FALSE))</f>
        <v/>
      </c>
      <c r="E1024" s="79"/>
      <c r="F1024" s="110" t="str">
        <f>IF(I1024="","",VLOOKUP(I1024,[1]PROJECTES!$C$14:$G$5000,2,FALSE))</f>
        <v/>
      </c>
      <c r="G1024" s="112" t="str">
        <f>IF(E1024="","",VLOOKUP(E1024,[1]PROJECTES!$C$14:$G$5000,4,FALSE))</f>
        <v/>
      </c>
      <c r="H1024" s="95"/>
      <c r="I1024" s="113" t="str">
        <f>IF(H1024="","",VLOOKUP(H1024,BD!B$2:C$16,2,FALSE))</f>
        <v/>
      </c>
      <c r="J1024" s="114"/>
      <c r="K1024" s="115" t="str">
        <f t="shared" si="35"/>
        <v/>
      </c>
      <c r="L1024" s="116" t="str">
        <f t="shared" ca="1" si="33"/>
        <v>-</v>
      </c>
      <c r="M1024" s="111" t="str">
        <f>IF(E1024="","",VLOOKUP(E1024,[1]PROJECTES!$C$14:$Z$5000,21,FALSE))</f>
        <v/>
      </c>
      <c r="N1024" s="117"/>
      <c r="O1024" s="118" t="s">
        <v>222</v>
      </c>
      <c r="P1024" s="119"/>
      <c r="Q1024" s="84"/>
      <c r="R1024" s="125"/>
      <c r="S1024" s="166"/>
      <c r="T1024" s="176"/>
      <c r="U1024" s="169"/>
      <c r="V1024" s="177"/>
      <c r="X1024" s="79"/>
    </row>
    <row r="1025" spans="1:24" s="121" customFormat="1" ht="20.100000000000001" customHeight="1" x14ac:dyDescent="0.3">
      <c r="A1025" s="80"/>
      <c r="B1025" s="110" t="str">
        <f>IF(E1025="","",VLOOKUP(E1025,[1]PROJECTES!$C$14:$G$5000,2,FALSE))</f>
        <v/>
      </c>
      <c r="C1025" s="80"/>
      <c r="D1025" s="283" t="str">
        <f>IF(E1025="","",VLOOKUP(E1025,[1]PROJECTES!$C$14:$G$5000,5,FALSE))</f>
        <v/>
      </c>
      <c r="E1025" s="79"/>
      <c r="F1025" s="110" t="str">
        <f>IF(I1025="","",VLOOKUP(I1025,[1]PROJECTES!$C$14:$G$5000,2,FALSE))</f>
        <v/>
      </c>
      <c r="G1025" s="112" t="str">
        <f>IF(E1025="","",VLOOKUP(E1025,[1]PROJECTES!$C$14:$G$5000,4,FALSE))</f>
        <v/>
      </c>
      <c r="H1025" s="95"/>
      <c r="I1025" s="113" t="str">
        <f>IF(H1025="","",VLOOKUP(H1025,BD!B$2:C$16,2,FALSE))</f>
        <v/>
      </c>
      <c r="J1025" s="114"/>
      <c r="K1025" s="115" t="str">
        <f t="shared" si="35"/>
        <v/>
      </c>
      <c r="L1025" s="116" t="str">
        <f t="shared" ca="1" si="33"/>
        <v>-</v>
      </c>
      <c r="M1025" s="111" t="str">
        <f>IF(E1025="","",VLOOKUP(E1025,[1]PROJECTES!$C$14:$Z$5000,21,FALSE))</f>
        <v/>
      </c>
      <c r="N1025" s="117"/>
      <c r="O1025" s="118" t="s">
        <v>222</v>
      </c>
      <c r="P1025" s="119"/>
      <c r="Q1025" s="84"/>
      <c r="R1025" s="122"/>
      <c r="S1025" s="166"/>
      <c r="T1025" s="176"/>
      <c r="U1025" s="169"/>
      <c r="V1025" s="177"/>
      <c r="X1025" s="79"/>
    </row>
    <row r="1026" spans="1:24" s="121" customFormat="1" ht="20.100000000000001" customHeight="1" x14ac:dyDescent="0.3">
      <c r="A1026" s="80"/>
      <c r="B1026" s="110" t="str">
        <f>IF(E1026="","",VLOOKUP(E1026,[1]PROJECTES!$C$14:$G$5000,2,FALSE))</f>
        <v/>
      </c>
      <c r="C1026" s="80"/>
      <c r="D1026" s="283" t="str">
        <f>IF(E1026="","",VLOOKUP(E1026,[1]PROJECTES!$C$14:$G$5000,5,FALSE))</f>
        <v/>
      </c>
      <c r="E1026" s="79"/>
      <c r="F1026" s="110" t="str">
        <f>IF(I1026="","",VLOOKUP(I1026,[1]PROJECTES!$C$14:$G$5000,2,FALSE))</f>
        <v/>
      </c>
      <c r="G1026" s="112" t="str">
        <f>IF(E1026="","",VLOOKUP(E1026,[1]PROJECTES!$C$14:$G$5000,4,FALSE))</f>
        <v/>
      </c>
      <c r="H1026" s="95"/>
      <c r="I1026" s="113" t="str">
        <f>IF(H1026="","",VLOOKUP(H1026,BD!B$2:C$16,2,FALSE))</f>
        <v/>
      </c>
      <c r="J1026" s="114"/>
      <c r="K1026" s="115" t="str">
        <f t="shared" si="35"/>
        <v/>
      </c>
      <c r="L1026" s="116" t="str">
        <f t="shared" ca="1" si="33"/>
        <v>-</v>
      </c>
      <c r="M1026" s="111" t="str">
        <f>IF(E1026="","",VLOOKUP(E1026,[1]PROJECTES!$C$14:$Z$5000,21,FALSE))</f>
        <v/>
      </c>
      <c r="N1026" s="117"/>
      <c r="O1026" s="118" t="s">
        <v>222</v>
      </c>
      <c r="P1026" s="119"/>
      <c r="Q1026" s="84"/>
      <c r="R1026" s="122"/>
      <c r="S1026" s="166"/>
      <c r="T1026" s="176"/>
      <c r="U1026" s="169"/>
      <c r="V1026" s="177"/>
      <c r="X1026" s="79"/>
    </row>
    <row r="1027" spans="1:24" s="121" customFormat="1" ht="20.100000000000001" customHeight="1" x14ac:dyDescent="0.3">
      <c r="A1027" s="80"/>
      <c r="B1027" s="110" t="str">
        <f>IF(E1027="","",VLOOKUP(E1027,[1]PROJECTES!$C$14:$G$5000,2,FALSE))</f>
        <v/>
      </c>
      <c r="C1027" s="80"/>
      <c r="D1027" s="283" t="str">
        <f>IF(E1027="","",VLOOKUP(E1027,[1]PROJECTES!$C$14:$G$5000,5,FALSE))</f>
        <v/>
      </c>
      <c r="E1027" s="79"/>
      <c r="F1027" s="110" t="str">
        <f>IF(I1027="","",VLOOKUP(I1027,[1]PROJECTES!$C$14:$G$5000,2,FALSE))</f>
        <v/>
      </c>
      <c r="G1027" s="112" t="str">
        <f>IF(E1027="","",VLOOKUP(E1027,[1]PROJECTES!$C$14:$G$5000,4,FALSE))</f>
        <v/>
      </c>
      <c r="H1027" s="95"/>
      <c r="I1027" s="113" t="str">
        <f>IF(H1027="","",VLOOKUP(H1027,BD!B$2:C$16,2,FALSE))</f>
        <v/>
      </c>
      <c r="J1027" s="114"/>
      <c r="K1027" s="115" t="str">
        <f t="shared" si="35"/>
        <v/>
      </c>
      <c r="L1027" s="116" t="str">
        <f t="shared" ca="1" si="33"/>
        <v>-</v>
      </c>
      <c r="M1027" s="111" t="str">
        <f>IF(E1027="","",VLOOKUP(E1027,[1]PROJECTES!$C$14:$Z$5000,21,FALSE))</f>
        <v/>
      </c>
      <c r="N1027" s="117"/>
      <c r="O1027" s="118" t="s">
        <v>222</v>
      </c>
      <c r="P1027" s="119"/>
      <c r="Q1027" s="84"/>
      <c r="R1027" s="122"/>
      <c r="S1027" s="166"/>
      <c r="T1027" s="176"/>
      <c r="U1027" s="169"/>
      <c r="V1027" s="177"/>
      <c r="X1027" s="79"/>
    </row>
    <row r="1028" spans="1:24" s="121" customFormat="1" ht="20.100000000000001" customHeight="1" x14ac:dyDescent="0.3">
      <c r="A1028" s="80"/>
      <c r="B1028" s="110" t="str">
        <f>IF(E1028="","",VLOOKUP(E1028,[1]PROJECTES!$C$14:$G$5000,2,FALSE))</f>
        <v/>
      </c>
      <c r="C1028" s="80"/>
      <c r="D1028" s="283" t="str">
        <f>IF(E1028="","",VLOOKUP(E1028,[1]PROJECTES!$C$14:$G$5000,5,FALSE))</f>
        <v/>
      </c>
      <c r="E1028" s="79"/>
      <c r="F1028" s="110" t="str">
        <f>IF(I1028="","",VLOOKUP(I1028,[1]PROJECTES!$C$14:$G$5000,2,FALSE))</f>
        <v/>
      </c>
      <c r="G1028" s="112" t="str">
        <f>IF(E1028="","",VLOOKUP(E1028,[1]PROJECTES!$C$14:$G$5000,4,FALSE))</f>
        <v/>
      </c>
      <c r="H1028" s="95"/>
      <c r="I1028" s="113" t="str">
        <f>IF(H1028="","",VLOOKUP(H1028,BD!B$2:C$16,2,FALSE))</f>
        <v/>
      </c>
      <c r="J1028" s="147"/>
      <c r="K1028" s="115" t="str">
        <f t="shared" si="35"/>
        <v/>
      </c>
      <c r="L1028" s="116" t="str">
        <f t="shared" ca="1" si="33"/>
        <v>-</v>
      </c>
      <c r="M1028" s="111" t="str">
        <f>IF(E1028="","",VLOOKUP(E1028,[1]PROJECTES!$C$14:$Z$5000,21,FALSE))</f>
        <v/>
      </c>
      <c r="N1028" s="117"/>
      <c r="O1028" s="118" t="s">
        <v>222</v>
      </c>
      <c r="P1028" s="119"/>
      <c r="Q1028" s="84"/>
      <c r="R1028" s="125"/>
      <c r="S1028" s="166"/>
      <c r="T1028" s="176"/>
      <c r="U1028" s="169"/>
      <c r="V1028" s="177"/>
      <c r="X1028" s="79"/>
    </row>
    <row r="1029" spans="1:24" s="121" customFormat="1" ht="20.100000000000001" customHeight="1" x14ac:dyDescent="0.3">
      <c r="A1029" s="80"/>
      <c r="B1029" s="110" t="str">
        <f>IF(E1029="","",VLOOKUP(E1029,[1]PROJECTES!$C$14:$G$5000,2,FALSE))</f>
        <v/>
      </c>
      <c r="C1029" s="80"/>
      <c r="D1029" s="283" t="str">
        <f>IF(E1029="","",VLOOKUP(E1029,[1]PROJECTES!$C$14:$G$5000,5,FALSE))</f>
        <v/>
      </c>
      <c r="E1029" s="79"/>
      <c r="F1029" s="110" t="str">
        <f>IF(I1029="","",VLOOKUP(I1029,[1]PROJECTES!$C$14:$G$5000,2,FALSE))</f>
        <v/>
      </c>
      <c r="G1029" s="112" t="str">
        <f>IF(E1029="","",VLOOKUP(E1029,[1]PROJECTES!$C$14:$G$5000,4,FALSE))</f>
        <v/>
      </c>
      <c r="H1029" s="95"/>
      <c r="I1029" s="113" t="str">
        <f>IF(H1029="","",VLOOKUP(H1029,BD!B$2:C$16,2,FALSE))</f>
        <v/>
      </c>
      <c r="J1029" s="147"/>
      <c r="K1029" s="115" t="str">
        <f t="shared" si="35"/>
        <v/>
      </c>
      <c r="L1029" s="116" t="str">
        <f t="shared" ca="1" si="33"/>
        <v>-</v>
      </c>
      <c r="M1029" s="111" t="str">
        <f>IF(E1029="","",VLOOKUP(E1029,[1]PROJECTES!$C$14:$Z$5000,21,FALSE))</f>
        <v/>
      </c>
      <c r="N1029" s="117"/>
      <c r="O1029" s="118" t="s">
        <v>222</v>
      </c>
      <c r="P1029" s="119"/>
      <c r="Q1029" s="84"/>
      <c r="R1029" s="122"/>
      <c r="S1029" s="166"/>
      <c r="T1029" s="176"/>
      <c r="U1029" s="169"/>
      <c r="V1029" s="177"/>
      <c r="X1029" s="79"/>
    </row>
    <row r="1030" spans="1:24" s="121" customFormat="1" ht="20.100000000000001" customHeight="1" x14ac:dyDescent="0.3">
      <c r="A1030" s="80"/>
      <c r="B1030" s="110" t="str">
        <f>IF(E1030="","",VLOOKUP(E1030,[1]PROJECTES!$C$14:$G$5000,2,FALSE))</f>
        <v/>
      </c>
      <c r="C1030" s="80"/>
      <c r="D1030" s="283" t="str">
        <f>IF(E1030="","",VLOOKUP(E1030,[1]PROJECTES!$C$14:$G$5000,5,FALSE))</f>
        <v/>
      </c>
      <c r="E1030" s="79"/>
      <c r="F1030" s="110" t="str">
        <f>IF(I1030="","",VLOOKUP(I1030,[1]PROJECTES!$C$14:$G$5000,2,FALSE))</f>
        <v/>
      </c>
      <c r="G1030" s="112" t="str">
        <f>IF(E1030="","",VLOOKUP(E1030,[1]PROJECTES!$C$14:$G$5000,4,FALSE))</f>
        <v/>
      </c>
      <c r="H1030" s="95"/>
      <c r="I1030" s="113" t="str">
        <f>IF(H1030="","",VLOOKUP(H1030,BD!B$2:C$16,2,FALSE))</f>
        <v/>
      </c>
      <c r="J1030" s="114"/>
      <c r="K1030" s="115" t="str">
        <f t="shared" si="35"/>
        <v/>
      </c>
      <c r="L1030" s="116" t="str">
        <f t="shared" ca="1" si="33"/>
        <v>-</v>
      </c>
      <c r="M1030" s="111" t="str">
        <f>IF(E1030="","",VLOOKUP(E1030,[1]PROJECTES!$C$14:$Z$5000,21,FALSE))</f>
        <v/>
      </c>
      <c r="N1030" s="117"/>
      <c r="O1030" s="118" t="s">
        <v>222</v>
      </c>
      <c r="P1030" s="119"/>
      <c r="Q1030" s="84"/>
      <c r="R1030" s="125"/>
      <c r="S1030" s="166"/>
      <c r="T1030" s="197"/>
      <c r="V1030" s="199"/>
      <c r="X1030" s="79"/>
    </row>
    <row r="1031" spans="1:24" s="121" customFormat="1" ht="20.100000000000001" customHeight="1" x14ac:dyDescent="0.3">
      <c r="A1031" s="80"/>
      <c r="B1031" s="110" t="str">
        <f>IF(E1031="","",VLOOKUP(E1031,[1]PROJECTES!$C$14:$G$5000,2,FALSE))</f>
        <v/>
      </c>
      <c r="C1031" s="80"/>
      <c r="D1031" s="283" t="str">
        <f>IF(E1031="","",VLOOKUP(E1031,[1]PROJECTES!$C$14:$G$5000,5,FALSE))</f>
        <v/>
      </c>
      <c r="E1031" s="79"/>
      <c r="F1031" s="110" t="str">
        <f>IF(I1031="","",VLOOKUP(I1031,[1]PROJECTES!$C$14:$G$5000,2,FALSE))</f>
        <v/>
      </c>
      <c r="G1031" s="112" t="str">
        <f>IF(E1031="","",VLOOKUP(E1031,[1]PROJECTES!$C$14:$G$5000,4,FALSE))</f>
        <v/>
      </c>
      <c r="H1031" s="95"/>
      <c r="I1031" s="113" t="str">
        <f>IF(H1031="","",VLOOKUP(H1031,BD!B$2:C$16,2,FALSE))</f>
        <v/>
      </c>
      <c r="J1031" s="114"/>
      <c r="K1031" s="115" t="str">
        <f t="shared" si="35"/>
        <v/>
      </c>
      <c r="L1031" s="116" t="str">
        <f t="shared" ca="1" si="33"/>
        <v>-</v>
      </c>
      <c r="M1031" s="111" t="str">
        <f>IF(E1031="","",VLOOKUP(E1031,[1]PROJECTES!$C$14:$Z$5000,21,FALSE))</f>
        <v/>
      </c>
      <c r="N1031" s="117"/>
      <c r="O1031" s="118" t="s">
        <v>222</v>
      </c>
      <c r="P1031" s="119"/>
      <c r="Q1031" s="84"/>
      <c r="R1031" s="122"/>
      <c r="S1031" s="166"/>
      <c r="T1031" s="176"/>
      <c r="U1031" s="169"/>
      <c r="V1031" s="177"/>
      <c r="X1031" s="79"/>
    </row>
    <row r="1032" spans="1:24" s="121" customFormat="1" ht="20.100000000000001" customHeight="1" x14ac:dyDescent="0.3">
      <c r="A1032" s="80"/>
      <c r="B1032" s="110" t="str">
        <f>IF(E1032="","",VLOOKUP(E1032,[1]PROJECTES!$C$14:$G$5000,2,FALSE))</f>
        <v/>
      </c>
      <c r="C1032" s="80"/>
      <c r="D1032" s="283" t="str">
        <f>IF(E1032="","",VLOOKUP(E1032,[1]PROJECTES!$C$14:$G$5000,5,FALSE))</f>
        <v/>
      </c>
      <c r="E1032" s="79"/>
      <c r="F1032" s="110" t="str">
        <f>IF(I1032="","",VLOOKUP(I1032,[1]PROJECTES!$C$14:$G$5000,2,FALSE))</f>
        <v/>
      </c>
      <c r="G1032" s="112" t="str">
        <f>IF(E1032="","",VLOOKUP(E1032,[1]PROJECTES!$C$14:$G$5000,4,FALSE))</f>
        <v/>
      </c>
      <c r="H1032" s="95"/>
      <c r="I1032" s="113" t="str">
        <f>IF(H1032="","",VLOOKUP(H1032,BD!B$2:C$16,2,FALSE))</f>
        <v/>
      </c>
      <c r="J1032" s="114"/>
      <c r="K1032" s="115" t="str">
        <f t="shared" si="35"/>
        <v/>
      </c>
      <c r="L1032" s="116" t="str">
        <f t="shared" ca="1" si="33"/>
        <v>-</v>
      </c>
      <c r="M1032" s="111" t="str">
        <f>IF(E1032="","",VLOOKUP(E1032,[1]PROJECTES!$C$14:$Z$5000,21,FALSE))</f>
        <v/>
      </c>
      <c r="N1032" s="117"/>
      <c r="O1032" s="118" t="s">
        <v>222</v>
      </c>
      <c r="P1032" s="119"/>
      <c r="Q1032" s="84"/>
      <c r="R1032" s="125"/>
      <c r="S1032" s="166"/>
      <c r="T1032" s="197"/>
      <c r="V1032" s="199"/>
      <c r="X1032" s="79"/>
    </row>
    <row r="1033" spans="1:24" s="121" customFormat="1" ht="20.100000000000001" customHeight="1" x14ac:dyDescent="0.3">
      <c r="A1033" s="80"/>
      <c r="B1033" s="110" t="str">
        <f>IF(E1033="","",VLOOKUP(E1033,[1]PROJECTES!$C$14:$G$5000,2,FALSE))</f>
        <v/>
      </c>
      <c r="C1033" s="80"/>
      <c r="D1033" s="283" t="str">
        <f>IF(E1033="","",VLOOKUP(E1033,[1]PROJECTES!$C$14:$G$5000,5,FALSE))</f>
        <v/>
      </c>
      <c r="E1033" s="79"/>
      <c r="F1033" s="110" t="str">
        <f>IF(I1033="","",VLOOKUP(I1033,[1]PROJECTES!$C$14:$G$5000,2,FALSE))</f>
        <v/>
      </c>
      <c r="G1033" s="112" t="str">
        <f>IF(E1033="","",VLOOKUP(E1033,[1]PROJECTES!$C$14:$G$5000,4,FALSE))</f>
        <v/>
      </c>
      <c r="H1033" s="95"/>
      <c r="I1033" s="113" t="str">
        <f>IF(H1033="","",VLOOKUP(H1033,BD!B$2:C$16,2,FALSE))</f>
        <v/>
      </c>
      <c r="J1033" s="147"/>
      <c r="K1033" s="115" t="str">
        <f t="shared" si="35"/>
        <v/>
      </c>
      <c r="L1033" s="116" t="str">
        <f t="shared" ref="L1033:L1096" ca="1" si="36">IF(M1033="","-",IF(G1033="TA","-",+M1033-TODAY()))</f>
        <v>-</v>
      </c>
      <c r="M1033" s="111" t="str">
        <f>IF(E1033="","",VLOOKUP(E1033,[1]PROJECTES!$C$14:$Z$5000,21,FALSE))</f>
        <v/>
      </c>
      <c r="N1033" s="117"/>
      <c r="O1033" s="118" t="s">
        <v>222</v>
      </c>
      <c r="P1033" s="119"/>
      <c r="Q1033" s="84"/>
      <c r="R1033" s="122"/>
      <c r="S1033" s="166"/>
      <c r="T1033" s="176"/>
      <c r="U1033" s="169"/>
      <c r="V1033" s="177"/>
      <c r="X1033" s="79"/>
    </row>
    <row r="1034" spans="1:24" s="121" customFormat="1" ht="20.100000000000001" customHeight="1" x14ac:dyDescent="0.3">
      <c r="A1034" s="80"/>
      <c r="B1034" s="110" t="str">
        <f>IF(E1034="","",VLOOKUP(E1034,[1]PROJECTES!$C$14:$G$5000,2,FALSE))</f>
        <v/>
      </c>
      <c r="C1034" s="80"/>
      <c r="D1034" s="283" t="str">
        <f>IF(E1034="","",VLOOKUP(E1034,[1]PROJECTES!$C$14:$G$5000,5,FALSE))</f>
        <v/>
      </c>
      <c r="E1034" s="79"/>
      <c r="F1034" s="110" t="str">
        <f>IF(I1034="","",VLOOKUP(I1034,[1]PROJECTES!$C$14:$G$5000,2,FALSE))</f>
        <v/>
      </c>
      <c r="G1034" s="112" t="str">
        <f>IF(E1034="","",VLOOKUP(E1034,[1]PROJECTES!$C$14:$G$5000,4,FALSE))</f>
        <v/>
      </c>
      <c r="H1034" s="95"/>
      <c r="I1034" s="113" t="str">
        <f>IF(H1034="","",VLOOKUP(H1034,BD!B$2:C$16,2,FALSE))</f>
        <v/>
      </c>
      <c r="J1034" s="114"/>
      <c r="K1034" s="115" t="str">
        <f t="shared" si="35"/>
        <v/>
      </c>
      <c r="L1034" s="116" t="str">
        <f t="shared" ca="1" si="36"/>
        <v>-</v>
      </c>
      <c r="M1034" s="111" t="str">
        <f>IF(E1034="","",VLOOKUP(E1034,[1]PROJECTES!$C$14:$Z$5000,21,FALSE))</f>
        <v/>
      </c>
      <c r="N1034" s="117"/>
      <c r="O1034" s="118" t="s">
        <v>222</v>
      </c>
      <c r="P1034" s="119"/>
      <c r="Q1034" s="84"/>
      <c r="R1034" s="122"/>
      <c r="S1034" s="166"/>
      <c r="T1034" s="176"/>
      <c r="U1034" s="169"/>
      <c r="V1034" s="177"/>
      <c r="X1034" s="79"/>
    </row>
    <row r="1035" spans="1:24" s="121" customFormat="1" ht="20.100000000000001" customHeight="1" x14ac:dyDescent="0.3">
      <c r="A1035" s="80"/>
      <c r="B1035" s="110" t="str">
        <f>IF(E1035="","",VLOOKUP(E1035,[1]PROJECTES!$C$14:$G$5000,2,FALSE))</f>
        <v/>
      </c>
      <c r="C1035" s="80"/>
      <c r="D1035" s="283" t="str">
        <f>IF(E1035="","",VLOOKUP(E1035,[1]PROJECTES!$C$14:$G$5000,5,FALSE))</f>
        <v/>
      </c>
      <c r="E1035" s="79"/>
      <c r="F1035" s="110" t="str">
        <f>IF(I1035="","",VLOOKUP(I1035,[1]PROJECTES!$C$14:$G$5000,2,FALSE))</f>
        <v/>
      </c>
      <c r="G1035" s="112" t="str">
        <f>IF(E1035="","",VLOOKUP(E1035,[1]PROJECTES!$C$14:$G$5000,4,FALSE))</f>
        <v/>
      </c>
      <c r="H1035" s="95"/>
      <c r="I1035" s="113" t="str">
        <f>IF(H1035="","",VLOOKUP(H1035,BD!B$2:C$16,2,FALSE))</f>
        <v/>
      </c>
      <c r="J1035" s="114"/>
      <c r="K1035" s="115" t="str">
        <f t="shared" si="35"/>
        <v/>
      </c>
      <c r="L1035" s="116" t="str">
        <f t="shared" ca="1" si="36"/>
        <v>-</v>
      </c>
      <c r="M1035" s="111" t="str">
        <f>IF(E1035="","",VLOOKUP(E1035,[1]PROJECTES!$C$14:$Z$5000,21,FALSE))</f>
        <v/>
      </c>
      <c r="N1035" s="117"/>
      <c r="O1035" s="118" t="s">
        <v>222</v>
      </c>
      <c r="P1035" s="119"/>
      <c r="Q1035" s="84"/>
      <c r="R1035" s="122"/>
      <c r="S1035" s="166"/>
      <c r="T1035" s="176"/>
      <c r="U1035" s="169"/>
      <c r="V1035" s="177"/>
      <c r="X1035" s="79"/>
    </row>
    <row r="1036" spans="1:24" s="121" customFormat="1" ht="20.100000000000001" customHeight="1" x14ac:dyDescent="0.3">
      <c r="A1036" s="80"/>
      <c r="B1036" s="110" t="str">
        <f>IF(E1036="","",VLOOKUP(E1036,[1]PROJECTES!$C$14:$G$5000,2,FALSE))</f>
        <v/>
      </c>
      <c r="C1036" s="80"/>
      <c r="D1036" s="283" t="str">
        <f>IF(E1036="","",VLOOKUP(E1036,[1]PROJECTES!$C$14:$G$5000,5,FALSE))</f>
        <v/>
      </c>
      <c r="E1036" s="79"/>
      <c r="F1036" s="110" t="str">
        <f>IF(I1036="","",VLOOKUP(I1036,[1]PROJECTES!$C$14:$G$5000,2,FALSE))</f>
        <v/>
      </c>
      <c r="G1036" s="112" t="str">
        <f>IF(E1036="","",VLOOKUP(E1036,[1]PROJECTES!$C$14:$G$5000,4,FALSE))</f>
        <v/>
      </c>
      <c r="H1036" s="95"/>
      <c r="I1036" s="113" t="str">
        <f>IF(H1036="","",VLOOKUP(H1036,BD!B$2:C$16,2,FALSE))</f>
        <v/>
      </c>
      <c r="J1036" s="114"/>
      <c r="K1036" s="115" t="str">
        <f t="shared" si="35"/>
        <v/>
      </c>
      <c r="L1036" s="116" t="str">
        <f t="shared" ca="1" si="36"/>
        <v>-</v>
      </c>
      <c r="M1036" s="111" t="str">
        <f>IF(E1036="","",VLOOKUP(E1036,[1]PROJECTES!$C$14:$Z$5000,21,FALSE))</f>
        <v/>
      </c>
      <c r="N1036" s="117"/>
      <c r="O1036" s="118" t="s">
        <v>222</v>
      </c>
      <c r="P1036" s="119"/>
      <c r="Q1036" s="84"/>
      <c r="R1036" s="125"/>
      <c r="S1036" s="166"/>
      <c r="T1036" s="197"/>
      <c r="V1036" s="199"/>
      <c r="X1036" s="79"/>
    </row>
    <row r="1037" spans="1:24" s="121" customFormat="1" ht="20.100000000000001" customHeight="1" x14ac:dyDescent="0.3">
      <c r="A1037" s="80"/>
      <c r="B1037" s="110" t="str">
        <f>IF(E1037="","",VLOOKUP(E1037,[1]PROJECTES!$C$14:$G$5000,2,FALSE))</f>
        <v/>
      </c>
      <c r="C1037" s="80"/>
      <c r="D1037" s="283" t="str">
        <f>IF(E1037="","",VLOOKUP(E1037,[1]PROJECTES!$C$14:$G$5000,5,FALSE))</f>
        <v/>
      </c>
      <c r="E1037" s="79"/>
      <c r="F1037" s="110" t="str">
        <f>IF(I1037="","",VLOOKUP(I1037,[1]PROJECTES!$C$14:$G$5000,2,FALSE))</f>
        <v/>
      </c>
      <c r="G1037" s="112" t="str">
        <f>IF(E1037="","",VLOOKUP(E1037,[1]PROJECTES!$C$14:$G$5000,4,FALSE))</f>
        <v/>
      </c>
      <c r="H1037" s="95"/>
      <c r="I1037" s="113" t="str">
        <f>IF(H1037="","",VLOOKUP(H1037,BD!B$2:C$16,2,FALSE))</f>
        <v/>
      </c>
      <c r="J1037" s="114"/>
      <c r="K1037" s="115" t="str">
        <f t="shared" si="35"/>
        <v/>
      </c>
      <c r="L1037" s="116" t="str">
        <f t="shared" ca="1" si="36"/>
        <v>-</v>
      </c>
      <c r="M1037" s="111" t="str">
        <f>IF(E1037="","",VLOOKUP(E1037,[1]PROJECTES!$C$14:$Z$5000,21,FALSE))</f>
        <v/>
      </c>
      <c r="N1037" s="117"/>
      <c r="O1037" s="118" t="s">
        <v>222</v>
      </c>
      <c r="P1037" s="119"/>
      <c r="Q1037" s="84"/>
      <c r="R1037" s="122"/>
      <c r="S1037" s="166"/>
      <c r="T1037" s="176"/>
      <c r="U1037" s="169"/>
      <c r="V1037" s="177"/>
      <c r="X1037" s="79"/>
    </row>
    <row r="1038" spans="1:24" s="121" customFormat="1" ht="20.100000000000001" customHeight="1" x14ac:dyDescent="0.3">
      <c r="A1038" s="80"/>
      <c r="B1038" s="110" t="str">
        <f>IF(E1038="","",VLOOKUP(E1038,[1]PROJECTES!$C$14:$G$5000,2,FALSE))</f>
        <v/>
      </c>
      <c r="C1038" s="80"/>
      <c r="D1038" s="283" t="str">
        <f>IF(E1038="","",VLOOKUP(E1038,[1]PROJECTES!$C$14:$G$5000,5,FALSE))</f>
        <v/>
      </c>
      <c r="E1038" s="79"/>
      <c r="F1038" s="110" t="str">
        <f>IF(I1038="","",VLOOKUP(I1038,[1]PROJECTES!$C$14:$G$5000,2,FALSE))</f>
        <v/>
      </c>
      <c r="G1038" s="112" t="str">
        <f>IF(E1038="","",VLOOKUP(E1038,[1]PROJECTES!$C$14:$G$5000,4,FALSE))</f>
        <v/>
      </c>
      <c r="H1038" s="95"/>
      <c r="I1038" s="113" t="str">
        <f>IF(H1038="","",VLOOKUP(H1038,BD!B$2:C$16,2,FALSE))</f>
        <v/>
      </c>
      <c r="J1038" s="114"/>
      <c r="K1038" s="115" t="str">
        <f t="shared" si="35"/>
        <v/>
      </c>
      <c r="L1038" s="116" t="str">
        <f t="shared" ca="1" si="36"/>
        <v>-</v>
      </c>
      <c r="M1038" s="111" t="str">
        <f>IF(E1038="","",VLOOKUP(E1038,[1]PROJECTES!$C$14:$Z$5000,21,FALSE))</f>
        <v/>
      </c>
      <c r="N1038" s="117"/>
      <c r="O1038" s="118" t="s">
        <v>222</v>
      </c>
      <c r="P1038" s="119"/>
      <c r="Q1038" s="84"/>
      <c r="R1038" s="125"/>
      <c r="S1038" s="166"/>
      <c r="T1038" s="197"/>
      <c r="V1038" s="199"/>
      <c r="X1038" s="79"/>
    </row>
    <row r="1039" spans="1:24" s="121" customFormat="1" ht="20.100000000000001" customHeight="1" x14ac:dyDescent="0.3">
      <c r="A1039" s="80"/>
      <c r="B1039" s="110" t="str">
        <f>IF(E1039="","",VLOOKUP(E1039,[1]PROJECTES!$C$14:$G$5000,2,FALSE))</f>
        <v/>
      </c>
      <c r="C1039" s="80"/>
      <c r="D1039" s="283" t="str">
        <f>IF(E1039="","",VLOOKUP(E1039,[1]PROJECTES!$C$14:$G$5000,5,FALSE))</f>
        <v/>
      </c>
      <c r="E1039" s="79"/>
      <c r="F1039" s="110" t="str">
        <f>IF(I1039="","",VLOOKUP(I1039,[1]PROJECTES!$C$14:$G$5000,2,FALSE))</f>
        <v/>
      </c>
      <c r="G1039" s="112" t="str">
        <f>IF(E1039="","",VLOOKUP(E1039,[1]PROJECTES!$C$14:$G$5000,4,FALSE))</f>
        <v/>
      </c>
      <c r="H1039" s="95"/>
      <c r="I1039" s="113" t="str">
        <f>IF(H1039="","",VLOOKUP(H1039,BD!B$2:C$16,2,FALSE))</f>
        <v/>
      </c>
      <c r="J1039" s="114"/>
      <c r="K1039" s="115" t="str">
        <f t="shared" si="35"/>
        <v/>
      </c>
      <c r="L1039" s="116" t="str">
        <f t="shared" ca="1" si="36"/>
        <v>-</v>
      </c>
      <c r="M1039" s="111" t="str">
        <f>IF(E1039="","",VLOOKUP(E1039,[1]PROJECTES!$C$14:$Z$5000,21,FALSE))</f>
        <v/>
      </c>
      <c r="N1039" s="117"/>
      <c r="O1039" s="118" t="s">
        <v>222</v>
      </c>
      <c r="P1039" s="119"/>
      <c r="Q1039" s="84"/>
      <c r="R1039" s="122"/>
      <c r="S1039" s="166"/>
      <c r="T1039" s="176"/>
      <c r="U1039" s="169"/>
      <c r="V1039" s="177"/>
      <c r="X1039" s="79"/>
    </row>
    <row r="1040" spans="1:24" s="121" customFormat="1" ht="20.100000000000001" customHeight="1" x14ac:dyDescent="0.3">
      <c r="A1040" s="80"/>
      <c r="B1040" s="110" t="str">
        <f>IF(E1040="","",VLOOKUP(E1040,[1]PROJECTES!$C$14:$G$5000,2,FALSE))</f>
        <v/>
      </c>
      <c r="C1040" s="80"/>
      <c r="D1040" s="283" t="str">
        <f>IF(E1040="","",VLOOKUP(E1040,[1]PROJECTES!$C$14:$G$5000,5,FALSE))</f>
        <v/>
      </c>
      <c r="E1040" s="79"/>
      <c r="F1040" s="110" t="str">
        <f>IF(I1040="","",VLOOKUP(I1040,[1]PROJECTES!$C$14:$G$5000,2,FALSE))</f>
        <v/>
      </c>
      <c r="G1040" s="112" t="str">
        <f>IF(E1040="","",VLOOKUP(E1040,[1]PROJECTES!$C$14:$G$5000,4,FALSE))</f>
        <v/>
      </c>
      <c r="H1040" s="95"/>
      <c r="I1040" s="113" t="str">
        <f>IF(H1040="","",VLOOKUP(H1040,BD!B$2:C$16,2,FALSE))</f>
        <v/>
      </c>
      <c r="J1040" s="114"/>
      <c r="K1040" s="115" t="str">
        <f t="shared" si="35"/>
        <v/>
      </c>
      <c r="L1040" s="116" t="str">
        <f t="shared" ca="1" si="36"/>
        <v>-</v>
      </c>
      <c r="M1040" s="111" t="str">
        <f>IF(E1040="","",VLOOKUP(E1040,[1]PROJECTES!$C$14:$Z$5000,21,FALSE))</f>
        <v/>
      </c>
      <c r="N1040" s="117"/>
      <c r="O1040" s="118" t="s">
        <v>222</v>
      </c>
      <c r="P1040" s="119"/>
      <c r="Q1040" s="84"/>
      <c r="R1040" s="122"/>
      <c r="S1040" s="166"/>
      <c r="T1040" s="176"/>
      <c r="U1040" s="169"/>
      <c r="V1040" s="177"/>
      <c r="X1040" s="79"/>
    </row>
    <row r="1041" spans="1:24" s="121" customFormat="1" ht="20.100000000000001" customHeight="1" x14ac:dyDescent="0.3">
      <c r="A1041" s="80"/>
      <c r="B1041" s="110" t="str">
        <f>IF(E1041="","",VLOOKUP(E1041,[1]PROJECTES!$C$14:$G$5000,2,FALSE))</f>
        <v/>
      </c>
      <c r="C1041" s="80"/>
      <c r="D1041" s="283" t="str">
        <f>IF(E1041="","",VLOOKUP(E1041,[1]PROJECTES!$C$14:$G$5000,5,FALSE))</f>
        <v/>
      </c>
      <c r="E1041" s="79"/>
      <c r="F1041" s="110" t="str">
        <f>IF(I1041="","",VLOOKUP(I1041,[1]PROJECTES!$C$14:$G$5000,2,FALSE))</f>
        <v/>
      </c>
      <c r="G1041" s="112" t="str">
        <f>IF(E1041="","",VLOOKUP(E1041,[1]PROJECTES!$C$14:$G$5000,4,FALSE))</f>
        <v/>
      </c>
      <c r="H1041" s="95"/>
      <c r="I1041" s="113" t="str">
        <f>IF(H1041="","",VLOOKUP(H1041,BD!B$2:C$16,2,FALSE))</f>
        <v/>
      </c>
      <c r="J1041" s="114"/>
      <c r="K1041" s="115" t="str">
        <f t="shared" si="35"/>
        <v/>
      </c>
      <c r="L1041" s="116" t="str">
        <f t="shared" ca="1" si="36"/>
        <v>-</v>
      </c>
      <c r="M1041" s="111" t="str">
        <f>IF(E1041="","",VLOOKUP(E1041,[1]PROJECTES!$C$14:$Z$5000,21,FALSE))</f>
        <v/>
      </c>
      <c r="N1041" s="117"/>
      <c r="O1041" s="118" t="s">
        <v>222</v>
      </c>
      <c r="P1041" s="119"/>
      <c r="Q1041" s="84"/>
      <c r="R1041" s="122"/>
      <c r="S1041" s="166"/>
      <c r="T1041" s="176"/>
      <c r="U1041" s="169"/>
      <c r="V1041" s="177"/>
      <c r="X1041" s="79"/>
    </row>
    <row r="1042" spans="1:24" s="121" customFormat="1" ht="20.100000000000001" customHeight="1" x14ac:dyDescent="0.3">
      <c r="A1042" s="80"/>
      <c r="B1042" s="110" t="str">
        <f>IF(E1042="","",VLOOKUP(E1042,[1]PROJECTES!$C$14:$G$5000,2,FALSE))</f>
        <v/>
      </c>
      <c r="C1042" s="80"/>
      <c r="D1042" s="283" t="str">
        <f>IF(E1042="","",VLOOKUP(E1042,[1]PROJECTES!$C$14:$G$5000,5,FALSE))</f>
        <v/>
      </c>
      <c r="E1042" s="79"/>
      <c r="F1042" s="110" t="str">
        <f>IF(I1042="","",VLOOKUP(I1042,[1]PROJECTES!$C$14:$G$5000,2,FALSE))</f>
        <v/>
      </c>
      <c r="G1042" s="112" t="str">
        <f>IF(E1042="","",VLOOKUP(E1042,[1]PROJECTES!$C$14:$G$5000,4,FALSE))</f>
        <v/>
      </c>
      <c r="H1042" s="95"/>
      <c r="I1042" s="113" t="str">
        <f>IF(H1042="","",VLOOKUP(H1042,BD!B$2:C$16,2,FALSE))</f>
        <v/>
      </c>
      <c r="J1042" s="114"/>
      <c r="K1042" s="115" t="str">
        <f t="shared" si="35"/>
        <v/>
      </c>
      <c r="L1042" s="116" t="str">
        <f t="shared" ca="1" si="36"/>
        <v>-</v>
      </c>
      <c r="M1042" s="111" t="str">
        <f>IF(E1042="","",VLOOKUP(E1042,[1]PROJECTES!$C$14:$Z$5000,21,FALSE))</f>
        <v/>
      </c>
      <c r="N1042" s="117"/>
      <c r="O1042" s="118" t="s">
        <v>222</v>
      </c>
      <c r="P1042" s="119"/>
      <c r="Q1042" s="84"/>
      <c r="R1042" s="122"/>
      <c r="S1042" s="166"/>
      <c r="T1042" s="176"/>
      <c r="U1042" s="169"/>
      <c r="V1042" s="177"/>
      <c r="X1042" s="79"/>
    </row>
    <row r="1043" spans="1:24" s="121" customFormat="1" ht="20.100000000000001" customHeight="1" x14ac:dyDescent="0.3">
      <c r="A1043" s="80"/>
      <c r="B1043" s="110" t="str">
        <f>IF(E1043="","",VLOOKUP(E1043,[1]PROJECTES!$C$14:$G$5000,2,FALSE))</f>
        <v/>
      </c>
      <c r="C1043" s="80"/>
      <c r="D1043" s="283" t="str">
        <f>IF(E1043="","",VLOOKUP(E1043,[1]PROJECTES!$C$14:$G$5000,5,FALSE))</f>
        <v/>
      </c>
      <c r="E1043" s="79"/>
      <c r="F1043" s="110" t="str">
        <f>IF(I1043="","",VLOOKUP(I1043,[1]PROJECTES!$C$14:$G$5000,2,FALSE))</f>
        <v/>
      </c>
      <c r="G1043" s="112" t="str">
        <f>IF(E1043="","",VLOOKUP(E1043,[1]PROJECTES!$C$14:$G$5000,4,FALSE))</f>
        <v/>
      </c>
      <c r="H1043" s="95"/>
      <c r="I1043" s="113" t="str">
        <f>IF(H1043="","",VLOOKUP(H1043,BD!B$2:C$16,2,FALSE))</f>
        <v/>
      </c>
      <c r="J1043" s="114"/>
      <c r="K1043" s="115" t="str">
        <f t="shared" si="35"/>
        <v/>
      </c>
      <c r="L1043" s="116" t="str">
        <f t="shared" ca="1" si="36"/>
        <v>-</v>
      </c>
      <c r="M1043" s="111" t="str">
        <f>IF(E1043="","",VLOOKUP(E1043,[1]PROJECTES!$C$14:$Z$5000,21,FALSE))</f>
        <v/>
      </c>
      <c r="N1043" s="117"/>
      <c r="O1043" s="118" t="s">
        <v>222</v>
      </c>
      <c r="P1043" s="119"/>
      <c r="Q1043" s="84"/>
      <c r="R1043" s="122"/>
      <c r="S1043" s="166"/>
      <c r="T1043" s="176"/>
      <c r="U1043" s="169"/>
      <c r="V1043" s="177"/>
      <c r="X1043" s="79"/>
    </row>
    <row r="1044" spans="1:24" s="121" customFormat="1" ht="20.100000000000001" customHeight="1" x14ac:dyDescent="0.3">
      <c r="A1044" s="80"/>
      <c r="B1044" s="110" t="str">
        <f>IF(E1044="","",VLOOKUP(E1044,[1]PROJECTES!$C$14:$G$5000,2,FALSE))</f>
        <v/>
      </c>
      <c r="C1044" s="80"/>
      <c r="D1044" s="283" t="str">
        <f>IF(E1044="","",VLOOKUP(E1044,[1]PROJECTES!$C$14:$G$5000,5,FALSE))</f>
        <v/>
      </c>
      <c r="E1044" s="79"/>
      <c r="F1044" s="110" t="str">
        <f>IF(I1044="","",VLOOKUP(I1044,[1]PROJECTES!$C$14:$G$5000,2,FALSE))</f>
        <v/>
      </c>
      <c r="G1044" s="112" t="str">
        <f>IF(E1044="","",VLOOKUP(E1044,[1]PROJECTES!$C$14:$G$5000,4,FALSE))</f>
        <v/>
      </c>
      <c r="H1044" s="95"/>
      <c r="I1044" s="113" t="str">
        <f>IF(H1044="","",VLOOKUP(H1044,BD!B$2:C$16,2,FALSE))</f>
        <v/>
      </c>
      <c r="J1044" s="114"/>
      <c r="K1044" s="115" t="str">
        <f t="shared" si="35"/>
        <v/>
      </c>
      <c r="L1044" s="116" t="str">
        <f t="shared" ca="1" si="36"/>
        <v>-</v>
      </c>
      <c r="M1044" s="111" t="str">
        <f>IF(E1044="","",VLOOKUP(E1044,[1]PROJECTES!$C$14:$Z$5000,21,FALSE))</f>
        <v/>
      </c>
      <c r="N1044" s="117"/>
      <c r="O1044" s="118" t="s">
        <v>222</v>
      </c>
      <c r="P1044" s="119"/>
      <c r="Q1044" s="84"/>
      <c r="R1044" s="122"/>
      <c r="S1044" s="166"/>
      <c r="T1044" s="176"/>
      <c r="U1044" s="169"/>
      <c r="V1044" s="177"/>
      <c r="X1044" s="79"/>
    </row>
    <row r="1045" spans="1:24" s="121" customFormat="1" ht="20.100000000000001" customHeight="1" x14ac:dyDescent="0.3">
      <c r="A1045" s="80"/>
      <c r="B1045" s="110" t="str">
        <f>IF(E1045="","",VLOOKUP(E1045,[1]PROJECTES!$C$14:$G$5000,2,FALSE))</f>
        <v/>
      </c>
      <c r="C1045" s="80"/>
      <c r="D1045" s="283" t="str">
        <f>IF(E1045="","",VLOOKUP(E1045,[1]PROJECTES!$C$14:$G$5000,5,FALSE))</f>
        <v/>
      </c>
      <c r="E1045" s="79"/>
      <c r="F1045" s="110" t="str">
        <f>IF(I1045="","",VLOOKUP(I1045,[1]PROJECTES!$C$14:$G$5000,2,FALSE))</f>
        <v/>
      </c>
      <c r="G1045" s="112" t="str">
        <f>IF(E1045="","",VLOOKUP(E1045,[1]PROJECTES!$C$14:$G$5000,4,FALSE))</f>
        <v/>
      </c>
      <c r="H1045" s="95"/>
      <c r="I1045" s="113" t="str">
        <f>IF(H1045="","",VLOOKUP(H1045,BD!B$2:C$16,2,FALSE))</f>
        <v/>
      </c>
      <c r="J1045" s="114"/>
      <c r="K1045" s="115" t="str">
        <f t="shared" ref="K1045:K1063" si="37">IF(J1045="","",WEEKNUM(J1045,2)-0)</f>
        <v/>
      </c>
      <c r="L1045" s="116" t="str">
        <f t="shared" ca="1" si="36"/>
        <v>-</v>
      </c>
      <c r="M1045" s="111" t="str">
        <f>IF(E1045="","",VLOOKUP(E1045,[1]PROJECTES!$C$14:$Z$5000,21,FALSE))</f>
        <v/>
      </c>
      <c r="N1045" s="117"/>
      <c r="O1045" s="118" t="s">
        <v>222</v>
      </c>
      <c r="P1045" s="119"/>
      <c r="Q1045" s="84"/>
      <c r="R1045" s="122"/>
      <c r="S1045" s="166"/>
      <c r="T1045" s="176"/>
      <c r="U1045" s="169"/>
      <c r="V1045" s="177"/>
      <c r="X1045" s="79"/>
    </row>
    <row r="1046" spans="1:24" s="121" customFormat="1" ht="20.100000000000001" customHeight="1" x14ac:dyDescent="0.3">
      <c r="A1046" s="80"/>
      <c r="B1046" s="110" t="str">
        <f>IF(E1046="","",VLOOKUP(E1046,[1]PROJECTES!$C$14:$G$5000,2,FALSE))</f>
        <v/>
      </c>
      <c r="C1046" s="80"/>
      <c r="D1046" s="283" t="str">
        <f>IF(E1046="","",VLOOKUP(E1046,[1]PROJECTES!$C$14:$G$5000,5,FALSE))</f>
        <v/>
      </c>
      <c r="E1046" s="79"/>
      <c r="F1046" s="110" t="str">
        <f>IF(I1046="","",VLOOKUP(I1046,[1]PROJECTES!$C$14:$G$5000,2,FALSE))</f>
        <v/>
      </c>
      <c r="G1046" s="112" t="str">
        <f>IF(E1046="","",VLOOKUP(E1046,[1]PROJECTES!$C$14:$G$5000,4,FALSE))</f>
        <v/>
      </c>
      <c r="H1046" s="95"/>
      <c r="I1046" s="113" t="str">
        <f>IF(H1046="","",VLOOKUP(H1046,BD!B$2:C$16,2,FALSE))</f>
        <v/>
      </c>
      <c r="J1046" s="114"/>
      <c r="K1046" s="115" t="str">
        <f t="shared" si="37"/>
        <v/>
      </c>
      <c r="L1046" s="116" t="str">
        <f t="shared" ca="1" si="36"/>
        <v>-</v>
      </c>
      <c r="M1046" s="111" t="str">
        <f>IF(E1046="","",VLOOKUP(E1046,[1]PROJECTES!$C$14:$Z$5000,21,FALSE))</f>
        <v/>
      </c>
      <c r="N1046" s="117"/>
      <c r="O1046" s="118" t="s">
        <v>222</v>
      </c>
      <c r="P1046" s="119"/>
      <c r="Q1046" s="84"/>
      <c r="R1046" s="122"/>
      <c r="S1046" s="166"/>
      <c r="T1046" s="176"/>
      <c r="U1046" s="169"/>
      <c r="V1046" s="177"/>
      <c r="X1046" s="79"/>
    </row>
    <row r="1047" spans="1:24" s="121" customFormat="1" ht="20.100000000000001" customHeight="1" x14ac:dyDescent="0.3">
      <c r="A1047" s="80"/>
      <c r="B1047" s="110" t="str">
        <f>IF(E1047="","",VLOOKUP(E1047,[1]PROJECTES!$C$14:$G$5000,2,FALSE))</f>
        <v/>
      </c>
      <c r="C1047" s="80"/>
      <c r="D1047" s="283" t="str">
        <f>IF(E1047="","",VLOOKUP(E1047,[1]PROJECTES!$C$14:$G$5000,5,FALSE))</f>
        <v/>
      </c>
      <c r="E1047" s="79"/>
      <c r="F1047" s="110" t="str">
        <f>IF(I1047="","",VLOOKUP(I1047,[1]PROJECTES!$C$14:$G$5000,2,FALSE))</f>
        <v/>
      </c>
      <c r="G1047" s="112" t="str">
        <f>IF(E1047="","",VLOOKUP(E1047,[1]PROJECTES!$C$14:$G$5000,4,FALSE))</f>
        <v/>
      </c>
      <c r="H1047" s="95"/>
      <c r="I1047" s="113" t="str">
        <f>IF(H1047="","",VLOOKUP(H1047,BD!B$2:C$16,2,FALSE))</f>
        <v/>
      </c>
      <c r="J1047" s="114"/>
      <c r="K1047" s="115" t="str">
        <f t="shared" si="37"/>
        <v/>
      </c>
      <c r="L1047" s="116" t="str">
        <f t="shared" ca="1" si="36"/>
        <v>-</v>
      </c>
      <c r="M1047" s="111" t="str">
        <f>IF(E1047="","",VLOOKUP(E1047,[1]PROJECTES!$C$14:$Z$5000,21,FALSE))</f>
        <v/>
      </c>
      <c r="N1047" s="117"/>
      <c r="O1047" s="118" t="s">
        <v>222</v>
      </c>
      <c r="P1047" s="119"/>
      <c r="Q1047" s="84"/>
      <c r="R1047" s="122"/>
      <c r="S1047" s="166"/>
      <c r="T1047" s="176"/>
      <c r="U1047" s="169"/>
      <c r="V1047" s="177"/>
      <c r="X1047" s="79"/>
    </row>
    <row r="1048" spans="1:24" s="121" customFormat="1" ht="20.100000000000001" customHeight="1" x14ac:dyDescent="0.3">
      <c r="A1048" s="80"/>
      <c r="B1048" s="110" t="str">
        <f>IF(E1048="","",VLOOKUP(E1048,[1]PROJECTES!$C$14:$G$5000,2,FALSE))</f>
        <v/>
      </c>
      <c r="C1048" s="80"/>
      <c r="D1048" s="283" t="str">
        <f>IF(E1048="","",VLOOKUP(E1048,[1]PROJECTES!$C$14:$G$5000,5,FALSE))</f>
        <v/>
      </c>
      <c r="E1048" s="79"/>
      <c r="F1048" s="110" t="str">
        <f>IF(I1048="","",VLOOKUP(I1048,[1]PROJECTES!$C$14:$G$5000,2,FALSE))</f>
        <v/>
      </c>
      <c r="G1048" s="112" t="str">
        <f>IF(E1048="","",VLOOKUP(E1048,[1]PROJECTES!$C$14:$G$5000,4,FALSE))</f>
        <v/>
      </c>
      <c r="H1048" s="95"/>
      <c r="I1048" s="113" t="str">
        <f>IF(H1048="","",VLOOKUP(H1048,BD!B$2:C$16,2,FALSE))</f>
        <v/>
      </c>
      <c r="J1048" s="114"/>
      <c r="K1048" s="115" t="str">
        <f t="shared" si="37"/>
        <v/>
      </c>
      <c r="L1048" s="116" t="str">
        <f t="shared" ca="1" si="36"/>
        <v>-</v>
      </c>
      <c r="M1048" s="111" t="str">
        <f>IF(E1048="","",VLOOKUP(E1048,[1]PROJECTES!$C$14:$Z$5000,21,FALSE))</f>
        <v/>
      </c>
      <c r="N1048" s="117"/>
      <c r="O1048" s="118" t="s">
        <v>222</v>
      </c>
      <c r="P1048" s="119"/>
      <c r="Q1048" s="84"/>
      <c r="R1048" s="122"/>
      <c r="S1048" s="166"/>
      <c r="T1048" s="176"/>
      <c r="U1048" s="169"/>
      <c r="V1048" s="177"/>
      <c r="X1048" s="79"/>
    </row>
    <row r="1049" spans="1:24" s="121" customFormat="1" ht="20.100000000000001" customHeight="1" x14ac:dyDescent="0.3">
      <c r="A1049" s="80"/>
      <c r="B1049" s="110" t="str">
        <f>IF(E1049="","",VLOOKUP(E1049,[1]PROJECTES!$C$14:$G$5000,2,FALSE))</f>
        <v/>
      </c>
      <c r="C1049" s="80"/>
      <c r="D1049" s="283" t="str">
        <f>IF(E1049="","",VLOOKUP(E1049,[1]PROJECTES!$C$14:$G$5000,5,FALSE))</f>
        <v/>
      </c>
      <c r="E1049" s="79"/>
      <c r="F1049" s="110" t="str">
        <f>IF(I1049="","",VLOOKUP(I1049,[1]PROJECTES!$C$14:$G$5000,2,FALSE))</f>
        <v/>
      </c>
      <c r="G1049" s="112" t="str">
        <f>IF(E1049="","",VLOOKUP(E1049,[1]PROJECTES!$C$14:$G$5000,4,FALSE))</f>
        <v/>
      </c>
      <c r="H1049" s="95"/>
      <c r="I1049" s="113" t="str">
        <f>IF(H1049="","",VLOOKUP(H1049,BD!B$2:C$16,2,FALSE))</f>
        <v/>
      </c>
      <c r="J1049" s="114"/>
      <c r="K1049" s="115" t="str">
        <f t="shared" si="37"/>
        <v/>
      </c>
      <c r="L1049" s="116" t="str">
        <f t="shared" ca="1" si="36"/>
        <v>-</v>
      </c>
      <c r="M1049" s="111" t="str">
        <f>IF(E1049="","",VLOOKUP(E1049,[1]PROJECTES!$C$14:$Z$5000,21,FALSE))</f>
        <v/>
      </c>
      <c r="N1049" s="117"/>
      <c r="O1049" s="118" t="s">
        <v>222</v>
      </c>
      <c r="P1049" s="119"/>
      <c r="Q1049" s="84"/>
      <c r="R1049" s="122"/>
      <c r="S1049" s="166"/>
      <c r="T1049" s="176"/>
      <c r="U1049" s="169"/>
      <c r="V1049" s="177"/>
      <c r="X1049" s="79"/>
    </row>
    <row r="1050" spans="1:24" s="121" customFormat="1" ht="20.100000000000001" customHeight="1" x14ac:dyDescent="0.3">
      <c r="A1050" s="80"/>
      <c r="B1050" s="110" t="str">
        <f>IF(E1050="","",VLOOKUP(E1050,[1]PROJECTES!$C$14:$G$5000,2,FALSE))</f>
        <v/>
      </c>
      <c r="C1050" s="80"/>
      <c r="D1050" s="283" t="str">
        <f>IF(E1050="","",VLOOKUP(E1050,[1]PROJECTES!$C$14:$G$5000,5,FALSE))</f>
        <v/>
      </c>
      <c r="E1050" s="79"/>
      <c r="F1050" s="110" t="str">
        <f>IF(I1050="","",VLOOKUP(I1050,[1]PROJECTES!$C$14:$G$5000,2,FALSE))</f>
        <v/>
      </c>
      <c r="G1050" s="112" t="str">
        <f>IF(E1050="","",VLOOKUP(E1050,[1]PROJECTES!$C$14:$G$5000,4,FALSE))</f>
        <v/>
      </c>
      <c r="H1050" s="95"/>
      <c r="I1050" s="113" t="str">
        <f>IF(H1050="","",VLOOKUP(H1050,BD!B$2:C$16,2,FALSE))</f>
        <v/>
      </c>
      <c r="J1050" s="114"/>
      <c r="K1050" s="115" t="str">
        <f t="shared" si="37"/>
        <v/>
      </c>
      <c r="L1050" s="116" t="str">
        <f t="shared" ca="1" si="36"/>
        <v>-</v>
      </c>
      <c r="M1050" s="111" t="str">
        <f>IF(E1050="","",VLOOKUP(E1050,[1]PROJECTES!$C$14:$Z$5000,21,FALSE))</f>
        <v/>
      </c>
      <c r="N1050" s="117"/>
      <c r="O1050" s="118" t="s">
        <v>222</v>
      </c>
      <c r="P1050" s="119"/>
      <c r="Q1050" s="84"/>
      <c r="R1050" s="122"/>
      <c r="S1050" s="166"/>
      <c r="T1050" s="176"/>
      <c r="U1050" s="169"/>
      <c r="V1050" s="177"/>
      <c r="X1050" s="79"/>
    </row>
    <row r="1051" spans="1:24" s="121" customFormat="1" ht="20.100000000000001" customHeight="1" x14ac:dyDescent="0.3">
      <c r="A1051" s="80"/>
      <c r="B1051" s="110" t="str">
        <f>IF(E1051="","",VLOOKUP(E1051,[1]PROJECTES!$C$14:$G$5000,2,FALSE))</f>
        <v/>
      </c>
      <c r="C1051" s="80"/>
      <c r="D1051" s="283" t="str">
        <f>IF(E1051="","",VLOOKUP(E1051,[1]PROJECTES!$C$14:$G$5000,5,FALSE))</f>
        <v/>
      </c>
      <c r="E1051" s="79"/>
      <c r="F1051" s="110" t="str">
        <f>IF(I1051="","",VLOOKUP(I1051,[1]PROJECTES!$C$14:$G$5000,2,FALSE))</f>
        <v/>
      </c>
      <c r="G1051" s="112" t="str">
        <f>IF(E1051="","",VLOOKUP(E1051,[1]PROJECTES!$C$14:$G$5000,4,FALSE))</f>
        <v/>
      </c>
      <c r="H1051" s="95"/>
      <c r="I1051" s="113" t="str">
        <f>IF(H1051="","",VLOOKUP(H1051,BD!B$2:C$16,2,FALSE))</f>
        <v/>
      </c>
      <c r="J1051" s="114"/>
      <c r="K1051" s="115" t="str">
        <f t="shared" si="37"/>
        <v/>
      </c>
      <c r="L1051" s="116" t="str">
        <f t="shared" ca="1" si="36"/>
        <v>-</v>
      </c>
      <c r="M1051" s="111" t="str">
        <f>IF(E1051="","",VLOOKUP(E1051,[1]PROJECTES!$C$14:$Z$5000,21,FALSE))</f>
        <v/>
      </c>
      <c r="N1051" s="117"/>
      <c r="O1051" s="118" t="s">
        <v>222</v>
      </c>
      <c r="P1051" s="119"/>
      <c r="Q1051" s="84"/>
      <c r="R1051" s="122"/>
      <c r="S1051" s="166"/>
      <c r="T1051" s="176"/>
      <c r="U1051" s="169"/>
      <c r="V1051" s="177"/>
      <c r="X1051" s="79"/>
    </row>
    <row r="1052" spans="1:24" s="121" customFormat="1" ht="20.100000000000001" customHeight="1" x14ac:dyDescent="0.3">
      <c r="A1052" s="80"/>
      <c r="B1052" s="110" t="str">
        <f>IF(E1052="","",VLOOKUP(E1052,[1]PROJECTES!$C$14:$G$5000,2,FALSE))</f>
        <v/>
      </c>
      <c r="C1052" s="80"/>
      <c r="D1052" s="283" t="str">
        <f>IF(E1052="","",VLOOKUP(E1052,[1]PROJECTES!$C$14:$G$5000,5,FALSE))</f>
        <v/>
      </c>
      <c r="E1052" s="79"/>
      <c r="F1052" s="110" t="str">
        <f>IF(I1052="","",VLOOKUP(I1052,[1]PROJECTES!$C$14:$G$5000,2,FALSE))</f>
        <v/>
      </c>
      <c r="G1052" s="112" t="str">
        <f>IF(E1052="","",VLOOKUP(E1052,[1]PROJECTES!$C$14:$G$5000,4,FALSE))</f>
        <v/>
      </c>
      <c r="H1052" s="95"/>
      <c r="I1052" s="113" t="str">
        <f>IF(H1052="","",VLOOKUP(H1052,BD!B$2:C$16,2,FALSE))</f>
        <v/>
      </c>
      <c r="J1052" s="114"/>
      <c r="K1052" s="115" t="str">
        <f t="shared" si="37"/>
        <v/>
      </c>
      <c r="L1052" s="116" t="str">
        <f t="shared" ca="1" si="36"/>
        <v>-</v>
      </c>
      <c r="M1052" s="111" t="str">
        <f>IF(E1052="","",VLOOKUP(E1052,[1]PROJECTES!$C$14:$Z$5000,21,FALSE))</f>
        <v/>
      </c>
      <c r="N1052" s="117"/>
      <c r="O1052" s="118" t="s">
        <v>222</v>
      </c>
      <c r="P1052" s="119"/>
      <c r="Q1052" s="84"/>
      <c r="R1052" s="122"/>
      <c r="S1052" s="166"/>
      <c r="T1052" s="176"/>
      <c r="U1052" s="169"/>
      <c r="V1052" s="177"/>
      <c r="X1052" s="79"/>
    </row>
    <row r="1053" spans="1:24" s="121" customFormat="1" ht="20.100000000000001" customHeight="1" x14ac:dyDescent="0.3">
      <c r="A1053" s="80"/>
      <c r="B1053" s="110" t="str">
        <f>IF(E1053="","",VLOOKUP(E1053,[1]PROJECTES!$C$14:$G$5000,2,FALSE))</f>
        <v/>
      </c>
      <c r="C1053" s="80"/>
      <c r="D1053" s="283" t="str">
        <f>IF(E1053="","",VLOOKUP(E1053,[1]PROJECTES!$C$14:$G$5000,5,FALSE))</f>
        <v/>
      </c>
      <c r="E1053" s="79"/>
      <c r="F1053" s="110" t="str">
        <f>IF(I1053="","",VLOOKUP(I1053,[1]PROJECTES!$C$14:$G$5000,2,FALSE))</f>
        <v/>
      </c>
      <c r="G1053" s="112" t="str">
        <f>IF(E1053="","",VLOOKUP(E1053,[1]PROJECTES!$C$14:$G$5000,4,FALSE))</f>
        <v/>
      </c>
      <c r="H1053" s="95"/>
      <c r="I1053" s="113" t="str">
        <f>IF(H1053="","",VLOOKUP(H1053,BD!B$2:C$16,2,FALSE))</f>
        <v/>
      </c>
      <c r="J1053" s="114"/>
      <c r="K1053" s="115" t="str">
        <f t="shared" si="37"/>
        <v/>
      </c>
      <c r="L1053" s="116" t="str">
        <f t="shared" ca="1" si="36"/>
        <v>-</v>
      </c>
      <c r="M1053" s="111" t="str">
        <f>IF(E1053="","",VLOOKUP(E1053,[1]PROJECTES!$C$14:$Z$5000,21,FALSE))</f>
        <v/>
      </c>
      <c r="N1053" s="117"/>
      <c r="O1053" s="118" t="s">
        <v>222</v>
      </c>
      <c r="P1053" s="119"/>
      <c r="Q1053" s="84"/>
      <c r="R1053" s="122"/>
      <c r="S1053" s="166"/>
      <c r="T1053" s="176"/>
      <c r="U1053" s="169"/>
      <c r="V1053" s="177"/>
      <c r="X1053" s="79"/>
    </row>
    <row r="1054" spans="1:24" s="121" customFormat="1" ht="20.100000000000001" customHeight="1" x14ac:dyDescent="0.3">
      <c r="A1054" s="80"/>
      <c r="B1054" s="110" t="str">
        <f>IF(E1054="","",VLOOKUP(E1054,[1]PROJECTES!$C$14:$G$5000,2,FALSE))</f>
        <v/>
      </c>
      <c r="C1054" s="80"/>
      <c r="D1054" s="283" t="str">
        <f>IF(E1054="","",VLOOKUP(E1054,[1]PROJECTES!$C$14:$G$5000,5,FALSE))</f>
        <v/>
      </c>
      <c r="E1054" s="79"/>
      <c r="F1054" s="110" t="str">
        <f>IF(I1054="","",VLOOKUP(I1054,[1]PROJECTES!$C$14:$G$5000,2,FALSE))</f>
        <v/>
      </c>
      <c r="G1054" s="112" t="str">
        <f>IF(E1054="","",VLOOKUP(E1054,[1]PROJECTES!$C$14:$G$5000,4,FALSE))</f>
        <v/>
      </c>
      <c r="H1054" s="95"/>
      <c r="I1054" s="113" t="str">
        <f>IF(H1054="","",VLOOKUP(H1054,BD!B$2:C$16,2,FALSE))</f>
        <v/>
      </c>
      <c r="J1054" s="114"/>
      <c r="K1054" s="115" t="str">
        <f t="shared" si="37"/>
        <v/>
      </c>
      <c r="L1054" s="116" t="str">
        <f t="shared" ca="1" si="36"/>
        <v>-</v>
      </c>
      <c r="M1054" s="111" t="str">
        <f>IF(E1054="","",VLOOKUP(E1054,[1]PROJECTES!$C$14:$Z$5000,21,FALSE))</f>
        <v/>
      </c>
      <c r="N1054" s="117"/>
      <c r="O1054" s="118" t="s">
        <v>222</v>
      </c>
      <c r="P1054" s="119"/>
      <c r="Q1054" s="84"/>
      <c r="R1054" s="122"/>
      <c r="S1054" s="166"/>
      <c r="T1054" s="176"/>
      <c r="U1054" s="169"/>
      <c r="V1054" s="177"/>
      <c r="X1054" s="79"/>
    </row>
    <row r="1055" spans="1:24" s="121" customFormat="1" ht="20.100000000000001" customHeight="1" x14ac:dyDescent="0.3">
      <c r="A1055" s="80"/>
      <c r="B1055" s="110" t="str">
        <f>IF(E1055="","",VLOOKUP(E1055,[1]PROJECTES!$C$14:$G$5000,2,FALSE))</f>
        <v/>
      </c>
      <c r="C1055" s="80"/>
      <c r="D1055" s="283" t="str">
        <f>IF(E1055="","",VLOOKUP(E1055,[1]PROJECTES!$C$14:$G$5000,5,FALSE))</f>
        <v/>
      </c>
      <c r="E1055" s="79"/>
      <c r="F1055" s="110" t="str">
        <f>IF(I1055="","",VLOOKUP(I1055,[1]PROJECTES!$C$14:$G$5000,2,FALSE))</f>
        <v/>
      </c>
      <c r="G1055" s="112" t="str">
        <f>IF(E1055="","",VLOOKUP(E1055,[1]PROJECTES!$C$14:$G$5000,4,FALSE))</f>
        <v/>
      </c>
      <c r="H1055" s="95"/>
      <c r="I1055" s="113" t="str">
        <f>IF(H1055="","",VLOOKUP(H1055,BD!B$2:C$16,2,FALSE))</f>
        <v/>
      </c>
      <c r="J1055" s="114"/>
      <c r="K1055" s="115" t="str">
        <f t="shared" si="37"/>
        <v/>
      </c>
      <c r="L1055" s="116" t="str">
        <f t="shared" ca="1" si="36"/>
        <v>-</v>
      </c>
      <c r="M1055" s="111" t="str">
        <f>IF(E1055="","",VLOOKUP(E1055,[1]PROJECTES!$C$14:$Z$5000,21,FALSE))</f>
        <v/>
      </c>
      <c r="N1055" s="117"/>
      <c r="O1055" s="118" t="s">
        <v>222</v>
      </c>
      <c r="P1055" s="119"/>
      <c r="Q1055" s="84"/>
      <c r="R1055" s="122"/>
      <c r="S1055" s="166"/>
      <c r="T1055" s="176"/>
      <c r="U1055" s="169"/>
      <c r="V1055" s="177"/>
      <c r="X1055" s="79"/>
    </row>
    <row r="1056" spans="1:24" s="121" customFormat="1" ht="20.100000000000001" customHeight="1" x14ac:dyDescent="0.3">
      <c r="A1056" s="80"/>
      <c r="B1056" s="110" t="str">
        <f>IF(E1056="","",VLOOKUP(E1056,[1]PROJECTES!$C$14:$G$5000,2,FALSE))</f>
        <v/>
      </c>
      <c r="C1056" s="80"/>
      <c r="D1056" s="283" t="str">
        <f>IF(E1056="","",VLOOKUP(E1056,[1]PROJECTES!$C$14:$G$5000,5,FALSE))</f>
        <v/>
      </c>
      <c r="E1056" s="79"/>
      <c r="F1056" s="110" t="str">
        <f>IF(I1056="","",VLOOKUP(I1056,[1]PROJECTES!$C$14:$G$5000,2,FALSE))</f>
        <v/>
      </c>
      <c r="G1056" s="112" t="str">
        <f>IF(E1056="","",VLOOKUP(E1056,[1]PROJECTES!$C$14:$G$5000,4,FALSE))</f>
        <v/>
      </c>
      <c r="H1056" s="95"/>
      <c r="I1056" s="113" t="str">
        <f>IF(H1056="","",VLOOKUP(H1056,BD!B$2:C$16,2,FALSE))</f>
        <v/>
      </c>
      <c r="J1056" s="114"/>
      <c r="K1056" s="115" t="str">
        <f t="shared" si="37"/>
        <v/>
      </c>
      <c r="L1056" s="116" t="str">
        <f t="shared" ca="1" si="36"/>
        <v>-</v>
      </c>
      <c r="M1056" s="111" t="str">
        <f>IF(E1056="","",VLOOKUP(E1056,[1]PROJECTES!$C$14:$Z$5000,21,FALSE))</f>
        <v/>
      </c>
      <c r="N1056" s="117"/>
      <c r="O1056" s="118" t="s">
        <v>222</v>
      </c>
      <c r="P1056" s="119"/>
      <c r="Q1056" s="84"/>
      <c r="R1056" s="122"/>
      <c r="S1056" s="166"/>
      <c r="T1056" s="176"/>
      <c r="U1056" s="169"/>
      <c r="V1056" s="177"/>
      <c r="X1056" s="79"/>
    </row>
    <row r="1057" spans="1:24" s="121" customFormat="1" ht="20.100000000000001" customHeight="1" x14ac:dyDescent="0.3">
      <c r="A1057" s="80"/>
      <c r="B1057" s="110" t="str">
        <f>IF(E1057="","",VLOOKUP(E1057,[1]PROJECTES!$C$14:$G$5000,2,FALSE))</f>
        <v/>
      </c>
      <c r="C1057" s="80"/>
      <c r="D1057" s="283" t="str">
        <f>IF(E1057="","",VLOOKUP(E1057,[1]PROJECTES!$C$14:$G$5000,5,FALSE))</f>
        <v/>
      </c>
      <c r="E1057" s="79"/>
      <c r="F1057" s="110" t="str">
        <f>IF(I1057="","",VLOOKUP(I1057,[1]PROJECTES!$C$14:$G$5000,2,FALSE))</f>
        <v/>
      </c>
      <c r="G1057" s="112" t="str">
        <f>IF(E1057="","",VLOOKUP(E1057,[1]PROJECTES!$C$14:$G$5000,4,FALSE))</f>
        <v/>
      </c>
      <c r="H1057" s="95"/>
      <c r="I1057" s="113" t="str">
        <f>IF(H1057="","",VLOOKUP(H1057,BD!B$2:C$16,2,FALSE))</f>
        <v/>
      </c>
      <c r="J1057" s="114"/>
      <c r="K1057" s="115" t="str">
        <f t="shared" si="37"/>
        <v/>
      </c>
      <c r="L1057" s="116" t="str">
        <f t="shared" ca="1" si="36"/>
        <v>-</v>
      </c>
      <c r="M1057" s="111" t="str">
        <f>IF(E1057="","",VLOOKUP(E1057,[1]PROJECTES!$C$14:$Z$5000,21,FALSE))</f>
        <v/>
      </c>
      <c r="N1057" s="117"/>
      <c r="O1057" s="118" t="s">
        <v>222</v>
      </c>
      <c r="P1057" s="119"/>
      <c r="Q1057" s="84"/>
      <c r="R1057" s="125"/>
      <c r="S1057" s="166"/>
      <c r="T1057" s="197"/>
      <c r="V1057" s="199"/>
      <c r="X1057" s="79"/>
    </row>
    <row r="1058" spans="1:24" s="121" customFormat="1" ht="20.100000000000001" customHeight="1" x14ac:dyDescent="0.3">
      <c r="A1058" s="80"/>
      <c r="B1058" s="110" t="str">
        <f>IF(E1058="","",VLOOKUP(E1058,[1]PROJECTES!$C$14:$G$5000,2,FALSE))</f>
        <v/>
      </c>
      <c r="C1058" s="80"/>
      <c r="D1058" s="283" t="str">
        <f>IF(E1058="","",VLOOKUP(E1058,[1]PROJECTES!$C$14:$G$5000,5,FALSE))</f>
        <v/>
      </c>
      <c r="E1058" s="79"/>
      <c r="F1058" s="110" t="str">
        <f>IF(I1058="","",VLOOKUP(I1058,[1]PROJECTES!$C$14:$G$5000,2,FALSE))</f>
        <v/>
      </c>
      <c r="G1058" s="112" t="str">
        <f>IF(E1058="","",VLOOKUP(E1058,[1]PROJECTES!$C$14:$G$5000,4,FALSE))</f>
        <v/>
      </c>
      <c r="H1058" s="95"/>
      <c r="I1058" s="113" t="str">
        <f>IF(H1058="","",VLOOKUP(H1058,BD!B$2:C$16,2,FALSE))</f>
        <v/>
      </c>
      <c r="J1058" s="114"/>
      <c r="K1058" s="115" t="str">
        <f t="shared" si="37"/>
        <v/>
      </c>
      <c r="L1058" s="116" t="str">
        <f t="shared" ca="1" si="36"/>
        <v>-</v>
      </c>
      <c r="M1058" s="111" t="str">
        <f>IF(E1058="","",VLOOKUP(E1058,[1]PROJECTES!$C$14:$Z$5000,21,FALSE))</f>
        <v/>
      </c>
      <c r="N1058" s="117"/>
      <c r="O1058" s="118" t="s">
        <v>222</v>
      </c>
      <c r="P1058" s="119"/>
      <c r="Q1058" s="84"/>
      <c r="R1058" s="125"/>
      <c r="S1058" s="166"/>
      <c r="T1058" s="197"/>
      <c r="V1058" s="199"/>
      <c r="X1058" s="79"/>
    </row>
    <row r="1059" spans="1:24" s="121" customFormat="1" ht="20.100000000000001" customHeight="1" x14ac:dyDescent="0.3">
      <c r="A1059" s="80"/>
      <c r="B1059" s="110" t="str">
        <f>IF(E1059="","",VLOOKUP(E1059,[1]PROJECTES!$C$14:$G$5000,2,FALSE))</f>
        <v/>
      </c>
      <c r="C1059" s="80"/>
      <c r="D1059" s="283" t="str">
        <f>IF(E1059="","",VLOOKUP(E1059,[1]PROJECTES!$C$14:$G$5000,5,FALSE))</f>
        <v/>
      </c>
      <c r="E1059" s="79"/>
      <c r="F1059" s="110" t="str">
        <f>IF(I1059="","",VLOOKUP(I1059,[1]PROJECTES!$C$14:$G$5000,2,FALSE))</f>
        <v/>
      </c>
      <c r="G1059" s="112" t="str">
        <f>IF(E1059="","",VLOOKUP(E1059,[1]PROJECTES!$C$14:$G$5000,4,FALSE))</f>
        <v/>
      </c>
      <c r="H1059" s="95"/>
      <c r="I1059" s="113" t="str">
        <f>IF(H1059="","",VLOOKUP(H1059,BD!B$2:C$16,2,FALSE))</f>
        <v/>
      </c>
      <c r="J1059" s="114"/>
      <c r="K1059" s="115" t="str">
        <f t="shared" si="37"/>
        <v/>
      </c>
      <c r="L1059" s="116" t="str">
        <f t="shared" ca="1" si="36"/>
        <v>-</v>
      </c>
      <c r="M1059" s="111" t="str">
        <f>IF(E1059="","",VLOOKUP(E1059,[1]PROJECTES!$C$14:$Z$5000,21,FALSE))</f>
        <v/>
      </c>
      <c r="N1059" s="117"/>
      <c r="O1059" s="118" t="s">
        <v>222</v>
      </c>
      <c r="P1059" s="119"/>
      <c r="Q1059" s="84"/>
      <c r="R1059" s="122"/>
      <c r="S1059" s="166"/>
      <c r="T1059" s="197"/>
      <c r="V1059" s="199"/>
      <c r="X1059" s="79"/>
    </row>
    <row r="1060" spans="1:24" s="121" customFormat="1" ht="20.100000000000001" customHeight="1" x14ac:dyDescent="0.3">
      <c r="A1060" s="80"/>
      <c r="B1060" s="110" t="str">
        <f>IF(E1060="","",VLOOKUP(E1060,[1]PROJECTES!$C$14:$G$5000,2,FALSE))</f>
        <v/>
      </c>
      <c r="C1060" s="80"/>
      <c r="D1060" s="283" t="str">
        <f>IF(E1060="","",VLOOKUP(E1060,[1]PROJECTES!$C$14:$G$5000,5,FALSE))</f>
        <v/>
      </c>
      <c r="E1060" s="79"/>
      <c r="F1060" s="110" t="str">
        <f>IF(I1060="","",VLOOKUP(I1060,[1]PROJECTES!$C$14:$G$5000,2,FALSE))</f>
        <v/>
      </c>
      <c r="G1060" s="112" t="str">
        <f>IF(E1060="","",VLOOKUP(E1060,[1]PROJECTES!$C$14:$G$5000,4,FALSE))</f>
        <v/>
      </c>
      <c r="H1060" s="95"/>
      <c r="I1060" s="113" t="str">
        <f>IF(H1060="","",VLOOKUP(H1060,BD!B$2:C$16,2,FALSE))</f>
        <v/>
      </c>
      <c r="J1060" s="114"/>
      <c r="K1060" s="115" t="str">
        <f t="shared" si="37"/>
        <v/>
      </c>
      <c r="L1060" s="116" t="str">
        <f t="shared" ca="1" si="36"/>
        <v>-</v>
      </c>
      <c r="M1060" s="111" t="str">
        <f>IF(E1060="","",VLOOKUP(E1060,[1]PROJECTES!$C$14:$Z$5000,21,FALSE))</f>
        <v/>
      </c>
      <c r="N1060" s="117"/>
      <c r="O1060" s="118" t="s">
        <v>222</v>
      </c>
      <c r="P1060" s="119"/>
      <c r="Q1060" s="84"/>
      <c r="R1060" s="122"/>
      <c r="S1060" s="166"/>
      <c r="T1060" s="176"/>
      <c r="V1060" s="199"/>
      <c r="X1060" s="79"/>
    </row>
    <row r="1061" spans="1:24" s="121" customFormat="1" ht="20.100000000000001" customHeight="1" x14ac:dyDescent="0.3">
      <c r="A1061" s="80"/>
      <c r="B1061" s="110" t="str">
        <f>IF(E1061="","",VLOOKUP(E1061,[1]PROJECTES!$C$14:$G$5000,2,FALSE))</f>
        <v/>
      </c>
      <c r="C1061" s="80"/>
      <c r="D1061" s="283" t="str">
        <f>IF(E1061="","",VLOOKUP(E1061,[1]PROJECTES!$C$14:$G$5000,5,FALSE))</f>
        <v/>
      </c>
      <c r="E1061" s="79"/>
      <c r="F1061" s="110" t="str">
        <f>IF(I1061="","",VLOOKUP(I1061,[1]PROJECTES!$C$14:$G$5000,2,FALSE))</f>
        <v/>
      </c>
      <c r="G1061" s="112" t="str">
        <f>IF(E1061="","",VLOOKUP(E1061,[1]PROJECTES!$C$14:$G$5000,4,FALSE))</f>
        <v/>
      </c>
      <c r="H1061" s="95"/>
      <c r="I1061" s="113" t="str">
        <f>IF(H1061="","",VLOOKUP(H1061,BD!B$2:C$16,2,FALSE))</f>
        <v/>
      </c>
      <c r="J1061" s="114"/>
      <c r="K1061" s="115" t="str">
        <f t="shared" si="37"/>
        <v/>
      </c>
      <c r="L1061" s="116" t="str">
        <f t="shared" ca="1" si="36"/>
        <v>-</v>
      </c>
      <c r="M1061" s="111" t="str">
        <f>IF(E1061="","",VLOOKUP(E1061,[1]PROJECTES!$C$14:$Z$5000,21,FALSE))</f>
        <v/>
      </c>
      <c r="N1061" s="117"/>
      <c r="O1061" s="118" t="s">
        <v>222</v>
      </c>
      <c r="P1061" s="119"/>
      <c r="Q1061" s="84"/>
      <c r="R1061" s="122"/>
      <c r="S1061" s="166"/>
      <c r="T1061" s="197"/>
      <c r="V1061" s="199"/>
      <c r="X1061" s="79"/>
    </row>
    <row r="1062" spans="1:24" s="121" customFormat="1" ht="20.100000000000001" customHeight="1" x14ac:dyDescent="0.3">
      <c r="A1062" s="80"/>
      <c r="B1062" s="110" t="str">
        <f>IF(E1062="","",VLOOKUP(E1062,[1]PROJECTES!$C$14:$G$5000,2,FALSE))</f>
        <v/>
      </c>
      <c r="C1062" s="80"/>
      <c r="D1062" s="283" t="str">
        <f>IF(E1062="","",VLOOKUP(E1062,[1]PROJECTES!$C$14:$G$5000,5,FALSE))</f>
        <v/>
      </c>
      <c r="E1062" s="79"/>
      <c r="F1062" s="110" t="str">
        <f>IF(I1062="","",VLOOKUP(I1062,[1]PROJECTES!$C$14:$G$5000,2,FALSE))</f>
        <v/>
      </c>
      <c r="G1062" s="112" t="str">
        <f>IF(E1062="","",VLOOKUP(E1062,[1]PROJECTES!$C$14:$G$5000,4,FALSE))</f>
        <v/>
      </c>
      <c r="H1062" s="95"/>
      <c r="I1062" s="113" t="str">
        <f>IF(H1062="","",VLOOKUP(H1062,BD!B$2:C$16,2,FALSE))</f>
        <v/>
      </c>
      <c r="J1062" s="114"/>
      <c r="K1062" s="115" t="str">
        <f t="shared" si="37"/>
        <v/>
      </c>
      <c r="L1062" s="116" t="str">
        <f t="shared" ca="1" si="36"/>
        <v>-</v>
      </c>
      <c r="M1062" s="111" t="str">
        <f>IF(E1062="","",VLOOKUP(E1062,[1]PROJECTES!$C$14:$Z$5000,21,FALSE))</f>
        <v/>
      </c>
      <c r="N1062" s="117"/>
      <c r="O1062" s="118" t="s">
        <v>222</v>
      </c>
      <c r="P1062" s="119"/>
      <c r="Q1062" s="84"/>
      <c r="R1062" s="122"/>
      <c r="S1062" s="166"/>
      <c r="T1062" s="176"/>
      <c r="U1062" s="169"/>
      <c r="V1062" s="177"/>
      <c r="X1062" s="79"/>
    </row>
    <row r="1063" spans="1:24" s="121" customFormat="1" ht="20.100000000000001" customHeight="1" x14ac:dyDescent="0.3">
      <c r="A1063" s="80"/>
      <c r="B1063" s="110" t="str">
        <f>IF(E1063="","",VLOOKUP(E1063,[1]PROJECTES!$C$14:$G$5000,2,FALSE))</f>
        <v/>
      </c>
      <c r="C1063" s="80"/>
      <c r="D1063" s="283" t="str">
        <f>IF(E1063="","",VLOOKUP(E1063,[1]PROJECTES!$C$14:$G$5000,5,FALSE))</f>
        <v/>
      </c>
      <c r="E1063" s="225"/>
      <c r="F1063" s="110" t="str">
        <f>IF(I1063="","",VLOOKUP(I1063,[1]PROJECTES!$C$14:$G$5000,2,FALSE))</f>
        <v/>
      </c>
      <c r="G1063" s="112" t="str">
        <f>IF(E1063="","",VLOOKUP(E1063,[1]PROJECTES!$C$14:$G$5000,4,FALSE))</f>
        <v/>
      </c>
      <c r="H1063" s="226"/>
      <c r="I1063" s="113" t="str">
        <f>IF(H1063="","",VLOOKUP(H1063,BD!B$2:C$16,2,FALSE))</f>
        <v/>
      </c>
      <c r="J1063" s="227"/>
      <c r="K1063" s="115" t="str">
        <f t="shared" si="37"/>
        <v/>
      </c>
      <c r="L1063" s="116" t="str">
        <f t="shared" ca="1" si="36"/>
        <v>-</v>
      </c>
      <c r="M1063" s="111" t="str">
        <f>IF(E1063="","",VLOOKUP(E1063,[1]PROJECTES!$C$14:$Z$5000,21,FALSE))</f>
        <v/>
      </c>
      <c r="N1063" s="228"/>
      <c r="O1063" s="229" t="s">
        <v>222</v>
      </c>
      <c r="P1063" s="230"/>
      <c r="Q1063" s="231"/>
      <c r="R1063" s="232"/>
      <c r="S1063" s="166"/>
      <c r="T1063" s="197"/>
      <c r="V1063" s="199"/>
      <c r="X1063" s="79"/>
    </row>
    <row r="1064" spans="1:24" s="121" customFormat="1" ht="20.100000000000001" customHeight="1" x14ac:dyDescent="0.3">
      <c r="A1064" s="80"/>
      <c r="B1064" s="110" t="str">
        <f>IF(E1064="","",VLOOKUP(E1064,[1]PROJECTES!$C$14:$G$5000,2,FALSE))</f>
        <v/>
      </c>
      <c r="C1064" s="80"/>
      <c r="D1064" s="283" t="str">
        <f>IF(E1064="","",VLOOKUP(E1064,[1]PROJECTES!$C$14:$G$5000,5,FALSE))</f>
        <v/>
      </c>
      <c r="E1064" s="79"/>
      <c r="F1064" s="110" t="str">
        <f>IF(I1064="","",VLOOKUP(I1064,[1]PROJECTES!$C$14:$G$5000,2,FALSE))</f>
        <v/>
      </c>
      <c r="G1064" s="112" t="str">
        <f>IF(E1064="","",VLOOKUP(E1064,[1]PROJECTES!$C$14:$G$5000,4,FALSE))</f>
        <v/>
      </c>
      <c r="H1064" s="95"/>
      <c r="I1064" s="113" t="str">
        <f>IF(H1064="","",VLOOKUP(H1064,BD!B$2:C$16,2,FALSE))</f>
        <v/>
      </c>
      <c r="J1064" s="114"/>
      <c r="K1064" s="115" t="str">
        <f t="shared" ref="K1064:K1095" si="38">IF(J1064="","",WEEKNUM(J1064,2)-0)</f>
        <v/>
      </c>
      <c r="L1064" s="116" t="str">
        <f t="shared" ca="1" si="36"/>
        <v>-</v>
      </c>
      <c r="M1064" s="111" t="str">
        <f>IF(E1064="","",VLOOKUP(E1064,[1]PROJECTES!$C$14:$Z$5000,21,FALSE))</f>
        <v/>
      </c>
      <c r="N1064" s="117"/>
      <c r="O1064" s="118" t="s">
        <v>222</v>
      </c>
      <c r="P1064" s="119"/>
      <c r="Q1064" s="84"/>
      <c r="R1064" s="123"/>
      <c r="S1064" s="166"/>
      <c r="T1064" s="176"/>
      <c r="U1064" s="169"/>
      <c r="V1064" s="177"/>
      <c r="X1064" s="79"/>
    </row>
    <row r="1065" spans="1:24" s="121" customFormat="1" ht="20.100000000000001" customHeight="1" x14ac:dyDescent="0.3">
      <c r="A1065" s="80"/>
      <c r="B1065" s="110" t="str">
        <f>IF(E1065="","",VLOOKUP(E1065,[1]PROJECTES!$C$14:$G$5000,2,FALSE))</f>
        <v/>
      </c>
      <c r="C1065" s="80"/>
      <c r="D1065" s="283" t="str">
        <f>IF(E1065="","",VLOOKUP(E1065,[1]PROJECTES!$C$14:$G$5000,5,FALSE))</f>
        <v/>
      </c>
      <c r="E1065" s="79"/>
      <c r="F1065" s="110" t="str">
        <f>IF(I1065="","",VLOOKUP(I1065,[1]PROJECTES!$C$14:$G$5000,2,FALSE))</f>
        <v/>
      </c>
      <c r="G1065" s="112" t="str">
        <f>IF(E1065="","",VLOOKUP(E1065,[1]PROJECTES!$C$14:$G$5000,4,FALSE))</f>
        <v/>
      </c>
      <c r="H1065" s="95"/>
      <c r="I1065" s="113" t="str">
        <f>IF(H1065="","",VLOOKUP(H1065,BD!B$2:C$16,2,FALSE))</f>
        <v/>
      </c>
      <c r="J1065" s="114"/>
      <c r="K1065" s="115" t="str">
        <f t="shared" si="38"/>
        <v/>
      </c>
      <c r="L1065" s="116" t="str">
        <f t="shared" ca="1" si="36"/>
        <v>-</v>
      </c>
      <c r="M1065" s="111" t="str">
        <f>IF(E1065="","",VLOOKUP(E1065,[1]PROJECTES!$C$14:$Z$5000,21,FALSE))</f>
        <v/>
      </c>
      <c r="N1065" s="117"/>
      <c r="O1065" s="118" t="s">
        <v>222</v>
      </c>
      <c r="P1065" s="119"/>
      <c r="Q1065" s="84"/>
      <c r="R1065" s="122"/>
      <c r="S1065" s="166"/>
      <c r="T1065" s="176"/>
      <c r="U1065" s="169"/>
      <c r="V1065" s="177"/>
      <c r="X1065" s="79"/>
    </row>
    <row r="1066" spans="1:24" s="121" customFormat="1" ht="20.100000000000001" customHeight="1" x14ac:dyDescent="0.3">
      <c r="A1066" s="80"/>
      <c r="B1066" s="110" t="str">
        <f>IF(E1066="","",VLOOKUP(E1066,[1]PROJECTES!$C$14:$G$5000,2,FALSE))</f>
        <v/>
      </c>
      <c r="C1066" s="80"/>
      <c r="D1066" s="283" t="str">
        <f>IF(E1066="","",VLOOKUP(E1066,[1]PROJECTES!$C$14:$G$5000,5,FALSE))</f>
        <v/>
      </c>
      <c r="E1066" s="79"/>
      <c r="F1066" s="110" t="str">
        <f>IF(I1066="","",VLOOKUP(I1066,[1]PROJECTES!$C$14:$G$5000,2,FALSE))</f>
        <v/>
      </c>
      <c r="G1066" s="112" t="str">
        <f>IF(E1066="","",VLOOKUP(E1066,[1]PROJECTES!$C$14:$G$5000,4,FALSE))</f>
        <v/>
      </c>
      <c r="H1066" s="95"/>
      <c r="I1066" s="113" t="str">
        <f>IF(H1066="","",VLOOKUP(H1066,BD!B$2:C$16,2,FALSE))</f>
        <v/>
      </c>
      <c r="J1066" s="114"/>
      <c r="K1066" s="115" t="str">
        <f t="shared" si="38"/>
        <v/>
      </c>
      <c r="L1066" s="116" t="str">
        <f t="shared" ca="1" si="36"/>
        <v>-</v>
      </c>
      <c r="M1066" s="111" t="str">
        <f>IF(E1066="","",VLOOKUP(E1066,[1]PROJECTES!$C$14:$Z$5000,21,FALSE))</f>
        <v/>
      </c>
      <c r="N1066" s="117"/>
      <c r="O1066" s="118" t="s">
        <v>222</v>
      </c>
      <c r="P1066" s="119"/>
      <c r="Q1066" s="84"/>
      <c r="R1066" s="122"/>
      <c r="S1066" s="166"/>
      <c r="T1066" s="176"/>
      <c r="U1066" s="169"/>
      <c r="V1066" s="177"/>
      <c r="X1066" s="79"/>
    </row>
    <row r="1067" spans="1:24" s="121" customFormat="1" ht="20.100000000000001" customHeight="1" x14ac:dyDescent="0.3">
      <c r="A1067" s="80"/>
      <c r="B1067" s="110" t="str">
        <f>IF(E1067="","",VLOOKUP(E1067,[1]PROJECTES!$C$14:$G$5000,2,FALSE))</f>
        <v/>
      </c>
      <c r="C1067" s="80"/>
      <c r="D1067" s="283" t="str">
        <f>IF(E1067="","",VLOOKUP(E1067,[1]PROJECTES!$C$14:$G$5000,5,FALSE))</f>
        <v/>
      </c>
      <c r="E1067" s="79"/>
      <c r="F1067" s="110" t="str">
        <f>IF(I1067="","",VLOOKUP(I1067,[1]PROJECTES!$C$14:$G$5000,2,FALSE))</f>
        <v/>
      </c>
      <c r="G1067" s="112" t="str">
        <f>IF(E1067="","",VLOOKUP(E1067,[1]PROJECTES!$C$14:$G$5000,4,FALSE))</f>
        <v/>
      </c>
      <c r="H1067" s="95"/>
      <c r="I1067" s="113" t="str">
        <f>IF(H1067="","",VLOOKUP(H1067,BD!B$2:C$16,2,FALSE))</f>
        <v/>
      </c>
      <c r="J1067" s="126"/>
      <c r="K1067" s="115" t="str">
        <f t="shared" si="38"/>
        <v/>
      </c>
      <c r="L1067" s="116" t="str">
        <f t="shared" ca="1" si="36"/>
        <v>-</v>
      </c>
      <c r="M1067" s="111" t="str">
        <f>IF(E1067="","",VLOOKUP(E1067,[1]PROJECTES!$C$14:$Z$5000,21,FALSE))</f>
        <v/>
      </c>
      <c r="N1067" s="117"/>
      <c r="O1067" s="118" t="s">
        <v>222</v>
      </c>
      <c r="P1067" s="119"/>
      <c r="Q1067" s="84"/>
      <c r="R1067" s="122"/>
      <c r="S1067" s="166"/>
      <c r="T1067" s="176"/>
      <c r="U1067" s="169"/>
      <c r="V1067" s="177"/>
      <c r="X1067" s="79"/>
    </row>
    <row r="1068" spans="1:24" s="121" customFormat="1" ht="20.100000000000001" customHeight="1" x14ac:dyDescent="0.3">
      <c r="A1068" s="80"/>
      <c r="B1068" s="110" t="str">
        <f>IF(E1068="","",VLOOKUP(E1068,[1]PROJECTES!$C$14:$G$5000,2,FALSE))</f>
        <v/>
      </c>
      <c r="C1068" s="80"/>
      <c r="D1068" s="283" t="str">
        <f>IF(E1068="","",VLOOKUP(E1068,[1]PROJECTES!$C$14:$G$5000,5,FALSE))</f>
        <v/>
      </c>
      <c r="E1068" s="79"/>
      <c r="F1068" s="110" t="str">
        <f>IF(I1068="","",VLOOKUP(I1068,[1]PROJECTES!$C$14:$G$5000,2,FALSE))</f>
        <v/>
      </c>
      <c r="G1068" s="112" t="str">
        <f>IF(E1068="","",VLOOKUP(E1068,[1]PROJECTES!$C$14:$G$5000,4,FALSE))</f>
        <v/>
      </c>
      <c r="H1068" s="95"/>
      <c r="I1068" s="113" t="str">
        <f>IF(H1068="","",VLOOKUP(H1068,BD!B$2:C$16,2,FALSE))</f>
        <v/>
      </c>
      <c r="J1068" s="114"/>
      <c r="K1068" s="115" t="str">
        <f t="shared" si="38"/>
        <v/>
      </c>
      <c r="L1068" s="116" t="str">
        <f t="shared" ca="1" si="36"/>
        <v>-</v>
      </c>
      <c r="M1068" s="111" t="str">
        <f>IF(E1068="","",VLOOKUP(E1068,[1]PROJECTES!$C$14:$Z$5000,21,FALSE))</f>
        <v/>
      </c>
      <c r="N1068" s="117"/>
      <c r="O1068" s="118" t="s">
        <v>222</v>
      </c>
      <c r="P1068" s="119"/>
      <c r="Q1068" s="84"/>
      <c r="R1068" s="125"/>
      <c r="S1068" s="166"/>
      <c r="T1068" s="176"/>
      <c r="U1068" s="169"/>
      <c r="V1068" s="177"/>
      <c r="X1068" s="79"/>
    </row>
    <row r="1069" spans="1:24" s="121" customFormat="1" ht="20.100000000000001" customHeight="1" x14ac:dyDescent="0.3">
      <c r="A1069" s="80"/>
      <c r="B1069" s="110" t="str">
        <f>IF(E1069="","",VLOOKUP(E1069,[1]PROJECTES!$C$14:$G$5000,2,FALSE))</f>
        <v/>
      </c>
      <c r="C1069" s="80"/>
      <c r="D1069" s="283" t="str">
        <f>IF(E1069="","",VLOOKUP(E1069,[1]PROJECTES!$C$14:$G$5000,5,FALSE))</f>
        <v/>
      </c>
      <c r="E1069" s="79"/>
      <c r="F1069" s="110" t="str">
        <f>IF(I1069="","",VLOOKUP(I1069,[1]PROJECTES!$C$14:$G$5000,2,FALSE))</f>
        <v/>
      </c>
      <c r="G1069" s="112" t="str">
        <f>IF(E1069="","",VLOOKUP(E1069,[1]PROJECTES!$C$14:$G$5000,4,FALSE))</f>
        <v/>
      </c>
      <c r="H1069" s="95"/>
      <c r="I1069" s="113" t="str">
        <f>IF(H1069="","",VLOOKUP(H1069,BD!B$2:C$16,2,FALSE))</f>
        <v/>
      </c>
      <c r="J1069" s="114"/>
      <c r="K1069" s="115" t="str">
        <f t="shared" si="38"/>
        <v/>
      </c>
      <c r="L1069" s="116" t="str">
        <f t="shared" ca="1" si="36"/>
        <v>-</v>
      </c>
      <c r="M1069" s="111" t="str">
        <f>IF(E1069="","",VLOOKUP(E1069,[1]PROJECTES!$C$14:$Z$5000,21,FALSE))</f>
        <v/>
      </c>
      <c r="N1069" s="117"/>
      <c r="O1069" s="118" t="s">
        <v>222</v>
      </c>
      <c r="P1069" s="119"/>
      <c r="Q1069" s="84"/>
      <c r="R1069" s="122"/>
      <c r="S1069" s="166"/>
      <c r="T1069" s="176"/>
      <c r="U1069" s="169"/>
      <c r="V1069" s="177"/>
      <c r="X1069" s="79"/>
    </row>
    <row r="1070" spans="1:24" s="121" customFormat="1" ht="20.100000000000001" customHeight="1" x14ac:dyDescent="0.3">
      <c r="A1070" s="80"/>
      <c r="B1070" s="110" t="str">
        <f>IF(E1070="","",VLOOKUP(E1070,[1]PROJECTES!$C$14:$G$5000,2,FALSE))</f>
        <v/>
      </c>
      <c r="C1070" s="80"/>
      <c r="D1070" s="283" t="str">
        <f>IF(E1070="","",VLOOKUP(E1070,[1]PROJECTES!$C$14:$G$5000,5,FALSE))</f>
        <v/>
      </c>
      <c r="E1070" s="79"/>
      <c r="F1070" s="110" t="str">
        <f>IF(I1070="","",VLOOKUP(I1070,[1]PROJECTES!$C$14:$G$5000,2,FALSE))</f>
        <v/>
      </c>
      <c r="G1070" s="112" t="str">
        <f>IF(E1070="","",VLOOKUP(E1070,[1]PROJECTES!$C$14:$G$5000,4,FALSE))</f>
        <v/>
      </c>
      <c r="H1070" s="95"/>
      <c r="I1070" s="113" t="str">
        <f>IF(H1070="","",VLOOKUP(H1070,BD!B$2:C$16,2,FALSE))</f>
        <v/>
      </c>
      <c r="J1070" s="114"/>
      <c r="K1070" s="115" t="str">
        <f t="shared" si="38"/>
        <v/>
      </c>
      <c r="L1070" s="116" t="str">
        <f t="shared" ca="1" si="36"/>
        <v>-</v>
      </c>
      <c r="M1070" s="111" t="str">
        <f>IF(E1070="","",VLOOKUP(E1070,[1]PROJECTES!$C$14:$Z$5000,21,FALSE))</f>
        <v/>
      </c>
      <c r="N1070" s="117"/>
      <c r="O1070" s="118" t="s">
        <v>222</v>
      </c>
      <c r="P1070" s="119"/>
      <c r="Q1070" s="84"/>
      <c r="R1070" s="122"/>
      <c r="S1070" s="166"/>
      <c r="T1070" s="176"/>
      <c r="U1070" s="169"/>
      <c r="V1070" s="177"/>
      <c r="X1070" s="79"/>
    </row>
    <row r="1071" spans="1:24" s="121" customFormat="1" ht="20.100000000000001" customHeight="1" x14ac:dyDescent="0.3">
      <c r="A1071" s="80"/>
      <c r="B1071" s="110" t="str">
        <f>IF(E1071="","",VLOOKUP(E1071,[1]PROJECTES!$C$14:$G$5000,2,FALSE))</f>
        <v/>
      </c>
      <c r="C1071" s="80"/>
      <c r="D1071" s="283" t="str">
        <f>IF(E1071="","",VLOOKUP(E1071,[1]PROJECTES!$C$14:$G$5000,5,FALSE))</f>
        <v/>
      </c>
      <c r="E1071" s="79"/>
      <c r="F1071" s="110" t="str">
        <f>IF(I1071="","",VLOOKUP(I1071,[1]PROJECTES!$C$14:$G$5000,2,FALSE))</f>
        <v/>
      </c>
      <c r="G1071" s="112" t="str">
        <f>IF(E1071="","",VLOOKUP(E1071,[1]PROJECTES!$C$14:$G$5000,4,FALSE))</f>
        <v/>
      </c>
      <c r="H1071" s="95"/>
      <c r="I1071" s="113" t="str">
        <f>IF(H1071="","",VLOOKUP(H1071,BD!B$2:C$16,2,FALSE))</f>
        <v/>
      </c>
      <c r="J1071" s="114"/>
      <c r="K1071" s="115" t="str">
        <f t="shared" si="38"/>
        <v/>
      </c>
      <c r="L1071" s="116" t="str">
        <f t="shared" ca="1" si="36"/>
        <v>-</v>
      </c>
      <c r="M1071" s="111" t="str">
        <f>IF(E1071="","",VLOOKUP(E1071,[1]PROJECTES!$C$14:$Z$5000,21,FALSE))</f>
        <v/>
      </c>
      <c r="N1071" s="117"/>
      <c r="O1071" s="118" t="s">
        <v>222</v>
      </c>
      <c r="P1071" s="119"/>
      <c r="Q1071" s="84"/>
      <c r="R1071" s="122"/>
      <c r="S1071" s="166"/>
      <c r="T1071" s="176"/>
      <c r="U1071" s="169"/>
      <c r="V1071" s="177"/>
      <c r="X1071" s="79"/>
    </row>
    <row r="1072" spans="1:24" s="121" customFormat="1" ht="20.100000000000001" customHeight="1" x14ac:dyDescent="0.3">
      <c r="A1072" s="80"/>
      <c r="B1072" s="110" t="str">
        <f>IF(E1072="","",VLOOKUP(E1072,[1]PROJECTES!$C$14:$G$5000,2,FALSE))</f>
        <v/>
      </c>
      <c r="C1072" s="80"/>
      <c r="D1072" s="283" t="str">
        <f>IF(E1072="","",VLOOKUP(E1072,[1]PROJECTES!$C$14:$G$5000,5,FALSE))</f>
        <v/>
      </c>
      <c r="E1072" s="79"/>
      <c r="F1072" s="110" t="str">
        <f>IF(I1072="","",VLOOKUP(I1072,[1]PROJECTES!$C$14:$G$5000,2,FALSE))</f>
        <v/>
      </c>
      <c r="G1072" s="112" t="str">
        <f>IF(E1072="","",VLOOKUP(E1072,[1]PROJECTES!$C$14:$G$5000,4,FALSE))</f>
        <v/>
      </c>
      <c r="H1072" s="95"/>
      <c r="I1072" s="113" t="str">
        <f>IF(H1072="","",VLOOKUP(H1072,BD!B$2:C$16,2,FALSE))</f>
        <v/>
      </c>
      <c r="J1072" s="114"/>
      <c r="K1072" s="115" t="str">
        <f t="shared" si="38"/>
        <v/>
      </c>
      <c r="L1072" s="116" t="str">
        <f t="shared" ca="1" si="36"/>
        <v>-</v>
      </c>
      <c r="M1072" s="111" t="str">
        <f>IF(E1072="","",VLOOKUP(E1072,[1]PROJECTES!$C$14:$Z$5000,21,FALSE))</f>
        <v/>
      </c>
      <c r="N1072" s="117"/>
      <c r="O1072" s="118" t="s">
        <v>222</v>
      </c>
      <c r="P1072" s="119"/>
      <c r="Q1072" s="84"/>
      <c r="R1072" s="122"/>
      <c r="S1072" s="166"/>
      <c r="T1072" s="176"/>
      <c r="U1072" s="169"/>
      <c r="V1072" s="177"/>
      <c r="X1072" s="79"/>
    </row>
    <row r="1073" spans="1:24" s="121" customFormat="1" ht="20.100000000000001" customHeight="1" x14ac:dyDescent="0.3">
      <c r="A1073" s="80"/>
      <c r="B1073" s="110" t="str">
        <f>IF(E1073="","",VLOOKUP(E1073,[1]PROJECTES!$C$14:$G$5000,2,FALSE))</f>
        <v/>
      </c>
      <c r="C1073" s="80"/>
      <c r="D1073" s="283" t="str">
        <f>IF(E1073="","",VLOOKUP(E1073,[1]PROJECTES!$C$14:$G$5000,5,FALSE))</f>
        <v/>
      </c>
      <c r="E1073" s="79"/>
      <c r="F1073" s="110" t="str">
        <f>IF(I1073="","",VLOOKUP(I1073,[1]PROJECTES!$C$14:$G$5000,2,FALSE))</f>
        <v/>
      </c>
      <c r="G1073" s="112" t="str">
        <f>IF(E1073="","",VLOOKUP(E1073,[1]PROJECTES!$C$14:$G$5000,4,FALSE))</f>
        <v/>
      </c>
      <c r="H1073" s="95"/>
      <c r="I1073" s="113" t="str">
        <f>IF(H1073="","",VLOOKUP(H1073,BD!B$2:C$16,2,FALSE))</f>
        <v/>
      </c>
      <c r="J1073" s="114"/>
      <c r="K1073" s="115" t="str">
        <f t="shared" si="38"/>
        <v/>
      </c>
      <c r="L1073" s="116" t="str">
        <f t="shared" ca="1" si="36"/>
        <v>-</v>
      </c>
      <c r="M1073" s="111" t="str">
        <f>IF(E1073="","",VLOOKUP(E1073,[1]PROJECTES!$C$14:$Z$5000,21,FALSE))</f>
        <v/>
      </c>
      <c r="N1073" s="117"/>
      <c r="O1073" s="118" t="s">
        <v>222</v>
      </c>
      <c r="P1073" s="119"/>
      <c r="Q1073" s="89"/>
      <c r="R1073" s="122"/>
      <c r="S1073" s="166"/>
      <c r="T1073" s="176"/>
      <c r="U1073" s="169"/>
      <c r="V1073" s="177"/>
      <c r="X1073" s="79"/>
    </row>
    <row r="1074" spans="1:24" s="121" customFormat="1" ht="20.100000000000001" customHeight="1" x14ac:dyDescent="0.3">
      <c r="A1074" s="80"/>
      <c r="B1074" s="110" t="str">
        <f>IF(E1074="","",VLOOKUP(E1074,[1]PROJECTES!$C$14:$G$5000,2,FALSE))</f>
        <v/>
      </c>
      <c r="C1074" s="80"/>
      <c r="D1074" s="283" t="str">
        <f>IF(E1074="","",VLOOKUP(E1074,[1]PROJECTES!$C$14:$G$5000,5,FALSE))</f>
        <v/>
      </c>
      <c r="E1074" s="79"/>
      <c r="F1074" s="110" t="str">
        <f>IF(I1074="","",VLOOKUP(I1074,[1]PROJECTES!$C$14:$G$5000,2,FALSE))</f>
        <v/>
      </c>
      <c r="G1074" s="112" t="str">
        <f>IF(E1074="","",VLOOKUP(E1074,[1]PROJECTES!$C$14:$G$5000,4,FALSE))</f>
        <v/>
      </c>
      <c r="H1074" s="95"/>
      <c r="I1074" s="113" t="str">
        <f>IF(H1074="","",VLOOKUP(H1074,BD!B$2:C$16,2,FALSE))</f>
        <v/>
      </c>
      <c r="J1074" s="114"/>
      <c r="K1074" s="115" t="str">
        <f t="shared" si="38"/>
        <v/>
      </c>
      <c r="L1074" s="116" t="str">
        <f t="shared" ca="1" si="36"/>
        <v>-</v>
      </c>
      <c r="M1074" s="111" t="str">
        <f>IF(E1074="","",VLOOKUP(E1074,[1]PROJECTES!$C$14:$Z$5000,21,FALSE))</f>
        <v/>
      </c>
      <c r="N1074" s="117"/>
      <c r="O1074" s="118" t="s">
        <v>222</v>
      </c>
      <c r="P1074" s="119"/>
      <c r="Q1074" s="84"/>
      <c r="R1074" s="122"/>
      <c r="S1074" s="166"/>
      <c r="T1074" s="176"/>
      <c r="U1074" s="169"/>
      <c r="V1074" s="177"/>
      <c r="X1074" s="79"/>
    </row>
    <row r="1075" spans="1:24" s="121" customFormat="1" ht="20.100000000000001" customHeight="1" x14ac:dyDescent="0.3">
      <c r="A1075" s="80"/>
      <c r="B1075" s="110" t="str">
        <f>IF(E1075="","",VLOOKUP(E1075,[1]PROJECTES!$C$14:$G$5000,2,FALSE))</f>
        <v/>
      </c>
      <c r="C1075" s="80"/>
      <c r="D1075" s="283" t="str">
        <f>IF(E1075="","",VLOOKUP(E1075,[1]PROJECTES!$C$14:$G$5000,5,FALSE))</f>
        <v/>
      </c>
      <c r="E1075" s="79"/>
      <c r="F1075" s="110" t="str">
        <f>IF(I1075="","",VLOOKUP(I1075,[1]PROJECTES!$C$14:$G$5000,2,FALSE))</f>
        <v/>
      </c>
      <c r="G1075" s="112" t="str">
        <f>IF(E1075="","",VLOOKUP(E1075,[1]PROJECTES!$C$14:$G$5000,4,FALSE))</f>
        <v/>
      </c>
      <c r="H1075" s="95"/>
      <c r="I1075" s="113" t="str">
        <f>IF(H1075="","",VLOOKUP(H1075,BD!B$2:C$16,2,FALSE))</f>
        <v/>
      </c>
      <c r="J1075" s="114"/>
      <c r="K1075" s="115" t="str">
        <f t="shared" si="38"/>
        <v/>
      </c>
      <c r="L1075" s="116" t="str">
        <f t="shared" ca="1" si="36"/>
        <v>-</v>
      </c>
      <c r="M1075" s="111" t="str">
        <f>IF(E1075="","",VLOOKUP(E1075,[1]PROJECTES!$C$14:$Z$5000,21,FALSE))</f>
        <v/>
      </c>
      <c r="N1075" s="117"/>
      <c r="O1075" s="118" t="s">
        <v>222</v>
      </c>
      <c r="P1075" s="119"/>
      <c r="Q1075" s="84"/>
      <c r="R1075" s="125"/>
      <c r="S1075" s="166"/>
      <c r="T1075" s="176"/>
      <c r="U1075" s="169"/>
      <c r="V1075" s="177"/>
      <c r="X1075" s="79"/>
    </row>
    <row r="1076" spans="1:24" s="121" customFormat="1" ht="20.100000000000001" customHeight="1" x14ac:dyDescent="0.3">
      <c r="A1076" s="80"/>
      <c r="B1076" s="110" t="str">
        <f>IF(E1076="","",VLOOKUP(E1076,[1]PROJECTES!$C$14:$G$5000,2,FALSE))</f>
        <v/>
      </c>
      <c r="C1076" s="80"/>
      <c r="D1076" s="283" t="str">
        <f>IF(E1076="","",VLOOKUP(E1076,[1]PROJECTES!$C$14:$G$5000,5,FALSE))</f>
        <v/>
      </c>
      <c r="E1076" s="79"/>
      <c r="F1076" s="110" t="str">
        <f>IF(I1076="","",VLOOKUP(I1076,[1]PROJECTES!$C$14:$G$5000,2,FALSE))</f>
        <v/>
      </c>
      <c r="G1076" s="112" t="str">
        <f>IF(E1076="","",VLOOKUP(E1076,[1]PROJECTES!$C$14:$G$5000,4,FALSE))</f>
        <v/>
      </c>
      <c r="H1076" s="95"/>
      <c r="I1076" s="113" t="str">
        <f>IF(H1076="","",VLOOKUP(H1076,BD!B$2:C$16,2,FALSE))</f>
        <v/>
      </c>
      <c r="J1076" s="114"/>
      <c r="K1076" s="115" t="str">
        <f t="shared" si="38"/>
        <v/>
      </c>
      <c r="L1076" s="116" t="str">
        <f t="shared" ca="1" si="36"/>
        <v>-</v>
      </c>
      <c r="M1076" s="111" t="str">
        <f>IF(E1076="","",VLOOKUP(E1076,[1]PROJECTES!$C$14:$Z$5000,21,FALSE))</f>
        <v/>
      </c>
      <c r="N1076" s="117"/>
      <c r="O1076" s="118" t="s">
        <v>222</v>
      </c>
      <c r="P1076" s="119"/>
      <c r="Q1076" s="84"/>
      <c r="R1076" s="122"/>
      <c r="S1076" s="166"/>
      <c r="T1076" s="197"/>
      <c r="V1076" s="199"/>
      <c r="X1076" s="79"/>
    </row>
    <row r="1077" spans="1:24" s="121" customFormat="1" ht="20.100000000000001" customHeight="1" x14ac:dyDescent="0.3">
      <c r="A1077" s="80"/>
      <c r="B1077" s="110" t="str">
        <f>IF(E1077="","",VLOOKUP(E1077,[1]PROJECTES!$C$14:$G$5000,2,FALSE))</f>
        <v/>
      </c>
      <c r="C1077" s="80"/>
      <c r="D1077" s="283" t="str">
        <f>IF(E1077="","",VLOOKUP(E1077,[1]PROJECTES!$C$14:$G$5000,5,FALSE))</f>
        <v/>
      </c>
      <c r="E1077" s="79"/>
      <c r="F1077" s="110" t="str">
        <f>IF(I1077="","",VLOOKUP(I1077,[1]PROJECTES!$C$14:$G$5000,2,FALSE))</f>
        <v/>
      </c>
      <c r="G1077" s="112" t="str">
        <f>IF(E1077="","",VLOOKUP(E1077,[1]PROJECTES!$C$14:$G$5000,4,FALSE))</f>
        <v/>
      </c>
      <c r="H1077" s="95"/>
      <c r="I1077" s="113" t="str">
        <f>IF(H1077="","",VLOOKUP(H1077,BD!B$2:C$16,2,FALSE))</f>
        <v/>
      </c>
      <c r="J1077" s="114"/>
      <c r="K1077" s="115" t="str">
        <f t="shared" si="38"/>
        <v/>
      </c>
      <c r="L1077" s="116" t="str">
        <f t="shared" ca="1" si="36"/>
        <v>-</v>
      </c>
      <c r="M1077" s="111" t="str">
        <f>IF(E1077="","",VLOOKUP(E1077,[1]PROJECTES!$C$14:$Z$5000,21,FALSE))</f>
        <v/>
      </c>
      <c r="N1077" s="117"/>
      <c r="O1077" s="118" t="s">
        <v>222</v>
      </c>
      <c r="P1077" s="119"/>
      <c r="Q1077" s="84"/>
      <c r="R1077" s="122"/>
      <c r="S1077" s="166"/>
      <c r="T1077" s="176"/>
      <c r="U1077" s="169"/>
      <c r="V1077" s="177"/>
      <c r="X1077" s="79"/>
    </row>
    <row r="1078" spans="1:24" s="121" customFormat="1" ht="20.100000000000001" customHeight="1" x14ac:dyDescent="0.3">
      <c r="A1078" s="80"/>
      <c r="B1078" s="110" t="str">
        <f>IF(E1078="","",VLOOKUP(E1078,[1]PROJECTES!$C$14:$G$5000,2,FALSE))</f>
        <v/>
      </c>
      <c r="C1078" s="80"/>
      <c r="D1078" s="283" t="str">
        <f>IF(E1078="","",VLOOKUP(E1078,[1]PROJECTES!$C$14:$G$5000,5,FALSE))</f>
        <v/>
      </c>
      <c r="E1078" s="79"/>
      <c r="F1078" s="110" t="str">
        <f>IF(I1078="","",VLOOKUP(I1078,[1]PROJECTES!$C$14:$G$5000,2,FALSE))</f>
        <v/>
      </c>
      <c r="G1078" s="112" t="str">
        <f>IF(E1078="","",VLOOKUP(E1078,[1]PROJECTES!$C$14:$G$5000,4,FALSE))</f>
        <v/>
      </c>
      <c r="H1078" s="95"/>
      <c r="I1078" s="113" t="str">
        <f>IF(H1078="","",VLOOKUP(H1078,BD!B$2:C$16,2,FALSE))</f>
        <v/>
      </c>
      <c r="J1078" s="114"/>
      <c r="K1078" s="115" t="str">
        <f t="shared" si="38"/>
        <v/>
      </c>
      <c r="L1078" s="116" t="str">
        <f t="shared" ca="1" si="36"/>
        <v>-</v>
      </c>
      <c r="M1078" s="111" t="str">
        <f>IF(E1078="","",VLOOKUP(E1078,[1]PROJECTES!$C$14:$Z$5000,21,FALSE))</f>
        <v/>
      </c>
      <c r="N1078" s="117"/>
      <c r="O1078" s="118" t="s">
        <v>222</v>
      </c>
      <c r="P1078" s="119"/>
      <c r="Q1078" s="84"/>
      <c r="R1078" s="122"/>
      <c r="S1078" s="166"/>
      <c r="T1078" s="176"/>
      <c r="U1078" s="169"/>
      <c r="V1078" s="177"/>
      <c r="X1078" s="79"/>
    </row>
    <row r="1079" spans="1:24" s="121" customFormat="1" ht="20.100000000000001" customHeight="1" x14ac:dyDescent="0.3">
      <c r="A1079" s="80"/>
      <c r="B1079" s="110" t="str">
        <f>IF(E1079="","",VLOOKUP(E1079,[1]PROJECTES!$C$14:$G$5000,2,FALSE))</f>
        <v/>
      </c>
      <c r="C1079" s="80"/>
      <c r="D1079" s="283" t="str">
        <f>IF(E1079="","",VLOOKUP(E1079,[1]PROJECTES!$C$14:$G$5000,5,FALSE))</f>
        <v/>
      </c>
      <c r="E1079" s="79"/>
      <c r="F1079" s="110" t="str">
        <f>IF(I1079="","",VLOOKUP(I1079,[1]PROJECTES!$C$14:$G$5000,2,FALSE))</f>
        <v/>
      </c>
      <c r="G1079" s="112" t="str">
        <f>IF(E1079="","",VLOOKUP(E1079,[1]PROJECTES!$C$14:$G$5000,4,FALSE))</f>
        <v/>
      </c>
      <c r="H1079" s="95"/>
      <c r="I1079" s="113" t="str">
        <f>IF(H1079="","",VLOOKUP(H1079,BD!B$2:C$16,2,FALSE))</f>
        <v/>
      </c>
      <c r="J1079" s="126"/>
      <c r="K1079" s="115" t="str">
        <f t="shared" si="38"/>
        <v/>
      </c>
      <c r="L1079" s="116" t="str">
        <f t="shared" ca="1" si="36"/>
        <v>-</v>
      </c>
      <c r="M1079" s="111" t="str">
        <f>IF(E1079="","",VLOOKUP(E1079,[1]PROJECTES!$C$14:$Z$5000,21,FALSE))</f>
        <v/>
      </c>
      <c r="N1079" s="136"/>
      <c r="O1079" s="118" t="s">
        <v>222</v>
      </c>
      <c r="P1079" s="140"/>
      <c r="Q1079" s="84"/>
      <c r="R1079" s="122"/>
      <c r="S1079" s="166"/>
      <c r="T1079" s="197"/>
      <c r="V1079" s="199"/>
      <c r="X1079" s="79"/>
    </row>
    <row r="1080" spans="1:24" s="121" customFormat="1" ht="20.100000000000001" customHeight="1" x14ac:dyDescent="0.3">
      <c r="A1080" s="80"/>
      <c r="B1080" s="110" t="str">
        <f>IF(E1080="","",VLOOKUP(E1080,[1]PROJECTES!$C$14:$G$5000,2,FALSE))</f>
        <v/>
      </c>
      <c r="C1080" s="80"/>
      <c r="D1080" s="283" t="str">
        <f>IF(E1080="","",VLOOKUP(E1080,[1]PROJECTES!$C$14:$G$5000,5,FALSE))</f>
        <v/>
      </c>
      <c r="E1080" s="79"/>
      <c r="F1080" s="110" t="str">
        <f>IF(I1080="","",VLOOKUP(I1080,[1]PROJECTES!$C$14:$G$5000,2,FALSE))</f>
        <v/>
      </c>
      <c r="G1080" s="112" t="str">
        <f>IF(E1080="","",VLOOKUP(E1080,[1]PROJECTES!$C$14:$G$5000,4,FALSE))</f>
        <v/>
      </c>
      <c r="H1080" s="95"/>
      <c r="I1080" s="113" t="str">
        <f>IF(H1080="","",VLOOKUP(H1080,BD!B$2:C$16,2,FALSE))</f>
        <v/>
      </c>
      <c r="J1080" s="114"/>
      <c r="K1080" s="115" t="str">
        <f t="shared" si="38"/>
        <v/>
      </c>
      <c r="L1080" s="116" t="str">
        <f t="shared" ca="1" si="36"/>
        <v>-</v>
      </c>
      <c r="M1080" s="111" t="str">
        <f>IF(E1080="","",VLOOKUP(E1080,[1]PROJECTES!$C$14:$Z$5000,21,FALSE))</f>
        <v/>
      </c>
      <c r="N1080" s="117"/>
      <c r="O1080" s="118" t="s">
        <v>222</v>
      </c>
      <c r="P1080" s="119"/>
      <c r="Q1080" s="84"/>
      <c r="R1080" s="122"/>
      <c r="S1080" s="166"/>
      <c r="T1080" s="197"/>
      <c r="V1080" s="199"/>
      <c r="X1080" s="79"/>
    </row>
    <row r="1081" spans="1:24" s="121" customFormat="1" ht="20.100000000000001" customHeight="1" x14ac:dyDescent="0.3">
      <c r="A1081" s="80"/>
      <c r="B1081" s="110" t="str">
        <f>IF(E1081="","",VLOOKUP(E1081,[1]PROJECTES!$C$14:$G$5000,2,FALSE))</f>
        <v/>
      </c>
      <c r="C1081" s="80"/>
      <c r="D1081" s="283" t="str">
        <f>IF(E1081="","",VLOOKUP(E1081,[1]PROJECTES!$C$14:$G$5000,5,FALSE))</f>
        <v/>
      </c>
      <c r="E1081" s="79"/>
      <c r="F1081" s="110" t="str">
        <f>IF(I1081="","",VLOOKUP(I1081,[1]PROJECTES!$C$14:$G$5000,2,FALSE))</f>
        <v/>
      </c>
      <c r="G1081" s="112" t="str">
        <f>IF(E1081="","",VLOOKUP(E1081,[1]PROJECTES!$C$14:$G$5000,4,FALSE))</f>
        <v/>
      </c>
      <c r="H1081" s="95"/>
      <c r="I1081" s="113" t="str">
        <f>IF(H1081="","",VLOOKUP(H1081,BD!B$2:C$16,2,FALSE))</f>
        <v/>
      </c>
      <c r="J1081" s="114"/>
      <c r="K1081" s="115" t="str">
        <f t="shared" si="38"/>
        <v/>
      </c>
      <c r="L1081" s="116" t="str">
        <f t="shared" ca="1" si="36"/>
        <v>-</v>
      </c>
      <c r="M1081" s="111" t="str">
        <f>IF(E1081="","",VLOOKUP(E1081,[1]PROJECTES!$C$14:$Z$5000,21,FALSE))</f>
        <v/>
      </c>
      <c r="N1081" s="117"/>
      <c r="O1081" s="118" t="s">
        <v>222</v>
      </c>
      <c r="P1081" s="119"/>
      <c r="Q1081" s="84"/>
      <c r="R1081" s="122"/>
      <c r="S1081" s="166"/>
      <c r="T1081" s="197"/>
      <c r="V1081" s="199"/>
      <c r="X1081" s="79"/>
    </row>
    <row r="1082" spans="1:24" s="121" customFormat="1" ht="20.100000000000001" customHeight="1" x14ac:dyDescent="0.3">
      <c r="A1082" s="80"/>
      <c r="B1082" s="110" t="str">
        <f>IF(E1082="","",VLOOKUP(E1082,[1]PROJECTES!$C$14:$G$5000,2,FALSE))</f>
        <v/>
      </c>
      <c r="C1082" s="80"/>
      <c r="D1082" s="283" t="str">
        <f>IF(E1082="","",VLOOKUP(E1082,[1]PROJECTES!$C$14:$G$5000,5,FALSE))</f>
        <v/>
      </c>
      <c r="E1082" s="79"/>
      <c r="F1082" s="110" t="str">
        <f>IF(I1082="","",VLOOKUP(I1082,[1]PROJECTES!$C$14:$G$5000,2,FALSE))</f>
        <v/>
      </c>
      <c r="G1082" s="112" t="str">
        <f>IF(E1082="","",VLOOKUP(E1082,[1]PROJECTES!$C$14:$G$5000,4,FALSE))</f>
        <v/>
      </c>
      <c r="H1082" s="95"/>
      <c r="I1082" s="113" t="str">
        <f>IF(H1082="","",VLOOKUP(H1082,BD!B$2:C$16,2,FALSE))</f>
        <v/>
      </c>
      <c r="J1082" s="114"/>
      <c r="K1082" s="115" t="str">
        <f t="shared" si="38"/>
        <v/>
      </c>
      <c r="L1082" s="116" t="str">
        <f t="shared" ca="1" si="36"/>
        <v>-</v>
      </c>
      <c r="M1082" s="111" t="str">
        <f>IF(E1082="","",VLOOKUP(E1082,[1]PROJECTES!$C$14:$Z$5000,21,FALSE))</f>
        <v/>
      </c>
      <c r="N1082" s="117"/>
      <c r="O1082" s="118" t="s">
        <v>222</v>
      </c>
      <c r="P1082" s="119"/>
      <c r="Q1082" s="84"/>
      <c r="R1082" s="122"/>
      <c r="S1082" s="166"/>
      <c r="T1082" s="197"/>
      <c r="V1082" s="199"/>
      <c r="X1082" s="79"/>
    </row>
    <row r="1083" spans="1:24" s="121" customFormat="1" ht="20.100000000000001" customHeight="1" x14ac:dyDescent="0.3">
      <c r="A1083" s="80"/>
      <c r="B1083" s="110" t="str">
        <f>IF(E1083="","",VLOOKUP(E1083,[1]PROJECTES!$C$14:$G$5000,2,FALSE))</f>
        <v/>
      </c>
      <c r="C1083" s="80"/>
      <c r="D1083" s="283" t="str">
        <f>IF(E1083="","",VLOOKUP(E1083,[1]PROJECTES!$C$14:$G$5000,5,FALSE))</f>
        <v/>
      </c>
      <c r="E1083" s="79"/>
      <c r="F1083" s="110" t="str">
        <f>IF(I1083="","",VLOOKUP(I1083,[1]PROJECTES!$C$14:$G$5000,2,FALSE))</f>
        <v/>
      </c>
      <c r="G1083" s="112" t="str">
        <f>IF(E1083="","",VLOOKUP(E1083,[1]PROJECTES!$C$14:$G$5000,4,FALSE))</f>
        <v/>
      </c>
      <c r="H1083" s="95"/>
      <c r="I1083" s="113" t="str">
        <f>IF(H1083="","",VLOOKUP(H1083,BD!B$2:C$16,2,FALSE))</f>
        <v/>
      </c>
      <c r="J1083" s="114"/>
      <c r="K1083" s="115" t="str">
        <f t="shared" si="38"/>
        <v/>
      </c>
      <c r="L1083" s="116" t="str">
        <f t="shared" ca="1" si="36"/>
        <v>-</v>
      </c>
      <c r="M1083" s="111" t="str">
        <f>IF(E1083="","",VLOOKUP(E1083,[1]PROJECTES!$C$14:$Z$5000,21,FALSE))</f>
        <v/>
      </c>
      <c r="N1083" s="117"/>
      <c r="O1083" s="118" t="s">
        <v>222</v>
      </c>
      <c r="P1083" s="119"/>
      <c r="Q1083" s="84"/>
      <c r="R1083" s="122"/>
      <c r="S1083" s="166"/>
      <c r="T1083" s="197"/>
      <c r="V1083" s="199"/>
      <c r="X1083" s="79"/>
    </row>
    <row r="1084" spans="1:24" s="121" customFormat="1" ht="20.100000000000001" customHeight="1" x14ac:dyDescent="0.3">
      <c r="A1084" s="80"/>
      <c r="B1084" s="110" t="str">
        <f>IF(E1084="","",VLOOKUP(E1084,[1]PROJECTES!$C$14:$G$5000,2,FALSE))</f>
        <v/>
      </c>
      <c r="C1084" s="80"/>
      <c r="D1084" s="283" t="str">
        <f>IF(E1084="","",VLOOKUP(E1084,[1]PROJECTES!$C$14:$G$5000,5,FALSE))</f>
        <v/>
      </c>
      <c r="E1084" s="79"/>
      <c r="F1084" s="110" t="str">
        <f>IF(I1084="","",VLOOKUP(I1084,[1]PROJECTES!$C$14:$G$5000,2,FALSE))</f>
        <v/>
      </c>
      <c r="G1084" s="112" t="str">
        <f>IF(E1084="","",VLOOKUP(E1084,[1]PROJECTES!$C$14:$G$5000,4,FALSE))</f>
        <v/>
      </c>
      <c r="H1084" s="95"/>
      <c r="I1084" s="113" t="str">
        <f>IF(H1084="","",VLOOKUP(H1084,BD!B$2:C$16,2,FALSE))</f>
        <v/>
      </c>
      <c r="J1084" s="114"/>
      <c r="K1084" s="115" t="str">
        <f t="shared" si="38"/>
        <v/>
      </c>
      <c r="L1084" s="116" t="str">
        <f t="shared" ca="1" si="36"/>
        <v>-</v>
      </c>
      <c r="M1084" s="111" t="str">
        <f>IF(E1084="","",VLOOKUP(E1084,[1]PROJECTES!$C$14:$Z$5000,21,FALSE))</f>
        <v/>
      </c>
      <c r="N1084" s="117"/>
      <c r="O1084" s="118" t="s">
        <v>222</v>
      </c>
      <c r="P1084" s="119"/>
      <c r="Q1084" s="84"/>
      <c r="R1084" s="123"/>
      <c r="S1084" s="166"/>
      <c r="T1084" s="176"/>
      <c r="U1084" s="169"/>
      <c r="V1084" s="177"/>
      <c r="X1084" s="79"/>
    </row>
    <row r="1085" spans="1:24" s="121" customFormat="1" ht="20.100000000000001" customHeight="1" x14ac:dyDescent="0.3">
      <c r="A1085" s="80"/>
      <c r="B1085" s="110" t="str">
        <f>IF(E1085="","",VLOOKUP(E1085,[1]PROJECTES!$C$14:$G$5000,2,FALSE))</f>
        <v/>
      </c>
      <c r="C1085" s="80"/>
      <c r="D1085" s="283" t="str">
        <f>IF(E1085="","",VLOOKUP(E1085,[1]PROJECTES!$C$14:$G$5000,5,FALSE))</f>
        <v/>
      </c>
      <c r="E1085" s="79"/>
      <c r="F1085" s="110" t="str">
        <f>IF(I1085="","",VLOOKUP(I1085,[1]PROJECTES!$C$14:$G$5000,2,FALSE))</f>
        <v/>
      </c>
      <c r="G1085" s="112" t="str">
        <f>IF(E1085="","",VLOOKUP(E1085,[1]PROJECTES!$C$14:$G$5000,4,FALSE))</f>
        <v/>
      </c>
      <c r="H1085" s="95"/>
      <c r="I1085" s="113" t="str">
        <f>IF(H1085="","",VLOOKUP(H1085,BD!B$2:C$16,2,FALSE))</f>
        <v/>
      </c>
      <c r="J1085" s="114"/>
      <c r="K1085" s="115" t="str">
        <f t="shared" si="38"/>
        <v/>
      </c>
      <c r="L1085" s="116" t="str">
        <f t="shared" ca="1" si="36"/>
        <v>-</v>
      </c>
      <c r="M1085" s="111" t="str">
        <f>IF(E1085="","",VLOOKUP(E1085,[1]PROJECTES!$C$14:$Z$5000,21,FALSE))</f>
        <v/>
      </c>
      <c r="N1085" s="117"/>
      <c r="O1085" s="118" t="s">
        <v>222</v>
      </c>
      <c r="P1085" s="119"/>
      <c r="Q1085" s="84"/>
      <c r="R1085" s="122"/>
      <c r="S1085" s="166"/>
      <c r="T1085" s="176"/>
      <c r="U1085" s="169"/>
      <c r="V1085" s="177"/>
      <c r="X1085" s="79"/>
    </row>
    <row r="1086" spans="1:24" s="121" customFormat="1" ht="20.100000000000001" customHeight="1" x14ac:dyDescent="0.3">
      <c r="A1086" s="80"/>
      <c r="B1086" s="110" t="str">
        <f>IF(E1086="","",VLOOKUP(E1086,[1]PROJECTES!$C$14:$G$5000,2,FALSE))</f>
        <v/>
      </c>
      <c r="C1086" s="80"/>
      <c r="D1086" s="283" t="str">
        <f>IF(E1086="","",VLOOKUP(E1086,[1]PROJECTES!$C$14:$G$5000,5,FALSE))</f>
        <v/>
      </c>
      <c r="E1086" s="79"/>
      <c r="F1086" s="110" t="str">
        <f>IF(I1086="","",VLOOKUP(I1086,[1]PROJECTES!$C$14:$G$5000,2,FALSE))</f>
        <v/>
      </c>
      <c r="G1086" s="112" t="str">
        <f>IF(E1086="","",VLOOKUP(E1086,[1]PROJECTES!$C$14:$G$5000,4,FALSE))</f>
        <v/>
      </c>
      <c r="H1086" s="95"/>
      <c r="I1086" s="113" t="str">
        <f>IF(H1086="","",VLOOKUP(H1086,BD!B$2:C$16,2,FALSE))</f>
        <v/>
      </c>
      <c r="J1086" s="114"/>
      <c r="K1086" s="115" t="str">
        <f t="shared" si="38"/>
        <v/>
      </c>
      <c r="L1086" s="116" t="str">
        <f t="shared" ca="1" si="36"/>
        <v>-</v>
      </c>
      <c r="M1086" s="111" t="str">
        <f>IF(E1086="","",VLOOKUP(E1086,[1]PROJECTES!$C$14:$Z$5000,21,FALSE))</f>
        <v/>
      </c>
      <c r="N1086" s="117"/>
      <c r="O1086" s="118" t="s">
        <v>222</v>
      </c>
      <c r="P1086" s="119"/>
      <c r="Q1086" s="84"/>
      <c r="R1086" s="125"/>
      <c r="S1086" s="166"/>
      <c r="T1086" s="176"/>
      <c r="U1086" s="169"/>
      <c r="V1086" s="177"/>
      <c r="X1086" s="79"/>
    </row>
    <row r="1087" spans="1:24" s="121" customFormat="1" ht="20.100000000000001" customHeight="1" x14ac:dyDescent="0.3">
      <c r="A1087" s="80"/>
      <c r="B1087" s="110" t="str">
        <f>IF(E1087="","",VLOOKUP(E1087,[1]PROJECTES!$C$14:$G$5000,2,FALSE))</f>
        <v/>
      </c>
      <c r="C1087" s="80"/>
      <c r="D1087" s="283" t="str">
        <f>IF(E1087="","",VLOOKUP(E1087,[1]PROJECTES!$C$14:$G$5000,5,FALSE))</f>
        <v/>
      </c>
      <c r="E1087" s="79"/>
      <c r="F1087" s="110" t="str">
        <f>IF(I1087="","",VLOOKUP(I1087,[1]PROJECTES!$C$14:$G$5000,2,FALSE))</f>
        <v/>
      </c>
      <c r="G1087" s="112" t="str">
        <f>IF(E1087="","",VLOOKUP(E1087,[1]PROJECTES!$C$14:$G$5000,4,FALSE))</f>
        <v/>
      </c>
      <c r="H1087" s="95"/>
      <c r="I1087" s="113" t="str">
        <f>IF(H1087="","",VLOOKUP(H1087,BD!B$2:C$16,2,FALSE))</f>
        <v/>
      </c>
      <c r="J1087" s="114"/>
      <c r="K1087" s="115" t="str">
        <f t="shared" si="38"/>
        <v/>
      </c>
      <c r="L1087" s="116" t="str">
        <f t="shared" ca="1" si="36"/>
        <v>-</v>
      </c>
      <c r="M1087" s="111" t="str">
        <f>IF(E1087="","",VLOOKUP(E1087,[1]PROJECTES!$C$14:$Z$5000,21,FALSE))</f>
        <v/>
      </c>
      <c r="N1087" s="117"/>
      <c r="O1087" s="118" t="s">
        <v>222</v>
      </c>
      <c r="P1087" s="119"/>
      <c r="Q1087" s="84"/>
      <c r="R1087" s="122"/>
      <c r="S1087" s="166"/>
      <c r="T1087" s="176"/>
      <c r="U1087" s="169"/>
      <c r="V1087" s="177"/>
      <c r="X1087" s="79"/>
    </row>
    <row r="1088" spans="1:24" s="121" customFormat="1" ht="20.100000000000001" customHeight="1" x14ac:dyDescent="0.3">
      <c r="A1088" s="80"/>
      <c r="B1088" s="110" t="str">
        <f>IF(E1088="","",VLOOKUP(E1088,[1]PROJECTES!$C$14:$G$5000,2,FALSE))</f>
        <v/>
      </c>
      <c r="C1088" s="80"/>
      <c r="D1088" s="283" t="str">
        <f>IF(E1088="","",VLOOKUP(E1088,[1]PROJECTES!$C$14:$G$5000,5,FALSE))</f>
        <v/>
      </c>
      <c r="E1088" s="79"/>
      <c r="F1088" s="110" t="str">
        <f>IF(I1088="","",VLOOKUP(I1088,[1]PROJECTES!$C$14:$G$5000,2,FALSE))</f>
        <v/>
      </c>
      <c r="G1088" s="112" t="str">
        <f>IF(E1088="","",VLOOKUP(E1088,[1]PROJECTES!$C$14:$G$5000,4,FALSE))</f>
        <v/>
      </c>
      <c r="H1088" s="95"/>
      <c r="I1088" s="113" t="str">
        <f>IF(H1088="","",VLOOKUP(H1088,BD!B$2:C$16,2,FALSE))</f>
        <v/>
      </c>
      <c r="J1088" s="114"/>
      <c r="K1088" s="115" t="str">
        <f t="shared" si="38"/>
        <v/>
      </c>
      <c r="L1088" s="116" t="str">
        <f t="shared" ca="1" si="36"/>
        <v>-</v>
      </c>
      <c r="M1088" s="111" t="str">
        <f>IF(E1088="","",VLOOKUP(E1088,[1]PROJECTES!$C$14:$Z$5000,21,FALSE))</f>
        <v/>
      </c>
      <c r="N1088" s="117"/>
      <c r="O1088" s="118" t="s">
        <v>222</v>
      </c>
      <c r="P1088" s="119"/>
      <c r="Q1088" s="84"/>
      <c r="R1088" s="125"/>
      <c r="S1088" s="166"/>
      <c r="T1088" s="176"/>
      <c r="U1088" s="169"/>
      <c r="V1088" s="177"/>
      <c r="X1088" s="79"/>
    </row>
    <row r="1089" spans="1:24" s="121" customFormat="1" ht="20.100000000000001" customHeight="1" x14ac:dyDescent="0.3">
      <c r="A1089" s="80"/>
      <c r="B1089" s="110" t="str">
        <f>IF(E1089="","",VLOOKUP(E1089,[1]PROJECTES!$C$14:$G$5000,2,FALSE))</f>
        <v/>
      </c>
      <c r="C1089" s="80"/>
      <c r="D1089" s="283" t="str">
        <f>IF(E1089="","",VLOOKUP(E1089,[1]PROJECTES!$C$14:$G$5000,5,FALSE))</f>
        <v/>
      </c>
      <c r="E1089" s="79"/>
      <c r="F1089" s="110" t="str">
        <f>IF(I1089="","",VLOOKUP(I1089,[1]PROJECTES!$C$14:$G$5000,2,FALSE))</f>
        <v/>
      </c>
      <c r="G1089" s="112" t="str">
        <f>IF(E1089="","",VLOOKUP(E1089,[1]PROJECTES!$C$14:$G$5000,4,FALSE))</f>
        <v/>
      </c>
      <c r="H1089" s="95"/>
      <c r="I1089" s="113" t="str">
        <f>IF(H1089="","",VLOOKUP(H1089,BD!B$2:C$16,2,FALSE))</f>
        <v/>
      </c>
      <c r="J1089" s="114"/>
      <c r="K1089" s="115" t="str">
        <f t="shared" si="38"/>
        <v/>
      </c>
      <c r="L1089" s="116" t="str">
        <f t="shared" ca="1" si="36"/>
        <v>-</v>
      </c>
      <c r="M1089" s="111" t="str">
        <f>IF(E1089="","",VLOOKUP(E1089,[1]PROJECTES!$C$14:$Z$5000,21,FALSE))</f>
        <v/>
      </c>
      <c r="N1089" s="117"/>
      <c r="O1089" s="118" t="s">
        <v>222</v>
      </c>
      <c r="P1089" s="119"/>
      <c r="Q1089" s="84"/>
      <c r="R1089" s="125"/>
      <c r="S1089" s="166"/>
      <c r="T1089" s="176"/>
      <c r="U1089" s="169"/>
      <c r="V1089" s="177"/>
      <c r="X1089" s="79"/>
    </row>
    <row r="1090" spans="1:24" s="121" customFormat="1" ht="20.100000000000001" customHeight="1" x14ac:dyDescent="0.3">
      <c r="A1090" s="80"/>
      <c r="B1090" s="110" t="str">
        <f>IF(E1090="","",VLOOKUP(E1090,[1]PROJECTES!$C$14:$G$5000,2,FALSE))</f>
        <v/>
      </c>
      <c r="C1090" s="80"/>
      <c r="D1090" s="283" t="str">
        <f>IF(E1090="","",VLOOKUP(E1090,[1]PROJECTES!$C$14:$G$5000,5,FALSE))</f>
        <v/>
      </c>
      <c r="E1090" s="79"/>
      <c r="F1090" s="110" t="str">
        <f>IF(I1090="","",VLOOKUP(I1090,[1]PROJECTES!$C$14:$G$5000,2,FALSE))</f>
        <v/>
      </c>
      <c r="G1090" s="112" t="str">
        <f>IF(E1090="","",VLOOKUP(E1090,[1]PROJECTES!$C$14:$G$5000,4,FALSE))</f>
        <v/>
      </c>
      <c r="H1090" s="95"/>
      <c r="I1090" s="113" t="str">
        <f>IF(H1090="","",VLOOKUP(H1090,BD!B$2:C$16,2,FALSE))</f>
        <v/>
      </c>
      <c r="J1090" s="114"/>
      <c r="K1090" s="115" t="str">
        <f t="shared" si="38"/>
        <v/>
      </c>
      <c r="L1090" s="116" t="str">
        <f t="shared" ca="1" si="36"/>
        <v>-</v>
      </c>
      <c r="M1090" s="111" t="str">
        <f>IF(E1090="","",VLOOKUP(E1090,[1]PROJECTES!$C$14:$Z$5000,21,FALSE))</f>
        <v/>
      </c>
      <c r="N1090" s="117"/>
      <c r="O1090" s="118" t="s">
        <v>222</v>
      </c>
      <c r="P1090" s="119"/>
      <c r="Q1090" s="84"/>
      <c r="R1090" s="122"/>
      <c r="S1090" s="166"/>
      <c r="T1090" s="176"/>
      <c r="U1090" s="169"/>
      <c r="V1090" s="177"/>
      <c r="X1090" s="79"/>
    </row>
    <row r="1091" spans="1:24" s="121" customFormat="1" ht="20.100000000000001" customHeight="1" x14ac:dyDescent="0.3">
      <c r="A1091" s="80"/>
      <c r="B1091" s="110" t="str">
        <f>IF(E1091="","",VLOOKUP(E1091,[1]PROJECTES!$C$14:$G$5000,2,FALSE))</f>
        <v/>
      </c>
      <c r="C1091" s="80"/>
      <c r="D1091" s="283" t="str">
        <f>IF(E1091="","",VLOOKUP(E1091,[1]PROJECTES!$C$14:$G$5000,5,FALSE))</f>
        <v/>
      </c>
      <c r="E1091" s="79"/>
      <c r="F1091" s="110" t="str">
        <f>IF(I1091="","",VLOOKUP(I1091,[1]PROJECTES!$C$14:$G$5000,2,FALSE))</f>
        <v/>
      </c>
      <c r="G1091" s="112" t="str">
        <f>IF(E1091="","",VLOOKUP(E1091,[1]PROJECTES!$C$14:$G$5000,4,FALSE))</f>
        <v/>
      </c>
      <c r="H1091" s="95"/>
      <c r="I1091" s="113" t="str">
        <f>IF(H1091="","",VLOOKUP(H1091,BD!B$2:C$16,2,FALSE))</f>
        <v/>
      </c>
      <c r="J1091" s="114"/>
      <c r="K1091" s="115" t="str">
        <f t="shared" si="38"/>
        <v/>
      </c>
      <c r="L1091" s="116" t="str">
        <f t="shared" ca="1" si="36"/>
        <v>-</v>
      </c>
      <c r="M1091" s="111" t="str">
        <f>IF(E1091="","",VLOOKUP(E1091,[1]PROJECTES!$C$14:$Z$5000,21,FALSE))</f>
        <v/>
      </c>
      <c r="N1091" s="117"/>
      <c r="O1091" s="118" t="s">
        <v>222</v>
      </c>
      <c r="P1091" s="119"/>
      <c r="Q1091" s="84"/>
      <c r="R1091" s="122"/>
      <c r="S1091" s="166"/>
      <c r="T1091" s="197"/>
      <c r="V1091" s="199"/>
      <c r="X1091" s="79"/>
    </row>
    <row r="1092" spans="1:24" s="121" customFormat="1" ht="20.100000000000001" customHeight="1" x14ac:dyDescent="0.3">
      <c r="A1092" s="80"/>
      <c r="B1092" s="110" t="str">
        <f>IF(E1092="","",VLOOKUP(E1092,[1]PROJECTES!$C$14:$G$5000,2,FALSE))</f>
        <v/>
      </c>
      <c r="C1092" s="80"/>
      <c r="D1092" s="283" t="str">
        <f>IF(E1092="","",VLOOKUP(E1092,[1]PROJECTES!$C$14:$G$5000,5,FALSE))</f>
        <v/>
      </c>
      <c r="E1092" s="79"/>
      <c r="F1092" s="110" t="str">
        <f>IF(I1092="","",VLOOKUP(I1092,[1]PROJECTES!$C$14:$G$5000,2,FALSE))</f>
        <v/>
      </c>
      <c r="G1092" s="112" t="str">
        <f>IF(E1092="","",VLOOKUP(E1092,[1]PROJECTES!$C$14:$G$5000,4,FALSE))</f>
        <v/>
      </c>
      <c r="H1092" s="95"/>
      <c r="I1092" s="113" t="str">
        <f>IF(H1092="","",VLOOKUP(H1092,BD!B$2:C$16,2,FALSE))</f>
        <v/>
      </c>
      <c r="J1092" s="114"/>
      <c r="K1092" s="115" t="str">
        <f t="shared" si="38"/>
        <v/>
      </c>
      <c r="L1092" s="116" t="str">
        <f t="shared" ca="1" si="36"/>
        <v>-</v>
      </c>
      <c r="M1092" s="111" t="str">
        <f>IF(E1092="","",VLOOKUP(E1092,[1]PROJECTES!$C$14:$Z$5000,21,FALSE))</f>
        <v/>
      </c>
      <c r="N1092" s="117"/>
      <c r="O1092" s="118" t="s">
        <v>222</v>
      </c>
      <c r="P1092" s="119"/>
      <c r="Q1092" s="84"/>
      <c r="R1092" s="122"/>
      <c r="S1092" s="166"/>
      <c r="T1092" s="197"/>
      <c r="V1092" s="199"/>
      <c r="X1092" s="79"/>
    </row>
    <row r="1093" spans="1:24" s="121" customFormat="1" ht="20.100000000000001" customHeight="1" x14ac:dyDescent="0.3">
      <c r="A1093" s="80"/>
      <c r="B1093" s="110" t="str">
        <f>IF(E1093="","",VLOOKUP(E1093,[1]PROJECTES!$C$14:$G$5000,2,FALSE))</f>
        <v/>
      </c>
      <c r="C1093" s="80"/>
      <c r="D1093" s="283" t="str">
        <f>IF(E1093="","",VLOOKUP(E1093,[1]PROJECTES!$C$14:$G$5000,5,FALSE))</f>
        <v/>
      </c>
      <c r="E1093" s="79"/>
      <c r="F1093" s="110" t="str">
        <f>IF(I1093="","",VLOOKUP(I1093,[1]PROJECTES!$C$14:$G$5000,2,FALSE))</f>
        <v/>
      </c>
      <c r="G1093" s="112" t="str">
        <f>IF(E1093="","",VLOOKUP(E1093,[1]PROJECTES!$C$14:$G$5000,4,FALSE))</f>
        <v/>
      </c>
      <c r="H1093" s="95"/>
      <c r="I1093" s="113" t="str">
        <f>IF(H1093="","",VLOOKUP(H1093,BD!B$2:C$16,2,FALSE))</f>
        <v/>
      </c>
      <c r="J1093" s="114"/>
      <c r="K1093" s="115" t="str">
        <f t="shared" si="38"/>
        <v/>
      </c>
      <c r="L1093" s="116" t="str">
        <f t="shared" ca="1" si="36"/>
        <v>-</v>
      </c>
      <c r="M1093" s="111" t="str">
        <f>IF(E1093="","",VLOOKUP(E1093,[1]PROJECTES!$C$14:$Z$5000,21,FALSE))</f>
        <v/>
      </c>
      <c r="N1093" s="117"/>
      <c r="O1093" s="118" t="s">
        <v>222</v>
      </c>
      <c r="P1093" s="119"/>
      <c r="Q1093" s="84"/>
      <c r="R1093" s="122"/>
      <c r="S1093" s="166"/>
      <c r="T1093" s="176"/>
      <c r="V1093" s="199"/>
      <c r="X1093" s="79"/>
    </row>
    <row r="1094" spans="1:24" s="121" customFormat="1" ht="20.100000000000001" customHeight="1" x14ac:dyDescent="0.3">
      <c r="A1094" s="80"/>
      <c r="B1094" s="110" t="str">
        <f>IF(E1094="","",VLOOKUP(E1094,[1]PROJECTES!$C$14:$G$5000,2,FALSE))</f>
        <v/>
      </c>
      <c r="C1094" s="80"/>
      <c r="D1094" s="283" t="str">
        <f>IF(E1094="","",VLOOKUP(E1094,[1]PROJECTES!$C$14:$G$5000,5,FALSE))</f>
        <v/>
      </c>
      <c r="E1094" s="79"/>
      <c r="F1094" s="110" t="str">
        <f>IF(I1094="","",VLOOKUP(I1094,[1]PROJECTES!$C$14:$G$5000,2,FALSE))</f>
        <v/>
      </c>
      <c r="G1094" s="112" t="str">
        <f>IF(E1094="","",VLOOKUP(E1094,[1]PROJECTES!$C$14:$G$5000,4,FALSE))</f>
        <v/>
      </c>
      <c r="H1094" s="95"/>
      <c r="I1094" s="113" t="str">
        <f>IF(H1094="","",VLOOKUP(H1094,BD!B$2:C$16,2,FALSE))</f>
        <v/>
      </c>
      <c r="J1094" s="114"/>
      <c r="K1094" s="115" t="str">
        <f t="shared" si="38"/>
        <v/>
      </c>
      <c r="L1094" s="116" t="str">
        <f t="shared" ca="1" si="36"/>
        <v>-</v>
      </c>
      <c r="M1094" s="111" t="str">
        <f>IF(E1094="","",VLOOKUP(E1094,[1]PROJECTES!$C$14:$Z$5000,21,FALSE))</f>
        <v/>
      </c>
      <c r="N1094" s="117"/>
      <c r="O1094" s="118" t="s">
        <v>222</v>
      </c>
      <c r="P1094" s="119"/>
      <c r="Q1094" s="84"/>
      <c r="R1094" s="122"/>
      <c r="S1094" s="166"/>
      <c r="T1094" s="197"/>
      <c r="V1094" s="199"/>
      <c r="X1094" s="79"/>
    </row>
    <row r="1095" spans="1:24" s="121" customFormat="1" ht="20.100000000000001" customHeight="1" x14ac:dyDescent="0.3">
      <c r="A1095" s="80"/>
      <c r="B1095" s="110" t="str">
        <f>IF(E1095="","",VLOOKUP(E1095,[1]PROJECTES!$C$14:$G$5000,2,FALSE))</f>
        <v/>
      </c>
      <c r="C1095" s="80"/>
      <c r="D1095" s="283" t="str">
        <f>IF(E1095="","",VLOOKUP(E1095,[1]PROJECTES!$C$14:$G$5000,5,FALSE))</f>
        <v/>
      </c>
      <c r="E1095" s="79"/>
      <c r="F1095" s="110" t="str">
        <f>IF(I1095="","",VLOOKUP(I1095,[1]PROJECTES!$C$14:$G$5000,2,FALSE))</f>
        <v/>
      </c>
      <c r="G1095" s="112" t="str">
        <f>IF(E1095="","",VLOOKUP(E1095,[1]PROJECTES!$C$14:$G$5000,4,FALSE))</f>
        <v/>
      </c>
      <c r="H1095" s="95"/>
      <c r="I1095" s="113" t="str">
        <f>IF(H1095="","",VLOOKUP(H1095,BD!B$2:C$16,2,FALSE))</f>
        <v/>
      </c>
      <c r="J1095" s="114"/>
      <c r="K1095" s="115" t="str">
        <f t="shared" si="38"/>
        <v/>
      </c>
      <c r="L1095" s="116" t="str">
        <f t="shared" ca="1" si="36"/>
        <v>-</v>
      </c>
      <c r="M1095" s="111" t="str">
        <f>IF(E1095="","",VLOOKUP(E1095,[1]PROJECTES!$C$14:$Z$5000,21,FALSE))</f>
        <v/>
      </c>
      <c r="N1095" s="117"/>
      <c r="O1095" s="118" t="s">
        <v>222</v>
      </c>
      <c r="P1095" s="119"/>
      <c r="Q1095" s="84"/>
      <c r="R1095" s="122"/>
      <c r="S1095" s="166"/>
      <c r="T1095" s="176"/>
      <c r="U1095" s="169"/>
      <c r="V1095" s="177"/>
      <c r="X1095" s="79"/>
    </row>
    <row r="1096" spans="1:24" s="121" customFormat="1" ht="20.100000000000001" customHeight="1" x14ac:dyDescent="0.3">
      <c r="A1096" s="80"/>
      <c r="B1096" s="110" t="str">
        <f>IF(E1096="","",VLOOKUP(E1096,[1]PROJECTES!$C$14:$G$5000,2,FALSE))</f>
        <v/>
      </c>
      <c r="C1096" s="80"/>
      <c r="D1096" s="283" t="str">
        <f>IF(E1096="","",VLOOKUP(E1096,[1]PROJECTES!$C$14:$G$5000,5,FALSE))</f>
        <v/>
      </c>
      <c r="E1096" s="79"/>
      <c r="F1096" s="110" t="str">
        <f>IF(I1096="","",VLOOKUP(I1096,[1]PROJECTES!$C$14:$G$5000,2,FALSE))</f>
        <v/>
      </c>
      <c r="G1096" s="112" t="str">
        <f>IF(E1096="","",VLOOKUP(E1096,[1]PROJECTES!$C$14:$G$5000,4,FALSE))</f>
        <v/>
      </c>
      <c r="H1096" s="95"/>
      <c r="I1096" s="113" t="str">
        <f>IF(H1096="","",VLOOKUP(H1096,BD!B$2:C$16,2,FALSE))</f>
        <v/>
      </c>
      <c r="J1096" s="114"/>
      <c r="K1096" s="115" t="str">
        <f t="shared" ref="K1096:K1127" si="39">IF(J1096="","",WEEKNUM(J1096,2)-0)</f>
        <v/>
      </c>
      <c r="L1096" s="116" t="str">
        <f t="shared" ca="1" si="36"/>
        <v>-</v>
      </c>
      <c r="M1096" s="111" t="str">
        <f>IF(E1096="","",VLOOKUP(E1096,[1]PROJECTES!$C$14:$Z$5000,21,FALSE))</f>
        <v/>
      </c>
      <c r="N1096" s="117"/>
      <c r="O1096" s="118" t="s">
        <v>222</v>
      </c>
      <c r="P1096" s="119"/>
      <c r="Q1096" s="84"/>
      <c r="R1096" s="122"/>
      <c r="S1096" s="166"/>
      <c r="T1096" s="176"/>
      <c r="U1096" s="169"/>
      <c r="V1096" s="177"/>
      <c r="X1096" s="79"/>
    </row>
    <row r="1097" spans="1:24" s="121" customFormat="1" ht="20.100000000000001" customHeight="1" x14ac:dyDescent="0.3">
      <c r="A1097" s="224"/>
      <c r="B1097" s="110" t="str">
        <f>IF(E1097="","",VLOOKUP(E1097,[1]PROJECTES!$C$14:$G$5000,2,FALSE))</f>
        <v/>
      </c>
      <c r="C1097" s="80"/>
      <c r="D1097" s="283" t="str">
        <f>IF(E1097="","",VLOOKUP(E1097,[1]PROJECTES!$C$14:$G$5000,5,FALSE))</f>
        <v/>
      </c>
      <c r="E1097" s="79"/>
      <c r="F1097" s="110" t="str">
        <f>IF(I1097="","",VLOOKUP(I1097,[1]PROJECTES!$C$14:$G$5000,2,FALSE))</f>
        <v/>
      </c>
      <c r="G1097" s="112" t="str">
        <f>IF(E1097="","",VLOOKUP(E1097,[1]PROJECTES!$C$14:$G$5000,4,FALSE))</f>
        <v/>
      </c>
      <c r="H1097" s="95"/>
      <c r="I1097" s="113" t="str">
        <f>IF(H1097="","",VLOOKUP(H1097,BD!B$2:C$16,2,FALSE))</f>
        <v/>
      </c>
      <c r="J1097" s="227"/>
      <c r="K1097" s="115" t="str">
        <f t="shared" si="39"/>
        <v/>
      </c>
      <c r="L1097" s="116" t="str">
        <f t="shared" ref="L1097:L1160" ca="1" si="40">IF(M1097="","-",IF(G1097="TA","-",+M1097-TODAY()))</f>
        <v>-</v>
      </c>
      <c r="M1097" s="111" t="str">
        <f>IF(E1097="","",VLOOKUP(E1097,[1]PROJECTES!$C$14:$Z$5000,21,FALSE))</f>
        <v/>
      </c>
      <c r="N1097" s="228"/>
      <c r="O1097" s="229" t="s">
        <v>222</v>
      </c>
      <c r="P1097" s="230"/>
      <c r="Q1097" s="231"/>
      <c r="R1097" s="232"/>
      <c r="S1097" s="166"/>
      <c r="T1097" s="176"/>
      <c r="U1097" s="169"/>
      <c r="V1097" s="177"/>
      <c r="X1097" s="79"/>
    </row>
    <row r="1098" spans="1:24" s="121" customFormat="1" ht="20.100000000000001" customHeight="1" x14ac:dyDescent="0.3">
      <c r="A1098" s="224"/>
      <c r="B1098" s="110" t="str">
        <f>IF(E1098="","",VLOOKUP(E1098,[1]PROJECTES!$C$14:$G$5000,2,FALSE))</f>
        <v/>
      </c>
      <c r="C1098" s="224"/>
      <c r="D1098" s="283" t="str">
        <f>IF(E1098="","",VLOOKUP(E1098,[1]PROJECTES!$C$14:$G$5000,5,FALSE))</f>
        <v/>
      </c>
      <c r="E1098" s="79"/>
      <c r="F1098" s="110" t="str">
        <f>IF(I1098="","",VLOOKUP(I1098,[1]PROJECTES!$C$14:$G$5000,2,FALSE))</f>
        <v/>
      </c>
      <c r="G1098" s="112" t="str">
        <f>IF(E1098="","",VLOOKUP(E1098,[1]PROJECTES!$C$14:$G$5000,4,FALSE))</f>
        <v/>
      </c>
      <c r="H1098" s="226"/>
      <c r="I1098" s="113" t="str">
        <f>IF(H1098="","",VLOOKUP(H1098,BD!B$2:C$16,2,FALSE))</f>
        <v/>
      </c>
      <c r="J1098" s="227"/>
      <c r="K1098" s="115" t="str">
        <f t="shared" si="39"/>
        <v/>
      </c>
      <c r="L1098" s="116" t="str">
        <f t="shared" ca="1" si="40"/>
        <v>-</v>
      </c>
      <c r="M1098" s="111" t="str">
        <f>IF(E1098="","",VLOOKUP(E1098,[1]PROJECTES!$C$14:$Z$5000,21,FALSE))</f>
        <v/>
      </c>
      <c r="N1098" s="228"/>
      <c r="O1098" s="229" t="s">
        <v>222</v>
      </c>
      <c r="P1098" s="230"/>
      <c r="Q1098" s="231"/>
      <c r="R1098" s="232"/>
      <c r="S1098" s="166"/>
      <c r="T1098" s="176"/>
      <c r="U1098" s="169"/>
      <c r="V1098" s="177"/>
      <c r="X1098" s="79"/>
    </row>
    <row r="1099" spans="1:24" s="121" customFormat="1" ht="20.100000000000001" customHeight="1" x14ac:dyDescent="0.3">
      <c r="A1099" s="80"/>
      <c r="B1099" s="110" t="str">
        <f>IF(E1099="","",VLOOKUP(E1099,[1]PROJECTES!$C$14:$G$5000,2,FALSE))</f>
        <v/>
      </c>
      <c r="C1099" s="80"/>
      <c r="D1099" s="283" t="str">
        <f>IF(E1099="","",VLOOKUP(E1099,[1]PROJECTES!$C$14:$G$5000,5,FALSE))</f>
        <v/>
      </c>
      <c r="E1099" s="79"/>
      <c r="F1099" s="110" t="str">
        <f>IF(I1099="","",VLOOKUP(I1099,[1]PROJECTES!$C$14:$G$5000,2,FALSE))</f>
        <v/>
      </c>
      <c r="G1099" s="112" t="str">
        <f>IF(E1099="","",VLOOKUP(E1099,[1]PROJECTES!$C$14:$G$5000,4,FALSE))</f>
        <v/>
      </c>
      <c r="H1099" s="95"/>
      <c r="I1099" s="113" t="str">
        <f>IF(H1099="","",VLOOKUP(H1099,BD!B$2:C$16,2,FALSE))</f>
        <v/>
      </c>
      <c r="J1099" s="144"/>
      <c r="K1099" s="115" t="str">
        <f t="shared" si="39"/>
        <v/>
      </c>
      <c r="L1099" s="116" t="str">
        <f t="shared" ca="1" si="40"/>
        <v>-</v>
      </c>
      <c r="M1099" s="111" t="str">
        <f>IF(E1099="","",VLOOKUP(E1099,[1]PROJECTES!$C$14:$Z$5000,21,FALSE))</f>
        <v/>
      </c>
      <c r="N1099" s="117"/>
      <c r="O1099" s="118" t="s">
        <v>222</v>
      </c>
      <c r="P1099" s="119"/>
      <c r="Q1099" s="84"/>
      <c r="R1099" s="122"/>
      <c r="S1099" s="166"/>
      <c r="T1099" s="176"/>
      <c r="U1099" s="169"/>
      <c r="V1099" s="177"/>
      <c r="X1099" s="79"/>
    </row>
    <row r="1100" spans="1:24" s="121" customFormat="1" ht="20.100000000000001" customHeight="1" x14ac:dyDescent="0.3">
      <c r="A1100" s="80"/>
      <c r="B1100" s="110" t="str">
        <f>IF(E1100="","",VLOOKUP(E1100,[1]PROJECTES!$C$14:$G$5000,2,FALSE))</f>
        <v/>
      </c>
      <c r="C1100" s="80"/>
      <c r="D1100" s="283" t="str">
        <f>IF(E1100="","",VLOOKUP(E1100,[1]PROJECTES!$C$14:$G$5000,5,FALSE))</f>
        <v/>
      </c>
      <c r="E1100" s="79"/>
      <c r="F1100" s="110" t="str">
        <f>IF(I1100="","",VLOOKUP(I1100,[1]PROJECTES!$C$14:$G$5000,2,FALSE))</f>
        <v/>
      </c>
      <c r="G1100" s="112" t="str">
        <f>IF(E1100="","",VLOOKUP(E1100,[1]PROJECTES!$C$14:$G$5000,4,FALSE))</f>
        <v/>
      </c>
      <c r="H1100" s="95"/>
      <c r="I1100" s="113" t="str">
        <f>IF(H1100="","",VLOOKUP(H1100,BD!B$2:C$16,2,FALSE))</f>
        <v/>
      </c>
      <c r="J1100" s="114"/>
      <c r="K1100" s="115" t="str">
        <f t="shared" si="39"/>
        <v/>
      </c>
      <c r="L1100" s="116" t="str">
        <f t="shared" ca="1" si="40"/>
        <v>-</v>
      </c>
      <c r="M1100" s="111" t="str">
        <f>IF(E1100="","",VLOOKUP(E1100,[1]PROJECTES!$C$14:$Z$5000,21,FALSE))</f>
        <v/>
      </c>
      <c r="N1100" s="117"/>
      <c r="O1100" s="118" t="s">
        <v>222</v>
      </c>
      <c r="P1100" s="119"/>
      <c r="Q1100" s="84"/>
      <c r="R1100" s="122"/>
      <c r="S1100" s="166"/>
      <c r="T1100" s="176"/>
      <c r="U1100" s="169"/>
      <c r="V1100" s="177"/>
      <c r="X1100" s="79"/>
    </row>
    <row r="1101" spans="1:24" s="121" customFormat="1" ht="20.100000000000001" customHeight="1" x14ac:dyDescent="0.3">
      <c r="A1101" s="80"/>
      <c r="B1101" s="110" t="str">
        <f>IF(E1101="","",VLOOKUP(E1101,[1]PROJECTES!$C$14:$G$5000,2,FALSE))</f>
        <v/>
      </c>
      <c r="C1101" s="80"/>
      <c r="D1101" s="283" t="str">
        <f>IF(E1101="","",VLOOKUP(E1101,[1]PROJECTES!$C$14:$G$5000,5,FALSE))</f>
        <v/>
      </c>
      <c r="E1101" s="79"/>
      <c r="F1101" s="110" t="str">
        <f>IF(I1101="","",VLOOKUP(I1101,[1]PROJECTES!$C$14:$G$5000,2,FALSE))</f>
        <v/>
      </c>
      <c r="G1101" s="112" t="str">
        <f>IF(E1101="","",VLOOKUP(E1101,[1]PROJECTES!$C$14:$G$5000,4,FALSE))</f>
        <v/>
      </c>
      <c r="H1101" s="95"/>
      <c r="I1101" s="113" t="str">
        <f>IF(H1101="","",VLOOKUP(H1101,BD!B$2:C$16,2,FALSE))</f>
        <v/>
      </c>
      <c r="J1101" s="114"/>
      <c r="K1101" s="115" t="str">
        <f t="shared" si="39"/>
        <v/>
      </c>
      <c r="L1101" s="116" t="str">
        <f t="shared" ca="1" si="40"/>
        <v>-</v>
      </c>
      <c r="M1101" s="111" t="str">
        <f>IF(E1101="","",VLOOKUP(E1101,[1]PROJECTES!$C$14:$Z$5000,21,FALSE))</f>
        <v/>
      </c>
      <c r="N1101" s="117"/>
      <c r="O1101" s="118" t="s">
        <v>222</v>
      </c>
      <c r="P1101" s="119"/>
      <c r="Q1101" s="84"/>
      <c r="R1101" s="122"/>
      <c r="S1101" s="166"/>
      <c r="T1101" s="176"/>
      <c r="U1101" s="169"/>
      <c r="V1101" s="177"/>
      <c r="X1101" s="79"/>
    </row>
    <row r="1102" spans="1:24" s="121" customFormat="1" ht="20.100000000000001" customHeight="1" x14ac:dyDescent="0.3">
      <c r="A1102" s="80"/>
      <c r="B1102" s="110" t="str">
        <f>IF(E1102="","",VLOOKUP(E1102,[1]PROJECTES!$C$14:$G$5000,2,FALSE))</f>
        <v/>
      </c>
      <c r="C1102" s="80"/>
      <c r="D1102" s="283" t="str">
        <f>IF(E1102="","",VLOOKUP(E1102,[1]PROJECTES!$C$14:$G$5000,5,FALSE))</f>
        <v/>
      </c>
      <c r="E1102" s="79"/>
      <c r="F1102" s="110" t="str">
        <f>IF(I1102="","",VLOOKUP(I1102,[1]PROJECTES!$C$14:$G$5000,2,FALSE))</f>
        <v/>
      </c>
      <c r="G1102" s="112" t="str">
        <f>IF(E1102="","",VLOOKUP(E1102,[1]PROJECTES!$C$14:$G$5000,4,FALSE))</f>
        <v/>
      </c>
      <c r="H1102" s="95"/>
      <c r="I1102" s="113" t="str">
        <f>IF(H1102="","",VLOOKUP(H1102,BD!B$2:C$16,2,FALSE))</f>
        <v/>
      </c>
      <c r="J1102" s="114"/>
      <c r="K1102" s="115" t="str">
        <f t="shared" si="39"/>
        <v/>
      </c>
      <c r="L1102" s="116" t="str">
        <f t="shared" ca="1" si="40"/>
        <v>-</v>
      </c>
      <c r="M1102" s="111" t="str">
        <f>IF(E1102="","",VLOOKUP(E1102,[1]PROJECTES!$C$14:$Z$5000,21,FALSE))</f>
        <v/>
      </c>
      <c r="N1102" s="117"/>
      <c r="O1102" s="118" t="s">
        <v>222</v>
      </c>
      <c r="P1102" s="119"/>
      <c r="Q1102" s="84"/>
      <c r="R1102" s="122"/>
      <c r="S1102" s="166"/>
      <c r="T1102" s="176"/>
      <c r="U1102" s="169"/>
      <c r="V1102" s="177"/>
      <c r="X1102" s="79"/>
    </row>
    <row r="1103" spans="1:24" s="121" customFormat="1" ht="20.100000000000001" customHeight="1" x14ac:dyDescent="0.3">
      <c r="A1103" s="80"/>
      <c r="B1103" s="110" t="str">
        <f>IF(E1103="","",VLOOKUP(E1103,[1]PROJECTES!$C$14:$G$5000,2,FALSE))</f>
        <v/>
      </c>
      <c r="C1103" s="80"/>
      <c r="D1103" s="283" t="str">
        <f>IF(E1103="","",VLOOKUP(E1103,[1]PROJECTES!$C$14:$G$5000,5,FALSE))</f>
        <v/>
      </c>
      <c r="E1103" s="79"/>
      <c r="F1103" s="110" t="str">
        <f>IF(I1103="","",VLOOKUP(I1103,[1]PROJECTES!$C$14:$G$5000,2,FALSE))</f>
        <v/>
      </c>
      <c r="G1103" s="112" t="str">
        <f>IF(E1103="","",VLOOKUP(E1103,[1]PROJECTES!$C$14:$G$5000,4,FALSE))</f>
        <v/>
      </c>
      <c r="H1103" s="95"/>
      <c r="I1103" s="113" t="str">
        <f>IF(H1103="","",VLOOKUP(H1103,BD!B$2:C$16,2,FALSE))</f>
        <v/>
      </c>
      <c r="J1103" s="114"/>
      <c r="K1103" s="115" t="str">
        <f t="shared" si="39"/>
        <v/>
      </c>
      <c r="L1103" s="116" t="str">
        <f t="shared" ca="1" si="40"/>
        <v>-</v>
      </c>
      <c r="M1103" s="111" t="str">
        <f>IF(E1103="","",VLOOKUP(E1103,[1]PROJECTES!$C$14:$Z$5000,21,FALSE))</f>
        <v/>
      </c>
      <c r="N1103" s="117"/>
      <c r="O1103" s="118" t="s">
        <v>222</v>
      </c>
      <c r="P1103" s="119"/>
      <c r="Q1103" s="84"/>
      <c r="R1103" s="122"/>
      <c r="S1103" s="166"/>
      <c r="T1103" s="176"/>
      <c r="U1103" s="169"/>
      <c r="V1103" s="177"/>
      <c r="X1103" s="79"/>
    </row>
    <row r="1104" spans="1:24" s="121" customFormat="1" ht="20.100000000000001" customHeight="1" x14ac:dyDescent="0.3">
      <c r="A1104" s="80"/>
      <c r="B1104" s="110" t="str">
        <f>IF(E1104="","",VLOOKUP(E1104,[1]PROJECTES!$C$14:$G$5000,2,FALSE))</f>
        <v/>
      </c>
      <c r="C1104" s="80"/>
      <c r="D1104" s="283" t="str">
        <f>IF(E1104="","",VLOOKUP(E1104,[1]PROJECTES!$C$14:$G$5000,5,FALSE))</f>
        <v/>
      </c>
      <c r="E1104" s="79"/>
      <c r="F1104" s="110" t="str">
        <f>IF(I1104="","",VLOOKUP(I1104,[1]PROJECTES!$C$14:$G$5000,2,FALSE))</f>
        <v/>
      </c>
      <c r="G1104" s="112" t="str">
        <f>IF(E1104="","",VLOOKUP(E1104,[1]PROJECTES!$C$14:$G$5000,4,FALSE))</f>
        <v/>
      </c>
      <c r="H1104" s="95"/>
      <c r="I1104" s="113" t="str">
        <f>IF(H1104="","",VLOOKUP(H1104,BD!B$2:C$16,2,FALSE))</f>
        <v/>
      </c>
      <c r="J1104" s="114"/>
      <c r="K1104" s="115" t="str">
        <f t="shared" si="39"/>
        <v/>
      </c>
      <c r="L1104" s="116" t="str">
        <f t="shared" ca="1" si="40"/>
        <v>-</v>
      </c>
      <c r="M1104" s="111" t="str">
        <f>IF(E1104="","",VLOOKUP(E1104,[1]PROJECTES!$C$14:$Z$5000,21,FALSE))</f>
        <v/>
      </c>
      <c r="N1104" s="117"/>
      <c r="O1104" s="118" t="s">
        <v>222</v>
      </c>
      <c r="P1104" s="119"/>
      <c r="Q1104" s="84"/>
      <c r="R1104" s="122"/>
      <c r="S1104" s="166"/>
      <c r="T1104" s="176"/>
      <c r="U1104" s="169"/>
      <c r="V1104" s="177"/>
      <c r="X1104" s="79"/>
    </row>
    <row r="1105" spans="1:24" s="121" customFormat="1" ht="20.100000000000001" customHeight="1" x14ac:dyDescent="0.3">
      <c r="A1105" s="80"/>
      <c r="B1105" s="110" t="str">
        <f>IF(E1105="","",VLOOKUP(E1105,[1]PROJECTES!$C$14:$G$5000,2,FALSE))</f>
        <v/>
      </c>
      <c r="C1105" s="80"/>
      <c r="D1105" s="283" t="str">
        <f>IF(E1105="","",VLOOKUP(E1105,[1]PROJECTES!$C$14:$G$5000,5,FALSE))</f>
        <v/>
      </c>
      <c r="E1105" s="79"/>
      <c r="F1105" s="110" t="str">
        <f>IF(I1105="","",VLOOKUP(I1105,[1]PROJECTES!$C$14:$G$5000,2,FALSE))</f>
        <v/>
      </c>
      <c r="G1105" s="112" t="str">
        <f>IF(E1105="","",VLOOKUP(E1105,[1]PROJECTES!$C$14:$G$5000,4,FALSE))</f>
        <v/>
      </c>
      <c r="H1105" s="95"/>
      <c r="I1105" s="113" t="str">
        <f>IF(H1105="","",VLOOKUP(H1105,BD!B$2:C$16,2,FALSE))</f>
        <v/>
      </c>
      <c r="J1105" s="114"/>
      <c r="K1105" s="115" t="str">
        <f t="shared" si="39"/>
        <v/>
      </c>
      <c r="L1105" s="116" t="str">
        <f t="shared" ca="1" si="40"/>
        <v>-</v>
      </c>
      <c r="M1105" s="111" t="str">
        <f>IF(E1105="","",VLOOKUP(E1105,[1]PROJECTES!$C$14:$Z$5000,21,FALSE))</f>
        <v/>
      </c>
      <c r="N1105" s="117"/>
      <c r="O1105" s="118" t="s">
        <v>222</v>
      </c>
      <c r="P1105" s="119"/>
      <c r="Q1105" s="84"/>
      <c r="R1105" s="122"/>
      <c r="S1105" s="166"/>
      <c r="T1105" s="176"/>
      <c r="U1105" s="169"/>
      <c r="V1105" s="177"/>
      <c r="X1105" s="79"/>
    </row>
    <row r="1106" spans="1:24" s="121" customFormat="1" ht="20.100000000000001" customHeight="1" x14ac:dyDescent="0.3">
      <c r="A1106" s="80"/>
      <c r="B1106" s="110" t="str">
        <f>IF(E1106="","",VLOOKUP(E1106,[1]PROJECTES!$C$14:$G$5000,2,FALSE))</f>
        <v/>
      </c>
      <c r="C1106" s="80"/>
      <c r="D1106" s="283" t="str">
        <f>IF(E1106="","",VLOOKUP(E1106,[1]PROJECTES!$C$14:$G$5000,5,FALSE))</f>
        <v/>
      </c>
      <c r="E1106" s="79"/>
      <c r="F1106" s="110" t="str">
        <f>IF(I1106="","",VLOOKUP(I1106,[1]PROJECTES!$C$14:$G$5000,2,FALSE))</f>
        <v/>
      </c>
      <c r="G1106" s="112" t="str">
        <f>IF(E1106="","",VLOOKUP(E1106,[1]PROJECTES!$C$14:$G$5000,4,FALSE))</f>
        <v/>
      </c>
      <c r="H1106" s="95"/>
      <c r="I1106" s="113" t="str">
        <f>IF(H1106="","",VLOOKUP(H1106,BD!B$2:C$16,2,FALSE))</f>
        <v/>
      </c>
      <c r="J1106" s="114"/>
      <c r="K1106" s="115" t="str">
        <f t="shared" si="39"/>
        <v/>
      </c>
      <c r="L1106" s="116" t="str">
        <f t="shared" ca="1" si="40"/>
        <v>-</v>
      </c>
      <c r="M1106" s="111" t="str">
        <f>IF(E1106="","",VLOOKUP(E1106,[1]PROJECTES!$C$14:$Z$5000,21,FALSE))</f>
        <v/>
      </c>
      <c r="N1106" s="117"/>
      <c r="O1106" s="118" t="s">
        <v>222</v>
      </c>
      <c r="P1106" s="119"/>
      <c r="Q1106" s="84"/>
      <c r="R1106" s="122"/>
      <c r="S1106" s="166"/>
      <c r="T1106" s="176"/>
      <c r="U1106" s="169"/>
      <c r="V1106" s="177"/>
      <c r="X1106" s="79"/>
    </row>
    <row r="1107" spans="1:24" s="121" customFormat="1" ht="20.100000000000001" customHeight="1" x14ac:dyDescent="0.3">
      <c r="A1107" s="80"/>
      <c r="B1107" s="110" t="str">
        <f>IF(E1107="","",VLOOKUP(E1107,[1]PROJECTES!$C$14:$G$5000,2,FALSE))</f>
        <v/>
      </c>
      <c r="C1107" s="80"/>
      <c r="D1107" s="283" t="str">
        <f>IF(E1107="","",VLOOKUP(E1107,[1]PROJECTES!$C$14:$G$5000,5,FALSE))</f>
        <v/>
      </c>
      <c r="E1107" s="79"/>
      <c r="F1107" s="110" t="str">
        <f>IF(I1107="","",VLOOKUP(I1107,[1]PROJECTES!$C$14:$G$5000,2,FALSE))</f>
        <v/>
      </c>
      <c r="G1107" s="112" t="str">
        <f>IF(E1107="","",VLOOKUP(E1107,[1]PROJECTES!$C$14:$G$5000,4,FALSE))</f>
        <v/>
      </c>
      <c r="H1107" s="95"/>
      <c r="I1107" s="113" t="str">
        <f>IF(H1107="","",VLOOKUP(H1107,BD!B$2:C$16,2,FALSE))</f>
        <v/>
      </c>
      <c r="J1107" s="114"/>
      <c r="K1107" s="115" t="str">
        <f t="shared" si="39"/>
        <v/>
      </c>
      <c r="L1107" s="116" t="str">
        <f t="shared" ca="1" si="40"/>
        <v>-</v>
      </c>
      <c r="M1107" s="111" t="str">
        <f>IF(E1107="","",VLOOKUP(E1107,[1]PROJECTES!$C$14:$Z$5000,21,FALSE))</f>
        <v/>
      </c>
      <c r="N1107" s="117"/>
      <c r="O1107" s="118" t="s">
        <v>222</v>
      </c>
      <c r="P1107" s="119"/>
      <c r="Q1107" s="84"/>
      <c r="R1107" s="123"/>
      <c r="S1107" s="166"/>
      <c r="T1107" s="176"/>
      <c r="U1107" s="169"/>
      <c r="V1107" s="177"/>
      <c r="X1107" s="79"/>
    </row>
    <row r="1108" spans="1:24" s="121" customFormat="1" ht="20.100000000000001" customHeight="1" x14ac:dyDescent="0.3">
      <c r="A1108" s="80"/>
      <c r="B1108" s="110" t="str">
        <f>IF(E1108="","",VLOOKUP(E1108,[1]PROJECTES!$C$14:$G$5000,2,FALSE))</f>
        <v/>
      </c>
      <c r="C1108" s="80"/>
      <c r="D1108" s="283" t="str">
        <f>IF(E1108="","",VLOOKUP(E1108,[1]PROJECTES!$C$14:$G$5000,5,FALSE))</f>
        <v/>
      </c>
      <c r="E1108" s="79"/>
      <c r="F1108" s="110" t="str">
        <f>IF(I1108="","",VLOOKUP(I1108,[1]PROJECTES!$C$14:$G$5000,2,FALSE))</f>
        <v/>
      </c>
      <c r="G1108" s="112" t="str">
        <f>IF(E1108="","",VLOOKUP(E1108,[1]PROJECTES!$C$14:$G$5000,4,FALSE))</f>
        <v/>
      </c>
      <c r="H1108" s="95"/>
      <c r="I1108" s="113" t="str">
        <f>IF(H1108="","",VLOOKUP(H1108,BD!B$2:C$16,2,FALSE))</f>
        <v/>
      </c>
      <c r="J1108" s="114"/>
      <c r="K1108" s="115" t="str">
        <f t="shared" si="39"/>
        <v/>
      </c>
      <c r="L1108" s="116" t="str">
        <f t="shared" ca="1" si="40"/>
        <v>-</v>
      </c>
      <c r="M1108" s="111" t="str">
        <f>IF(E1108="","",VLOOKUP(E1108,[1]PROJECTES!$C$14:$Z$5000,21,FALSE))</f>
        <v/>
      </c>
      <c r="N1108" s="117"/>
      <c r="O1108" s="118" t="s">
        <v>222</v>
      </c>
      <c r="P1108" s="119"/>
      <c r="Q1108" s="84"/>
      <c r="R1108" s="125"/>
      <c r="S1108" s="166"/>
      <c r="T1108" s="176"/>
      <c r="U1108" s="169"/>
      <c r="V1108" s="177"/>
      <c r="X1108" s="79"/>
    </row>
    <row r="1109" spans="1:24" s="121" customFormat="1" ht="20.100000000000001" customHeight="1" x14ac:dyDescent="0.3">
      <c r="A1109" s="80"/>
      <c r="B1109" s="110" t="str">
        <f>IF(E1109="","",VLOOKUP(E1109,[1]PROJECTES!$C$14:$G$5000,2,FALSE))</f>
        <v/>
      </c>
      <c r="C1109" s="80"/>
      <c r="D1109" s="283" t="str">
        <f>IF(E1109="","",VLOOKUP(E1109,[1]PROJECTES!$C$14:$G$5000,5,FALSE))</f>
        <v/>
      </c>
      <c r="E1109" s="79"/>
      <c r="F1109" s="110" t="str">
        <f>IF(I1109="","",VLOOKUP(I1109,[1]PROJECTES!$C$14:$G$5000,2,FALSE))</f>
        <v/>
      </c>
      <c r="G1109" s="112" t="str">
        <f>IF(E1109="","",VLOOKUP(E1109,[1]PROJECTES!$C$14:$G$5000,4,FALSE))</f>
        <v/>
      </c>
      <c r="H1109" s="95"/>
      <c r="I1109" s="113" t="str">
        <f>IF(H1109="","",VLOOKUP(H1109,BD!B$2:C$16,2,FALSE))</f>
        <v/>
      </c>
      <c r="J1109" s="114"/>
      <c r="K1109" s="115" t="str">
        <f t="shared" si="39"/>
        <v/>
      </c>
      <c r="L1109" s="116" t="str">
        <f t="shared" ca="1" si="40"/>
        <v>-</v>
      </c>
      <c r="M1109" s="111" t="str">
        <f>IF(E1109="","",VLOOKUP(E1109,[1]PROJECTES!$C$14:$Z$5000,21,FALSE))</f>
        <v/>
      </c>
      <c r="N1109" s="117"/>
      <c r="O1109" s="118" t="s">
        <v>222</v>
      </c>
      <c r="P1109" s="119"/>
      <c r="Q1109" s="84"/>
      <c r="R1109" s="122"/>
      <c r="S1109" s="166"/>
      <c r="T1109" s="176"/>
      <c r="U1109" s="169"/>
      <c r="V1109" s="177"/>
      <c r="X1109" s="79"/>
    </row>
    <row r="1110" spans="1:24" s="121" customFormat="1" ht="20.100000000000001" customHeight="1" x14ac:dyDescent="0.3">
      <c r="A1110" s="80"/>
      <c r="B1110" s="110" t="str">
        <f>IF(E1110="","",VLOOKUP(E1110,[1]PROJECTES!$C$14:$G$5000,2,FALSE))</f>
        <v/>
      </c>
      <c r="C1110" s="80"/>
      <c r="D1110" s="283" t="str">
        <f>IF(E1110="","",VLOOKUP(E1110,[1]PROJECTES!$C$14:$G$5000,5,FALSE))</f>
        <v/>
      </c>
      <c r="E1110" s="79"/>
      <c r="F1110" s="110" t="str">
        <f>IF(I1110="","",VLOOKUP(I1110,[1]PROJECTES!$C$14:$G$5000,2,FALSE))</f>
        <v/>
      </c>
      <c r="G1110" s="112" t="str">
        <f>IF(E1110="","",VLOOKUP(E1110,[1]PROJECTES!$C$14:$G$5000,4,FALSE))</f>
        <v/>
      </c>
      <c r="H1110" s="95"/>
      <c r="I1110" s="113" t="str">
        <f>IF(H1110="","",VLOOKUP(H1110,BD!B$2:C$16,2,FALSE))</f>
        <v/>
      </c>
      <c r="J1110" s="114"/>
      <c r="K1110" s="115" t="str">
        <f t="shared" si="39"/>
        <v/>
      </c>
      <c r="L1110" s="116" t="str">
        <f t="shared" ca="1" si="40"/>
        <v>-</v>
      </c>
      <c r="M1110" s="111" t="str">
        <f>IF(E1110="","",VLOOKUP(E1110,[1]PROJECTES!$C$14:$Z$5000,21,FALSE))</f>
        <v/>
      </c>
      <c r="N1110" s="117"/>
      <c r="O1110" s="118" t="s">
        <v>222</v>
      </c>
      <c r="P1110" s="119"/>
      <c r="Q1110" s="84"/>
      <c r="R1110" s="122"/>
      <c r="S1110" s="166"/>
      <c r="T1110" s="198"/>
      <c r="U1110" s="169"/>
      <c r="V1110" s="200"/>
      <c r="X1110" s="79"/>
    </row>
    <row r="1111" spans="1:24" s="121" customFormat="1" ht="20.100000000000001" customHeight="1" x14ac:dyDescent="0.3">
      <c r="A1111" s="80"/>
      <c r="B1111" s="110" t="str">
        <f>IF(E1111="","",VLOOKUP(E1111,[1]PROJECTES!$C$14:$G$5000,2,FALSE))</f>
        <v/>
      </c>
      <c r="C1111" s="80"/>
      <c r="D1111" s="283" t="str">
        <f>IF(E1111="","",VLOOKUP(E1111,[1]PROJECTES!$C$14:$G$5000,5,FALSE))</f>
        <v/>
      </c>
      <c r="E1111" s="79"/>
      <c r="F1111" s="110" t="str">
        <f>IF(I1111="","",VLOOKUP(I1111,[1]PROJECTES!$C$14:$G$5000,2,FALSE))</f>
        <v/>
      </c>
      <c r="G1111" s="112" t="str">
        <f>IF(E1111="","",VLOOKUP(E1111,[1]PROJECTES!$C$14:$G$5000,4,FALSE))</f>
        <v/>
      </c>
      <c r="H1111" s="95"/>
      <c r="I1111" s="113" t="str">
        <f>IF(H1111="","",VLOOKUP(H1111,BD!B$2:C$16,2,FALSE))</f>
        <v/>
      </c>
      <c r="J1111" s="114"/>
      <c r="K1111" s="115" t="str">
        <f t="shared" si="39"/>
        <v/>
      </c>
      <c r="L1111" s="116" t="str">
        <f t="shared" ca="1" si="40"/>
        <v>-</v>
      </c>
      <c r="M1111" s="111" t="str">
        <f>IF(E1111="","",VLOOKUP(E1111,[1]PROJECTES!$C$14:$Z$5000,21,FALSE))</f>
        <v/>
      </c>
      <c r="N1111" s="117"/>
      <c r="O1111" s="118" t="s">
        <v>222</v>
      </c>
      <c r="P1111" s="119"/>
      <c r="Q1111" s="84"/>
      <c r="R1111" s="122"/>
      <c r="S1111" s="166"/>
      <c r="T1111" s="198"/>
      <c r="U1111" s="169"/>
      <c r="V1111" s="200"/>
      <c r="X1111" s="79"/>
    </row>
    <row r="1112" spans="1:24" s="121" customFormat="1" ht="20.100000000000001" customHeight="1" x14ac:dyDescent="0.3">
      <c r="A1112" s="80"/>
      <c r="B1112" s="110" t="str">
        <f>IF(E1112="","",VLOOKUP(E1112,[1]PROJECTES!$C$14:$G$5000,2,FALSE))</f>
        <v/>
      </c>
      <c r="C1112" s="80"/>
      <c r="D1112" s="283" t="str">
        <f>IF(E1112="","",VLOOKUP(E1112,[1]PROJECTES!$C$14:$G$5000,5,FALSE))</f>
        <v/>
      </c>
      <c r="E1112" s="79"/>
      <c r="F1112" s="110" t="str">
        <f>IF(I1112="","",VLOOKUP(I1112,[1]PROJECTES!$C$14:$G$5000,2,FALSE))</f>
        <v/>
      </c>
      <c r="G1112" s="112" t="str">
        <f>IF(E1112="","",VLOOKUP(E1112,[1]PROJECTES!$C$14:$G$5000,4,FALSE))</f>
        <v/>
      </c>
      <c r="H1112" s="95"/>
      <c r="I1112" s="113" t="str">
        <f>IF(H1112="","",VLOOKUP(H1112,BD!B$2:C$16,2,FALSE))</f>
        <v/>
      </c>
      <c r="J1112" s="126"/>
      <c r="K1112" s="115" t="str">
        <f t="shared" si="39"/>
        <v/>
      </c>
      <c r="L1112" s="116" t="str">
        <f t="shared" ca="1" si="40"/>
        <v>-</v>
      </c>
      <c r="M1112" s="111" t="str">
        <f>IF(E1112="","",VLOOKUP(E1112,[1]PROJECTES!$C$14:$Z$5000,21,FALSE))</f>
        <v/>
      </c>
      <c r="N1112" s="136"/>
      <c r="O1112" s="118" t="s">
        <v>222</v>
      </c>
      <c r="P1112" s="140"/>
      <c r="Q1112" s="84"/>
      <c r="R1112" s="122"/>
      <c r="S1112" s="166"/>
      <c r="T1112" s="198"/>
      <c r="U1112" s="169"/>
      <c r="V1112" s="200"/>
      <c r="X1112" s="79"/>
    </row>
    <row r="1113" spans="1:24" s="121" customFormat="1" ht="20.100000000000001" customHeight="1" x14ac:dyDescent="0.3">
      <c r="A1113" s="80"/>
      <c r="B1113" s="110" t="str">
        <f>IF(E1113="","",VLOOKUP(E1113,[1]PROJECTES!$C$14:$G$5000,2,FALSE))</f>
        <v/>
      </c>
      <c r="C1113" s="80"/>
      <c r="D1113" s="283" t="str">
        <f>IF(E1113="","",VLOOKUP(E1113,[1]PROJECTES!$C$14:$G$5000,5,FALSE))</f>
        <v/>
      </c>
      <c r="E1113" s="79"/>
      <c r="F1113" s="110" t="str">
        <f>IF(I1113="","",VLOOKUP(I1113,[1]PROJECTES!$C$14:$G$5000,2,FALSE))</f>
        <v/>
      </c>
      <c r="G1113" s="112" t="str">
        <f>IF(E1113="","",VLOOKUP(E1113,[1]PROJECTES!$C$14:$G$5000,4,FALSE))</f>
        <v/>
      </c>
      <c r="H1113" s="95"/>
      <c r="I1113" s="113" t="str">
        <f>IF(H1113="","",VLOOKUP(H1113,BD!B$2:C$16,2,FALSE))</f>
        <v/>
      </c>
      <c r="J1113" s="126"/>
      <c r="K1113" s="115" t="str">
        <f t="shared" si="39"/>
        <v/>
      </c>
      <c r="L1113" s="116" t="str">
        <f t="shared" ca="1" si="40"/>
        <v>-</v>
      </c>
      <c r="M1113" s="111" t="str">
        <f>IF(E1113="","",VLOOKUP(E1113,[1]PROJECTES!$C$14:$Z$5000,21,FALSE))</f>
        <v/>
      </c>
      <c r="N1113" s="136"/>
      <c r="O1113" s="118" t="s">
        <v>222</v>
      </c>
      <c r="P1113" s="140"/>
      <c r="Q1113" s="84"/>
      <c r="R1113" s="122"/>
      <c r="S1113" s="166"/>
      <c r="T1113" s="198"/>
      <c r="U1113" s="169"/>
      <c r="V1113" s="200"/>
      <c r="X1113" s="79"/>
    </row>
    <row r="1114" spans="1:24" s="121" customFormat="1" ht="20.100000000000001" customHeight="1" x14ac:dyDescent="0.3">
      <c r="A1114" s="80"/>
      <c r="B1114" s="110" t="str">
        <f>IF(E1114="","",VLOOKUP(E1114,[1]PROJECTES!$C$14:$G$5000,2,FALSE))</f>
        <v/>
      </c>
      <c r="C1114" s="80"/>
      <c r="D1114" s="283" t="str">
        <f>IF(E1114="","",VLOOKUP(E1114,[1]PROJECTES!$C$14:$G$5000,5,FALSE))</f>
        <v/>
      </c>
      <c r="E1114" s="79"/>
      <c r="F1114" s="110" t="str">
        <f>IF(I1114="","",VLOOKUP(I1114,[1]PROJECTES!$C$14:$G$5000,2,FALSE))</f>
        <v/>
      </c>
      <c r="G1114" s="112" t="str">
        <f>IF(E1114="","",VLOOKUP(E1114,[1]PROJECTES!$C$14:$G$5000,4,FALSE))</f>
        <v/>
      </c>
      <c r="H1114" s="95"/>
      <c r="I1114" s="113" t="str">
        <f>IF(H1114="","",VLOOKUP(H1114,BD!B$2:C$16,2,FALSE))</f>
        <v/>
      </c>
      <c r="J1114" s="126"/>
      <c r="K1114" s="115" t="str">
        <f t="shared" si="39"/>
        <v/>
      </c>
      <c r="L1114" s="116" t="str">
        <f t="shared" ca="1" si="40"/>
        <v>-</v>
      </c>
      <c r="M1114" s="111" t="str">
        <f>IF(E1114="","",VLOOKUP(E1114,[1]PROJECTES!$C$14:$Z$5000,21,FALSE))</f>
        <v/>
      </c>
      <c r="N1114" s="136"/>
      <c r="O1114" s="118" t="s">
        <v>222</v>
      </c>
      <c r="P1114" s="140"/>
      <c r="Q1114" s="84"/>
      <c r="R1114" s="122"/>
      <c r="S1114" s="166"/>
      <c r="T1114" s="198"/>
      <c r="U1114" s="169"/>
      <c r="V1114" s="200"/>
      <c r="X1114" s="79"/>
    </row>
    <row r="1115" spans="1:24" s="121" customFormat="1" ht="20.100000000000001" customHeight="1" x14ac:dyDescent="0.3">
      <c r="A1115" s="80"/>
      <c r="B1115" s="110" t="str">
        <f>IF(E1115="","",VLOOKUP(E1115,[1]PROJECTES!$C$14:$G$5000,2,FALSE))</f>
        <v/>
      </c>
      <c r="C1115" s="80"/>
      <c r="D1115" s="283" t="str">
        <f>IF(E1115="","",VLOOKUP(E1115,[1]PROJECTES!$C$14:$G$5000,5,FALSE))</f>
        <v/>
      </c>
      <c r="E1115" s="79"/>
      <c r="F1115" s="110" t="str">
        <f>IF(I1115="","",VLOOKUP(I1115,[1]PROJECTES!$C$14:$G$5000,2,FALSE))</f>
        <v/>
      </c>
      <c r="G1115" s="112" t="str">
        <f>IF(E1115="","",VLOOKUP(E1115,[1]PROJECTES!$C$14:$G$5000,4,FALSE))</f>
        <v/>
      </c>
      <c r="H1115" s="95"/>
      <c r="I1115" s="113" t="str">
        <f>IF(H1115="","",VLOOKUP(H1115,BD!B$2:C$16,2,FALSE))</f>
        <v/>
      </c>
      <c r="J1115" s="126"/>
      <c r="K1115" s="115" t="str">
        <f t="shared" si="39"/>
        <v/>
      </c>
      <c r="L1115" s="116" t="str">
        <f t="shared" ca="1" si="40"/>
        <v>-</v>
      </c>
      <c r="M1115" s="111" t="str">
        <f>IF(E1115="","",VLOOKUP(E1115,[1]PROJECTES!$C$14:$Z$5000,21,FALSE))</f>
        <v/>
      </c>
      <c r="N1115" s="136"/>
      <c r="O1115" s="118" t="s">
        <v>222</v>
      </c>
      <c r="P1115" s="140"/>
      <c r="Q1115" s="84"/>
      <c r="R1115" s="122"/>
      <c r="S1115" s="166"/>
      <c r="T1115" s="198"/>
      <c r="U1115" s="169"/>
      <c r="V1115" s="200"/>
      <c r="X1115" s="79"/>
    </row>
    <row r="1116" spans="1:24" s="121" customFormat="1" ht="20.100000000000001" customHeight="1" x14ac:dyDescent="0.3">
      <c r="A1116" s="80"/>
      <c r="B1116" s="110" t="str">
        <f>IF(E1116="","",VLOOKUP(E1116,[1]PROJECTES!$C$14:$G$5000,2,FALSE))</f>
        <v/>
      </c>
      <c r="C1116" s="80"/>
      <c r="D1116" s="283" t="str">
        <f>IF(E1116="","",VLOOKUP(E1116,[1]PROJECTES!$C$14:$G$5000,5,FALSE))</f>
        <v/>
      </c>
      <c r="E1116" s="79"/>
      <c r="F1116" s="110" t="str">
        <f>IF(I1116="","",VLOOKUP(I1116,[1]PROJECTES!$C$14:$G$5000,2,FALSE))</f>
        <v/>
      </c>
      <c r="G1116" s="112" t="str">
        <f>IF(E1116="","",VLOOKUP(E1116,[1]PROJECTES!$C$14:$G$5000,4,FALSE))</f>
        <v/>
      </c>
      <c r="H1116" s="95"/>
      <c r="I1116" s="113" t="str">
        <f>IF(H1116="","",VLOOKUP(H1116,BD!B$2:C$16,2,FALSE))</f>
        <v/>
      </c>
      <c r="J1116" s="114"/>
      <c r="K1116" s="115" t="str">
        <f t="shared" si="39"/>
        <v/>
      </c>
      <c r="L1116" s="116" t="str">
        <f t="shared" ca="1" si="40"/>
        <v>-</v>
      </c>
      <c r="M1116" s="111" t="str">
        <f>IF(E1116="","",VLOOKUP(E1116,[1]PROJECTES!$C$14:$Z$5000,21,FALSE))</f>
        <v/>
      </c>
      <c r="N1116" s="117"/>
      <c r="O1116" s="118" t="s">
        <v>222</v>
      </c>
      <c r="P1116" s="119"/>
      <c r="Q1116" s="84"/>
      <c r="R1116" s="122"/>
      <c r="S1116" s="166"/>
      <c r="T1116" s="198"/>
      <c r="U1116" s="169"/>
      <c r="V1116" s="200"/>
      <c r="X1116" s="79"/>
    </row>
    <row r="1117" spans="1:24" s="121" customFormat="1" ht="20.100000000000001" customHeight="1" x14ac:dyDescent="0.3">
      <c r="A1117" s="80"/>
      <c r="B1117" s="110" t="str">
        <f>IF(E1117="","",VLOOKUP(E1117,[1]PROJECTES!$C$14:$G$5000,2,FALSE))</f>
        <v/>
      </c>
      <c r="C1117" s="80"/>
      <c r="D1117" s="283" t="str">
        <f>IF(E1117="","",VLOOKUP(E1117,[1]PROJECTES!$C$14:$G$5000,5,FALSE))</f>
        <v/>
      </c>
      <c r="E1117" s="79"/>
      <c r="F1117" s="110" t="str">
        <f>IF(I1117="","",VLOOKUP(I1117,[1]PROJECTES!$C$14:$G$5000,2,FALSE))</f>
        <v/>
      </c>
      <c r="G1117" s="112" t="str">
        <f>IF(E1117="","",VLOOKUP(E1117,[1]PROJECTES!$C$14:$G$5000,4,FALSE))</f>
        <v/>
      </c>
      <c r="H1117" s="95"/>
      <c r="I1117" s="113" t="str">
        <f>IF(H1117="","",VLOOKUP(H1117,BD!B$2:C$16,2,FALSE))</f>
        <v/>
      </c>
      <c r="J1117" s="114"/>
      <c r="K1117" s="115" t="str">
        <f t="shared" si="39"/>
        <v/>
      </c>
      <c r="L1117" s="116" t="str">
        <f t="shared" ca="1" si="40"/>
        <v>-</v>
      </c>
      <c r="M1117" s="111" t="str">
        <f>IF(E1117="","",VLOOKUP(E1117,[1]PROJECTES!$C$14:$Z$5000,21,FALSE))</f>
        <v/>
      </c>
      <c r="N1117" s="117"/>
      <c r="O1117" s="118" t="s">
        <v>222</v>
      </c>
      <c r="P1117" s="119"/>
      <c r="Q1117" s="84"/>
      <c r="R1117" s="122"/>
      <c r="S1117" s="166"/>
      <c r="T1117" s="198"/>
      <c r="U1117" s="169"/>
      <c r="V1117" s="200"/>
      <c r="X1117" s="79"/>
    </row>
    <row r="1118" spans="1:24" s="121" customFormat="1" ht="20.100000000000001" customHeight="1" x14ac:dyDescent="0.3">
      <c r="A1118" s="80"/>
      <c r="B1118" s="110" t="str">
        <f>IF(E1118="","",VLOOKUP(E1118,[1]PROJECTES!$C$14:$G$5000,2,FALSE))</f>
        <v/>
      </c>
      <c r="C1118" s="80"/>
      <c r="D1118" s="283" t="str">
        <f>IF(E1118="","",VLOOKUP(E1118,[1]PROJECTES!$C$14:$G$5000,5,FALSE))</f>
        <v/>
      </c>
      <c r="E1118" s="79"/>
      <c r="F1118" s="110" t="str">
        <f>IF(I1118="","",VLOOKUP(I1118,[1]PROJECTES!$C$14:$G$5000,2,FALSE))</f>
        <v/>
      </c>
      <c r="G1118" s="112" t="str">
        <f>IF(E1118="","",VLOOKUP(E1118,[1]PROJECTES!$C$14:$G$5000,4,FALSE))</f>
        <v/>
      </c>
      <c r="H1118" s="95"/>
      <c r="I1118" s="113" t="str">
        <f>IF(H1118="","",VLOOKUP(H1118,BD!B$2:C$16,2,FALSE))</f>
        <v/>
      </c>
      <c r="J1118" s="114"/>
      <c r="K1118" s="115" t="str">
        <f t="shared" si="39"/>
        <v/>
      </c>
      <c r="L1118" s="116" t="str">
        <f t="shared" ca="1" si="40"/>
        <v>-</v>
      </c>
      <c r="M1118" s="111" t="str">
        <f>IF(E1118="","",VLOOKUP(E1118,[1]PROJECTES!$C$14:$Z$5000,21,FALSE))</f>
        <v/>
      </c>
      <c r="N1118" s="117"/>
      <c r="O1118" s="118" t="s">
        <v>222</v>
      </c>
      <c r="P1118" s="119"/>
      <c r="Q1118" s="84"/>
      <c r="R1118" s="122"/>
      <c r="S1118" s="166"/>
      <c r="T1118" s="198"/>
      <c r="U1118" s="169"/>
      <c r="V1118" s="200"/>
      <c r="X1118" s="79"/>
    </row>
    <row r="1119" spans="1:24" s="121" customFormat="1" ht="20.100000000000001" customHeight="1" x14ac:dyDescent="0.3">
      <c r="A1119" s="80"/>
      <c r="B1119" s="110" t="str">
        <f>IF(E1119="","",VLOOKUP(E1119,[1]PROJECTES!$C$14:$G$5000,2,FALSE))</f>
        <v/>
      </c>
      <c r="C1119" s="80"/>
      <c r="D1119" s="283" t="str">
        <f>IF(E1119="","",VLOOKUP(E1119,[1]PROJECTES!$C$14:$G$5000,5,FALSE))</f>
        <v/>
      </c>
      <c r="E1119" s="79"/>
      <c r="F1119" s="110" t="str">
        <f>IF(I1119="","",VLOOKUP(I1119,[1]PROJECTES!$C$14:$G$5000,2,FALSE))</f>
        <v/>
      </c>
      <c r="G1119" s="112" t="str">
        <f>IF(E1119="","",VLOOKUP(E1119,[1]PROJECTES!$C$14:$G$5000,4,FALSE))</f>
        <v/>
      </c>
      <c r="H1119" s="95"/>
      <c r="I1119" s="113" t="str">
        <f>IF(H1119="","",VLOOKUP(H1119,BD!B$2:C$16,2,FALSE))</f>
        <v/>
      </c>
      <c r="J1119" s="114"/>
      <c r="K1119" s="115" t="str">
        <f t="shared" si="39"/>
        <v/>
      </c>
      <c r="L1119" s="116" t="str">
        <f t="shared" ca="1" si="40"/>
        <v>-</v>
      </c>
      <c r="M1119" s="111" t="str">
        <f>IF(E1119="","",VLOOKUP(E1119,[1]PROJECTES!$C$14:$Z$5000,21,FALSE))</f>
        <v/>
      </c>
      <c r="N1119" s="117"/>
      <c r="O1119" s="118" t="s">
        <v>222</v>
      </c>
      <c r="P1119" s="119"/>
      <c r="Q1119" s="84"/>
      <c r="R1119" s="122"/>
      <c r="S1119" s="166"/>
      <c r="T1119" s="198"/>
      <c r="U1119" s="169"/>
      <c r="V1119" s="200"/>
      <c r="X1119" s="79"/>
    </row>
    <row r="1120" spans="1:24" s="121" customFormat="1" ht="20.100000000000001" customHeight="1" x14ac:dyDescent="0.3">
      <c r="A1120" s="80"/>
      <c r="B1120" s="110" t="str">
        <f>IF(E1120="","",VLOOKUP(E1120,[1]PROJECTES!$C$14:$G$5000,2,FALSE))</f>
        <v/>
      </c>
      <c r="C1120" s="80"/>
      <c r="D1120" s="283" t="str">
        <f>IF(E1120="","",VLOOKUP(E1120,[1]PROJECTES!$C$14:$G$5000,5,FALSE))</f>
        <v/>
      </c>
      <c r="E1120" s="79"/>
      <c r="F1120" s="110" t="str">
        <f>IF(I1120="","",VLOOKUP(I1120,[1]PROJECTES!$C$14:$G$5000,2,FALSE))</f>
        <v/>
      </c>
      <c r="G1120" s="112" t="str">
        <f>IF(E1120="","",VLOOKUP(E1120,[1]PROJECTES!$C$14:$G$5000,4,FALSE))</f>
        <v/>
      </c>
      <c r="H1120" s="95"/>
      <c r="I1120" s="113" t="str">
        <f>IF(H1120="","",VLOOKUP(H1120,BD!B$2:C$16,2,FALSE))</f>
        <v/>
      </c>
      <c r="J1120" s="114"/>
      <c r="K1120" s="115" t="str">
        <f t="shared" si="39"/>
        <v/>
      </c>
      <c r="L1120" s="116" t="str">
        <f t="shared" ca="1" si="40"/>
        <v>-</v>
      </c>
      <c r="M1120" s="111" t="str">
        <f>IF(E1120="","",VLOOKUP(E1120,[1]PROJECTES!$C$14:$Z$5000,21,FALSE))</f>
        <v/>
      </c>
      <c r="N1120" s="117"/>
      <c r="O1120" s="118" t="s">
        <v>222</v>
      </c>
      <c r="P1120" s="119"/>
      <c r="Q1120" s="84"/>
      <c r="R1120" s="122"/>
      <c r="S1120" s="166"/>
      <c r="T1120" s="198"/>
      <c r="U1120" s="169"/>
      <c r="V1120" s="200"/>
      <c r="X1120" s="79"/>
    </row>
    <row r="1121" spans="1:24" s="121" customFormat="1" ht="20.100000000000001" customHeight="1" x14ac:dyDescent="0.3">
      <c r="A1121" s="80"/>
      <c r="B1121" s="110" t="str">
        <f>IF(E1121="","",VLOOKUP(E1121,[1]PROJECTES!$C$14:$G$5000,2,FALSE))</f>
        <v/>
      </c>
      <c r="C1121" s="80"/>
      <c r="D1121" s="283" t="str">
        <f>IF(E1121="","",VLOOKUP(E1121,[1]PROJECTES!$C$14:$G$5000,5,FALSE))</f>
        <v/>
      </c>
      <c r="E1121" s="79"/>
      <c r="F1121" s="110" t="str">
        <f>IF(I1121="","",VLOOKUP(I1121,[1]PROJECTES!$C$14:$G$5000,2,FALSE))</f>
        <v/>
      </c>
      <c r="G1121" s="112" t="str">
        <f>IF(E1121="","",VLOOKUP(E1121,[1]PROJECTES!$C$14:$G$5000,4,FALSE))</f>
        <v/>
      </c>
      <c r="H1121" s="95"/>
      <c r="I1121" s="113" t="str">
        <f>IF(H1121="","",VLOOKUP(H1121,BD!B$2:C$16,2,FALSE))</f>
        <v/>
      </c>
      <c r="J1121" s="114"/>
      <c r="K1121" s="115" t="str">
        <f t="shared" si="39"/>
        <v/>
      </c>
      <c r="L1121" s="116" t="str">
        <f t="shared" ca="1" si="40"/>
        <v>-</v>
      </c>
      <c r="M1121" s="111" t="str">
        <f>IF(E1121="","",VLOOKUP(E1121,[1]PROJECTES!$C$14:$Z$5000,21,FALSE))</f>
        <v/>
      </c>
      <c r="N1121" s="117"/>
      <c r="O1121" s="118" t="s">
        <v>222</v>
      </c>
      <c r="P1121" s="119"/>
      <c r="Q1121" s="84"/>
      <c r="R1121" s="122"/>
      <c r="S1121" s="166"/>
      <c r="T1121" s="198"/>
      <c r="U1121" s="169"/>
      <c r="V1121" s="200"/>
      <c r="X1121" s="79"/>
    </row>
    <row r="1122" spans="1:24" s="121" customFormat="1" ht="20.100000000000001" customHeight="1" x14ac:dyDescent="0.3">
      <c r="A1122" s="80"/>
      <c r="B1122" s="110" t="str">
        <f>IF(E1122="","",VLOOKUP(E1122,[1]PROJECTES!$C$14:$G$5000,2,FALSE))</f>
        <v/>
      </c>
      <c r="C1122" s="80"/>
      <c r="D1122" s="283" t="str">
        <f>IF(E1122="","",VLOOKUP(E1122,[1]PROJECTES!$C$14:$G$5000,5,FALSE))</f>
        <v/>
      </c>
      <c r="E1122" s="79"/>
      <c r="F1122" s="110" t="str">
        <f>IF(I1122="","",VLOOKUP(I1122,[1]PROJECTES!$C$14:$G$5000,2,FALSE))</f>
        <v/>
      </c>
      <c r="G1122" s="112" t="str">
        <f>IF(E1122="","",VLOOKUP(E1122,[1]PROJECTES!$C$14:$G$5000,4,FALSE))</f>
        <v/>
      </c>
      <c r="H1122" s="95"/>
      <c r="I1122" s="113" t="str">
        <f>IF(H1122="","",VLOOKUP(H1122,BD!B$2:C$16,2,FALSE))</f>
        <v/>
      </c>
      <c r="J1122" s="114"/>
      <c r="K1122" s="115" t="str">
        <f t="shared" si="39"/>
        <v/>
      </c>
      <c r="L1122" s="116" t="str">
        <f t="shared" ca="1" si="40"/>
        <v>-</v>
      </c>
      <c r="M1122" s="111" t="str">
        <f>IF(E1122="","",VLOOKUP(E1122,[1]PROJECTES!$C$14:$Z$5000,21,FALSE))</f>
        <v/>
      </c>
      <c r="N1122" s="117"/>
      <c r="O1122" s="118" t="s">
        <v>222</v>
      </c>
      <c r="P1122" s="119"/>
      <c r="Q1122" s="84"/>
      <c r="R1122" s="122"/>
      <c r="S1122" s="166"/>
      <c r="T1122" s="198"/>
      <c r="U1122" s="169"/>
      <c r="V1122" s="200"/>
      <c r="X1122" s="79"/>
    </row>
    <row r="1123" spans="1:24" s="121" customFormat="1" ht="20.100000000000001" customHeight="1" x14ac:dyDescent="0.3">
      <c r="A1123" s="80"/>
      <c r="B1123" s="110" t="str">
        <f>IF(E1123="","",VLOOKUP(E1123,[1]PROJECTES!$C$14:$G$5000,2,FALSE))</f>
        <v/>
      </c>
      <c r="C1123" s="80"/>
      <c r="D1123" s="283" t="str">
        <f>IF(E1123="","",VLOOKUP(E1123,[1]PROJECTES!$C$14:$G$5000,5,FALSE))</f>
        <v/>
      </c>
      <c r="E1123" s="79"/>
      <c r="F1123" s="110" t="str">
        <f>IF(I1123="","",VLOOKUP(I1123,[1]PROJECTES!$C$14:$G$5000,2,FALSE))</f>
        <v/>
      </c>
      <c r="G1123" s="112" t="str">
        <f>IF(E1123="","",VLOOKUP(E1123,[1]PROJECTES!$C$14:$G$5000,4,FALSE))</f>
        <v/>
      </c>
      <c r="H1123" s="95"/>
      <c r="I1123" s="113" t="str">
        <f>IF(H1123="","",VLOOKUP(H1123,BD!B$2:C$16,2,FALSE))</f>
        <v/>
      </c>
      <c r="J1123" s="114"/>
      <c r="K1123" s="115" t="str">
        <f t="shared" si="39"/>
        <v/>
      </c>
      <c r="L1123" s="116" t="str">
        <f t="shared" ca="1" si="40"/>
        <v>-</v>
      </c>
      <c r="M1123" s="111" t="str">
        <f>IF(E1123="","",VLOOKUP(E1123,[1]PROJECTES!$C$14:$Z$5000,21,FALSE))</f>
        <v/>
      </c>
      <c r="N1123" s="117"/>
      <c r="O1123" s="118" t="s">
        <v>222</v>
      </c>
      <c r="P1123" s="119"/>
      <c r="Q1123" s="84"/>
      <c r="R1123" s="125"/>
      <c r="S1123" s="166"/>
      <c r="T1123" s="198"/>
      <c r="U1123" s="169"/>
      <c r="V1123" s="200"/>
      <c r="X1123" s="79"/>
    </row>
    <row r="1124" spans="1:24" s="121" customFormat="1" ht="20.100000000000001" customHeight="1" x14ac:dyDescent="0.3">
      <c r="A1124" s="80"/>
      <c r="B1124" s="110" t="str">
        <f>IF(E1124="","",VLOOKUP(E1124,[1]PROJECTES!$C$14:$G$5000,2,FALSE))</f>
        <v/>
      </c>
      <c r="C1124" s="80"/>
      <c r="D1124" s="283" t="str">
        <f>IF(E1124="","",VLOOKUP(E1124,[1]PROJECTES!$C$14:$G$5000,5,FALSE))</f>
        <v/>
      </c>
      <c r="E1124" s="79"/>
      <c r="F1124" s="110" t="str">
        <f>IF(I1124="","",VLOOKUP(I1124,[1]PROJECTES!$C$14:$G$5000,2,FALSE))</f>
        <v/>
      </c>
      <c r="G1124" s="112" t="str">
        <f>IF(E1124="","",VLOOKUP(E1124,[1]PROJECTES!$C$14:$G$5000,4,FALSE))</f>
        <v/>
      </c>
      <c r="H1124" s="95"/>
      <c r="I1124" s="113" t="str">
        <f>IF(H1124="","",VLOOKUP(H1124,BD!B$2:C$16,2,FALSE))</f>
        <v/>
      </c>
      <c r="J1124" s="114"/>
      <c r="K1124" s="115" t="str">
        <f t="shared" si="39"/>
        <v/>
      </c>
      <c r="L1124" s="116" t="str">
        <f t="shared" ca="1" si="40"/>
        <v>-</v>
      </c>
      <c r="M1124" s="111" t="str">
        <f>IF(E1124="","",VLOOKUP(E1124,[1]PROJECTES!$C$14:$Z$5000,21,FALSE))</f>
        <v/>
      </c>
      <c r="N1124" s="117"/>
      <c r="O1124" s="118" t="s">
        <v>222</v>
      </c>
      <c r="P1124" s="119"/>
      <c r="Q1124" s="84"/>
      <c r="R1124" s="122"/>
      <c r="S1124" s="166"/>
      <c r="T1124" s="198"/>
      <c r="U1124" s="169"/>
      <c r="V1124" s="200"/>
      <c r="X1124" s="79"/>
    </row>
    <row r="1125" spans="1:24" s="121" customFormat="1" ht="20.100000000000001" customHeight="1" x14ac:dyDescent="0.3">
      <c r="A1125" s="80"/>
      <c r="B1125" s="110" t="str">
        <f>IF(E1125="","",VLOOKUP(E1125,[1]PROJECTES!$C$14:$G$5000,2,FALSE))</f>
        <v/>
      </c>
      <c r="C1125" s="80"/>
      <c r="D1125" s="283" t="str">
        <f>IF(E1125="","",VLOOKUP(E1125,[1]PROJECTES!$C$14:$G$5000,5,FALSE))</f>
        <v/>
      </c>
      <c r="E1125" s="79"/>
      <c r="F1125" s="110" t="str">
        <f>IF(I1125="","",VLOOKUP(I1125,[1]PROJECTES!$C$14:$G$5000,2,FALSE))</f>
        <v/>
      </c>
      <c r="G1125" s="112" t="str">
        <f>IF(E1125="","",VLOOKUP(E1125,[1]PROJECTES!$C$14:$G$5000,4,FALSE))</f>
        <v/>
      </c>
      <c r="H1125" s="95"/>
      <c r="I1125" s="113" t="str">
        <f>IF(H1125="","",VLOOKUP(H1125,BD!B$2:C$16,2,FALSE))</f>
        <v/>
      </c>
      <c r="J1125" s="114"/>
      <c r="K1125" s="115" t="str">
        <f t="shared" si="39"/>
        <v/>
      </c>
      <c r="L1125" s="116" t="str">
        <f t="shared" ca="1" si="40"/>
        <v>-</v>
      </c>
      <c r="M1125" s="111" t="str">
        <f>IF(E1125="","",VLOOKUP(E1125,[1]PROJECTES!$C$14:$Z$5000,21,FALSE))</f>
        <v/>
      </c>
      <c r="N1125" s="117"/>
      <c r="O1125" s="118" t="s">
        <v>222</v>
      </c>
      <c r="P1125" s="119"/>
      <c r="Q1125" s="84"/>
      <c r="R1125" s="122"/>
      <c r="S1125" s="166"/>
      <c r="T1125" s="167"/>
      <c r="V1125" s="203"/>
      <c r="X1125" s="79"/>
    </row>
    <row r="1126" spans="1:24" s="121" customFormat="1" ht="20.100000000000001" customHeight="1" x14ac:dyDescent="0.3">
      <c r="A1126" s="80"/>
      <c r="B1126" s="110" t="str">
        <f>IF(E1126="","",VLOOKUP(E1126,[1]PROJECTES!$C$14:$G$5000,2,FALSE))</f>
        <v/>
      </c>
      <c r="C1126" s="80"/>
      <c r="D1126" s="283" t="str">
        <f>IF(E1126="","",VLOOKUP(E1126,[1]PROJECTES!$C$14:$G$5000,5,FALSE))</f>
        <v/>
      </c>
      <c r="E1126" s="79"/>
      <c r="F1126" s="110" t="str">
        <f>IF(I1126="","",VLOOKUP(I1126,[1]PROJECTES!$C$14:$G$5000,2,FALSE))</f>
        <v/>
      </c>
      <c r="G1126" s="112" t="str">
        <f>IF(E1126="","",VLOOKUP(E1126,[1]PROJECTES!$C$14:$G$5000,4,FALSE))</f>
        <v/>
      </c>
      <c r="H1126" s="95"/>
      <c r="I1126" s="113" t="str">
        <f>IF(H1126="","",VLOOKUP(H1126,BD!B$2:C$16,2,FALSE))</f>
        <v/>
      </c>
      <c r="J1126" s="114"/>
      <c r="K1126" s="115" t="str">
        <f t="shared" si="39"/>
        <v/>
      </c>
      <c r="L1126" s="116" t="str">
        <f t="shared" ca="1" si="40"/>
        <v>-</v>
      </c>
      <c r="M1126" s="111" t="str">
        <f>IF(E1126="","",VLOOKUP(E1126,[1]PROJECTES!$C$14:$Z$5000,21,FALSE))</f>
        <v/>
      </c>
      <c r="N1126" s="117"/>
      <c r="O1126" s="118" t="s">
        <v>222</v>
      </c>
      <c r="P1126" s="119"/>
      <c r="Q1126" s="84"/>
      <c r="R1126" s="122"/>
      <c r="S1126" s="166"/>
      <c r="T1126" s="198"/>
      <c r="V1126" s="203"/>
      <c r="X1126" s="79"/>
    </row>
    <row r="1127" spans="1:24" s="121" customFormat="1" ht="20.100000000000001" customHeight="1" x14ac:dyDescent="0.3">
      <c r="A1127" s="80"/>
      <c r="B1127" s="110" t="str">
        <f>IF(E1127="","",VLOOKUP(E1127,[1]PROJECTES!$C$14:$G$5000,2,FALSE))</f>
        <v/>
      </c>
      <c r="C1127" s="80"/>
      <c r="D1127" s="283" t="str">
        <f>IF(E1127="","",VLOOKUP(E1127,[1]PROJECTES!$C$14:$G$5000,5,FALSE))</f>
        <v/>
      </c>
      <c r="E1127" s="79"/>
      <c r="F1127" s="110" t="str">
        <f>IF(I1127="","",VLOOKUP(I1127,[1]PROJECTES!$C$14:$G$5000,2,FALSE))</f>
        <v/>
      </c>
      <c r="G1127" s="112" t="str">
        <f>IF(E1127="","",VLOOKUP(E1127,[1]PROJECTES!$C$14:$G$5000,4,FALSE))</f>
        <v/>
      </c>
      <c r="H1127" s="95"/>
      <c r="I1127" s="113" t="str">
        <f>IF(H1127="","",VLOOKUP(H1127,BD!B$2:C$16,2,FALSE))</f>
        <v/>
      </c>
      <c r="J1127" s="114"/>
      <c r="K1127" s="115" t="str">
        <f t="shared" si="39"/>
        <v/>
      </c>
      <c r="L1127" s="116" t="str">
        <f t="shared" ca="1" si="40"/>
        <v>-</v>
      </c>
      <c r="M1127" s="111" t="str">
        <f>IF(E1127="","",VLOOKUP(E1127,[1]PROJECTES!$C$14:$Z$5000,21,FALSE))</f>
        <v/>
      </c>
      <c r="N1127" s="117"/>
      <c r="O1127" s="118" t="s">
        <v>222</v>
      </c>
      <c r="P1127" s="119"/>
      <c r="Q1127" s="84"/>
      <c r="R1127" s="122"/>
      <c r="S1127" s="166"/>
      <c r="T1127" s="167"/>
      <c r="V1127" s="203"/>
      <c r="X1127" s="79"/>
    </row>
    <row r="1128" spans="1:24" s="121" customFormat="1" ht="20.100000000000001" customHeight="1" x14ac:dyDescent="0.3">
      <c r="A1128" s="80"/>
      <c r="B1128" s="110" t="str">
        <f>IF(E1128="","",VLOOKUP(E1128,[1]PROJECTES!$C$14:$G$5000,2,FALSE))</f>
        <v/>
      </c>
      <c r="C1128" s="80"/>
      <c r="D1128" s="283" t="str">
        <f>IF(E1128="","",VLOOKUP(E1128,[1]PROJECTES!$C$14:$G$5000,5,FALSE))</f>
        <v/>
      </c>
      <c r="E1128" s="79"/>
      <c r="F1128" s="110" t="str">
        <f>IF(I1128="","",VLOOKUP(I1128,[1]PROJECTES!$C$14:$G$5000,2,FALSE))</f>
        <v/>
      </c>
      <c r="G1128" s="112" t="str">
        <f>IF(E1128="","",VLOOKUP(E1128,[1]PROJECTES!$C$14:$G$5000,4,FALSE))</f>
        <v/>
      </c>
      <c r="H1128" s="95"/>
      <c r="I1128" s="113" t="str">
        <f>IF(H1128="","",VLOOKUP(H1128,BD!B$2:C$16,2,FALSE))</f>
        <v/>
      </c>
      <c r="J1128" s="114"/>
      <c r="K1128" s="115" t="str">
        <f t="shared" ref="K1128:K1158" si="41">IF(J1128="","",WEEKNUM(J1128,2)-0)</f>
        <v/>
      </c>
      <c r="L1128" s="116" t="str">
        <f t="shared" ca="1" si="40"/>
        <v>-</v>
      </c>
      <c r="M1128" s="111" t="str">
        <f>IF(E1128="","",VLOOKUP(E1128,[1]PROJECTES!$C$14:$Z$5000,21,FALSE))</f>
        <v/>
      </c>
      <c r="N1128" s="117"/>
      <c r="O1128" s="118" t="s">
        <v>222</v>
      </c>
      <c r="P1128" s="119"/>
      <c r="Q1128" s="84"/>
      <c r="R1128" s="122"/>
      <c r="S1128" s="166"/>
      <c r="T1128" s="198"/>
      <c r="U1128" s="169"/>
      <c r="V1128" s="200"/>
      <c r="X1128" s="79"/>
    </row>
    <row r="1129" spans="1:24" s="121" customFormat="1" ht="20.100000000000001" customHeight="1" x14ac:dyDescent="0.3">
      <c r="A1129" s="80"/>
      <c r="B1129" s="110" t="str">
        <f>IF(E1129="","",VLOOKUP(E1129,[1]PROJECTES!$C$14:$G$5000,2,FALSE))</f>
        <v/>
      </c>
      <c r="C1129" s="80"/>
      <c r="D1129" s="283" t="str">
        <f>IF(E1129="","",VLOOKUP(E1129,[1]PROJECTES!$C$14:$G$5000,5,FALSE))</f>
        <v/>
      </c>
      <c r="E1129" s="79"/>
      <c r="F1129" s="110" t="str">
        <f>IF(I1129="","",VLOOKUP(I1129,[1]PROJECTES!$C$14:$G$5000,2,FALSE))</f>
        <v/>
      </c>
      <c r="G1129" s="112" t="str">
        <f>IF(E1129="","",VLOOKUP(E1129,[1]PROJECTES!$C$14:$G$5000,4,FALSE))</f>
        <v/>
      </c>
      <c r="H1129" s="95"/>
      <c r="I1129" s="113" t="str">
        <f>IF(H1129="","",VLOOKUP(H1129,BD!B$2:C$16,2,FALSE))</f>
        <v/>
      </c>
      <c r="J1129" s="126"/>
      <c r="K1129" s="115" t="str">
        <f t="shared" si="41"/>
        <v/>
      </c>
      <c r="L1129" s="116" t="str">
        <f t="shared" ca="1" si="40"/>
        <v>-</v>
      </c>
      <c r="M1129" s="111" t="str">
        <f>IF(E1129="","",VLOOKUP(E1129,[1]PROJECTES!$C$14:$Z$5000,21,FALSE))</f>
        <v/>
      </c>
      <c r="N1129" s="117"/>
      <c r="O1129" s="118" t="s">
        <v>222</v>
      </c>
      <c r="P1129" s="119"/>
      <c r="Q1129" s="84"/>
      <c r="R1129" s="122"/>
      <c r="S1129" s="166"/>
      <c r="T1129" s="198"/>
      <c r="U1129" s="169"/>
      <c r="V1129" s="200"/>
      <c r="X1129" s="79"/>
    </row>
    <row r="1130" spans="1:24" s="121" customFormat="1" ht="20.100000000000001" customHeight="1" x14ac:dyDescent="0.3">
      <c r="A1130" s="80"/>
      <c r="B1130" s="110" t="str">
        <f>IF(E1130="","",VLOOKUP(E1130,[1]PROJECTES!$C$14:$G$5000,2,FALSE))</f>
        <v/>
      </c>
      <c r="C1130" s="80"/>
      <c r="D1130" s="283" t="str">
        <f>IF(E1130="","",VLOOKUP(E1130,[1]PROJECTES!$C$14:$G$5000,5,FALSE))</f>
        <v/>
      </c>
      <c r="E1130" s="79"/>
      <c r="F1130" s="110" t="str">
        <f>IF(I1130="","",VLOOKUP(I1130,[1]PROJECTES!$C$14:$G$5000,2,FALSE))</f>
        <v/>
      </c>
      <c r="G1130" s="112" t="str">
        <f>IF(E1130="","",VLOOKUP(E1130,[1]PROJECTES!$C$14:$G$5000,4,FALSE))</f>
        <v/>
      </c>
      <c r="H1130" s="95"/>
      <c r="I1130" s="113" t="str">
        <f>IF(H1130="","",VLOOKUP(H1130,BD!B$2:C$16,2,FALSE))</f>
        <v/>
      </c>
      <c r="J1130" s="114"/>
      <c r="K1130" s="115" t="str">
        <f t="shared" si="41"/>
        <v/>
      </c>
      <c r="L1130" s="116" t="str">
        <f t="shared" ca="1" si="40"/>
        <v>-</v>
      </c>
      <c r="M1130" s="111" t="str">
        <f>IF(E1130="","",VLOOKUP(E1130,[1]PROJECTES!$C$14:$Z$5000,21,FALSE))</f>
        <v/>
      </c>
      <c r="N1130" s="117"/>
      <c r="O1130" s="118" t="s">
        <v>222</v>
      </c>
      <c r="P1130" s="119"/>
      <c r="Q1130" s="84"/>
      <c r="R1130" s="125"/>
      <c r="S1130" s="166"/>
      <c r="T1130" s="198"/>
      <c r="U1130" s="169"/>
      <c r="V1130" s="200"/>
      <c r="X1130" s="79"/>
    </row>
    <row r="1131" spans="1:24" s="121" customFormat="1" ht="20.100000000000001" customHeight="1" x14ac:dyDescent="0.3">
      <c r="A1131" s="80"/>
      <c r="B1131" s="110" t="str">
        <f>IF(E1131="","",VLOOKUP(E1131,[1]PROJECTES!$C$14:$G$5000,2,FALSE))</f>
        <v/>
      </c>
      <c r="C1131" s="80"/>
      <c r="D1131" s="283" t="str">
        <f>IF(E1131="","",VLOOKUP(E1131,[1]PROJECTES!$C$14:$G$5000,5,FALSE))</f>
        <v/>
      </c>
      <c r="E1131" s="79"/>
      <c r="F1131" s="110" t="str">
        <f>IF(I1131="","",VLOOKUP(I1131,[1]PROJECTES!$C$14:$G$5000,2,FALSE))</f>
        <v/>
      </c>
      <c r="G1131" s="112" t="str">
        <f>IF(E1131="","",VLOOKUP(E1131,[1]PROJECTES!$C$14:$G$5000,4,FALSE))</f>
        <v/>
      </c>
      <c r="H1131" s="95"/>
      <c r="I1131" s="113" t="str">
        <f>IF(H1131="","",VLOOKUP(H1131,BD!B$2:C$16,2,FALSE))</f>
        <v/>
      </c>
      <c r="J1131" s="114"/>
      <c r="K1131" s="115" t="str">
        <f t="shared" si="41"/>
        <v/>
      </c>
      <c r="L1131" s="116" t="str">
        <f t="shared" ca="1" si="40"/>
        <v>-</v>
      </c>
      <c r="M1131" s="111" t="str">
        <f>IF(E1131="","",VLOOKUP(E1131,[1]PROJECTES!$C$14:$Z$5000,21,FALSE))</f>
        <v/>
      </c>
      <c r="N1131" s="117"/>
      <c r="O1131" s="118" t="s">
        <v>222</v>
      </c>
      <c r="P1131" s="119"/>
      <c r="Q1131" s="84"/>
      <c r="R1131" s="122"/>
      <c r="S1131" s="166"/>
      <c r="T1131" s="198"/>
      <c r="U1131" s="169"/>
      <c r="V1131" s="200"/>
      <c r="X1131" s="79"/>
    </row>
    <row r="1132" spans="1:24" s="121" customFormat="1" ht="20.100000000000001" customHeight="1" x14ac:dyDescent="0.3">
      <c r="A1132" s="80"/>
      <c r="B1132" s="110" t="str">
        <f>IF(E1132="","",VLOOKUP(E1132,[1]PROJECTES!$C$14:$G$5000,2,FALSE))</f>
        <v/>
      </c>
      <c r="C1132" s="80"/>
      <c r="D1132" s="283" t="str">
        <f>IF(E1132="","",VLOOKUP(E1132,[1]PROJECTES!$C$14:$G$5000,5,FALSE))</f>
        <v/>
      </c>
      <c r="E1132" s="79"/>
      <c r="F1132" s="110" t="str">
        <f>IF(I1132="","",VLOOKUP(I1132,[1]PROJECTES!$C$14:$G$5000,2,FALSE))</f>
        <v/>
      </c>
      <c r="G1132" s="112" t="str">
        <f>IF(E1132="","",VLOOKUP(E1132,[1]PROJECTES!$C$14:$G$5000,4,FALSE))</f>
        <v/>
      </c>
      <c r="H1132" s="95"/>
      <c r="I1132" s="113" t="str">
        <f>IF(H1132="","",VLOOKUP(H1132,BD!B$2:C$16,2,FALSE))</f>
        <v/>
      </c>
      <c r="J1132" s="114"/>
      <c r="K1132" s="115" t="str">
        <f t="shared" si="41"/>
        <v/>
      </c>
      <c r="L1132" s="116" t="str">
        <f t="shared" ca="1" si="40"/>
        <v>-</v>
      </c>
      <c r="M1132" s="111" t="str">
        <f>IF(E1132="","",VLOOKUP(E1132,[1]PROJECTES!$C$14:$Z$5000,21,FALSE))</f>
        <v/>
      </c>
      <c r="N1132" s="117"/>
      <c r="O1132" s="118" t="s">
        <v>222</v>
      </c>
      <c r="P1132" s="119"/>
      <c r="Q1132" s="84"/>
      <c r="R1132" s="122"/>
      <c r="S1132" s="166"/>
      <c r="T1132" s="198"/>
      <c r="U1132" s="169"/>
      <c r="V1132" s="200"/>
      <c r="X1132" s="79"/>
    </row>
    <row r="1133" spans="1:24" s="121" customFormat="1" ht="20.100000000000001" customHeight="1" x14ac:dyDescent="0.3">
      <c r="A1133" s="80"/>
      <c r="B1133" s="110" t="str">
        <f>IF(E1133="","",VLOOKUP(E1133,[1]PROJECTES!$C$14:$G$5000,2,FALSE))</f>
        <v/>
      </c>
      <c r="C1133" s="80"/>
      <c r="D1133" s="283" t="str">
        <f>IF(E1133="","",VLOOKUP(E1133,[1]PROJECTES!$C$14:$G$5000,5,FALSE))</f>
        <v/>
      </c>
      <c r="E1133" s="79"/>
      <c r="F1133" s="110" t="str">
        <f>IF(I1133="","",VLOOKUP(I1133,[1]PROJECTES!$C$14:$G$5000,2,FALSE))</f>
        <v/>
      </c>
      <c r="G1133" s="112" t="str">
        <f>IF(E1133="","",VLOOKUP(E1133,[1]PROJECTES!$C$14:$G$5000,4,FALSE))</f>
        <v/>
      </c>
      <c r="H1133" s="95"/>
      <c r="I1133" s="113" t="str">
        <f>IF(H1133="","",VLOOKUP(H1133,BD!B$2:C$16,2,FALSE))</f>
        <v/>
      </c>
      <c r="J1133" s="114"/>
      <c r="K1133" s="115" t="str">
        <f t="shared" si="41"/>
        <v/>
      </c>
      <c r="L1133" s="116" t="str">
        <f t="shared" ca="1" si="40"/>
        <v>-</v>
      </c>
      <c r="M1133" s="111" t="str">
        <f>IF(E1133="","",VLOOKUP(E1133,[1]PROJECTES!$C$14:$Z$5000,21,FALSE))</f>
        <v/>
      </c>
      <c r="N1133" s="117"/>
      <c r="O1133" s="118" t="s">
        <v>222</v>
      </c>
      <c r="P1133" s="119"/>
      <c r="Q1133" s="84"/>
      <c r="R1133" s="122"/>
      <c r="S1133" s="166"/>
      <c r="T1133" s="198"/>
      <c r="U1133" s="169"/>
      <c r="V1133" s="200"/>
      <c r="X1133" s="79"/>
    </row>
    <row r="1134" spans="1:24" s="121" customFormat="1" ht="20.100000000000001" customHeight="1" x14ac:dyDescent="0.3">
      <c r="A1134" s="80"/>
      <c r="B1134" s="110" t="str">
        <f>IF(E1134="","",VLOOKUP(E1134,[1]PROJECTES!$C$14:$G$5000,2,FALSE))</f>
        <v/>
      </c>
      <c r="C1134" s="80"/>
      <c r="D1134" s="283" t="str">
        <f>IF(E1134="","",VLOOKUP(E1134,[1]PROJECTES!$C$14:$G$5000,5,FALSE))</f>
        <v/>
      </c>
      <c r="E1134" s="79"/>
      <c r="F1134" s="110" t="str">
        <f>IF(I1134="","",VLOOKUP(I1134,[1]PROJECTES!$C$14:$G$5000,2,FALSE))</f>
        <v/>
      </c>
      <c r="G1134" s="112" t="str">
        <f>IF(E1134="","",VLOOKUP(E1134,[1]PROJECTES!$C$14:$G$5000,4,FALSE))</f>
        <v/>
      </c>
      <c r="H1134" s="95"/>
      <c r="I1134" s="113" t="str">
        <f>IF(H1134="","",VLOOKUP(H1134,BD!B$2:C$16,2,FALSE))</f>
        <v/>
      </c>
      <c r="J1134" s="114"/>
      <c r="K1134" s="115" t="str">
        <f t="shared" si="41"/>
        <v/>
      </c>
      <c r="L1134" s="116" t="str">
        <f t="shared" ca="1" si="40"/>
        <v>-</v>
      </c>
      <c r="M1134" s="111" t="str">
        <f>IF(E1134="","",VLOOKUP(E1134,[1]PROJECTES!$C$14:$Z$5000,21,FALSE))</f>
        <v/>
      </c>
      <c r="N1134" s="117"/>
      <c r="O1134" s="118" t="s">
        <v>222</v>
      </c>
      <c r="P1134" s="119"/>
      <c r="Q1134" s="84"/>
      <c r="R1134" s="122"/>
      <c r="S1134" s="166"/>
      <c r="T1134" s="198"/>
      <c r="U1134" s="169"/>
      <c r="V1134" s="200"/>
      <c r="X1134" s="79"/>
    </row>
    <row r="1135" spans="1:24" s="121" customFormat="1" ht="20.100000000000001" customHeight="1" x14ac:dyDescent="0.3">
      <c r="A1135" s="80"/>
      <c r="B1135" s="110" t="str">
        <f>IF(E1135="","",VLOOKUP(E1135,[1]PROJECTES!$C$14:$G$5000,2,FALSE))</f>
        <v/>
      </c>
      <c r="C1135" s="80"/>
      <c r="D1135" s="283" t="str">
        <f>IF(E1135="","",VLOOKUP(E1135,[1]PROJECTES!$C$14:$G$5000,5,FALSE))</f>
        <v/>
      </c>
      <c r="E1135" s="79"/>
      <c r="F1135" s="110" t="str">
        <f>IF(I1135="","",VLOOKUP(I1135,[1]PROJECTES!$C$14:$G$5000,2,FALSE))</f>
        <v/>
      </c>
      <c r="G1135" s="112" t="str">
        <f>IF(E1135="","",VLOOKUP(E1135,[1]PROJECTES!$C$14:$G$5000,4,FALSE))</f>
        <v/>
      </c>
      <c r="H1135" s="95"/>
      <c r="I1135" s="113" t="str">
        <f>IF(H1135="","",VLOOKUP(H1135,BD!B$2:C$16,2,FALSE))</f>
        <v/>
      </c>
      <c r="J1135" s="114"/>
      <c r="K1135" s="115" t="str">
        <f t="shared" si="41"/>
        <v/>
      </c>
      <c r="L1135" s="116" t="str">
        <f t="shared" ca="1" si="40"/>
        <v>-</v>
      </c>
      <c r="M1135" s="111" t="str">
        <f>IF(E1135="","",VLOOKUP(E1135,[1]PROJECTES!$C$14:$Z$5000,21,FALSE))</f>
        <v/>
      </c>
      <c r="N1135" s="117"/>
      <c r="O1135" s="118" t="s">
        <v>222</v>
      </c>
      <c r="P1135" s="119"/>
      <c r="Q1135" s="84"/>
      <c r="R1135" s="122"/>
      <c r="S1135" s="166"/>
      <c r="T1135" s="198"/>
      <c r="U1135" s="169"/>
      <c r="V1135" s="200"/>
      <c r="X1135" s="79"/>
    </row>
    <row r="1136" spans="1:24" s="121" customFormat="1" ht="20.100000000000001" customHeight="1" x14ac:dyDescent="0.3">
      <c r="A1136" s="80"/>
      <c r="B1136" s="110" t="str">
        <f>IF(E1136="","",VLOOKUP(E1136,[1]PROJECTES!$C$14:$G$5000,2,FALSE))</f>
        <v/>
      </c>
      <c r="C1136" s="80"/>
      <c r="D1136" s="283" t="str">
        <f>IF(E1136="","",VLOOKUP(E1136,[1]PROJECTES!$C$14:$G$5000,5,FALSE))</f>
        <v/>
      </c>
      <c r="E1136" s="79"/>
      <c r="F1136" s="110" t="str">
        <f>IF(I1136="","",VLOOKUP(I1136,[1]PROJECTES!$C$14:$G$5000,2,FALSE))</f>
        <v/>
      </c>
      <c r="G1136" s="112" t="str">
        <f>IF(E1136="","",VLOOKUP(E1136,[1]PROJECTES!$C$14:$G$5000,4,FALSE))</f>
        <v/>
      </c>
      <c r="H1136" s="95"/>
      <c r="I1136" s="113" t="str">
        <f>IF(H1136="","",VLOOKUP(H1136,BD!B$2:C$16,2,FALSE))</f>
        <v/>
      </c>
      <c r="J1136" s="114"/>
      <c r="K1136" s="115" t="str">
        <f t="shared" si="41"/>
        <v/>
      </c>
      <c r="L1136" s="116" t="str">
        <f t="shared" ca="1" si="40"/>
        <v>-</v>
      </c>
      <c r="M1136" s="111" t="str">
        <f>IF(E1136="","",VLOOKUP(E1136,[1]PROJECTES!$C$14:$Z$5000,21,FALSE))</f>
        <v/>
      </c>
      <c r="N1136" s="117"/>
      <c r="O1136" s="118" t="s">
        <v>222</v>
      </c>
      <c r="P1136" s="119"/>
      <c r="Q1136" s="84"/>
      <c r="R1136" s="122"/>
      <c r="S1136" s="166"/>
      <c r="T1136" s="198"/>
      <c r="U1136" s="169"/>
      <c r="V1136" s="200"/>
      <c r="X1136" s="79"/>
    </row>
    <row r="1137" spans="1:24" s="121" customFormat="1" ht="20.100000000000001" customHeight="1" x14ac:dyDescent="0.3">
      <c r="A1137" s="80"/>
      <c r="B1137" s="110" t="str">
        <f>IF(E1137="","",VLOOKUP(E1137,[1]PROJECTES!$C$14:$G$5000,2,FALSE))</f>
        <v/>
      </c>
      <c r="C1137" s="80"/>
      <c r="D1137" s="283" t="str">
        <f>IF(E1137="","",VLOOKUP(E1137,[1]PROJECTES!$C$14:$G$5000,5,FALSE))</f>
        <v/>
      </c>
      <c r="E1137" s="79"/>
      <c r="F1137" s="110" t="str">
        <f>IF(I1137="","",VLOOKUP(I1137,[1]PROJECTES!$C$14:$G$5000,2,FALSE))</f>
        <v/>
      </c>
      <c r="G1137" s="112" t="str">
        <f>IF(E1137="","",VLOOKUP(E1137,[1]PROJECTES!$C$14:$G$5000,4,FALSE))</f>
        <v/>
      </c>
      <c r="H1137" s="95"/>
      <c r="I1137" s="113" t="str">
        <f>IF(H1137="","",VLOOKUP(H1137,BD!B$2:C$16,2,FALSE))</f>
        <v/>
      </c>
      <c r="J1137" s="114"/>
      <c r="K1137" s="115" t="str">
        <f t="shared" si="41"/>
        <v/>
      </c>
      <c r="L1137" s="116" t="str">
        <f t="shared" ca="1" si="40"/>
        <v>-</v>
      </c>
      <c r="M1137" s="111" t="str">
        <f>IF(E1137="","",VLOOKUP(E1137,[1]PROJECTES!$C$14:$Z$5000,21,FALSE))</f>
        <v/>
      </c>
      <c r="N1137" s="117"/>
      <c r="O1137" s="118" t="s">
        <v>222</v>
      </c>
      <c r="P1137" s="119"/>
      <c r="Q1137" s="84"/>
      <c r="R1137" s="122"/>
      <c r="S1137" s="166"/>
      <c r="T1137" s="198"/>
      <c r="U1137" s="169"/>
      <c r="V1137" s="200"/>
      <c r="X1137" s="79"/>
    </row>
    <row r="1138" spans="1:24" s="121" customFormat="1" ht="20.100000000000001" customHeight="1" x14ac:dyDescent="0.3">
      <c r="A1138" s="80"/>
      <c r="B1138" s="110" t="str">
        <f>IF(E1138="","",VLOOKUP(E1138,[1]PROJECTES!$C$14:$G$5000,2,FALSE))</f>
        <v/>
      </c>
      <c r="C1138" s="80"/>
      <c r="D1138" s="283" t="str">
        <f>IF(E1138="","",VLOOKUP(E1138,[1]PROJECTES!$C$14:$G$5000,5,FALSE))</f>
        <v/>
      </c>
      <c r="E1138" s="79"/>
      <c r="F1138" s="110" t="str">
        <f>IF(I1138="","",VLOOKUP(I1138,[1]PROJECTES!$C$14:$G$5000,2,FALSE))</f>
        <v/>
      </c>
      <c r="G1138" s="112" t="str">
        <f>IF(E1138="","",VLOOKUP(E1138,[1]PROJECTES!$C$14:$G$5000,4,FALSE))</f>
        <v/>
      </c>
      <c r="H1138" s="95"/>
      <c r="I1138" s="113" t="str">
        <f>IF(H1138="","",VLOOKUP(H1138,BD!B$2:C$16,2,FALSE))</f>
        <v/>
      </c>
      <c r="J1138" s="114"/>
      <c r="K1138" s="115" t="str">
        <f t="shared" si="41"/>
        <v/>
      </c>
      <c r="L1138" s="116" t="str">
        <f t="shared" ca="1" si="40"/>
        <v>-</v>
      </c>
      <c r="M1138" s="111" t="str">
        <f>IF(E1138="","",VLOOKUP(E1138,[1]PROJECTES!$C$14:$Z$5000,21,FALSE))</f>
        <v/>
      </c>
      <c r="N1138" s="117"/>
      <c r="O1138" s="118" t="s">
        <v>222</v>
      </c>
      <c r="P1138" s="119"/>
      <c r="Q1138" s="84"/>
      <c r="R1138" s="125"/>
      <c r="S1138" s="166"/>
      <c r="T1138" s="176"/>
      <c r="U1138" s="169"/>
      <c r="V1138" s="200"/>
      <c r="X1138" s="79"/>
    </row>
    <row r="1139" spans="1:24" s="121" customFormat="1" ht="20.100000000000001" customHeight="1" x14ac:dyDescent="0.3">
      <c r="A1139" s="80"/>
      <c r="B1139" s="110" t="str">
        <f>IF(E1139="","",VLOOKUP(E1139,[1]PROJECTES!$C$14:$G$5000,2,FALSE))</f>
        <v/>
      </c>
      <c r="C1139" s="80"/>
      <c r="D1139" s="283" t="str">
        <f>IF(E1139="","",VLOOKUP(E1139,[1]PROJECTES!$C$14:$G$5000,5,FALSE))</f>
        <v/>
      </c>
      <c r="E1139" s="79"/>
      <c r="F1139" s="110" t="str">
        <f>IF(I1139="","",VLOOKUP(I1139,[1]PROJECTES!$C$14:$G$5000,2,FALSE))</f>
        <v/>
      </c>
      <c r="G1139" s="112" t="str">
        <f>IF(E1139="","",VLOOKUP(E1139,[1]PROJECTES!$C$14:$G$5000,4,FALSE))</f>
        <v/>
      </c>
      <c r="H1139" s="95"/>
      <c r="I1139" s="113" t="str">
        <f>IF(H1139="","",VLOOKUP(H1139,BD!B$2:C$16,2,FALSE))</f>
        <v/>
      </c>
      <c r="J1139" s="114"/>
      <c r="K1139" s="115" t="str">
        <f t="shared" si="41"/>
        <v/>
      </c>
      <c r="L1139" s="116" t="str">
        <f t="shared" ca="1" si="40"/>
        <v>-</v>
      </c>
      <c r="M1139" s="111" t="str">
        <f>IF(E1139="","",VLOOKUP(E1139,[1]PROJECTES!$C$14:$Z$5000,21,FALSE))</f>
        <v/>
      </c>
      <c r="N1139" s="117"/>
      <c r="O1139" s="118" t="s">
        <v>222</v>
      </c>
      <c r="P1139" s="119"/>
      <c r="Q1139" s="84"/>
      <c r="R1139" s="122"/>
      <c r="S1139" s="166"/>
      <c r="T1139" s="198"/>
      <c r="U1139" s="169"/>
      <c r="V1139" s="200"/>
      <c r="X1139" s="79"/>
    </row>
    <row r="1140" spans="1:24" s="121" customFormat="1" ht="20.100000000000001" customHeight="1" x14ac:dyDescent="0.3">
      <c r="A1140" s="80"/>
      <c r="B1140" s="110" t="str">
        <f>IF(E1140="","",VLOOKUP(E1140,[1]PROJECTES!$C$14:$G$5000,2,FALSE))</f>
        <v/>
      </c>
      <c r="C1140" s="80"/>
      <c r="D1140" s="283" t="str">
        <f>IF(E1140="","",VLOOKUP(E1140,[1]PROJECTES!$C$14:$G$5000,5,FALSE))</f>
        <v/>
      </c>
      <c r="E1140" s="79"/>
      <c r="F1140" s="110" t="str">
        <f>IF(I1140="","",VLOOKUP(I1140,[1]PROJECTES!$C$14:$G$5000,2,FALSE))</f>
        <v/>
      </c>
      <c r="G1140" s="112" t="str">
        <f>IF(E1140="","",VLOOKUP(E1140,[1]PROJECTES!$C$14:$G$5000,4,FALSE))</f>
        <v/>
      </c>
      <c r="H1140" s="95"/>
      <c r="I1140" s="113" t="str">
        <f>IF(H1140="","",VLOOKUP(H1140,BD!B$2:C$16,2,FALSE))</f>
        <v/>
      </c>
      <c r="J1140" s="126"/>
      <c r="K1140" s="115" t="str">
        <f t="shared" si="41"/>
        <v/>
      </c>
      <c r="L1140" s="116" t="str">
        <f t="shared" ca="1" si="40"/>
        <v>-</v>
      </c>
      <c r="M1140" s="111" t="str">
        <f>IF(E1140="","",VLOOKUP(E1140,[1]PROJECTES!$C$14:$Z$5000,21,FALSE))</f>
        <v/>
      </c>
      <c r="N1140" s="117"/>
      <c r="O1140" s="118" t="s">
        <v>222</v>
      </c>
      <c r="P1140" s="119"/>
      <c r="Q1140" s="84"/>
      <c r="R1140" s="122"/>
      <c r="S1140" s="166"/>
      <c r="T1140" s="198"/>
      <c r="U1140" s="169"/>
      <c r="V1140" s="200"/>
      <c r="X1140" s="79"/>
    </row>
    <row r="1141" spans="1:24" s="121" customFormat="1" ht="20.100000000000001" customHeight="1" x14ac:dyDescent="0.3">
      <c r="A1141" s="80"/>
      <c r="B1141" s="110" t="str">
        <f>IF(E1141="","",VLOOKUP(E1141,[1]PROJECTES!$C$14:$G$5000,2,FALSE))</f>
        <v/>
      </c>
      <c r="C1141" s="80"/>
      <c r="D1141" s="283" t="str">
        <f>IF(E1141="","",VLOOKUP(E1141,[1]PROJECTES!$C$14:$G$5000,5,FALSE))</f>
        <v/>
      </c>
      <c r="E1141" s="79"/>
      <c r="F1141" s="110" t="str">
        <f>IF(I1141="","",VLOOKUP(I1141,[1]PROJECTES!$C$14:$G$5000,2,FALSE))</f>
        <v/>
      </c>
      <c r="G1141" s="112" t="str">
        <f>IF(E1141="","",VLOOKUP(E1141,[1]PROJECTES!$C$14:$G$5000,4,FALSE))</f>
        <v/>
      </c>
      <c r="H1141" s="95"/>
      <c r="I1141" s="113" t="str">
        <f>IF(H1141="","",VLOOKUP(H1141,BD!B$2:C$16,2,FALSE))</f>
        <v/>
      </c>
      <c r="J1141" s="114"/>
      <c r="K1141" s="115" t="str">
        <f t="shared" si="41"/>
        <v/>
      </c>
      <c r="L1141" s="116" t="str">
        <f t="shared" ca="1" si="40"/>
        <v>-</v>
      </c>
      <c r="M1141" s="111" t="str">
        <f>IF(E1141="","",VLOOKUP(E1141,[1]PROJECTES!$C$14:$Z$5000,21,FALSE))</f>
        <v/>
      </c>
      <c r="N1141" s="117"/>
      <c r="O1141" s="118" t="s">
        <v>222</v>
      </c>
      <c r="P1141" s="119"/>
      <c r="Q1141" s="84"/>
      <c r="R1141" s="122"/>
      <c r="S1141" s="166"/>
      <c r="T1141" s="167"/>
      <c r="X1141" s="79"/>
    </row>
    <row r="1142" spans="1:24" s="121" customFormat="1" ht="20.100000000000001" customHeight="1" x14ac:dyDescent="0.3">
      <c r="A1142" s="80"/>
      <c r="B1142" s="110" t="str">
        <f>IF(E1142="","",VLOOKUP(E1142,[1]PROJECTES!$C$14:$G$5000,2,FALSE))</f>
        <v/>
      </c>
      <c r="C1142" s="80"/>
      <c r="D1142" s="283" t="str">
        <f>IF(E1142="","",VLOOKUP(E1142,[1]PROJECTES!$C$14:$G$5000,5,FALSE))</f>
        <v/>
      </c>
      <c r="E1142" s="79"/>
      <c r="F1142" s="110" t="str">
        <f>IF(I1142="","",VLOOKUP(I1142,[1]PROJECTES!$C$14:$G$5000,2,FALSE))</f>
        <v/>
      </c>
      <c r="G1142" s="112" t="str">
        <f>IF(E1142="","",VLOOKUP(E1142,[1]PROJECTES!$C$14:$G$5000,4,FALSE))</f>
        <v/>
      </c>
      <c r="H1142" s="95"/>
      <c r="I1142" s="113" t="str">
        <f>IF(H1142="","",VLOOKUP(H1142,BD!B$2:C$16,2,FALSE))</f>
        <v/>
      </c>
      <c r="J1142" s="114"/>
      <c r="K1142" s="115" t="str">
        <f t="shared" si="41"/>
        <v/>
      </c>
      <c r="L1142" s="116" t="str">
        <f t="shared" ca="1" si="40"/>
        <v>-</v>
      </c>
      <c r="M1142" s="111" t="str">
        <f>IF(E1142="","",VLOOKUP(E1142,[1]PROJECTES!$C$14:$Z$5000,21,FALSE))</f>
        <v/>
      </c>
      <c r="N1142" s="117"/>
      <c r="O1142" s="118" t="s">
        <v>222</v>
      </c>
      <c r="P1142" s="119"/>
      <c r="Q1142" s="84"/>
      <c r="R1142" s="122"/>
      <c r="S1142" s="166"/>
      <c r="T1142" s="198"/>
      <c r="U1142" s="169"/>
      <c r="V1142" s="200"/>
      <c r="X1142" s="79"/>
    </row>
    <row r="1143" spans="1:24" s="121" customFormat="1" ht="20.100000000000001" customHeight="1" x14ac:dyDescent="0.3">
      <c r="A1143" s="80"/>
      <c r="B1143" s="110" t="str">
        <f>IF(E1143="","",VLOOKUP(E1143,[1]PROJECTES!$C$14:$G$5000,2,FALSE))</f>
        <v/>
      </c>
      <c r="C1143" s="80"/>
      <c r="D1143" s="283" t="str">
        <f>IF(E1143="","",VLOOKUP(E1143,[1]PROJECTES!$C$14:$G$5000,5,FALSE))</f>
        <v/>
      </c>
      <c r="E1143" s="79"/>
      <c r="F1143" s="110" t="str">
        <f>IF(I1143="","",VLOOKUP(I1143,[1]PROJECTES!$C$14:$G$5000,2,FALSE))</f>
        <v/>
      </c>
      <c r="G1143" s="112" t="str">
        <f>IF(E1143="","",VLOOKUP(E1143,[1]PROJECTES!$C$14:$G$5000,4,FALSE))</f>
        <v/>
      </c>
      <c r="H1143" s="95"/>
      <c r="I1143" s="113" t="str">
        <f>IF(H1143="","",VLOOKUP(H1143,BD!B$2:C$16,2,FALSE))</f>
        <v/>
      </c>
      <c r="J1143" s="114"/>
      <c r="K1143" s="115" t="str">
        <f t="shared" si="41"/>
        <v/>
      </c>
      <c r="L1143" s="116" t="str">
        <f t="shared" ca="1" si="40"/>
        <v>-</v>
      </c>
      <c r="M1143" s="111" t="str">
        <f>IF(E1143="","",VLOOKUP(E1143,[1]PROJECTES!$C$14:$Z$5000,21,FALSE))</f>
        <v/>
      </c>
      <c r="N1143" s="117"/>
      <c r="O1143" s="118" t="s">
        <v>222</v>
      </c>
      <c r="P1143" s="119"/>
      <c r="Q1143" s="84"/>
      <c r="R1143" s="125"/>
      <c r="S1143" s="166"/>
      <c r="T1143" s="198"/>
      <c r="U1143" s="169"/>
      <c r="V1143" s="200"/>
      <c r="X1143" s="79"/>
    </row>
    <row r="1144" spans="1:24" s="121" customFormat="1" ht="20.100000000000001" customHeight="1" x14ac:dyDescent="0.3">
      <c r="A1144" s="80"/>
      <c r="B1144" s="110" t="str">
        <f>IF(E1144="","",VLOOKUP(E1144,[1]PROJECTES!$C$14:$G$5000,2,FALSE))</f>
        <v/>
      </c>
      <c r="C1144" s="80"/>
      <c r="D1144" s="283" t="str">
        <f>IF(E1144="","",VLOOKUP(E1144,[1]PROJECTES!$C$14:$G$5000,5,FALSE))</f>
        <v/>
      </c>
      <c r="E1144" s="79"/>
      <c r="F1144" s="110" t="str">
        <f>IF(I1144="","",VLOOKUP(I1144,[1]PROJECTES!$C$14:$G$5000,2,FALSE))</f>
        <v/>
      </c>
      <c r="G1144" s="112" t="str">
        <f>IF(E1144="","",VLOOKUP(E1144,[1]PROJECTES!$C$14:$G$5000,4,FALSE))</f>
        <v/>
      </c>
      <c r="H1144" s="95"/>
      <c r="I1144" s="113" t="str">
        <f>IF(H1144="","",VLOOKUP(H1144,BD!B$2:C$16,2,FALSE))</f>
        <v/>
      </c>
      <c r="J1144" s="114"/>
      <c r="K1144" s="115" t="str">
        <f t="shared" si="41"/>
        <v/>
      </c>
      <c r="L1144" s="116" t="str">
        <f t="shared" ca="1" si="40"/>
        <v>-</v>
      </c>
      <c r="M1144" s="111" t="str">
        <f>IF(E1144="","",VLOOKUP(E1144,[1]PROJECTES!$C$14:$Z$5000,21,FALSE))</f>
        <v/>
      </c>
      <c r="N1144" s="117"/>
      <c r="O1144" s="118" t="s">
        <v>222</v>
      </c>
      <c r="P1144" s="119"/>
      <c r="Q1144" s="84"/>
      <c r="R1144" s="122"/>
      <c r="S1144" s="166"/>
      <c r="T1144" s="198"/>
      <c r="U1144" s="169"/>
      <c r="V1144" s="200"/>
      <c r="X1144" s="79"/>
    </row>
    <row r="1145" spans="1:24" s="121" customFormat="1" ht="20.100000000000001" customHeight="1" x14ac:dyDescent="0.3">
      <c r="A1145" s="80"/>
      <c r="B1145" s="110" t="str">
        <f>IF(E1145="","",VLOOKUP(E1145,[1]PROJECTES!$C$14:$G$5000,2,FALSE))</f>
        <v/>
      </c>
      <c r="C1145" s="80"/>
      <c r="D1145" s="283" t="str">
        <f>IF(E1145="","",VLOOKUP(E1145,[1]PROJECTES!$C$14:$G$5000,5,FALSE))</f>
        <v/>
      </c>
      <c r="E1145" s="79"/>
      <c r="F1145" s="110" t="str">
        <f>IF(I1145="","",VLOOKUP(I1145,[1]PROJECTES!$C$14:$G$5000,2,FALSE))</f>
        <v/>
      </c>
      <c r="G1145" s="112" t="str">
        <f>IF(E1145="","",VLOOKUP(E1145,[1]PROJECTES!$C$14:$G$5000,4,FALSE))</f>
        <v/>
      </c>
      <c r="H1145" s="95"/>
      <c r="I1145" s="113" t="str">
        <f>IF(H1145="","",VLOOKUP(H1145,BD!B$2:C$16,2,FALSE))</f>
        <v/>
      </c>
      <c r="J1145" s="126"/>
      <c r="K1145" s="115" t="str">
        <f t="shared" si="41"/>
        <v/>
      </c>
      <c r="L1145" s="116" t="str">
        <f t="shared" ca="1" si="40"/>
        <v>-</v>
      </c>
      <c r="M1145" s="111" t="str">
        <f>IF(E1145="","",VLOOKUP(E1145,[1]PROJECTES!$C$14:$Z$5000,21,FALSE))</f>
        <v/>
      </c>
      <c r="N1145" s="117"/>
      <c r="O1145" s="118" t="s">
        <v>222</v>
      </c>
      <c r="P1145" s="119"/>
      <c r="Q1145" s="84"/>
      <c r="R1145" s="125"/>
      <c r="S1145" s="166"/>
      <c r="T1145" s="198"/>
      <c r="U1145" s="169"/>
      <c r="V1145" s="200"/>
      <c r="X1145" s="79"/>
    </row>
    <row r="1146" spans="1:24" s="121" customFormat="1" ht="20.100000000000001" customHeight="1" x14ac:dyDescent="0.3">
      <c r="A1146" s="80"/>
      <c r="B1146" s="110" t="str">
        <f>IF(E1146="","",VLOOKUP(E1146,[1]PROJECTES!$C$14:$G$5000,2,FALSE))</f>
        <v/>
      </c>
      <c r="C1146" s="80"/>
      <c r="D1146" s="283" t="str">
        <f>IF(E1146="","",VLOOKUP(E1146,[1]PROJECTES!$C$14:$G$5000,5,FALSE))</f>
        <v/>
      </c>
      <c r="E1146" s="79"/>
      <c r="F1146" s="110" t="str">
        <f>IF(I1146="","",VLOOKUP(I1146,[1]PROJECTES!$C$14:$G$5000,2,FALSE))</f>
        <v/>
      </c>
      <c r="G1146" s="112" t="str">
        <f>IF(E1146="","",VLOOKUP(E1146,[1]PROJECTES!$C$14:$G$5000,4,FALSE))</f>
        <v/>
      </c>
      <c r="H1146" s="95"/>
      <c r="I1146" s="113" t="str">
        <f>IF(H1146="","",VLOOKUP(H1146,BD!B$2:C$16,2,FALSE))</f>
        <v/>
      </c>
      <c r="J1146" s="126"/>
      <c r="K1146" s="115" t="str">
        <f t="shared" si="41"/>
        <v/>
      </c>
      <c r="L1146" s="116" t="str">
        <f t="shared" ca="1" si="40"/>
        <v>-</v>
      </c>
      <c r="M1146" s="111" t="str">
        <f>IF(E1146="","",VLOOKUP(E1146,[1]PROJECTES!$C$14:$Z$5000,21,FALSE))</f>
        <v/>
      </c>
      <c r="N1146" s="117"/>
      <c r="O1146" s="118" t="s">
        <v>222</v>
      </c>
      <c r="P1146" s="119"/>
      <c r="Q1146" s="84"/>
      <c r="R1146" s="122"/>
      <c r="S1146" s="166"/>
      <c r="T1146" s="198"/>
      <c r="U1146" s="169"/>
      <c r="V1146" s="200"/>
      <c r="X1146" s="79"/>
    </row>
    <row r="1147" spans="1:24" s="121" customFormat="1" ht="20.100000000000001" customHeight="1" x14ac:dyDescent="0.3">
      <c r="A1147" s="80"/>
      <c r="B1147" s="110" t="str">
        <f>IF(E1147="","",VLOOKUP(E1147,[1]PROJECTES!$C$14:$G$5000,2,FALSE))</f>
        <v/>
      </c>
      <c r="C1147" s="80"/>
      <c r="D1147" s="283" t="str">
        <f>IF(E1147="","",VLOOKUP(E1147,[1]PROJECTES!$C$14:$G$5000,5,FALSE))</f>
        <v/>
      </c>
      <c r="E1147" s="79"/>
      <c r="F1147" s="110" t="str">
        <f>IF(I1147="","",VLOOKUP(I1147,[1]PROJECTES!$C$14:$G$5000,2,FALSE))</f>
        <v/>
      </c>
      <c r="G1147" s="112" t="str">
        <f>IF(E1147="","",VLOOKUP(E1147,[1]PROJECTES!$C$14:$G$5000,4,FALSE))</f>
        <v/>
      </c>
      <c r="H1147" s="95"/>
      <c r="I1147" s="113" t="str">
        <f>IF(H1147="","",VLOOKUP(H1147,BD!B$2:C$16,2,FALSE))</f>
        <v/>
      </c>
      <c r="J1147" s="126"/>
      <c r="K1147" s="115" t="str">
        <f t="shared" si="41"/>
        <v/>
      </c>
      <c r="L1147" s="116" t="str">
        <f t="shared" ca="1" si="40"/>
        <v>-</v>
      </c>
      <c r="M1147" s="111" t="str">
        <f>IF(E1147="","",VLOOKUP(E1147,[1]PROJECTES!$C$14:$Z$5000,21,FALSE))</f>
        <v/>
      </c>
      <c r="N1147" s="117"/>
      <c r="O1147" s="118" t="s">
        <v>222</v>
      </c>
      <c r="P1147" s="119"/>
      <c r="Q1147" s="84"/>
      <c r="R1147" s="122"/>
      <c r="S1147" s="166"/>
      <c r="T1147" s="198"/>
      <c r="U1147" s="169"/>
      <c r="V1147" s="200"/>
      <c r="X1147" s="79"/>
    </row>
    <row r="1148" spans="1:24" s="121" customFormat="1" ht="20.100000000000001" customHeight="1" x14ac:dyDescent="0.3">
      <c r="A1148" s="80"/>
      <c r="B1148" s="110" t="str">
        <f>IF(E1148="","",VLOOKUP(E1148,[1]PROJECTES!$C$14:$G$5000,2,FALSE))</f>
        <v/>
      </c>
      <c r="C1148" s="80"/>
      <c r="D1148" s="283" t="str">
        <f>IF(E1148="","",VLOOKUP(E1148,[1]PROJECTES!$C$14:$G$5000,5,FALSE))</f>
        <v/>
      </c>
      <c r="E1148" s="79"/>
      <c r="F1148" s="110" t="str">
        <f>IF(I1148="","",VLOOKUP(I1148,[1]PROJECTES!$C$14:$G$5000,2,FALSE))</f>
        <v/>
      </c>
      <c r="G1148" s="112" t="str">
        <f>IF(E1148="","",VLOOKUP(E1148,[1]PROJECTES!$C$14:$G$5000,4,FALSE))</f>
        <v/>
      </c>
      <c r="H1148" s="95"/>
      <c r="I1148" s="113" t="str">
        <f>IF(H1148="","",VLOOKUP(H1148,BD!B$2:C$16,2,FALSE))</f>
        <v/>
      </c>
      <c r="J1148" s="126"/>
      <c r="K1148" s="115" t="str">
        <f t="shared" si="41"/>
        <v/>
      </c>
      <c r="L1148" s="116" t="str">
        <f t="shared" ca="1" si="40"/>
        <v>-</v>
      </c>
      <c r="M1148" s="111" t="str">
        <f>IF(E1148="","",VLOOKUP(E1148,[1]PROJECTES!$C$14:$Z$5000,21,FALSE))</f>
        <v/>
      </c>
      <c r="N1148" s="117"/>
      <c r="O1148" s="118" t="s">
        <v>222</v>
      </c>
      <c r="P1148" s="119"/>
      <c r="Q1148" s="84"/>
      <c r="R1148" s="122"/>
      <c r="S1148" s="166"/>
      <c r="T1148" s="198"/>
      <c r="U1148" s="169"/>
      <c r="V1148" s="200"/>
      <c r="X1148" s="79"/>
    </row>
    <row r="1149" spans="1:24" s="121" customFormat="1" ht="20.100000000000001" customHeight="1" x14ac:dyDescent="0.3">
      <c r="A1149" s="80"/>
      <c r="B1149" s="110" t="str">
        <f>IF(E1149="","",VLOOKUP(E1149,[1]PROJECTES!$C$14:$G$5000,2,FALSE))</f>
        <v/>
      </c>
      <c r="C1149" s="80"/>
      <c r="D1149" s="283" t="str">
        <f>IF(E1149="","",VLOOKUP(E1149,[1]PROJECTES!$C$14:$G$5000,5,FALSE))</f>
        <v/>
      </c>
      <c r="E1149" s="79"/>
      <c r="F1149" s="110" t="str">
        <f>IF(I1149="","",VLOOKUP(I1149,[1]PROJECTES!$C$14:$G$5000,2,FALSE))</f>
        <v/>
      </c>
      <c r="G1149" s="112" t="str">
        <f>IF(E1149="","",VLOOKUP(E1149,[1]PROJECTES!$C$14:$G$5000,4,FALSE))</f>
        <v/>
      </c>
      <c r="H1149" s="95"/>
      <c r="I1149" s="113" t="str">
        <f>IF(H1149="","",VLOOKUP(H1149,BD!B$2:C$16,2,FALSE))</f>
        <v/>
      </c>
      <c r="J1149" s="114"/>
      <c r="K1149" s="115" t="str">
        <f t="shared" si="41"/>
        <v/>
      </c>
      <c r="L1149" s="116" t="str">
        <f t="shared" ca="1" si="40"/>
        <v>-</v>
      </c>
      <c r="M1149" s="111" t="str">
        <f>IF(E1149="","",VLOOKUP(E1149,[1]PROJECTES!$C$14:$Z$5000,21,FALSE))</f>
        <v/>
      </c>
      <c r="N1149" s="117"/>
      <c r="O1149" s="118" t="s">
        <v>222</v>
      </c>
      <c r="P1149" s="119"/>
      <c r="Q1149" s="84"/>
      <c r="R1149" s="122"/>
      <c r="S1149" s="166"/>
      <c r="T1149" s="198"/>
      <c r="U1149" s="169"/>
      <c r="V1149" s="200"/>
      <c r="X1149" s="79"/>
    </row>
    <row r="1150" spans="1:24" s="121" customFormat="1" ht="20.100000000000001" customHeight="1" x14ac:dyDescent="0.3">
      <c r="A1150" s="80"/>
      <c r="B1150" s="110" t="str">
        <f>IF(E1150="","",VLOOKUP(E1150,[1]PROJECTES!$C$14:$G$5000,2,FALSE))</f>
        <v/>
      </c>
      <c r="C1150" s="80"/>
      <c r="D1150" s="283" t="str">
        <f>IF(E1150="","",VLOOKUP(E1150,[1]PROJECTES!$C$14:$G$5000,5,FALSE))</f>
        <v/>
      </c>
      <c r="E1150" s="79"/>
      <c r="F1150" s="110" t="str">
        <f>IF(I1150="","",VLOOKUP(I1150,[1]PROJECTES!$C$14:$G$5000,2,FALSE))</f>
        <v/>
      </c>
      <c r="G1150" s="112" t="str">
        <f>IF(E1150="","",VLOOKUP(E1150,[1]PROJECTES!$C$14:$G$5000,4,FALSE))</f>
        <v/>
      </c>
      <c r="H1150" s="95"/>
      <c r="I1150" s="113" t="str">
        <f>IF(H1150="","",VLOOKUP(H1150,BD!B$2:C$16,2,FALSE))</f>
        <v/>
      </c>
      <c r="J1150" s="114"/>
      <c r="K1150" s="115" t="str">
        <f t="shared" si="41"/>
        <v/>
      </c>
      <c r="L1150" s="116" t="str">
        <f t="shared" ca="1" si="40"/>
        <v>-</v>
      </c>
      <c r="M1150" s="111" t="str">
        <f>IF(E1150="","",VLOOKUP(E1150,[1]PROJECTES!$C$14:$Z$5000,21,FALSE))</f>
        <v/>
      </c>
      <c r="N1150" s="117"/>
      <c r="O1150" s="118" t="s">
        <v>222</v>
      </c>
      <c r="P1150" s="119"/>
      <c r="Q1150" s="84"/>
      <c r="R1150" s="122"/>
      <c r="S1150" s="166"/>
      <c r="T1150" s="167"/>
      <c r="V1150" s="203"/>
      <c r="X1150" s="79"/>
    </row>
    <row r="1151" spans="1:24" s="121" customFormat="1" ht="20.100000000000001" customHeight="1" x14ac:dyDescent="0.3">
      <c r="A1151" s="80"/>
      <c r="B1151" s="110" t="str">
        <f>IF(E1151="","",VLOOKUP(E1151,[1]PROJECTES!$C$14:$G$5000,2,FALSE))</f>
        <v/>
      </c>
      <c r="C1151" s="80"/>
      <c r="D1151" s="283" t="str">
        <f>IF(E1151="","",VLOOKUP(E1151,[1]PROJECTES!$C$14:$G$5000,5,FALSE))</f>
        <v/>
      </c>
      <c r="E1151" s="79"/>
      <c r="F1151" s="110" t="str">
        <f>IF(I1151="","",VLOOKUP(I1151,[1]PROJECTES!$C$14:$G$5000,2,FALSE))</f>
        <v/>
      </c>
      <c r="G1151" s="112" t="str">
        <f>IF(E1151="","",VLOOKUP(E1151,[1]PROJECTES!$C$14:$G$5000,4,FALSE))</f>
        <v/>
      </c>
      <c r="H1151" s="95"/>
      <c r="I1151" s="113" t="str">
        <f>IF(H1151="","",VLOOKUP(H1151,BD!B$2:C$16,2,FALSE))</f>
        <v/>
      </c>
      <c r="J1151" s="114"/>
      <c r="K1151" s="115" t="str">
        <f t="shared" si="41"/>
        <v/>
      </c>
      <c r="L1151" s="116" t="str">
        <f t="shared" ca="1" si="40"/>
        <v>-</v>
      </c>
      <c r="M1151" s="111" t="str">
        <f>IF(E1151="","",VLOOKUP(E1151,[1]PROJECTES!$C$14:$Z$5000,21,FALSE))</f>
        <v/>
      </c>
      <c r="N1151" s="117"/>
      <c r="O1151" s="118" t="s">
        <v>222</v>
      </c>
      <c r="P1151" s="119"/>
      <c r="Q1151" s="84"/>
      <c r="R1151" s="122"/>
      <c r="S1151" s="166"/>
      <c r="T1151" s="198"/>
      <c r="V1151" s="203"/>
      <c r="X1151" s="79"/>
    </row>
    <row r="1152" spans="1:24" s="121" customFormat="1" ht="20.100000000000001" customHeight="1" x14ac:dyDescent="0.3">
      <c r="A1152" s="80"/>
      <c r="B1152" s="110" t="str">
        <f>IF(E1152="","",VLOOKUP(E1152,[1]PROJECTES!$C$14:$G$5000,2,FALSE))</f>
        <v/>
      </c>
      <c r="C1152" s="80"/>
      <c r="D1152" s="283" t="str">
        <f>IF(E1152="","",VLOOKUP(E1152,[1]PROJECTES!$C$14:$G$5000,5,FALSE))</f>
        <v/>
      </c>
      <c r="E1152" s="79"/>
      <c r="F1152" s="110" t="str">
        <f>IF(I1152="","",VLOOKUP(I1152,[1]PROJECTES!$C$14:$G$5000,2,FALSE))</f>
        <v/>
      </c>
      <c r="G1152" s="112" t="str">
        <f>IF(E1152="","",VLOOKUP(E1152,[1]PROJECTES!$C$14:$G$5000,4,FALSE))</f>
        <v/>
      </c>
      <c r="H1152" s="95"/>
      <c r="I1152" s="113" t="str">
        <f>IF(H1152="","",VLOOKUP(H1152,BD!B$2:C$16,2,FALSE))</f>
        <v/>
      </c>
      <c r="J1152" s="114"/>
      <c r="K1152" s="115" t="str">
        <f t="shared" si="41"/>
        <v/>
      </c>
      <c r="L1152" s="116" t="str">
        <f t="shared" ca="1" si="40"/>
        <v>-</v>
      </c>
      <c r="M1152" s="111" t="str">
        <f>IF(E1152="","",VLOOKUP(E1152,[1]PROJECTES!$C$14:$Z$5000,21,FALSE))</f>
        <v/>
      </c>
      <c r="N1152" s="117"/>
      <c r="O1152" s="118" t="s">
        <v>222</v>
      </c>
      <c r="P1152" s="119"/>
      <c r="Q1152" s="84"/>
      <c r="R1152" s="122"/>
      <c r="S1152" s="166"/>
      <c r="T1152" s="198"/>
      <c r="V1152" s="203"/>
      <c r="X1152" s="79"/>
    </row>
    <row r="1153" spans="1:24" s="121" customFormat="1" ht="20.100000000000001" customHeight="1" x14ac:dyDescent="0.3">
      <c r="A1153" s="80"/>
      <c r="B1153" s="110" t="str">
        <f>IF(E1153="","",VLOOKUP(E1153,[1]PROJECTES!$C$14:$G$5000,2,FALSE))</f>
        <v/>
      </c>
      <c r="C1153" s="80"/>
      <c r="D1153" s="283" t="str">
        <f>IF(E1153="","",VLOOKUP(E1153,[1]PROJECTES!$C$14:$G$5000,5,FALSE))</f>
        <v/>
      </c>
      <c r="E1153" s="79"/>
      <c r="F1153" s="110" t="str">
        <f>IF(I1153="","",VLOOKUP(I1153,[1]PROJECTES!$C$14:$G$5000,2,FALSE))</f>
        <v/>
      </c>
      <c r="G1153" s="112" t="str">
        <f>IF(E1153="","",VLOOKUP(E1153,[1]PROJECTES!$C$14:$G$5000,4,FALSE))</f>
        <v/>
      </c>
      <c r="H1153" s="95"/>
      <c r="I1153" s="113" t="str">
        <f>IF(H1153="","",VLOOKUP(H1153,BD!B$2:C$16,2,FALSE))</f>
        <v/>
      </c>
      <c r="J1153" s="114"/>
      <c r="K1153" s="115" t="str">
        <f t="shared" si="41"/>
        <v/>
      </c>
      <c r="L1153" s="116" t="str">
        <f t="shared" ca="1" si="40"/>
        <v>-</v>
      </c>
      <c r="M1153" s="111" t="str">
        <f>IF(E1153="","",VLOOKUP(E1153,[1]PROJECTES!$C$14:$Z$5000,21,FALSE))</f>
        <v/>
      </c>
      <c r="N1153" s="117"/>
      <c r="O1153" s="118" t="s">
        <v>222</v>
      </c>
      <c r="P1153" s="119"/>
      <c r="Q1153" s="84"/>
      <c r="R1153" s="122"/>
      <c r="S1153" s="166"/>
      <c r="T1153" s="198"/>
      <c r="V1153" s="203"/>
      <c r="X1153" s="79"/>
    </row>
    <row r="1154" spans="1:24" s="121" customFormat="1" ht="20.100000000000001" customHeight="1" x14ac:dyDescent="0.3">
      <c r="A1154" s="80"/>
      <c r="B1154" s="110" t="str">
        <f>IF(E1154="","",VLOOKUP(E1154,[1]PROJECTES!$C$14:$G$5000,2,FALSE))</f>
        <v/>
      </c>
      <c r="C1154" s="80"/>
      <c r="D1154" s="283" t="str">
        <f>IF(E1154="","",VLOOKUP(E1154,[1]PROJECTES!$C$14:$G$5000,5,FALSE))</f>
        <v/>
      </c>
      <c r="E1154" s="79"/>
      <c r="F1154" s="110" t="str">
        <f>IF(I1154="","",VLOOKUP(I1154,[1]PROJECTES!$C$14:$G$5000,2,FALSE))</f>
        <v/>
      </c>
      <c r="G1154" s="112" t="str">
        <f>IF(E1154="","",VLOOKUP(E1154,[1]PROJECTES!$C$14:$G$5000,4,FALSE))</f>
        <v/>
      </c>
      <c r="H1154" s="95"/>
      <c r="I1154" s="113" t="str">
        <f>IF(H1154="","",VLOOKUP(H1154,BD!B$2:C$16,2,FALSE))</f>
        <v/>
      </c>
      <c r="J1154" s="114"/>
      <c r="K1154" s="115" t="str">
        <f t="shared" si="41"/>
        <v/>
      </c>
      <c r="L1154" s="116" t="str">
        <f t="shared" ca="1" si="40"/>
        <v>-</v>
      </c>
      <c r="M1154" s="111" t="str">
        <f>IF(E1154="","",VLOOKUP(E1154,[1]PROJECTES!$C$14:$Z$5000,21,FALSE))</f>
        <v/>
      </c>
      <c r="N1154" s="117"/>
      <c r="O1154" s="118" t="s">
        <v>222</v>
      </c>
      <c r="P1154" s="119"/>
      <c r="Q1154" s="84"/>
      <c r="R1154" s="122"/>
      <c r="S1154" s="166"/>
      <c r="T1154" s="198"/>
      <c r="V1154" s="203"/>
      <c r="X1154" s="79"/>
    </row>
    <row r="1155" spans="1:24" s="121" customFormat="1" ht="20.100000000000001" customHeight="1" x14ac:dyDescent="0.3">
      <c r="A1155" s="80"/>
      <c r="B1155" s="110" t="str">
        <f>IF(E1155="","",VLOOKUP(E1155,[1]PROJECTES!$C$14:$G$5000,2,FALSE))</f>
        <v/>
      </c>
      <c r="C1155" s="80"/>
      <c r="D1155" s="283" t="str">
        <f>IF(E1155="","",VLOOKUP(E1155,[1]PROJECTES!$C$14:$G$5000,5,FALSE))</f>
        <v/>
      </c>
      <c r="E1155" s="79"/>
      <c r="F1155" s="110" t="str">
        <f>IF(I1155="","",VLOOKUP(I1155,[1]PROJECTES!$C$14:$G$5000,2,FALSE))</f>
        <v/>
      </c>
      <c r="G1155" s="112" t="str">
        <f>IF(E1155="","",VLOOKUP(E1155,[1]PROJECTES!$C$14:$G$5000,4,FALSE))</f>
        <v/>
      </c>
      <c r="H1155" s="95"/>
      <c r="I1155" s="113" t="str">
        <f>IF(H1155="","",VLOOKUP(H1155,BD!B$2:C$16,2,FALSE))</f>
        <v/>
      </c>
      <c r="J1155" s="114"/>
      <c r="K1155" s="115" t="str">
        <f t="shared" si="41"/>
        <v/>
      </c>
      <c r="L1155" s="116" t="str">
        <f t="shared" ca="1" si="40"/>
        <v>-</v>
      </c>
      <c r="M1155" s="111" t="str">
        <f>IF(E1155="","",VLOOKUP(E1155,[1]PROJECTES!$C$14:$Z$5000,21,FALSE))</f>
        <v/>
      </c>
      <c r="N1155" s="117"/>
      <c r="O1155" s="118" t="s">
        <v>222</v>
      </c>
      <c r="P1155" s="119"/>
      <c r="Q1155" s="84"/>
      <c r="R1155" s="122"/>
      <c r="S1155" s="166"/>
      <c r="T1155" s="167"/>
      <c r="V1155" s="203"/>
      <c r="X1155" s="79"/>
    </row>
    <row r="1156" spans="1:24" s="121" customFormat="1" ht="20.100000000000001" customHeight="1" x14ac:dyDescent="0.3">
      <c r="A1156" s="80"/>
      <c r="B1156" s="110" t="str">
        <f>IF(E1156="","",VLOOKUP(E1156,[1]PROJECTES!$C$14:$G$5000,2,FALSE))</f>
        <v/>
      </c>
      <c r="C1156" s="80"/>
      <c r="D1156" s="283" t="str">
        <f>IF(E1156="","",VLOOKUP(E1156,[1]PROJECTES!$C$14:$G$5000,5,FALSE))</f>
        <v/>
      </c>
      <c r="E1156" s="79"/>
      <c r="F1156" s="110" t="str">
        <f>IF(I1156="","",VLOOKUP(I1156,[1]PROJECTES!$C$14:$G$5000,2,FALSE))</f>
        <v/>
      </c>
      <c r="G1156" s="112" t="str">
        <f>IF(E1156="","",VLOOKUP(E1156,[1]PROJECTES!$C$14:$G$5000,4,FALSE))</f>
        <v/>
      </c>
      <c r="H1156" s="95"/>
      <c r="I1156" s="113" t="str">
        <f>IF(H1156="","",VLOOKUP(H1156,BD!B$2:C$16,2,FALSE))</f>
        <v/>
      </c>
      <c r="J1156" s="114"/>
      <c r="K1156" s="115" t="str">
        <f t="shared" si="41"/>
        <v/>
      </c>
      <c r="L1156" s="116" t="str">
        <f t="shared" ca="1" si="40"/>
        <v>-</v>
      </c>
      <c r="M1156" s="111" t="str">
        <f>IF(E1156="","",VLOOKUP(E1156,[1]PROJECTES!$C$14:$Z$5000,21,FALSE))</f>
        <v/>
      </c>
      <c r="N1156" s="117"/>
      <c r="O1156" s="118" t="s">
        <v>222</v>
      </c>
      <c r="P1156" s="119"/>
      <c r="Q1156" s="84"/>
      <c r="R1156" s="122"/>
      <c r="S1156" s="166"/>
      <c r="T1156" s="198"/>
      <c r="U1156" s="169"/>
      <c r="V1156" s="200"/>
      <c r="X1156" s="79"/>
    </row>
    <row r="1157" spans="1:24" s="121" customFormat="1" ht="20.100000000000001" customHeight="1" x14ac:dyDescent="0.3">
      <c r="A1157" s="80"/>
      <c r="B1157" s="110" t="str">
        <f>IF(E1157="","",VLOOKUP(E1157,[1]PROJECTES!$C$14:$G$5000,2,FALSE))</f>
        <v/>
      </c>
      <c r="C1157" s="80"/>
      <c r="D1157" s="283" t="str">
        <f>IF(E1157="","",VLOOKUP(E1157,[1]PROJECTES!$C$14:$G$5000,5,FALSE))</f>
        <v/>
      </c>
      <c r="E1157" s="225"/>
      <c r="F1157" s="110" t="str">
        <f>IF(I1157="","",VLOOKUP(I1157,[1]PROJECTES!$C$14:$G$5000,2,FALSE))</f>
        <v/>
      </c>
      <c r="G1157" s="112" t="str">
        <f>IF(E1157="","",VLOOKUP(E1157,[1]PROJECTES!$C$14:$G$5000,4,FALSE))</f>
        <v/>
      </c>
      <c r="H1157" s="226"/>
      <c r="I1157" s="113" t="str">
        <f>IF(H1157="","",VLOOKUP(H1157,BD!B$2:C$16,2,FALSE))</f>
        <v/>
      </c>
      <c r="J1157" s="227"/>
      <c r="K1157" s="115" t="str">
        <f t="shared" si="41"/>
        <v/>
      </c>
      <c r="L1157" s="116" t="str">
        <f t="shared" ca="1" si="40"/>
        <v>-</v>
      </c>
      <c r="M1157" s="111" t="str">
        <f>IF(E1157="","",VLOOKUP(E1157,[1]PROJECTES!$C$14:$Z$5000,21,FALSE))</f>
        <v/>
      </c>
      <c r="N1157" s="228"/>
      <c r="O1157" s="229" t="s">
        <v>222</v>
      </c>
      <c r="P1157" s="230"/>
      <c r="Q1157" s="231"/>
      <c r="R1157" s="232"/>
      <c r="S1157" s="166"/>
      <c r="T1157" s="167"/>
      <c r="V1157" s="203"/>
      <c r="X1157" s="79"/>
    </row>
    <row r="1158" spans="1:24" s="121" customFormat="1" ht="20.100000000000001" customHeight="1" x14ac:dyDescent="0.3">
      <c r="A1158" s="80"/>
      <c r="B1158" s="110" t="str">
        <f>IF(E1158="","",VLOOKUP(E1158,[1]PROJECTES!$C$14:$G$5000,2,FALSE))</f>
        <v/>
      </c>
      <c r="C1158" s="80"/>
      <c r="D1158" s="283" t="str">
        <f>IF(E1158="","",VLOOKUP(E1158,[1]PROJECTES!$C$14:$G$5000,5,FALSE))</f>
        <v/>
      </c>
      <c r="E1158" s="225"/>
      <c r="F1158" s="110" t="str">
        <f>IF(I1158="","",VLOOKUP(I1158,[1]PROJECTES!$C$14:$G$5000,2,FALSE))</f>
        <v/>
      </c>
      <c r="G1158" s="112" t="str">
        <f>IF(E1158="","",VLOOKUP(E1158,[1]PROJECTES!$C$14:$G$5000,4,FALSE))</f>
        <v/>
      </c>
      <c r="H1158" s="226"/>
      <c r="I1158" s="113" t="str">
        <f>IF(H1158="","",VLOOKUP(H1158,BD!B$2:C$16,2,FALSE))</f>
        <v/>
      </c>
      <c r="J1158" s="227"/>
      <c r="K1158" s="115" t="str">
        <f t="shared" si="41"/>
        <v/>
      </c>
      <c r="L1158" s="116" t="str">
        <f t="shared" ca="1" si="40"/>
        <v>-</v>
      </c>
      <c r="M1158" s="111" t="str">
        <f>IF(E1158="","",VLOOKUP(E1158,[1]PROJECTES!$C$14:$Z$5000,21,FALSE))</f>
        <v/>
      </c>
      <c r="N1158" s="228"/>
      <c r="O1158" s="229" t="s">
        <v>222</v>
      </c>
      <c r="P1158" s="230"/>
      <c r="Q1158" s="231"/>
      <c r="R1158" s="232"/>
      <c r="S1158" s="166"/>
      <c r="T1158" s="167"/>
      <c r="V1158" s="203"/>
      <c r="X1158" s="79"/>
    </row>
    <row r="1159" spans="1:24" s="121" customFormat="1" ht="20.100000000000001" customHeight="1" x14ac:dyDescent="0.3">
      <c r="A1159" s="80"/>
      <c r="B1159" s="110" t="str">
        <f>IF(E1159="","",VLOOKUP(E1159,[1]PROJECTES!$C$14:$G$5000,2,FALSE))</f>
        <v/>
      </c>
      <c r="C1159" s="80"/>
      <c r="D1159" s="283" t="str">
        <f>IF(E1159="","",VLOOKUP(E1159,[1]PROJECTES!$C$14:$G$5000,5,FALSE))</f>
        <v/>
      </c>
      <c r="E1159" s="79"/>
      <c r="F1159" s="110" t="str">
        <f>IF(I1159="","",VLOOKUP(I1159,[1]PROJECTES!$C$14:$G$5000,2,FALSE))</f>
        <v/>
      </c>
      <c r="G1159" s="112" t="str">
        <f>IF(E1159="","",VLOOKUP(E1159,[1]PROJECTES!$C$14:$G$5000,4,FALSE))</f>
        <v/>
      </c>
      <c r="H1159" s="95"/>
      <c r="I1159" s="113" t="str">
        <f>IF(H1159="","",VLOOKUP(H1159,BD!B$2:C$16,2,FALSE))</f>
        <v/>
      </c>
      <c r="J1159" s="114"/>
      <c r="K1159" s="115" t="str">
        <f t="shared" ref="K1159:K1180" si="42">IF(J1159="","",WEEKNUM(J1159,2)-0)</f>
        <v/>
      </c>
      <c r="L1159" s="116" t="str">
        <f t="shared" ca="1" si="40"/>
        <v>-</v>
      </c>
      <c r="M1159" s="111" t="str">
        <f>IF(E1159="","",VLOOKUP(E1159,[1]PROJECTES!$C$14:$Z$5000,21,FALSE))</f>
        <v/>
      </c>
      <c r="N1159" s="117"/>
      <c r="O1159" s="118" t="s">
        <v>222</v>
      </c>
      <c r="P1159" s="119"/>
      <c r="Q1159" s="84"/>
      <c r="R1159" s="122"/>
      <c r="S1159" s="166"/>
      <c r="T1159" s="167"/>
      <c r="V1159" s="203"/>
      <c r="X1159" s="79"/>
    </row>
    <row r="1160" spans="1:24" s="121" customFormat="1" ht="20.100000000000001" customHeight="1" x14ac:dyDescent="0.3">
      <c r="A1160" s="80"/>
      <c r="B1160" s="110" t="str">
        <f>IF(E1160="","",VLOOKUP(E1160,[1]PROJECTES!$C$14:$G$5000,2,FALSE))</f>
        <v/>
      </c>
      <c r="C1160" s="80"/>
      <c r="D1160" s="283" t="str">
        <f>IF(E1160="","",VLOOKUP(E1160,[1]PROJECTES!$C$14:$G$5000,5,FALSE))</f>
        <v/>
      </c>
      <c r="E1160" s="79"/>
      <c r="F1160" s="110" t="str">
        <f>IF(I1160="","",VLOOKUP(I1160,[1]PROJECTES!$C$14:$G$5000,2,FALSE))</f>
        <v/>
      </c>
      <c r="G1160" s="112" t="str">
        <f>IF(E1160="","",VLOOKUP(E1160,[1]PROJECTES!$C$14:$G$5000,4,FALSE))</f>
        <v/>
      </c>
      <c r="H1160" s="95"/>
      <c r="I1160" s="113" t="str">
        <f>IF(H1160="","",VLOOKUP(H1160,BD!B$2:C$16,2,FALSE))</f>
        <v/>
      </c>
      <c r="J1160" s="126"/>
      <c r="K1160" s="115" t="str">
        <f t="shared" si="42"/>
        <v/>
      </c>
      <c r="L1160" s="116" t="str">
        <f t="shared" ca="1" si="40"/>
        <v>-</v>
      </c>
      <c r="M1160" s="111" t="str">
        <f>IF(E1160="","",VLOOKUP(E1160,[1]PROJECTES!$C$14:$Z$5000,21,FALSE))</f>
        <v/>
      </c>
      <c r="N1160" s="117"/>
      <c r="O1160" s="118" t="s">
        <v>222</v>
      </c>
      <c r="P1160" s="119"/>
      <c r="Q1160" s="84"/>
      <c r="R1160" s="122"/>
      <c r="S1160" s="166"/>
      <c r="T1160" s="198"/>
      <c r="U1160" s="169"/>
      <c r="V1160" s="200"/>
      <c r="X1160" s="79"/>
    </row>
    <row r="1161" spans="1:24" s="121" customFormat="1" ht="20.100000000000001" customHeight="1" x14ac:dyDescent="0.3">
      <c r="A1161" s="80"/>
      <c r="B1161" s="110" t="str">
        <f>IF(E1161="","",VLOOKUP(E1161,[1]PROJECTES!$C$14:$G$5000,2,FALSE))</f>
        <v/>
      </c>
      <c r="C1161" s="80"/>
      <c r="D1161" s="283" t="str">
        <f>IF(E1161="","",VLOOKUP(E1161,[1]PROJECTES!$C$14:$G$5000,5,FALSE))</f>
        <v/>
      </c>
      <c r="E1161" s="79"/>
      <c r="F1161" s="110" t="str">
        <f>IF(I1161="","",VLOOKUP(I1161,[1]PROJECTES!$C$14:$G$5000,2,FALSE))</f>
        <v/>
      </c>
      <c r="G1161" s="112" t="str">
        <f>IF(E1161="","",VLOOKUP(E1161,[1]PROJECTES!$C$14:$G$5000,4,FALSE))</f>
        <v/>
      </c>
      <c r="H1161" s="95"/>
      <c r="I1161" s="113" t="str">
        <f>IF(H1161="","",VLOOKUP(H1161,BD!B$2:C$16,2,FALSE))</f>
        <v/>
      </c>
      <c r="J1161" s="114"/>
      <c r="K1161" s="115" t="str">
        <f t="shared" si="42"/>
        <v/>
      </c>
      <c r="L1161" s="116" t="str">
        <f t="shared" ref="L1161:L1224" ca="1" si="43">IF(M1161="","-",IF(G1161="TA","-",+M1161-TODAY()))</f>
        <v>-</v>
      </c>
      <c r="M1161" s="111" t="str">
        <f>IF(E1161="","",VLOOKUP(E1161,[1]PROJECTES!$C$14:$Z$5000,21,FALSE))</f>
        <v/>
      </c>
      <c r="N1161" s="136"/>
      <c r="O1161" s="118" t="s">
        <v>222</v>
      </c>
      <c r="P1161" s="140"/>
      <c r="Q1161" s="84"/>
      <c r="R1161" s="120"/>
      <c r="S1161" s="166"/>
      <c r="T1161" s="198"/>
      <c r="U1161" s="169"/>
      <c r="V1161" s="200"/>
      <c r="X1161" s="79"/>
    </row>
    <row r="1162" spans="1:24" s="121" customFormat="1" ht="20.100000000000001" customHeight="1" x14ac:dyDescent="0.3">
      <c r="A1162" s="80"/>
      <c r="B1162" s="110" t="str">
        <f>IF(E1162="","",VLOOKUP(E1162,[1]PROJECTES!$C$14:$G$5000,2,FALSE))</f>
        <v/>
      </c>
      <c r="C1162" s="80"/>
      <c r="D1162" s="283" t="str">
        <f>IF(E1162="","",VLOOKUP(E1162,[1]PROJECTES!$C$14:$G$5000,5,FALSE))</f>
        <v/>
      </c>
      <c r="E1162" s="79"/>
      <c r="F1162" s="110" t="str">
        <f>IF(I1162="","",VLOOKUP(I1162,[1]PROJECTES!$C$14:$G$5000,2,FALSE))</f>
        <v/>
      </c>
      <c r="G1162" s="112" t="str">
        <f>IF(E1162="","",VLOOKUP(E1162,[1]PROJECTES!$C$14:$G$5000,4,FALSE))</f>
        <v/>
      </c>
      <c r="H1162" s="95"/>
      <c r="I1162" s="113" t="str">
        <f>IF(H1162="","",VLOOKUP(H1162,BD!B$2:C$16,2,FALSE))</f>
        <v/>
      </c>
      <c r="J1162" s="114"/>
      <c r="K1162" s="115" t="str">
        <f t="shared" si="42"/>
        <v/>
      </c>
      <c r="L1162" s="116" t="str">
        <f t="shared" ca="1" si="43"/>
        <v>-</v>
      </c>
      <c r="M1162" s="111" t="str">
        <f>IF(E1162="","",VLOOKUP(E1162,[1]PROJECTES!$C$14:$Z$5000,21,FALSE))</f>
        <v/>
      </c>
      <c r="N1162" s="136"/>
      <c r="O1162" s="118" t="s">
        <v>222</v>
      </c>
      <c r="P1162" s="140"/>
      <c r="Q1162" s="84"/>
      <c r="R1162" s="120"/>
      <c r="S1162" s="166"/>
      <c r="T1162" s="198"/>
      <c r="U1162" s="169"/>
      <c r="V1162" s="200"/>
      <c r="X1162" s="79"/>
    </row>
    <row r="1163" spans="1:24" s="121" customFormat="1" ht="20.100000000000001" customHeight="1" x14ac:dyDescent="0.3">
      <c r="A1163" s="80"/>
      <c r="B1163" s="110" t="str">
        <f>IF(E1163="","",VLOOKUP(E1163,[1]PROJECTES!$C$14:$G$5000,2,FALSE))</f>
        <v/>
      </c>
      <c r="C1163" s="80"/>
      <c r="D1163" s="283" t="str">
        <f>IF(E1163="","",VLOOKUP(E1163,[1]PROJECTES!$C$14:$G$5000,5,FALSE))</f>
        <v/>
      </c>
      <c r="E1163" s="79"/>
      <c r="F1163" s="110" t="str">
        <f>IF(I1163="","",VLOOKUP(I1163,[1]PROJECTES!$C$14:$G$5000,2,FALSE))</f>
        <v/>
      </c>
      <c r="G1163" s="112" t="str">
        <f>IF(E1163="","",VLOOKUP(E1163,[1]PROJECTES!$C$14:$G$5000,4,FALSE))</f>
        <v/>
      </c>
      <c r="H1163" s="95"/>
      <c r="I1163" s="113" t="str">
        <f>IF(H1163="","",VLOOKUP(H1163,BD!B$2:C$16,2,FALSE))</f>
        <v/>
      </c>
      <c r="J1163" s="114"/>
      <c r="K1163" s="115" t="str">
        <f t="shared" si="42"/>
        <v/>
      </c>
      <c r="L1163" s="116" t="str">
        <f t="shared" ca="1" si="43"/>
        <v>-</v>
      </c>
      <c r="M1163" s="111" t="str">
        <f>IF(E1163="","",VLOOKUP(E1163,[1]PROJECTES!$C$14:$Z$5000,21,FALSE))</f>
        <v/>
      </c>
      <c r="N1163" s="117"/>
      <c r="O1163" s="118" t="s">
        <v>222</v>
      </c>
      <c r="P1163" s="119"/>
      <c r="Q1163" s="84"/>
      <c r="R1163" s="122"/>
      <c r="S1163" s="166"/>
      <c r="T1163" s="167"/>
      <c r="V1163" s="203"/>
      <c r="X1163" s="79"/>
    </row>
    <row r="1164" spans="1:24" s="121" customFormat="1" ht="20.100000000000001" customHeight="1" x14ac:dyDescent="0.3">
      <c r="A1164" s="80"/>
      <c r="B1164" s="110" t="str">
        <f>IF(E1164="","",VLOOKUP(E1164,[1]PROJECTES!$C$14:$G$5000,2,FALSE))</f>
        <v/>
      </c>
      <c r="C1164" s="80"/>
      <c r="D1164" s="283" t="str">
        <f>IF(E1164="","",VLOOKUP(E1164,[1]PROJECTES!$C$14:$G$5000,5,FALSE))</f>
        <v/>
      </c>
      <c r="E1164" s="79"/>
      <c r="F1164" s="110" t="str">
        <f>IF(I1164="","",VLOOKUP(I1164,[1]PROJECTES!$C$14:$G$5000,2,FALSE))</f>
        <v/>
      </c>
      <c r="G1164" s="112" t="str">
        <f>IF(E1164="","",VLOOKUP(E1164,[1]PROJECTES!$C$14:$G$5000,4,FALSE))</f>
        <v/>
      </c>
      <c r="H1164" s="95"/>
      <c r="I1164" s="113" t="str">
        <f>IF(H1164="","",VLOOKUP(H1164,BD!B$2:C$16,2,FALSE))</f>
        <v/>
      </c>
      <c r="J1164" s="114"/>
      <c r="K1164" s="115" t="str">
        <f t="shared" si="42"/>
        <v/>
      </c>
      <c r="L1164" s="116" t="str">
        <f t="shared" ca="1" si="43"/>
        <v>-</v>
      </c>
      <c r="M1164" s="111" t="str">
        <f>IF(E1164="","",VLOOKUP(E1164,[1]PROJECTES!$C$14:$Z$5000,21,FALSE))</f>
        <v/>
      </c>
      <c r="N1164" s="136"/>
      <c r="O1164" s="118" t="s">
        <v>222</v>
      </c>
      <c r="P1164" s="140"/>
      <c r="Q1164" s="84"/>
      <c r="R1164" s="120"/>
      <c r="S1164" s="166"/>
      <c r="T1164" s="198"/>
      <c r="U1164" s="169"/>
      <c r="V1164" s="200"/>
      <c r="X1164" s="79"/>
    </row>
    <row r="1165" spans="1:24" s="121" customFormat="1" ht="20.100000000000001" customHeight="1" x14ac:dyDescent="0.3">
      <c r="A1165" s="80"/>
      <c r="B1165" s="110" t="str">
        <f>IF(E1165="","",VLOOKUP(E1165,[1]PROJECTES!$C$14:$G$5000,2,FALSE))</f>
        <v/>
      </c>
      <c r="C1165" s="80"/>
      <c r="D1165" s="283" t="str">
        <f>IF(E1165="","",VLOOKUP(E1165,[1]PROJECTES!$C$14:$G$5000,5,FALSE))</f>
        <v/>
      </c>
      <c r="E1165" s="79"/>
      <c r="F1165" s="110" t="str">
        <f>IF(I1165="","",VLOOKUP(I1165,[1]PROJECTES!$C$14:$G$5000,2,FALSE))</f>
        <v/>
      </c>
      <c r="G1165" s="112" t="str">
        <f>IF(E1165="","",VLOOKUP(E1165,[1]PROJECTES!$C$14:$G$5000,4,FALSE))</f>
        <v/>
      </c>
      <c r="H1165" s="95"/>
      <c r="I1165" s="113" t="str">
        <f>IF(H1165="","",VLOOKUP(H1165,BD!B$2:C$16,2,FALSE))</f>
        <v/>
      </c>
      <c r="J1165" s="114"/>
      <c r="K1165" s="115" t="str">
        <f t="shared" si="42"/>
        <v/>
      </c>
      <c r="L1165" s="116" t="str">
        <f t="shared" ca="1" si="43"/>
        <v>-</v>
      </c>
      <c r="M1165" s="111" t="str">
        <f>IF(E1165="","",VLOOKUP(E1165,[1]PROJECTES!$C$14:$Z$5000,21,FALSE))</f>
        <v/>
      </c>
      <c r="N1165" s="117"/>
      <c r="O1165" s="118" t="s">
        <v>222</v>
      </c>
      <c r="P1165" s="119"/>
      <c r="Q1165" s="84"/>
      <c r="R1165" s="122"/>
      <c r="S1165" s="166"/>
      <c r="T1165" s="167"/>
      <c r="X1165" s="79"/>
    </row>
    <row r="1166" spans="1:24" s="121" customFormat="1" ht="20.100000000000001" customHeight="1" x14ac:dyDescent="0.3">
      <c r="A1166" s="80"/>
      <c r="B1166" s="110" t="str">
        <f>IF(E1166="","",VLOOKUP(E1166,[1]PROJECTES!$C$14:$G$5000,2,FALSE))</f>
        <v/>
      </c>
      <c r="C1166" s="80"/>
      <c r="D1166" s="283" t="str">
        <f>IF(E1166="","",VLOOKUP(E1166,[1]PROJECTES!$C$14:$G$5000,5,FALSE))</f>
        <v/>
      </c>
      <c r="E1166" s="79"/>
      <c r="F1166" s="110" t="str">
        <f>IF(I1166="","",VLOOKUP(I1166,[1]PROJECTES!$C$14:$G$5000,2,FALSE))</f>
        <v/>
      </c>
      <c r="G1166" s="112" t="str">
        <f>IF(E1166="","",VLOOKUP(E1166,[1]PROJECTES!$C$14:$G$5000,4,FALSE))</f>
        <v/>
      </c>
      <c r="H1166" s="95"/>
      <c r="I1166" s="113" t="str">
        <f>IF(H1166="","",VLOOKUP(H1166,BD!B$2:C$16,2,FALSE))</f>
        <v/>
      </c>
      <c r="J1166" s="114"/>
      <c r="K1166" s="115" t="str">
        <f t="shared" si="42"/>
        <v/>
      </c>
      <c r="L1166" s="116" t="str">
        <f t="shared" ca="1" si="43"/>
        <v>-</v>
      </c>
      <c r="M1166" s="111" t="str">
        <f>IF(E1166="","",VLOOKUP(E1166,[1]PROJECTES!$C$14:$Z$5000,21,FALSE))</f>
        <v/>
      </c>
      <c r="N1166" s="117"/>
      <c r="O1166" s="118" t="s">
        <v>222</v>
      </c>
      <c r="P1166" s="119"/>
      <c r="Q1166" s="84"/>
      <c r="R1166" s="122"/>
      <c r="S1166" s="166"/>
      <c r="T1166" s="198"/>
      <c r="U1166" s="169"/>
      <c r="V1166" s="200"/>
      <c r="X1166" s="79"/>
    </row>
    <row r="1167" spans="1:24" s="121" customFormat="1" ht="20.100000000000001" customHeight="1" x14ac:dyDescent="0.3">
      <c r="A1167" s="80"/>
      <c r="B1167" s="110" t="str">
        <f>IF(E1167="","",VLOOKUP(E1167,[1]PROJECTES!$C$14:$G$5000,2,FALSE))</f>
        <v/>
      </c>
      <c r="C1167" s="80"/>
      <c r="D1167" s="283" t="str">
        <f>IF(E1167="","",VLOOKUP(E1167,[1]PROJECTES!$C$14:$G$5000,5,FALSE))</f>
        <v/>
      </c>
      <c r="E1167" s="79"/>
      <c r="F1167" s="110" t="str">
        <f>IF(I1167="","",VLOOKUP(I1167,[1]PROJECTES!$C$14:$G$5000,2,FALSE))</f>
        <v/>
      </c>
      <c r="G1167" s="112" t="str">
        <f>IF(E1167="","",VLOOKUP(E1167,[1]PROJECTES!$C$14:$G$5000,4,FALSE))</f>
        <v/>
      </c>
      <c r="H1167" s="95"/>
      <c r="I1167" s="113" t="str">
        <f>IF(H1167="","",VLOOKUP(H1167,BD!B$2:C$16,2,FALSE))</f>
        <v/>
      </c>
      <c r="J1167" s="114"/>
      <c r="K1167" s="115" t="str">
        <f t="shared" si="42"/>
        <v/>
      </c>
      <c r="L1167" s="116" t="str">
        <f t="shared" ca="1" si="43"/>
        <v>-</v>
      </c>
      <c r="M1167" s="111" t="str">
        <f>IF(E1167="","",VLOOKUP(E1167,[1]PROJECTES!$C$14:$Z$5000,21,FALSE))</f>
        <v/>
      </c>
      <c r="N1167" s="117"/>
      <c r="O1167" s="118" t="s">
        <v>222</v>
      </c>
      <c r="P1167" s="119"/>
      <c r="Q1167" s="84"/>
      <c r="R1167" s="122"/>
      <c r="S1167" s="166"/>
      <c r="T1167" s="198"/>
      <c r="X1167" s="79"/>
    </row>
    <row r="1168" spans="1:24" s="121" customFormat="1" ht="20.100000000000001" customHeight="1" x14ac:dyDescent="0.3">
      <c r="A1168" s="80"/>
      <c r="B1168" s="110" t="str">
        <f>IF(E1168="","",VLOOKUP(E1168,[1]PROJECTES!$C$14:$G$5000,2,FALSE))</f>
        <v/>
      </c>
      <c r="C1168" s="80"/>
      <c r="D1168" s="283" t="str">
        <f>IF(E1168="","",VLOOKUP(E1168,[1]PROJECTES!$C$14:$G$5000,5,FALSE))</f>
        <v/>
      </c>
      <c r="E1168" s="79"/>
      <c r="F1168" s="110" t="str">
        <f>IF(I1168="","",VLOOKUP(I1168,[1]PROJECTES!$C$14:$G$5000,2,FALSE))</f>
        <v/>
      </c>
      <c r="G1168" s="112" t="str">
        <f>IF(E1168="","",VLOOKUP(E1168,[1]PROJECTES!$C$14:$G$5000,4,FALSE))</f>
        <v/>
      </c>
      <c r="H1168" s="95"/>
      <c r="I1168" s="113" t="str">
        <f>IF(H1168="","",VLOOKUP(H1168,BD!B$2:C$16,2,FALSE))</f>
        <v/>
      </c>
      <c r="J1168" s="114"/>
      <c r="K1168" s="115" t="str">
        <f t="shared" si="42"/>
        <v/>
      </c>
      <c r="L1168" s="116" t="str">
        <f t="shared" ca="1" si="43"/>
        <v>-</v>
      </c>
      <c r="M1168" s="111" t="str">
        <f>IF(E1168="","",VLOOKUP(E1168,[1]PROJECTES!$C$14:$Z$5000,21,FALSE))</f>
        <v/>
      </c>
      <c r="N1168" s="117"/>
      <c r="O1168" s="118" t="s">
        <v>222</v>
      </c>
      <c r="P1168" s="119"/>
      <c r="Q1168" s="84"/>
      <c r="R1168" s="122"/>
      <c r="S1168" s="166"/>
      <c r="T1168" s="176"/>
      <c r="U1168" s="169"/>
      <c r="V1168" s="177"/>
      <c r="X1168" s="79"/>
    </row>
    <row r="1169" spans="1:24" s="121" customFormat="1" ht="20.100000000000001" customHeight="1" x14ac:dyDescent="0.3">
      <c r="A1169" s="80"/>
      <c r="B1169" s="110" t="str">
        <f>IF(E1169="","",VLOOKUP(E1169,[1]PROJECTES!$C$14:$G$5000,2,FALSE))</f>
        <v/>
      </c>
      <c r="C1169" s="80"/>
      <c r="D1169" s="283" t="str">
        <f>IF(E1169="","",VLOOKUP(E1169,[1]PROJECTES!$C$14:$G$5000,5,FALSE))</f>
        <v/>
      </c>
      <c r="E1169" s="79"/>
      <c r="F1169" s="110" t="str">
        <f>IF(I1169="","",VLOOKUP(I1169,[1]PROJECTES!$C$14:$G$5000,2,FALSE))</f>
        <v/>
      </c>
      <c r="G1169" s="112" t="str">
        <f>IF(E1169="","",VLOOKUP(E1169,[1]PROJECTES!$C$14:$G$5000,4,FALSE))</f>
        <v/>
      </c>
      <c r="H1169" s="95"/>
      <c r="I1169" s="113" t="str">
        <f>IF(H1169="","",VLOOKUP(H1169,BD!B$2:C$16,2,FALSE))</f>
        <v/>
      </c>
      <c r="J1169" s="114"/>
      <c r="K1169" s="115" t="str">
        <f t="shared" si="42"/>
        <v/>
      </c>
      <c r="L1169" s="116" t="str">
        <f t="shared" ca="1" si="43"/>
        <v>-</v>
      </c>
      <c r="M1169" s="111" t="str">
        <f>IF(E1169="","",VLOOKUP(E1169,[1]PROJECTES!$C$14:$Z$5000,21,FALSE))</f>
        <v/>
      </c>
      <c r="N1169" s="117"/>
      <c r="O1169" s="118" t="s">
        <v>222</v>
      </c>
      <c r="P1169" s="119"/>
      <c r="Q1169" s="84"/>
      <c r="R1169" s="122"/>
      <c r="S1169" s="166"/>
      <c r="T1169" s="176"/>
      <c r="U1169" s="169"/>
      <c r="V1169" s="177"/>
      <c r="X1169" s="79"/>
    </row>
    <row r="1170" spans="1:24" s="121" customFormat="1" ht="20.100000000000001" customHeight="1" x14ac:dyDescent="0.3">
      <c r="A1170" s="80"/>
      <c r="B1170" s="110" t="str">
        <f>IF(E1170="","",VLOOKUP(E1170,[1]PROJECTES!$C$14:$G$5000,2,FALSE))</f>
        <v/>
      </c>
      <c r="C1170" s="80"/>
      <c r="D1170" s="283" t="str">
        <f>IF(E1170="","",VLOOKUP(E1170,[1]PROJECTES!$C$14:$G$5000,5,FALSE))</f>
        <v/>
      </c>
      <c r="E1170" s="79"/>
      <c r="F1170" s="110" t="str">
        <f>IF(I1170="","",VLOOKUP(I1170,[1]PROJECTES!$C$14:$G$5000,2,FALSE))</f>
        <v/>
      </c>
      <c r="G1170" s="112" t="str">
        <f>IF(E1170="","",VLOOKUP(E1170,[1]PROJECTES!$C$14:$G$5000,4,FALSE))</f>
        <v/>
      </c>
      <c r="H1170" s="95"/>
      <c r="I1170" s="113" t="str">
        <f>IF(H1170="","",VLOOKUP(H1170,BD!B$2:C$16,2,FALSE))</f>
        <v/>
      </c>
      <c r="J1170" s="114"/>
      <c r="K1170" s="115" t="str">
        <f t="shared" si="42"/>
        <v/>
      </c>
      <c r="L1170" s="116" t="str">
        <f t="shared" ca="1" si="43"/>
        <v>-</v>
      </c>
      <c r="M1170" s="111" t="str">
        <f>IF(E1170="","",VLOOKUP(E1170,[1]PROJECTES!$C$14:$Z$5000,21,FALSE))</f>
        <v/>
      </c>
      <c r="N1170" s="136"/>
      <c r="O1170" s="118" t="s">
        <v>222</v>
      </c>
      <c r="P1170" s="140"/>
      <c r="Q1170" s="84"/>
      <c r="R1170" s="122"/>
      <c r="S1170" s="166"/>
      <c r="T1170" s="176"/>
      <c r="U1170" s="169"/>
      <c r="V1170" s="177"/>
      <c r="X1170" s="79"/>
    </row>
    <row r="1171" spans="1:24" s="121" customFormat="1" ht="20.100000000000001" customHeight="1" x14ac:dyDescent="0.3">
      <c r="A1171" s="80"/>
      <c r="B1171" s="110" t="str">
        <f>IF(E1171="","",VLOOKUP(E1171,[1]PROJECTES!$C$14:$G$5000,2,FALSE))</f>
        <v/>
      </c>
      <c r="C1171" s="80"/>
      <c r="D1171" s="283" t="str">
        <f>IF(E1171="","",VLOOKUP(E1171,[1]PROJECTES!$C$14:$G$5000,5,FALSE))</f>
        <v/>
      </c>
      <c r="E1171" s="79"/>
      <c r="F1171" s="110" t="str">
        <f>IF(I1171="","",VLOOKUP(I1171,[1]PROJECTES!$C$14:$G$5000,2,FALSE))</f>
        <v/>
      </c>
      <c r="G1171" s="112" t="str">
        <f>IF(E1171="","",VLOOKUP(E1171,[1]PROJECTES!$C$14:$G$5000,4,FALSE))</f>
        <v/>
      </c>
      <c r="H1171" s="95"/>
      <c r="I1171" s="113" t="str">
        <f>IF(H1171="","",VLOOKUP(H1171,BD!B$2:C$16,2,FALSE))</f>
        <v/>
      </c>
      <c r="J1171" s="114"/>
      <c r="K1171" s="115" t="str">
        <f t="shared" si="42"/>
        <v/>
      </c>
      <c r="L1171" s="116" t="str">
        <f t="shared" ca="1" si="43"/>
        <v>-</v>
      </c>
      <c r="M1171" s="111" t="str">
        <f>IF(E1171="","",VLOOKUP(E1171,[1]PROJECTES!$C$14:$Z$5000,21,FALSE))</f>
        <v/>
      </c>
      <c r="N1171" s="136"/>
      <c r="O1171" s="118" t="s">
        <v>222</v>
      </c>
      <c r="P1171" s="140"/>
      <c r="Q1171" s="84"/>
      <c r="R1171" s="122"/>
      <c r="S1171" s="166"/>
      <c r="T1171" s="176"/>
      <c r="U1171" s="169"/>
      <c r="V1171" s="177"/>
      <c r="X1171" s="79"/>
    </row>
    <row r="1172" spans="1:24" s="121" customFormat="1" ht="20.100000000000001" customHeight="1" x14ac:dyDescent="0.3">
      <c r="A1172" s="80"/>
      <c r="B1172" s="110" t="str">
        <f>IF(E1172="","",VLOOKUP(E1172,[1]PROJECTES!$C$14:$G$5000,2,FALSE))</f>
        <v/>
      </c>
      <c r="C1172" s="80"/>
      <c r="D1172" s="283" t="str">
        <f>IF(E1172="","",VLOOKUP(E1172,[1]PROJECTES!$C$14:$G$5000,5,FALSE))</f>
        <v/>
      </c>
      <c r="E1172" s="79"/>
      <c r="F1172" s="110" t="str">
        <f>IF(I1172="","",VLOOKUP(I1172,[1]PROJECTES!$C$14:$G$5000,2,FALSE))</f>
        <v/>
      </c>
      <c r="G1172" s="112" t="str">
        <f>IF(E1172="","",VLOOKUP(E1172,[1]PROJECTES!$C$14:$G$5000,4,FALSE))</f>
        <v/>
      </c>
      <c r="H1172" s="95"/>
      <c r="I1172" s="113" t="str">
        <f>IF(H1172="","",VLOOKUP(H1172,BD!B$2:C$16,2,FALSE))</f>
        <v/>
      </c>
      <c r="J1172" s="114"/>
      <c r="K1172" s="115" t="str">
        <f t="shared" si="42"/>
        <v/>
      </c>
      <c r="L1172" s="116" t="str">
        <f t="shared" ca="1" si="43"/>
        <v>-</v>
      </c>
      <c r="M1172" s="111" t="str">
        <f>IF(E1172="","",VLOOKUP(E1172,[1]PROJECTES!$C$14:$Z$5000,21,FALSE))</f>
        <v/>
      </c>
      <c r="N1172" s="117"/>
      <c r="O1172" s="118" t="s">
        <v>222</v>
      </c>
      <c r="P1172" s="119"/>
      <c r="Q1172" s="84"/>
      <c r="R1172" s="122"/>
      <c r="S1172" s="166"/>
      <c r="T1172" s="167"/>
      <c r="X1172" s="79"/>
    </row>
    <row r="1173" spans="1:24" s="121" customFormat="1" ht="20.100000000000001" customHeight="1" x14ac:dyDescent="0.3">
      <c r="A1173" s="80"/>
      <c r="B1173" s="110" t="str">
        <f>IF(E1173="","",VLOOKUP(E1173,[1]PROJECTES!$C$14:$G$5000,2,FALSE))</f>
        <v/>
      </c>
      <c r="C1173" s="80"/>
      <c r="D1173" s="283" t="str">
        <f>IF(E1173="","",VLOOKUP(E1173,[1]PROJECTES!$C$14:$G$5000,5,FALSE))</f>
        <v/>
      </c>
      <c r="E1173" s="79"/>
      <c r="F1173" s="110" t="str">
        <f>IF(I1173="","",VLOOKUP(I1173,[1]PROJECTES!$C$14:$G$5000,2,FALSE))</f>
        <v/>
      </c>
      <c r="G1173" s="112" t="str">
        <f>IF(E1173="","",VLOOKUP(E1173,[1]PROJECTES!$C$14:$G$5000,4,FALSE))</f>
        <v/>
      </c>
      <c r="H1173" s="95"/>
      <c r="I1173" s="113" t="str">
        <f>IF(H1173="","",VLOOKUP(H1173,BD!B$2:C$16,2,FALSE))</f>
        <v/>
      </c>
      <c r="J1173" s="144"/>
      <c r="K1173" s="115" t="str">
        <f t="shared" si="42"/>
        <v/>
      </c>
      <c r="L1173" s="116" t="str">
        <f t="shared" ca="1" si="43"/>
        <v>-</v>
      </c>
      <c r="M1173" s="111" t="str">
        <f>IF(E1173="","",VLOOKUP(E1173,[1]PROJECTES!$C$14:$Z$5000,21,FALSE))</f>
        <v/>
      </c>
      <c r="N1173" s="117"/>
      <c r="O1173" s="118" t="s">
        <v>222</v>
      </c>
      <c r="P1173" s="119"/>
      <c r="Q1173" s="84"/>
      <c r="R1173" s="122"/>
      <c r="S1173" s="166"/>
      <c r="T1173" s="198"/>
      <c r="X1173" s="79"/>
    </row>
    <row r="1174" spans="1:24" s="121" customFormat="1" ht="20.100000000000001" customHeight="1" x14ac:dyDescent="0.3">
      <c r="A1174" s="80"/>
      <c r="B1174" s="110" t="str">
        <f>IF(E1174="","",VLOOKUP(E1174,[1]PROJECTES!$C$14:$G$5000,2,FALSE))</f>
        <v/>
      </c>
      <c r="C1174" s="80"/>
      <c r="D1174" s="283" t="str">
        <f>IF(E1174="","",VLOOKUP(E1174,[1]PROJECTES!$C$14:$G$5000,5,FALSE))</f>
        <v/>
      </c>
      <c r="E1174" s="79"/>
      <c r="F1174" s="110" t="str">
        <f>IF(I1174="","",VLOOKUP(I1174,[1]PROJECTES!$C$14:$G$5000,2,FALSE))</f>
        <v/>
      </c>
      <c r="G1174" s="112" t="str">
        <f>IF(E1174="","",VLOOKUP(E1174,[1]PROJECTES!$C$14:$G$5000,4,FALSE))</f>
        <v/>
      </c>
      <c r="H1174" s="95"/>
      <c r="I1174" s="113" t="str">
        <f>IF(H1174="","",VLOOKUP(H1174,BD!B$2:C$16,2,FALSE))</f>
        <v/>
      </c>
      <c r="J1174" s="114"/>
      <c r="K1174" s="115" t="str">
        <f t="shared" si="42"/>
        <v/>
      </c>
      <c r="L1174" s="116" t="str">
        <f t="shared" ca="1" si="43"/>
        <v>-</v>
      </c>
      <c r="M1174" s="111" t="str">
        <f>IF(E1174="","",VLOOKUP(E1174,[1]PROJECTES!$C$14:$Z$5000,21,FALSE))</f>
        <v/>
      </c>
      <c r="N1174" s="117"/>
      <c r="O1174" s="118" t="s">
        <v>222</v>
      </c>
      <c r="P1174" s="119"/>
      <c r="Q1174" s="84"/>
      <c r="R1174" s="122"/>
      <c r="S1174" s="166"/>
      <c r="T1174" s="198"/>
      <c r="U1174" s="169"/>
      <c r="V1174" s="200"/>
      <c r="X1174" s="79"/>
    </row>
    <row r="1175" spans="1:24" s="121" customFormat="1" ht="20.100000000000001" customHeight="1" x14ac:dyDescent="0.3">
      <c r="A1175" s="80"/>
      <c r="B1175" s="110" t="str">
        <f>IF(E1175="","",VLOOKUP(E1175,[1]PROJECTES!$C$14:$G$5000,2,FALSE))</f>
        <v/>
      </c>
      <c r="C1175" s="80"/>
      <c r="D1175" s="283" t="str">
        <f>IF(E1175="","",VLOOKUP(E1175,[1]PROJECTES!$C$14:$G$5000,5,FALSE))</f>
        <v/>
      </c>
      <c r="E1175" s="79"/>
      <c r="F1175" s="110" t="str">
        <f>IF(I1175="","",VLOOKUP(I1175,[1]PROJECTES!$C$14:$G$5000,2,FALSE))</f>
        <v/>
      </c>
      <c r="G1175" s="112" t="str">
        <f>IF(E1175="","",VLOOKUP(E1175,[1]PROJECTES!$C$14:$G$5000,4,FALSE))</f>
        <v/>
      </c>
      <c r="H1175" s="95"/>
      <c r="I1175" s="113" t="str">
        <f>IF(H1175="","",VLOOKUP(H1175,BD!B$2:C$16,2,FALSE))</f>
        <v/>
      </c>
      <c r="J1175" s="114"/>
      <c r="K1175" s="115" t="str">
        <f t="shared" si="42"/>
        <v/>
      </c>
      <c r="L1175" s="116" t="str">
        <f t="shared" ca="1" si="43"/>
        <v>-</v>
      </c>
      <c r="M1175" s="111" t="str">
        <f>IF(E1175="","",VLOOKUP(E1175,[1]PROJECTES!$C$14:$Z$5000,21,FALSE))</f>
        <v/>
      </c>
      <c r="N1175" s="117"/>
      <c r="O1175" s="118" t="s">
        <v>222</v>
      </c>
      <c r="P1175" s="119"/>
      <c r="Q1175" s="84"/>
      <c r="R1175" s="122"/>
      <c r="S1175" s="166"/>
      <c r="T1175" s="167"/>
      <c r="V1175" s="203"/>
      <c r="X1175" s="79"/>
    </row>
    <row r="1176" spans="1:24" s="121" customFormat="1" ht="20.100000000000001" customHeight="1" x14ac:dyDescent="0.3">
      <c r="A1176" s="80"/>
      <c r="B1176" s="110" t="str">
        <f>IF(E1176="","",VLOOKUP(E1176,[1]PROJECTES!$C$14:$G$5000,2,FALSE))</f>
        <v/>
      </c>
      <c r="C1176" s="80"/>
      <c r="D1176" s="283" t="str">
        <f>IF(E1176="","",VLOOKUP(E1176,[1]PROJECTES!$C$14:$G$5000,5,FALSE))</f>
        <v/>
      </c>
      <c r="E1176" s="79"/>
      <c r="F1176" s="110" t="str">
        <f>IF(I1176="","",VLOOKUP(I1176,[1]PROJECTES!$C$14:$G$5000,2,FALSE))</f>
        <v/>
      </c>
      <c r="G1176" s="112" t="str">
        <f>IF(E1176="","",VLOOKUP(E1176,[1]PROJECTES!$C$14:$G$5000,4,FALSE))</f>
        <v/>
      </c>
      <c r="H1176" s="95"/>
      <c r="I1176" s="113" t="str">
        <f>IF(H1176="","",VLOOKUP(H1176,BD!B$2:C$16,2,FALSE))</f>
        <v/>
      </c>
      <c r="J1176" s="114"/>
      <c r="K1176" s="115" t="str">
        <f t="shared" si="42"/>
        <v/>
      </c>
      <c r="L1176" s="116" t="str">
        <f t="shared" ca="1" si="43"/>
        <v>-</v>
      </c>
      <c r="M1176" s="111" t="str">
        <f>IF(E1176="","",VLOOKUP(E1176,[1]PROJECTES!$C$14:$Z$5000,21,FALSE))</f>
        <v/>
      </c>
      <c r="N1176" s="117"/>
      <c r="O1176" s="118" t="s">
        <v>222</v>
      </c>
      <c r="P1176" s="119"/>
      <c r="Q1176" s="84"/>
      <c r="R1176" s="122"/>
      <c r="S1176" s="166"/>
      <c r="T1176" s="198"/>
      <c r="V1176" s="203"/>
      <c r="X1176" s="79"/>
    </row>
    <row r="1177" spans="1:24" s="121" customFormat="1" ht="20.100000000000001" customHeight="1" x14ac:dyDescent="0.3">
      <c r="A1177" s="80"/>
      <c r="B1177" s="110" t="str">
        <f>IF(E1177="","",VLOOKUP(E1177,[1]PROJECTES!$C$14:$G$5000,2,FALSE))</f>
        <v/>
      </c>
      <c r="C1177" s="80"/>
      <c r="D1177" s="283" t="str">
        <f>IF(E1177="","",VLOOKUP(E1177,[1]PROJECTES!$C$14:$G$5000,5,FALSE))</f>
        <v/>
      </c>
      <c r="E1177" s="79"/>
      <c r="F1177" s="110" t="str">
        <f>IF(I1177="","",VLOOKUP(I1177,[1]PROJECTES!$C$14:$G$5000,2,FALSE))</f>
        <v/>
      </c>
      <c r="G1177" s="112" t="str">
        <f>IF(E1177="","",VLOOKUP(E1177,[1]PROJECTES!$C$14:$G$5000,4,FALSE))</f>
        <v/>
      </c>
      <c r="H1177" s="95"/>
      <c r="I1177" s="113" t="str">
        <f>IF(H1177="","",VLOOKUP(H1177,BD!B$2:C$16,2,FALSE))</f>
        <v/>
      </c>
      <c r="J1177" s="114"/>
      <c r="K1177" s="115" t="str">
        <f t="shared" si="42"/>
        <v/>
      </c>
      <c r="L1177" s="116" t="str">
        <f t="shared" ca="1" si="43"/>
        <v>-</v>
      </c>
      <c r="M1177" s="111" t="str">
        <f>IF(E1177="","",VLOOKUP(E1177,[1]PROJECTES!$C$14:$Z$5000,21,FALSE))</f>
        <v/>
      </c>
      <c r="N1177" s="117"/>
      <c r="O1177" s="118" t="s">
        <v>222</v>
      </c>
      <c r="P1177" s="119"/>
      <c r="Q1177" s="84"/>
      <c r="R1177" s="122"/>
      <c r="S1177" s="166"/>
      <c r="T1177" s="198"/>
      <c r="V1177" s="203"/>
      <c r="X1177" s="79"/>
    </row>
    <row r="1178" spans="1:24" s="121" customFormat="1" ht="24" customHeight="1" x14ac:dyDescent="0.3">
      <c r="A1178" s="80"/>
      <c r="B1178" s="110" t="str">
        <f>IF(E1178="","",VLOOKUP(E1178,[1]PROJECTES!$C$14:$G$5000,2,FALSE))</f>
        <v/>
      </c>
      <c r="C1178" s="80"/>
      <c r="D1178" s="283" t="str">
        <f>IF(E1178="","",VLOOKUP(E1178,[1]PROJECTES!$C$14:$G$5000,5,FALSE))</f>
        <v/>
      </c>
      <c r="E1178" s="79"/>
      <c r="F1178" s="110" t="str">
        <f>IF(I1178="","",VLOOKUP(I1178,[1]PROJECTES!$C$14:$G$5000,2,FALSE))</f>
        <v/>
      </c>
      <c r="G1178" s="112" t="str">
        <f>IF(E1178="","",VLOOKUP(E1178,[1]PROJECTES!$C$14:$G$5000,4,FALSE))</f>
        <v/>
      </c>
      <c r="H1178" s="95"/>
      <c r="I1178" s="113" t="str">
        <f>IF(H1178="","",VLOOKUP(H1178,BD!B$2:C$16,2,FALSE))</f>
        <v/>
      </c>
      <c r="J1178" s="114"/>
      <c r="K1178" s="115" t="str">
        <f t="shared" si="42"/>
        <v/>
      </c>
      <c r="L1178" s="116" t="str">
        <f t="shared" ca="1" si="43"/>
        <v>-</v>
      </c>
      <c r="M1178" s="111" t="str">
        <f>IF(E1178="","",VLOOKUP(E1178,[1]PROJECTES!$C$14:$Z$5000,21,FALSE))</f>
        <v/>
      </c>
      <c r="N1178" s="117"/>
      <c r="O1178" s="118" t="s">
        <v>222</v>
      </c>
      <c r="P1178" s="119"/>
      <c r="Q1178" s="84"/>
      <c r="R1178" s="122"/>
      <c r="S1178" s="166"/>
      <c r="T1178" s="176"/>
      <c r="V1178" s="199"/>
      <c r="X1178" s="79"/>
    </row>
    <row r="1179" spans="1:24" s="121" customFormat="1" ht="20.100000000000001" customHeight="1" x14ac:dyDescent="0.3">
      <c r="A1179" s="80"/>
      <c r="B1179" s="110" t="str">
        <f>IF(E1179="","",VLOOKUP(E1179,[1]PROJECTES!$C$14:$G$5000,2,FALSE))</f>
        <v/>
      </c>
      <c r="C1179" s="80"/>
      <c r="D1179" s="283" t="str">
        <f>IF(E1179="","",VLOOKUP(E1179,[1]PROJECTES!$C$14:$G$5000,5,FALSE))</f>
        <v/>
      </c>
      <c r="E1179" s="79"/>
      <c r="F1179" s="110" t="str">
        <f>IF(I1179="","",VLOOKUP(I1179,[1]PROJECTES!$C$14:$G$5000,2,FALSE))</f>
        <v/>
      </c>
      <c r="G1179" s="112" t="str">
        <f>IF(E1179="","",VLOOKUP(E1179,[1]PROJECTES!$C$14:$G$5000,4,FALSE))</f>
        <v/>
      </c>
      <c r="H1179" s="95"/>
      <c r="I1179" s="113" t="str">
        <f>IF(H1179="","",VLOOKUP(H1179,BD!B$2:C$16,2,FALSE))</f>
        <v/>
      </c>
      <c r="J1179" s="114"/>
      <c r="K1179" s="115" t="str">
        <f t="shared" si="42"/>
        <v/>
      </c>
      <c r="L1179" s="116" t="str">
        <f t="shared" ca="1" si="43"/>
        <v>-</v>
      </c>
      <c r="M1179" s="111" t="str">
        <f>IF(E1179="","",VLOOKUP(E1179,[1]PROJECTES!$C$14:$Z$5000,21,FALSE))</f>
        <v/>
      </c>
      <c r="N1179" s="117"/>
      <c r="O1179" s="118" t="s">
        <v>222</v>
      </c>
      <c r="P1179" s="119"/>
      <c r="Q1179" s="84"/>
      <c r="R1179" s="122"/>
      <c r="S1179" s="166"/>
      <c r="T1179" s="197"/>
      <c r="V1179" s="203"/>
      <c r="X1179" s="79"/>
    </row>
    <row r="1180" spans="1:24" s="121" customFormat="1" ht="20.100000000000001" customHeight="1" x14ac:dyDescent="0.3">
      <c r="A1180" s="80"/>
      <c r="B1180" s="110" t="str">
        <f>IF(E1180="","",VLOOKUP(E1180,[1]PROJECTES!$C$14:$G$5000,2,FALSE))</f>
        <v/>
      </c>
      <c r="C1180" s="80"/>
      <c r="D1180" s="283" t="str">
        <f>IF(E1180="","",VLOOKUP(E1180,[1]PROJECTES!$C$14:$G$5000,5,FALSE))</f>
        <v/>
      </c>
      <c r="E1180" s="225"/>
      <c r="F1180" s="110" t="str">
        <f>IF(I1180="","",VLOOKUP(I1180,[1]PROJECTES!$C$14:$G$5000,2,FALSE))</f>
        <v/>
      </c>
      <c r="G1180" s="112" t="str">
        <f>IF(E1180="","",VLOOKUP(E1180,[1]PROJECTES!$C$14:$G$5000,4,FALSE))</f>
        <v/>
      </c>
      <c r="H1180" s="226"/>
      <c r="I1180" s="113" t="str">
        <f>IF(H1180="","",VLOOKUP(H1180,BD!B$2:C$16,2,FALSE))</f>
        <v/>
      </c>
      <c r="J1180" s="227"/>
      <c r="K1180" s="115" t="str">
        <f t="shared" si="42"/>
        <v/>
      </c>
      <c r="L1180" s="116" t="str">
        <f t="shared" ca="1" si="43"/>
        <v>-</v>
      </c>
      <c r="M1180" s="111" t="str">
        <f>IF(E1180="","",VLOOKUP(E1180,[1]PROJECTES!$C$14:$Z$5000,21,FALSE))</f>
        <v/>
      </c>
      <c r="N1180" s="228"/>
      <c r="O1180" s="229" t="s">
        <v>222</v>
      </c>
      <c r="P1180" s="230"/>
      <c r="Q1180" s="231"/>
      <c r="R1180" s="232"/>
      <c r="S1180" s="166"/>
      <c r="T1180" s="197"/>
      <c r="V1180" s="203"/>
      <c r="X1180" s="79"/>
    </row>
    <row r="1181" spans="1:24" s="121" customFormat="1" ht="20.100000000000001" customHeight="1" x14ac:dyDescent="0.3">
      <c r="A1181" s="80"/>
      <c r="B1181" s="110" t="str">
        <f>IF(E1181="","",VLOOKUP(E1181,[1]PROJECTES!$C$14:$G$5000,2,FALSE))</f>
        <v/>
      </c>
      <c r="C1181" s="80"/>
      <c r="D1181" s="283" t="str">
        <f>IF(E1181="","",VLOOKUP(E1181,[1]PROJECTES!$C$14:$G$5000,5,FALSE))</f>
        <v/>
      </c>
      <c r="E1181" s="79"/>
      <c r="F1181" s="110" t="str">
        <f>IF(I1181="","",VLOOKUP(I1181,[1]PROJECTES!$C$14:$G$5000,2,FALSE))</f>
        <v/>
      </c>
      <c r="G1181" s="112" t="str">
        <f>IF(E1181="","",VLOOKUP(E1181,[1]PROJECTES!$C$14:$G$5000,4,FALSE))</f>
        <v/>
      </c>
      <c r="H1181" s="95"/>
      <c r="I1181" s="113" t="str">
        <f>IF(H1181="","",VLOOKUP(H1181,BD!B$2:C$16,2,FALSE))</f>
        <v/>
      </c>
      <c r="J1181" s="114"/>
      <c r="K1181" s="115"/>
      <c r="L1181" s="116" t="str">
        <f t="shared" ca="1" si="43"/>
        <v>-</v>
      </c>
      <c r="M1181" s="111" t="str">
        <f>IF(E1181="","",VLOOKUP(E1181,[1]PROJECTES!$C$14:$Z$5000,21,FALSE))</f>
        <v/>
      </c>
      <c r="N1181" s="117"/>
      <c r="O1181" s="118" t="s">
        <v>222</v>
      </c>
      <c r="P1181" s="119"/>
      <c r="Q1181" s="84"/>
      <c r="R1181" s="122"/>
      <c r="S1181" s="166"/>
      <c r="T1181" s="197"/>
      <c r="V1181" s="203"/>
      <c r="X1181" s="79"/>
    </row>
    <row r="1182" spans="1:24" s="121" customFormat="1" ht="20.100000000000001" customHeight="1" x14ac:dyDescent="0.3">
      <c r="A1182" s="80"/>
      <c r="B1182" s="110" t="str">
        <f>IF(E1182="","",VLOOKUP(E1182,[1]PROJECTES!$C$14:$G$5000,2,FALSE))</f>
        <v/>
      </c>
      <c r="C1182" s="80"/>
      <c r="D1182" s="283" t="str">
        <f>IF(E1182="","",VLOOKUP(E1182,[1]PROJECTES!$C$14:$G$5000,5,FALSE))</f>
        <v/>
      </c>
      <c r="E1182" s="79"/>
      <c r="F1182" s="110" t="str">
        <f>IF(I1182="","",VLOOKUP(I1182,[1]PROJECTES!$C$14:$G$5000,2,FALSE))</f>
        <v/>
      </c>
      <c r="G1182" s="112" t="str">
        <f>IF(E1182="","",VLOOKUP(E1182,[1]PROJECTES!$C$14:$G$5000,4,FALSE))</f>
        <v/>
      </c>
      <c r="H1182" s="95"/>
      <c r="I1182" s="113" t="str">
        <f>IF(H1182="","",VLOOKUP(H1182,BD!B$2:C$16,2,FALSE))</f>
        <v/>
      </c>
      <c r="J1182" s="114"/>
      <c r="K1182" s="115" t="str">
        <f>IF(J1182="","",WEEKNUM(J1182,2)-0)</f>
        <v/>
      </c>
      <c r="L1182" s="116" t="str">
        <f t="shared" ca="1" si="43"/>
        <v>-</v>
      </c>
      <c r="M1182" s="111" t="str">
        <f>IF(E1182="","",VLOOKUP(E1182,[1]PROJECTES!$C$14:$Z$5000,21,FALSE))</f>
        <v/>
      </c>
      <c r="N1182" s="117"/>
      <c r="O1182" s="118" t="s">
        <v>222</v>
      </c>
      <c r="P1182" s="119"/>
      <c r="Q1182" s="84"/>
      <c r="R1182" s="122"/>
      <c r="S1182" s="166"/>
      <c r="T1182" s="197"/>
      <c r="V1182" s="203"/>
      <c r="X1182" s="79"/>
    </row>
    <row r="1183" spans="1:24" s="121" customFormat="1" ht="20.100000000000001" customHeight="1" x14ac:dyDescent="0.3">
      <c r="A1183" s="80"/>
      <c r="B1183" s="110" t="str">
        <f>IF(E1183="","",VLOOKUP(E1183,[1]PROJECTES!$C$14:$G$5000,2,FALSE))</f>
        <v/>
      </c>
      <c r="C1183" s="80"/>
      <c r="D1183" s="283" t="str">
        <f>IF(E1183="","",VLOOKUP(E1183,[1]PROJECTES!$C$14:$G$5000,5,FALSE))</f>
        <v/>
      </c>
      <c r="E1183" s="79"/>
      <c r="F1183" s="110" t="str">
        <f>IF(I1183="","",VLOOKUP(I1183,[1]PROJECTES!$C$14:$G$5000,2,FALSE))</f>
        <v/>
      </c>
      <c r="G1183" s="112" t="str">
        <f>IF(E1183="","",VLOOKUP(E1183,[1]PROJECTES!$C$14:$G$5000,4,FALSE))</f>
        <v/>
      </c>
      <c r="H1183" s="95"/>
      <c r="I1183" s="113" t="str">
        <f>IF(H1183="","",VLOOKUP(H1183,BD!B$2:C$16,2,FALSE))</f>
        <v/>
      </c>
      <c r="J1183" s="114"/>
      <c r="K1183" s="115"/>
      <c r="L1183" s="116" t="str">
        <f t="shared" ca="1" si="43"/>
        <v>-</v>
      </c>
      <c r="M1183" s="111" t="str">
        <f>IF(E1183="","",VLOOKUP(E1183,[1]PROJECTES!$C$14:$Z$5000,21,FALSE))</f>
        <v/>
      </c>
      <c r="N1183" s="117"/>
      <c r="O1183" s="118" t="s">
        <v>222</v>
      </c>
      <c r="P1183" s="119"/>
      <c r="Q1183" s="84"/>
      <c r="R1183" s="122"/>
      <c r="S1183" s="166"/>
      <c r="T1183" s="197"/>
      <c r="V1183" s="203"/>
      <c r="X1183" s="79"/>
    </row>
    <row r="1184" spans="1:24" s="121" customFormat="1" ht="20.100000000000001" customHeight="1" x14ac:dyDescent="0.3">
      <c r="A1184" s="80"/>
      <c r="B1184" s="110" t="str">
        <f>IF(E1184="","",VLOOKUP(E1184,[1]PROJECTES!$C$14:$G$5000,2,FALSE))</f>
        <v/>
      </c>
      <c r="C1184" s="80"/>
      <c r="D1184" s="283" t="str">
        <f>IF(E1184="","",VLOOKUP(E1184,[1]PROJECTES!$C$14:$G$5000,5,FALSE))</f>
        <v/>
      </c>
      <c r="E1184" s="79"/>
      <c r="F1184" s="110" t="str">
        <f>IF(I1184="","",VLOOKUP(I1184,[1]PROJECTES!$C$14:$G$5000,2,FALSE))</f>
        <v/>
      </c>
      <c r="G1184" s="112" t="str">
        <f>IF(E1184="","",VLOOKUP(E1184,[1]PROJECTES!$C$14:$G$5000,4,FALSE))</f>
        <v/>
      </c>
      <c r="H1184" s="95"/>
      <c r="I1184" s="113" t="str">
        <f>IF(H1184="","",VLOOKUP(H1184,BD!B$2:C$16,2,FALSE))</f>
        <v/>
      </c>
      <c r="J1184" s="114"/>
      <c r="K1184" s="115" t="str">
        <f t="shared" ref="K1184:K1222" si="44">IF(J1184="","",WEEKNUM(J1184,2)-0)</f>
        <v/>
      </c>
      <c r="L1184" s="116" t="str">
        <f t="shared" ca="1" si="43"/>
        <v>-</v>
      </c>
      <c r="M1184" s="111" t="str">
        <f>IF(E1184="","",VLOOKUP(E1184,[1]PROJECTES!$C$14:$Z$5000,21,FALSE))</f>
        <v/>
      </c>
      <c r="N1184" s="117"/>
      <c r="O1184" s="118" t="s">
        <v>222</v>
      </c>
      <c r="P1184" s="119"/>
      <c r="Q1184" s="84"/>
      <c r="R1184" s="122"/>
      <c r="S1184" s="166"/>
      <c r="T1184" s="176"/>
      <c r="U1184" s="169"/>
      <c r="V1184" s="200"/>
      <c r="X1184" s="79"/>
    </row>
    <row r="1185" spans="1:24" s="121" customFormat="1" ht="20.100000000000001" customHeight="1" x14ac:dyDescent="0.3">
      <c r="A1185" s="80"/>
      <c r="B1185" s="110" t="str">
        <f>IF(E1185="","",VLOOKUP(E1185,[1]PROJECTES!$C$14:$G$5000,2,FALSE))</f>
        <v/>
      </c>
      <c r="C1185" s="80"/>
      <c r="D1185" s="283" t="str">
        <f>IF(E1185="","",VLOOKUP(E1185,[1]PROJECTES!$C$14:$G$5000,5,FALSE))</f>
        <v/>
      </c>
      <c r="E1185" s="79"/>
      <c r="F1185" s="110" t="str">
        <f>IF(I1185="","",VLOOKUP(I1185,[1]PROJECTES!$C$14:$G$5000,2,FALSE))</f>
        <v/>
      </c>
      <c r="G1185" s="112" t="str">
        <f>IF(E1185="","",VLOOKUP(E1185,[1]PROJECTES!$C$14:$G$5000,4,FALSE))</f>
        <v/>
      </c>
      <c r="H1185" s="95"/>
      <c r="I1185" s="113" t="str">
        <f>IF(H1185="","",VLOOKUP(H1185,BD!B$2:C$16,2,FALSE))</f>
        <v/>
      </c>
      <c r="J1185" s="114"/>
      <c r="K1185" s="115" t="str">
        <f t="shared" si="44"/>
        <v/>
      </c>
      <c r="L1185" s="116" t="str">
        <f t="shared" ca="1" si="43"/>
        <v>-</v>
      </c>
      <c r="M1185" s="111" t="str">
        <f>IF(E1185="","",VLOOKUP(E1185,[1]PROJECTES!$C$14:$Z$5000,21,FALSE))</f>
        <v/>
      </c>
      <c r="N1185" s="117"/>
      <c r="O1185" s="118" t="s">
        <v>222</v>
      </c>
      <c r="P1185" s="119"/>
      <c r="Q1185" s="84"/>
      <c r="R1185" s="122"/>
      <c r="S1185" s="166"/>
      <c r="T1185" s="176"/>
      <c r="U1185" s="169"/>
      <c r="V1185" s="200"/>
      <c r="X1185" s="79"/>
    </row>
    <row r="1186" spans="1:24" s="121" customFormat="1" ht="20.100000000000001" customHeight="1" x14ac:dyDescent="0.3">
      <c r="A1186" s="80"/>
      <c r="B1186" s="110" t="str">
        <f>IF(E1186="","",VLOOKUP(E1186,[1]PROJECTES!$C$14:$G$5000,2,FALSE))</f>
        <v/>
      </c>
      <c r="C1186" s="80"/>
      <c r="D1186" s="283" t="str">
        <f>IF(E1186="","",VLOOKUP(E1186,[1]PROJECTES!$C$14:$G$5000,5,FALSE))</f>
        <v/>
      </c>
      <c r="E1186" s="79"/>
      <c r="F1186" s="110" t="str">
        <f>IF(I1186="","",VLOOKUP(I1186,[1]PROJECTES!$C$14:$G$5000,2,FALSE))</f>
        <v/>
      </c>
      <c r="G1186" s="112" t="str">
        <f>IF(E1186="","",VLOOKUP(E1186,[1]PROJECTES!$C$14:$G$5000,4,FALSE))</f>
        <v/>
      </c>
      <c r="H1186" s="95"/>
      <c r="I1186" s="113" t="str">
        <f>IF(H1186="","",VLOOKUP(H1186,BD!B$2:C$16,2,FALSE))</f>
        <v/>
      </c>
      <c r="J1186" s="114"/>
      <c r="K1186" s="115" t="str">
        <f t="shared" si="44"/>
        <v/>
      </c>
      <c r="L1186" s="116" t="str">
        <f t="shared" ca="1" si="43"/>
        <v>-</v>
      </c>
      <c r="M1186" s="111" t="str">
        <f>IF(E1186="","",VLOOKUP(E1186,[1]PROJECTES!$C$14:$Z$5000,21,FALSE))</f>
        <v/>
      </c>
      <c r="N1186" s="117"/>
      <c r="O1186" s="118" t="s">
        <v>222</v>
      </c>
      <c r="P1186" s="119"/>
      <c r="Q1186" s="84"/>
      <c r="R1186" s="125"/>
      <c r="S1186" s="166"/>
      <c r="T1186" s="176"/>
      <c r="U1186" s="169"/>
      <c r="V1186" s="200"/>
      <c r="X1186" s="79"/>
    </row>
    <row r="1187" spans="1:24" s="121" customFormat="1" ht="20.100000000000001" customHeight="1" x14ac:dyDescent="0.3">
      <c r="A1187" s="80"/>
      <c r="B1187" s="110" t="str">
        <f>IF(E1187="","",VLOOKUP(E1187,[1]PROJECTES!$C$14:$G$5000,2,FALSE))</f>
        <v/>
      </c>
      <c r="C1187" s="80"/>
      <c r="D1187" s="283" t="str">
        <f>IF(E1187="","",VLOOKUP(E1187,[1]PROJECTES!$C$14:$G$5000,5,FALSE))</f>
        <v/>
      </c>
      <c r="E1187" s="79"/>
      <c r="F1187" s="110" t="str">
        <f>IF(I1187="","",VLOOKUP(I1187,[1]PROJECTES!$C$14:$G$5000,2,FALSE))</f>
        <v/>
      </c>
      <c r="G1187" s="112" t="str">
        <f>IF(E1187="","",VLOOKUP(E1187,[1]PROJECTES!$C$14:$G$5000,4,FALSE))</f>
        <v/>
      </c>
      <c r="H1187" s="95"/>
      <c r="I1187" s="113" t="str">
        <f>IF(H1187="","",VLOOKUP(H1187,BD!B$2:C$16,2,FALSE))</f>
        <v/>
      </c>
      <c r="J1187" s="114"/>
      <c r="K1187" s="115" t="str">
        <f t="shared" si="44"/>
        <v/>
      </c>
      <c r="L1187" s="116" t="str">
        <f t="shared" ca="1" si="43"/>
        <v>-</v>
      </c>
      <c r="M1187" s="111" t="str">
        <f>IF(E1187="","",VLOOKUP(E1187,[1]PROJECTES!$C$14:$Z$5000,21,FALSE))</f>
        <v/>
      </c>
      <c r="N1187" s="117"/>
      <c r="O1187" s="118" t="s">
        <v>222</v>
      </c>
      <c r="P1187" s="119"/>
      <c r="Q1187" s="84"/>
      <c r="R1187" s="125"/>
      <c r="S1187" s="166"/>
      <c r="T1187" s="176"/>
      <c r="U1187" s="169"/>
      <c r="V1187" s="200"/>
      <c r="X1187" s="79"/>
    </row>
    <row r="1188" spans="1:24" s="121" customFormat="1" ht="20.100000000000001" customHeight="1" x14ac:dyDescent="0.3">
      <c r="A1188" s="80"/>
      <c r="B1188" s="110" t="str">
        <f>IF(E1188="","",VLOOKUP(E1188,[1]PROJECTES!$C$14:$G$5000,2,FALSE))</f>
        <v/>
      </c>
      <c r="C1188" s="80"/>
      <c r="D1188" s="283" t="str">
        <f>IF(E1188="","",VLOOKUP(E1188,[1]PROJECTES!$C$14:$G$5000,5,FALSE))</f>
        <v/>
      </c>
      <c r="E1188" s="79"/>
      <c r="F1188" s="110" t="str">
        <f>IF(I1188="","",VLOOKUP(I1188,[1]PROJECTES!$C$14:$G$5000,2,FALSE))</f>
        <v/>
      </c>
      <c r="G1188" s="112" t="str">
        <f>IF(E1188="","",VLOOKUP(E1188,[1]PROJECTES!$C$14:$G$5000,4,FALSE))</f>
        <v/>
      </c>
      <c r="H1188" s="95"/>
      <c r="I1188" s="113" t="str">
        <f>IF(H1188="","",VLOOKUP(H1188,BD!B$2:C$16,2,FALSE))</f>
        <v/>
      </c>
      <c r="J1188" s="114"/>
      <c r="K1188" s="115" t="str">
        <f t="shared" si="44"/>
        <v/>
      </c>
      <c r="L1188" s="116" t="str">
        <f t="shared" ca="1" si="43"/>
        <v>-</v>
      </c>
      <c r="M1188" s="111" t="str">
        <f>IF(E1188="","",VLOOKUP(E1188,[1]PROJECTES!$C$14:$Z$5000,21,FALSE))</f>
        <v/>
      </c>
      <c r="N1188" s="117"/>
      <c r="O1188" s="118" t="s">
        <v>222</v>
      </c>
      <c r="P1188" s="119"/>
      <c r="Q1188" s="84"/>
      <c r="R1188" s="122"/>
      <c r="S1188" s="166"/>
      <c r="T1188" s="176"/>
      <c r="U1188" s="169"/>
      <c r="V1188" s="200"/>
      <c r="X1188" s="79"/>
    </row>
    <row r="1189" spans="1:24" s="121" customFormat="1" ht="20.100000000000001" customHeight="1" x14ac:dyDescent="0.3">
      <c r="A1189" s="80"/>
      <c r="B1189" s="110" t="str">
        <f>IF(E1189="","",VLOOKUP(E1189,[1]PROJECTES!$C$14:$G$5000,2,FALSE))</f>
        <v/>
      </c>
      <c r="C1189" s="80"/>
      <c r="D1189" s="283" t="str">
        <f>IF(E1189="","",VLOOKUP(E1189,[1]PROJECTES!$C$14:$G$5000,5,FALSE))</f>
        <v/>
      </c>
      <c r="E1189" s="79"/>
      <c r="F1189" s="110" t="str">
        <f>IF(I1189="","",VLOOKUP(I1189,[1]PROJECTES!$C$14:$G$5000,2,FALSE))</f>
        <v/>
      </c>
      <c r="G1189" s="112" t="str">
        <f>IF(E1189="","",VLOOKUP(E1189,[1]PROJECTES!$C$14:$G$5000,4,FALSE))</f>
        <v/>
      </c>
      <c r="H1189" s="95"/>
      <c r="I1189" s="113" t="str">
        <f>IF(H1189="","",VLOOKUP(H1189,BD!B$2:C$16,2,FALSE))</f>
        <v/>
      </c>
      <c r="J1189" s="114"/>
      <c r="K1189" s="115" t="str">
        <f t="shared" si="44"/>
        <v/>
      </c>
      <c r="L1189" s="116" t="str">
        <f t="shared" ca="1" si="43"/>
        <v>-</v>
      </c>
      <c r="M1189" s="111" t="str">
        <f>IF(E1189="","",VLOOKUP(E1189,[1]PROJECTES!$C$14:$Z$5000,21,FALSE))</f>
        <v/>
      </c>
      <c r="N1189" s="117"/>
      <c r="O1189" s="118" t="s">
        <v>222</v>
      </c>
      <c r="P1189" s="119"/>
      <c r="Q1189" s="84"/>
      <c r="R1189" s="122"/>
      <c r="S1189" s="166"/>
      <c r="T1189" s="176"/>
      <c r="U1189" s="169"/>
      <c r="V1189" s="200"/>
      <c r="X1189" s="79"/>
    </row>
    <row r="1190" spans="1:24" s="121" customFormat="1" ht="20.100000000000001" customHeight="1" x14ac:dyDescent="0.3">
      <c r="A1190" s="80"/>
      <c r="B1190" s="110" t="str">
        <f>IF(E1190="","",VLOOKUP(E1190,[1]PROJECTES!$C$14:$G$5000,2,FALSE))</f>
        <v/>
      </c>
      <c r="C1190" s="80"/>
      <c r="D1190" s="283" t="str">
        <f>IF(E1190="","",VLOOKUP(E1190,[1]PROJECTES!$C$14:$G$5000,5,FALSE))</f>
        <v/>
      </c>
      <c r="E1190" s="79"/>
      <c r="F1190" s="110" t="str">
        <f>IF(I1190="","",VLOOKUP(I1190,[1]PROJECTES!$C$14:$G$5000,2,FALSE))</f>
        <v/>
      </c>
      <c r="G1190" s="112" t="str">
        <f>IF(E1190="","",VLOOKUP(E1190,[1]PROJECTES!$C$14:$G$5000,4,FALSE))</f>
        <v/>
      </c>
      <c r="H1190" s="95"/>
      <c r="I1190" s="113" t="str">
        <f>IF(H1190="","",VLOOKUP(H1190,BD!B$2:C$16,2,FALSE))</f>
        <v/>
      </c>
      <c r="J1190" s="114"/>
      <c r="K1190" s="115" t="str">
        <f t="shared" si="44"/>
        <v/>
      </c>
      <c r="L1190" s="116" t="str">
        <f t="shared" ca="1" si="43"/>
        <v>-</v>
      </c>
      <c r="M1190" s="111" t="str">
        <f>IF(E1190="","",VLOOKUP(E1190,[1]PROJECTES!$C$14:$Z$5000,21,FALSE))</f>
        <v/>
      </c>
      <c r="N1190" s="117"/>
      <c r="O1190" s="118" t="s">
        <v>222</v>
      </c>
      <c r="P1190" s="119"/>
      <c r="Q1190" s="84"/>
      <c r="R1190" s="122"/>
      <c r="S1190" s="166"/>
      <c r="T1190" s="176"/>
      <c r="U1190" s="169"/>
      <c r="V1190" s="200"/>
      <c r="X1190" s="79"/>
    </row>
    <row r="1191" spans="1:24" s="121" customFormat="1" ht="20.100000000000001" customHeight="1" x14ac:dyDescent="0.3">
      <c r="A1191" s="80"/>
      <c r="B1191" s="110" t="str">
        <f>IF(E1191="","",VLOOKUP(E1191,[1]PROJECTES!$C$14:$G$5000,2,FALSE))</f>
        <v/>
      </c>
      <c r="C1191" s="80"/>
      <c r="D1191" s="283" t="str">
        <f>IF(E1191="","",VLOOKUP(E1191,[1]PROJECTES!$C$14:$G$5000,5,FALSE))</f>
        <v/>
      </c>
      <c r="E1191" s="79"/>
      <c r="F1191" s="110" t="str">
        <f>IF(I1191="","",VLOOKUP(I1191,[1]PROJECTES!$C$14:$G$5000,2,FALSE))</f>
        <v/>
      </c>
      <c r="G1191" s="112" t="str">
        <f>IF(E1191="","",VLOOKUP(E1191,[1]PROJECTES!$C$14:$G$5000,4,FALSE))</f>
        <v/>
      </c>
      <c r="H1191" s="95"/>
      <c r="I1191" s="113" t="str">
        <f>IF(H1191="","",VLOOKUP(H1191,BD!B$2:C$16,2,FALSE))</f>
        <v/>
      </c>
      <c r="J1191" s="114"/>
      <c r="K1191" s="115" t="str">
        <f t="shared" si="44"/>
        <v/>
      </c>
      <c r="L1191" s="116" t="str">
        <f t="shared" ca="1" si="43"/>
        <v>-</v>
      </c>
      <c r="M1191" s="111" t="str">
        <f>IF(E1191="","",VLOOKUP(E1191,[1]PROJECTES!$C$14:$Z$5000,21,FALSE))</f>
        <v/>
      </c>
      <c r="N1191" s="117"/>
      <c r="O1191" s="118" t="s">
        <v>222</v>
      </c>
      <c r="P1191" s="119"/>
      <c r="Q1191" s="84"/>
      <c r="R1191" s="122"/>
      <c r="S1191" s="166"/>
      <c r="T1191" s="176"/>
      <c r="U1191" s="169"/>
      <c r="V1191" s="200"/>
      <c r="X1191" s="79"/>
    </row>
    <row r="1192" spans="1:24" s="121" customFormat="1" ht="20.100000000000001" customHeight="1" x14ac:dyDescent="0.3">
      <c r="A1192" s="80"/>
      <c r="B1192" s="110" t="str">
        <f>IF(E1192="","",VLOOKUP(E1192,[1]PROJECTES!$C$14:$G$5000,2,FALSE))</f>
        <v/>
      </c>
      <c r="C1192" s="80"/>
      <c r="D1192" s="283" t="str">
        <f>IF(E1192="","",VLOOKUP(E1192,[1]PROJECTES!$C$14:$G$5000,5,FALSE))</f>
        <v/>
      </c>
      <c r="E1192" s="79"/>
      <c r="F1192" s="110" t="str">
        <f>IF(I1192="","",VLOOKUP(I1192,[1]PROJECTES!$C$14:$G$5000,2,FALSE))</f>
        <v/>
      </c>
      <c r="G1192" s="112" t="str">
        <f>IF(E1192="","",VLOOKUP(E1192,[1]PROJECTES!$C$14:$G$5000,4,FALSE))</f>
        <v/>
      </c>
      <c r="H1192" s="95"/>
      <c r="I1192" s="113" t="str">
        <f>IF(H1192="","",VLOOKUP(H1192,BD!B$2:C$16,2,FALSE))</f>
        <v/>
      </c>
      <c r="J1192" s="114"/>
      <c r="K1192" s="115" t="str">
        <f t="shared" si="44"/>
        <v/>
      </c>
      <c r="L1192" s="116" t="str">
        <f t="shared" ca="1" si="43"/>
        <v>-</v>
      </c>
      <c r="M1192" s="111" t="str">
        <f>IF(E1192="","",VLOOKUP(E1192,[1]PROJECTES!$C$14:$Z$5000,21,FALSE))</f>
        <v/>
      </c>
      <c r="N1192" s="117"/>
      <c r="O1192" s="118" t="s">
        <v>222</v>
      </c>
      <c r="P1192" s="119"/>
      <c r="Q1192" s="84"/>
      <c r="R1192" s="122"/>
      <c r="S1192" s="166"/>
      <c r="T1192" s="197"/>
      <c r="V1192" s="203"/>
      <c r="X1192" s="79"/>
    </row>
    <row r="1193" spans="1:24" s="121" customFormat="1" ht="20.100000000000001" customHeight="1" x14ac:dyDescent="0.3">
      <c r="A1193" s="80"/>
      <c r="B1193" s="110" t="str">
        <f>IF(E1193="","",VLOOKUP(E1193,[1]PROJECTES!$C$14:$G$5000,2,FALSE))</f>
        <v/>
      </c>
      <c r="C1193" s="80"/>
      <c r="D1193" s="283" t="str">
        <f>IF(E1193="","",VLOOKUP(E1193,[1]PROJECTES!$C$14:$G$5000,5,FALSE))</f>
        <v/>
      </c>
      <c r="E1193" s="79"/>
      <c r="F1193" s="110" t="str">
        <f>IF(I1193="","",VLOOKUP(I1193,[1]PROJECTES!$C$14:$G$5000,2,FALSE))</f>
        <v/>
      </c>
      <c r="G1193" s="112" t="str">
        <f>IF(E1193="","",VLOOKUP(E1193,[1]PROJECTES!$C$14:$G$5000,4,FALSE))</f>
        <v/>
      </c>
      <c r="H1193" s="95"/>
      <c r="I1193" s="113" t="str">
        <f>IF(H1193="","",VLOOKUP(H1193,BD!B$2:C$16,2,FALSE))</f>
        <v/>
      </c>
      <c r="J1193" s="114"/>
      <c r="K1193" s="115" t="str">
        <f t="shared" si="44"/>
        <v/>
      </c>
      <c r="L1193" s="116" t="str">
        <f t="shared" ca="1" si="43"/>
        <v>-</v>
      </c>
      <c r="M1193" s="111" t="str">
        <f>IF(E1193="","",VLOOKUP(E1193,[1]PROJECTES!$C$14:$Z$5000,21,FALSE))</f>
        <v/>
      </c>
      <c r="N1193" s="117"/>
      <c r="O1193" s="118" t="s">
        <v>222</v>
      </c>
      <c r="P1193" s="119"/>
      <c r="Q1193" s="84"/>
      <c r="R1193" s="122"/>
      <c r="S1193" s="166"/>
      <c r="T1193" s="197"/>
      <c r="V1193" s="203"/>
      <c r="X1193" s="79"/>
    </row>
    <row r="1194" spans="1:24" s="121" customFormat="1" ht="20.100000000000001" customHeight="1" x14ac:dyDescent="0.3">
      <c r="A1194" s="80"/>
      <c r="B1194" s="110" t="str">
        <f>IF(E1194="","",VLOOKUP(E1194,[1]PROJECTES!$C$14:$G$5000,2,FALSE))</f>
        <v/>
      </c>
      <c r="C1194" s="80"/>
      <c r="D1194" s="283" t="str">
        <f>IF(E1194="","",VLOOKUP(E1194,[1]PROJECTES!$C$14:$G$5000,5,FALSE))</f>
        <v/>
      </c>
      <c r="E1194" s="79"/>
      <c r="F1194" s="110" t="str">
        <f>IF(I1194="","",VLOOKUP(I1194,[1]PROJECTES!$C$14:$G$5000,2,FALSE))</f>
        <v/>
      </c>
      <c r="G1194" s="112" t="str">
        <f>IF(E1194="","",VLOOKUP(E1194,[1]PROJECTES!$C$14:$G$5000,4,FALSE))</f>
        <v/>
      </c>
      <c r="H1194" s="95"/>
      <c r="I1194" s="113" t="str">
        <f>IF(H1194="","",VLOOKUP(H1194,BD!B$2:C$16,2,FALSE))</f>
        <v/>
      </c>
      <c r="J1194" s="114"/>
      <c r="K1194" s="115" t="str">
        <f t="shared" si="44"/>
        <v/>
      </c>
      <c r="L1194" s="116" t="str">
        <f t="shared" ca="1" si="43"/>
        <v>-</v>
      </c>
      <c r="M1194" s="111" t="str">
        <f>IF(E1194="","",VLOOKUP(E1194,[1]PROJECTES!$C$14:$Z$5000,21,FALSE))</f>
        <v/>
      </c>
      <c r="N1194" s="136"/>
      <c r="O1194" s="118" t="s">
        <v>222</v>
      </c>
      <c r="P1194" s="140"/>
      <c r="Q1194" s="84"/>
      <c r="R1194" s="122"/>
      <c r="S1194" s="166"/>
      <c r="T1194" s="197"/>
      <c r="V1194" s="203"/>
      <c r="X1194" s="79"/>
    </row>
    <row r="1195" spans="1:24" s="121" customFormat="1" ht="20.100000000000001" customHeight="1" x14ac:dyDescent="0.3">
      <c r="A1195" s="80"/>
      <c r="B1195" s="110" t="str">
        <f>IF(E1195="","",VLOOKUP(E1195,[1]PROJECTES!$C$14:$G$5000,2,FALSE))</f>
        <v/>
      </c>
      <c r="C1195" s="80"/>
      <c r="D1195" s="283" t="str">
        <f>IF(E1195="","",VLOOKUP(E1195,[1]PROJECTES!$C$14:$G$5000,5,FALSE))</f>
        <v/>
      </c>
      <c r="E1195" s="79"/>
      <c r="F1195" s="110" t="str">
        <f>IF(I1195="","",VLOOKUP(I1195,[1]PROJECTES!$C$14:$G$5000,2,FALSE))</f>
        <v/>
      </c>
      <c r="G1195" s="112" t="str">
        <f>IF(E1195="","",VLOOKUP(E1195,[1]PROJECTES!$C$14:$G$5000,4,FALSE))</f>
        <v/>
      </c>
      <c r="H1195" s="95"/>
      <c r="I1195" s="113" t="str">
        <f>IF(H1195="","",VLOOKUP(H1195,BD!B$2:C$16,2,FALSE))</f>
        <v/>
      </c>
      <c r="J1195" s="114"/>
      <c r="K1195" s="115" t="str">
        <f t="shared" si="44"/>
        <v/>
      </c>
      <c r="L1195" s="116" t="str">
        <f t="shared" ca="1" si="43"/>
        <v>-</v>
      </c>
      <c r="M1195" s="111" t="str">
        <f>IF(E1195="","",VLOOKUP(E1195,[1]PROJECTES!$C$14:$Z$5000,21,FALSE))</f>
        <v/>
      </c>
      <c r="N1195" s="117"/>
      <c r="O1195" s="118" t="s">
        <v>222</v>
      </c>
      <c r="P1195" s="119"/>
      <c r="Q1195" s="84"/>
      <c r="R1195" s="122"/>
      <c r="S1195" s="166"/>
      <c r="T1195" s="176"/>
      <c r="U1195" s="169"/>
      <c r="V1195" s="200"/>
      <c r="X1195" s="79"/>
    </row>
    <row r="1196" spans="1:24" s="121" customFormat="1" ht="20.100000000000001" customHeight="1" x14ac:dyDescent="0.3">
      <c r="A1196" s="80"/>
      <c r="B1196" s="110" t="str">
        <f>IF(E1196="","",VLOOKUP(E1196,[1]PROJECTES!$C$14:$G$5000,2,FALSE))</f>
        <v/>
      </c>
      <c r="C1196" s="80"/>
      <c r="D1196" s="283" t="str">
        <f>IF(E1196="","",VLOOKUP(E1196,[1]PROJECTES!$C$14:$G$5000,5,FALSE))</f>
        <v/>
      </c>
      <c r="E1196" s="79"/>
      <c r="F1196" s="110" t="str">
        <f>IF(I1196="","",VLOOKUP(I1196,[1]PROJECTES!$C$14:$G$5000,2,FALSE))</f>
        <v/>
      </c>
      <c r="G1196" s="112" t="str">
        <f>IF(E1196="","",VLOOKUP(E1196,[1]PROJECTES!$C$14:$G$5000,4,FALSE))</f>
        <v/>
      </c>
      <c r="H1196" s="95"/>
      <c r="I1196" s="113" t="str">
        <f>IF(H1196="","",VLOOKUP(H1196,BD!B$2:C$16,2,FALSE))</f>
        <v/>
      </c>
      <c r="J1196" s="114"/>
      <c r="K1196" s="115" t="str">
        <f t="shared" si="44"/>
        <v/>
      </c>
      <c r="L1196" s="116" t="str">
        <f t="shared" ca="1" si="43"/>
        <v>-</v>
      </c>
      <c r="M1196" s="111" t="str">
        <f>IF(E1196="","",VLOOKUP(E1196,[1]PROJECTES!$C$14:$Z$5000,21,FALSE))</f>
        <v/>
      </c>
      <c r="N1196" s="117"/>
      <c r="O1196" s="118" t="s">
        <v>222</v>
      </c>
      <c r="P1196" s="119"/>
      <c r="Q1196" s="84"/>
      <c r="R1196" s="122"/>
      <c r="S1196" s="166"/>
      <c r="T1196" s="176"/>
      <c r="U1196" s="169"/>
      <c r="V1196" s="200"/>
      <c r="X1196" s="79"/>
    </row>
    <row r="1197" spans="1:24" s="121" customFormat="1" ht="20.100000000000001" customHeight="1" x14ac:dyDescent="0.3">
      <c r="A1197" s="80"/>
      <c r="B1197" s="110" t="str">
        <f>IF(E1197="","",VLOOKUP(E1197,[1]PROJECTES!$C$14:$G$5000,2,FALSE))</f>
        <v/>
      </c>
      <c r="C1197" s="80"/>
      <c r="D1197" s="283" t="str">
        <f>IF(E1197="","",VLOOKUP(E1197,[1]PROJECTES!$C$14:$G$5000,5,FALSE))</f>
        <v/>
      </c>
      <c r="E1197" s="79"/>
      <c r="F1197" s="110" t="str">
        <f>IF(I1197="","",VLOOKUP(I1197,[1]PROJECTES!$C$14:$G$5000,2,FALSE))</f>
        <v/>
      </c>
      <c r="G1197" s="112" t="str">
        <f>IF(E1197="","",VLOOKUP(E1197,[1]PROJECTES!$C$14:$G$5000,4,FALSE))</f>
        <v/>
      </c>
      <c r="H1197" s="95"/>
      <c r="I1197" s="113" t="str">
        <f>IF(H1197="","",VLOOKUP(H1197,BD!B$2:C$16,2,FALSE))</f>
        <v/>
      </c>
      <c r="J1197" s="114"/>
      <c r="K1197" s="115" t="str">
        <f t="shared" si="44"/>
        <v/>
      </c>
      <c r="L1197" s="116" t="str">
        <f t="shared" ca="1" si="43"/>
        <v>-</v>
      </c>
      <c r="M1197" s="111" t="str">
        <f>IF(E1197="","",VLOOKUP(E1197,[1]PROJECTES!$C$14:$Z$5000,21,FALSE))</f>
        <v/>
      </c>
      <c r="N1197" s="117"/>
      <c r="O1197" s="118" t="s">
        <v>222</v>
      </c>
      <c r="P1197" s="119"/>
      <c r="Q1197" s="84"/>
      <c r="R1197" s="122"/>
      <c r="S1197" s="166"/>
      <c r="T1197" s="176"/>
      <c r="U1197" s="169"/>
      <c r="V1197" s="200"/>
      <c r="X1197" s="79"/>
    </row>
    <row r="1198" spans="1:24" s="121" customFormat="1" ht="20.100000000000001" customHeight="1" x14ac:dyDescent="0.3">
      <c r="A1198" s="80"/>
      <c r="B1198" s="110" t="str">
        <f>IF(E1198="","",VLOOKUP(E1198,[1]PROJECTES!$C$14:$G$5000,2,FALSE))</f>
        <v/>
      </c>
      <c r="C1198" s="80"/>
      <c r="D1198" s="283" t="str">
        <f>IF(E1198="","",VLOOKUP(E1198,[1]PROJECTES!$C$14:$G$5000,5,FALSE))</f>
        <v/>
      </c>
      <c r="E1198" s="79"/>
      <c r="F1198" s="110" t="str">
        <f>IF(I1198="","",VLOOKUP(I1198,[1]PROJECTES!$C$14:$G$5000,2,FALSE))</f>
        <v/>
      </c>
      <c r="G1198" s="112" t="str">
        <f>IF(E1198="","",VLOOKUP(E1198,[1]PROJECTES!$C$14:$G$5000,4,FALSE))</f>
        <v/>
      </c>
      <c r="H1198" s="95"/>
      <c r="I1198" s="113" t="str">
        <f>IF(H1198="","",VLOOKUP(H1198,BD!B$2:C$16,2,FALSE))</f>
        <v/>
      </c>
      <c r="J1198" s="114"/>
      <c r="K1198" s="115" t="str">
        <f t="shared" si="44"/>
        <v/>
      </c>
      <c r="L1198" s="116" t="str">
        <f t="shared" ca="1" si="43"/>
        <v>-</v>
      </c>
      <c r="M1198" s="111" t="str">
        <f>IF(E1198="","",VLOOKUP(E1198,[1]PROJECTES!$C$14:$Z$5000,21,FALSE))</f>
        <v/>
      </c>
      <c r="N1198" s="117"/>
      <c r="O1198" s="118" t="s">
        <v>222</v>
      </c>
      <c r="P1198" s="119"/>
      <c r="Q1198" s="84"/>
      <c r="R1198" s="122"/>
      <c r="S1198" s="166"/>
      <c r="T1198" s="176"/>
      <c r="V1198" s="203"/>
      <c r="X1198" s="79"/>
    </row>
    <row r="1199" spans="1:24" s="121" customFormat="1" ht="20.100000000000001" customHeight="1" x14ac:dyDescent="0.3">
      <c r="A1199" s="80"/>
      <c r="B1199" s="110" t="str">
        <f>IF(E1199="","",VLOOKUP(E1199,[1]PROJECTES!$C$14:$G$5000,2,FALSE))</f>
        <v/>
      </c>
      <c r="C1199" s="80"/>
      <c r="D1199" s="283" t="str">
        <f>IF(E1199="","",VLOOKUP(E1199,[1]PROJECTES!$C$14:$G$5000,5,FALSE))</f>
        <v/>
      </c>
      <c r="E1199" s="79"/>
      <c r="F1199" s="110" t="str">
        <f>IF(I1199="","",VLOOKUP(I1199,[1]PROJECTES!$C$14:$G$5000,2,FALSE))</f>
        <v/>
      </c>
      <c r="G1199" s="112" t="str">
        <f>IF(E1199="","",VLOOKUP(E1199,[1]PROJECTES!$C$14:$G$5000,4,FALSE))</f>
        <v/>
      </c>
      <c r="H1199" s="95"/>
      <c r="I1199" s="113" t="str">
        <f>IF(H1199="","",VLOOKUP(H1199,BD!B$2:C$16,2,FALSE))</f>
        <v/>
      </c>
      <c r="J1199" s="114"/>
      <c r="K1199" s="115" t="str">
        <f t="shared" si="44"/>
        <v/>
      </c>
      <c r="L1199" s="116" t="str">
        <f t="shared" ca="1" si="43"/>
        <v>-</v>
      </c>
      <c r="M1199" s="111" t="str">
        <f>IF(E1199="","",VLOOKUP(E1199,[1]PROJECTES!$C$14:$Z$5000,21,FALSE))</f>
        <v/>
      </c>
      <c r="N1199" s="117"/>
      <c r="O1199" s="118" t="s">
        <v>222</v>
      </c>
      <c r="P1199" s="119"/>
      <c r="Q1199" s="84"/>
      <c r="R1199" s="122"/>
      <c r="S1199" s="166"/>
      <c r="T1199" s="176"/>
      <c r="U1199" s="169"/>
      <c r="V1199" s="200"/>
      <c r="X1199" s="79"/>
    </row>
    <row r="1200" spans="1:24" s="121" customFormat="1" ht="20.100000000000001" customHeight="1" x14ac:dyDescent="0.3">
      <c r="A1200" s="80"/>
      <c r="B1200" s="110" t="str">
        <f>IF(E1200="","",VLOOKUP(E1200,[1]PROJECTES!$C$14:$G$5000,2,FALSE))</f>
        <v/>
      </c>
      <c r="C1200" s="80"/>
      <c r="D1200" s="283" t="str">
        <f>IF(E1200="","",VLOOKUP(E1200,[1]PROJECTES!$C$14:$G$5000,5,FALSE))</f>
        <v/>
      </c>
      <c r="E1200" s="79"/>
      <c r="F1200" s="110" t="str">
        <f>IF(I1200="","",VLOOKUP(I1200,[1]PROJECTES!$C$14:$G$5000,2,FALSE))</f>
        <v/>
      </c>
      <c r="G1200" s="112" t="str">
        <f>IF(E1200="","",VLOOKUP(E1200,[1]PROJECTES!$C$14:$G$5000,4,FALSE))</f>
        <v/>
      </c>
      <c r="H1200" s="95"/>
      <c r="I1200" s="113" t="str">
        <f>IF(H1200="","",VLOOKUP(H1200,BD!B$2:C$16,2,FALSE))</f>
        <v/>
      </c>
      <c r="J1200" s="114"/>
      <c r="K1200" s="115" t="str">
        <f t="shared" si="44"/>
        <v/>
      </c>
      <c r="L1200" s="116" t="str">
        <f t="shared" ca="1" si="43"/>
        <v>-</v>
      </c>
      <c r="M1200" s="111" t="str">
        <f>IF(E1200="","",VLOOKUP(E1200,[1]PROJECTES!$C$14:$Z$5000,21,FALSE))</f>
        <v/>
      </c>
      <c r="N1200" s="117"/>
      <c r="O1200" s="118" t="s">
        <v>222</v>
      </c>
      <c r="P1200" s="119"/>
      <c r="Q1200" s="84"/>
      <c r="R1200" s="122"/>
      <c r="S1200" s="166"/>
      <c r="T1200" s="176"/>
      <c r="X1200" s="79"/>
    </row>
    <row r="1201" spans="1:24" s="121" customFormat="1" ht="20.100000000000001" customHeight="1" x14ac:dyDescent="0.3">
      <c r="A1201" s="80"/>
      <c r="B1201" s="110" t="str">
        <f>IF(E1201="","",VLOOKUP(E1201,[1]PROJECTES!$C$14:$G$5000,2,FALSE))</f>
        <v/>
      </c>
      <c r="C1201" s="80"/>
      <c r="D1201" s="283" t="str">
        <f>IF(E1201="","",VLOOKUP(E1201,[1]PROJECTES!$C$14:$G$5000,5,FALSE))</f>
        <v/>
      </c>
      <c r="E1201" s="79"/>
      <c r="F1201" s="110" t="str">
        <f>IF(I1201="","",VLOOKUP(I1201,[1]PROJECTES!$C$14:$G$5000,2,FALSE))</f>
        <v/>
      </c>
      <c r="G1201" s="112" t="str">
        <f>IF(E1201="","",VLOOKUP(E1201,[1]PROJECTES!$C$14:$G$5000,4,FALSE))</f>
        <v/>
      </c>
      <c r="H1201" s="95"/>
      <c r="I1201" s="113" t="str">
        <f>IF(H1201="","",VLOOKUP(H1201,BD!B$2:C$16,2,FALSE))</f>
        <v/>
      </c>
      <c r="J1201" s="114"/>
      <c r="K1201" s="115" t="str">
        <f t="shared" si="44"/>
        <v/>
      </c>
      <c r="L1201" s="116" t="str">
        <f t="shared" ca="1" si="43"/>
        <v>-</v>
      </c>
      <c r="M1201" s="111" t="str">
        <f>IF(E1201="","",VLOOKUP(E1201,[1]PROJECTES!$C$14:$Z$5000,21,FALSE))</f>
        <v/>
      </c>
      <c r="N1201" s="117"/>
      <c r="O1201" s="118" t="s">
        <v>222</v>
      </c>
      <c r="P1201" s="119"/>
      <c r="Q1201" s="84"/>
      <c r="R1201" s="122"/>
      <c r="S1201" s="166"/>
      <c r="T1201" s="176"/>
      <c r="X1201" s="79"/>
    </row>
    <row r="1202" spans="1:24" s="121" customFormat="1" ht="20.100000000000001" customHeight="1" x14ac:dyDescent="0.3">
      <c r="A1202" s="80"/>
      <c r="B1202" s="110" t="str">
        <f>IF(E1202="","",VLOOKUP(E1202,[1]PROJECTES!$C$14:$G$5000,2,FALSE))</f>
        <v/>
      </c>
      <c r="C1202" s="80"/>
      <c r="D1202" s="283" t="str">
        <f>IF(E1202="","",VLOOKUP(E1202,[1]PROJECTES!$C$14:$G$5000,5,FALSE))</f>
        <v/>
      </c>
      <c r="E1202" s="79"/>
      <c r="F1202" s="110" t="str">
        <f>IF(I1202="","",VLOOKUP(I1202,[1]PROJECTES!$C$14:$G$5000,2,FALSE))</f>
        <v/>
      </c>
      <c r="G1202" s="112" t="str">
        <f>IF(E1202="","",VLOOKUP(E1202,[1]PROJECTES!$C$14:$G$5000,4,FALSE))</f>
        <v/>
      </c>
      <c r="H1202" s="95"/>
      <c r="I1202" s="113" t="str">
        <f>IF(H1202="","",VLOOKUP(H1202,BD!B$2:C$16,2,FALSE))</f>
        <v/>
      </c>
      <c r="J1202" s="114"/>
      <c r="K1202" s="115" t="str">
        <f t="shared" si="44"/>
        <v/>
      </c>
      <c r="L1202" s="116" t="str">
        <f t="shared" ca="1" si="43"/>
        <v>-</v>
      </c>
      <c r="M1202" s="111" t="str">
        <f>IF(E1202="","",VLOOKUP(E1202,[1]PROJECTES!$C$14:$Z$5000,21,FALSE))</f>
        <v/>
      </c>
      <c r="N1202" s="117"/>
      <c r="O1202" s="118" t="s">
        <v>222</v>
      </c>
      <c r="P1202" s="119"/>
      <c r="Q1202" s="84"/>
      <c r="R1202" s="122"/>
      <c r="S1202" s="166"/>
      <c r="T1202" s="176"/>
      <c r="U1202" s="169"/>
      <c r="V1202" s="200"/>
      <c r="X1202" s="79"/>
    </row>
    <row r="1203" spans="1:24" s="121" customFormat="1" ht="20.100000000000001" customHeight="1" x14ac:dyDescent="0.3">
      <c r="A1203" s="80"/>
      <c r="B1203" s="110" t="str">
        <f>IF(E1203="","",VLOOKUP(E1203,[1]PROJECTES!$C$14:$G$5000,2,FALSE))</f>
        <v/>
      </c>
      <c r="C1203" s="80"/>
      <c r="D1203" s="283" t="str">
        <f>IF(E1203="","",VLOOKUP(E1203,[1]PROJECTES!$C$14:$G$5000,5,FALSE))</f>
        <v/>
      </c>
      <c r="E1203" s="79"/>
      <c r="F1203" s="110" t="str">
        <f>IF(I1203="","",VLOOKUP(I1203,[1]PROJECTES!$C$14:$G$5000,2,FALSE))</f>
        <v/>
      </c>
      <c r="G1203" s="112" t="str">
        <f>IF(E1203="","",VLOOKUP(E1203,[1]PROJECTES!$C$14:$G$5000,4,FALSE))</f>
        <v/>
      </c>
      <c r="H1203" s="95"/>
      <c r="I1203" s="113" t="str">
        <f>IF(H1203="","",VLOOKUP(H1203,BD!B$2:C$16,2,FALSE))</f>
        <v/>
      </c>
      <c r="J1203" s="114"/>
      <c r="K1203" s="115" t="str">
        <f t="shared" si="44"/>
        <v/>
      </c>
      <c r="L1203" s="116" t="str">
        <f t="shared" ca="1" si="43"/>
        <v>-</v>
      </c>
      <c r="M1203" s="111" t="str">
        <f>IF(E1203="","",VLOOKUP(E1203,[1]PROJECTES!$C$14:$Z$5000,21,FALSE))</f>
        <v/>
      </c>
      <c r="N1203" s="117"/>
      <c r="O1203" s="118" t="s">
        <v>222</v>
      </c>
      <c r="P1203" s="119"/>
      <c r="Q1203" s="84"/>
      <c r="R1203" s="125"/>
      <c r="S1203" s="166"/>
      <c r="T1203" s="197"/>
      <c r="X1203" s="79"/>
    </row>
    <row r="1204" spans="1:24" s="121" customFormat="1" ht="20.100000000000001" customHeight="1" x14ac:dyDescent="0.3">
      <c r="A1204" s="80"/>
      <c r="B1204" s="110" t="str">
        <f>IF(E1204="","",VLOOKUP(E1204,[1]PROJECTES!$C$14:$G$5000,2,FALSE))</f>
        <v/>
      </c>
      <c r="C1204" s="80"/>
      <c r="D1204" s="283" t="str">
        <f>IF(E1204="","",VLOOKUP(E1204,[1]PROJECTES!$C$14:$G$5000,5,FALSE))</f>
        <v/>
      </c>
      <c r="E1204" s="79"/>
      <c r="F1204" s="110" t="str">
        <f>IF(I1204="","",VLOOKUP(I1204,[1]PROJECTES!$C$14:$G$5000,2,FALSE))</f>
        <v/>
      </c>
      <c r="G1204" s="112" t="str">
        <f>IF(E1204="","",VLOOKUP(E1204,[1]PROJECTES!$C$14:$G$5000,4,FALSE))</f>
        <v/>
      </c>
      <c r="H1204" s="95"/>
      <c r="I1204" s="113" t="str">
        <f>IF(H1204="","",VLOOKUP(H1204,BD!B$2:C$16,2,FALSE))</f>
        <v/>
      </c>
      <c r="J1204" s="114"/>
      <c r="K1204" s="115" t="str">
        <f t="shared" si="44"/>
        <v/>
      </c>
      <c r="L1204" s="116" t="str">
        <f t="shared" ca="1" si="43"/>
        <v>-</v>
      </c>
      <c r="M1204" s="111" t="str">
        <f>IF(E1204="","",VLOOKUP(E1204,[1]PROJECTES!$C$14:$Z$5000,21,FALSE))</f>
        <v/>
      </c>
      <c r="N1204" s="117"/>
      <c r="O1204" s="118" t="s">
        <v>222</v>
      </c>
      <c r="P1204" s="119"/>
      <c r="Q1204" s="84"/>
      <c r="R1204" s="125"/>
      <c r="S1204" s="166"/>
      <c r="T1204" s="176"/>
      <c r="X1204" s="79"/>
    </row>
    <row r="1205" spans="1:24" s="121" customFormat="1" ht="20.100000000000001" customHeight="1" x14ac:dyDescent="0.3">
      <c r="A1205" s="80"/>
      <c r="B1205" s="110" t="str">
        <f>IF(E1205="","",VLOOKUP(E1205,[1]PROJECTES!$C$14:$G$5000,2,FALSE))</f>
        <v/>
      </c>
      <c r="C1205" s="80"/>
      <c r="D1205" s="283" t="str">
        <f>IF(E1205="","",VLOOKUP(E1205,[1]PROJECTES!$C$14:$G$5000,5,FALSE))</f>
        <v/>
      </c>
      <c r="E1205" s="79"/>
      <c r="F1205" s="110" t="str">
        <f>IF(I1205="","",VLOOKUP(I1205,[1]PROJECTES!$C$14:$G$5000,2,FALSE))</f>
        <v/>
      </c>
      <c r="G1205" s="112" t="str">
        <f>IF(E1205="","",VLOOKUP(E1205,[1]PROJECTES!$C$14:$G$5000,4,FALSE))</f>
        <v/>
      </c>
      <c r="H1205" s="95"/>
      <c r="I1205" s="113" t="str">
        <f>IF(H1205="","",VLOOKUP(H1205,BD!B$2:C$16,2,FALSE))</f>
        <v/>
      </c>
      <c r="J1205" s="114"/>
      <c r="K1205" s="115" t="str">
        <f t="shared" si="44"/>
        <v/>
      </c>
      <c r="L1205" s="116" t="str">
        <f t="shared" ca="1" si="43"/>
        <v>-</v>
      </c>
      <c r="M1205" s="111" t="str">
        <f>IF(E1205="","",VLOOKUP(E1205,[1]PROJECTES!$C$14:$Z$5000,21,FALSE))</f>
        <v/>
      </c>
      <c r="N1205" s="117"/>
      <c r="O1205" s="118" t="s">
        <v>222</v>
      </c>
      <c r="P1205" s="119"/>
      <c r="Q1205" s="84"/>
      <c r="R1205" s="125"/>
      <c r="S1205" s="166"/>
      <c r="T1205" s="176"/>
      <c r="X1205" s="79"/>
    </row>
    <row r="1206" spans="1:24" s="121" customFormat="1" ht="20.100000000000001" customHeight="1" x14ac:dyDescent="0.3">
      <c r="A1206" s="80"/>
      <c r="B1206" s="110" t="str">
        <f>IF(E1206="","",VLOOKUP(E1206,[1]PROJECTES!$C$14:$G$5000,2,FALSE))</f>
        <v/>
      </c>
      <c r="C1206" s="80"/>
      <c r="D1206" s="283" t="str">
        <f>IF(E1206="","",VLOOKUP(E1206,[1]PROJECTES!$C$14:$G$5000,5,FALSE))</f>
        <v/>
      </c>
      <c r="E1206" s="79"/>
      <c r="F1206" s="110" t="str">
        <f>IF(I1206="","",VLOOKUP(I1206,[1]PROJECTES!$C$14:$G$5000,2,FALSE))</f>
        <v/>
      </c>
      <c r="G1206" s="112" t="str">
        <f>IF(E1206="","",VLOOKUP(E1206,[1]PROJECTES!$C$14:$G$5000,4,FALSE))</f>
        <v/>
      </c>
      <c r="H1206" s="95"/>
      <c r="I1206" s="113" t="str">
        <f>IF(H1206="","",VLOOKUP(H1206,BD!B$2:C$16,2,FALSE))</f>
        <v/>
      </c>
      <c r="J1206" s="114"/>
      <c r="K1206" s="115" t="str">
        <f t="shared" si="44"/>
        <v/>
      </c>
      <c r="L1206" s="116" t="str">
        <f t="shared" ca="1" si="43"/>
        <v>-</v>
      </c>
      <c r="M1206" s="111" t="str">
        <f>IF(E1206="","",VLOOKUP(E1206,[1]PROJECTES!$C$14:$Z$5000,21,FALSE))</f>
        <v/>
      </c>
      <c r="N1206" s="117"/>
      <c r="O1206" s="118" t="s">
        <v>222</v>
      </c>
      <c r="P1206" s="119"/>
      <c r="Q1206" s="84"/>
      <c r="R1206" s="122"/>
      <c r="S1206" s="166"/>
      <c r="T1206" s="176"/>
      <c r="U1206" s="179"/>
      <c r="V1206" s="179"/>
      <c r="X1206" s="79"/>
    </row>
    <row r="1207" spans="1:24" s="121" customFormat="1" ht="20.100000000000001" customHeight="1" x14ac:dyDescent="0.3">
      <c r="A1207" s="80"/>
      <c r="B1207" s="110" t="str">
        <f>IF(E1207="","",VLOOKUP(E1207,[1]PROJECTES!$C$14:$G$5000,2,FALSE))</f>
        <v/>
      </c>
      <c r="C1207" s="80"/>
      <c r="D1207" s="283" t="str">
        <f>IF(E1207="","",VLOOKUP(E1207,[1]PROJECTES!$C$14:$G$5000,5,FALSE))</f>
        <v/>
      </c>
      <c r="E1207" s="79"/>
      <c r="F1207" s="110" t="str">
        <f>IF(I1207="","",VLOOKUP(I1207,[1]PROJECTES!$C$14:$G$5000,2,FALSE))</f>
        <v/>
      </c>
      <c r="G1207" s="112" t="str">
        <f>IF(E1207="","",VLOOKUP(E1207,[1]PROJECTES!$C$14:$G$5000,4,FALSE))</f>
        <v/>
      </c>
      <c r="H1207" s="95"/>
      <c r="I1207" s="113" t="str">
        <f>IF(H1207="","",VLOOKUP(H1207,BD!B$2:C$16,2,FALSE))</f>
        <v/>
      </c>
      <c r="J1207" s="114"/>
      <c r="K1207" s="115" t="str">
        <f t="shared" si="44"/>
        <v/>
      </c>
      <c r="L1207" s="116" t="str">
        <f t="shared" ca="1" si="43"/>
        <v>-</v>
      </c>
      <c r="M1207" s="111" t="str">
        <f>IF(E1207="","",VLOOKUP(E1207,[1]PROJECTES!$C$14:$Z$5000,21,FALSE))</f>
        <v/>
      </c>
      <c r="N1207" s="117"/>
      <c r="O1207" s="118" t="s">
        <v>222</v>
      </c>
      <c r="P1207" s="119"/>
      <c r="Q1207" s="84"/>
      <c r="R1207" s="122"/>
      <c r="S1207" s="166"/>
      <c r="T1207" s="176"/>
      <c r="U1207" s="169"/>
      <c r="V1207" s="200"/>
      <c r="X1207" s="79"/>
    </row>
    <row r="1208" spans="1:24" s="121" customFormat="1" ht="20.100000000000001" customHeight="1" x14ac:dyDescent="0.3">
      <c r="A1208" s="80"/>
      <c r="B1208" s="110" t="str">
        <f>IF(E1208="","",VLOOKUP(E1208,[1]PROJECTES!$C$14:$G$5000,2,FALSE))</f>
        <v/>
      </c>
      <c r="C1208" s="80"/>
      <c r="D1208" s="283" t="str">
        <f>IF(E1208="","",VLOOKUP(E1208,[1]PROJECTES!$C$14:$G$5000,5,FALSE))</f>
        <v/>
      </c>
      <c r="E1208" s="79"/>
      <c r="F1208" s="110" t="str">
        <f>IF(I1208="","",VLOOKUP(I1208,[1]PROJECTES!$C$14:$G$5000,2,FALSE))</f>
        <v/>
      </c>
      <c r="G1208" s="112" t="str">
        <f>IF(E1208="","",VLOOKUP(E1208,[1]PROJECTES!$C$14:$G$5000,4,FALSE))</f>
        <v/>
      </c>
      <c r="H1208" s="95"/>
      <c r="I1208" s="113" t="str">
        <f>IF(H1208="","",VLOOKUP(H1208,BD!B$2:C$16,2,FALSE))</f>
        <v/>
      </c>
      <c r="J1208" s="114"/>
      <c r="K1208" s="115" t="str">
        <f t="shared" si="44"/>
        <v/>
      </c>
      <c r="L1208" s="116" t="str">
        <f t="shared" ca="1" si="43"/>
        <v>-</v>
      </c>
      <c r="M1208" s="111" t="str">
        <f>IF(E1208="","",VLOOKUP(E1208,[1]PROJECTES!$C$14:$Z$5000,21,FALSE))</f>
        <v/>
      </c>
      <c r="N1208" s="117"/>
      <c r="O1208" s="118" t="s">
        <v>222</v>
      </c>
      <c r="P1208" s="119"/>
      <c r="Q1208" s="84"/>
      <c r="R1208" s="122"/>
      <c r="S1208" s="166"/>
      <c r="T1208" s="176"/>
      <c r="U1208" s="169"/>
      <c r="V1208" s="200"/>
      <c r="X1208" s="79"/>
    </row>
    <row r="1209" spans="1:24" s="121" customFormat="1" ht="20.100000000000001" customHeight="1" x14ac:dyDescent="0.3">
      <c r="A1209" s="80"/>
      <c r="B1209" s="110" t="str">
        <f>IF(E1209="","",VLOOKUP(E1209,[1]PROJECTES!$C$14:$G$5000,2,FALSE))</f>
        <v/>
      </c>
      <c r="C1209" s="80"/>
      <c r="D1209" s="283" t="str">
        <f>IF(E1209="","",VLOOKUP(E1209,[1]PROJECTES!$C$14:$G$5000,5,FALSE))</f>
        <v/>
      </c>
      <c r="E1209" s="79"/>
      <c r="F1209" s="110" t="str">
        <f>IF(I1209="","",VLOOKUP(I1209,[1]PROJECTES!$C$14:$G$5000,2,FALSE))</f>
        <v/>
      </c>
      <c r="G1209" s="112" t="str">
        <f>IF(E1209="","",VLOOKUP(E1209,[1]PROJECTES!$C$14:$G$5000,4,FALSE))</f>
        <v/>
      </c>
      <c r="H1209" s="95"/>
      <c r="I1209" s="113" t="str">
        <f>IF(H1209="","",VLOOKUP(H1209,BD!B$2:C$16,2,FALSE))</f>
        <v/>
      </c>
      <c r="J1209" s="126"/>
      <c r="K1209" s="115" t="str">
        <f t="shared" si="44"/>
        <v/>
      </c>
      <c r="L1209" s="116" t="str">
        <f t="shared" ca="1" si="43"/>
        <v>-</v>
      </c>
      <c r="M1209" s="111" t="str">
        <f>IF(E1209="","",VLOOKUP(E1209,[1]PROJECTES!$C$14:$Z$5000,21,FALSE))</f>
        <v/>
      </c>
      <c r="N1209" s="136"/>
      <c r="O1209" s="118" t="s">
        <v>222</v>
      </c>
      <c r="P1209" s="140"/>
      <c r="Q1209" s="84"/>
      <c r="R1209" s="122"/>
      <c r="S1209" s="166"/>
      <c r="T1209" s="197"/>
      <c r="X1209" s="79"/>
    </row>
    <row r="1210" spans="1:24" s="121" customFormat="1" ht="20.100000000000001" customHeight="1" x14ac:dyDescent="0.3">
      <c r="A1210" s="80"/>
      <c r="B1210" s="110" t="str">
        <f>IF(E1210="","",VLOOKUP(E1210,[1]PROJECTES!$C$14:$G$5000,2,FALSE))</f>
        <v/>
      </c>
      <c r="C1210" s="80"/>
      <c r="D1210" s="283" t="str">
        <f>IF(E1210="","",VLOOKUP(E1210,[1]PROJECTES!$C$14:$G$5000,5,FALSE))</f>
        <v/>
      </c>
      <c r="E1210" s="79"/>
      <c r="F1210" s="110" t="str">
        <f>IF(I1210="","",VLOOKUP(I1210,[1]PROJECTES!$C$14:$G$5000,2,FALSE))</f>
        <v/>
      </c>
      <c r="G1210" s="112" t="str">
        <f>IF(E1210="","",VLOOKUP(E1210,[1]PROJECTES!$C$14:$G$5000,4,FALSE))</f>
        <v/>
      </c>
      <c r="H1210" s="95"/>
      <c r="I1210" s="113" t="str">
        <f>IF(H1210="","",VLOOKUP(H1210,BD!B$2:C$16,2,FALSE))</f>
        <v/>
      </c>
      <c r="J1210" s="114"/>
      <c r="K1210" s="115" t="str">
        <f t="shared" si="44"/>
        <v/>
      </c>
      <c r="L1210" s="116" t="str">
        <f t="shared" ca="1" si="43"/>
        <v>-</v>
      </c>
      <c r="M1210" s="111" t="str">
        <f>IF(E1210="","",VLOOKUP(E1210,[1]PROJECTES!$C$14:$Z$5000,21,FALSE))</f>
        <v/>
      </c>
      <c r="N1210" s="117"/>
      <c r="O1210" s="118" t="s">
        <v>222</v>
      </c>
      <c r="P1210" s="119"/>
      <c r="Q1210" s="84"/>
      <c r="R1210" s="122"/>
      <c r="S1210" s="166"/>
      <c r="T1210" s="197"/>
      <c r="X1210" s="79"/>
    </row>
    <row r="1211" spans="1:24" s="121" customFormat="1" ht="20.100000000000001" customHeight="1" x14ac:dyDescent="0.3">
      <c r="A1211" s="80"/>
      <c r="B1211" s="110" t="str">
        <f>IF(E1211="","",VLOOKUP(E1211,[1]PROJECTES!$C$14:$G$5000,2,FALSE))</f>
        <v/>
      </c>
      <c r="C1211" s="80"/>
      <c r="D1211" s="283" t="str">
        <f>IF(E1211="","",VLOOKUP(E1211,[1]PROJECTES!$C$14:$G$5000,5,FALSE))</f>
        <v/>
      </c>
      <c r="E1211" s="79"/>
      <c r="F1211" s="110" t="str">
        <f>IF(I1211="","",VLOOKUP(I1211,[1]PROJECTES!$C$14:$G$5000,2,FALSE))</f>
        <v/>
      </c>
      <c r="G1211" s="112" t="str">
        <f>IF(E1211="","",VLOOKUP(E1211,[1]PROJECTES!$C$14:$G$5000,4,FALSE))</f>
        <v/>
      </c>
      <c r="H1211" s="95"/>
      <c r="I1211" s="113" t="str">
        <f>IF(H1211="","",VLOOKUP(H1211,BD!B$2:C$16,2,FALSE))</f>
        <v/>
      </c>
      <c r="J1211" s="114"/>
      <c r="K1211" s="115" t="str">
        <f t="shared" si="44"/>
        <v/>
      </c>
      <c r="L1211" s="116" t="str">
        <f t="shared" ca="1" si="43"/>
        <v>-</v>
      </c>
      <c r="M1211" s="111" t="str">
        <f>IF(E1211="","",VLOOKUP(E1211,[1]PROJECTES!$C$14:$Z$5000,21,FALSE))</f>
        <v/>
      </c>
      <c r="N1211" s="117"/>
      <c r="O1211" s="118" t="s">
        <v>222</v>
      </c>
      <c r="P1211" s="119"/>
      <c r="Q1211" s="84"/>
      <c r="R1211" s="122"/>
      <c r="S1211" s="166"/>
      <c r="T1211" s="197"/>
      <c r="V1211" s="203"/>
      <c r="X1211" s="79"/>
    </row>
    <row r="1212" spans="1:24" s="121" customFormat="1" ht="20.100000000000001" customHeight="1" x14ac:dyDescent="0.3">
      <c r="A1212" s="80"/>
      <c r="B1212" s="110" t="str">
        <f>IF(E1212="","",VLOOKUP(E1212,[1]PROJECTES!$C$14:$G$5000,2,FALSE))</f>
        <v/>
      </c>
      <c r="C1212" s="80"/>
      <c r="D1212" s="283" t="str">
        <f>IF(E1212="","",VLOOKUP(E1212,[1]PROJECTES!$C$14:$G$5000,5,FALSE))</f>
        <v/>
      </c>
      <c r="E1212" s="79"/>
      <c r="F1212" s="110" t="str">
        <f>IF(I1212="","",VLOOKUP(I1212,[1]PROJECTES!$C$14:$G$5000,2,FALSE))</f>
        <v/>
      </c>
      <c r="G1212" s="112" t="str">
        <f>IF(E1212="","",VLOOKUP(E1212,[1]PROJECTES!$C$14:$G$5000,4,FALSE))</f>
        <v/>
      </c>
      <c r="H1212" s="95"/>
      <c r="I1212" s="113" t="str">
        <f>IF(H1212="","",VLOOKUP(H1212,BD!B$2:C$16,2,FALSE))</f>
        <v/>
      </c>
      <c r="J1212" s="114"/>
      <c r="K1212" s="115" t="str">
        <f t="shared" si="44"/>
        <v/>
      </c>
      <c r="L1212" s="116" t="str">
        <f t="shared" ca="1" si="43"/>
        <v>-</v>
      </c>
      <c r="M1212" s="111" t="str">
        <f>IF(E1212="","",VLOOKUP(E1212,[1]PROJECTES!$C$14:$Z$5000,21,FALSE))</f>
        <v/>
      </c>
      <c r="N1212" s="117"/>
      <c r="O1212" s="118" t="s">
        <v>222</v>
      </c>
      <c r="P1212" s="119"/>
      <c r="Q1212" s="84"/>
      <c r="R1212" s="122"/>
      <c r="S1212" s="166"/>
      <c r="T1212" s="176"/>
      <c r="X1212" s="79"/>
    </row>
    <row r="1213" spans="1:24" s="121" customFormat="1" ht="20.100000000000001" customHeight="1" x14ac:dyDescent="0.3">
      <c r="A1213" s="80"/>
      <c r="B1213" s="110" t="str">
        <f>IF(E1213="","",VLOOKUP(E1213,[1]PROJECTES!$C$14:$G$5000,2,FALSE))</f>
        <v/>
      </c>
      <c r="C1213" s="80"/>
      <c r="D1213" s="283" t="str">
        <f>IF(E1213="","",VLOOKUP(E1213,[1]PROJECTES!$C$14:$G$5000,5,FALSE))</f>
        <v/>
      </c>
      <c r="E1213" s="79"/>
      <c r="F1213" s="110" t="str">
        <f>IF(I1213="","",VLOOKUP(I1213,[1]PROJECTES!$C$14:$G$5000,2,FALSE))</f>
        <v/>
      </c>
      <c r="G1213" s="112" t="str">
        <f>IF(E1213="","",VLOOKUP(E1213,[1]PROJECTES!$C$14:$G$5000,4,FALSE))</f>
        <v/>
      </c>
      <c r="H1213" s="95"/>
      <c r="I1213" s="113" t="str">
        <f>IF(H1213="","",VLOOKUP(H1213,BD!B$2:C$16,2,FALSE))</f>
        <v/>
      </c>
      <c r="J1213" s="114"/>
      <c r="K1213" s="115" t="str">
        <f t="shared" si="44"/>
        <v/>
      </c>
      <c r="L1213" s="116" t="str">
        <f t="shared" ca="1" si="43"/>
        <v>-</v>
      </c>
      <c r="M1213" s="111" t="str">
        <f>IF(E1213="","",VLOOKUP(E1213,[1]PROJECTES!$C$14:$Z$5000,21,FALSE))</f>
        <v/>
      </c>
      <c r="N1213" s="117"/>
      <c r="O1213" s="118" t="s">
        <v>222</v>
      </c>
      <c r="P1213" s="119"/>
      <c r="Q1213" s="84"/>
      <c r="R1213" s="122"/>
      <c r="S1213" s="166"/>
      <c r="T1213" s="176"/>
      <c r="U1213" s="169"/>
      <c r="V1213" s="200"/>
      <c r="X1213" s="79"/>
    </row>
    <row r="1214" spans="1:24" s="121" customFormat="1" ht="20.100000000000001" customHeight="1" x14ac:dyDescent="0.3">
      <c r="A1214" s="80"/>
      <c r="B1214" s="110" t="str">
        <f>IF(E1214="","",VLOOKUP(E1214,[1]PROJECTES!$C$14:$G$5000,2,FALSE))</f>
        <v/>
      </c>
      <c r="C1214" s="80"/>
      <c r="D1214" s="283" t="str">
        <f>IF(E1214="","",VLOOKUP(E1214,[1]PROJECTES!$C$14:$G$5000,5,FALSE))</f>
        <v/>
      </c>
      <c r="E1214" s="79"/>
      <c r="F1214" s="110" t="str">
        <f>IF(I1214="","",VLOOKUP(I1214,[1]PROJECTES!$C$14:$G$5000,2,FALSE))</f>
        <v/>
      </c>
      <c r="G1214" s="112" t="str">
        <f>IF(E1214="","",VLOOKUP(E1214,[1]PROJECTES!$C$14:$G$5000,4,FALSE))</f>
        <v/>
      </c>
      <c r="H1214" s="95"/>
      <c r="I1214" s="113" t="str">
        <f>IF(H1214="","",VLOOKUP(H1214,BD!B$2:C$16,2,FALSE))</f>
        <v/>
      </c>
      <c r="J1214" s="114"/>
      <c r="K1214" s="115" t="str">
        <f t="shared" si="44"/>
        <v/>
      </c>
      <c r="L1214" s="116" t="str">
        <f t="shared" ca="1" si="43"/>
        <v>-</v>
      </c>
      <c r="M1214" s="111" t="str">
        <f>IF(E1214="","",VLOOKUP(E1214,[1]PROJECTES!$C$14:$Z$5000,21,FALSE))</f>
        <v/>
      </c>
      <c r="N1214" s="117"/>
      <c r="O1214" s="118" t="s">
        <v>222</v>
      </c>
      <c r="P1214" s="119"/>
      <c r="Q1214" s="84"/>
      <c r="R1214" s="122"/>
      <c r="S1214" s="166"/>
      <c r="T1214" s="197"/>
      <c r="V1214" s="203"/>
      <c r="X1214" s="79"/>
    </row>
    <row r="1215" spans="1:24" s="121" customFormat="1" ht="20.100000000000001" customHeight="1" x14ac:dyDescent="0.3">
      <c r="A1215" s="80"/>
      <c r="B1215" s="110" t="str">
        <f>IF(E1215="","",VLOOKUP(E1215,[1]PROJECTES!$C$14:$G$5000,2,FALSE))</f>
        <v/>
      </c>
      <c r="C1215" s="80"/>
      <c r="D1215" s="283" t="str">
        <f>IF(E1215="","",VLOOKUP(E1215,[1]PROJECTES!$C$14:$G$5000,5,FALSE))</f>
        <v/>
      </c>
      <c r="E1215" s="79"/>
      <c r="F1215" s="110" t="str">
        <f>IF(I1215="","",VLOOKUP(I1215,[1]PROJECTES!$C$14:$G$5000,2,FALSE))</f>
        <v/>
      </c>
      <c r="G1215" s="112" t="str">
        <f>IF(E1215="","",VLOOKUP(E1215,[1]PROJECTES!$C$14:$G$5000,4,FALSE))</f>
        <v/>
      </c>
      <c r="H1215" s="95"/>
      <c r="I1215" s="113" t="str">
        <f>IF(H1215="","",VLOOKUP(H1215,BD!B$2:C$16,2,FALSE))</f>
        <v/>
      </c>
      <c r="J1215" s="114"/>
      <c r="K1215" s="115" t="str">
        <f t="shared" si="44"/>
        <v/>
      </c>
      <c r="L1215" s="116" t="str">
        <f t="shared" ca="1" si="43"/>
        <v>-</v>
      </c>
      <c r="M1215" s="111" t="str">
        <f>IF(E1215="","",VLOOKUP(E1215,[1]PROJECTES!$C$14:$Z$5000,21,FALSE))</f>
        <v/>
      </c>
      <c r="N1215" s="117"/>
      <c r="O1215" s="118" t="s">
        <v>222</v>
      </c>
      <c r="P1215" s="119"/>
      <c r="Q1215" s="84"/>
      <c r="R1215" s="122"/>
      <c r="S1215" s="166"/>
      <c r="T1215" s="197"/>
      <c r="V1215" s="203"/>
      <c r="X1215" s="79"/>
    </row>
    <row r="1216" spans="1:24" s="121" customFormat="1" ht="20.100000000000001" customHeight="1" x14ac:dyDescent="0.3">
      <c r="A1216" s="80"/>
      <c r="B1216" s="110" t="str">
        <f>IF(E1216="","",VLOOKUP(E1216,[1]PROJECTES!$C$14:$G$5000,2,FALSE))</f>
        <v/>
      </c>
      <c r="C1216" s="80"/>
      <c r="D1216" s="283" t="str">
        <f>IF(E1216="","",VLOOKUP(E1216,[1]PROJECTES!$C$14:$G$5000,5,FALSE))</f>
        <v/>
      </c>
      <c r="E1216" s="79"/>
      <c r="F1216" s="110" t="str">
        <f>IF(I1216="","",VLOOKUP(I1216,[1]PROJECTES!$C$14:$G$5000,2,FALSE))</f>
        <v/>
      </c>
      <c r="G1216" s="112" t="str">
        <f>IF(E1216="","",VLOOKUP(E1216,[1]PROJECTES!$C$14:$G$5000,4,FALSE))</f>
        <v/>
      </c>
      <c r="H1216" s="95"/>
      <c r="I1216" s="113" t="str">
        <f>IF(H1216="","",VLOOKUP(H1216,BD!B$2:C$16,2,FALSE))</f>
        <v/>
      </c>
      <c r="J1216" s="114"/>
      <c r="K1216" s="115" t="str">
        <f t="shared" si="44"/>
        <v/>
      </c>
      <c r="L1216" s="116" t="str">
        <f t="shared" ca="1" si="43"/>
        <v>-</v>
      </c>
      <c r="M1216" s="111" t="str">
        <f>IF(E1216="","",VLOOKUP(E1216,[1]PROJECTES!$C$14:$Z$5000,21,FALSE))</f>
        <v/>
      </c>
      <c r="N1216" s="117"/>
      <c r="O1216" s="118" t="s">
        <v>222</v>
      </c>
      <c r="P1216" s="119"/>
      <c r="Q1216" s="84"/>
      <c r="R1216" s="122"/>
      <c r="S1216" s="166"/>
      <c r="T1216" s="197"/>
      <c r="V1216" s="203"/>
      <c r="X1216" s="79"/>
    </row>
    <row r="1217" spans="1:24" s="121" customFormat="1" ht="20.100000000000001" customHeight="1" x14ac:dyDescent="0.3">
      <c r="A1217" s="80"/>
      <c r="B1217" s="110" t="str">
        <f>IF(E1217="","",VLOOKUP(E1217,[1]PROJECTES!$C$14:$G$5000,2,FALSE))</f>
        <v/>
      </c>
      <c r="C1217" s="80"/>
      <c r="D1217" s="283" t="str">
        <f>IF(E1217="","",VLOOKUP(E1217,[1]PROJECTES!$C$14:$G$5000,5,FALSE))</f>
        <v/>
      </c>
      <c r="E1217" s="79"/>
      <c r="F1217" s="110" t="str">
        <f>IF(I1217="","",VLOOKUP(I1217,[1]PROJECTES!$C$14:$G$5000,2,FALSE))</f>
        <v/>
      </c>
      <c r="G1217" s="112" t="str">
        <f>IF(E1217="","",VLOOKUP(E1217,[1]PROJECTES!$C$14:$G$5000,4,FALSE))</f>
        <v/>
      </c>
      <c r="H1217" s="95"/>
      <c r="I1217" s="113" t="str">
        <f>IF(H1217="","",VLOOKUP(H1217,BD!B$2:C$16,2,FALSE))</f>
        <v/>
      </c>
      <c r="J1217" s="114"/>
      <c r="K1217" s="115" t="str">
        <f t="shared" si="44"/>
        <v/>
      </c>
      <c r="L1217" s="116" t="str">
        <f t="shared" ca="1" si="43"/>
        <v>-</v>
      </c>
      <c r="M1217" s="111" t="str">
        <f>IF(E1217="","",VLOOKUP(E1217,[1]PROJECTES!$C$14:$Z$5000,21,FALSE))</f>
        <v/>
      </c>
      <c r="N1217" s="117"/>
      <c r="O1217" s="118" t="s">
        <v>222</v>
      </c>
      <c r="P1217" s="119"/>
      <c r="Q1217" s="84"/>
      <c r="R1217" s="122"/>
      <c r="S1217" s="166"/>
      <c r="T1217" s="197"/>
      <c r="V1217" s="203"/>
      <c r="X1217" s="79"/>
    </row>
    <row r="1218" spans="1:24" s="121" customFormat="1" ht="20.100000000000001" customHeight="1" x14ac:dyDescent="0.3">
      <c r="A1218" s="80"/>
      <c r="B1218" s="110" t="str">
        <f>IF(E1218="","",VLOOKUP(E1218,[1]PROJECTES!$C$14:$G$5000,2,FALSE))</f>
        <v/>
      </c>
      <c r="C1218" s="80"/>
      <c r="D1218" s="283" t="str">
        <f>IF(E1218="","",VLOOKUP(E1218,[1]PROJECTES!$C$14:$G$5000,5,FALSE))</f>
        <v/>
      </c>
      <c r="E1218" s="79"/>
      <c r="F1218" s="110" t="str">
        <f>IF(I1218="","",VLOOKUP(I1218,[1]PROJECTES!$C$14:$G$5000,2,FALSE))</f>
        <v/>
      </c>
      <c r="G1218" s="112" t="str">
        <f>IF(E1218="","",VLOOKUP(E1218,[1]PROJECTES!$C$14:$G$5000,4,FALSE))</f>
        <v/>
      </c>
      <c r="H1218" s="95"/>
      <c r="I1218" s="113" t="str">
        <f>IF(H1218="","",VLOOKUP(H1218,BD!B$2:C$16,2,FALSE))</f>
        <v/>
      </c>
      <c r="J1218" s="114"/>
      <c r="K1218" s="115" t="str">
        <f t="shared" si="44"/>
        <v/>
      </c>
      <c r="L1218" s="116" t="str">
        <f t="shared" ca="1" si="43"/>
        <v>-</v>
      </c>
      <c r="M1218" s="111" t="str">
        <f>IF(E1218="","",VLOOKUP(E1218,[1]PROJECTES!$C$14:$Z$5000,21,FALSE))</f>
        <v/>
      </c>
      <c r="N1218" s="117"/>
      <c r="O1218" s="118" t="s">
        <v>222</v>
      </c>
      <c r="P1218" s="119"/>
      <c r="Q1218" s="84"/>
      <c r="R1218" s="123"/>
      <c r="S1218" s="166"/>
      <c r="T1218" s="197"/>
      <c r="V1218" s="203"/>
      <c r="X1218" s="79"/>
    </row>
    <row r="1219" spans="1:24" s="121" customFormat="1" ht="20.100000000000001" customHeight="1" x14ac:dyDescent="0.3">
      <c r="A1219" s="80"/>
      <c r="B1219" s="110" t="str">
        <f>IF(E1219="","",VLOOKUP(E1219,[1]PROJECTES!$C$14:$G$5000,2,FALSE))</f>
        <v/>
      </c>
      <c r="C1219" s="80"/>
      <c r="D1219" s="283" t="str">
        <f>IF(E1219="","",VLOOKUP(E1219,[1]PROJECTES!$C$14:$G$5000,5,FALSE))</f>
        <v/>
      </c>
      <c r="E1219" s="79"/>
      <c r="F1219" s="110" t="str">
        <f>IF(I1219="","",VLOOKUP(I1219,[1]PROJECTES!$C$14:$G$5000,2,FALSE))</f>
        <v/>
      </c>
      <c r="G1219" s="112" t="str">
        <f>IF(E1219="","",VLOOKUP(E1219,[1]PROJECTES!$C$14:$G$5000,4,FALSE))</f>
        <v/>
      </c>
      <c r="H1219" s="95"/>
      <c r="I1219" s="113" t="str">
        <f>IF(H1219="","",VLOOKUP(H1219,BD!B$2:C$16,2,FALSE))</f>
        <v/>
      </c>
      <c r="J1219" s="114"/>
      <c r="K1219" s="115" t="str">
        <f t="shared" si="44"/>
        <v/>
      </c>
      <c r="L1219" s="116" t="str">
        <f t="shared" ca="1" si="43"/>
        <v>-</v>
      </c>
      <c r="M1219" s="111" t="str">
        <f>IF(E1219="","",VLOOKUP(E1219,[1]PROJECTES!$C$14:$Z$5000,21,FALSE))</f>
        <v/>
      </c>
      <c r="N1219" s="117"/>
      <c r="O1219" s="118" t="s">
        <v>222</v>
      </c>
      <c r="P1219" s="119"/>
      <c r="Q1219" s="84"/>
      <c r="R1219" s="122"/>
      <c r="S1219" s="166"/>
      <c r="T1219" s="176"/>
      <c r="V1219" s="203"/>
      <c r="X1219" s="79"/>
    </row>
    <row r="1220" spans="1:24" s="121" customFormat="1" ht="20.100000000000001" customHeight="1" x14ac:dyDescent="0.3">
      <c r="A1220" s="80"/>
      <c r="B1220" s="110" t="str">
        <f>IF(E1220="","",VLOOKUP(E1220,[1]PROJECTES!$C$14:$G$5000,2,FALSE))</f>
        <v/>
      </c>
      <c r="C1220" s="80"/>
      <c r="D1220" s="283" t="str">
        <f>IF(E1220="","",VLOOKUP(E1220,[1]PROJECTES!$C$14:$G$5000,5,FALSE))</f>
        <v/>
      </c>
      <c r="E1220" s="79"/>
      <c r="F1220" s="110" t="str">
        <f>IF(I1220="","",VLOOKUP(I1220,[1]PROJECTES!$C$14:$G$5000,2,FALSE))</f>
        <v/>
      </c>
      <c r="G1220" s="112" t="str">
        <f>IF(E1220="","",VLOOKUP(E1220,[1]PROJECTES!$C$14:$G$5000,4,FALSE))</f>
        <v/>
      </c>
      <c r="H1220" s="95"/>
      <c r="I1220" s="113" t="str">
        <f>IF(H1220="","",VLOOKUP(H1220,BD!B$2:C$16,2,FALSE))</f>
        <v/>
      </c>
      <c r="J1220" s="114"/>
      <c r="K1220" s="115" t="str">
        <f t="shared" si="44"/>
        <v/>
      </c>
      <c r="L1220" s="116" t="str">
        <f t="shared" ca="1" si="43"/>
        <v>-</v>
      </c>
      <c r="M1220" s="111" t="str">
        <f>IF(E1220="","",VLOOKUP(E1220,[1]PROJECTES!$C$14:$Z$5000,21,FALSE))</f>
        <v/>
      </c>
      <c r="N1220" s="117"/>
      <c r="O1220" s="118" t="s">
        <v>222</v>
      </c>
      <c r="P1220" s="119"/>
      <c r="Q1220" s="84"/>
      <c r="R1220" s="122"/>
      <c r="S1220" s="166"/>
      <c r="T1220" s="176"/>
      <c r="V1220" s="203"/>
      <c r="X1220" s="79"/>
    </row>
    <row r="1221" spans="1:24" s="121" customFormat="1" ht="20.100000000000001" customHeight="1" x14ac:dyDescent="0.3">
      <c r="A1221" s="80"/>
      <c r="B1221" s="110" t="str">
        <f>IF(E1221="","",VLOOKUP(E1221,[1]PROJECTES!$C$14:$G$5000,2,FALSE))</f>
        <v/>
      </c>
      <c r="C1221" s="80"/>
      <c r="D1221" s="283" t="str">
        <f>IF(E1221="","",VLOOKUP(E1221,[1]PROJECTES!$C$14:$G$5000,5,FALSE))</f>
        <v/>
      </c>
      <c r="E1221" s="79"/>
      <c r="F1221" s="110" t="str">
        <f>IF(I1221="","",VLOOKUP(I1221,[1]PROJECTES!$C$14:$G$5000,2,FALSE))</f>
        <v/>
      </c>
      <c r="G1221" s="112" t="str">
        <f>IF(E1221="","",VLOOKUP(E1221,[1]PROJECTES!$C$14:$G$5000,4,FALSE))</f>
        <v/>
      </c>
      <c r="H1221" s="95"/>
      <c r="I1221" s="113" t="str">
        <f>IF(H1221="","",VLOOKUP(H1221,BD!B$2:C$16,2,FALSE))</f>
        <v/>
      </c>
      <c r="J1221" s="114"/>
      <c r="K1221" s="115" t="str">
        <f t="shared" si="44"/>
        <v/>
      </c>
      <c r="L1221" s="116" t="str">
        <f t="shared" ca="1" si="43"/>
        <v>-</v>
      </c>
      <c r="M1221" s="111" t="str">
        <f>IF(E1221="","",VLOOKUP(E1221,[1]PROJECTES!$C$14:$Z$5000,21,FALSE))</f>
        <v/>
      </c>
      <c r="N1221" s="117"/>
      <c r="O1221" s="118" t="s">
        <v>222</v>
      </c>
      <c r="P1221" s="119"/>
      <c r="Q1221" s="84"/>
      <c r="R1221" s="122"/>
      <c r="S1221" s="166"/>
      <c r="T1221" s="176"/>
      <c r="V1221" s="203"/>
      <c r="X1221" s="79"/>
    </row>
    <row r="1222" spans="1:24" s="121" customFormat="1" ht="20.100000000000001" customHeight="1" x14ac:dyDescent="0.3">
      <c r="A1222" s="80"/>
      <c r="B1222" s="110" t="str">
        <f>IF(E1222="","",VLOOKUP(E1222,[1]PROJECTES!$C$14:$G$5000,2,FALSE))</f>
        <v/>
      </c>
      <c r="C1222" s="80"/>
      <c r="D1222" s="283" t="str">
        <f>IF(E1222="","",VLOOKUP(E1222,[1]PROJECTES!$C$14:$G$5000,5,FALSE))</f>
        <v/>
      </c>
      <c r="E1222" s="79"/>
      <c r="F1222" s="110" t="str">
        <f>IF(I1222="","",VLOOKUP(I1222,[1]PROJECTES!$C$14:$G$5000,2,FALSE))</f>
        <v/>
      </c>
      <c r="G1222" s="112" t="str">
        <f>IF(E1222="","",VLOOKUP(E1222,[1]PROJECTES!$C$14:$G$5000,4,FALSE))</f>
        <v/>
      </c>
      <c r="H1222" s="95"/>
      <c r="I1222" s="113" t="str">
        <f>IF(H1222="","",VLOOKUP(H1222,BD!B$2:C$16,2,FALSE))</f>
        <v/>
      </c>
      <c r="J1222" s="114"/>
      <c r="K1222" s="115" t="str">
        <f t="shared" si="44"/>
        <v/>
      </c>
      <c r="L1222" s="116" t="str">
        <f t="shared" ca="1" si="43"/>
        <v>-</v>
      </c>
      <c r="M1222" s="111" t="str">
        <f>IF(E1222="","",VLOOKUP(E1222,[1]PROJECTES!$C$14:$Z$5000,21,FALSE))</f>
        <v/>
      </c>
      <c r="N1222" s="117"/>
      <c r="O1222" s="118" t="s">
        <v>222</v>
      </c>
      <c r="P1222" s="119"/>
      <c r="Q1222" s="84"/>
      <c r="R1222" s="122"/>
      <c r="S1222" s="166"/>
      <c r="T1222" s="176"/>
      <c r="V1222" s="203"/>
      <c r="X1222" s="79"/>
    </row>
    <row r="1223" spans="1:24" s="121" customFormat="1" ht="20.100000000000001" customHeight="1" x14ac:dyDescent="0.3">
      <c r="A1223" s="80"/>
      <c r="B1223" s="110" t="str">
        <f>IF(E1223="","",VLOOKUP(E1223,[1]PROJECTES!$C$14:$G$5000,2,FALSE))</f>
        <v/>
      </c>
      <c r="C1223" s="80"/>
      <c r="D1223" s="283" t="str">
        <f>IF(E1223="","",VLOOKUP(E1223,[1]PROJECTES!$C$14:$G$5000,5,FALSE))</f>
        <v/>
      </c>
      <c r="E1223" s="79"/>
      <c r="F1223" s="110" t="str">
        <f>IF(I1223="","",VLOOKUP(I1223,[1]PROJECTES!$C$14:$G$5000,2,FALSE))</f>
        <v/>
      </c>
      <c r="G1223" s="112" t="str">
        <f>IF(E1223="","",VLOOKUP(E1223,[1]PROJECTES!$C$14:$G$5000,4,FALSE))</f>
        <v/>
      </c>
      <c r="H1223" s="95"/>
      <c r="I1223" s="113" t="str">
        <f>IF(H1223="","",VLOOKUP(H1223,BD!B$2:C$16,2,FALSE))</f>
        <v/>
      </c>
      <c r="J1223" s="114"/>
      <c r="K1223" s="115"/>
      <c r="L1223" s="116" t="str">
        <f t="shared" ca="1" si="43"/>
        <v>-</v>
      </c>
      <c r="M1223" s="111" t="str">
        <f>IF(E1223="","",VLOOKUP(E1223,[1]PROJECTES!$C$14:$Z$5000,21,FALSE))</f>
        <v/>
      </c>
      <c r="N1223" s="117"/>
      <c r="O1223" s="118" t="s">
        <v>222</v>
      </c>
      <c r="P1223" s="119"/>
      <c r="Q1223" s="84"/>
      <c r="R1223" s="122"/>
      <c r="S1223" s="166"/>
      <c r="T1223" s="197"/>
      <c r="V1223" s="203"/>
      <c r="X1223" s="79"/>
    </row>
    <row r="1224" spans="1:24" s="121" customFormat="1" ht="20.100000000000001" customHeight="1" x14ac:dyDescent="0.3">
      <c r="A1224" s="80"/>
      <c r="B1224" s="110" t="str">
        <f>IF(E1224="","",VLOOKUP(E1224,[1]PROJECTES!$C$14:$G$5000,2,FALSE))</f>
        <v/>
      </c>
      <c r="C1224" s="80"/>
      <c r="D1224" s="283" t="str">
        <f>IF(E1224="","",VLOOKUP(E1224,[1]PROJECTES!$C$14:$G$5000,5,FALSE))</f>
        <v/>
      </c>
      <c r="E1224" s="79"/>
      <c r="F1224" s="110" t="str">
        <f>IF(I1224="","",VLOOKUP(I1224,[1]PROJECTES!$C$14:$G$5000,2,FALSE))</f>
        <v/>
      </c>
      <c r="G1224" s="112" t="str">
        <f>IF(E1224="","",VLOOKUP(E1224,[1]PROJECTES!$C$14:$G$5000,4,FALSE))</f>
        <v/>
      </c>
      <c r="H1224" s="95"/>
      <c r="I1224" s="113" t="str">
        <f>IF(H1224="","",VLOOKUP(H1224,BD!B$2:C$16,2,FALSE))</f>
        <v/>
      </c>
      <c r="J1224" s="114"/>
      <c r="K1224" s="115" t="str">
        <f t="shared" ref="K1224:K1287" si="45">IF(J1224="","",WEEKNUM(J1224,2)-0)</f>
        <v/>
      </c>
      <c r="L1224" s="116" t="str">
        <f t="shared" ca="1" si="43"/>
        <v>-</v>
      </c>
      <c r="M1224" s="111" t="str">
        <f>IF(E1224="","",VLOOKUP(E1224,[1]PROJECTES!$C$14:$Z$5000,21,FALSE))</f>
        <v/>
      </c>
      <c r="N1224" s="117"/>
      <c r="O1224" s="118" t="s">
        <v>222</v>
      </c>
      <c r="P1224" s="119"/>
      <c r="Q1224" s="84"/>
      <c r="R1224" s="122"/>
      <c r="S1224" s="166"/>
      <c r="T1224" s="176"/>
      <c r="U1224" s="169"/>
      <c r="V1224" s="200"/>
      <c r="X1224" s="79"/>
    </row>
    <row r="1225" spans="1:24" s="121" customFormat="1" ht="20.100000000000001" customHeight="1" x14ac:dyDescent="0.3">
      <c r="A1225" s="80"/>
      <c r="B1225" s="110" t="str">
        <f>IF(E1225="","",VLOOKUP(E1225,[1]PROJECTES!$C$14:$G$5000,2,FALSE))</f>
        <v/>
      </c>
      <c r="C1225" s="80"/>
      <c r="D1225" s="283" t="str">
        <f>IF(E1225="","",VLOOKUP(E1225,[1]PROJECTES!$C$14:$G$5000,5,FALSE))</f>
        <v/>
      </c>
      <c r="E1225" s="79"/>
      <c r="F1225" s="110" t="str">
        <f>IF(I1225="","",VLOOKUP(I1225,[1]PROJECTES!$C$14:$G$5000,2,FALSE))</f>
        <v/>
      </c>
      <c r="G1225" s="112" t="str">
        <f>IF(E1225="","",VLOOKUP(E1225,[1]PROJECTES!$C$14:$G$5000,4,FALSE))</f>
        <v/>
      </c>
      <c r="H1225" s="95"/>
      <c r="I1225" s="113" t="str">
        <f>IF(H1225="","",VLOOKUP(H1225,BD!B$2:C$16,2,FALSE))</f>
        <v/>
      </c>
      <c r="J1225" s="114"/>
      <c r="K1225" s="115" t="str">
        <f t="shared" si="45"/>
        <v/>
      </c>
      <c r="L1225" s="116" t="str">
        <f t="shared" ref="L1225:L1288" ca="1" si="46">IF(M1225="","-",IF(G1225="TA","-",+M1225-TODAY()))</f>
        <v>-</v>
      </c>
      <c r="M1225" s="111" t="str">
        <f>IF(E1225="","",VLOOKUP(E1225,[1]PROJECTES!$C$14:$Z$5000,21,FALSE))</f>
        <v/>
      </c>
      <c r="N1225" s="117"/>
      <c r="O1225" s="118" t="s">
        <v>222</v>
      </c>
      <c r="P1225" s="119"/>
      <c r="Q1225" s="84"/>
      <c r="R1225" s="122"/>
      <c r="S1225" s="166"/>
      <c r="T1225" s="176"/>
      <c r="V1225" s="203"/>
      <c r="X1225" s="79"/>
    </row>
    <row r="1226" spans="1:24" s="121" customFormat="1" ht="20.100000000000001" customHeight="1" x14ac:dyDescent="0.3">
      <c r="A1226" s="80"/>
      <c r="B1226" s="110" t="str">
        <f>IF(E1226="","",VLOOKUP(E1226,[1]PROJECTES!$C$14:$G$5000,2,FALSE))</f>
        <v/>
      </c>
      <c r="C1226" s="80"/>
      <c r="D1226" s="283" t="str">
        <f>IF(E1226="","",VLOOKUP(E1226,[1]PROJECTES!$C$14:$G$5000,5,FALSE))</f>
        <v/>
      </c>
      <c r="E1226" s="79"/>
      <c r="F1226" s="110" t="str">
        <f>IF(I1226="","",VLOOKUP(I1226,[1]PROJECTES!$C$14:$G$5000,2,FALSE))</f>
        <v/>
      </c>
      <c r="G1226" s="112" t="str">
        <f>IF(E1226="","",VLOOKUP(E1226,[1]PROJECTES!$C$14:$G$5000,4,FALSE))</f>
        <v/>
      </c>
      <c r="H1226" s="95"/>
      <c r="I1226" s="113" t="str">
        <f>IF(H1226="","",VLOOKUP(H1226,BD!B$2:C$16,2,FALSE))</f>
        <v/>
      </c>
      <c r="J1226" s="114"/>
      <c r="K1226" s="115" t="str">
        <f t="shared" si="45"/>
        <v/>
      </c>
      <c r="L1226" s="116" t="str">
        <f t="shared" ca="1" si="46"/>
        <v>-</v>
      </c>
      <c r="M1226" s="111" t="str">
        <f>IF(E1226="","",VLOOKUP(E1226,[1]PROJECTES!$C$14:$Z$5000,21,FALSE))</f>
        <v/>
      </c>
      <c r="N1226" s="117"/>
      <c r="O1226" s="118" t="s">
        <v>222</v>
      </c>
      <c r="P1226" s="119"/>
      <c r="Q1226" s="84"/>
      <c r="R1226" s="122"/>
      <c r="S1226" s="166"/>
      <c r="T1226" s="197"/>
      <c r="V1226" s="203"/>
      <c r="X1226" s="79"/>
    </row>
    <row r="1227" spans="1:24" s="121" customFormat="1" ht="20.100000000000001" customHeight="1" x14ac:dyDescent="0.3">
      <c r="A1227" s="80"/>
      <c r="B1227" s="110" t="str">
        <f>IF(E1227="","",VLOOKUP(E1227,[1]PROJECTES!$C$14:$G$5000,2,FALSE))</f>
        <v/>
      </c>
      <c r="C1227" s="80"/>
      <c r="D1227" s="283" t="str">
        <f>IF(E1227="","",VLOOKUP(E1227,[1]PROJECTES!$C$14:$G$5000,5,FALSE))</f>
        <v/>
      </c>
      <c r="E1227" s="79"/>
      <c r="F1227" s="110" t="str">
        <f>IF(I1227="","",VLOOKUP(I1227,[1]PROJECTES!$C$14:$G$5000,2,FALSE))</f>
        <v/>
      </c>
      <c r="G1227" s="112" t="str">
        <f>IF(E1227="","",VLOOKUP(E1227,[1]PROJECTES!$C$14:$G$5000,4,FALSE))</f>
        <v/>
      </c>
      <c r="H1227" s="95"/>
      <c r="I1227" s="113" t="str">
        <f>IF(H1227="","",VLOOKUP(H1227,BD!B$2:C$16,2,FALSE))</f>
        <v/>
      </c>
      <c r="J1227" s="114"/>
      <c r="K1227" s="115" t="str">
        <f t="shared" si="45"/>
        <v/>
      </c>
      <c r="L1227" s="116" t="str">
        <f t="shared" ca="1" si="46"/>
        <v>-</v>
      </c>
      <c r="M1227" s="111" t="str">
        <f>IF(E1227="","",VLOOKUP(E1227,[1]PROJECTES!$C$14:$Z$5000,21,FALSE))</f>
        <v/>
      </c>
      <c r="N1227" s="136"/>
      <c r="O1227" s="118" t="s">
        <v>222</v>
      </c>
      <c r="P1227" s="140"/>
      <c r="Q1227" s="84"/>
      <c r="R1227" s="122"/>
      <c r="S1227" s="166"/>
      <c r="T1227" s="197"/>
      <c r="V1227" s="203"/>
      <c r="X1227" s="79"/>
    </row>
    <row r="1228" spans="1:24" s="121" customFormat="1" ht="20.100000000000001" customHeight="1" x14ac:dyDescent="0.3">
      <c r="A1228" s="80"/>
      <c r="B1228" s="110" t="str">
        <f>IF(E1228="","",VLOOKUP(E1228,[1]PROJECTES!$C$14:$G$5000,2,FALSE))</f>
        <v/>
      </c>
      <c r="C1228" s="80"/>
      <c r="D1228" s="283" t="str">
        <f>IF(E1228="","",VLOOKUP(E1228,[1]PROJECTES!$C$14:$G$5000,5,FALSE))</f>
        <v/>
      </c>
      <c r="E1228" s="79"/>
      <c r="F1228" s="110" t="str">
        <f>IF(I1228="","",VLOOKUP(I1228,[1]PROJECTES!$C$14:$G$5000,2,FALSE))</f>
        <v/>
      </c>
      <c r="G1228" s="112" t="str">
        <f>IF(E1228="","",VLOOKUP(E1228,[1]PROJECTES!$C$14:$G$5000,4,FALSE))</f>
        <v/>
      </c>
      <c r="H1228" s="95"/>
      <c r="I1228" s="113" t="str">
        <f>IF(H1228="","",VLOOKUP(H1228,BD!B$2:C$16,2,FALSE))</f>
        <v/>
      </c>
      <c r="J1228" s="114"/>
      <c r="K1228" s="115" t="str">
        <f t="shared" si="45"/>
        <v/>
      </c>
      <c r="L1228" s="116" t="str">
        <f t="shared" ca="1" si="46"/>
        <v>-</v>
      </c>
      <c r="M1228" s="111" t="str">
        <f>IF(E1228="","",VLOOKUP(E1228,[1]PROJECTES!$C$14:$Z$5000,21,FALSE))</f>
        <v/>
      </c>
      <c r="N1228" s="136"/>
      <c r="O1228" s="118" t="s">
        <v>222</v>
      </c>
      <c r="P1228" s="140"/>
      <c r="Q1228" s="84"/>
      <c r="R1228" s="122"/>
      <c r="S1228" s="166"/>
      <c r="T1228" s="197"/>
      <c r="V1228" s="203"/>
      <c r="X1228" s="79"/>
    </row>
    <row r="1229" spans="1:24" s="121" customFormat="1" ht="20.100000000000001" customHeight="1" x14ac:dyDescent="0.3">
      <c r="A1229" s="80"/>
      <c r="B1229" s="110" t="str">
        <f>IF(E1229="","",VLOOKUP(E1229,[1]PROJECTES!$C$14:$G$5000,2,FALSE))</f>
        <v/>
      </c>
      <c r="C1229" s="80"/>
      <c r="D1229" s="283" t="str">
        <f>IF(E1229="","",VLOOKUP(E1229,[1]PROJECTES!$C$14:$G$5000,5,FALSE))</f>
        <v/>
      </c>
      <c r="E1229" s="79"/>
      <c r="F1229" s="110" t="str">
        <f>IF(I1229="","",VLOOKUP(I1229,[1]PROJECTES!$C$14:$G$5000,2,FALSE))</f>
        <v/>
      </c>
      <c r="G1229" s="112" t="str">
        <f>IF(E1229="","",VLOOKUP(E1229,[1]PROJECTES!$C$14:$G$5000,4,FALSE))</f>
        <v/>
      </c>
      <c r="H1229" s="95"/>
      <c r="I1229" s="113" t="str">
        <f>IF(H1229="","",VLOOKUP(H1229,BD!B$2:C$16,2,FALSE))</f>
        <v/>
      </c>
      <c r="J1229" s="114"/>
      <c r="K1229" s="115" t="str">
        <f t="shared" si="45"/>
        <v/>
      </c>
      <c r="L1229" s="116" t="str">
        <f t="shared" ca="1" si="46"/>
        <v>-</v>
      </c>
      <c r="M1229" s="111" t="str">
        <f>IF(E1229="","",VLOOKUP(E1229,[1]PROJECTES!$C$14:$Z$5000,21,FALSE))</f>
        <v/>
      </c>
      <c r="N1229" s="117"/>
      <c r="O1229" s="118" t="s">
        <v>222</v>
      </c>
      <c r="P1229" s="119"/>
      <c r="Q1229" s="84"/>
      <c r="R1229" s="122"/>
      <c r="S1229" s="166"/>
      <c r="T1229" s="197"/>
      <c r="V1229" s="203"/>
      <c r="X1229" s="79"/>
    </row>
    <row r="1230" spans="1:24" s="121" customFormat="1" ht="20.100000000000001" customHeight="1" x14ac:dyDescent="0.3">
      <c r="A1230" s="80"/>
      <c r="B1230" s="110" t="str">
        <f>IF(E1230="","",VLOOKUP(E1230,[1]PROJECTES!$C$14:$G$5000,2,FALSE))</f>
        <v/>
      </c>
      <c r="C1230" s="80"/>
      <c r="D1230" s="283" t="str">
        <f>IF(E1230="","",VLOOKUP(E1230,[1]PROJECTES!$C$14:$G$5000,5,FALSE))</f>
        <v/>
      </c>
      <c r="E1230" s="79"/>
      <c r="F1230" s="110" t="str">
        <f>IF(I1230="","",VLOOKUP(I1230,[1]PROJECTES!$C$14:$G$5000,2,FALSE))</f>
        <v/>
      </c>
      <c r="G1230" s="112" t="str">
        <f>IF(E1230="","",VLOOKUP(E1230,[1]PROJECTES!$C$14:$G$5000,4,FALSE))</f>
        <v/>
      </c>
      <c r="H1230" s="95"/>
      <c r="I1230" s="113" t="str">
        <f>IF(H1230="","",VLOOKUP(H1230,BD!B$2:C$16,2,FALSE))</f>
        <v/>
      </c>
      <c r="J1230" s="114"/>
      <c r="K1230" s="115" t="str">
        <f t="shared" si="45"/>
        <v/>
      </c>
      <c r="L1230" s="116" t="str">
        <f t="shared" ca="1" si="46"/>
        <v>-</v>
      </c>
      <c r="M1230" s="111" t="str">
        <f>IF(E1230="","",VLOOKUP(E1230,[1]PROJECTES!$C$14:$Z$5000,21,FALSE))</f>
        <v/>
      </c>
      <c r="N1230" s="117"/>
      <c r="O1230" s="118" t="s">
        <v>222</v>
      </c>
      <c r="P1230" s="119"/>
      <c r="Q1230" s="84"/>
      <c r="R1230" s="122"/>
      <c r="S1230" s="166"/>
      <c r="T1230" s="197"/>
      <c r="V1230" s="203"/>
      <c r="X1230" s="79"/>
    </row>
    <row r="1231" spans="1:24" s="121" customFormat="1" ht="20.100000000000001" customHeight="1" x14ac:dyDescent="0.3">
      <c r="A1231" s="80"/>
      <c r="B1231" s="110" t="str">
        <f>IF(E1231="","",VLOOKUP(E1231,[1]PROJECTES!$C$14:$G$5000,2,FALSE))</f>
        <v/>
      </c>
      <c r="C1231" s="80"/>
      <c r="D1231" s="283" t="str">
        <f>IF(E1231="","",VLOOKUP(E1231,[1]PROJECTES!$C$14:$G$5000,5,FALSE))</f>
        <v/>
      </c>
      <c r="E1231" s="79"/>
      <c r="F1231" s="110" t="str">
        <f>IF(I1231="","",VLOOKUP(I1231,[1]PROJECTES!$C$14:$G$5000,2,FALSE))</f>
        <v/>
      </c>
      <c r="G1231" s="112" t="str">
        <f>IF(E1231="","",VLOOKUP(E1231,[1]PROJECTES!$C$14:$G$5000,4,FALSE))</f>
        <v/>
      </c>
      <c r="H1231" s="95"/>
      <c r="I1231" s="113" t="str">
        <f>IF(H1231="","",VLOOKUP(H1231,BD!B$2:C$16,2,FALSE))</f>
        <v/>
      </c>
      <c r="J1231" s="114"/>
      <c r="K1231" s="115" t="str">
        <f t="shared" si="45"/>
        <v/>
      </c>
      <c r="L1231" s="116" t="str">
        <f t="shared" ca="1" si="46"/>
        <v>-</v>
      </c>
      <c r="M1231" s="111" t="str">
        <f>IF(E1231="","",VLOOKUP(E1231,[1]PROJECTES!$C$14:$Z$5000,21,FALSE))</f>
        <v/>
      </c>
      <c r="N1231" s="117"/>
      <c r="O1231" s="118" t="s">
        <v>222</v>
      </c>
      <c r="P1231" s="119"/>
      <c r="Q1231" s="84"/>
      <c r="R1231" s="122"/>
      <c r="S1231" s="166"/>
      <c r="T1231" s="197"/>
      <c r="V1231" s="203"/>
      <c r="X1231" s="79"/>
    </row>
    <row r="1232" spans="1:24" s="121" customFormat="1" ht="20.100000000000001" customHeight="1" x14ac:dyDescent="0.3">
      <c r="A1232" s="80"/>
      <c r="B1232" s="110" t="str">
        <f>IF(E1232="","",VLOOKUP(E1232,[1]PROJECTES!$C$14:$G$5000,2,FALSE))</f>
        <v/>
      </c>
      <c r="C1232" s="80"/>
      <c r="D1232" s="283" t="str">
        <f>IF(E1232="","",VLOOKUP(E1232,[1]PROJECTES!$C$14:$G$5000,5,FALSE))</f>
        <v/>
      </c>
      <c r="E1232" s="79"/>
      <c r="F1232" s="110" t="str">
        <f>IF(I1232="","",VLOOKUP(I1232,[1]PROJECTES!$C$14:$G$5000,2,FALSE))</f>
        <v/>
      </c>
      <c r="G1232" s="112" t="str">
        <f>IF(E1232="","",VLOOKUP(E1232,[1]PROJECTES!$C$14:$G$5000,4,FALSE))</f>
        <v/>
      </c>
      <c r="H1232" s="95"/>
      <c r="I1232" s="113" t="str">
        <f>IF(H1232="","",VLOOKUP(H1232,BD!B$2:C$16,2,FALSE))</f>
        <v/>
      </c>
      <c r="J1232" s="114"/>
      <c r="K1232" s="115" t="str">
        <f t="shared" si="45"/>
        <v/>
      </c>
      <c r="L1232" s="116" t="str">
        <f t="shared" ca="1" si="46"/>
        <v>-</v>
      </c>
      <c r="M1232" s="111" t="str">
        <f>IF(E1232="","",VLOOKUP(E1232,[1]PROJECTES!$C$14:$Z$5000,21,FALSE))</f>
        <v/>
      </c>
      <c r="N1232" s="117"/>
      <c r="O1232" s="118" t="s">
        <v>222</v>
      </c>
      <c r="P1232" s="119"/>
      <c r="Q1232" s="84"/>
      <c r="R1232" s="122"/>
      <c r="S1232" s="166"/>
      <c r="T1232" s="197"/>
      <c r="V1232" s="203"/>
      <c r="X1232" s="79"/>
    </row>
    <row r="1233" spans="1:24" s="121" customFormat="1" ht="20.100000000000001" customHeight="1" x14ac:dyDescent="0.3">
      <c r="A1233" s="80"/>
      <c r="B1233" s="110" t="str">
        <f>IF(E1233="","",VLOOKUP(E1233,[1]PROJECTES!$C$14:$G$5000,2,FALSE))</f>
        <v/>
      </c>
      <c r="C1233" s="80"/>
      <c r="D1233" s="283" t="str">
        <f>IF(E1233="","",VLOOKUP(E1233,[1]PROJECTES!$C$14:$G$5000,5,FALSE))</f>
        <v/>
      </c>
      <c r="E1233" s="79"/>
      <c r="F1233" s="110" t="str">
        <f>IF(I1233="","",VLOOKUP(I1233,[1]PROJECTES!$C$14:$G$5000,2,FALSE))</f>
        <v/>
      </c>
      <c r="G1233" s="112" t="str">
        <f>IF(E1233="","",VLOOKUP(E1233,[1]PROJECTES!$C$14:$G$5000,4,FALSE))</f>
        <v/>
      </c>
      <c r="H1233" s="95"/>
      <c r="I1233" s="113" t="str">
        <f>IF(H1233="","",VLOOKUP(H1233,BD!B$2:C$16,2,FALSE))</f>
        <v/>
      </c>
      <c r="J1233" s="114"/>
      <c r="K1233" s="115" t="str">
        <f t="shared" si="45"/>
        <v/>
      </c>
      <c r="L1233" s="116" t="str">
        <f t="shared" ca="1" si="46"/>
        <v>-</v>
      </c>
      <c r="M1233" s="111" t="str">
        <f>IF(E1233="","",VLOOKUP(E1233,[1]PROJECTES!$C$14:$Z$5000,21,FALSE))</f>
        <v/>
      </c>
      <c r="N1233" s="117"/>
      <c r="O1233" s="118" t="s">
        <v>222</v>
      </c>
      <c r="P1233" s="119"/>
      <c r="Q1233" s="84"/>
      <c r="R1233" s="122"/>
      <c r="S1233" s="166"/>
      <c r="T1233" s="197"/>
      <c r="V1233" s="203"/>
      <c r="X1233" s="79"/>
    </row>
    <row r="1234" spans="1:24" s="121" customFormat="1" ht="20.100000000000001" customHeight="1" x14ac:dyDescent="0.3">
      <c r="A1234" s="80"/>
      <c r="B1234" s="110" t="str">
        <f>IF(E1234="","",VLOOKUP(E1234,[1]PROJECTES!$C$14:$G$5000,2,FALSE))</f>
        <v/>
      </c>
      <c r="C1234" s="80"/>
      <c r="D1234" s="283" t="str">
        <f>IF(E1234="","",VLOOKUP(E1234,[1]PROJECTES!$C$14:$G$5000,5,FALSE))</f>
        <v/>
      </c>
      <c r="E1234" s="79"/>
      <c r="F1234" s="110" t="str">
        <f>IF(I1234="","",VLOOKUP(I1234,[1]PROJECTES!$C$14:$G$5000,2,FALSE))</f>
        <v/>
      </c>
      <c r="G1234" s="112" t="str">
        <f>IF(E1234="","",VLOOKUP(E1234,[1]PROJECTES!$C$14:$G$5000,4,FALSE))</f>
        <v/>
      </c>
      <c r="H1234" s="95"/>
      <c r="I1234" s="113" t="str">
        <f>IF(H1234="","",VLOOKUP(H1234,BD!B$2:C$16,2,FALSE))</f>
        <v/>
      </c>
      <c r="J1234" s="114"/>
      <c r="K1234" s="115" t="str">
        <f t="shared" si="45"/>
        <v/>
      </c>
      <c r="L1234" s="116" t="str">
        <f t="shared" ca="1" si="46"/>
        <v>-</v>
      </c>
      <c r="M1234" s="111" t="str">
        <f>IF(E1234="","",VLOOKUP(E1234,[1]PROJECTES!$C$14:$Z$5000,21,FALSE))</f>
        <v/>
      </c>
      <c r="N1234" s="117"/>
      <c r="O1234" s="118" t="s">
        <v>222</v>
      </c>
      <c r="P1234" s="119"/>
      <c r="Q1234" s="84"/>
      <c r="R1234" s="122"/>
      <c r="S1234" s="166"/>
      <c r="T1234" s="176"/>
      <c r="V1234" s="203"/>
      <c r="X1234" s="79"/>
    </row>
    <row r="1235" spans="1:24" s="121" customFormat="1" ht="20.100000000000001" customHeight="1" x14ac:dyDescent="0.3">
      <c r="A1235" s="80"/>
      <c r="B1235" s="110" t="str">
        <f>IF(E1235="","",VLOOKUP(E1235,[1]PROJECTES!$C$14:$G$5000,2,FALSE))</f>
        <v/>
      </c>
      <c r="C1235" s="80"/>
      <c r="D1235" s="283" t="str">
        <f>IF(E1235="","",VLOOKUP(E1235,[1]PROJECTES!$C$14:$G$5000,5,FALSE))</f>
        <v/>
      </c>
      <c r="E1235" s="79"/>
      <c r="F1235" s="110" t="str">
        <f>IF(I1235="","",VLOOKUP(I1235,[1]PROJECTES!$C$14:$G$5000,2,FALSE))</f>
        <v/>
      </c>
      <c r="G1235" s="112" t="str">
        <f>IF(E1235="","",VLOOKUP(E1235,[1]PROJECTES!$C$14:$G$5000,4,FALSE))</f>
        <v/>
      </c>
      <c r="H1235" s="95"/>
      <c r="I1235" s="113" t="str">
        <f>IF(H1235="","",VLOOKUP(H1235,BD!B$2:C$16,2,FALSE))</f>
        <v/>
      </c>
      <c r="J1235" s="114"/>
      <c r="K1235" s="115" t="str">
        <f t="shared" si="45"/>
        <v/>
      </c>
      <c r="L1235" s="116" t="str">
        <f t="shared" ca="1" si="46"/>
        <v>-</v>
      </c>
      <c r="M1235" s="111" t="str">
        <f>IF(E1235="","",VLOOKUP(E1235,[1]PROJECTES!$C$14:$Z$5000,21,FALSE))</f>
        <v/>
      </c>
      <c r="N1235" s="117"/>
      <c r="O1235" s="118" t="s">
        <v>222</v>
      </c>
      <c r="P1235" s="119"/>
      <c r="Q1235" s="84"/>
      <c r="R1235" s="125"/>
      <c r="S1235" s="166"/>
      <c r="T1235" s="176"/>
      <c r="U1235" s="179"/>
      <c r="V1235" s="204"/>
      <c r="X1235" s="79"/>
    </row>
    <row r="1236" spans="1:24" s="121" customFormat="1" ht="20.100000000000001" customHeight="1" x14ac:dyDescent="0.3">
      <c r="A1236" s="80"/>
      <c r="B1236" s="110" t="str">
        <f>IF(E1236="","",VLOOKUP(E1236,[1]PROJECTES!$C$14:$G$5000,2,FALSE))</f>
        <v/>
      </c>
      <c r="C1236" s="80"/>
      <c r="D1236" s="283" t="str">
        <f>IF(E1236="","",VLOOKUP(E1236,[1]PROJECTES!$C$14:$G$5000,5,FALSE))</f>
        <v/>
      </c>
      <c r="E1236" s="79"/>
      <c r="F1236" s="110" t="str">
        <f>IF(I1236="","",VLOOKUP(I1236,[1]PROJECTES!$C$14:$G$5000,2,FALSE))</f>
        <v/>
      </c>
      <c r="G1236" s="112" t="str">
        <f>IF(E1236="","",VLOOKUP(E1236,[1]PROJECTES!$C$14:$G$5000,4,FALSE))</f>
        <v/>
      </c>
      <c r="H1236" s="95"/>
      <c r="I1236" s="113" t="str">
        <f>IF(H1236="","",VLOOKUP(H1236,BD!B$2:C$16,2,FALSE))</f>
        <v/>
      </c>
      <c r="J1236" s="114"/>
      <c r="K1236" s="115" t="str">
        <f t="shared" si="45"/>
        <v/>
      </c>
      <c r="L1236" s="116" t="str">
        <f t="shared" ca="1" si="46"/>
        <v>-</v>
      </c>
      <c r="M1236" s="111" t="str">
        <f>IF(E1236="","",VLOOKUP(E1236,[1]PROJECTES!$C$14:$Z$5000,21,FALSE))</f>
        <v/>
      </c>
      <c r="N1236" s="117"/>
      <c r="O1236" s="118" t="s">
        <v>222</v>
      </c>
      <c r="P1236" s="119"/>
      <c r="Q1236" s="84"/>
      <c r="R1236" s="122"/>
      <c r="S1236" s="166"/>
      <c r="T1236" s="197"/>
      <c r="X1236" s="79"/>
    </row>
    <row r="1237" spans="1:24" s="121" customFormat="1" ht="20.100000000000001" customHeight="1" x14ac:dyDescent="0.3">
      <c r="A1237" s="80"/>
      <c r="B1237" s="110" t="str">
        <f>IF(E1237="","",VLOOKUP(E1237,[1]PROJECTES!$C$14:$G$5000,2,FALSE))</f>
        <v/>
      </c>
      <c r="C1237" s="80"/>
      <c r="D1237" s="283" t="str">
        <f>IF(E1237="","",VLOOKUP(E1237,[1]PROJECTES!$C$14:$G$5000,5,FALSE))</f>
        <v/>
      </c>
      <c r="E1237" s="79"/>
      <c r="F1237" s="110" t="str">
        <f>IF(I1237="","",VLOOKUP(I1237,[1]PROJECTES!$C$14:$G$5000,2,FALSE))</f>
        <v/>
      </c>
      <c r="G1237" s="112" t="str">
        <f>IF(E1237="","",VLOOKUP(E1237,[1]PROJECTES!$C$14:$G$5000,4,FALSE))</f>
        <v/>
      </c>
      <c r="H1237" s="95"/>
      <c r="I1237" s="113" t="str">
        <f>IF(H1237="","",VLOOKUP(H1237,BD!B$2:C$16,2,FALSE))</f>
        <v/>
      </c>
      <c r="J1237" s="114"/>
      <c r="K1237" s="115" t="str">
        <f t="shared" si="45"/>
        <v/>
      </c>
      <c r="L1237" s="116" t="str">
        <f t="shared" ca="1" si="46"/>
        <v>-</v>
      </c>
      <c r="M1237" s="111" t="str">
        <f>IF(E1237="","",VLOOKUP(E1237,[1]PROJECTES!$C$14:$Z$5000,21,FALSE))</f>
        <v/>
      </c>
      <c r="N1237" s="117"/>
      <c r="O1237" s="118" t="s">
        <v>222</v>
      </c>
      <c r="P1237" s="119"/>
      <c r="Q1237" s="84"/>
      <c r="R1237" s="122"/>
      <c r="S1237" s="166"/>
      <c r="T1237" s="197"/>
      <c r="X1237" s="79"/>
    </row>
    <row r="1238" spans="1:24" s="121" customFormat="1" ht="20.100000000000001" customHeight="1" x14ac:dyDescent="0.3">
      <c r="A1238" s="80"/>
      <c r="B1238" s="110" t="str">
        <f>IF(E1238="","",VLOOKUP(E1238,[1]PROJECTES!$C$14:$G$5000,2,FALSE))</f>
        <v/>
      </c>
      <c r="C1238" s="80"/>
      <c r="D1238" s="283" t="str">
        <f>IF(E1238="","",VLOOKUP(E1238,[1]PROJECTES!$C$14:$G$5000,5,FALSE))</f>
        <v/>
      </c>
      <c r="E1238" s="79"/>
      <c r="F1238" s="110" t="str">
        <f>IF(I1238="","",VLOOKUP(I1238,[1]PROJECTES!$C$14:$G$5000,2,FALSE))</f>
        <v/>
      </c>
      <c r="G1238" s="112" t="str">
        <f>IF(E1238="","",VLOOKUP(E1238,[1]PROJECTES!$C$14:$G$5000,4,FALSE))</f>
        <v/>
      </c>
      <c r="H1238" s="95"/>
      <c r="I1238" s="113" t="str">
        <f>IF(H1238="","",VLOOKUP(H1238,BD!B$2:C$16,2,FALSE))</f>
        <v/>
      </c>
      <c r="J1238" s="114"/>
      <c r="K1238" s="115" t="str">
        <f t="shared" si="45"/>
        <v/>
      </c>
      <c r="L1238" s="116" t="str">
        <f t="shared" ca="1" si="46"/>
        <v>-</v>
      </c>
      <c r="M1238" s="111" t="str">
        <f>IF(E1238="","",VLOOKUP(E1238,[1]PROJECTES!$C$14:$Z$5000,21,FALSE))</f>
        <v/>
      </c>
      <c r="N1238" s="117"/>
      <c r="O1238" s="118" t="s">
        <v>222</v>
      </c>
      <c r="P1238" s="119"/>
      <c r="Q1238" s="84"/>
      <c r="R1238" s="122"/>
      <c r="S1238" s="166"/>
      <c r="T1238" s="176"/>
      <c r="U1238" s="169"/>
      <c r="V1238" s="200"/>
      <c r="X1238" s="79"/>
    </row>
    <row r="1239" spans="1:24" s="121" customFormat="1" ht="20.100000000000001" customHeight="1" x14ac:dyDescent="0.3">
      <c r="A1239" s="80"/>
      <c r="B1239" s="110" t="str">
        <f>IF(E1239="","",VLOOKUP(E1239,[1]PROJECTES!$C$14:$G$5000,2,FALSE))</f>
        <v/>
      </c>
      <c r="C1239" s="80"/>
      <c r="D1239" s="283" t="str">
        <f>IF(E1239="","",VLOOKUP(E1239,[1]PROJECTES!$C$14:$G$5000,5,FALSE))</f>
        <v/>
      </c>
      <c r="E1239" s="79"/>
      <c r="F1239" s="110" t="str">
        <f>IF(I1239="","",VLOOKUP(I1239,[1]PROJECTES!$C$14:$G$5000,2,FALSE))</f>
        <v/>
      </c>
      <c r="G1239" s="112" t="str">
        <f>IF(E1239="","",VLOOKUP(E1239,[1]PROJECTES!$C$14:$G$5000,4,FALSE))</f>
        <v/>
      </c>
      <c r="H1239" s="95"/>
      <c r="I1239" s="113" t="str">
        <f>IF(H1239="","",VLOOKUP(H1239,BD!B$2:C$16,2,FALSE))</f>
        <v/>
      </c>
      <c r="J1239" s="114"/>
      <c r="K1239" s="115" t="str">
        <f t="shared" si="45"/>
        <v/>
      </c>
      <c r="L1239" s="116" t="str">
        <f t="shared" ca="1" si="46"/>
        <v>-</v>
      </c>
      <c r="M1239" s="111" t="str">
        <f>IF(E1239="","",VLOOKUP(E1239,[1]PROJECTES!$C$14:$Z$5000,21,FALSE))</f>
        <v/>
      </c>
      <c r="N1239" s="117"/>
      <c r="O1239" s="118" t="s">
        <v>222</v>
      </c>
      <c r="P1239" s="119"/>
      <c r="Q1239" s="84"/>
      <c r="R1239" s="122"/>
      <c r="S1239" s="166"/>
      <c r="T1239" s="176"/>
      <c r="U1239" s="169"/>
      <c r="V1239" s="200"/>
      <c r="X1239" s="79"/>
    </row>
    <row r="1240" spans="1:24" s="121" customFormat="1" ht="20.100000000000001" customHeight="1" x14ac:dyDescent="0.3">
      <c r="A1240" s="80"/>
      <c r="B1240" s="110" t="str">
        <f>IF(E1240="","",VLOOKUP(E1240,[1]PROJECTES!$C$14:$G$5000,2,FALSE))</f>
        <v/>
      </c>
      <c r="C1240" s="80"/>
      <c r="D1240" s="283" t="str">
        <f>IF(E1240="","",VLOOKUP(E1240,[1]PROJECTES!$C$14:$G$5000,5,FALSE))</f>
        <v/>
      </c>
      <c r="E1240" s="79"/>
      <c r="F1240" s="110" t="str">
        <f>IF(I1240="","",VLOOKUP(I1240,[1]PROJECTES!$C$14:$G$5000,2,FALSE))</f>
        <v/>
      </c>
      <c r="G1240" s="112" t="str">
        <f>IF(E1240="","",VLOOKUP(E1240,[1]PROJECTES!$C$14:$G$5000,4,FALSE))</f>
        <v/>
      </c>
      <c r="H1240" s="95"/>
      <c r="I1240" s="113" t="str">
        <f>IF(H1240="","",VLOOKUP(H1240,BD!B$2:C$16,2,FALSE))</f>
        <v/>
      </c>
      <c r="J1240" s="114"/>
      <c r="K1240" s="115" t="str">
        <f t="shared" si="45"/>
        <v/>
      </c>
      <c r="L1240" s="116" t="str">
        <f t="shared" ca="1" si="46"/>
        <v>-</v>
      </c>
      <c r="M1240" s="111" t="str">
        <f>IF(E1240="","",VLOOKUP(E1240,[1]PROJECTES!$C$14:$Z$5000,21,FALSE))</f>
        <v/>
      </c>
      <c r="N1240" s="117"/>
      <c r="O1240" s="118" t="s">
        <v>222</v>
      </c>
      <c r="P1240" s="119"/>
      <c r="Q1240" s="84"/>
      <c r="R1240" s="122"/>
      <c r="S1240" s="166"/>
      <c r="T1240" s="197"/>
      <c r="X1240" s="79"/>
    </row>
    <row r="1241" spans="1:24" s="121" customFormat="1" ht="20.100000000000001" customHeight="1" x14ac:dyDescent="0.3">
      <c r="A1241" s="80"/>
      <c r="B1241" s="110" t="str">
        <f>IF(E1241="","",VLOOKUP(E1241,[1]PROJECTES!$C$14:$G$5000,2,FALSE))</f>
        <v/>
      </c>
      <c r="C1241" s="80"/>
      <c r="D1241" s="283" t="str">
        <f>IF(E1241="","",VLOOKUP(E1241,[1]PROJECTES!$C$14:$G$5000,5,FALSE))</f>
        <v/>
      </c>
      <c r="E1241" s="79"/>
      <c r="F1241" s="110" t="str">
        <f>IF(I1241="","",VLOOKUP(I1241,[1]PROJECTES!$C$14:$G$5000,2,FALSE))</f>
        <v/>
      </c>
      <c r="G1241" s="112" t="str">
        <f>IF(E1241="","",VLOOKUP(E1241,[1]PROJECTES!$C$14:$G$5000,4,FALSE))</f>
        <v/>
      </c>
      <c r="H1241" s="95"/>
      <c r="I1241" s="113" t="str">
        <f>IF(H1241="","",VLOOKUP(H1241,BD!B$2:C$16,2,FALSE))</f>
        <v/>
      </c>
      <c r="J1241" s="114"/>
      <c r="K1241" s="115" t="str">
        <f t="shared" si="45"/>
        <v/>
      </c>
      <c r="L1241" s="116" t="str">
        <f t="shared" ca="1" si="46"/>
        <v>-</v>
      </c>
      <c r="M1241" s="111" t="str">
        <f>IF(E1241="","",VLOOKUP(E1241,[1]PROJECTES!$C$14:$Z$5000,21,FALSE))</f>
        <v/>
      </c>
      <c r="N1241" s="117"/>
      <c r="O1241" s="118" t="s">
        <v>222</v>
      </c>
      <c r="P1241" s="119"/>
      <c r="Q1241" s="84"/>
      <c r="R1241" s="122"/>
      <c r="S1241" s="166"/>
      <c r="T1241" s="197"/>
      <c r="X1241" s="79"/>
    </row>
    <row r="1242" spans="1:24" s="121" customFormat="1" ht="20.100000000000001" customHeight="1" x14ac:dyDescent="0.3">
      <c r="A1242" s="80"/>
      <c r="B1242" s="110" t="str">
        <f>IF(E1242="","",VLOOKUP(E1242,[1]PROJECTES!$C$14:$G$5000,2,FALSE))</f>
        <v/>
      </c>
      <c r="C1242" s="80"/>
      <c r="D1242" s="283" t="str">
        <f>IF(E1242="","",VLOOKUP(E1242,[1]PROJECTES!$C$14:$G$5000,5,FALSE))</f>
        <v/>
      </c>
      <c r="E1242" s="79"/>
      <c r="F1242" s="110" t="str">
        <f>IF(I1242="","",VLOOKUP(I1242,[1]PROJECTES!$C$14:$G$5000,2,FALSE))</f>
        <v/>
      </c>
      <c r="G1242" s="112" t="str">
        <f>IF(E1242="","",VLOOKUP(E1242,[1]PROJECTES!$C$14:$G$5000,4,FALSE))</f>
        <v/>
      </c>
      <c r="H1242" s="95"/>
      <c r="I1242" s="113" t="str">
        <f>IF(H1242="","",VLOOKUP(H1242,BD!B$2:C$16,2,FALSE))</f>
        <v/>
      </c>
      <c r="J1242" s="114"/>
      <c r="K1242" s="115" t="str">
        <f t="shared" si="45"/>
        <v/>
      </c>
      <c r="L1242" s="116" t="str">
        <f t="shared" ca="1" si="46"/>
        <v>-</v>
      </c>
      <c r="M1242" s="111" t="str">
        <f>IF(E1242="","",VLOOKUP(E1242,[1]PROJECTES!$C$14:$Z$5000,21,FALSE))</f>
        <v/>
      </c>
      <c r="N1242" s="117"/>
      <c r="O1242" s="118" t="s">
        <v>222</v>
      </c>
      <c r="P1242" s="119"/>
      <c r="Q1242" s="84"/>
      <c r="R1242" s="122"/>
      <c r="S1242" s="166"/>
      <c r="T1242" s="197"/>
      <c r="X1242" s="79"/>
    </row>
    <row r="1243" spans="1:24" s="121" customFormat="1" ht="20.100000000000001" customHeight="1" x14ac:dyDescent="0.3">
      <c r="A1243" s="80"/>
      <c r="B1243" s="110" t="str">
        <f>IF(E1243="","",VLOOKUP(E1243,[1]PROJECTES!$C$14:$G$5000,2,FALSE))</f>
        <v/>
      </c>
      <c r="C1243" s="80"/>
      <c r="D1243" s="283" t="str">
        <f>IF(E1243="","",VLOOKUP(E1243,[1]PROJECTES!$C$14:$G$5000,5,FALSE))</f>
        <v/>
      </c>
      <c r="E1243" s="79"/>
      <c r="F1243" s="110" t="str">
        <f>IF(I1243="","",VLOOKUP(I1243,[1]PROJECTES!$C$14:$G$5000,2,FALSE))</f>
        <v/>
      </c>
      <c r="G1243" s="112" t="str">
        <f>IF(E1243="","",VLOOKUP(E1243,[1]PROJECTES!$C$14:$G$5000,4,FALSE))</f>
        <v/>
      </c>
      <c r="H1243" s="95"/>
      <c r="I1243" s="113" t="str">
        <f>IF(H1243="","",VLOOKUP(H1243,BD!B$2:C$16,2,FALSE))</f>
        <v/>
      </c>
      <c r="J1243" s="114"/>
      <c r="K1243" s="115" t="str">
        <f t="shared" si="45"/>
        <v/>
      </c>
      <c r="L1243" s="116" t="str">
        <f t="shared" ca="1" si="46"/>
        <v>-</v>
      </c>
      <c r="M1243" s="111" t="str">
        <f>IF(E1243="","",VLOOKUP(E1243,[1]PROJECTES!$C$14:$Z$5000,21,FALSE))</f>
        <v/>
      </c>
      <c r="N1243" s="117"/>
      <c r="O1243" s="118" t="s">
        <v>222</v>
      </c>
      <c r="P1243" s="119"/>
      <c r="Q1243" s="84"/>
      <c r="R1243" s="122"/>
      <c r="S1243" s="166"/>
      <c r="T1243" s="176"/>
      <c r="X1243" s="79"/>
    </row>
    <row r="1244" spans="1:24" s="121" customFormat="1" ht="20.100000000000001" customHeight="1" x14ac:dyDescent="0.3">
      <c r="A1244" s="80"/>
      <c r="B1244" s="110" t="str">
        <f>IF(E1244="","",VLOOKUP(E1244,[1]PROJECTES!$C$14:$G$5000,2,FALSE))</f>
        <v/>
      </c>
      <c r="C1244" s="80"/>
      <c r="D1244" s="283" t="str">
        <f>IF(E1244="","",VLOOKUP(E1244,[1]PROJECTES!$C$14:$G$5000,5,FALSE))</f>
        <v/>
      </c>
      <c r="E1244" s="79"/>
      <c r="F1244" s="110" t="str">
        <f>IF(I1244="","",VLOOKUP(I1244,[1]PROJECTES!$C$14:$G$5000,2,FALSE))</f>
        <v/>
      </c>
      <c r="G1244" s="112" t="str">
        <f>IF(E1244="","",VLOOKUP(E1244,[1]PROJECTES!$C$14:$G$5000,4,FALSE))</f>
        <v/>
      </c>
      <c r="H1244" s="95"/>
      <c r="I1244" s="113" t="str">
        <f>IF(H1244="","",VLOOKUP(H1244,BD!B$2:C$16,2,FALSE))</f>
        <v/>
      </c>
      <c r="J1244" s="114"/>
      <c r="K1244" s="115" t="str">
        <f t="shared" si="45"/>
        <v/>
      </c>
      <c r="L1244" s="116" t="str">
        <f t="shared" ca="1" si="46"/>
        <v>-</v>
      </c>
      <c r="M1244" s="111" t="str">
        <f>IF(E1244="","",VLOOKUP(E1244,[1]PROJECTES!$C$14:$Z$5000,21,FALSE))</f>
        <v/>
      </c>
      <c r="N1244" s="117"/>
      <c r="O1244" s="118" t="s">
        <v>222</v>
      </c>
      <c r="P1244" s="119"/>
      <c r="Q1244" s="84"/>
      <c r="R1244" s="122"/>
      <c r="S1244" s="166"/>
      <c r="T1244" s="176"/>
      <c r="X1244" s="79"/>
    </row>
    <row r="1245" spans="1:24" s="121" customFormat="1" ht="20.100000000000001" customHeight="1" x14ac:dyDescent="0.2">
      <c r="A1245" s="80"/>
      <c r="B1245" s="110" t="str">
        <f>IF(E1245="","",VLOOKUP(E1245,[1]PROJECTES!$C$14:$G$5000,2,FALSE))</f>
        <v/>
      </c>
      <c r="C1245" s="80"/>
      <c r="D1245" s="283" t="str">
        <f>IF(E1245="","",VLOOKUP(E1245,[1]PROJECTES!$C$14:$G$5000,5,FALSE))</f>
        <v/>
      </c>
      <c r="E1245" s="79"/>
      <c r="F1245" s="110" t="str">
        <f>IF(I1245="","",VLOOKUP(I1245,[1]PROJECTES!$C$14:$G$5000,2,FALSE))</f>
        <v/>
      </c>
      <c r="G1245" s="112" t="str">
        <f>IF(E1245="","",VLOOKUP(E1245,[1]PROJECTES!$C$14:$G$5000,4,FALSE))</f>
        <v/>
      </c>
      <c r="H1245" s="95"/>
      <c r="I1245" s="113" t="str">
        <f>IF(H1245="","",VLOOKUP(H1245,BD!B$2:C$16,2,FALSE))</f>
        <v/>
      </c>
      <c r="J1245" s="114"/>
      <c r="K1245" s="115" t="str">
        <f t="shared" si="45"/>
        <v/>
      </c>
      <c r="L1245" s="116" t="str">
        <f t="shared" ca="1" si="46"/>
        <v>-</v>
      </c>
      <c r="M1245" s="111" t="str">
        <f>IF(E1245="","",VLOOKUP(E1245,[1]PROJECTES!$C$14:$Z$5000,21,FALSE))</f>
        <v/>
      </c>
      <c r="N1245" s="117"/>
      <c r="O1245" s="118" t="s">
        <v>222</v>
      </c>
      <c r="P1245" s="119"/>
      <c r="Q1245" s="84"/>
      <c r="R1245" s="244"/>
      <c r="S1245" s="166"/>
      <c r="T1245" s="176"/>
      <c r="U1245" s="179"/>
      <c r="V1245" s="179"/>
      <c r="X1245" s="79"/>
    </row>
    <row r="1246" spans="1:24" s="121" customFormat="1" ht="20.100000000000001" customHeight="1" x14ac:dyDescent="0.3">
      <c r="A1246" s="80"/>
      <c r="B1246" s="110" t="str">
        <f>IF(E1246="","",VLOOKUP(E1246,[1]PROJECTES!$C$14:$G$5000,2,FALSE))</f>
        <v/>
      </c>
      <c r="C1246" s="80"/>
      <c r="D1246" s="283" t="str">
        <f>IF(E1246="","",VLOOKUP(E1246,[1]PROJECTES!$C$14:$G$5000,5,FALSE))</f>
        <v/>
      </c>
      <c r="E1246" s="79"/>
      <c r="F1246" s="110" t="str">
        <f>IF(I1246="","",VLOOKUP(I1246,[1]PROJECTES!$C$14:$G$5000,2,FALSE))</f>
        <v/>
      </c>
      <c r="G1246" s="112" t="str">
        <f>IF(E1246="","",VLOOKUP(E1246,[1]PROJECTES!$C$14:$G$5000,4,FALSE))</f>
        <v/>
      </c>
      <c r="H1246" s="95"/>
      <c r="I1246" s="113" t="str">
        <f>IF(H1246="","",VLOOKUP(H1246,BD!B$2:C$16,2,FALSE))</f>
        <v/>
      </c>
      <c r="J1246" s="114"/>
      <c r="K1246" s="115" t="str">
        <f t="shared" si="45"/>
        <v/>
      </c>
      <c r="L1246" s="116" t="str">
        <f t="shared" ca="1" si="46"/>
        <v>-</v>
      </c>
      <c r="M1246" s="111" t="str">
        <f>IF(E1246="","",VLOOKUP(E1246,[1]PROJECTES!$C$14:$Z$5000,21,FALSE))</f>
        <v/>
      </c>
      <c r="N1246" s="117"/>
      <c r="O1246" s="118" t="s">
        <v>222</v>
      </c>
      <c r="P1246" s="119"/>
      <c r="Q1246" s="84"/>
      <c r="R1246" s="123"/>
      <c r="S1246" s="166"/>
      <c r="T1246" s="176"/>
      <c r="U1246" s="179"/>
      <c r="V1246" s="179"/>
      <c r="X1246" s="79"/>
    </row>
    <row r="1247" spans="1:24" s="121" customFormat="1" ht="20.100000000000001" customHeight="1" x14ac:dyDescent="0.3">
      <c r="A1247" s="80"/>
      <c r="B1247" s="110" t="str">
        <f>IF(E1247="","",VLOOKUP(E1247,[1]PROJECTES!$C$14:$G$5000,2,FALSE))</f>
        <v/>
      </c>
      <c r="C1247" s="80"/>
      <c r="D1247" s="283" t="str">
        <f>IF(E1247="","",VLOOKUP(E1247,[1]PROJECTES!$C$14:$G$5000,5,FALSE))</f>
        <v/>
      </c>
      <c r="E1247" s="79"/>
      <c r="F1247" s="110" t="str">
        <f>IF(I1247="","",VLOOKUP(I1247,[1]PROJECTES!$C$14:$G$5000,2,FALSE))</f>
        <v/>
      </c>
      <c r="G1247" s="112" t="str">
        <f>IF(E1247="","",VLOOKUP(E1247,[1]PROJECTES!$C$14:$G$5000,4,FALSE))</f>
        <v/>
      </c>
      <c r="H1247" s="95"/>
      <c r="I1247" s="113" t="str">
        <f>IF(H1247="","",VLOOKUP(H1247,BD!B$2:C$16,2,FALSE))</f>
        <v/>
      </c>
      <c r="J1247" s="114"/>
      <c r="K1247" s="115" t="str">
        <f t="shared" si="45"/>
        <v/>
      </c>
      <c r="L1247" s="116" t="str">
        <f t="shared" ca="1" si="46"/>
        <v>-</v>
      </c>
      <c r="M1247" s="111" t="str">
        <f>IF(E1247="","",VLOOKUP(E1247,[1]PROJECTES!$C$14:$Z$5000,21,FALSE))</f>
        <v/>
      </c>
      <c r="N1247" s="117"/>
      <c r="O1247" s="118" t="s">
        <v>222</v>
      </c>
      <c r="P1247" s="119"/>
      <c r="Q1247" s="84"/>
      <c r="R1247" s="123"/>
      <c r="S1247" s="166"/>
      <c r="T1247" s="176"/>
      <c r="U1247" s="179"/>
      <c r="V1247" s="179"/>
      <c r="X1247" s="79"/>
    </row>
    <row r="1248" spans="1:24" s="121" customFormat="1" ht="20.100000000000001" customHeight="1" x14ac:dyDescent="0.3">
      <c r="A1248" s="80"/>
      <c r="B1248" s="110" t="str">
        <f>IF(E1248="","",VLOOKUP(E1248,[1]PROJECTES!$C$14:$G$5000,2,FALSE))</f>
        <v/>
      </c>
      <c r="C1248" s="80"/>
      <c r="D1248" s="283" t="str">
        <f>IF(E1248="","",VLOOKUP(E1248,[1]PROJECTES!$C$14:$G$5000,5,FALSE))</f>
        <v/>
      </c>
      <c r="E1248" s="79"/>
      <c r="F1248" s="110" t="str">
        <f>IF(I1248="","",VLOOKUP(I1248,[1]PROJECTES!$C$14:$G$5000,2,FALSE))</f>
        <v/>
      </c>
      <c r="G1248" s="112" t="str">
        <f>IF(E1248="","",VLOOKUP(E1248,[1]PROJECTES!$C$14:$G$5000,4,FALSE))</f>
        <v/>
      </c>
      <c r="H1248" s="95"/>
      <c r="I1248" s="113" t="str">
        <f>IF(H1248="","",VLOOKUP(H1248,BD!B$2:C$16,2,FALSE))</f>
        <v/>
      </c>
      <c r="J1248" s="114"/>
      <c r="K1248" s="115" t="str">
        <f t="shared" si="45"/>
        <v/>
      </c>
      <c r="L1248" s="116" t="str">
        <f t="shared" ca="1" si="46"/>
        <v>-</v>
      </c>
      <c r="M1248" s="111" t="str">
        <f>IF(E1248="","",VLOOKUP(E1248,[1]PROJECTES!$C$14:$Z$5000,21,FALSE))</f>
        <v/>
      </c>
      <c r="N1248" s="117"/>
      <c r="O1248" s="118" t="s">
        <v>222</v>
      </c>
      <c r="P1248" s="119"/>
      <c r="Q1248" s="84"/>
      <c r="R1248" s="122"/>
      <c r="S1248" s="166"/>
      <c r="T1248" s="176"/>
      <c r="U1248" s="169"/>
      <c r="V1248" s="200"/>
      <c r="X1248" s="79"/>
    </row>
    <row r="1249" spans="1:24" s="121" customFormat="1" ht="20.100000000000001" customHeight="1" x14ac:dyDescent="0.3">
      <c r="A1249" s="80"/>
      <c r="B1249" s="110" t="str">
        <f>IF(E1249="","",VLOOKUP(E1249,[1]PROJECTES!$C$14:$G$5000,2,FALSE))</f>
        <v/>
      </c>
      <c r="C1249" s="80"/>
      <c r="D1249" s="283" t="str">
        <f>IF(E1249="","",VLOOKUP(E1249,[1]PROJECTES!$C$14:$G$5000,5,FALSE))</f>
        <v/>
      </c>
      <c r="E1249" s="79"/>
      <c r="F1249" s="110" t="str">
        <f>IF(I1249="","",VLOOKUP(I1249,[1]PROJECTES!$C$14:$G$5000,2,FALSE))</f>
        <v/>
      </c>
      <c r="G1249" s="112" t="str">
        <f>IF(E1249="","",VLOOKUP(E1249,[1]PROJECTES!$C$14:$G$5000,4,FALSE))</f>
        <v/>
      </c>
      <c r="H1249" s="95"/>
      <c r="I1249" s="113" t="str">
        <f>IF(H1249="","",VLOOKUP(H1249,BD!B$2:C$16,2,FALSE))</f>
        <v/>
      </c>
      <c r="J1249" s="114"/>
      <c r="K1249" s="115" t="str">
        <f t="shared" si="45"/>
        <v/>
      </c>
      <c r="L1249" s="116" t="str">
        <f t="shared" ca="1" si="46"/>
        <v>-</v>
      </c>
      <c r="M1249" s="111" t="str">
        <f>IF(E1249="","",VLOOKUP(E1249,[1]PROJECTES!$C$14:$Z$5000,21,FALSE))</f>
        <v/>
      </c>
      <c r="N1249" s="117"/>
      <c r="O1249" s="118" t="s">
        <v>222</v>
      </c>
      <c r="P1249" s="119"/>
      <c r="Q1249" s="84"/>
      <c r="R1249" s="122"/>
      <c r="S1249" s="166"/>
      <c r="T1249" s="197"/>
      <c r="V1249" s="203"/>
      <c r="X1249" s="79"/>
    </row>
    <row r="1250" spans="1:24" s="121" customFormat="1" ht="20.100000000000001" customHeight="1" x14ac:dyDescent="0.3">
      <c r="A1250" s="80"/>
      <c r="B1250" s="110" t="str">
        <f>IF(E1250="","",VLOOKUP(E1250,[1]PROJECTES!$C$14:$G$5000,2,FALSE))</f>
        <v/>
      </c>
      <c r="C1250" s="80"/>
      <c r="D1250" s="283" t="str">
        <f>IF(E1250="","",VLOOKUP(E1250,[1]PROJECTES!$C$14:$G$5000,5,FALSE))</f>
        <v/>
      </c>
      <c r="E1250" s="79"/>
      <c r="F1250" s="110" t="str">
        <f>IF(I1250="","",VLOOKUP(I1250,[1]PROJECTES!$C$14:$G$5000,2,FALSE))</f>
        <v/>
      </c>
      <c r="G1250" s="112" t="str">
        <f>IF(E1250="","",VLOOKUP(E1250,[1]PROJECTES!$C$14:$G$5000,4,FALSE))</f>
        <v/>
      </c>
      <c r="H1250" s="95"/>
      <c r="I1250" s="113" t="str">
        <f>IF(H1250="","",VLOOKUP(H1250,BD!B$2:C$16,2,FALSE))</f>
        <v/>
      </c>
      <c r="J1250" s="114"/>
      <c r="K1250" s="115" t="str">
        <f t="shared" si="45"/>
        <v/>
      </c>
      <c r="L1250" s="116" t="str">
        <f t="shared" ca="1" si="46"/>
        <v>-</v>
      </c>
      <c r="M1250" s="111" t="str">
        <f>IF(E1250="","",VLOOKUP(E1250,[1]PROJECTES!$C$14:$Z$5000,21,FALSE))</f>
        <v/>
      </c>
      <c r="N1250" s="117"/>
      <c r="O1250" s="118" t="s">
        <v>222</v>
      </c>
      <c r="P1250" s="119"/>
      <c r="Q1250" s="84"/>
      <c r="R1250" s="122"/>
      <c r="S1250" s="166"/>
      <c r="T1250" s="197"/>
      <c r="V1250" s="203"/>
      <c r="X1250" s="79"/>
    </row>
    <row r="1251" spans="1:24" s="121" customFormat="1" ht="20.100000000000001" customHeight="1" x14ac:dyDescent="0.3">
      <c r="A1251" s="80"/>
      <c r="B1251" s="110" t="str">
        <f>IF(E1251="","",VLOOKUP(E1251,[1]PROJECTES!$C$14:$G$5000,2,FALSE))</f>
        <v/>
      </c>
      <c r="C1251" s="80"/>
      <c r="D1251" s="283" t="str">
        <f>IF(E1251="","",VLOOKUP(E1251,[1]PROJECTES!$C$14:$G$5000,5,FALSE))</f>
        <v/>
      </c>
      <c r="E1251" s="79"/>
      <c r="F1251" s="110" t="str">
        <f>IF(I1251="","",VLOOKUP(I1251,[1]PROJECTES!$C$14:$G$5000,2,FALSE))</f>
        <v/>
      </c>
      <c r="G1251" s="112" t="str">
        <f>IF(E1251="","",VLOOKUP(E1251,[1]PROJECTES!$C$14:$G$5000,4,FALSE))</f>
        <v/>
      </c>
      <c r="H1251" s="95"/>
      <c r="I1251" s="113" t="str">
        <f>IF(H1251="","",VLOOKUP(H1251,BD!B$2:C$16,2,FALSE))</f>
        <v/>
      </c>
      <c r="J1251" s="114"/>
      <c r="K1251" s="115" t="str">
        <f t="shared" si="45"/>
        <v/>
      </c>
      <c r="L1251" s="116" t="str">
        <f t="shared" ca="1" si="46"/>
        <v>-</v>
      </c>
      <c r="M1251" s="111" t="str">
        <f>IF(E1251="","",VLOOKUP(E1251,[1]PROJECTES!$C$14:$Z$5000,21,FALSE))</f>
        <v/>
      </c>
      <c r="N1251" s="117"/>
      <c r="O1251" s="118" t="s">
        <v>222</v>
      </c>
      <c r="P1251" s="119"/>
      <c r="Q1251" s="84"/>
      <c r="R1251" s="122"/>
      <c r="S1251" s="166"/>
      <c r="T1251" s="197"/>
      <c r="V1251" s="203"/>
      <c r="X1251" s="79"/>
    </row>
    <row r="1252" spans="1:24" s="121" customFormat="1" ht="20.100000000000001" customHeight="1" x14ac:dyDescent="0.3">
      <c r="A1252" s="80"/>
      <c r="B1252" s="110" t="str">
        <f>IF(E1252="","",VLOOKUP(E1252,[1]PROJECTES!$C$14:$G$5000,2,FALSE))</f>
        <v/>
      </c>
      <c r="C1252" s="80"/>
      <c r="D1252" s="283" t="str">
        <f>IF(E1252="","",VLOOKUP(E1252,[1]PROJECTES!$C$14:$G$5000,5,FALSE))</f>
        <v/>
      </c>
      <c r="E1252" s="79"/>
      <c r="F1252" s="110" t="str">
        <f>IF(I1252="","",VLOOKUP(I1252,[1]PROJECTES!$C$14:$G$5000,2,FALSE))</f>
        <v/>
      </c>
      <c r="G1252" s="112" t="str">
        <f>IF(E1252="","",VLOOKUP(E1252,[1]PROJECTES!$C$14:$G$5000,4,FALSE))</f>
        <v/>
      </c>
      <c r="H1252" s="95"/>
      <c r="I1252" s="113" t="str">
        <f>IF(H1252="","",VLOOKUP(H1252,BD!B$2:C$16,2,FALSE))</f>
        <v/>
      </c>
      <c r="J1252" s="114"/>
      <c r="K1252" s="115" t="str">
        <f t="shared" si="45"/>
        <v/>
      </c>
      <c r="L1252" s="116" t="str">
        <f t="shared" ca="1" si="46"/>
        <v>-</v>
      </c>
      <c r="M1252" s="111" t="str">
        <f>IF(E1252="","",VLOOKUP(E1252,[1]PROJECTES!$C$14:$Z$5000,21,FALSE))</f>
        <v/>
      </c>
      <c r="N1252" s="117"/>
      <c r="O1252" s="118" t="s">
        <v>222</v>
      </c>
      <c r="P1252" s="119"/>
      <c r="Q1252" s="84"/>
      <c r="R1252" s="122"/>
      <c r="S1252" s="166"/>
      <c r="T1252" s="176"/>
      <c r="V1252" s="203"/>
      <c r="X1252" s="79"/>
    </row>
    <row r="1253" spans="1:24" s="121" customFormat="1" ht="20.100000000000001" customHeight="1" x14ac:dyDescent="0.3">
      <c r="A1253" s="80"/>
      <c r="B1253" s="110" t="str">
        <f>IF(E1253="","",VLOOKUP(E1253,[1]PROJECTES!$C$14:$G$5000,2,FALSE))</f>
        <v/>
      </c>
      <c r="C1253" s="80"/>
      <c r="D1253" s="283" t="str">
        <f>IF(E1253="","",VLOOKUP(E1253,[1]PROJECTES!$C$14:$G$5000,5,FALSE))</f>
        <v/>
      </c>
      <c r="E1253" s="79"/>
      <c r="F1253" s="110" t="str">
        <f>IF(I1253="","",VLOOKUP(I1253,[1]PROJECTES!$C$14:$G$5000,2,FALSE))</f>
        <v/>
      </c>
      <c r="G1253" s="112" t="str">
        <f>IF(E1253="","",VLOOKUP(E1253,[1]PROJECTES!$C$14:$G$5000,4,FALSE))</f>
        <v/>
      </c>
      <c r="H1253" s="95"/>
      <c r="I1253" s="113" t="str">
        <f>IF(H1253="","",VLOOKUP(H1253,BD!B$2:C$16,2,FALSE))</f>
        <v/>
      </c>
      <c r="J1253" s="114"/>
      <c r="K1253" s="115" t="str">
        <f t="shared" si="45"/>
        <v/>
      </c>
      <c r="L1253" s="116" t="str">
        <f t="shared" ca="1" si="46"/>
        <v>-</v>
      </c>
      <c r="M1253" s="111" t="str">
        <f>IF(E1253="","",VLOOKUP(E1253,[1]PROJECTES!$C$14:$Z$5000,21,FALSE))</f>
        <v/>
      </c>
      <c r="N1253" s="117"/>
      <c r="O1253" s="118" t="s">
        <v>222</v>
      </c>
      <c r="P1253" s="119"/>
      <c r="Q1253" s="84"/>
      <c r="R1253" s="122"/>
      <c r="S1253" s="166"/>
      <c r="T1253" s="176"/>
      <c r="V1253" s="203"/>
      <c r="X1253" s="79"/>
    </row>
    <row r="1254" spans="1:24" s="121" customFormat="1" ht="20.100000000000001" customHeight="1" x14ac:dyDescent="0.3">
      <c r="A1254" s="80"/>
      <c r="B1254" s="110" t="str">
        <f>IF(E1254="","",VLOOKUP(E1254,[1]PROJECTES!$C$14:$G$5000,2,FALSE))</f>
        <v/>
      </c>
      <c r="C1254" s="80"/>
      <c r="D1254" s="283" t="str">
        <f>IF(E1254="","",VLOOKUP(E1254,[1]PROJECTES!$C$14:$G$5000,5,FALSE))</f>
        <v/>
      </c>
      <c r="E1254" s="79"/>
      <c r="F1254" s="110" t="str">
        <f>IF(I1254="","",VLOOKUP(I1254,[1]PROJECTES!$C$14:$G$5000,2,FALSE))</f>
        <v/>
      </c>
      <c r="G1254" s="112" t="str">
        <f>IF(E1254="","",VLOOKUP(E1254,[1]PROJECTES!$C$14:$G$5000,4,FALSE))</f>
        <v/>
      </c>
      <c r="H1254" s="95"/>
      <c r="I1254" s="113" t="str">
        <f>IF(H1254="","",VLOOKUP(H1254,BD!B$2:C$16,2,FALSE))</f>
        <v/>
      </c>
      <c r="J1254" s="114"/>
      <c r="K1254" s="115" t="str">
        <f t="shared" si="45"/>
        <v/>
      </c>
      <c r="L1254" s="116" t="str">
        <f t="shared" ca="1" si="46"/>
        <v>-</v>
      </c>
      <c r="M1254" s="111" t="str">
        <f>IF(E1254="","",VLOOKUP(E1254,[1]PROJECTES!$C$14:$Z$5000,21,FALSE))</f>
        <v/>
      </c>
      <c r="N1254" s="117"/>
      <c r="O1254" s="118" t="s">
        <v>222</v>
      </c>
      <c r="P1254" s="119"/>
      <c r="Q1254" s="84"/>
      <c r="R1254" s="122"/>
      <c r="S1254" s="166"/>
      <c r="T1254" s="176"/>
      <c r="V1254" s="203"/>
      <c r="X1254" s="79"/>
    </row>
    <row r="1255" spans="1:24" s="121" customFormat="1" ht="20.100000000000001" customHeight="1" x14ac:dyDescent="0.3">
      <c r="A1255" s="80"/>
      <c r="B1255" s="110" t="str">
        <f>IF(E1255="","",VLOOKUP(E1255,[1]PROJECTES!$C$14:$G$5000,2,FALSE))</f>
        <v/>
      </c>
      <c r="C1255" s="80"/>
      <c r="D1255" s="283" t="str">
        <f>IF(E1255="","",VLOOKUP(E1255,[1]PROJECTES!$C$14:$G$5000,5,FALSE))</f>
        <v/>
      </c>
      <c r="E1255" s="79"/>
      <c r="F1255" s="110" t="str">
        <f>IF(I1255="","",VLOOKUP(I1255,[1]PROJECTES!$C$14:$G$5000,2,FALSE))</f>
        <v/>
      </c>
      <c r="G1255" s="112" t="str">
        <f>IF(E1255="","",VLOOKUP(E1255,[1]PROJECTES!$C$14:$G$5000,4,FALSE))</f>
        <v/>
      </c>
      <c r="H1255" s="95"/>
      <c r="I1255" s="113" t="str">
        <f>IF(H1255="","",VLOOKUP(H1255,BD!B$2:C$16,2,FALSE))</f>
        <v/>
      </c>
      <c r="J1255" s="114"/>
      <c r="K1255" s="115" t="str">
        <f t="shared" si="45"/>
        <v/>
      </c>
      <c r="L1255" s="116" t="str">
        <f t="shared" ca="1" si="46"/>
        <v>-</v>
      </c>
      <c r="M1255" s="111" t="str">
        <f>IF(E1255="","",VLOOKUP(E1255,[1]PROJECTES!$C$14:$Z$5000,21,FALSE))</f>
        <v/>
      </c>
      <c r="N1255" s="117"/>
      <c r="O1255" s="118" t="s">
        <v>222</v>
      </c>
      <c r="P1255" s="119"/>
      <c r="Q1255" s="84"/>
      <c r="R1255" s="122"/>
      <c r="S1255" s="166"/>
      <c r="T1255" s="176"/>
      <c r="V1255" s="203"/>
      <c r="X1255" s="79"/>
    </row>
    <row r="1256" spans="1:24" s="121" customFormat="1" ht="20.100000000000001" customHeight="1" x14ac:dyDescent="0.3">
      <c r="A1256" s="80"/>
      <c r="B1256" s="110" t="str">
        <f>IF(E1256="","",VLOOKUP(E1256,[1]PROJECTES!$C$14:$G$5000,2,FALSE))</f>
        <v/>
      </c>
      <c r="C1256" s="80"/>
      <c r="D1256" s="283" t="str">
        <f>IF(E1256="","",VLOOKUP(E1256,[1]PROJECTES!$C$14:$G$5000,5,FALSE))</f>
        <v/>
      </c>
      <c r="E1256" s="79"/>
      <c r="F1256" s="110" t="str">
        <f>IF(I1256="","",VLOOKUP(I1256,[1]PROJECTES!$C$14:$G$5000,2,FALSE))</f>
        <v/>
      </c>
      <c r="G1256" s="112" t="str">
        <f>IF(E1256="","",VLOOKUP(E1256,[1]PROJECTES!$C$14:$G$5000,4,FALSE))</f>
        <v/>
      </c>
      <c r="H1256" s="95"/>
      <c r="I1256" s="113" t="str">
        <f>IF(H1256="","",VLOOKUP(H1256,BD!B$2:C$16,2,FALSE))</f>
        <v/>
      </c>
      <c r="J1256" s="114"/>
      <c r="K1256" s="115" t="str">
        <f t="shared" si="45"/>
        <v/>
      </c>
      <c r="L1256" s="116" t="str">
        <f t="shared" ca="1" si="46"/>
        <v>-</v>
      </c>
      <c r="M1256" s="111" t="str">
        <f>IF(E1256="","",VLOOKUP(E1256,[1]PROJECTES!$C$14:$Z$5000,21,FALSE))</f>
        <v/>
      </c>
      <c r="N1256" s="117"/>
      <c r="O1256" s="118" t="s">
        <v>222</v>
      </c>
      <c r="P1256" s="119"/>
      <c r="Q1256" s="84"/>
      <c r="R1256" s="122"/>
      <c r="S1256" s="166"/>
      <c r="T1256" s="176"/>
      <c r="V1256" s="203"/>
      <c r="X1256" s="79"/>
    </row>
    <row r="1257" spans="1:24" s="121" customFormat="1" ht="20.100000000000001" customHeight="1" x14ac:dyDescent="0.3">
      <c r="A1257" s="80"/>
      <c r="B1257" s="110" t="str">
        <f>IF(E1257="","",VLOOKUP(E1257,[1]PROJECTES!$C$14:$G$5000,2,FALSE))</f>
        <v/>
      </c>
      <c r="C1257" s="80"/>
      <c r="D1257" s="283" t="str">
        <f>IF(E1257="","",VLOOKUP(E1257,[1]PROJECTES!$C$14:$G$5000,5,FALSE))</f>
        <v/>
      </c>
      <c r="E1257" s="79"/>
      <c r="F1257" s="110" t="str">
        <f>IF(I1257="","",VLOOKUP(I1257,[1]PROJECTES!$C$14:$G$5000,2,FALSE))</f>
        <v/>
      </c>
      <c r="G1257" s="112" t="str">
        <f>IF(E1257="","",VLOOKUP(E1257,[1]PROJECTES!$C$14:$G$5000,4,FALSE))</f>
        <v/>
      </c>
      <c r="H1257" s="95"/>
      <c r="I1257" s="113" t="str">
        <f>IF(H1257="","",VLOOKUP(H1257,BD!B$2:C$16,2,FALSE))</f>
        <v/>
      </c>
      <c r="J1257" s="114"/>
      <c r="K1257" s="115" t="str">
        <f t="shared" si="45"/>
        <v/>
      </c>
      <c r="L1257" s="116" t="str">
        <f t="shared" ca="1" si="46"/>
        <v>-</v>
      </c>
      <c r="M1257" s="111" t="str">
        <f>IF(E1257="","",VLOOKUP(E1257,[1]PROJECTES!$C$14:$Z$5000,21,FALSE))</f>
        <v/>
      </c>
      <c r="N1257" s="117"/>
      <c r="O1257" s="118" t="s">
        <v>222</v>
      </c>
      <c r="P1257" s="119"/>
      <c r="Q1257" s="84"/>
      <c r="R1257" s="122"/>
      <c r="S1257" s="166"/>
      <c r="T1257" s="197"/>
      <c r="V1257" s="203"/>
      <c r="X1257" s="79"/>
    </row>
    <row r="1258" spans="1:24" s="121" customFormat="1" ht="20.100000000000001" customHeight="1" x14ac:dyDescent="0.3">
      <c r="A1258" s="80"/>
      <c r="B1258" s="110" t="str">
        <f>IF(E1258="","",VLOOKUP(E1258,[1]PROJECTES!$C$14:$G$5000,2,FALSE))</f>
        <v/>
      </c>
      <c r="C1258" s="80"/>
      <c r="D1258" s="283" t="str">
        <f>IF(E1258="","",VLOOKUP(E1258,[1]PROJECTES!$C$14:$G$5000,5,FALSE))</f>
        <v/>
      </c>
      <c r="E1258" s="79"/>
      <c r="F1258" s="110" t="str">
        <f>IF(I1258="","",VLOOKUP(I1258,[1]PROJECTES!$C$14:$G$5000,2,FALSE))</f>
        <v/>
      </c>
      <c r="G1258" s="112" t="str">
        <f>IF(E1258="","",VLOOKUP(E1258,[1]PROJECTES!$C$14:$G$5000,4,FALSE))</f>
        <v/>
      </c>
      <c r="H1258" s="95"/>
      <c r="I1258" s="113" t="str">
        <f>IF(H1258="","",VLOOKUP(H1258,BD!B$2:C$16,2,FALSE))</f>
        <v/>
      </c>
      <c r="J1258" s="114"/>
      <c r="K1258" s="115" t="str">
        <f t="shared" si="45"/>
        <v/>
      </c>
      <c r="L1258" s="116" t="str">
        <f t="shared" ca="1" si="46"/>
        <v>-</v>
      </c>
      <c r="M1258" s="111" t="str">
        <f>IF(E1258="","",VLOOKUP(E1258,[1]PROJECTES!$C$14:$Z$5000,21,FALSE))</f>
        <v/>
      </c>
      <c r="N1258" s="117"/>
      <c r="O1258" s="118" t="s">
        <v>222</v>
      </c>
      <c r="P1258" s="119"/>
      <c r="Q1258" s="84"/>
      <c r="R1258" s="122"/>
      <c r="S1258" s="166"/>
      <c r="T1258" s="197"/>
      <c r="V1258" s="203"/>
      <c r="X1258" s="79"/>
    </row>
    <row r="1259" spans="1:24" s="121" customFormat="1" ht="20.100000000000001" customHeight="1" x14ac:dyDescent="0.3">
      <c r="A1259" s="80"/>
      <c r="B1259" s="110" t="str">
        <f>IF(E1259="","",VLOOKUP(E1259,[1]PROJECTES!$C$14:$G$5000,2,FALSE))</f>
        <v/>
      </c>
      <c r="C1259" s="80"/>
      <c r="D1259" s="283" t="str">
        <f>IF(E1259="","",VLOOKUP(E1259,[1]PROJECTES!$C$14:$G$5000,5,FALSE))</f>
        <v/>
      </c>
      <c r="E1259" s="79"/>
      <c r="F1259" s="110" t="str">
        <f>IF(I1259="","",VLOOKUP(I1259,[1]PROJECTES!$C$14:$G$5000,2,FALSE))</f>
        <v/>
      </c>
      <c r="G1259" s="112" t="str">
        <f>IF(E1259="","",VLOOKUP(E1259,[1]PROJECTES!$C$14:$G$5000,4,FALSE))</f>
        <v/>
      </c>
      <c r="H1259" s="95"/>
      <c r="I1259" s="113" t="str">
        <f>IF(H1259="","",VLOOKUP(H1259,BD!B$2:C$16,2,FALSE))</f>
        <v/>
      </c>
      <c r="J1259" s="114"/>
      <c r="K1259" s="115" t="str">
        <f t="shared" si="45"/>
        <v/>
      </c>
      <c r="L1259" s="116" t="str">
        <f t="shared" ca="1" si="46"/>
        <v>-</v>
      </c>
      <c r="M1259" s="111" t="str">
        <f>IF(E1259="","",VLOOKUP(E1259,[1]PROJECTES!$C$14:$Z$5000,21,FALSE))</f>
        <v/>
      </c>
      <c r="N1259" s="117"/>
      <c r="O1259" s="118" t="s">
        <v>222</v>
      </c>
      <c r="P1259" s="119"/>
      <c r="Q1259" s="84"/>
      <c r="R1259" s="122"/>
      <c r="S1259" s="166"/>
      <c r="T1259" s="197"/>
      <c r="V1259" s="203"/>
      <c r="X1259" s="79"/>
    </row>
    <row r="1260" spans="1:24" s="121" customFormat="1" ht="20.100000000000001" customHeight="1" x14ac:dyDescent="0.3">
      <c r="A1260" s="80"/>
      <c r="B1260" s="110" t="str">
        <f>IF(E1260="","",VLOOKUP(E1260,[1]PROJECTES!$C$14:$G$5000,2,FALSE))</f>
        <v/>
      </c>
      <c r="C1260" s="80"/>
      <c r="D1260" s="283" t="str">
        <f>IF(E1260="","",VLOOKUP(E1260,[1]PROJECTES!$C$14:$G$5000,5,FALSE))</f>
        <v/>
      </c>
      <c r="E1260" s="79"/>
      <c r="F1260" s="110" t="str">
        <f>IF(I1260="","",VLOOKUP(I1260,[1]PROJECTES!$C$14:$G$5000,2,FALSE))</f>
        <v/>
      </c>
      <c r="G1260" s="112" t="str">
        <f>IF(E1260="","",VLOOKUP(E1260,[1]PROJECTES!$C$14:$G$5000,4,FALSE))</f>
        <v/>
      </c>
      <c r="H1260" s="95"/>
      <c r="I1260" s="113" t="str">
        <f>IF(H1260="","",VLOOKUP(H1260,BD!B$2:C$16,2,FALSE))</f>
        <v/>
      </c>
      <c r="J1260" s="114"/>
      <c r="K1260" s="115" t="str">
        <f t="shared" si="45"/>
        <v/>
      </c>
      <c r="L1260" s="116" t="str">
        <f t="shared" ca="1" si="46"/>
        <v>-</v>
      </c>
      <c r="M1260" s="111" t="str">
        <f>IF(E1260="","",VLOOKUP(E1260,[1]PROJECTES!$C$14:$Z$5000,21,FALSE))</f>
        <v/>
      </c>
      <c r="N1260" s="117"/>
      <c r="O1260" s="118" t="s">
        <v>222</v>
      </c>
      <c r="P1260" s="119"/>
      <c r="Q1260" s="84"/>
      <c r="R1260" s="125"/>
      <c r="S1260" s="166"/>
      <c r="T1260" s="197"/>
      <c r="V1260" s="203"/>
      <c r="X1260" s="79"/>
    </row>
    <row r="1261" spans="1:24" s="121" customFormat="1" ht="20.100000000000001" customHeight="1" x14ac:dyDescent="0.3">
      <c r="A1261" s="80"/>
      <c r="B1261" s="110" t="str">
        <f>IF(E1261="","",VLOOKUP(E1261,[1]PROJECTES!$C$14:$G$5000,2,FALSE))</f>
        <v/>
      </c>
      <c r="C1261" s="80"/>
      <c r="D1261" s="283" t="str">
        <f>IF(E1261="","",VLOOKUP(E1261,[1]PROJECTES!$C$14:$G$5000,5,FALSE))</f>
        <v/>
      </c>
      <c r="E1261" s="79"/>
      <c r="F1261" s="110" t="str">
        <f>IF(I1261="","",VLOOKUP(I1261,[1]PROJECTES!$C$14:$G$5000,2,FALSE))</f>
        <v/>
      </c>
      <c r="G1261" s="112" t="str">
        <f>IF(E1261="","",VLOOKUP(E1261,[1]PROJECTES!$C$14:$G$5000,4,FALSE))</f>
        <v/>
      </c>
      <c r="H1261" s="95"/>
      <c r="I1261" s="113" t="str">
        <f>IF(H1261="","",VLOOKUP(H1261,BD!B$2:C$16,2,FALSE))</f>
        <v/>
      </c>
      <c r="J1261" s="114"/>
      <c r="K1261" s="115" t="str">
        <f t="shared" si="45"/>
        <v/>
      </c>
      <c r="L1261" s="116" t="str">
        <f t="shared" ca="1" si="46"/>
        <v>-</v>
      </c>
      <c r="M1261" s="111" t="str">
        <f>IF(E1261="","",VLOOKUP(E1261,[1]PROJECTES!$C$14:$Z$5000,21,FALSE))</f>
        <v/>
      </c>
      <c r="N1261" s="117"/>
      <c r="O1261" s="118" t="s">
        <v>222</v>
      </c>
      <c r="P1261" s="119"/>
      <c r="Q1261" s="84"/>
      <c r="R1261" s="125"/>
      <c r="S1261" s="166"/>
      <c r="T1261" s="197"/>
      <c r="V1261" s="203"/>
      <c r="X1261" s="79"/>
    </row>
    <row r="1262" spans="1:24" s="121" customFormat="1" ht="20.100000000000001" customHeight="1" x14ac:dyDescent="0.3">
      <c r="A1262" s="80"/>
      <c r="B1262" s="110" t="str">
        <f>IF(E1262="","",VLOOKUP(E1262,[1]PROJECTES!$C$14:$G$5000,2,FALSE))</f>
        <v/>
      </c>
      <c r="C1262" s="80"/>
      <c r="D1262" s="283" t="str">
        <f>IF(E1262="","",VLOOKUP(E1262,[1]PROJECTES!$C$14:$G$5000,5,FALSE))</f>
        <v/>
      </c>
      <c r="E1262" s="79"/>
      <c r="F1262" s="110" t="str">
        <f>IF(I1262="","",VLOOKUP(I1262,[1]PROJECTES!$C$14:$G$5000,2,FALSE))</f>
        <v/>
      </c>
      <c r="G1262" s="112" t="str">
        <f>IF(E1262="","",VLOOKUP(E1262,[1]PROJECTES!$C$14:$G$5000,4,FALSE))</f>
        <v/>
      </c>
      <c r="H1262" s="95"/>
      <c r="I1262" s="113" t="str">
        <f>IF(H1262="","",VLOOKUP(H1262,BD!B$2:C$16,2,FALSE))</f>
        <v/>
      </c>
      <c r="J1262" s="114"/>
      <c r="K1262" s="115" t="str">
        <f t="shared" si="45"/>
        <v/>
      </c>
      <c r="L1262" s="116" t="str">
        <f t="shared" ca="1" si="46"/>
        <v>-</v>
      </c>
      <c r="M1262" s="111" t="str">
        <f>IF(E1262="","",VLOOKUP(E1262,[1]PROJECTES!$C$14:$Z$5000,21,FALSE))</f>
        <v/>
      </c>
      <c r="N1262" s="117"/>
      <c r="O1262" s="118" t="s">
        <v>222</v>
      </c>
      <c r="P1262" s="119"/>
      <c r="Q1262" s="84"/>
      <c r="R1262" s="122"/>
      <c r="S1262" s="166"/>
      <c r="T1262" s="176"/>
      <c r="V1262" s="203"/>
      <c r="X1262" s="79"/>
    </row>
    <row r="1263" spans="1:24" s="121" customFormat="1" ht="20.100000000000001" customHeight="1" x14ac:dyDescent="0.3">
      <c r="A1263" s="80"/>
      <c r="B1263" s="110" t="str">
        <f>IF(E1263="","",VLOOKUP(E1263,[1]PROJECTES!$C$14:$G$5000,2,FALSE))</f>
        <v/>
      </c>
      <c r="C1263" s="80"/>
      <c r="D1263" s="283" t="str">
        <f>IF(E1263="","",VLOOKUP(E1263,[1]PROJECTES!$C$14:$G$5000,5,FALSE))</f>
        <v/>
      </c>
      <c r="E1263" s="79"/>
      <c r="F1263" s="110" t="str">
        <f>IF(I1263="","",VLOOKUP(I1263,[1]PROJECTES!$C$14:$G$5000,2,FALSE))</f>
        <v/>
      </c>
      <c r="G1263" s="112" t="str">
        <f>IF(E1263="","",VLOOKUP(E1263,[1]PROJECTES!$C$14:$G$5000,4,FALSE))</f>
        <v/>
      </c>
      <c r="H1263" s="95"/>
      <c r="I1263" s="113" t="str">
        <f>IF(H1263="","",VLOOKUP(H1263,BD!B$2:C$16,2,FALSE))</f>
        <v/>
      </c>
      <c r="J1263" s="114"/>
      <c r="K1263" s="115" t="str">
        <f t="shared" si="45"/>
        <v/>
      </c>
      <c r="L1263" s="116" t="str">
        <f t="shared" ca="1" si="46"/>
        <v>-</v>
      </c>
      <c r="M1263" s="111" t="str">
        <f>IF(E1263="","",VLOOKUP(E1263,[1]PROJECTES!$C$14:$Z$5000,21,FALSE))</f>
        <v/>
      </c>
      <c r="N1263" s="117"/>
      <c r="O1263" s="118" t="s">
        <v>222</v>
      </c>
      <c r="P1263" s="119"/>
      <c r="Q1263" s="84"/>
      <c r="R1263" s="122"/>
      <c r="S1263" s="166"/>
      <c r="T1263" s="176"/>
      <c r="V1263" s="203"/>
      <c r="X1263" s="79"/>
    </row>
    <row r="1264" spans="1:24" s="121" customFormat="1" ht="20.100000000000001" customHeight="1" x14ac:dyDescent="0.3">
      <c r="A1264" s="80"/>
      <c r="B1264" s="110" t="str">
        <f>IF(E1264="","",VLOOKUP(E1264,[1]PROJECTES!$C$14:$G$5000,2,FALSE))</f>
        <v/>
      </c>
      <c r="C1264" s="80"/>
      <c r="D1264" s="283" t="str">
        <f>IF(E1264="","",VLOOKUP(E1264,[1]PROJECTES!$C$14:$G$5000,5,FALSE))</f>
        <v/>
      </c>
      <c r="E1264" s="79"/>
      <c r="F1264" s="110" t="str">
        <f>IF(I1264="","",VLOOKUP(I1264,[1]PROJECTES!$C$14:$G$5000,2,FALSE))</f>
        <v/>
      </c>
      <c r="G1264" s="112" t="str">
        <f>IF(E1264="","",VLOOKUP(E1264,[1]PROJECTES!$C$14:$G$5000,4,FALSE))</f>
        <v/>
      </c>
      <c r="H1264" s="95"/>
      <c r="I1264" s="113" t="str">
        <f>IF(H1264="","",VLOOKUP(H1264,BD!B$2:C$16,2,FALSE))</f>
        <v/>
      </c>
      <c r="J1264" s="114"/>
      <c r="K1264" s="115" t="str">
        <f t="shared" si="45"/>
        <v/>
      </c>
      <c r="L1264" s="116" t="str">
        <f t="shared" ca="1" si="46"/>
        <v>-</v>
      </c>
      <c r="M1264" s="111" t="str">
        <f>IF(E1264="","",VLOOKUP(E1264,[1]PROJECTES!$C$14:$Z$5000,21,FALSE))</f>
        <v/>
      </c>
      <c r="N1264" s="117"/>
      <c r="O1264" s="118" t="s">
        <v>222</v>
      </c>
      <c r="P1264" s="119"/>
      <c r="Q1264" s="84"/>
      <c r="R1264" s="122"/>
      <c r="S1264" s="166"/>
      <c r="T1264" s="176"/>
      <c r="U1264" s="169"/>
      <c r="V1264" s="200"/>
      <c r="X1264" s="79"/>
    </row>
    <row r="1265" spans="1:24" s="121" customFormat="1" ht="20.100000000000001" customHeight="1" x14ac:dyDescent="0.3">
      <c r="A1265" s="80"/>
      <c r="B1265" s="110" t="str">
        <f>IF(E1265="","",VLOOKUP(E1265,[1]PROJECTES!$C$14:$G$5000,2,FALSE))</f>
        <v/>
      </c>
      <c r="C1265" s="80"/>
      <c r="D1265" s="283" t="str">
        <f>IF(E1265="","",VLOOKUP(E1265,[1]PROJECTES!$C$14:$G$5000,5,FALSE))</f>
        <v/>
      </c>
      <c r="E1265" s="79"/>
      <c r="F1265" s="110" t="str">
        <f>IF(I1265="","",VLOOKUP(I1265,[1]PROJECTES!$C$14:$G$5000,2,FALSE))</f>
        <v/>
      </c>
      <c r="G1265" s="112" t="str">
        <f>IF(E1265="","",VLOOKUP(E1265,[1]PROJECTES!$C$14:$G$5000,4,FALSE))</f>
        <v/>
      </c>
      <c r="H1265" s="95"/>
      <c r="I1265" s="113" t="str">
        <f>IF(H1265="","",VLOOKUP(H1265,BD!B$2:C$16,2,FALSE))</f>
        <v/>
      </c>
      <c r="J1265" s="114"/>
      <c r="K1265" s="115" t="str">
        <f t="shared" si="45"/>
        <v/>
      </c>
      <c r="L1265" s="116" t="str">
        <f t="shared" ca="1" si="46"/>
        <v>-</v>
      </c>
      <c r="M1265" s="111" t="str">
        <f>IF(E1265="","",VLOOKUP(E1265,[1]PROJECTES!$C$14:$Z$5000,21,FALSE))</f>
        <v/>
      </c>
      <c r="N1265" s="117"/>
      <c r="O1265" s="118" t="s">
        <v>222</v>
      </c>
      <c r="P1265" s="119"/>
      <c r="Q1265" s="84"/>
      <c r="R1265" s="122"/>
      <c r="S1265" s="166"/>
      <c r="T1265" s="176"/>
      <c r="X1265" s="79"/>
    </row>
    <row r="1266" spans="1:24" s="121" customFormat="1" ht="20.100000000000001" customHeight="1" x14ac:dyDescent="0.3">
      <c r="A1266" s="80"/>
      <c r="B1266" s="110" t="str">
        <f>IF(E1266="","",VLOOKUP(E1266,[1]PROJECTES!$C$14:$G$5000,2,FALSE))</f>
        <v/>
      </c>
      <c r="C1266" s="80"/>
      <c r="D1266" s="283" t="str">
        <f>IF(E1266="","",VLOOKUP(E1266,[1]PROJECTES!$C$14:$G$5000,5,FALSE))</f>
        <v/>
      </c>
      <c r="E1266" s="79"/>
      <c r="F1266" s="110" t="str">
        <f>IF(I1266="","",VLOOKUP(I1266,[1]PROJECTES!$C$14:$G$5000,2,FALSE))</f>
        <v/>
      </c>
      <c r="G1266" s="112" t="str">
        <f>IF(E1266="","",VLOOKUP(E1266,[1]PROJECTES!$C$14:$G$5000,4,FALSE))</f>
        <v/>
      </c>
      <c r="H1266" s="95"/>
      <c r="I1266" s="113" t="str">
        <f>IF(H1266="","",VLOOKUP(H1266,BD!B$2:C$16,2,FALSE))</f>
        <v/>
      </c>
      <c r="J1266" s="114"/>
      <c r="K1266" s="115" t="str">
        <f t="shared" si="45"/>
        <v/>
      </c>
      <c r="L1266" s="116" t="str">
        <f t="shared" ca="1" si="46"/>
        <v>-</v>
      </c>
      <c r="M1266" s="111" t="str">
        <f>IF(E1266="","",VLOOKUP(E1266,[1]PROJECTES!$C$14:$Z$5000,21,FALSE))</f>
        <v/>
      </c>
      <c r="N1266" s="117"/>
      <c r="O1266" s="118" t="s">
        <v>222</v>
      </c>
      <c r="P1266" s="119"/>
      <c r="Q1266" s="84"/>
      <c r="R1266" s="122"/>
      <c r="S1266" s="166"/>
      <c r="T1266" s="176"/>
      <c r="X1266" s="79"/>
    </row>
    <row r="1267" spans="1:24" s="121" customFormat="1" ht="20.100000000000001" customHeight="1" x14ac:dyDescent="0.3">
      <c r="A1267" s="80"/>
      <c r="B1267" s="110" t="str">
        <f>IF(E1267="","",VLOOKUP(E1267,[1]PROJECTES!$C$14:$G$5000,2,FALSE))</f>
        <v/>
      </c>
      <c r="C1267" s="80"/>
      <c r="D1267" s="283" t="str">
        <f>IF(E1267="","",VLOOKUP(E1267,[1]PROJECTES!$C$14:$G$5000,5,FALSE))</f>
        <v/>
      </c>
      <c r="E1267" s="79"/>
      <c r="F1267" s="110" t="str">
        <f>IF(I1267="","",VLOOKUP(I1267,[1]PROJECTES!$C$14:$G$5000,2,FALSE))</f>
        <v/>
      </c>
      <c r="G1267" s="112" t="str">
        <f>IF(E1267="","",VLOOKUP(E1267,[1]PROJECTES!$C$14:$G$5000,4,FALSE))</f>
        <v/>
      </c>
      <c r="H1267" s="95"/>
      <c r="I1267" s="113" t="str">
        <f>IF(H1267="","",VLOOKUP(H1267,BD!B$2:C$16,2,FALSE))</f>
        <v/>
      </c>
      <c r="J1267" s="114"/>
      <c r="K1267" s="115" t="str">
        <f t="shared" si="45"/>
        <v/>
      </c>
      <c r="L1267" s="116" t="str">
        <f t="shared" ca="1" si="46"/>
        <v>-</v>
      </c>
      <c r="M1267" s="111" t="str">
        <f>IF(E1267="","",VLOOKUP(E1267,[1]PROJECTES!$C$14:$Z$5000,21,FALSE))</f>
        <v/>
      </c>
      <c r="N1267" s="117"/>
      <c r="O1267" s="118" t="s">
        <v>222</v>
      </c>
      <c r="P1267" s="119"/>
      <c r="Q1267" s="84"/>
      <c r="R1267" s="123"/>
      <c r="S1267" s="166"/>
      <c r="T1267" s="176"/>
      <c r="U1267" s="179"/>
      <c r="V1267" s="179"/>
      <c r="X1267" s="79"/>
    </row>
    <row r="1268" spans="1:24" s="121" customFormat="1" ht="20.100000000000001" customHeight="1" x14ac:dyDescent="0.3">
      <c r="A1268" s="80"/>
      <c r="B1268" s="110" t="str">
        <f>IF(E1268="","",VLOOKUP(E1268,[1]PROJECTES!$C$14:$G$5000,2,FALSE))</f>
        <v/>
      </c>
      <c r="C1268" s="80"/>
      <c r="D1268" s="283" t="str">
        <f>IF(E1268="","",VLOOKUP(E1268,[1]PROJECTES!$C$14:$G$5000,5,FALSE))</f>
        <v/>
      </c>
      <c r="E1268" s="79"/>
      <c r="F1268" s="110" t="str">
        <f>IF(I1268="","",VLOOKUP(I1268,[1]PROJECTES!$C$14:$G$5000,2,FALSE))</f>
        <v/>
      </c>
      <c r="G1268" s="112" t="str">
        <f>IF(E1268="","",VLOOKUP(E1268,[1]PROJECTES!$C$14:$G$5000,4,FALSE))</f>
        <v/>
      </c>
      <c r="H1268" s="95"/>
      <c r="I1268" s="113" t="str">
        <f>IF(H1268="","",VLOOKUP(H1268,BD!B$2:C$16,2,FALSE))</f>
        <v/>
      </c>
      <c r="J1268" s="114"/>
      <c r="K1268" s="115" t="str">
        <f t="shared" si="45"/>
        <v/>
      </c>
      <c r="L1268" s="116" t="str">
        <f t="shared" ca="1" si="46"/>
        <v>-</v>
      </c>
      <c r="M1268" s="111" t="str">
        <f>IF(E1268="","",VLOOKUP(E1268,[1]PROJECTES!$C$14:$Z$5000,21,FALSE))</f>
        <v/>
      </c>
      <c r="N1268" s="117"/>
      <c r="O1268" s="118" t="s">
        <v>222</v>
      </c>
      <c r="P1268" s="119"/>
      <c r="Q1268" s="84"/>
      <c r="R1268" s="122"/>
      <c r="S1268" s="166"/>
      <c r="T1268" s="197"/>
      <c r="V1268" s="203"/>
      <c r="X1268" s="79"/>
    </row>
    <row r="1269" spans="1:24" s="121" customFormat="1" ht="20.100000000000001" customHeight="1" x14ac:dyDescent="0.3">
      <c r="A1269" s="80"/>
      <c r="B1269" s="110" t="str">
        <f>IF(E1269="","",VLOOKUP(E1269,[1]PROJECTES!$C$14:$G$5000,2,FALSE))</f>
        <v/>
      </c>
      <c r="C1269" s="80"/>
      <c r="D1269" s="283" t="str">
        <f>IF(E1269="","",VLOOKUP(E1269,[1]PROJECTES!$C$14:$G$5000,5,FALSE))</f>
        <v/>
      </c>
      <c r="E1269" s="79"/>
      <c r="F1269" s="110" t="str">
        <f>IF(I1269="","",VLOOKUP(I1269,[1]PROJECTES!$C$14:$G$5000,2,FALSE))</f>
        <v/>
      </c>
      <c r="G1269" s="112" t="str">
        <f>IF(E1269="","",VLOOKUP(E1269,[1]PROJECTES!$C$14:$G$5000,4,FALSE))</f>
        <v/>
      </c>
      <c r="H1269" s="95"/>
      <c r="I1269" s="113" t="str">
        <f>IF(H1269="","",VLOOKUP(H1269,BD!B$2:C$16,2,FALSE))</f>
        <v/>
      </c>
      <c r="J1269" s="114"/>
      <c r="K1269" s="115" t="str">
        <f t="shared" si="45"/>
        <v/>
      </c>
      <c r="L1269" s="116" t="str">
        <f t="shared" ca="1" si="46"/>
        <v>-</v>
      </c>
      <c r="M1269" s="111" t="str">
        <f>IF(E1269="","",VLOOKUP(E1269,[1]PROJECTES!$C$14:$Z$5000,21,FALSE))</f>
        <v/>
      </c>
      <c r="N1269" s="117"/>
      <c r="O1269" s="118" t="s">
        <v>222</v>
      </c>
      <c r="P1269" s="119"/>
      <c r="Q1269" s="84"/>
      <c r="R1269" s="122"/>
      <c r="S1269" s="166"/>
      <c r="T1269" s="197"/>
      <c r="X1269" s="79"/>
    </row>
    <row r="1270" spans="1:24" s="121" customFormat="1" ht="20.100000000000001" customHeight="1" x14ac:dyDescent="0.3">
      <c r="A1270" s="80"/>
      <c r="B1270" s="110" t="str">
        <f>IF(E1270="","",VLOOKUP(E1270,[1]PROJECTES!$C$14:$G$5000,2,FALSE))</f>
        <v/>
      </c>
      <c r="C1270" s="80"/>
      <c r="D1270" s="283" t="str">
        <f>IF(E1270="","",VLOOKUP(E1270,[1]PROJECTES!$C$14:$G$5000,5,FALSE))</f>
        <v/>
      </c>
      <c r="E1270" s="79"/>
      <c r="F1270" s="110" t="str">
        <f>IF(I1270="","",VLOOKUP(I1270,[1]PROJECTES!$C$14:$G$5000,2,FALSE))</f>
        <v/>
      </c>
      <c r="G1270" s="112" t="str">
        <f>IF(E1270="","",VLOOKUP(E1270,[1]PROJECTES!$C$14:$G$5000,4,FALSE))</f>
        <v/>
      </c>
      <c r="H1270" s="95"/>
      <c r="I1270" s="113" t="str">
        <f>IF(H1270="","",VLOOKUP(H1270,BD!B$2:C$16,2,FALSE))</f>
        <v/>
      </c>
      <c r="J1270" s="114"/>
      <c r="K1270" s="115" t="str">
        <f t="shared" si="45"/>
        <v/>
      </c>
      <c r="L1270" s="116" t="str">
        <f t="shared" ca="1" si="46"/>
        <v>-</v>
      </c>
      <c r="M1270" s="111" t="str">
        <f>IF(E1270="","",VLOOKUP(E1270,[1]PROJECTES!$C$14:$Z$5000,21,FALSE))</f>
        <v/>
      </c>
      <c r="N1270" s="117"/>
      <c r="O1270" s="118" t="s">
        <v>222</v>
      </c>
      <c r="P1270" s="119"/>
      <c r="Q1270" s="84"/>
      <c r="R1270" s="123"/>
      <c r="S1270" s="166"/>
      <c r="T1270" s="176"/>
      <c r="U1270" s="179"/>
      <c r="V1270" s="179"/>
      <c r="X1270" s="79"/>
    </row>
    <row r="1271" spans="1:24" s="121" customFormat="1" ht="20.100000000000001" customHeight="1" x14ac:dyDescent="0.2">
      <c r="A1271" s="80"/>
      <c r="B1271" s="110" t="str">
        <f>IF(E1271="","",VLOOKUP(E1271,[1]PROJECTES!$C$14:$G$5000,2,FALSE))</f>
        <v/>
      </c>
      <c r="C1271" s="80"/>
      <c r="D1271" s="283" t="str">
        <f>IF(E1271="","",VLOOKUP(E1271,[1]PROJECTES!$C$14:$G$5000,5,FALSE))</f>
        <v/>
      </c>
      <c r="E1271" s="79"/>
      <c r="F1271" s="110" t="str">
        <f>IF(I1271="","",VLOOKUP(I1271,[1]PROJECTES!$C$14:$G$5000,2,FALSE))</f>
        <v/>
      </c>
      <c r="G1271" s="112" t="str">
        <f>IF(E1271="","",VLOOKUP(E1271,[1]PROJECTES!$C$14:$G$5000,4,FALSE))</f>
        <v/>
      </c>
      <c r="H1271" s="95"/>
      <c r="I1271" s="113" t="str">
        <f>IF(H1271="","",VLOOKUP(H1271,BD!B$2:C$16,2,FALSE))</f>
        <v/>
      </c>
      <c r="J1271" s="114"/>
      <c r="K1271" s="115" t="str">
        <f t="shared" si="45"/>
        <v/>
      </c>
      <c r="L1271" s="116" t="str">
        <f t="shared" ca="1" si="46"/>
        <v>-</v>
      </c>
      <c r="M1271" s="111" t="str">
        <f>IF(E1271="","",VLOOKUP(E1271,[1]PROJECTES!$C$14:$Z$5000,21,FALSE))</f>
        <v/>
      </c>
      <c r="N1271" s="117"/>
      <c r="O1271" s="118" t="s">
        <v>222</v>
      </c>
      <c r="P1271" s="119"/>
      <c r="Q1271" s="84"/>
      <c r="R1271" s="244"/>
      <c r="S1271" s="166"/>
      <c r="T1271" s="176"/>
      <c r="U1271" s="179"/>
      <c r="V1271" s="179"/>
      <c r="X1271" s="79"/>
    </row>
    <row r="1272" spans="1:24" s="121" customFormat="1" ht="20.100000000000001" customHeight="1" x14ac:dyDescent="0.3">
      <c r="A1272" s="80"/>
      <c r="B1272" s="110" t="str">
        <f>IF(E1272="","",VLOOKUP(E1272,[1]PROJECTES!$C$14:$G$5000,2,FALSE))</f>
        <v/>
      </c>
      <c r="C1272" s="80"/>
      <c r="D1272" s="283" t="str">
        <f>IF(E1272="","",VLOOKUP(E1272,[1]PROJECTES!$C$14:$G$5000,5,FALSE))</f>
        <v/>
      </c>
      <c r="E1272" s="79"/>
      <c r="F1272" s="110" t="str">
        <f>IF(I1272="","",VLOOKUP(I1272,[1]PROJECTES!$C$14:$G$5000,2,FALSE))</f>
        <v/>
      </c>
      <c r="G1272" s="112" t="str">
        <f>IF(E1272="","",VLOOKUP(E1272,[1]PROJECTES!$C$14:$G$5000,4,FALSE))</f>
        <v/>
      </c>
      <c r="H1272" s="95"/>
      <c r="I1272" s="113" t="str">
        <f>IF(H1272="","",VLOOKUP(H1272,BD!B$2:C$16,2,FALSE))</f>
        <v/>
      </c>
      <c r="J1272" s="114"/>
      <c r="K1272" s="115" t="str">
        <f t="shared" si="45"/>
        <v/>
      </c>
      <c r="L1272" s="116" t="str">
        <f t="shared" ca="1" si="46"/>
        <v>-</v>
      </c>
      <c r="M1272" s="111" t="str">
        <f>IF(E1272="","",VLOOKUP(E1272,[1]PROJECTES!$C$14:$Z$5000,21,FALSE))</f>
        <v/>
      </c>
      <c r="N1272" s="117"/>
      <c r="O1272" s="118" t="s">
        <v>222</v>
      </c>
      <c r="P1272" s="119"/>
      <c r="Q1272" s="84"/>
      <c r="R1272" s="125"/>
      <c r="S1272" s="166"/>
      <c r="T1272" s="197"/>
      <c r="V1272" s="203"/>
      <c r="X1272" s="79"/>
    </row>
    <row r="1273" spans="1:24" s="121" customFormat="1" ht="20.100000000000001" customHeight="1" x14ac:dyDescent="0.3">
      <c r="A1273" s="80"/>
      <c r="B1273" s="110" t="str">
        <f>IF(E1273="","",VLOOKUP(E1273,[1]PROJECTES!$C$14:$G$5000,2,FALSE))</f>
        <v/>
      </c>
      <c r="C1273" s="80"/>
      <c r="D1273" s="283" t="str">
        <f>IF(E1273="","",VLOOKUP(E1273,[1]PROJECTES!$C$14:$G$5000,5,FALSE))</f>
        <v/>
      </c>
      <c r="E1273" s="79"/>
      <c r="F1273" s="110" t="str">
        <f>IF(I1273="","",VLOOKUP(I1273,[1]PROJECTES!$C$14:$G$5000,2,FALSE))</f>
        <v/>
      </c>
      <c r="G1273" s="112" t="str">
        <f>IF(E1273="","",VLOOKUP(E1273,[1]PROJECTES!$C$14:$G$5000,4,FALSE))</f>
        <v/>
      </c>
      <c r="H1273" s="95"/>
      <c r="I1273" s="113" t="str">
        <f>IF(H1273="","",VLOOKUP(H1273,BD!B$2:C$16,2,FALSE))</f>
        <v/>
      </c>
      <c r="J1273" s="114"/>
      <c r="K1273" s="115" t="str">
        <f t="shared" si="45"/>
        <v/>
      </c>
      <c r="L1273" s="116" t="str">
        <f t="shared" ca="1" si="46"/>
        <v>-</v>
      </c>
      <c r="M1273" s="111" t="str">
        <f>IF(E1273="","",VLOOKUP(E1273,[1]PROJECTES!$C$14:$Z$5000,21,FALSE))</f>
        <v/>
      </c>
      <c r="N1273" s="117"/>
      <c r="O1273" s="118" t="s">
        <v>222</v>
      </c>
      <c r="P1273" s="119"/>
      <c r="Q1273" s="84"/>
      <c r="R1273" s="122"/>
      <c r="S1273" s="166"/>
      <c r="T1273" s="197"/>
      <c r="V1273" s="203"/>
      <c r="X1273" s="79"/>
    </row>
    <row r="1274" spans="1:24" s="121" customFormat="1" ht="20.100000000000001" customHeight="1" x14ac:dyDescent="0.3">
      <c r="A1274" s="80"/>
      <c r="B1274" s="110" t="str">
        <f>IF(E1274="","",VLOOKUP(E1274,[1]PROJECTES!$C$14:$G$5000,2,FALSE))</f>
        <v/>
      </c>
      <c r="C1274" s="80"/>
      <c r="D1274" s="283" t="str">
        <f>IF(E1274="","",VLOOKUP(E1274,[1]PROJECTES!$C$14:$G$5000,5,FALSE))</f>
        <v/>
      </c>
      <c r="E1274" s="79"/>
      <c r="F1274" s="110" t="str">
        <f>IF(I1274="","",VLOOKUP(I1274,[1]PROJECTES!$C$14:$G$5000,2,FALSE))</f>
        <v/>
      </c>
      <c r="G1274" s="112" t="str">
        <f>IF(E1274="","",VLOOKUP(E1274,[1]PROJECTES!$C$14:$G$5000,4,FALSE))</f>
        <v/>
      </c>
      <c r="H1274" s="95"/>
      <c r="I1274" s="113" t="str">
        <f>IF(H1274="","",VLOOKUP(H1274,BD!B$2:C$16,2,FALSE))</f>
        <v/>
      </c>
      <c r="J1274" s="114"/>
      <c r="K1274" s="115" t="str">
        <f t="shared" si="45"/>
        <v/>
      </c>
      <c r="L1274" s="116" t="str">
        <f t="shared" ca="1" si="46"/>
        <v>-</v>
      </c>
      <c r="M1274" s="111" t="str">
        <f>IF(E1274="","",VLOOKUP(E1274,[1]PROJECTES!$C$14:$Z$5000,21,FALSE))</f>
        <v/>
      </c>
      <c r="N1274" s="136"/>
      <c r="O1274" s="118" t="s">
        <v>222</v>
      </c>
      <c r="P1274" s="140"/>
      <c r="Q1274" s="84"/>
      <c r="R1274" s="122"/>
      <c r="S1274" s="166"/>
      <c r="T1274" s="176"/>
      <c r="V1274" s="203"/>
      <c r="X1274" s="79"/>
    </row>
    <row r="1275" spans="1:24" s="121" customFormat="1" ht="20.100000000000001" customHeight="1" x14ac:dyDescent="0.3">
      <c r="A1275" s="80"/>
      <c r="B1275" s="110" t="str">
        <f>IF(E1275="","",VLOOKUP(E1275,[1]PROJECTES!$C$14:$G$5000,2,FALSE))</f>
        <v/>
      </c>
      <c r="C1275" s="80"/>
      <c r="D1275" s="283" t="str">
        <f>IF(E1275="","",VLOOKUP(E1275,[1]PROJECTES!$C$14:$G$5000,5,FALSE))</f>
        <v/>
      </c>
      <c r="E1275" s="79"/>
      <c r="F1275" s="110" t="str">
        <f>IF(I1275="","",VLOOKUP(I1275,[1]PROJECTES!$C$14:$G$5000,2,FALSE))</f>
        <v/>
      </c>
      <c r="G1275" s="112" t="str">
        <f>IF(E1275="","",VLOOKUP(E1275,[1]PROJECTES!$C$14:$G$5000,4,FALSE))</f>
        <v/>
      </c>
      <c r="H1275" s="95"/>
      <c r="I1275" s="113" t="str">
        <f>IF(H1275="","",VLOOKUP(H1275,BD!B$2:C$16,2,FALSE))</f>
        <v/>
      </c>
      <c r="J1275" s="114"/>
      <c r="K1275" s="115" t="str">
        <f t="shared" si="45"/>
        <v/>
      </c>
      <c r="L1275" s="116" t="str">
        <f t="shared" ca="1" si="46"/>
        <v>-</v>
      </c>
      <c r="M1275" s="111" t="str">
        <f>IF(E1275="","",VLOOKUP(E1275,[1]PROJECTES!$C$14:$Z$5000,21,FALSE))</f>
        <v/>
      </c>
      <c r="N1275" s="117"/>
      <c r="O1275" s="118" t="s">
        <v>222</v>
      </c>
      <c r="P1275" s="119"/>
      <c r="Q1275" s="84"/>
      <c r="R1275" s="122"/>
      <c r="S1275" s="166"/>
      <c r="T1275" s="176"/>
      <c r="V1275" s="203"/>
      <c r="X1275" s="79"/>
    </row>
    <row r="1276" spans="1:24" s="121" customFormat="1" ht="20.100000000000001" customHeight="1" x14ac:dyDescent="0.3">
      <c r="A1276" s="80"/>
      <c r="B1276" s="110" t="str">
        <f>IF(E1276="","",VLOOKUP(E1276,[1]PROJECTES!$C$14:$G$5000,2,FALSE))</f>
        <v/>
      </c>
      <c r="C1276" s="80"/>
      <c r="D1276" s="283" t="str">
        <f>IF(E1276="","",VLOOKUP(E1276,[1]PROJECTES!$C$14:$G$5000,5,FALSE))</f>
        <v/>
      </c>
      <c r="E1276" s="79"/>
      <c r="F1276" s="110" t="str">
        <f>IF(I1276="","",VLOOKUP(I1276,[1]PROJECTES!$C$14:$G$5000,2,FALSE))</f>
        <v/>
      </c>
      <c r="G1276" s="112" t="str">
        <f>IF(E1276="","",VLOOKUP(E1276,[1]PROJECTES!$C$14:$G$5000,4,FALSE))</f>
        <v/>
      </c>
      <c r="H1276" s="95"/>
      <c r="I1276" s="113" t="str">
        <f>IF(H1276="","",VLOOKUP(H1276,BD!B$2:C$16,2,FALSE))</f>
        <v/>
      </c>
      <c r="J1276" s="114"/>
      <c r="K1276" s="115" t="str">
        <f t="shared" si="45"/>
        <v/>
      </c>
      <c r="L1276" s="116" t="str">
        <f t="shared" ca="1" si="46"/>
        <v>-</v>
      </c>
      <c r="M1276" s="111" t="str">
        <f>IF(E1276="","",VLOOKUP(E1276,[1]PROJECTES!$C$14:$Z$5000,21,FALSE))</f>
        <v/>
      </c>
      <c r="N1276" s="117"/>
      <c r="O1276" s="118" t="s">
        <v>222</v>
      </c>
      <c r="P1276" s="119"/>
      <c r="Q1276" s="84"/>
      <c r="R1276" s="122"/>
      <c r="S1276" s="166"/>
      <c r="T1276" s="176"/>
      <c r="V1276" s="203"/>
      <c r="X1276" s="79"/>
    </row>
    <row r="1277" spans="1:24" s="121" customFormat="1" ht="20.100000000000001" customHeight="1" x14ac:dyDescent="0.3">
      <c r="A1277" s="80"/>
      <c r="B1277" s="110" t="str">
        <f>IF(E1277="","",VLOOKUP(E1277,[1]PROJECTES!$C$14:$G$5000,2,FALSE))</f>
        <v/>
      </c>
      <c r="C1277" s="80"/>
      <c r="D1277" s="283" t="str">
        <f>IF(E1277="","",VLOOKUP(E1277,[1]PROJECTES!$C$14:$G$5000,5,FALSE))</f>
        <v/>
      </c>
      <c r="E1277" s="79"/>
      <c r="F1277" s="110" t="str">
        <f>IF(I1277="","",VLOOKUP(I1277,[1]PROJECTES!$C$14:$G$5000,2,FALSE))</f>
        <v/>
      </c>
      <c r="G1277" s="112" t="str">
        <f>IF(E1277="","",VLOOKUP(E1277,[1]PROJECTES!$C$14:$G$5000,4,FALSE))</f>
        <v/>
      </c>
      <c r="H1277" s="95"/>
      <c r="I1277" s="113" t="str">
        <f>IF(H1277="","",VLOOKUP(H1277,BD!B$2:C$16,2,FALSE))</f>
        <v/>
      </c>
      <c r="J1277" s="114"/>
      <c r="K1277" s="115" t="str">
        <f t="shared" si="45"/>
        <v/>
      </c>
      <c r="L1277" s="116" t="str">
        <f t="shared" ca="1" si="46"/>
        <v>-</v>
      </c>
      <c r="M1277" s="111" t="str">
        <f>IF(E1277="","",VLOOKUP(E1277,[1]PROJECTES!$C$14:$Z$5000,21,FALSE))</f>
        <v/>
      </c>
      <c r="N1277" s="117"/>
      <c r="O1277" s="118" t="s">
        <v>222</v>
      </c>
      <c r="P1277" s="119"/>
      <c r="Q1277" s="84"/>
      <c r="R1277" s="122"/>
      <c r="S1277" s="166"/>
      <c r="T1277" s="176"/>
      <c r="V1277" s="203"/>
      <c r="X1277" s="79"/>
    </row>
    <row r="1278" spans="1:24" s="121" customFormat="1" ht="20.100000000000001" customHeight="1" x14ac:dyDescent="0.3">
      <c r="A1278" s="80"/>
      <c r="B1278" s="110" t="str">
        <f>IF(E1278="","",VLOOKUP(E1278,[1]PROJECTES!$C$14:$G$5000,2,FALSE))</f>
        <v/>
      </c>
      <c r="C1278" s="80"/>
      <c r="D1278" s="283" t="str">
        <f>IF(E1278="","",VLOOKUP(E1278,[1]PROJECTES!$C$14:$G$5000,5,FALSE))</f>
        <v/>
      </c>
      <c r="E1278" s="79"/>
      <c r="F1278" s="110" t="str">
        <f>IF(I1278="","",VLOOKUP(I1278,[1]PROJECTES!$C$14:$G$5000,2,FALSE))</f>
        <v/>
      </c>
      <c r="G1278" s="112" t="str">
        <f>IF(E1278="","",VLOOKUP(E1278,[1]PROJECTES!$C$14:$G$5000,4,FALSE))</f>
        <v/>
      </c>
      <c r="H1278" s="95"/>
      <c r="I1278" s="113" t="str">
        <f>IF(H1278="","",VLOOKUP(H1278,BD!B$2:C$16,2,FALSE))</f>
        <v/>
      </c>
      <c r="J1278" s="114"/>
      <c r="K1278" s="115" t="str">
        <f t="shared" si="45"/>
        <v/>
      </c>
      <c r="L1278" s="116" t="str">
        <f t="shared" ca="1" si="46"/>
        <v>-</v>
      </c>
      <c r="M1278" s="111" t="str">
        <f>IF(E1278="","",VLOOKUP(E1278,[1]PROJECTES!$C$14:$Z$5000,21,FALSE))</f>
        <v/>
      </c>
      <c r="N1278" s="117"/>
      <c r="O1278" s="118" t="s">
        <v>222</v>
      </c>
      <c r="P1278" s="119"/>
      <c r="Q1278" s="84"/>
      <c r="R1278" s="122"/>
      <c r="S1278" s="166"/>
      <c r="T1278" s="176"/>
      <c r="V1278" s="203"/>
      <c r="X1278" s="79"/>
    </row>
    <row r="1279" spans="1:24" s="121" customFormat="1" ht="20.100000000000001" customHeight="1" x14ac:dyDescent="0.3">
      <c r="A1279" s="80"/>
      <c r="B1279" s="110" t="str">
        <f>IF(E1279="","",VLOOKUP(E1279,[1]PROJECTES!$C$14:$G$5000,2,FALSE))</f>
        <v/>
      </c>
      <c r="C1279" s="80"/>
      <c r="D1279" s="283" t="str">
        <f>IF(E1279="","",VLOOKUP(E1279,[1]PROJECTES!$C$14:$G$5000,5,FALSE))</f>
        <v/>
      </c>
      <c r="E1279" s="79"/>
      <c r="F1279" s="110" t="str">
        <f>IF(I1279="","",VLOOKUP(I1279,[1]PROJECTES!$C$14:$G$5000,2,FALSE))</f>
        <v/>
      </c>
      <c r="G1279" s="112" t="str">
        <f>IF(E1279="","",VLOOKUP(E1279,[1]PROJECTES!$C$14:$G$5000,4,FALSE))</f>
        <v/>
      </c>
      <c r="H1279" s="95"/>
      <c r="I1279" s="113" t="str">
        <f>IF(H1279="","",VLOOKUP(H1279,BD!B$2:C$16,2,FALSE))</f>
        <v/>
      </c>
      <c r="J1279" s="114"/>
      <c r="K1279" s="115" t="str">
        <f t="shared" si="45"/>
        <v/>
      </c>
      <c r="L1279" s="116" t="str">
        <f t="shared" ca="1" si="46"/>
        <v>-</v>
      </c>
      <c r="M1279" s="111" t="str">
        <f>IF(E1279="","",VLOOKUP(E1279,[1]PROJECTES!$C$14:$Z$5000,21,FALSE))</f>
        <v/>
      </c>
      <c r="N1279" s="117"/>
      <c r="O1279" s="118" t="s">
        <v>222</v>
      </c>
      <c r="P1279" s="119"/>
      <c r="Q1279" s="84"/>
      <c r="R1279" s="122"/>
      <c r="S1279" s="166"/>
      <c r="T1279" s="176"/>
      <c r="V1279" s="203"/>
      <c r="X1279" s="79"/>
    </row>
    <row r="1280" spans="1:24" s="121" customFormat="1" ht="20.100000000000001" customHeight="1" x14ac:dyDescent="0.3">
      <c r="A1280" s="80"/>
      <c r="B1280" s="110" t="str">
        <f>IF(E1280="","",VLOOKUP(E1280,[1]PROJECTES!$C$14:$G$5000,2,FALSE))</f>
        <v/>
      </c>
      <c r="C1280" s="80"/>
      <c r="D1280" s="283" t="str">
        <f>IF(E1280="","",VLOOKUP(E1280,[1]PROJECTES!$C$14:$G$5000,5,FALSE))</f>
        <v/>
      </c>
      <c r="E1280" s="79"/>
      <c r="F1280" s="110" t="str">
        <f>IF(I1280="","",VLOOKUP(I1280,[1]PROJECTES!$C$14:$G$5000,2,FALSE))</f>
        <v/>
      </c>
      <c r="G1280" s="112" t="str">
        <f>IF(E1280="","",VLOOKUP(E1280,[1]PROJECTES!$C$14:$G$5000,4,FALSE))</f>
        <v/>
      </c>
      <c r="H1280" s="95"/>
      <c r="I1280" s="113" t="str">
        <f>IF(H1280="","",VLOOKUP(H1280,BD!B$2:C$16,2,FALSE))</f>
        <v/>
      </c>
      <c r="J1280" s="114"/>
      <c r="K1280" s="115" t="str">
        <f t="shared" si="45"/>
        <v/>
      </c>
      <c r="L1280" s="116" t="str">
        <f t="shared" ca="1" si="46"/>
        <v>-</v>
      </c>
      <c r="M1280" s="111" t="str">
        <f>IF(E1280="","",VLOOKUP(E1280,[1]PROJECTES!$C$14:$Z$5000,21,FALSE))</f>
        <v/>
      </c>
      <c r="N1280" s="136"/>
      <c r="O1280" s="118" t="s">
        <v>222</v>
      </c>
      <c r="P1280" s="140"/>
      <c r="Q1280" s="84"/>
      <c r="R1280" s="122"/>
      <c r="S1280" s="166"/>
      <c r="T1280" s="176"/>
      <c r="V1280" s="203"/>
      <c r="X1280" s="79"/>
    </row>
    <row r="1281" spans="1:24" s="121" customFormat="1" ht="20.100000000000001" customHeight="1" x14ac:dyDescent="0.3">
      <c r="A1281" s="80"/>
      <c r="B1281" s="110" t="str">
        <f>IF(E1281="","",VLOOKUP(E1281,[1]PROJECTES!$C$14:$G$5000,2,FALSE))</f>
        <v/>
      </c>
      <c r="C1281" s="80"/>
      <c r="D1281" s="283" t="str">
        <f>IF(E1281="","",VLOOKUP(E1281,[1]PROJECTES!$C$14:$G$5000,5,FALSE))</f>
        <v/>
      </c>
      <c r="E1281" s="79"/>
      <c r="F1281" s="110" t="str">
        <f>IF(I1281="","",VLOOKUP(I1281,[1]PROJECTES!$C$14:$G$5000,2,FALSE))</f>
        <v/>
      </c>
      <c r="G1281" s="112" t="str">
        <f>IF(E1281="","",VLOOKUP(E1281,[1]PROJECTES!$C$14:$G$5000,4,FALSE))</f>
        <v/>
      </c>
      <c r="H1281" s="95"/>
      <c r="I1281" s="113" t="str">
        <f>IF(H1281="","",VLOOKUP(H1281,BD!B$2:C$16,2,FALSE))</f>
        <v/>
      </c>
      <c r="J1281" s="114"/>
      <c r="K1281" s="115" t="str">
        <f t="shared" si="45"/>
        <v/>
      </c>
      <c r="L1281" s="116" t="str">
        <f t="shared" ca="1" si="46"/>
        <v>-</v>
      </c>
      <c r="M1281" s="111" t="str">
        <f>IF(E1281="","",VLOOKUP(E1281,[1]PROJECTES!$C$14:$Z$5000,21,FALSE))</f>
        <v/>
      </c>
      <c r="N1281" s="136"/>
      <c r="O1281" s="118" t="s">
        <v>222</v>
      </c>
      <c r="P1281" s="140"/>
      <c r="Q1281" s="84"/>
      <c r="R1281" s="122"/>
      <c r="S1281" s="166"/>
      <c r="T1281" s="176"/>
      <c r="V1281" s="203"/>
      <c r="X1281" s="79"/>
    </row>
    <row r="1282" spans="1:24" s="121" customFormat="1" ht="20.100000000000001" customHeight="1" x14ac:dyDescent="0.3">
      <c r="A1282" s="80"/>
      <c r="B1282" s="110" t="str">
        <f>IF(E1282="","",VLOOKUP(E1282,[1]PROJECTES!$C$14:$G$5000,2,FALSE))</f>
        <v/>
      </c>
      <c r="C1282" s="80"/>
      <c r="D1282" s="283" t="str">
        <f>IF(E1282="","",VLOOKUP(E1282,[1]PROJECTES!$C$14:$G$5000,5,FALSE))</f>
        <v/>
      </c>
      <c r="E1282" s="79"/>
      <c r="F1282" s="110" t="str">
        <f>IF(I1282="","",VLOOKUP(I1282,[1]PROJECTES!$C$14:$G$5000,2,FALSE))</f>
        <v/>
      </c>
      <c r="G1282" s="112" t="str">
        <f>IF(E1282="","",VLOOKUP(E1282,[1]PROJECTES!$C$14:$G$5000,4,FALSE))</f>
        <v/>
      </c>
      <c r="H1282" s="95"/>
      <c r="I1282" s="113" t="str">
        <f>IF(H1282="","",VLOOKUP(H1282,BD!B$2:C$16,2,FALSE))</f>
        <v/>
      </c>
      <c r="J1282" s="114"/>
      <c r="K1282" s="115" t="str">
        <f t="shared" si="45"/>
        <v/>
      </c>
      <c r="L1282" s="116" t="str">
        <f t="shared" ca="1" si="46"/>
        <v>-</v>
      </c>
      <c r="M1282" s="111" t="str">
        <f>IF(E1282="","",VLOOKUP(E1282,[1]PROJECTES!$C$14:$Z$5000,21,FALSE))</f>
        <v/>
      </c>
      <c r="N1282" s="117"/>
      <c r="O1282" s="118" t="s">
        <v>222</v>
      </c>
      <c r="P1282" s="119"/>
      <c r="Q1282" s="84"/>
      <c r="R1282" s="122"/>
      <c r="S1282" s="166"/>
      <c r="T1282" s="197"/>
      <c r="V1282" s="203"/>
      <c r="X1282" s="79"/>
    </row>
    <row r="1283" spans="1:24" s="121" customFormat="1" ht="20.100000000000001" customHeight="1" x14ac:dyDescent="0.3">
      <c r="A1283" s="80"/>
      <c r="B1283" s="110" t="str">
        <f>IF(E1283="","",VLOOKUP(E1283,[1]PROJECTES!$C$14:$G$5000,2,FALSE))</f>
        <v/>
      </c>
      <c r="C1283" s="80"/>
      <c r="D1283" s="283" t="str">
        <f>IF(E1283="","",VLOOKUP(E1283,[1]PROJECTES!$C$14:$G$5000,5,FALSE))</f>
        <v/>
      </c>
      <c r="E1283" s="79"/>
      <c r="F1283" s="110" t="str">
        <f>IF(I1283="","",VLOOKUP(I1283,[1]PROJECTES!$C$14:$G$5000,2,FALSE))</f>
        <v/>
      </c>
      <c r="G1283" s="112" t="str">
        <f>IF(E1283="","",VLOOKUP(E1283,[1]PROJECTES!$C$14:$G$5000,4,FALSE))</f>
        <v/>
      </c>
      <c r="H1283" s="95"/>
      <c r="I1283" s="113" t="str">
        <f>IF(H1283="","",VLOOKUP(H1283,BD!B$2:C$16,2,FALSE))</f>
        <v/>
      </c>
      <c r="J1283" s="114"/>
      <c r="K1283" s="115" t="str">
        <f t="shared" si="45"/>
        <v/>
      </c>
      <c r="L1283" s="116" t="str">
        <f t="shared" ca="1" si="46"/>
        <v>-</v>
      </c>
      <c r="M1283" s="111" t="str">
        <f>IF(E1283="","",VLOOKUP(E1283,[1]PROJECTES!$C$14:$Z$5000,21,FALSE))</f>
        <v/>
      </c>
      <c r="N1283" s="136"/>
      <c r="O1283" s="118" t="s">
        <v>222</v>
      </c>
      <c r="P1283" s="140"/>
      <c r="Q1283" s="84"/>
      <c r="R1283" s="122"/>
      <c r="S1283" s="166"/>
      <c r="T1283" s="197"/>
      <c r="V1283" s="203"/>
      <c r="X1283" s="79"/>
    </row>
    <row r="1284" spans="1:24" s="121" customFormat="1" ht="20.100000000000001" customHeight="1" x14ac:dyDescent="0.3">
      <c r="A1284" s="80"/>
      <c r="B1284" s="110" t="str">
        <f>IF(E1284="","",VLOOKUP(E1284,[1]PROJECTES!$C$14:$G$5000,2,FALSE))</f>
        <v/>
      </c>
      <c r="C1284" s="80"/>
      <c r="D1284" s="283" t="str">
        <f>IF(E1284="","",VLOOKUP(E1284,[1]PROJECTES!$C$14:$G$5000,5,FALSE))</f>
        <v/>
      </c>
      <c r="E1284" s="79"/>
      <c r="F1284" s="110" t="str">
        <f>IF(I1284="","",VLOOKUP(I1284,[1]PROJECTES!$C$14:$G$5000,2,FALSE))</f>
        <v/>
      </c>
      <c r="G1284" s="112" t="str">
        <f>IF(E1284="","",VLOOKUP(E1284,[1]PROJECTES!$C$14:$G$5000,4,FALSE))</f>
        <v/>
      </c>
      <c r="H1284" s="95"/>
      <c r="I1284" s="113" t="str">
        <f>IF(H1284="","",VLOOKUP(H1284,BD!B$2:C$16,2,FALSE))</f>
        <v/>
      </c>
      <c r="J1284" s="114"/>
      <c r="K1284" s="115" t="str">
        <f t="shared" si="45"/>
        <v/>
      </c>
      <c r="L1284" s="116" t="str">
        <f t="shared" ca="1" si="46"/>
        <v>-</v>
      </c>
      <c r="M1284" s="111" t="str">
        <f>IF(E1284="","",VLOOKUP(E1284,[1]PROJECTES!$C$14:$Z$5000,21,FALSE))</f>
        <v/>
      </c>
      <c r="N1284" s="117"/>
      <c r="O1284" s="118" t="s">
        <v>222</v>
      </c>
      <c r="P1284" s="119"/>
      <c r="Q1284" s="84"/>
      <c r="R1284" s="195"/>
      <c r="S1284" s="166"/>
      <c r="T1284" s="197"/>
      <c r="V1284" s="203"/>
      <c r="X1284" s="79"/>
    </row>
    <row r="1285" spans="1:24" s="121" customFormat="1" ht="20.100000000000001" customHeight="1" x14ac:dyDescent="0.3">
      <c r="A1285" s="80"/>
      <c r="B1285" s="110" t="str">
        <f>IF(E1285="","",VLOOKUP(E1285,[1]PROJECTES!$C$14:$G$5000,2,FALSE))</f>
        <v/>
      </c>
      <c r="C1285" s="80"/>
      <c r="D1285" s="283" t="str">
        <f>IF(E1285="","",VLOOKUP(E1285,[1]PROJECTES!$C$14:$G$5000,5,FALSE))</f>
        <v/>
      </c>
      <c r="E1285" s="79"/>
      <c r="F1285" s="110" t="str">
        <f>IF(I1285="","",VLOOKUP(I1285,[1]PROJECTES!$C$14:$G$5000,2,FALSE))</f>
        <v/>
      </c>
      <c r="G1285" s="112" t="str">
        <f>IF(E1285="","",VLOOKUP(E1285,[1]PROJECTES!$C$14:$G$5000,4,FALSE))</f>
        <v/>
      </c>
      <c r="H1285" s="95"/>
      <c r="I1285" s="113" t="str">
        <f>IF(H1285="","",VLOOKUP(H1285,BD!B$2:C$16,2,FALSE))</f>
        <v/>
      </c>
      <c r="J1285" s="114"/>
      <c r="K1285" s="115" t="str">
        <f t="shared" si="45"/>
        <v/>
      </c>
      <c r="L1285" s="116" t="str">
        <f t="shared" ca="1" si="46"/>
        <v>-</v>
      </c>
      <c r="M1285" s="111" t="str">
        <f>IF(E1285="","",VLOOKUP(E1285,[1]PROJECTES!$C$14:$Z$5000,21,FALSE))</f>
        <v/>
      </c>
      <c r="N1285" s="117"/>
      <c r="O1285" s="118" t="s">
        <v>222</v>
      </c>
      <c r="P1285" s="119"/>
      <c r="Q1285" s="84"/>
      <c r="R1285" s="122"/>
      <c r="S1285" s="166"/>
      <c r="T1285" s="197"/>
      <c r="V1285" s="203"/>
      <c r="X1285" s="79"/>
    </row>
    <row r="1286" spans="1:24" s="121" customFormat="1" ht="20.100000000000001" customHeight="1" x14ac:dyDescent="0.3">
      <c r="A1286" s="80"/>
      <c r="B1286" s="110" t="str">
        <f>IF(E1286="","",VLOOKUP(E1286,[1]PROJECTES!$C$14:$G$5000,2,FALSE))</f>
        <v/>
      </c>
      <c r="C1286" s="80"/>
      <c r="D1286" s="283" t="str">
        <f>IF(E1286="","",VLOOKUP(E1286,[1]PROJECTES!$C$14:$G$5000,5,FALSE))</f>
        <v/>
      </c>
      <c r="E1286" s="79"/>
      <c r="F1286" s="110" t="str">
        <f>IF(I1286="","",VLOOKUP(I1286,[1]PROJECTES!$C$14:$G$5000,2,FALSE))</f>
        <v/>
      </c>
      <c r="G1286" s="112" t="str">
        <f>IF(E1286="","",VLOOKUP(E1286,[1]PROJECTES!$C$14:$G$5000,4,FALSE))</f>
        <v/>
      </c>
      <c r="H1286" s="95"/>
      <c r="I1286" s="113" t="str">
        <f>IF(H1286="","",VLOOKUP(H1286,BD!B$2:C$16,2,FALSE))</f>
        <v/>
      </c>
      <c r="J1286" s="114"/>
      <c r="K1286" s="115" t="str">
        <f t="shared" si="45"/>
        <v/>
      </c>
      <c r="L1286" s="116" t="str">
        <f t="shared" ca="1" si="46"/>
        <v>-</v>
      </c>
      <c r="M1286" s="111" t="str">
        <f>IF(E1286="","",VLOOKUP(E1286,[1]PROJECTES!$C$14:$Z$5000,21,FALSE))</f>
        <v/>
      </c>
      <c r="N1286" s="117"/>
      <c r="O1286" s="118" t="s">
        <v>222</v>
      </c>
      <c r="P1286" s="119"/>
      <c r="Q1286" s="84"/>
      <c r="R1286" s="122"/>
      <c r="S1286" s="166"/>
      <c r="T1286" s="176"/>
      <c r="V1286" s="203"/>
      <c r="X1286" s="79"/>
    </row>
    <row r="1287" spans="1:24" s="121" customFormat="1" ht="20.100000000000001" customHeight="1" x14ac:dyDescent="0.3">
      <c r="A1287" s="80"/>
      <c r="B1287" s="110" t="str">
        <f>IF(E1287="","",VLOOKUP(E1287,[1]PROJECTES!$C$14:$G$5000,2,FALSE))</f>
        <v/>
      </c>
      <c r="C1287" s="80"/>
      <c r="D1287" s="283" t="str">
        <f>IF(E1287="","",VLOOKUP(E1287,[1]PROJECTES!$C$14:$G$5000,5,FALSE))</f>
        <v/>
      </c>
      <c r="E1287" s="79"/>
      <c r="F1287" s="110" t="str">
        <f>IF(I1287="","",VLOOKUP(I1287,[1]PROJECTES!$C$14:$G$5000,2,FALSE))</f>
        <v/>
      </c>
      <c r="G1287" s="112" t="str">
        <f>IF(E1287="","",VLOOKUP(E1287,[1]PROJECTES!$C$14:$G$5000,4,FALSE))</f>
        <v/>
      </c>
      <c r="H1287" s="95"/>
      <c r="I1287" s="113" t="str">
        <f>IF(H1287="","",VLOOKUP(H1287,BD!B$2:C$16,2,FALSE))</f>
        <v/>
      </c>
      <c r="J1287" s="114"/>
      <c r="K1287" s="115" t="str">
        <f t="shared" si="45"/>
        <v/>
      </c>
      <c r="L1287" s="116" t="str">
        <f t="shared" ca="1" si="46"/>
        <v>-</v>
      </c>
      <c r="M1287" s="111" t="str">
        <f>IF(E1287="","",VLOOKUP(E1287,[1]PROJECTES!$C$14:$Z$5000,21,FALSE))</f>
        <v/>
      </c>
      <c r="N1287" s="117"/>
      <c r="O1287" s="118" t="s">
        <v>222</v>
      </c>
      <c r="P1287" s="119"/>
      <c r="Q1287" s="84"/>
      <c r="R1287" s="122"/>
      <c r="S1287" s="166"/>
      <c r="T1287" s="197"/>
      <c r="X1287" s="79"/>
    </row>
    <row r="1288" spans="1:24" s="121" customFormat="1" ht="20.100000000000001" customHeight="1" x14ac:dyDescent="0.3">
      <c r="A1288" s="80"/>
      <c r="B1288" s="110" t="str">
        <f>IF(E1288="","",VLOOKUP(E1288,[1]PROJECTES!$C$14:$G$5000,2,FALSE))</f>
        <v/>
      </c>
      <c r="C1288" s="80"/>
      <c r="D1288" s="283" t="str">
        <f>IF(E1288="","",VLOOKUP(E1288,[1]PROJECTES!$C$14:$G$5000,5,FALSE))</f>
        <v/>
      </c>
      <c r="E1288" s="79"/>
      <c r="F1288" s="110" t="str">
        <f>IF(I1288="","",VLOOKUP(I1288,[1]PROJECTES!$C$14:$G$5000,2,FALSE))</f>
        <v/>
      </c>
      <c r="G1288" s="112" t="str">
        <f>IF(E1288="","",VLOOKUP(E1288,[1]PROJECTES!$C$14:$G$5000,4,FALSE))</f>
        <v/>
      </c>
      <c r="H1288" s="95"/>
      <c r="I1288" s="113" t="str">
        <f>IF(H1288="","",VLOOKUP(H1288,BD!B$2:C$16,2,FALSE))</f>
        <v/>
      </c>
      <c r="J1288" s="114"/>
      <c r="K1288" s="115" t="str">
        <f t="shared" ref="K1288:K1351" si="47">IF(J1288="","",WEEKNUM(J1288,2)-0)</f>
        <v/>
      </c>
      <c r="L1288" s="116" t="str">
        <f t="shared" ca="1" si="46"/>
        <v>-</v>
      </c>
      <c r="M1288" s="111" t="str">
        <f>IF(E1288="","",VLOOKUP(E1288,[1]PROJECTES!$C$14:$Z$5000,21,FALSE))</f>
        <v/>
      </c>
      <c r="N1288" s="117"/>
      <c r="O1288" s="118" t="s">
        <v>222</v>
      </c>
      <c r="P1288" s="119"/>
      <c r="Q1288" s="84"/>
      <c r="R1288" s="122"/>
      <c r="S1288" s="166"/>
      <c r="T1288" s="176"/>
      <c r="X1288" s="79"/>
    </row>
    <row r="1289" spans="1:24" s="121" customFormat="1" ht="20.100000000000001" customHeight="1" x14ac:dyDescent="0.3">
      <c r="A1289" s="80"/>
      <c r="B1289" s="110" t="str">
        <f>IF(E1289="","",VLOOKUP(E1289,[1]PROJECTES!$C$14:$G$5000,2,FALSE))</f>
        <v/>
      </c>
      <c r="C1289" s="80"/>
      <c r="D1289" s="283" t="str">
        <f>IF(E1289="","",VLOOKUP(E1289,[1]PROJECTES!$C$14:$G$5000,5,FALSE))</f>
        <v/>
      </c>
      <c r="E1289" s="79"/>
      <c r="F1289" s="110" t="str">
        <f>IF(I1289="","",VLOOKUP(I1289,[1]PROJECTES!$C$14:$G$5000,2,FALSE))</f>
        <v/>
      </c>
      <c r="G1289" s="112" t="str">
        <f>IF(E1289="","",VLOOKUP(E1289,[1]PROJECTES!$C$14:$G$5000,4,FALSE))</f>
        <v/>
      </c>
      <c r="H1289" s="95"/>
      <c r="I1289" s="113" t="str">
        <f>IF(H1289="","",VLOOKUP(H1289,BD!B$2:C$16,2,FALSE))</f>
        <v/>
      </c>
      <c r="J1289" s="114"/>
      <c r="K1289" s="115" t="str">
        <f t="shared" si="47"/>
        <v/>
      </c>
      <c r="L1289" s="116" t="str">
        <f t="shared" ref="L1289:L1352" ca="1" si="48">IF(M1289="","-",IF(G1289="TA","-",+M1289-TODAY()))</f>
        <v>-</v>
      </c>
      <c r="M1289" s="111" t="str">
        <f>IF(E1289="","",VLOOKUP(E1289,[1]PROJECTES!$C$14:$Z$5000,21,FALSE))</f>
        <v/>
      </c>
      <c r="N1289" s="117"/>
      <c r="O1289" s="118" t="s">
        <v>222</v>
      </c>
      <c r="P1289" s="119"/>
      <c r="Q1289" s="84"/>
      <c r="R1289" s="122"/>
      <c r="S1289" s="166"/>
      <c r="T1289" s="176"/>
      <c r="X1289" s="79"/>
    </row>
    <row r="1290" spans="1:24" s="121" customFormat="1" ht="20.100000000000001" customHeight="1" x14ac:dyDescent="0.3">
      <c r="A1290" s="80"/>
      <c r="B1290" s="110" t="str">
        <f>IF(E1290="","",VLOOKUP(E1290,[1]PROJECTES!$C$14:$G$5000,2,FALSE))</f>
        <v/>
      </c>
      <c r="C1290" s="80"/>
      <c r="D1290" s="283" t="str">
        <f>IF(E1290="","",VLOOKUP(E1290,[1]PROJECTES!$C$14:$G$5000,5,FALSE))</f>
        <v/>
      </c>
      <c r="E1290" s="79"/>
      <c r="F1290" s="110" t="str">
        <f>IF(I1290="","",VLOOKUP(I1290,[1]PROJECTES!$C$14:$G$5000,2,FALSE))</f>
        <v/>
      </c>
      <c r="G1290" s="112" t="str">
        <f>IF(E1290="","",VLOOKUP(E1290,[1]PROJECTES!$C$14:$G$5000,4,FALSE))</f>
        <v/>
      </c>
      <c r="H1290" s="95"/>
      <c r="I1290" s="113" t="str">
        <f>IF(H1290="","",VLOOKUP(H1290,BD!B$2:C$16,2,FALSE))</f>
        <v/>
      </c>
      <c r="J1290" s="114"/>
      <c r="K1290" s="115" t="str">
        <f t="shared" si="47"/>
        <v/>
      </c>
      <c r="L1290" s="116" t="str">
        <f t="shared" ca="1" si="48"/>
        <v>-</v>
      </c>
      <c r="M1290" s="111" t="str">
        <f>IF(E1290="","",VLOOKUP(E1290,[1]PROJECTES!$C$14:$Z$5000,21,FALSE))</f>
        <v/>
      </c>
      <c r="N1290" s="117"/>
      <c r="O1290" s="118" t="s">
        <v>222</v>
      </c>
      <c r="P1290" s="119"/>
      <c r="Q1290" s="84"/>
      <c r="R1290" s="195"/>
      <c r="S1290" s="166"/>
      <c r="T1290" s="176"/>
      <c r="X1290" s="79"/>
    </row>
    <row r="1291" spans="1:24" s="121" customFormat="1" ht="20.100000000000001" customHeight="1" x14ac:dyDescent="0.3">
      <c r="A1291" s="80"/>
      <c r="B1291" s="110" t="str">
        <f>IF(E1291="","",VLOOKUP(E1291,[1]PROJECTES!$C$14:$G$5000,2,FALSE))</f>
        <v/>
      </c>
      <c r="C1291" s="80"/>
      <c r="D1291" s="283" t="str">
        <f>IF(E1291="","",VLOOKUP(E1291,[1]PROJECTES!$C$14:$G$5000,5,FALSE))</f>
        <v/>
      </c>
      <c r="E1291" s="79"/>
      <c r="F1291" s="110" t="str">
        <f>IF(I1291="","",VLOOKUP(I1291,[1]PROJECTES!$C$14:$G$5000,2,FALSE))</f>
        <v/>
      </c>
      <c r="G1291" s="112" t="str">
        <f>IF(E1291="","",VLOOKUP(E1291,[1]PROJECTES!$C$14:$G$5000,4,FALSE))</f>
        <v/>
      </c>
      <c r="H1291" s="95"/>
      <c r="I1291" s="113" t="str">
        <f>IF(H1291="","",VLOOKUP(H1291,BD!B$2:C$16,2,FALSE))</f>
        <v/>
      </c>
      <c r="J1291" s="114"/>
      <c r="K1291" s="115" t="str">
        <f t="shared" si="47"/>
        <v/>
      </c>
      <c r="L1291" s="116" t="str">
        <f t="shared" ca="1" si="48"/>
        <v>-</v>
      </c>
      <c r="M1291" s="111" t="str">
        <f>IF(E1291="","",VLOOKUP(E1291,[1]PROJECTES!$C$14:$Z$5000,21,FALSE))</f>
        <v/>
      </c>
      <c r="N1291" s="117"/>
      <c r="O1291" s="118" t="s">
        <v>222</v>
      </c>
      <c r="P1291" s="119"/>
      <c r="Q1291" s="84"/>
      <c r="R1291" s="122"/>
      <c r="S1291" s="166"/>
      <c r="T1291" s="197"/>
      <c r="V1291" s="203"/>
      <c r="X1291" s="79"/>
    </row>
    <row r="1292" spans="1:24" s="121" customFormat="1" ht="20.100000000000001" customHeight="1" x14ac:dyDescent="0.3">
      <c r="A1292" s="80"/>
      <c r="B1292" s="110" t="str">
        <f>IF(E1292="","",VLOOKUP(E1292,[1]PROJECTES!$C$14:$G$5000,2,FALSE))</f>
        <v/>
      </c>
      <c r="C1292" s="80"/>
      <c r="D1292" s="283" t="str">
        <f>IF(E1292="","",VLOOKUP(E1292,[1]PROJECTES!$C$14:$G$5000,5,FALSE))</f>
        <v/>
      </c>
      <c r="E1292" s="79"/>
      <c r="F1292" s="110" t="str">
        <f>IF(I1292="","",VLOOKUP(I1292,[1]PROJECTES!$C$14:$G$5000,2,FALSE))</f>
        <v/>
      </c>
      <c r="G1292" s="112" t="str">
        <f>IF(E1292="","",VLOOKUP(E1292,[1]PROJECTES!$C$14:$G$5000,4,FALSE))</f>
        <v/>
      </c>
      <c r="H1292" s="95"/>
      <c r="I1292" s="113" t="str">
        <f>IF(H1292="","",VLOOKUP(H1292,BD!B$2:C$16,2,FALSE))</f>
        <v/>
      </c>
      <c r="J1292" s="114"/>
      <c r="K1292" s="115" t="str">
        <f t="shared" si="47"/>
        <v/>
      </c>
      <c r="L1292" s="116" t="str">
        <f t="shared" ca="1" si="48"/>
        <v>-</v>
      </c>
      <c r="M1292" s="111" t="str">
        <f>IF(E1292="","",VLOOKUP(E1292,[1]PROJECTES!$C$14:$Z$5000,21,FALSE))</f>
        <v/>
      </c>
      <c r="N1292" s="117"/>
      <c r="O1292" s="118" t="s">
        <v>222</v>
      </c>
      <c r="P1292" s="119"/>
      <c r="Q1292" s="84"/>
      <c r="R1292" s="195"/>
      <c r="S1292" s="166"/>
      <c r="T1292" s="197"/>
      <c r="V1292" s="203"/>
      <c r="X1292" s="79"/>
    </row>
    <row r="1293" spans="1:24" s="121" customFormat="1" ht="20.100000000000001" customHeight="1" x14ac:dyDescent="0.3">
      <c r="A1293" s="80"/>
      <c r="B1293" s="110" t="str">
        <f>IF(E1293="","",VLOOKUP(E1293,[1]PROJECTES!$C$14:$G$5000,2,FALSE))</f>
        <v/>
      </c>
      <c r="C1293" s="80"/>
      <c r="D1293" s="283" t="str">
        <f>IF(E1293="","",VLOOKUP(E1293,[1]PROJECTES!$C$14:$G$5000,5,FALSE))</f>
        <v/>
      </c>
      <c r="E1293" s="79"/>
      <c r="F1293" s="110" t="str">
        <f>IF(I1293="","",VLOOKUP(I1293,[1]PROJECTES!$C$14:$G$5000,2,FALSE))</f>
        <v/>
      </c>
      <c r="G1293" s="112" t="str">
        <f>IF(E1293="","",VLOOKUP(E1293,[1]PROJECTES!$C$14:$G$5000,4,FALSE))</f>
        <v/>
      </c>
      <c r="H1293" s="95"/>
      <c r="I1293" s="113" t="str">
        <f>IF(H1293="","",VLOOKUP(H1293,BD!B$2:C$16,2,FALSE))</f>
        <v/>
      </c>
      <c r="J1293" s="114"/>
      <c r="K1293" s="115" t="str">
        <f t="shared" si="47"/>
        <v/>
      </c>
      <c r="L1293" s="116" t="str">
        <f t="shared" ca="1" si="48"/>
        <v>-</v>
      </c>
      <c r="M1293" s="111" t="str">
        <f>IF(E1293="","",VLOOKUP(E1293,[1]PROJECTES!$C$14:$Z$5000,21,FALSE))</f>
        <v/>
      </c>
      <c r="N1293" s="117"/>
      <c r="O1293" s="118" t="s">
        <v>222</v>
      </c>
      <c r="P1293" s="119"/>
      <c r="Q1293" s="84"/>
      <c r="R1293" s="195"/>
      <c r="S1293" s="166"/>
      <c r="T1293" s="176"/>
      <c r="X1293" s="79"/>
    </row>
    <row r="1294" spans="1:24" s="121" customFormat="1" ht="20.100000000000001" customHeight="1" x14ac:dyDescent="0.3">
      <c r="A1294" s="80"/>
      <c r="B1294" s="110" t="str">
        <f>IF(E1294="","",VLOOKUP(E1294,[1]PROJECTES!$C$14:$G$5000,2,FALSE))</f>
        <v/>
      </c>
      <c r="C1294" s="80"/>
      <c r="D1294" s="283" t="str">
        <f>IF(E1294="","",VLOOKUP(E1294,[1]PROJECTES!$C$14:$G$5000,5,FALSE))</f>
        <v/>
      </c>
      <c r="E1294" s="79"/>
      <c r="F1294" s="110" t="str">
        <f>IF(I1294="","",VLOOKUP(I1294,[1]PROJECTES!$C$14:$G$5000,2,FALSE))</f>
        <v/>
      </c>
      <c r="G1294" s="112" t="str">
        <f>IF(E1294="","",VLOOKUP(E1294,[1]PROJECTES!$C$14:$G$5000,4,FALSE))</f>
        <v/>
      </c>
      <c r="H1294" s="95"/>
      <c r="I1294" s="113" t="str">
        <f>IF(H1294="","",VLOOKUP(H1294,BD!B$2:C$16,2,FALSE))</f>
        <v/>
      </c>
      <c r="J1294" s="114"/>
      <c r="K1294" s="115" t="str">
        <f t="shared" si="47"/>
        <v/>
      </c>
      <c r="L1294" s="116" t="str">
        <f t="shared" ca="1" si="48"/>
        <v>-</v>
      </c>
      <c r="M1294" s="111" t="str">
        <f>IF(E1294="","",VLOOKUP(E1294,[1]PROJECTES!$C$14:$Z$5000,21,FALSE))</f>
        <v/>
      </c>
      <c r="N1294" s="117"/>
      <c r="O1294" s="118" t="s">
        <v>222</v>
      </c>
      <c r="P1294" s="119"/>
      <c r="Q1294" s="84"/>
      <c r="R1294" s="152"/>
      <c r="S1294" s="166"/>
      <c r="T1294" s="197"/>
      <c r="X1294" s="79"/>
    </row>
    <row r="1295" spans="1:24" s="121" customFormat="1" ht="20.100000000000001" customHeight="1" x14ac:dyDescent="0.3">
      <c r="A1295" s="80"/>
      <c r="B1295" s="110" t="str">
        <f>IF(E1295="","",VLOOKUP(E1295,[1]PROJECTES!$C$14:$G$5000,2,FALSE))</f>
        <v/>
      </c>
      <c r="C1295" s="80"/>
      <c r="D1295" s="283" t="str">
        <f>IF(E1295="","",VLOOKUP(E1295,[1]PROJECTES!$C$14:$G$5000,5,FALSE))</f>
        <v/>
      </c>
      <c r="E1295" s="79"/>
      <c r="F1295" s="110" t="str">
        <f>IF(I1295="","",VLOOKUP(I1295,[1]PROJECTES!$C$14:$G$5000,2,FALSE))</f>
        <v/>
      </c>
      <c r="G1295" s="112" t="str">
        <f>IF(E1295="","",VLOOKUP(E1295,[1]PROJECTES!$C$14:$G$5000,4,FALSE))</f>
        <v/>
      </c>
      <c r="H1295" s="95"/>
      <c r="I1295" s="113" t="str">
        <f>IF(H1295="","",VLOOKUP(H1295,BD!B$2:C$16,2,FALSE))</f>
        <v/>
      </c>
      <c r="J1295" s="114"/>
      <c r="K1295" s="115" t="str">
        <f t="shared" si="47"/>
        <v/>
      </c>
      <c r="L1295" s="116" t="str">
        <f t="shared" ca="1" si="48"/>
        <v>-</v>
      </c>
      <c r="M1295" s="111" t="str">
        <f>IF(E1295="","",VLOOKUP(E1295,[1]PROJECTES!$C$14:$Z$5000,21,FALSE))</f>
        <v/>
      </c>
      <c r="N1295" s="117"/>
      <c r="O1295" s="118" t="s">
        <v>222</v>
      </c>
      <c r="P1295" s="119"/>
      <c r="Q1295" s="84"/>
      <c r="R1295" s="122"/>
      <c r="S1295" s="166"/>
      <c r="T1295" s="176"/>
      <c r="X1295" s="79"/>
    </row>
    <row r="1296" spans="1:24" s="121" customFormat="1" ht="20.100000000000001" customHeight="1" x14ac:dyDescent="0.3">
      <c r="A1296" s="80"/>
      <c r="B1296" s="110" t="str">
        <f>IF(E1296="","",VLOOKUP(E1296,[1]PROJECTES!$C$14:$G$5000,2,FALSE))</f>
        <v/>
      </c>
      <c r="C1296" s="80"/>
      <c r="D1296" s="283" t="str">
        <f>IF(E1296="","",VLOOKUP(E1296,[1]PROJECTES!$C$14:$G$5000,5,FALSE))</f>
        <v/>
      </c>
      <c r="E1296" s="79"/>
      <c r="F1296" s="110" t="str">
        <f>IF(I1296="","",VLOOKUP(I1296,[1]PROJECTES!$C$14:$G$5000,2,FALSE))</f>
        <v/>
      </c>
      <c r="G1296" s="112" t="str">
        <f>IF(E1296="","",VLOOKUP(E1296,[1]PROJECTES!$C$14:$G$5000,4,FALSE))</f>
        <v/>
      </c>
      <c r="H1296" s="95"/>
      <c r="I1296" s="113" t="str">
        <f>IF(H1296="","",VLOOKUP(H1296,BD!B$2:C$16,2,FALSE))</f>
        <v/>
      </c>
      <c r="J1296" s="114"/>
      <c r="K1296" s="115" t="str">
        <f t="shared" si="47"/>
        <v/>
      </c>
      <c r="L1296" s="116" t="str">
        <f t="shared" ca="1" si="48"/>
        <v>-</v>
      </c>
      <c r="M1296" s="111" t="str">
        <f>IF(E1296="","",VLOOKUP(E1296,[1]PROJECTES!$C$14:$Z$5000,21,FALSE))</f>
        <v/>
      </c>
      <c r="N1296" s="117"/>
      <c r="O1296" s="118" t="s">
        <v>222</v>
      </c>
      <c r="P1296" s="119"/>
      <c r="Q1296" s="84"/>
      <c r="R1296" s="122"/>
      <c r="S1296" s="166"/>
      <c r="T1296" s="176"/>
      <c r="U1296" s="179"/>
      <c r="V1296" s="179"/>
      <c r="X1296" s="79"/>
    </row>
    <row r="1297" spans="1:24" s="121" customFormat="1" ht="20.100000000000001" customHeight="1" x14ac:dyDescent="0.2">
      <c r="A1297" s="80"/>
      <c r="B1297" s="110" t="str">
        <f>IF(E1297="","",VLOOKUP(E1297,[1]PROJECTES!$C$14:$G$5000,2,FALSE))</f>
        <v/>
      </c>
      <c r="C1297" s="80"/>
      <c r="D1297" s="283" t="str">
        <f>IF(E1297="","",VLOOKUP(E1297,[1]PROJECTES!$C$14:$G$5000,5,FALSE))</f>
        <v/>
      </c>
      <c r="E1297" s="79"/>
      <c r="F1297" s="110" t="str">
        <f>IF(I1297="","",VLOOKUP(I1297,[1]PROJECTES!$C$14:$G$5000,2,FALSE))</f>
        <v/>
      </c>
      <c r="G1297" s="112" t="str">
        <f>IF(E1297="","",VLOOKUP(E1297,[1]PROJECTES!$C$14:$G$5000,4,FALSE))</f>
        <v/>
      </c>
      <c r="H1297" s="95"/>
      <c r="I1297" s="113" t="str">
        <f>IF(H1297="","",VLOOKUP(H1297,BD!B$2:C$16,2,FALSE))</f>
        <v/>
      </c>
      <c r="J1297" s="114"/>
      <c r="K1297" s="115" t="str">
        <f t="shared" si="47"/>
        <v/>
      </c>
      <c r="L1297" s="116" t="str">
        <f t="shared" ca="1" si="48"/>
        <v>-</v>
      </c>
      <c r="M1297" s="111" t="str">
        <f>IF(E1297="","",VLOOKUP(E1297,[1]PROJECTES!$C$14:$Z$5000,21,FALSE))</f>
        <v/>
      </c>
      <c r="N1297" s="117"/>
      <c r="O1297" s="118" t="s">
        <v>222</v>
      </c>
      <c r="P1297" s="119"/>
      <c r="Q1297" s="84"/>
      <c r="R1297" s="244"/>
      <c r="S1297" s="166"/>
      <c r="T1297" s="176"/>
      <c r="U1297" s="179"/>
      <c r="V1297" s="179"/>
      <c r="X1297" s="79"/>
    </row>
    <row r="1298" spans="1:24" s="121" customFormat="1" ht="20.100000000000001" customHeight="1" x14ac:dyDescent="0.3">
      <c r="A1298" s="80"/>
      <c r="B1298" s="110" t="str">
        <f>IF(E1298="","",VLOOKUP(E1298,[1]PROJECTES!$C$14:$G$5000,2,FALSE))</f>
        <v/>
      </c>
      <c r="C1298" s="80"/>
      <c r="D1298" s="283" t="str">
        <f>IF(E1298="","",VLOOKUP(E1298,[1]PROJECTES!$C$14:$G$5000,5,FALSE))</f>
        <v/>
      </c>
      <c r="E1298" s="79"/>
      <c r="F1298" s="110" t="str">
        <f>IF(I1298="","",VLOOKUP(I1298,[1]PROJECTES!$C$14:$G$5000,2,FALSE))</f>
        <v/>
      </c>
      <c r="G1298" s="112" t="str">
        <f>IF(E1298="","",VLOOKUP(E1298,[1]PROJECTES!$C$14:$G$5000,4,FALSE))</f>
        <v/>
      </c>
      <c r="H1298" s="95"/>
      <c r="I1298" s="113" t="str">
        <f>IF(H1298="","",VLOOKUP(H1298,BD!B$2:C$16,2,FALSE))</f>
        <v/>
      </c>
      <c r="J1298" s="114"/>
      <c r="K1298" s="115" t="str">
        <f t="shared" si="47"/>
        <v/>
      </c>
      <c r="L1298" s="116" t="str">
        <f t="shared" ca="1" si="48"/>
        <v>-</v>
      </c>
      <c r="M1298" s="111" t="str">
        <f>IF(E1298="","",VLOOKUP(E1298,[1]PROJECTES!$C$14:$Z$5000,21,FALSE))</f>
        <v/>
      </c>
      <c r="N1298" s="117"/>
      <c r="O1298" s="118" t="s">
        <v>222</v>
      </c>
      <c r="P1298" s="119"/>
      <c r="Q1298" s="84"/>
      <c r="R1298" s="122"/>
      <c r="S1298" s="166"/>
      <c r="T1298" s="176"/>
      <c r="V1298" s="203"/>
      <c r="X1298" s="79"/>
    </row>
    <row r="1299" spans="1:24" s="121" customFormat="1" ht="20.100000000000001" customHeight="1" x14ac:dyDescent="0.3">
      <c r="A1299" s="80"/>
      <c r="B1299" s="110" t="str">
        <f>IF(E1299="","",VLOOKUP(E1299,[1]PROJECTES!$C$14:$G$5000,2,FALSE))</f>
        <v/>
      </c>
      <c r="C1299" s="80"/>
      <c r="D1299" s="283" t="str">
        <f>IF(E1299="","",VLOOKUP(E1299,[1]PROJECTES!$C$14:$G$5000,5,FALSE))</f>
        <v/>
      </c>
      <c r="E1299" s="79"/>
      <c r="F1299" s="110" t="str">
        <f>IF(I1299="","",VLOOKUP(I1299,[1]PROJECTES!$C$14:$G$5000,2,FALSE))</f>
        <v/>
      </c>
      <c r="G1299" s="112" t="str">
        <f>IF(E1299="","",VLOOKUP(E1299,[1]PROJECTES!$C$14:$G$5000,4,FALSE))</f>
        <v/>
      </c>
      <c r="H1299" s="95"/>
      <c r="I1299" s="113" t="str">
        <f>IF(H1299="","",VLOOKUP(H1299,BD!B$2:C$16,2,FALSE))</f>
        <v/>
      </c>
      <c r="J1299" s="114"/>
      <c r="K1299" s="115" t="str">
        <f t="shared" si="47"/>
        <v/>
      </c>
      <c r="L1299" s="116" t="str">
        <f t="shared" ca="1" si="48"/>
        <v>-</v>
      </c>
      <c r="M1299" s="111" t="str">
        <f>IF(E1299="","",VLOOKUP(E1299,[1]PROJECTES!$C$14:$Z$5000,21,FALSE))</f>
        <v/>
      </c>
      <c r="N1299" s="117"/>
      <c r="O1299" s="118" t="s">
        <v>222</v>
      </c>
      <c r="P1299" s="119"/>
      <c r="Q1299" s="84"/>
      <c r="R1299" s="122"/>
      <c r="S1299" s="166"/>
      <c r="T1299" s="176"/>
      <c r="V1299" s="203"/>
      <c r="X1299" s="79"/>
    </row>
    <row r="1300" spans="1:24" s="121" customFormat="1" ht="20.100000000000001" customHeight="1" x14ac:dyDescent="0.3">
      <c r="A1300" s="80"/>
      <c r="B1300" s="110" t="str">
        <f>IF(E1300="","",VLOOKUP(E1300,[1]PROJECTES!$C$14:$G$5000,2,FALSE))</f>
        <v/>
      </c>
      <c r="C1300" s="80"/>
      <c r="D1300" s="283" t="str">
        <f>IF(E1300="","",VLOOKUP(E1300,[1]PROJECTES!$C$14:$G$5000,5,FALSE))</f>
        <v/>
      </c>
      <c r="E1300" s="79"/>
      <c r="F1300" s="110" t="str">
        <f>IF(I1300="","",VLOOKUP(I1300,[1]PROJECTES!$C$14:$G$5000,2,FALSE))</f>
        <v/>
      </c>
      <c r="G1300" s="112" t="str">
        <f>IF(E1300="","",VLOOKUP(E1300,[1]PROJECTES!$C$14:$G$5000,4,FALSE))</f>
        <v/>
      </c>
      <c r="H1300" s="95"/>
      <c r="I1300" s="113" t="str">
        <f>IF(H1300="","",VLOOKUP(H1300,BD!B$2:C$16,2,FALSE))</f>
        <v/>
      </c>
      <c r="J1300" s="114"/>
      <c r="K1300" s="115" t="str">
        <f t="shared" si="47"/>
        <v/>
      </c>
      <c r="L1300" s="116" t="str">
        <f t="shared" ca="1" si="48"/>
        <v>-</v>
      </c>
      <c r="M1300" s="111" t="str">
        <f>IF(E1300="","",VLOOKUP(E1300,[1]PROJECTES!$C$14:$Z$5000,21,FALSE))</f>
        <v/>
      </c>
      <c r="N1300" s="117"/>
      <c r="O1300" s="118" t="s">
        <v>222</v>
      </c>
      <c r="P1300" s="119"/>
      <c r="Q1300" s="84"/>
      <c r="R1300" s="122"/>
      <c r="S1300" s="166"/>
      <c r="T1300" s="176"/>
      <c r="V1300" s="203"/>
      <c r="X1300" s="79"/>
    </row>
    <row r="1301" spans="1:24" s="121" customFormat="1" ht="20.100000000000001" customHeight="1" x14ac:dyDescent="0.3">
      <c r="A1301" s="80"/>
      <c r="B1301" s="110" t="str">
        <f>IF(E1301="","",VLOOKUP(E1301,[1]PROJECTES!$C$14:$G$5000,2,FALSE))</f>
        <v/>
      </c>
      <c r="C1301" s="80"/>
      <c r="D1301" s="283" t="str">
        <f>IF(E1301="","",VLOOKUP(E1301,[1]PROJECTES!$C$14:$G$5000,5,FALSE))</f>
        <v/>
      </c>
      <c r="E1301" s="79"/>
      <c r="F1301" s="110" t="str">
        <f>IF(I1301="","",VLOOKUP(I1301,[1]PROJECTES!$C$14:$G$5000,2,FALSE))</f>
        <v/>
      </c>
      <c r="G1301" s="112" t="str">
        <f>IF(E1301="","",VLOOKUP(E1301,[1]PROJECTES!$C$14:$G$5000,4,FALSE))</f>
        <v/>
      </c>
      <c r="H1301" s="95"/>
      <c r="I1301" s="113" t="str">
        <f>IF(H1301="","",VLOOKUP(H1301,BD!B$2:C$16,2,FALSE))</f>
        <v/>
      </c>
      <c r="J1301" s="114"/>
      <c r="K1301" s="115" t="str">
        <f t="shared" si="47"/>
        <v/>
      </c>
      <c r="L1301" s="116" t="str">
        <f t="shared" ca="1" si="48"/>
        <v>-</v>
      </c>
      <c r="M1301" s="111" t="str">
        <f>IF(E1301="","",VLOOKUP(E1301,[1]PROJECTES!$C$14:$Z$5000,21,FALSE))</f>
        <v/>
      </c>
      <c r="N1301" s="117"/>
      <c r="O1301" s="118" t="s">
        <v>222</v>
      </c>
      <c r="P1301" s="119"/>
      <c r="Q1301" s="84"/>
      <c r="R1301" s="122"/>
      <c r="S1301" s="166"/>
      <c r="T1301" s="176"/>
      <c r="V1301" s="203"/>
      <c r="X1301" s="79"/>
    </row>
    <row r="1302" spans="1:24" s="121" customFormat="1" ht="20.100000000000001" customHeight="1" x14ac:dyDescent="0.3">
      <c r="A1302" s="80"/>
      <c r="B1302" s="110" t="str">
        <f>IF(E1302="","",VLOOKUP(E1302,[1]PROJECTES!$C$14:$G$5000,2,FALSE))</f>
        <v/>
      </c>
      <c r="C1302" s="80"/>
      <c r="D1302" s="283" t="str">
        <f>IF(E1302="","",VLOOKUP(E1302,[1]PROJECTES!$C$14:$G$5000,5,FALSE))</f>
        <v/>
      </c>
      <c r="E1302" s="79"/>
      <c r="F1302" s="110" t="str">
        <f>IF(I1302="","",VLOOKUP(I1302,[1]PROJECTES!$C$14:$G$5000,2,FALSE))</f>
        <v/>
      </c>
      <c r="G1302" s="112" t="str">
        <f>IF(E1302="","",VLOOKUP(E1302,[1]PROJECTES!$C$14:$G$5000,4,FALSE))</f>
        <v/>
      </c>
      <c r="H1302" s="95"/>
      <c r="I1302" s="113" t="str">
        <f>IF(H1302="","",VLOOKUP(H1302,BD!B$2:C$16,2,FALSE))</f>
        <v/>
      </c>
      <c r="J1302" s="114"/>
      <c r="K1302" s="115" t="str">
        <f t="shared" si="47"/>
        <v/>
      </c>
      <c r="L1302" s="116" t="str">
        <f t="shared" ca="1" si="48"/>
        <v>-</v>
      </c>
      <c r="M1302" s="111" t="str">
        <f>IF(E1302="","",VLOOKUP(E1302,[1]PROJECTES!$C$14:$Z$5000,21,FALSE))</f>
        <v/>
      </c>
      <c r="N1302" s="117"/>
      <c r="O1302" s="118" t="s">
        <v>222</v>
      </c>
      <c r="P1302" s="119"/>
      <c r="Q1302" s="84"/>
      <c r="R1302" s="122"/>
      <c r="S1302" s="166"/>
      <c r="T1302" s="176"/>
      <c r="V1302" s="203"/>
      <c r="X1302" s="79"/>
    </row>
    <row r="1303" spans="1:24" s="121" customFormat="1" ht="20.100000000000001" customHeight="1" x14ac:dyDescent="0.3">
      <c r="A1303" s="80"/>
      <c r="B1303" s="110" t="str">
        <f>IF(E1303="","",VLOOKUP(E1303,[1]PROJECTES!$C$14:$G$5000,2,FALSE))</f>
        <v/>
      </c>
      <c r="C1303" s="80"/>
      <c r="D1303" s="283" t="str">
        <f>IF(E1303="","",VLOOKUP(E1303,[1]PROJECTES!$C$14:$G$5000,5,FALSE))</f>
        <v/>
      </c>
      <c r="E1303" s="79"/>
      <c r="F1303" s="110" t="str">
        <f>IF(I1303="","",VLOOKUP(I1303,[1]PROJECTES!$C$14:$G$5000,2,FALSE))</f>
        <v/>
      </c>
      <c r="G1303" s="112" t="str">
        <f>IF(E1303="","",VLOOKUP(E1303,[1]PROJECTES!$C$14:$G$5000,4,FALSE))</f>
        <v/>
      </c>
      <c r="H1303" s="95"/>
      <c r="I1303" s="113" t="str">
        <f>IF(H1303="","",VLOOKUP(H1303,BD!B$2:C$16,2,FALSE))</f>
        <v/>
      </c>
      <c r="J1303" s="114"/>
      <c r="K1303" s="115" t="str">
        <f t="shared" si="47"/>
        <v/>
      </c>
      <c r="L1303" s="116" t="str">
        <f t="shared" ca="1" si="48"/>
        <v>-</v>
      </c>
      <c r="M1303" s="111" t="str">
        <f>IF(E1303="","",VLOOKUP(E1303,[1]PROJECTES!$C$14:$Z$5000,21,FALSE))</f>
        <v/>
      </c>
      <c r="N1303" s="117"/>
      <c r="O1303" s="118" t="s">
        <v>222</v>
      </c>
      <c r="P1303" s="119"/>
      <c r="Q1303" s="84"/>
      <c r="R1303" s="122"/>
      <c r="S1303" s="166"/>
      <c r="T1303" s="176"/>
      <c r="X1303" s="79"/>
    </row>
    <row r="1304" spans="1:24" s="121" customFormat="1" ht="20.100000000000001" customHeight="1" x14ac:dyDescent="0.3">
      <c r="A1304" s="80"/>
      <c r="B1304" s="110" t="str">
        <f>IF(E1304="","",VLOOKUP(E1304,[1]PROJECTES!$C$14:$G$5000,2,FALSE))</f>
        <v/>
      </c>
      <c r="C1304" s="80"/>
      <c r="D1304" s="283" t="str">
        <f>IF(E1304="","",VLOOKUP(E1304,[1]PROJECTES!$C$14:$G$5000,5,FALSE))</f>
        <v/>
      </c>
      <c r="E1304" s="79"/>
      <c r="F1304" s="110" t="str">
        <f>IF(I1304="","",VLOOKUP(I1304,[1]PROJECTES!$C$14:$G$5000,2,FALSE))</f>
        <v/>
      </c>
      <c r="G1304" s="112" t="str">
        <f>IF(E1304="","",VLOOKUP(E1304,[1]PROJECTES!$C$14:$G$5000,4,FALSE))</f>
        <v/>
      </c>
      <c r="H1304" s="95"/>
      <c r="I1304" s="113" t="str">
        <f>IF(H1304="","",VLOOKUP(H1304,BD!B$2:C$16,2,FALSE))</f>
        <v/>
      </c>
      <c r="J1304" s="114"/>
      <c r="K1304" s="115" t="str">
        <f t="shared" si="47"/>
        <v/>
      </c>
      <c r="L1304" s="116" t="str">
        <f t="shared" ca="1" si="48"/>
        <v>-</v>
      </c>
      <c r="M1304" s="111" t="str">
        <f>IF(E1304="","",VLOOKUP(E1304,[1]PROJECTES!$C$14:$Z$5000,21,FALSE))</f>
        <v/>
      </c>
      <c r="N1304" s="117"/>
      <c r="O1304" s="118" t="s">
        <v>222</v>
      </c>
      <c r="P1304" s="119"/>
      <c r="Q1304" s="84"/>
      <c r="R1304" s="122"/>
      <c r="S1304" s="166"/>
      <c r="T1304" s="176"/>
      <c r="V1304" s="203"/>
      <c r="X1304" s="79"/>
    </row>
    <row r="1305" spans="1:24" s="121" customFormat="1" ht="20.100000000000001" customHeight="1" x14ac:dyDescent="0.3">
      <c r="A1305" s="224"/>
      <c r="B1305" s="110" t="str">
        <f>IF(E1305="","",VLOOKUP(E1305,[1]PROJECTES!$C$14:$G$5000,2,FALSE))</f>
        <v/>
      </c>
      <c r="C1305" s="80"/>
      <c r="D1305" s="283" t="str">
        <f>IF(E1305="","",VLOOKUP(E1305,[1]PROJECTES!$C$14:$G$5000,5,FALSE))</f>
        <v/>
      </c>
      <c r="E1305" s="79"/>
      <c r="F1305" s="110" t="str">
        <f>IF(I1305="","",VLOOKUP(I1305,[1]PROJECTES!$C$14:$G$5000,2,FALSE))</f>
        <v/>
      </c>
      <c r="G1305" s="112" t="str">
        <f>IF(E1305="","",VLOOKUP(E1305,[1]PROJECTES!$C$14:$G$5000,4,FALSE))</f>
        <v/>
      </c>
      <c r="H1305" s="95"/>
      <c r="I1305" s="113" t="str">
        <f>IF(H1305="","",VLOOKUP(H1305,BD!B$2:C$16,2,FALSE))</f>
        <v/>
      </c>
      <c r="J1305" s="227"/>
      <c r="K1305" s="115" t="str">
        <f t="shared" si="47"/>
        <v/>
      </c>
      <c r="L1305" s="116" t="str">
        <f t="shared" ca="1" si="48"/>
        <v>-</v>
      </c>
      <c r="M1305" s="111" t="str">
        <f>IF(E1305="","",VLOOKUP(E1305,[1]PROJECTES!$C$14:$Z$5000,21,FALSE))</f>
        <v/>
      </c>
      <c r="N1305" s="228"/>
      <c r="O1305" s="229" t="s">
        <v>222</v>
      </c>
      <c r="P1305" s="230"/>
      <c r="Q1305" s="231"/>
      <c r="R1305" s="232"/>
      <c r="S1305" s="166"/>
      <c r="T1305" s="197"/>
      <c r="V1305" s="203"/>
      <c r="X1305" s="79"/>
    </row>
    <row r="1306" spans="1:24" s="121" customFormat="1" ht="20.100000000000001" customHeight="1" x14ac:dyDescent="0.3">
      <c r="A1306" s="80"/>
      <c r="B1306" s="110" t="str">
        <f>IF(E1306="","",VLOOKUP(E1306,[1]PROJECTES!$C$14:$G$5000,2,FALSE))</f>
        <v/>
      </c>
      <c r="C1306" s="80"/>
      <c r="D1306" s="283" t="str">
        <f>IF(E1306="","",VLOOKUP(E1306,[1]PROJECTES!$C$14:$G$5000,5,FALSE))</f>
        <v/>
      </c>
      <c r="E1306" s="79"/>
      <c r="F1306" s="110" t="str">
        <f>IF(I1306="","",VLOOKUP(I1306,[1]PROJECTES!$C$14:$G$5000,2,FALSE))</f>
        <v/>
      </c>
      <c r="G1306" s="112" t="str">
        <f>IF(E1306="","",VLOOKUP(E1306,[1]PROJECTES!$C$14:$G$5000,4,FALSE))</f>
        <v/>
      </c>
      <c r="H1306" s="95"/>
      <c r="I1306" s="113" t="str">
        <f>IF(H1306="","",VLOOKUP(H1306,BD!B$2:C$16,2,FALSE))</f>
        <v/>
      </c>
      <c r="J1306" s="114"/>
      <c r="K1306" s="115" t="str">
        <f t="shared" si="47"/>
        <v/>
      </c>
      <c r="L1306" s="116" t="str">
        <f t="shared" ca="1" si="48"/>
        <v>-</v>
      </c>
      <c r="M1306" s="111" t="str">
        <f>IF(E1306="","",VLOOKUP(E1306,[1]PROJECTES!$C$14:$Z$5000,21,FALSE))</f>
        <v/>
      </c>
      <c r="N1306" s="117"/>
      <c r="O1306" s="118" t="s">
        <v>222</v>
      </c>
      <c r="P1306" s="119"/>
      <c r="Q1306" s="84"/>
      <c r="R1306" s="122"/>
      <c r="S1306" s="166"/>
      <c r="T1306" s="176"/>
      <c r="V1306" s="203"/>
      <c r="X1306" s="79"/>
    </row>
    <row r="1307" spans="1:24" s="121" customFormat="1" ht="20.100000000000001" customHeight="1" x14ac:dyDescent="0.2">
      <c r="A1307" s="80"/>
      <c r="B1307" s="110" t="str">
        <f>IF(E1307="","",VLOOKUP(E1307,[1]PROJECTES!$C$14:$G$5000,2,FALSE))</f>
        <v/>
      </c>
      <c r="C1307" s="80"/>
      <c r="D1307" s="283" t="str">
        <f>IF(E1307="","",VLOOKUP(E1307,[1]PROJECTES!$C$14:$G$5000,5,FALSE))</f>
        <v/>
      </c>
      <c r="E1307" s="79"/>
      <c r="F1307" s="110" t="str">
        <f>IF(I1307="","",VLOOKUP(I1307,[1]PROJECTES!$C$14:$G$5000,2,FALSE))</f>
        <v/>
      </c>
      <c r="G1307" s="112" t="str">
        <f>IF(E1307="","",VLOOKUP(E1307,[1]PROJECTES!$C$14:$G$5000,4,FALSE))</f>
        <v/>
      </c>
      <c r="H1307" s="95"/>
      <c r="I1307" s="113" t="str">
        <f>IF(H1307="","",VLOOKUP(H1307,BD!B$2:C$16,2,FALSE))</f>
        <v/>
      </c>
      <c r="J1307" s="114"/>
      <c r="K1307" s="115" t="str">
        <f t="shared" si="47"/>
        <v/>
      </c>
      <c r="L1307" s="116" t="str">
        <f t="shared" ca="1" si="48"/>
        <v>-</v>
      </c>
      <c r="M1307" s="111" t="str">
        <f>IF(E1307="","",VLOOKUP(E1307,[1]PROJECTES!$C$14:$Z$5000,21,FALSE))</f>
        <v/>
      </c>
      <c r="N1307" s="136"/>
      <c r="O1307" s="118" t="s">
        <v>222</v>
      </c>
      <c r="P1307" s="140"/>
      <c r="Q1307" s="84"/>
      <c r="R1307" s="244"/>
      <c r="S1307" s="166"/>
      <c r="T1307" s="176"/>
      <c r="U1307" s="179"/>
      <c r="V1307" s="204"/>
      <c r="X1307" s="79"/>
    </row>
    <row r="1308" spans="1:24" s="121" customFormat="1" ht="20.100000000000001" customHeight="1" x14ac:dyDescent="0.3">
      <c r="A1308" s="80"/>
      <c r="B1308" s="110" t="str">
        <f>IF(E1308="","",VLOOKUP(E1308,[1]PROJECTES!$C$14:$G$5000,2,FALSE))</f>
        <v/>
      </c>
      <c r="C1308" s="80"/>
      <c r="D1308" s="283" t="str">
        <f>IF(E1308="","",VLOOKUP(E1308,[1]PROJECTES!$C$14:$G$5000,5,FALSE))</f>
        <v/>
      </c>
      <c r="E1308" s="79"/>
      <c r="F1308" s="110" t="str">
        <f>IF(I1308="","",VLOOKUP(I1308,[1]PROJECTES!$C$14:$G$5000,2,FALSE))</f>
        <v/>
      </c>
      <c r="G1308" s="112" t="str">
        <f>IF(E1308="","",VLOOKUP(E1308,[1]PROJECTES!$C$14:$G$5000,4,FALSE))</f>
        <v/>
      </c>
      <c r="H1308" s="95"/>
      <c r="I1308" s="113" t="str">
        <f>IF(H1308="","",VLOOKUP(H1308,BD!B$2:C$16,2,FALSE))</f>
        <v/>
      </c>
      <c r="J1308" s="114"/>
      <c r="K1308" s="115" t="str">
        <f t="shared" si="47"/>
        <v/>
      </c>
      <c r="L1308" s="116" t="str">
        <f t="shared" ca="1" si="48"/>
        <v>-</v>
      </c>
      <c r="M1308" s="111" t="str">
        <f>IF(E1308="","",VLOOKUP(E1308,[1]PROJECTES!$C$14:$Z$5000,21,FALSE))</f>
        <v/>
      </c>
      <c r="N1308" s="117"/>
      <c r="O1308" s="118" t="s">
        <v>222</v>
      </c>
      <c r="P1308" s="119"/>
      <c r="Q1308" s="84"/>
      <c r="R1308" s="122"/>
      <c r="S1308" s="166"/>
      <c r="T1308" s="197"/>
      <c r="V1308" s="203"/>
      <c r="X1308" s="79"/>
    </row>
    <row r="1309" spans="1:24" s="121" customFormat="1" ht="20.100000000000001" customHeight="1" x14ac:dyDescent="0.3">
      <c r="A1309" s="80"/>
      <c r="B1309" s="110" t="str">
        <f>IF(E1309="","",VLOOKUP(E1309,[1]PROJECTES!$C$14:$G$5000,2,FALSE))</f>
        <v/>
      </c>
      <c r="C1309" s="80"/>
      <c r="D1309" s="283" t="str">
        <f>IF(E1309="","",VLOOKUP(E1309,[1]PROJECTES!$C$14:$G$5000,5,FALSE))</f>
        <v/>
      </c>
      <c r="E1309" s="79"/>
      <c r="F1309" s="110" t="str">
        <f>IF(I1309="","",VLOOKUP(I1309,[1]PROJECTES!$C$14:$G$5000,2,FALSE))</f>
        <v/>
      </c>
      <c r="G1309" s="112" t="str">
        <f>IF(E1309="","",VLOOKUP(E1309,[1]PROJECTES!$C$14:$G$5000,4,FALSE))</f>
        <v/>
      </c>
      <c r="H1309" s="95"/>
      <c r="I1309" s="113" t="str">
        <f>IF(H1309="","",VLOOKUP(H1309,BD!B$2:C$16,2,FALSE))</f>
        <v/>
      </c>
      <c r="J1309" s="114"/>
      <c r="K1309" s="115" t="str">
        <f t="shared" si="47"/>
        <v/>
      </c>
      <c r="L1309" s="116" t="str">
        <f t="shared" ca="1" si="48"/>
        <v>-</v>
      </c>
      <c r="M1309" s="111" t="str">
        <f>IF(E1309="","",VLOOKUP(E1309,[1]PROJECTES!$C$14:$Z$5000,21,FALSE))</f>
        <v/>
      </c>
      <c r="N1309" s="117"/>
      <c r="O1309" s="118" t="s">
        <v>222</v>
      </c>
      <c r="P1309" s="119"/>
      <c r="Q1309" s="84"/>
      <c r="R1309" s="122"/>
      <c r="S1309" s="166"/>
      <c r="T1309" s="167"/>
      <c r="V1309" s="203"/>
      <c r="X1309" s="79"/>
    </row>
    <row r="1310" spans="1:24" s="121" customFormat="1" ht="20.100000000000001" customHeight="1" x14ac:dyDescent="0.3">
      <c r="A1310" s="80"/>
      <c r="B1310" s="110" t="str">
        <f>IF(E1310="","",VLOOKUP(E1310,[1]PROJECTES!$C$14:$G$5000,2,FALSE))</f>
        <v/>
      </c>
      <c r="C1310" s="80"/>
      <c r="D1310" s="283" t="str">
        <f>IF(E1310="","",VLOOKUP(E1310,[1]PROJECTES!$C$14:$G$5000,5,FALSE))</f>
        <v/>
      </c>
      <c r="E1310" s="79"/>
      <c r="F1310" s="110" t="str">
        <f>IF(I1310="","",VLOOKUP(I1310,[1]PROJECTES!$C$14:$G$5000,2,FALSE))</f>
        <v/>
      </c>
      <c r="G1310" s="112" t="str">
        <f>IF(E1310="","",VLOOKUP(E1310,[1]PROJECTES!$C$14:$G$5000,4,FALSE))</f>
        <v/>
      </c>
      <c r="H1310" s="95"/>
      <c r="I1310" s="113" t="str">
        <f>IF(H1310="","",VLOOKUP(H1310,BD!B$2:C$16,2,FALSE))</f>
        <v/>
      </c>
      <c r="J1310" s="114"/>
      <c r="K1310" s="115" t="str">
        <f t="shared" si="47"/>
        <v/>
      </c>
      <c r="L1310" s="116" t="str">
        <f t="shared" ca="1" si="48"/>
        <v>-</v>
      </c>
      <c r="M1310" s="111" t="str">
        <f>IF(E1310="","",VLOOKUP(E1310,[1]PROJECTES!$C$14:$Z$5000,21,FALSE))</f>
        <v/>
      </c>
      <c r="N1310" s="117"/>
      <c r="O1310" s="118" t="s">
        <v>222</v>
      </c>
      <c r="P1310" s="119"/>
      <c r="Q1310" s="84"/>
      <c r="R1310" s="122"/>
      <c r="S1310" s="166"/>
      <c r="T1310" s="167"/>
      <c r="V1310" s="203"/>
      <c r="X1310" s="79"/>
    </row>
    <row r="1311" spans="1:24" s="121" customFormat="1" ht="20.100000000000001" customHeight="1" x14ac:dyDescent="0.3">
      <c r="A1311" s="80"/>
      <c r="B1311" s="110" t="str">
        <f>IF(E1311="","",VLOOKUP(E1311,[1]PROJECTES!$C$14:$G$5000,2,FALSE))</f>
        <v/>
      </c>
      <c r="C1311" s="80"/>
      <c r="D1311" s="283" t="str">
        <f>IF(E1311="","",VLOOKUP(E1311,[1]PROJECTES!$C$14:$G$5000,5,FALSE))</f>
        <v/>
      </c>
      <c r="E1311" s="79"/>
      <c r="F1311" s="110" t="str">
        <f>IF(I1311="","",VLOOKUP(I1311,[1]PROJECTES!$C$14:$G$5000,2,FALSE))</f>
        <v/>
      </c>
      <c r="G1311" s="112" t="str">
        <f>IF(E1311="","",VLOOKUP(E1311,[1]PROJECTES!$C$14:$G$5000,4,FALSE))</f>
        <v/>
      </c>
      <c r="H1311" s="95"/>
      <c r="I1311" s="113" t="str">
        <f>IF(H1311="","",VLOOKUP(H1311,BD!B$2:C$16,2,FALSE))</f>
        <v/>
      </c>
      <c r="J1311" s="114"/>
      <c r="K1311" s="115" t="str">
        <f t="shared" si="47"/>
        <v/>
      </c>
      <c r="L1311" s="116" t="str">
        <f t="shared" ca="1" si="48"/>
        <v>-</v>
      </c>
      <c r="M1311" s="111" t="str">
        <f>IF(E1311="","",VLOOKUP(E1311,[1]PROJECTES!$C$14:$Z$5000,21,FALSE))</f>
        <v/>
      </c>
      <c r="N1311" s="117"/>
      <c r="O1311" s="118" t="s">
        <v>222</v>
      </c>
      <c r="P1311" s="119"/>
      <c r="Q1311" s="84"/>
      <c r="R1311" s="122"/>
      <c r="S1311" s="166"/>
      <c r="T1311" s="167"/>
      <c r="V1311" s="203"/>
      <c r="X1311" s="79"/>
    </row>
    <row r="1312" spans="1:24" s="121" customFormat="1" ht="20.100000000000001" customHeight="1" x14ac:dyDescent="0.3">
      <c r="A1312" s="80"/>
      <c r="B1312" s="110" t="str">
        <f>IF(E1312="","",VLOOKUP(E1312,[1]PROJECTES!$C$14:$G$5000,2,FALSE))</f>
        <v/>
      </c>
      <c r="C1312" s="80"/>
      <c r="D1312" s="283" t="str">
        <f>IF(E1312="","",VLOOKUP(E1312,[1]PROJECTES!$C$14:$G$5000,5,FALSE))</f>
        <v/>
      </c>
      <c r="E1312" s="79"/>
      <c r="F1312" s="110" t="str">
        <f>IF(I1312="","",VLOOKUP(I1312,[1]PROJECTES!$C$14:$G$5000,2,FALSE))</f>
        <v/>
      </c>
      <c r="G1312" s="112" t="str">
        <f>IF(E1312="","",VLOOKUP(E1312,[1]PROJECTES!$C$14:$G$5000,4,FALSE))</f>
        <v/>
      </c>
      <c r="H1312" s="95"/>
      <c r="I1312" s="113" t="str">
        <f>IF(H1312="","",VLOOKUP(H1312,BD!B$2:C$16,2,FALSE))</f>
        <v/>
      </c>
      <c r="J1312" s="114"/>
      <c r="K1312" s="115" t="str">
        <f t="shared" si="47"/>
        <v/>
      </c>
      <c r="L1312" s="116" t="str">
        <f t="shared" ca="1" si="48"/>
        <v>-</v>
      </c>
      <c r="M1312" s="111" t="str">
        <f>IF(E1312="","",VLOOKUP(E1312,[1]PROJECTES!$C$14:$Z$5000,21,FALSE))</f>
        <v/>
      </c>
      <c r="N1312" s="117"/>
      <c r="O1312" s="118" t="s">
        <v>222</v>
      </c>
      <c r="P1312" s="119"/>
      <c r="Q1312" s="84"/>
      <c r="R1312" s="122"/>
      <c r="S1312" s="166"/>
      <c r="T1312" s="198"/>
      <c r="V1312" s="203"/>
      <c r="X1312" s="79"/>
    </row>
    <row r="1313" spans="1:24" s="121" customFormat="1" ht="20.100000000000001" customHeight="1" x14ac:dyDescent="0.3">
      <c r="A1313" s="80"/>
      <c r="B1313" s="110" t="str">
        <f>IF(E1313="","",VLOOKUP(E1313,[1]PROJECTES!$C$14:$G$5000,2,FALSE))</f>
        <v/>
      </c>
      <c r="C1313" s="80"/>
      <c r="D1313" s="283" t="str">
        <f>IF(E1313="","",VLOOKUP(E1313,[1]PROJECTES!$C$14:$G$5000,5,FALSE))</f>
        <v/>
      </c>
      <c r="E1313" s="79"/>
      <c r="F1313" s="110" t="str">
        <f>IF(I1313="","",VLOOKUP(I1313,[1]PROJECTES!$C$14:$G$5000,2,FALSE))</f>
        <v/>
      </c>
      <c r="G1313" s="112" t="str">
        <f>IF(E1313="","",VLOOKUP(E1313,[1]PROJECTES!$C$14:$G$5000,4,FALSE))</f>
        <v/>
      </c>
      <c r="H1313" s="95"/>
      <c r="I1313" s="113" t="str">
        <f>IF(H1313="","",VLOOKUP(H1313,BD!B$2:C$16,2,FALSE))</f>
        <v/>
      </c>
      <c r="J1313" s="114"/>
      <c r="K1313" s="115" t="str">
        <f t="shared" si="47"/>
        <v/>
      </c>
      <c r="L1313" s="116" t="str">
        <f t="shared" ca="1" si="48"/>
        <v>-</v>
      </c>
      <c r="M1313" s="111" t="str">
        <f>IF(E1313="","",VLOOKUP(E1313,[1]PROJECTES!$C$14:$Z$5000,21,FALSE))</f>
        <v/>
      </c>
      <c r="N1313" s="117"/>
      <c r="O1313" s="118" t="s">
        <v>222</v>
      </c>
      <c r="P1313" s="119"/>
      <c r="Q1313" s="84"/>
      <c r="R1313" s="125"/>
      <c r="S1313" s="166"/>
      <c r="T1313" s="198"/>
      <c r="U1313" s="179"/>
      <c r="V1313" s="179"/>
      <c r="X1313" s="79"/>
    </row>
    <row r="1314" spans="1:24" s="121" customFormat="1" ht="20.100000000000001" customHeight="1" x14ac:dyDescent="0.3">
      <c r="A1314" s="80"/>
      <c r="B1314" s="110" t="str">
        <f>IF(E1314="","",VLOOKUP(E1314,[1]PROJECTES!$C$14:$G$5000,2,FALSE))</f>
        <v/>
      </c>
      <c r="C1314" s="80"/>
      <c r="D1314" s="283" t="str">
        <f>IF(E1314="","",VLOOKUP(E1314,[1]PROJECTES!$C$14:$G$5000,5,FALSE))</f>
        <v/>
      </c>
      <c r="E1314" s="79"/>
      <c r="F1314" s="110" t="str">
        <f>IF(I1314="","",VLOOKUP(I1314,[1]PROJECTES!$C$14:$G$5000,2,FALSE))</f>
        <v/>
      </c>
      <c r="G1314" s="112" t="str">
        <f>IF(E1314="","",VLOOKUP(E1314,[1]PROJECTES!$C$14:$G$5000,4,FALSE))</f>
        <v/>
      </c>
      <c r="H1314" s="95"/>
      <c r="I1314" s="113" t="str">
        <f>IF(H1314="","",VLOOKUP(H1314,BD!B$2:C$16,2,FALSE))</f>
        <v/>
      </c>
      <c r="J1314" s="114"/>
      <c r="K1314" s="115" t="str">
        <f t="shared" si="47"/>
        <v/>
      </c>
      <c r="L1314" s="116" t="str">
        <f t="shared" ca="1" si="48"/>
        <v>-</v>
      </c>
      <c r="M1314" s="111" t="str">
        <f>IF(E1314="","",VLOOKUP(E1314,[1]PROJECTES!$C$14:$Z$5000,21,FALSE))</f>
        <v/>
      </c>
      <c r="N1314" s="117"/>
      <c r="O1314" s="118" t="s">
        <v>222</v>
      </c>
      <c r="P1314" s="119"/>
      <c r="Q1314" s="84"/>
      <c r="R1314" s="122"/>
      <c r="S1314" s="166"/>
      <c r="T1314" s="198"/>
      <c r="U1314" s="179"/>
      <c r="V1314" s="179"/>
      <c r="X1314" s="79"/>
    </row>
    <row r="1315" spans="1:24" s="121" customFormat="1" ht="20.100000000000001" customHeight="1" x14ac:dyDescent="0.3">
      <c r="A1315" s="80"/>
      <c r="B1315" s="110" t="str">
        <f>IF(E1315="","",VLOOKUP(E1315,[1]PROJECTES!$C$14:$G$5000,2,FALSE))</f>
        <v/>
      </c>
      <c r="C1315" s="80"/>
      <c r="D1315" s="283" t="str">
        <f>IF(E1315="","",VLOOKUP(E1315,[1]PROJECTES!$C$14:$G$5000,5,FALSE))</f>
        <v/>
      </c>
      <c r="E1315" s="79"/>
      <c r="F1315" s="110" t="str">
        <f>IF(I1315="","",VLOOKUP(I1315,[1]PROJECTES!$C$14:$G$5000,2,FALSE))</f>
        <v/>
      </c>
      <c r="G1315" s="112" t="str">
        <f>IF(E1315="","",VLOOKUP(E1315,[1]PROJECTES!$C$14:$G$5000,4,FALSE))</f>
        <v/>
      </c>
      <c r="H1315" s="95"/>
      <c r="I1315" s="113" t="str">
        <f>IF(H1315="","",VLOOKUP(H1315,BD!B$2:C$16,2,FALSE))</f>
        <v/>
      </c>
      <c r="J1315" s="114"/>
      <c r="K1315" s="115" t="str">
        <f t="shared" si="47"/>
        <v/>
      </c>
      <c r="L1315" s="116" t="str">
        <f t="shared" ca="1" si="48"/>
        <v>-</v>
      </c>
      <c r="M1315" s="111" t="str">
        <f>IF(E1315="","",VLOOKUP(E1315,[1]PROJECTES!$C$14:$Z$5000,21,FALSE))</f>
        <v/>
      </c>
      <c r="N1315" s="117"/>
      <c r="O1315" s="118" t="s">
        <v>222</v>
      </c>
      <c r="P1315" s="119"/>
      <c r="Q1315" s="84"/>
      <c r="R1315" s="122"/>
      <c r="S1315" s="166"/>
      <c r="T1315" s="198"/>
      <c r="V1315" s="203"/>
      <c r="X1315" s="79"/>
    </row>
    <row r="1316" spans="1:24" s="121" customFormat="1" ht="20.100000000000001" customHeight="1" x14ac:dyDescent="0.3">
      <c r="A1316" s="80"/>
      <c r="B1316" s="110" t="str">
        <f>IF(E1316="","",VLOOKUP(E1316,[1]PROJECTES!$C$14:$G$5000,2,FALSE))</f>
        <v/>
      </c>
      <c r="C1316" s="80"/>
      <c r="D1316" s="283" t="str">
        <f>IF(E1316="","",VLOOKUP(E1316,[1]PROJECTES!$C$14:$G$5000,5,FALSE))</f>
        <v/>
      </c>
      <c r="E1316" s="79"/>
      <c r="F1316" s="110" t="str">
        <f>IF(I1316="","",VLOOKUP(I1316,[1]PROJECTES!$C$14:$G$5000,2,FALSE))</f>
        <v/>
      </c>
      <c r="G1316" s="112" t="str">
        <f>IF(E1316="","",VLOOKUP(E1316,[1]PROJECTES!$C$14:$G$5000,4,FALSE))</f>
        <v/>
      </c>
      <c r="H1316" s="95"/>
      <c r="I1316" s="113" t="str">
        <f>IF(H1316="","",VLOOKUP(H1316,BD!B$2:C$16,2,FALSE))</f>
        <v/>
      </c>
      <c r="J1316" s="114"/>
      <c r="K1316" s="115" t="str">
        <f t="shared" si="47"/>
        <v/>
      </c>
      <c r="L1316" s="116" t="str">
        <f t="shared" ca="1" si="48"/>
        <v>-</v>
      </c>
      <c r="M1316" s="111" t="str">
        <f>IF(E1316="","",VLOOKUP(E1316,[1]PROJECTES!$C$14:$Z$5000,21,FALSE))</f>
        <v/>
      </c>
      <c r="N1316" s="117"/>
      <c r="O1316" s="118" t="s">
        <v>222</v>
      </c>
      <c r="P1316" s="119"/>
      <c r="Q1316" s="84"/>
      <c r="R1316" s="122"/>
      <c r="S1316" s="166"/>
      <c r="T1316" s="198"/>
      <c r="V1316" s="203"/>
      <c r="X1316" s="79"/>
    </row>
    <row r="1317" spans="1:24" s="121" customFormat="1" ht="20.100000000000001" customHeight="1" x14ac:dyDescent="0.3">
      <c r="A1317" s="80"/>
      <c r="B1317" s="110" t="str">
        <f>IF(E1317="","",VLOOKUP(E1317,[1]PROJECTES!$C$14:$G$5000,2,FALSE))</f>
        <v/>
      </c>
      <c r="C1317" s="80"/>
      <c r="D1317" s="283" t="str">
        <f>IF(E1317="","",VLOOKUP(E1317,[1]PROJECTES!$C$14:$G$5000,5,FALSE))</f>
        <v/>
      </c>
      <c r="E1317" s="79"/>
      <c r="F1317" s="110" t="str">
        <f>IF(I1317="","",VLOOKUP(I1317,[1]PROJECTES!$C$14:$G$5000,2,FALSE))</f>
        <v/>
      </c>
      <c r="G1317" s="112" t="str">
        <f>IF(E1317="","",VLOOKUP(E1317,[1]PROJECTES!$C$14:$G$5000,4,FALSE))</f>
        <v/>
      </c>
      <c r="H1317" s="95"/>
      <c r="I1317" s="113" t="str">
        <f>IF(H1317="","",VLOOKUP(H1317,BD!B$2:C$16,2,FALSE))</f>
        <v/>
      </c>
      <c r="J1317" s="114"/>
      <c r="K1317" s="115" t="str">
        <f t="shared" si="47"/>
        <v/>
      </c>
      <c r="L1317" s="116" t="str">
        <f t="shared" ca="1" si="48"/>
        <v>-</v>
      </c>
      <c r="M1317" s="111" t="str">
        <f>IF(E1317="","",VLOOKUP(E1317,[1]PROJECTES!$C$14:$Z$5000,21,FALSE))</f>
        <v/>
      </c>
      <c r="N1317" s="117"/>
      <c r="O1317" s="118" t="s">
        <v>222</v>
      </c>
      <c r="P1317" s="119"/>
      <c r="Q1317" s="84"/>
      <c r="R1317" s="122"/>
      <c r="S1317" s="166"/>
      <c r="T1317" s="198"/>
      <c r="V1317" s="203"/>
      <c r="X1317" s="79"/>
    </row>
    <row r="1318" spans="1:24" s="121" customFormat="1" ht="20.100000000000001" customHeight="1" x14ac:dyDescent="0.3">
      <c r="A1318" s="80"/>
      <c r="B1318" s="110" t="str">
        <f>IF(E1318="","",VLOOKUP(E1318,[1]PROJECTES!$C$14:$G$5000,2,FALSE))</f>
        <v/>
      </c>
      <c r="C1318" s="80"/>
      <c r="D1318" s="283" t="str">
        <f>IF(E1318="","",VLOOKUP(E1318,[1]PROJECTES!$C$14:$G$5000,5,FALSE))</f>
        <v/>
      </c>
      <c r="E1318" s="79"/>
      <c r="F1318" s="110" t="str">
        <f>IF(I1318="","",VLOOKUP(I1318,[1]PROJECTES!$C$14:$G$5000,2,FALSE))</f>
        <v/>
      </c>
      <c r="G1318" s="112" t="str">
        <f>IF(E1318="","",VLOOKUP(E1318,[1]PROJECTES!$C$14:$G$5000,4,FALSE))</f>
        <v/>
      </c>
      <c r="H1318" s="95"/>
      <c r="I1318" s="113" t="str">
        <f>IF(H1318="","",VLOOKUP(H1318,BD!B$2:C$16,2,FALSE))</f>
        <v/>
      </c>
      <c r="J1318" s="114"/>
      <c r="K1318" s="115" t="str">
        <f t="shared" si="47"/>
        <v/>
      </c>
      <c r="L1318" s="116" t="str">
        <f t="shared" ca="1" si="48"/>
        <v>-</v>
      </c>
      <c r="M1318" s="111" t="str">
        <f>IF(E1318="","",VLOOKUP(E1318,[1]PROJECTES!$C$14:$Z$5000,21,FALSE))</f>
        <v/>
      </c>
      <c r="N1318" s="117"/>
      <c r="O1318" s="118" t="s">
        <v>222</v>
      </c>
      <c r="P1318" s="119"/>
      <c r="Q1318" s="84"/>
      <c r="R1318" s="122"/>
      <c r="S1318" s="166"/>
      <c r="T1318" s="198"/>
      <c r="V1318" s="203"/>
      <c r="X1318" s="79"/>
    </row>
    <row r="1319" spans="1:24" s="121" customFormat="1" ht="20.100000000000001" customHeight="1" x14ac:dyDescent="0.3">
      <c r="A1319" s="80"/>
      <c r="B1319" s="110" t="str">
        <f>IF(E1319="","",VLOOKUP(E1319,[1]PROJECTES!$C$14:$G$5000,2,FALSE))</f>
        <v/>
      </c>
      <c r="C1319" s="80"/>
      <c r="D1319" s="283" t="str">
        <f>IF(E1319="","",VLOOKUP(E1319,[1]PROJECTES!$C$14:$G$5000,5,FALSE))</f>
        <v/>
      </c>
      <c r="E1319" s="79"/>
      <c r="F1319" s="110" t="str">
        <f>IF(I1319="","",VLOOKUP(I1319,[1]PROJECTES!$C$14:$G$5000,2,FALSE))</f>
        <v/>
      </c>
      <c r="G1319" s="112" t="str">
        <f>IF(E1319="","",VLOOKUP(E1319,[1]PROJECTES!$C$14:$G$5000,4,FALSE))</f>
        <v/>
      </c>
      <c r="H1319" s="95"/>
      <c r="I1319" s="113" t="str">
        <f>IF(H1319="","",VLOOKUP(H1319,BD!B$2:C$16,2,FALSE))</f>
        <v/>
      </c>
      <c r="J1319" s="114"/>
      <c r="K1319" s="115" t="str">
        <f t="shared" si="47"/>
        <v/>
      </c>
      <c r="L1319" s="116" t="str">
        <f t="shared" ca="1" si="48"/>
        <v>-</v>
      </c>
      <c r="M1319" s="111" t="str">
        <f>IF(E1319="","",VLOOKUP(E1319,[1]PROJECTES!$C$14:$Z$5000,21,FALSE))</f>
        <v/>
      </c>
      <c r="N1319" s="117"/>
      <c r="O1319" s="118" t="s">
        <v>222</v>
      </c>
      <c r="P1319" s="119"/>
      <c r="Q1319" s="84"/>
      <c r="R1319" s="122"/>
      <c r="S1319" s="166"/>
      <c r="T1319" s="198"/>
      <c r="X1319" s="79"/>
    </row>
    <row r="1320" spans="1:24" s="121" customFormat="1" ht="20.100000000000001" customHeight="1" x14ac:dyDescent="0.3">
      <c r="A1320" s="80"/>
      <c r="B1320" s="110" t="str">
        <f>IF(E1320="","",VLOOKUP(E1320,[1]PROJECTES!$C$14:$G$5000,2,FALSE))</f>
        <v/>
      </c>
      <c r="C1320" s="80"/>
      <c r="D1320" s="283" t="str">
        <f>IF(E1320="","",VLOOKUP(E1320,[1]PROJECTES!$C$14:$G$5000,5,FALSE))</f>
        <v/>
      </c>
      <c r="E1320" s="79"/>
      <c r="F1320" s="110" t="str">
        <f>IF(I1320="","",VLOOKUP(I1320,[1]PROJECTES!$C$14:$G$5000,2,FALSE))</f>
        <v/>
      </c>
      <c r="G1320" s="112" t="str">
        <f>IF(E1320="","",VLOOKUP(E1320,[1]PROJECTES!$C$14:$G$5000,4,FALSE))</f>
        <v/>
      </c>
      <c r="H1320" s="95"/>
      <c r="I1320" s="113" t="str">
        <f>IF(H1320="","",VLOOKUP(H1320,BD!B$2:C$16,2,FALSE))</f>
        <v/>
      </c>
      <c r="J1320" s="114"/>
      <c r="K1320" s="115" t="str">
        <f t="shared" si="47"/>
        <v/>
      </c>
      <c r="L1320" s="116" t="str">
        <f t="shared" ca="1" si="48"/>
        <v>-</v>
      </c>
      <c r="M1320" s="111" t="str">
        <f>IF(E1320="","",VLOOKUP(E1320,[1]PROJECTES!$C$14:$Z$5000,21,FALSE))</f>
        <v/>
      </c>
      <c r="N1320" s="117"/>
      <c r="O1320" s="118" t="s">
        <v>222</v>
      </c>
      <c r="P1320" s="119"/>
      <c r="Q1320" s="84"/>
      <c r="R1320" s="122"/>
      <c r="S1320" s="166"/>
      <c r="T1320" s="167"/>
      <c r="V1320" s="203"/>
      <c r="X1320" s="79"/>
    </row>
    <row r="1321" spans="1:24" s="121" customFormat="1" ht="20.100000000000001" customHeight="1" x14ac:dyDescent="0.3">
      <c r="A1321" s="80"/>
      <c r="B1321" s="110" t="str">
        <f>IF(E1321="","",VLOOKUP(E1321,[1]PROJECTES!$C$14:$G$5000,2,FALSE))</f>
        <v/>
      </c>
      <c r="C1321" s="80"/>
      <c r="D1321" s="283" t="str">
        <f>IF(E1321="","",VLOOKUP(E1321,[1]PROJECTES!$C$14:$G$5000,5,FALSE))</f>
        <v/>
      </c>
      <c r="E1321" s="79"/>
      <c r="F1321" s="110" t="str">
        <f>IF(I1321="","",VLOOKUP(I1321,[1]PROJECTES!$C$14:$G$5000,2,FALSE))</f>
        <v/>
      </c>
      <c r="G1321" s="112" t="str">
        <f>IF(E1321="","",VLOOKUP(E1321,[1]PROJECTES!$C$14:$G$5000,4,FALSE))</f>
        <v/>
      </c>
      <c r="H1321" s="95"/>
      <c r="I1321" s="113" t="str">
        <f>IF(H1321="","",VLOOKUP(H1321,BD!B$2:C$16,2,FALSE))</f>
        <v/>
      </c>
      <c r="J1321" s="114"/>
      <c r="K1321" s="115" t="str">
        <f t="shared" si="47"/>
        <v/>
      </c>
      <c r="L1321" s="116" t="str">
        <f t="shared" ca="1" si="48"/>
        <v>-</v>
      </c>
      <c r="M1321" s="111" t="str">
        <f>IF(E1321="","",VLOOKUP(E1321,[1]PROJECTES!$C$14:$Z$5000,21,FALSE))</f>
        <v/>
      </c>
      <c r="N1321" s="117"/>
      <c r="O1321" s="118" t="s">
        <v>222</v>
      </c>
      <c r="P1321" s="119"/>
      <c r="Q1321" s="84"/>
      <c r="R1321" s="122"/>
      <c r="S1321" s="166"/>
      <c r="T1321" s="167"/>
      <c r="X1321" s="79"/>
    </row>
    <row r="1322" spans="1:24" s="121" customFormat="1" ht="20.100000000000001" customHeight="1" x14ac:dyDescent="0.3">
      <c r="A1322" s="80"/>
      <c r="B1322" s="110" t="str">
        <f>IF(E1322="","",VLOOKUP(E1322,[1]PROJECTES!$C$14:$G$5000,2,FALSE))</f>
        <v/>
      </c>
      <c r="C1322" s="80"/>
      <c r="D1322" s="283" t="str">
        <f>IF(E1322="","",VLOOKUP(E1322,[1]PROJECTES!$C$14:$G$5000,5,FALSE))</f>
        <v/>
      </c>
      <c r="E1322" s="79"/>
      <c r="F1322" s="110" t="str">
        <f>IF(I1322="","",VLOOKUP(I1322,[1]PROJECTES!$C$14:$G$5000,2,FALSE))</f>
        <v/>
      </c>
      <c r="G1322" s="112" t="str">
        <f>IF(E1322="","",VLOOKUP(E1322,[1]PROJECTES!$C$14:$G$5000,4,FALSE))</f>
        <v/>
      </c>
      <c r="H1322" s="95"/>
      <c r="I1322" s="113" t="str">
        <f>IF(H1322="","",VLOOKUP(H1322,BD!B$2:C$16,2,FALSE))</f>
        <v/>
      </c>
      <c r="J1322" s="114"/>
      <c r="K1322" s="115" t="str">
        <f t="shared" si="47"/>
        <v/>
      </c>
      <c r="L1322" s="116" t="str">
        <f t="shared" ca="1" si="48"/>
        <v>-</v>
      </c>
      <c r="M1322" s="111" t="str">
        <f>IF(E1322="","",VLOOKUP(E1322,[1]PROJECTES!$C$14:$Z$5000,21,FALSE))</f>
        <v/>
      </c>
      <c r="N1322" s="117"/>
      <c r="O1322" s="118" t="s">
        <v>222</v>
      </c>
      <c r="P1322" s="119"/>
      <c r="Q1322" s="84"/>
      <c r="R1322" s="125"/>
      <c r="S1322" s="166"/>
      <c r="T1322" s="198"/>
      <c r="X1322" s="79"/>
    </row>
    <row r="1323" spans="1:24" s="121" customFormat="1" ht="20.100000000000001" customHeight="1" x14ac:dyDescent="0.3">
      <c r="A1323" s="80"/>
      <c r="B1323" s="110" t="str">
        <f>IF(E1323="","",VLOOKUP(E1323,[1]PROJECTES!$C$14:$G$5000,2,FALSE))</f>
        <v/>
      </c>
      <c r="C1323" s="80"/>
      <c r="D1323" s="283" t="str">
        <f>IF(E1323="","",VLOOKUP(E1323,[1]PROJECTES!$C$14:$G$5000,5,FALSE))</f>
        <v/>
      </c>
      <c r="E1323" s="79"/>
      <c r="F1323" s="110" t="str">
        <f>IF(I1323="","",VLOOKUP(I1323,[1]PROJECTES!$C$14:$G$5000,2,FALSE))</f>
        <v/>
      </c>
      <c r="G1323" s="112" t="str">
        <f>IF(E1323="","",VLOOKUP(E1323,[1]PROJECTES!$C$14:$G$5000,4,FALSE))</f>
        <v/>
      </c>
      <c r="H1323" s="95"/>
      <c r="I1323" s="113" t="str">
        <f>IF(H1323="","",VLOOKUP(H1323,BD!B$2:C$16,2,FALSE))</f>
        <v/>
      </c>
      <c r="J1323" s="114"/>
      <c r="K1323" s="115" t="str">
        <f t="shared" si="47"/>
        <v/>
      </c>
      <c r="L1323" s="116" t="str">
        <f t="shared" ca="1" si="48"/>
        <v>-</v>
      </c>
      <c r="M1323" s="111" t="str">
        <f>IF(E1323="","",VLOOKUP(E1323,[1]PROJECTES!$C$14:$Z$5000,21,FALSE))</f>
        <v/>
      </c>
      <c r="N1323" s="117"/>
      <c r="O1323" s="118" t="s">
        <v>222</v>
      </c>
      <c r="P1323" s="119"/>
      <c r="Q1323" s="84"/>
      <c r="R1323" s="122"/>
      <c r="S1323" s="166"/>
      <c r="T1323" s="198"/>
      <c r="V1323" s="203"/>
      <c r="X1323" s="79"/>
    </row>
    <row r="1324" spans="1:24" s="121" customFormat="1" ht="20.100000000000001" customHeight="1" x14ac:dyDescent="0.3">
      <c r="A1324" s="80"/>
      <c r="B1324" s="110" t="str">
        <f>IF(E1324="","",VLOOKUP(E1324,[1]PROJECTES!$C$14:$G$5000,2,FALSE))</f>
        <v/>
      </c>
      <c r="C1324" s="80"/>
      <c r="D1324" s="283" t="str">
        <f>IF(E1324="","",VLOOKUP(E1324,[1]PROJECTES!$C$14:$G$5000,5,FALSE))</f>
        <v/>
      </c>
      <c r="E1324" s="79"/>
      <c r="F1324" s="110" t="str">
        <f>IF(I1324="","",VLOOKUP(I1324,[1]PROJECTES!$C$14:$G$5000,2,FALSE))</f>
        <v/>
      </c>
      <c r="G1324" s="112" t="str">
        <f>IF(E1324="","",VLOOKUP(E1324,[1]PROJECTES!$C$14:$G$5000,4,FALSE))</f>
        <v/>
      </c>
      <c r="H1324" s="95"/>
      <c r="I1324" s="113" t="str">
        <f>IF(H1324="","",VLOOKUP(H1324,BD!B$2:C$16,2,FALSE))</f>
        <v/>
      </c>
      <c r="J1324" s="114"/>
      <c r="K1324" s="115" t="str">
        <f t="shared" si="47"/>
        <v/>
      </c>
      <c r="L1324" s="116" t="str">
        <f t="shared" ca="1" si="48"/>
        <v>-</v>
      </c>
      <c r="M1324" s="111" t="str">
        <f>IF(E1324="","",VLOOKUP(E1324,[1]PROJECTES!$C$14:$Z$5000,21,FALSE))</f>
        <v/>
      </c>
      <c r="N1324" s="117"/>
      <c r="O1324" s="118" t="s">
        <v>222</v>
      </c>
      <c r="P1324" s="119"/>
      <c r="Q1324" s="84"/>
      <c r="R1324" s="122"/>
      <c r="S1324" s="166"/>
      <c r="T1324" s="198"/>
      <c r="V1324" s="203"/>
      <c r="X1324" s="79"/>
    </row>
    <row r="1325" spans="1:24" s="121" customFormat="1" ht="20.100000000000001" customHeight="1" x14ac:dyDescent="0.3">
      <c r="A1325" s="80"/>
      <c r="B1325" s="110" t="str">
        <f>IF(E1325="","",VLOOKUP(E1325,[1]PROJECTES!$C$14:$G$5000,2,FALSE))</f>
        <v/>
      </c>
      <c r="C1325" s="80"/>
      <c r="D1325" s="283" t="str">
        <f>IF(E1325="","",VLOOKUP(E1325,[1]PROJECTES!$C$14:$G$5000,5,FALSE))</f>
        <v/>
      </c>
      <c r="E1325" s="79"/>
      <c r="F1325" s="110" t="str">
        <f>IF(I1325="","",VLOOKUP(I1325,[1]PROJECTES!$C$14:$G$5000,2,FALSE))</f>
        <v/>
      </c>
      <c r="G1325" s="112" t="str">
        <f>IF(E1325="","",VLOOKUP(E1325,[1]PROJECTES!$C$14:$G$5000,4,FALSE))</f>
        <v/>
      </c>
      <c r="H1325" s="95"/>
      <c r="I1325" s="113" t="str">
        <f>IF(H1325="","",VLOOKUP(H1325,BD!B$2:C$16,2,FALSE))</f>
        <v/>
      </c>
      <c r="J1325" s="114"/>
      <c r="K1325" s="115" t="str">
        <f t="shared" si="47"/>
        <v/>
      </c>
      <c r="L1325" s="116" t="str">
        <f t="shared" ca="1" si="48"/>
        <v>-</v>
      </c>
      <c r="M1325" s="111" t="str">
        <f>IF(E1325="","",VLOOKUP(E1325,[1]PROJECTES!$C$14:$Z$5000,21,FALSE))</f>
        <v/>
      </c>
      <c r="N1325" s="117"/>
      <c r="O1325" s="118" t="s">
        <v>222</v>
      </c>
      <c r="P1325" s="119"/>
      <c r="Q1325" s="84"/>
      <c r="R1325" s="122"/>
      <c r="S1325" s="166"/>
      <c r="T1325" s="198"/>
      <c r="V1325" s="203"/>
      <c r="X1325" s="79"/>
    </row>
    <row r="1326" spans="1:24" s="121" customFormat="1" ht="20.100000000000001" customHeight="1" x14ac:dyDescent="0.3">
      <c r="A1326" s="80"/>
      <c r="B1326" s="110" t="str">
        <f>IF(E1326="","",VLOOKUP(E1326,[1]PROJECTES!$C$14:$G$5000,2,FALSE))</f>
        <v/>
      </c>
      <c r="C1326" s="80"/>
      <c r="D1326" s="283" t="str">
        <f>IF(E1326="","",VLOOKUP(E1326,[1]PROJECTES!$C$14:$G$5000,5,FALSE))</f>
        <v/>
      </c>
      <c r="E1326" s="79"/>
      <c r="F1326" s="110" t="str">
        <f>IF(I1326="","",VLOOKUP(I1326,[1]PROJECTES!$C$14:$G$5000,2,FALSE))</f>
        <v/>
      </c>
      <c r="G1326" s="112" t="str">
        <f>IF(E1326="","",VLOOKUP(E1326,[1]PROJECTES!$C$14:$G$5000,4,FALSE))</f>
        <v/>
      </c>
      <c r="H1326" s="95"/>
      <c r="I1326" s="113" t="str">
        <f>IF(H1326="","",VLOOKUP(H1326,BD!B$2:C$16,2,FALSE))</f>
        <v/>
      </c>
      <c r="J1326" s="114"/>
      <c r="K1326" s="115" t="str">
        <f t="shared" si="47"/>
        <v/>
      </c>
      <c r="L1326" s="116" t="str">
        <f t="shared" ca="1" si="48"/>
        <v>-</v>
      </c>
      <c r="M1326" s="111" t="str">
        <f>IF(E1326="","",VLOOKUP(E1326,[1]PROJECTES!$C$14:$Z$5000,21,FALSE))</f>
        <v/>
      </c>
      <c r="N1326" s="117"/>
      <c r="O1326" s="118" t="s">
        <v>222</v>
      </c>
      <c r="P1326" s="119"/>
      <c r="Q1326" s="84"/>
      <c r="R1326" s="125"/>
      <c r="S1326" s="166"/>
      <c r="T1326" s="198"/>
      <c r="V1326" s="203"/>
      <c r="X1326" s="79"/>
    </row>
    <row r="1327" spans="1:24" s="121" customFormat="1" ht="20.100000000000001" customHeight="1" x14ac:dyDescent="0.3">
      <c r="A1327" s="80"/>
      <c r="B1327" s="110" t="str">
        <f>IF(E1327="","",VLOOKUP(E1327,[1]PROJECTES!$C$14:$G$5000,2,FALSE))</f>
        <v/>
      </c>
      <c r="C1327" s="80"/>
      <c r="D1327" s="283" t="str">
        <f>IF(E1327="","",VLOOKUP(E1327,[1]PROJECTES!$C$14:$G$5000,5,FALSE))</f>
        <v/>
      </c>
      <c r="E1327" s="79"/>
      <c r="F1327" s="110" t="str">
        <f>IF(I1327="","",VLOOKUP(I1327,[1]PROJECTES!$C$14:$G$5000,2,FALSE))</f>
        <v/>
      </c>
      <c r="G1327" s="112" t="str">
        <f>IF(E1327="","",VLOOKUP(E1327,[1]PROJECTES!$C$14:$G$5000,4,FALSE))</f>
        <v/>
      </c>
      <c r="H1327" s="95"/>
      <c r="I1327" s="113" t="str">
        <f>IF(H1327="","",VLOOKUP(H1327,BD!B$2:C$16,2,FALSE))</f>
        <v/>
      </c>
      <c r="J1327" s="114"/>
      <c r="K1327" s="115" t="str">
        <f t="shared" si="47"/>
        <v/>
      </c>
      <c r="L1327" s="116" t="str">
        <f t="shared" ca="1" si="48"/>
        <v>-</v>
      </c>
      <c r="M1327" s="111" t="str">
        <f>IF(E1327="","",VLOOKUP(E1327,[1]PROJECTES!$C$14:$Z$5000,21,FALSE))</f>
        <v/>
      </c>
      <c r="N1327" s="117"/>
      <c r="O1327" s="118" t="s">
        <v>222</v>
      </c>
      <c r="P1327" s="119"/>
      <c r="Q1327" s="84"/>
      <c r="R1327" s="122"/>
      <c r="S1327" s="166"/>
      <c r="T1327" s="198"/>
      <c r="U1327" s="179"/>
      <c r="V1327" s="204"/>
      <c r="X1327" s="79"/>
    </row>
    <row r="1328" spans="1:24" s="121" customFormat="1" ht="20.100000000000001" customHeight="1" x14ac:dyDescent="0.3">
      <c r="A1328" s="80"/>
      <c r="B1328" s="110" t="str">
        <f>IF(E1328="","",VLOOKUP(E1328,[1]PROJECTES!$C$14:$G$5000,2,FALSE))</f>
        <v/>
      </c>
      <c r="C1328" s="80"/>
      <c r="D1328" s="283" t="str">
        <f>IF(E1328="","",VLOOKUP(E1328,[1]PROJECTES!$C$14:$G$5000,5,FALSE))</f>
        <v/>
      </c>
      <c r="E1328" s="79"/>
      <c r="F1328" s="110" t="str">
        <f>IF(I1328="","",VLOOKUP(I1328,[1]PROJECTES!$C$14:$G$5000,2,FALSE))</f>
        <v/>
      </c>
      <c r="G1328" s="112" t="str">
        <f>IF(E1328="","",VLOOKUP(E1328,[1]PROJECTES!$C$14:$G$5000,4,FALSE))</f>
        <v/>
      </c>
      <c r="H1328" s="95"/>
      <c r="I1328" s="113" t="str">
        <f>IF(H1328="","",VLOOKUP(H1328,BD!B$2:C$16,2,FALSE))</f>
        <v/>
      </c>
      <c r="J1328" s="114"/>
      <c r="K1328" s="115" t="str">
        <f t="shared" si="47"/>
        <v/>
      </c>
      <c r="L1328" s="116" t="str">
        <f t="shared" ca="1" si="48"/>
        <v>-</v>
      </c>
      <c r="M1328" s="111" t="str">
        <f>IF(E1328="","",VLOOKUP(E1328,[1]PROJECTES!$C$14:$Z$5000,21,FALSE))</f>
        <v/>
      </c>
      <c r="N1328" s="117"/>
      <c r="O1328" s="118" t="s">
        <v>222</v>
      </c>
      <c r="P1328" s="119"/>
      <c r="Q1328" s="84"/>
      <c r="R1328" s="122"/>
      <c r="S1328" s="166"/>
      <c r="T1328" s="198"/>
      <c r="U1328" s="179"/>
      <c r="V1328" s="204"/>
      <c r="X1328" s="79"/>
    </row>
    <row r="1329" spans="1:24" s="121" customFormat="1" ht="20.100000000000001" customHeight="1" x14ac:dyDescent="0.3">
      <c r="A1329" s="80"/>
      <c r="B1329" s="110" t="str">
        <f>IF(E1329="","",VLOOKUP(E1329,[1]PROJECTES!$C$14:$G$5000,2,FALSE))</f>
        <v/>
      </c>
      <c r="C1329" s="80"/>
      <c r="D1329" s="283" t="str">
        <f>IF(E1329="","",VLOOKUP(E1329,[1]PROJECTES!$C$14:$G$5000,5,FALSE))</f>
        <v/>
      </c>
      <c r="E1329" s="79"/>
      <c r="F1329" s="110" t="str">
        <f>IF(I1329="","",VLOOKUP(I1329,[1]PROJECTES!$C$14:$G$5000,2,FALSE))</f>
        <v/>
      </c>
      <c r="G1329" s="112" t="str">
        <f>IF(E1329="","",VLOOKUP(E1329,[1]PROJECTES!$C$14:$G$5000,4,FALSE))</f>
        <v/>
      </c>
      <c r="H1329" s="95"/>
      <c r="I1329" s="113" t="str">
        <f>IF(H1329="","",VLOOKUP(H1329,BD!B$2:C$16,2,FALSE))</f>
        <v/>
      </c>
      <c r="J1329" s="126"/>
      <c r="K1329" s="115" t="str">
        <f t="shared" si="47"/>
        <v/>
      </c>
      <c r="L1329" s="116" t="str">
        <f t="shared" ca="1" si="48"/>
        <v>-</v>
      </c>
      <c r="M1329" s="111" t="str">
        <f>IF(E1329="","",VLOOKUP(E1329,[1]PROJECTES!$C$14:$Z$5000,21,FALSE))</f>
        <v/>
      </c>
      <c r="N1329" s="117"/>
      <c r="O1329" s="118" t="s">
        <v>222</v>
      </c>
      <c r="P1329" s="119"/>
      <c r="Q1329" s="84"/>
      <c r="R1329" s="122"/>
      <c r="S1329" s="166"/>
      <c r="T1329" s="198"/>
      <c r="U1329" s="179"/>
      <c r="V1329" s="204"/>
      <c r="X1329" s="79"/>
    </row>
    <row r="1330" spans="1:24" s="121" customFormat="1" ht="20.100000000000001" customHeight="1" x14ac:dyDescent="0.3">
      <c r="A1330" s="224"/>
      <c r="B1330" s="110" t="str">
        <f>IF(E1330="","",VLOOKUP(E1330,[1]PROJECTES!$C$14:$G$5000,2,FALSE))</f>
        <v/>
      </c>
      <c r="C1330" s="80"/>
      <c r="D1330" s="283" t="str">
        <f>IF(E1330="","",VLOOKUP(E1330,[1]PROJECTES!$C$14:$G$5000,5,FALSE))</f>
        <v/>
      </c>
      <c r="E1330" s="79"/>
      <c r="F1330" s="110" t="str">
        <f>IF(I1330="","",VLOOKUP(I1330,[1]PROJECTES!$C$14:$G$5000,2,FALSE))</f>
        <v/>
      </c>
      <c r="G1330" s="112" t="str">
        <f>IF(E1330="","",VLOOKUP(E1330,[1]PROJECTES!$C$14:$G$5000,4,FALSE))</f>
        <v/>
      </c>
      <c r="H1330" s="95"/>
      <c r="I1330" s="113" t="str">
        <f>IF(H1330="","",VLOOKUP(H1330,BD!B$2:C$16,2,FALSE))</f>
        <v/>
      </c>
      <c r="J1330" s="227"/>
      <c r="K1330" s="115" t="str">
        <f t="shared" si="47"/>
        <v/>
      </c>
      <c r="L1330" s="116" t="str">
        <f t="shared" ca="1" si="48"/>
        <v>-</v>
      </c>
      <c r="M1330" s="111" t="str">
        <f>IF(E1330="","",VLOOKUP(E1330,[1]PROJECTES!$C$14:$Z$5000,21,FALSE))</f>
        <v/>
      </c>
      <c r="N1330" s="228"/>
      <c r="O1330" s="229" t="s">
        <v>222</v>
      </c>
      <c r="P1330" s="230"/>
      <c r="Q1330" s="231"/>
      <c r="R1330" s="232"/>
      <c r="S1330" s="166"/>
      <c r="T1330" s="167"/>
      <c r="V1330" s="203"/>
      <c r="X1330" s="79"/>
    </row>
    <row r="1331" spans="1:24" s="121" customFormat="1" ht="20.100000000000001" customHeight="1" x14ac:dyDescent="0.3">
      <c r="A1331" s="224"/>
      <c r="B1331" s="110" t="str">
        <f>IF(E1331="","",VLOOKUP(E1331,[1]PROJECTES!$C$14:$G$5000,2,FALSE))</f>
        <v/>
      </c>
      <c r="C1331" s="224"/>
      <c r="D1331" s="283" t="str">
        <f>IF(E1331="","",VLOOKUP(E1331,[1]PROJECTES!$C$14:$G$5000,5,FALSE))</f>
        <v/>
      </c>
      <c r="E1331" s="79"/>
      <c r="F1331" s="110" t="str">
        <f>IF(I1331="","",VLOOKUP(I1331,[1]PROJECTES!$C$14:$G$5000,2,FALSE))</f>
        <v/>
      </c>
      <c r="G1331" s="112" t="str">
        <f>IF(E1331="","",VLOOKUP(E1331,[1]PROJECTES!$C$14:$G$5000,4,FALSE))</f>
        <v/>
      </c>
      <c r="H1331" s="226"/>
      <c r="I1331" s="113" t="str">
        <f>IF(H1331="","",VLOOKUP(H1331,BD!B$2:C$16,2,FALSE))</f>
        <v/>
      </c>
      <c r="J1331" s="227"/>
      <c r="K1331" s="115" t="str">
        <f t="shared" si="47"/>
        <v/>
      </c>
      <c r="L1331" s="116" t="str">
        <f t="shared" ca="1" si="48"/>
        <v>-</v>
      </c>
      <c r="M1331" s="111" t="str">
        <f>IF(E1331="","",VLOOKUP(E1331,[1]PROJECTES!$C$14:$Z$5000,21,FALSE))</f>
        <v/>
      </c>
      <c r="N1331" s="228"/>
      <c r="O1331" s="229" t="s">
        <v>222</v>
      </c>
      <c r="P1331" s="230"/>
      <c r="Q1331" s="231"/>
      <c r="R1331" s="232"/>
      <c r="S1331" s="166"/>
      <c r="T1331" s="167"/>
      <c r="V1331" s="203"/>
      <c r="X1331" s="79"/>
    </row>
    <row r="1332" spans="1:24" s="121" customFormat="1" ht="20.100000000000001" customHeight="1" x14ac:dyDescent="0.3">
      <c r="A1332" s="80"/>
      <c r="B1332" s="110" t="str">
        <f>IF(E1332="","",VLOOKUP(E1332,[1]PROJECTES!$C$14:$G$5000,2,FALSE))</f>
        <v/>
      </c>
      <c r="C1332" s="80"/>
      <c r="D1332" s="283" t="str">
        <f>IF(E1332="","",VLOOKUP(E1332,[1]PROJECTES!$C$14:$G$5000,5,FALSE))</f>
        <v/>
      </c>
      <c r="E1332" s="79"/>
      <c r="F1332" s="110" t="str">
        <f>IF(I1332="","",VLOOKUP(I1332,[1]PROJECTES!$C$14:$G$5000,2,FALSE))</f>
        <v/>
      </c>
      <c r="G1332" s="112" t="str">
        <f>IF(E1332="","",VLOOKUP(E1332,[1]PROJECTES!$C$14:$G$5000,4,FALSE))</f>
        <v/>
      </c>
      <c r="H1332" s="95"/>
      <c r="I1332" s="113" t="str">
        <f>IF(H1332="","",VLOOKUP(H1332,BD!B$2:C$16,2,FALSE))</f>
        <v/>
      </c>
      <c r="J1332" s="114"/>
      <c r="K1332" s="115" t="str">
        <f t="shared" si="47"/>
        <v/>
      </c>
      <c r="L1332" s="116" t="str">
        <f t="shared" ca="1" si="48"/>
        <v>-</v>
      </c>
      <c r="M1332" s="111" t="str">
        <f>IF(E1332="","",VLOOKUP(E1332,[1]PROJECTES!$C$14:$Z$5000,21,FALSE))</f>
        <v/>
      </c>
      <c r="N1332" s="117"/>
      <c r="O1332" s="118" t="s">
        <v>222</v>
      </c>
      <c r="P1332" s="119"/>
      <c r="Q1332" s="84"/>
      <c r="R1332" s="243"/>
      <c r="S1332" s="166"/>
      <c r="T1332" s="198"/>
      <c r="U1332" s="179"/>
      <c r="V1332" s="204"/>
      <c r="X1332" s="79"/>
    </row>
    <row r="1333" spans="1:24" s="121" customFormat="1" ht="20.100000000000001" customHeight="1" x14ac:dyDescent="0.3">
      <c r="A1333" s="80"/>
      <c r="B1333" s="110" t="str">
        <f>IF(E1333="","",VLOOKUP(E1333,[1]PROJECTES!$C$14:$G$5000,2,FALSE))</f>
        <v/>
      </c>
      <c r="C1333" s="80"/>
      <c r="D1333" s="283" t="str">
        <f>IF(E1333="","",VLOOKUP(E1333,[1]PROJECTES!$C$14:$G$5000,5,FALSE))</f>
        <v/>
      </c>
      <c r="E1333" s="79"/>
      <c r="F1333" s="110" t="str">
        <f>IF(I1333="","",VLOOKUP(I1333,[1]PROJECTES!$C$14:$G$5000,2,FALSE))</f>
        <v/>
      </c>
      <c r="G1333" s="112" t="str">
        <f>IF(E1333="","",VLOOKUP(E1333,[1]PROJECTES!$C$14:$G$5000,4,FALSE))</f>
        <v/>
      </c>
      <c r="H1333" s="95"/>
      <c r="I1333" s="113" t="str">
        <f>IF(H1333="","",VLOOKUP(H1333,BD!B$2:C$16,2,FALSE))</f>
        <v/>
      </c>
      <c r="J1333" s="114"/>
      <c r="K1333" s="115" t="str">
        <f t="shared" si="47"/>
        <v/>
      </c>
      <c r="L1333" s="116" t="str">
        <f t="shared" ca="1" si="48"/>
        <v>-</v>
      </c>
      <c r="M1333" s="111" t="str">
        <f>IF(E1333="","",VLOOKUP(E1333,[1]PROJECTES!$C$14:$Z$5000,21,FALSE))</f>
        <v/>
      </c>
      <c r="N1333" s="117"/>
      <c r="O1333" s="118" t="s">
        <v>222</v>
      </c>
      <c r="P1333" s="119"/>
      <c r="Q1333" s="84"/>
      <c r="R1333" s="122"/>
      <c r="S1333" s="166"/>
      <c r="T1333" s="198"/>
      <c r="U1333" s="179"/>
      <c r="V1333" s="204"/>
      <c r="X1333" s="79"/>
    </row>
    <row r="1334" spans="1:24" s="121" customFormat="1" ht="20.100000000000001" customHeight="1" x14ac:dyDescent="0.3">
      <c r="A1334" s="80"/>
      <c r="B1334" s="110" t="str">
        <f>IF(E1334="","",VLOOKUP(E1334,[1]PROJECTES!$C$14:$G$5000,2,FALSE))</f>
        <v/>
      </c>
      <c r="C1334" s="80"/>
      <c r="D1334" s="283" t="str">
        <f>IF(E1334="","",VLOOKUP(E1334,[1]PROJECTES!$C$14:$G$5000,5,FALSE))</f>
        <v/>
      </c>
      <c r="E1334" s="79"/>
      <c r="F1334" s="110" t="str">
        <f>IF(I1334="","",VLOOKUP(I1334,[1]PROJECTES!$C$14:$G$5000,2,FALSE))</f>
        <v/>
      </c>
      <c r="G1334" s="112" t="str">
        <f>IF(E1334="","",VLOOKUP(E1334,[1]PROJECTES!$C$14:$G$5000,4,FALSE))</f>
        <v/>
      </c>
      <c r="H1334" s="95"/>
      <c r="I1334" s="113" t="str">
        <f>IF(H1334="","",VLOOKUP(H1334,BD!B$2:C$16,2,FALSE))</f>
        <v/>
      </c>
      <c r="J1334" s="126"/>
      <c r="K1334" s="115" t="str">
        <f t="shared" si="47"/>
        <v/>
      </c>
      <c r="L1334" s="116" t="str">
        <f t="shared" ca="1" si="48"/>
        <v>-</v>
      </c>
      <c r="M1334" s="111" t="str">
        <f>IF(E1334="","",VLOOKUP(E1334,[1]PROJECTES!$C$14:$Z$5000,21,FALSE))</f>
        <v/>
      </c>
      <c r="N1334" s="136"/>
      <c r="O1334" s="118" t="s">
        <v>222</v>
      </c>
      <c r="P1334" s="140"/>
      <c r="Q1334" s="84"/>
      <c r="R1334" s="122"/>
      <c r="S1334" s="166"/>
      <c r="T1334" s="167"/>
      <c r="V1334" s="203"/>
      <c r="X1334" s="79"/>
    </row>
    <row r="1335" spans="1:24" s="121" customFormat="1" ht="20.100000000000001" customHeight="1" x14ac:dyDescent="0.3">
      <c r="A1335" s="80"/>
      <c r="B1335" s="110" t="str">
        <f>IF(E1335="","",VLOOKUP(E1335,[1]PROJECTES!$C$14:$G$5000,2,FALSE))</f>
        <v/>
      </c>
      <c r="C1335" s="80"/>
      <c r="D1335" s="283" t="str">
        <f>IF(E1335="","",VLOOKUP(E1335,[1]PROJECTES!$C$14:$G$5000,5,FALSE))</f>
        <v/>
      </c>
      <c r="E1335" s="79"/>
      <c r="F1335" s="110" t="str">
        <f>IF(I1335="","",VLOOKUP(I1335,[1]PROJECTES!$C$14:$G$5000,2,FALSE))</f>
        <v/>
      </c>
      <c r="G1335" s="112" t="str">
        <f>IF(E1335="","",VLOOKUP(E1335,[1]PROJECTES!$C$14:$G$5000,4,FALSE))</f>
        <v/>
      </c>
      <c r="H1335" s="95"/>
      <c r="I1335" s="113" t="str">
        <f>IF(H1335="","",VLOOKUP(H1335,BD!B$2:C$16,2,FALSE))</f>
        <v/>
      </c>
      <c r="J1335" s="114"/>
      <c r="K1335" s="115" t="str">
        <f t="shared" si="47"/>
        <v/>
      </c>
      <c r="L1335" s="116" t="str">
        <f t="shared" ca="1" si="48"/>
        <v>-</v>
      </c>
      <c r="M1335" s="111" t="str">
        <f>IF(E1335="","",VLOOKUP(E1335,[1]PROJECTES!$C$14:$Z$5000,21,FALSE))</f>
        <v/>
      </c>
      <c r="N1335" s="117"/>
      <c r="O1335" s="118" t="s">
        <v>222</v>
      </c>
      <c r="P1335" s="119"/>
      <c r="Q1335" s="84"/>
      <c r="R1335" s="125"/>
      <c r="S1335" s="166"/>
      <c r="T1335" s="167"/>
      <c r="V1335" s="203"/>
      <c r="X1335" s="79"/>
    </row>
    <row r="1336" spans="1:24" s="121" customFormat="1" ht="20.100000000000001" customHeight="1" x14ac:dyDescent="0.3">
      <c r="A1336" s="80"/>
      <c r="B1336" s="110" t="str">
        <f>IF(E1336="","",VLOOKUP(E1336,[1]PROJECTES!$C$14:$G$5000,2,FALSE))</f>
        <v/>
      </c>
      <c r="C1336" s="80"/>
      <c r="D1336" s="283" t="str">
        <f>IF(E1336="","",VLOOKUP(E1336,[1]PROJECTES!$C$14:$G$5000,5,FALSE))</f>
        <v/>
      </c>
      <c r="E1336" s="79"/>
      <c r="F1336" s="110" t="str">
        <f>IF(I1336="","",VLOOKUP(I1336,[1]PROJECTES!$C$14:$G$5000,2,FALSE))</f>
        <v/>
      </c>
      <c r="G1336" s="112" t="str">
        <f>IF(E1336="","",VLOOKUP(E1336,[1]PROJECTES!$C$14:$G$5000,4,FALSE))</f>
        <v/>
      </c>
      <c r="H1336" s="95"/>
      <c r="I1336" s="113" t="str">
        <f>IF(H1336="","",VLOOKUP(H1336,BD!B$2:C$16,2,FALSE))</f>
        <v/>
      </c>
      <c r="J1336" s="114"/>
      <c r="K1336" s="115" t="str">
        <f t="shared" si="47"/>
        <v/>
      </c>
      <c r="L1336" s="116" t="str">
        <f t="shared" ca="1" si="48"/>
        <v>-</v>
      </c>
      <c r="M1336" s="111" t="str">
        <f>IF(E1336="","",VLOOKUP(E1336,[1]PROJECTES!$C$14:$Z$5000,21,FALSE))</f>
        <v/>
      </c>
      <c r="N1336" s="117"/>
      <c r="O1336" s="118" t="s">
        <v>222</v>
      </c>
      <c r="P1336" s="119"/>
      <c r="Q1336" s="84"/>
      <c r="R1336" s="125"/>
      <c r="S1336" s="166"/>
      <c r="T1336" s="167"/>
      <c r="V1336" s="203"/>
      <c r="X1336" s="79"/>
    </row>
    <row r="1337" spans="1:24" s="121" customFormat="1" ht="20.100000000000001" customHeight="1" x14ac:dyDescent="0.3">
      <c r="A1337" s="80"/>
      <c r="B1337" s="110" t="str">
        <f>IF(E1337="","",VLOOKUP(E1337,[1]PROJECTES!$C$14:$G$5000,2,FALSE))</f>
        <v/>
      </c>
      <c r="C1337" s="80"/>
      <c r="D1337" s="283" t="str">
        <f>IF(E1337="","",VLOOKUP(E1337,[1]PROJECTES!$C$14:$G$5000,5,FALSE))</f>
        <v/>
      </c>
      <c r="E1337" s="79"/>
      <c r="F1337" s="110" t="str">
        <f>IF(I1337="","",VLOOKUP(I1337,[1]PROJECTES!$C$14:$G$5000,2,FALSE))</f>
        <v/>
      </c>
      <c r="G1337" s="112" t="str">
        <f>IF(E1337="","",VLOOKUP(E1337,[1]PROJECTES!$C$14:$G$5000,4,FALSE))</f>
        <v/>
      </c>
      <c r="H1337" s="95"/>
      <c r="I1337" s="113" t="str">
        <f>IF(H1337="","",VLOOKUP(H1337,BD!B$2:C$16,2,FALSE))</f>
        <v/>
      </c>
      <c r="J1337" s="114"/>
      <c r="K1337" s="115" t="str">
        <f t="shared" si="47"/>
        <v/>
      </c>
      <c r="L1337" s="116" t="str">
        <f t="shared" ca="1" si="48"/>
        <v>-</v>
      </c>
      <c r="M1337" s="111" t="str">
        <f>IF(E1337="","",VLOOKUP(E1337,[1]PROJECTES!$C$14:$Z$5000,21,FALSE))</f>
        <v/>
      </c>
      <c r="N1337" s="117"/>
      <c r="O1337" s="118" t="s">
        <v>222</v>
      </c>
      <c r="P1337" s="119"/>
      <c r="Q1337" s="84"/>
      <c r="R1337" s="122"/>
      <c r="S1337" s="166"/>
      <c r="T1337" s="167"/>
      <c r="V1337" s="203"/>
      <c r="X1337" s="79"/>
    </row>
    <row r="1338" spans="1:24" s="121" customFormat="1" ht="20.100000000000001" customHeight="1" x14ac:dyDescent="0.3">
      <c r="A1338" s="80"/>
      <c r="B1338" s="110" t="str">
        <f>IF(E1338="","",VLOOKUP(E1338,[1]PROJECTES!$C$14:$G$5000,2,FALSE))</f>
        <v/>
      </c>
      <c r="C1338" s="80"/>
      <c r="D1338" s="283" t="str">
        <f>IF(E1338="","",VLOOKUP(E1338,[1]PROJECTES!$C$14:$G$5000,5,FALSE))</f>
        <v/>
      </c>
      <c r="E1338" s="79"/>
      <c r="F1338" s="110" t="str">
        <f>IF(I1338="","",VLOOKUP(I1338,[1]PROJECTES!$C$14:$G$5000,2,FALSE))</f>
        <v/>
      </c>
      <c r="G1338" s="112" t="str">
        <f>IF(E1338="","",VLOOKUP(E1338,[1]PROJECTES!$C$14:$G$5000,4,FALSE))</f>
        <v/>
      </c>
      <c r="H1338" s="95"/>
      <c r="I1338" s="113" t="str">
        <f>IF(H1338="","",VLOOKUP(H1338,BD!B$2:C$16,2,FALSE))</f>
        <v/>
      </c>
      <c r="J1338" s="114"/>
      <c r="K1338" s="115" t="str">
        <f t="shared" si="47"/>
        <v/>
      </c>
      <c r="L1338" s="116" t="str">
        <f t="shared" ca="1" si="48"/>
        <v>-</v>
      </c>
      <c r="M1338" s="111" t="str">
        <f>IF(E1338="","",VLOOKUP(E1338,[1]PROJECTES!$C$14:$Z$5000,21,FALSE))</f>
        <v/>
      </c>
      <c r="N1338" s="117"/>
      <c r="O1338" s="118" t="s">
        <v>222</v>
      </c>
      <c r="P1338" s="119"/>
      <c r="Q1338" s="84"/>
      <c r="R1338" s="122"/>
      <c r="S1338" s="166"/>
      <c r="T1338" s="167"/>
      <c r="V1338" s="203"/>
      <c r="X1338" s="79"/>
    </row>
    <row r="1339" spans="1:24" s="121" customFormat="1" ht="20.100000000000001" customHeight="1" x14ac:dyDescent="0.3">
      <c r="A1339" s="80"/>
      <c r="B1339" s="110" t="str">
        <f>IF(E1339="","",VLOOKUP(E1339,[1]PROJECTES!$C$14:$G$5000,2,FALSE))</f>
        <v/>
      </c>
      <c r="C1339" s="80"/>
      <c r="D1339" s="283" t="str">
        <f>IF(E1339="","",VLOOKUP(E1339,[1]PROJECTES!$C$14:$G$5000,5,FALSE))</f>
        <v/>
      </c>
      <c r="E1339" s="79"/>
      <c r="F1339" s="110" t="str">
        <f>IF(I1339="","",VLOOKUP(I1339,[1]PROJECTES!$C$14:$G$5000,2,FALSE))</f>
        <v/>
      </c>
      <c r="G1339" s="112" t="str">
        <f>IF(E1339="","",VLOOKUP(E1339,[1]PROJECTES!$C$14:$G$5000,4,FALSE))</f>
        <v/>
      </c>
      <c r="H1339" s="95"/>
      <c r="I1339" s="113" t="str">
        <f>IF(H1339="","",VLOOKUP(H1339,BD!B$2:C$16,2,FALSE))</f>
        <v/>
      </c>
      <c r="J1339" s="114"/>
      <c r="K1339" s="115" t="str">
        <f t="shared" si="47"/>
        <v/>
      </c>
      <c r="L1339" s="116" t="str">
        <f t="shared" ca="1" si="48"/>
        <v>-</v>
      </c>
      <c r="M1339" s="111" t="str">
        <f>IF(E1339="","",VLOOKUP(E1339,[1]PROJECTES!$C$14:$Z$5000,21,FALSE))</f>
        <v/>
      </c>
      <c r="N1339" s="117"/>
      <c r="O1339" s="118" t="s">
        <v>222</v>
      </c>
      <c r="P1339" s="119"/>
      <c r="Q1339" s="84"/>
      <c r="R1339" s="122"/>
      <c r="S1339" s="166"/>
      <c r="T1339" s="198"/>
      <c r="U1339" s="179"/>
      <c r="V1339" s="179"/>
      <c r="X1339" s="79"/>
    </row>
    <row r="1340" spans="1:24" s="121" customFormat="1" ht="20.100000000000001" customHeight="1" x14ac:dyDescent="0.3">
      <c r="A1340" s="80"/>
      <c r="B1340" s="110" t="str">
        <f>IF(E1340="","",VLOOKUP(E1340,[1]PROJECTES!$C$14:$G$5000,2,FALSE))</f>
        <v/>
      </c>
      <c r="C1340" s="80"/>
      <c r="D1340" s="283" t="str">
        <f>IF(E1340="","",VLOOKUP(E1340,[1]PROJECTES!$C$14:$G$5000,5,FALSE))</f>
        <v/>
      </c>
      <c r="E1340" s="79"/>
      <c r="F1340" s="110" t="str">
        <f>IF(I1340="","",VLOOKUP(I1340,[1]PROJECTES!$C$14:$G$5000,2,FALSE))</f>
        <v/>
      </c>
      <c r="G1340" s="112" t="str">
        <f>IF(E1340="","",VLOOKUP(E1340,[1]PROJECTES!$C$14:$G$5000,4,FALSE))</f>
        <v/>
      </c>
      <c r="H1340" s="95"/>
      <c r="I1340" s="113" t="str">
        <f>IF(H1340="","",VLOOKUP(H1340,BD!B$2:C$16,2,FALSE))</f>
        <v/>
      </c>
      <c r="J1340" s="114"/>
      <c r="K1340" s="115" t="str">
        <f t="shared" si="47"/>
        <v/>
      </c>
      <c r="L1340" s="116" t="str">
        <f t="shared" ca="1" si="48"/>
        <v>-</v>
      </c>
      <c r="M1340" s="111" t="str">
        <f>IF(E1340="","",VLOOKUP(E1340,[1]PROJECTES!$C$14:$Z$5000,21,FALSE))</f>
        <v/>
      </c>
      <c r="N1340" s="117"/>
      <c r="O1340" s="118" t="s">
        <v>222</v>
      </c>
      <c r="P1340" s="119"/>
      <c r="Q1340" s="84"/>
      <c r="R1340" s="122"/>
      <c r="S1340" s="166"/>
      <c r="T1340" s="198"/>
      <c r="U1340" s="179"/>
      <c r="V1340" s="179"/>
      <c r="X1340" s="79"/>
    </row>
    <row r="1341" spans="1:24" s="121" customFormat="1" ht="20.100000000000001" customHeight="1" x14ac:dyDescent="0.3">
      <c r="A1341" s="80"/>
      <c r="B1341" s="110" t="str">
        <f>IF(E1341="","",VLOOKUP(E1341,[1]PROJECTES!$C$14:$G$5000,2,FALSE))</f>
        <v/>
      </c>
      <c r="C1341" s="80"/>
      <c r="D1341" s="283" t="str">
        <f>IF(E1341="","",VLOOKUP(E1341,[1]PROJECTES!$C$14:$G$5000,5,FALSE))</f>
        <v/>
      </c>
      <c r="E1341" s="79"/>
      <c r="F1341" s="110" t="str">
        <f>IF(I1341="","",VLOOKUP(I1341,[1]PROJECTES!$C$14:$G$5000,2,FALSE))</f>
        <v/>
      </c>
      <c r="G1341" s="112" t="str">
        <f>IF(E1341="","",VLOOKUP(E1341,[1]PROJECTES!$C$14:$G$5000,4,FALSE))</f>
        <v/>
      </c>
      <c r="H1341" s="95"/>
      <c r="I1341" s="113" t="str">
        <f>IF(H1341="","",VLOOKUP(H1341,BD!B$2:C$16,2,FALSE))</f>
        <v/>
      </c>
      <c r="J1341" s="114"/>
      <c r="K1341" s="115" t="str">
        <f t="shared" si="47"/>
        <v/>
      </c>
      <c r="L1341" s="116" t="str">
        <f t="shared" ca="1" si="48"/>
        <v>-</v>
      </c>
      <c r="M1341" s="111" t="str">
        <f>IF(E1341="","",VLOOKUP(E1341,[1]PROJECTES!$C$14:$Z$5000,21,FALSE))</f>
        <v/>
      </c>
      <c r="N1341" s="117"/>
      <c r="O1341" s="118" t="s">
        <v>222</v>
      </c>
      <c r="P1341" s="119"/>
      <c r="Q1341" s="84"/>
      <c r="R1341" s="122"/>
      <c r="S1341" s="166"/>
      <c r="T1341" s="198"/>
      <c r="U1341" s="179"/>
      <c r="V1341" s="179"/>
      <c r="X1341" s="79"/>
    </row>
    <row r="1342" spans="1:24" s="121" customFormat="1" ht="20.100000000000001" customHeight="1" x14ac:dyDescent="0.3">
      <c r="A1342" s="80"/>
      <c r="B1342" s="110" t="str">
        <f>IF(E1342="","",VLOOKUP(E1342,[1]PROJECTES!$C$14:$G$5000,2,FALSE))</f>
        <v/>
      </c>
      <c r="C1342" s="80"/>
      <c r="D1342" s="283" t="str">
        <f>IF(E1342="","",VLOOKUP(E1342,[1]PROJECTES!$C$14:$G$5000,5,FALSE))</f>
        <v/>
      </c>
      <c r="E1342" s="79"/>
      <c r="F1342" s="110" t="str">
        <f>IF(I1342="","",VLOOKUP(I1342,[1]PROJECTES!$C$14:$G$5000,2,FALSE))</f>
        <v/>
      </c>
      <c r="G1342" s="112" t="str">
        <f>IF(E1342="","",VLOOKUP(E1342,[1]PROJECTES!$C$14:$G$5000,4,FALSE))</f>
        <v/>
      </c>
      <c r="H1342" s="95"/>
      <c r="I1342" s="113" t="str">
        <f>IF(H1342="","",VLOOKUP(H1342,BD!B$2:C$16,2,FALSE))</f>
        <v/>
      </c>
      <c r="J1342" s="114"/>
      <c r="K1342" s="115" t="str">
        <f t="shared" si="47"/>
        <v/>
      </c>
      <c r="L1342" s="116" t="str">
        <f t="shared" ca="1" si="48"/>
        <v>-</v>
      </c>
      <c r="M1342" s="111" t="str">
        <f>IF(E1342="","",VLOOKUP(E1342,[1]PROJECTES!$C$14:$Z$5000,21,FALSE))</f>
        <v/>
      </c>
      <c r="N1342" s="117"/>
      <c r="O1342" s="118" t="s">
        <v>222</v>
      </c>
      <c r="P1342" s="119"/>
      <c r="Q1342" s="84"/>
      <c r="R1342" s="125"/>
      <c r="S1342" s="166"/>
      <c r="T1342" s="198"/>
      <c r="U1342" s="179"/>
      <c r="V1342" s="179"/>
      <c r="X1342" s="79"/>
    </row>
    <row r="1343" spans="1:24" s="121" customFormat="1" ht="20.100000000000001" customHeight="1" x14ac:dyDescent="0.3">
      <c r="A1343" s="80"/>
      <c r="B1343" s="110" t="str">
        <f>IF(E1343="","",VLOOKUP(E1343,[1]PROJECTES!$C$14:$G$5000,2,FALSE))</f>
        <v/>
      </c>
      <c r="C1343" s="80"/>
      <c r="D1343" s="283" t="str">
        <f>IF(E1343="","",VLOOKUP(E1343,[1]PROJECTES!$C$14:$G$5000,5,FALSE))</f>
        <v/>
      </c>
      <c r="E1343" s="79"/>
      <c r="F1343" s="110" t="str">
        <f>IF(I1343="","",VLOOKUP(I1343,[1]PROJECTES!$C$14:$G$5000,2,FALSE))</f>
        <v/>
      </c>
      <c r="G1343" s="112" t="str">
        <f>IF(E1343="","",VLOOKUP(E1343,[1]PROJECTES!$C$14:$G$5000,4,FALSE))</f>
        <v/>
      </c>
      <c r="H1343" s="95"/>
      <c r="I1343" s="113" t="str">
        <f>IF(H1343="","",VLOOKUP(H1343,BD!B$2:C$16,2,FALSE))</f>
        <v/>
      </c>
      <c r="J1343" s="114"/>
      <c r="K1343" s="115" t="str">
        <f t="shared" si="47"/>
        <v/>
      </c>
      <c r="L1343" s="116" t="str">
        <f t="shared" ca="1" si="48"/>
        <v>-</v>
      </c>
      <c r="M1343" s="111" t="str">
        <f>IF(E1343="","",VLOOKUP(E1343,[1]PROJECTES!$C$14:$Z$5000,21,FALSE))</f>
        <v/>
      </c>
      <c r="N1343" s="117"/>
      <c r="O1343" s="118" t="s">
        <v>222</v>
      </c>
      <c r="P1343" s="119"/>
      <c r="Q1343" s="84"/>
      <c r="R1343" s="122"/>
      <c r="S1343" s="166"/>
      <c r="T1343" s="198"/>
      <c r="V1343" s="203"/>
    </row>
    <row r="1344" spans="1:24" s="121" customFormat="1" ht="20.100000000000001" customHeight="1" x14ac:dyDescent="0.3">
      <c r="A1344" s="80"/>
      <c r="B1344" s="110" t="str">
        <f>IF(E1344="","",VLOOKUP(E1344,[1]PROJECTES!$C$14:$G$5000,2,FALSE))</f>
        <v/>
      </c>
      <c r="C1344" s="80"/>
      <c r="D1344" s="283" t="str">
        <f>IF(E1344="","",VLOOKUP(E1344,[1]PROJECTES!$C$14:$G$5000,5,FALSE))</f>
        <v/>
      </c>
      <c r="E1344" s="79"/>
      <c r="F1344" s="110" t="str">
        <f>IF(I1344="","",VLOOKUP(I1344,[1]PROJECTES!$C$14:$G$5000,2,FALSE))</f>
        <v/>
      </c>
      <c r="G1344" s="112" t="str">
        <f>IF(E1344="","",VLOOKUP(E1344,[1]PROJECTES!$C$14:$G$5000,4,FALSE))</f>
        <v/>
      </c>
      <c r="H1344" s="95"/>
      <c r="I1344" s="113" t="str">
        <f>IF(H1344="","",VLOOKUP(H1344,BD!B$2:C$16,2,FALSE))</f>
        <v/>
      </c>
      <c r="J1344" s="114"/>
      <c r="K1344" s="115" t="str">
        <f t="shared" si="47"/>
        <v/>
      </c>
      <c r="L1344" s="116" t="str">
        <f t="shared" ca="1" si="48"/>
        <v>-</v>
      </c>
      <c r="M1344" s="111" t="str">
        <f>IF(E1344="","",VLOOKUP(E1344,[1]PROJECTES!$C$14:$Z$5000,21,FALSE))</f>
        <v/>
      </c>
      <c r="N1344" s="117"/>
      <c r="O1344" s="118" t="s">
        <v>222</v>
      </c>
      <c r="P1344" s="119"/>
      <c r="Q1344" s="84"/>
      <c r="R1344" s="125"/>
      <c r="S1344" s="166"/>
      <c r="T1344" s="198"/>
      <c r="V1344" s="203"/>
    </row>
    <row r="1345" spans="1:22" s="121" customFormat="1" ht="20.100000000000001" customHeight="1" x14ac:dyDescent="0.3">
      <c r="A1345" s="80"/>
      <c r="B1345" s="110" t="str">
        <f>IF(E1345="","",VLOOKUP(E1345,[1]PROJECTES!$C$14:$G$5000,2,FALSE))</f>
        <v/>
      </c>
      <c r="C1345" s="80"/>
      <c r="D1345" s="283" t="str">
        <f>IF(E1345="","",VLOOKUP(E1345,[1]PROJECTES!$C$14:$G$5000,5,FALSE))</f>
        <v/>
      </c>
      <c r="E1345" s="79"/>
      <c r="F1345" s="110" t="str">
        <f>IF(I1345="","",VLOOKUP(I1345,[1]PROJECTES!$C$14:$G$5000,2,FALSE))</f>
        <v/>
      </c>
      <c r="G1345" s="112" t="str">
        <f>IF(E1345="","",VLOOKUP(E1345,[1]PROJECTES!$C$14:$G$5000,4,FALSE))</f>
        <v/>
      </c>
      <c r="H1345" s="95"/>
      <c r="I1345" s="113" t="str">
        <f>IF(H1345="","",VLOOKUP(H1345,BD!B$2:C$16,2,FALSE))</f>
        <v/>
      </c>
      <c r="J1345" s="114"/>
      <c r="K1345" s="115" t="str">
        <f t="shared" si="47"/>
        <v/>
      </c>
      <c r="L1345" s="116" t="str">
        <f t="shared" ca="1" si="48"/>
        <v>-</v>
      </c>
      <c r="M1345" s="111" t="str">
        <f>IF(E1345="","",VLOOKUP(E1345,[1]PROJECTES!$C$14:$Z$5000,21,FALSE))</f>
        <v/>
      </c>
      <c r="N1345" s="117"/>
      <c r="O1345" s="118" t="s">
        <v>222</v>
      </c>
      <c r="P1345" s="119"/>
      <c r="Q1345" s="84"/>
      <c r="R1345" s="122"/>
      <c r="S1345" s="166"/>
      <c r="T1345" s="198"/>
      <c r="U1345" s="179"/>
      <c r="V1345" s="179"/>
    </row>
    <row r="1346" spans="1:22" s="121" customFormat="1" ht="20.100000000000001" customHeight="1" x14ac:dyDescent="0.3">
      <c r="A1346" s="80"/>
      <c r="B1346" s="110" t="str">
        <f>IF(E1346="","",VLOOKUP(E1346,[1]PROJECTES!$C$14:$G$5000,2,FALSE))</f>
        <v/>
      </c>
      <c r="C1346" s="80"/>
      <c r="D1346" s="283" t="str">
        <f>IF(E1346="","",VLOOKUP(E1346,[1]PROJECTES!$C$14:$G$5000,5,FALSE))</f>
        <v/>
      </c>
      <c r="E1346" s="79"/>
      <c r="F1346" s="110" t="str">
        <f>IF(I1346="","",VLOOKUP(I1346,[1]PROJECTES!$C$14:$G$5000,2,FALSE))</f>
        <v/>
      </c>
      <c r="G1346" s="112" t="str">
        <f>IF(E1346="","",VLOOKUP(E1346,[1]PROJECTES!$C$14:$G$5000,4,FALSE))</f>
        <v/>
      </c>
      <c r="H1346" s="95"/>
      <c r="I1346" s="113" t="str">
        <f>IF(H1346="","",VLOOKUP(H1346,BD!B$2:C$16,2,FALSE))</f>
        <v/>
      </c>
      <c r="J1346" s="114"/>
      <c r="K1346" s="115" t="str">
        <f t="shared" si="47"/>
        <v/>
      </c>
      <c r="L1346" s="116" t="str">
        <f t="shared" ca="1" si="48"/>
        <v>-</v>
      </c>
      <c r="M1346" s="111" t="str">
        <f>IF(E1346="","",VLOOKUP(E1346,[1]PROJECTES!$C$14:$Z$5000,21,FALSE))</f>
        <v/>
      </c>
      <c r="N1346" s="117"/>
      <c r="O1346" s="118" t="s">
        <v>222</v>
      </c>
      <c r="P1346" s="119"/>
      <c r="Q1346" s="84"/>
      <c r="R1346" s="122"/>
      <c r="S1346" s="166"/>
      <c r="T1346" s="198"/>
      <c r="U1346" s="179"/>
      <c r="V1346" s="179"/>
    </row>
    <row r="1347" spans="1:22" s="121" customFormat="1" ht="20.100000000000001" customHeight="1" x14ac:dyDescent="0.3">
      <c r="A1347" s="80"/>
      <c r="B1347" s="110" t="str">
        <f>IF(E1347="","",VLOOKUP(E1347,[1]PROJECTES!$C$14:$G$5000,2,FALSE))</f>
        <v/>
      </c>
      <c r="C1347" s="80"/>
      <c r="D1347" s="283" t="str">
        <f>IF(E1347="","",VLOOKUP(E1347,[1]PROJECTES!$C$14:$G$5000,5,FALSE))</f>
        <v/>
      </c>
      <c r="E1347" s="79"/>
      <c r="F1347" s="110" t="str">
        <f>IF(I1347="","",VLOOKUP(I1347,[1]PROJECTES!$C$14:$G$5000,2,FALSE))</f>
        <v/>
      </c>
      <c r="G1347" s="112" t="str">
        <f>IF(E1347="","",VLOOKUP(E1347,[1]PROJECTES!$C$14:$G$5000,4,FALSE))</f>
        <v/>
      </c>
      <c r="H1347" s="95"/>
      <c r="I1347" s="113" t="str">
        <f>IF(H1347="","",VLOOKUP(H1347,BD!B$2:C$16,2,FALSE))</f>
        <v/>
      </c>
      <c r="J1347" s="114"/>
      <c r="K1347" s="115" t="str">
        <f t="shared" si="47"/>
        <v/>
      </c>
      <c r="L1347" s="116" t="str">
        <f t="shared" ca="1" si="48"/>
        <v>-</v>
      </c>
      <c r="M1347" s="111" t="str">
        <f>IF(E1347="","",VLOOKUP(E1347,[1]PROJECTES!$C$14:$Z$5000,21,FALSE))</f>
        <v/>
      </c>
      <c r="N1347" s="117"/>
      <c r="O1347" s="118" t="s">
        <v>222</v>
      </c>
      <c r="P1347" s="119"/>
      <c r="Q1347" s="84"/>
      <c r="R1347" s="125"/>
      <c r="S1347" s="166"/>
      <c r="T1347" s="198"/>
    </row>
    <row r="1348" spans="1:22" s="121" customFormat="1" ht="20.100000000000001" customHeight="1" x14ac:dyDescent="0.3">
      <c r="A1348" s="80"/>
      <c r="B1348" s="110" t="str">
        <f>IF(E1348="","",VLOOKUP(E1348,[1]PROJECTES!$C$14:$G$5000,2,FALSE))</f>
        <v/>
      </c>
      <c r="C1348" s="80"/>
      <c r="D1348" s="283" t="str">
        <f>IF(E1348="","",VLOOKUP(E1348,[1]PROJECTES!$C$14:$G$5000,5,FALSE))</f>
        <v/>
      </c>
      <c r="E1348" s="79"/>
      <c r="F1348" s="110" t="str">
        <f>IF(I1348="","",VLOOKUP(I1348,[1]PROJECTES!$C$14:$G$5000,2,FALSE))</f>
        <v/>
      </c>
      <c r="G1348" s="112" t="str">
        <f>IF(E1348="","",VLOOKUP(E1348,[1]PROJECTES!$C$14:$G$5000,4,FALSE))</f>
        <v/>
      </c>
      <c r="H1348" s="95"/>
      <c r="I1348" s="113" t="str">
        <f>IF(H1348="","",VLOOKUP(H1348,BD!B$2:C$16,2,FALSE))</f>
        <v/>
      </c>
      <c r="J1348" s="114"/>
      <c r="K1348" s="115" t="str">
        <f t="shared" si="47"/>
        <v/>
      </c>
      <c r="L1348" s="116" t="str">
        <f t="shared" ca="1" si="48"/>
        <v>-</v>
      </c>
      <c r="M1348" s="111" t="str">
        <f>IF(E1348="","",VLOOKUP(E1348,[1]PROJECTES!$C$14:$Z$5000,21,FALSE))</f>
        <v/>
      </c>
      <c r="N1348" s="117"/>
      <c r="O1348" s="118" t="s">
        <v>222</v>
      </c>
      <c r="P1348" s="119"/>
      <c r="Q1348" s="84"/>
      <c r="R1348" s="125"/>
      <c r="S1348" s="166"/>
      <c r="T1348" s="198"/>
    </row>
    <row r="1349" spans="1:22" s="121" customFormat="1" ht="20.100000000000001" customHeight="1" x14ac:dyDescent="0.3">
      <c r="A1349" s="80"/>
      <c r="B1349" s="110" t="str">
        <f>IF(E1349="","",VLOOKUP(E1349,[1]PROJECTES!$C$14:$G$5000,2,FALSE))</f>
        <v/>
      </c>
      <c r="C1349" s="80"/>
      <c r="D1349" s="283" t="str">
        <f>IF(E1349="","",VLOOKUP(E1349,[1]PROJECTES!$C$14:$G$5000,5,FALSE))</f>
        <v/>
      </c>
      <c r="E1349" s="79"/>
      <c r="F1349" s="110" t="str">
        <f>IF(I1349="","",VLOOKUP(I1349,[1]PROJECTES!$C$14:$G$5000,2,FALSE))</f>
        <v/>
      </c>
      <c r="G1349" s="112" t="str">
        <f>IF(E1349="","",VLOOKUP(E1349,[1]PROJECTES!$C$14:$G$5000,4,FALSE))</f>
        <v/>
      </c>
      <c r="H1349" s="95"/>
      <c r="I1349" s="113" t="str">
        <f>IF(H1349="","",VLOOKUP(H1349,BD!B$2:C$16,2,FALSE))</f>
        <v/>
      </c>
      <c r="J1349" s="114"/>
      <c r="K1349" s="115" t="str">
        <f t="shared" si="47"/>
        <v/>
      </c>
      <c r="L1349" s="116" t="str">
        <f t="shared" ca="1" si="48"/>
        <v>-</v>
      </c>
      <c r="M1349" s="111" t="str">
        <f>IF(E1349="","",VLOOKUP(E1349,[1]PROJECTES!$C$14:$Z$5000,21,FALSE))</f>
        <v/>
      </c>
      <c r="N1349" s="117"/>
      <c r="O1349" s="118" t="s">
        <v>222</v>
      </c>
      <c r="P1349" s="119"/>
      <c r="Q1349" s="84"/>
      <c r="R1349" s="125"/>
      <c r="S1349" s="166"/>
      <c r="T1349" s="198"/>
    </row>
    <row r="1350" spans="1:22" s="121" customFormat="1" ht="20.100000000000001" customHeight="1" x14ac:dyDescent="0.3">
      <c r="A1350" s="80"/>
      <c r="B1350" s="110" t="str">
        <f>IF(E1350="","",VLOOKUP(E1350,[1]PROJECTES!$C$14:$G$5000,2,FALSE))</f>
        <v/>
      </c>
      <c r="C1350" s="80"/>
      <c r="D1350" s="283" t="str">
        <f>IF(E1350="","",VLOOKUP(E1350,[1]PROJECTES!$C$14:$G$5000,5,FALSE))</f>
        <v/>
      </c>
      <c r="E1350" s="79"/>
      <c r="F1350" s="110" t="str">
        <f>IF(I1350="","",VLOOKUP(I1350,[1]PROJECTES!$C$14:$G$5000,2,FALSE))</f>
        <v/>
      </c>
      <c r="G1350" s="112" t="str">
        <f>IF(E1350="","",VLOOKUP(E1350,[1]PROJECTES!$C$14:$G$5000,4,FALSE))</f>
        <v/>
      </c>
      <c r="H1350" s="95"/>
      <c r="I1350" s="113" t="str">
        <f>IF(H1350="","",VLOOKUP(H1350,BD!B$2:C$16,2,FALSE))</f>
        <v/>
      </c>
      <c r="J1350" s="114"/>
      <c r="K1350" s="115" t="str">
        <f t="shared" si="47"/>
        <v/>
      </c>
      <c r="L1350" s="116" t="str">
        <f t="shared" ca="1" si="48"/>
        <v>-</v>
      </c>
      <c r="M1350" s="111" t="str">
        <f>IF(E1350="","",VLOOKUP(E1350,[1]PROJECTES!$C$14:$Z$5000,21,FALSE))</f>
        <v/>
      </c>
      <c r="N1350" s="117"/>
      <c r="O1350" s="118" t="s">
        <v>222</v>
      </c>
      <c r="P1350" s="119"/>
      <c r="Q1350" s="84"/>
      <c r="R1350" s="122"/>
      <c r="S1350" s="166"/>
      <c r="T1350" s="198"/>
    </row>
    <row r="1351" spans="1:22" s="121" customFormat="1" ht="20.100000000000001" customHeight="1" x14ac:dyDescent="0.3">
      <c r="A1351" s="80"/>
      <c r="B1351" s="110" t="str">
        <f>IF(E1351="","",VLOOKUP(E1351,[1]PROJECTES!$C$14:$G$5000,2,FALSE))</f>
        <v/>
      </c>
      <c r="C1351" s="80"/>
      <c r="D1351" s="283" t="str">
        <f>IF(E1351="","",VLOOKUP(E1351,[1]PROJECTES!$C$14:$G$5000,5,FALSE))</f>
        <v/>
      </c>
      <c r="E1351" s="79"/>
      <c r="F1351" s="110" t="str">
        <f>IF(I1351="","",VLOOKUP(I1351,[1]PROJECTES!$C$14:$G$5000,2,FALSE))</f>
        <v/>
      </c>
      <c r="G1351" s="112" t="str">
        <f>IF(E1351="","",VLOOKUP(E1351,[1]PROJECTES!$C$14:$G$5000,4,FALSE))</f>
        <v/>
      </c>
      <c r="H1351" s="95"/>
      <c r="I1351" s="113" t="str">
        <f>IF(H1351="","",VLOOKUP(H1351,BD!B$2:C$16,2,FALSE))</f>
        <v/>
      </c>
      <c r="J1351" s="114"/>
      <c r="K1351" s="115" t="str">
        <f t="shared" si="47"/>
        <v/>
      </c>
      <c r="L1351" s="116" t="str">
        <f t="shared" ca="1" si="48"/>
        <v>-</v>
      </c>
      <c r="M1351" s="111" t="str">
        <f>IF(E1351="","",VLOOKUP(E1351,[1]PROJECTES!$C$14:$Z$5000,21,FALSE))</f>
        <v/>
      </c>
      <c r="N1351" s="117"/>
      <c r="O1351" s="118" t="s">
        <v>222</v>
      </c>
      <c r="P1351" s="119"/>
      <c r="Q1351" s="84"/>
      <c r="R1351" s="125"/>
      <c r="S1351" s="166"/>
      <c r="T1351" s="167"/>
    </row>
    <row r="1352" spans="1:22" s="121" customFormat="1" ht="20.100000000000001" customHeight="1" x14ac:dyDescent="0.3">
      <c r="A1352" s="80"/>
      <c r="B1352" s="110" t="str">
        <f>IF(E1352="","",VLOOKUP(E1352,[1]PROJECTES!$C$14:$G$5000,2,FALSE))</f>
        <v/>
      </c>
      <c r="C1352" s="80"/>
      <c r="D1352" s="283" t="str">
        <f>IF(E1352="","",VLOOKUP(E1352,[1]PROJECTES!$C$14:$G$5000,5,FALSE))</f>
        <v/>
      </c>
      <c r="E1352" s="79"/>
      <c r="F1352" s="110" t="str">
        <f>IF(I1352="","",VLOOKUP(I1352,[1]PROJECTES!$C$14:$G$5000,2,FALSE))</f>
        <v/>
      </c>
      <c r="G1352" s="112" t="str">
        <f>IF(E1352="","",VLOOKUP(E1352,[1]PROJECTES!$C$14:$G$5000,4,FALSE))</f>
        <v/>
      </c>
      <c r="H1352" s="95"/>
      <c r="I1352" s="113" t="str">
        <f>IF(H1352="","",VLOOKUP(H1352,BD!B$2:C$16,2,FALSE))</f>
        <v/>
      </c>
      <c r="J1352" s="114"/>
      <c r="K1352" s="115" t="str">
        <f t="shared" ref="K1352:K1381" si="49">IF(J1352="","",WEEKNUM(J1352,2)-0)</f>
        <v/>
      </c>
      <c r="L1352" s="116" t="str">
        <f t="shared" ca="1" si="48"/>
        <v>-</v>
      </c>
      <c r="M1352" s="111" t="str">
        <f>IF(E1352="","",VLOOKUP(E1352,[1]PROJECTES!$C$14:$Z$5000,21,FALSE))</f>
        <v/>
      </c>
      <c r="N1352" s="117"/>
      <c r="O1352" s="118" t="s">
        <v>222</v>
      </c>
      <c r="P1352" s="119"/>
      <c r="Q1352" s="84"/>
      <c r="R1352" s="122"/>
      <c r="S1352" s="166"/>
      <c r="T1352" s="167"/>
      <c r="V1352" s="203"/>
    </row>
    <row r="1353" spans="1:22" s="121" customFormat="1" ht="20.100000000000001" customHeight="1" x14ac:dyDescent="0.3">
      <c r="A1353" s="80"/>
      <c r="B1353" s="110" t="str">
        <f>IF(E1353="","",VLOOKUP(E1353,[1]PROJECTES!$C$14:$G$5000,2,FALSE))</f>
        <v/>
      </c>
      <c r="C1353" s="80"/>
      <c r="D1353" s="283" t="str">
        <f>IF(E1353="","",VLOOKUP(E1353,[1]PROJECTES!$C$14:$G$5000,5,FALSE))</f>
        <v/>
      </c>
      <c r="E1353" s="79"/>
      <c r="F1353" s="110" t="str">
        <f>IF(I1353="","",VLOOKUP(I1353,[1]PROJECTES!$C$14:$G$5000,2,FALSE))</f>
        <v/>
      </c>
      <c r="G1353" s="112" t="str">
        <f>IF(E1353="","",VLOOKUP(E1353,[1]PROJECTES!$C$14:$G$5000,4,FALSE))</f>
        <v/>
      </c>
      <c r="H1353" s="95"/>
      <c r="I1353" s="113" t="str">
        <f>IF(H1353="","",VLOOKUP(H1353,BD!B$2:C$16,2,FALSE))</f>
        <v/>
      </c>
      <c r="J1353" s="114"/>
      <c r="K1353" s="115" t="str">
        <f t="shared" si="49"/>
        <v/>
      </c>
      <c r="L1353" s="116" t="str">
        <f t="shared" ref="L1353:L1381" ca="1" si="50">IF(M1353="","-",IF(G1353="TA","-",+M1353-TODAY()))</f>
        <v>-</v>
      </c>
      <c r="M1353" s="111" t="str">
        <f>IF(E1353="","",VLOOKUP(E1353,[1]PROJECTES!$C$14:$Z$5000,21,FALSE))</f>
        <v/>
      </c>
      <c r="N1353" s="117"/>
      <c r="O1353" s="118" t="s">
        <v>222</v>
      </c>
      <c r="P1353" s="119"/>
      <c r="Q1353" s="84"/>
      <c r="R1353" s="122"/>
      <c r="S1353" s="166"/>
      <c r="T1353" s="167"/>
      <c r="V1353" s="203"/>
    </row>
    <row r="1354" spans="1:22" s="121" customFormat="1" ht="20.100000000000001" customHeight="1" x14ac:dyDescent="0.3">
      <c r="A1354" s="80"/>
      <c r="B1354" s="110" t="str">
        <f>IF(E1354="","",VLOOKUP(E1354,[1]PROJECTES!$C$14:$G$5000,2,FALSE))</f>
        <v/>
      </c>
      <c r="C1354" s="80"/>
      <c r="D1354" s="283" t="str">
        <f>IF(E1354="","",VLOOKUP(E1354,[1]PROJECTES!$C$14:$G$5000,5,FALSE))</f>
        <v/>
      </c>
      <c r="E1354" s="79"/>
      <c r="F1354" s="110" t="str">
        <f>IF(I1354="","",VLOOKUP(I1354,[1]PROJECTES!$C$14:$G$5000,2,FALSE))</f>
        <v/>
      </c>
      <c r="G1354" s="112" t="str">
        <f>IF(E1354="","",VLOOKUP(E1354,[1]PROJECTES!$C$14:$G$5000,4,FALSE))</f>
        <v/>
      </c>
      <c r="H1354" s="95"/>
      <c r="I1354" s="113" t="str">
        <f>IF(H1354="","",VLOOKUP(H1354,BD!B$2:C$16,2,FALSE))</f>
        <v/>
      </c>
      <c r="J1354" s="114"/>
      <c r="K1354" s="115" t="str">
        <f t="shared" si="49"/>
        <v/>
      </c>
      <c r="L1354" s="116" t="str">
        <f t="shared" ca="1" si="50"/>
        <v>-</v>
      </c>
      <c r="M1354" s="111" t="str">
        <f>IF(E1354="","",VLOOKUP(E1354,[1]PROJECTES!$C$14:$Z$5000,21,FALSE))</f>
        <v/>
      </c>
      <c r="N1354" s="117"/>
      <c r="O1354" s="118" t="s">
        <v>222</v>
      </c>
      <c r="P1354" s="119"/>
      <c r="Q1354" s="84"/>
      <c r="R1354" s="122"/>
      <c r="S1354" s="166"/>
      <c r="T1354" s="167"/>
      <c r="V1354" s="203"/>
    </row>
    <row r="1355" spans="1:22" s="121" customFormat="1" ht="20.100000000000001" customHeight="1" x14ac:dyDescent="0.3">
      <c r="A1355" s="80"/>
      <c r="B1355" s="110" t="str">
        <f>IF(E1355="","",VLOOKUP(E1355,[1]PROJECTES!$C$14:$G$5000,2,FALSE))</f>
        <v/>
      </c>
      <c r="C1355" s="80"/>
      <c r="D1355" s="283" t="str">
        <f>IF(E1355="","",VLOOKUP(E1355,[1]PROJECTES!$C$14:$G$5000,5,FALSE))</f>
        <v/>
      </c>
      <c r="E1355" s="79"/>
      <c r="F1355" s="110" t="str">
        <f>IF(I1355="","",VLOOKUP(I1355,[1]PROJECTES!$C$14:$G$5000,2,FALSE))</f>
        <v/>
      </c>
      <c r="G1355" s="112" t="str">
        <f>IF(E1355="","",VLOOKUP(E1355,[1]PROJECTES!$C$14:$G$5000,4,FALSE))</f>
        <v/>
      </c>
      <c r="H1355" s="95"/>
      <c r="I1355" s="113" t="str">
        <f>IF(H1355="","",VLOOKUP(H1355,BD!B$2:C$16,2,FALSE))</f>
        <v/>
      </c>
      <c r="J1355" s="114"/>
      <c r="K1355" s="115" t="str">
        <f t="shared" si="49"/>
        <v/>
      </c>
      <c r="L1355" s="116" t="str">
        <f t="shared" ca="1" si="50"/>
        <v>-</v>
      </c>
      <c r="M1355" s="111" t="str">
        <f>IF(E1355="","",VLOOKUP(E1355,[1]PROJECTES!$C$14:$Z$5000,21,FALSE))</f>
        <v/>
      </c>
      <c r="N1355" s="117"/>
      <c r="O1355" s="118" t="s">
        <v>222</v>
      </c>
      <c r="P1355" s="119"/>
      <c r="Q1355" s="84"/>
      <c r="R1355" s="122"/>
      <c r="S1355" s="166"/>
      <c r="T1355" s="167"/>
      <c r="V1355" s="203"/>
    </row>
    <row r="1356" spans="1:22" s="121" customFormat="1" ht="20.100000000000001" customHeight="1" x14ac:dyDescent="0.3">
      <c r="A1356" s="80"/>
      <c r="B1356" s="110" t="str">
        <f>IF(E1356="","",VLOOKUP(E1356,[1]PROJECTES!$C$14:$G$5000,2,FALSE))</f>
        <v/>
      </c>
      <c r="C1356" s="80"/>
      <c r="D1356" s="283" t="str">
        <f>IF(E1356="","",VLOOKUP(E1356,[1]PROJECTES!$C$14:$G$5000,5,FALSE))</f>
        <v/>
      </c>
      <c r="E1356" s="79"/>
      <c r="F1356" s="110" t="str">
        <f>IF(I1356="","",VLOOKUP(I1356,[1]PROJECTES!$C$14:$G$5000,2,FALSE))</f>
        <v/>
      </c>
      <c r="G1356" s="112" t="str">
        <f>IF(E1356="","",VLOOKUP(E1356,[1]PROJECTES!$C$14:$G$5000,4,FALSE))</f>
        <v/>
      </c>
      <c r="H1356" s="95"/>
      <c r="I1356" s="113" t="str">
        <f>IF(H1356="","",VLOOKUP(H1356,BD!B$2:C$16,2,FALSE))</f>
        <v/>
      </c>
      <c r="J1356" s="114"/>
      <c r="K1356" s="115" t="str">
        <f t="shared" si="49"/>
        <v/>
      </c>
      <c r="L1356" s="116" t="str">
        <f t="shared" ca="1" si="50"/>
        <v>-</v>
      </c>
      <c r="M1356" s="111" t="str">
        <f>IF(E1356="","",VLOOKUP(E1356,[1]PROJECTES!$C$14:$Z$5000,21,FALSE))</f>
        <v/>
      </c>
      <c r="N1356" s="117"/>
      <c r="O1356" s="118" t="s">
        <v>222</v>
      </c>
      <c r="P1356" s="119"/>
      <c r="Q1356" s="84"/>
      <c r="R1356" s="122"/>
      <c r="S1356" s="166"/>
      <c r="T1356" s="167"/>
      <c r="V1356" s="203"/>
    </row>
    <row r="1357" spans="1:22" s="121" customFormat="1" ht="20.100000000000001" customHeight="1" x14ac:dyDescent="0.3">
      <c r="A1357" s="224"/>
      <c r="B1357" s="110" t="str">
        <f>IF(E1357="","",VLOOKUP(E1357,[1]PROJECTES!$C$14:$G$5000,2,FALSE))</f>
        <v/>
      </c>
      <c r="C1357" s="224"/>
      <c r="D1357" s="283" t="str">
        <f>IF(E1357="","",VLOOKUP(E1357,[1]PROJECTES!$C$14:$G$5000,5,FALSE))</f>
        <v/>
      </c>
      <c r="E1357" s="225"/>
      <c r="F1357" s="110" t="str">
        <f>IF(I1357="","",VLOOKUP(I1357,[1]PROJECTES!$C$14:$G$5000,2,FALSE))</f>
        <v/>
      </c>
      <c r="G1357" s="112" t="str">
        <f>IF(E1357="","",VLOOKUP(E1357,[1]PROJECTES!$C$14:$G$5000,4,FALSE))</f>
        <v/>
      </c>
      <c r="H1357" s="226"/>
      <c r="I1357" s="113" t="str">
        <f>IF(H1357="","",VLOOKUP(H1357,BD!B$2:C$16,2,FALSE))</f>
        <v/>
      </c>
      <c r="J1357" s="227"/>
      <c r="K1357" s="115" t="str">
        <f t="shared" si="49"/>
        <v/>
      </c>
      <c r="L1357" s="116" t="str">
        <f t="shared" ca="1" si="50"/>
        <v>-</v>
      </c>
      <c r="M1357" s="111" t="str">
        <f>IF(E1357="","",VLOOKUP(E1357,[1]PROJECTES!$C$14:$Z$5000,21,FALSE))</f>
        <v/>
      </c>
      <c r="N1357" s="228"/>
      <c r="O1357" s="229" t="s">
        <v>222</v>
      </c>
      <c r="P1357" s="230"/>
      <c r="Q1357" s="231"/>
      <c r="R1357" s="232"/>
      <c r="S1357" s="166"/>
      <c r="T1357" s="167"/>
      <c r="V1357" s="203"/>
    </row>
    <row r="1358" spans="1:22" s="121" customFormat="1" ht="20.100000000000001" customHeight="1" x14ac:dyDescent="0.3">
      <c r="A1358" s="80"/>
      <c r="B1358" s="110" t="str">
        <f>IF(E1358="","",VLOOKUP(E1358,[1]PROJECTES!$C$14:$G$5000,2,FALSE))</f>
        <v/>
      </c>
      <c r="C1358" s="80"/>
      <c r="D1358" s="283" t="str">
        <f>IF(E1358="","",VLOOKUP(E1358,[1]PROJECTES!$C$14:$G$5000,5,FALSE))</f>
        <v/>
      </c>
      <c r="E1358" s="225"/>
      <c r="F1358" s="110" t="str">
        <f>IF(I1358="","",VLOOKUP(I1358,[1]PROJECTES!$C$14:$G$5000,2,FALSE))</f>
        <v/>
      </c>
      <c r="G1358" s="112" t="str">
        <f>IF(E1358="","",VLOOKUP(E1358,[1]PROJECTES!$C$14:$G$5000,4,FALSE))</f>
        <v/>
      </c>
      <c r="H1358" s="226"/>
      <c r="I1358" s="113" t="str">
        <f>IF(H1358="","",VLOOKUP(H1358,BD!B$2:C$16,2,FALSE))</f>
        <v/>
      </c>
      <c r="J1358" s="227"/>
      <c r="K1358" s="115" t="str">
        <f t="shared" si="49"/>
        <v/>
      </c>
      <c r="L1358" s="116" t="str">
        <f t="shared" ca="1" si="50"/>
        <v>-</v>
      </c>
      <c r="M1358" s="111" t="str">
        <f>IF(E1358="","",VLOOKUP(E1358,[1]PROJECTES!$C$14:$Z$5000,21,FALSE))</f>
        <v/>
      </c>
      <c r="N1358" s="228"/>
      <c r="O1358" s="229" t="s">
        <v>222</v>
      </c>
      <c r="P1358" s="230"/>
      <c r="Q1358" s="231"/>
      <c r="R1358" s="232"/>
      <c r="S1358" s="166"/>
      <c r="T1358" s="167"/>
      <c r="V1358" s="203"/>
    </row>
    <row r="1359" spans="1:22" s="121" customFormat="1" ht="20.100000000000001" customHeight="1" x14ac:dyDescent="0.3">
      <c r="A1359" s="80"/>
      <c r="B1359" s="110" t="str">
        <f>IF(E1359="","",VLOOKUP(E1359,[1]PROJECTES!$C$14:$G$5000,2,FALSE))</f>
        <v/>
      </c>
      <c r="C1359" s="80"/>
      <c r="D1359" s="283" t="str">
        <f>IF(E1359="","",VLOOKUP(E1359,[1]PROJECTES!$C$14:$G$5000,5,FALSE))</f>
        <v/>
      </c>
      <c r="E1359" s="79"/>
      <c r="F1359" s="110" t="str">
        <f>IF(I1359="","",VLOOKUP(I1359,[1]PROJECTES!$C$14:$G$5000,2,FALSE))</f>
        <v/>
      </c>
      <c r="G1359" s="112" t="str">
        <f>IF(E1359="","",VLOOKUP(E1359,[1]PROJECTES!$C$14:$G$5000,4,FALSE))</f>
        <v/>
      </c>
      <c r="H1359" s="95"/>
      <c r="I1359" s="113" t="str">
        <f>IF(H1359="","",VLOOKUP(H1359,BD!B$2:C$16,2,FALSE))</f>
        <v/>
      </c>
      <c r="J1359" s="114"/>
      <c r="K1359" s="115" t="str">
        <f t="shared" si="49"/>
        <v/>
      </c>
      <c r="L1359" s="116" t="str">
        <f t="shared" ca="1" si="50"/>
        <v>-</v>
      </c>
      <c r="M1359" s="111" t="str">
        <f>IF(E1359="","",VLOOKUP(E1359,[1]PROJECTES!$C$14:$Z$5000,21,FALSE))</f>
        <v/>
      </c>
      <c r="N1359" s="117"/>
      <c r="O1359" s="118" t="s">
        <v>222</v>
      </c>
      <c r="P1359" s="119"/>
      <c r="Q1359" s="84"/>
      <c r="R1359" s="122"/>
      <c r="S1359" s="166"/>
      <c r="T1359" s="167"/>
      <c r="V1359" s="203"/>
    </row>
    <row r="1360" spans="1:22" s="121" customFormat="1" ht="20.100000000000001" customHeight="1" x14ac:dyDescent="0.3">
      <c r="A1360" s="80"/>
      <c r="B1360" s="110" t="str">
        <f>IF(E1360="","",VLOOKUP(E1360,[1]PROJECTES!$C$14:$G$5000,2,FALSE))</f>
        <v/>
      </c>
      <c r="C1360" s="80"/>
      <c r="D1360" s="283" t="str">
        <f>IF(E1360="","",VLOOKUP(E1360,[1]PROJECTES!$C$14:$G$5000,5,FALSE))</f>
        <v/>
      </c>
      <c r="E1360" s="79"/>
      <c r="F1360" s="110" t="str">
        <f>IF(I1360="","",VLOOKUP(I1360,[1]PROJECTES!$C$14:$G$5000,2,FALSE))</f>
        <v/>
      </c>
      <c r="G1360" s="112" t="str">
        <f>IF(E1360="","",VLOOKUP(E1360,[1]PROJECTES!$C$14:$G$5000,4,FALSE))</f>
        <v/>
      </c>
      <c r="H1360" s="95"/>
      <c r="I1360" s="113" t="str">
        <f>IF(H1360="","",VLOOKUP(H1360,BD!B$2:C$16,2,FALSE))</f>
        <v/>
      </c>
      <c r="J1360" s="114"/>
      <c r="K1360" s="115" t="str">
        <f t="shared" si="49"/>
        <v/>
      </c>
      <c r="L1360" s="116" t="str">
        <f t="shared" ca="1" si="50"/>
        <v>-</v>
      </c>
      <c r="M1360" s="111" t="str">
        <f>IF(E1360="","",VLOOKUP(E1360,[1]PROJECTES!$C$14:$Z$5000,21,FALSE))</f>
        <v/>
      </c>
      <c r="N1360" s="117"/>
      <c r="O1360" s="118" t="s">
        <v>222</v>
      </c>
      <c r="P1360" s="119"/>
      <c r="Q1360" s="84"/>
      <c r="R1360" s="122"/>
      <c r="S1360" s="166"/>
      <c r="T1360" s="167"/>
      <c r="V1360" s="203"/>
    </row>
    <row r="1361" spans="1:22" s="121" customFormat="1" ht="20.100000000000001" customHeight="1" x14ac:dyDescent="0.3">
      <c r="A1361" s="80"/>
      <c r="B1361" s="110" t="str">
        <f>IF(E1361="","",VLOOKUP(E1361,[1]PROJECTES!$C$14:$G$5000,2,FALSE))</f>
        <v/>
      </c>
      <c r="C1361" s="80"/>
      <c r="D1361" s="283" t="str">
        <f>IF(E1361="","",VLOOKUP(E1361,[1]PROJECTES!$C$14:$G$5000,5,FALSE))</f>
        <v/>
      </c>
      <c r="E1361" s="79"/>
      <c r="F1361" s="110" t="str">
        <f>IF(I1361="","",VLOOKUP(I1361,[1]PROJECTES!$C$14:$G$5000,2,FALSE))</f>
        <v/>
      </c>
      <c r="G1361" s="112" t="str">
        <f>IF(E1361="","",VLOOKUP(E1361,[1]PROJECTES!$C$14:$G$5000,4,FALSE))</f>
        <v/>
      </c>
      <c r="H1361" s="95"/>
      <c r="I1361" s="113" t="str">
        <f>IF(H1361="","",VLOOKUP(H1361,BD!B$2:C$16,2,FALSE))</f>
        <v/>
      </c>
      <c r="J1361" s="114"/>
      <c r="K1361" s="115" t="str">
        <f t="shared" si="49"/>
        <v/>
      </c>
      <c r="L1361" s="116" t="str">
        <f t="shared" ca="1" si="50"/>
        <v>-</v>
      </c>
      <c r="M1361" s="111" t="str">
        <f>IF(E1361="","",VLOOKUP(E1361,[1]PROJECTES!$C$14:$Z$5000,21,FALSE))</f>
        <v/>
      </c>
      <c r="N1361" s="117"/>
      <c r="O1361" s="118" t="s">
        <v>222</v>
      </c>
      <c r="P1361" s="119"/>
      <c r="Q1361" s="84"/>
      <c r="R1361" s="122"/>
      <c r="S1361" s="166"/>
      <c r="T1361" s="167"/>
      <c r="V1361" s="203"/>
    </row>
    <row r="1362" spans="1:22" s="121" customFormat="1" ht="20.100000000000001" customHeight="1" x14ac:dyDescent="0.3">
      <c r="A1362" s="80"/>
      <c r="B1362" s="110" t="str">
        <f>IF(E1362="","",VLOOKUP(E1362,[1]PROJECTES!$C$14:$G$5000,2,FALSE))</f>
        <v/>
      </c>
      <c r="C1362" s="80"/>
      <c r="D1362" s="283" t="str">
        <f>IF(E1362="","",VLOOKUP(E1362,[1]PROJECTES!$C$14:$G$5000,5,FALSE))</f>
        <v/>
      </c>
      <c r="E1362" s="79"/>
      <c r="F1362" s="110" t="str">
        <f>IF(I1362="","",VLOOKUP(I1362,[1]PROJECTES!$C$14:$G$5000,2,FALSE))</f>
        <v/>
      </c>
      <c r="G1362" s="112" t="str">
        <f>IF(E1362="","",VLOOKUP(E1362,[1]PROJECTES!$C$14:$G$5000,4,FALSE))</f>
        <v/>
      </c>
      <c r="H1362" s="95"/>
      <c r="I1362" s="113" t="str">
        <f>IF(H1362="","",VLOOKUP(H1362,BD!B$2:C$16,2,FALSE))</f>
        <v/>
      </c>
      <c r="J1362" s="114"/>
      <c r="K1362" s="115" t="str">
        <f t="shared" si="49"/>
        <v/>
      </c>
      <c r="L1362" s="116" t="str">
        <f t="shared" ca="1" si="50"/>
        <v>-</v>
      </c>
      <c r="M1362" s="111" t="str">
        <f>IF(E1362="","",VLOOKUP(E1362,[1]PROJECTES!$C$14:$Z$5000,21,FALSE))</f>
        <v/>
      </c>
      <c r="N1362" s="117"/>
      <c r="O1362" s="118" t="s">
        <v>222</v>
      </c>
      <c r="P1362" s="119"/>
      <c r="Q1362" s="84"/>
      <c r="R1362" s="122"/>
      <c r="S1362" s="166"/>
      <c r="T1362" s="167"/>
      <c r="V1362" s="203"/>
    </row>
    <row r="1363" spans="1:22" s="121" customFormat="1" ht="20.100000000000001" customHeight="1" x14ac:dyDescent="0.3">
      <c r="A1363" s="80"/>
      <c r="B1363" s="110" t="str">
        <f>IF(E1363="","",VLOOKUP(E1363,[1]PROJECTES!$C$14:$G$5000,2,FALSE))</f>
        <v/>
      </c>
      <c r="C1363" s="80"/>
      <c r="D1363" s="283" t="str">
        <f>IF(E1363="","",VLOOKUP(E1363,[1]PROJECTES!$C$14:$G$5000,5,FALSE))</f>
        <v/>
      </c>
      <c r="E1363" s="79"/>
      <c r="F1363" s="110" t="str">
        <f>IF(I1363="","",VLOOKUP(I1363,[1]PROJECTES!$C$14:$G$5000,2,FALSE))</f>
        <v/>
      </c>
      <c r="G1363" s="112" t="str">
        <f>IF(E1363="","",VLOOKUP(E1363,[1]PROJECTES!$C$14:$G$5000,4,FALSE))</f>
        <v/>
      </c>
      <c r="H1363" s="95"/>
      <c r="I1363" s="113" t="str">
        <f>IF(H1363="","",VLOOKUP(H1363,BD!B$2:C$16,2,FALSE))</f>
        <v/>
      </c>
      <c r="J1363" s="114"/>
      <c r="K1363" s="115" t="str">
        <f t="shared" si="49"/>
        <v/>
      </c>
      <c r="L1363" s="116" t="str">
        <f t="shared" ca="1" si="50"/>
        <v>-</v>
      </c>
      <c r="M1363" s="111" t="str">
        <f>IF(E1363="","",VLOOKUP(E1363,[1]PROJECTES!$C$14:$Z$5000,21,FALSE))</f>
        <v/>
      </c>
      <c r="N1363" s="117"/>
      <c r="O1363" s="118" t="s">
        <v>222</v>
      </c>
      <c r="P1363" s="119"/>
      <c r="Q1363" s="84"/>
      <c r="R1363" s="122"/>
      <c r="S1363" s="166"/>
      <c r="T1363" s="167"/>
      <c r="V1363" s="203"/>
    </row>
    <row r="1364" spans="1:22" s="121" customFormat="1" ht="20.100000000000001" customHeight="1" x14ac:dyDescent="0.3">
      <c r="A1364" s="80"/>
      <c r="B1364" s="110" t="str">
        <f>IF(E1364="","",VLOOKUP(E1364,[1]PROJECTES!$C$14:$G$5000,2,FALSE))</f>
        <v/>
      </c>
      <c r="C1364" s="80"/>
      <c r="D1364" s="283" t="str">
        <f>IF(E1364="","",VLOOKUP(E1364,[1]PROJECTES!$C$14:$G$5000,5,FALSE))</f>
        <v/>
      </c>
      <c r="E1364" s="79"/>
      <c r="F1364" s="110" t="str">
        <f>IF(I1364="","",VLOOKUP(I1364,[1]PROJECTES!$C$14:$G$5000,2,FALSE))</f>
        <v/>
      </c>
      <c r="G1364" s="112" t="str">
        <f>IF(E1364="","",VLOOKUP(E1364,[1]PROJECTES!$C$14:$G$5000,4,FALSE))</f>
        <v/>
      </c>
      <c r="H1364" s="95"/>
      <c r="I1364" s="113" t="str">
        <f>IF(H1364="","",VLOOKUP(H1364,BD!B$2:C$16,2,FALSE))</f>
        <v/>
      </c>
      <c r="J1364" s="114"/>
      <c r="K1364" s="115" t="str">
        <f t="shared" si="49"/>
        <v/>
      </c>
      <c r="L1364" s="116" t="str">
        <f t="shared" ca="1" si="50"/>
        <v>-</v>
      </c>
      <c r="M1364" s="111" t="str">
        <f>IF(E1364="","",VLOOKUP(E1364,[1]PROJECTES!$C$14:$Z$5000,21,FALSE))</f>
        <v/>
      </c>
      <c r="N1364" s="117"/>
      <c r="O1364" s="118" t="s">
        <v>222</v>
      </c>
      <c r="P1364" s="119"/>
      <c r="Q1364" s="84"/>
      <c r="R1364" s="122"/>
      <c r="S1364" s="166"/>
      <c r="T1364" s="167"/>
      <c r="V1364" s="203"/>
    </row>
    <row r="1365" spans="1:22" s="121" customFormat="1" ht="20.100000000000001" customHeight="1" x14ac:dyDescent="0.3">
      <c r="A1365" s="80"/>
      <c r="B1365" s="110" t="str">
        <f>IF(E1365="","",VLOOKUP(E1365,[1]PROJECTES!$C$14:$G$5000,2,FALSE))</f>
        <v/>
      </c>
      <c r="C1365" s="80"/>
      <c r="D1365" s="283" t="str">
        <f>IF(E1365="","",VLOOKUP(E1365,[1]PROJECTES!$C$14:$G$5000,5,FALSE))</f>
        <v/>
      </c>
      <c r="E1365" s="79"/>
      <c r="F1365" s="110" t="str">
        <f>IF(I1365="","",VLOOKUP(I1365,[1]PROJECTES!$C$14:$G$5000,2,FALSE))</f>
        <v/>
      </c>
      <c r="G1365" s="112" t="str">
        <f>IF(E1365="","",VLOOKUP(E1365,[1]PROJECTES!$C$14:$G$5000,4,FALSE))</f>
        <v/>
      </c>
      <c r="H1365" s="95"/>
      <c r="I1365" s="113" t="str">
        <f>IF(H1365="","",VLOOKUP(H1365,BD!B$2:C$16,2,FALSE))</f>
        <v/>
      </c>
      <c r="J1365" s="114"/>
      <c r="K1365" s="115" t="str">
        <f t="shared" si="49"/>
        <v/>
      </c>
      <c r="L1365" s="116" t="str">
        <f t="shared" ca="1" si="50"/>
        <v>-</v>
      </c>
      <c r="M1365" s="111" t="str">
        <f>IF(E1365="","",VLOOKUP(E1365,[1]PROJECTES!$C$14:$Z$5000,21,FALSE))</f>
        <v/>
      </c>
      <c r="N1365" s="117"/>
      <c r="O1365" s="118" t="s">
        <v>222</v>
      </c>
      <c r="P1365" s="119"/>
      <c r="Q1365" s="84"/>
      <c r="R1365" s="122"/>
      <c r="S1365" s="166"/>
      <c r="T1365" s="167"/>
      <c r="V1365" s="203"/>
    </row>
    <row r="1366" spans="1:22" s="121" customFormat="1" ht="20.100000000000001" customHeight="1" x14ac:dyDescent="0.3">
      <c r="A1366" s="80"/>
      <c r="B1366" s="110" t="str">
        <f>IF(E1366="","",VLOOKUP(E1366,[1]PROJECTES!$C$14:$G$5000,2,FALSE))</f>
        <v/>
      </c>
      <c r="C1366" s="80"/>
      <c r="D1366" s="283" t="str">
        <f>IF(E1366="","",VLOOKUP(E1366,[1]PROJECTES!$C$14:$G$5000,5,FALSE))</f>
        <v/>
      </c>
      <c r="E1366" s="79"/>
      <c r="F1366" s="110" t="str">
        <f>IF(I1366="","",VLOOKUP(I1366,[1]PROJECTES!$C$14:$G$5000,2,FALSE))</f>
        <v/>
      </c>
      <c r="G1366" s="112" t="str">
        <f>IF(E1366="","",VLOOKUP(E1366,[1]PROJECTES!$C$14:$G$5000,4,FALSE))</f>
        <v/>
      </c>
      <c r="H1366" s="95"/>
      <c r="I1366" s="113" t="str">
        <f>IF(H1366="","",VLOOKUP(H1366,BD!B$2:C$16,2,FALSE))</f>
        <v/>
      </c>
      <c r="J1366" s="114"/>
      <c r="K1366" s="115" t="str">
        <f t="shared" si="49"/>
        <v/>
      </c>
      <c r="L1366" s="116" t="str">
        <f t="shared" ca="1" si="50"/>
        <v>-</v>
      </c>
      <c r="M1366" s="111" t="str">
        <f>IF(E1366="","",VLOOKUP(E1366,[1]PROJECTES!$C$14:$Z$5000,21,FALSE))</f>
        <v/>
      </c>
      <c r="N1366" s="117"/>
      <c r="O1366" s="118" t="s">
        <v>222</v>
      </c>
      <c r="P1366" s="119"/>
      <c r="Q1366" s="84"/>
      <c r="R1366" s="122"/>
      <c r="S1366" s="166"/>
      <c r="T1366" s="167"/>
      <c r="V1366" s="203"/>
    </row>
    <row r="1367" spans="1:22" s="121" customFormat="1" ht="20.100000000000001" customHeight="1" x14ac:dyDescent="0.3">
      <c r="A1367" s="80"/>
      <c r="B1367" s="110" t="str">
        <f>IF(E1367="","",VLOOKUP(E1367,[1]PROJECTES!$C$14:$G$5000,2,FALSE))</f>
        <v/>
      </c>
      <c r="C1367" s="80"/>
      <c r="D1367" s="283" t="str">
        <f>IF(E1367="","",VLOOKUP(E1367,[1]PROJECTES!$C$14:$G$5000,5,FALSE))</f>
        <v/>
      </c>
      <c r="E1367" s="79"/>
      <c r="F1367" s="110" t="str">
        <f>IF(I1367="","",VLOOKUP(I1367,[1]PROJECTES!$C$14:$G$5000,2,FALSE))</f>
        <v/>
      </c>
      <c r="G1367" s="112" t="str">
        <f>IF(E1367="","",VLOOKUP(E1367,[1]PROJECTES!$C$14:$G$5000,4,FALSE))</f>
        <v/>
      </c>
      <c r="H1367" s="95"/>
      <c r="I1367" s="113" t="str">
        <f>IF(H1367="","",VLOOKUP(H1367,BD!B$2:C$16,2,FALSE))</f>
        <v/>
      </c>
      <c r="J1367" s="114"/>
      <c r="K1367" s="115" t="str">
        <f t="shared" si="49"/>
        <v/>
      </c>
      <c r="L1367" s="116" t="str">
        <f t="shared" ca="1" si="50"/>
        <v>-</v>
      </c>
      <c r="M1367" s="111" t="str">
        <f>IF(E1367="","",VLOOKUP(E1367,[1]PROJECTES!$C$14:$Z$5000,21,FALSE))</f>
        <v/>
      </c>
      <c r="N1367" s="117"/>
      <c r="O1367" s="118" t="s">
        <v>222</v>
      </c>
      <c r="P1367" s="119"/>
      <c r="Q1367" s="84"/>
      <c r="R1367" s="125"/>
      <c r="S1367" s="166"/>
      <c r="T1367" s="167"/>
      <c r="V1367" s="203"/>
    </row>
    <row r="1368" spans="1:22" s="121" customFormat="1" ht="20.100000000000001" customHeight="1" x14ac:dyDescent="0.3">
      <c r="A1368" s="80"/>
      <c r="B1368" s="110" t="str">
        <f>IF(E1368="","",VLOOKUP(E1368,[1]PROJECTES!$C$14:$G$5000,2,FALSE))</f>
        <v/>
      </c>
      <c r="C1368" s="80"/>
      <c r="D1368" s="283" t="str">
        <f>IF(E1368="","",VLOOKUP(E1368,[1]PROJECTES!$C$14:$G$5000,5,FALSE))</f>
        <v/>
      </c>
      <c r="E1368" s="79"/>
      <c r="F1368" s="110" t="str">
        <f>IF(I1368="","",VLOOKUP(I1368,[1]PROJECTES!$C$14:$G$5000,2,FALSE))</f>
        <v/>
      </c>
      <c r="G1368" s="112" t="str">
        <f>IF(E1368="","",VLOOKUP(E1368,[1]PROJECTES!$C$14:$G$5000,4,FALSE))</f>
        <v/>
      </c>
      <c r="H1368" s="95"/>
      <c r="I1368" s="113" t="str">
        <f>IF(H1368="","",VLOOKUP(H1368,BD!B$2:C$16,2,FALSE))</f>
        <v/>
      </c>
      <c r="J1368" s="114"/>
      <c r="K1368" s="115" t="str">
        <f t="shared" si="49"/>
        <v/>
      </c>
      <c r="L1368" s="116" t="str">
        <f t="shared" ca="1" si="50"/>
        <v>-</v>
      </c>
      <c r="M1368" s="111" t="str">
        <f>IF(E1368="","",VLOOKUP(E1368,[1]PROJECTES!$C$14:$Z$5000,21,FALSE))</f>
        <v/>
      </c>
      <c r="N1368" s="117"/>
      <c r="O1368" s="118" t="s">
        <v>222</v>
      </c>
      <c r="P1368" s="119"/>
      <c r="Q1368" s="84"/>
      <c r="R1368" s="122"/>
      <c r="S1368" s="166"/>
      <c r="T1368" s="167"/>
      <c r="V1368" s="203"/>
    </row>
    <row r="1369" spans="1:22" s="121" customFormat="1" ht="20.100000000000001" customHeight="1" x14ac:dyDescent="0.3">
      <c r="A1369" s="80"/>
      <c r="B1369" s="110" t="str">
        <f>IF(E1369="","",VLOOKUP(E1369,[1]PROJECTES!$C$14:$G$5000,2,FALSE))</f>
        <v/>
      </c>
      <c r="C1369" s="80"/>
      <c r="D1369" s="283" t="str">
        <f>IF(E1369="","",VLOOKUP(E1369,[1]PROJECTES!$C$14:$G$5000,5,FALSE))</f>
        <v/>
      </c>
      <c r="E1369" s="79"/>
      <c r="F1369" s="110" t="str">
        <f>IF(I1369="","",VLOOKUP(I1369,[1]PROJECTES!$C$14:$G$5000,2,FALSE))</f>
        <v/>
      </c>
      <c r="G1369" s="112" t="str">
        <f>IF(E1369="","",VLOOKUP(E1369,[1]PROJECTES!$C$14:$G$5000,4,FALSE))</f>
        <v/>
      </c>
      <c r="H1369" s="95"/>
      <c r="I1369" s="113" t="str">
        <f>IF(H1369="","",VLOOKUP(H1369,BD!B$2:C$16,2,FALSE))</f>
        <v/>
      </c>
      <c r="J1369" s="114"/>
      <c r="K1369" s="115" t="str">
        <f t="shared" si="49"/>
        <v/>
      </c>
      <c r="L1369" s="116" t="str">
        <f t="shared" ca="1" si="50"/>
        <v>-</v>
      </c>
      <c r="M1369" s="111" t="str">
        <f>IF(E1369="","",VLOOKUP(E1369,[1]PROJECTES!$C$14:$Z$5000,21,FALSE))</f>
        <v/>
      </c>
      <c r="N1369" s="117"/>
      <c r="O1369" s="118" t="s">
        <v>222</v>
      </c>
      <c r="P1369" s="119"/>
      <c r="Q1369" s="84"/>
      <c r="R1369" s="122"/>
      <c r="S1369" s="166"/>
      <c r="T1369" s="167"/>
      <c r="V1369" s="203"/>
    </row>
    <row r="1370" spans="1:22" s="121" customFormat="1" ht="20.100000000000001" customHeight="1" x14ac:dyDescent="0.3">
      <c r="A1370" s="80"/>
      <c r="B1370" s="110" t="str">
        <f>IF(E1370="","",VLOOKUP(E1370,[1]PROJECTES!$C$14:$G$5000,2,FALSE))</f>
        <v/>
      </c>
      <c r="C1370" s="80"/>
      <c r="D1370" s="283" t="str">
        <f>IF(E1370="","",VLOOKUP(E1370,[1]PROJECTES!$C$14:$G$5000,5,FALSE))</f>
        <v/>
      </c>
      <c r="E1370" s="79"/>
      <c r="F1370" s="110" t="str">
        <f>IF(I1370="","",VLOOKUP(I1370,[1]PROJECTES!$C$14:$G$5000,2,FALSE))</f>
        <v/>
      </c>
      <c r="G1370" s="112" t="str">
        <f>IF(E1370="","",VLOOKUP(E1370,[1]PROJECTES!$C$14:$G$5000,4,FALSE))</f>
        <v/>
      </c>
      <c r="H1370" s="95"/>
      <c r="I1370" s="113" t="str">
        <f>IF(H1370="","",VLOOKUP(H1370,BD!B$2:C$16,2,FALSE))</f>
        <v/>
      </c>
      <c r="J1370" s="114"/>
      <c r="K1370" s="115" t="str">
        <f t="shared" si="49"/>
        <v/>
      </c>
      <c r="L1370" s="116" t="str">
        <f t="shared" ca="1" si="50"/>
        <v>-</v>
      </c>
      <c r="M1370" s="111" t="str">
        <f>IF(E1370="","",VLOOKUP(E1370,[1]PROJECTES!$C$14:$Z$5000,21,FALSE))</f>
        <v/>
      </c>
      <c r="N1370" s="117"/>
      <c r="O1370" s="118" t="s">
        <v>222</v>
      </c>
      <c r="P1370" s="119"/>
      <c r="Q1370" s="84"/>
      <c r="R1370" s="122"/>
      <c r="S1370" s="166"/>
      <c r="T1370" s="167"/>
      <c r="V1370" s="203"/>
    </row>
    <row r="1371" spans="1:22" s="121" customFormat="1" ht="20.100000000000001" customHeight="1" x14ac:dyDescent="0.3">
      <c r="A1371" s="80"/>
      <c r="B1371" s="110" t="str">
        <f>IF(E1371="","",VLOOKUP(E1371,[1]PROJECTES!$C$14:$G$5000,2,FALSE))</f>
        <v/>
      </c>
      <c r="C1371" s="80"/>
      <c r="D1371" s="283" t="str">
        <f>IF(E1371="","",VLOOKUP(E1371,[1]PROJECTES!$C$14:$G$5000,5,FALSE))</f>
        <v/>
      </c>
      <c r="E1371" s="79"/>
      <c r="F1371" s="110" t="str">
        <f>IF(I1371="","",VLOOKUP(I1371,[1]PROJECTES!$C$14:$G$5000,2,FALSE))</f>
        <v/>
      </c>
      <c r="G1371" s="112" t="str">
        <f>IF(E1371="","",VLOOKUP(E1371,[1]PROJECTES!$C$14:$G$5000,4,FALSE))</f>
        <v/>
      </c>
      <c r="H1371" s="95"/>
      <c r="I1371" s="113" t="str">
        <f>IF(H1371="","",VLOOKUP(H1371,BD!B$2:C$16,2,FALSE))</f>
        <v/>
      </c>
      <c r="J1371" s="114"/>
      <c r="K1371" s="115" t="str">
        <f t="shared" si="49"/>
        <v/>
      </c>
      <c r="L1371" s="116" t="str">
        <f t="shared" ca="1" si="50"/>
        <v>-</v>
      </c>
      <c r="M1371" s="111" t="str">
        <f>IF(E1371="","",VLOOKUP(E1371,[1]PROJECTES!$C$14:$Z$5000,21,FALSE))</f>
        <v/>
      </c>
      <c r="N1371" s="117"/>
      <c r="O1371" s="118" t="s">
        <v>222</v>
      </c>
      <c r="P1371" s="119"/>
      <c r="Q1371" s="84"/>
      <c r="R1371" s="122"/>
      <c r="S1371" s="166"/>
      <c r="T1371" s="167"/>
      <c r="V1371" s="203"/>
    </row>
    <row r="1372" spans="1:22" s="121" customFormat="1" ht="20.100000000000001" customHeight="1" x14ac:dyDescent="0.3">
      <c r="A1372" s="80"/>
      <c r="B1372" s="110" t="str">
        <f>IF(E1372="","",VLOOKUP(E1372,[1]PROJECTES!$C$14:$G$5000,2,FALSE))</f>
        <v/>
      </c>
      <c r="C1372" s="80"/>
      <c r="D1372" s="283" t="str">
        <f>IF(E1372="","",VLOOKUP(E1372,[1]PROJECTES!$C$14:$G$5000,5,FALSE))</f>
        <v/>
      </c>
      <c r="E1372" s="79"/>
      <c r="F1372" s="110" t="str">
        <f>IF(I1372="","",VLOOKUP(I1372,[1]PROJECTES!$C$14:$G$5000,2,FALSE))</f>
        <v/>
      </c>
      <c r="G1372" s="112" t="str">
        <f>IF(E1372="","",VLOOKUP(E1372,[1]PROJECTES!$C$14:$G$5000,4,FALSE))</f>
        <v/>
      </c>
      <c r="H1372" s="95"/>
      <c r="I1372" s="113" t="str">
        <f>IF(H1372="","",VLOOKUP(H1372,BD!B$2:C$16,2,FALSE))</f>
        <v/>
      </c>
      <c r="J1372" s="114"/>
      <c r="K1372" s="115" t="str">
        <f t="shared" si="49"/>
        <v/>
      </c>
      <c r="L1372" s="116" t="str">
        <f t="shared" ca="1" si="50"/>
        <v>-</v>
      </c>
      <c r="M1372" s="111" t="str">
        <f>IF(E1372="","",VLOOKUP(E1372,[1]PROJECTES!$C$14:$Z$5000,21,FALSE))</f>
        <v/>
      </c>
      <c r="N1372" s="117"/>
      <c r="O1372" s="118" t="s">
        <v>222</v>
      </c>
      <c r="P1372" s="119"/>
      <c r="Q1372" s="84"/>
      <c r="R1372" s="122"/>
      <c r="S1372" s="166"/>
      <c r="T1372" s="167"/>
      <c r="V1372" s="203"/>
    </row>
    <row r="1373" spans="1:22" s="121" customFormat="1" ht="20.100000000000001" customHeight="1" x14ac:dyDescent="0.3">
      <c r="A1373" s="80"/>
      <c r="B1373" s="110" t="str">
        <f>IF(E1373="","",VLOOKUP(E1373,[1]PROJECTES!$C$14:$G$5000,2,FALSE))</f>
        <v/>
      </c>
      <c r="C1373" s="80"/>
      <c r="D1373" s="283" t="str">
        <f>IF(E1373="","",VLOOKUP(E1373,[1]PROJECTES!$C$14:$G$5000,5,FALSE))</f>
        <v/>
      </c>
      <c r="E1373" s="79"/>
      <c r="F1373" s="110" t="str">
        <f>IF(I1373="","",VLOOKUP(I1373,[1]PROJECTES!$C$14:$G$5000,2,FALSE))</f>
        <v/>
      </c>
      <c r="G1373" s="112" t="str">
        <f>IF(E1373="","",VLOOKUP(E1373,[1]PROJECTES!$C$14:$G$5000,4,FALSE))</f>
        <v/>
      </c>
      <c r="H1373" s="95"/>
      <c r="I1373" s="113" t="str">
        <f>IF(H1373="","",VLOOKUP(H1373,BD!B$2:C$16,2,FALSE))</f>
        <v/>
      </c>
      <c r="J1373" s="114"/>
      <c r="K1373" s="115" t="str">
        <f t="shared" si="49"/>
        <v/>
      </c>
      <c r="L1373" s="116" t="str">
        <f t="shared" ca="1" si="50"/>
        <v>-</v>
      </c>
      <c r="M1373" s="111" t="str">
        <f>IF(E1373="","",VLOOKUP(E1373,[1]PROJECTES!$C$14:$Z$5000,21,FALSE))</f>
        <v/>
      </c>
      <c r="N1373" s="117"/>
      <c r="O1373" s="118" t="s">
        <v>222</v>
      </c>
      <c r="P1373" s="119"/>
      <c r="Q1373" s="84"/>
      <c r="R1373" s="122"/>
      <c r="S1373" s="166"/>
      <c r="T1373" s="167"/>
      <c r="V1373" s="203"/>
    </row>
    <row r="1374" spans="1:22" s="121" customFormat="1" ht="20.100000000000001" customHeight="1" x14ac:dyDescent="0.3">
      <c r="A1374" s="80"/>
      <c r="B1374" s="110" t="str">
        <f>IF(E1374="","",VLOOKUP(E1374,[1]PROJECTES!$C$14:$G$5000,2,FALSE))</f>
        <v/>
      </c>
      <c r="C1374" s="80"/>
      <c r="D1374" s="283" t="str">
        <f>IF(E1374="","",VLOOKUP(E1374,[1]PROJECTES!$C$14:$G$5000,5,FALSE))</f>
        <v/>
      </c>
      <c r="E1374" s="79"/>
      <c r="F1374" s="110" t="str">
        <f>IF(I1374="","",VLOOKUP(I1374,[1]PROJECTES!$C$14:$G$5000,2,FALSE))</f>
        <v/>
      </c>
      <c r="G1374" s="112" t="str">
        <f>IF(E1374="","",VLOOKUP(E1374,[1]PROJECTES!$C$14:$G$5000,4,FALSE))</f>
        <v/>
      </c>
      <c r="H1374" s="95"/>
      <c r="I1374" s="113" t="str">
        <f>IF(H1374="","",VLOOKUP(H1374,BD!B$2:C$16,2,FALSE))</f>
        <v/>
      </c>
      <c r="J1374" s="114"/>
      <c r="K1374" s="115" t="str">
        <f t="shared" si="49"/>
        <v/>
      </c>
      <c r="L1374" s="116" t="str">
        <f t="shared" ca="1" si="50"/>
        <v>-</v>
      </c>
      <c r="M1374" s="111" t="str">
        <f>IF(E1374="","",VLOOKUP(E1374,[1]PROJECTES!$C$14:$Z$5000,21,FALSE))</f>
        <v/>
      </c>
      <c r="N1374" s="117"/>
      <c r="O1374" s="118" t="s">
        <v>222</v>
      </c>
      <c r="P1374" s="119"/>
      <c r="Q1374" s="84"/>
      <c r="R1374" s="122"/>
      <c r="S1374" s="166"/>
      <c r="T1374" s="167"/>
      <c r="V1374" s="203"/>
    </row>
    <row r="1375" spans="1:22" s="121" customFormat="1" ht="20.100000000000001" customHeight="1" x14ac:dyDescent="0.3">
      <c r="A1375" s="80"/>
      <c r="B1375" s="110" t="str">
        <f>IF(E1375="","",VLOOKUP(E1375,[1]PROJECTES!$C$14:$G$5000,2,FALSE))</f>
        <v/>
      </c>
      <c r="C1375" s="80"/>
      <c r="D1375" s="283" t="str">
        <f>IF(E1375="","",VLOOKUP(E1375,[1]PROJECTES!$C$14:$G$5000,5,FALSE))</f>
        <v/>
      </c>
      <c r="E1375" s="79"/>
      <c r="F1375" s="110" t="str">
        <f>IF(I1375="","",VLOOKUP(I1375,[1]PROJECTES!$C$14:$G$5000,2,FALSE))</f>
        <v/>
      </c>
      <c r="G1375" s="112" t="str">
        <f>IF(E1375="","",VLOOKUP(E1375,[1]PROJECTES!$C$14:$G$5000,4,FALSE))</f>
        <v/>
      </c>
      <c r="H1375" s="95"/>
      <c r="I1375" s="113" t="str">
        <f>IF(H1375="","",VLOOKUP(H1375,BD!B$2:C$16,2,FALSE))</f>
        <v/>
      </c>
      <c r="J1375" s="114"/>
      <c r="K1375" s="115" t="str">
        <f t="shared" si="49"/>
        <v/>
      </c>
      <c r="L1375" s="116" t="str">
        <f t="shared" ca="1" si="50"/>
        <v>-</v>
      </c>
      <c r="M1375" s="111" t="str">
        <f>IF(E1375="","",VLOOKUP(E1375,[1]PROJECTES!$C$14:$Z$5000,21,FALSE))</f>
        <v/>
      </c>
      <c r="N1375" s="117"/>
      <c r="O1375" s="118" t="s">
        <v>222</v>
      </c>
      <c r="P1375" s="119"/>
      <c r="Q1375" s="84"/>
      <c r="R1375" s="122"/>
      <c r="S1375" s="166"/>
      <c r="T1375" s="167"/>
      <c r="V1375" s="203"/>
    </row>
    <row r="1376" spans="1:22" s="121" customFormat="1" ht="20.100000000000001" customHeight="1" x14ac:dyDescent="0.3">
      <c r="A1376" s="80"/>
      <c r="B1376" s="110" t="str">
        <f>IF(E1376="","",VLOOKUP(E1376,[1]PROJECTES!$C$14:$G$5000,2,FALSE))</f>
        <v/>
      </c>
      <c r="C1376" s="80"/>
      <c r="D1376" s="283" t="str">
        <f>IF(E1376="","",VLOOKUP(E1376,[1]PROJECTES!$C$14:$G$5000,5,FALSE))</f>
        <v/>
      </c>
      <c r="E1376" s="79"/>
      <c r="F1376" s="110" t="str">
        <f>IF(I1376="","",VLOOKUP(I1376,[1]PROJECTES!$C$14:$G$5000,2,FALSE))</f>
        <v/>
      </c>
      <c r="G1376" s="112" t="str">
        <f>IF(E1376="","",VLOOKUP(E1376,[1]PROJECTES!$C$14:$G$5000,4,FALSE))</f>
        <v/>
      </c>
      <c r="H1376" s="95"/>
      <c r="I1376" s="113" t="str">
        <f>IF(H1376="","",VLOOKUP(H1376,BD!B$2:C$16,2,FALSE))</f>
        <v/>
      </c>
      <c r="J1376" s="114"/>
      <c r="K1376" s="115" t="str">
        <f t="shared" si="49"/>
        <v/>
      </c>
      <c r="L1376" s="116" t="str">
        <f t="shared" ca="1" si="50"/>
        <v>-</v>
      </c>
      <c r="M1376" s="111" t="str">
        <f>IF(E1376="","",VLOOKUP(E1376,[1]PROJECTES!$C$14:$Z$5000,21,FALSE))</f>
        <v/>
      </c>
      <c r="N1376" s="117"/>
      <c r="O1376" s="118" t="s">
        <v>222</v>
      </c>
      <c r="P1376" s="119"/>
      <c r="Q1376" s="84"/>
      <c r="R1376" s="122"/>
      <c r="S1376" s="166"/>
      <c r="T1376" s="167"/>
      <c r="V1376" s="203"/>
    </row>
    <row r="1377" spans="1:22" s="121" customFormat="1" ht="20.100000000000001" customHeight="1" x14ac:dyDescent="0.3">
      <c r="A1377" s="80"/>
      <c r="B1377" s="110" t="str">
        <f>IF(E1377="","",VLOOKUP(E1377,[1]PROJECTES!$C$14:$G$5000,2,FALSE))</f>
        <v/>
      </c>
      <c r="C1377" s="80"/>
      <c r="D1377" s="283" t="str">
        <f>IF(E1377="","",VLOOKUP(E1377,[1]PROJECTES!$C$14:$G$5000,5,FALSE))</f>
        <v/>
      </c>
      <c r="E1377" s="79"/>
      <c r="F1377" s="110" t="str">
        <f>IF(I1377="","",VLOOKUP(I1377,[1]PROJECTES!$C$14:$G$5000,2,FALSE))</f>
        <v/>
      </c>
      <c r="G1377" s="112" t="str">
        <f>IF(E1377="","",VLOOKUP(E1377,[1]PROJECTES!$C$14:$G$5000,4,FALSE))</f>
        <v/>
      </c>
      <c r="H1377" s="95"/>
      <c r="I1377" s="113" t="str">
        <f>IF(H1377="","",VLOOKUP(H1377,BD!B$2:C$16,2,FALSE))</f>
        <v/>
      </c>
      <c r="J1377" s="144"/>
      <c r="K1377" s="115" t="str">
        <f t="shared" si="49"/>
        <v/>
      </c>
      <c r="L1377" s="116" t="str">
        <f t="shared" ca="1" si="50"/>
        <v>-</v>
      </c>
      <c r="M1377" s="111" t="str">
        <f>IF(E1377="","",VLOOKUP(E1377,[1]PROJECTES!$C$14:$Z$5000,21,FALSE))</f>
        <v/>
      </c>
      <c r="N1377" s="117"/>
      <c r="O1377" s="118" t="s">
        <v>222</v>
      </c>
      <c r="P1377" s="119"/>
      <c r="Q1377" s="84"/>
      <c r="R1377" s="122"/>
      <c r="S1377" s="166"/>
      <c r="T1377" s="198"/>
      <c r="U1377" s="179"/>
      <c r="V1377" s="204"/>
    </row>
    <row r="1378" spans="1:22" s="121" customFormat="1" ht="20.100000000000001" customHeight="1" x14ac:dyDescent="0.3">
      <c r="A1378" s="80"/>
      <c r="B1378" s="110" t="str">
        <f>IF(E1378="","",VLOOKUP(E1378,[1]PROJECTES!$C$14:$G$5000,2,FALSE))</f>
        <v/>
      </c>
      <c r="C1378" s="80"/>
      <c r="D1378" s="283" t="str">
        <f>IF(E1378="","",VLOOKUP(E1378,[1]PROJECTES!$C$14:$G$5000,5,FALSE))</f>
        <v/>
      </c>
      <c r="E1378" s="79"/>
      <c r="F1378" s="110" t="str">
        <f>IF(I1378="","",VLOOKUP(I1378,[1]PROJECTES!$C$14:$G$5000,2,FALSE))</f>
        <v/>
      </c>
      <c r="G1378" s="112" t="str">
        <f>IF(E1378="","",VLOOKUP(E1378,[1]PROJECTES!$C$14:$G$5000,4,FALSE))</f>
        <v/>
      </c>
      <c r="H1378" s="95"/>
      <c r="I1378" s="113" t="str">
        <f>IF(H1378="","",VLOOKUP(H1378,BD!B$2:C$16,2,FALSE))</f>
        <v/>
      </c>
      <c r="J1378" s="114"/>
      <c r="K1378" s="115" t="str">
        <f t="shared" si="49"/>
        <v/>
      </c>
      <c r="L1378" s="116" t="str">
        <f t="shared" ca="1" si="50"/>
        <v>-</v>
      </c>
      <c r="M1378" s="111" t="str">
        <f>IF(E1378="","",VLOOKUP(E1378,[1]PROJECTES!$C$14:$Z$5000,21,FALSE))</f>
        <v/>
      </c>
      <c r="N1378" s="117"/>
      <c r="O1378" s="118" t="s">
        <v>222</v>
      </c>
      <c r="P1378" s="119"/>
      <c r="Q1378" s="84"/>
      <c r="R1378" s="122"/>
      <c r="S1378" s="166"/>
      <c r="T1378" s="198"/>
      <c r="U1378" s="179"/>
      <c r="V1378" s="204"/>
    </row>
    <row r="1379" spans="1:22" s="121" customFormat="1" ht="20.100000000000001" customHeight="1" x14ac:dyDescent="0.3">
      <c r="A1379" s="80"/>
      <c r="B1379" s="110" t="str">
        <f>IF(E1379="","",VLOOKUP(E1379,[1]PROJECTES!$C$14:$G$5000,2,FALSE))</f>
        <v/>
      </c>
      <c r="C1379" s="80"/>
      <c r="D1379" s="283" t="str">
        <f>IF(E1379="","",VLOOKUP(E1379,[1]PROJECTES!$C$14:$G$5000,5,FALSE))</f>
        <v/>
      </c>
      <c r="E1379" s="79"/>
      <c r="F1379" s="110" t="str">
        <f>IF(I1379="","",VLOOKUP(I1379,[1]PROJECTES!$C$14:$G$5000,2,FALSE))</f>
        <v/>
      </c>
      <c r="G1379" s="112" t="str">
        <f>IF(E1379="","",VLOOKUP(E1379,[1]PROJECTES!$C$14:$G$5000,4,FALSE))</f>
        <v/>
      </c>
      <c r="H1379" s="95"/>
      <c r="I1379" s="113" t="str">
        <f>IF(H1379="","",VLOOKUP(H1379,BD!B$2:C$16,2,FALSE))</f>
        <v/>
      </c>
      <c r="J1379" s="114"/>
      <c r="K1379" s="115" t="str">
        <f t="shared" si="49"/>
        <v/>
      </c>
      <c r="L1379" s="116" t="str">
        <f t="shared" ca="1" si="50"/>
        <v>-</v>
      </c>
      <c r="M1379" s="111" t="str">
        <f>IF(E1379="","",VLOOKUP(E1379,[1]PROJECTES!$C$14:$Z$5000,21,FALSE))</f>
        <v/>
      </c>
      <c r="N1379" s="117"/>
      <c r="O1379" s="118" t="s">
        <v>222</v>
      </c>
      <c r="P1379" s="119"/>
      <c r="Q1379" s="84"/>
      <c r="R1379" s="122"/>
      <c r="S1379" s="166"/>
      <c r="T1379" s="167"/>
    </row>
    <row r="1380" spans="1:22" s="121" customFormat="1" ht="20.100000000000001" customHeight="1" x14ac:dyDescent="0.3">
      <c r="A1380" s="80"/>
      <c r="B1380" s="110" t="str">
        <f>IF(E1380="","",VLOOKUP(E1380,[1]PROJECTES!$C$14:$G$5000,2,FALSE))</f>
        <v/>
      </c>
      <c r="C1380" s="80"/>
      <c r="D1380" s="283" t="str">
        <f>IF(E1380="","",VLOOKUP(E1380,[1]PROJECTES!$C$14:$G$5000,5,FALSE))</f>
        <v/>
      </c>
      <c r="E1380" s="79"/>
      <c r="F1380" s="110" t="str">
        <f>IF(I1380="","",VLOOKUP(I1380,[1]PROJECTES!$C$14:$G$5000,2,FALSE))</f>
        <v/>
      </c>
      <c r="G1380" s="112" t="str">
        <f>IF(E1380="","",VLOOKUP(E1380,[1]PROJECTES!$C$14:$G$5000,4,FALSE))</f>
        <v/>
      </c>
      <c r="H1380" s="95"/>
      <c r="I1380" s="113" t="str">
        <f>IF(H1380="","",VLOOKUP(H1380,BD!B$2:C$16,2,FALSE))</f>
        <v/>
      </c>
      <c r="J1380" s="114"/>
      <c r="K1380" s="115" t="str">
        <f t="shared" si="49"/>
        <v/>
      </c>
      <c r="L1380" s="116" t="str">
        <f t="shared" ca="1" si="50"/>
        <v>-</v>
      </c>
      <c r="M1380" s="111" t="str">
        <f>IF(E1380="","",VLOOKUP(E1380,[1]PROJECTES!$C$14:$Z$5000,21,FALSE))</f>
        <v/>
      </c>
      <c r="N1380" s="117"/>
      <c r="O1380" s="118" t="s">
        <v>222</v>
      </c>
      <c r="P1380" s="119"/>
      <c r="Q1380" s="84"/>
      <c r="R1380" s="122"/>
      <c r="S1380" s="166"/>
      <c r="T1380" s="167"/>
    </row>
    <row r="1381" spans="1:22" s="121" customFormat="1" ht="20.100000000000001" customHeight="1" x14ac:dyDescent="0.3">
      <c r="A1381" s="80"/>
      <c r="B1381" s="110" t="str">
        <f>IF(E1381="","",VLOOKUP(E1381,[1]PROJECTES!$C$14:$G$5000,2,FALSE))</f>
        <v/>
      </c>
      <c r="C1381" s="80"/>
      <c r="D1381" s="283" t="str">
        <f>IF(E1381="","",VLOOKUP(E1381,[1]PROJECTES!$C$14:$G$5000,5,FALSE))</f>
        <v/>
      </c>
      <c r="E1381" s="79"/>
      <c r="F1381" s="110" t="str">
        <f>IF(I1381="","",VLOOKUP(I1381,[1]PROJECTES!$C$14:$G$5000,2,FALSE))</f>
        <v/>
      </c>
      <c r="G1381" s="112" t="str">
        <f>IF(E1381="","",VLOOKUP(E1381,[1]PROJECTES!$C$14:$G$5000,4,FALSE))</f>
        <v/>
      </c>
      <c r="H1381" s="95"/>
      <c r="I1381" s="113" t="str">
        <f>IF(H1381="","",VLOOKUP(H1381,BD!B$2:C$16,2,FALSE))</f>
        <v/>
      </c>
      <c r="J1381" s="114"/>
      <c r="K1381" s="115" t="str">
        <f t="shared" si="49"/>
        <v/>
      </c>
      <c r="L1381" s="116" t="str">
        <f t="shared" ca="1" si="50"/>
        <v>-</v>
      </c>
      <c r="M1381" s="111" t="str">
        <f>IF(E1381="","",VLOOKUP(E1381,[1]PROJECTES!$C$14:$Z$5000,21,FALSE))</f>
        <v/>
      </c>
      <c r="N1381" s="117"/>
      <c r="O1381" s="118" t="s">
        <v>222</v>
      </c>
      <c r="P1381" s="119"/>
      <c r="Q1381" s="84"/>
      <c r="R1381" s="122"/>
      <c r="S1381" s="166"/>
      <c r="T1381" s="167"/>
    </row>
    <row r="1382" spans="1:22" s="121" customFormat="1" ht="20.100000000000001" customHeight="1" x14ac:dyDescent="0.3">
      <c r="A1382" s="80"/>
      <c r="B1382" s="110" t="str">
        <f>IF(E1382="","",VLOOKUP(E1382,[1]PROJECTES!$C$14:$G$5000,2,FALSE))</f>
        <v/>
      </c>
      <c r="C1382" s="80"/>
      <c r="D1382" s="283" t="str">
        <f>IF(E1382="","",VLOOKUP(E1382,[1]PROJECTES!$C$14:$G$5000,5,FALSE))</f>
        <v/>
      </c>
      <c r="E1382" s="79"/>
      <c r="F1382" s="110" t="str">
        <f>IF(I1382="","",VLOOKUP(I1382,[1]PROJECTES!$C$14:$G$5000,2,FALSE))</f>
        <v/>
      </c>
      <c r="G1382" s="112" t="str">
        <f>IF(E1382="","",VLOOKUP(E1382,[1]PROJECTES!$C$14:$G$5000,4,FALSE))</f>
        <v/>
      </c>
      <c r="H1382" s="95"/>
      <c r="I1382" s="113" t="str">
        <f>IF(H1382="","",VLOOKUP(H1382,BD!B$2:C$16,2,FALSE))</f>
        <v/>
      </c>
      <c r="J1382" s="114"/>
      <c r="K1382" s="115" t="str">
        <f t="shared" ref="K1382:K1445" si="51">IF(J1382="","",WEEKNUM(J1382,2)-0)</f>
        <v/>
      </c>
      <c r="L1382" s="116" t="str">
        <f t="shared" ref="L1382:L1445" ca="1" si="52">IF(M1382="","-",IF(G1382="TA","-",+M1382-TODAY()))</f>
        <v>-</v>
      </c>
      <c r="M1382" s="111" t="str">
        <f>IF(E1382="","",VLOOKUP(E1382,[1]PROJECTES!$C$14:$Z$5000,21,FALSE))</f>
        <v/>
      </c>
      <c r="N1382" s="117"/>
      <c r="O1382" s="118" t="s">
        <v>222</v>
      </c>
      <c r="P1382" s="119"/>
      <c r="Q1382" s="84"/>
      <c r="R1382" s="122"/>
      <c r="S1382" s="166"/>
      <c r="T1382" s="167"/>
    </row>
    <row r="1383" spans="1:22" s="121" customFormat="1" ht="20.100000000000001" customHeight="1" x14ac:dyDescent="0.3">
      <c r="A1383" s="80"/>
      <c r="B1383" s="110" t="str">
        <f>IF(E1383="","",VLOOKUP(E1383,[1]PROJECTES!$C$14:$G$5000,2,FALSE))</f>
        <v/>
      </c>
      <c r="C1383" s="80"/>
      <c r="D1383" s="283" t="str">
        <f>IF(E1383="","",VLOOKUP(E1383,[1]PROJECTES!$C$14:$G$5000,5,FALSE))</f>
        <v/>
      </c>
      <c r="E1383" s="79"/>
      <c r="F1383" s="110" t="str">
        <f>IF(I1383="","",VLOOKUP(I1383,[1]PROJECTES!$C$14:$G$5000,2,FALSE))</f>
        <v/>
      </c>
      <c r="G1383" s="112" t="str">
        <f>IF(E1383="","",VLOOKUP(E1383,[1]PROJECTES!$C$14:$G$5000,4,FALSE))</f>
        <v/>
      </c>
      <c r="H1383" s="95"/>
      <c r="I1383" s="113" t="str">
        <f>IF(H1383="","",VLOOKUP(H1383,BD!B$2:C$16,2,FALSE))</f>
        <v/>
      </c>
      <c r="J1383" s="114"/>
      <c r="K1383" s="115" t="str">
        <f t="shared" si="51"/>
        <v/>
      </c>
      <c r="L1383" s="116" t="str">
        <f t="shared" ca="1" si="52"/>
        <v>-</v>
      </c>
      <c r="M1383" s="111" t="str">
        <f>IF(E1383="","",VLOOKUP(E1383,[1]PROJECTES!$C$14:$Z$5000,21,FALSE))</f>
        <v/>
      </c>
      <c r="N1383" s="117"/>
      <c r="O1383" s="118" t="s">
        <v>222</v>
      </c>
      <c r="P1383" s="119"/>
      <c r="Q1383" s="84"/>
      <c r="R1383" s="122"/>
      <c r="S1383" s="166"/>
      <c r="T1383" s="167"/>
    </row>
    <row r="1384" spans="1:22" s="121" customFormat="1" ht="20.100000000000001" customHeight="1" x14ac:dyDescent="0.3">
      <c r="A1384" s="80"/>
      <c r="B1384" s="110" t="str">
        <f>IF(E1384="","",VLOOKUP(E1384,[1]PROJECTES!$C$14:$G$5000,2,FALSE))</f>
        <v/>
      </c>
      <c r="C1384" s="80"/>
      <c r="D1384" s="283" t="str">
        <f>IF(E1384="","",VLOOKUP(E1384,[1]PROJECTES!$C$14:$G$5000,5,FALSE))</f>
        <v/>
      </c>
      <c r="E1384" s="79"/>
      <c r="F1384" s="110" t="str">
        <f>IF(I1384="","",VLOOKUP(I1384,[1]PROJECTES!$C$14:$G$5000,2,FALSE))</f>
        <v/>
      </c>
      <c r="G1384" s="112" t="str">
        <f>IF(E1384="","",VLOOKUP(E1384,[1]PROJECTES!$C$14:$G$5000,4,FALSE))</f>
        <v/>
      </c>
      <c r="H1384" s="95"/>
      <c r="I1384" s="113" t="str">
        <f>IF(H1384="","",VLOOKUP(H1384,BD!B$2:C$16,2,FALSE))</f>
        <v/>
      </c>
      <c r="J1384" s="114"/>
      <c r="K1384" s="115" t="str">
        <f t="shared" si="51"/>
        <v/>
      </c>
      <c r="L1384" s="116" t="str">
        <f t="shared" ca="1" si="52"/>
        <v>-</v>
      </c>
      <c r="M1384" s="111" t="str">
        <f>IF(E1384="","",VLOOKUP(E1384,[1]PROJECTES!$C$14:$Z$5000,21,FALSE))</f>
        <v/>
      </c>
      <c r="N1384" s="117"/>
      <c r="O1384" s="118" t="s">
        <v>222</v>
      </c>
      <c r="P1384" s="119"/>
      <c r="Q1384" s="84"/>
      <c r="R1384" s="122"/>
      <c r="S1384" s="166"/>
      <c r="T1384" s="167"/>
    </row>
    <row r="1385" spans="1:22" s="121" customFormat="1" ht="20.100000000000001" customHeight="1" x14ac:dyDescent="0.3">
      <c r="A1385" s="80"/>
      <c r="B1385" s="110" t="str">
        <f>IF(E1385="","",VLOOKUP(E1385,[1]PROJECTES!$C$14:$G$5000,2,FALSE))</f>
        <v/>
      </c>
      <c r="C1385" s="80"/>
      <c r="D1385" s="283" t="str">
        <f>IF(E1385="","",VLOOKUP(E1385,[1]PROJECTES!$C$14:$G$5000,5,FALSE))</f>
        <v/>
      </c>
      <c r="E1385" s="79"/>
      <c r="F1385" s="110" t="str">
        <f>IF(I1385="","",VLOOKUP(I1385,[1]PROJECTES!$C$14:$G$5000,2,FALSE))</f>
        <v/>
      </c>
      <c r="G1385" s="112" t="str">
        <f>IF(E1385="","",VLOOKUP(E1385,[1]PROJECTES!$C$14:$G$5000,4,FALSE))</f>
        <v/>
      </c>
      <c r="H1385" s="95"/>
      <c r="I1385" s="113" t="str">
        <f>IF(H1385="","",VLOOKUP(H1385,BD!B$2:C$16,2,FALSE))</f>
        <v/>
      </c>
      <c r="J1385" s="114"/>
      <c r="K1385" s="115" t="str">
        <f t="shared" si="51"/>
        <v/>
      </c>
      <c r="L1385" s="116" t="str">
        <f t="shared" ca="1" si="52"/>
        <v>-</v>
      </c>
      <c r="M1385" s="111" t="str">
        <f>IF(E1385="","",VLOOKUP(E1385,[1]PROJECTES!$C$14:$Z$5000,21,FALSE))</f>
        <v/>
      </c>
      <c r="N1385" s="117"/>
      <c r="O1385" s="118" t="s">
        <v>222</v>
      </c>
      <c r="P1385" s="119"/>
      <c r="Q1385" s="84"/>
      <c r="R1385" s="122"/>
      <c r="S1385" s="166"/>
      <c r="T1385" s="167"/>
    </row>
    <row r="1386" spans="1:22" s="121" customFormat="1" ht="20.100000000000001" customHeight="1" x14ac:dyDescent="0.3">
      <c r="A1386" s="80"/>
      <c r="B1386" s="110" t="str">
        <f>IF(E1386="","",VLOOKUP(E1386,[1]PROJECTES!$C$14:$G$5000,2,FALSE))</f>
        <v/>
      </c>
      <c r="C1386" s="80"/>
      <c r="D1386" s="283" t="str">
        <f>IF(E1386="","",VLOOKUP(E1386,[1]PROJECTES!$C$14:$G$5000,5,FALSE))</f>
        <v/>
      </c>
      <c r="E1386" s="79"/>
      <c r="F1386" s="110" t="str">
        <f>IF(I1386="","",VLOOKUP(I1386,[1]PROJECTES!$C$14:$G$5000,2,FALSE))</f>
        <v/>
      </c>
      <c r="G1386" s="112" t="str">
        <f>IF(E1386="","",VLOOKUP(E1386,[1]PROJECTES!$C$14:$G$5000,4,FALSE))</f>
        <v/>
      </c>
      <c r="H1386" s="95"/>
      <c r="I1386" s="113" t="str">
        <f>IF(H1386="","",VLOOKUP(H1386,BD!B$2:C$16,2,FALSE))</f>
        <v/>
      </c>
      <c r="J1386" s="114"/>
      <c r="K1386" s="115" t="str">
        <f t="shared" si="51"/>
        <v/>
      </c>
      <c r="L1386" s="116" t="str">
        <f t="shared" ca="1" si="52"/>
        <v>-</v>
      </c>
      <c r="M1386" s="111" t="str">
        <f>IF(E1386="","",VLOOKUP(E1386,[1]PROJECTES!$C$14:$Z$5000,21,FALSE))</f>
        <v/>
      </c>
      <c r="N1386" s="117"/>
      <c r="O1386" s="118" t="s">
        <v>222</v>
      </c>
      <c r="P1386" s="119"/>
      <c r="Q1386" s="84"/>
      <c r="R1386" s="122"/>
      <c r="S1386" s="166"/>
      <c r="T1386" s="167"/>
    </row>
    <row r="1387" spans="1:22" s="121" customFormat="1" ht="20.100000000000001" customHeight="1" x14ac:dyDescent="0.3">
      <c r="A1387" s="80"/>
      <c r="B1387" s="110" t="str">
        <f>IF(E1387="","",VLOOKUP(E1387,[1]PROJECTES!$C$14:$G$5000,2,FALSE))</f>
        <v/>
      </c>
      <c r="C1387" s="80"/>
      <c r="D1387" s="283" t="str">
        <f>IF(E1387="","",VLOOKUP(E1387,[1]PROJECTES!$C$14:$G$5000,5,FALSE))</f>
        <v/>
      </c>
      <c r="E1387" s="79"/>
      <c r="F1387" s="110" t="str">
        <f>IF(I1387="","",VLOOKUP(I1387,[1]PROJECTES!$C$14:$G$5000,2,FALSE))</f>
        <v/>
      </c>
      <c r="G1387" s="112" t="str">
        <f>IF(E1387="","",VLOOKUP(E1387,[1]PROJECTES!$C$14:$G$5000,4,FALSE))</f>
        <v/>
      </c>
      <c r="H1387" s="95"/>
      <c r="I1387" s="113" t="str">
        <f>IF(H1387="","",VLOOKUP(H1387,BD!B$2:C$16,2,FALSE))</f>
        <v/>
      </c>
      <c r="J1387" s="114"/>
      <c r="K1387" s="115" t="str">
        <f t="shared" si="51"/>
        <v/>
      </c>
      <c r="L1387" s="116" t="str">
        <f t="shared" ca="1" si="52"/>
        <v>-</v>
      </c>
      <c r="M1387" s="111" t="str">
        <f>IF(E1387="","",VLOOKUP(E1387,[1]PROJECTES!$C$14:$Z$5000,21,FALSE))</f>
        <v/>
      </c>
      <c r="N1387" s="117"/>
      <c r="O1387" s="118" t="s">
        <v>222</v>
      </c>
      <c r="P1387" s="119"/>
      <c r="Q1387" s="84"/>
      <c r="R1387" s="122"/>
      <c r="S1387" s="166"/>
      <c r="T1387" s="167"/>
    </row>
    <row r="1388" spans="1:22" s="121" customFormat="1" ht="20.100000000000001" customHeight="1" x14ac:dyDescent="0.3">
      <c r="A1388" s="80"/>
      <c r="B1388" s="110" t="str">
        <f>IF(E1388="","",VLOOKUP(E1388,[1]PROJECTES!$C$14:$G$5000,2,FALSE))</f>
        <v/>
      </c>
      <c r="C1388" s="80"/>
      <c r="D1388" s="283" t="str">
        <f>IF(E1388="","",VLOOKUP(E1388,[1]PROJECTES!$C$14:$G$5000,5,FALSE))</f>
        <v/>
      </c>
      <c r="E1388" s="79"/>
      <c r="F1388" s="110" t="str">
        <f>IF(I1388="","",VLOOKUP(I1388,[1]PROJECTES!$C$14:$G$5000,2,FALSE))</f>
        <v/>
      </c>
      <c r="G1388" s="112" t="str">
        <f>IF(E1388="","",VLOOKUP(E1388,[1]PROJECTES!$C$14:$G$5000,4,FALSE))</f>
        <v/>
      </c>
      <c r="H1388" s="95"/>
      <c r="I1388" s="113" t="str">
        <f>IF(H1388="","",VLOOKUP(H1388,BD!B$2:C$16,2,FALSE))</f>
        <v/>
      </c>
      <c r="J1388" s="114"/>
      <c r="K1388" s="115" t="str">
        <f t="shared" si="51"/>
        <v/>
      </c>
      <c r="L1388" s="116" t="str">
        <f t="shared" ca="1" si="52"/>
        <v>-</v>
      </c>
      <c r="M1388" s="111" t="str">
        <f>IF(E1388="","",VLOOKUP(E1388,[1]PROJECTES!$C$14:$Z$5000,21,FALSE))</f>
        <v/>
      </c>
      <c r="N1388" s="117"/>
      <c r="O1388" s="118" t="s">
        <v>222</v>
      </c>
      <c r="P1388" s="119"/>
      <c r="Q1388" s="84"/>
      <c r="R1388" s="125"/>
      <c r="S1388" s="166"/>
      <c r="T1388" s="167"/>
    </row>
    <row r="1389" spans="1:22" s="121" customFormat="1" ht="20.100000000000001" customHeight="1" x14ac:dyDescent="0.3">
      <c r="A1389" s="80"/>
      <c r="B1389" s="110" t="str">
        <f>IF(E1389="","",VLOOKUP(E1389,[1]PROJECTES!$C$14:$G$5000,2,FALSE))</f>
        <v/>
      </c>
      <c r="C1389" s="80"/>
      <c r="D1389" s="283" t="str">
        <f>IF(E1389="","",VLOOKUP(E1389,[1]PROJECTES!$C$14:$G$5000,5,FALSE))</f>
        <v/>
      </c>
      <c r="E1389" s="79"/>
      <c r="F1389" s="110" t="str">
        <f>IF(I1389="","",VLOOKUP(I1389,[1]PROJECTES!$C$14:$G$5000,2,FALSE))</f>
        <v/>
      </c>
      <c r="G1389" s="112" t="str">
        <f>IF(E1389="","",VLOOKUP(E1389,[1]PROJECTES!$C$14:$G$5000,4,FALSE))</f>
        <v/>
      </c>
      <c r="H1389" s="95"/>
      <c r="I1389" s="113" t="str">
        <f>IF(H1389="","",VLOOKUP(H1389,BD!B$2:C$16,2,FALSE))</f>
        <v/>
      </c>
      <c r="J1389" s="114"/>
      <c r="K1389" s="115" t="str">
        <f t="shared" si="51"/>
        <v/>
      </c>
      <c r="L1389" s="116" t="str">
        <f t="shared" ca="1" si="52"/>
        <v>-</v>
      </c>
      <c r="M1389" s="111" t="str">
        <f>IF(E1389="","",VLOOKUP(E1389,[1]PROJECTES!$C$14:$Z$5000,21,FALSE))</f>
        <v/>
      </c>
      <c r="N1389" s="117"/>
      <c r="O1389" s="118" t="s">
        <v>222</v>
      </c>
      <c r="P1389" s="119"/>
      <c r="Q1389" s="84"/>
      <c r="R1389" s="122"/>
      <c r="S1389" s="166"/>
      <c r="T1389" s="167"/>
    </row>
    <row r="1390" spans="1:22" s="121" customFormat="1" ht="20.100000000000001" customHeight="1" x14ac:dyDescent="0.3">
      <c r="A1390" s="80"/>
      <c r="B1390" s="110" t="str">
        <f>IF(E1390="","",VLOOKUP(E1390,[1]PROJECTES!$C$14:$G$5000,2,FALSE))</f>
        <v/>
      </c>
      <c r="C1390" s="80"/>
      <c r="D1390" s="283" t="str">
        <f>IF(E1390="","",VLOOKUP(E1390,[1]PROJECTES!$C$14:$G$5000,5,FALSE))</f>
        <v/>
      </c>
      <c r="E1390" s="79"/>
      <c r="F1390" s="110" t="str">
        <f>IF(I1390="","",VLOOKUP(I1390,[1]PROJECTES!$C$14:$G$5000,2,FALSE))</f>
        <v/>
      </c>
      <c r="G1390" s="112" t="str">
        <f>IF(E1390="","",VLOOKUP(E1390,[1]PROJECTES!$C$14:$G$5000,4,FALSE))</f>
        <v/>
      </c>
      <c r="H1390" s="95"/>
      <c r="I1390" s="113" t="str">
        <f>IF(H1390="","",VLOOKUP(H1390,BD!B$2:C$16,2,FALSE))</f>
        <v/>
      </c>
      <c r="J1390" s="114"/>
      <c r="K1390" s="115" t="str">
        <f t="shared" si="51"/>
        <v/>
      </c>
      <c r="L1390" s="116" t="str">
        <f t="shared" ca="1" si="52"/>
        <v>-</v>
      </c>
      <c r="M1390" s="111" t="str">
        <f>IF(E1390="","",VLOOKUP(E1390,[1]PROJECTES!$C$14:$Z$5000,21,FALSE))</f>
        <v/>
      </c>
      <c r="N1390" s="117"/>
      <c r="O1390" s="118" t="s">
        <v>222</v>
      </c>
      <c r="P1390" s="119"/>
      <c r="Q1390" s="84"/>
      <c r="R1390" s="122"/>
      <c r="S1390" s="166"/>
      <c r="T1390" s="167"/>
    </row>
    <row r="1391" spans="1:22" s="121" customFormat="1" ht="20.100000000000001" customHeight="1" x14ac:dyDescent="0.3">
      <c r="A1391" s="80"/>
      <c r="B1391" s="110" t="str">
        <f>IF(E1391="","",VLOOKUP(E1391,[1]PROJECTES!$C$14:$G$5000,2,FALSE))</f>
        <v/>
      </c>
      <c r="C1391" s="80"/>
      <c r="D1391" s="283" t="str">
        <f>IF(E1391="","",VLOOKUP(E1391,[1]PROJECTES!$C$14:$G$5000,5,FALSE))</f>
        <v/>
      </c>
      <c r="E1391" s="79"/>
      <c r="F1391" s="110" t="str">
        <f>IF(I1391="","",VLOOKUP(I1391,[1]PROJECTES!$C$14:$G$5000,2,FALSE))</f>
        <v/>
      </c>
      <c r="G1391" s="112" t="str">
        <f>IF(E1391="","",VLOOKUP(E1391,[1]PROJECTES!$C$14:$G$5000,4,FALSE))</f>
        <v/>
      </c>
      <c r="H1391" s="95"/>
      <c r="I1391" s="113" t="str">
        <f>IF(H1391="","",VLOOKUP(H1391,BD!B$2:C$16,2,FALSE))</f>
        <v/>
      </c>
      <c r="J1391" s="114"/>
      <c r="K1391" s="115" t="str">
        <f t="shared" si="51"/>
        <v/>
      </c>
      <c r="L1391" s="116" t="str">
        <f t="shared" ca="1" si="52"/>
        <v>-</v>
      </c>
      <c r="M1391" s="111" t="str">
        <f>IF(E1391="","",VLOOKUP(E1391,[1]PROJECTES!$C$14:$Z$5000,21,FALSE))</f>
        <v/>
      </c>
      <c r="N1391" s="117"/>
      <c r="O1391" s="118" t="s">
        <v>222</v>
      </c>
      <c r="P1391" s="119"/>
      <c r="Q1391" s="84"/>
      <c r="R1391" s="125"/>
      <c r="S1391" s="166"/>
      <c r="T1391" s="167"/>
    </row>
    <row r="1392" spans="1:22" s="121" customFormat="1" ht="20.100000000000001" customHeight="1" x14ac:dyDescent="0.3">
      <c r="A1392" s="80"/>
      <c r="B1392" s="110" t="str">
        <f>IF(E1392="","",VLOOKUP(E1392,[1]PROJECTES!$C$14:$G$5000,2,FALSE))</f>
        <v/>
      </c>
      <c r="C1392" s="80"/>
      <c r="D1392" s="283" t="str">
        <f>IF(E1392="","",VLOOKUP(E1392,[1]PROJECTES!$C$14:$G$5000,5,FALSE))</f>
        <v/>
      </c>
      <c r="E1392" s="79"/>
      <c r="F1392" s="110" t="str">
        <f>IF(I1392="","",VLOOKUP(I1392,[1]PROJECTES!$C$14:$G$5000,2,FALSE))</f>
        <v/>
      </c>
      <c r="G1392" s="112" t="str">
        <f>IF(E1392="","",VLOOKUP(E1392,[1]PROJECTES!$C$14:$G$5000,4,FALSE))</f>
        <v/>
      </c>
      <c r="H1392" s="95"/>
      <c r="I1392" s="113" t="str">
        <f>IF(H1392="","",VLOOKUP(H1392,BD!B$2:C$16,2,FALSE))</f>
        <v/>
      </c>
      <c r="J1392" s="114"/>
      <c r="K1392" s="115" t="str">
        <f t="shared" si="51"/>
        <v/>
      </c>
      <c r="L1392" s="116" t="str">
        <f t="shared" ca="1" si="52"/>
        <v>-</v>
      </c>
      <c r="M1392" s="111" t="str">
        <f>IF(E1392="","",VLOOKUP(E1392,[1]PROJECTES!$C$14:$Z$5000,21,FALSE))</f>
        <v/>
      </c>
      <c r="N1392" s="117"/>
      <c r="O1392" s="118" t="s">
        <v>222</v>
      </c>
      <c r="P1392" s="119"/>
      <c r="Q1392" s="84"/>
      <c r="R1392" s="125"/>
      <c r="S1392" s="166"/>
      <c r="T1392" s="167"/>
    </row>
    <row r="1393" spans="1:22" s="121" customFormat="1" ht="20.100000000000001" customHeight="1" x14ac:dyDescent="0.3">
      <c r="A1393" s="80"/>
      <c r="B1393" s="110" t="str">
        <f>IF(E1393="","",VLOOKUP(E1393,[1]PROJECTES!$C$14:$G$5000,2,FALSE))</f>
        <v/>
      </c>
      <c r="C1393" s="80"/>
      <c r="D1393" s="283" t="str">
        <f>IF(E1393="","",VLOOKUP(E1393,[1]PROJECTES!$C$14:$G$5000,5,FALSE))</f>
        <v/>
      </c>
      <c r="E1393" s="79"/>
      <c r="F1393" s="110" t="str">
        <f>IF(I1393="","",VLOOKUP(I1393,[1]PROJECTES!$C$14:$G$5000,2,FALSE))</f>
        <v/>
      </c>
      <c r="G1393" s="112" t="str">
        <f>IF(E1393="","",VLOOKUP(E1393,[1]PROJECTES!$C$14:$G$5000,4,FALSE))</f>
        <v/>
      </c>
      <c r="H1393" s="95"/>
      <c r="I1393" s="113" t="str">
        <f>IF(H1393="","",VLOOKUP(H1393,BD!B$2:C$16,2,FALSE))</f>
        <v/>
      </c>
      <c r="J1393" s="114"/>
      <c r="K1393" s="115" t="str">
        <f t="shared" si="51"/>
        <v/>
      </c>
      <c r="L1393" s="116" t="str">
        <f t="shared" ca="1" si="52"/>
        <v>-</v>
      </c>
      <c r="M1393" s="111" t="str">
        <f>IF(E1393="","",VLOOKUP(E1393,[1]PROJECTES!$C$14:$Z$5000,21,FALSE))</f>
        <v/>
      </c>
      <c r="N1393" s="117"/>
      <c r="O1393" s="118" t="s">
        <v>222</v>
      </c>
      <c r="P1393" s="119"/>
      <c r="Q1393" s="84"/>
      <c r="R1393" s="122"/>
      <c r="S1393" s="166"/>
      <c r="T1393" s="167"/>
      <c r="V1393" s="203"/>
    </row>
    <row r="1394" spans="1:22" s="121" customFormat="1" ht="20.100000000000001" customHeight="1" x14ac:dyDescent="0.3">
      <c r="A1394" s="80"/>
      <c r="B1394" s="110" t="str">
        <f>IF(E1394="","",VLOOKUP(E1394,[1]PROJECTES!$C$14:$G$5000,2,FALSE))</f>
        <v/>
      </c>
      <c r="C1394" s="80"/>
      <c r="D1394" s="283" t="str">
        <f>IF(E1394="","",VLOOKUP(E1394,[1]PROJECTES!$C$14:$G$5000,5,FALSE))</f>
        <v/>
      </c>
      <c r="E1394" s="79"/>
      <c r="F1394" s="110" t="str">
        <f>IF(I1394="","",VLOOKUP(I1394,[1]PROJECTES!$C$14:$G$5000,2,FALSE))</f>
        <v/>
      </c>
      <c r="G1394" s="112" t="str">
        <f>IF(E1394="","",VLOOKUP(E1394,[1]PROJECTES!$C$14:$G$5000,4,FALSE))</f>
        <v/>
      </c>
      <c r="H1394" s="95"/>
      <c r="I1394" s="113" t="str">
        <f>IF(H1394="","",VLOOKUP(H1394,BD!B$2:C$16,2,FALSE))</f>
        <v/>
      </c>
      <c r="J1394" s="114"/>
      <c r="K1394" s="115" t="str">
        <f t="shared" si="51"/>
        <v/>
      </c>
      <c r="L1394" s="116" t="str">
        <f t="shared" ca="1" si="52"/>
        <v>-</v>
      </c>
      <c r="M1394" s="111" t="str">
        <f>IF(E1394="","",VLOOKUP(E1394,[1]PROJECTES!$C$14:$Z$5000,21,FALSE))</f>
        <v/>
      </c>
      <c r="N1394" s="136"/>
      <c r="O1394" s="118" t="s">
        <v>222</v>
      </c>
      <c r="P1394" s="140"/>
      <c r="Q1394" s="84"/>
      <c r="R1394" s="122"/>
      <c r="S1394" s="166"/>
      <c r="T1394" s="167"/>
      <c r="V1394" s="203"/>
    </row>
    <row r="1395" spans="1:22" s="121" customFormat="1" ht="20.100000000000001" customHeight="1" x14ac:dyDescent="0.3">
      <c r="A1395" s="80"/>
      <c r="B1395" s="110" t="str">
        <f>IF(E1395="","",VLOOKUP(E1395,[1]PROJECTES!$C$14:$G$5000,2,FALSE))</f>
        <v/>
      </c>
      <c r="C1395" s="80"/>
      <c r="D1395" s="283" t="str">
        <f>IF(E1395="","",VLOOKUP(E1395,[1]PROJECTES!$C$14:$G$5000,5,FALSE))</f>
        <v/>
      </c>
      <c r="E1395" s="79"/>
      <c r="F1395" s="110" t="str">
        <f>IF(I1395="","",VLOOKUP(I1395,[1]PROJECTES!$C$14:$G$5000,2,FALSE))</f>
        <v/>
      </c>
      <c r="G1395" s="112" t="str">
        <f>IF(E1395="","",VLOOKUP(E1395,[1]PROJECTES!$C$14:$G$5000,4,FALSE))</f>
        <v/>
      </c>
      <c r="H1395" s="95"/>
      <c r="I1395" s="113" t="str">
        <f>IF(H1395="","",VLOOKUP(H1395,BD!B$2:C$16,2,FALSE))</f>
        <v/>
      </c>
      <c r="J1395" s="114"/>
      <c r="K1395" s="115" t="str">
        <f t="shared" si="51"/>
        <v/>
      </c>
      <c r="L1395" s="116" t="str">
        <f t="shared" ca="1" si="52"/>
        <v>-</v>
      </c>
      <c r="M1395" s="111" t="str">
        <f>IF(E1395="","",VLOOKUP(E1395,[1]PROJECTES!$C$14:$Z$5000,21,FALSE))</f>
        <v/>
      </c>
      <c r="N1395" s="117"/>
      <c r="O1395" s="118" t="s">
        <v>222</v>
      </c>
      <c r="P1395" s="119"/>
      <c r="Q1395" s="84"/>
      <c r="R1395" s="122"/>
      <c r="S1395" s="166"/>
      <c r="T1395" s="167"/>
      <c r="V1395" s="203"/>
    </row>
    <row r="1396" spans="1:22" s="121" customFormat="1" ht="20.100000000000001" customHeight="1" x14ac:dyDescent="0.3">
      <c r="A1396" s="80"/>
      <c r="B1396" s="110" t="str">
        <f>IF(E1396="","",VLOOKUP(E1396,[1]PROJECTES!$C$14:$G$5000,2,FALSE))</f>
        <v/>
      </c>
      <c r="C1396" s="80"/>
      <c r="D1396" s="283" t="str">
        <f>IF(E1396="","",VLOOKUP(E1396,[1]PROJECTES!$C$14:$G$5000,5,FALSE))</f>
        <v/>
      </c>
      <c r="E1396" s="79"/>
      <c r="F1396" s="110" t="str">
        <f>IF(I1396="","",VLOOKUP(I1396,[1]PROJECTES!$C$14:$G$5000,2,FALSE))</f>
        <v/>
      </c>
      <c r="G1396" s="112" t="str">
        <f>IF(E1396="","",VLOOKUP(E1396,[1]PROJECTES!$C$14:$G$5000,4,FALSE))</f>
        <v/>
      </c>
      <c r="H1396" s="95"/>
      <c r="I1396" s="113" t="str">
        <f>IF(H1396="","",VLOOKUP(H1396,BD!B$2:C$16,2,FALSE))</f>
        <v/>
      </c>
      <c r="J1396" s="114"/>
      <c r="K1396" s="115" t="str">
        <f t="shared" si="51"/>
        <v/>
      </c>
      <c r="L1396" s="116" t="str">
        <f t="shared" ca="1" si="52"/>
        <v>-</v>
      </c>
      <c r="M1396" s="111" t="str">
        <f>IF(E1396="","",VLOOKUP(E1396,[1]PROJECTES!$C$14:$Z$5000,21,FALSE))</f>
        <v/>
      </c>
      <c r="N1396" s="136"/>
      <c r="O1396" s="118" t="s">
        <v>222</v>
      </c>
      <c r="P1396" s="140"/>
      <c r="Q1396" s="84"/>
      <c r="R1396" s="122"/>
      <c r="S1396" s="166"/>
      <c r="T1396" s="167"/>
      <c r="V1396" s="203"/>
    </row>
    <row r="1397" spans="1:22" s="121" customFormat="1" ht="20.100000000000001" customHeight="1" x14ac:dyDescent="0.3">
      <c r="A1397" s="80"/>
      <c r="B1397" s="110" t="str">
        <f>IF(E1397="","",VLOOKUP(E1397,[1]PROJECTES!$C$14:$G$5000,2,FALSE))</f>
        <v/>
      </c>
      <c r="C1397" s="80"/>
      <c r="D1397" s="283" t="str">
        <f>IF(E1397="","",VLOOKUP(E1397,[1]PROJECTES!$C$14:$G$5000,5,FALSE))</f>
        <v/>
      </c>
      <c r="E1397" s="79"/>
      <c r="F1397" s="110" t="str">
        <f>IF(I1397="","",VLOOKUP(I1397,[1]PROJECTES!$C$14:$G$5000,2,FALSE))</f>
        <v/>
      </c>
      <c r="G1397" s="112" t="str">
        <f>IF(E1397="","",VLOOKUP(E1397,[1]PROJECTES!$C$14:$G$5000,4,FALSE))</f>
        <v/>
      </c>
      <c r="H1397" s="95"/>
      <c r="I1397" s="113" t="str">
        <f>IF(H1397="","",VLOOKUP(H1397,BD!B$2:C$16,2,FALSE))</f>
        <v/>
      </c>
      <c r="J1397" s="114"/>
      <c r="K1397" s="115" t="str">
        <f t="shared" si="51"/>
        <v/>
      </c>
      <c r="L1397" s="116" t="str">
        <f t="shared" ca="1" si="52"/>
        <v>-</v>
      </c>
      <c r="M1397" s="111" t="str">
        <f>IF(E1397="","",VLOOKUP(E1397,[1]PROJECTES!$C$14:$Z$5000,21,FALSE))</f>
        <v/>
      </c>
      <c r="N1397" s="117"/>
      <c r="O1397" s="118" t="s">
        <v>222</v>
      </c>
      <c r="P1397" s="119"/>
      <c r="Q1397" s="84"/>
      <c r="R1397" s="122"/>
      <c r="S1397" s="166"/>
      <c r="T1397" s="167"/>
      <c r="V1397" s="203"/>
    </row>
    <row r="1398" spans="1:22" s="121" customFormat="1" ht="20.100000000000001" customHeight="1" x14ac:dyDescent="0.3">
      <c r="A1398" s="80"/>
      <c r="B1398" s="110" t="str">
        <f>IF(E1398="","",VLOOKUP(E1398,[1]PROJECTES!$C$14:$G$5000,2,FALSE))</f>
        <v/>
      </c>
      <c r="C1398" s="80"/>
      <c r="D1398" s="283" t="str">
        <f>IF(E1398="","",VLOOKUP(E1398,[1]PROJECTES!$C$14:$G$5000,5,FALSE))</f>
        <v/>
      </c>
      <c r="E1398" s="79"/>
      <c r="F1398" s="110" t="str">
        <f>IF(I1398="","",VLOOKUP(I1398,[1]PROJECTES!$C$14:$G$5000,2,FALSE))</f>
        <v/>
      </c>
      <c r="G1398" s="112" t="str">
        <f>IF(E1398="","",VLOOKUP(E1398,[1]PROJECTES!$C$14:$G$5000,4,FALSE))</f>
        <v/>
      </c>
      <c r="H1398" s="95"/>
      <c r="I1398" s="113" t="str">
        <f>IF(H1398="","",VLOOKUP(H1398,BD!B$2:C$16,2,FALSE))</f>
        <v/>
      </c>
      <c r="J1398" s="114"/>
      <c r="K1398" s="115" t="str">
        <f t="shared" si="51"/>
        <v/>
      </c>
      <c r="L1398" s="116" t="str">
        <f t="shared" ca="1" si="52"/>
        <v>-</v>
      </c>
      <c r="M1398" s="111" t="str">
        <f>IF(E1398="","",VLOOKUP(E1398,[1]PROJECTES!$C$14:$Z$5000,21,FALSE))</f>
        <v/>
      </c>
      <c r="N1398" s="117"/>
      <c r="O1398" s="118" t="s">
        <v>222</v>
      </c>
      <c r="P1398" s="119"/>
      <c r="Q1398" s="84"/>
      <c r="R1398" s="122"/>
      <c r="S1398" s="166"/>
      <c r="T1398" s="167"/>
      <c r="V1398" s="203"/>
    </row>
    <row r="1399" spans="1:22" s="121" customFormat="1" ht="20.100000000000001" customHeight="1" x14ac:dyDescent="0.3">
      <c r="A1399" s="80"/>
      <c r="B1399" s="110" t="str">
        <f>IF(E1399="","",VLOOKUP(E1399,[1]PROJECTES!$C$14:$G$5000,2,FALSE))</f>
        <v/>
      </c>
      <c r="C1399" s="80"/>
      <c r="D1399" s="283" t="str">
        <f>IF(E1399="","",VLOOKUP(E1399,[1]PROJECTES!$C$14:$G$5000,5,FALSE))</f>
        <v/>
      </c>
      <c r="E1399" s="79"/>
      <c r="F1399" s="110" t="str">
        <f>IF(I1399="","",VLOOKUP(I1399,[1]PROJECTES!$C$14:$G$5000,2,FALSE))</f>
        <v/>
      </c>
      <c r="G1399" s="112" t="str">
        <f>IF(E1399="","",VLOOKUP(E1399,[1]PROJECTES!$C$14:$G$5000,4,FALSE))</f>
        <v/>
      </c>
      <c r="H1399" s="95"/>
      <c r="I1399" s="113" t="str">
        <f>IF(H1399="","",VLOOKUP(H1399,BD!B$2:C$16,2,FALSE))</f>
        <v/>
      </c>
      <c r="J1399" s="114"/>
      <c r="K1399" s="115" t="str">
        <f t="shared" si="51"/>
        <v/>
      </c>
      <c r="L1399" s="116" t="str">
        <f t="shared" ca="1" si="52"/>
        <v>-</v>
      </c>
      <c r="M1399" s="111" t="str">
        <f>IF(E1399="","",VLOOKUP(E1399,[1]PROJECTES!$C$14:$Z$5000,21,FALSE))</f>
        <v/>
      </c>
      <c r="N1399" s="117"/>
      <c r="O1399" s="118" t="s">
        <v>222</v>
      </c>
      <c r="P1399" s="119"/>
      <c r="Q1399" s="84"/>
      <c r="R1399" s="125"/>
      <c r="S1399" s="166"/>
      <c r="T1399" s="167"/>
      <c r="V1399" s="203"/>
    </row>
    <row r="1400" spans="1:22" s="121" customFormat="1" ht="20.100000000000001" customHeight="1" x14ac:dyDescent="0.3">
      <c r="A1400" s="80"/>
      <c r="B1400" s="110" t="str">
        <f>IF(E1400="","",VLOOKUP(E1400,[1]PROJECTES!$C$14:$G$5000,2,FALSE))</f>
        <v/>
      </c>
      <c r="C1400" s="80"/>
      <c r="D1400" s="283" t="str">
        <f>IF(E1400="","",VLOOKUP(E1400,[1]PROJECTES!$C$14:$G$5000,5,FALSE))</f>
        <v/>
      </c>
      <c r="E1400" s="79"/>
      <c r="F1400" s="110" t="str">
        <f>IF(I1400="","",VLOOKUP(I1400,[1]PROJECTES!$C$14:$G$5000,2,FALSE))</f>
        <v/>
      </c>
      <c r="G1400" s="112" t="str">
        <f>IF(E1400="","",VLOOKUP(E1400,[1]PROJECTES!$C$14:$G$5000,4,FALSE))</f>
        <v/>
      </c>
      <c r="H1400" s="95"/>
      <c r="I1400" s="113" t="str">
        <f>IF(H1400="","",VLOOKUP(H1400,BD!B$2:C$16,2,FALSE))</f>
        <v/>
      </c>
      <c r="J1400" s="114"/>
      <c r="K1400" s="115" t="str">
        <f t="shared" si="51"/>
        <v/>
      </c>
      <c r="L1400" s="116" t="str">
        <f t="shared" ca="1" si="52"/>
        <v>-</v>
      </c>
      <c r="M1400" s="111" t="str">
        <f>IF(E1400="","",VLOOKUP(E1400,[1]PROJECTES!$C$14:$Z$5000,21,FALSE))</f>
        <v/>
      </c>
      <c r="N1400" s="117"/>
      <c r="O1400" s="118" t="s">
        <v>222</v>
      </c>
      <c r="P1400" s="119"/>
      <c r="Q1400" s="84"/>
      <c r="R1400" s="122"/>
      <c r="S1400" s="166"/>
      <c r="T1400" s="167"/>
      <c r="V1400" s="203"/>
    </row>
    <row r="1401" spans="1:22" s="121" customFormat="1" ht="20.100000000000001" customHeight="1" x14ac:dyDescent="0.3">
      <c r="A1401" s="80"/>
      <c r="B1401" s="110" t="str">
        <f>IF(E1401="","",VLOOKUP(E1401,[1]PROJECTES!$C$14:$G$5000,2,FALSE))</f>
        <v/>
      </c>
      <c r="C1401" s="80"/>
      <c r="D1401" s="283" t="str">
        <f>IF(E1401="","",VLOOKUP(E1401,[1]PROJECTES!$C$14:$G$5000,5,FALSE))</f>
        <v/>
      </c>
      <c r="E1401" s="79"/>
      <c r="F1401" s="110" t="str">
        <f>IF(I1401="","",VLOOKUP(I1401,[1]PROJECTES!$C$14:$G$5000,2,FALSE))</f>
        <v/>
      </c>
      <c r="G1401" s="112" t="str">
        <f>IF(E1401="","",VLOOKUP(E1401,[1]PROJECTES!$C$14:$G$5000,4,FALSE))</f>
        <v/>
      </c>
      <c r="H1401" s="95"/>
      <c r="I1401" s="113" t="str">
        <f>IF(H1401="","",VLOOKUP(H1401,BD!B$2:C$16,2,FALSE))</f>
        <v/>
      </c>
      <c r="J1401" s="114"/>
      <c r="K1401" s="115" t="str">
        <f t="shared" si="51"/>
        <v/>
      </c>
      <c r="L1401" s="116" t="str">
        <f t="shared" ca="1" si="52"/>
        <v>-</v>
      </c>
      <c r="M1401" s="111" t="str">
        <f>IF(E1401="","",VLOOKUP(E1401,[1]PROJECTES!$C$14:$Z$5000,21,FALSE))</f>
        <v/>
      </c>
      <c r="N1401" s="117"/>
      <c r="O1401" s="118" t="s">
        <v>222</v>
      </c>
      <c r="P1401" s="119"/>
      <c r="Q1401" s="84"/>
      <c r="R1401" s="122"/>
      <c r="S1401" s="166"/>
      <c r="T1401" s="167"/>
      <c r="V1401" s="203"/>
    </row>
    <row r="1402" spans="1:22" s="121" customFormat="1" ht="20.100000000000001" customHeight="1" x14ac:dyDescent="0.3">
      <c r="A1402" s="80"/>
      <c r="B1402" s="110" t="str">
        <f>IF(E1402="","",VLOOKUP(E1402,[1]PROJECTES!$C$14:$G$5000,2,FALSE))</f>
        <v/>
      </c>
      <c r="C1402" s="80"/>
      <c r="D1402" s="283" t="str">
        <f>IF(E1402="","",VLOOKUP(E1402,[1]PROJECTES!$C$14:$G$5000,5,FALSE))</f>
        <v/>
      </c>
      <c r="E1402" s="79"/>
      <c r="F1402" s="110" t="str">
        <f>IF(I1402="","",VLOOKUP(I1402,[1]PROJECTES!$C$14:$G$5000,2,FALSE))</f>
        <v/>
      </c>
      <c r="G1402" s="112" t="str">
        <f>IF(E1402="","",VLOOKUP(E1402,[1]PROJECTES!$C$14:$G$5000,4,FALSE))</f>
        <v/>
      </c>
      <c r="H1402" s="95"/>
      <c r="I1402" s="113" t="str">
        <f>IF(H1402="","",VLOOKUP(H1402,BD!B$2:C$16,2,FALSE))</f>
        <v/>
      </c>
      <c r="J1402" s="114"/>
      <c r="K1402" s="115" t="str">
        <f t="shared" si="51"/>
        <v/>
      </c>
      <c r="L1402" s="116" t="str">
        <f t="shared" ca="1" si="52"/>
        <v>-</v>
      </c>
      <c r="M1402" s="111" t="str">
        <f>IF(E1402="","",VLOOKUP(E1402,[1]PROJECTES!$C$14:$Z$5000,21,FALSE))</f>
        <v/>
      </c>
      <c r="N1402" s="117"/>
      <c r="O1402" s="118" t="s">
        <v>222</v>
      </c>
      <c r="P1402" s="119"/>
      <c r="Q1402" s="84"/>
      <c r="R1402" s="122"/>
      <c r="S1402" s="166"/>
      <c r="T1402" s="167"/>
      <c r="V1402" s="203"/>
    </row>
    <row r="1403" spans="1:22" s="121" customFormat="1" ht="20.100000000000001" customHeight="1" x14ac:dyDescent="0.3">
      <c r="A1403" s="80"/>
      <c r="B1403" s="110" t="str">
        <f>IF(E1403="","",VLOOKUP(E1403,[1]PROJECTES!$C$14:$G$5000,2,FALSE))</f>
        <v/>
      </c>
      <c r="C1403" s="80"/>
      <c r="D1403" s="283" t="str">
        <f>IF(E1403="","",VLOOKUP(E1403,[1]PROJECTES!$C$14:$G$5000,5,FALSE))</f>
        <v/>
      </c>
      <c r="E1403" s="79"/>
      <c r="F1403" s="110" t="str">
        <f>IF(I1403="","",VLOOKUP(I1403,[1]PROJECTES!$C$14:$G$5000,2,FALSE))</f>
        <v/>
      </c>
      <c r="G1403" s="112" t="str">
        <f>IF(E1403="","",VLOOKUP(E1403,[1]PROJECTES!$C$14:$G$5000,4,FALSE))</f>
        <v/>
      </c>
      <c r="H1403" s="95"/>
      <c r="I1403" s="113" t="str">
        <f>IF(H1403="","",VLOOKUP(H1403,BD!B$2:C$16,2,FALSE))</f>
        <v/>
      </c>
      <c r="J1403" s="114"/>
      <c r="K1403" s="115" t="str">
        <f t="shared" si="51"/>
        <v/>
      </c>
      <c r="L1403" s="116" t="str">
        <f t="shared" ca="1" si="52"/>
        <v>-</v>
      </c>
      <c r="M1403" s="111" t="str">
        <f>IF(E1403="","",VLOOKUP(E1403,[1]PROJECTES!$C$14:$Z$5000,21,FALSE))</f>
        <v/>
      </c>
      <c r="N1403" s="117"/>
      <c r="O1403" s="118" t="s">
        <v>222</v>
      </c>
      <c r="P1403" s="119"/>
      <c r="Q1403" s="84"/>
      <c r="R1403" s="122"/>
      <c r="S1403" s="166"/>
      <c r="T1403" s="167"/>
      <c r="V1403" s="203"/>
    </row>
    <row r="1404" spans="1:22" s="121" customFormat="1" ht="20.100000000000001" customHeight="1" x14ac:dyDescent="0.3">
      <c r="A1404" s="80"/>
      <c r="B1404" s="110" t="str">
        <f>IF(E1404="","",VLOOKUP(E1404,[1]PROJECTES!$C$14:$G$5000,2,FALSE))</f>
        <v/>
      </c>
      <c r="C1404" s="80"/>
      <c r="D1404" s="283" t="str">
        <f>IF(E1404="","",VLOOKUP(E1404,[1]PROJECTES!$C$14:$G$5000,5,FALSE))</f>
        <v/>
      </c>
      <c r="E1404" s="79"/>
      <c r="F1404" s="110" t="str">
        <f>IF(I1404="","",VLOOKUP(I1404,[1]PROJECTES!$C$14:$G$5000,2,FALSE))</f>
        <v/>
      </c>
      <c r="G1404" s="112" t="str">
        <f>IF(E1404="","",VLOOKUP(E1404,[1]PROJECTES!$C$14:$G$5000,4,FALSE))</f>
        <v/>
      </c>
      <c r="H1404" s="95"/>
      <c r="I1404" s="113" t="str">
        <f>IF(H1404="","",VLOOKUP(H1404,BD!B$2:C$16,2,FALSE))</f>
        <v/>
      </c>
      <c r="J1404" s="114"/>
      <c r="K1404" s="115" t="str">
        <f t="shared" si="51"/>
        <v/>
      </c>
      <c r="L1404" s="116" t="str">
        <f t="shared" ca="1" si="52"/>
        <v>-</v>
      </c>
      <c r="M1404" s="111" t="str">
        <f>IF(E1404="","",VLOOKUP(E1404,[1]PROJECTES!$C$14:$Z$5000,21,FALSE))</f>
        <v/>
      </c>
      <c r="N1404" s="117"/>
      <c r="O1404" s="118" t="s">
        <v>222</v>
      </c>
      <c r="P1404" s="119"/>
      <c r="Q1404" s="84"/>
      <c r="R1404" s="122"/>
      <c r="S1404" s="166"/>
      <c r="T1404" s="167"/>
      <c r="V1404" s="203"/>
    </row>
    <row r="1405" spans="1:22" s="121" customFormat="1" ht="20.100000000000001" customHeight="1" x14ac:dyDescent="0.3">
      <c r="A1405" s="80"/>
      <c r="B1405" s="110" t="str">
        <f>IF(E1405="","",VLOOKUP(E1405,[1]PROJECTES!$C$14:$G$5000,2,FALSE))</f>
        <v/>
      </c>
      <c r="C1405" s="80"/>
      <c r="D1405" s="283" t="str">
        <f>IF(E1405="","",VLOOKUP(E1405,[1]PROJECTES!$C$14:$G$5000,5,FALSE))</f>
        <v/>
      </c>
      <c r="E1405" s="79"/>
      <c r="F1405" s="110" t="str">
        <f>IF(I1405="","",VLOOKUP(I1405,[1]PROJECTES!$C$14:$G$5000,2,FALSE))</f>
        <v/>
      </c>
      <c r="G1405" s="112" t="str">
        <f>IF(E1405="","",VLOOKUP(E1405,[1]PROJECTES!$C$14:$G$5000,4,FALSE))</f>
        <v/>
      </c>
      <c r="H1405" s="95"/>
      <c r="I1405" s="113" t="str">
        <f>IF(H1405="","",VLOOKUP(H1405,BD!B$2:C$16,2,FALSE))</f>
        <v/>
      </c>
      <c r="J1405" s="114"/>
      <c r="K1405" s="115" t="str">
        <f t="shared" si="51"/>
        <v/>
      </c>
      <c r="L1405" s="116" t="str">
        <f t="shared" ca="1" si="52"/>
        <v>-</v>
      </c>
      <c r="M1405" s="111" t="str">
        <f>IF(E1405="","",VLOOKUP(E1405,[1]PROJECTES!$C$14:$Z$5000,21,FALSE))</f>
        <v/>
      </c>
      <c r="N1405" s="117"/>
      <c r="O1405" s="118" t="s">
        <v>222</v>
      </c>
      <c r="P1405" s="119"/>
      <c r="Q1405" s="84"/>
      <c r="R1405" s="122"/>
      <c r="S1405" s="166"/>
      <c r="T1405" s="167"/>
      <c r="V1405" s="203"/>
    </row>
    <row r="1406" spans="1:22" s="121" customFormat="1" ht="20.100000000000001" customHeight="1" x14ac:dyDescent="0.3">
      <c r="A1406" s="80"/>
      <c r="B1406" s="110" t="str">
        <f>IF(E1406="","",VLOOKUP(E1406,[1]PROJECTES!$C$14:$G$5000,2,FALSE))</f>
        <v/>
      </c>
      <c r="C1406" s="80"/>
      <c r="D1406" s="283" t="str">
        <f>IF(E1406="","",VLOOKUP(E1406,[1]PROJECTES!$C$14:$G$5000,5,FALSE))</f>
        <v/>
      </c>
      <c r="E1406" s="79"/>
      <c r="F1406" s="110" t="str">
        <f>IF(I1406="","",VLOOKUP(I1406,[1]PROJECTES!$C$14:$G$5000,2,FALSE))</f>
        <v/>
      </c>
      <c r="G1406" s="112" t="str">
        <f>IF(E1406="","",VLOOKUP(E1406,[1]PROJECTES!$C$14:$G$5000,4,FALSE))</f>
        <v/>
      </c>
      <c r="H1406" s="95"/>
      <c r="I1406" s="113" t="str">
        <f>IF(H1406="","",VLOOKUP(H1406,BD!B$2:C$16,2,FALSE))</f>
        <v/>
      </c>
      <c r="J1406" s="114"/>
      <c r="K1406" s="115" t="str">
        <f t="shared" si="51"/>
        <v/>
      </c>
      <c r="L1406" s="116" t="str">
        <f t="shared" ca="1" si="52"/>
        <v>-</v>
      </c>
      <c r="M1406" s="111" t="str">
        <f>IF(E1406="","",VLOOKUP(E1406,[1]PROJECTES!$C$14:$Z$5000,21,FALSE))</f>
        <v/>
      </c>
      <c r="N1406" s="117"/>
      <c r="O1406" s="118" t="s">
        <v>222</v>
      </c>
      <c r="P1406" s="119"/>
      <c r="Q1406" s="84"/>
      <c r="R1406" s="122"/>
      <c r="S1406" s="166"/>
      <c r="T1406" s="167"/>
      <c r="V1406" s="203"/>
    </row>
    <row r="1407" spans="1:22" s="121" customFormat="1" ht="20.100000000000001" customHeight="1" x14ac:dyDescent="0.3">
      <c r="A1407" s="80"/>
      <c r="B1407" s="110" t="str">
        <f>IF(E1407="","",VLOOKUP(E1407,[1]PROJECTES!$C$14:$G$5000,2,FALSE))</f>
        <v/>
      </c>
      <c r="C1407" s="80"/>
      <c r="D1407" s="283" t="str">
        <f>IF(E1407="","",VLOOKUP(E1407,[1]PROJECTES!$C$14:$G$5000,5,FALSE))</f>
        <v/>
      </c>
      <c r="E1407" s="79"/>
      <c r="F1407" s="110" t="str">
        <f>IF(I1407="","",VLOOKUP(I1407,[1]PROJECTES!$C$14:$G$5000,2,FALSE))</f>
        <v/>
      </c>
      <c r="G1407" s="112" t="str">
        <f>IF(E1407="","",VLOOKUP(E1407,[1]PROJECTES!$C$14:$G$5000,4,FALSE))</f>
        <v/>
      </c>
      <c r="H1407" s="95"/>
      <c r="I1407" s="113" t="str">
        <f>IF(H1407="","",VLOOKUP(H1407,BD!B$2:C$16,2,FALSE))</f>
        <v/>
      </c>
      <c r="J1407" s="114"/>
      <c r="K1407" s="115" t="str">
        <f t="shared" si="51"/>
        <v/>
      </c>
      <c r="L1407" s="116" t="str">
        <f t="shared" ca="1" si="52"/>
        <v>-</v>
      </c>
      <c r="M1407" s="111" t="str">
        <f>IF(E1407="","",VLOOKUP(E1407,[1]PROJECTES!$C$14:$Z$5000,21,FALSE))</f>
        <v/>
      </c>
      <c r="N1407" s="117"/>
      <c r="O1407" s="118" t="s">
        <v>222</v>
      </c>
      <c r="P1407" s="119"/>
      <c r="Q1407" s="84"/>
      <c r="R1407" s="122"/>
      <c r="S1407" s="166"/>
      <c r="T1407" s="167"/>
      <c r="V1407" s="203"/>
    </row>
    <row r="1408" spans="1:22" s="121" customFormat="1" ht="20.100000000000001" customHeight="1" x14ac:dyDescent="0.3">
      <c r="A1408" s="80"/>
      <c r="B1408" s="110" t="str">
        <f>IF(E1408="","",VLOOKUP(E1408,[1]PROJECTES!$C$14:$G$5000,2,FALSE))</f>
        <v/>
      </c>
      <c r="C1408" s="80"/>
      <c r="D1408" s="283" t="str">
        <f>IF(E1408="","",VLOOKUP(E1408,[1]PROJECTES!$C$14:$G$5000,5,FALSE))</f>
        <v/>
      </c>
      <c r="E1408" s="79"/>
      <c r="F1408" s="110" t="str">
        <f>IF(I1408="","",VLOOKUP(I1408,[1]PROJECTES!$C$14:$G$5000,2,FALSE))</f>
        <v/>
      </c>
      <c r="G1408" s="112" t="str">
        <f>IF(E1408="","",VLOOKUP(E1408,[1]PROJECTES!$C$14:$G$5000,4,FALSE))</f>
        <v/>
      </c>
      <c r="H1408" s="95"/>
      <c r="I1408" s="113" t="str">
        <f>IF(H1408="","",VLOOKUP(H1408,BD!B$2:C$16,2,FALSE))</f>
        <v/>
      </c>
      <c r="J1408" s="114"/>
      <c r="K1408" s="115" t="str">
        <f t="shared" si="51"/>
        <v/>
      </c>
      <c r="L1408" s="116" t="str">
        <f t="shared" ca="1" si="52"/>
        <v>-</v>
      </c>
      <c r="M1408" s="111" t="str">
        <f>IF(E1408="","",VLOOKUP(E1408,[1]PROJECTES!$C$14:$Z$5000,21,FALSE))</f>
        <v/>
      </c>
      <c r="N1408" s="117"/>
      <c r="O1408" s="118" t="s">
        <v>222</v>
      </c>
      <c r="P1408" s="119"/>
      <c r="Q1408" s="84"/>
      <c r="R1408" s="122"/>
      <c r="S1408" s="166"/>
      <c r="T1408" s="167"/>
      <c r="V1408" s="203"/>
    </row>
    <row r="1409" spans="1:22" s="121" customFormat="1" ht="20.100000000000001" customHeight="1" x14ac:dyDescent="0.3">
      <c r="A1409" s="80"/>
      <c r="B1409" s="110" t="str">
        <f>IF(E1409="","",VLOOKUP(E1409,[1]PROJECTES!$C$14:$G$5000,2,FALSE))</f>
        <v/>
      </c>
      <c r="C1409" s="80"/>
      <c r="D1409" s="283" t="str">
        <f>IF(E1409="","",VLOOKUP(E1409,[1]PROJECTES!$C$14:$G$5000,5,FALSE))</f>
        <v/>
      </c>
      <c r="E1409" s="79"/>
      <c r="F1409" s="110" t="str">
        <f>IF(I1409="","",VLOOKUP(I1409,[1]PROJECTES!$C$14:$G$5000,2,FALSE))</f>
        <v/>
      </c>
      <c r="G1409" s="112" t="str">
        <f>IF(E1409="","",VLOOKUP(E1409,[1]PROJECTES!$C$14:$G$5000,4,FALSE))</f>
        <v/>
      </c>
      <c r="H1409" s="95"/>
      <c r="I1409" s="113" t="str">
        <f>IF(H1409="","",VLOOKUP(H1409,BD!B$2:C$16,2,FALSE))</f>
        <v/>
      </c>
      <c r="J1409" s="114"/>
      <c r="K1409" s="115" t="str">
        <f t="shared" si="51"/>
        <v/>
      </c>
      <c r="L1409" s="116" t="str">
        <f t="shared" ca="1" si="52"/>
        <v>-</v>
      </c>
      <c r="M1409" s="111" t="str">
        <f>IF(E1409="","",VLOOKUP(E1409,[1]PROJECTES!$C$14:$Z$5000,21,FALSE))</f>
        <v/>
      </c>
      <c r="N1409" s="117"/>
      <c r="O1409" s="118" t="s">
        <v>222</v>
      </c>
      <c r="P1409" s="119"/>
      <c r="Q1409" s="84"/>
      <c r="R1409" s="122"/>
      <c r="S1409" s="166"/>
      <c r="T1409" s="167"/>
      <c r="V1409" s="203"/>
    </row>
    <row r="1410" spans="1:22" s="121" customFormat="1" ht="20.100000000000001" customHeight="1" x14ac:dyDescent="0.3">
      <c r="A1410" s="80"/>
      <c r="B1410" s="110" t="str">
        <f>IF(E1410="","",VLOOKUP(E1410,[1]PROJECTES!$C$14:$G$5000,2,FALSE))</f>
        <v/>
      </c>
      <c r="C1410" s="80"/>
      <c r="D1410" s="283" t="str">
        <f>IF(E1410="","",VLOOKUP(E1410,[1]PROJECTES!$C$14:$G$5000,5,FALSE))</f>
        <v/>
      </c>
      <c r="E1410" s="79"/>
      <c r="F1410" s="110" t="str">
        <f>IF(I1410="","",VLOOKUP(I1410,[1]PROJECTES!$C$14:$G$5000,2,FALSE))</f>
        <v/>
      </c>
      <c r="G1410" s="112" t="str">
        <f>IF(E1410="","",VLOOKUP(E1410,[1]PROJECTES!$C$14:$G$5000,4,FALSE))</f>
        <v/>
      </c>
      <c r="H1410" s="95"/>
      <c r="I1410" s="113" t="str">
        <f>IF(H1410="","",VLOOKUP(H1410,BD!B$2:C$16,2,FALSE))</f>
        <v/>
      </c>
      <c r="J1410" s="114"/>
      <c r="K1410" s="115" t="str">
        <f t="shared" si="51"/>
        <v/>
      </c>
      <c r="L1410" s="116" t="str">
        <f t="shared" ca="1" si="52"/>
        <v>-</v>
      </c>
      <c r="M1410" s="111" t="str">
        <f>IF(E1410="","",VLOOKUP(E1410,[1]PROJECTES!$C$14:$Z$5000,21,FALSE))</f>
        <v/>
      </c>
      <c r="N1410" s="136"/>
      <c r="O1410" s="118" t="s">
        <v>222</v>
      </c>
      <c r="P1410" s="140"/>
      <c r="Q1410" s="84"/>
      <c r="R1410" s="195"/>
      <c r="S1410" s="166"/>
      <c r="T1410" s="167"/>
      <c r="V1410" s="203"/>
    </row>
    <row r="1411" spans="1:22" s="121" customFormat="1" ht="20.100000000000001" customHeight="1" x14ac:dyDescent="0.3">
      <c r="A1411" s="80"/>
      <c r="B1411" s="110" t="str">
        <f>IF(E1411="","",VLOOKUP(E1411,[1]PROJECTES!$C$14:$G$5000,2,FALSE))</f>
        <v/>
      </c>
      <c r="C1411" s="80"/>
      <c r="D1411" s="283" t="str">
        <f>IF(E1411="","",VLOOKUP(E1411,[1]PROJECTES!$C$14:$G$5000,5,FALSE))</f>
        <v/>
      </c>
      <c r="E1411" s="79"/>
      <c r="F1411" s="110" t="str">
        <f>IF(I1411="","",VLOOKUP(I1411,[1]PROJECTES!$C$14:$G$5000,2,FALSE))</f>
        <v/>
      </c>
      <c r="G1411" s="112" t="str">
        <f>IF(E1411="","",VLOOKUP(E1411,[1]PROJECTES!$C$14:$G$5000,4,FALSE))</f>
        <v/>
      </c>
      <c r="H1411" s="95"/>
      <c r="I1411" s="113" t="str">
        <f>IF(H1411="","",VLOOKUP(H1411,BD!B$2:C$16,2,FALSE))</f>
        <v/>
      </c>
      <c r="J1411" s="114"/>
      <c r="K1411" s="115" t="str">
        <f t="shared" si="51"/>
        <v/>
      </c>
      <c r="L1411" s="116" t="str">
        <f t="shared" ca="1" si="52"/>
        <v>-</v>
      </c>
      <c r="M1411" s="111" t="str">
        <f>IF(E1411="","",VLOOKUP(E1411,[1]PROJECTES!$C$14:$Z$5000,21,FALSE))</f>
        <v/>
      </c>
      <c r="N1411" s="117"/>
      <c r="O1411" s="118" t="s">
        <v>222</v>
      </c>
      <c r="P1411" s="119"/>
      <c r="Q1411" s="84"/>
      <c r="R1411" s="122"/>
      <c r="S1411" s="166"/>
      <c r="T1411" s="167"/>
      <c r="V1411" s="203"/>
    </row>
    <row r="1412" spans="1:22" s="121" customFormat="1" ht="20.100000000000001" customHeight="1" x14ac:dyDescent="0.3">
      <c r="A1412" s="80"/>
      <c r="B1412" s="110" t="str">
        <f>IF(E1412="","",VLOOKUP(E1412,[1]PROJECTES!$C$14:$G$5000,2,FALSE))</f>
        <v/>
      </c>
      <c r="C1412" s="80"/>
      <c r="D1412" s="283" t="str">
        <f>IF(E1412="","",VLOOKUP(E1412,[1]PROJECTES!$C$14:$G$5000,5,FALSE))</f>
        <v/>
      </c>
      <c r="E1412" s="79"/>
      <c r="F1412" s="110" t="str">
        <f>IF(I1412="","",VLOOKUP(I1412,[1]PROJECTES!$C$14:$G$5000,2,FALSE))</f>
        <v/>
      </c>
      <c r="G1412" s="112" t="str">
        <f>IF(E1412="","",VLOOKUP(E1412,[1]PROJECTES!$C$14:$G$5000,4,FALSE))</f>
        <v/>
      </c>
      <c r="H1412" s="95"/>
      <c r="I1412" s="113" t="str">
        <f>IF(H1412="","",VLOOKUP(H1412,BD!B$2:C$16,2,FALSE))</f>
        <v/>
      </c>
      <c r="J1412" s="114"/>
      <c r="K1412" s="115" t="str">
        <f t="shared" si="51"/>
        <v/>
      </c>
      <c r="L1412" s="116" t="str">
        <f t="shared" ca="1" si="52"/>
        <v>-</v>
      </c>
      <c r="M1412" s="111" t="str">
        <f>IF(E1412="","",VLOOKUP(E1412,[1]PROJECTES!$C$14:$Z$5000,21,FALSE))</f>
        <v/>
      </c>
      <c r="N1412" s="117"/>
      <c r="O1412" s="118" t="s">
        <v>222</v>
      </c>
      <c r="P1412" s="119"/>
      <c r="Q1412" s="84"/>
      <c r="R1412" s="125"/>
      <c r="S1412" s="166"/>
      <c r="T1412" s="167"/>
      <c r="V1412" s="203"/>
    </row>
    <row r="1413" spans="1:22" s="121" customFormat="1" ht="20.100000000000001" customHeight="1" x14ac:dyDescent="0.3">
      <c r="A1413" s="80"/>
      <c r="B1413" s="110" t="str">
        <f>IF(E1413="","",VLOOKUP(E1413,[1]PROJECTES!$C$14:$G$5000,2,FALSE))</f>
        <v/>
      </c>
      <c r="C1413" s="80"/>
      <c r="D1413" s="283" t="str">
        <f>IF(E1413="","",VLOOKUP(E1413,[1]PROJECTES!$C$14:$G$5000,5,FALSE))</f>
        <v/>
      </c>
      <c r="E1413" s="79"/>
      <c r="F1413" s="110" t="str">
        <f>IF(I1413="","",VLOOKUP(I1413,[1]PROJECTES!$C$14:$G$5000,2,FALSE))</f>
        <v/>
      </c>
      <c r="G1413" s="112" t="str">
        <f>IF(E1413="","",VLOOKUP(E1413,[1]PROJECTES!$C$14:$G$5000,4,FALSE))</f>
        <v/>
      </c>
      <c r="H1413" s="95"/>
      <c r="I1413" s="113" t="str">
        <f>IF(H1413="","",VLOOKUP(H1413,BD!B$2:C$16,2,FALSE))</f>
        <v/>
      </c>
      <c r="J1413" s="114"/>
      <c r="K1413" s="115" t="str">
        <f t="shared" si="51"/>
        <v/>
      </c>
      <c r="L1413" s="116" t="str">
        <f t="shared" ca="1" si="52"/>
        <v>-</v>
      </c>
      <c r="M1413" s="111" t="str">
        <f>IF(E1413="","",VLOOKUP(E1413,[1]PROJECTES!$C$14:$Z$5000,21,FALSE))</f>
        <v/>
      </c>
      <c r="N1413" s="117"/>
      <c r="O1413" s="118" t="s">
        <v>222</v>
      </c>
      <c r="P1413" s="119"/>
      <c r="Q1413" s="84"/>
      <c r="R1413" s="125"/>
      <c r="S1413" s="166"/>
      <c r="T1413" s="167"/>
      <c r="V1413" s="203"/>
    </row>
    <row r="1414" spans="1:22" s="121" customFormat="1" ht="20.100000000000001" customHeight="1" x14ac:dyDescent="0.3">
      <c r="A1414" s="80"/>
      <c r="B1414" s="110" t="str">
        <f>IF(E1414="","",VLOOKUP(E1414,[1]PROJECTES!$C$14:$G$5000,2,FALSE))</f>
        <v/>
      </c>
      <c r="C1414" s="80"/>
      <c r="D1414" s="283" t="str">
        <f>IF(E1414="","",VLOOKUP(E1414,[1]PROJECTES!$C$14:$G$5000,5,FALSE))</f>
        <v/>
      </c>
      <c r="E1414" s="79"/>
      <c r="F1414" s="110" t="str">
        <f>IF(I1414="","",VLOOKUP(I1414,[1]PROJECTES!$C$14:$G$5000,2,FALSE))</f>
        <v/>
      </c>
      <c r="G1414" s="112" t="str">
        <f>IF(E1414="","",VLOOKUP(E1414,[1]PROJECTES!$C$14:$G$5000,4,FALSE))</f>
        <v/>
      </c>
      <c r="H1414" s="95"/>
      <c r="I1414" s="113" t="str">
        <f>IF(H1414="","",VLOOKUP(H1414,BD!B$2:C$16,2,FALSE))</f>
        <v/>
      </c>
      <c r="J1414" s="114"/>
      <c r="K1414" s="115" t="str">
        <f t="shared" si="51"/>
        <v/>
      </c>
      <c r="L1414" s="116" t="str">
        <f t="shared" ca="1" si="52"/>
        <v>-</v>
      </c>
      <c r="M1414" s="111" t="str">
        <f>IF(E1414="","",VLOOKUP(E1414,[1]PROJECTES!$C$14:$Z$5000,21,FALSE))</f>
        <v/>
      </c>
      <c r="N1414" s="117"/>
      <c r="O1414" s="118" t="s">
        <v>222</v>
      </c>
      <c r="P1414" s="119"/>
      <c r="Q1414" s="84"/>
      <c r="R1414" s="125"/>
      <c r="S1414" s="166"/>
      <c r="T1414" s="167"/>
      <c r="V1414" s="203"/>
    </row>
    <row r="1415" spans="1:22" s="121" customFormat="1" ht="20.100000000000001" customHeight="1" x14ac:dyDescent="0.3">
      <c r="A1415" s="80"/>
      <c r="B1415" s="110" t="str">
        <f>IF(E1415="","",VLOOKUP(E1415,[1]PROJECTES!$C$14:$G$5000,2,FALSE))</f>
        <v/>
      </c>
      <c r="C1415" s="80"/>
      <c r="D1415" s="283" t="str">
        <f>IF(E1415="","",VLOOKUP(E1415,[1]PROJECTES!$C$14:$G$5000,5,FALSE))</f>
        <v/>
      </c>
      <c r="E1415" s="79"/>
      <c r="F1415" s="110" t="str">
        <f>IF(I1415="","",VLOOKUP(I1415,[1]PROJECTES!$C$14:$G$5000,2,FALSE))</f>
        <v/>
      </c>
      <c r="G1415" s="112" t="str">
        <f>IF(E1415="","",VLOOKUP(E1415,[1]PROJECTES!$C$14:$G$5000,4,FALSE))</f>
        <v/>
      </c>
      <c r="H1415" s="95"/>
      <c r="I1415" s="113" t="str">
        <f>IF(H1415="","",VLOOKUP(H1415,BD!B$2:C$16,2,FALSE))</f>
        <v/>
      </c>
      <c r="J1415" s="114"/>
      <c r="K1415" s="115" t="str">
        <f t="shared" si="51"/>
        <v/>
      </c>
      <c r="L1415" s="116" t="str">
        <f t="shared" ca="1" si="52"/>
        <v>-</v>
      </c>
      <c r="M1415" s="111" t="str">
        <f>IF(E1415="","",VLOOKUP(E1415,[1]PROJECTES!$C$14:$Z$5000,21,FALSE))</f>
        <v/>
      </c>
      <c r="N1415" s="136"/>
      <c r="O1415" s="118" t="s">
        <v>222</v>
      </c>
      <c r="P1415" s="140"/>
      <c r="Q1415" s="84"/>
      <c r="R1415" s="122"/>
      <c r="S1415" s="166"/>
      <c r="T1415" s="197"/>
      <c r="V1415" s="199"/>
    </row>
    <row r="1416" spans="1:22" s="121" customFormat="1" ht="20.100000000000001" customHeight="1" x14ac:dyDescent="0.3">
      <c r="A1416" s="80"/>
      <c r="B1416" s="110" t="str">
        <f>IF(E1416="","",VLOOKUP(E1416,[1]PROJECTES!$C$14:$G$5000,2,FALSE))</f>
        <v/>
      </c>
      <c r="C1416" s="80"/>
      <c r="D1416" s="283" t="str">
        <f>IF(E1416="","",VLOOKUP(E1416,[1]PROJECTES!$C$14:$G$5000,5,FALSE))</f>
        <v/>
      </c>
      <c r="E1416" s="79"/>
      <c r="F1416" s="110" t="str">
        <f>IF(I1416="","",VLOOKUP(I1416,[1]PROJECTES!$C$14:$G$5000,2,FALSE))</f>
        <v/>
      </c>
      <c r="G1416" s="112" t="str">
        <f>IF(E1416="","",VLOOKUP(E1416,[1]PROJECTES!$C$14:$G$5000,4,FALSE))</f>
        <v/>
      </c>
      <c r="H1416" s="95"/>
      <c r="I1416" s="113" t="str">
        <f>IF(H1416="","",VLOOKUP(H1416,BD!B$2:C$16,2,FALSE))</f>
        <v/>
      </c>
      <c r="J1416" s="114"/>
      <c r="K1416" s="115" t="str">
        <f t="shared" si="51"/>
        <v/>
      </c>
      <c r="L1416" s="116" t="str">
        <f t="shared" ca="1" si="52"/>
        <v>-</v>
      </c>
      <c r="M1416" s="111" t="str">
        <f>IF(E1416="","",VLOOKUP(E1416,[1]PROJECTES!$C$14:$Z$5000,21,FALSE))</f>
        <v/>
      </c>
      <c r="N1416" s="117"/>
      <c r="O1416" s="118" t="s">
        <v>222</v>
      </c>
      <c r="P1416" s="119"/>
      <c r="Q1416" s="84"/>
      <c r="R1416" s="125"/>
      <c r="S1416" s="166"/>
      <c r="T1416" s="197"/>
      <c r="V1416" s="199"/>
    </row>
    <row r="1417" spans="1:22" s="121" customFormat="1" ht="20.100000000000001" customHeight="1" x14ac:dyDescent="0.3">
      <c r="A1417" s="80"/>
      <c r="B1417" s="110" t="str">
        <f>IF(E1417="","",VLOOKUP(E1417,[1]PROJECTES!$C$14:$G$5000,2,FALSE))</f>
        <v/>
      </c>
      <c r="C1417" s="80"/>
      <c r="D1417" s="283" t="str">
        <f>IF(E1417="","",VLOOKUP(E1417,[1]PROJECTES!$C$14:$G$5000,5,FALSE))</f>
        <v/>
      </c>
      <c r="E1417" s="79"/>
      <c r="F1417" s="110" t="str">
        <f>IF(I1417="","",VLOOKUP(I1417,[1]PROJECTES!$C$14:$G$5000,2,FALSE))</f>
        <v/>
      </c>
      <c r="G1417" s="112" t="str">
        <f>IF(E1417="","",VLOOKUP(E1417,[1]PROJECTES!$C$14:$G$5000,4,FALSE))</f>
        <v/>
      </c>
      <c r="H1417" s="95"/>
      <c r="I1417" s="113" t="str">
        <f>IF(H1417="","",VLOOKUP(H1417,BD!B$2:C$16,2,FALSE))</f>
        <v/>
      </c>
      <c r="J1417" s="114"/>
      <c r="K1417" s="115" t="str">
        <f t="shared" si="51"/>
        <v/>
      </c>
      <c r="L1417" s="116" t="str">
        <f t="shared" ca="1" si="52"/>
        <v>-</v>
      </c>
      <c r="M1417" s="111" t="str">
        <f>IF(E1417="","",VLOOKUP(E1417,[1]PROJECTES!$C$14:$Z$5000,21,FALSE))</f>
        <v/>
      </c>
      <c r="N1417" s="117"/>
      <c r="O1417" s="118" t="s">
        <v>222</v>
      </c>
      <c r="P1417" s="119"/>
      <c r="Q1417" s="84"/>
      <c r="R1417" s="122"/>
      <c r="S1417" s="166"/>
      <c r="T1417" s="167"/>
      <c r="V1417" s="203"/>
    </row>
    <row r="1418" spans="1:22" s="121" customFormat="1" ht="20.100000000000001" customHeight="1" x14ac:dyDescent="0.3">
      <c r="A1418" s="80"/>
      <c r="B1418" s="110" t="str">
        <f>IF(E1418="","",VLOOKUP(E1418,[1]PROJECTES!$C$14:$G$5000,2,FALSE))</f>
        <v/>
      </c>
      <c r="C1418" s="80"/>
      <c r="D1418" s="283" t="str">
        <f>IF(E1418="","",VLOOKUP(E1418,[1]PROJECTES!$C$14:$G$5000,5,FALSE))</f>
        <v/>
      </c>
      <c r="E1418" s="79"/>
      <c r="F1418" s="110" t="str">
        <f>IF(I1418="","",VLOOKUP(I1418,[1]PROJECTES!$C$14:$G$5000,2,FALSE))</f>
        <v/>
      </c>
      <c r="G1418" s="112" t="str">
        <f>IF(E1418="","",VLOOKUP(E1418,[1]PROJECTES!$C$14:$G$5000,4,FALSE))</f>
        <v/>
      </c>
      <c r="H1418" s="95"/>
      <c r="I1418" s="113" t="str">
        <f>IF(H1418="","",VLOOKUP(H1418,BD!B$2:C$16,2,FALSE))</f>
        <v/>
      </c>
      <c r="J1418" s="114"/>
      <c r="K1418" s="115" t="str">
        <f t="shared" si="51"/>
        <v/>
      </c>
      <c r="L1418" s="116" t="str">
        <f t="shared" ca="1" si="52"/>
        <v>-</v>
      </c>
      <c r="M1418" s="111" t="str">
        <f>IF(E1418="","",VLOOKUP(E1418,[1]PROJECTES!$C$14:$Z$5000,21,FALSE))</f>
        <v/>
      </c>
      <c r="N1418" s="117"/>
      <c r="O1418" s="118" t="s">
        <v>222</v>
      </c>
      <c r="P1418" s="119"/>
      <c r="Q1418" s="84"/>
      <c r="R1418" s="122"/>
      <c r="S1418" s="166"/>
      <c r="T1418" s="197"/>
      <c r="V1418" s="199"/>
    </row>
    <row r="1419" spans="1:22" s="121" customFormat="1" ht="20.100000000000001" customHeight="1" x14ac:dyDescent="0.3">
      <c r="A1419" s="80"/>
      <c r="B1419" s="110" t="str">
        <f>IF(E1419="","",VLOOKUP(E1419,[1]PROJECTES!$C$14:$G$5000,2,FALSE))</f>
        <v/>
      </c>
      <c r="C1419" s="80"/>
      <c r="D1419" s="283" t="str">
        <f>IF(E1419="","",VLOOKUP(E1419,[1]PROJECTES!$C$14:$G$5000,5,FALSE))</f>
        <v/>
      </c>
      <c r="E1419" s="79"/>
      <c r="F1419" s="110" t="str">
        <f>IF(I1419="","",VLOOKUP(I1419,[1]PROJECTES!$C$14:$G$5000,2,FALSE))</f>
        <v/>
      </c>
      <c r="G1419" s="112" t="str">
        <f>IF(E1419="","",VLOOKUP(E1419,[1]PROJECTES!$C$14:$G$5000,4,FALSE))</f>
        <v/>
      </c>
      <c r="H1419" s="95"/>
      <c r="I1419" s="113" t="str">
        <f>IF(H1419="","",VLOOKUP(H1419,BD!B$2:C$16,2,FALSE))</f>
        <v/>
      </c>
      <c r="J1419" s="114"/>
      <c r="K1419" s="115" t="str">
        <f t="shared" si="51"/>
        <v/>
      </c>
      <c r="L1419" s="116" t="str">
        <f t="shared" ca="1" si="52"/>
        <v>-</v>
      </c>
      <c r="M1419" s="111" t="str">
        <f>IF(E1419="","",VLOOKUP(E1419,[1]PROJECTES!$C$14:$Z$5000,21,FALSE))</f>
        <v/>
      </c>
      <c r="N1419" s="117"/>
      <c r="O1419" s="118" t="s">
        <v>222</v>
      </c>
      <c r="P1419" s="119"/>
      <c r="Q1419" s="84"/>
      <c r="R1419" s="125"/>
      <c r="S1419" s="166"/>
      <c r="T1419" s="197"/>
      <c r="V1419" s="199"/>
    </row>
    <row r="1420" spans="1:22" s="121" customFormat="1" ht="20.100000000000001" customHeight="1" x14ac:dyDescent="0.3">
      <c r="A1420" s="80"/>
      <c r="B1420" s="110" t="str">
        <f>IF(E1420="","",VLOOKUP(E1420,[1]PROJECTES!$C$14:$G$5000,2,FALSE))</f>
        <v/>
      </c>
      <c r="C1420" s="80"/>
      <c r="D1420" s="283" t="str">
        <f>IF(E1420="","",VLOOKUP(E1420,[1]PROJECTES!$C$14:$G$5000,5,FALSE))</f>
        <v/>
      </c>
      <c r="E1420" s="79"/>
      <c r="F1420" s="110" t="str">
        <f>IF(I1420="","",VLOOKUP(I1420,[1]PROJECTES!$C$14:$G$5000,2,FALSE))</f>
        <v/>
      </c>
      <c r="G1420" s="112" t="str">
        <f>IF(E1420="","",VLOOKUP(E1420,[1]PROJECTES!$C$14:$G$5000,4,FALSE))</f>
        <v/>
      </c>
      <c r="H1420" s="95"/>
      <c r="I1420" s="113" t="str">
        <f>IF(H1420="","",VLOOKUP(H1420,BD!B$2:C$16,2,FALSE))</f>
        <v/>
      </c>
      <c r="J1420" s="114"/>
      <c r="K1420" s="115" t="str">
        <f t="shared" si="51"/>
        <v/>
      </c>
      <c r="L1420" s="116" t="str">
        <f t="shared" ca="1" si="52"/>
        <v>-</v>
      </c>
      <c r="M1420" s="111" t="str">
        <f>IF(E1420="","",VLOOKUP(E1420,[1]PROJECTES!$C$14:$Z$5000,21,FALSE))</f>
        <v/>
      </c>
      <c r="N1420" s="117"/>
      <c r="O1420" s="118" t="s">
        <v>222</v>
      </c>
      <c r="P1420" s="119"/>
      <c r="Q1420" s="84"/>
      <c r="R1420" s="122"/>
      <c r="S1420" s="166"/>
      <c r="T1420" s="197"/>
      <c r="V1420" s="199"/>
    </row>
    <row r="1421" spans="1:22" s="121" customFormat="1" ht="20.100000000000001" customHeight="1" x14ac:dyDescent="0.3">
      <c r="A1421" s="80"/>
      <c r="B1421" s="110" t="str">
        <f>IF(E1421="","",VLOOKUP(E1421,[1]PROJECTES!$C$14:$G$5000,2,FALSE))</f>
        <v/>
      </c>
      <c r="C1421" s="80"/>
      <c r="D1421" s="283" t="str">
        <f>IF(E1421="","",VLOOKUP(E1421,[1]PROJECTES!$C$14:$G$5000,5,FALSE))</f>
        <v/>
      </c>
      <c r="E1421" s="79"/>
      <c r="F1421" s="110" t="str">
        <f>IF(I1421="","",VLOOKUP(I1421,[1]PROJECTES!$C$14:$G$5000,2,FALSE))</f>
        <v/>
      </c>
      <c r="G1421" s="112" t="str">
        <f>IF(E1421="","",VLOOKUP(E1421,[1]PROJECTES!$C$14:$G$5000,4,FALSE))</f>
        <v/>
      </c>
      <c r="H1421" s="95"/>
      <c r="I1421" s="113" t="str">
        <f>IF(H1421="","",VLOOKUP(H1421,BD!B$2:C$16,2,FALSE))</f>
        <v/>
      </c>
      <c r="J1421" s="114"/>
      <c r="K1421" s="115" t="str">
        <f t="shared" si="51"/>
        <v/>
      </c>
      <c r="L1421" s="116" t="str">
        <f t="shared" ca="1" si="52"/>
        <v>-</v>
      </c>
      <c r="M1421" s="111" t="str">
        <f>IF(E1421="","",VLOOKUP(E1421,[1]PROJECTES!$C$14:$Z$5000,21,FALSE))</f>
        <v/>
      </c>
      <c r="N1421" s="117"/>
      <c r="O1421" s="118" t="s">
        <v>222</v>
      </c>
      <c r="P1421" s="119"/>
      <c r="Q1421" s="84"/>
      <c r="R1421" s="125"/>
      <c r="S1421" s="166"/>
      <c r="T1421" s="197"/>
      <c r="V1421" s="199"/>
    </row>
    <row r="1422" spans="1:22" s="121" customFormat="1" ht="20.100000000000001" customHeight="1" x14ac:dyDescent="0.3">
      <c r="A1422" s="80"/>
      <c r="B1422" s="110" t="str">
        <f>IF(E1422="","",VLOOKUP(E1422,[1]PROJECTES!$C$14:$G$5000,2,FALSE))</f>
        <v/>
      </c>
      <c r="C1422" s="80"/>
      <c r="D1422" s="283" t="str">
        <f>IF(E1422="","",VLOOKUP(E1422,[1]PROJECTES!$C$14:$G$5000,5,FALSE))</f>
        <v/>
      </c>
      <c r="E1422" s="79"/>
      <c r="F1422" s="110" t="str">
        <f>IF(I1422="","",VLOOKUP(I1422,[1]PROJECTES!$C$14:$G$5000,2,FALSE))</f>
        <v/>
      </c>
      <c r="G1422" s="112" t="str">
        <f>IF(E1422="","",VLOOKUP(E1422,[1]PROJECTES!$C$14:$G$5000,4,FALSE))</f>
        <v/>
      </c>
      <c r="H1422" s="95"/>
      <c r="I1422" s="113" t="str">
        <f>IF(H1422="","",VLOOKUP(H1422,BD!B$2:C$16,2,FALSE))</f>
        <v/>
      </c>
      <c r="J1422" s="114"/>
      <c r="K1422" s="115" t="str">
        <f t="shared" si="51"/>
        <v/>
      </c>
      <c r="L1422" s="116" t="str">
        <f t="shared" ca="1" si="52"/>
        <v>-</v>
      </c>
      <c r="M1422" s="111" t="str">
        <f>IF(E1422="","",VLOOKUP(E1422,[1]PROJECTES!$C$14:$Z$5000,21,FALSE))</f>
        <v/>
      </c>
      <c r="N1422" s="117"/>
      <c r="O1422" s="118" t="s">
        <v>222</v>
      </c>
      <c r="P1422" s="119"/>
      <c r="Q1422" s="84"/>
      <c r="R1422" s="122"/>
      <c r="S1422" s="166"/>
      <c r="T1422" s="197"/>
      <c r="V1422" s="199"/>
    </row>
    <row r="1423" spans="1:22" s="121" customFormat="1" ht="20.100000000000001" customHeight="1" x14ac:dyDescent="0.3">
      <c r="A1423" s="80"/>
      <c r="B1423" s="110" t="str">
        <f>IF(E1423="","",VLOOKUP(E1423,[1]PROJECTES!$C$14:$G$5000,2,FALSE))</f>
        <v/>
      </c>
      <c r="C1423" s="80"/>
      <c r="D1423" s="283" t="str">
        <f>IF(E1423="","",VLOOKUP(E1423,[1]PROJECTES!$C$14:$G$5000,5,FALSE))</f>
        <v/>
      </c>
      <c r="E1423" s="79"/>
      <c r="F1423" s="110" t="str">
        <f>IF(I1423="","",VLOOKUP(I1423,[1]PROJECTES!$C$14:$G$5000,2,FALSE))</f>
        <v/>
      </c>
      <c r="G1423" s="112" t="str">
        <f>IF(E1423="","",VLOOKUP(E1423,[1]PROJECTES!$C$14:$G$5000,4,FALSE))</f>
        <v/>
      </c>
      <c r="H1423" s="95"/>
      <c r="I1423" s="113" t="str">
        <f>IF(H1423="","",VLOOKUP(H1423,BD!B$2:C$16,2,FALSE))</f>
        <v/>
      </c>
      <c r="J1423" s="114"/>
      <c r="K1423" s="115" t="str">
        <f t="shared" si="51"/>
        <v/>
      </c>
      <c r="L1423" s="116" t="str">
        <f t="shared" ca="1" si="52"/>
        <v>-</v>
      </c>
      <c r="M1423" s="111" t="str">
        <f>IF(E1423="","",VLOOKUP(E1423,[1]PROJECTES!$C$14:$Z$5000,21,FALSE))</f>
        <v/>
      </c>
      <c r="N1423" s="117"/>
      <c r="O1423" s="118" t="s">
        <v>222</v>
      </c>
      <c r="P1423" s="119"/>
      <c r="Q1423" s="84"/>
      <c r="R1423" s="122"/>
      <c r="S1423" s="166"/>
      <c r="T1423" s="167"/>
      <c r="V1423" s="203"/>
    </row>
    <row r="1424" spans="1:22" s="121" customFormat="1" ht="20.100000000000001" customHeight="1" x14ac:dyDescent="0.3">
      <c r="A1424" s="80"/>
      <c r="B1424" s="110" t="str">
        <f>IF(E1424="","",VLOOKUP(E1424,[1]PROJECTES!$C$14:$G$5000,2,FALSE))</f>
        <v/>
      </c>
      <c r="C1424" s="80"/>
      <c r="D1424" s="283" t="str">
        <f>IF(E1424="","",VLOOKUP(E1424,[1]PROJECTES!$C$14:$G$5000,5,FALSE))</f>
        <v/>
      </c>
      <c r="E1424" s="79"/>
      <c r="F1424" s="110" t="str">
        <f>IF(I1424="","",VLOOKUP(I1424,[1]PROJECTES!$C$14:$G$5000,2,FALSE))</f>
        <v/>
      </c>
      <c r="G1424" s="112" t="str">
        <f>IF(E1424="","",VLOOKUP(E1424,[1]PROJECTES!$C$14:$G$5000,4,FALSE))</f>
        <v/>
      </c>
      <c r="H1424" s="95"/>
      <c r="I1424" s="113" t="str">
        <f>IF(H1424="","",VLOOKUP(H1424,BD!B$2:C$16,2,FALSE))</f>
        <v/>
      </c>
      <c r="J1424" s="114"/>
      <c r="K1424" s="115" t="str">
        <f t="shared" si="51"/>
        <v/>
      </c>
      <c r="L1424" s="116" t="str">
        <f t="shared" ca="1" si="52"/>
        <v>-</v>
      </c>
      <c r="M1424" s="111" t="str">
        <f>IF(E1424="","",VLOOKUP(E1424,[1]PROJECTES!$C$14:$Z$5000,21,FALSE))</f>
        <v/>
      </c>
      <c r="N1424" s="117"/>
      <c r="O1424" s="118" t="s">
        <v>222</v>
      </c>
      <c r="P1424" s="119"/>
      <c r="Q1424" s="84"/>
      <c r="R1424" s="122"/>
      <c r="S1424" s="166"/>
      <c r="T1424" s="167"/>
      <c r="V1424" s="203"/>
    </row>
    <row r="1425" spans="1:22" s="121" customFormat="1" ht="20.100000000000001" customHeight="1" x14ac:dyDescent="0.3">
      <c r="A1425" s="80"/>
      <c r="B1425" s="110" t="str">
        <f>IF(E1425="","",VLOOKUP(E1425,[1]PROJECTES!$C$14:$G$5000,2,FALSE))</f>
        <v/>
      </c>
      <c r="C1425" s="80"/>
      <c r="D1425" s="283" t="str">
        <f>IF(E1425="","",VLOOKUP(E1425,[1]PROJECTES!$C$14:$G$5000,5,FALSE))</f>
        <v/>
      </c>
      <c r="E1425" s="79"/>
      <c r="F1425" s="110" t="str">
        <f>IF(I1425="","",VLOOKUP(I1425,[1]PROJECTES!$C$14:$G$5000,2,FALSE))</f>
        <v/>
      </c>
      <c r="G1425" s="112" t="str">
        <f>IF(E1425="","",VLOOKUP(E1425,[1]PROJECTES!$C$14:$G$5000,4,FALSE))</f>
        <v/>
      </c>
      <c r="H1425" s="95"/>
      <c r="I1425" s="113" t="str">
        <f>IF(H1425="","",VLOOKUP(H1425,BD!B$2:C$16,2,FALSE))</f>
        <v/>
      </c>
      <c r="J1425" s="114"/>
      <c r="K1425" s="115" t="str">
        <f t="shared" si="51"/>
        <v/>
      </c>
      <c r="L1425" s="116" t="str">
        <f t="shared" ca="1" si="52"/>
        <v>-</v>
      </c>
      <c r="M1425" s="111" t="str">
        <f>IF(E1425="","",VLOOKUP(E1425,[1]PROJECTES!$C$14:$Z$5000,21,FALSE))</f>
        <v/>
      </c>
      <c r="N1425" s="117"/>
      <c r="O1425" s="118" t="s">
        <v>222</v>
      </c>
      <c r="P1425" s="119"/>
      <c r="Q1425" s="84"/>
      <c r="R1425" s="123"/>
      <c r="S1425" s="166"/>
      <c r="T1425" s="167"/>
    </row>
    <row r="1426" spans="1:22" s="121" customFormat="1" ht="20.100000000000001" customHeight="1" x14ac:dyDescent="0.3">
      <c r="A1426" s="80"/>
      <c r="B1426" s="110" t="str">
        <f>IF(E1426="","",VLOOKUP(E1426,[1]PROJECTES!$C$14:$G$5000,2,FALSE))</f>
        <v/>
      </c>
      <c r="C1426" s="80"/>
      <c r="D1426" s="283" t="str">
        <f>IF(E1426="","",VLOOKUP(E1426,[1]PROJECTES!$C$14:$G$5000,5,FALSE))</f>
        <v/>
      </c>
      <c r="E1426" s="79"/>
      <c r="F1426" s="110" t="str">
        <f>IF(I1426="","",VLOOKUP(I1426,[1]PROJECTES!$C$14:$G$5000,2,FALSE))</f>
        <v/>
      </c>
      <c r="G1426" s="112" t="str">
        <f>IF(E1426="","",VLOOKUP(E1426,[1]PROJECTES!$C$14:$G$5000,4,FALSE))</f>
        <v/>
      </c>
      <c r="H1426" s="95"/>
      <c r="I1426" s="113" t="str">
        <f>IF(H1426="","",VLOOKUP(H1426,BD!B$2:C$16,2,FALSE))</f>
        <v/>
      </c>
      <c r="J1426" s="114"/>
      <c r="K1426" s="115" t="str">
        <f t="shared" si="51"/>
        <v/>
      </c>
      <c r="L1426" s="116" t="str">
        <f t="shared" ca="1" si="52"/>
        <v>-</v>
      </c>
      <c r="M1426" s="111" t="str">
        <f>IF(E1426="","",VLOOKUP(E1426,[1]PROJECTES!$C$14:$Z$5000,21,FALSE))</f>
        <v/>
      </c>
      <c r="N1426" s="117"/>
      <c r="O1426" s="118" t="s">
        <v>222</v>
      </c>
      <c r="P1426" s="119"/>
      <c r="Q1426" s="84"/>
      <c r="R1426" s="122"/>
      <c r="S1426" s="166"/>
      <c r="T1426" s="167"/>
    </row>
    <row r="1427" spans="1:22" s="121" customFormat="1" ht="20.100000000000001" customHeight="1" x14ac:dyDescent="0.3">
      <c r="A1427" s="80"/>
      <c r="B1427" s="110" t="str">
        <f>IF(E1427="","",VLOOKUP(E1427,[1]PROJECTES!$C$14:$G$5000,2,FALSE))</f>
        <v/>
      </c>
      <c r="C1427" s="80"/>
      <c r="D1427" s="283" t="str">
        <f>IF(E1427="","",VLOOKUP(E1427,[1]PROJECTES!$C$14:$G$5000,5,FALSE))</f>
        <v/>
      </c>
      <c r="E1427" s="79"/>
      <c r="F1427" s="110" t="str">
        <f>IF(I1427="","",VLOOKUP(I1427,[1]PROJECTES!$C$14:$G$5000,2,FALSE))</f>
        <v/>
      </c>
      <c r="G1427" s="112" t="str">
        <f>IF(E1427="","",VLOOKUP(E1427,[1]PROJECTES!$C$14:$G$5000,4,FALSE))</f>
        <v/>
      </c>
      <c r="H1427" s="95"/>
      <c r="I1427" s="113" t="str">
        <f>IF(H1427="","",VLOOKUP(H1427,BD!B$2:C$16,2,FALSE))</f>
        <v/>
      </c>
      <c r="J1427" s="114"/>
      <c r="K1427" s="115" t="str">
        <f t="shared" si="51"/>
        <v/>
      </c>
      <c r="L1427" s="116" t="str">
        <f t="shared" ca="1" si="52"/>
        <v>-</v>
      </c>
      <c r="M1427" s="111" t="str">
        <f>IF(E1427="","",VLOOKUP(E1427,[1]PROJECTES!$C$14:$Z$5000,21,FALSE))</f>
        <v/>
      </c>
      <c r="N1427" s="117"/>
      <c r="O1427" s="118" t="s">
        <v>222</v>
      </c>
      <c r="P1427" s="119"/>
      <c r="Q1427" s="84"/>
      <c r="R1427" s="122"/>
      <c r="S1427" s="166"/>
      <c r="T1427" s="167"/>
    </row>
    <row r="1428" spans="1:22" s="121" customFormat="1" ht="20.100000000000001" customHeight="1" x14ac:dyDescent="0.3">
      <c r="A1428" s="80"/>
      <c r="B1428" s="110" t="str">
        <f>IF(E1428="","",VLOOKUP(E1428,[1]PROJECTES!$C$14:$G$5000,2,FALSE))</f>
        <v/>
      </c>
      <c r="C1428" s="80"/>
      <c r="D1428" s="283" t="str">
        <f>IF(E1428="","",VLOOKUP(E1428,[1]PROJECTES!$C$14:$G$5000,5,FALSE))</f>
        <v/>
      </c>
      <c r="E1428" s="79"/>
      <c r="F1428" s="110" t="str">
        <f>IF(I1428="","",VLOOKUP(I1428,[1]PROJECTES!$C$14:$G$5000,2,FALSE))</f>
        <v/>
      </c>
      <c r="G1428" s="112" t="str">
        <f>IF(E1428="","",VLOOKUP(E1428,[1]PROJECTES!$C$14:$G$5000,4,FALSE))</f>
        <v/>
      </c>
      <c r="H1428" s="95"/>
      <c r="I1428" s="113" t="str">
        <f>IF(H1428="","",VLOOKUP(H1428,BD!B$2:C$16,2,FALSE))</f>
        <v/>
      </c>
      <c r="J1428" s="114"/>
      <c r="K1428" s="115" t="str">
        <f t="shared" si="51"/>
        <v/>
      </c>
      <c r="L1428" s="116" t="str">
        <f t="shared" ca="1" si="52"/>
        <v>-</v>
      </c>
      <c r="M1428" s="111" t="str">
        <f>IF(E1428="","",VLOOKUP(E1428,[1]PROJECTES!$C$14:$Z$5000,21,FALSE))</f>
        <v/>
      </c>
      <c r="N1428" s="117"/>
      <c r="O1428" s="118" t="s">
        <v>222</v>
      </c>
      <c r="P1428" s="119"/>
      <c r="Q1428" s="84"/>
      <c r="R1428" s="122"/>
      <c r="S1428" s="166"/>
      <c r="T1428" s="167"/>
    </row>
    <row r="1429" spans="1:22" s="121" customFormat="1" ht="20.100000000000001" customHeight="1" x14ac:dyDescent="0.3">
      <c r="A1429" s="80"/>
      <c r="B1429" s="110" t="str">
        <f>IF(E1429="","",VLOOKUP(E1429,[1]PROJECTES!$C$14:$G$5000,2,FALSE))</f>
        <v/>
      </c>
      <c r="C1429" s="80"/>
      <c r="D1429" s="283" t="str">
        <f>IF(E1429="","",VLOOKUP(E1429,[1]PROJECTES!$C$14:$G$5000,5,FALSE))</f>
        <v/>
      </c>
      <c r="E1429" s="79"/>
      <c r="F1429" s="110" t="str">
        <f>IF(I1429="","",VLOOKUP(I1429,[1]PROJECTES!$C$14:$G$5000,2,FALSE))</f>
        <v/>
      </c>
      <c r="G1429" s="112" t="str">
        <f>IF(E1429="","",VLOOKUP(E1429,[1]PROJECTES!$C$14:$G$5000,4,FALSE))</f>
        <v/>
      </c>
      <c r="H1429" s="95"/>
      <c r="I1429" s="113" t="str">
        <f>IF(H1429="","",VLOOKUP(H1429,BD!B$2:C$16,2,FALSE))</f>
        <v/>
      </c>
      <c r="J1429" s="114"/>
      <c r="K1429" s="115" t="str">
        <f t="shared" si="51"/>
        <v/>
      </c>
      <c r="L1429" s="116" t="str">
        <f t="shared" ca="1" si="52"/>
        <v>-</v>
      </c>
      <c r="M1429" s="111" t="str">
        <f>IF(E1429="","",VLOOKUP(E1429,[1]PROJECTES!$C$14:$Z$5000,21,FALSE))</f>
        <v/>
      </c>
      <c r="N1429" s="117"/>
      <c r="O1429" s="118" t="s">
        <v>222</v>
      </c>
      <c r="P1429" s="119"/>
      <c r="Q1429" s="84"/>
      <c r="R1429" s="125"/>
      <c r="S1429" s="166"/>
      <c r="T1429" s="167"/>
    </row>
    <row r="1430" spans="1:22" s="121" customFormat="1" ht="20.100000000000001" customHeight="1" x14ac:dyDescent="0.3">
      <c r="A1430" s="80"/>
      <c r="B1430" s="110" t="str">
        <f>IF(E1430="","",VLOOKUP(E1430,[1]PROJECTES!$C$14:$G$5000,2,FALSE))</f>
        <v/>
      </c>
      <c r="C1430" s="80"/>
      <c r="D1430" s="283" t="str">
        <f>IF(E1430="","",VLOOKUP(E1430,[1]PROJECTES!$C$14:$G$5000,5,FALSE))</f>
        <v/>
      </c>
      <c r="E1430" s="79"/>
      <c r="F1430" s="110" t="str">
        <f>IF(I1430="","",VLOOKUP(I1430,[1]PROJECTES!$C$14:$G$5000,2,FALSE))</f>
        <v/>
      </c>
      <c r="G1430" s="112" t="str">
        <f>IF(E1430="","",VLOOKUP(E1430,[1]PROJECTES!$C$14:$G$5000,4,FALSE))</f>
        <v/>
      </c>
      <c r="H1430" s="95"/>
      <c r="I1430" s="113" t="str">
        <f>IF(H1430="","",VLOOKUP(H1430,BD!B$2:C$16,2,FALSE))</f>
        <v/>
      </c>
      <c r="J1430" s="114"/>
      <c r="K1430" s="115" t="str">
        <f t="shared" si="51"/>
        <v/>
      </c>
      <c r="L1430" s="116" t="str">
        <f t="shared" ca="1" si="52"/>
        <v>-</v>
      </c>
      <c r="M1430" s="111" t="str">
        <f>IF(E1430="","",VLOOKUP(E1430,[1]PROJECTES!$C$14:$Z$5000,21,FALSE))</f>
        <v/>
      </c>
      <c r="N1430" s="117"/>
      <c r="O1430" s="118" t="s">
        <v>222</v>
      </c>
      <c r="P1430" s="119"/>
      <c r="Q1430" s="84"/>
      <c r="R1430" s="122"/>
      <c r="S1430" s="166"/>
      <c r="T1430" s="167"/>
      <c r="V1430" s="203"/>
    </row>
    <row r="1431" spans="1:22" s="121" customFormat="1" ht="20.100000000000001" customHeight="1" x14ac:dyDescent="0.3">
      <c r="A1431" s="80"/>
      <c r="B1431" s="110" t="str">
        <f>IF(E1431="","",VLOOKUP(E1431,[1]PROJECTES!$C$14:$G$5000,2,FALSE))</f>
        <v/>
      </c>
      <c r="C1431" s="80"/>
      <c r="D1431" s="283" t="str">
        <f>IF(E1431="","",VLOOKUP(E1431,[1]PROJECTES!$C$14:$G$5000,5,FALSE))</f>
        <v/>
      </c>
      <c r="E1431" s="79"/>
      <c r="F1431" s="110" t="str">
        <f>IF(I1431="","",VLOOKUP(I1431,[1]PROJECTES!$C$14:$G$5000,2,FALSE))</f>
        <v/>
      </c>
      <c r="G1431" s="112" t="str">
        <f>IF(E1431="","",VLOOKUP(E1431,[1]PROJECTES!$C$14:$G$5000,4,FALSE))</f>
        <v/>
      </c>
      <c r="H1431" s="95"/>
      <c r="I1431" s="113" t="str">
        <f>IF(H1431="","",VLOOKUP(H1431,BD!B$2:C$16,2,FALSE))</f>
        <v/>
      </c>
      <c r="J1431" s="114"/>
      <c r="K1431" s="115" t="str">
        <f t="shared" si="51"/>
        <v/>
      </c>
      <c r="L1431" s="116" t="str">
        <f t="shared" ca="1" si="52"/>
        <v>-</v>
      </c>
      <c r="M1431" s="111" t="str">
        <f>IF(E1431="","",VLOOKUP(E1431,[1]PROJECTES!$C$14:$Z$5000,21,FALSE))</f>
        <v/>
      </c>
      <c r="N1431" s="117"/>
      <c r="O1431" s="118" t="s">
        <v>222</v>
      </c>
      <c r="P1431" s="119"/>
      <c r="Q1431" s="84"/>
      <c r="R1431" s="122"/>
      <c r="S1431" s="166"/>
      <c r="T1431" s="167"/>
      <c r="V1431" s="203"/>
    </row>
    <row r="1432" spans="1:22" s="121" customFormat="1" ht="20.100000000000001" customHeight="1" x14ac:dyDescent="0.3">
      <c r="A1432" s="80"/>
      <c r="B1432" s="110" t="str">
        <f>IF(E1432="","",VLOOKUP(E1432,[1]PROJECTES!$C$14:$G$5000,2,FALSE))</f>
        <v/>
      </c>
      <c r="C1432" s="80"/>
      <c r="D1432" s="283" t="str">
        <f>IF(E1432="","",VLOOKUP(E1432,[1]PROJECTES!$C$14:$G$5000,5,FALSE))</f>
        <v/>
      </c>
      <c r="E1432" s="79"/>
      <c r="F1432" s="110" t="str">
        <f>IF(I1432="","",VLOOKUP(I1432,[1]PROJECTES!$C$14:$G$5000,2,FALSE))</f>
        <v/>
      </c>
      <c r="G1432" s="112" t="str">
        <f>IF(E1432="","",VLOOKUP(E1432,[1]PROJECTES!$C$14:$G$5000,4,FALSE))</f>
        <v/>
      </c>
      <c r="H1432" s="95"/>
      <c r="I1432" s="113" t="str">
        <f>IF(H1432="","",VLOOKUP(H1432,BD!B$2:C$16,2,FALSE))</f>
        <v/>
      </c>
      <c r="J1432" s="114"/>
      <c r="K1432" s="115" t="str">
        <f t="shared" si="51"/>
        <v/>
      </c>
      <c r="L1432" s="116" t="str">
        <f t="shared" ca="1" si="52"/>
        <v>-</v>
      </c>
      <c r="M1432" s="111" t="str">
        <f>IF(E1432="","",VLOOKUP(E1432,[1]PROJECTES!$C$14:$Z$5000,21,FALSE))</f>
        <v/>
      </c>
      <c r="N1432" s="117"/>
      <c r="O1432" s="118" t="s">
        <v>222</v>
      </c>
      <c r="P1432" s="119"/>
      <c r="Q1432" s="84"/>
      <c r="R1432" s="125"/>
      <c r="S1432" s="166"/>
      <c r="T1432" s="167"/>
      <c r="V1432" s="203"/>
    </row>
    <row r="1433" spans="1:22" s="121" customFormat="1" ht="20.100000000000001" customHeight="1" x14ac:dyDescent="0.3">
      <c r="A1433" s="80"/>
      <c r="B1433" s="110" t="str">
        <f>IF(E1433="","",VLOOKUP(E1433,[1]PROJECTES!$C$14:$G$5000,2,FALSE))</f>
        <v/>
      </c>
      <c r="C1433" s="80"/>
      <c r="D1433" s="283" t="str">
        <f>IF(E1433="","",VLOOKUP(E1433,[1]PROJECTES!$C$14:$G$5000,5,FALSE))</f>
        <v/>
      </c>
      <c r="E1433" s="79"/>
      <c r="F1433" s="110" t="str">
        <f>IF(I1433="","",VLOOKUP(I1433,[1]PROJECTES!$C$14:$G$5000,2,FALSE))</f>
        <v/>
      </c>
      <c r="G1433" s="112" t="str">
        <f>IF(E1433="","",VLOOKUP(E1433,[1]PROJECTES!$C$14:$G$5000,4,FALSE))</f>
        <v/>
      </c>
      <c r="H1433" s="95"/>
      <c r="I1433" s="113" t="str">
        <f>IF(H1433="","",VLOOKUP(H1433,BD!B$2:C$16,2,FALSE))</f>
        <v/>
      </c>
      <c r="J1433" s="114"/>
      <c r="K1433" s="115" t="str">
        <f t="shared" si="51"/>
        <v/>
      </c>
      <c r="L1433" s="116" t="str">
        <f t="shared" ca="1" si="52"/>
        <v>-</v>
      </c>
      <c r="M1433" s="111" t="str">
        <f>IF(E1433="","",VLOOKUP(E1433,[1]PROJECTES!$C$14:$Z$5000,21,FALSE))</f>
        <v/>
      </c>
      <c r="N1433" s="117"/>
      <c r="O1433" s="118" t="s">
        <v>222</v>
      </c>
      <c r="P1433" s="119"/>
      <c r="Q1433" s="84"/>
      <c r="R1433" s="123"/>
      <c r="S1433" s="166"/>
      <c r="T1433" s="167"/>
      <c r="V1433" s="203"/>
    </row>
    <row r="1434" spans="1:22" s="121" customFormat="1" ht="20.100000000000001" customHeight="1" x14ac:dyDescent="0.3">
      <c r="A1434" s="80"/>
      <c r="B1434" s="110" t="str">
        <f>IF(E1434="","",VLOOKUP(E1434,[1]PROJECTES!$C$14:$G$5000,2,FALSE))</f>
        <v/>
      </c>
      <c r="C1434" s="80"/>
      <c r="D1434" s="283" t="str">
        <f>IF(E1434="","",VLOOKUP(E1434,[1]PROJECTES!$C$14:$G$5000,5,FALSE))</f>
        <v/>
      </c>
      <c r="E1434" s="79"/>
      <c r="F1434" s="110" t="str">
        <f>IF(I1434="","",VLOOKUP(I1434,[1]PROJECTES!$C$14:$G$5000,2,FALSE))</f>
        <v/>
      </c>
      <c r="G1434" s="112" t="str">
        <f>IF(E1434="","",VLOOKUP(E1434,[1]PROJECTES!$C$14:$G$5000,4,FALSE))</f>
        <v/>
      </c>
      <c r="H1434" s="95"/>
      <c r="I1434" s="113" t="str">
        <f>IF(H1434="","",VLOOKUP(H1434,BD!B$2:C$16,2,FALSE))</f>
        <v/>
      </c>
      <c r="J1434" s="114"/>
      <c r="K1434" s="115" t="str">
        <f t="shared" si="51"/>
        <v/>
      </c>
      <c r="L1434" s="116" t="str">
        <f t="shared" ca="1" si="52"/>
        <v>-</v>
      </c>
      <c r="M1434" s="111" t="str">
        <f>IF(E1434="","",VLOOKUP(E1434,[1]PROJECTES!$C$14:$Z$5000,21,FALSE))</f>
        <v/>
      </c>
      <c r="N1434" s="117"/>
      <c r="O1434" s="118" t="s">
        <v>222</v>
      </c>
      <c r="P1434" s="119"/>
      <c r="Q1434" s="84"/>
      <c r="R1434" s="122"/>
      <c r="S1434" s="166"/>
      <c r="T1434" s="167"/>
      <c r="V1434" s="203"/>
    </row>
    <row r="1435" spans="1:22" s="121" customFormat="1" ht="20.100000000000001" customHeight="1" x14ac:dyDescent="0.3">
      <c r="A1435" s="80"/>
      <c r="B1435" s="110" t="str">
        <f>IF(E1435="","",VLOOKUP(E1435,[1]PROJECTES!$C$14:$G$5000,2,FALSE))</f>
        <v/>
      </c>
      <c r="C1435" s="80"/>
      <c r="D1435" s="283" t="str">
        <f>IF(E1435="","",VLOOKUP(E1435,[1]PROJECTES!$C$14:$G$5000,5,FALSE))</f>
        <v/>
      </c>
      <c r="E1435" s="79"/>
      <c r="F1435" s="110" t="str">
        <f>IF(I1435="","",VLOOKUP(I1435,[1]PROJECTES!$C$14:$G$5000,2,FALSE))</f>
        <v/>
      </c>
      <c r="G1435" s="112" t="str">
        <f>IF(E1435="","",VLOOKUP(E1435,[1]PROJECTES!$C$14:$G$5000,4,FALSE))</f>
        <v/>
      </c>
      <c r="H1435" s="95"/>
      <c r="I1435" s="113" t="str">
        <f>IF(H1435="","",VLOOKUP(H1435,BD!B$2:C$16,2,FALSE))</f>
        <v/>
      </c>
      <c r="J1435" s="114"/>
      <c r="K1435" s="115" t="str">
        <f t="shared" si="51"/>
        <v/>
      </c>
      <c r="L1435" s="116" t="str">
        <f t="shared" ca="1" si="52"/>
        <v>-</v>
      </c>
      <c r="M1435" s="111" t="str">
        <f>IF(E1435="","",VLOOKUP(E1435,[1]PROJECTES!$C$14:$Z$5000,21,FALSE))</f>
        <v/>
      </c>
      <c r="N1435" s="117"/>
      <c r="O1435" s="118" t="s">
        <v>222</v>
      </c>
      <c r="P1435" s="119"/>
      <c r="Q1435" s="84"/>
      <c r="R1435" s="122"/>
      <c r="S1435" s="166"/>
      <c r="T1435" s="167"/>
      <c r="V1435" s="203"/>
    </row>
    <row r="1436" spans="1:22" s="121" customFormat="1" ht="20.100000000000001" customHeight="1" x14ac:dyDescent="0.3">
      <c r="A1436" s="80"/>
      <c r="B1436" s="110" t="str">
        <f>IF(E1436="","",VLOOKUP(E1436,[1]PROJECTES!$C$14:$G$5000,2,FALSE))</f>
        <v/>
      </c>
      <c r="C1436" s="80"/>
      <c r="D1436" s="283" t="str">
        <f>IF(E1436="","",VLOOKUP(E1436,[1]PROJECTES!$C$14:$G$5000,5,FALSE))</f>
        <v/>
      </c>
      <c r="E1436" s="79"/>
      <c r="F1436" s="110" t="str">
        <f>IF(I1436="","",VLOOKUP(I1436,[1]PROJECTES!$C$14:$G$5000,2,FALSE))</f>
        <v/>
      </c>
      <c r="G1436" s="112" t="str">
        <f>IF(E1436="","",VLOOKUP(E1436,[1]PROJECTES!$C$14:$G$5000,4,FALSE))</f>
        <v/>
      </c>
      <c r="H1436" s="95"/>
      <c r="I1436" s="113" t="str">
        <f>IF(H1436="","",VLOOKUP(H1436,BD!B$2:C$16,2,FALSE))</f>
        <v/>
      </c>
      <c r="J1436" s="114"/>
      <c r="K1436" s="115" t="str">
        <f t="shared" si="51"/>
        <v/>
      </c>
      <c r="L1436" s="116" t="str">
        <f t="shared" ca="1" si="52"/>
        <v>-</v>
      </c>
      <c r="M1436" s="111" t="str">
        <f>IF(E1436="","",VLOOKUP(E1436,[1]PROJECTES!$C$14:$Z$5000,21,FALSE))</f>
        <v/>
      </c>
      <c r="N1436" s="117"/>
      <c r="O1436" s="118" t="s">
        <v>222</v>
      </c>
      <c r="P1436" s="119"/>
      <c r="Q1436" s="84"/>
      <c r="R1436" s="122"/>
      <c r="S1436" s="166"/>
      <c r="T1436" s="167"/>
      <c r="V1436" s="203"/>
    </row>
    <row r="1437" spans="1:22" s="121" customFormat="1" ht="20.100000000000001" customHeight="1" x14ac:dyDescent="0.3">
      <c r="A1437" s="80"/>
      <c r="B1437" s="110" t="str">
        <f>IF(E1437="","",VLOOKUP(E1437,[1]PROJECTES!$C$14:$G$5000,2,FALSE))</f>
        <v/>
      </c>
      <c r="C1437" s="80"/>
      <c r="D1437" s="283" t="str">
        <f>IF(E1437="","",VLOOKUP(E1437,[1]PROJECTES!$C$14:$G$5000,5,FALSE))</f>
        <v/>
      </c>
      <c r="E1437" s="79"/>
      <c r="F1437" s="110" t="str">
        <f>IF(I1437="","",VLOOKUP(I1437,[1]PROJECTES!$C$14:$G$5000,2,FALSE))</f>
        <v/>
      </c>
      <c r="G1437" s="112" t="str">
        <f>IF(E1437="","",VLOOKUP(E1437,[1]PROJECTES!$C$14:$G$5000,4,FALSE))</f>
        <v/>
      </c>
      <c r="H1437" s="95"/>
      <c r="I1437" s="113" t="str">
        <f>IF(H1437="","",VLOOKUP(H1437,BD!B$2:C$16,2,FALSE))</f>
        <v/>
      </c>
      <c r="J1437" s="114"/>
      <c r="K1437" s="115" t="str">
        <f t="shared" si="51"/>
        <v/>
      </c>
      <c r="L1437" s="116" t="str">
        <f t="shared" ca="1" si="52"/>
        <v>-</v>
      </c>
      <c r="M1437" s="111" t="str">
        <f>IF(E1437="","",VLOOKUP(E1437,[1]PROJECTES!$C$14:$Z$5000,21,FALSE))</f>
        <v/>
      </c>
      <c r="N1437" s="117"/>
      <c r="O1437" s="118" t="s">
        <v>222</v>
      </c>
      <c r="P1437" s="119"/>
      <c r="Q1437" s="84"/>
      <c r="R1437" s="122"/>
      <c r="S1437" s="166"/>
      <c r="T1437" s="167"/>
      <c r="V1437" s="203"/>
    </row>
    <row r="1438" spans="1:22" s="121" customFormat="1" ht="20.100000000000001" customHeight="1" x14ac:dyDescent="0.3">
      <c r="A1438" s="80"/>
      <c r="B1438" s="110" t="str">
        <f>IF(E1438="","",VLOOKUP(E1438,[1]PROJECTES!$C$14:$G$5000,2,FALSE))</f>
        <v/>
      </c>
      <c r="C1438" s="80"/>
      <c r="D1438" s="283" t="str">
        <f>IF(E1438="","",VLOOKUP(E1438,[1]PROJECTES!$C$14:$G$5000,5,FALSE))</f>
        <v/>
      </c>
      <c r="E1438" s="79"/>
      <c r="F1438" s="110" t="str">
        <f>IF(I1438="","",VLOOKUP(I1438,[1]PROJECTES!$C$14:$G$5000,2,FALSE))</f>
        <v/>
      </c>
      <c r="G1438" s="112" t="str">
        <f>IF(E1438="","",VLOOKUP(E1438,[1]PROJECTES!$C$14:$G$5000,4,FALSE))</f>
        <v/>
      </c>
      <c r="H1438" s="95"/>
      <c r="I1438" s="113" t="str">
        <f>IF(H1438="","",VLOOKUP(H1438,BD!B$2:C$16,2,FALSE))</f>
        <v/>
      </c>
      <c r="J1438" s="114"/>
      <c r="K1438" s="115" t="str">
        <f t="shared" si="51"/>
        <v/>
      </c>
      <c r="L1438" s="116" t="str">
        <f t="shared" ca="1" si="52"/>
        <v>-</v>
      </c>
      <c r="M1438" s="111" t="str">
        <f>IF(E1438="","",VLOOKUP(E1438,[1]PROJECTES!$C$14:$Z$5000,21,FALSE))</f>
        <v/>
      </c>
      <c r="N1438" s="117"/>
      <c r="O1438" s="118" t="s">
        <v>222</v>
      </c>
      <c r="P1438" s="119"/>
      <c r="Q1438" s="84"/>
      <c r="R1438" s="122"/>
      <c r="S1438" s="166"/>
      <c r="T1438" s="167"/>
      <c r="V1438" s="203"/>
    </row>
    <row r="1439" spans="1:22" s="121" customFormat="1" ht="20.100000000000001" customHeight="1" x14ac:dyDescent="0.3">
      <c r="A1439" s="80"/>
      <c r="B1439" s="110" t="str">
        <f>IF(E1439="","",VLOOKUP(E1439,[1]PROJECTES!$C$14:$G$5000,2,FALSE))</f>
        <v/>
      </c>
      <c r="C1439" s="80"/>
      <c r="D1439" s="283" t="str">
        <f>IF(E1439="","",VLOOKUP(E1439,[1]PROJECTES!$C$14:$G$5000,5,FALSE))</f>
        <v/>
      </c>
      <c r="E1439" s="79"/>
      <c r="F1439" s="110" t="str">
        <f>IF(I1439="","",VLOOKUP(I1439,[1]PROJECTES!$C$14:$G$5000,2,FALSE))</f>
        <v/>
      </c>
      <c r="G1439" s="112" t="str">
        <f>IF(E1439="","",VLOOKUP(E1439,[1]PROJECTES!$C$14:$G$5000,4,FALSE))</f>
        <v/>
      </c>
      <c r="H1439" s="95"/>
      <c r="I1439" s="113" t="str">
        <f>IF(H1439="","",VLOOKUP(H1439,BD!B$2:C$16,2,FALSE))</f>
        <v/>
      </c>
      <c r="J1439" s="114"/>
      <c r="K1439" s="115" t="str">
        <f t="shared" si="51"/>
        <v/>
      </c>
      <c r="L1439" s="116" t="str">
        <f t="shared" ca="1" si="52"/>
        <v>-</v>
      </c>
      <c r="M1439" s="111" t="str">
        <f>IF(E1439="","",VLOOKUP(E1439,[1]PROJECTES!$C$14:$Z$5000,21,FALSE))</f>
        <v/>
      </c>
      <c r="N1439" s="117"/>
      <c r="O1439" s="118" t="s">
        <v>222</v>
      </c>
      <c r="P1439" s="119"/>
      <c r="Q1439" s="84"/>
      <c r="R1439" s="122"/>
      <c r="S1439" s="166"/>
      <c r="T1439" s="167"/>
      <c r="V1439" s="203"/>
    </row>
    <row r="1440" spans="1:22" s="121" customFormat="1" ht="20.100000000000001" customHeight="1" x14ac:dyDescent="0.3">
      <c r="A1440" s="80"/>
      <c r="B1440" s="110" t="str">
        <f>IF(E1440="","",VLOOKUP(E1440,[1]PROJECTES!$C$14:$G$5000,2,FALSE))</f>
        <v/>
      </c>
      <c r="C1440" s="80"/>
      <c r="D1440" s="283" t="str">
        <f>IF(E1440="","",VLOOKUP(E1440,[1]PROJECTES!$C$14:$G$5000,5,FALSE))</f>
        <v/>
      </c>
      <c r="E1440" s="79"/>
      <c r="F1440" s="110" t="str">
        <f>IF(I1440="","",VLOOKUP(I1440,[1]PROJECTES!$C$14:$G$5000,2,FALSE))</f>
        <v/>
      </c>
      <c r="G1440" s="112" t="str">
        <f>IF(E1440="","",VLOOKUP(E1440,[1]PROJECTES!$C$14:$G$5000,4,FALSE))</f>
        <v/>
      </c>
      <c r="H1440" s="95"/>
      <c r="I1440" s="113" t="str">
        <f>IF(H1440="","",VLOOKUP(H1440,BD!B$2:C$16,2,FALSE))</f>
        <v/>
      </c>
      <c r="J1440" s="114"/>
      <c r="K1440" s="115" t="str">
        <f t="shared" si="51"/>
        <v/>
      </c>
      <c r="L1440" s="116" t="str">
        <f t="shared" ca="1" si="52"/>
        <v>-</v>
      </c>
      <c r="M1440" s="111" t="str">
        <f>IF(E1440="","",VLOOKUP(E1440,[1]PROJECTES!$C$14:$Z$5000,21,FALSE))</f>
        <v/>
      </c>
      <c r="N1440" s="117"/>
      <c r="O1440" s="118" t="s">
        <v>222</v>
      </c>
      <c r="P1440" s="119"/>
      <c r="Q1440" s="84"/>
      <c r="R1440" s="122"/>
      <c r="S1440" s="166"/>
      <c r="T1440" s="167"/>
      <c r="V1440" s="203"/>
    </row>
    <row r="1441" spans="1:22" s="121" customFormat="1" ht="20.100000000000001" customHeight="1" x14ac:dyDescent="0.3">
      <c r="A1441" s="80"/>
      <c r="B1441" s="110" t="str">
        <f>IF(E1441="","",VLOOKUP(E1441,[1]PROJECTES!$C$14:$G$5000,2,FALSE))</f>
        <v/>
      </c>
      <c r="C1441" s="80"/>
      <c r="D1441" s="283" t="str">
        <f>IF(E1441="","",VLOOKUP(E1441,[1]PROJECTES!$C$14:$G$5000,5,FALSE))</f>
        <v/>
      </c>
      <c r="E1441" s="79"/>
      <c r="F1441" s="110" t="str">
        <f>IF(I1441="","",VLOOKUP(I1441,[1]PROJECTES!$C$14:$G$5000,2,FALSE))</f>
        <v/>
      </c>
      <c r="G1441" s="112" t="str">
        <f>IF(E1441="","",VLOOKUP(E1441,[1]PROJECTES!$C$14:$G$5000,4,FALSE))</f>
        <v/>
      </c>
      <c r="H1441" s="95"/>
      <c r="I1441" s="113" t="str">
        <f>IF(H1441="","",VLOOKUP(H1441,BD!B$2:C$16,2,FALSE))</f>
        <v/>
      </c>
      <c r="J1441" s="114"/>
      <c r="K1441" s="115" t="str">
        <f t="shared" si="51"/>
        <v/>
      </c>
      <c r="L1441" s="116" t="str">
        <f t="shared" ca="1" si="52"/>
        <v>-</v>
      </c>
      <c r="M1441" s="111" t="str">
        <f>IF(E1441="","",VLOOKUP(E1441,[1]PROJECTES!$C$14:$Z$5000,21,FALSE))</f>
        <v/>
      </c>
      <c r="N1441" s="117"/>
      <c r="O1441" s="118" t="s">
        <v>222</v>
      </c>
      <c r="P1441" s="119"/>
      <c r="Q1441" s="84"/>
      <c r="R1441" s="122"/>
      <c r="S1441" s="166"/>
      <c r="T1441" s="167"/>
      <c r="V1441" s="203"/>
    </row>
    <row r="1442" spans="1:22" s="121" customFormat="1" ht="20.100000000000001" customHeight="1" x14ac:dyDescent="0.3">
      <c r="A1442" s="80"/>
      <c r="B1442" s="110" t="str">
        <f>IF(E1442="","",VLOOKUP(E1442,[1]PROJECTES!$C$14:$G$5000,2,FALSE))</f>
        <v/>
      </c>
      <c r="C1442" s="80"/>
      <c r="D1442" s="283" t="str">
        <f>IF(E1442="","",VLOOKUP(E1442,[1]PROJECTES!$C$14:$G$5000,5,FALSE))</f>
        <v/>
      </c>
      <c r="E1442" s="79"/>
      <c r="F1442" s="110" t="str">
        <f>IF(I1442="","",VLOOKUP(I1442,[1]PROJECTES!$C$14:$G$5000,2,FALSE))</f>
        <v/>
      </c>
      <c r="G1442" s="112" t="str">
        <f>IF(E1442="","",VLOOKUP(E1442,[1]PROJECTES!$C$14:$G$5000,4,FALSE))</f>
        <v/>
      </c>
      <c r="H1442" s="95"/>
      <c r="I1442" s="113" t="str">
        <f>IF(H1442="","",VLOOKUP(H1442,BD!B$2:C$16,2,FALSE))</f>
        <v/>
      </c>
      <c r="J1442" s="114"/>
      <c r="K1442" s="115" t="str">
        <f t="shared" si="51"/>
        <v/>
      </c>
      <c r="L1442" s="116" t="str">
        <f t="shared" ca="1" si="52"/>
        <v>-</v>
      </c>
      <c r="M1442" s="111" t="str">
        <f>IF(E1442="","",VLOOKUP(E1442,[1]PROJECTES!$C$14:$Z$5000,21,FALSE))</f>
        <v/>
      </c>
      <c r="N1442" s="117"/>
      <c r="O1442" s="118" t="s">
        <v>222</v>
      </c>
      <c r="P1442" s="119"/>
      <c r="Q1442" s="84"/>
      <c r="R1442" s="122"/>
      <c r="S1442" s="166"/>
      <c r="T1442" s="167"/>
      <c r="V1442" s="203"/>
    </row>
    <row r="1443" spans="1:22" s="121" customFormat="1" ht="20.100000000000001" customHeight="1" x14ac:dyDescent="0.3">
      <c r="A1443" s="80"/>
      <c r="B1443" s="110" t="str">
        <f>IF(E1443="","",VLOOKUP(E1443,[1]PROJECTES!$C$14:$G$5000,2,FALSE))</f>
        <v/>
      </c>
      <c r="C1443" s="80"/>
      <c r="D1443" s="283" t="str">
        <f>IF(E1443="","",VLOOKUP(E1443,[1]PROJECTES!$C$14:$G$5000,5,FALSE))</f>
        <v/>
      </c>
      <c r="E1443" s="79"/>
      <c r="F1443" s="110" t="str">
        <f>IF(I1443="","",VLOOKUP(I1443,[1]PROJECTES!$C$14:$G$5000,2,FALSE))</f>
        <v/>
      </c>
      <c r="G1443" s="112" t="str">
        <f>IF(E1443="","",VLOOKUP(E1443,[1]PROJECTES!$C$14:$G$5000,4,FALSE))</f>
        <v/>
      </c>
      <c r="H1443" s="95"/>
      <c r="I1443" s="113" t="str">
        <f>IF(H1443="","",VLOOKUP(H1443,BD!B$2:C$16,2,FALSE))</f>
        <v/>
      </c>
      <c r="J1443" s="114"/>
      <c r="K1443" s="115" t="str">
        <f t="shared" si="51"/>
        <v/>
      </c>
      <c r="L1443" s="116" t="str">
        <f t="shared" ca="1" si="52"/>
        <v>-</v>
      </c>
      <c r="M1443" s="111" t="str">
        <f>IF(E1443="","",VLOOKUP(E1443,[1]PROJECTES!$C$14:$Z$5000,21,FALSE))</f>
        <v/>
      </c>
      <c r="N1443" s="117"/>
      <c r="O1443" s="118" t="s">
        <v>222</v>
      </c>
      <c r="P1443" s="119"/>
      <c r="Q1443" s="84"/>
      <c r="R1443" s="122"/>
      <c r="S1443" s="166"/>
      <c r="T1443" s="167"/>
      <c r="V1443" s="203"/>
    </row>
    <row r="1444" spans="1:22" s="121" customFormat="1" ht="20.100000000000001" customHeight="1" x14ac:dyDescent="0.3">
      <c r="A1444" s="80"/>
      <c r="B1444" s="110" t="str">
        <f>IF(E1444="","",VLOOKUP(E1444,[1]PROJECTES!$C$14:$G$5000,2,FALSE))</f>
        <v/>
      </c>
      <c r="C1444" s="80"/>
      <c r="D1444" s="283" t="str">
        <f>IF(E1444="","",VLOOKUP(E1444,[1]PROJECTES!$C$14:$G$5000,5,FALSE))</f>
        <v/>
      </c>
      <c r="E1444" s="79"/>
      <c r="F1444" s="110" t="str">
        <f>IF(I1444="","",VLOOKUP(I1444,[1]PROJECTES!$C$14:$G$5000,2,FALSE))</f>
        <v/>
      </c>
      <c r="G1444" s="112" t="str">
        <f>IF(E1444="","",VLOOKUP(E1444,[1]PROJECTES!$C$14:$G$5000,4,FALSE))</f>
        <v/>
      </c>
      <c r="H1444" s="95"/>
      <c r="I1444" s="113" t="str">
        <f>IF(H1444="","",VLOOKUP(H1444,BD!B$2:C$16,2,FALSE))</f>
        <v/>
      </c>
      <c r="J1444" s="114"/>
      <c r="K1444" s="115" t="str">
        <f t="shared" si="51"/>
        <v/>
      </c>
      <c r="L1444" s="116" t="str">
        <f t="shared" ca="1" si="52"/>
        <v>-</v>
      </c>
      <c r="M1444" s="111" t="str">
        <f>IF(E1444="","",VLOOKUP(E1444,[1]PROJECTES!$C$14:$Z$5000,21,FALSE))</f>
        <v/>
      </c>
      <c r="N1444" s="117"/>
      <c r="O1444" s="118" t="s">
        <v>222</v>
      </c>
      <c r="P1444" s="119"/>
      <c r="Q1444" s="84"/>
      <c r="R1444" s="122"/>
      <c r="S1444" s="166"/>
      <c r="T1444" s="167"/>
      <c r="V1444" s="203"/>
    </row>
    <row r="1445" spans="1:22" s="121" customFormat="1" ht="20.100000000000001" customHeight="1" x14ac:dyDescent="0.3">
      <c r="A1445" s="80"/>
      <c r="B1445" s="110" t="str">
        <f>IF(E1445="","",VLOOKUP(E1445,[1]PROJECTES!$C$14:$G$5000,2,FALSE))</f>
        <v/>
      </c>
      <c r="C1445" s="80"/>
      <c r="D1445" s="283" t="str">
        <f>IF(E1445="","",VLOOKUP(E1445,[1]PROJECTES!$C$14:$G$5000,5,FALSE))</f>
        <v/>
      </c>
      <c r="E1445" s="79"/>
      <c r="F1445" s="110" t="str">
        <f>IF(I1445="","",VLOOKUP(I1445,[1]PROJECTES!$C$14:$G$5000,2,FALSE))</f>
        <v/>
      </c>
      <c r="G1445" s="112" t="str">
        <f>IF(E1445="","",VLOOKUP(E1445,[1]PROJECTES!$C$14:$G$5000,4,FALSE))</f>
        <v/>
      </c>
      <c r="H1445" s="95"/>
      <c r="I1445" s="113" t="str">
        <f>IF(H1445="","",VLOOKUP(H1445,BD!B$2:C$16,2,FALSE))</f>
        <v/>
      </c>
      <c r="J1445" s="114"/>
      <c r="K1445" s="115" t="str">
        <f t="shared" si="51"/>
        <v/>
      </c>
      <c r="L1445" s="116" t="str">
        <f t="shared" ca="1" si="52"/>
        <v>-</v>
      </c>
      <c r="M1445" s="111" t="str">
        <f>IF(E1445="","",VLOOKUP(E1445,[1]PROJECTES!$C$14:$Z$5000,21,FALSE))</f>
        <v/>
      </c>
      <c r="N1445" s="117"/>
      <c r="O1445" s="118" t="s">
        <v>222</v>
      </c>
      <c r="P1445" s="119"/>
      <c r="Q1445" s="84"/>
      <c r="R1445" s="122"/>
      <c r="S1445" s="166"/>
      <c r="T1445" s="167"/>
      <c r="V1445" s="203"/>
    </row>
    <row r="1446" spans="1:22" s="121" customFormat="1" ht="20.100000000000001" customHeight="1" x14ac:dyDescent="0.3">
      <c r="A1446" s="80"/>
      <c r="B1446" s="110" t="str">
        <f>IF(E1446="","",VLOOKUP(E1446,[1]PROJECTES!$C$14:$G$5000,2,FALSE))</f>
        <v/>
      </c>
      <c r="C1446" s="80"/>
      <c r="D1446" s="283" t="str">
        <f>IF(E1446="","",VLOOKUP(E1446,[1]PROJECTES!$C$14:$G$5000,5,FALSE))</f>
        <v/>
      </c>
      <c r="E1446" s="79"/>
      <c r="F1446" s="110" t="str">
        <f>IF(I1446="","",VLOOKUP(I1446,[1]PROJECTES!$C$14:$G$5000,2,FALSE))</f>
        <v/>
      </c>
      <c r="G1446" s="112" t="str">
        <f>IF(E1446="","",VLOOKUP(E1446,[1]PROJECTES!$C$14:$G$5000,4,FALSE))</f>
        <v/>
      </c>
      <c r="H1446" s="95"/>
      <c r="I1446" s="113" t="str">
        <f>IF(H1446="","",VLOOKUP(H1446,BD!B$2:C$16,2,FALSE))</f>
        <v/>
      </c>
      <c r="J1446" s="114"/>
      <c r="K1446" s="115" t="str">
        <f t="shared" ref="K1446:K1509" si="53">IF(J1446="","",WEEKNUM(J1446,2)-0)</f>
        <v/>
      </c>
      <c r="L1446" s="116" t="str">
        <f t="shared" ref="L1446:L1509" ca="1" si="54">IF(M1446="","-",IF(G1446="TA","-",+M1446-TODAY()))</f>
        <v>-</v>
      </c>
      <c r="M1446" s="111" t="str">
        <f>IF(E1446="","",VLOOKUP(E1446,[1]PROJECTES!$C$14:$Z$5000,21,FALSE))</f>
        <v/>
      </c>
      <c r="N1446" s="117"/>
      <c r="O1446" s="118" t="s">
        <v>222</v>
      </c>
      <c r="P1446" s="119"/>
      <c r="Q1446" s="84"/>
      <c r="R1446" s="122"/>
      <c r="S1446" s="166"/>
      <c r="T1446" s="167"/>
      <c r="V1446" s="203"/>
    </row>
    <row r="1447" spans="1:22" s="121" customFormat="1" ht="20.100000000000001" customHeight="1" x14ac:dyDescent="0.3">
      <c r="A1447" s="80"/>
      <c r="B1447" s="110" t="str">
        <f>IF(E1447="","",VLOOKUP(E1447,[1]PROJECTES!$C$14:$G$5000,2,FALSE))</f>
        <v/>
      </c>
      <c r="C1447" s="80"/>
      <c r="D1447" s="283" t="str">
        <f>IF(E1447="","",VLOOKUP(E1447,[1]PROJECTES!$C$14:$G$5000,5,FALSE))</f>
        <v/>
      </c>
      <c r="E1447" s="79"/>
      <c r="F1447" s="110" t="str">
        <f>IF(I1447="","",VLOOKUP(I1447,[1]PROJECTES!$C$14:$G$5000,2,FALSE))</f>
        <v/>
      </c>
      <c r="G1447" s="112" t="str">
        <f>IF(E1447="","",VLOOKUP(E1447,[1]PROJECTES!$C$14:$G$5000,4,FALSE))</f>
        <v/>
      </c>
      <c r="H1447" s="95"/>
      <c r="I1447" s="113" t="str">
        <f>IF(H1447="","",VLOOKUP(H1447,BD!B$2:C$16,2,FALSE))</f>
        <v/>
      </c>
      <c r="J1447" s="114"/>
      <c r="K1447" s="115" t="str">
        <f t="shared" si="53"/>
        <v/>
      </c>
      <c r="L1447" s="116" t="str">
        <f t="shared" ca="1" si="54"/>
        <v>-</v>
      </c>
      <c r="M1447" s="111" t="str">
        <f>IF(E1447="","",VLOOKUP(E1447,[1]PROJECTES!$C$14:$Z$5000,21,FALSE))</f>
        <v/>
      </c>
      <c r="N1447" s="117"/>
      <c r="O1447" s="118" t="s">
        <v>222</v>
      </c>
      <c r="P1447" s="119"/>
      <c r="Q1447" s="84"/>
      <c r="R1447" s="122"/>
      <c r="S1447" s="166"/>
      <c r="T1447" s="167"/>
      <c r="V1447" s="203"/>
    </row>
    <row r="1448" spans="1:22" s="121" customFormat="1" ht="20.100000000000001" customHeight="1" x14ac:dyDescent="0.3">
      <c r="A1448" s="80"/>
      <c r="B1448" s="110" t="str">
        <f>IF(E1448="","",VLOOKUP(E1448,[1]PROJECTES!$C$14:$G$5000,2,FALSE))</f>
        <v/>
      </c>
      <c r="C1448" s="80"/>
      <c r="D1448" s="283" t="str">
        <f>IF(E1448="","",VLOOKUP(E1448,[1]PROJECTES!$C$14:$G$5000,5,FALSE))</f>
        <v/>
      </c>
      <c r="E1448" s="79"/>
      <c r="F1448" s="110" t="str">
        <f>IF(I1448="","",VLOOKUP(I1448,[1]PROJECTES!$C$14:$G$5000,2,FALSE))</f>
        <v/>
      </c>
      <c r="G1448" s="112" t="str">
        <f>IF(E1448="","",VLOOKUP(E1448,[1]PROJECTES!$C$14:$G$5000,4,FALSE))</f>
        <v/>
      </c>
      <c r="H1448" s="95"/>
      <c r="I1448" s="113" t="str">
        <f>IF(H1448="","",VLOOKUP(H1448,BD!B$2:C$16,2,FALSE))</f>
        <v/>
      </c>
      <c r="J1448" s="114"/>
      <c r="K1448" s="115" t="str">
        <f t="shared" si="53"/>
        <v/>
      </c>
      <c r="L1448" s="116" t="str">
        <f t="shared" ca="1" si="54"/>
        <v>-</v>
      </c>
      <c r="M1448" s="111" t="str">
        <f>IF(E1448="","",VLOOKUP(E1448,[1]PROJECTES!$C$14:$Z$5000,21,FALSE))</f>
        <v/>
      </c>
      <c r="N1448" s="117"/>
      <c r="O1448" s="118" t="s">
        <v>222</v>
      </c>
      <c r="P1448" s="119"/>
      <c r="Q1448" s="84"/>
      <c r="R1448" s="122"/>
      <c r="S1448" s="166"/>
      <c r="T1448" s="167"/>
    </row>
    <row r="1449" spans="1:22" s="121" customFormat="1" ht="20.100000000000001" customHeight="1" x14ac:dyDescent="0.3">
      <c r="A1449" s="80"/>
      <c r="B1449" s="110" t="str">
        <f>IF(E1449="","",VLOOKUP(E1449,[1]PROJECTES!$C$14:$G$5000,2,FALSE))</f>
        <v/>
      </c>
      <c r="C1449" s="80"/>
      <c r="D1449" s="283" t="str">
        <f>IF(E1449="","",VLOOKUP(E1449,[1]PROJECTES!$C$14:$G$5000,5,FALSE))</f>
        <v/>
      </c>
      <c r="E1449" s="79"/>
      <c r="F1449" s="110" t="str">
        <f>IF(I1449="","",VLOOKUP(I1449,[1]PROJECTES!$C$14:$G$5000,2,FALSE))</f>
        <v/>
      </c>
      <c r="G1449" s="112" t="str">
        <f>IF(E1449="","",VLOOKUP(E1449,[1]PROJECTES!$C$14:$G$5000,4,FALSE))</f>
        <v/>
      </c>
      <c r="H1449" s="95"/>
      <c r="I1449" s="113" t="str">
        <f>IF(H1449="","",VLOOKUP(H1449,BD!B$2:C$16,2,FALSE))</f>
        <v/>
      </c>
      <c r="J1449" s="114"/>
      <c r="K1449" s="115" t="str">
        <f t="shared" si="53"/>
        <v/>
      </c>
      <c r="L1449" s="116" t="str">
        <f t="shared" ca="1" si="54"/>
        <v>-</v>
      </c>
      <c r="M1449" s="111" t="str">
        <f>IF(E1449="","",VLOOKUP(E1449,[1]PROJECTES!$C$14:$Z$5000,21,FALSE))</f>
        <v/>
      </c>
      <c r="N1449" s="117"/>
      <c r="O1449" s="118" t="s">
        <v>222</v>
      </c>
      <c r="P1449" s="119"/>
      <c r="Q1449" s="84"/>
      <c r="R1449" s="122"/>
      <c r="S1449" s="166"/>
      <c r="T1449" s="167"/>
    </row>
    <row r="1450" spans="1:22" s="121" customFormat="1" ht="20.100000000000001" customHeight="1" x14ac:dyDescent="0.3">
      <c r="A1450" s="80"/>
      <c r="B1450" s="110" t="str">
        <f>IF(E1450="","",VLOOKUP(E1450,[1]PROJECTES!$C$14:$G$5000,2,FALSE))</f>
        <v/>
      </c>
      <c r="C1450" s="80"/>
      <c r="D1450" s="283" t="str">
        <f>IF(E1450="","",VLOOKUP(E1450,[1]PROJECTES!$C$14:$G$5000,5,FALSE))</f>
        <v/>
      </c>
      <c r="E1450" s="79"/>
      <c r="F1450" s="110" t="str">
        <f>IF(I1450="","",VLOOKUP(I1450,[1]PROJECTES!$C$14:$G$5000,2,FALSE))</f>
        <v/>
      </c>
      <c r="G1450" s="112" t="str">
        <f>IF(E1450="","",VLOOKUP(E1450,[1]PROJECTES!$C$14:$G$5000,4,FALSE))</f>
        <v/>
      </c>
      <c r="H1450" s="95"/>
      <c r="I1450" s="113" t="str">
        <f>IF(H1450="","",VLOOKUP(H1450,BD!B$2:C$16,2,FALSE))</f>
        <v/>
      </c>
      <c r="J1450" s="114"/>
      <c r="K1450" s="115" t="str">
        <f t="shared" si="53"/>
        <v/>
      </c>
      <c r="L1450" s="116" t="str">
        <f t="shared" ca="1" si="54"/>
        <v>-</v>
      </c>
      <c r="M1450" s="111" t="str">
        <f>IF(E1450="","",VLOOKUP(E1450,[1]PROJECTES!$C$14:$Z$5000,21,FALSE))</f>
        <v/>
      </c>
      <c r="N1450" s="117"/>
      <c r="O1450" s="118" t="s">
        <v>222</v>
      </c>
      <c r="P1450" s="119"/>
      <c r="Q1450" s="84"/>
      <c r="R1450" s="122"/>
      <c r="S1450" s="166"/>
      <c r="T1450" s="167"/>
    </row>
    <row r="1451" spans="1:22" s="121" customFormat="1" ht="20.100000000000001" customHeight="1" x14ac:dyDescent="0.3">
      <c r="A1451" s="80"/>
      <c r="B1451" s="110" t="str">
        <f>IF(E1451="","",VLOOKUP(E1451,[1]PROJECTES!$C$14:$G$5000,2,FALSE))</f>
        <v/>
      </c>
      <c r="C1451" s="80"/>
      <c r="D1451" s="283" t="str">
        <f>IF(E1451="","",VLOOKUP(E1451,[1]PROJECTES!$C$14:$G$5000,5,FALSE))</f>
        <v/>
      </c>
      <c r="E1451" s="79"/>
      <c r="F1451" s="110" t="str">
        <f>IF(I1451="","",VLOOKUP(I1451,[1]PROJECTES!$C$14:$G$5000,2,FALSE))</f>
        <v/>
      </c>
      <c r="G1451" s="112" t="str">
        <f>IF(E1451="","",VLOOKUP(E1451,[1]PROJECTES!$C$14:$G$5000,4,FALSE))</f>
        <v/>
      </c>
      <c r="H1451" s="95"/>
      <c r="I1451" s="113" t="str">
        <f>IF(H1451="","",VLOOKUP(H1451,BD!B$2:C$16,2,FALSE))</f>
        <v/>
      </c>
      <c r="J1451" s="114"/>
      <c r="K1451" s="115" t="str">
        <f t="shared" si="53"/>
        <v/>
      </c>
      <c r="L1451" s="116" t="str">
        <f t="shared" ca="1" si="54"/>
        <v>-</v>
      </c>
      <c r="M1451" s="111" t="str">
        <f>IF(E1451="","",VLOOKUP(E1451,[1]PROJECTES!$C$14:$Z$5000,21,FALSE))</f>
        <v/>
      </c>
      <c r="N1451" s="117"/>
      <c r="O1451" s="118" t="s">
        <v>222</v>
      </c>
      <c r="P1451" s="119"/>
      <c r="Q1451" s="84"/>
      <c r="R1451" s="122"/>
      <c r="S1451" s="166"/>
      <c r="T1451" s="167"/>
    </row>
    <row r="1452" spans="1:22" s="121" customFormat="1" ht="20.100000000000001" customHeight="1" x14ac:dyDescent="0.3">
      <c r="A1452" s="80"/>
      <c r="B1452" s="110" t="str">
        <f>IF(E1452="","",VLOOKUP(E1452,[1]PROJECTES!$C$14:$G$5000,2,FALSE))</f>
        <v/>
      </c>
      <c r="C1452" s="80"/>
      <c r="D1452" s="283" t="str">
        <f>IF(E1452="","",VLOOKUP(E1452,[1]PROJECTES!$C$14:$G$5000,5,FALSE))</f>
        <v/>
      </c>
      <c r="E1452" s="79"/>
      <c r="F1452" s="110" t="str">
        <f>IF(I1452="","",VLOOKUP(I1452,[1]PROJECTES!$C$14:$G$5000,2,FALSE))</f>
        <v/>
      </c>
      <c r="G1452" s="112" t="str">
        <f>IF(E1452="","",VLOOKUP(E1452,[1]PROJECTES!$C$14:$G$5000,4,FALSE))</f>
        <v/>
      </c>
      <c r="H1452" s="95"/>
      <c r="I1452" s="113" t="str">
        <f>IF(H1452="","",VLOOKUP(H1452,BD!B$2:C$16,2,FALSE))</f>
        <v/>
      </c>
      <c r="J1452" s="114"/>
      <c r="K1452" s="115" t="str">
        <f t="shared" si="53"/>
        <v/>
      </c>
      <c r="L1452" s="116" t="str">
        <f t="shared" ca="1" si="54"/>
        <v>-</v>
      </c>
      <c r="M1452" s="111" t="str">
        <f>IF(E1452="","",VLOOKUP(E1452,[1]PROJECTES!$C$14:$Z$5000,21,FALSE))</f>
        <v/>
      </c>
      <c r="N1452" s="117"/>
      <c r="O1452" s="118" t="s">
        <v>222</v>
      </c>
      <c r="P1452" s="119"/>
      <c r="Q1452" s="84"/>
      <c r="R1452" s="122"/>
      <c r="S1452" s="166"/>
      <c r="T1452" s="167"/>
    </row>
    <row r="1453" spans="1:22" s="121" customFormat="1" ht="20.100000000000001" customHeight="1" x14ac:dyDescent="0.3">
      <c r="A1453" s="80"/>
      <c r="B1453" s="110" t="str">
        <f>IF(E1453="","",VLOOKUP(E1453,[1]PROJECTES!$C$14:$G$5000,2,FALSE))</f>
        <v/>
      </c>
      <c r="C1453" s="80"/>
      <c r="D1453" s="283" t="str">
        <f>IF(E1453="","",VLOOKUP(E1453,[1]PROJECTES!$C$14:$G$5000,5,FALSE))</f>
        <v/>
      </c>
      <c r="E1453" s="79"/>
      <c r="F1453" s="110" t="str">
        <f>IF(I1453="","",VLOOKUP(I1453,[1]PROJECTES!$C$14:$G$5000,2,FALSE))</f>
        <v/>
      </c>
      <c r="G1453" s="112" t="str">
        <f>IF(E1453="","",VLOOKUP(E1453,[1]PROJECTES!$C$14:$G$5000,4,FALSE))</f>
        <v/>
      </c>
      <c r="H1453" s="95"/>
      <c r="I1453" s="113" t="str">
        <f>IF(H1453="","",VLOOKUP(H1453,BD!B$2:C$16,2,FALSE))</f>
        <v/>
      </c>
      <c r="J1453" s="114"/>
      <c r="K1453" s="115" t="str">
        <f t="shared" si="53"/>
        <v/>
      </c>
      <c r="L1453" s="116" t="str">
        <f t="shared" ca="1" si="54"/>
        <v>-</v>
      </c>
      <c r="M1453" s="111" t="str">
        <f>IF(E1453="","",VLOOKUP(E1453,[1]PROJECTES!$C$14:$Z$5000,21,FALSE))</f>
        <v/>
      </c>
      <c r="N1453" s="117"/>
      <c r="O1453" s="118" t="s">
        <v>222</v>
      </c>
      <c r="P1453" s="119"/>
      <c r="Q1453" s="84"/>
      <c r="R1453" s="122"/>
      <c r="S1453" s="166"/>
      <c r="T1453" s="167"/>
    </row>
    <row r="1454" spans="1:22" s="121" customFormat="1" ht="20.100000000000001" customHeight="1" x14ac:dyDescent="0.3">
      <c r="A1454" s="80"/>
      <c r="B1454" s="110" t="str">
        <f>IF(E1454="","",VLOOKUP(E1454,[1]PROJECTES!$C$14:$G$5000,2,FALSE))</f>
        <v/>
      </c>
      <c r="C1454" s="80"/>
      <c r="D1454" s="283" t="str">
        <f>IF(E1454="","",VLOOKUP(E1454,[1]PROJECTES!$C$14:$G$5000,5,FALSE))</f>
        <v/>
      </c>
      <c r="E1454" s="79"/>
      <c r="F1454" s="110" t="str">
        <f>IF(I1454="","",VLOOKUP(I1454,[1]PROJECTES!$C$14:$G$5000,2,FALSE))</f>
        <v/>
      </c>
      <c r="G1454" s="112" t="str">
        <f>IF(E1454="","",VLOOKUP(E1454,[1]PROJECTES!$C$14:$G$5000,4,FALSE))</f>
        <v/>
      </c>
      <c r="H1454" s="95"/>
      <c r="I1454" s="113" t="str">
        <f>IF(H1454="","",VLOOKUP(H1454,BD!B$2:C$16,2,FALSE))</f>
        <v/>
      </c>
      <c r="J1454" s="114"/>
      <c r="K1454" s="115" t="str">
        <f t="shared" si="53"/>
        <v/>
      </c>
      <c r="L1454" s="116" t="str">
        <f t="shared" ca="1" si="54"/>
        <v>-</v>
      </c>
      <c r="M1454" s="111" t="str">
        <f>IF(E1454="","",VLOOKUP(E1454,[1]PROJECTES!$C$14:$Z$5000,21,FALSE))</f>
        <v/>
      </c>
      <c r="N1454" s="117"/>
      <c r="O1454" s="118" t="s">
        <v>222</v>
      </c>
      <c r="P1454" s="119"/>
      <c r="Q1454" s="84"/>
      <c r="R1454" s="122"/>
      <c r="S1454" s="166"/>
      <c r="T1454" s="167"/>
    </row>
    <row r="1455" spans="1:22" s="121" customFormat="1" ht="20.100000000000001" customHeight="1" x14ac:dyDescent="0.3">
      <c r="A1455" s="80"/>
      <c r="B1455" s="110" t="str">
        <f>IF(E1455="","",VLOOKUP(E1455,[1]PROJECTES!$C$14:$G$5000,2,FALSE))</f>
        <v/>
      </c>
      <c r="C1455" s="80"/>
      <c r="D1455" s="283" t="str">
        <f>IF(E1455="","",VLOOKUP(E1455,[1]PROJECTES!$C$14:$G$5000,5,FALSE))</f>
        <v/>
      </c>
      <c r="E1455" s="79"/>
      <c r="F1455" s="110" t="str">
        <f>IF(I1455="","",VLOOKUP(I1455,[1]PROJECTES!$C$14:$G$5000,2,FALSE))</f>
        <v/>
      </c>
      <c r="G1455" s="112" t="str">
        <f>IF(E1455="","",VLOOKUP(E1455,[1]PROJECTES!$C$14:$G$5000,4,FALSE))</f>
        <v/>
      </c>
      <c r="H1455" s="95"/>
      <c r="I1455" s="113" t="str">
        <f>IF(H1455="","",VLOOKUP(H1455,BD!B$2:C$16,2,FALSE))</f>
        <v/>
      </c>
      <c r="J1455" s="114"/>
      <c r="K1455" s="115" t="str">
        <f t="shared" si="53"/>
        <v/>
      </c>
      <c r="L1455" s="116" t="str">
        <f t="shared" ca="1" si="54"/>
        <v>-</v>
      </c>
      <c r="M1455" s="111" t="str">
        <f>IF(E1455="","",VLOOKUP(E1455,[1]PROJECTES!$C$14:$Z$5000,21,FALSE))</f>
        <v/>
      </c>
      <c r="N1455" s="117"/>
      <c r="O1455" s="118" t="s">
        <v>222</v>
      </c>
      <c r="P1455" s="119"/>
      <c r="Q1455" s="84"/>
      <c r="R1455" s="122"/>
      <c r="S1455" s="166"/>
      <c r="T1455" s="167"/>
    </row>
    <row r="1456" spans="1:22" s="121" customFormat="1" ht="20.100000000000001" customHeight="1" x14ac:dyDescent="0.3">
      <c r="A1456" s="80"/>
      <c r="B1456" s="110" t="str">
        <f>IF(E1456="","",VLOOKUP(E1456,[1]PROJECTES!$C$14:$G$5000,2,FALSE))</f>
        <v/>
      </c>
      <c r="C1456" s="80"/>
      <c r="D1456" s="283" t="str">
        <f>IF(E1456="","",VLOOKUP(E1456,[1]PROJECTES!$C$14:$G$5000,5,FALSE))</f>
        <v/>
      </c>
      <c r="E1456" s="79"/>
      <c r="F1456" s="110" t="str">
        <f>IF(I1456="","",VLOOKUP(I1456,[1]PROJECTES!$C$14:$G$5000,2,FALSE))</f>
        <v/>
      </c>
      <c r="G1456" s="112" t="str">
        <f>IF(E1456="","",VLOOKUP(E1456,[1]PROJECTES!$C$14:$G$5000,4,FALSE))</f>
        <v/>
      </c>
      <c r="H1456" s="95"/>
      <c r="I1456" s="113" t="str">
        <f>IF(H1456="","",VLOOKUP(H1456,BD!B$2:C$16,2,FALSE))</f>
        <v/>
      </c>
      <c r="J1456" s="114"/>
      <c r="K1456" s="115" t="str">
        <f t="shared" si="53"/>
        <v/>
      </c>
      <c r="L1456" s="116" t="str">
        <f t="shared" ca="1" si="54"/>
        <v>-</v>
      </c>
      <c r="M1456" s="111" t="str">
        <f>IF(E1456="","",VLOOKUP(E1456,[1]PROJECTES!$C$14:$Z$5000,21,FALSE))</f>
        <v/>
      </c>
      <c r="N1456" s="117"/>
      <c r="O1456" s="118" t="s">
        <v>222</v>
      </c>
      <c r="P1456" s="119"/>
      <c r="Q1456" s="84"/>
      <c r="R1456" s="122"/>
      <c r="S1456" s="166"/>
      <c r="T1456" s="167"/>
    </row>
    <row r="1457" spans="1:20" s="121" customFormat="1" ht="20.100000000000001" customHeight="1" x14ac:dyDescent="0.3">
      <c r="A1457" s="80"/>
      <c r="B1457" s="110" t="str">
        <f>IF(E1457="","",VLOOKUP(E1457,[1]PROJECTES!$C$14:$G$5000,2,FALSE))</f>
        <v/>
      </c>
      <c r="C1457" s="80"/>
      <c r="D1457" s="283" t="str">
        <f>IF(E1457="","",VLOOKUP(E1457,[1]PROJECTES!$C$14:$G$5000,5,FALSE))</f>
        <v/>
      </c>
      <c r="E1457" s="79"/>
      <c r="F1457" s="110" t="str">
        <f>IF(I1457="","",VLOOKUP(I1457,[1]PROJECTES!$C$14:$G$5000,2,FALSE))</f>
        <v/>
      </c>
      <c r="G1457" s="112" t="str">
        <f>IF(E1457="","",VLOOKUP(E1457,[1]PROJECTES!$C$14:$G$5000,4,FALSE))</f>
        <v/>
      </c>
      <c r="H1457" s="95"/>
      <c r="I1457" s="113" t="str">
        <f>IF(H1457="","",VLOOKUP(H1457,BD!B$2:C$16,2,FALSE))</f>
        <v/>
      </c>
      <c r="J1457" s="114"/>
      <c r="K1457" s="115" t="str">
        <f t="shared" si="53"/>
        <v/>
      </c>
      <c r="L1457" s="116" t="str">
        <f t="shared" ca="1" si="54"/>
        <v>-</v>
      </c>
      <c r="M1457" s="111" t="str">
        <f>IF(E1457="","",VLOOKUP(E1457,[1]PROJECTES!$C$14:$Z$5000,21,FALSE))</f>
        <v/>
      </c>
      <c r="N1457" s="117"/>
      <c r="O1457" s="118" t="s">
        <v>222</v>
      </c>
      <c r="P1457" s="119"/>
      <c r="Q1457" s="84"/>
      <c r="R1457" s="122"/>
      <c r="S1457" s="166"/>
      <c r="T1457" s="167"/>
    </row>
    <row r="1458" spans="1:20" s="121" customFormat="1" ht="20.100000000000001" customHeight="1" x14ac:dyDescent="0.3">
      <c r="A1458" s="80"/>
      <c r="B1458" s="110" t="str">
        <f>IF(E1458="","",VLOOKUP(E1458,[1]PROJECTES!$C$14:$G$5000,2,FALSE))</f>
        <v/>
      </c>
      <c r="C1458" s="80"/>
      <c r="D1458" s="283" t="str">
        <f>IF(E1458="","",VLOOKUP(E1458,[1]PROJECTES!$C$14:$G$5000,5,FALSE))</f>
        <v/>
      </c>
      <c r="E1458" s="79"/>
      <c r="F1458" s="110" t="str">
        <f>IF(I1458="","",VLOOKUP(I1458,[1]PROJECTES!$C$14:$G$5000,2,FALSE))</f>
        <v/>
      </c>
      <c r="G1458" s="112" t="str">
        <f>IF(E1458="","",VLOOKUP(E1458,[1]PROJECTES!$C$14:$G$5000,4,FALSE))</f>
        <v/>
      </c>
      <c r="H1458" s="95"/>
      <c r="I1458" s="113" t="str">
        <f>IF(H1458="","",VLOOKUP(H1458,BD!B$2:C$16,2,FALSE))</f>
        <v/>
      </c>
      <c r="J1458" s="114"/>
      <c r="K1458" s="115" t="str">
        <f t="shared" si="53"/>
        <v/>
      </c>
      <c r="L1458" s="116" t="str">
        <f t="shared" ca="1" si="54"/>
        <v>-</v>
      </c>
      <c r="M1458" s="111" t="str">
        <f>IF(E1458="","",VLOOKUP(E1458,[1]PROJECTES!$C$14:$Z$5000,21,FALSE))</f>
        <v/>
      </c>
      <c r="N1458" s="117"/>
      <c r="O1458" s="118" t="s">
        <v>222</v>
      </c>
      <c r="P1458" s="119"/>
      <c r="Q1458" s="84"/>
      <c r="R1458" s="122"/>
      <c r="S1458" s="166"/>
      <c r="T1458" s="167"/>
    </row>
    <row r="1459" spans="1:20" s="121" customFormat="1" ht="20.100000000000001" customHeight="1" x14ac:dyDescent="0.3">
      <c r="A1459" s="80"/>
      <c r="B1459" s="110" t="str">
        <f>IF(E1459="","",VLOOKUP(E1459,[1]PROJECTES!$C$14:$G$5000,2,FALSE))</f>
        <v/>
      </c>
      <c r="C1459" s="80"/>
      <c r="D1459" s="283" t="str">
        <f>IF(E1459="","",VLOOKUP(E1459,[1]PROJECTES!$C$14:$G$5000,5,FALSE))</f>
        <v/>
      </c>
      <c r="E1459" s="79"/>
      <c r="F1459" s="110" t="str">
        <f>IF(I1459="","",VLOOKUP(I1459,[1]PROJECTES!$C$14:$G$5000,2,FALSE))</f>
        <v/>
      </c>
      <c r="G1459" s="112" t="str">
        <f>IF(E1459="","",VLOOKUP(E1459,[1]PROJECTES!$C$14:$G$5000,4,FALSE))</f>
        <v/>
      </c>
      <c r="H1459" s="95"/>
      <c r="I1459" s="113" t="str">
        <f>IF(H1459="","",VLOOKUP(H1459,BD!B$2:C$16,2,FALSE))</f>
        <v/>
      </c>
      <c r="J1459" s="114"/>
      <c r="K1459" s="115" t="str">
        <f t="shared" si="53"/>
        <v/>
      </c>
      <c r="L1459" s="116" t="str">
        <f t="shared" ca="1" si="54"/>
        <v>-</v>
      </c>
      <c r="M1459" s="111" t="str">
        <f>IF(E1459="","",VLOOKUP(E1459,[1]PROJECTES!$C$14:$Z$5000,21,FALSE))</f>
        <v/>
      </c>
      <c r="N1459" s="117"/>
      <c r="O1459" s="118" t="s">
        <v>222</v>
      </c>
      <c r="P1459" s="119"/>
      <c r="Q1459" s="84"/>
      <c r="R1459" s="122"/>
      <c r="S1459" s="166"/>
      <c r="T1459" s="167"/>
    </row>
    <row r="1460" spans="1:20" s="121" customFormat="1" ht="20.100000000000001" customHeight="1" x14ac:dyDescent="0.3">
      <c r="A1460" s="80"/>
      <c r="B1460" s="110" t="str">
        <f>IF(E1460="","",VLOOKUP(E1460,[1]PROJECTES!$C$14:$G$5000,2,FALSE))</f>
        <v/>
      </c>
      <c r="C1460" s="80"/>
      <c r="D1460" s="283" t="str">
        <f>IF(E1460="","",VLOOKUP(E1460,[1]PROJECTES!$C$14:$G$5000,5,FALSE))</f>
        <v/>
      </c>
      <c r="E1460" s="79"/>
      <c r="F1460" s="110" t="str">
        <f>IF(I1460="","",VLOOKUP(I1460,[1]PROJECTES!$C$14:$G$5000,2,FALSE))</f>
        <v/>
      </c>
      <c r="G1460" s="112" t="str">
        <f>IF(E1460="","",VLOOKUP(E1460,[1]PROJECTES!$C$14:$G$5000,4,FALSE))</f>
        <v/>
      </c>
      <c r="H1460" s="95"/>
      <c r="I1460" s="113" t="str">
        <f>IF(H1460="","",VLOOKUP(H1460,BD!B$2:C$16,2,FALSE))</f>
        <v/>
      </c>
      <c r="J1460" s="114"/>
      <c r="K1460" s="115" t="str">
        <f t="shared" si="53"/>
        <v/>
      </c>
      <c r="L1460" s="116" t="str">
        <f t="shared" ca="1" si="54"/>
        <v>-</v>
      </c>
      <c r="M1460" s="111" t="str">
        <f>IF(E1460="","",VLOOKUP(E1460,[1]PROJECTES!$C$14:$Z$5000,21,FALSE))</f>
        <v/>
      </c>
      <c r="N1460" s="117"/>
      <c r="O1460" s="118" t="s">
        <v>222</v>
      </c>
      <c r="P1460" s="119"/>
      <c r="Q1460" s="84"/>
      <c r="R1460" s="122"/>
      <c r="S1460" s="166"/>
      <c r="T1460" s="167"/>
    </row>
    <row r="1461" spans="1:20" s="121" customFormat="1" ht="20.100000000000001" customHeight="1" x14ac:dyDescent="0.3">
      <c r="A1461" s="80"/>
      <c r="B1461" s="110" t="str">
        <f>IF(E1461="","",VLOOKUP(E1461,[1]PROJECTES!$C$14:$G$5000,2,FALSE))</f>
        <v/>
      </c>
      <c r="C1461" s="80"/>
      <c r="D1461" s="283" t="str">
        <f>IF(E1461="","",VLOOKUP(E1461,[1]PROJECTES!$C$14:$G$5000,5,FALSE))</f>
        <v/>
      </c>
      <c r="E1461" s="79"/>
      <c r="F1461" s="110" t="str">
        <f>IF(I1461="","",VLOOKUP(I1461,[1]PROJECTES!$C$14:$G$5000,2,FALSE))</f>
        <v/>
      </c>
      <c r="G1461" s="112" t="str">
        <f>IF(E1461="","",VLOOKUP(E1461,[1]PROJECTES!$C$14:$G$5000,4,FALSE))</f>
        <v/>
      </c>
      <c r="H1461" s="95"/>
      <c r="I1461" s="113" t="str">
        <f>IF(H1461="","",VLOOKUP(H1461,BD!B$2:C$16,2,FALSE))</f>
        <v/>
      </c>
      <c r="J1461" s="114"/>
      <c r="K1461" s="115" t="str">
        <f t="shared" si="53"/>
        <v/>
      </c>
      <c r="L1461" s="116" t="str">
        <f t="shared" ca="1" si="54"/>
        <v>-</v>
      </c>
      <c r="M1461" s="111" t="str">
        <f>IF(E1461="","",VLOOKUP(E1461,[1]PROJECTES!$C$14:$Z$5000,21,FALSE))</f>
        <v/>
      </c>
      <c r="N1461" s="117"/>
      <c r="O1461" s="118" t="s">
        <v>222</v>
      </c>
      <c r="P1461" s="119"/>
      <c r="Q1461" s="84"/>
      <c r="R1461" s="122"/>
      <c r="S1461" s="166"/>
      <c r="T1461" s="167"/>
    </row>
    <row r="1462" spans="1:20" s="121" customFormat="1" ht="20.100000000000001" customHeight="1" x14ac:dyDescent="0.3">
      <c r="A1462" s="80"/>
      <c r="B1462" s="110" t="str">
        <f>IF(E1462="","",VLOOKUP(E1462,[1]PROJECTES!$C$14:$G$5000,2,FALSE))</f>
        <v/>
      </c>
      <c r="C1462" s="80"/>
      <c r="D1462" s="283" t="str">
        <f>IF(E1462="","",VLOOKUP(E1462,[1]PROJECTES!$C$14:$G$5000,5,FALSE))</f>
        <v/>
      </c>
      <c r="E1462" s="79"/>
      <c r="F1462" s="110" t="str">
        <f>IF(I1462="","",VLOOKUP(I1462,[1]PROJECTES!$C$14:$G$5000,2,FALSE))</f>
        <v/>
      </c>
      <c r="G1462" s="112" t="str">
        <f>IF(E1462="","",VLOOKUP(E1462,[1]PROJECTES!$C$14:$G$5000,4,FALSE))</f>
        <v/>
      </c>
      <c r="H1462" s="95"/>
      <c r="I1462" s="113" t="str">
        <f>IF(H1462="","",VLOOKUP(H1462,BD!B$2:C$16,2,FALSE))</f>
        <v/>
      </c>
      <c r="J1462" s="114"/>
      <c r="K1462" s="115" t="str">
        <f t="shared" si="53"/>
        <v/>
      </c>
      <c r="L1462" s="116" t="str">
        <f t="shared" ca="1" si="54"/>
        <v>-</v>
      </c>
      <c r="M1462" s="111" t="str">
        <f>IF(E1462="","",VLOOKUP(E1462,[1]PROJECTES!$C$14:$Z$5000,21,FALSE))</f>
        <v/>
      </c>
      <c r="N1462" s="117"/>
      <c r="O1462" s="118" t="s">
        <v>222</v>
      </c>
      <c r="P1462" s="119"/>
      <c r="Q1462" s="84"/>
      <c r="R1462" s="122"/>
      <c r="S1462" s="166"/>
      <c r="T1462" s="167"/>
    </row>
    <row r="1463" spans="1:20" s="121" customFormat="1" ht="20.100000000000001" customHeight="1" x14ac:dyDescent="0.3">
      <c r="A1463" s="80"/>
      <c r="B1463" s="110" t="str">
        <f>IF(E1463="","",VLOOKUP(E1463,[1]PROJECTES!$C$14:$G$5000,2,FALSE))</f>
        <v/>
      </c>
      <c r="C1463" s="80"/>
      <c r="D1463" s="283" t="str">
        <f>IF(E1463="","",VLOOKUP(E1463,[1]PROJECTES!$C$14:$G$5000,5,FALSE))</f>
        <v/>
      </c>
      <c r="E1463" s="79"/>
      <c r="F1463" s="110" t="str">
        <f>IF(I1463="","",VLOOKUP(I1463,[1]PROJECTES!$C$14:$G$5000,2,FALSE))</f>
        <v/>
      </c>
      <c r="G1463" s="112" t="str">
        <f>IF(E1463="","",VLOOKUP(E1463,[1]PROJECTES!$C$14:$G$5000,4,FALSE))</f>
        <v/>
      </c>
      <c r="H1463" s="95"/>
      <c r="I1463" s="113" t="str">
        <f>IF(H1463="","",VLOOKUP(H1463,BD!B$2:C$16,2,FALSE))</f>
        <v/>
      </c>
      <c r="J1463" s="114"/>
      <c r="K1463" s="115" t="str">
        <f t="shared" si="53"/>
        <v/>
      </c>
      <c r="L1463" s="116" t="str">
        <f t="shared" ca="1" si="54"/>
        <v>-</v>
      </c>
      <c r="M1463" s="111" t="str">
        <f>IF(E1463="","",VLOOKUP(E1463,[1]PROJECTES!$C$14:$Z$5000,21,FALSE))</f>
        <v/>
      </c>
      <c r="N1463" s="117"/>
      <c r="O1463" s="118" t="s">
        <v>222</v>
      </c>
      <c r="P1463" s="119"/>
      <c r="Q1463" s="84"/>
      <c r="R1463" s="122"/>
      <c r="S1463" s="166"/>
      <c r="T1463" s="167"/>
    </row>
    <row r="1464" spans="1:20" s="121" customFormat="1" ht="20.100000000000001" customHeight="1" x14ac:dyDescent="0.3">
      <c r="A1464" s="80"/>
      <c r="B1464" s="110" t="str">
        <f>IF(E1464="","",VLOOKUP(E1464,[1]PROJECTES!$C$14:$G$5000,2,FALSE))</f>
        <v/>
      </c>
      <c r="C1464" s="80"/>
      <c r="D1464" s="283" t="str">
        <f>IF(E1464="","",VLOOKUP(E1464,[1]PROJECTES!$C$14:$G$5000,5,FALSE))</f>
        <v/>
      </c>
      <c r="E1464" s="79"/>
      <c r="F1464" s="110" t="str">
        <f>IF(I1464="","",VLOOKUP(I1464,[1]PROJECTES!$C$14:$G$5000,2,FALSE))</f>
        <v/>
      </c>
      <c r="G1464" s="112" t="str">
        <f>IF(E1464="","",VLOOKUP(E1464,[1]PROJECTES!$C$14:$G$5000,4,FALSE))</f>
        <v/>
      </c>
      <c r="H1464" s="95"/>
      <c r="I1464" s="113" t="str">
        <f>IF(H1464="","",VLOOKUP(H1464,BD!B$2:C$16,2,FALSE))</f>
        <v/>
      </c>
      <c r="J1464" s="114"/>
      <c r="K1464" s="115" t="str">
        <f t="shared" si="53"/>
        <v/>
      </c>
      <c r="L1464" s="116" t="str">
        <f t="shared" ca="1" si="54"/>
        <v>-</v>
      </c>
      <c r="M1464" s="111" t="str">
        <f>IF(E1464="","",VLOOKUP(E1464,[1]PROJECTES!$C$14:$Z$5000,21,FALSE))</f>
        <v/>
      </c>
      <c r="N1464" s="117"/>
      <c r="O1464" s="118" t="s">
        <v>222</v>
      </c>
      <c r="P1464" s="119"/>
      <c r="Q1464" s="84"/>
      <c r="R1464" s="122"/>
      <c r="S1464" s="166"/>
      <c r="T1464" s="167"/>
    </row>
    <row r="1465" spans="1:20" s="121" customFormat="1" ht="20.100000000000001" customHeight="1" x14ac:dyDescent="0.3">
      <c r="A1465" s="80"/>
      <c r="B1465" s="110" t="str">
        <f>IF(E1465="","",VLOOKUP(E1465,[1]PROJECTES!$C$14:$G$5000,2,FALSE))</f>
        <v/>
      </c>
      <c r="C1465" s="80"/>
      <c r="D1465" s="283" t="str">
        <f>IF(E1465="","",VLOOKUP(E1465,[1]PROJECTES!$C$14:$G$5000,5,FALSE))</f>
        <v/>
      </c>
      <c r="E1465" s="79"/>
      <c r="F1465" s="110" t="str">
        <f>IF(I1465="","",VLOOKUP(I1465,[1]PROJECTES!$C$14:$G$5000,2,FALSE))</f>
        <v/>
      </c>
      <c r="G1465" s="112" t="str">
        <f>IF(E1465="","",VLOOKUP(E1465,[1]PROJECTES!$C$14:$G$5000,4,FALSE))</f>
        <v/>
      </c>
      <c r="H1465" s="95"/>
      <c r="I1465" s="113" t="str">
        <f>IF(H1465="","",VLOOKUP(H1465,BD!B$2:C$16,2,FALSE))</f>
        <v/>
      </c>
      <c r="J1465" s="114"/>
      <c r="K1465" s="115" t="str">
        <f t="shared" si="53"/>
        <v/>
      </c>
      <c r="L1465" s="116" t="str">
        <f t="shared" ca="1" si="54"/>
        <v>-</v>
      </c>
      <c r="M1465" s="111" t="str">
        <f>IF(E1465="","",VLOOKUP(E1465,[1]PROJECTES!$C$14:$Z$5000,21,FALSE))</f>
        <v/>
      </c>
      <c r="N1465" s="117"/>
      <c r="O1465" s="118" t="s">
        <v>222</v>
      </c>
      <c r="P1465" s="119"/>
      <c r="Q1465" s="84"/>
      <c r="R1465" s="122"/>
      <c r="S1465" s="166"/>
      <c r="T1465" s="167"/>
    </row>
    <row r="1466" spans="1:20" s="121" customFormat="1" ht="20.100000000000001" customHeight="1" x14ac:dyDescent="0.3">
      <c r="A1466" s="80"/>
      <c r="B1466" s="110" t="str">
        <f>IF(E1466="","",VLOOKUP(E1466,[1]PROJECTES!$C$14:$G$5000,2,FALSE))</f>
        <v/>
      </c>
      <c r="C1466" s="80"/>
      <c r="D1466" s="283" t="str">
        <f>IF(E1466="","",VLOOKUP(E1466,[1]PROJECTES!$C$14:$G$5000,5,FALSE))</f>
        <v/>
      </c>
      <c r="E1466" s="79"/>
      <c r="F1466" s="110" t="str">
        <f>IF(I1466="","",VLOOKUP(I1466,[1]PROJECTES!$C$14:$G$5000,2,FALSE))</f>
        <v/>
      </c>
      <c r="G1466" s="112" t="str">
        <f>IF(E1466="","",VLOOKUP(E1466,[1]PROJECTES!$C$14:$G$5000,4,FALSE))</f>
        <v/>
      </c>
      <c r="H1466" s="95"/>
      <c r="I1466" s="113" t="str">
        <f>IF(H1466="","",VLOOKUP(H1466,BD!B$2:C$16,2,FALSE))</f>
        <v/>
      </c>
      <c r="J1466" s="114"/>
      <c r="K1466" s="115" t="str">
        <f t="shared" si="53"/>
        <v/>
      </c>
      <c r="L1466" s="116" t="str">
        <f t="shared" ca="1" si="54"/>
        <v>-</v>
      </c>
      <c r="M1466" s="111" t="str">
        <f>IF(E1466="","",VLOOKUP(E1466,[1]PROJECTES!$C$14:$Z$5000,21,FALSE))</f>
        <v/>
      </c>
      <c r="N1466" s="117"/>
      <c r="O1466" s="118" t="s">
        <v>222</v>
      </c>
      <c r="P1466" s="119"/>
      <c r="Q1466" s="84"/>
      <c r="R1466" s="125"/>
      <c r="S1466" s="166"/>
      <c r="T1466" s="167"/>
    </row>
    <row r="1467" spans="1:20" s="121" customFormat="1" ht="20.100000000000001" customHeight="1" x14ac:dyDescent="0.3">
      <c r="A1467" s="80"/>
      <c r="B1467" s="110" t="str">
        <f>IF(E1467="","",VLOOKUP(E1467,[1]PROJECTES!$C$14:$G$5000,2,FALSE))</f>
        <v/>
      </c>
      <c r="C1467" s="80"/>
      <c r="D1467" s="283" t="str">
        <f>IF(E1467="","",VLOOKUP(E1467,[1]PROJECTES!$C$14:$G$5000,5,FALSE))</f>
        <v/>
      </c>
      <c r="E1467" s="79"/>
      <c r="F1467" s="110" t="str">
        <f>IF(I1467="","",VLOOKUP(I1467,[1]PROJECTES!$C$14:$G$5000,2,FALSE))</f>
        <v/>
      </c>
      <c r="G1467" s="112" t="str">
        <f>IF(E1467="","",VLOOKUP(E1467,[1]PROJECTES!$C$14:$G$5000,4,FALSE))</f>
        <v/>
      </c>
      <c r="H1467" s="95"/>
      <c r="I1467" s="113" t="str">
        <f>IF(H1467="","",VLOOKUP(H1467,BD!B$2:C$16,2,FALSE))</f>
        <v/>
      </c>
      <c r="J1467" s="114"/>
      <c r="K1467" s="115" t="str">
        <f t="shared" si="53"/>
        <v/>
      </c>
      <c r="L1467" s="116" t="str">
        <f t="shared" ca="1" si="54"/>
        <v>-</v>
      </c>
      <c r="M1467" s="111" t="str">
        <f>IF(E1467="","",VLOOKUP(E1467,[1]PROJECTES!$C$14:$Z$5000,21,FALSE))</f>
        <v/>
      </c>
      <c r="N1467" s="117"/>
      <c r="O1467" s="118" t="s">
        <v>222</v>
      </c>
      <c r="P1467" s="119"/>
      <c r="Q1467" s="84"/>
      <c r="R1467" s="122"/>
      <c r="S1467" s="166"/>
      <c r="T1467" s="167"/>
    </row>
    <row r="1468" spans="1:20" s="121" customFormat="1" ht="20.100000000000001" customHeight="1" x14ac:dyDescent="0.3">
      <c r="A1468" s="80"/>
      <c r="B1468" s="110" t="str">
        <f>IF(E1468="","",VLOOKUP(E1468,[1]PROJECTES!$C$14:$G$5000,2,FALSE))</f>
        <v/>
      </c>
      <c r="C1468" s="80"/>
      <c r="D1468" s="283" t="str">
        <f>IF(E1468="","",VLOOKUP(E1468,[1]PROJECTES!$C$14:$G$5000,5,FALSE))</f>
        <v/>
      </c>
      <c r="E1468" s="79"/>
      <c r="F1468" s="110" t="str">
        <f>IF(I1468="","",VLOOKUP(I1468,[1]PROJECTES!$C$14:$G$5000,2,FALSE))</f>
        <v/>
      </c>
      <c r="G1468" s="112" t="str">
        <f>IF(E1468="","",VLOOKUP(E1468,[1]PROJECTES!$C$14:$G$5000,4,FALSE))</f>
        <v/>
      </c>
      <c r="H1468" s="95"/>
      <c r="I1468" s="113" t="str">
        <f>IF(H1468="","",VLOOKUP(H1468,BD!B$2:C$16,2,FALSE))</f>
        <v/>
      </c>
      <c r="J1468" s="114"/>
      <c r="K1468" s="115" t="str">
        <f t="shared" si="53"/>
        <v/>
      </c>
      <c r="L1468" s="116" t="str">
        <f t="shared" ca="1" si="54"/>
        <v>-</v>
      </c>
      <c r="M1468" s="111" t="str">
        <f>IF(E1468="","",VLOOKUP(E1468,[1]PROJECTES!$C$14:$Z$5000,21,FALSE))</f>
        <v/>
      </c>
      <c r="N1468" s="117"/>
      <c r="O1468" s="118" t="s">
        <v>222</v>
      </c>
      <c r="P1468" s="119"/>
      <c r="Q1468" s="84"/>
      <c r="R1468" s="122"/>
      <c r="S1468" s="166"/>
      <c r="T1468" s="167"/>
    </row>
    <row r="1469" spans="1:20" s="121" customFormat="1" ht="20.100000000000001" customHeight="1" x14ac:dyDescent="0.3">
      <c r="A1469" s="80"/>
      <c r="B1469" s="110" t="str">
        <f>IF(E1469="","",VLOOKUP(E1469,[1]PROJECTES!$C$14:$G$5000,2,FALSE))</f>
        <v/>
      </c>
      <c r="C1469" s="80"/>
      <c r="D1469" s="283" t="str">
        <f>IF(E1469="","",VLOOKUP(E1469,[1]PROJECTES!$C$14:$G$5000,5,FALSE))</f>
        <v/>
      </c>
      <c r="E1469" s="79"/>
      <c r="F1469" s="110" t="str">
        <f>IF(I1469="","",VLOOKUP(I1469,[1]PROJECTES!$C$14:$G$5000,2,FALSE))</f>
        <v/>
      </c>
      <c r="G1469" s="112" t="str">
        <f>IF(E1469="","",VLOOKUP(E1469,[1]PROJECTES!$C$14:$G$5000,4,FALSE))</f>
        <v/>
      </c>
      <c r="H1469" s="95"/>
      <c r="I1469" s="113" t="str">
        <f>IF(H1469="","",VLOOKUP(H1469,BD!B$2:C$16,2,FALSE))</f>
        <v/>
      </c>
      <c r="J1469" s="114"/>
      <c r="K1469" s="115" t="str">
        <f t="shared" si="53"/>
        <v/>
      </c>
      <c r="L1469" s="116" t="str">
        <f t="shared" ca="1" si="54"/>
        <v>-</v>
      </c>
      <c r="M1469" s="111" t="str">
        <f>IF(E1469="","",VLOOKUP(E1469,[1]PROJECTES!$C$14:$Z$5000,21,FALSE))</f>
        <v/>
      </c>
      <c r="N1469" s="117"/>
      <c r="O1469" s="118" t="s">
        <v>222</v>
      </c>
      <c r="P1469" s="119"/>
      <c r="Q1469" s="84"/>
      <c r="R1469" s="123"/>
      <c r="S1469" s="166"/>
      <c r="T1469" s="167"/>
    </row>
    <row r="1470" spans="1:20" s="121" customFormat="1" ht="20.100000000000001" customHeight="1" x14ac:dyDescent="0.3">
      <c r="A1470" s="80"/>
      <c r="B1470" s="110" t="str">
        <f>IF(E1470="","",VLOOKUP(E1470,[1]PROJECTES!$C$14:$G$5000,2,FALSE))</f>
        <v/>
      </c>
      <c r="C1470" s="80"/>
      <c r="D1470" s="283" t="str">
        <f>IF(E1470="","",VLOOKUP(E1470,[1]PROJECTES!$C$14:$G$5000,5,FALSE))</f>
        <v/>
      </c>
      <c r="E1470" s="79"/>
      <c r="F1470" s="110" t="str">
        <f>IF(I1470="","",VLOOKUP(I1470,[1]PROJECTES!$C$14:$G$5000,2,FALSE))</f>
        <v/>
      </c>
      <c r="G1470" s="112" t="str">
        <f>IF(E1470="","",VLOOKUP(E1470,[1]PROJECTES!$C$14:$G$5000,4,FALSE))</f>
        <v/>
      </c>
      <c r="H1470" s="95"/>
      <c r="I1470" s="113" t="str">
        <f>IF(H1470="","",VLOOKUP(H1470,BD!B$2:C$16,2,FALSE))</f>
        <v/>
      </c>
      <c r="J1470" s="114"/>
      <c r="K1470" s="115" t="str">
        <f t="shared" si="53"/>
        <v/>
      </c>
      <c r="L1470" s="116" t="str">
        <f t="shared" ca="1" si="54"/>
        <v>-</v>
      </c>
      <c r="M1470" s="111" t="str">
        <f>IF(E1470="","",VLOOKUP(E1470,[1]PROJECTES!$C$14:$Z$5000,21,FALSE))</f>
        <v/>
      </c>
      <c r="N1470" s="117"/>
      <c r="O1470" s="118" t="s">
        <v>222</v>
      </c>
      <c r="P1470" s="119"/>
      <c r="Q1470" s="84"/>
      <c r="R1470" s="122"/>
      <c r="S1470" s="166"/>
      <c r="T1470" s="167"/>
    </row>
    <row r="1471" spans="1:20" s="121" customFormat="1" ht="20.100000000000001" customHeight="1" x14ac:dyDescent="0.3">
      <c r="A1471" s="80"/>
      <c r="B1471" s="110" t="str">
        <f>IF(E1471="","",VLOOKUP(E1471,[1]PROJECTES!$C$14:$G$5000,2,FALSE))</f>
        <v/>
      </c>
      <c r="C1471" s="80"/>
      <c r="D1471" s="283" t="str">
        <f>IF(E1471="","",VLOOKUP(E1471,[1]PROJECTES!$C$14:$G$5000,5,FALSE))</f>
        <v/>
      </c>
      <c r="E1471" s="79"/>
      <c r="F1471" s="110" t="str">
        <f>IF(I1471="","",VLOOKUP(I1471,[1]PROJECTES!$C$14:$G$5000,2,FALSE))</f>
        <v/>
      </c>
      <c r="G1471" s="112" t="str">
        <f>IF(E1471="","",VLOOKUP(E1471,[1]PROJECTES!$C$14:$G$5000,4,FALSE))</f>
        <v/>
      </c>
      <c r="H1471" s="95"/>
      <c r="I1471" s="113" t="str">
        <f>IF(H1471="","",VLOOKUP(H1471,BD!B$2:C$16,2,FALSE))</f>
        <v/>
      </c>
      <c r="J1471" s="114"/>
      <c r="K1471" s="115" t="str">
        <f t="shared" si="53"/>
        <v/>
      </c>
      <c r="L1471" s="116" t="str">
        <f t="shared" ca="1" si="54"/>
        <v>-</v>
      </c>
      <c r="M1471" s="111" t="str">
        <f>IF(E1471="","",VLOOKUP(E1471,[1]PROJECTES!$C$14:$Z$5000,21,FALSE))</f>
        <v/>
      </c>
      <c r="N1471" s="117"/>
      <c r="O1471" s="118" t="s">
        <v>222</v>
      </c>
      <c r="P1471" s="119"/>
      <c r="Q1471" s="84"/>
      <c r="R1471" s="122"/>
      <c r="S1471" s="166"/>
      <c r="T1471" s="167"/>
    </row>
    <row r="1472" spans="1:20" s="121" customFormat="1" ht="20.100000000000001" customHeight="1" x14ac:dyDescent="0.3">
      <c r="A1472" s="80"/>
      <c r="B1472" s="110" t="str">
        <f>IF(E1472="","",VLOOKUP(E1472,[1]PROJECTES!$C$14:$G$5000,2,FALSE))</f>
        <v/>
      </c>
      <c r="C1472" s="80"/>
      <c r="D1472" s="283" t="str">
        <f>IF(E1472="","",VLOOKUP(E1472,[1]PROJECTES!$C$14:$G$5000,5,FALSE))</f>
        <v/>
      </c>
      <c r="E1472" s="79"/>
      <c r="F1472" s="110" t="str">
        <f>IF(I1472="","",VLOOKUP(I1472,[1]PROJECTES!$C$14:$G$5000,2,FALSE))</f>
        <v/>
      </c>
      <c r="G1472" s="112" t="str">
        <f>IF(E1472="","",VLOOKUP(E1472,[1]PROJECTES!$C$14:$G$5000,4,FALSE))</f>
        <v/>
      </c>
      <c r="H1472" s="95"/>
      <c r="I1472" s="113" t="str">
        <f>IF(H1472="","",VLOOKUP(H1472,BD!B$2:C$16,2,FALSE))</f>
        <v/>
      </c>
      <c r="J1472" s="114"/>
      <c r="K1472" s="115" t="str">
        <f t="shared" si="53"/>
        <v/>
      </c>
      <c r="L1472" s="116" t="str">
        <f t="shared" ca="1" si="54"/>
        <v>-</v>
      </c>
      <c r="M1472" s="111" t="str">
        <f>IF(E1472="","",VLOOKUP(E1472,[1]PROJECTES!$C$14:$Z$5000,21,FALSE))</f>
        <v/>
      </c>
      <c r="N1472" s="117"/>
      <c r="O1472" s="118" t="s">
        <v>222</v>
      </c>
      <c r="P1472" s="119"/>
      <c r="Q1472" s="84"/>
      <c r="R1472" s="125"/>
      <c r="S1472" s="166"/>
      <c r="T1472" s="167"/>
    </row>
    <row r="1473" spans="1:22" s="121" customFormat="1" ht="20.100000000000001" customHeight="1" x14ac:dyDescent="0.3">
      <c r="A1473" s="80"/>
      <c r="B1473" s="110" t="str">
        <f>IF(E1473="","",VLOOKUP(E1473,[1]PROJECTES!$C$14:$G$5000,2,FALSE))</f>
        <v/>
      </c>
      <c r="C1473" s="80"/>
      <c r="D1473" s="283" t="str">
        <f>IF(E1473="","",VLOOKUP(E1473,[1]PROJECTES!$C$14:$G$5000,5,FALSE))</f>
        <v/>
      </c>
      <c r="E1473" s="79"/>
      <c r="F1473" s="110" t="str">
        <f>IF(I1473="","",VLOOKUP(I1473,[1]PROJECTES!$C$14:$G$5000,2,FALSE))</f>
        <v/>
      </c>
      <c r="G1473" s="112" t="str">
        <f>IF(E1473="","",VLOOKUP(E1473,[1]PROJECTES!$C$14:$G$5000,4,FALSE))</f>
        <v/>
      </c>
      <c r="H1473" s="95"/>
      <c r="I1473" s="113" t="str">
        <f>IF(H1473="","",VLOOKUP(H1473,BD!B$2:C$16,2,FALSE))</f>
        <v/>
      </c>
      <c r="J1473" s="114"/>
      <c r="K1473" s="115" t="str">
        <f t="shared" si="53"/>
        <v/>
      </c>
      <c r="L1473" s="116" t="str">
        <f t="shared" ca="1" si="54"/>
        <v>-</v>
      </c>
      <c r="M1473" s="111" t="str">
        <f>IF(E1473="","",VLOOKUP(E1473,[1]PROJECTES!$C$14:$Z$5000,21,FALSE))</f>
        <v/>
      </c>
      <c r="N1473" s="117"/>
      <c r="O1473" s="118" t="s">
        <v>222</v>
      </c>
      <c r="P1473" s="119"/>
      <c r="Q1473" s="84"/>
      <c r="R1473" s="122"/>
      <c r="S1473" s="166"/>
      <c r="T1473" s="167"/>
      <c r="V1473" s="203"/>
    </row>
    <row r="1474" spans="1:22" s="121" customFormat="1" ht="20.100000000000001" customHeight="1" x14ac:dyDescent="0.3">
      <c r="A1474" s="80"/>
      <c r="B1474" s="110" t="str">
        <f>IF(E1474="","",VLOOKUP(E1474,[1]PROJECTES!$C$14:$G$5000,2,FALSE))</f>
        <v/>
      </c>
      <c r="C1474" s="80"/>
      <c r="D1474" s="283" t="str">
        <f>IF(E1474="","",VLOOKUP(E1474,[1]PROJECTES!$C$14:$G$5000,5,FALSE))</f>
        <v/>
      </c>
      <c r="E1474" s="79"/>
      <c r="F1474" s="110" t="str">
        <f>IF(I1474="","",VLOOKUP(I1474,[1]PROJECTES!$C$14:$G$5000,2,FALSE))</f>
        <v/>
      </c>
      <c r="G1474" s="112" t="str">
        <f>IF(E1474="","",VLOOKUP(E1474,[1]PROJECTES!$C$14:$G$5000,4,FALSE))</f>
        <v/>
      </c>
      <c r="H1474" s="95"/>
      <c r="I1474" s="113" t="str">
        <f>IF(H1474="","",VLOOKUP(H1474,BD!B$2:C$16,2,FALSE))</f>
        <v/>
      </c>
      <c r="J1474" s="114"/>
      <c r="K1474" s="115" t="str">
        <f t="shared" si="53"/>
        <v/>
      </c>
      <c r="L1474" s="116" t="str">
        <f t="shared" ca="1" si="54"/>
        <v>-</v>
      </c>
      <c r="M1474" s="111" t="str">
        <f>IF(E1474="","",VLOOKUP(E1474,[1]PROJECTES!$C$14:$Z$5000,21,FALSE))</f>
        <v/>
      </c>
      <c r="N1474" s="117"/>
      <c r="O1474" s="118" t="s">
        <v>222</v>
      </c>
      <c r="P1474" s="119"/>
      <c r="Q1474" s="84"/>
      <c r="R1474" s="122"/>
      <c r="S1474" s="166"/>
      <c r="T1474" s="167"/>
      <c r="V1474" s="203"/>
    </row>
    <row r="1475" spans="1:22" s="121" customFormat="1" ht="20.100000000000001" customHeight="1" x14ac:dyDescent="0.3">
      <c r="A1475" s="80"/>
      <c r="B1475" s="110" t="str">
        <f>IF(E1475="","",VLOOKUP(E1475,[1]PROJECTES!$C$14:$G$5000,2,FALSE))</f>
        <v/>
      </c>
      <c r="C1475" s="80"/>
      <c r="D1475" s="283" t="str">
        <f>IF(E1475="","",VLOOKUP(E1475,[1]PROJECTES!$C$14:$G$5000,5,FALSE))</f>
        <v/>
      </c>
      <c r="E1475" s="79"/>
      <c r="F1475" s="110" t="str">
        <f>IF(I1475="","",VLOOKUP(I1475,[1]PROJECTES!$C$14:$G$5000,2,FALSE))</f>
        <v/>
      </c>
      <c r="G1475" s="112" t="str">
        <f>IF(E1475="","",VLOOKUP(E1475,[1]PROJECTES!$C$14:$G$5000,4,FALSE))</f>
        <v/>
      </c>
      <c r="H1475" s="95"/>
      <c r="I1475" s="113" t="str">
        <f>IF(H1475="","",VLOOKUP(H1475,BD!B$2:C$16,2,FALSE))</f>
        <v/>
      </c>
      <c r="J1475" s="114"/>
      <c r="K1475" s="115" t="str">
        <f t="shared" si="53"/>
        <v/>
      </c>
      <c r="L1475" s="116" t="str">
        <f t="shared" ca="1" si="54"/>
        <v>-</v>
      </c>
      <c r="M1475" s="111" t="str">
        <f>IF(E1475="","",VLOOKUP(E1475,[1]PROJECTES!$C$14:$Z$5000,21,FALSE))</f>
        <v/>
      </c>
      <c r="N1475" s="117"/>
      <c r="O1475" s="118" t="s">
        <v>222</v>
      </c>
      <c r="P1475" s="119"/>
      <c r="Q1475" s="84"/>
      <c r="R1475" s="122"/>
      <c r="S1475" s="166"/>
      <c r="T1475" s="167"/>
      <c r="V1475" s="203"/>
    </row>
    <row r="1476" spans="1:22" s="121" customFormat="1" ht="20.100000000000001" customHeight="1" x14ac:dyDescent="0.3">
      <c r="A1476" s="80"/>
      <c r="B1476" s="110" t="str">
        <f>IF(E1476="","",VLOOKUP(E1476,[1]PROJECTES!$C$14:$G$5000,2,FALSE))</f>
        <v/>
      </c>
      <c r="C1476" s="80"/>
      <c r="D1476" s="283" t="str">
        <f>IF(E1476="","",VLOOKUP(E1476,[1]PROJECTES!$C$14:$G$5000,5,FALSE))</f>
        <v/>
      </c>
      <c r="E1476" s="79"/>
      <c r="F1476" s="110" t="str">
        <f>IF(I1476="","",VLOOKUP(I1476,[1]PROJECTES!$C$14:$G$5000,2,FALSE))</f>
        <v/>
      </c>
      <c r="G1476" s="112" t="str">
        <f>IF(E1476="","",VLOOKUP(E1476,[1]PROJECTES!$C$14:$G$5000,4,FALSE))</f>
        <v/>
      </c>
      <c r="H1476" s="95"/>
      <c r="I1476" s="113" t="str">
        <f>IF(H1476="","",VLOOKUP(H1476,BD!B$2:C$16,2,FALSE))</f>
        <v/>
      </c>
      <c r="J1476" s="114"/>
      <c r="K1476" s="115" t="str">
        <f t="shared" si="53"/>
        <v/>
      </c>
      <c r="L1476" s="116" t="str">
        <f t="shared" ca="1" si="54"/>
        <v>-</v>
      </c>
      <c r="M1476" s="111" t="str">
        <f>IF(E1476="","",VLOOKUP(E1476,[1]PROJECTES!$C$14:$Z$5000,21,FALSE))</f>
        <v/>
      </c>
      <c r="N1476" s="117"/>
      <c r="O1476" s="118" t="s">
        <v>222</v>
      </c>
      <c r="P1476" s="119"/>
      <c r="Q1476" s="84"/>
      <c r="R1476" s="123"/>
      <c r="S1476" s="166"/>
      <c r="T1476" s="167"/>
      <c r="V1476" s="203"/>
    </row>
    <row r="1477" spans="1:22" s="121" customFormat="1" ht="20.100000000000001" customHeight="1" x14ac:dyDescent="0.3">
      <c r="A1477" s="80"/>
      <c r="B1477" s="110" t="str">
        <f>IF(E1477="","",VLOOKUP(E1477,[1]PROJECTES!$C$14:$G$5000,2,FALSE))</f>
        <v/>
      </c>
      <c r="C1477" s="80"/>
      <c r="D1477" s="283" t="str">
        <f>IF(E1477="","",VLOOKUP(E1477,[1]PROJECTES!$C$14:$G$5000,5,FALSE))</f>
        <v/>
      </c>
      <c r="E1477" s="79"/>
      <c r="F1477" s="110" t="str">
        <f>IF(I1477="","",VLOOKUP(I1477,[1]PROJECTES!$C$14:$G$5000,2,FALSE))</f>
        <v/>
      </c>
      <c r="G1477" s="112" t="str">
        <f>IF(E1477="","",VLOOKUP(E1477,[1]PROJECTES!$C$14:$G$5000,4,FALSE))</f>
        <v/>
      </c>
      <c r="H1477" s="95"/>
      <c r="I1477" s="113" t="str">
        <f>IF(H1477="","",VLOOKUP(H1477,BD!B$2:C$16,2,FALSE))</f>
        <v/>
      </c>
      <c r="J1477" s="114"/>
      <c r="K1477" s="115" t="str">
        <f t="shared" si="53"/>
        <v/>
      </c>
      <c r="L1477" s="116" t="str">
        <f t="shared" ca="1" si="54"/>
        <v>-</v>
      </c>
      <c r="M1477" s="111" t="str">
        <f>IF(E1477="","",VLOOKUP(E1477,[1]PROJECTES!$C$14:$Z$5000,21,FALSE))</f>
        <v/>
      </c>
      <c r="N1477" s="117"/>
      <c r="O1477" s="118" t="s">
        <v>222</v>
      </c>
      <c r="P1477" s="119"/>
      <c r="Q1477" s="84"/>
      <c r="R1477" s="125"/>
      <c r="S1477" s="166"/>
      <c r="T1477" s="167"/>
      <c r="V1477" s="203"/>
    </row>
    <row r="1478" spans="1:22" s="121" customFormat="1" ht="20.100000000000001" customHeight="1" x14ac:dyDescent="0.3">
      <c r="A1478" s="80"/>
      <c r="B1478" s="110" t="str">
        <f>IF(E1478="","",VLOOKUP(E1478,[1]PROJECTES!$C$14:$G$5000,2,FALSE))</f>
        <v/>
      </c>
      <c r="C1478" s="80"/>
      <c r="D1478" s="283" t="str">
        <f>IF(E1478="","",VLOOKUP(E1478,[1]PROJECTES!$C$14:$G$5000,5,FALSE))</f>
        <v/>
      </c>
      <c r="E1478" s="79"/>
      <c r="F1478" s="110" t="str">
        <f>IF(I1478="","",VLOOKUP(I1478,[1]PROJECTES!$C$14:$G$5000,2,FALSE))</f>
        <v/>
      </c>
      <c r="G1478" s="112" t="str">
        <f>IF(E1478="","",VLOOKUP(E1478,[1]PROJECTES!$C$14:$G$5000,4,FALSE))</f>
        <v/>
      </c>
      <c r="H1478" s="95"/>
      <c r="I1478" s="113" t="str">
        <f>IF(H1478="","",VLOOKUP(H1478,BD!B$2:C$16,2,FALSE))</f>
        <v/>
      </c>
      <c r="J1478" s="114"/>
      <c r="K1478" s="115" t="str">
        <f t="shared" si="53"/>
        <v/>
      </c>
      <c r="L1478" s="116" t="str">
        <f t="shared" ca="1" si="54"/>
        <v>-</v>
      </c>
      <c r="M1478" s="111" t="str">
        <f>IF(E1478="","",VLOOKUP(E1478,[1]PROJECTES!$C$14:$Z$5000,21,FALSE))</f>
        <v/>
      </c>
      <c r="N1478" s="117"/>
      <c r="O1478" s="118" t="s">
        <v>222</v>
      </c>
      <c r="P1478" s="119"/>
      <c r="Q1478" s="84"/>
      <c r="R1478" s="125"/>
      <c r="S1478" s="166"/>
      <c r="T1478" s="167"/>
      <c r="V1478" s="203"/>
    </row>
    <row r="1479" spans="1:22" s="121" customFormat="1" ht="20.100000000000001" customHeight="1" x14ac:dyDescent="0.3">
      <c r="A1479" s="80"/>
      <c r="B1479" s="110" t="str">
        <f>IF(E1479="","",VLOOKUP(E1479,[1]PROJECTES!$C$14:$G$5000,2,FALSE))</f>
        <v/>
      </c>
      <c r="C1479" s="80"/>
      <c r="D1479" s="283" t="str">
        <f>IF(E1479="","",VLOOKUP(E1479,[1]PROJECTES!$C$14:$G$5000,5,FALSE))</f>
        <v/>
      </c>
      <c r="E1479" s="79"/>
      <c r="F1479" s="110" t="str">
        <f>IF(I1479="","",VLOOKUP(I1479,[1]PROJECTES!$C$14:$G$5000,2,FALSE))</f>
        <v/>
      </c>
      <c r="G1479" s="112" t="str">
        <f>IF(E1479="","",VLOOKUP(E1479,[1]PROJECTES!$C$14:$G$5000,4,FALSE))</f>
        <v/>
      </c>
      <c r="H1479" s="95"/>
      <c r="I1479" s="113" t="str">
        <f>IF(H1479="","",VLOOKUP(H1479,BD!B$2:C$16,2,FALSE))</f>
        <v/>
      </c>
      <c r="J1479" s="114"/>
      <c r="K1479" s="115" t="str">
        <f t="shared" si="53"/>
        <v/>
      </c>
      <c r="L1479" s="116" t="str">
        <f t="shared" ca="1" si="54"/>
        <v>-</v>
      </c>
      <c r="M1479" s="111" t="str">
        <f>IF(E1479="","",VLOOKUP(E1479,[1]PROJECTES!$C$14:$Z$5000,21,FALSE))</f>
        <v/>
      </c>
      <c r="N1479" s="117"/>
      <c r="O1479" s="118" t="s">
        <v>222</v>
      </c>
      <c r="P1479" s="119"/>
      <c r="Q1479" s="84"/>
      <c r="R1479" s="122"/>
      <c r="S1479" s="166"/>
      <c r="T1479" s="167"/>
      <c r="V1479" s="203"/>
    </row>
    <row r="1480" spans="1:22" s="121" customFormat="1" ht="20.100000000000001" customHeight="1" x14ac:dyDescent="0.3">
      <c r="A1480" s="80"/>
      <c r="B1480" s="110" t="str">
        <f>IF(E1480="","",VLOOKUP(E1480,[1]PROJECTES!$C$14:$G$5000,2,FALSE))</f>
        <v/>
      </c>
      <c r="C1480" s="80"/>
      <c r="D1480" s="283" t="str">
        <f>IF(E1480="","",VLOOKUP(E1480,[1]PROJECTES!$C$14:$G$5000,5,FALSE))</f>
        <v/>
      </c>
      <c r="E1480" s="79"/>
      <c r="F1480" s="110" t="str">
        <f>IF(I1480="","",VLOOKUP(I1480,[1]PROJECTES!$C$14:$G$5000,2,FALSE))</f>
        <v/>
      </c>
      <c r="G1480" s="112" t="str">
        <f>IF(E1480="","",VLOOKUP(E1480,[1]PROJECTES!$C$14:$G$5000,4,FALSE))</f>
        <v/>
      </c>
      <c r="H1480" s="95"/>
      <c r="I1480" s="113" t="str">
        <f>IF(H1480="","",VLOOKUP(H1480,BD!B$2:C$16,2,FALSE))</f>
        <v/>
      </c>
      <c r="J1480" s="114"/>
      <c r="K1480" s="115" t="str">
        <f t="shared" si="53"/>
        <v/>
      </c>
      <c r="L1480" s="116" t="str">
        <f t="shared" ca="1" si="54"/>
        <v>-</v>
      </c>
      <c r="M1480" s="111" t="str">
        <f>IF(E1480="","",VLOOKUP(E1480,[1]PROJECTES!$C$14:$Z$5000,21,FALSE))</f>
        <v/>
      </c>
      <c r="N1480" s="117"/>
      <c r="O1480" s="118" t="s">
        <v>222</v>
      </c>
      <c r="P1480" s="119"/>
      <c r="Q1480" s="84"/>
      <c r="R1480" s="122"/>
      <c r="S1480" s="166"/>
      <c r="T1480" s="167"/>
    </row>
    <row r="1481" spans="1:22" s="121" customFormat="1" ht="20.100000000000001" customHeight="1" x14ac:dyDescent="0.3">
      <c r="A1481" s="80"/>
      <c r="B1481" s="110" t="str">
        <f>IF(E1481="","",VLOOKUP(E1481,[1]PROJECTES!$C$14:$G$5000,2,FALSE))</f>
        <v/>
      </c>
      <c r="C1481" s="80"/>
      <c r="D1481" s="283" t="str">
        <f>IF(E1481="","",VLOOKUP(E1481,[1]PROJECTES!$C$14:$G$5000,5,FALSE))</f>
        <v/>
      </c>
      <c r="E1481" s="79"/>
      <c r="F1481" s="110" t="str">
        <f>IF(I1481="","",VLOOKUP(I1481,[1]PROJECTES!$C$14:$G$5000,2,FALSE))</f>
        <v/>
      </c>
      <c r="G1481" s="112" t="str">
        <f>IF(E1481="","",VLOOKUP(E1481,[1]PROJECTES!$C$14:$G$5000,4,FALSE))</f>
        <v/>
      </c>
      <c r="H1481" s="95"/>
      <c r="I1481" s="113" t="str">
        <f>IF(H1481="","",VLOOKUP(H1481,BD!B$2:C$16,2,FALSE))</f>
        <v/>
      </c>
      <c r="J1481" s="114"/>
      <c r="K1481" s="115" t="str">
        <f t="shared" si="53"/>
        <v/>
      </c>
      <c r="L1481" s="116" t="str">
        <f t="shared" ca="1" si="54"/>
        <v>-</v>
      </c>
      <c r="M1481" s="111" t="str">
        <f>IF(E1481="","",VLOOKUP(E1481,[1]PROJECTES!$C$14:$Z$5000,21,FALSE))</f>
        <v/>
      </c>
      <c r="N1481" s="117"/>
      <c r="O1481" s="118" t="s">
        <v>222</v>
      </c>
      <c r="P1481" s="119"/>
      <c r="Q1481" s="84"/>
      <c r="R1481" s="122"/>
      <c r="S1481" s="166"/>
      <c r="T1481" s="167"/>
    </row>
    <row r="1482" spans="1:22" s="121" customFormat="1" ht="20.100000000000001" customHeight="1" x14ac:dyDescent="0.3">
      <c r="A1482" s="80"/>
      <c r="B1482" s="110" t="str">
        <f>IF(E1482="","",VLOOKUP(E1482,[1]PROJECTES!$C$14:$G$5000,2,FALSE))</f>
        <v/>
      </c>
      <c r="C1482" s="80"/>
      <c r="D1482" s="283" t="str">
        <f>IF(E1482="","",VLOOKUP(E1482,[1]PROJECTES!$C$14:$G$5000,5,FALSE))</f>
        <v/>
      </c>
      <c r="E1482" s="79"/>
      <c r="F1482" s="110" t="str">
        <f>IF(I1482="","",VLOOKUP(I1482,[1]PROJECTES!$C$14:$G$5000,2,FALSE))</f>
        <v/>
      </c>
      <c r="G1482" s="112" t="str">
        <f>IF(E1482="","",VLOOKUP(E1482,[1]PROJECTES!$C$14:$G$5000,4,FALSE))</f>
        <v/>
      </c>
      <c r="H1482" s="95"/>
      <c r="I1482" s="113" t="str">
        <f>IF(H1482="","",VLOOKUP(H1482,BD!B$2:C$16,2,FALSE))</f>
        <v/>
      </c>
      <c r="J1482" s="114"/>
      <c r="K1482" s="115" t="str">
        <f t="shared" si="53"/>
        <v/>
      </c>
      <c r="L1482" s="116" t="str">
        <f t="shared" ca="1" si="54"/>
        <v>-</v>
      </c>
      <c r="M1482" s="111" t="str">
        <f>IF(E1482="","",VLOOKUP(E1482,[1]PROJECTES!$C$14:$Z$5000,21,FALSE))</f>
        <v/>
      </c>
      <c r="N1482" s="117"/>
      <c r="O1482" s="118" t="s">
        <v>222</v>
      </c>
      <c r="P1482" s="119"/>
      <c r="Q1482" s="84"/>
      <c r="R1482" s="122"/>
      <c r="S1482" s="166"/>
      <c r="T1482" s="167"/>
    </row>
    <row r="1483" spans="1:22" s="121" customFormat="1" ht="20.100000000000001" customHeight="1" x14ac:dyDescent="0.3">
      <c r="A1483" s="80"/>
      <c r="B1483" s="110" t="str">
        <f>IF(E1483="","",VLOOKUP(E1483,[1]PROJECTES!$C$14:$G$5000,2,FALSE))</f>
        <v/>
      </c>
      <c r="C1483" s="80"/>
      <c r="D1483" s="283" t="str">
        <f>IF(E1483="","",VLOOKUP(E1483,[1]PROJECTES!$C$14:$G$5000,5,FALSE))</f>
        <v/>
      </c>
      <c r="E1483" s="79"/>
      <c r="F1483" s="110" t="str">
        <f>IF(I1483="","",VLOOKUP(I1483,[1]PROJECTES!$C$14:$G$5000,2,FALSE))</f>
        <v/>
      </c>
      <c r="G1483" s="112" t="str">
        <f>IF(E1483="","",VLOOKUP(E1483,[1]PROJECTES!$C$14:$G$5000,4,FALSE))</f>
        <v/>
      </c>
      <c r="H1483" s="95"/>
      <c r="I1483" s="113" t="str">
        <f>IF(H1483="","",VLOOKUP(H1483,BD!B$2:C$16,2,FALSE))</f>
        <v/>
      </c>
      <c r="J1483" s="114"/>
      <c r="K1483" s="115" t="str">
        <f t="shared" si="53"/>
        <v/>
      </c>
      <c r="L1483" s="116" t="str">
        <f t="shared" ca="1" si="54"/>
        <v>-</v>
      </c>
      <c r="M1483" s="111" t="str">
        <f>IF(E1483="","",VLOOKUP(E1483,[1]PROJECTES!$C$14:$Z$5000,21,FALSE))</f>
        <v/>
      </c>
      <c r="N1483" s="117"/>
      <c r="O1483" s="118" t="s">
        <v>222</v>
      </c>
      <c r="P1483" s="119"/>
      <c r="Q1483" s="84"/>
      <c r="R1483" s="122"/>
      <c r="S1483" s="166"/>
      <c r="T1483" s="167"/>
    </row>
    <row r="1484" spans="1:22" s="121" customFormat="1" ht="20.100000000000001" customHeight="1" x14ac:dyDescent="0.3">
      <c r="A1484" s="80"/>
      <c r="B1484" s="110" t="str">
        <f>IF(E1484="","",VLOOKUP(E1484,[1]PROJECTES!$C$14:$G$5000,2,FALSE))</f>
        <v/>
      </c>
      <c r="C1484" s="80"/>
      <c r="D1484" s="283" t="str">
        <f>IF(E1484="","",VLOOKUP(E1484,[1]PROJECTES!$C$14:$G$5000,5,FALSE))</f>
        <v/>
      </c>
      <c r="E1484" s="79"/>
      <c r="F1484" s="110" t="str">
        <f>IF(I1484="","",VLOOKUP(I1484,[1]PROJECTES!$C$14:$G$5000,2,FALSE))</f>
        <v/>
      </c>
      <c r="G1484" s="112" t="str">
        <f>IF(E1484="","",VLOOKUP(E1484,[1]PROJECTES!$C$14:$G$5000,4,FALSE))</f>
        <v/>
      </c>
      <c r="H1484" s="95"/>
      <c r="I1484" s="113" t="str">
        <f>IF(H1484="","",VLOOKUP(H1484,BD!B$2:C$16,2,FALSE))</f>
        <v/>
      </c>
      <c r="J1484" s="114"/>
      <c r="K1484" s="115" t="str">
        <f t="shared" si="53"/>
        <v/>
      </c>
      <c r="L1484" s="116" t="str">
        <f t="shared" ca="1" si="54"/>
        <v>-</v>
      </c>
      <c r="M1484" s="111" t="str">
        <f>IF(E1484="","",VLOOKUP(E1484,[1]PROJECTES!$C$14:$Z$5000,21,FALSE))</f>
        <v/>
      </c>
      <c r="N1484" s="117"/>
      <c r="O1484" s="118" t="s">
        <v>222</v>
      </c>
      <c r="P1484" s="119"/>
      <c r="Q1484" s="84"/>
      <c r="R1484" s="122"/>
      <c r="S1484" s="166"/>
      <c r="T1484" s="167"/>
    </row>
    <row r="1485" spans="1:22" s="121" customFormat="1" ht="20.100000000000001" customHeight="1" x14ac:dyDescent="0.3">
      <c r="A1485" s="80"/>
      <c r="B1485" s="110" t="str">
        <f>IF(E1485="","",VLOOKUP(E1485,[1]PROJECTES!$C$14:$G$5000,2,FALSE))</f>
        <v/>
      </c>
      <c r="C1485" s="80"/>
      <c r="D1485" s="283" t="str">
        <f>IF(E1485="","",VLOOKUP(E1485,[1]PROJECTES!$C$14:$G$5000,5,FALSE))</f>
        <v/>
      </c>
      <c r="E1485" s="79"/>
      <c r="F1485" s="110" t="str">
        <f>IF(I1485="","",VLOOKUP(I1485,[1]PROJECTES!$C$14:$G$5000,2,FALSE))</f>
        <v/>
      </c>
      <c r="G1485" s="112" t="str">
        <f>IF(E1485="","",VLOOKUP(E1485,[1]PROJECTES!$C$14:$G$5000,4,FALSE))</f>
        <v/>
      </c>
      <c r="H1485" s="95"/>
      <c r="I1485" s="113" t="str">
        <f>IF(H1485="","",VLOOKUP(H1485,BD!B$2:C$16,2,FALSE))</f>
        <v/>
      </c>
      <c r="J1485" s="114"/>
      <c r="K1485" s="115" t="str">
        <f t="shared" si="53"/>
        <v/>
      </c>
      <c r="L1485" s="116" t="str">
        <f t="shared" ca="1" si="54"/>
        <v>-</v>
      </c>
      <c r="M1485" s="111" t="str">
        <f>IF(E1485="","",VLOOKUP(E1485,[1]PROJECTES!$C$14:$Z$5000,21,FALSE))</f>
        <v/>
      </c>
      <c r="N1485" s="117"/>
      <c r="O1485" s="118" t="s">
        <v>222</v>
      </c>
      <c r="P1485" s="119"/>
      <c r="Q1485" s="84"/>
      <c r="R1485" s="245"/>
      <c r="S1485" s="166"/>
      <c r="T1485" s="167"/>
    </row>
    <row r="1486" spans="1:22" s="121" customFormat="1" ht="20.100000000000001" customHeight="1" x14ac:dyDescent="0.3">
      <c r="A1486" s="80"/>
      <c r="B1486" s="110" t="str">
        <f>IF(E1486="","",VLOOKUP(E1486,[1]PROJECTES!$C$14:$G$5000,2,FALSE))</f>
        <v/>
      </c>
      <c r="C1486" s="80"/>
      <c r="D1486" s="283" t="str">
        <f>IF(E1486="","",VLOOKUP(E1486,[1]PROJECTES!$C$14:$G$5000,5,FALSE))</f>
        <v/>
      </c>
      <c r="E1486" s="79"/>
      <c r="F1486" s="110" t="str">
        <f>IF(I1486="","",VLOOKUP(I1486,[1]PROJECTES!$C$14:$G$5000,2,FALSE))</f>
        <v/>
      </c>
      <c r="G1486" s="112" t="str">
        <f>IF(E1486="","",VLOOKUP(E1486,[1]PROJECTES!$C$14:$G$5000,4,FALSE))</f>
        <v/>
      </c>
      <c r="H1486" s="95"/>
      <c r="I1486" s="113" t="str">
        <f>IF(H1486="","",VLOOKUP(H1486,BD!B$2:C$16,2,FALSE))</f>
        <v/>
      </c>
      <c r="J1486" s="114"/>
      <c r="K1486" s="115" t="str">
        <f t="shared" si="53"/>
        <v/>
      </c>
      <c r="L1486" s="116" t="str">
        <f t="shared" ca="1" si="54"/>
        <v>-</v>
      </c>
      <c r="M1486" s="111" t="str">
        <f>IF(E1486="","",VLOOKUP(E1486,[1]PROJECTES!$C$14:$Z$5000,21,FALSE))</f>
        <v/>
      </c>
      <c r="N1486" s="117"/>
      <c r="O1486" s="118" t="s">
        <v>222</v>
      </c>
      <c r="P1486" s="119"/>
      <c r="Q1486" s="84"/>
      <c r="R1486" s="122"/>
      <c r="S1486" s="166"/>
      <c r="T1486" s="167"/>
    </row>
    <row r="1487" spans="1:22" s="121" customFormat="1" ht="20.100000000000001" customHeight="1" x14ac:dyDescent="0.3">
      <c r="A1487" s="80"/>
      <c r="B1487" s="110" t="str">
        <f>IF(E1487="","",VLOOKUP(E1487,[1]PROJECTES!$C$14:$G$5000,2,FALSE))</f>
        <v/>
      </c>
      <c r="C1487" s="80"/>
      <c r="D1487" s="283" t="str">
        <f>IF(E1487="","",VLOOKUP(E1487,[1]PROJECTES!$C$14:$G$5000,5,FALSE))</f>
        <v/>
      </c>
      <c r="E1487" s="79"/>
      <c r="F1487" s="110" t="str">
        <f>IF(I1487="","",VLOOKUP(I1487,[1]PROJECTES!$C$14:$G$5000,2,FALSE))</f>
        <v/>
      </c>
      <c r="G1487" s="112" t="str">
        <f>IF(E1487="","",VLOOKUP(E1487,[1]PROJECTES!$C$14:$G$5000,4,FALSE))</f>
        <v/>
      </c>
      <c r="H1487" s="95"/>
      <c r="I1487" s="113" t="str">
        <f>IF(H1487="","",VLOOKUP(H1487,BD!B$2:C$16,2,FALSE))</f>
        <v/>
      </c>
      <c r="J1487" s="114"/>
      <c r="K1487" s="115" t="str">
        <f t="shared" si="53"/>
        <v/>
      </c>
      <c r="L1487" s="116" t="str">
        <f t="shared" ca="1" si="54"/>
        <v>-</v>
      </c>
      <c r="M1487" s="111" t="str">
        <f>IF(E1487="","",VLOOKUP(E1487,[1]PROJECTES!$C$14:$Z$5000,21,FALSE))</f>
        <v/>
      </c>
      <c r="N1487" s="117"/>
      <c r="O1487" s="118" t="s">
        <v>222</v>
      </c>
      <c r="P1487" s="119"/>
      <c r="Q1487" s="84"/>
      <c r="R1487" s="125"/>
      <c r="S1487" s="166"/>
      <c r="T1487" s="167"/>
    </row>
    <row r="1488" spans="1:22" s="121" customFormat="1" ht="20.100000000000001" customHeight="1" x14ac:dyDescent="0.3">
      <c r="A1488" s="80"/>
      <c r="B1488" s="110" t="str">
        <f>IF(E1488="","",VLOOKUP(E1488,[1]PROJECTES!$C$14:$G$5000,2,FALSE))</f>
        <v/>
      </c>
      <c r="C1488" s="80"/>
      <c r="D1488" s="283" t="str">
        <f>IF(E1488="","",VLOOKUP(E1488,[1]PROJECTES!$C$14:$G$5000,5,FALSE))</f>
        <v/>
      </c>
      <c r="E1488" s="79"/>
      <c r="F1488" s="110" t="str">
        <f>IF(I1488="","",VLOOKUP(I1488,[1]PROJECTES!$C$14:$G$5000,2,FALSE))</f>
        <v/>
      </c>
      <c r="G1488" s="112" t="str">
        <f>IF(E1488="","",VLOOKUP(E1488,[1]PROJECTES!$C$14:$G$5000,4,FALSE))</f>
        <v/>
      </c>
      <c r="H1488" s="95"/>
      <c r="I1488" s="113" t="str">
        <f>IF(H1488="","",VLOOKUP(H1488,BD!B$2:C$16,2,FALSE))</f>
        <v/>
      </c>
      <c r="J1488" s="114"/>
      <c r="K1488" s="115" t="str">
        <f t="shared" si="53"/>
        <v/>
      </c>
      <c r="L1488" s="116" t="str">
        <f t="shared" ca="1" si="54"/>
        <v>-</v>
      </c>
      <c r="M1488" s="111" t="str">
        <f>IF(E1488="","",VLOOKUP(E1488,[1]PROJECTES!$C$14:$Z$5000,21,FALSE))</f>
        <v/>
      </c>
      <c r="N1488" s="117"/>
      <c r="O1488" s="118" t="s">
        <v>222</v>
      </c>
      <c r="P1488" s="119"/>
      <c r="Q1488" s="84"/>
      <c r="R1488" s="125"/>
      <c r="S1488" s="166"/>
      <c r="T1488" s="167"/>
    </row>
    <row r="1489" spans="1:20" s="121" customFormat="1" ht="20.100000000000001" customHeight="1" x14ac:dyDescent="0.3">
      <c r="A1489" s="80"/>
      <c r="B1489" s="110" t="str">
        <f>IF(E1489="","",VLOOKUP(E1489,[1]PROJECTES!$C$14:$G$5000,2,FALSE))</f>
        <v/>
      </c>
      <c r="C1489" s="80"/>
      <c r="D1489" s="283" t="str">
        <f>IF(E1489="","",VLOOKUP(E1489,[1]PROJECTES!$C$14:$G$5000,5,FALSE))</f>
        <v/>
      </c>
      <c r="E1489" s="79"/>
      <c r="F1489" s="110" t="str">
        <f>IF(I1489="","",VLOOKUP(I1489,[1]PROJECTES!$C$14:$G$5000,2,FALSE))</f>
        <v/>
      </c>
      <c r="G1489" s="112" t="str">
        <f>IF(E1489="","",VLOOKUP(E1489,[1]PROJECTES!$C$14:$G$5000,4,FALSE))</f>
        <v/>
      </c>
      <c r="H1489" s="95"/>
      <c r="I1489" s="113" t="str">
        <f>IF(H1489="","",VLOOKUP(H1489,BD!B$2:C$16,2,FALSE))</f>
        <v/>
      </c>
      <c r="J1489" s="114"/>
      <c r="K1489" s="115" t="str">
        <f t="shared" si="53"/>
        <v/>
      </c>
      <c r="L1489" s="116" t="str">
        <f t="shared" ca="1" si="54"/>
        <v>-</v>
      </c>
      <c r="M1489" s="111" t="str">
        <f>IF(E1489="","",VLOOKUP(E1489,[1]PROJECTES!$C$14:$Z$5000,21,FALSE))</f>
        <v/>
      </c>
      <c r="N1489" s="117"/>
      <c r="O1489" s="118" t="s">
        <v>222</v>
      </c>
      <c r="P1489" s="119"/>
      <c r="Q1489" s="84"/>
      <c r="R1489" s="122"/>
      <c r="S1489" s="166"/>
      <c r="T1489" s="167"/>
    </row>
    <row r="1490" spans="1:20" s="121" customFormat="1" ht="20.100000000000001" customHeight="1" x14ac:dyDescent="0.3">
      <c r="A1490" s="80"/>
      <c r="B1490" s="110" t="str">
        <f>IF(E1490="","",VLOOKUP(E1490,[1]PROJECTES!$C$14:$G$5000,2,FALSE))</f>
        <v/>
      </c>
      <c r="C1490" s="80"/>
      <c r="D1490" s="283" t="str">
        <f>IF(E1490="","",VLOOKUP(E1490,[1]PROJECTES!$C$14:$G$5000,5,FALSE))</f>
        <v/>
      </c>
      <c r="E1490" s="79"/>
      <c r="F1490" s="110" t="str">
        <f>IF(I1490="","",VLOOKUP(I1490,[1]PROJECTES!$C$14:$G$5000,2,FALSE))</f>
        <v/>
      </c>
      <c r="G1490" s="112" t="str">
        <f>IF(E1490="","",VLOOKUP(E1490,[1]PROJECTES!$C$14:$G$5000,4,FALSE))</f>
        <v/>
      </c>
      <c r="H1490" s="95"/>
      <c r="I1490" s="113" t="str">
        <f>IF(H1490="","",VLOOKUP(H1490,BD!B$2:C$16,2,FALSE))</f>
        <v/>
      </c>
      <c r="J1490" s="114"/>
      <c r="K1490" s="115" t="str">
        <f t="shared" si="53"/>
        <v/>
      </c>
      <c r="L1490" s="116" t="str">
        <f t="shared" ca="1" si="54"/>
        <v>-</v>
      </c>
      <c r="M1490" s="111" t="str">
        <f>IF(E1490="","",VLOOKUP(E1490,[1]PROJECTES!$C$14:$Z$5000,21,FALSE))</f>
        <v/>
      </c>
      <c r="N1490" s="117"/>
      <c r="O1490" s="118" t="s">
        <v>222</v>
      </c>
      <c r="P1490" s="119"/>
      <c r="Q1490" s="84"/>
      <c r="R1490" s="122"/>
      <c r="S1490" s="166"/>
      <c r="T1490" s="167"/>
    </row>
    <row r="1491" spans="1:20" s="121" customFormat="1" ht="20.100000000000001" customHeight="1" x14ac:dyDescent="0.3">
      <c r="A1491" s="80"/>
      <c r="B1491" s="110" t="str">
        <f>IF(E1491="","",VLOOKUP(E1491,[1]PROJECTES!$C$14:$G$5000,2,FALSE))</f>
        <v/>
      </c>
      <c r="C1491" s="80"/>
      <c r="D1491" s="283" t="str">
        <f>IF(E1491="","",VLOOKUP(E1491,[1]PROJECTES!$C$14:$G$5000,5,FALSE))</f>
        <v/>
      </c>
      <c r="E1491" s="79"/>
      <c r="F1491" s="110" t="str">
        <f>IF(I1491="","",VLOOKUP(I1491,[1]PROJECTES!$C$14:$G$5000,2,FALSE))</f>
        <v/>
      </c>
      <c r="G1491" s="112" t="str">
        <f>IF(E1491="","",VLOOKUP(E1491,[1]PROJECTES!$C$14:$G$5000,4,FALSE))</f>
        <v/>
      </c>
      <c r="H1491" s="95"/>
      <c r="I1491" s="113" t="str">
        <f>IF(H1491="","",VLOOKUP(H1491,BD!B$2:C$16,2,FALSE))</f>
        <v/>
      </c>
      <c r="J1491" s="114"/>
      <c r="K1491" s="115" t="str">
        <f t="shared" si="53"/>
        <v/>
      </c>
      <c r="L1491" s="116" t="str">
        <f t="shared" ca="1" si="54"/>
        <v>-</v>
      </c>
      <c r="M1491" s="111" t="str">
        <f>IF(E1491="","",VLOOKUP(E1491,[1]PROJECTES!$C$14:$Z$5000,21,FALSE))</f>
        <v/>
      </c>
      <c r="N1491" s="117"/>
      <c r="O1491" s="118" t="s">
        <v>222</v>
      </c>
      <c r="P1491" s="119"/>
      <c r="Q1491" s="84"/>
      <c r="R1491" s="122"/>
      <c r="S1491" s="166"/>
      <c r="T1491" s="167"/>
    </row>
    <row r="1492" spans="1:20" s="121" customFormat="1" ht="20.100000000000001" customHeight="1" x14ac:dyDescent="0.3">
      <c r="A1492" s="80"/>
      <c r="B1492" s="110" t="str">
        <f>IF(E1492="","",VLOOKUP(E1492,[1]PROJECTES!$C$14:$G$5000,2,FALSE))</f>
        <v/>
      </c>
      <c r="C1492" s="80"/>
      <c r="D1492" s="283" t="str">
        <f>IF(E1492="","",VLOOKUP(E1492,[1]PROJECTES!$C$14:$G$5000,5,FALSE))</f>
        <v/>
      </c>
      <c r="E1492" s="79"/>
      <c r="F1492" s="110" t="str">
        <f>IF(I1492="","",VLOOKUP(I1492,[1]PROJECTES!$C$14:$G$5000,2,FALSE))</f>
        <v/>
      </c>
      <c r="G1492" s="112" t="str">
        <f>IF(E1492="","",VLOOKUP(E1492,[1]PROJECTES!$C$14:$G$5000,4,FALSE))</f>
        <v/>
      </c>
      <c r="H1492" s="95"/>
      <c r="I1492" s="113" t="str">
        <f>IF(H1492="","",VLOOKUP(H1492,BD!B$2:C$16,2,FALSE))</f>
        <v/>
      </c>
      <c r="J1492" s="114"/>
      <c r="K1492" s="115" t="str">
        <f t="shared" si="53"/>
        <v/>
      </c>
      <c r="L1492" s="116" t="str">
        <f t="shared" ca="1" si="54"/>
        <v>-</v>
      </c>
      <c r="M1492" s="111" t="str">
        <f>IF(E1492="","",VLOOKUP(E1492,[1]PROJECTES!$C$14:$Z$5000,21,FALSE))</f>
        <v/>
      </c>
      <c r="N1492" s="117"/>
      <c r="O1492" s="118" t="s">
        <v>222</v>
      </c>
      <c r="P1492" s="119"/>
      <c r="Q1492" s="84"/>
      <c r="R1492" s="122"/>
      <c r="S1492" s="166"/>
      <c r="T1492" s="167"/>
    </row>
    <row r="1493" spans="1:20" s="121" customFormat="1" ht="20.100000000000001" customHeight="1" x14ac:dyDescent="0.3">
      <c r="A1493" s="80"/>
      <c r="B1493" s="110" t="str">
        <f>IF(E1493="","",VLOOKUP(E1493,[1]PROJECTES!$C$14:$G$5000,2,FALSE))</f>
        <v/>
      </c>
      <c r="C1493" s="80"/>
      <c r="D1493" s="283" t="str">
        <f>IF(E1493="","",VLOOKUP(E1493,[1]PROJECTES!$C$14:$G$5000,5,FALSE))</f>
        <v/>
      </c>
      <c r="E1493" s="79"/>
      <c r="F1493" s="110" t="str">
        <f>IF(I1493="","",VLOOKUP(I1493,[1]PROJECTES!$C$14:$G$5000,2,FALSE))</f>
        <v/>
      </c>
      <c r="G1493" s="112" t="str">
        <f>IF(E1493="","",VLOOKUP(E1493,[1]PROJECTES!$C$14:$G$5000,4,FALSE))</f>
        <v/>
      </c>
      <c r="H1493" s="95"/>
      <c r="I1493" s="113" t="str">
        <f>IF(H1493="","",VLOOKUP(H1493,BD!B$2:C$16,2,FALSE))</f>
        <v/>
      </c>
      <c r="J1493" s="114"/>
      <c r="K1493" s="115" t="str">
        <f t="shared" si="53"/>
        <v/>
      </c>
      <c r="L1493" s="116" t="str">
        <f t="shared" ca="1" si="54"/>
        <v>-</v>
      </c>
      <c r="M1493" s="111" t="str">
        <f>IF(E1493="","",VLOOKUP(E1493,[1]PROJECTES!$C$14:$Z$5000,21,FALSE))</f>
        <v/>
      </c>
      <c r="N1493" s="117"/>
      <c r="O1493" s="118" t="s">
        <v>222</v>
      </c>
      <c r="P1493" s="119"/>
      <c r="Q1493" s="84"/>
      <c r="R1493" s="122"/>
      <c r="S1493" s="166"/>
      <c r="T1493" s="167"/>
    </row>
    <row r="1494" spans="1:20" s="121" customFormat="1" ht="20.100000000000001" customHeight="1" x14ac:dyDescent="0.3">
      <c r="A1494" s="80"/>
      <c r="B1494" s="110" t="str">
        <f>IF(E1494="","",VLOOKUP(E1494,[1]PROJECTES!$C$14:$G$5000,2,FALSE))</f>
        <v/>
      </c>
      <c r="C1494" s="80"/>
      <c r="D1494" s="283" t="str">
        <f>IF(E1494="","",VLOOKUP(E1494,[1]PROJECTES!$C$14:$G$5000,5,FALSE))</f>
        <v/>
      </c>
      <c r="E1494" s="79"/>
      <c r="F1494" s="110" t="str">
        <f>IF(I1494="","",VLOOKUP(I1494,[1]PROJECTES!$C$14:$G$5000,2,FALSE))</f>
        <v/>
      </c>
      <c r="G1494" s="112" t="str">
        <f>IF(E1494="","",VLOOKUP(E1494,[1]PROJECTES!$C$14:$G$5000,4,FALSE))</f>
        <v/>
      </c>
      <c r="H1494" s="95"/>
      <c r="I1494" s="113" t="str">
        <f>IF(H1494="","",VLOOKUP(H1494,BD!B$2:C$16,2,FALSE))</f>
        <v/>
      </c>
      <c r="J1494" s="114"/>
      <c r="K1494" s="115" t="str">
        <f t="shared" si="53"/>
        <v/>
      </c>
      <c r="L1494" s="116" t="str">
        <f t="shared" ca="1" si="54"/>
        <v>-</v>
      </c>
      <c r="M1494" s="111" t="str">
        <f>IF(E1494="","",VLOOKUP(E1494,[1]PROJECTES!$C$14:$Z$5000,21,FALSE))</f>
        <v/>
      </c>
      <c r="N1494" s="117"/>
      <c r="O1494" s="118" t="s">
        <v>222</v>
      </c>
      <c r="P1494" s="119"/>
      <c r="Q1494" s="84"/>
      <c r="R1494" s="122"/>
      <c r="S1494" s="166"/>
      <c r="T1494" s="167"/>
    </row>
    <row r="1495" spans="1:20" s="121" customFormat="1" ht="20.100000000000001" customHeight="1" x14ac:dyDescent="0.3">
      <c r="A1495" s="80"/>
      <c r="B1495" s="110" t="str">
        <f>IF(E1495="","",VLOOKUP(E1495,[1]PROJECTES!$C$14:$G$5000,2,FALSE))</f>
        <v/>
      </c>
      <c r="C1495" s="80"/>
      <c r="D1495" s="283" t="str">
        <f>IF(E1495="","",VLOOKUP(E1495,[1]PROJECTES!$C$14:$G$5000,5,FALSE))</f>
        <v/>
      </c>
      <c r="E1495" s="79"/>
      <c r="F1495" s="110" t="str">
        <f>IF(I1495="","",VLOOKUP(I1495,[1]PROJECTES!$C$14:$G$5000,2,FALSE))</f>
        <v/>
      </c>
      <c r="G1495" s="112" t="str">
        <f>IF(E1495="","",VLOOKUP(E1495,[1]PROJECTES!$C$14:$G$5000,4,FALSE))</f>
        <v/>
      </c>
      <c r="H1495" s="95"/>
      <c r="I1495" s="113" t="str">
        <f>IF(H1495="","",VLOOKUP(H1495,BD!B$2:C$16,2,FALSE))</f>
        <v/>
      </c>
      <c r="J1495" s="114"/>
      <c r="K1495" s="115" t="str">
        <f t="shared" si="53"/>
        <v/>
      </c>
      <c r="L1495" s="116" t="str">
        <f t="shared" ca="1" si="54"/>
        <v>-</v>
      </c>
      <c r="M1495" s="111" t="str">
        <f>IF(E1495="","",VLOOKUP(E1495,[1]PROJECTES!$C$14:$Z$5000,21,FALSE))</f>
        <v/>
      </c>
      <c r="N1495" s="117"/>
      <c r="O1495" s="118" t="s">
        <v>222</v>
      </c>
      <c r="P1495" s="119"/>
      <c r="Q1495" s="84"/>
      <c r="R1495" s="125"/>
      <c r="S1495" s="166"/>
      <c r="T1495" s="167"/>
    </row>
    <row r="1496" spans="1:20" s="121" customFormat="1" ht="20.100000000000001" customHeight="1" x14ac:dyDescent="0.3">
      <c r="A1496" s="80"/>
      <c r="B1496" s="110" t="str">
        <f>IF(E1496="","",VLOOKUP(E1496,[1]PROJECTES!$C$14:$G$5000,2,FALSE))</f>
        <v/>
      </c>
      <c r="C1496" s="80"/>
      <c r="D1496" s="283" t="str">
        <f>IF(E1496="","",VLOOKUP(E1496,[1]PROJECTES!$C$14:$G$5000,5,FALSE))</f>
        <v/>
      </c>
      <c r="E1496" s="79"/>
      <c r="F1496" s="110" t="str">
        <f>IF(I1496="","",VLOOKUP(I1496,[1]PROJECTES!$C$14:$G$5000,2,FALSE))</f>
        <v/>
      </c>
      <c r="G1496" s="112" t="str">
        <f>IF(E1496="","",VLOOKUP(E1496,[1]PROJECTES!$C$14:$G$5000,4,FALSE))</f>
        <v/>
      </c>
      <c r="H1496" s="95"/>
      <c r="I1496" s="113" t="str">
        <f>IF(H1496="","",VLOOKUP(H1496,BD!B$2:C$16,2,FALSE))</f>
        <v/>
      </c>
      <c r="J1496" s="114"/>
      <c r="K1496" s="115" t="str">
        <f t="shared" si="53"/>
        <v/>
      </c>
      <c r="L1496" s="116" t="str">
        <f t="shared" ca="1" si="54"/>
        <v>-</v>
      </c>
      <c r="M1496" s="111" t="str">
        <f>IF(E1496="","",VLOOKUP(E1496,[1]PROJECTES!$C$14:$Z$5000,21,FALSE))</f>
        <v/>
      </c>
      <c r="N1496" s="117"/>
      <c r="O1496" s="118" t="s">
        <v>222</v>
      </c>
      <c r="P1496" s="119"/>
      <c r="Q1496" s="84"/>
      <c r="R1496" s="122"/>
      <c r="S1496" s="166"/>
      <c r="T1496" s="167"/>
    </row>
    <row r="1497" spans="1:20" s="121" customFormat="1" ht="20.100000000000001" customHeight="1" x14ac:dyDescent="0.3">
      <c r="A1497" s="80"/>
      <c r="B1497" s="110" t="str">
        <f>IF(E1497="","",VLOOKUP(E1497,[1]PROJECTES!$C$14:$G$5000,2,FALSE))</f>
        <v/>
      </c>
      <c r="C1497" s="80"/>
      <c r="D1497" s="283" t="str">
        <f>IF(E1497="","",VLOOKUP(E1497,[1]PROJECTES!$C$14:$G$5000,5,FALSE))</f>
        <v/>
      </c>
      <c r="E1497" s="79"/>
      <c r="F1497" s="110" t="str">
        <f>IF(I1497="","",VLOOKUP(I1497,[1]PROJECTES!$C$14:$G$5000,2,FALSE))</f>
        <v/>
      </c>
      <c r="G1497" s="112" t="str">
        <f>IF(E1497="","",VLOOKUP(E1497,[1]PROJECTES!$C$14:$G$5000,4,FALSE))</f>
        <v/>
      </c>
      <c r="H1497" s="95"/>
      <c r="I1497" s="113" t="str">
        <f>IF(H1497="","",VLOOKUP(H1497,BD!B$2:C$16,2,FALSE))</f>
        <v/>
      </c>
      <c r="J1497" s="114"/>
      <c r="K1497" s="115" t="str">
        <f t="shared" si="53"/>
        <v/>
      </c>
      <c r="L1497" s="116" t="str">
        <f t="shared" ca="1" si="54"/>
        <v>-</v>
      </c>
      <c r="M1497" s="111" t="str">
        <f>IF(E1497="","",VLOOKUP(E1497,[1]PROJECTES!$C$14:$Z$5000,21,FALSE))</f>
        <v/>
      </c>
      <c r="N1497" s="117"/>
      <c r="O1497" s="118" t="s">
        <v>222</v>
      </c>
      <c r="P1497" s="119"/>
      <c r="Q1497" s="84"/>
      <c r="R1497" s="125"/>
      <c r="S1497" s="166"/>
      <c r="T1497" s="167"/>
    </row>
    <row r="1498" spans="1:20" s="121" customFormat="1" ht="20.100000000000001" customHeight="1" x14ac:dyDescent="0.3">
      <c r="A1498" s="80"/>
      <c r="B1498" s="110" t="str">
        <f>IF(E1498="","",VLOOKUP(E1498,[1]PROJECTES!$C$14:$G$5000,2,FALSE))</f>
        <v/>
      </c>
      <c r="C1498" s="80"/>
      <c r="D1498" s="283" t="str">
        <f>IF(E1498="","",VLOOKUP(E1498,[1]PROJECTES!$C$14:$G$5000,5,FALSE))</f>
        <v/>
      </c>
      <c r="E1498" s="79"/>
      <c r="F1498" s="110" t="str">
        <f>IF(I1498="","",VLOOKUP(I1498,[1]PROJECTES!$C$14:$G$5000,2,FALSE))</f>
        <v/>
      </c>
      <c r="G1498" s="112" t="str">
        <f>IF(E1498="","",VLOOKUP(E1498,[1]PROJECTES!$C$14:$G$5000,4,FALSE))</f>
        <v/>
      </c>
      <c r="H1498" s="95"/>
      <c r="I1498" s="113" t="str">
        <f>IF(H1498="","",VLOOKUP(H1498,BD!B$2:C$16,2,FALSE))</f>
        <v/>
      </c>
      <c r="J1498" s="114"/>
      <c r="K1498" s="115" t="str">
        <f t="shared" si="53"/>
        <v/>
      </c>
      <c r="L1498" s="116" t="str">
        <f t="shared" ca="1" si="54"/>
        <v>-</v>
      </c>
      <c r="M1498" s="111" t="str">
        <f>IF(E1498="","",VLOOKUP(E1498,[1]PROJECTES!$C$14:$Z$5000,21,FALSE))</f>
        <v/>
      </c>
      <c r="N1498" s="117"/>
      <c r="O1498" s="118" t="s">
        <v>222</v>
      </c>
      <c r="P1498" s="119"/>
      <c r="Q1498" s="84"/>
      <c r="R1498" s="125"/>
      <c r="S1498" s="166"/>
      <c r="T1498" s="167"/>
    </row>
    <row r="1499" spans="1:20" s="121" customFormat="1" ht="20.100000000000001" customHeight="1" x14ac:dyDescent="0.3">
      <c r="A1499" s="80"/>
      <c r="B1499" s="110" t="str">
        <f>IF(E1499="","",VLOOKUP(E1499,[1]PROJECTES!$C$14:$G$5000,2,FALSE))</f>
        <v/>
      </c>
      <c r="C1499" s="80"/>
      <c r="D1499" s="283" t="str">
        <f>IF(E1499="","",VLOOKUP(E1499,[1]PROJECTES!$C$14:$G$5000,5,FALSE))</f>
        <v/>
      </c>
      <c r="E1499" s="79"/>
      <c r="F1499" s="110" t="str">
        <f>IF(I1499="","",VLOOKUP(I1499,[1]PROJECTES!$C$14:$G$5000,2,FALSE))</f>
        <v/>
      </c>
      <c r="G1499" s="112" t="str">
        <f>IF(E1499="","",VLOOKUP(E1499,[1]PROJECTES!$C$14:$G$5000,4,FALSE))</f>
        <v/>
      </c>
      <c r="H1499" s="95"/>
      <c r="I1499" s="113" t="str">
        <f>IF(H1499="","",VLOOKUP(H1499,BD!B$2:C$16,2,FALSE))</f>
        <v/>
      </c>
      <c r="J1499" s="114"/>
      <c r="K1499" s="115" t="str">
        <f t="shared" si="53"/>
        <v/>
      </c>
      <c r="L1499" s="116" t="str">
        <f t="shared" ca="1" si="54"/>
        <v>-</v>
      </c>
      <c r="M1499" s="111" t="str">
        <f>IF(E1499="","",VLOOKUP(E1499,[1]PROJECTES!$C$14:$Z$5000,21,FALSE))</f>
        <v/>
      </c>
      <c r="N1499" s="117"/>
      <c r="O1499" s="118" t="s">
        <v>222</v>
      </c>
      <c r="P1499" s="119"/>
      <c r="Q1499" s="84"/>
      <c r="R1499" s="125"/>
      <c r="S1499" s="166"/>
      <c r="T1499" s="167"/>
    </row>
    <row r="1500" spans="1:20" s="121" customFormat="1" ht="20.100000000000001" customHeight="1" x14ac:dyDescent="0.3">
      <c r="A1500" s="80"/>
      <c r="B1500" s="110" t="str">
        <f>IF(E1500="","",VLOOKUP(E1500,[1]PROJECTES!$C$14:$G$5000,2,FALSE))</f>
        <v/>
      </c>
      <c r="C1500" s="80"/>
      <c r="D1500" s="283" t="str">
        <f>IF(E1500="","",VLOOKUP(E1500,[1]PROJECTES!$C$14:$G$5000,5,FALSE))</f>
        <v/>
      </c>
      <c r="E1500" s="79"/>
      <c r="F1500" s="110" t="str">
        <f>IF(I1500="","",VLOOKUP(I1500,[1]PROJECTES!$C$14:$G$5000,2,FALSE))</f>
        <v/>
      </c>
      <c r="G1500" s="112" t="str">
        <f>IF(E1500="","",VLOOKUP(E1500,[1]PROJECTES!$C$14:$G$5000,4,FALSE))</f>
        <v/>
      </c>
      <c r="H1500" s="95"/>
      <c r="I1500" s="113" t="str">
        <f>IF(H1500="","",VLOOKUP(H1500,BD!B$2:C$16,2,FALSE))</f>
        <v/>
      </c>
      <c r="J1500" s="114"/>
      <c r="K1500" s="115" t="str">
        <f t="shared" si="53"/>
        <v/>
      </c>
      <c r="L1500" s="116" t="str">
        <f t="shared" ca="1" si="54"/>
        <v>-</v>
      </c>
      <c r="M1500" s="111" t="str">
        <f>IF(E1500="","",VLOOKUP(E1500,[1]PROJECTES!$C$14:$Z$5000,21,FALSE))</f>
        <v/>
      </c>
      <c r="N1500" s="117"/>
      <c r="O1500" s="118" t="s">
        <v>222</v>
      </c>
      <c r="P1500" s="119"/>
      <c r="Q1500" s="84"/>
      <c r="R1500" s="125"/>
      <c r="S1500" s="166"/>
      <c r="T1500" s="167"/>
    </row>
    <row r="1501" spans="1:20" s="121" customFormat="1" ht="20.100000000000001" customHeight="1" x14ac:dyDescent="0.3">
      <c r="A1501" s="80"/>
      <c r="B1501" s="110" t="str">
        <f>IF(E1501="","",VLOOKUP(E1501,[1]PROJECTES!$C$14:$G$5000,2,FALSE))</f>
        <v/>
      </c>
      <c r="C1501" s="80"/>
      <c r="D1501" s="283" t="str">
        <f>IF(E1501="","",VLOOKUP(E1501,[1]PROJECTES!$C$14:$G$5000,5,FALSE))</f>
        <v/>
      </c>
      <c r="E1501" s="79"/>
      <c r="F1501" s="110" t="str">
        <f>IF(I1501="","",VLOOKUP(I1501,[1]PROJECTES!$C$14:$G$5000,2,FALSE))</f>
        <v/>
      </c>
      <c r="G1501" s="112" t="str">
        <f>IF(E1501="","",VLOOKUP(E1501,[1]PROJECTES!$C$14:$G$5000,4,FALSE))</f>
        <v/>
      </c>
      <c r="H1501" s="95"/>
      <c r="I1501" s="113" t="str">
        <f>IF(H1501="","",VLOOKUP(H1501,BD!B$2:C$16,2,FALSE))</f>
        <v/>
      </c>
      <c r="J1501" s="114"/>
      <c r="K1501" s="115" t="str">
        <f t="shared" si="53"/>
        <v/>
      </c>
      <c r="L1501" s="116" t="str">
        <f t="shared" ca="1" si="54"/>
        <v>-</v>
      </c>
      <c r="M1501" s="111" t="str">
        <f>IF(E1501="","",VLOOKUP(E1501,[1]PROJECTES!$C$14:$Z$5000,21,FALSE))</f>
        <v/>
      </c>
      <c r="N1501" s="117"/>
      <c r="O1501" s="118" t="s">
        <v>222</v>
      </c>
      <c r="P1501" s="119"/>
      <c r="Q1501" s="84"/>
      <c r="R1501" s="125"/>
      <c r="S1501" s="166"/>
      <c r="T1501" s="167"/>
    </row>
    <row r="1502" spans="1:20" s="121" customFormat="1" ht="20.100000000000001" customHeight="1" x14ac:dyDescent="0.3">
      <c r="A1502" s="80"/>
      <c r="B1502" s="110" t="str">
        <f>IF(E1502="","",VLOOKUP(E1502,[1]PROJECTES!$C$14:$G$5000,2,FALSE))</f>
        <v/>
      </c>
      <c r="C1502" s="80"/>
      <c r="D1502" s="283" t="str">
        <f>IF(E1502="","",VLOOKUP(E1502,[1]PROJECTES!$C$14:$G$5000,5,FALSE))</f>
        <v/>
      </c>
      <c r="E1502" s="79"/>
      <c r="F1502" s="110" t="str">
        <f>IF(I1502="","",VLOOKUP(I1502,[1]PROJECTES!$C$14:$G$5000,2,FALSE))</f>
        <v/>
      </c>
      <c r="G1502" s="112" t="str">
        <f>IF(E1502="","",VLOOKUP(E1502,[1]PROJECTES!$C$14:$G$5000,4,FALSE))</f>
        <v/>
      </c>
      <c r="H1502" s="95"/>
      <c r="I1502" s="113" t="str">
        <f>IF(H1502="","",VLOOKUP(H1502,BD!B$2:C$16,2,FALSE))</f>
        <v/>
      </c>
      <c r="J1502" s="114"/>
      <c r="K1502" s="115" t="str">
        <f t="shared" si="53"/>
        <v/>
      </c>
      <c r="L1502" s="116" t="str">
        <f t="shared" ca="1" si="54"/>
        <v>-</v>
      </c>
      <c r="M1502" s="111" t="str">
        <f>IF(E1502="","",VLOOKUP(E1502,[1]PROJECTES!$C$14:$Z$5000,21,FALSE))</f>
        <v/>
      </c>
      <c r="N1502" s="117"/>
      <c r="O1502" s="118" t="s">
        <v>222</v>
      </c>
      <c r="P1502" s="119"/>
      <c r="Q1502" s="84"/>
      <c r="R1502" s="122"/>
      <c r="S1502" s="166"/>
      <c r="T1502" s="167"/>
    </row>
    <row r="1503" spans="1:20" s="121" customFormat="1" ht="20.100000000000001" customHeight="1" x14ac:dyDescent="0.3">
      <c r="A1503" s="80"/>
      <c r="B1503" s="110" t="str">
        <f>IF(E1503="","",VLOOKUP(E1503,[1]PROJECTES!$C$14:$G$5000,2,FALSE))</f>
        <v/>
      </c>
      <c r="C1503" s="80"/>
      <c r="D1503" s="283" t="str">
        <f>IF(E1503="","",VLOOKUP(E1503,[1]PROJECTES!$C$14:$G$5000,5,FALSE))</f>
        <v/>
      </c>
      <c r="E1503" s="79"/>
      <c r="F1503" s="110" t="str">
        <f>IF(I1503="","",VLOOKUP(I1503,[1]PROJECTES!$C$14:$G$5000,2,FALSE))</f>
        <v/>
      </c>
      <c r="G1503" s="112" t="str">
        <f>IF(E1503="","",VLOOKUP(E1503,[1]PROJECTES!$C$14:$G$5000,4,FALSE))</f>
        <v/>
      </c>
      <c r="H1503" s="95"/>
      <c r="I1503" s="113" t="str">
        <f>IF(H1503="","",VLOOKUP(H1503,BD!B$2:C$16,2,FALSE))</f>
        <v/>
      </c>
      <c r="J1503" s="114"/>
      <c r="K1503" s="115" t="str">
        <f t="shared" si="53"/>
        <v/>
      </c>
      <c r="L1503" s="116" t="str">
        <f t="shared" ca="1" si="54"/>
        <v>-</v>
      </c>
      <c r="M1503" s="111" t="str">
        <f>IF(E1503="","",VLOOKUP(E1503,[1]PROJECTES!$C$14:$Z$5000,21,FALSE))</f>
        <v/>
      </c>
      <c r="N1503" s="117"/>
      <c r="O1503" s="118" t="s">
        <v>222</v>
      </c>
      <c r="P1503" s="119"/>
      <c r="Q1503" s="84"/>
      <c r="R1503" s="122"/>
      <c r="S1503" s="166"/>
      <c r="T1503" s="167"/>
    </row>
    <row r="1504" spans="1:20" s="121" customFormat="1" ht="20.100000000000001" customHeight="1" x14ac:dyDescent="0.3">
      <c r="A1504" s="80"/>
      <c r="B1504" s="110" t="str">
        <f>IF(E1504="","",VLOOKUP(E1504,[1]PROJECTES!$C$14:$G$5000,2,FALSE))</f>
        <v/>
      </c>
      <c r="C1504" s="80"/>
      <c r="D1504" s="283" t="str">
        <f>IF(E1504="","",VLOOKUP(E1504,[1]PROJECTES!$C$14:$G$5000,5,FALSE))</f>
        <v/>
      </c>
      <c r="E1504" s="79"/>
      <c r="F1504" s="110" t="str">
        <f>IF(I1504="","",VLOOKUP(I1504,[1]PROJECTES!$C$14:$G$5000,2,FALSE))</f>
        <v/>
      </c>
      <c r="G1504" s="112" t="str">
        <f>IF(E1504="","",VLOOKUP(E1504,[1]PROJECTES!$C$14:$G$5000,4,FALSE))</f>
        <v/>
      </c>
      <c r="H1504" s="95"/>
      <c r="I1504" s="113" t="str">
        <f>IF(H1504="","",VLOOKUP(H1504,BD!B$2:C$16,2,FALSE))</f>
        <v/>
      </c>
      <c r="J1504" s="114"/>
      <c r="K1504" s="115" t="str">
        <f t="shared" si="53"/>
        <v/>
      </c>
      <c r="L1504" s="116" t="str">
        <f t="shared" ca="1" si="54"/>
        <v>-</v>
      </c>
      <c r="M1504" s="111" t="str">
        <f>IF(E1504="","",VLOOKUP(E1504,[1]PROJECTES!$C$14:$Z$5000,21,FALSE))</f>
        <v/>
      </c>
      <c r="N1504" s="117"/>
      <c r="O1504" s="118" t="s">
        <v>222</v>
      </c>
      <c r="P1504" s="119"/>
      <c r="Q1504" s="84"/>
      <c r="R1504" s="122"/>
      <c r="S1504" s="166"/>
      <c r="T1504" s="167"/>
    </row>
    <row r="1505" spans="1:22" s="121" customFormat="1" ht="20.100000000000001" customHeight="1" x14ac:dyDescent="0.3">
      <c r="A1505" s="80"/>
      <c r="B1505" s="110" t="str">
        <f>IF(E1505="","",VLOOKUP(E1505,[1]PROJECTES!$C$14:$G$5000,2,FALSE))</f>
        <v/>
      </c>
      <c r="C1505" s="80"/>
      <c r="D1505" s="283" t="str">
        <f>IF(E1505="","",VLOOKUP(E1505,[1]PROJECTES!$C$14:$G$5000,5,FALSE))</f>
        <v/>
      </c>
      <c r="E1505" s="79"/>
      <c r="F1505" s="110" t="str">
        <f>IF(I1505="","",VLOOKUP(I1505,[1]PROJECTES!$C$14:$G$5000,2,FALSE))</f>
        <v/>
      </c>
      <c r="G1505" s="112" t="str">
        <f>IF(E1505="","",VLOOKUP(E1505,[1]PROJECTES!$C$14:$G$5000,4,FALSE))</f>
        <v/>
      </c>
      <c r="H1505" s="95"/>
      <c r="I1505" s="113" t="str">
        <f>IF(H1505="","",VLOOKUP(H1505,BD!B$2:C$16,2,FALSE))</f>
        <v/>
      </c>
      <c r="J1505" s="114"/>
      <c r="K1505" s="115" t="str">
        <f t="shared" si="53"/>
        <v/>
      </c>
      <c r="L1505" s="116" t="str">
        <f t="shared" ca="1" si="54"/>
        <v>-</v>
      </c>
      <c r="M1505" s="111" t="str">
        <f>IF(E1505="","",VLOOKUP(E1505,[1]PROJECTES!$C$14:$Z$5000,21,FALSE))</f>
        <v/>
      </c>
      <c r="N1505" s="117"/>
      <c r="O1505" s="118" t="s">
        <v>222</v>
      </c>
      <c r="P1505" s="119"/>
      <c r="Q1505" s="84"/>
      <c r="R1505" s="122"/>
      <c r="S1505" s="166"/>
      <c r="T1505" s="167"/>
    </row>
    <row r="1506" spans="1:22" s="121" customFormat="1" ht="20.100000000000001" customHeight="1" x14ac:dyDescent="0.3">
      <c r="A1506" s="80"/>
      <c r="B1506" s="110" t="str">
        <f>IF(E1506="","",VLOOKUP(E1506,[1]PROJECTES!$C$14:$G$5000,2,FALSE))</f>
        <v/>
      </c>
      <c r="C1506" s="80"/>
      <c r="D1506" s="283" t="str">
        <f>IF(E1506="","",VLOOKUP(E1506,[1]PROJECTES!$C$14:$G$5000,5,FALSE))</f>
        <v/>
      </c>
      <c r="E1506" s="79"/>
      <c r="F1506" s="110" t="str">
        <f>IF(I1506="","",VLOOKUP(I1506,[1]PROJECTES!$C$14:$G$5000,2,FALSE))</f>
        <v/>
      </c>
      <c r="G1506" s="112" t="str">
        <f>IF(E1506="","",VLOOKUP(E1506,[1]PROJECTES!$C$14:$G$5000,4,FALSE))</f>
        <v/>
      </c>
      <c r="H1506" s="95"/>
      <c r="I1506" s="113" t="str">
        <f>IF(H1506="","",VLOOKUP(H1506,BD!B$2:C$16,2,FALSE))</f>
        <v/>
      </c>
      <c r="J1506" s="114"/>
      <c r="K1506" s="115" t="str">
        <f t="shared" si="53"/>
        <v/>
      </c>
      <c r="L1506" s="116" t="str">
        <f t="shared" ca="1" si="54"/>
        <v>-</v>
      </c>
      <c r="M1506" s="111" t="str">
        <f>IF(E1506="","",VLOOKUP(E1506,[1]PROJECTES!$C$14:$Z$5000,21,FALSE))</f>
        <v/>
      </c>
      <c r="N1506" s="117"/>
      <c r="O1506" s="118" t="s">
        <v>222</v>
      </c>
      <c r="P1506" s="119"/>
      <c r="Q1506" s="84"/>
      <c r="R1506" s="122"/>
      <c r="S1506" s="166"/>
      <c r="T1506" s="167"/>
    </row>
    <row r="1507" spans="1:22" s="121" customFormat="1" ht="20.100000000000001" customHeight="1" x14ac:dyDescent="0.3">
      <c r="A1507" s="80"/>
      <c r="B1507" s="110" t="str">
        <f>IF(E1507="","",VLOOKUP(E1507,[1]PROJECTES!$C$14:$G$5000,2,FALSE))</f>
        <v/>
      </c>
      <c r="C1507" s="80"/>
      <c r="D1507" s="283" t="str">
        <f>IF(E1507="","",VLOOKUP(E1507,[1]PROJECTES!$C$14:$G$5000,5,FALSE))</f>
        <v/>
      </c>
      <c r="E1507" s="79"/>
      <c r="F1507" s="110" t="str">
        <f>IF(I1507="","",VLOOKUP(I1507,[1]PROJECTES!$C$14:$G$5000,2,FALSE))</f>
        <v/>
      </c>
      <c r="G1507" s="112" t="str">
        <f>IF(E1507="","",VLOOKUP(E1507,[1]PROJECTES!$C$14:$G$5000,4,FALSE))</f>
        <v/>
      </c>
      <c r="H1507" s="95"/>
      <c r="I1507" s="113" t="str">
        <f>IF(H1507="","",VLOOKUP(H1507,BD!B$2:C$16,2,FALSE))</f>
        <v/>
      </c>
      <c r="J1507" s="114"/>
      <c r="K1507" s="115" t="str">
        <f t="shared" si="53"/>
        <v/>
      </c>
      <c r="L1507" s="116" t="str">
        <f t="shared" ca="1" si="54"/>
        <v>-</v>
      </c>
      <c r="M1507" s="111" t="str">
        <f>IF(E1507="","",VLOOKUP(E1507,[1]PROJECTES!$C$14:$Z$5000,21,FALSE))</f>
        <v/>
      </c>
      <c r="N1507" s="117"/>
      <c r="O1507" s="118" t="s">
        <v>222</v>
      </c>
      <c r="P1507" s="119"/>
      <c r="Q1507" s="84"/>
      <c r="R1507" s="122"/>
      <c r="S1507" s="166"/>
      <c r="T1507" s="167"/>
    </row>
    <row r="1508" spans="1:22" s="121" customFormat="1" ht="20.100000000000001" customHeight="1" x14ac:dyDescent="0.3">
      <c r="A1508" s="80"/>
      <c r="B1508" s="110" t="str">
        <f>IF(E1508="","",VLOOKUP(E1508,[1]PROJECTES!$C$14:$G$5000,2,FALSE))</f>
        <v/>
      </c>
      <c r="C1508" s="80"/>
      <c r="D1508" s="283" t="str">
        <f>IF(E1508="","",VLOOKUP(E1508,[1]PROJECTES!$C$14:$G$5000,5,FALSE))</f>
        <v/>
      </c>
      <c r="E1508" s="79"/>
      <c r="F1508" s="110" t="str">
        <f>IF(I1508="","",VLOOKUP(I1508,[1]PROJECTES!$C$14:$G$5000,2,FALSE))</f>
        <v/>
      </c>
      <c r="G1508" s="112" t="str">
        <f>IF(E1508="","",VLOOKUP(E1508,[1]PROJECTES!$C$14:$G$5000,4,FALSE))</f>
        <v/>
      </c>
      <c r="H1508" s="95"/>
      <c r="I1508" s="113" t="str">
        <f>IF(H1508="","",VLOOKUP(H1508,BD!B$2:C$16,2,FALSE))</f>
        <v/>
      </c>
      <c r="J1508" s="114"/>
      <c r="K1508" s="115" t="str">
        <f t="shared" si="53"/>
        <v/>
      </c>
      <c r="L1508" s="116" t="str">
        <f t="shared" ca="1" si="54"/>
        <v>-</v>
      </c>
      <c r="M1508" s="111" t="str">
        <f>IF(E1508="","",VLOOKUP(E1508,[1]PROJECTES!$C$14:$Z$5000,21,FALSE))</f>
        <v/>
      </c>
      <c r="N1508" s="117"/>
      <c r="O1508" s="118" t="s">
        <v>222</v>
      </c>
      <c r="P1508" s="119"/>
      <c r="Q1508" s="84"/>
      <c r="R1508" s="122"/>
      <c r="S1508" s="166"/>
      <c r="T1508" s="167"/>
    </row>
    <row r="1509" spans="1:22" s="121" customFormat="1" ht="20.100000000000001" customHeight="1" x14ac:dyDescent="0.3">
      <c r="A1509" s="80"/>
      <c r="B1509" s="110" t="str">
        <f>IF(E1509="","",VLOOKUP(E1509,[1]PROJECTES!$C$14:$G$5000,2,FALSE))</f>
        <v/>
      </c>
      <c r="C1509" s="80"/>
      <c r="D1509" s="283" t="str">
        <f>IF(E1509="","",VLOOKUP(E1509,[1]PROJECTES!$C$14:$G$5000,5,FALSE))</f>
        <v/>
      </c>
      <c r="E1509" s="79"/>
      <c r="F1509" s="110" t="str">
        <f>IF(I1509="","",VLOOKUP(I1509,[1]PROJECTES!$C$14:$G$5000,2,FALSE))</f>
        <v/>
      </c>
      <c r="G1509" s="112" t="str">
        <f>IF(E1509="","",VLOOKUP(E1509,[1]PROJECTES!$C$14:$G$5000,4,FALSE))</f>
        <v/>
      </c>
      <c r="H1509" s="95"/>
      <c r="I1509" s="113" t="str">
        <f>IF(H1509="","",VLOOKUP(H1509,BD!B$2:C$16,2,FALSE))</f>
        <v/>
      </c>
      <c r="J1509" s="114"/>
      <c r="K1509" s="115" t="str">
        <f t="shared" si="53"/>
        <v/>
      </c>
      <c r="L1509" s="116" t="str">
        <f t="shared" ca="1" si="54"/>
        <v>-</v>
      </c>
      <c r="M1509" s="111" t="str">
        <f>IF(E1509="","",VLOOKUP(E1509,[1]PROJECTES!$C$14:$Z$5000,21,FALSE))</f>
        <v/>
      </c>
      <c r="N1509" s="117"/>
      <c r="O1509" s="118" t="s">
        <v>222</v>
      </c>
      <c r="P1509" s="119"/>
      <c r="Q1509" s="84"/>
      <c r="R1509" s="125"/>
      <c r="S1509" s="166"/>
      <c r="T1509" s="167"/>
    </row>
    <row r="1510" spans="1:22" s="121" customFormat="1" ht="20.100000000000001" customHeight="1" x14ac:dyDescent="0.3">
      <c r="A1510" s="80"/>
      <c r="B1510" s="110" t="str">
        <f>IF(E1510="","",VLOOKUP(E1510,[1]PROJECTES!$C$14:$G$5000,2,FALSE))</f>
        <v/>
      </c>
      <c r="C1510" s="80"/>
      <c r="D1510" s="283" t="str">
        <f>IF(E1510="","",VLOOKUP(E1510,[1]PROJECTES!$C$14:$G$5000,5,FALSE))</f>
        <v/>
      </c>
      <c r="E1510" s="79"/>
      <c r="F1510" s="110" t="str">
        <f>IF(I1510="","",VLOOKUP(I1510,[1]PROJECTES!$C$14:$G$5000,2,FALSE))</f>
        <v/>
      </c>
      <c r="G1510" s="112" t="str">
        <f>IF(E1510="","",VLOOKUP(E1510,[1]PROJECTES!$C$14:$G$5000,4,FALSE))</f>
        <v/>
      </c>
      <c r="H1510" s="95"/>
      <c r="I1510" s="113" t="str">
        <f>IF(H1510="","",VLOOKUP(H1510,BD!B$2:C$16,2,FALSE))</f>
        <v/>
      </c>
      <c r="J1510" s="114"/>
      <c r="K1510" s="115" t="str">
        <f t="shared" ref="K1510:K1573" si="55">IF(J1510="","",WEEKNUM(J1510,2)-0)</f>
        <v/>
      </c>
      <c r="L1510" s="116" t="str">
        <f t="shared" ref="L1510:L1573" ca="1" si="56">IF(M1510="","-",IF(G1510="TA","-",+M1510-TODAY()))</f>
        <v>-</v>
      </c>
      <c r="M1510" s="111" t="str">
        <f>IF(E1510="","",VLOOKUP(E1510,[1]PROJECTES!$C$14:$Z$5000,21,FALSE))</f>
        <v/>
      </c>
      <c r="N1510" s="117"/>
      <c r="O1510" s="118" t="s">
        <v>222</v>
      </c>
      <c r="P1510" s="119"/>
      <c r="Q1510" s="84"/>
      <c r="R1510" s="122"/>
      <c r="S1510" s="166"/>
      <c r="T1510" s="167"/>
      <c r="V1510" s="203"/>
    </row>
    <row r="1511" spans="1:22" s="121" customFormat="1" ht="20.100000000000001" customHeight="1" x14ac:dyDescent="0.3">
      <c r="A1511" s="80"/>
      <c r="B1511" s="110" t="str">
        <f>IF(E1511="","",VLOOKUP(E1511,[1]PROJECTES!$C$14:$G$5000,2,FALSE))</f>
        <v/>
      </c>
      <c r="C1511" s="80"/>
      <c r="D1511" s="283" t="str">
        <f>IF(E1511="","",VLOOKUP(E1511,[1]PROJECTES!$C$14:$G$5000,5,FALSE))</f>
        <v/>
      </c>
      <c r="E1511" s="79"/>
      <c r="F1511" s="110" t="str">
        <f>IF(I1511="","",VLOOKUP(I1511,[1]PROJECTES!$C$14:$G$5000,2,FALSE))</f>
        <v/>
      </c>
      <c r="G1511" s="112" t="str">
        <f>IF(E1511="","",VLOOKUP(E1511,[1]PROJECTES!$C$14:$G$5000,4,FALSE))</f>
        <v/>
      </c>
      <c r="H1511" s="95"/>
      <c r="I1511" s="113" t="str">
        <f>IF(H1511="","",VLOOKUP(H1511,BD!B$2:C$16,2,FALSE))</f>
        <v/>
      </c>
      <c r="J1511" s="114"/>
      <c r="K1511" s="115" t="str">
        <f t="shared" si="55"/>
        <v/>
      </c>
      <c r="L1511" s="116" t="str">
        <f t="shared" ca="1" si="56"/>
        <v>-</v>
      </c>
      <c r="M1511" s="111" t="str">
        <f>IF(E1511="","",VLOOKUP(E1511,[1]PROJECTES!$C$14:$Z$5000,21,FALSE))</f>
        <v/>
      </c>
      <c r="N1511" s="117"/>
      <c r="O1511" s="118" t="s">
        <v>222</v>
      </c>
      <c r="P1511" s="119"/>
      <c r="Q1511" s="84"/>
      <c r="R1511" s="122"/>
      <c r="S1511" s="166"/>
      <c r="T1511" s="167"/>
      <c r="V1511" s="203"/>
    </row>
    <row r="1512" spans="1:22" s="121" customFormat="1" ht="20.100000000000001" customHeight="1" x14ac:dyDescent="0.3">
      <c r="A1512" s="80"/>
      <c r="B1512" s="110" t="str">
        <f>IF(E1512="","",VLOOKUP(E1512,[1]PROJECTES!$C$14:$G$5000,2,FALSE))</f>
        <v/>
      </c>
      <c r="C1512" s="80"/>
      <c r="D1512" s="283" t="str">
        <f>IF(E1512="","",VLOOKUP(E1512,[1]PROJECTES!$C$14:$G$5000,5,FALSE))</f>
        <v/>
      </c>
      <c r="E1512" s="79"/>
      <c r="F1512" s="110" t="str">
        <f>IF(I1512="","",VLOOKUP(I1512,[1]PROJECTES!$C$14:$G$5000,2,FALSE))</f>
        <v/>
      </c>
      <c r="G1512" s="112" t="str">
        <f>IF(E1512="","",VLOOKUP(E1512,[1]PROJECTES!$C$14:$G$5000,4,FALSE))</f>
        <v/>
      </c>
      <c r="H1512" s="95"/>
      <c r="I1512" s="113" t="str">
        <f>IF(H1512="","",VLOOKUP(H1512,BD!B$2:C$16,2,FALSE))</f>
        <v/>
      </c>
      <c r="J1512" s="114"/>
      <c r="K1512" s="115" t="str">
        <f t="shared" si="55"/>
        <v/>
      </c>
      <c r="L1512" s="116" t="str">
        <f t="shared" ca="1" si="56"/>
        <v>-</v>
      </c>
      <c r="M1512" s="111" t="str">
        <f>IF(E1512="","",VLOOKUP(E1512,[1]PROJECTES!$C$14:$Z$5000,21,FALSE))</f>
        <v/>
      </c>
      <c r="N1512" s="117"/>
      <c r="O1512" s="118" t="s">
        <v>222</v>
      </c>
      <c r="P1512" s="119"/>
      <c r="Q1512" s="84"/>
      <c r="R1512" s="122"/>
      <c r="S1512" s="166"/>
      <c r="T1512" s="167"/>
      <c r="V1512" s="203"/>
    </row>
    <row r="1513" spans="1:22" s="121" customFormat="1" ht="20.100000000000001" customHeight="1" x14ac:dyDescent="0.3">
      <c r="A1513" s="80"/>
      <c r="B1513" s="110" t="str">
        <f>IF(E1513="","",VLOOKUP(E1513,[1]PROJECTES!$C$14:$G$5000,2,FALSE))</f>
        <v/>
      </c>
      <c r="C1513" s="80"/>
      <c r="D1513" s="283" t="str">
        <f>IF(E1513="","",VLOOKUP(E1513,[1]PROJECTES!$C$14:$G$5000,5,FALSE))</f>
        <v/>
      </c>
      <c r="E1513" s="79"/>
      <c r="F1513" s="110" t="str">
        <f>IF(I1513="","",VLOOKUP(I1513,[1]PROJECTES!$C$14:$G$5000,2,FALSE))</f>
        <v/>
      </c>
      <c r="G1513" s="112" t="str">
        <f>IF(E1513="","",VLOOKUP(E1513,[1]PROJECTES!$C$14:$G$5000,4,FALSE))</f>
        <v/>
      </c>
      <c r="H1513" s="95"/>
      <c r="I1513" s="113" t="str">
        <f>IF(H1513="","",VLOOKUP(H1513,BD!B$2:C$16,2,FALSE))</f>
        <v/>
      </c>
      <c r="J1513" s="114"/>
      <c r="K1513" s="115" t="str">
        <f t="shared" si="55"/>
        <v/>
      </c>
      <c r="L1513" s="116" t="str">
        <f t="shared" ca="1" si="56"/>
        <v>-</v>
      </c>
      <c r="M1513" s="111" t="str">
        <f>IF(E1513="","",VLOOKUP(E1513,[1]PROJECTES!$C$14:$Z$5000,21,FALSE))</f>
        <v/>
      </c>
      <c r="N1513" s="117"/>
      <c r="O1513" s="118" t="s">
        <v>222</v>
      </c>
      <c r="P1513" s="119"/>
      <c r="Q1513" s="84"/>
      <c r="R1513" s="122"/>
      <c r="S1513" s="166"/>
      <c r="T1513" s="167"/>
      <c r="V1513" s="203"/>
    </row>
    <row r="1514" spans="1:22" s="121" customFormat="1" ht="20.100000000000001" customHeight="1" x14ac:dyDescent="0.3">
      <c r="A1514" s="80"/>
      <c r="B1514" s="110" t="str">
        <f>IF(E1514="","",VLOOKUP(E1514,[1]PROJECTES!$C$14:$G$5000,2,FALSE))</f>
        <v/>
      </c>
      <c r="C1514" s="80"/>
      <c r="D1514" s="283" t="str">
        <f>IF(E1514="","",VLOOKUP(E1514,[1]PROJECTES!$C$14:$G$5000,5,FALSE))</f>
        <v/>
      </c>
      <c r="E1514" s="79"/>
      <c r="F1514" s="110" t="str">
        <f>IF(I1514="","",VLOOKUP(I1514,[1]PROJECTES!$C$14:$G$5000,2,FALSE))</f>
        <v/>
      </c>
      <c r="G1514" s="112" t="str">
        <f>IF(E1514="","",VLOOKUP(E1514,[1]PROJECTES!$C$14:$G$5000,4,FALSE))</f>
        <v/>
      </c>
      <c r="H1514" s="95"/>
      <c r="I1514" s="113" t="str">
        <f>IF(H1514="","",VLOOKUP(H1514,BD!B$2:C$16,2,FALSE))</f>
        <v/>
      </c>
      <c r="J1514" s="114"/>
      <c r="K1514" s="115" t="str">
        <f t="shared" si="55"/>
        <v/>
      </c>
      <c r="L1514" s="116" t="str">
        <f t="shared" ca="1" si="56"/>
        <v>-</v>
      </c>
      <c r="M1514" s="111" t="str">
        <f>IF(E1514="","",VLOOKUP(E1514,[1]PROJECTES!$C$14:$Z$5000,21,FALSE))</f>
        <v/>
      </c>
      <c r="N1514" s="117"/>
      <c r="O1514" s="118" t="s">
        <v>222</v>
      </c>
      <c r="P1514" s="119"/>
      <c r="Q1514" s="84"/>
      <c r="R1514" s="122"/>
      <c r="S1514" s="166"/>
      <c r="T1514" s="167"/>
      <c r="V1514" s="203"/>
    </row>
    <row r="1515" spans="1:22" s="121" customFormat="1" ht="20.100000000000001" customHeight="1" x14ac:dyDescent="0.3">
      <c r="A1515" s="80"/>
      <c r="B1515" s="110" t="str">
        <f>IF(E1515="","",VLOOKUP(E1515,[1]PROJECTES!$C$14:$G$5000,2,FALSE))</f>
        <v/>
      </c>
      <c r="C1515" s="80"/>
      <c r="D1515" s="283" t="str">
        <f>IF(E1515="","",VLOOKUP(E1515,[1]PROJECTES!$C$14:$G$5000,5,FALSE))</f>
        <v/>
      </c>
      <c r="E1515" s="79"/>
      <c r="F1515" s="110" t="str">
        <f>IF(I1515="","",VLOOKUP(I1515,[1]PROJECTES!$C$14:$G$5000,2,FALSE))</f>
        <v/>
      </c>
      <c r="G1515" s="112" t="str">
        <f>IF(E1515="","",VLOOKUP(E1515,[1]PROJECTES!$C$14:$G$5000,4,FALSE))</f>
        <v/>
      </c>
      <c r="H1515" s="95"/>
      <c r="I1515" s="113" t="str">
        <f>IF(H1515="","",VLOOKUP(H1515,BD!B$2:C$16,2,FALSE))</f>
        <v/>
      </c>
      <c r="J1515" s="114"/>
      <c r="K1515" s="115" t="str">
        <f t="shared" si="55"/>
        <v/>
      </c>
      <c r="L1515" s="116" t="str">
        <f t="shared" ca="1" si="56"/>
        <v>-</v>
      </c>
      <c r="M1515" s="111" t="str">
        <f>IF(E1515="","",VLOOKUP(E1515,[1]PROJECTES!$C$14:$Z$5000,21,FALSE))</f>
        <v/>
      </c>
      <c r="N1515" s="117"/>
      <c r="O1515" s="118" t="s">
        <v>222</v>
      </c>
      <c r="P1515" s="119"/>
      <c r="Q1515" s="84"/>
      <c r="R1515" s="122"/>
      <c r="S1515" s="166"/>
      <c r="T1515" s="167"/>
      <c r="V1515" s="203"/>
    </row>
    <row r="1516" spans="1:22" s="121" customFormat="1" ht="20.100000000000001" customHeight="1" x14ac:dyDescent="0.3">
      <c r="A1516" s="80"/>
      <c r="B1516" s="110" t="str">
        <f>IF(E1516="","",VLOOKUP(E1516,[1]PROJECTES!$C$14:$G$5000,2,FALSE))</f>
        <v/>
      </c>
      <c r="C1516" s="80"/>
      <c r="D1516" s="283" t="str">
        <f>IF(E1516="","",VLOOKUP(E1516,[1]PROJECTES!$C$14:$G$5000,5,FALSE))</f>
        <v/>
      </c>
      <c r="E1516" s="79"/>
      <c r="F1516" s="110" t="str">
        <f>IF(I1516="","",VLOOKUP(I1516,[1]PROJECTES!$C$14:$G$5000,2,FALSE))</f>
        <v/>
      </c>
      <c r="G1516" s="112" t="str">
        <f>IF(E1516="","",VLOOKUP(E1516,[1]PROJECTES!$C$14:$G$5000,4,FALSE))</f>
        <v/>
      </c>
      <c r="H1516" s="95"/>
      <c r="I1516" s="113" t="str">
        <f>IF(H1516="","",VLOOKUP(H1516,BD!B$2:C$16,2,FALSE))</f>
        <v/>
      </c>
      <c r="J1516" s="126"/>
      <c r="K1516" s="115" t="str">
        <f t="shared" si="55"/>
        <v/>
      </c>
      <c r="L1516" s="116" t="str">
        <f t="shared" ca="1" si="56"/>
        <v>-</v>
      </c>
      <c r="M1516" s="111" t="str">
        <f>IF(E1516="","",VLOOKUP(E1516,[1]PROJECTES!$C$14:$Z$5000,21,FALSE))</f>
        <v/>
      </c>
      <c r="N1516" s="117"/>
      <c r="O1516" s="118" t="s">
        <v>222</v>
      </c>
      <c r="P1516" s="119"/>
      <c r="Q1516" s="84"/>
      <c r="R1516" s="122"/>
      <c r="S1516" s="166"/>
      <c r="T1516" s="167"/>
      <c r="V1516" s="203"/>
    </row>
    <row r="1517" spans="1:22" s="121" customFormat="1" ht="20.100000000000001" customHeight="1" x14ac:dyDescent="0.3">
      <c r="A1517" s="80"/>
      <c r="B1517" s="110" t="str">
        <f>IF(E1517="","",VLOOKUP(E1517,[1]PROJECTES!$C$14:$G$5000,2,FALSE))</f>
        <v/>
      </c>
      <c r="C1517" s="80"/>
      <c r="D1517" s="283" t="str">
        <f>IF(E1517="","",VLOOKUP(E1517,[1]PROJECTES!$C$14:$G$5000,5,FALSE))</f>
        <v/>
      </c>
      <c r="E1517" s="79"/>
      <c r="F1517" s="110" t="str">
        <f>IF(I1517="","",VLOOKUP(I1517,[1]PROJECTES!$C$14:$G$5000,2,FALSE))</f>
        <v/>
      </c>
      <c r="G1517" s="112" t="str">
        <f>IF(E1517="","",VLOOKUP(E1517,[1]PROJECTES!$C$14:$G$5000,4,FALSE))</f>
        <v/>
      </c>
      <c r="H1517" s="95"/>
      <c r="I1517" s="113" t="str">
        <f>IF(H1517="","",VLOOKUP(H1517,BD!B$2:C$16,2,FALSE))</f>
        <v/>
      </c>
      <c r="J1517" s="114"/>
      <c r="K1517" s="115" t="str">
        <f t="shared" si="55"/>
        <v/>
      </c>
      <c r="L1517" s="116" t="str">
        <f t="shared" ca="1" si="56"/>
        <v>-</v>
      </c>
      <c r="M1517" s="111" t="str">
        <f>IF(E1517="","",VLOOKUP(E1517,[1]PROJECTES!$C$14:$Z$5000,21,FALSE))</f>
        <v/>
      </c>
      <c r="N1517" s="117"/>
      <c r="O1517" s="118" t="s">
        <v>222</v>
      </c>
      <c r="P1517" s="119"/>
      <c r="Q1517" s="84"/>
      <c r="R1517" s="122"/>
      <c r="S1517" s="166"/>
      <c r="T1517" s="167"/>
      <c r="V1517" s="203"/>
    </row>
    <row r="1518" spans="1:22" s="121" customFormat="1" ht="20.100000000000001" customHeight="1" x14ac:dyDescent="0.3">
      <c r="A1518" s="80"/>
      <c r="B1518" s="110" t="str">
        <f>IF(E1518="","",VLOOKUP(E1518,[1]PROJECTES!$C$14:$G$5000,2,FALSE))</f>
        <v/>
      </c>
      <c r="C1518" s="80"/>
      <c r="D1518" s="283" t="str">
        <f>IF(E1518="","",VLOOKUP(E1518,[1]PROJECTES!$C$14:$G$5000,5,FALSE))</f>
        <v/>
      </c>
      <c r="E1518" s="79"/>
      <c r="F1518" s="110" t="str">
        <f>IF(I1518="","",VLOOKUP(I1518,[1]PROJECTES!$C$14:$G$5000,2,FALSE))</f>
        <v/>
      </c>
      <c r="G1518" s="112" t="str">
        <f>IF(E1518="","",VLOOKUP(E1518,[1]PROJECTES!$C$14:$G$5000,4,FALSE))</f>
        <v/>
      </c>
      <c r="H1518" s="95"/>
      <c r="I1518" s="113" t="str">
        <f>IF(H1518="","",VLOOKUP(H1518,BD!B$2:C$16,2,FALSE))</f>
        <v/>
      </c>
      <c r="J1518" s="114"/>
      <c r="K1518" s="115" t="str">
        <f t="shared" si="55"/>
        <v/>
      </c>
      <c r="L1518" s="116" t="str">
        <f t="shared" ca="1" si="56"/>
        <v>-</v>
      </c>
      <c r="M1518" s="111" t="str">
        <f>IF(E1518="","",VLOOKUP(E1518,[1]PROJECTES!$C$14:$Z$5000,21,FALSE))</f>
        <v/>
      </c>
      <c r="N1518" s="117"/>
      <c r="O1518" s="118" t="s">
        <v>222</v>
      </c>
      <c r="P1518" s="119"/>
      <c r="Q1518" s="84"/>
      <c r="R1518" s="122"/>
      <c r="S1518" s="166"/>
      <c r="T1518" s="167"/>
      <c r="V1518" s="203"/>
    </row>
    <row r="1519" spans="1:22" s="121" customFormat="1" ht="20.100000000000001" customHeight="1" x14ac:dyDescent="0.3">
      <c r="A1519" s="80"/>
      <c r="B1519" s="110" t="str">
        <f>IF(E1519="","",VLOOKUP(E1519,[1]PROJECTES!$C$14:$G$5000,2,FALSE))</f>
        <v/>
      </c>
      <c r="C1519" s="80"/>
      <c r="D1519" s="283" t="str">
        <f>IF(E1519="","",VLOOKUP(E1519,[1]PROJECTES!$C$14:$G$5000,5,FALSE))</f>
        <v/>
      </c>
      <c r="E1519" s="79"/>
      <c r="F1519" s="110" t="str">
        <f>IF(I1519="","",VLOOKUP(I1519,[1]PROJECTES!$C$14:$G$5000,2,FALSE))</f>
        <v/>
      </c>
      <c r="G1519" s="112" t="str">
        <f>IF(E1519="","",VLOOKUP(E1519,[1]PROJECTES!$C$14:$G$5000,4,FALSE))</f>
        <v/>
      </c>
      <c r="H1519" s="95"/>
      <c r="I1519" s="113" t="str">
        <f>IF(H1519="","",VLOOKUP(H1519,BD!B$2:C$16,2,FALSE))</f>
        <v/>
      </c>
      <c r="J1519" s="114"/>
      <c r="K1519" s="115" t="str">
        <f t="shared" si="55"/>
        <v/>
      </c>
      <c r="L1519" s="116" t="str">
        <f t="shared" ca="1" si="56"/>
        <v>-</v>
      </c>
      <c r="M1519" s="111" t="str">
        <f>IF(E1519="","",VLOOKUP(E1519,[1]PROJECTES!$C$14:$Z$5000,21,FALSE))</f>
        <v/>
      </c>
      <c r="N1519" s="117"/>
      <c r="O1519" s="118" t="s">
        <v>222</v>
      </c>
      <c r="P1519" s="119"/>
      <c r="Q1519" s="84"/>
      <c r="R1519" s="122"/>
      <c r="S1519" s="166"/>
      <c r="T1519" s="167"/>
      <c r="V1519" s="203"/>
    </row>
    <row r="1520" spans="1:22" s="121" customFormat="1" ht="20.100000000000001" customHeight="1" x14ac:dyDescent="0.3">
      <c r="A1520" s="80"/>
      <c r="B1520" s="110" t="str">
        <f>IF(E1520="","",VLOOKUP(E1520,[1]PROJECTES!$C$14:$G$5000,2,FALSE))</f>
        <v/>
      </c>
      <c r="C1520" s="80"/>
      <c r="D1520" s="283" t="str">
        <f>IF(E1520="","",VLOOKUP(E1520,[1]PROJECTES!$C$14:$G$5000,5,FALSE))</f>
        <v/>
      </c>
      <c r="E1520" s="79"/>
      <c r="F1520" s="110" t="str">
        <f>IF(I1520="","",VLOOKUP(I1520,[1]PROJECTES!$C$14:$G$5000,2,FALSE))</f>
        <v/>
      </c>
      <c r="G1520" s="112" t="str">
        <f>IF(E1520="","",VLOOKUP(E1520,[1]PROJECTES!$C$14:$G$5000,4,FALSE))</f>
        <v/>
      </c>
      <c r="H1520" s="95"/>
      <c r="I1520" s="113" t="str">
        <f>IF(H1520="","",VLOOKUP(H1520,BD!B$2:C$16,2,FALSE))</f>
        <v/>
      </c>
      <c r="J1520" s="114"/>
      <c r="K1520" s="115" t="str">
        <f t="shared" si="55"/>
        <v/>
      </c>
      <c r="L1520" s="116" t="str">
        <f t="shared" ca="1" si="56"/>
        <v>-</v>
      </c>
      <c r="M1520" s="111" t="str">
        <f>IF(E1520="","",VLOOKUP(E1520,[1]PROJECTES!$C$14:$Z$5000,21,FALSE))</f>
        <v/>
      </c>
      <c r="N1520" s="117"/>
      <c r="O1520" s="118" t="s">
        <v>222</v>
      </c>
      <c r="P1520" s="119"/>
      <c r="Q1520" s="84"/>
      <c r="R1520" s="122"/>
      <c r="S1520" s="166"/>
      <c r="T1520" s="167"/>
      <c r="V1520" s="203"/>
    </row>
    <row r="1521" spans="1:22" s="121" customFormat="1" ht="20.100000000000001" customHeight="1" x14ac:dyDescent="0.3">
      <c r="A1521" s="80"/>
      <c r="B1521" s="110" t="str">
        <f>IF(E1521="","",VLOOKUP(E1521,[1]PROJECTES!$C$14:$G$5000,2,FALSE))</f>
        <v/>
      </c>
      <c r="C1521" s="80"/>
      <c r="D1521" s="283" t="str">
        <f>IF(E1521="","",VLOOKUP(E1521,[1]PROJECTES!$C$14:$G$5000,5,FALSE))</f>
        <v/>
      </c>
      <c r="E1521" s="79"/>
      <c r="F1521" s="110" t="str">
        <f>IF(I1521="","",VLOOKUP(I1521,[1]PROJECTES!$C$14:$G$5000,2,FALSE))</f>
        <v/>
      </c>
      <c r="G1521" s="112" t="str">
        <f>IF(E1521="","",VLOOKUP(E1521,[1]PROJECTES!$C$14:$G$5000,4,FALSE))</f>
        <v/>
      </c>
      <c r="H1521" s="95"/>
      <c r="I1521" s="113" t="str">
        <f>IF(H1521="","",VLOOKUP(H1521,BD!B$2:C$16,2,FALSE))</f>
        <v/>
      </c>
      <c r="J1521" s="114"/>
      <c r="K1521" s="115" t="str">
        <f t="shared" si="55"/>
        <v/>
      </c>
      <c r="L1521" s="116" t="str">
        <f t="shared" ca="1" si="56"/>
        <v>-</v>
      </c>
      <c r="M1521" s="111" t="str">
        <f>IF(E1521="","",VLOOKUP(E1521,[1]PROJECTES!$C$14:$Z$5000,21,FALSE))</f>
        <v/>
      </c>
      <c r="N1521" s="117"/>
      <c r="O1521" s="118" t="s">
        <v>222</v>
      </c>
      <c r="P1521" s="119"/>
      <c r="Q1521" s="84"/>
      <c r="R1521" s="122"/>
      <c r="S1521" s="166"/>
      <c r="T1521" s="167"/>
      <c r="V1521" s="203"/>
    </row>
    <row r="1522" spans="1:22" s="121" customFormat="1" ht="20.100000000000001" customHeight="1" x14ac:dyDescent="0.3">
      <c r="A1522" s="80"/>
      <c r="B1522" s="110" t="str">
        <f>IF(E1522="","",VLOOKUP(E1522,[1]PROJECTES!$C$14:$G$5000,2,FALSE))</f>
        <v/>
      </c>
      <c r="C1522" s="80"/>
      <c r="D1522" s="283" t="str">
        <f>IF(E1522="","",VLOOKUP(E1522,[1]PROJECTES!$C$14:$G$5000,5,FALSE))</f>
        <v/>
      </c>
      <c r="E1522" s="79"/>
      <c r="F1522" s="110" t="str">
        <f>IF(I1522="","",VLOOKUP(I1522,[1]PROJECTES!$C$14:$G$5000,2,FALSE))</f>
        <v/>
      </c>
      <c r="G1522" s="112" t="str">
        <f>IF(E1522="","",VLOOKUP(E1522,[1]PROJECTES!$C$14:$G$5000,4,FALSE))</f>
        <v/>
      </c>
      <c r="H1522" s="95"/>
      <c r="I1522" s="113" t="str">
        <f>IF(H1522="","",VLOOKUP(H1522,BD!B$2:C$16,2,FALSE))</f>
        <v/>
      </c>
      <c r="J1522" s="114"/>
      <c r="K1522" s="115" t="str">
        <f t="shared" si="55"/>
        <v/>
      </c>
      <c r="L1522" s="116" t="str">
        <f t="shared" ca="1" si="56"/>
        <v>-</v>
      </c>
      <c r="M1522" s="111" t="str">
        <f>IF(E1522="","",VLOOKUP(E1522,[1]PROJECTES!$C$14:$Z$5000,21,FALSE))</f>
        <v/>
      </c>
      <c r="N1522" s="117"/>
      <c r="O1522" s="118" t="s">
        <v>222</v>
      </c>
      <c r="P1522" s="119"/>
      <c r="Q1522" s="84"/>
      <c r="R1522" s="122"/>
      <c r="S1522" s="166"/>
      <c r="T1522" s="167"/>
      <c r="V1522" s="203"/>
    </row>
    <row r="1523" spans="1:22" s="121" customFormat="1" ht="20.100000000000001" customHeight="1" x14ac:dyDescent="0.3">
      <c r="A1523" s="80"/>
      <c r="B1523" s="110" t="str">
        <f>IF(E1523="","",VLOOKUP(E1523,[1]PROJECTES!$C$14:$G$5000,2,FALSE))</f>
        <v/>
      </c>
      <c r="C1523" s="80"/>
      <c r="D1523" s="283" t="str">
        <f>IF(E1523="","",VLOOKUP(E1523,[1]PROJECTES!$C$14:$G$5000,5,FALSE))</f>
        <v/>
      </c>
      <c r="E1523" s="79"/>
      <c r="F1523" s="110" t="str">
        <f>IF(I1523="","",VLOOKUP(I1523,[1]PROJECTES!$C$14:$G$5000,2,FALSE))</f>
        <v/>
      </c>
      <c r="G1523" s="112" t="str">
        <f>IF(E1523="","",VLOOKUP(E1523,[1]PROJECTES!$C$14:$G$5000,4,FALSE))</f>
        <v/>
      </c>
      <c r="H1523" s="95"/>
      <c r="I1523" s="113" t="str">
        <f>IF(H1523="","",VLOOKUP(H1523,BD!B$2:C$16,2,FALSE))</f>
        <v/>
      </c>
      <c r="J1523" s="114"/>
      <c r="K1523" s="115" t="str">
        <f t="shared" si="55"/>
        <v/>
      </c>
      <c r="L1523" s="116" t="str">
        <f t="shared" ca="1" si="56"/>
        <v>-</v>
      </c>
      <c r="M1523" s="111" t="str">
        <f>IF(E1523="","",VLOOKUP(E1523,[1]PROJECTES!$C$14:$Z$5000,21,FALSE))</f>
        <v/>
      </c>
      <c r="N1523" s="117"/>
      <c r="O1523" s="118" t="s">
        <v>222</v>
      </c>
      <c r="P1523" s="119"/>
      <c r="Q1523" s="84"/>
      <c r="R1523" s="125"/>
      <c r="S1523" s="166"/>
      <c r="T1523" s="167"/>
    </row>
    <row r="1524" spans="1:22" s="121" customFormat="1" ht="20.100000000000001" customHeight="1" x14ac:dyDescent="0.3">
      <c r="A1524" s="80"/>
      <c r="B1524" s="110" t="str">
        <f>IF(E1524="","",VLOOKUP(E1524,[1]PROJECTES!$C$14:$G$5000,2,FALSE))</f>
        <v/>
      </c>
      <c r="C1524" s="80"/>
      <c r="D1524" s="283" t="str">
        <f>IF(E1524="","",VLOOKUP(E1524,[1]PROJECTES!$C$14:$G$5000,5,FALSE))</f>
        <v/>
      </c>
      <c r="E1524" s="79"/>
      <c r="F1524" s="110" t="str">
        <f>IF(I1524="","",VLOOKUP(I1524,[1]PROJECTES!$C$14:$G$5000,2,FALSE))</f>
        <v/>
      </c>
      <c r="G1524" s="112" t="str">
        <f>IF(E1524="","",VLOOKUP(E1524,[1]PROJECTES!$C$14:$G$5000,4,FALSE))</f>
        <v/>
      </c>
      <c r="H1524" s="95"/>
      <c r="I1524" s="113" t="str">
        <f>IF(H1524="","",VLOOKUP(H1524,BD!B$2:C$16,2,FALSE))</f>
        <v/>
      </c>
      <c r="J1524" s="114"/>
      <c r="K1524" s="115" t="str">
        <f t="shared" si="55"/>
        <v/>
      </c>
      <c r="L1524" s="116" t="str">
        <f t="shared" ca="1" si="56"/>
        <v>-</v>
      </c>
      <c r="M1524" s="111" t="str">
        <f>IF(E1524="","",VLOOKUP(E1524,[1]PROJECTES!$C$14:$Z$5000,21,FALSE))</f>
        <v/>
      </c>
      <c r="N1524" s="117"/>
      <c r="O1524" s="118" t="s">
        <v>222</v>
      </c>
      <c r="P1524" s="119"/>
      <c r="Q1524" s="84"/>
      <c r="R1524" s="122"/>
      <c r="S1524" s="166"/>
      <c r="T1524" s="167"/>
    </row>
    <row r="1525" spans="1:22" s="121" customFormat="1" ht="20.100000000000001" customHeight="1" x14ac:dyDescent="0.3">
      <c r="A1525" s="80"/>
      <c r="B1525" s="110" t="str">
        <f>IF(E1525="","",VLOOKUP(E1525,[1]PROJECTES!$C$14:$G$5000,2,FALSE))</f>
        <v/>
      </c>
      <c r="C1525" s="80"/>
      <c r="D1525" s="283" t="str">
        <f>IF(E1525="","",VLOOKUP(E1525,[1]PROJECTES!$C$14:$G$5000,5,FALSE))</f>
        <v/>
      </c>
      <c r="E1525" s="79"/>
      <c r="F1525" s="110" t="str">
        <f>IF(I1525="","",VLOOKUP(I1525,[1]PROJECTES!$C$14:$G$5000,2,FALSE))</f>
        <v/>
      </c>
      <c r="G1525" s="112" t="str">
        <f>IF(E1525="","",VLOOKUP(E1525,[1]PROJECTES!$C$14:$G$5000,4,FALSE))</f>
        <v/>
      </c>
      <c r="H1525" s="95"/>
      <c r="I1525" s="113" t="str">
        <f>IF(H1525="","",VLOOKUP(H1525,BD!B$2:C$16,2,FALSE))</f>
        <v/>
      </c>
      <c r="J1525" s="114"/>
      <c r="K1525" s="115" t="str">
        <f t="shared" si="55"/>
        <v/>
      </c>
      <c r="L1525" s="116" t="str">
        <f t="shared" ca="1" si="56"/>
        <v>-</v>
      </c>
      <c r="M1525" s="111" t="str">
        <f>IF(E1525="","",VLOOKUP(E1525,[1]PROJECTES!$C$14:$Z$5000,21,FALSE))</f>
        <v/>
      </c>
      <c r="N1525" s="117"/>
      <c r="O1525" s="118" t="s">
        <v>222</v>
      </c>
      <c r="P1525" s="119"/>
      <c r="Q1525" s="84"/>
      <c r="R1525" s="125"/>
      <c r="S1525" s="166"/>
      <c r="T1525" s="167"/>
    </row>
    <row r="1526" spans="1:22" s="121" customFormat="1" ht="20.100000000000001" customHeight="1" x14ac:dyDescent="0.3">
      <c r="A1526" s="80"/>
      <c r="B1526" s="110" t="str">
        <f>IF(E1526="","",VLOOKUP(E1526,[1]PROJECTES!$C$14:$G$5000,2,FALSE))</f>
        <v/>
      </c>
      <c r="C1526" s="80"/>
      <c r="D1526" s="283" t="str">
        <f>IF(E1526="","",VLOOKUP(E1526,[1]PROJECTES!$C$14:$G$5000,5,FALSE))</f>
        <v/>
      </c>
      <c r="E1526" s="79"/>
      <c r="F1526" s="110" t="str">
        <f>IF(I1526="","",VLOOKUP(I1526,[1]PROJECTES!$C$14:$G$5000,2,FALSE))</f>
        <v/>
      </c>
      <c r="G1526" s="112" t="str">
        <f>IF(E1526="","",VLOOKUP(E1526,[1]PROJECTES!$C$14:$G$5000,4,FALSE))</f>
        <v/>
      </c>
      <c r="H1526" s="95"/>
      <c r="I1526" s="113" t="str">
        <f>IF(H1526="","",VLOOKUP(H1526,BD!B$2:C$16,2,FALSE))</f>
        <v/>
      </c>
      <c r="J1526" s="114"/>
      <c r="K1526" s="115" t="str">
        <f t="shared" si="55"/>
        <v/>
      </c>
      <c r="L1526" s="116" t="str">
        <f t="shared" ca="1" si="56"/>
        <v>-</v>
      </c>
      <c r="M1526" s="111" t="str">
        <f>IF(E1526="","",VLOOKUP(E1526,[1]PROJECTES!$C$14:$Z$5000,21,FALSE))</f>
        <v/>
      </c>
      <c r="N1526" s="117"/>
      <c r="O1526" s="118" t="s">
        <v>222</v>
      </c>
      <c r="P1526" s="119"/>
      <c r="Q1526" s="84"/>
      <c r="R1526" s="122"/>
      <c r="S1526" s="166"/>
      <c r="T1526" s="167"/>
      <c r="V1526" s="203"/>
    </row>
    <row r="1527" spans="1:22" s="121" customFormat="1" ht="20.100000000000001" customHeight="1" x14ac:dyDescent="0.3">
      <c r="A1527" s="80"/>
      <c r="B1527" s="110" t="str">
        <f>IF(E1527="","",VLOOKUP(E1527,[1]PROJECTES!$C$14:$G$5000,2,FALSE))</f>
        <v/>
      </c>
      <c r="C1527" s="80"/>
      <c r="D1527" s="283" t="str">
        <f>IF(E1527="","",VLOOKUP(E1527,[1]PROJECTES!$C$14:$G$5000,5,FALSE))</f>
        <v/>
      </c>
      <c r="E1527" s="79"/>
      <c r="F1527" s="110" t="str">
        <f>IF(I1527="","",VLOOKUP(I1527,[1]PROJECTES!$C$14:$G$5000,2,FALSE))</f>
        <v/>
      </c>
      <c r="G1527" s="112" t="str">
        <f>IF(E1527="","",VLOOKUP(E1527,[1]PROJECTES!$C$14:$G$5000,4,FALSE))</f>
        <v/>
      </c>
      <c r="H1527" s="95"/>
      <c r="I1527" s="113" t="str">
        <f>IF(H1527="","",VLOOKUP(H1527,BD!B$2:C$16,2,FALSE))</f>
        <v/>
      </c>
      <c r="J1527" s="114"/>
      <c r="K1527" s="115" t="str">
        <f t="shared" si="55"/>
        <v/>
      </c>
      <c r="L1527" s="116" t="str">
        <f t="shared" ca="1" si="56"/>
        <v>-</v>
      </c>
      <c r="M1527" s="111" t="str">
        <f>IF(E1527="","",VLOOKUP(E1527,[1]PROJECTES!$C$14:$Z$5000,21,FALSE))</f>
        <v/>
      </c>
      <c r="N1527" s="117"/>
      <c r="O1527" s="118" t="s">
        <v>222</v>
      </c>
      <c r="P1527" s="119"/>
      <c r="Q1527" s="84"/>
      <c r="R1527" s="125"/>
      <c r="S1527" s="166"/>
      <c r="T1527" s="167"/>
    </row>
    <row r="1528" spans="1:22" s="121" customFormat="1" ht="20.100000000000001" customHeight="1" x14ac:dyDescent="0.3">
      <c r="A1528" s="80"/>
      <c r="B1528" s="110" t="str">
        <f>IF(E1528="","",VLOOKUP(E1528,[1]PROJECTES!$C$14:$G$5000,2,FALSE))</f>
        <v/>
      </c>
      <c r="C1528" s="80"/>
      <c r="D1528" s="283" t="str">
        <f>IF(E1528="","",VLOOKUP(E1528,[1]PROJECTES!$C$14:$G$5000,5,FALSE))</f>
        <v/>
      </c>
      <c r="E1528" s="79"/>
      <c r="F1528" s="110" t="str">
        <f>IF(I1528="","",VLOOKUP(I1528,[1]PROJECTES!$C$14:$G$5000,2,FALSE))</f>
        <v/>
      </c>
      <c r="G1528" s="112" t="str">
        <f>IF(E1528="","",VLOOKUP(E1528,[1]PROJECTES!$C$14:$G$5000,4,FALSE))</f>
        <v/>
      </c>
      <c r="H1528" s="95"/>
      <c r="I1528" s="113" t="str">
        <f>IF(H1528="","",VLOOKUP(H1528,BD!B$2:C$16,2,FALSE))</f>
        <v/>
      </c>
      <c r="J1528" s="114"/>
      <c r="K1528" s="115" t="str">
        <f t="shared" si="55"/>
        <v/>
      </c>
      <c r="L1528" s="116" t="str">
        <f t="shared" ca="1" si="56"/>
        <v>-</v>
      </c>
      <c r="M1528" s="111" t="str">
        <f>IF(E1528="","",VLOOKUP(E1528,[1]PROJECTES!$C$14:$Z$5000,21,FALSE))</f>
        <v/>
      </c>
      <c r="N1528" s="117"/>
      <c r="O1528" s="118" t="s">
        <v>222</v>
      </c>
      <c r="P1528" s="119"/>
      <c r="Q1528" s="84"/>
      <c r="R1528" s="122"/>
      <c r="S1528" s="166"/>
      <c r="T1528" s="167"/>
    </row>
    <row r="1529" spans="1:22" s="121" customFormat="1" ht="20.100000000000001" customHeight="1" x14ac:dyDescent="0.3">
      <c r="A1529" s="80"/>
      <c r="B1529" s="110" t="str">
        <f>IF(E1529="","",VLOOKUP(E1529,[1]PROJECTES!$C$14:$G$5000,2,FALSE))</f>
        <v/>
      </c>
      <c r="C1529" s="80"/>
      <c r="D1529" s="283" t="str">
        <f>IF(E1529="","",VLOOKUP(E1529,[1]PROJECTES!$C$14:$G$5000,5,FALSE))</f>
        <v/>
      </c>
      <c r="E1529" s="79"/>
      <c r="F1529" s="110" t="str">
        <f>IF(I1529="","",VLOOKUP(I1529,[1]PROJECTES!$C$14:$G$5000,2,FALSE))</f>
        <v/>
      </c>
      <c r="G1529" s="112" t="str">
        <f>IF(E1529="","",VLOOKUP(E1529,[1]PROJECTES!$C$14:$G$5000,4,FALSE))</f>
        <v/>
      </c>
      <c r="H1529" s="95"/>
      <c r="I1529" s="113" t="str">
        <f>IF(H1529="","",VLOOKUP(H1529,BD!B$2:C$16,2,FALSE))</f>
        <v/>
      </c>
      <c r="J1529" s="114"/>
      <c r="K1529" s="115" t="str">
        <f t="shared" si="55"/>
        <v/>
      </c>
      <c r="L1529" s="116" t="str">
        <f t="shared" ca="1" si="56"/>
        <v>-</v>
      </c>
      <c r="M1529" s="111" t="str">
        <f>IF(E1529="","",VLOOKUP(E1529,[1]PROJECTES!$C$14:$Z$5000,21,FALSE))</f>
        <v/>
      </c>
      <c r="N1529" s="117"/>
      <c r="O1529" s="118" t="s">
        <v>222</v>
      </c>
      <c r="P1529" s="119"/>
      <c r="Q1529" s="84"/>
      <c r="R1529" s="122"/>
      <c r="S1529" s="166"/>
      <c r="T1529" s="167"/>
    </row>
    <row r="1530" spans="1:22" s="121" customFormat="1" ht="20.100000000000001" customHeight="1" x14ac:dyDescent="0.3">
      <c r="A1530" s="80"/>
      <c r="B1530" s="110" t="str">
        <f>IF(E1530="","",VLOOKUP(E1530,[1]PROJECTES!$C$14:$G$5000,2,FALSE))</f>
        <v/>
      </c>
      <c r="C1530" s="80"/>
      <c r="D1530" s="283" t="str">
        <f>IF(E1530="","",VLOOKUP(E1530,[1]PROJECTES!$C$14:$G$5000,5,FALSE))</f>
        <v/>
      </c>
      <c r="E1530" s="79"/>
      <c r="F1530" s="110" t="str">
        <f>IF(I1530="","",VLOOKUP(I1530,[1]PROJECTES!$C$14:$G$5000,2,FALSE))</f>
        <v/>
      </c>
      <c r="G1530" s="112" t="str">
        <f>IF(E1530="","",VLOOKUP(E1530,[1]PROJECTES!$C$14:$G$5000,4,FALSE))</f>
        <v/>
      </c>
      <c r="H1530" s="95"/>
      <c r="I1530" s="113" t="str">
        <f>IF(H1530="","",VLOOKUP(H1530,BD!B$2:C$16,2,FALSE))</f>
        <v/>
      </c>
      <c r="J1530" s="114"/>
      <c r="K1530" s="115" t="str">
        <f t="shared" si="55"/>
        <v/>
      </c>
      <c r="L1530" s="116" t="str">
        <f t="shared" ca="1" si="56"/>
        <v>-</v>
      </c>
      <c r="M1530" s="111" t="str">
        <f>IF(E1530="","",VLOOKUP(E1530,[1]PROJECTES!$C$14:$Z$5000,21,FALSE))</f>
        <v/>
      </c>
      <c r="N1530" s="117"/>
      <c r="O1530" s="118" t="s">
        <v>222</v>
      </c>
      <c r="P1530" s="119"/>
      <c r="Q1530" s="84"/>
      <c r="R1530" s="122"/>
      <c r="S1530" s="166"/>
      <c r="T1530" s="167"/>
    </row>
    <row r="1531" spans="1:22" s="121" customFormat="1" ht="20.100000000000001" customHeight="1" x14ac:dyDescent="0.3">
      <c r="A1531" s="80"/>
      <c r="B1531" s="110" t="str">
        <f>IF(E1531="","",VLOOKUP(E1531,[1]PROJECTES!$C$14:$G$5000,2,FALSE))</f>
        <v/>
      </c>
      <c r="C1531" s="80"/>
      <c r="D1531" s="283" t="str">
        <f>IF(E1531="","",VLOOKUP(E1531,[1]PROJECTES!$C$14:$G$5000,5,FALSE))</f>
        <v/>
      </c>
      <c r="E1531" s="79"/>
      <c r="F1531" s="110" t="str">
        <f>IF(I1531="","",VLOOKUP(I1531,[1]PROJECTES!$C$14:$G$5000,2,FALSE))</f>
        <v/>
      </c>
      <c r="G1531" s="112" t="str">
        <f>IF(E1531="","",VLOOKUP(E1531,[1]PROJECTES!$C$14:$G$5000,4,FALSE))</f>
        <v/>
      </c>
      <c r="H1531" s="95"/>
      <c r="I1531" s="113" t="str">
        <f>IF(H1531="","",VLOOKUP(H1531,BD!B$2:C$16,2,FALSE))</f>
        <v/>
      </c>
      <c r="J1531" s="114"/>
      <c r="K1531" s="115" t="str">
        <f t="shared" si="55"/>
        <v/>
      </c>
      <c r="L1531" s="116" t="str">
        <f t="shared" ca="1" si="56"/>
        <v>-</v>
      </c>
      <c r="M1531" s="111" t="str">
        <f>IF(E1531="","",VLOOKUP(E1531,[1]PROJECTES!$C$14:$Z$5000,21,FALSE))</f>
        <v/>
      </c>
      <c r="N1531" s="117"/>
      <c r="O1531" s="118" t="s">
        <v>222</v>
      </c>
      <c r="P1531" s="119"/>
      <c r="Q1531" s="84"/>
      <c r="R1531" s="122"/>
      <c r="S1531" s="166"/>
      <c r="T1531" s="167"/>
    </row>
    <row r="1532" spans="1:22" s="121" customFormat="1" ht="20.100000000000001" customHeight="1" x14ac:dyDescent="0.3">
      <c r="A1532" s="80"/>
      <c r="B1532" s="110" t="str">
        <f>IF(E1532="","",VLOOKUP(E1532,[1]PROJECTES!$C$14:$G$5000,2,FALSE))</f>
        <v/>
      </c>
      <c r="C1532" s="80"/>
      <c r="D1532" s="283" t="str">
        <f>IF(E1532="","",VLOOKUP(E1532,[1]PROJECTES!$C$14:$G$5000,5,FALSE))</f>
        <v/>
      </c>
      <c r="E1532" s="79"/>
      <c r="F1532" s="110" t="str">
        <f>IF(I1532="","",VLOOKUP(I1532,[1]PROJECTES!$C$14:$G$5000,2,FALSE))</f>
        <v/>
      </c>
      <c r="G1532" s="112" t="str">
        <f>IF(E1532="","",VLOOKUP(E1532,[1]PROJECTES!$C$14:$G$5000,4,FALSE))</f>
        <v/>
      </c>
      <c r="H1532" s="95"/>
      <c r="I1532" s="113" t="str">
        <f>IF(H1532="","",VLOOKUP(H1532,BD!B$2:C$16,2,FALSE))</f>
        <v/>
      </c>
      <c r="J1532" s="114"/>
      <c r="K1532" s="115" t="str">
        <f t="shared" si="55"/>
        <v/>
      </c>
      <c r="L1532" s="116" t="str">
        <f t="shared" ca="1" si="56"/>
        <v>-</v>
      </c>
      <c r="M1532" s="111" t="str">
        <f>IF(E1532="","",VLOOKUP(E1532,[1]PROJECTES!$C$14:$Z$5000,21,FALSE))</f>
        <v/>
      </c>
      <c r="N1532" s="117"/>
      <c r="O1532" s="118" t="s">
        <v>222</v>
      </c>
      <c r="P1532" s="119"/>
      <c r="Q1532" s="84"/>
      <c r="R1532" s="122"/>
      <c r="S1532" s="166"/>
      <c r="T1532" s="167"/>
    </row>
    <row r="1533" spans="1:22" s="121" customFormat="1" ht="20.100000000000001" customHeight="1" x14ac:dyDescent="0.3">
      <c r="A1533" s="80"/>
      <c r="B1533" s="110" t="str">
        <f>IF(E1533="","",VLOOKUP(E1533,[1]PROJECTES!$C$14:$G$5000,2,FALSE))</f>
        <v/>
      </c>
      <c r="C1533" s="80"/>
      <c r="D1533" s="283" t="str">
        <f>IF(E1533="","",VLOOKUP(E1533,[1]PROJECTES!$C$14:$G$5000,5,FALSE))</f>
        <v/>
      </c>
      <c r="E1533" s="79"/>
      <c r="F1533" s="110" t="str">
        <f>IF(I1533="","",VLOOKUP(I1533,[1]PROJECTES!$C$14:$G$5000,2,FALSE))</f>
        <v/>
      </c>
      <c r="G1533" s="112" t="str">
        <f>IF(E1533="","",VLOOKUP(E1533,[1]PROJECTES!$C$14:$G$5000,4,FALSE))</f>
        <v/>
      </c>
      <c r="H1533" s="95"/>
      <c r="I1533" s="113" t="str">
        <f>IF(H1533="","",VLOOKUP(H1533,BD!B$2:C$16,2,FALSE))</f>
        <v/>
      </c>
      <c r="J1533" s="114"/>
      <c r="K1533" s="115" t="str">
        <f t="shared" si="55"/>
        <v/>
      </c>
      <c r="L1533" s="116" t="str">
        <f t="shared" ca="1" si="56"/>
        <v>-</v>
      </c>
      <c r="M1533" s="111" t="str">
        <f>IF(E1533="","",VLOOKUP(E1533,[1]PROJECTES!$C$14:$Z$5000,21,FALSE))</f>
        <v/>
      </c>
      <c r="N1533" s="117"/>
      <c r="O1533" s="118" t="s">
        <v>222</v>
      </c>
      <c r="P1533" s="119"/>
      <c r="Q1533" s="84"/>
      <c r="R1533" s="122"/>
      <c r="S1533" s="166"/>
      <c r="T1533" s="167"/>
    </row>
    <row r="1534" spans="1:22" s="121" customFormat="1" ht="20.100000000000001" customHeight="1" x14ac:dyDescent="0.3">
      <c r="A1534" s="80"/>
      <c r="B1534" s="110" t="str">
        <f>IF(E1534="","",VLOOKUP(E1534,[1]PROJECTES!$C$14:$G$5000,2,FALSE))</f>
        <v/>
      </c>
      <c r="C1534" s="80"/>
      <c r="D1534" s="283" t="str">
        <f>IF(E1534="","",VLOOKUP(E1534,[1]PROJECTES!$C$14:$G$5000,5,FALSE))</f>
        <v/>
      </c>
      <c r="E1534" s="79"/>
      <c r="F1534" s="110" t="str">
        <f>IF(I1534="","",VLOOKUP(I1534,[1]PROJECTES!$C$14:$G$5000,2,FALSE))</f>
        <v/>
      </c>
      <c r="G1534" s="112" t="str">
        <f>IF(E1534="","",VLOOKUP(E1534,[1]PROJECTES!$C$14:$G$5000,4,FALSE))</f>
        <v/>
      </c>
      <c r="H1534" s="95"/>
      <c r="I1534" s="113" t="str">
        <f>IF(H1534="","",VLOOKUP(H1534,BD!B$2:C$16,2,FALSE))</f>
        <v/>
      </c>
      <c r="J1534" s="114"/>
      <c r="K1534" s="115" t="str">
        <f t="shared" si="55"/>
        <v/>
      </c>
      <c r="L1534" s="116" t="str">
        <f t="shared" ca="1" si="56"/>
        <v>-</v>
      </c>
      <c r="M1534" s="111" t="str">
        <f>IF(E1534="","",VLOOKUP(E1534,[1]PROJECTES!$C$14:$Z$5000,21,FALSE))</f>
        <v/>
      </c>
      <c r="N1534" s="117"/>
      <c r="O1534" s="118" t="s">
        <v>222</v>
      </c>
      <c r="P1534" s="119"/>
      <c r="Q1534" s="84"/>
      <c r="R1534" s="122"/>
      <c r="S1534" s="166"/>
      <c r="T1534" s="167"/>
    </row>
    <row r="1535" spans="1:22" s="121" customFormat="1" ht="20.100000000000001" customHeight="1" x14ac:dyDescent="0.3">
      <c r="A1535" s="80"/>
      <c r="B1535" s="110" t="str">
        <f>IF(E1535="","",VLOOKUP(E1535,[1]PROJECTES!$C$14:$G$5000,2,FALSE))</f>
        <v/>
      </c>
      <c r="C1535" s="80"/>
      <c r="D1535" s="283" t="str">
        <f>IF(E1535="","",VLOOKUP(E1535,[1]PROJECTES!$C$14:$G$5000,5,FALSE))</f>
        <v/>
      </c>
      <c r="E1535" s="79"/>
      <c r="F1535" s="110" t="str">
        <f>IF(I1535="","",VLOOKUP(I1535,[1]PROJECTES!$C$14:$G$5000,2,FALSE))</f>
        <v/>
      </c>
      <c r="G1535" s="112" t="str">
        <f>IF(E1535="","",VLOOKUP(E1535,[1]PROJECTES!$C$14:$G$5000,4,FALSE))</f>
        <v/>
      </c>
      <c r="H1535" s="95"/>
      <c r="I1535" s="113" t="str">
        <f>IF(H1535="","",VLOOKUP(H1535,BD!B$2:C$16,2,FALSE))</f>
        <v/>
      </c>
      <c r="J1535" s="114"/>
      <c r="K1535" s="115" t="str">
        <f t="shared" si="55"/>
        <v/>
      </c>
      <c r="L1535" s="116" t="str">
        <f t="shared" ca="1" si="56"/>
        <v>-</v>
      </c>
      <c r="M1535" s="111" t="str">
        <f>IF(E1535="","",VLOOKUP(E1535,[1]PROJECTES!$C$14:$Z$5000,21,FALSE))</f>
        <v/>
      </c>
      <c r="N1535" s="117"/>
      <c r="O1535" s="118" t="s">
        <v>222</v>
      </c>
      <c r="P1535" s="119"/>
      <c r="Q1535" s="84"/>
      <c r="R1535" s="125"/>
      <c r="S1535" s="166"/>
      <c r="T1535" s="167"/>
    </row>
    <row r="1536" spans="1:22" s="121" customFormat="1" ht="20.100000000000001" customHeight="1" x14ac:dyDescent="0.3">
      <c r="A1536" s="80"/>
      <c r="B1536" s="110" t="str">
        <f>IF(E1536="","",VLOOKUP(E1536,[1]PROJECTES!$C$14:$G$5000,2,FALSE))</f>
        <v/>
      </c>
      <c r="C1536" s="80"/>
      <c r="D1536" s="283" t="str">
        <f>IF(E1536="","",VLOOKUP(E1536,[1]PROJECTES!$C$14:$G$5000,5,FALSE))</f>
        <v/>
      </c>
      <c r="E1536" s="79"/>
      <c r="F1536" s="110" t="str">
        <f>IF(I1536="","",VLOOKUP(I1536,[1]PROJECTES!$C$14:$G$5000,2,FALSE))</f>
        <v/>
      </c>
      <c r="G1536" s="112" t="str">
        <f>IF(E1536="","",VLOOKUP(E1536,[1]PROJECTES!$C$14:$G$5000,4,FALSE))</f>
        <v/>
      </c>
      <c r="H1536" s="95"/>
      <c r="I1536" s="113" t="str">
        <f>IF(H1536="","",VLOOKUP(H1536,BD!B$2:C$16,2,FALSE))</f>
        <v/>
      </c>
      <c r="J1536" s="114"/>
      <c r="K1536" s="115" t="str">
        <f t="shared" si="55"/>
        <v/>
      </c>
      <c r="L1536" s="116" t="str">
        <f t="shared" ca="1" si="56"/>
        <v>-</v>
      </c>
      <c r="M1536" s="111" t="str">
        <f>IF(E1536="","",VLOOKUP(E1536,[1]PROJECTES!$C$14:$Z$5000,21,FALSE))</f>
        <v/>
      </c>
      <c r="N1536" s="117"/>
      <c r="O1536" s="118" t="s">
        <v>222</v>
      </c>
      <c r="P1536" s="119"/>
      <c r="Q1536" s="84"/>
      <c r="R1536" s="125"/>
      <c r="S1536" s="166"/>
      <c r="T1536" s="167"/>
    </row>
    <row r="1537" spans="1:22" s="121" customFormat="1" ht="20.100000000000001" customHeight="1" x14ac:dyDescent="0.3">
      <c r="A1537" s="80"/>
      <c r="B1537" s="110" t="str">
        <f>IF(E1537="","",VLOOKUP(E1537,[1]PROJECTES!$C$14:$G$5000,2,FALSE))</f>
        <v/>
      </c>
      <c r="C1537" s="80"/>
      <c r="D1537" s="283" t="str">
        <f>IF(E1537="","",VLOOKUP(E1537,[1]PROJECTES!$C$14:$G$5000,5,FALSE))</f>
        <v/>
      </c>
      <c r="E1537" s="79"/>
      <c r="F1537" s="110" t="str">
        <f>IF(I1537="","",VLOOKUP(I1537,[1]PROJECTES!$C$14:$G$5000,2,FALSE))</f>
        <v/>
      </c>
      <c r="G1537" s="112" t="str">
        <f>IF(E1537="","",VLOOKUP(E1537,[1]PROJECTES!$C$14:$G$5000,4,FALSE))</f>
        <v/>
      </c>
      <c r="H1537" s="95"/>
      <c r="I1537" s="113" t="str">
        <f>IF(H1537="","",VLOOKUP(H1537,BD!B$2:C$16,2,FALSE))</f>
        <v/>
      </c>
      <c r="J1537" s="114"/>
      <c r="K1537" s="115" t="str">
        <f t="shared" si="55"/>
        <v/>
      </c>
      <c r="L1537" s="116" t="str">
        <f t="shared" ca="1" si="56"/>
        <v>-</v>
      </c>
      <c r="M1537" s="111" t="str">
        <f>IF(E1537="","",VLOOKUP(E1537,[1]PROJECTES!$C$14:$Z$5000,21,FALSE))</f>
        <v/>
      </c>
      <c r="N1537" s="117"/>
      <c r="O1537" s="118" t="s">
        <v>222</v>
      </c>
      <c r="P1537" s="119"/>
      <c r="Q1537" s="84"/>
      <c r="R1537" s="125"/>
      <c r="S1537" s="166"/>
      <c r="T1537" s="167"/>
    </row>
    <row r="1538" spans="1:22" s="121" customFormat="1" ht="20.100000000000001" customHeight="1" x14ac:dyDescent="0.3">
      <c r="A1538" s="80"/>
      <c r="B1538" s="110" t="str">
        <f>IF(E1538="","",VLOOKUP(E1538,[1]PROJECTES!$C$14:$G$5000,2,FALSE))</f>
        <v/>
      </c>
      <c r="C1538" s="80"/>
      <c r="D1538" s="283" t="str">
        <f>IF(E1538="","",VLOOKUP(E1538,[1]PROJECTES!$C$14:$G$5000,5,FALSE))</f>
        <v/>
      </c>
      <c r="E1538" s="79"/>
      <c r="F1538" s="110" t="str">
        <f>IF(I1538="","",VLOOKUP(I1538,[1]PROJECTES!$C$14:$G$5000,2,FALSE))</f>
        <v/>
      </c>
      <c r="G1538" s="112" t="str">
        <f>IF(E1538="","",VLOOKUP(E1538,[1]PROJECTES!$C$14:$G$5000,4,FALSE))</f>
        <v/>
      </c>
      <c r="H1538" s="95"/>
      <c r="I1538" s="113" t="str">
        <f>IF(H1538="","",VLOOKUP(H1538,BD!B$2:C$16,2,FALSE))</f>
        <v/>
      </c>
      <c r="J1538" s="114"/>
      <c r="K1538" s="115" t="str">
        <f t="shared" si="55"/>
        <v/>
      </c>
      <c r="L1538" s="116" t="str">
        <f t="shared" ca="1" si="56"/>
        <v>-</v>
      </c>
      <c r="M1538" s="111" t="str">
        <f>IF(E1538="","",VLOOKUP(E1538,[1]PROJECTES!$C$14:$Z$5000,21,FALSE))</f>
        <v/>
      </c>
      <c r="N1538" s="117"/>
      <c r="O1538" s="118" t="s">
        <v>222</v>
      </c>
      <c r="P1538" s="119"/>
      <c r="Q1538" s="84"/>
      <c r="R1538" s="125"/>
      <c r="S1538" s="166"/>
      <c r="T1538" s="167"/>
    </row>
    <row r="1539" spans="1:22" s="121" customFormat="1" ht="20.100000000000001" customHeight="1" x14ac:dyDescent="0.3">
      <c r="A1539" s="80"/>
      <c r="B1539" s="110" t="str">
        <f>IF(E1539="","",VLOOKUP(E1539,[1]PROJECTES!$C$14:$G$5000,2,FALSE))</f>
        <v/>
      </c>
      <c r="C1539" s="80"/>
      <c r="D1539" s="283" t="str">
        <f>IF(E1539="","",VLOOKUP(E1539,[1]PROJECTES!$C$14:$G$5000,5,FALSE))</f>
        <v/>
      </c>
      <c r="E1539" s="79"/>
      <c r="F1539" s="110" t="str">
        <f>IF(I1539="","",VLOOKUP(I1539,[1]PROJECTES!$C$14:$G$5000,2,FALSE))</f>
        <v/>
      </c>
      <c r="G1539" s="112" t="str">
        <f>IF(E1539="","",VLOOKUP(E1539,[1]PROJECTES!$C$14:$G$5000,4,FALSE))</f>
        <v/>
      </c>
      <c r="H1539" s="95"/>
      <c r="I1539" s="113" t="str">
        <f>IF(H1539="","",VLOOKUP(H1539,BD!B$2:C$16,2,FALSE))</f>
        <v/>
      </c>
      <c r="J1539" s="114"/>
      <c r="K1539" s="115" t="str">
        <f t="shared" si="55"/>
        <v/>
      </c>
      <c r="L1539" s="116" t="str">
        <f t="shared" ca="1" si="56"/>
        <v>-</v>
      </c>
      <c r="M1539" s="111" t="str">
        <f>IF(E1539="","",VLOOKUP(E1539,[1]PROJECTES!$C$14:$Z$5000,21,FALSE))</f>
        <v/>
      </c>
      <c r="N1539" s="136"/>
      <c r="O1539" s="118" t="s">
        <v>222</v>
      </c>
      <c r="P1539" s="140"/>
      <c r="Q1539" s="84"/>
      <c r="R1539" s="122"/>
      <c r="S1539" s="166"/>
      <c r="T1539" s="167"/>
      <c r="V1539" s="203"/>
    </row>
    <row r="1540" spans="1:22" s="121" customFormat="1" ht="20.100000000000001" customHeight="1" x14ac:dyDescent="0.3">
      <c r="A1540" s="80"/>
      <c r="B1540" s="110" t="str">
        <f>IF(E1540="","",VLOOKUP(E1540,[1]PROJECTES!$C$14:$G$5000,2,FALSE))</f>
        <v/>
      </c>
      <c r="C1540" s="80"/>
      <c r="D1540" s="283" t="str">
        <f>IF(E1540="","",VLOOKUP(E1540,[1]PROJECTES!$C$14:$G$5000,5,FALSE))</f>
        <v/>
      </c>
      <c r="E1540" s="79"/>
      <c r="F1540" s="110" t="str">
        <f>IF(I1540="","",VLOOKUP(I1540,[1]PROJECTES!$C$14:$G$5000,2,FALSE))</f>
        <v/>
      </c>
      <c r="G1540" s="112" t="str">
        <f>IF(E1540="","",VLOOKUP(E1540,[1]PROJECTES!$C$14:$G$5000,4,FALSE))</f>
        <v/>
      </c>
      <c r="H1540" s="95"/>
      <c r="I1540" s="113" t="str">
        <f>IF(H1540="","",VLOOKUP(H1540,BD!B$2:C$16,2,FALSE))</f>
        <v/>
      </c>
      <c r="J1540" s="114"/>
      <c r="K1540" s="115" t="str">
        <f t="shared" si="55"/>
        <v/>
      </c>
      <c r="L1540" s="116" t="str">
        <f t="shared" ca="1" si="56"/>
        <v>-</v>
      </c>
      <c r="M1540" s="111" t="str">
        <f>IF(E1540="","",VLOOKUP(E1540,[1]PROJECTES!$C$14:$Z$5000,21,FALSE))</f>
        <v/>
      </c>
      <c r="N1540" s="117"/>
      <c r="O1540" s="118" t="s">
        <v>222</v>
      </c>
      <c r="P1540" s="119"/>
      <c r="Q1540" s="84"/>
      <c r="R1540" s="123"/>
      <c r="S1540" s="166"/>
      <c r="T1540" s="167"/>
      <c r="V1540" s="203"/>
    </row>
    <row r="1541" spans="1:22" s="121" customFormat="1" ht="20.100000000000001" customHeight="1" x14ac:dyDescent="0.3">
      <c r="A1541" s="80"/>
      <c r="B1541" s="110" t="str">
        <f>IF(E1541="","",VLOOKUP(E1541,[1]PROJECTES!$C$14:$G$5000,2,FALSE))</f>
        <v/>
      </c>
      <c r="C1541" s="80"/>
      <c r="D1541" s="283" t="str">
        <f>IF(E1541="","",VLOOKUP(E1541,[1]PROJECTES!$C$14:$G$5000,5,FALSE))</f>
        <v/>
      </c>
      <c r="E1541" s="79"/>
      <c r="F1541" s="110" t="str">
        <f>IF(I1541="","",VLOOKUP(I1541,[1]PROJECTES!$C$14:$G$5000,2,FALSE))</f>
        <v/>
      </c>
      <c r="G1541" s="112" t="str">
        <f>IF(E1541="","",VLOOKUP(E1541,[1]PROJECTES!$C$14:$G$5000,4,FALSE))</f>
        <v/>
      </c>
      <c r="H1541" s="95"/>
      <c r="I1541" s="113" t="str">
        <f>IF(H1541="","",VLOOKUP(H1541,BD!B$2:C$16,2,FALSE))</f>
        <v/>
      </c>
      <c r="J1541" s="114"/>
      <c r="K1541" s="115" t="str">
        <f t="shared" si="55"/>
        <v/>
      </c>
      <c r="L1541" s="116" t="str">
        <f t="shared" ca="1" si="56"/>
        <v>-</v>
      </c>
      <c r="M1541" s="111" t="str">
        <f>IF(E1541="","",VLOOKUP(E1541,[1]PROJECTES!$C$14:$Z$5000,21,FALSE))</f>
        <v/>
      </c>
      <c r="N1541" s="117"/>
      <c r="O1541" s="118" t="s">
        <v>222</v>
      </c>
      <c r="P1541" s="119"/>
      <c r="Q1541" s="84"/>
      <c r="R1541" s="122"/>
      <c r="S1541" s="166"/>
      <c r="T1541" s="167"/>
      <c r="V1541" s="203"/>
    </row>
    <row r="1542" spans="1:22" s="121" customFormat="1" ht="20.100000000000001" customHeight="1" x14ac:dyDescent="0.3">
      <c r="A1542" s="80"/>
      <c r="B1542" s="110" t="str">
        <f>IF(E1542="","",VLOOKUP(E1542,[1]PROJECTES!$C$14:$G$5000,2,FALSE))</f>
        <v/>
      </c>
      <c r="C1542" s="80"/>
      <c r="D1542" s="283" t="str">
        <f>IF(E1542="","",VLOOKUP(E1542,[1]PROJECTES!$C$14:$G$5000,5,FALSE))</f>
        <v/>
      </c>
      <c r="E1542" s="79"/>
      <c r="F1542" s="110" t="str">
        <f>IF(I1542="","",VLOOKUP(I1542,[1]PROJECTES!$C$14:$G$5000,2,FALSE))</f>
        <v/>
      </c>
      <c r="G1542" s="112" t="str">
        <f>IF(E1542="","",VLOOKUP(E1542,[1]PROJECTES!$C$14:$G$5000,4,FALSE))</f>
        <v/>
      </c>
      <c r="H1542" s="95"/>
      <c r="I1542" s="113" t="str">
        <f>IF(H1542="","",VLOOKUP(H1542,BD!B$2:C$16,2,FALSE))</f>
        <v/>
      </c>
      <c r="J1542" s="114"/>
      <c r="K1542" s="115" t="str">
        <f t="shared" si="55"/>
        <v/>
      </c>
      <c r="L1542" s="116" t="str">
        <f t="shared" ca="1" si="56"/>
        <v>-</v>
      </c>
      <c r="M1542" s="111" t="str">
        <f>IF(E1542="","",VLOOKUP(E1542,[1]PROJECTES!$C$14:$Z$5000,21,FALSE))</f>
        <v/>
      </c>
      <c r="N1542" s="117"/>
      <c r="O1542" s="118" t="s">
        <v>222</v>
      </c>
      <c r="P1542" s="119"/>
      <c r="Q1542" s="84"/>
      <c r="R1542" s="122"/>
      <c r="S1542" s="166"/>
      <c r="T1542" s="167"/>
      <c r="V1542" s="203"/>
    </row>
    <row r="1543" spans="1:22" s="121" customFormat="1" ht="20.100000000000001" customHeight="1" x14ac:dyDescent="0.3">
      <c r="A1543" s="80"/>
      <c r="B1543" s="110" t="str">
        <f>IF(E1543="","",VLOOKUP(E1543,[1]PROJECTES!$C$14:$G$5000,2,FALSE))</f>
        <v/>
      </c>
      <c r="C1543" s="80"/>
      <c r="D1543" s="283" t="str">
        <f>IF(E1543="","",VLOOKUP(E1543,[1]PROJECTES!$C$14:$G$5000,5,FALSE))</f>
        <v/>
      </c>
      <c r="E1543" s="79"/>
      <c r="F1543" s="110" t="str">
        <f>IF(I1543="","",VLOOKUP(I1543,[1]PROJECTES!$C$14:$G$5000,2,FALSE))</f>
        <v/>
      </c>
      <c r="G1543" s="112" t="str">
        <f>IF(E1543="","",VLOOKUP(E1543,[1]PROJECTES!$C$14:$G$5000,4,FALSE))</f>
        <v/>
      </c>
      <c r="H1543" s="95"/>
      <c r="I1543" s="113" t="str">
        <f>IF(H1543="","",VLOOKUP(H1543,BD!B$2:C$16,2,FALSE))</f>
        <v/>
      </c>
      <c r="J1543" s="114"/>
      <c r="K1543" s="115" t="str">
        <f t="shared" si="55"/>
        <v/>
      </c>
      <c r="L1543" s="116" t="str">
        <f t="shared" ca="1" si="56"/>
        <v>-</v>
      </c>
      <c r="M1543" s="111" t="str">
        <f>IF(E1543="","",VLOOKUP(E1543,[1]PROJECTES!$C$14:$Z$5000,21,FALSE))</f>
        <v/>
      </c>
      <c r="N1543" s="117"/>
      <c r="O1543" s="118" t="s">
        <v>222</v>
      </c>
      <c r="P1543" s="119"/>
      <c r="Q1543" s="84"/>
      <c r="R1543" s="122"/>
      <c r="S1543" s="166"/>
      <c r="T1543" s="167"/>
      <c r="V1543" s="203"/>
    </row>
    <row r="1544" spans="1:22" s="121" customFormat="1" ht="20.100000000000001" customHeight="1" x14ac:dyDescent="0.3">
      <c r="A1544" s="80"/>
      <c r="B1544" s="110" t="str">
        <f>IF(E1544="","",VLOOKUP(E1544,[1]PROJECTES!$C$14:$G$5000,2,FALSE))</f>
        <v/>
      </c>
      <c r="C1544" s="80"/>
      <c r="D1544" s="283" t="str">
        <f>IF(E1544="","",VLOOKUP(E1544,[1]PROJECTES!$C$14:$G$5000,5,FALSE))</f>
        <v/>
      </c>
      <c r="E1544" s="79"/>
      <c r="F1544" s="110" t="str">
        <f>IF(I1544="","",VLOOKUP(I1544,[1]PROJECTES!$C$14:$G$5000,2,FALSE))</f>
        <v/>
      </c>
      <c r="G1544" s="112" t="str">
        <f>IF(E1544="","",VLOOKUP(E1544,[1]PROJECTES!$C$14:$G$5000,4,FALSE))</f>
        <v/>
      </c>
      <c r="H1544" s="95"/>
      <c r="I1544" s="113" t="str">
        <f>IF(H1544="","",VLOOKUP(H1544,BD!B$2:C$16,2,FALSE))</f>
        <v/>
      </c>
      <c r="J1544" s="114"/>
      <c r="K1544" s="115" t="str">
        <f t="shared" si="55"/>
        <v/>
      </c>
      <c r="L1544" s="116" t="str">
        <f t="shared" ca="1" si="56"/>
        <v>-</v>
      </c>
      <c r="M1544" s="111" t="str">
        <f>IF(E1544="","",VLOOKUP(E1544,[1]PROJECTES!$C$14:$Z$5000,21,FALSE))</f>
        <v/>
      </c>
      <c r="N1544" s="117"/>
      <c r="O1544" s="118" t="s">
        <v>222</v>
      </c>
      <c r="P1544" s="119"/>
      <c r="Q1544" s="84"/>
      <c r="R1544" s="125"/>
      <c r="S1544" s="166"/>
      <c r="T1544" s="167"/>
      <c r="V1544" s="203"/>
    </row>
    <row r="1545" spans="1:22" s="121" customFormat="1" ht="20.100000000000001" customHeight="1" x14ac:dyDescent="0.3">
      <c r="A1545" s="80"/>
      <c r="B1545" s="110" t="str">
        <f>IF(E1545="","",VLOOKUP(E1545,[1]PROJECTES!$C$14:$G$5000,2,FALSE))</f>
        <v/>
      </c>
      <c r="C1545" s="80"/>
      <c r="D1545" s="283" t="str">
        <f>IF(E1545="","",VLOOKUP(E1545,[1]PROJECTES!$C$14:$G$5000,5,FALSE))</f>
        <v/>
      </c>
      <c r="E1545" s="79"/>
      <c r="F1545" s="110" t="str">
        <f>IF(I1545="","",VLOOKUP(I1545,[1]PROJECTES!$C$14:$G$5000,2,FALSE))</f>
        <v/>
      </c>
      <c r="G1545" s="112" t="str">
        <f>IF(E1545="","",VLOOKUP(E1545,[1]PROJECTES!$C$14:$G$5000,4,FALSE))</f>
        <v/>
      </c>
      <c r="H1545" s="95"/>
      <c r="I1545" s="113" t="str">
        <f>IF(H1545="","",VLOOKUP(H1545,BD!B$2:C$16,2,FALSE))</f>
        <v/>
      </c>
      <c r="J1545" s="114"/>
      <c r="K1545" s="115" t="str">
        <f t="shared" si="55"/>
        <v/>
      </c>
      <c r="L1545" s="116" t="str">
        <f t="shared" ca="1" si="56"/>
        <v>-</v>
      </c>
      <c r="M1545" s="111" t="str">
        <f>IF(E1545="","",VLOOKUP(E1545,[1]PROJECTES!$C$14:$Z$5000,21,FALSE))</f>
        <v/>
      </c>
      <c r="N1545" s="117"/>
      <c r="O1545" s="118" t="s">
        <v>222</v>
      </c>
      <c r="P1545" s="119"/>
      <c r="Q1545" s="84"/>
      <c r="R1545" s="122"/>
      <c r="S1545" s="166"/>
      <c r="T1545" s="167"/>
      <c r="V1545" s="203"/>
    </row>
    <row r="1546" spans="1:22" s="121" customFormat="1" ht="20.100000000000001" customHeight="1" x14ac:dyDescent="0.3">
      <c r="A1546" s="80"/>
      <c r="B1546" s="110" t="str">
        <f>IF(E1546="","",VLOOKUP(E1546,[1]PROJECTES!$C$14:$G$5000,2,FALSE))</f>
        <v/>
      </c>
      <c r="C1546" s="80"/>
      <c r="D1546" s="283" t="str">
        <f>IF(E1546="","",VLOOKUP(E1546,[1]PROJECTES!$C$14:$G$5000,5,FALSE))</f>
        <v/>
      </c>
      <c r="E1546" s="79"/>
      <c r="F1546" s="110" t="str">
        <f>IF(I1546="","",VLOOKUP(I1546,[1]PROJECTES!$C$14:$G$5000,2,FALSE))</f>
        <v/>
      </c>
      <c r="G1546" s="112" t="str">
        <f>IF(E1546="","",VLOOKUP(E1546,[1]PROJECTES!$C$14:$G$5000,4,FALSE))</f>
        <v/>
      </c>
      <c r="H1546" s="95"/>
      <c r="I1546" s="113" t="str">
        <f>IF(H1546="","",VLOOKUP(H1546,BD!B$2:C$16,2,FALSE))</f>
        <v/>
      </c>
      <c r="J1546" s="114"/>
      <c r="K1546" s="115" t="str">
        <f t="shared" si="55"/>
        <v/>
      </c>
      <c r="L1546" s="116" t="str">
        <f t="shared" ca="1" si="56"/>
        <v>-</v>
      </c>
      <c r="M1546" s="111" t="str">
        <f>IF(E1546="","",VLOOKUP(E1546,[1]PROJECTES!$C$14:$Z$5000,21,FALSE))</f>
        <v/>
      </c>
      <c r="N1546" s="117"/>
      <c r="O1546" s="118" t="s">
        <v>222</v>
      </c>
      <c r="P1546" s="119"/>
      <c r="Q1546" s="84"/>
      <c r="R1546" s="122"/>
      <c r="S1546" s="166"/>
      <c r="T1546" s="167"/>
      <c r="V1546" s="203"/>
    </row>
    <row r="1547" spans="1:22" s="121" customFormat="1" ht="20.100000000000001" customHeight="1" x14ac:dyDescent="0.3">
      <c r="A1547" s="80"/>
      <c r="B1547" s="110" t="str">
        <f>IF(E1547="","",VLOOKUP(E1547,[1]PROJECTES!$C$14:$G$5000,2,FALSE))</f>
        <v/>
      </c>
      <c r="C1547" s="80"/>
      <c r="D1547" s="283" t="str">
        <f>IF(E1547="","",VLOOKUP(E1547,[1]PROJECTES!$C$14:$G$5000,5,FALSE))</f>
        <v/>
      </c>
      <c r="E1547" s="79"/>
      <c r="F1547" s="110" t="str">
        <f>IF(I1547="","",VLOOKUP(I1547,[1]PROJECTES!$C$14:$G$5000,2,FALSE))</f>
        <v/>
      </c>
      <c r="G1547" s="112" t="str">
        <f>IF(E1547="","",VLOOKUP(E1547,[1]PROJECTES!$C$14:$G$5000,4,FALSE))</f>
        <v/>
      </c>
      <c r="H1547" s="95"/>
      <c r="I1547" s="113" t="str">
        <f>IF(H1547="","",VLOOKUP(H1547,BD!B$2:C$16,2,FALSE))</f>
        <v/>
      </c>
      <c r="J1547" s="114"/>
      <c r="K1547" s="115" t="str">
        <f t="shared" si="55"/>
        <v/>
      </c>
      <c r="L1547" s="116" t="str">
        <f t="shared" ca="1" si="56"/>
        <v>-</v>
      </c>
      <c r="M1547" s="111" t="str">
        <f>IF(E1547="","",VLOOKUP(E1547,[1]PROJECTES!$C$14:$Z$5000,21,FALSE))</f>
        <v/>
      </c>
      <c r="N1547" s="117"/>
      <c r="O1547" s="118" t="s">
        <v>222</v>
      </c>
      <c r="P1547" s="119"/>
      <c r="Q1547" s="84"/>
      <c r="R1547" s="122"/>
      <c r="S1547" s="166"/>
      <c r="T1547" s="167"/>
      <c r="V1547" s="203"/>
    </row>
    <row r="1548" spans="1:22" s="121" customFormat="1" ht="20.100000000000001" customHeight="1" x14ac:dyDescent="0.3">
      <c r="A1548" s="80"/>
      <c r="B1548" s="110" t="str">
        <f>IF(E1548="","",VLOOKUP(E1548,[1]PROJECTES!$C$14:$G$5000,2,FALSE))</f>
        <v/>
      </c>
      <c r="C1548" s="80"/>
      <c r="D1548" s="283" t="str">
        <f>IF(E1548="","",VLOOKUP(E1548,[1]PROJECTES!$C$14:$G$5000,5,FALSE))</f>
        <v/>
      </c>
      <c r="E1548" s="79"/>
      <c r="F1548" s="110" t="str">
        <f>IF(I1548="","",VLOOKUP(I1548,[1]PROJECTES!$C$14:$G$5000,2,FALSE))</f>
        <v/>
      </c>
      <c r="G1548" s="112" t="str">
        <f>IF(E1548="","",VLOOKUP(E1548,[1]PROJECTES!$C$14:$G$5000,4,FALSE))</f>
        <v/>
      </c>
      <c r="H1548" s="95"/>
      <c r="I1548" s="113" t="str">
        <f>IF(H1548="","",VLOOKUP(H1548,BD!B$2:C$16,2,FALSE))</f>
        <v/>
      </c>
      <c r="J1548" s="114"/>
      <c r="K1548" s="115" t="str">
        <f t="shared" si="55"/>
        <v/>
      </c>
      <c r="L1548" s="116" t="str">
        <f t="shared" ca="1" si="56"/>
        <v>-</v>
      </c>
      <c r="M1548" s="111" t="str">
        <f>IF(E1548="","",VLOOKUP(E1548,[1]PROJECTES!$C$14:$Z$5000,21,FALSE))</f>
        <v/>
      </c>
      <c r="N1548" s="117"/>
      <c r="O1548" s="118" t="s">
        <v>222</v>
      </c>
      <c r="P1548" s="119"/>
      <c r="Q1548" s="84"/>
      <c r="R1548" s="122"/>
      <c r="S1548" s="166"/>
      <c r="T1548" s="167"/>
      <c r="V1548" s="203"/>
    </row>
    <row r="1549" spans="1:22" s="121" customFormat="1" ht="20.100000000000001" customHeight="1" x14ac:dyDescent="0.3">
      <c r="A1549" s="80"/>
      <c r="B1549" s="110" t="str">
        <f>IF(E1549="","",VLOOKUP(E1549,[1]PROJECTES!$C$14:$G$5000,2,FALSE))</f>
        <v/>
      </c>
      <c r="C1549" s="80"/>
      <c r="D1549" s="283" t="str">
        <f>IF(E1549="","",VLOOKUP(E1549,[1]PROJECTES!$C$14:$G$5000,5,FALSE))</f>
        <v/>
      </c>
      <c r="E1549" s="79"/>
      <c r="F1549" s="110" t="str">
        <f>IF(I1549="","",VLOOKUP(I1549,[1]PROJECTES!$C$14:$G$5000,2,FALSE))</f>
        <v/>
      </c>
      <c r="G1549" s="112" t="str">
        <f>IF(E1549="","",VLOOKUP(E1549,[1]PROJECTES!$C$14:$G$5000,4,FALSE))</f>
        <v/>
      </c>
      <c r="H1549" s="95"/>
      <c r="I1549" s="113" t="str">
        <f>IF(H1549="","",VLOOKUP(H1549,BD!B$2:C$16,2,FALSE))</f>
        <v/>
      </c>
      <c r="J1549" s="114"/>
      <c r="K1549" s="115" t="str">
        <f t="shared" si="55"/>
        <v/>
      </c>
      <c r="L1549" s="116" t="str">
        <f t="shared" ca="1" si="56"/>
        <v>-</v>
      </c>
      <c r="M1549" s="111" t="str">
        <f>IF(E1549="","",VLOOKUP(E1549,[1]PROJECTES!$C$14:$Z$5000,21,FALSE))</f>
        <v/>
      </c>
      <c r="N1549" s="117"/>
      <c r="O1549" s="118" t="s">
        <v>222</v>
      </c>
      <c r="P1549" s="119"/>
      <c r="Q1549" s="84"/>
      <c r="R1549" s="122"/>
      <c r="S1549" s="166"/>
      <c r="T1549" s="167"/>
      <c r="V1549" s="203"/>
    </row>
    <row r="1550" spans="1:22" s="121" customFormat="1" ht="20.100000000000001" customHeight="1" x14ac:dyDescent="0.3">
      <c r="A1550" s="80"/>
      <c r="B1550" s="110" t="str">
        <f>IF(E1550="","",VLOOKUP(E1550,[1]PROJECTES!$C$14:$G$5000,2,FALSE))</f>
        <v/>
      </c>
      <c r="C1550" s="80"/>
      <c r="D1550" s="283" t="str">
        <f>IF(E1550="","",VLOOKUP(E1550,[1]PROJECTES!$C$14:$G$5000,5,FALSE))</f>
        <v/>
      </c>
      <c r="E1550" s="79"/>
      <c r="F1550" s="110" t="str">
        <f>IF(I1550="","",VLOOKUP(I1550,[1]PROJECTES!$C$14:$G$5000,2,FALSE))</f>
        <v/>
      </c>
      <c r="G1550" s="112" t="str">
        <f>IF(E1550="","",VLOOKUP(E1550,[1]PROJECTES!$C$14:$G$5000,4,FALSE))</f>
        <v/>
      </c>
      <c r="H1550" s="95"/>
      <c r="I1550" s="113" t="str">
        <f>IF(H1550="","",VLOOKUP(H1550,BD!B$2:C$16,2,FALSE))</f>
        <v/>
      </c>
      <c r="J1550" s="114"/>
      <c r="K1550" s="115" t="str">
        <f t="shared" si="55"/>
        <v/>
      </c>
      <c r="L1550" s="116" t="str">
        <f t="shared" ca="1" si="56"/>
        <v>-</v>
      </c>
      <c r="M1550" s="111" t="str">
        <f>IF(E1550="","",VLOOKUP(E1550,[1]PROJECTES!$C$14:$Z$5000,21,FALSE))</f>
        <v/>
      </c>
      <c r="N1550" s="117"/>
      <c r="O1550" s="118" t="s">
        <v>222</v>
      </c>
      <c r="P1550" s="119"/>
      <c r="Q1550" s="84"/>
      <c r="R1550" s="122"/>
      <c r="S1550" s="166"/>
      <c r="T1550" s="167"/>
      <c r="V1550" s="203"/>
    </row>
    <row r="1551" spans="1:22" s="121" customFormat="1" ht="20.100000000000001" customHeight="1" x14ac:dyDescent="0.3">
      <c r="A1551" s="80"/>
      <c r="B1551" s="110" t="str">
        <f>IF(E1551="","",VLOOKUP(E1551,[1]PROJECTES!$C$14:$G$5000,2,FALSE))</f>
        <v/>
      </c>
      <c r="C1551" s="80"/>
      <c r="D1551" s="283" t="str">
        <f>IF(E1551="","",VLOOKUP(E1551,[1]PROJECTES!$C$14:$G$5000,5,FALSE))</f>
        <v/>
      </c>
      <c r="E1551" s="79"/>
      <c r="F1551" s="110" t="str">
        <f>IF(I1551="","",VLOOKUP(I1551,[1]PROJECTES!$C$14:$G$5000,2,FALSE))</f>
        <v/>
      </c>
      <c r="G1551" s="112" t="str">
        <f>IF(E1551="","",VLOOKUP(E1551,[1]PROJECTES!$C$14:$G$5000,4,FALSE))</f>
        <v/>
      </c>
      <c r="H1551" s="95"/>
      <c r="I1551" s="113" t="str">
        <f>IF(H1551="","",VLOOKUP(H1551,BD!B$2:C$16,2,FALSE))</f>
        <v/>
      </c>
      <c r="J1551" s="114"/>
      <c r="K1551" s="115" t="str">
        <f t="shared" si="55"/>
        <v/>
      </c>
      <c r="L1551" s="116" t="str">
        <f t="shared" ca="1" si="56"/>
        <v>-</v>
      </c>
      <c r="M1551" s="111" t="str">
        <f>IF(E1551="","",VLOOKUP(E1551,[1]PROJECTES!$C$14:$Z$5000,21,FALSE))</f>
        <v/>
      </c>
      <c r="N1551" s="117"/>
      <c r="O1551" s="118" t="s">
        <v>222</v>
      </c>
      <c r="P1551" s="119"/>
      <c r="Q1551" s="84"/>
      <c r="R1551" s="122"/>
      <c r="S1551" s="166"/>
      <c r="T1551" s="167"/>
      <c r="V1551" s="203"/>
    </row>
    <row r="1552" spans="1:22" s="121" customFormat="1" ht="20.100000000000001" customHeight="1" x14ac:dyDescent="0.3">
      <c r="A1552" s="80"/>
      <c r="B1552" s="110" t="str">
        <f>IF(E1552="","",VLOOKUP(E1552,[1]PROJECTES!$C$14:$G$5000,2,FALSE))</f>
        <v/>
      </c>
      <c r="C1552" s="80"/>
      <c r="D1552" s="283" t="str">
        <f>IF(E1552="","",VLOOKUP(E1552,[1]PROJECTES!$C$14:$G$5000,5,FALSE))</f>
        <v/>
      </c>
      <c r="E1552" s="79"/>
      <c r="F1552" s="110" t="str">
        <f>IF(I1552="","",VLOOKUP(I1552,[1]PROJECTES!$C$14:$G$5000,2,FALSE))</f>
        <v/>
      </c>
      <c r="G1552" s="112" t="str">
        <f>IF(E1552="","",VLOOKUP(E1552,[1]PROJECTES!$C$14:$G$5000,4,FALSE))</f>
        <v/>
      </c>
      <c r="H1552" s="95"/>
      <c r="I1552" s="113" t="str">
        <f>IF(H1552="","",VLOOKUP(H1552,BD!B$2:C$16,2,FALSE))</f>
        <v/>
      </c>
      <c r="J1552" s="114"/>
      <c r="K1552" s="115" t="str">
        <f t="shared" si="55"/>
        <v/>
      </c>
      <c r="L1552" s="116" t="str">
        <f t="shared" ca="1" si="56"/>
        <v>-</v>
      </c>
      <c r="M1552" s="111" t="str">
        <f>IF(E1552="","",VLOOKUP(E1552,[1]PROJECTES!$C$14:$Z$5000,21,FALSE))</f>
        <v/>
      </c>
      <c r="N1552" s="117"/>
      <c r="O1552" s="118" t="s">
        <v>222</v>
      </c>
      <c r="P1552" s="119"/>
      <c r="Q1552" s="84"/>
      <c r="R1552" s="122"/>
      <c r="S1552" s="166"/>
      <c r="T1552" s="167"/>
      <c r="V1552" s="203"/>
    </row>
    <row r="1553" spans="1:22" s="121" customFormat="1" ht="20.100000000000001" customHeight="1" x14ac:dyDescent="0.3">
      <c r="A1553" s="80"/>
      <c r="B1553" s="110" t="str">
        <f>IF(E1553="","",VLOOKUP(E1553,[1]PROJECTES!$C$14:$G$5000,2,FALSE))</f>
        <v/>
      </c>
      <c r="C1553" s="80"/>
      <c r="D1553" s="283" t="str">
        <f>IF(E1553="","",VLOOKUP(E1553,[1]PROJECTES!$C$14:$G$5000,5,FALSE))</f>
        <v/>
      </c>
      <c r="E1553" s="79"/>
      <c r="F1553" s="110" t="str">
        <f>IF(I1553="","",VLOOKUP(I1553,[1]PROJECTES!$C$14:$G$5000,2,FALSE))</f>
        <v/>
      </c>
      <c r="G1553" s="112" t="str">
        <f>IF(E1553="","",VLOOKUP(E1553,[1]PROJECTES!$C$14:$G$5000,4,FALSE))</f>
        <v/>
      </c>
      <c r="H1553" s="95"/>
      <c r="I1553" s="113" t="str">
        <f>IF(H1553="","",VLOOKUP(H1553,BD!B$2:C$16,2,FALSE))</f>
        <v/>
      </c>
      <c r="J1553" s="114"/>
      <c r="K1553" s="115" t="str">
        <f t="shared" si="55"/>
        <v/>
      </c>
      <c r="L1553" s="116" t="str">
        <f t="shared" ca="1" si="56"/>
        <v>-</v>
      </c>
      <c r="M1553" s="111" t="str">
        <f>IF(E1553="","",VLOOKUP(E1553,[1]PROJECTES!$C$14:$Z$5000,21,FALSE))</f>
        <v/>
      </c>
      <c r="N1553" s="117"/>
      <c r="O1553" s="118" t="s">
        <v>222</v>
      </c>
      <c r="P1553" s="119"/>
      <c r="Q1553" s="84"/>
      <c r="R1553" s="122"/>
      <c r="S1553" s="166"/>
      <c r="T1553" s="167"/>
      <c r="V1553" s="203"/>
    </row>
    <row r="1554" spans="1:22" s="121" customFormat="1" ht="20.100000000000001" customHeight="1" x14ac:dyDescent="0.3">
      <c r="A1554" s="80"/>
      <c r="B1554" s="110" t="str">
        <f>IF(E1554="","",VLOOKUP(E1554,[1]PROJECTES!$C$14:$G$5000,2,FALSE))</f>
        <v/>
      </c>
      <c r="C1554" s="80"/>
      <c r="D1554" s="283" t="str">
        <f>IF(E1554="","",VLOOKUP(E1554,[1]PROJECTES!$C$14:$G$5000,5,FALSE))</f>
        <v/>
      </c>
      <c r="E1554" s="79"/>
      <c r="F1554" s="110" t="str">
        <f>IF(I1554="","",VLOOKUP(I1554,[1]PROJECTES!$C$14:$G$5000,2,FALSE))</f>
        <v/>
      </c>
      <c r="G1554" s="112" t="str">
        <f>IF(E1554="","",VLOOKUP(E1554,[1]PROJECTES!$C$14:$G$5000,4,FALSE))</f>
        <v/>
      </c>
      <c r="H1554" s="95"/>
      <c r="I1554" s="113" t="str">
        <f>IF(H1554="","",VLOOKUP(H1554,BD!B$2:C$16,2,FALSE))</f>
        <v/>
      </c>
      <c r="J1554" s="114"/>
      <c r="K1554" s="115" t="str">
        <f t="shared" si="55"/>
        <v/>
      </c>
      <c r="L1554" s="116" t="str">
        <f t="shared" ca="1" si="56"/>
        <v>-</v>
      </c>
      <c r="M1554" s="111" t="str">
        <f>IF(E1554="","",VLOOKUP(E1554,[1]PROJECTES!$C$14:$Z$5000,21,FALSE))</f>
        <v/>
      </c>
      <c r="N1554" s="117"/>
      <c r="O1554" s="118" t="s">
        <v>222</v>
      </c>
      <c r="P1554" s="119"/>
      <c r="Q1554" s="84"/>
      <c r="R1554" s="122"/>
      <c r="S1554" s="166"/>
      <c r="T1554" s="167"/>
      <c r="V1554" s="203"/>
    </row>
    <row r="1555" spans="1:22" s="121" customFormat="1" ht="20.100000000000001" customHeight="1" x14ac:dyDescent="0.3">
      <c r="A1555" s="80"/>
      <c r="B1555" s="110" t="str">
        <f>IF(E1555="","",VLOOKUP(E1555,[1]PROJECTES!$C$14:$G$5000,2,FALSE))</f>
        <v/>
      </c>
      <c r="C1555" s="80"/>
      <c r="D1555" s="283" t="str">
        <f>IF(E1555="","",VLOOKUP(E1555,[1]PROJECTES!$C$14:$G$5000,5,FALSE))</f>
        <v/>
      </c>
      <c r="E1555" s="79"/>
      <c r="F1555" s="110" t="str">
        <f>IF(I1555="","",VLOOKUP(I1555,[1]PROJECTES!$C$14:$G$5000,2,FALSE))</f>
        <v/>
      </c>
      <c r="G1555" s="112" t="str">
        <f>IF(E1555="","",VLOOKUP(E1555,[1]PROJECTES!$C$14:$G$5000,4,FALSE))</f>
        <v/>
      </c>
      <c r="H1555" s="95"/>
      <c r="I1555" s="113" t="str">
        <f>IF(H1555="","",VLOOKUP(H1555,BD!B$2:C$16,2,FALSE))</f>
        <v/>
      </c>
      <c r="J1555" s="114"/>
      <c r="K1555" s="115" t="str">
        <f t="shared" si="55"/>
        <v/>
      </c>
      <c r="L1555" s="116" t="str">
        <f t="shared" ca="1" si="56"/>
        <v>-</v>
      </c>
      <c r="M1555" s="111" t="str">
        <f>IF(E1555="","",VLOOKUP(E1555,[1]PROJECTES!$C$14:$Z$5000,21,FALSE))</f>
        <v/>
      </c>
      <c r="N1555" s="117"/>
      <c r="O1555" s="118" t="s">
        <v>222</v>
      </c>
      <c r="P1555" s="119"/>
      <c r="Q1555" s="84"/>
      <c r="R1555" s="122"/>
      <c r="S1555" s="166"/>
      <c r="T1555" s="167"/>
      <c r="V1555" s="203"/>
    </row>
    <row r="1556" spans="1:22" s="121" customFormat="1" ht="20.100000000000001" customHeight="1" x14ac:dyDescent="0.3">
      <c r="A1556" s="80"/>
      <c r="B1556" s="110" t="str">
        <f>IF(E1556="","",VLOOKUP(E1556,[1]PROJECTES!$C$14:$G$5000,2,FALSE))</f>
        <v/>
      </c>
      <c r="C1556" s="80"/>
      <c r="D1556" s="283" t="str">
        <f>IF(E1556="","",VLOOKUP(E1556,[1]PROJECTES!$C$14:$G$5000,5,FALSE))</f>
        <v/>
      </c>
      <c r="E1556" s="79"/>
      <c r="F1556" s="110" t="str">
        <f>IF(I1556="","",VLOOKUP(I1556,[1]PROJECTES!$C$14:$G$5000,2,FALSE))</f>
        <v/>
      </c>
      <c r="G1556" s="112" t="str">
        <f>IF(E1556="","",VLOOKUP(E1556,[1]PROJECTES!$C$14:$G$5000,4,FALSE))</f>
        <v/>
      </c>
      <c r="H1556" s="95"/>
      <c r="I1556" s="113" t="str">
        <f>IF(H1556="","",VLOOKUP(H1556,BD!B$2:C$16,2,FALSE))</f>
        <v/>
      </c>
      <c r="J1556" s="114"/>
      <c r="K1556" s="115" t="str">
        <f t="shared" si="55"/>
        <v/>
      </c>
      <c r="L1556" s="116" t="str">
        <f t="shared" ca="1" si="56"/>
        <v>-</v>
      </c>
      <c r="M1556" s="111" t="str">
        <f>IF(E1556="","",VLOOKUP(E1556,[1]PROJECTES!$C$14:$Z$5000,21,FALSE))</f>
        <v/>
      </c>
      <c r="N1556" s="117"/>
      <c r="O1556" s="118" t="s">
        <v>222</v>
      </c>
      <c r="P1556" s="119"/>
      <c r="Q1556" s="84"/>
      <c r="R1556" s="122"/>
      <c r="S1556" s="166"/>
      <c r="T1556" s="167"/>
      <c r="V1556" s="203"/>
    </row>
    <row r="1557" spans="1:22" s="121" customFormat="1" ht="20.100000000000001" customHeight="1" x14ac:dyDescent="0.3">
      <c r="A1557" s="80"/>
      <c r="B1557" s="110" t="str">
        <f>IF(E1557="","",VLOOKUP(E1557,[1]PROJECTES!$C$14:$G$5000,2,FALSE))</f>
        <v/>
      </c>
      <c r="C1557" s="80"/>
      <c r="D1557" s="283" t="str">
        <f>IF(E1557="","",VLOOKUP(E1557,[1]PROJECTES!$C$14:$G$5000,5,FALSE))</f>
        <v/>
      </c>
      <c r="E1557" s="79"/>
      <c r="F1557" s="110" t="str">
        <f>IF(I1557="","",VLOOKUP(I1557,[1]PROJECTES!$C$14:$G$5000,2,FALSE))</f>
        <v/>
      </c>
      <c r="G1557" s="112" t="str">
        <f>IF(E1557="","",VLOOKUP(E1557,[1]PROJECTES!$C$14:$G$5000,4,FALSE))</f>
        <v/>
      </c>
      <c r="H1557" s="95"/>
      <c r="I1557" s="113" t="str">
        <f>IF(H1557="","",VLOOKUP(H1557,BD!B$2:C$16,2,FALSE))</f>
        <v/>
      </c>
      <c r="J1557" s="114"/>
      <c r="K1557" s="115" t="str">
        <f t="shared" si="55"/>
        <v/>
      </c>
      <c r="L1557" s="116" t="str">
        <f t="shared" ca="1" si="56"/>
        <v>-</v>
      </c>
      <c r="M1557" s="111" t="str">
        <f>IF(E1557="","",VLOOKUP(E1557,[1]PROJECTES!$C$14:$Z$5000,21,FALSE))</f>
        <v/>
      </c>
      <c r="N1557" s="117"/>
      <c r="O1557" s="118" t="s">
        <v>222</v>
      </c>
      <c r="P1557" s="119"/>
      <c r="Q1557" s="84"/>
      <c r="R1557" s="125"/>
      <c r="S1557" s="166"/>
      <c r="T1557" s="167"/>
    </row>
    <row r="1558" spans="1:22" s="121" customFormat="1" ht="20.100000000000001" customHeight="1" x14ac:dyDescent="0.3">
      <c r="A1558" s="80"/>
      <c r="B1558" s="110" t="str">
        <f>IF(E1558="","",VLOOKUP(E1558,[1]PROJECTES!$C$14:$G$5000,2,FALSE))</f>
        <v/>
      </c>
      <c r="C1558" s="80"/>
      <c r="D1558" s="283" t="str">
        <f>IF(E1558="","",VLOOKUP(E1558,[1]PROJECTES!$C$14:$G$5000,5,FALSE))</f>
        <v/>
      </c>
      <c r="E1558" s="79"/>
      <c r="F1558" s="110" t="str">
        <f>IF(I1558="","",VLOOKUP(I1558,[1]PROJECTES!$C$14:$G$5000,2,FALSE))</f>
        <v/>
      </c>
      <c r="G1558" s="112" t="str">
        <f>IF(E1558="","",VLOOKUP(E1558,[1]PROJECTES!$C$14:$G$5000,4,FALSE))</f>
        <v/>
      </c>
      <c r="H1558" s="95"/>
      <c r="I1558" s="113" t="str">
        <f>IF(H1558="","",VLOOKUP(H1558,BD!B$2:C$16,2,FALSE))</f>
        <v/>
      </c>
      <c r="J1558" s="114"/>
      <c r="K1558" s="115" t="str">
        <f t="shared" si="55"/>
        <v/>
      </c>
      <c r="L1558" s="116" t="str">
        <f t="shared" ca="1" si="56"/>
        <v>-</v>
      </c>
      <c r="M1558" s="111" t="str">
        <f>IF(E1558="","",VLOOKUP(E1558,[1]PROJECTES!$C$14:$Z$5000,21,FALSE))</f>
        <v/>
      </c>
      <c r="N1558" s="117"/>
      <c r="O1558" s="118" t="s">
        <v>222</v>
      </c>
      <c r="P1558" s="119"/>
      <c r="Q1558" s="84"/>
      <c r="R1558" s="122"/>
      <c r="S1558" s="166"/>
      <c r="T1558" s="167"/>
    </row>
    <row r="1559" spans="1:22" s="121" customFormat="1" ht="20.100000000000001" customHeight="1" x14ac:dyDescent="0.3">
      <c r="A1559" s="80"/>
      <c r="B1559" s="110" t="str">
        <f>IF(E1559="","",VLOOKUP(E1559,[1]PROJECTES!$C$14:$G$5000,2,FALSE))</f>
        <v/>
      </c>
      <c r="C1559" s="80"/>
      <c r="D1559" s="283" t="str">
        <f>IF(E1559="","",VLOOKUP(E1559,[1]PROJECTES!$C$14:$G$5000,5,FALSE))</f>
        <v/>
      </c>
      <c r="E1559" s="79"/>
      <c r="F1559" s="110" t="str">
        <f>IF(I1559="","",VLOOKUP(I1559,[1]PROJECTES!$C$14:$G$5000,2,FALSE))</f>
        <v/>
      </c>
      <c r="G1559" s="112" t="str">
        <f>IF(E1559="","",VLOOKUP(E1559,[1]PROJECTES!$C$14:$G$5000,4,FALSE))</f>
        <v/>
      </c>
      <c r="H1559" s="95"/>
      <c r="I1559" s="113" t="str">
        <f>IF(H1559="","",VLOOKUP(H1559,BD!B$2:C$16,2,FALSE))</f>
        <v/>
      </c>
      <c r="J1559" s="114"/>
      <c r="K1559" s="115" t="str">
        <f t="shared" si="55"/>
        <v/>
      </c>
      <c r="L1559" s="116" t="str">
        <f t="shared" ca="1" si="56"/>
        <v>-</v>
      </c>
      <c r="M1559" s="111" t="str">
        <f>IF(E1559="","",VLOOKUP(E1559,[1]PROJECTES!$C$14:$Z$5000,21,FALSE))</f>
        <v/>
      </c>
      <c r="N1559" s="117"/>
      <c r="O1559" s="118" t="s">
        <v>222</v>
      </c>
      <c r="P1559" s="119"/>
      <c r="Q1559" s="84"/>
      <c r="R1559" s="122"/>
      <c r="S1559" s="166"/>
      <c r="T1559" s="167"/>
    </row>
    <row r="1560" spans="1:22" s="121" customFormat="1" ht="20.100000000000001" customHeight="1" x14ac:dyDescent="0.3">
      <c r="A1560" s="80"/>
      <c r="B1560" s="110" t="str">
        <f>IF(E1560="","",VLOOKUP(E1560,[1]PROJECTES!$C$14:$G$5000,2,FALSE))</f>
        <v/>
      </c>
      <c r="C1560" s="80"/>
      <c r="D1560" s="283" t="str">
        <f>IF(E1560="","",VLOOKUP(E1560,[1]PROJECTES!$C$14:$G$5000,5,FALSE))</f>
        <v/>
      </c>
      <c r="E1560" s="79"/>
      <c r="F1560" s="110" t="str">
        <f>IF(I1560="","",VLOOKUP(I1560,[1]PROJECTES!$C$14:$G$5000,2,FALSE))</f>
        <v/>
      </c>
      <c r="G1560" s="112" t="str">
        <f>IF(E1560="","",VLOOKUP(E1560,[1]PROJECTES!$C$14:$G$5000,4,FALSE))</f>
        <v/>
      </c>
      <c r="H1560" s="95"/>
      <c r="I1560" s="113" t="str">
        <f>IF(H1560="","",VLOOKUP(H1560,BD!B$2:C$16,2,FALSE))</f>
        <v/>
      </c>
      <c r="J1560" s="114"/>
      <c r="K1560" s="115" t="str">
        <f t="shared" si="55"/>
        <v/>
      </c>
      <c r="L1560" s="116" t="str">
        <f t="shared" ca="1" si="56"/>
        <v>-</v>
      </c>
      <c r="M1560" s="111" t="str">
        <f>IF(E1560="","",VLOOKUP(E1560,[1]PROJECTES!$C$14:$Z$5000,21,FALSE))</f>
        <v/>
      </c>
      <c r="N1560" s="117"/>
      <c r="O1560" s="118" t="s">
        <v>222</v>
      </c>
      <c r="P1560" s="119"/>
      <c r="Q1560" s="84"/>
      <c r="R1560" s="122"/>
      <c r="S1560" s="166"/>
      <c r="T1560" s="167"/>
    </row>
    <row r="1561" spans="1:22" s="121" customFormat="1" ht="20.100000000000001" customHeight="1" x14ac:dyDescent="0.3">
      <c r="A1561" s="80"/>
      <c r="B1561" s="110" t="str">
        <f>IF(E1561="","",VLOOKUP(E1561,[1]PROJECTES!$C$14:$G$5000,2,FALSE))</f>
        <v/>
      </c>
      <c r="C1561" s="80"/>
      <c r="D1561" s="283" t="str">
        <f>IF(E1561="","",VLOOKUP(E1561,[1]PROJECTES!$C$14:$G$5000,5,FALSE))</f>
        <v/>
      </c>
      <c r="E1561" s="79"/>
      <c r="F1561" s="110" t="str">
        <f>IF(I1561="","",VLOOKUP(I1561,[1]PROJECTES!$C$14:$G$5000,2,FALSE))</f>
        <v/>
      </c>
      <c r="G1561" s="112" t="str">
        <f>IF(E1561="","",VLOOKUP(E1561,[1]PROJECTES!$C$14:$G$5000,4,FALSE))</f>
        <v/>
      </c>
      <c r="H1561" s="95"/>
      <c r="I1561" s="113" t="str">
        <f>IF(H1561="","",VLOOKUP(H1561,BD!B$2:C$16,2,FALSE))</f>
        <v/>
      </c>
      <c r="J1561" s="114"/>
      <c r="K1561" s="115" t="str">
        <f t="shared" si="55"/>
        <v/>
      </c>
      <c r="L1561" s="116" t="str">
        <f t="shared" ca="1" si="56"/>
        <v>-</v>
      </c>
      <c r="M1561" s="111" t="str">
        <f>IF(E1561="","",VLOOKUP(E1561,[1]PROJECTES!$C$14:$Z$5000,21,FALSE))</f>
        <v/>
      </c>
      <c r="N1561" s="117"/>
      <c r="O1561" s="118" t="s">
        <v>222</v>
      </c>
      <c r="P1561" s="119"/>
      <c r="Q1561" s="84"/>
      <c r="R1561" s="122"/>
      <c r="S1561" s="166"/>
      <c r="T1561" s="167"/>
    </row>
    <row r="1562" spans="1:22" s="121" customFormat="1" ht="20.100000000000001" customHeight="1" x14ac:dyDescent="0.3">
      <c r="A1562" s="80"/>
      <c r="B1562" s="110" t="str">
        <f>IF(E1562="","",VLOOKUP(E1562,[1]PROJECTES!$C$14:$G$5000,2,FALSE))</f>
        <v/>
      </c>
      <c r="C1562" s="80"/>
      <c r="D1562" s="283" t="str">
        <f>IF(E1562="","",VLOOKUP(E1562,[1]PROJECTES!$C$14:$G$5000,5,FALSE))</f>
        <v/>
      </c>
      <c r="E1562" s="79"/>
      <c r="F1562" s="110" t="str">
        <f>IF(I1562="","",VLOOKUP(I1562,[1]PROJECTES!$C$14:$G$5000,2,FALSE))</f>
        <v/>
      </c>
      <c r="G1562" s="112" t="str">
        <f>IF(E1562="","",VLOOKUP(E1562,[1]PROJECTES!$C$14:$G$5000,4,FALSE))</f>
        <v/>
      </c>
      <c r="H1562" s="95"/>
      <c r="I1562" s="113" t="str">
        <f>IF(H1562="","",VLOOKUP(H1562,BD!B$2:C$16,2,FALSE))</f>
        <v/>
      </c>
      <c r="J1562" s="114"/>
      <c r="K1562" s="115" t="str">
        <f t="shared" si="55"/>
        <v/>
      </c>
      <c r="L1562" s="116" t="str">
        <f t="shared" ca="1" si="56"/>
        <v>-</v>
      </c>
      <c r="M1562" s="111" t="str">
        <f>IF(E1562="","",VLOOKUP(E1562,[1]PROJECTES!$C$14:$Z$5000,21,FALSE))</f>
        <v/>
      </c>
      <c r="N1562" s="117"/>
      <c r="O1562" s="118" t="s">
        <v>222</v>
      </c>
      <c r="P1562" s="119"/>
      <c r="Q1562" s="84"/>
      <c r="R1562" s="125"/>
      <c r="S1562" s="166"/>
      <c r="T1562" s="167"/>
    </row>
    <row r="1563" spans="1:22" s="121" customFormat="1" ht="20.100000000000001" customHeight="1" x14ac:dyDescent="0.3">
      <c r="A1563" s="80"/>
      <c r="B1563" s="110" t="str">
        <f>IF(E1563="","",VLOOKUP(E1563,[1]PROJECTES!$C$14:$G$5000,2,FALSE))</f>
        <v/>
      </c>
      <c r="C1563" s="80"/>
      <c r="D1563" s="283" t="str">
        <f>IF(E1563="","",VLOOKUP(E1563,[1]PROJECTES!$C$14:$G$5000,5,FALSE))</f>
        <v/>
      </c>
      <c r="E1563" s="79"/>
      <c r="F1563" s="110" t="str">
        <f>IF(I1563="","",VLOOKUP(I1563,[1]PROJECTES!$C$14:$G$5000,2,FALSE))</f>
        <v/>
      </c>
      <c r="G1563" s="112" t="str">
        <f>IF(E1563="","",VLOOKUP(E1563,[1]PROJECTES!$C$14:$G$5000,4,FALSE))</f>
        <v/>
      </c>
      <c r="H1563" s="95"/>
      <c r="I1563" s="113" t="str">
        <f>IF(H1563="","",VLOOKUP(H1563,BD!B$2:C$16,2,FALSE))</f>
        <v/>
      </c>
      <c r="J1563" s="114"/>
      <c r="K1563" s="115" t="str">
        <f t="shared" si="55"/>
        <v/>
      </c>
      <c r="L1563" s="116" t="str">
        <f t="shared" ca="1" si="56"/>
        <v>-</v>
      </c>
      <c r="M1563" s="111" t="str">
        <f>IF(E1563="","",VLOOKUP(E1563,[1]PROJECTES!$C$14:$Z$5000,21,FALSE))</f>
        <v/>
      </c>
      <c r="N1563" s="117"/>
      <c r="O1563" s="118" t="s">
        <v>222</v>
      </c>
      <c r="P1563" s="119"/>
      <c r="Q1563" s="84"/>
      <c r="R1563" s="125"/>
      <c r="S1563" s="166"/>
      <c r="T1563" s="167"/>
    </row>
    <row r="1564" spans="1:22" s="121" customFormat="1" ht="20.100000000000001" customHeight="1" x14ac:dyDescent="0.3">
      <c r="A1564" s="80"/>
      <c r="B1564" s="110" t="str">
        <f>IF(E1564="","",VLOOKUP(E1564,[1]PROJECTES!$C$14:$G$5000,2,FALSE))</f>
        <v/>
      </c>
      <c r="C1564" s="80"/>
      <c r="D1564" s="283" t="str">
        <f>IF(E1564="","",VLOOKUP(E1564,[1]PROJECTES!$C$14:$G$5000,5,FALSE))</f>
        <v/>
      </c>
      <c r="E1564" s="79"/>
      <c r="F1564" s="110" t="str">
        <f>IF(I1564="","",VLOOKUP(I1564,[1]PROJECTES!$C$14:$G$5000,2,FALSE))</f>
        <v/>
      </c>
      <c r="G1564" s="112" t="str">
        <f>IF(E1564="","",VLOOKUP(E1564,[1]PROJECTES!$C$14:$G$5000,4,FALSE))</f>
        <v/>
      </c>
      <c r="H1564" s="95"/>
      <c r="I1564" s="113" t="str">
        <f>IF(H1564="","",VLOOKUP(H1564,BD!B$2:C$16,2,FALSE))</f>
        <v/>
      </c>
      <c r="J1564" s="114"/>
      <c r="K1564" s="115" t="str">
        <f t="shared" si="55"/>
        <v/>
      </c>
      <c r="L1564" s="116" t="str">
        <f t="shared" ca="1" si="56"/>
        <v>-</v>
      </c>
      <c r="M1564" s="111" t="str">
        <f>IF(E1564="","",VLOOKUP(E1564,[1]PROJECTES!$C$14:$Z$5000,21,FALSE))</f>
        <v/>
      </c>
      <c r="N1564" s="117"/>
      <c r="O1564" s="118" t="s">
        <v>222</v>
      </c>
      <c r="P1564" s="119"/>
      <c r="Q1564" s="84"/>
      <c r="R1564" s="122"/>
      <c r="S1564" s="166"/>
      <c r="T1564" s="167"/>
    </row>
    <row r="1565" spans="1:22" s="121" customFormat="1" ht="20.100000000000001" customHeight="1" x14ac:dyDescent="0.3">
      <c r="A1565" s="80"/>
      <c r="B1565" s="110" t="str">
        <f>IF(E1565="","",VLOOKUP(E1565,[1]PROJECTES!$C$14:$G$5000,2,FALSE))</f>
        <v/>
      </c>
      <c r="C1565" s="80"/>
      <c r="D1565" s="283" t="str">
        <f>IF(E1565="","",VLOOKUP(E1565,[1]PROJECTES!$C$14:$G$5000,5,FALSE))</f>
        <v/>
      </c>
      <c r="E1565" s="79"/>
      <c r="F1565" s="110" t="str">
        <f>IF(I1565="","",VLOOKUP(I1565,[1]PROJECTES!$C$14:$G$5000,2,FALSE))</f>
        <v/>
      </c>
      <c r="G1565" s="112" t="str">
        <f>IF(E1565="","",VLOOKUP(E1565,[1]PROJECTES!$C$14:$G$5000,4,FALSE))</f>
        <v/>
      </c>
      <c r="H1565" s="95"/>
      <c r="I1565" s="113" t="str">
        <f>IF(H1565="","",VLOOKUP(H1565,BD!B$2:C$16,2,FALSE))</f>
        <v/>
      </c>
      <c r="J1565" s="114"/>
      <c r="K1565" s="115" t="str">
        <f t="shared" si="55"/>
        <v/>
      </c>
      <c r="L1565" s="116" t="str">
        <f t="shared" ca="1" si="56"/>
        <v>-</v>
      </c>
      <c r="M1565" s="111" t="str">
        <f>IF(E1565="","",VLOOKUP(E1565,[1]PROJECTES!$C$14:$Z$5000,21,FALSE))</f>
        <v/>
      </c>
      <c r="N1565" s="117"/>
      <c r="O1565" s="118" t="s">
        <v>222</v>
      </c>
      <c r="P1565" s="119"/>
      <c r="Q1565" s="84"/>
      <c r="R1565" s="122"/>
      <c r="S1565" s="166"/>
      <c r="T1565" s="167"/>
    </row>
    <row r="1566" spans="1:22" s="121" customFormat="1" ht="20.100000000000001" customHeight="1" x14ac:dyDescent="0.3">
      <c r="A1566" s="80"/>
      <c r="B1566" s="110" t="str">
        <f>IF(E1566="","",VLOOKUP(E1566,[1]PROJECTES!$C$14:$G$5000,2,FALSE))</f>
        <v/>
      </c>
      <c r="C1566" s="80"/>
      <c r="D1566" s="283" t="str">
        <f>IF(E1566="","",VLOOKUP(E1566,[1]PROJECTES!$C$14:$G$5000,5,FALSE))</f>
        <v/>
      </c>
      <c r="E1566" s="79"/>
      <c r="F1566" s="110" t="str">
        <f>IF(I1566="","",VLOOKUP(I1566,[1]PROJECTES!$C$14:$G$5000,2,FALSE))</f>
        <v/>
      </c>
      <c r="G1566" s="112" t="str">
        <f>IF(E1566="","",VLOOKUP(E1566,[1]PROJECTES!$C$14:$G$5000,4,FALSE))</f>
        <v/>
      </c>
      <c r="H1566" s="95"/>
      <c r="I1566" s="113" t="str">
        <f>IF(H1566="","",VLOOKUP(H1566,BD!B$2:C$16,2,FALSE))</f>
        <v/>
      </c>
      <c r="J1566" s="114"/>
      <c r="K1566" s="115" t="str">
        <f t="shared" si="55"/>
        <v/>
      </c>
      <c r="L1566" s="116" t="str">
        <f t="shared" ca="1" si="56"/>
        <v>-</v>
      </c>
      <c r="M1566" s="111" t="str">
        <f>IF(E1566="","",VLOOKUP(E1566,[1]PROJECTES!$C$14:$Z$5000,21,FALSE))</f>
        <v/>
      </c>
      <c r="N1566" s="117"/>
      <c r="O1566" s="118" t="s">
        <v>222</v>
      </c>
      <c r="P1566" s="119"/>
      <c r="Q1566" s="84"/>
      <c r="R1566" s="122"/>
      <c r="S1566" s="166"/>
      <c r="T1566" s="167"/>
    </row>
    <row r="1567" spans="1:22" s="121" customFormat="1" ht="20.100000000000001" customHeight="1" x14ac:dyDescent="0.3">
      <c r="A1567" s="80"/>
      <c r="B1567" s="110" t="str">
        <f>IF(E1567="","",VLOOKUP(E1567,[1]PROJECTES!$C$14:$G$5000,2,FALSE))</f>
        <v/>
      </c>
      <c r="C1567" s="80"/>
      <c r="D1567" s="283" t="str">
        <f>IF(E1567="","",VLOOKUP(E1567,[1]PROJECTES!$C$14:$G$5000,5,FALSE))</f>
        <v/>
      </c>
      <c r="E1567" s="79"/>
      <c r="F1567" s="110" t="str">
        <f>IF(I1567="","",VLOOKUP(I1567,[1]PROJECTES!$C$14:$G$5000,2,FALSE))</f>
        <v/>
      </c>
      <c r="G1567" s="112" t="str">
        <f>IF(E1567="","",VLOOKUP(E1567,[1]PROJECTES!$C$14:$G$5000,4,FALSE))</f>
        <v/>
      </c>
      <c r="H1567" s="95"/>
      <c r="I1567" s="113" t="str">
        <f>IF(H1567="","",VLOOKUP(H1567,BD!B$2:C$16,2,FALSE))</f>
        <v/>
      </c>
      <c r="J1567" s="114"/>
      <c r="K1567" s="115" t="str">
        <f t="shared" si="55"/>
        <v/>
      </c>
      <c r="L1567" s="116" t="str">
        <f t="shared" ca="1" si="56"/>
        <v>-</v>
      </c>
      <c r="M1567" s="111" t="str">
        <f>IF(E1567="","",VLOOKUP(E1567,[1]PROJECTES!$C$14:$Z$5000,21,FALSE))</f>
        <v/>
      </c>
      <c r="N1567" s="117"/>
      <c r="O1567" s="118" t="s">
        <v>222</v>
      </c>
      <c r="P1567" s="119"/>
      <c r="Q1567" s="84"/>
      <c r="R1567" s="122"/>
      <c r="S1567" s="166"/>
      <c r="T1567" s="167"/>
    </row>
    <row r="1568" spans="1:22" s="121" customFormat="1" ht="20.100000000000001" customHeight="1" x14ac:dyDescent="0.3">
      <c r="A1568" s="80"/>
      <c r="B1568" s="110" t="str">
        <f>IF(E1568="","",VLOOKUP(E1568,[1]PROJECTES!$C$14:$G$5000,2,FALSE))</f>
        <v/>
      </c>
      <c r="C1568" s="80"/>
      <c r="D1568" s="283" t="str">
        <f>IF(E1568="","",VLOOKUP(E1568,[1]PROJECTES!$C$14:$G$5000,5,FALSE))</f>
        <v/>
      </c>
      <c r="E1568" s="79"/>
      <c r="F1568" s="110" t="str">
        <f>IF(I1568="","",VLOOKUP(I1568,[1]PROJECTES!$C$14:$G$5000,2,FALSE))</f>
        <v/>
      </c>
      <c r="G1568" s="112" t="str">
        <f>IF(E1568="","",VLOOKUP(E1568,[1]PROJECTES!$C$14:$G$5000,4,FALSE))</f>
        <v/>
      </c>
      <c r="H1568" s="95"/>
      <c r="I1568" s="113" t="str">
        <f>IF(H1568="","",VLOOKUP(H1568,BD!B$2:C$16,2,FALSE))</f>
        <v/>
      </c>
      <c r="J1568" s="114"/>
      <c r="K1568" s="115" t="str">
        <f t="shared" si="55"/>
        <v/>
      </c>
      <c r="L1568" s="116" t="str">
        <f t="shared" ca="1" si="56"/>
        <v>-</v>
      </c>
      <c r="M1568" s="111" t="str">
        <f>IF(E1568="","",VLOOKUP(E1568,[1]PROJECTES!$C$14:$Z$5000,21,FALSE))</f>
        <v/>
      </c>
      <c r="N1568" s="117"/>
      <c r="O1568" s="118" t="s">
        <v>222</v>
      </c>
      <c r="P1568" s="119"/>
      <c r="Q1568" s="84"/>
      <c r="R1568" s="122"/>
      <c r="S1568" s="166"/>
      <c r="T1568" s="167"/>
    </row>
    <row r="1569" spans="1:20" s="121" customFormat="1" ht="20.100000000000001" customHeight="1" x14ac:dyDescent="0.3">
      <c r="A1569" s="80"/>
      <c r="B1569" s="110" t="str">
        <f>IF(E1569="","",VLOOKUP(E1569,[1]PROJECTES!$C$14:$G$5000,2,FALSE))</f>
        <v/>
      </c>
      <c r="C1569" s="80"/>
      <c r="D1569" s="283" t="str">
        <f>IF(E1569="","",VLOOKUP(E1569,[1]PROJECTES!$C$14:$G$5000,5,FALSE))</f>
        <v/>
      </c>
      <c r="E1569" s="79"/>
      <c r="F1569" s="110" t="str">
        <f>IF(I1569="","",VLOOKUP(I1569,[1]PROJECTES!$C$14:$G$5000,2,FALSE))</f>
        <v/>
      </c>
      <c r="G1569" s="112" t="str">
        <f>IF(E1569="","",VLOOKUP(E1569,[1]PROJECTES!$C$14:$G$5000,4,FALSE))</f>
        <v/>
      </c>
      <c r="H1569" s="95"/>
      <c r="I1569" s="113" t="str">
        <f>IF(H1569="","",VLOOKUP(H1569,BD!B$2:C$16,2,FALSE))</f>
        <v/>
      </c>
      <c r="J1569" s="114"/>
      <c r="K1569" s="115" t="str">
        <f t="shared" si="55"/>
        <v/>
      </c>
      <c r="L1569" s="116" t="str">
        <f t="shared" ca="1" si="56"/>
        <v>-</v>
      </c>
      <c r="M1569" s="111" t="str">
        <f>IF(E1569="","",VLOOKUP(E1569,[1]PROJECTES!$C$14:$Z$5000,21,FALSE))</f>
        <v/>
      </c>
      <c r="N1569" s="117"/>
      <c r="O1569" s="118" t="s">
        <v>222</v>
      </c>
      <c r="P1569" s="119"/>
      <c r="Q1569" s="84"/>
      <c r="R1569" s="122"/>
      <c r="S1569" s="166"/>
      <c r="T1569" s="167"/>
    </row>
    <row r="1570" spans="1:20" s="121" customFormat="1" ht="20.100000000000001" customHeight="1" x14ac:dyDescent="0.3">
      <c r="A1570" s="80"/>
      <c r="B1570" s="110" t="str">
        <f>IF(E1570="","",VLOOKUP(E1570,[1]PROJECTES!$C$14:$G$5000,2,FALSE))</f>
        <v/>
      </c>
      <c r="C1570" s="80"/>
      <c r="D1570" s="283" t="str">
        <f>IF(E1570="","",VLOOKUP(E1570,[1]PROJECTES!$C$14:$G$5000,5,FALSE))</f>
        <v/>
      </c>
      <c r="E1570" s="79"/>
      <c r="F1570" s="110" t="str">
        <f>IF(I1570="","",VLOOKUP(I1570,[1]PROJECTES!$C$14:$G$5000,2,FALSE))</f>
        <v/>
      </c>
      <c r="G1570" s="112" t="str">
        <f>IF(E1570="","",VLOOKUP(E1570,[1]PROJECTES!$C$14:$G$5000,4,FALSE))</f>
        <v/>
      </c>
      <c r="H1570" s="95"/>
      <c r="I1570" s="113" t="str">
        <f>IF(H1570="","",VLOOKUP(H1570,BD!B$2:C$16,2,FALSE))</f>
        <v/>
      </c>
      <c r="J1570" s="114"/>
      <c r="K1570" s="115" t="str">
        <f t="shared" si="55"/>
        <v/>
      </c>
      <c r="L1570" s="116" t="str">
        <f t="shared" ca="1" si="56"/>
        <v>-</v>
      </c>
      <c r="M1570" s="111" t="str">
        <f>IF(E1570="","",VLOOKUP(E1570,[1]PROJECTES!$C$14:$Z$5000,21,FALSE))</f>
        <v/>
      </c>
      <c r="N1570" s="117"/>
      <c r="O1570" s="118" t="s">
        <v>222</v>
      </c>
      <c r="P1570" s="119"/>
      <c r="Q1570" s="84"/>
      <c r="R1570" s="122"/>
      <c r="S1570" s="166"/>
      <c r="T1570" s="167"/>
    </row>
    <row r="1571" spans="1:20" s="121" customFormat="1" ht="20.100000000000001" customHeight="1" x14ac:dyDescent="0.3">
      <c r="A1571" s="80"/>
      <c r="B1571" s="110" t="str">
        <f>IF(E1571="","",VLOOKUP(E1571,[1]PROJECTES!$C$14:$G$5000,2,FALSE))</f>
        <v/>
      </c>
      <c r="C1571" s="80"/>
      <c r="D1571" s="283" t="str">
        <f>IF(E1571="","",VLOOKUP(E1571,[1]PROJECTES!$C$14:$G$5000,5,FALSE))</f>
        <v/>
      </c>
      <c r="E1571" s="79"/>
      <c r="F1571" s="110" t="str">
        <f>IF(I1571="","",VLOOKUP(I1571,[1]PROJECTES!$C$14:$G$5000,2,FALSE))</f>
        <v/>
      </c>
      <c r="G1571" s="112" t="str">
        <f>IF(E1571="","",VLOOKUP(E1571,[1]PROJECTES!$C$14:$G$5000,4,FALSE))</f>
        <v/>
      </c>
      <c r="H1571" s="95"/>
      <c r="I1571" s="113" t="str">
        <f>IF(H1571="","",VLOOKUP(H1571,BD!B$2:C$16,2,FALSE))</f>
        <v/>
      </c>
      <c r="J1571" s="114"/>
      <c r="K1571" s="115" t="str">
        <f t="shared" si="55"/>
        <v/>
      </c>
      <c r="L1571" s="116" t="str">
        <f t="shared" ca="1" si="56"/>
        <v>-</v>
      </c>
      <c r="M1571" s="111" t="str">
        <f>IF(E1571="","",VLOOKUP(E1571,[1]PROJECTES!$C$14:$Z$5000,21,FALSE))</f>
        <v/>
      </c>
      <c r="N1571" s="117"/>
      <c r="O1571" s="118" t="s">
        <v>222</v>
      </c>
      <c r="P1571" s="119"/>
      <c r="Q1571" s="84"/>
      <c r="R1571" s="122"/>
      <c r="S1571" s="166"/>
      <c r="T1571" s="167"/>
    </row>
    <row r="1572" spans="1:20" s="121" customFormat="1" ht="20.100000000000001" customHeight="1" x14ac:dyDescent="0.3">
      <c r="A1572" s="80"/>
      <c r="B1572" s="110" t="str">
        <f>IF(E1572="","",VLOOKUP(E1572,[1]PROJECTES!$C$14:$G$5000,2,FALSE))</f>
        <v/>
      </c>
      <c r="C1572" s="80"/>
      <c r="D1572" s="283" t="str">
        <f>IF(E1572="","",VLOOKUP(E1572,[1]PROJECTES!$C$14:$G$5000,5,FALSE))</f>
        <v/>
      </c>
      <c r="E1572" s="79"/>
      <c r="F1572" s="110" t="str">
        <f>IF(I1572="","",VLOOKUP(I1572,[1]PROJECTES!$C$14:$G$5000,2,FALSE))</f>
        <v/>
      </c>
      <c r="G1572" s="112" t="str">
        <f>IF(E1572="","",VLOOKUP(E1572,[1]PROJECTES!$C$14:$G$5000,4,FALSE))</f>
        <v/>
      </c>
      <c r="H1572" s="95"/>
      <c r="I1572" s="113" t="str">
        <f>IF(H1572="","",VLOOKUP(H1572,BD!B$2:C$16,2,FALSE))</f>
        <v/>
      </c>
      <c r="J1572" s="114"/>
      <c r="K1572" s="115" t="str">
        <f t="shared" si="55"/>
        <v/>
      </c>
      <c r="L1572" s="116" t="str">
        <f t="shared" ca="1" si="56"/>
        <v>-</v>
      </c>
      <c r="M1572" s="111" t="str">
        <f>IF(E1572="","",VLOOKUP(E1572,[1]PROJECTES!$C$14:$Z$5000,21,FALSE))</f>
        <v/>
      </c>
      <c r="N1572" s="117"/>
      <c r="O1572" s="118" t="s">
        <v>222</v>
      </c>
      <c r="P1572" s="119"/>
      <c r="Q1572" s="84"/>
      <c r="R1572" s="122"/>
      <c r="S1572" s="166"/>
      <c r="T1572" s="167"/>
    </row>
    <row r="1573" spans="1:20" s="121" customFormat="1" ht="20.100000000000001" customHeight="1" x14ac:dyDescent="0.3">
      <c r="A1573" s="80"/>
      <c r="B1573" s="110" t="str">
        <f>IF(E1573="","",VLOOKUP(E1573,[1]PROJECTES!$C$14:$G$5000,2,FALSE))</f>
        <v/>
      </c>
      <c r="C1573" s="80"/>
      <c r="D1573" s="283" t="str">
        <f>IF(E1573="","",VLOOKUP(E1573,[1]PROJECTES!$C$14:$G$5000,5,FALSE))</f>
        <v/>
      </c>
      <c r="E1573" s="79"/>
      <c r="F1573" s="110" t="str">
        <f>IF(I1573="","",VLOOKUP(I1573,[1]PROJECTES!$C$14:$G$5000,2,FALSE))</f>
        <v/>
      </c>
      <c r="G1573" s="112" t="str">
        <f>IF(E1573="","",VLOOKUP(E1573,[1]PROJECTES!$C$14:$G$5000,4,FALSE))</f>
        <v/>
      </c>
      <c r="H1573" s="95"/>
      <c r="I1573" s="113" t="str">
        <f>IF(H1573="","",VLOOKUP(H1573,BD!B$2:C$16,2,FALSE))</f>
        <v/>
      </c>
      <c r="J1573" s="114"/>
      <c r="K1573" s="115" t="str">
        <f t="shared" si="55"/>
        <v/>
      </c>
      <c r="L1573" s="116" t="str">
        <f t="shared" ca="1" si="56"/>
        <v>-</v>
      </c>
      <c r="M1573" s="111" t="str">
        <f>IF(E1573="","",VLOOKUP(E1573,[1]PROJECTES!$C$14:$Z$5000,21,FALSE))</f>
        <v/>
      </c>
      <c r="N1573" s="117"/>
      <c r="O1573" s="118" t="s">
        <v>222</v>
      </c>
      <c r="P1573" s="119"/>
      <c r="Q1573" s="84"/>
      <c r="R1573" s="125"/>
      <c r="S1573" s="166"/>
      <c r="T1573" s="167"/>
    </row>
    <row r="1574" spans="1:20" s="121" customFormat="1" ht="20.100000000000001" customHeight="1" x14ac:dyDescent="0.3">
      <c r="A1574" s="80"/>
      <c r="B1574" s="110" t="str">
        <f>IF(E1574="","",VLOOKUP(E1574,[1]PROJECTES!$C$14:$G$5000,2,FALSE))</f>
        <v/>
      </c>
      <c r="C1574" s="80"/>
      <c r="D1574" s="283" t="str">
        <f>IF(E1574="","",VLOOKUP(E1574,[1]PROJECTES!$C$14:$G$5000,5,FALSE))</f>
        <v/>
      </c>
      <c r="E1574" s="79"/>
      <c r="F1574" s="110" t="str">
        <f>IF(I1574="","",VLOOKUP(I1574,[1]PROJECTES!$C$14:$G$5000,2,FALSE))</f>
        <v/>
      </c>
      <c r="G1574" s="112" t="str">
        <f>IF(E1574="","",VLOOKUP(E1574,[1]PROJECTES!$C$14:$G$5000,4,FALSE))</f>
        <v/>
      </c>
      <c r="H1574" s="95"/>
      <c r="I1574" s="113" t="str">
        <f>IF(H1574="","",VLOOKUP(H1574,BD!B$2:C$16,2,FALSE))</f>
        <v/>
      </c>
      <c r="J1574" s="114"/>
      <c r="K1574" s="115" t="str">
        <f t="shared" ref="K1574:K1637" si="57">IF(J1574="","",WEEKNUM(J1574,2)-0)</f>
        <v/>
      </c>
      <c r="L1574" s="116" t="str">
        <f t="shared" ref="L1574:L1637" ca="1" si="58">IF(M1574="","-",IF(G1574="TA","-",+M1574-TODAY()))</f>
        <v>-</v>
      </c>
      <c r="M1574" s="111" t="str">
        <f>IF(E1574="","",VLOOKUP(E1574,[1]PROJECTES!$C$14:$Z$5000,21,FALSE))</f>
        <v/>
      </c>
      <c r="N1574" s="117"/>
      <c r="O1574" s="118" t="s">
        <v>222</v>
      </c>
      <c r="P1574" s="119"/>
      <c r="Q1574" s="84"/>
      <c r="R1574" s="122"/>
      <c r="S1574" s="166"/>
      <c r="T1574" s="167"/>
    </row>
    <row r="1575" spans="1:20" s="121" customFormat="1" ht="20.100000000000001" customHeight="1" x14ac:dyDescent="0.3">
      <c r="A1575" s="80"/>
      <c r="B1575" s="110" t="str">
        <f>IF(E1575="","",VLOOKUP(E1575,[1]PROJECTES!$C$14:$G$5000,2,FALSE))</f>
        <v/>
      </c>
      <c r="C1575" s="80"/>
      <c r="D1575" s="283" t="str">
        <f>IF(E1575="","",VLOOKUP(E1575,[1]PROJECTES!$C$14:$G$5000,5,FALSE))</f>
        <v/>
      </c>
      <c r="E1575" s="79"/>
      <c r="F1575" s="110" t="str">
        <f>IF(I1575="","",VLOOKUP(I1575,[1]PROJECTES!$C$14:$G$5000,2,FALSE))</f>
        <v/>
      </c>
      <c r="G1575" s="112" t="str">
        <f>IF(E1575="","",VLOOKUP(E1575,[1]PROJECTES!$C$14:$G$5000,4,FALSE))</f>
        <v/>
      </c>
      <c r="H1575" s="95"/>
      <c r="I1575" s="113" t="str">
        <f>IF(H1575="","",VLOOKUP(H1575,BD!B$2:C$16,2,FALSE))</f>
        <v/>
      </c>
      <c r="J1575" s="114"/>
      <c r="K1575" s="115" t="str">
        <f t="shared" si="57"/>
        <v/>
      </c>
      <c r="L1575" s="116" t="str">
        <f t="shared" ca="1" si="58"/>
        <v>-</v>
      </c>
      <c r="M1575" s="111" t="str">
        <f>IF(E1575="","",VLOOKUP(E1575,[1]PROJECTES!$C$14:$Z$5000,21,FALSE))</f>
        <v/>
      </c>
      <c r="N1575" s="117"/>
      <c r="O1575" s="118" t="s">
        <v>222</v>
      </c>
      <c r="P1575" s="119"/>
      <c r="Q1575" s="84"/>
      <c r="R1575" s="122"/>
      <c r="S1575" s="166"/>
      <c r="T1575" s="167"/>
    </row>
    <row r="1576" spans="1:20" s="121" customFormat="1" ht="20.100000000000001" customHeight="1" x14ac:dyDescent="0.3">
      <c r="A1576" s="80"/>
      <c r="B1576" s="110" t="str">
        <f>IF(E1576="","",VLOOKUP(E1576,[1]PROJECTES!$C$14:$G$5000,2,FALSE))</f>
        <v/>
      </c>
      <c r="C1576" s="80"/>
      <c r="D1576" s="283" t="str">
        <f>IF(E1576="","",VLOOKUP(E1576,[1]PROJECTES!$C$14:$G$5000,5,FALSE))</f>
        <v/>
      </c>
      <c r="E1576" s="79"/>
      <c r="F1576" s="110" t="str">
        <f>IF(I1576="","",VLOOKUP(I1576,[1]PROJECTES!$C$14:$G$5000,2,FALSE))</f>
        <v/>
      </c>
      <c r="G1576" s="112" t="str">
        <f>IF(E1576="","",VLOOKUP(E1576,[1]PROJECTES!$C$14:$G$5000,4,FALSE))</f>
        <v/>
      </c>
      <c r="H1576" s="95"/>
      <c r="I1576" s="113" t="str">
        <f>IF(H1576="","",VLOOKUP(H1576,BD!B$2:C$16,2,FALSE))</f>
        <v/>
      </c>
      <c r="J1576" s="114"/>
      <c r="K1576" s="115" t="str">
        <f t="shared" si="57"/>
        <v/>
      </c>
      <c r="L1576" s="116" t="str">
        <f t="shared" ca="1" si="58"/>
        <v>-</v>
      </c>
      <c r="M1576" s="111" t="str">
        <f>IF(E1576="","",VLOOKUP(E1576,[1]PROJECTES!$C$14:$Z$5000,21,FALSE))</f>
        <v/>
      </c>
      <c r="N1576" s="117"/>
      <c r="O1576" s="118" t="s">
        <v>222</v>
      </c>
      <c r="P1576" s="119"/>
      <c r="Q1576" s="84"/>
      <c r="R1576" s="122"/>
      <c r="S1576" s="166"/>
      <c r="T1576" s="167"/>
    </row>
    <row r="1577" spans="1:20" s="121" customFormat="1" ht="20.100000000000001" customHeight="1" x14ac:dyDescent="0.3">
      <c r="A1577" s="80"/>
      <c r="B1577" s="110" t="str">
        <f>IF(E1577="","",VLOOKUP(E1577,[1]PROJECTES!$C$14:$G$5000,2,FALSE))</f>
        <v/>
      </c>
      <c r="C1577" s="80"/>
      <c r="D1577" s="283" t="str">
        <f>IF(E1577="","",VLOOKUP(E1577,[1]PROJECTES!$C$14:$G$5000,5,FALSE))</f>
        <v/>
      </c>
      <c r="E1577" s="79"/>
      <c r="F1577" s="110" t="str">
        <f>IF(I1577="","",VLOOKUP(I1577,[1]PROJECTES!$C$14:$G$5000,2,FALSE))</f>
        <v/>
      </c>
      <c r="G1577" s="112" t="str">
        <f>IF(E1577="","",VLOOKUP(E1577,[1]PROJECTES!$C$14:$G$5000,4,FALSE))</f>
        <v/>
      </c>
      <c r="H1577" s="95"/>
      <c r="I1577" s="113" t="str">
        <f>IF(H1577="","",VLOOKUP(H1577,BD!B$2:C$16,2,FALSE))</f>
        <v/>
      </c>
      <c r="J1577" s="114"/>
      <c r="K1577" s="115" t="str">
        <f t="shared" si="57"/>
        <v/>
      </c>
      <c r="L1577" s="116" t="str">
        <f t="shared" ca="1" si="58"/>
        <v>-</v>
      </c>
      <c r="M1577" s="111" t="str">
        <f>IF(E1577="","",VLOOKUP(E1577,[1]PROJECTES!$C$14:$Z$5000,21,FALSE))</f>
        <v/>
      </c>
      <c r="N1577" s="117"/>
      <c r="O1577" s="118" t="s">
        <v>222</v>
      </c>
      <c r="P1577" s="119"/>
      <c r="Q1577" s="84"/>
      <c r="R1577" s="122"/>
      <c r="S1577" s="166"/>
      <c r="T1577" s="167"/>
    </row>
    <row r="1578" spans="1:20" s="121" customFormat="1" ht="20.100000000000001" customHeight="1" x14ac:dyDescent="0.3">
      <c r="A1578" s="80"/>
      <c r="B1578" s="110" t="str">
        <f>IF(E1578="","",VLOOKUP(E1578,[1]PROJECTES!$C$14:$G$5000,2,FALSE))</f>
        <v/>
      </c>
      <c r="C1578" s="80"/>
      <c r="D1578" s="283" t="str">
        <f>IF(E1578="","",VLOOKUP(E1578,[1]PROJECTES!$C$14:$G$5000,5,FALSE))</f>
        <v/>
      </c>
      <c r="E1578" s="79"/>
      <c r="F1578" s="110" t="str">
        <f>IF(I1578="","",VLOOKUP(I1578,[1]PROJECTES!$C$14:$G$5000,2,FALSE))</f>
        <v/>
      </c>
      <c r="G1578" s="112" t="str">
        <f>IF(E1578="","",VLOOKUP(E1578,[1]PROJECTES!$C$14:$G$5000,4,FALSE))</f>
        <v/>
      </c>
      <c r="H1578" s="95"/>
      <c r="I1578" s="113" t="str">
        <f>IF(H1578="","",VLOOKUP(H1578,BD!B$2:C$16,2,FALSE))</f>
        <v/>
      </c>
      <c r="J1578" s="114"/>
      <c r="K1578" s="115" t="str">
        <f t="shared" si="57"/>
        <v/>
      </c>
      <c r="L1578" s="116" t="str">
        <f t="shared" ca="1" si="58"/>
        <v>-</v>
      </c>
      <c r="M1578" s="111" t="str">
        <f>IF(E1578="","",VLOOKUP(E1578,[1]PROJECTES!$C$14:$Z$5000,21,FALSE))</f>
        <v/>
      </c>
      <c r="N1578" s="117"/>
      <c r="O1578" s="118" t="s">
        <v>222</v>
      </c>
      <c r="P1578" s="119"/>
      <c r="Q1578" s="84"/>
      <c r="R1578" s="122"/>
      <c r="S1578" s="166"/>
      <c r="T1578" s="167"/>
    </row>
    <row r="1579" spans="1:20" s="121" customFormat="1" ht="20.100000000000001" customHeight="1" x14ac:dyDescent="0.3">
      <c r="A1579" s="80"/>
      <c r="B1579" s="110" t="str">
        <f>IF(E1579="","",VLOOKUP(E1579,[1]PROJECTES!$C$14:$G$5000,2,FALSE))</f>
        <v/>
      </c>
      <c r="C1579" s="80"/>
      <c r="D1579" s="283" t="str">
        <f>IF(E1579="","",VLOOKUP(E1579,[1]PROJECTES!$C$14:$G$5000,5,FALSE))</f>
        <v/>
      </c>
      <c r="E1579" s="79"/>
      <c r="F1579" s="110" t="str">
        <f>IF(I1579="","",VLOOKUP(I1579,[1]PROJECTES!$C$14:$G$5000,2,FALSE))</f>
        <v/>
      </c>
      <c r="G1579" s="112" t="str">
        <f>IF(E1579="","",VLOOKUP(E1579,[1]PROJECTES!$C$14:$G$5000,4,FALSE))</f>
        <v/>
      </c>
      <c r="H1579" s="95"/>
      <c r="I1579" s="113" t="str">
        <f>IF(H1579="","",VLOOKUP(H1579,BD!B$2:C$16,2,FALSE))</f>
        <v/>
      </c>
      <c r="J1579" s="114"/>
      <c r="K1579" s="115" t="str">
        <f t="shared" si="57"/>
        <v/>
      </c>
      <c r="L1579" s="116" t="str">
        <f t="shared" ca="1" si="58"/>
        <v>-</v>
      </c>
      <c r="M1579" s="111" t="str">
        <f>IF(E1579="","",VLOOKUP(E1579,[1]PROJECTES!$C$14:$Z$5000,21,FALSE))</f>
        <v/>
      </c>
      <c r="N1579" s="117"/>
      <c r="O1579" s="118" t="s">
        <v>222</v>
      </c>
      <c r="P1579" s="119"/>
      <c r="Q1579" s="84"/>
      <c r="R1579" s="123"/>
      <c r="S1579" s="166"/>
      <c r="T1579" s="167"/>
    </row>
    <row r="1580" spans="1:20" s="121" customFormat="1" ht="20.100000000000001" customHeight="1" x14ac:dyDescent="0.3">
      <c r="A1580" s="80"/>
      <c r="B1580" s="110" t="str">
        <f>IF(E1580="","",VLOOKUP(E1580,[1]PROJECTES!$C$14:$G$5000,2,FALSE))</f>
        <v/>
      </c>
      <c r="C1580" s="80"/>
      <c r="D1580" s="283" t="str">
        <f>IF(E1580="","",VLOOKUP(E1580,[1]PROJECTES!$C$14:$G$5000,5,FALSE))</f>
        <v/>
      </c>
      <c r="E1580" s="79"/>
      <c r="F1580" s="110" t="str">
        <f>IF(I1580="","",VLOOKUP(I1580,[1]PROJECTES!$C$14:$G$5000,2,FALSE))</f>
        <v/>
      </c>
      <c r="G1580" s="112" t="str">
        <f>IF(E1580="","",VLOOKUP(E1580,[1]PROJECTES!$C$14:$G$5000,4,FALSE))</f>
        <v/>
      </c>
      <c r="H1580" s="95"/>
      <c r="I1580" s="113" t="str">
        <f>IF(H1580="","",VLOOKUP(H1580,BD!B$2:C$16,2,FALSE))</f>
        <v/>
      </c>
      <c r="J1580" s="144"/>
      <c r="K1580" s="115" t="str">
        <f t="shared" si="57"/>
        <v/>
      </c>
      <c r="L1580" s="116" t="str">
        <f t="shared" ca="1" si="58"/>
        <v>-</v>
      </c>
      <c r="M1580" s="111" t="str">
        <f>IF(E1580="","",VLOOKUP(E1580,[1]PROJECTES!$C$14:$Z$5000,21,FALSE))</f>
        <v/>
      </c>
      <c r="N1580" s="117"/>
      <c r="O1580" s="118" t="s">
        <v>222</v>
      </c>
      <c r="P1580" s="119"/>
      <c r="Q1580" s="84"/>
      <c r="R1580" s="122"/>
      <c r="S1580" s="166"/>
      <c r="T1580" s="167"/>
    </row>
    <row r="1581" spans="1:20" s="121" customFormat="1" ht="20.100000000000001" customHeight="1" x14ac:dyDescent="0.3">
      <c r="A1581" s="80"/>
      <c r="B1581" s="110" t="str">
        <f>IF(E1581="","",VLOOKUP(E1581,[1]PROJECTES!$C$14:$G$5000,2,FALSE))</f>
        <v/>
      </c>
      <c r="C1581" s="80"/>
      <c r="D1581" s="283" t="str">
        <f>IF(E1581="","",VLOOKUP(E1581,[1]PROJECTES!$C$14:$G$5000,5,FALSE))</f>
        <v/>
      </c>
      <c r="E1581" s="79"/>
      <c r="F1581" s="110" t="str">
        <f>IF(I1581="","",VLOOKUP(I1581,[1]PROJECTES!$C$14:$G$5000,2,FALSE))</f>
        <v/>
      </c>
      <c r="G1581" s="112" t="str">
        <f>IF(E1581="","",VLOOKUP(E1581,[1]PROJECTES!$C$14:$G$5000,4,FALSE))</f>
        <v/>
      </c>
      <c r="H1581" s="95"/>
      <c r="I1581" s="113" t="str">
        <f>IF(H1581="","",VLOOKUP(H1581,BD!B$2:C$16,2,FALSE))</f>
        <v/>
      </c>
      <c r="J1581" s="144"/>
      <c r="K1581" s="115" t="str">
        <f t="shared" si="57"/>
        <v/>
      </c>
      <c r="L1581" s="116" t="str">
        <f t="shared" ca="1" si="58"/>
        <v>-</v>
      </c>
      <c r="M1581" s="111" t="str">
        <f>IF(E1581="","",VLOOKUP(E1581,[1]PROJECTES!$C$14:$Z$5000,21,FALSE))</f>
        <v/>
      </c>
      <c r="N1581" s="117"/>
      <c r="O1581" s="118" t="s">
        <v>222</v>
      </c>
      <c r="P1581" s="119"/>
      <c r="Q1581" s="84"/>
      <c r="R1581" s="122"/>
      <c r="S1581" s="166"/>
      <c r="T1581" s="167"/>
    </row>
    <row r="1582" spans="1:20" s="121" customFormat="1" ht="20.100000000000001" customHeight="1" x14ac:dyDescent="0.3">
      <c r="A1582" s="80"/>
      <c r="B1582" s="110" t="str">
        <f>IF(E1582="","",VLOOKUP(E1582,[1]PROJECTES!$C$14:$G$5000,2,FALSE))</f>
        <v/>
      </c>
      <c r="C1582" s="80"/>
      <c r="D1582" s="283" t="str">
        <f>IF(E1582="","",VLOOKUP(E1582,[1]PROJECTES!$C$14:$G$5000,5,FALSE))</f>
        <v/>
      </c>
      <c r="E1582" s="79"/>
      <c r="F1582" s="110" t="str">
        <f>IF(I1582="","",VLOOKUP(I1582,[1]PROJECTES!$C$14:$G$5000,2,FALSE))</f>
        <v/>
      </c>
      <c r="G1582" s="112" t="str">
        <f>IF(E1582="","",VLOOKUP(E1582,[1]PROJECTES!$C$14:$G$5000,4,FALSE))</f>
        <v/>
      </c>
      <c r="H1582" s="95"/>
      <c r="I1582" s="113" t="str">
        <f>IF(H1582="","",VLOOKUP(H1582,BD!B$2:C$16,2,FALSE))</f>
        <v/>
      </c>
      <c r="J1582" s="144"/>
      <c r="K1582" s="115" t="str">
        <f t="shared" si="57"/>
        <v/>
      </c>
      <c r="L1582" s="116" t="str">
        <f t="shared" ca="1" si="58"/>
        <v>-</v>
      </c>
      <c r="M1582" s="111" t="str">
        <f>IF(E1582="","",VLOOKUP(E1582,[1]PROJECTES!$C$14:$Z$5000,21,FALSE))</f>
        <v/>
      </c>
      <c r="N1582" s="117"/>
      <c r="O1582" s="118" t="s">
        <v>222</v>
      </c>
      <c r="P1582" s="119"/>
      <c r="Q1582" s="84"/>
      <c r="R1582" s="122"/>
      <c r="S1582" s="166"/>
      <c r="T1582" s="167"/>
    </row>
    <row r="1583" spans="1:20" s="121" customFormat="1" ht="20.100000000000001" customHeight="1" x14ac:dyDescent="0.3">
      <c r="A1583" s="80"/>
      <c r="B1583" s="110" t="str">
        <f>IF(E1583="","",VLOOKUP(E1583,[1]PROJECTES!$C$14:$G$5000,2,FALSE))</f>
        <v/>
      </c>
      <c r="C1583" s="80"/>
      <c r="D1583" s="283" t="str">
        <f>IF(E1583="","",VLOOKUP(E1583,[1]PROJECTES!$C$14:$G$5000,5,FALSE))</f>
        <v/>
      </c>
      <c r="E1583" s="79"/>
      <c r="F1583" s="110" t="str">
        <f>IF(I1583="","",VLOOKUP(I1583,[1]PROJECTES!$C$14:$G$5000,2,FALSE))</f>
        <v/>
      </c>
      <c r="G1583" s="112" t="str">
        <f>IF(E1583="","",VLOOKUP(E1583,[1]PROJECTES!$C$14:$G$5000,4,FALSE))</f>
        <v/>
      </c>
      <c r="H1583" s="95"/>
      <c r="I1583" s="113" t="str">
        <f>IF(H1583="","",VLOOKUP(H1583,BD!B$2:C$16,2,FALSE))</f>
        <v/>
      </c>
      <c r="J1583" s="144"/>
      <c r="K1583" s="115" t="str">
        <f t="shared" si="57"/>
        <v/>
      </c>
      <c r="L1583" s="116" t="str">
        <f t="shared" ca="1" si="58"/>
        <v>-</v>
      </c>
      <c r="M1583" s="111" t="str">
        <f>IF(E1583="","",VLOOKUP(E1583,[1]PROJECTES!$C$14:$Z$5000,21,FALSE))</f>
        <v/>
      </c>
      <c r="N1583" s="117"/>
      <c r="O1583" s="118" t="s">
        <v>222</v>
      </c>
      <c r="P1583" s="119"/>
      <c r="Q1583" s="84"/>
      <c r="R1583" s="122"/>
      <c r="S1583" s="166"/>
      <c r="T1583" s="167"/>
    </row>
    <row r="1584" spans="1:20" s="121" customFormat="1" ht="20.100000000000001" customHeight="1" x14ac:dyDescent="0.3">
      <c r="A1584" s="80"/>
      <c r="B1584" s="110" t="str">
        <f>IF(E1584="","",VLOOKUP(E1584,[1]PROJECTES!$C$14:$G$5000,2,FALSE))</f>
        <v/>
      </c>
      <c r="C1584" s="80"/>
      <c r="D1584" s="283" t="str">
        <f>IF(E1584="","",VLOOKUP(E1584,[1]PROJECTES!$C$14:$G$5000,5,FALSE))</f>
        <v/>
      </c>
      <c r="E1584" s="79"/>
      <c r="F1584" s="110" t="str">
        <f>IF(I1584="","",VLOOKUP(I1584,[1]PROJECTES!$C$14:$G$5000,2,FALSE))</f>
        <v/>
      </c>
      <c r="G1584" s="112" t="str">
        <f>IF(E1584="","",VLOOKUP(E1584,[1]PROJECTES!$C$14:$G$5000,4,FALSE))</f>
        <v/>
      </c>
      <c r="H1584" s="95"/>
      <c r="I1584" s="113" t="str">
        <f>IF(H1584="","",VLOOKUP(H1584,BD!B$2:C$16,2,FALSE))</f>
        <v/>
      </c>
      <c r="J1584" s="114"/>
      <c r="K1584" s="115" t="str">
        <f t="shared" si="57"/>
        <v/>
      </c>
      <c r="L1584" s="116" t="str">
        <f t="shared" ca="1" si="58"/>
        <v>-</v>
      </c>
      <c r="M1584" s="111" t="str">
        <f>IF(E1584="","",VLOOKUP(E1584,[1]PROJECTES!$C$14:$Z$5000,21,FALSE))</f>
        <v/>
      </c>
      <c r="N1584" s="117"/>
      <c r="O1584" s="118" t="s">
        <v>222</v>
      </c>
      <c r="P1584" s="119"/>
      <c r="Q1584" s="84"/>
      <c r="R1584" s="125"/>
      <c r="S1584" s="166"/>
      <c r="T1584" s="167"/>
    </row>
    <row r="1585" spans="1:22" s="121" customFormat="1" ht="20.100000000000001" customHeight="1" x14ac:dyDescent="0.3">
      <c r="A1585" s="80"/>
      <c r="B1585" s="110" t="str">
        <f>IF(E1585="","",VLOOKUP(E1585,[1]PROJECTES!$C$14:$G$5000,2,FALSE))</f>
        <v/>
      </c>
      <c r="C1585" s="80"/>
      <c r="D1585" s="283" t="str">
        <f>IF(E1585="","",VLOOKUP(E1585,[1]PROJECTES!$C$14:$G$5000,5,FALSE))</f>
        <v/>
      </c>
      <c r="E1585" s="79"/>
      <c r="F1585" s="110" t="str">
        <f>IF(I1585="","",VLOOKUP(I1585,[1]PROJECTES!$C$14:$G$5000,2,FALSE))</f>
        <v/>
      </c>
      <c r="G1585" s="112" t="str">
        <f>IF(E1585="","",VLOOKUP(E1585,[1]PROJECTES!$C$14:$G$5000,4,FALSE))</f>
        <v/>
      </c>
      <c r="H1585" s="95"/>
      <c r="I1585" s="113" t="str">
        <f>IF(H1585="","",VLOOKUP(H1585,BD!B$2:C$16,2,FALSE))</f>
        <v/>
      </c>
      <c r="J1585" s="114"/>
      <c r="K1585" s="115" t="str">
        <f t="shared" si="57"/>
        <v/>
      </c>
      <c r="L1585" s="116" t="str">
        <f t="shared" ca="1" si="58"/>
        <v>-</v>
      </c>
      <c r="M1585" s="111" t="str">
        <f>IF(E1585="","",VLOOKUP(E1585,[1]PROJECTES!$C$14:$Z$5000,21,FALSE))</f>
        <v/>
      </c>
      <c r="N1585" s="117"/>
      <c r="O1585" s="118" t="s">
        <v>222</v>
      </c>
      <c r="P1585" s="119"/>
      <c r="Q1585" s="84"/>
      <c r="R1585" s="125"/>
      <c r="S1585" s="166"/>
      <c r="T1585" s="167"/>
    </row>
    <row r="1586" spans="1:22" s="121" customFormat="1" ht="20.100000000000001" customHeight="1" x14ac:dyDescent="0.3">
      <c r="A1586" s="80"/>
      <c r="B1586" s="110" t="str">
        <f>IF(E1586="","",VLOOKUP(E1586,[1]PROJECTES!$C$14:$G$5000,2,FALSE))</f>
        <v/>
      </c>
      <c r="C1586" s="80"/>
      <c r="D1586" s="283" t="str">
        <f>IF(E1586="","",VLOOKUP(E1586,[1]PROJECTES!$C$14:$G$5000,5,FALSE))</f>
        <v/>
      </c>
      <c r="E1586" s="79"/>
      <c r="F1586" s="110" t="str">
        <f>IF(I1586="","",VLOOKUP(I1586,[1]PROJECTES!$C$14:$G$5000,2,FALSE))</f>
        <v/>
      </c>
      <c r="G1586" s="112" t="str">
        <f>IF(E1586="","",VLOOKUP(E1586,[1]PROJECTES!$C$14:$G$5000,4,FALSE))</f>
        <v/>
      </c>
      <c r="H1586" s="95"/>
      <c r="I1586" s="113" t="str">
        <f>IF(H1586="","",VLOOKUP(H1586,BD!B$2:C$16,2,FALSE))</f>
        <v/>
      </c>
      <c r="J1586" s="114"/>
      <c r="K1586" s="115" t="str">
        <f t="shared" si="57"/>
        <v/>
      </c>
      <c r="L1586" s="116" t="str">
        <f t="shared" ca="1" si="58"/>
        <v>-</v>
      </c>
      <c r="M1586" s="111" t="str">
        <f>IF(E1586="","",VLOOKUP(E1586,[1]PROJECTES!$C$14:$Z$5000,21,FALSE))</f>
        <v/>
      </c>
      <c r="N1586" s="117"/>
      <c r="O1586" s="118" t="s">
        <v>222</v>
      </c>
      <c r="P1586" s="119"/>
      <c r="Q1586" s="84"/>
      <c r="R1586" s="125"/>
      <c r="S1586" s="166"/>
      <c r="T1586" s="167"/>
    </row>
    <row r="1587" spans="1:22" s="121" customFormat="1" ht="20.100000000000001" customHeight="1" x14ac:dyDescent="0.3">
      <c r="A1587" s="80"/>
      <c r="B1587" s="110" t="str">
        <f>IF(E1587="","",VLOOKUP(E1587,[1]PROJECTES!$C$14:$G$5000,2,FALSE))</f>
        <v/>
      </c>
      <c r="C1587" s="80"/>
      <c r="D1587" s="283" t="str">
        <f>IF(E1587="","",VLOOKUP(E1587,[1]PROJECTES!$C$14:$G$5000,5,FALSE))</f>
        <v/>
      </c>
      <c r="E1587" s="79"/>
      <c r="F1587" s="110" t="str">
        <f>IF(I1587="","",VLOOKUP(I1587,[1]PROJECTES!$C$14:$G$5000,2,FALSE))</f>
        <v/>
      </c>
      <c r="G1587" s="112" t="str">
        <f>IF(E1587="","",VLOOKUP(E1587,[1]PROJECTES!$C$14:$G$5000,4,FALSE))</f>
        <v/>
      </c>
      <c r="H1587" s="95"/>
      <c r="I1587" s="113" t="str">
        <f>IF(H1587="","",VLOOKUP(H1587,BD!B$2:C$16,2,FALSE))</f>
        <v/>
      </c>
      <c r="J1587" s="114"/>
      <c r="K1587" s="115" t="str">
        <f t="shared" si="57"/>
        <v/>
      </c>
      <c r="L1587" s="116" t="str">
        <f t="shared" ca="1" si="58"/>
        <v>-</v>
      </c>
      <c r="M1587" s="111" t="str">
        <f>IF(E1587="","",VLOOKUP(E1587,[1]PROJECTES!$C$14:$Z$5000,21,FALSE))</f>
        <v/>
      </c>
      <c r="N1587" s="117"/>
      <c r="O1587" s="118" t="s">
        <v>222</v>
      </c>
      <c r="P1587" s="119"/>
      <c r="Q1587" s="84"/>
      <c r="R1587" s="125"/>
      <c r="S1587" s="166"/>
      <c r="T1587" s="167"/>
    </row>
    <row r="1588" spans="1:22" s="121" customFormat="1" ht="20.100000000000001" customHeight="1" x14ac:dyDescent="0.3">
      <c r="A1588" s="80"/>
      <c r="B1588" s="110" t="str">
        <f>IF(E1588="","",VLOOKUP(E1588,[1]PROJECTES!$C$14:$G$5000,2,FALSE))</f>
        <v/>
      </c>
      <c r="C1588" s="80"/>
      <c r="D1588" s="283" t="str">
        <f>IF(E1588="","",VLOOKUP(E1588,[1]PROJECTES!$C$14:$G$5000,5,FALSE))</f>
        <v/>
      </c>
      <c r="E1588" s="79"/>
      <c r="F1588" s="110" t="str">
        <f>IF(I1588="","",VLOOKUP(I1588,[1]PROJECTES!$C$14:$G$5000,2,FALSE))</f>
        <v/>
      </c>
      <c r="G1588" s="112" t="str">
        <f>IF(E1588="","",VLOOKUP(E1588,[1]PROJECTES!$C$14:$G$5000,4,FALSE))</f>
        <v/>
      </c>
      <c r="H1588" s="95"/>
      <c r="I1588" s="113" t="str">
        <f>IF(H1588="","",VLOOKUP(H1588,BD!B$2:C$16,2,FALSE))</f>
        <v/>
      </c>
      <c r="J1588" s="114"/>
      <c r="K1588" s="115" t="str">
        <f t="shared" si="57"/>
        <v/>
      </c>
      <c r="L1588" s="116" t="str">
        <f t="shared" ca="1" si="58"/>
        <v>-</v>
      </c>
      <c r="M1588" s="111" t="str">
        <f>IF(E1588="","",VLOOKUP(E1588,[1]PROJECTES!$C$14:$Z$5000,21,FALSE))</f>
        <v/>
      </c>
      <c r="N1588" s="117"/>
      <c r="O1588" s="118" t="s">
        <v>222</v>
      </c>
      <c r="P1588" s="119"/>
      <c r="Q1588" s="84"/>
      <c r="R1588" s="122"/>
      <c r="S1588" s="166"/>
      <c r="T1588" s="167"/>
    </row>
    <row r="1589" spans="1:22" s="121" customFormat="1" ht="20.100000000000001" customHeight="1" x14ac:dyDescent="0.3">
      <c r="A1589" s="80"/>
      <c r="B1589" s="110" t="str">
        <f>IF(E1589="","",VLOOKUP(E1589,[1]PROJECTES!$C$14:$G$5000,2,FALSE))</f>
        <v/>
      </c>
      <c r="C1589" s="80"/>
      <c r="D1589" s="283" t="str">
        <f>IF(E1589="","",VLOOKUP(E1589,[1]PROJECTES!$C$14:$G$5000,5,FALSE))</f>
        <v/>
      </c>
      <c r="E1589" s="79"/>
      <c r="F1589" s="110" t="str">
        <f>IF(I1589="","",VLOOKUP(I1589,[1]PROJECTES!$C$14:$G$5000,2,FALSE))</f>
        <v/>
      </c>
      <c r="G1589" s="112" t="str">
        <f>IF(E1589="","",VLOOKUP(E1589,[1]PROJECTES!$C$14:$G$5000,4,FALSE))</f>
        <v/>
      </c>
      <c r="H1589" s="95"/>
      <c r="I1589" s="113" t="str">
        <f>IF(H1589="","",VLOOKUP(H1589,BD!B$2:C$16,2,FALSE))</f>
        <v/>
      </c>
      <c r="J1589" s="114"/>
      <c r="K1589" s="115" t="str">
        <f t="shared" si="57"/>
        <v/>
      </c>
      <c r="L1589" s="116" t="str">
        <f t="shared" ca="1" si="58"/>
        <v>-</v>
      </c>
      <c r="M1589" s="111" t="str">
        <f>IF(E1589="","",VLOOKUP(E1589,[1]PROJECTES!$C$14:$Z$5000,21,FALSE))</f>
        <v/>
      </c>
      <c r="N1589" s="117"/>
      <c r="O1589" s="118" t="s">
        <v>222</v>
      </c>
      <c r="P1589" s="119"/>
      <c r="Q1589" s="84"/>
      <c r="R1589" s="122"/>
      <c r="S1589" s="166"/>
      <c r="T1589" s="167"/>
    </row>
    <row r="1590" spans="1:22" s="121" customFormat="1" ht="20.100000000000001" customHeight="1" x14ac:dyDescent="0.3">
      <c r="A1590" s="80"/>
      <c r="B1590" s="110" t="str">
        <f>IF(E1590="","",VLOOKUP(E1590,[1]PROJECTES!$C$14:$G$5000,2,FALSE))</f>
        <v/>
      </c>
      <c r="C1590" s="80"/>
      <c r="D1590" s="283" t="str">
        <f>IF(E1590="","",VLOOKUP(E1590,[1]PROJECTES!$C$14:$G$5000,5,FALSE))</f>
        <v/>
      </c>
      <c r="E1590" s="79"/>
      <c r="F1590" s="110" t="str">
        <f>IF(I1590="","",VLOOKUP(I1590,[1]PROJECTES!$C$14:$G$5000,2,FALSE))</f>
        <v/>
      </c>
      <c r="G1590" s="112" t="str">
        <f>IF(E1590="","",VLOOKUP(E1590,[1]PROJECTES!$C$14:$G$5000,4,FALSE))</f>
        <v/>
      </c>
      <c r="H1590" s="95"/>
      <c r="I1590" s="113" t="str">
        <f>IF(H1590="","",VLOOKUP(H1590,BD!B$2:C$16,2,FALSE))</f>
        <v/>
      </c>
      <c r="J1590" s="144"/>
      <c r="K1590" s="115" t="str">
        <f t="shared" si="57"/>
        <v/>
      </c>
      <c r="L1590" s="116" t="str">
        <f t="shared" ca="1" si="58"/>
        <v>-</v>
      </c>
      <c r="M1590" s="111" t="str">
        <f>IF(E1590="","",VLOOKUP(E1590,[1]PROJECTES!$C$14:$Z$5000,21,FALSE))</f>
        <v/>
      </c>
      <c r="N1590" s="117"/>
      <c r="O1590" s="118" t="s">
        <v>222</v>
      </c>
      <c r="P1590" s="119"/>
      <c r="Q1590" s="84"/>
      <c r="R1590" s="125"/>
      <c r="S1590" s="166"/>
      <c r="T1590" s="167"/>
    </row>
    <row r="1591" spans="1:22" s="121" customFormat="1" ht="20.100000000000001" customHeight="1" x14ac:dyDescent="0.3">
      <c r="A1591" s="80"/>
      <c r="B1591" s="110" t="str">
        <f>IF(E1591="","",VLOOKUP(E1591,[1]PROJECTES!$C$14:$G$5000,2,FALSE))</f>
        <v/>
      </c>
      <c r="C1591" s="80"/>
      <c r="D1591" s="283" t="str">
        <f>IF(E1591="","",VLOOKUP(E1591,[1]PROJECTES!$C$14:$G$5000,5,FALSE))</f>
        <v/>
      </c>
      <c r="E1591" s="79"/>
      <c r="F1591" s="110" t="str">
        <f>IF(I1591="","",VLOOKUP(I1591,[1]PROJECTES!$C$14:$G$5000,2,FALSE))</f>
        <v/>
      </c>
      <c r="G1591" s="112" t="str">
        <f>IF(E1591="","",VLOOKUP(E1591,[1]PROJECTES!$C$14:$G$5000,4,FALSE))</f>
        <v/>
      </c>
      <c r="H1591" s="95"/>
      <c r="I1591" s="113" t="str">
        <f>IF(H1591="","",VLOOKUP(H1591,BD!B$2:C$16,2,FALSE))</f>
        <v/>
      </c>
      <c r="J1591" s="114"/>
      <c r="K1591" s="115" t="str">
        <f t="shared" si="57"/>
        <v/>
      </c>
      <c r="L1591" s="116" t="str">
        <f t="shared" ca="1" si="58"/>
        <v>-</v>
      </c>
      <c r="M1591" s="111" t="str">
        <f>IF(E1591="","",VLOOKUP(E1591,[1]PROJECTES!$C$14:$Z$5000,21,FALSE))</f>
        <v/>
      </c>
      <c r="N1591" s="117"/>
      <c r="O1591" s="118" t="s">
        <v>222</v>
      </c>
      <c r="P1591" s="119"/>
      <c r="Q1591" s="84"/>
      <c r="R1591" s="125"/>
      <c r="S1591" s="166"/>
      <c r="T1591" s="167"/>
    </row>
    <row r="1592" spans="1:22" s="121" customFormat="1" ht="20.100000000000001" customHeight="1" x14ac:dyDescent="0.3">
      <c r="A1592" s="80"/>
      <c r="B1592" s="110" t="str">
        <f>IF(E1592="","",VLOOKUP(E1592,[1]PROJECTES!$C$14:$G$5000,2,FALSE))</f>
        <v/>
      </c>
      <c r="C1592" s="80"/>
      <c r="D1592" s="283" t="str">
        <f>IF(E1592="","",VLOOKUP(E1592,[1]PROJECTES!$C$14:$G$5000,5,FALSE))</f>
        <v/>
      </c>
      <c r="E1592" s="79"/>
      <c r="F1592" s="110" t="str">
        <f>IF(I1592="","",VLOOKUP(I1592,[1]PROJECTES!$C$14:$G$5000,2,FALSE))</f>
        <v/>
      </c>
      <c r="G1592" s="112" t="str">
        <f>IF(E1592="","",VLOOKUP(E1592,[1]PROJECTES!$C$14:$G$5000,4,FALSE))</f>
        <v/>
      </c>
      <c r="H1592" s="95"/>
      <c r="I1592" s="113" t="str">
        <f>IF(H1592="","",VLOOKUP(H1592,BD!B$2:C$16,2,FALSE))</f>
        <v/>
      </c>
      <c r="J1592" s="114"/>
      <c r="K1592" s="115" t="str">
        <f t="shared" si="57"/>
        <v/>
      </c>
      <c r="L1592" s="116" t="str">
        <f t="shared" ca="1" si="58"/>
        <v>-</v>
      </c>
      <c r="M1592" s="111" t="str">
        <f>IF(E1592="","",VLOOKUP(E1592,[1]PROJECTES!$C$14:$Z$5000,21,FALSE))</f>
        <v/>
      </c>
      <c r="N1592" s="117"/>
      <c r="O1592" s="118" t="s">
        <v>222</v>
      </c>
      <c r="P1592" s="119"/>
      <c r="Q1592" s="84"/>
      <c r="R1592" s="125"/>
      <c r="S1592" s="166"/>
      <c r="T1592" s="167"/>
    </row>
    <row r="1593" spans="1:22" s="121" customFormat="1" ht="20.100000000000001" customHeight="1" x14ac:dyDescent="0.3">
      <c r="A1593" s="80"/>
      <c r="B1593" s="110" t="str">
        <f>IF(E1593="","",VLOOKUP(E1593,[1]PROJECTES!$C$14:$G$5000,2,FALSE))</f>
        <v/>
      </c>
      <c r="C1593" s="80"/>
      <c r="D1593" s="283" t="str">
        <f>IF(E1593="","",VLOOKUP(E1593,[1]PROJECTES!$C$14:$G$5000,5,FALSE))</f>
        <v/>
      </c>
      <c r="E1593" s="79"/>
      <c r="F1593" s="110" t="str">
        <f>IF(I1593="","",VLOOKUP(I1593,[1]PROJECTES!$C$14:$G$5000,2,FALSE))</f>
        <v/>
      </c>
      <c r="G1593" s="112" t="str">
        <f>IF(E1593="","",VLOOKUP(E1593,[1]PROJECTES!$C$14:$G$5000,4,FALSE))</f>
        <v/>
      </c>
      <c r="H1593" s="95"/>
      <c r="I1593" s="113" t="str">
        <f>IF(H1593="","",VLOOKUP(H1593,BD!B$2:C$16,2,FALSE))</f>
        <v/>
      </c>
      <c r="J1593" s="114"/>
      <c r="K1593" s="115" t="str">
        <f t="shared" si="57"/>
        <v/>
      </c>
      <c r="L1593" s="116" t="str">
        <f t="shared" ca="1" si="58"/>
        <v>-</v>
      </c>
      <c r="M1593" s="111" t="str">
        <f>IF(E1593="","",VLOOKUP(E1593,[1]PROJECTES!$C$14:$Z$5000,21,FALSE))</f>
        <v/>
      </c>
      <c r="N1593" s="117"/>
      <c r="O1593" s="118" t="s">
        <v>222</v>
      </c>
      <c r="P1593" s="119"/>
      <c r="Q1593" s="84"/>
      <c r="R1593" s="125"/>
      <c r="S1593" s="166"/>
      <c r="T1593" s="167"/>
    </row>
    <row r="1594" spans="1:22" s="121" customFormat="1" ht="20.100000000000001" customHeight="1" x14ac:dyDescent="0.3">
      <c r="A1594" s="80"/>
      <c r="B1594" s="110" t="str">
        <f>IF(E1594="","",VLOOKUP(E1594,[1]PROJECTES!$C$14:$G$5000,2,FALSE))</f>
        <v/>
      </c>
      <c r="C1594" s="80"/>
      <c r="D1594" s="283" t="str">
        <f>IF(E1594="","",VLOOKUP(E1594,[1]PROJECTES!$C$14:$G$5000,5,FALSE))</f>
        <v/>
      </c>
      <c r="E1594" s="79"/>
      <c r="F1594" s="110" t="str">
        <f>IF(I1594="","",VLOOKUP(I1594,[1]PROJECTES!$C$14:$G$5000,2,FALSE))</f>
        <v/>
      </c>
      <c r="G1594" s="112" t="str">
        <f>IF(E1594="","",VLOOKUP(E1594,[1]PROJECTES!$C$14:$G$5000,4,FALSE))</f>
        <v/>
      </c>
      <c r="H1594" s="95"/>
      <c r="I1594" s="113" t="str">
        <f>IF(H1594="","",VLOOKUP(H1594,BD!B$2:C$16,2,FALSE))</f>
        <v/>
      </c>
      <c r="J1594" s="114"/>
      <c r="K1594" s="115" t="str">
        <f t="shared" si="57"/>
        <v/>
      </c>
      <c r="L1594" s="116" t="str">
        <f t="shared" ca="1" si="58"/>
        <v>-</v>
      </c>
      <c r="M1594" s="111" t="str">
        <f>IF(E1594="","",VLOOKUP(E1594,[1]PROJECTES!$C$14:$Z$5000,21,FALSE))</f>
        <v/>
      </c>
      <c r="N1594" s="117"/>
      <c r="O1594" s="118" t="s">
        <v>222</v>
      </c>
      <c r="P1594" s="119"/>
      <c r="Q1594" s="84"/>
      <c r="R1594" s="125"/>
      <c r="S1594" s="166"/>
      <c r="T1594" s="167"/>
    </row>
    <row r="1595" spans="1:22" s="121" customFormat="1" ht="20.100000000000001" customHeight="1" x14ac:dyDescent="0.3">
      <c r="A1595" s="80"/>
      <c r="B1595" s="110" t="str">
        <f>IF(E1595="","",VLOOKUP(E1595,[1]PROJECTES!$C$14:$G$5000,2,FALSE))</f>
        <v/>
      </c>
      <c r="C1595" s="80"/>
      <c r="D1595" s="283" t="str">
        <f>IF(E1595="","",VLOOKUP(E1595,[1]PROJECTES!$C$14:$G$5000,5,FALSE))</f>
        <v/>
      </c>
      <c r="E1595" s="79"/>
      <c r="F1595" s="110" t="str">
        <f>IF(I1595="","",VLOOKUP(I1595,[1]PROJECTES!$C$14:$G$5000,2,FALSE))</f>
        <v/>
      </c>
      <c r="G1595" s="112" t="str">
        <f>IF(E1595="","",VLOOKUP(E1595,[1]PROJECTES!$C$14:$G$5000,4,FALSE))</f>
        <v/>
      </c>
      <c r="H1595" s="95"/>
      <c r="I1595" s="113" t="str">
        <f>IF(H1595="","",VLOOKUP(H1595,BD!B$2:C$16,2,FALSE))</f>
        <v/>
      </c>
      <c r="J1595" s="144"/>
      <c r="K1595" s="115" t="str">
        <f t="shared" si="57"/>
        <v/>
      </c>
      <c r="L1595" s="116" t="str">
        <f t="shared" ca="1" si="58"/>
        <v>-</v>
      </c>
      <c r="M1595" s="111" t="str">
        <f>IF(E1595="","",VLOOKUP(E1595,[1]PROJECTES!$C$14:$Z$5000,21,FALSE))</f>
        <v/>
      </c>
      <c r="N1595" s="117"/>
      <c r="O1595" s="118" t="s">
        <v>222</v>
      </c>
      <c r="P1595" s="119"/>
      <c r="Q1595" s="84"/>
      <c r="R1595" s="122"/>
      <c r="S1595" s="166"/>
      <c r="T1595" s="167"/>
    </row>
    <row r="1596" spans="1:22" s="121" customFormat="1" ht="20.100000000000001" customHeight="1" x14ac:dyDescent="0.3">
      <c r="A1596" s="80"/>
      <c r="B1596" s="110" t="str">
        <f>IF(E1596="","",VLOOKUP(E1596,[1]PROJECTES!$C$14:$G$5000,2,FALSE))</f>
        <v/>
      </c>
      <c r="C1596" s="80"/>
      <c r="D1596" s="283" t="str">
        <f>IF(E1596="","",VLOOKUP(E1596,[1]PROJECTES!$C$14:$G$5000,5,FALSE))</f>
        <v/>
      </c>
      <c r="E1596" s="79"/>
      <c r="F1596" s="110" t="str">
        <f>IF(I1596="","",VLOOKUP(I1596,[1]PROJECTES!$C$14:$G$5000,2,FALSE))</f>
        <v/>
      </c>
      <c r="G1596" s="112" t="str">
        <f>IF(E1596="","",VLOOKUP(E1596,[1]PROJECTES!$C$14:$G$5000,4,FALSE))</f>
        <v/>
      </c>
      <c r="H1596" s="95"/>
      <c r="I1596" s="113" t="str">
        <f>IF(H1596="","",VLOOKUP(H1596,BD!B$2:C$16,2,FALSE))</f>
        <v/>
      </c>
      <c r="J1596" s="114"/>
      <c r="K1596" s="115" t="str">
        <f t="shared" si="57"/>
        <v/>
      </c>
      <c r="L1596" s="116" t="str">
        <f t="shared" ca="1" si="58"/>
        <v>-</v>
      </c>
      <c r="M1596" s="111" t="str">
        <f>IF(E1596="","",VLOOKUP(E1596,[1]PROJECTES!$C$14:$Z$5000,21,FALSE))</f>
        <v/>
      </c>
      <c r="N1596" s="117"/>
      <c r="O1596" s="118" t="s">
        <v>222</v>
      </c>
      <c r="P1596" s="119"/>
      <c r="Q1596" s="84"/>
      <c r="R1596" s="122"/>
      <c r="S1596" s="166"/>
      <c r="T1596" s="167"/>
      <c r="V1596" s="203"/>
    </row>
    <row r="1597" spans="1:22" s="121" customFormat="1" ht="20.100000000000001" customHeight="1" x14ac:dyDescent="0.3">
      <c r="A1597" s="80"/>
      <c r="B1597" s="110" t="str">
        <f>IF(E1597="","",VLOOKUP(E1597,[1]PROJECTES!$C$14:$G$5000,2,FALSE))</f>
        <v/>
      </c>
      <c r="C1597" s="80"/>
      <c r="D1597" s="283" t="str">
        <f>IF(E1597="","",VLOOKUP(E1597,[1]PROJECTES!$C$14:$G$5000,5,FALSE))</f>
        <v/>
      </c>
      <c r="E1597" s="79"/>
      <c r="F1597" s="110" t="str">
        <f>IF(I1597="","",VLOOKUP(I1597,[1]PROJECTES!$C$14:$G$5000,2,FALSE))</f>
        <v/>
      </c>
      <c r="G1597" s="112" t="str">
        <f>IF(E1597="","",VLOOKUP(E1597,[1]PROJECTES!$C$14:$G$5000,4,FALSE))</f>
        <v/>
      </c>
      <c r="H1597" s="95"/>
      <c r="I1597" s="113" t="str">
        <f>IF(H1597="","",VLOOKUP(H1597,BD!B$2:C$16,2,FALSE))</f>
        <v/>
      </c>
      <c r="J1597" s="114"/>
      <c r="K1597" s="115" t="str">
        <f t="shared" si="57"/>
        <v/>
      </c>
      <c r="L1597" s="116" t="str">
        <f t="shared" ca="1" si="58"/>
        <v>-</v>
      </c>
      <c r="M1597" s="111" t="str">
        <f>IF(E1597="","",VLOOKUP(E1597,[1]PROJECTES!$C$14:$Z$5000,21,FALSE))</f>
        <v/>
      </c>
      <c r="N1597" s="117"/>
      <c r="O1597" s="118" t="s">
        <v>222</v>
      </c>
      <c r="P1597" s="119"/>
      <c r="Q1597" s="84"/>
      <c r="R1597" s="122"/>
      <c r="S1597" s="166"/>
      <c r="T1597" s="167"/>
      <c r="V1597" s="203"/>
    </row>
    <row r="1598" spans="1:22" s="121" customFormat="1" ht="20.100000000000001" customHeight="1" x14ac:dyDescent="0.3">
      <c r="A1598" s="80"/>
      <c r="B1598" s="110" t="str">
        <f>IF(E1598="","",VLOOKUP(E1598,[1]PROJECTES!$C$14:$G$5000,2,FALSE))</f>
        <v/>
      </c>
      <c r="C1598" s="80"/>
      <c r="D1598" s="283" t="str">
        <f>IF(E1598="","",VLOOKUP(E1598,[1]PROJECTES!$C$14:$G$5000,5,FALSE))</f>
        <v/>
      </c>
      <c r="E1598" s="79"/>
      <c r="F1598" s="110" t="str">
        <f>IF(I1598="","",VLOOKUP(I1598,[1]PROJECTES!$C$14:$G$5000,2,FALSE))</f>
        <v/>
      </c>
      <c r="G1598" s="112" t="str">
        <f>IF(E1598="","",VLOOKUP(E1598,[1]PROJECTES!$C$14:$G$5000,4,FALSE))</f>
        <v/>
      </c>
      <c r="H1598" s="95"/>
      <c r="I1598" s="113" t="str">
        <f>IF(H1598="","",VLOOKUP(H1598,BD!B$2:C$16,2,FALSE))</f>
        <v/>
      </c>
      <c r="J1598" s="114"/>
      <c r="K1598" s="115" t="str">
        <f t="shared" si="57"/>
        <v/>
      </c>
      <c r="L1598" s="116" t="str">
        <f t="shared" ca="1" si="58"/>
        <v>-</v>
      </c>
      <c r="M1598" s="111" t="str">
        <f>IF(E1598="","",VLOOKUP(E1598,[1]PROJECTES!$C$14:$Z$5000,21,FALSE))</f>
        <v/>
      </c>
      <c r="N1598" s="117"/>
      <c r="O1598" s="118" t="s">
        <v>222</v>
      </c>
      <c r="P1598" s="119"/>
      <c r="Q1598" s="84"/>
      <c r="R1598" s="122"/>
      <c r="S1598" s="166"/>
      <c r="T1598" s="167"/>
      <c r="V1598" s="203"/>
    </row>
    <row r="1599" spans="1:22" s="121" customFormat="1" ht="20.100000000000001" customHeight="1" x14ac:dyDescent="0.3">
      <c r="A1599" s="80"/>
      <c r="B1599" s="110" t="str">
        <f>IF(E1599="","",VLOOKUP(E1599,[1]PROJECTES!$C$14:$G$5000,2,FALSE))</f>
        <v/>
      </c>
      <c r="C1599" s="80"/>
      <c r="D1599" s="283" t="str">
        <f>IF(E1599="","",VLOOKUP(E1599,[1]PROJECTES!$C$14:$G$5000,5,FALSE))</f>
        <v/>
      </c>
      <c r="E1599" s="79"/>
      <c r="F1599" s="110" t="str">
        <f>IF(I1599="","",VLOOKUP(I1599,[1]PROJECTES!$C$14:$G$5000,2,FALSE))</f>
        <v/>
      </c>
      <c r="G1599" s="112" t="str">
        <f>IF(E1599="","",VLOOKUP(E1599,[1]PROJECTES!$C$14:$G$5000,4,FALSE))</f>
        <v/>
      </c>
      <c r="H1599" s="95"/>
      <c r="I1599" s="113" t="str">
        <f>IF(H1599="","",VLOOKUP(H1599,BD!B$2:C$16,2,FALSE))</f>
        <v/>
      </c>
      <c r="J1599" s="114"/>
      <c r="K1599" s="115" t="str">
        <f t="shared" si="57"/>
        <v/>
      </c>
      <c r="L1599" s="116" t="str">
        <f t="shared" ca="1" si="58"/>
        <v>-</v>
      </c>
      <c r="M1599" s="111" t="str">
        <f>IF(E1599="","",VLOOKUP(E1599,[1]PROJECTES!$C$14:$Z$5000,21,FALSE))</f>
        <v/>
      </c>
      <c r="N1599" s="117"/>
      <c r="O1599" s="118" t="s">
        <v>222</v>
      </c>
      <c r="P1599" s="119"/>
      <c r="Q1599" s="84"/>
      <c r="R1599" s="125"/>
      <c r="S1599" s="166"/>
      <c r="T1599" s="167"/>
      <c r="V1599" s="203"/>
    </row>
    <row r="1600" spans="1:22" s="121" customFormat="1" ht="20.100000000000001" customHeight="1" x14ac:dyDescent="0.3">
      <c r="A1600" s="80"/>
      <c r="B1600" s="110" t="str">
        <f>IF(E1600="","",VLOOKUP(E1600,[1]PROJECTES!$C$14:$G$5000,2,FALSE))</f>
        <v/>
      </c>
      <c r="C1600" s="80"/>
      <c r="D1600" s="283" t="str">
        <f>IF(E1600="","",VLOOKUP(E1600,[1]PROJECTES!$C$14:$G$5000,5,FALSE))</f>
        <v/>
      </c>
      <c r="E1600" s="79"/>
      <c r="F1600" s="110" t="str">
        <f>IF(I1600="","",VLOOKUP(I1600,[1]PROJECTES!$C$14:$G$5000,2,FALSE))</f>
        <v/>
      </c>
      <c r="G1600" s="112" t="str">
        <f>IF(E1600="","",VLOOKUP(E1600,[1]PROJECTES!$C$14:$G$5000,4,FALSE))</f>
        <v/>
      </c>
      <c r="H1600" s="95"/>
      <c r="I1600" s="113" t="str">
        <f>IF(H1600="","",VLOOKUP(H1600,BD!B$2:C$16,2,FALSE))</f>
        <v/>
      </c>
      <c r="J1600" s="114"/>
      <c r="K1600" s="115" t="str">
        <f t="shared" si="57"/>
        <v/>
      </c>
      <c r="L1600" s="116" t="str">
        <f t="shared" ca="1" si="58"/>
        <v>-</v>
      </c>
      <c r="M1600" s="111" t="str">
        <f>IF(E1600="","",VLOOKUP(E1600,[1]PROJECTES!$C$14:$Z$5000,21,FALSE))</f>
        <v/>
      </c>
      <c r="N1600" s="117"/>
      <c r="O1600" s="118" t="s">
        <v>222</v>
      </c>
      <c r="P1600" s="119"/>
      <c r="Q1600" s="84"/>
      <c r="R1600" s="122"/>
      <c r="S1600" s="166"/>
      <c r="T1600" s="167"/>
      <c r="V1600" s="203"/>
    </row>
    <row r="1601" spans="1:22" s="121" customFormat="1" ht="20.100000000000001" customHeight="1" x14ac:dyDescent="0.3">
      <c r="A1601" s="80"/>
      <c r="B1601" s="110" t="str">
        <f>IF(E1601="","",VLOOKUP(E1601,[1]PROJECTES!$C$14:$G$5000,2,FALSE))</f>
        <v/>
      </c>
      <c r="C1601" s="80"/>
      <c r="D1601" s="283" t="str">
        <f>IF(E1601="","",VLOOKUP(E1601,[1]PROJECTES!$C$14:$G$5000,5,FALSE))</f>
        <v/>
      </c>
      <c r="E1601" s="79"/>
      <c r="F1601" s="110" t="str">
        <f>IF(I1601="","",VLOOKUP(I1601,[1]PROJECTES!$C$14:$G$5000,2,FALSE))</f>
        <v/>
      </c>
      <c r="G1601" s="112" t="str">
        <f>IF(E1601="","",VLOOKUP(E1601,[1]PROJECTES!$C$14:$G$5000,4,FALSE))</f>
        <v/>
      </c>
      <c r="H1601" s="95"/>
      <c r="I1601" s="113" t="str">
        <f>IF(H1601="","",VLOOKUP(H1601,BD!B$2:C$16,2,FALSE))</f>
        <v/>
      </c>
      <c r="J1601" s="114"/>
      <c r="K1601" s="115" t="str">
        <f t="shared" si="57"/>
        <v/>
      </c>
      <c r="L1601" s="116" t="str">
        <f t="shared" ca="1" si="58"/>
        <v>-</v>
      </c>
      <c r="M1601" s="111" t="str">
        <f>IF(E1601="","",VLOOKUP(E1601,[1]PROJECTES!$C$14:$Z$5000,21,FALSE))</f>
        <v/>
      </c>
      <c r="N1601" s="117"/>
      <c r="O1601" s="118" t="s">
        <v>222</v>
      </c>
      <c r="P1601" s="119"/>
      <c r="Q1601" s="84"/>
      <c r="R1601" s="122"/>
      <c r="S1601" s="166"/>
      <c r="T1601" s="167"/>
      <c r="V1601" s="203"/>
    </row>
    <row r="1602" spans="1:22" s="121" customFormat="1" ht="20.100000000000001" customHeight="1" x14ac:dyDescent="0.3">
      <c r="A1602" s="80"/>
      <c r="B1602" s="110" t="str">
        <f>IF(E1602="","",VLOOKUP(E1602,[1]PROJECTES!$C$14:$G$5000,2,FALSE))</f>
        <v/>
      </c>
      <c r="C1602" s="80"/>
      <c r="D1602" s="283" t="str">
        <f>IF(E1602="","",VLOOKUP(E1602,[1]PROJECTES!$C$14:$G$5000,5,FALSE))</f>
        <v/>
      </c>
      <c r="E1602" s="79"/>
      <c r="F1602" s="110" t="str">
        <f>IF(I1602="","",VLOOKUP(I1602,[1]PROJECTES!$C$14:$G$5000,2,FALSE))</f>
        <v/>
      </c>
      <c r="G1602" s="112" t="str">
        <f>IF(E1602="","",VLOOKUP(E1602,[1]PROJECTES!$C$14:$G$5000,4,FALSE))</f>
        <v/>
      </c>
      <c r="H1602" s="95"/>
      <c r="I1602" s="113" t="str">
        <f>IF(H1602="","",VLOOKUP(H1602,BD!B$2:C$16,2,FALSE))</f>
        <v/>
      </c>
      <c r="J1602" s="114"/>
      <c r="K1602" s="115" t="str">
        <f t="shared" si="57"/>
        <v/>
      </c>
      <c r="L1602" s="116" t="str">
        <f t="shared" ca="1" si="58"/>
        <v>-</v>
      </c>
      <c r="M1602" s="111" t="str">
        <f>IF(E1602="","",VLOOKUP(E1602,[1]PROJECTES!$C$14:$Z$5000,21,FALSE))</f>
        <v/>
      </c>
      <c r="N1602" s="117"/>
      <c r="O1602" s="118" t="s">
        <v>222</v>
      </c>
      <c r="P1602" s="119"/>
      <c r="Q1602" s="84"/>
      <c r="R1602" s="122"/>
      <c r="S1602" s="166"/>
      <c r="T1602" s="167"/>
      <c r="V1602" s="203"/>
    </row>
    <row r="1603" spans="1:22" s="121" customFormat="1" ht="20.100000000000001" customHeight="1" x14ac:dyDescent="0.3">
      <c r="A1603" s="80"/>
      <c r="B1603" s="110" t="str">
        <f>IF(E1603="","",VLOOKUP(E1603,[1]PROJECTES!$C$14:$G$5000,2,FALSE))</f>
        <v/>
      </c>
      <c r="C1603" s="80"/>
      <c r="D1603" s="283" t="str">
        <f>IF(E1603="","",VLOOKUP(E1603,[1]PROJECTES!$C$14:$G$5000,5,FALSE))</f>
        <v/>
      </c>
      <c r="E1603" s="79"/>
      <c r="F1603" s="110" t="str">
        <f>IF(I1603="","",VLOOKUP(I1603,[1]PROJECTES!$C$14:$G$5000,2,FALSE))</f>
        <v/>
      </c>
      <c r="G1603" s="112" t="str">
        <f>IF(E1603="","",VLOOKUP(E1603,[1]PROJECTES!$C$14:$G$5000,4,FALSE))</f>
        <v/>
      </c>
      <c r="H1603" s="95"/>
      <c r="I1603" s="113" t="str">
        <f>IF(H1603="","",VLOOKUP(H1603,BD!B$2:C$16,2,FALSE))</f>
        <v/>
      </c>
      <c r="J1603" s="114"/>
      <c r="K1603" s="115" t="str">
        <f t="shared" si="57"/>
        <v/>
      </c>
      <c r="L1603" s="116" t="str">
        <f t="shared" ca="1" si="58"/>
        <v>-</v>
      </c>
      <c r="M1603" s="111" t="str">
        <f>IF(E1603="","",VLOOKUP(E1603,[1]PROJECTES!$C$14:$Z$5000,21,FALSE))</f>
        <v/>
      </c>
      <c r="N1603" s="117"/>
      <c r="O1603" s="118" t="s">
        <v>222</v>
      </c>
      <c r="P1603" s="119"/>
      <c r="Q1603" s="84"/>
      <c r="R1603" s="122"/>
      <c r="S1603" s="166"/>
      <c r="T1603" s="167"/>
      <c r="V1603" s="203"/>
    </row>
    <row r="1604" spans="1:22" s="121" customFormat="1" ht="20.100000000000001" customHeight="1" x14ac:dyDescent="0.3">
      <c r="A1604" s="80"/>
      <c r="B1604" s="110" t="str">
        <f>IF(E1604="","",VLOOKUP(E1604,[1]PROJECTES!$C$14:$G$5000,2,FALSE))</f>
        <v/>
      </c>
      <c r="C1604" s="80"/>
      <c r="D1604" s="283" t="str">
        <f>IF(E1604="","",VLOOKUP(E1604,[1]PROJECTES!$C$14:$G$5000,5,FALSE))</f>
        <v/>
      </c>
      <c r="E1604" s="79"/>
      <c r="F1604" s="110" t="str">
        <f>IF(I1604="","",VLOOKUP(I1604,[1]PROJECTES!$C$14:$G$5000,2,FALSE))</f>
        <v/>
      </c>
      <c r="G1604" s="112" t="str">
        <f>IF(E1604="","",VLOOKUP(E1604,[1]PROJECTES!$C$14:$G$5000,4,FALSE))</f>
        <v/>
      </c>
      <c r="H1604" s="95"/>
      <c r="I1604" s="113" t="str">
        <f>IF(H1604="","",VLOOKUP(H1604,BD!B$2:C$16,2,FALSE))</f>
        <v/>
      </c>
      <c r="J1604" s="114"/>
      <c r="K1604" s="115" t="str">
        <f t="shared" si="57"/>
        <v/>
      </c>
      <c r="L1604" s="116" t="str">
        <f t="shared" ca="1" si="58"/>
        <v>-</v>
      </c>
      <c r="M1604" s="111" t="str">
        <f>IF(E1604="","",VLOOKUP(E1604,[1]PROJECTES!$C$14:$Z$5000,21,FALSE))</f>
        <v/>
      </c>
      <c r="N1604" s="117"/>
      <c r="O1604" s="118" t="s">
        <v>222</v>
      </c>
      <c r="P1604" s="119"/>
      <c r="Q1604" s="84"/>
      <c r="R1604" s="122"/>
      <c r="S1604" s="166"/>
      <c r="T1604" s="167"/>
      <c r="V1604" s="203"/>
    </row>
    <row r="1605" spans="1:22" s="121" customFormat="1" ht="20.100000000000001" customHeight="1" x14ac:dyDescent="0.3">
      <c r="A1605" s="80"/>
      <c r="B1605" s="110" t="str">
        <f>IF(E1605="","",VLOOKUP(E1605,[1]PROJECTES!$C$14:$G$5000,2,FALSE))</f>
        <v/>
      </c>
      <c r="C1605" s="80"/>
      <c r="D1605" s="283" t="str">
        <f>IF(E1605="","",VLOOKUP(E1605,[1]PROJECTES!$C$14:$G$5000,5,FALSE))</f>
        <v/>
      </c>
      <c r="E1605" s="79"/>
      <c r="F1605" s="110" t="str">
        <f>IF(I1605="","",VLOOKUP(I1605,[1]PROJECTES!$C$14:$G$5000,2,FALSE))</f>
        <v/>
      </c>
      <c r="G1605" s="112" t="str">
        <f>IF(E1605="","",VLOOKUP(E1605,[1]PROJECTES!$C$14:$G$5000,4,FALSE))</f>
        <v/>
      </c>
      <c r="H1605" s="95"/>
      <c r="I1605" s="113" t="str">
        <f>IF(H1605="","",VLOOKUP(H1605,BD!B$2:C$16,2,FALSE))</f>
        <v/>
      </c>
      <c r="J1605" s="114"/>
      <c r="K1605" s="115" t="str">
        <f t="shared" si="57"/>
        <v/>
      </c>
      <c r="L1605" s="116" t="str">
        <f t="shared" ca="1" si="58"/>
        <v>-</v>
      </c>
      <c r="M1605" s="111" t="str">
        <f>IF(E1605="","",VLOOKUP(E1605,[1]PROJECTES!$C$14:$Z$5000,21,FALSE))</f>
        <v/>
      </c>
      <c r="N1605" s="117"/>
      <c r="O1605" s="118" t="s">
        <v>222</v>
      </c>
      <c r="P1605" s="119"/>
      <c r="Q1605" s="84"/>
      <c r="R1605" s="122"/>
      <c r="S1605" s="166"/>
      <c r="T1605" s="167"/>
      <c r="V1605" s="203"/>
    </row>
    <row r="1606" spans="1:22" s="121" customFormat="1" ht="20.100000000000001" customHeight="1" x14ac:dyDescent="0.3">
      <c r="A1606" s="80"/>
      <c r="B1606" s="110" t="str">
        <f>IF(E1606="","",VLOOKUP(E1606,[1]PROJECTES!$C$14:$G$5000,2,FALSE))</f>
        <v/>
      </c>
      <c r="C1606" s="80"/>
      <c r="D1606" s="283" t="str">
        <f>IF(E1606="","",VLOOKUP(E1606,[1]PROJECTES!$C$14:$G$5000,5,FALSE))</f>
        <v/>
      </c>
      <c r="E1606" s="79"/>
      <c r="F1606" s="110" t="str">
        <f>IF(I1606="","",VLOOKUP(I1606,[1]PROJECTES!$C$14:$G$5000,2,FALSE))</f>
        <v/>
      </c>
      <c r="G1606" s="112" t="str">
        <f>IF(E1606="","",VLOOKUP(E1606,[1]PROJECTES!$C$14:$G$5000,4,FALSE))</f>
        <v/>
      </c>
      <c r="H1606" s="95"/>
      <c r="I1606" s="113" t="str">
        <f>IF(H1606="","",VLOOKUP(H1606,BD!B$2:C$16,2,FALSE))</f>
        <v/>
      </c>
      <c r="J1606" s="126"/>
      <c r="K1606" s="115" t="str">
        <f t="shared" si="57"/>
        <v/>
      </c>
      <c r="L1606" s="116" t="str">
        <f t="shared" ca="1" si="58"/>
        <v>-</v>
      </c>
      <c r="M1606" s="111" t="str">
        <f>IF(E1606="","",VLOOKUP(E1606,[1]PROJECTES!$C$14:$Z$5000,21,FALSE))</f>
        <v/>
      </c>
      <c r="N1606" s="117"/>
      <c r="O1606" s="118" t="s">
        <v>222</v>
      </c>
      <c r="P1606" s="119"/>
      <c r="Q1606" s="84"/>
      <c r="R1606" s="122"/>
      <c r="S1606" s="166"/>
      <c r="T1606" s="167"/>
      <c r="V1606" s="203"/>
    </row>
    <row r="1607" spans="1:22" s="121" customFormat="1" ht="20.100000000000001" customHeight="1" x14ac:dyDescent="0.3">
      <c r="A1607" s="80"/>
      <c r="B1607" s="110" t="str">
        <f>IF(E1607="","",VLOOKUP(E1607,[1]PROJECTES!$C$14:$G$5000,2,FALSE))</f>
        <v/>
      </c>
      <c r="C1607" s="80"/>
      <c r="D1607" s="283" t="str">
        <f>IF(E1607="","",VLOOKUP(E1607,[1]PROJECTES!$C$14:$G$5000,5,FALSE))</f>
        <v/>
      </c>
      <c r="E1607" s="79"/>
      <c r="F1607" s="110" t="str">
        <f>IF(I1607="","",VLOOKUP(I1607,[1]PROJECTES!$C$14:$G$5000,2,FALSE))</f>
        <v/>
      </c>
      <c r="G1607" s="112" t="str">
        <f>IF(E1607="","",VLOOKUP(E1607,[1]PROJECTES!$C$14:$G$5000,4,FALSE))</f>
        <v/>
      </c>
      <c r="H1607" s="95"/>
      <c r="I1607" s="113" t="str">
        <f>IF(H1607="","",VLOOKUP(H1607,BD!B$2:C$16,2,FALSE))</f>
        <v/>
      </c>
      <c r="J1607" s="114"/>
      <c r="K1607" s="115" t="str">
        <f t="shared" si="57"/>
        <v/>
      </c>
      <c r="L1607" s="116" t="str">
        <f t="shared" ca="1" si="58"/>
        <v>-</v>
      </c>
      <c r="M1607" s="111" t="str">
        <f>IF(E1607="","",VLOOKUP(E1607,[1]PROJECTES!$C$14:$Z$5000,21,FALSE))</f>
        <v/>
      </c>
      <c r="N1607" s="117"/>
      <c r="O1607" s="118" t="s">
        <v>222</v>
      </c>
      <c r="P1607" s="119"/>
      <c r="Q1607" s="84"/>
      <c r="R1607" s="122"/>
      <c r="S1607" s="166"/>
      <c r="T1607" s="167"/>
      <c r="V1607" s="203"/>
    </row>
    <row r="1608" spans="1:22" s="121" customFormat="1" ht="20.100000000000001" customHeight="1" x14ac:dyDescent="0.3">
      <c r="A1608" s="80"/>
      <c r="B1608" s="110" t="str">
        <f>IF(E1608="","",VLOOKUP(E1608,[1]PROJECTES!$C$14:$G$5000,2,FALSE))</f>
        <v/>
      </c>
      <c r="C1608" s="80"/>
      <c r="D1608" s="283" t="str">
        <f>IF(E1608="","",VLOOKUP(E1608,[1]PROJECTES!$C$14:$G$5000,5,FALSE))</f>
        <v/>
      </c>
      <c r="E1608" s="79"/>
      <c r="F1608" s="110" t="str">
        <f>IF(I1608="","",VLOOKUP(I1608,[1]PROJECTES!$C$14:$G$5000,2,FALSE))</f>
        <v/>
      </c>
      <c r="G1608" s="112" t="str">
        <f>IF(E1608="","",VLOOKUP(E1608,[1]PROJECTES!$C$14:$G$5000,4,FALSE))</f>
        <v/>
      </c>
      <c r="H1608" s="95"/>
      <c r="I1608" s="113" t="str">
        <f>IF(H1608="","",VLOOKUP(H1608,BD!B$2:C$16,2,FALSE))</f>
        <v/>
      </c>
      <c r="J1608" s="114"/>
      <c r="K1608" s="115" t="str">
        <f t="shared" si="57"/>
        <v/>
      </c>
      <c r="L1608" s="116" t="str">
        <f t="shared" ca="1" si="58"/>
        <v>-</v>
      </c>
      <c r="M1608" s="111" t="str">
        <f>IF(E1608="","",VLOOKUP(E1608,[1]PROJECTES!$C$14:$Z$5000,21,FALSE))</f>
        <v/>
      </c>
      <c r="N1608" s="117"/>
      <c r="O1608" s="118" t="s">
        <v>222</v>
      </c>
      <c r="P1608" s="119"/>
      <c r="Q1608" s="84"/>
      <c r="R1608" s="122"/>
      <c r="S1608" s="166"/>
      <c r="T1608" s="167"/>
    </row>
    <row r="1609" spans="1:22" s="121" customFormat="1" ht="20.100000000000001" customHeight="1" x14ac:dyDescent="0.3">
      <c r="A1609" s="80"/>
      <c r="B1609" s="110" t="str">
        <f>IF(E1609="","",VLOOKUP(E1609,[1]PROJECTES!$C$14:$G$5000,2,FALSE))</f>
        <v/>
      </c>
      <c r="C1609" s="80"/>
      <c r="D1609" s="283" t="str">
        <f>IF(E1609="","",VLOOKUP(E1609,[1]PROJECTES!$C$14:$G$5000,5,FALSE))</f>
        <v/>
      </c>
      <c r="E1609" s="79"/>
      <c r="F1609" s="110" t="str">
        <f>IF(I1609="","",VLOOKUP(I1609,[1]PROJECTES!$C$14:$G$5000,2,FALSE))</f>
        <v/>
      </c>
      <c r="G1609" s="112" t="str">
        <f>IF(E1609="","",VLOOKUP(E1609,[1]PROJECTES!$C$14:$G$5000,4,FALSE))</f>
        <v/>
      </c>
      <c r="H1609" s="95"/>
      <c r="I1609" s="113" t="str">
        <f>IF(H1609="","",VLOOKUP(H1609,BD!B$2:C$16,2,FALSE))</f>
        <v/>
      </c>
      <c r="J1609" s="114"/>
      <c r="K1609" s="115" t="str">
        <f t="shared" si="57"/>
        <v/>
      </c>
      <c r="L1609" s="116" t="str">
        <f t="shared" ca="1" si="58"/>
        <v>-</v>
      </c>
      <c r="M1609" s="111" t="str">
        <f>IF(E1609="","",VLOOKUP(E1609,[1]PROJECTES!$C$14:$Z$5000,21,FALSE))</f>
        <v/>
      </c>
      <c r="N1609" s="117"/>
      <c r="O1609" s="118" t="s">
        <v>222</v>
      </c>
      <c r="P1609" s="119"/>
      <c r="Q1609" s="84"/>
      <c r="R1609" s="122"/>
      <c r="S1609" s="166"/>
      <c r="T1609" s="167"/>
    </row>
    <row r="1610" spans="1:22" s="121" customFormat="1" ht="20.100000000000001" customHeight="1" x14ac:dyDescent="0.3">
      <c r="A1610" s="80"/>
      <c r="B1610" s="110" t="str">
        <f>IF(E1610="","",VLOOKUP(E1610,[1]PROJECTES!$C$14:$G$5000,2,FALSE))</f>
        <v/>
      </c>
      <c r="C1610" s="80"/>
      <c r="D1610" s="283" t="str">
        <f>IF(E1610="","",VLOOKUP(E1610,[1]PROJECTES!$C$14:$G$5000,5,FALSE))</f>
        <v/>
      </c>
      <c r="E1610" s="79"/>
      <c r="F1610" s="110" t="str">
        <f>IF(I1610="","",VLOOKUP(I1610,[1]PROJECTES!$C$14:$G$5000,2,FALSE))</f>
        <v/>
      </c>
      <c r="G1610" s="112" t="str">
        <f>IF(E1610="","",VLOOKUP(E1610,[1]PROJECTES!$C$14:$G$5000,4,FALSE))</f>
        <v/>
      </c>
      <c r="H1610" s="95"/>
      <c r="I1610" s="113" t="str">
        <f>IF(H1610="","",VLOOKUP(H1610,BD!B$2:C$16,2,FALSE))</f>
        <v/>
      </c>
      <c r="J1610" s="114"/>
      <c r="K1610" s="115" t="str">
        <f t="shared" si="57"/>
        <v/>
      </c>
      <c r="L1610" s="116" t="str">
        <f t="shared" ca="1" si="58"/>
        <v>-</v>
      </c>
      <c r="M1610" s="111" t="str">
        <f>IF(E1610="","",VLOOKUP(E1610,[1]PROJECTES!$C$14:$Z$5000,21,FALSE))</f>
        <v/>
      </c>
      <c r="N1610" s="117"/>
      <c r="O1610" s="118" t="s">
        <v>222</v>
      </c>
      <c r="P1610" s="119"/>
      <c r="Q1610" s="84"/>
      <c r="R1610" s="122"/>
      <c r="S1610" s="166"/>
      <c r="T1610" s="167"/>
    </row>
    <row r="1611" spans="1:22" s="121" customFormat="1" ht="20.100000000000001" customHeight="1" x14ac:dyDescent="0.3">
      <c r="A1611" s="80"/>
      <c r="B1611" s="110" t="str">
        <f>IF(E1611="","",VLOOKUP(E1611,[1]PROJECTES!$C$14:$G$5000,2,FALSE))</f>
        <v/>
      </c>
      <c r="C1611" s="80"/>
      <c r="D1611" s="283" t="str">
        <f>IF(E1611="","",VLOOKUP(E1611,[1]PROJECTES!$C$14:$G$5000,5,FALSE))</f>
        <v/>
      </c>
      <c r="E1611" s="79"/>
      <c r="F1611" s="110" t="str">
        <f>IF(I1611="","",VLOOKUP(I1611,[1]PROJECTES!$C$14:$G$5000,2,FALSE))</f>
        <v/>
      </c>
      <c r="G1611" s="112" t="str">
        <f>IF(E1611="","",VLOOKUP(E1611,[1]PROJECTES!$C$14:$G$5000,4,FALSE))</f>
        <v/>
      </c>
      <c r="H1611" s="95"/>
      <c r="I1611" s="113" t="str">
        <f>IF(H1611="","",VLOOKUP(H1611,BD!B$2:C$16,2,FALSE))</f>
        <v/>
      </c>
      <c r="J1611" s="114"/>
      <c r="K1611" s="115" t="str">
        <f t="shared" si="57"/>
        <v/>
      </c>
      <c r="L1611" s="116" t="str">
        <f t="shared" ca="1" si="58"/>
        <v>-</v>
      </c>
      <c r="M1611" s="111" t="str">
        <f>IF(E1611="","",VLOOKUP(E1611,[1]PROJECTES!$C$14:$Z$5000,21,FALSE))</f>
        <v/>
      </c>
      <c r="N1611" s="117"/>
      <c r="O1611" s="118" t="s">
        <v>222</v>
      </c>
      <c r="P1611" s="119"/>
      <c r="Q1611" s="84"/>
      <c r="R1611" s="122"/>
      <c r="S1611" s="166"/>
      <c r="T1611" s="167"/>
    </row>
    <row r="1612" spans="1:22" s="121" customFormat="1" ht="20.100000000000001" customHeight="1" x14ac:dyDescent="0.3">
      <c r="A1612" s="80"/>
      <c r="B1612" s="110" t="str">
        <f>IF(E1612="","",VLOOKUP(E1612,[1]PROJECTES!$C$14:$G$5000,2,FALSE))</f>
        <v/>
      </c>
      <c r="C1612" s="80"/>
      <c r="D1612" s="283" t="str">
        <f>IF(E1612="","",VLOOKUP(E1612,[1]PROJECTES!$C$14:$G$5000,5,FALSE))</f>
        <v/>
      </c>
      <c r="E1612" s="79"/>
      <c r="F1612" s="110" t="str">
        <f>IF(I1612="","",VLOOKUP(I1612,[1]PROJECTES!$C$14:$G$5000,2,FALSE))</f>
        <v/>
      </c>
      <c r="G1612" s="112" t="str">
        <f>IF(E1612="","",VLOOKUP(E1612,[1]PROJECTES!$C$14:$G$5000,4,FALSE))</f>
        <v/>
      </c>
      <c r="H1612" s="95"/>
      <c r="I1612" s="113" t="str">
        <f>IF(H1612="","",VLOOKUP(H1612,BD!B$2:C$16,2,FALSE))</f>
        <v/>
      </c>
      <c r="J1612" s="114"/>
      <c r="K1612" s="115" t="str">
        <f t="shared" si="57"/>
        <v/>
      </c>
      <c r="L1612" s="116" t="str">
        <f t="shared" ca="1" si="58"/>
        <v>-</v>
      </c>
      <c r="M1612" s="111" t="str">
        <f>IF(E1612="","",VLOOKUP(E1612,[1]PROJECTES!$C$14:$Z$5000,21,FALSE))</f>
        <v/>
      </c>
      <c r="N1612" s="117"/>
      <c r="O1612" s="118" t="s">
        <v>222</v>
      </c>
      <c r="P1612" s="119"/>
      <c r="Q1612" s="84"/>
      <c r="R1612" s="122"/>
      <c r="S1612" s="166"/>
      <c r="T1612" s="167"/>
    </row>
    <row r="1613" spans="1:22" s="121" customFormat="1" ht="20.100000000000001" customHeight="1" x14ac:dyDescent="0.3">
      <c r="A1613" s="80"/>
      <c r="B1613" s="110" t="str">
        <f>IF(E1613="","",VLOOKUP(E1613,[1]PROJECTES!$C$14:$G$5000,2,FALSE))</f>
        <v/>
      </c>
      <c r="C1613" s="80"/>
      <c r="D1613" s="283" t="str">
        <f>IF(E1613="","",VLOOKUP(E1613,[1]PROJECTES!$C$14:$G$5000,5,FALSE))</f>
        <v/>
      </c>
      <c r="E1613" s="79"/>
      <c r="F1613" s="110" t="str">
        <f>IF(I1613="","",VLOOKUP(I1613,[1]PROJECTES!$C$14:$G$5000,2,FALSE))</f>
        <v/>
      </c>
      <c r="G1613" s="112" t="str">
        <f>IF(E1613="","",VLOOKUP(E1613,[1]PROJECTES!$C$14:$G$5000,4,FALSE))</f>
        <v/>
      </c>
      <c r="H1613" s="95"/>
      <c r="I1613" s="113" t="str">
        <f>IF(H1613="","",VLOOKUP(H1613,BD!B$2:C$16,2,FALSE))</f>
        <v/>
      </c>
      <c r="J1613" s="114"/>
      <c r="K1613" s="115" t="str">
        <f t="shared" si="57"/>
        <v/>
      </c>
      <c r="L1613" s="116" t="str">
        <f t="shared" ca="1" si="58"/>
        <v>-</v>
      </c>
      <c r="M1613" s="111" t="str">
        <f>IF(E1613="","",VLOOKUP(E1613,[1]PROJECTES!$C$14:$Z$5000,21,FALSE))</f>
        <v/>
      </c>
      <c r="N1613" s="117"/>
      <c r="O1613" s="118" t="s">
        <v>222</v>
      </c>
      <c r="P1613" s="119"/>
      <c r="Q1613" s="84"/>
      <c r="R1613" s="122"/>
      <c r="S1613" s="166"/>
      <c r="T1613" s="167"/>
    </row>
    <row r="1614" spans="1:22" s="121" customFormat="1" ht="20.100000000000001" customHeight="1" x14ac:dyDescent="0.3">
      <c r="A1614" s="80"/>
      <c r="B1614" s="110" t="str">
        <f>IF(E1614="","",VLOOKUP(E1614,[1]PROJECTES!$C$14:$G$5000,2,FALSE))</f>
        <v/>
      </c>
      <c r="C1614" s="80"/>
      <c r="D1614" s="283" t="str">
        <f>IF(E1614="","",VLOOKUP(E1614,[1]PROJECTES!$C$14:$G$5000,5,FALSE))</f>
        <v/>
      </c>
      <c r="E1614" s="79"/>
      <c r="F1614" s="110" t="str">
        <f>IF(I1614="","",VLOOKUP(I1614,[1]PROJECTES!$C$14:$G$5000,2,FALSE))</f>
        <v/>
      </c>
      <c r="G1614" s="112" t="str">
        <f>IF(E1614="","",VLOOKUP(E1614,[1]PROJECTES!$C$14:$G$5000,4,FALSE))</f>
        <v/>
      </c>
      <c r="H1614" s="95"/>
      <c r="I1614" s="113" t="str">
        <f>IF(H1614="","",VLOOKUP(H1614,BD!B$2:C$16,2,FALSE))</f>
        <v/>
      </c>
      <c r="J1614" s="114"/>
      <c r="K1614" s="115" t="str">
        <f t="shared" si="57"/>
        <v/>
      </c>
      <c r="L1614" s="116" t="str">
        <f t="shared" ca="1" si="58"/>
        <v>-</v>
      </c>
      <c r="M1614" s="111" t="str">
        <f>IF(E1614="","",VLOOKUP(E1614,[1]PROJECTES!$C$14:$Z$5000,21,FALSE))</f>
        <v/>
      </c>
      <c r="N1614" s="117"/>
      <c r="O1614" s="118" t="s">
        <v>222</v>
      </c>
      <c r="P1614" s="119"/>
      <c r="Q1614" s="84"/>
      <c r="R1614" s="122"/>
      <c r="S1614" s="166"/>
      <c r="T1614" s="167"/>
    </row>
    <row r="1615" spans="1:22" s="121" customFormat="1" ht="20.100000000000001" customHeight="1" x14ac:dyDescent="0.3">
      <c r="A1615" s="80"/>
      <c r="B1615" s="110" t="str">
        <f>IF(E1615="","",VLOOKUP(E1615,[1]PROJECTES!$C$14:$G$5000,2,FALSE))</f>
        <v/>
      </c>
      <c r="C1615" s="80"/>
      <c r="D1615" s="283" t="str">
        <f>IF(E1615="","",VLOOKUP(E1615,[1]PROJECTES!$C$14:$G$5000,5,FALSE))</f>
        <v/>
      </c>
      <c r="E1615" s="79"/>
      <c r="F1615" s="110" t="str">
        <f>IF(I1615="","",VLOOKUP(I1615,[1]PROJECTES!$C$14:$G$5000,2,FALSE))</f>
        <v/>
      </c>
      <c r="G1615" s="112" t="str">
        <f>IF(E1615="","",VLOOKUP(E1615,[1]PROJECTES!$C$14:$G$5000,4,FALSE))</f>
        <v/>
      </c>
      <c r="H1615" s="95"/>
      <c r="I1615" s="113" t="str">
        <f>IF(H1615="","",VLOOKUP(H1615,BD!B$2:C$16,2,FALSE))</f>
        <v/>
      </c>
      <c r="J1615" s="114"/>
      <c r="K1615" s="115" t="str">
        <f t="shared" si="57"/>
        <v/>
      </c>
      <c r="L1615" s="116" t="str">
        <f t="shared" ca="1" si="58"/>
        <v>-</v>
      </c>
      <c r="M1615" s="111" t="str">
        <f>IF(E1615="","",VLOOKUP(E1615,[1]PROJECTES!$C$14:$Z$5000,21,FALSE))</f>
        <v/>
      </c>
      <c r="N1615" s="117"/>
      <c r="O1615" s="118" t="s">
        <v>222</v>
      </c>
      <c r="P1615" s="119"/>
      <c r="Q1615" s="84"/>
      <c r="R1615" s="122"/>
      <c r="S1615" s="166"/>
      <c r="T1615" s="167"/>
    </row>
    <row r="1616" spans="1:22" s="121" customFormat="1" ht="20.100000000000001" customHeight="1" x14ac:dyDescent="0.3">
      <c r="A1616" s="80"/>
      <c r="B1616" s="110" t="str">
        <f>IF(E1616="","",VLOOKUP(E1616,[1]PROJECTES!$C$14:$G$5000,2,FALSE))</f>
        <v/>
      </c>
      <c r="C1616" s="80"/>
      <c r="D1616" s="283" t="str">
        <f>IF(E1616="","",VLOOKUP(E1616,[1]PROJECTES!$C$14:$G$5000,5,FALSE))</f>
        <v/>
      </c>
      <c r="E1616" s="79"/>
      <c r="F1616" s="110" t="str">
        <f>IF(I1616="","",VLOOKUP(I1616,[1]PROJECTES!$C$14:$G$5000,2,FALSE))</f>
        <v/>
      </c>
      <c r="G1616" s="112" t="str">
        <f>IF(E1616="","",VLOOKUP(E1616,[1]PROJECTES!$C$14:$G$5000,4,FALSE))</f>
        <v/>
      </c>
      <c r="H1616" s="95"/>
      <c r="I1616" s="113" t="str">
        <f>IF(H1616="","",VLOOKUP(H1616,BD!B$2:C$16,2,FALSE))</f>
        <v/>
      </c>
      <c r="J1616" s="114"/>
      <c r="K1616" s="115" t="str">
        <f t="shared" si="57"/>
        <v/>
      </c>
      <c r="L1616" s="116" t="str">
        <f t="shared" ca="1" si="58"/>
        <v>-</v>
      </c>
      <c r="M1616" s="111" t="str">
        <f>IF(E1616="","",VLOOKUP(E1616,[1]PROJECTES!$C$14:$Z$5000,21,FALSE))</f>
        <v/>
      </c>
      <c r="N1616" s="117"/>
      <c r="O1616" s="118" t="s">
        <v>222</v>
      </c>
      <c r="P1616" s="119"/>
      <c r="Q1616" s="84"/>
      <c r="R1616" s="122"/>
      <c r="S1616" s="166"/>
      <c r="T1616" s="167"/>
    </row>
    <row r="1617" spans="1:20" s="121" customFormat="1" ht="18" customHeight="1" x14ac:dyDescent="0.3">
      <c r="A1617" s="80"/>
      <c r="B1617" s="110" t="str">
        <f>IF(E1617="","",VLOOKUP(E1617,[1]PROJECTES!$C$14:$G$5000,2,FALSE))</f>
        <v/>
      </c>
      <c r="C1617" s="80"/>
      <c r="D1617" s="283" t="str">
        <f>IF(E1617="","",VLOOKUP(E1617,[1]PROJECTES!$C$14:$G$5000,5,FALSE))</f>
        <v/>
      </c>
      <c r="E1617" s="79"/>
      <c r="F1617" s="110" t="str">
        <f>IF(I1617="","",VLOOKUP(I1617,[1]PROJECTES!$C$14:$G$5000,2,FALSE))</f>
        <v/>
      </c>
      <c r="G1617" s="112" t="str">
        <f>IF(E1617="","",VLOOKUP(E1617,[1]PROJECTES!$C$14:$G$5000,4,FALSE))</f>
        <v/>
      </c>
      <c r="H1617" s="95"/>
      <c r="I1617" s="113" t="str">
        <f>IF(H1617="","",VLOOKUP(H1617,BD!B$2:C$16,2,FALSE))</f>
        <v/>
      </c>
      <c r="J1617" s="114"/>
      <c r="K1617" s="115" t="str">
        <f t="shared" si="57"/>
        <v/>
      </c>
      <c r="L1617" s="116" t="str">
        <f t="shared" ca="1" si="58"/>
        <v>-</v>
      </c>
      <c r="M1617" s="111" t="str">
        <f>IF(E1617="","",VLOOKUP(E1617,[1]PROJECTES!$C$14:$Z$5000,21,FALSE))</f>
        <v/>
      </c>
      <c r="N1617" s="117"/>
      <c r="O1617" s="118" t="s">
        <v>222</v>
      </c>
      <c r="P1617" s="119"/>
      <c r="Q1617" s="84"/>
      <c r="R1617" s="122"/>
      <c r="S1617" s="166"/>
      <c r="T1617" s="167"/>
    </row>
    <row r="1618" spans="1:20" s="121" customFormat="1" ht="20.100000000000001" customHeight="1" x14ac:dyDescent="0.3">
      <c r="A1618" s="80"/>
      <c r="B1618" s="110" t="str">
        <f>IF(E1618="","",VLOOKUP(E1618,[1]PROJECTES!$C$14:$G$5000,2,FALSE))</f>
        <v/>
      </c>
      <c r="C1618" s="80"/>
      <c r="D1618" s="283" t="str">
        <f>IF(E1618="","",VLOOKUP(E1618,[1]PROJECTES!$C$14:$G$5000,5,FALSE))</f>
        <v/>
      </c>
      <c r="E1618" s="79"/>
      <c r="F1618" s="110" t="str">
        <f>IF(I1618="","",VLOOKUP(I1618,[1]PROJECTES!$C$14:$G$5000,2,FALSE))</f>
        <v/>
      </c>
      <c r="G1618" s="112" t="str">
        <f>IF(E1618="","",VLOOKUP(E1618,[1]PROJECTES!$C$14:$G$5000,4,FALSE))</f>
        <v/>
      </c>
      <c r="H1618" s="95"/>
      <c r="I1618" s="113" t="str">
        <f>IF(H1618="","",VLOOKUP(H1618,BD!B$2:C$16,2,FALSE))</f>
        <v/>
      </c>
      <c r="J1618" s="114"/>
      <c r="K1618" s="115" t="str">
        <f t="shared" si="57"/>
        <v/>
      </c>
      <c r="L1618" s="116" t="str">
        <f t="shared" ca="1" si="58"/>
        <v>-</v>
      </c>
      <c r="M1618" s="111" t="str">
        <f>IF(E1618="","",VLOOKUP(E1618,[1]PROJECTES!$C$14:$Z$5000,21,FALSE))</f>
        <v/>
      </c>
      <c r="N1618" s="117"/>
      <c r="O1618" s="118" t="s">
        <v>222</v>
      </c>
      <c r="P1618" s="119"/>
      <c r="Q1618" s="84"/>
      <c r="R1618" s="122"/>
      <c r="S1618" s="166"/>
      <c r="T1618" s="167"/>
    </row>
    <row r="1619" spans="1:20" s="121" customFormat="1" ht="20.100000000000001" customHeight="1" x14ac:dyDescent="0.3">
      <c r="A1619" s="80"/>
      <c r="B1619" s="110" t="str">
        <f>IF(E1619="","",VLOOKUP(E1619,[1]PROJECTES!$C$14:$G$5000,2,FALSE))</f>
        <v/>
      </c>
      <c r="C1619" s="80"/>
      <c r="D1619" s="283" t="str">
        <f>IF(E1619="","",VLOOKUP(E1619,[1]PROJECTES!$C$14:$G$5000,5,FALSE))</f>
        <v/>
      </c>
      <c r="E1619" s="79"/>
      <c r="F1619" s="110" t="str">
        <f>IF(I1619="","",VLOOKUP(I1619,[1]PROJECTES!$C$14:$G$5000,2,FALSE))</f>
        <v/>
      </c>
      <c r="G1619" s="112" t="str">
        <f>IF(E1619="","",VLOOKUP(E1619,[1]PROJECTES!$C$14:$G$5000,4,FALSE))</f>
        <v/>
      </c>
      <c r="H1619" s="95"/>
      <c r="I1619" s="113" t="str">
        <f>IF(H1619="","",VLOOKUP(H1619,BD!B$2:C$16,2,FALSE))</f>
        <v/>
      </c>
      <c r="J1619" s="114"/>
      <c r="K1619" s="115" t="str">
        <f t="shared" si="57"/>
        <v/>
      </c>
      <c r="L1619" s="116" t="str">
        <f t="shared" ca="1" si="58"/>
        <v>-</v>
      </c>
      <c r="M1619" s="111" t="str">
        <f>IF(E1619="","",VLOOKUP(E1619,[1]PROJECTES!$C$14:$Z$5000,21,FALSE))</f>
        <v/>
      </c>
      <c r="N1619" s="117"/>
      <c r="O1619" s="118" t="s">
        <v>222</v>
      </c>
      <c r="P1619" s="119"/>
      <c r="Q1619" s="84"/>
      <c r="R1619" s="122"/>
      <c r="S1619" s="166"/>
      <c r="T1619" s="167"/>
    </row>
    <row r="1620" spans="1:20" s="121" customFormat="1" ht="20.100000000000001" customHeight="1" x14ac:dyDescent="0.3">
      <c r="A1620" s="80"/>
      <c r="B1620" s="110" t="str">
        <f>IF(E1620="","",VLOOKUP(E1620,[1]PROJECTES!$C$14:$G$5000,2,FALSE))</f>
        <v/>
      </c>
      <c r="C1620" s="80"/>
      <c r="D1620" s="283" t="str">
        <f>IF(E1620="","",VLOOKUP(E1620,[1]PROJECTES!$C$14:$G$5000,5,FALSE))</f>
        <v/>
      </c>
      <c r="E1620" s="79"/>
      <c r="F1620" s="110" t="str">
        <f>IF(I1620="","",VLOOKUP(I1620,[1]PROJECTES!$C$14:$G$5000,2,FALSE))</f>
        <v/>
      </c>
      <c r="G1620" s="112" t="str">
        <f>IF(E1620="","",VLOOKUP(E1620,[1]PROJECTES!$C$14:$G$5000,4,FALSE))</f>
        <v/>
      </c>
      <c r="H1620" s="95"/>
      <c r="I1620" s="113" t="str">
        <f>IF(H1620="","",VLOOKUP(H1620,BD!B$2:C$16,2,FALSE))</f>
        <v/>
      </c>
      <c r="J1620" s="126"/>
      <c r="K1620" s="115" t="str">
        <f t="shared" si="57"/>
        <v/>
      </c>
      <c r="L1620" s="116" t="str">
        <f t="shared" ca="1" si="58"/>
        <v>-</v>
      </c>
      <c r="M1620" s="111" t="str">
        <f>IF(E1620="","",VLOOKUP(E1620,[1]PROJECTES!$C$14:$Z$5000,21,FALSE))</f>
        <v/>
      </c>
      <c r="N1620" s="117"/>
      <c r="O1620" s="118" t="s">
        <v>222</v>
      </c>
      <c r="P1620" s="119"/>
      <c r="Q1620" s="84"/>
      <c r="R1620" s="122"/>
      <c r="S1620" s="166"/>
      <c r="T1620" s="167"/>
    </row>
    <row r="1621" spans="1:20" s="121" customFormat="1" ht="20.100000000000001" customHeight="1" x14ac:dyDescent="0.3">
      <c r="A1621" s="80"/>
      <c r="B1621" s="110" t="str">
        <f>IF(E1621="","",VLOOKUP(E1621,[1]PROJECTES!$C$14:$G$5000,2,FALSE))</f>
        <v/>
      </c>
      <c r="C1621" s="80"/>
      <c r="D1621" s="283" t="str">
        <f>IF(E1621="","",VLOOKUP(E1621,[1]PROJECTES!$C$14:$G$5000,5,FALSE))</f>
        <v/>
      </c>
      <c r="E1621" s="79"/>
      <c r="F1621" s="110" t="str">
        <f>IF(I1621="","",VLOOKUP(I1621,[1]PROJECTES!$C$14:$G$5000,2,FALSE))</f>
        <v/>
      </c>
      <c r="G1621" s="112" t="str">
        <f>IF(E1621="","",VLOOKUP(E1621,[1]PROJECTES!$C$14:$G$5000,4,FALSE))</f>
        <v/>
      </c>
      <c r="H1621" s="95"/>
      <c r="I1621" s="113" t="str">
        <f>IF(H1621="","",VLOOKUP(H1621,BD!B$2:C$16,2,FALSE))</f>
        <v/>
      </c>
      <c r="J1621" s="114"/>
      <c r="K1621" s="115" t="str">
        <f t="shared" si="57"/>
        <v/>
      </c>
      <c r="L1621" s="116" t="str">
        <f t="shared" ca="1" si="58"/>
        <v>-</v>
      </c>
      <c r="M1621" s="111" t="str">
        <f>IF(E1621="","",VLOOKUP(E1621,[1]PROJECTES!$C$14:$Z$5000,21,FALSE))</f>
        <v/>
      </c>
      <c r="N1621" s="117"/>
      <c r="O1621" s="118" t="s">
        <v>222</v>
      </c>
      <c r="P1621" s="119"/>
      <c r="Q1621" s="84"/>
      <c r="R1621" s="122"/>
      <c r="S1621" s="166"/>
      <c r="T1621" s="167"/>
    </row>
    <row r="1622" spans="1:20" s="121" customFormat="1" ht="20.100000000000001" customHeight="1" x14ac:dyDescent="0.3">
      <c r="A1622" s="80"/>
      <c r="B1622" s="110" t="str">
        <f>IF(E1622="","",VLOOKUP(E1622,[1]PROJECTES!$C$14:$G$5000,2,FALSE))</f>
        <v/>
      </c>
      <c r="C1622" s="80"/>
      <c r="D1622" s="283" t="str">
        <f>IF(E1622="","",VLOOKUP(E1622,[1]PROJECTES!$C$14:$G$5000,5,FALSE))</f>
        <v/>
      </c>
      <c r="E1622" s="79"/>
      <c r="F1622" s="110" t="str">
        <f>IF(I1622="","",VLOOKUP(I1622,[1]PROJECTES!$C$14:$G$5000,2,FALSE))</f>
        <v/>
      </c>
      <c r="G1622" s="112" t="str">
        <f>IF(E1622="","",VLOOKUP(E1622,[1]PROJECTES!$C$14:$G$5000,4,FALSE))</f>
        <v/>
      </c>
      <c r="H1622" s="95"/>
      <c r="I1622" s="113" t="str">
        <f>IF(H1622="","",VLOOKUP(H1622,BD!B$2:C$16,2,FALSE))</f>
        <v/>
      </c>
      <c r="J1622" s="114"/>
      <c r="K1622" s="115" t="str">
        <f t="shared" si="57"/>
        <v/>
      </c>
      <c r="L1622" s="116" t="str">
        <f t="shared" ca="1" si="58"/>
        <v>-</v>
      </c>
      <c r="M1622" s="111" t="str">
        <f>IF(E1622="","",VLOOKUP(E1622,[1]PROJECTES!$C$14:$Z$5000,21,FALSE))</f>
        <v/>
      </c>
      <c r="N1622" s="117"/>
      <c r="O1622" s="118" t="s">
        <v>222</v>
      </c>
      <c r="P1622" s="119"/>
      <c r="Q1622" s="84"/>
      <c r="R1622" s="122"/>
      <c r="S1622" s="166"/>
      <c r="T1622" s="167"/>
    </row>
    <row r="1623" spans="1:20" s="121" customFormat="1" ht="20.100000000000001" customHeight="1" x14ac:dyDescent="0.3">
      <c r="A1623" s="80"/>
      <c r="B1623" s="110" t="str">
        <f>IF(E1623="","",VLOOKUP(E1623,[1]PROJECTES!$C$14:$G$5000,2,FALSE))</f>
        <v/>
      </c>
      <c r="C1623" s="80"/>
      <c r="D1623" s="283" t="str">
        <f>IF(E1623="","",VLOOKUP(E1623,[1]PROJECTES!$C$14:$G$5000,5,FALSE))</f>
        <v/>
      </c>
      <c r="E1623" s="79"/>
      <c r="F1623" s="110" t="str">
        <f>IF(I1623="","",VLOOKUP(I1623,[1]PROJECTES!$C$14:$G$5000,2,FALSE))</f>
        <v/>
      </c>
      <c r="G1623" s="112" t="str">
        <f>IF(E1623="","",VLOOKUP(E1623,[1]PROJECTES!$C$14:$G$5000,4,FALSE))</f>
        <v/>
      </c>
      <c r="H1623" s="95"/>
      <c r="I1623" s="113" t="str">
        <f>IF(H1623="","",VLOOKUP(H1623,BD!B$2:C$16,2,FALSE))</f>
        <v/>
      </c>
      <c r="J1623" s="114"/>
      <c r="K1623" s="115" t="str">
        <f t="shared" si="57"/>
        <v/>
      </c>
      <c r="L1623" s="116" t="str">
        <f t="shared" ca="1" si="58"/>
        <v>-</v>
      </c>
      <c r="M1623" s="111" t="str">
        <f>IF(E1623="","",VLOOKUP(E1623,[1]PROJECTES!$C$14:$Z$5000,21,FALSE))</f>
        <v/>
      </c>
      <c r="N1623" s="117"/>
      <c r="O1623" s="118" t="s">
        <v>222</v>
      </c>
      <c r="P1623" s="119"/>
      <c r="Q1623" s="84"/>
      <c r="R1623" s="122"/>
      <c r="S1623" s="166"/>
      <c r="T1623" s="167"/>
    </row>
    <row r="1624" spans="1:20" s="121" customFormat="1" ht="20.100000000000001" customHeight="1" x14ac:dyDescent="0.3">
      <c r="A1624" s="80"/>
      <c r="B1624" s="110" t="str">
        <f>IF(E1624="","",VLOOKUP(E1624,[1]PROJECTES!$C$14:$G$5000,2,FALSE))</f>
        <v/>
      </c>
      <c r="C1624" s="80"/>
      <c r="D1624" s="283" t="str">
        <f>IF(E1624="","",VLOOKUP(E1624,[1]PROJECTES!$C$14:$G$5000,5,FALSE))</f>
        <v/>
      </c>
      <c r="E1624" s="79"/>
      <c r="F1624" s="110" t="str">
        <f>IF(I1624="","",VLOOKUP(I1624,[1]PROJECTES!$C$14:$G$5000,2,FALSE))</f>
        <v/>
      </c>
      <c r="G1624" s="112" t="str">
        <f>IF(E1624="","",VLOOKUP(E1624,[1]PROJECTES!$C$14:$G$5000,4,FALSE))</f>
        <v/>
      </c>
      <c r="H1624" s="95"/>
      <c r="I1624" s="113" t="str">
        <f>IF(H1624="","",VLOOKUP(H1624,BD!B$2:C$16,2,FALSE))</f>
        <v/>
      </c>
      <c r="J1624" s="114"/>
      <c r="K1624" s="115" t="str">
        <f t="shared" si="57"/>
        <v/>
      </c>
      <c r="L1624" s="116" t="str">
        <f t="shared" ca="1" si="58"/>
        <v>-</v>
      </c>
      <c r="M1624" s="111" t="str">
        <f>IF(E1624="","",VLOOKUP(E1624,[1]PROJECTES!$C$14:$Z$5000,21,FALSE))</f>
        <v/>
      </c>
      <c r="N1624" s="117"/>
      <c r="O1624" s="118" t="s">
        <v>222</v>
      </c>
      <c r="P1624" s="119"/>
      <c r="Q1624" s="84"/>
      <c r="R1624" s="122"/>
      <c r="S1624" s="166"/>
      <c r="T1624" s="167"/>
    </row>
    <row r="1625" spans="1:20" s="121" customFormat="1" ht="20.100000000000001" customHeight="1" x14ac:dyDescent="0.3">
      <c r="A1625" s="80"/>
      <c r="B1625" s="110" t="str">
        <f>IF(E1625="","",VLOOKUP(E1625,[1]PROJECTES!$C$14:$G$5000,2,FALSE))</f>
        <v/>
      </c>
      <c r="C1625" s="80"/>
      <c r="D1625" s="283" t="str">
        <f>IF(E1625="","",VLOOKUP(E1625,[1]PROJECTES!$C$14:$G$5000,5,FALSE))</f>
        <v/>
      </c>
      <c r="E1625" s="79"/>
      <c r="F1625" s="110" t="str">
        <f>IF(I1625="","",VLOOKUP(I1625,[1]PROJECTES!$C$14:$G$5000,2,FALSE))</f>
        <v/>
      </c>
      <c r="G1625" s="112" t="str">
        <f>IF(E1625="","",VLOOKUP(E1625,[1]PROJECTES!$C$14:$G$5000,4,FALSE))</f>
        <v/>
      </c>
      <c r="H1625" s="95"/>
      <c r="I1625" s="113" t="str">
        <f>IF(H1625="","",VLOOKUP(H1625,BD!B$2:C$16,2,FALSE))</f>
        <v/>
      </c>
      <c r="J1625" s="114"/>
      <c r="K1625" s="115" t="str">
        <f t="shared" si="57"/>
        <v/>
      </c>
      <c r="L1625" s="116" t="str">
        <f t="shared" ca="1" si="58"/>
        <v>-</v>
      </c>
      <c r="M1625" s="111" t="str">
        <f>IF(E1625="","",VLOOKUP(E1625,[1]PROJECTES!$C$14:$Z$5000,21,FALSE))</f>
        <v/>
      </c>
      <c r="N1625" s="117"/>
      <c r="O1625" s="118" t="s">
        <v>222</v>
      </c>
      <c r="P1625" s="119"/>
      <c r="Q1625" s="84"/>
      <c r="R1625" s="122"/>
      <c r="S1625" s="166"/>
      <c r="T1625" s="167"/>
    </row>
    <row r="1626" spans="1:20" s="121" customFormat="1" ht="20.100000000000001" customHeight="1" x14ac:dyDescent="0.3">
      <c r="A1626" s="80"/>
      <c r="B1626" s="110" t="str">
        <f>IF(E1626="","",VLOOKUP(E1626,[1]PROJECTES!$C$14:$G$5000,2,FALSE))</f>
        <v/>
      </c>
      <c r="C1626" s="80"/>
      <c r="D1626" s="283" t="str">
        <f>IF(E1626="","",VLOOKUP(E1626,[1]PROJECTES!$C$14:$G$5000,5,FALSE))</f>
        <v/>
      </c>
      <c r="E1626" s="79"/>
      <c r="F1626" s="110" t="str">
        <f>IF(I1626="","",VLOOKUP(I1626,[1]PROJECTES!$C$14:$G$5000,2,FALSE))</f>
        <v/>
      </c>
      <c r="G1626" s="112" t="str">
        <f>IF(E1626="","",VLOOKUP(E1626,[1]PROJECTES!$C$14:$G$5000,4,FALSE))</f>
        <v/>
      </c>
      <c r="H1626" s="95"/>
      <c r="I1626" s="113" t="str">
        <f>IF(H1626="","",VLOOKUP(H1626,BD!B$2:C$16,2,FALSE))</f>
        <v/>
      </c>
      <c r="J1626" s="114"/>
      <c r="K1626" s="115" t="str">
        <f t="shared" si="57"/>
        <v/>
      </c>
      <c r="L1626" s="116" t="str">
        <f t="shared" ca="1" si="58"/>
        <v>-</v>
      </c>
      <c r="M1626" s="111" t="str">
        <f>IF(E1626="","",VLOOKUP(E1626,[1]PROJECTES!$C$14:$Z$5000,21,FALSE))</f>
        <v/>
      </c>
      <c r="N1626" s="117"/>
      <c r="O1626" s="118" t="s">
        <v>222</v>
      </c>
      <c r="P1626" s="119"/>
      <c r="Q1626" s="84"/>
      <c r="R1626" s="122"/>
      <c r="S1626" s="166"/>
      <c r="T1626" s="167"/>
    </row>
    <row r="1627" spans="1:20" s="121" customFormat="1" ht="20.100000000000001" customHeight="1" x14ac:dyDescent="0.3">
      <c r="A1627" s="80"/>
      <c r="B1627" s="110" t="str">
        <f>IF(E1627="","",VLOOKUP(E1627,[1]PROJECTES!$C$14:$G$5000,2,FALSE))</f>
        <v/>
      </c>
      <c r="C1627" s="80"/>
      <c r="D1627" s="283" t="str">
        <f>IF(E1627="","",VLOOKUP(E1627,[1]PROJECTES!$C$14:$G$5000,5,FALSE))</f>
        <v/>
      </c>
      <c r="E1627" s="79"/>
      <c r="F1627" s="110" t="str">
        <f>IF(I1627="","",VLOOKUP(I1627,[1]PROJECTES!$C$14:$G$5000,2,FALSE))</f>
        <v/>
      </c>
      <c r="G1627" s="112" t="str">
        <f>IF(E1627="","",VLOOKUP(E1627,[1]PROJECTES!$C$14:$G$5000,4,FALSE))</f>
        <v/>
      </c>
      <c r="H1627" s="95"/>
      <c r="I1627" s="113" t="str">
        <f>IF(H1627="","",VLOOKUP(H1627,BD!B$2:C$16,2,FALSE))</f>
        <v/>
      </c>
      <c r="J1627" s="114"/>
      <c r="K1627" s="115" t="str">
        <f t="shared" si="57"/>
        <v/>
      </c>
      <c r="L1627" s="116" t="str">
        <f t="shared" ca="1" si="58"/>
        <v>-</v>
      </c>
      <c r="M1627" s="111" t="str">
        <f>IF(E1627="","",VLOOKUP(E1627,[1]PROJECTES!$C$14:$Z$5000,21,FALSE))</f>
        <v/>
      </c>
      <c r="N1627" s="117"/>
      <c r="O1627" s="118" t="s">
        <v>222</v>
      </c>
      <c r="P1627" s="119"/>
      <c r="Q1627" s="84"/>
      <c r="R1627" s="122"/>
      <c r="S1627" s="166"/>
      <c r="T1627" s="167"/>
    </row>
    <row r="1628" spans="1:20" s="121" customFormat="1" ht="20.100000000000001" customHeight="1" x14ac:dyDescent="0.3">
      <c r="A1628" s="80"/>
      <c r="B1628" s="110" t="str">
        <f>IF(E1628="","",VLOOKUP(E1628,[1]PROJECTES!$C$14:$G$5000,2,FALSE))</f>
        <v/>
      </c>
      <c r="C1628" s="80"/>
      <c r="D1628" s="283" t="str">
        <f>IF(E1628="","",VLOOKUP(E1628,[1]PROJECTES!$C$14:$G$5000,5,FALSE))</f>
        <v/>
      </c>
      <c r="E1628" s="79"/>
      <c r="F1628" s="110" t="str">
        <f>IF(I1628="","",VLOOKUP(I1628,[1]PROJECTES!$C$14:$G$5000,2,FALSE))</f>
        <v/>
      </c>
      <c r="G1628" s="112" t="str">
        <f>IF(E1628="","",VLOOKUP(E1628,[1]PROJECTES!$C$14:$G$5000,4,FALSE))</f>
        <v/>
      </c>
      <c r="H1628" s="95"/>
      <c r="I1628" s="113" t="str">
        <f>IF(H1628="","",VLOOKUP(H1628,BD!B$2:C$16,2,FALSE))</f>
        <v/>
      </c>
      <c r="J1628" s="114"/>
      <c r="K1628" s="115" t="str">
        <f t="shared" si="57"/>
        <v/>
      </c>
      <c r="L1628" s="116" t="str">
        <f t="shared" ca="1" si="58"/>
        <v>-</v>
      </c>
      <c r="M1628" s="111" t="str">
        <f>IF(E1628="","",VLOOKUP(E1628,[1]PROJECTES!$C$14:$Z$5000,21,FALSE))</f>
        <v/>
      </c>
      <c r="N1628" s="117"/>
      <c r="O1628" s="118" t="s">
        <v>222</v>
      </c>
      <c r="P1628" s="119"/>
      <c r="Q1628" s="84"/>
      <c r="R1628" s="122"/>
      <c r="S1628" s="166"/>
      <c r="T1628" s="167"/>
    </row>
    <row r="1629" spans="1:20" s="121" customFormat="1" ht="20.100000000000001" customHeight="1" x14ac:dyDescent="0.3">
      <c r="A1629" s="80"/>
      <c r="B1629" s="110" t="str">
        <f>IF(E1629="","",VLOOKUP(E1629,[1]PROJECTES!$C$14:$G$5000,2,FALSE))</f>
        <v/>
      </c>
      <c r="C1629" s="80"/>
      <c r="D1629" s="283" t="str">
        <f>IF(E1629="","",VLOOKUP(E1629,[1]PROJECTES!$C$14:$G$5000,5,FALSE))</f>
        <v/>
      </c>
      <c r="E1629" s="79"/>
      <c r="F1629" s="110" t="str">
        <f>IF(I1629="","",VLOOKUP(I1629,[1]PROJECTES!$C$14:$G$5000,2,FALSE))</f>
        <v/>
      </c>
      <c r="G1629" s="112" t="str">
        <f>IF(E1629="","",VLOOKUP(E1629,[1]PROJECTES!$C$14:$G$5000,4,FALSE))</f>
        <v/>
      </c>
      <c r="H1629" s="95"/>
      <c r="I1629" s="113" t="str">
        <f>IF(H1629="","",VLOOKUP(H1629,BD!B$2:C$16,2,FALSE))</f>
        <v/>
      </c>
      <c r="J1629" s="114"/>
      <c r="K1629" s="115" t="str">
        <f t="shared" si="57"/>
        <v/>
      </c>
      <c r="L1629" s="116" t="str">
        <f t="shared" ca="1" si="58"/>
        <v>-</v>
      </c>
      <c r="M1629" s="111" t="str">
        <f>IF(E1629="","",VLOOKUP(E1629,[1]PROJECTES!$C$14:$Z$5000,21,FALSE))</f>
        <v/>
      </c>
      <c r="N1629" s="117"/>
      <c r="O1629" s="118" t="s">
        <v>222</v>
      </c>
      <c r="P1629" s="119"/>
      <c r="Q1629" s="84"/>
      <c r="R1629" s="122"/>
      <c r="S1629" s="166"/>
      <c r="T1629" s="167"/>
    </row>
    <row r="1630" spans="1:20" s="121" customFormat="1" ht="20.100000000000001" customHeight="1" x14ac:dyDescent="0.3">
      <c r="A1630" s="80"/>
      <c r="B1630" s="110" t="str">
        <f>IF(E1630="","",VLOOKUP(E1630,[1]PROJECTES!$C$14:$G$5000,2,FALSE))</f>
        <v/>
      </c>
      <c r="C1630" s="80"/>
      <c r="D1630" s="283" t="str">
        <f>IF(E1630="","",VLOOKUP(E1630,[1]PROJECTES!$C$14:$G$5000,5,FALSE))</f>
        <v/>
      </c>
      <c r="E1630" s="79"/>
      <c r="F1630" s="110" t="str">
        <f>IF(I1630="","",VLOOKUP(I1630,[1]PROJECTES!$C$14:$G$5000,2,FALSE))</f>
        <v/>
      </c>
      <c r="G1630" s="112" t="str">
        <f>IF(E1630="","",VLOOKUP(E1630,[1]PROJECTES!$C$14:$G$5000,4,FALSE))</f>
        <v/>
      </c>
      <c r="H1630" s="95"/>
      <c r="I1630" s="113" t="str">
        <f>IF(H1630="","",VLOOKUP(H1630,BD!B$2:C$16,2,FALSE))</f>
        <v/>
      </c>
      <c r="J1630" s="114"/>
      <c r="K1630" s="115" t="str">
        <f t="shared" si="57"/>
        <v/>
      </c>
      <c r="L1630" s="116" t="str">
        <f t="shared" ca="1" si="58"/>
        <v>-</v>
      </c>
      <c r="M1630" s="111" t="str">
        <f>IF(E1630="","",VLOOKUP(E1630,[1]PROJECTES!$C$14:$Z$5000,21,FALSE))</f>
        <v/>
      </c>
      <c r="N1630" s="117"/>
      <c r="O1630" s="118" t="s">
        <v>222</v>
      </c>
      <c r="P1630" s="119"/>
      <c r="Q1630" s="84"/>
      <c r="R1630" s="122"/>
      <c r="S1630" s="166"/>
      <c r="T1630" s="167"/>
    </row>
    <row r="1631" spans="1:20" s="121" customFormat="1" ht="20.100000000000001" customHeight="1" x14ac:dyDescent="0.3">
      <c r="A1631" s="80"/>
      <c r="B1631" s="110" t="str">
        <f>IF(E1631="","",VLOOKUP(E1631,[1]PROJECTES!$C$14:$G$5000,2,FALSE))</f>
        <v/>
      </c>
      <c r="C1631" s="80"/>
      <c r="D1631" s="283" t="str">
        <f>IF(E1631="","",VLOOKUP(E1631,[1]PROJECTES!$C$14:$G$5000,5,FALSE))</f>
        <v/>
      </c>
      <c r="E1631" s="79"/>
      <c r="F1631" s="110" t="str">
        <f>IF(I1631="","",VLOOKUP(I1631,[1]PROJECTES!$C$14:$G$5000,2,FALSE))</f>
        <v/>
      </c>
      <c r="G1631" s="112" t="str">
        <f>IF(E1631="","",VLOOKUP(E1631,[1]PROJECTES!$C$14:$G$5000,4,FALSE))</f>
        <v/>
      </c>
      <c r="H1631" s="95"/>
      <c r="I1631" s="113" t="str">
        <f>IF(H1631="","",VLOOKUP(H1631,BD!B$2:C$16,2,FALSE))</f>
        <v/>
      </c>
      <c r="J1631" s="114"/>
      <c r="K1631" s="115" t="str">
        <f t="shared" si="57"/>
        <v/>
      </c>
      <c r="L1631" s="116" t="str">
        <f t="shared" ca="1" si="58"/>
        <v>-</v>
      </c>
      <c r="M1631" s="111" t="str">
        <f>IF(E1631="","",VLOOKUP(E1631,[1]PROJECTES!$C$14:$Z$5000,21,FALSE))</f>
        <v/>
      </c>
      <c r="N1631" s="117"/>
      <c r="O1631" s="118" t="s">
        <v>222</v>
      </c>
      <c r="P1631" s="119"/>
      <c r="Q1631" s="84"/>
      <c r="R1631" s="125"/>
      <c r="S1631" s="166"/>
      <c r="T1631" s="167"/>
    </row>
    <row r="1632" spans="1:20" s="121" customFormat="1" ht="20.100000000000001" customHeight="1" x14ac:dyDescent="0.3">
      <c r="A1632" s="80"/>
      <c r="B1632" s="110" t="str">
        <f>IF(E1632="","",VLOOKUP(E1632,[1]PROJECTES!$C$14:$G$5000,2,FALSE))</f>
        <v/>
      </c>
      <c r="C1632" s="80"/>
      <c r="D1632" s="283" t="str">
        <f>IF(E1632="","",VLOOKUP(E1632,[1]PROJECTES!$C$14:$G$5000,5,FALSE))</f>
        <v/>
      </c>
      <c r="E1632" s="79"/>
      <c r="F1632" s="110" t="str">
        <f>IF(I1632="","",VLOOKUP(I1632,[1]PROJECTES!$C$14:$G$5000,2,FALSE))</f>
        <v/>
      </c>
      <c r="G1632" s="112" t="str">
        <f>IF(E1632="","",VLOOKUP(E1632,[1]PROJECTES!$C$14:$G$5000,4,FALSE))</f>
        <v/>
      </c>
      <c r="H1632" s="95"/>
      <c r="I1632" s="113" t="str">
        <f>IF(H1632="","",VLOOKUP(H1632,BD!B$2:C$16,2,FALSE))</f>
        <v/>
      </c>
      <c r="J1632" s="114"/>
      <c r="K1632" s="115" t="str">
        <f t="shared" si="57"/>
        <v/>
      </c>
      <c r="L1632" s="116" t="str">
        <f t="shared" ca="1" si="58"/>
        <v>-</v>
      </c>
      <c r="M1632" s="111" t="str">
        <f>IF(E1632="","",VLOOKUP(E1632,[1]PROJECTES!$C$14:$Z$5000,21,FALSE))</f>
        <v/>
      </c>
      <c r="N1632" s="117"/>
      <c r="O1632" s="118" t="s">
        <v>222</v>
      </c>
      <c r="P1632" s="119"/>
      <c r="Q1632" s="84"/>
      <c r="R1632" s="125"/>
      <c r="S1632" s="166"/>
      <c r="T1632" s="167"/>
    </row>
    <row r="1633" spans="1:22" s="121" customFormat="1" ht="20.100000000000001" customHeight="1" x14ac:dyDescent="0.3">
      <c r="A1633" s="80"/>
      <c r="B1633" s="110" t="str">
        <f>IF(E1633="","",VLOOKUP(E1633,[1]PROJECTES!$C$14:$G$5000,2,FALSE))</f>
        <v/>
      </c>
      <c r="C1633" s="80"/>
      <c r="D1633" s="283" t="str">
        <f>IF(E1633="","",VLOOKUP(E1633,[1]PROJECTES!$C$14:$G$5000,5,FALSE))</f>
        <v/>
      </c>
      <c r="E1633" s="79"/>
      <c r="F1633" s="110" t="str">
        <f>IF(I1633="","",VLOOKUP(I1633,[1]PROJECTES!$C$14:$G$5000,2,FALSE))</f>
        <v/>
      </c>
      <c r="G1633" s="112" t="str">
        <f>IF(E1633="","",VLOOKUP(E1633,[1]PROJECTES!$C$14:$G$5000,4,FALSE))</f>
        <v/>
      </c>
      <c r="H1633" s="95"/>
      <c r="I1633" s="113" t="str">
        <f>IF(H1633="","",VLOOKUP(H1633,BD!B$2:C$16,2,FALSE))</f>
        <v/>
      </c>
      <c r="J1633" s="126"/>
      <c r="K1633" s="115" t="str">
        <f t="shared" si="57"/>
        <v/>
      </c>
      <c r="L1633" s="116" t="str">
        <f t="shared" ca="1" si="58"/>
        <v>-</v>
      </c>
      <c r="M1633" s="111" t="str">
        <f>IF(E1633="","",VLOOKUP(E1633,[1]PROJECTES!$C$14:$Z$5000,21,FALSE))</f>
        <v/>
      </c>
      <c r="N1633" s="117"/>
      <c r="O1633" s="118" t="s">
        <v>222</v>
      </c>
      <c r="P1633" s="119"/>
      <c r="Q1633" s="84"/>
      <c r="R1633" s="122"/>
      <c r="S1633" s="166"/>
      <c r="T1633" s="167"/>
    </row>
    <row r="1634" spans="1:22" s="121" customFormat="1" ht="20.100000000000001" customHeight="1" x14ac:dyDescent="0.3">
      <c r="A1634" s="80"/>
      <c r="B1634" s="110" t="str">
        <f>IF(E1634="","",VLOOKUP(E1634,[1]PROJECTES!$C$14:$G$5000,2,FALSE))</f>
        <v/>
      </c>
      <c r="C1634" s="80"/>
      <c r="D1634" s="283" t="str">
        <f>IF(E1634="","",VLOOKUP(E1634,[1]PROJECTES!$C$14:$G$5000,5,FALSE))</f>
        <v/>
      </c>
      <c r="E1634" s="79"/>
      <c r="F1634" s="110" t="str">
        <f>IF(I1634="","",VLOOKUP(I1634,[1]PROJECTES!$C$14:$G$5000,2,FALSE))</f>
        <v/>
      </c>
      <c r="G1634" s="112" t="str">
        <f>IF(E1634="","",VLOOKUP(E1634,[1]PROJECTES!$C$14:$G$5000,4,FALSE))</f>
        <v/>
      </c>
      <c r="H1634" s="95"/>
      <c r="I1634" s="113" t="str">
        <f>IF(H1634="","",VLOOKUP(H1634,BD!B$2:C$16,2,FALSE))</f>
        <v/>
      </c>
      <c r="J1634" s="114"/>
      <c r="K1634" s="115" t="str">
        <f t="shared" si="57"/>
        <v/>
      </c>
      <c r="L1634" s="116" t="str">
        <f t="shared" ca="1" si="58"/>
        <v>-</v>
      </c>
      <c r="M1634" s="111" t="str">
        <f>IF(E1634="","",VLOOKUP(E1634,[1]PROJECTES!$C$14:$Z$5000,21,FALSE))</f>
        <v/>
      </c>
      <c r="N1634" s="117"/>
      <c r="O1634" s="118" t="s">
        <v>222</v>
      </c>
      <c r="P1634" s="119"/>
      <c r="Q1634" s="84"/>
      <c r="R1634" s="122"/>
      <c r="S1634" s="166"/>
      <c r="T1634" s="167"/>
    </row>
    <row r="1635" spans="1:22" s="121" customFormat="1" ht="20.100000000000001" customHeight="1" x14ac:dyDescent="0.3">
      <c r="A1635" s="80"/>
      <c r="B1635" s="110" t="str">
        <f>IF(E1635="","",VLOOKUP(E1635,[1]PROJECTES!$C$14:$G$5000,2,FALSE))</f>
        <v/>
      </c>
      <c r="C1635" s="80"/>
      <c r="D1635" s="283" t="str">
        <f>IF(E1635="","",VLOOKUP(E1635,[1]PROJECTES!$C$14:$G$5000,5,FALSE))</f>
        <v/>
      </c>
      <c r="E1635" s="79"/>
      <c r="F1635" s="110" t="str">
        <f>IF(I1635="","",VLOOKUP(I1635,[1]PROJECTES!$C$14:$G$5000,2,FALSE))</f>
        <v/>
      </c>
      <c r="G1635" s="112" t="str">
        <f>IF(E1635="","",VLOOKUP(E1635,[1]PROJECTES!$C$14:$G$5000,4,FALSE))</f>
        <v/>
      </c>
      <c r="H1635" s="95"/>
      <c r="I1635" s="113" t="str">
        <f>IF(H1635="","",VLOOKUP(H1635,BD!B$2:C$16,2,FALSE))</f>
        <v/>
      </c>
      <c r="J1635" s="114"/>
      <c r="K1635" s="115" t="str">
        <f t="shared" si="57"/>
        <v/>
      </c>
      <c r="L1635" s="116" t="str">
        <f t="shared" ca="1" si="58"/>
        <v>-</v>
      </c>
      <c r="M1635" s="111" t="str">
        <f>IF(E1635="","",VLOOKUP(E1635,[1]PROJECTES!$C$14:$Z$5000,21,FALSE))</f>
        <v/>
      </c>
      <c r="N1635" s="117"/>
      <c r="O1635" s="118" t="s">
        <v>222</v>
      </c>
      <c r="P1635" s="119"/>
      <c r="Q1635" s="84"/>
      <c r="R1635" s="122"/>
      <c r="S1635" s="166"/>
      <c r="T1635" s="167"/>
      <c r="V1635" s="203"/>
    </row>
    <row r="1636" spans="1:22" s="121" customFormat="1" ht="20.100000000000001" customHeight="1" x14ac:dyDescent="0.3">
      <c r="A1636" s="80"/>
      <c r="B1636" s="110" t="str">
        <f>IF(E1636="","",VLOOKUP(E1636,[1]PROJECTES!$C$14:$G$5000,2,FALSE))</f>
        <v/>
      </c>
      <c r="C1636" s="80"/>
      <c r="D1636" s="283" t="str">
        <f>IF(E1636="","",VLOOKUP(E1636,[1]PROJECTES!$C$14:$G$5000,5,FALSE))</f>
        <v/>
      </c>
      <c r="E1636" s="79"/>
      <c r="F1636" s="110" t="str">
        <f>IF(I1636="","",VLOOKUP(I1636,[1]PROJECTES!$C$14:$G$5000,2,FALSE))</f>
        <v/>
      </c>
      <c r="G1636" s="112" t="str">
        <f>IF(E1636="","",VLOOKUP(E1636,[1]PROJECTES!$C$14:$G$5000,4,FALSE))</f>
        <v/>
      </c>
      <c r="H1636" s="95"/>
      <c r="I1636" s="113" t="str">
        <f>IF(H1636="","",VLOOKUP(H1636,BD!B$2:C$16,2,FALSE))</f>
        <v/>
      </c>
      <c r="J1636" s="114"/>
      <c r="K1636" s="115" t="str">
        <f t="shared" si="57"/>
        <v/>
      </c>
      <c r="L1636" s="116" t="str">
        <f t="shared" ca="1" si="58"/>
        <v>-</v>
      </c>
      <c r="M1636" s="111" t="str">
        <f>IF(E1636="","",VLOOKUP(E1636,[1]PROJECTES!$C$14:$Z$5000,21,FALSE))</f>
        <v/>
      </c>
      <c r="N1636" s="117"/>
      <c r="O1636" s="118" t="s">
        <v>222</v>
      </c>
      <c r="P1636" s="119"/>
      <c r="Q1636" s="84"/>
      <c r="R1636" s="122"/>
      <c r="S1636" s="166"/>
      <c r="T1636" s="167"/>
      <c r="V1636" s="203"/>
    </row>
    <row r="1637" spans="1:22" s="121" customFormat="1" ht="20.100000000000001" customHeight="1" x14ac:dyDescent="0.3">
      <c r="A1637" s="80"/>
      <c r="B1637" s="110" t="str">
        <f>IF(E1637="","",VLOOKUP(E1637,[1]PROJECTES!$C$14:$G$5000,2,FALSE))</f>
        <v/>
      </c>
      <c r="C1637" s="80"/>
      <c r="D1637" s="283" t="str">
        <f>IF(E1637="","",VLOOKUP(E1637,[1]PROJECTES!$C$14:$G$5000,5,FALSE))</f>
        <v/>
      </c>
      <c r="E1637" s="79"/>
      <c r="F1637" s="110" t="str">
        <f>IF(I1637="","",VLOOKUP(I1637,[1]PROJECTES!$C$14:$G$5000,2,FALSE))</f>
        <v/>
      </c>
      <c r="G1637" s="112" t="str">
        <f>IF(E1637="","",VLOOKUP(E1637,[1]PROJECTES!$C$14:$G$5000,4,FALSE))</f>
        <v/>
      </c>
      <c r="H1637" s="95"/>
      <c r="I1637" s="113" t="str">
        <f>IF(H1637="","",VLOOKUP(H1637,BD!B$2:C$16,2,FALSE))</f>
        <v/>
      </c>
      <c r="J1637" s="114"/>
      <c r="K1637" s="115" t="str">
        <f t="shared" si="57"/>
        <v/>
      </c>
      <c r="L1637" s="116" t="str">
        <f t="shared" ca="1" si="58"/>
        <v>-</v>
      </c>
      <c r="M1637" s="111" t="str">
        <f>IF(E1637="","",VLOOKUP(E1637,[1]PROJECTES!$C$14:$Z$5000,21,FALSE))</f>
        <v/>
      </c>
      <c r="N1637" s="117"/>
      <c r="O1637" s="118" t="s">
        <v>222</v>
      </c>
      <c r="P1637" s="119"/>
      <c r="Q1637" s="84"/>
      <c r="R1637" s="123"/>
      <c r="S1637" s="166"/>
      <c r="T1637" s="167"/>
      <c r="V1637" s="203"/>
    </row>
    <row r="1638" spans="1:22" s="121" customFormat="1" ht="20.100000000000001" customHeight="1" x14ac:dyDescent="0.3">
      <c r="A1638" s="80"/>
      <c r="B1638" s="110" t="str">
        <f>IF(E1638="","",VLOOKUP(E1638,[1]PROJECTES!$C$14:$G$5000,2,FALSE))</f>
        <v/>
      </c>
      <c r="C1638" s="80"/>
      <c r="D1638" s="283" t="str">
        <f>IF(E1638="","",VLOOKUP(E1638,[1]PROJECTES!$C$14:$G$5000,5,FALSE))</f>
        <v/>
      </c>
      <c r="E1638" s="79"/>
      <c r="F1638" s="110" t="str">
        <f>IF(I1638="","",VLOOKUP(I1638,[1]PROJECTES!$C$14:$G$5000,2,FALSE))</f>
        <v/>
      </c>
      <c r="G1638" s="112" t="str">
        <f>IF(E1638="","",VLOOKUP(E1638,[1]PROJECTES!$C$14:$G$5000,4,FALSE))</f>
        <v/>
      </c>
      <c r="H1638" s="95"/>
      <c r="I1638" s="113" t="str">
        <f>IF(H1638="","",VLOOKUP(H1638,BD!B$2:C$16,2,FALSE))</f>
        <v/>
      </c>
      <c r="J1638" s="114"/>
      <c r="K1638" s="115" t="str">
        <f t="shared" ref="K1638:K1701" si="59">IF(J1638="","",WEEKNUM(J1638,2)-0)</f>
        <v/>
      </c>
      <c r="L1638" s="116" t="str">
        <f t="shared" ref="L1638:L1701" ca="1" si="60">IF(M1638="","-",IF(G1638="TA","-",+M1638-TODAY()))</f>
        <v>-</v>
      </c>
      <c r="M1638" s="111" t="str">
        <f>IF(E1638="","",VLOOKUP(E1638,[1]PROJECTES!$C$14:$Z$5000,21,FALSE))</f>
        <v/>
      </c>
      <c r="N1638" s="117"/>
      <c r="O1638" s="118" t="s">
        <v>222</v>
      </c>
      <c r="P1638" s="119"/>
      <c r="Q1638" s="84"/>
      <c r="R1638" s="123"/>
      <c r="S1638" s="166"/>
      <c r="T1638" s="167"/>
      <c r="V1638" s="203"/>
    </row>
    <row r="1639" spans="1:22" s="121" customFormat="1" ht="20.100000000000001" customHeight="1" x14ac:dyDescent="0.3">
      <c r="A1639" s="80"/>
      <c r="B1639" s="110" t="str">
        <f>IF(E1639="","",VLOOKUP(E1639,[1]PROJECTES!$C$14:$G$5000,2,FALSE))</f>
        <v/>
      </c>
      <c r="C1639" s="80"/>
      <c r="D1639" s="283" t="str">
        <f>IF(E1639="","",VLOOKUP(E1639,[1]PROJECTES!$C$14:$G$5000,5,FALSE))</f>
        <v/>
      </c>
      <c r="E1639" s="79"/>
      <c r="F1639" s="110" t="str">
        <f>IF(I1639="","",VLOOKUP(I1639,[1]PROJECTES!$C$14:$G$5000,2,FALSE))</f>
        <v/>
      </c>
      <c r="G1639" s="112" t="str">
        <f>IF(E1639="","",VLOOKUP(E1639,[1]PROJECTES!$C$14:$G$5000,4,FALSE))</f>
        <v/>
      </c>
      <c r="H1639" s="95"/>
      <c r="I1639" s="113" t="str">
        <f>IF(H1639="","",VLOOKUP(H1639,BD!B$2:C$16,2,FALSE))</f>
        <v/>
      </c>
      <c r="J1639" s="114"/>
      <c r="K1639" s="115" t="str">
        <f t="shared" si="59"/>
        <v/>
      </c>
      <c r="L1639" s="116" t="str">
        <f t="shared" ca="1" si="60"/>
        <v>-</v>
      </c>
      <c r="M1639" s="111" t="str">
        <f>IF(E1639="","",VLOOKUP(E1639,[1]PROJECTES!$C$14:$Z$5000,21,FALSE))</f>
        <v/>
      </c>
      <c r="N1639" s="117"/>
      <c r="O1639" s="118" t="s">
        <v>222</v>
      </c>
      <c r="P1639" s="119"/>
      <c r="Q1639" s="84"/>
      <c r="R1639" s="122"/>
      <c r="S1639" s="166"/>
      <c r="T1639" s="167"/>
      <c r="V1639" s="203"/>
    </row>
    <row r="1640" spans="1:22" s="121" customFormat="1" ht="20.100000000000001" customHeight="1" x14ac:dyDescent="0.3">
      <c r="A1640" s="80"/>
      <c r="B1640" s="110" t="str">
        <f>IF(E1640="","",VLOOKUP(E1640,[1]PROJECTES!$C$14:$G$5000,2,FALSE))</f>
        <v/>
      </c>
      <c r="C1640" s="80"/>
      <c r="D1640" s="283" t="str">
        <f>IF(E1640="","",VLOOKUP(E1640,[1]PROJECTES!$C$14:$G$5000,5,FALSE))</f>
        <v/>
      </c>
      <c r="E1640" s="79"/>
      <c r="F1640" s="110" t="str">
        <f>IF(I1640="","",VLOOKUP(I1640,[1]PROJECTES!$C$14:$G$5000,2,FALSE))</f>
        <v/>
      </c>
      <c r="G1640" s="112" t="str">
        <f>IF(E1640="","",VLOOKUP(E1640,[1]PROJECTES!$C$14:$G$5000,4,FALSE))</f>
        <v/>
      </c>
      <c r="H1640" s="95"/>
      <c r="I1640" s="113" t="str">
        <f>IF(H1640="","",VLOOKUP(H1640,BD!B$2:C$16,2,FALSE))</f>
        <v/>
      </c>
      <c r="J1640" s="114"/>
      <c r="K1640" s="115" t="str">
        <f t="shared" si="59"/>
        <v/>
      </c>
      <c r="L1640" s="116" t="str">
        <f t="shared" ca="1" si="60"/>
        <v>-</v>
      </c>
      <c r="M1640" s="111" t="str">
        <f>IF(E1640="","",VLOOKUP(E1640,[1]PROJECTES!$C$14:$Z$5000,21,FALSE))</f>
        <v/>
      </c>
      <c r="N1640" s="117"/>
      <c r="O1640" s="118" t="s">
        <v>222</v>
      </c>
      <c r="P1640" s="119"/>
      <c r="Q1640" s="84"/>
      <c r="R1640" s="122"/>
      <c r="S1640" s="166"/>
      <c r="T1640" s="167"/>
      <c r="V1640" s="203"/>
    </row>
    <row r="1641" spans="1:22" s="121" customFormat="1" ht="20.100000000000001" customHeight="1" x14ac:dyDescent="0.3">
      <c r="A1641" s="80"/>
      <c r="B1641" s="110" t="str">
        <f>IF(E1641="","",VLOOKUP(E1641,[1]PROJECTES!$C$14:$G$5000,2,FALSE))</f>
        <v/>
      </c>
      <c r="C1641" s="80"/>
      <c r="D1641" s="283" t="str">
        <f>IF(E1641="","",VLOOKUP(E1641,[1]PROJECTES!$C$14:$G$5000,5,FALSE))</f>
        <v/>
      </c>
      <c r="E1641" s="79"/>
      <c r="F1641" s="110" t="str">
        <f>IF(I1641="","",VLOOKUP(I1641,[1]PROJECTES!$C$14:$G$5000,2,FALSE))</f>
        <v/>
      </c>
      <c r="G1641" s="112" t="str">
        <f>IF(E1641="","",VLOOKUP(E1641,[1]PROJECTES!$C$14:$G$5000,4,FALSE))</f>
        <v/>
      </c>
      <c r="H1641" s="95"/>
      <c r="I1641" s="113" t="str">
        <f>IF(H1641="","",VLOOKUP(H1641,BD!B$2:C$16,2,FALSE))</f>
        <v/>
      </c>
      <c r="J1641" s="114"/>
      <c r="K1641" s="115" t="str">
        <f t="shared" si="59"/>
        <v/>
      </c>
      <c r="L1641" s="116" t="str">
        <f t="shared" ca="1" si="60"/>
        <v>-</v>
      </c>
      <c r="M1641" s="111" t="str">
        <f>IF(E1641="","",VLOOKUP(E1641,[1]PROJECTES!$C$14:$Z$5000,21,FALSE))</f>
        <v/>
      </c>
      <c r="N1641" s="117"/>
      <c r="O1641" s="118" t="s">
        <v>222</v>
      </c>
      <c r="P1641" s="119"/>
      <c r="Q1641" s="84"/>
      <c r="R1641" s="125"/>
      <c r="S1641" s="166"/>
      <c r="T1641" s="167"/>
      <c r="V1641" s="203"/>
    </row>
    <row r="1642" spans="1:22" s="121" customFormat="1" ht="20.100000000000001" customHeight="1" x14ac:dyDescent="0.3">
      <c r="A1642" s="80"/>
      <c r="B1642" s="110" t="str">
        <f>IF(E1642="","",VLOOKUP(E1642,[1]PROJECTES!$C$14:$G$5000,2,FALSE))</f>
        <v/>
      </c>
      <c r="C1642" s="80"/>
      <c r="D1642" s="283" t="str">
        <f>IF(E1642="","",VLOOKUP(E1642,[1]PROJECTES!$C$14:$G$5000,5,FALSE))</f>
        <v/>
      </c>
      <c r="E1642" s="79"/>
      <c r="F1642" s="110" t="str">
        <f>IF(I1642="","",VLOOKUP(I1642,[1]PROJECTES!$C$14:$G$5000,2,FALSE))</f>
        <v/>
      </c>
      <c r="G1642" s="112" t="str">
        <f>IF(E1642="","",VLOOKUP(E1642,[1]PROJECTES!$C$14:$G$5000,4,FALSE))</f>
        <v/>
      </c>
      <c r="H1642" s="95"/>
      <c r="I1642" s="113" t="str">
        <f>IF(H1642="","",VLOOKUP(H1642,BD!B$2:C$16,2,FALSE))</f>
        <v/>
      </c>
      <c r="J1642" s="114"/>
      <c r="K1642" s="115" t="str">
        <f t="shared" si="59"/>
        <v/>
      </c>
      <c r="L1642" s="116" t="str">
        <f t="shared" ca="1" si="60"/>
        <v>-</v>
      </c>
      <c r="M1642" s="111" t="str">
        <f>IF(E1642="","",VLOOKUP(E1642,[1]PROJECTES!$C$14:$Z$5000,21,FALSE))</f>
        <v/>
      </c>
      <c r="N1642" s="117"/>
      <c r="O1642" s="118" t="s">
        <v>222</v>
      </c>
      <c r="P1642" s="119"/>
      <c r="Q1642" s="84"/>
      <c r="R1642" s="125"/>
      <c r="S1642" s="166"/>
      <c r="T1642" s="167"/>
      <c r="V1642" s="203"/>
    </row>
    <row r="1643" spans="1:22" s="121" customFormat="1" ht="20.100000000000001" customHeight="1" x14ac:dyDescent="0.3">
      <c r="A1643" s="80"/>
      <c r="B1643" s="110" t="str">
        <f>IF(E1643="","",VLOOKUP(E1643,[1]PROJECTES!$C$14:$G$5000,2,FALSE))</f>
        <v/>
      </c>
      <c r="C1643" s="80"/>
      <c r="D1643" s="283" t="str">
        <f>IF(E1643="","",VLOOKUP(E1643,[1]PROJECTES!$C$14:$G$5000,5,FALSE))</f>
        <v/>
      </c>
      <c r="E1643" s="79"/>
      <c r="F1643" s="110" t="str">
        <f>IF(I1643="","",VLOOKUP(I1643,[1]PROJECTES!$C$14:$G$5000,2,FALSE))</f>
        <v/>
      </c>
      <c r="G1643" s="112" t="str">
        <f>IF(E1643="","",VLOOKUP(E1643,[1]PROJECTES!$C$14:$G$5000,4,FALSE))</f>
        <v/>
      </c>
      <c r="H1643" s="95"/>
      <c r="I1643" s="113" t="str">
        <f>IF(H1643="","",VLOOKUP(H1643,BD!B$2:C$16,2,FALSE))</f>
        <v/>
      </c>
      <c r="J1643" s="144"/>
      <c r="K1643" s="115" t="str">
        <f t="shared" si="59"/>
        <v/>
      </c>
      <c r="L1643" s="116" t="str">
        <f t="shared" ca="1" si="60"/>
        <v>-</v>
      </c>
      <c r="M1643" s="111" t="str">
        <f>IF(E1643="","",VLOOKUP(E1643,[1]PROJECTES!$C$14:$Z$5000,21,FALSE))</f>
        <v/>
      </c>
      <c r="N1643" s="117"/>
      <c r="O1643" s="118" t="s">
        <v>222</v>
      </c>
      <c r="P1643" s="119"/>
      <c r="Q1643" s="84"/>
      <c r="R1643" s="123"/>
      <c r="S1643" s="166"/>
      <c r="T1643" s="167"/>
    </row>
    <row r="1644" spans="1:22" s="121" customFormat="1" ht="20.100000000000001" customHeight="1" x14ac:dyDescent="0.3">
      <c r="A1644" s="80"/>
      <c r="B1644" s="110" t="str">
        <f>IF(E1644="","",VLOOKUP(E1644,[1]PROJECTES!$C$14:$G$5000,2,FALSE))</f>
        <v/>
      </c>
      <c r="C1644" s="80"/>
      <c r="D1644" s="283" t="str">
        <f>IF(E1644="","",VLOOKUP(E1644,[1]PROJECTES!$C$14:$G$5000,5,FALSE))</f>
        <v/>
      </c>
      <c r="E1644" s="79"/>
      <c r="F1644" s="110" t="str">
        <f>IF(I1644="","",VLOOKUP(I1644,[1]PROJECTES!$C$14:$G$5000,2,FALSE))</f>
        <v/>
      </c>
      <c r="G1644" s="112" t="str">
        <f>IF(E1644="","",VLOOKUP(E1644,[1]PROJECTES!$C$14:$G$5000,4,FALSE))</f>
        <v/>
      </c>
      <c r="H1644" s="95"/>
      <c r="I1644" s="113" t="str">
        <f>IF(H1644="","",VLOOKUP(H1644,BD!B$2:C$16,2,FALSE))</f>
        <v/>
      </c>
      <c r="J1644" s="114"/>
      <c r="K1644" s="115" t="str">
        <f t="shared" si="59"/>
        <v/>
      </c>
      <c r="L1644" s="116" t="str">
        <f t="shared" ca="1" si="60"/>
        <v>-</v>
      </c>
      <c r="M1644" s="111" t="str">
        <f>IF(E1644="","",VLOOKUP(E1644,[1]PROJECTES!$C$14:$Z$5000,21,FALSE))</f>
        <v/>
      </c>
      <c r="N1644" s="117"/>
      <c r="O1644" s="118" t="s">
        <v>222</v>
      </c>
      <c r="P1644" s="119"/>
      <c r="Q1644" s="84"/>
      <c r="R1644" s="122"/>
      <c r="S1644" s="166"/>
      <c r="T1644" s="167"/>
    </row>
    <row r="1645" spans="1:22" s="121" customFormat="1" ht="20.100000000000001" customHeight="1" x14ac:dyDescent="0.3">
      <c r="A1645" s="80"/>
      <c r="B1645" s="110" t="str">
        <f>IF(E1645="","",VLOOKUP(E1645,[1]PROJECTES!$C$14:$G$5000,2,FALSE))</f>
        <v/>
      </c>
      <c r="C1645" s="80"/>
      <c r="D1645" s="283" t="str">
        <f>IF(E1645="","",VLOOKUP(E1645,[1]PROJECTES!$C$14:$G$5000,5,FALSE))</f>
        <v/>
      </c>
      <c r="E1645" s="79"/>
      <c r="F1645" s="110" t="str">
        <f>IF(I1645="","",VLOOKUP(I1645,[1]PROJECTES!$C$14:$G$5000,2,FALSE))</f>
        <v/>
      </c>
      <c r="G1645" s="112" t="str">
        <f>IF(E1645="","",VLOOKUP(E1645,[1]PROJECTES!$C$14:$G$5000,4,FALSE))</f>
        <v/>
      </c>
      <c r="H1645" s="95"/>
      <c r="I1645" s="113" t="str">
        <f>IF(H1645="","",VLOOKUP(H1645,BD!B$2:C$16,2,FALSE))</f>
        <v/>
      </c>
      <c r="J1645" s="144"/>
      <c r="K1645" s="115" t="str">
        <f t="shared" si="59"/>
        <v/>
      </c>
      <c r="L1645" s="116" t="str">
        <f t="shared" ca="1" si="60"/>
        <v>-</v>
      </c>
      <c r="M1645" s="111" t="str">
        <f>IF(E1645="","",VLOOKUP(E1645,[1]PROJECTES!$C$14:$Z$5000,21,FALSE))</f>
        <v/>
      </c>
      <c r="N1645" s="117"/>
      <c r="O1645" s="118" t="s">
        <v>222</v>
      </c>
      <c r="P1645" s="119"/>
      <c r="Q1645" s="84"/>
      <c r="R1645" s="122"/>
      <c r="S1645" s="166"/>
      <c r="T1645" s="167"/>
    </row>
    <row r="1646" spans="1:22" s="121" customFormat="1" ht="20.100000000000001" customHeight="1" x14ac:dyDescent="0.3">
      <c r="A1646" s="80"/>
      <c r="B1646" s="110" t="str">
        <f>IF(E1646="","",VLOOKUP(E1646,[1]PROJECTES!$C$14:$G$5000,2,FALSE))</f>
        <v/>
      </c>
      <c r="C1646" s="80"/>
      <c r="D1646" s="283" t="str">
        <f>IF(E1646="","",VLOOKUP(E1646,[1]PROJECTES!$C$14:$G$5000,5,FALSE))</f>
        <v/>
      </c>
      <c r="E1646" s="79"/>
      <c r="F1646" s="110" t="str">
        <f>IF(I1646="","",VLOOKUP(I1646,[1]PROJECTES!$C$14:$G$5000,2,FALSE))</f>
        <v/>
      </c>
      <c r="G1646" s="112" t="str">
        <f>IF(E1646="","",VLOOKUP(E1646,[1]PROJECTES!$C$14:$G$5000,4,FALSE))</f>
        <v/>
      </c>
      <c r="H1646" s="95"/>
      <c r="I1646" s="113" t="str">
        <f>IF(H1646="","",VLOOKUP(H1646,BD!B$2:C$16,2,FALSE))</f>
        <v/>
      </c>
      <c r="J1646" s="144"/>
      <c r="K1646" s="115" t="str">
        <f t="shared" si="59"/>
        <v/>
      </c>
      <c r="L1646" s="116" t="str">
        <f t="shared" ca="1" si="60"/>
        <v>-</v>
      </c>
      <c r="M1646" s="111" t="str">
        <f>IF(E1646="","",VLOOKUP(E1646,[1]PROJECTES!$C$14:$Z$5000,21,FALSE))</f>
        <v/>
      </c>
      <c r="N1646" s="117"/>
      <c r="O1646" s="118" t="s">
        <v>222</v>
      </c>
      <c r="P1646" s="119"/>
      <c r="Q1646" s="84"/>
      <c r="R1646" s="122"/>
      <c r="S1646" s="166"/>
      <c r="T1646" s="167"/>
    </row>
    <row r="1647" spans="1:22" s="121" customFormat="1" ht="20.100000000000001" customHeight="1" x14ac:dyDescent="0.3">
      <c r="A1647" s="80"/>
      <c r="B1647" s="110" t="str">
        <f>IF(E1647="","",VLOOKUP(E1647,[1]PROJECTES!$C$14:$G$5000,2,FALSE))</f>
        <v/>
      </c>
      <c r="C1647" s="80"/>
      <c r="D1647" s="283" t="str">
        <f>IF(E1647="","",VLOOKUP(E1647,[1]PROJECTES!$C$14:$G$5000,5,FALSE))</f>
        <v/>
      </c>
      <c r="E1647" s="79"/>
      <c r="F1647" s="110" t="str">
        <f>IF(I1647="","",VLOOKUP(I1647,[1]PROJECTES!$C$14:$G$5000,2,FALSE))</f>
        <v/>
      </c>
      <c r="G1647" s="112" t="str">
        <f>IF(E1647="","",VLOOKUP(E1647,[1]PROJECTES!$C$14:$G$5000,4,FALSE))</f>
        <v/>
      </c>
      <c r="H1647" s="95"/>
      <c r="I1647" s="113" t="str">
        <f>IF(H1647="","",VLOOKUP(H1647,BD!B$2:C$16,2,FALSE))</f>
        <v/>
      </c>
      <c r="J1647" s="144"/>
      <c r="K1647" s="115" t="str">
        <f t="shared" si="59"/>
        <v/>
      </c>
      <c r="L1647" s="116" t="str">
        <f t="shared" ca="1" si="60"/>
        <v>-</v>
      </c>
      <c r="M1647" s="111" t="str">
        <f>IF(E1647="","",VLOOKUP(E1647,[1]PROJECTES!$C$14:$Z$5000,21,FALSE))</f>
        <v/>
      </c>
      <c r="N1647" s="117"/>
      <c r="O1647" s="118" t="s">
        <v>222</v>
      </c>
      <c r="P1647" s="119"/>
      <c r="Q1647" s="84"/>
      <c r="R1647" s="122"/>
      <c r="S1647" s="166"/>
      <c r="T1647" s="167"/>
    </row>
    <row r="1648" spans="1:22" s="121" customFormat="1" ht="20.100000000000001" customHeight="1" x14ac:dyDescent="0.3">
      <c r="A1648" s="80"/>
      <c r="B1648" s="110" t="str">
        <f>IF(E1648="","",VLOOKUP(E1648,[1]PROJECTES!$C$14:$G$5000,2,FALSE))</f>
        <v/>
      </c>
      <c r="C1648" s="80"/>
      <c r="D1648" s="283" t="str">
        <f>IF(E1648="","",VLOOKUP(E1648,[1]PROJECTES!$C$14:$G$5000,5,FALSE))</f>
        <v/>
      </c>
      <c r="E1648" s="79"/>
      <c r="F1648" s="110" t="str">
        <f>IF(I1648="","",VLOOKUP(I1648,[1]PROJECTES!$C$14:$G$5000,2,FALSE))</f>
        <v/>
      </c>
      <c r="G1648" s="112" t="str">
        <f>IF(E1648="","",VLOOKUP(E1648,[1]PROJECTES!$C$14:$G$5000,4,FALSE))</f>
        <v/>
      </c>
      <c r="H1648" s="95"/>
      <c r="I1648" s="113" t="str">
        <f>IF(H1648="","",VLOOKUP(H1648,BD!B$2:C$16,2,FALSE))</f>
        <v/>
      </c>
      <c r="J1648" s="222"/>
      <c r="K1648" s="115" t="str">
        <f t="shared" si="59"/>
        <v/>
      </c>
      <c r="L1648" s="116" t="str">
        <f t="shared" ca="1" si="60"/>
        <v>-</v>
      </c>
      <c r="M1648" s="111" t="str">
        <f>IF(E1648="","",VLOOKUP(E1648,[1]PROJECTES!$C$14:$Z$5000,21,FALSE))</f>
        <v/>
      </c>
      <c r="N1648" s="117"/>
      <c r="O1648" s="118" t="s">
        <v>222</v>
      </c>
      <c r="P1648" s="119"/>
      <c r="Q1648" s="84"/>
      <c r="R1648" s="125"/>
      <c r="S1648" s="166"/>
      <c r="T1648" s="167"/>
    </row>
    <row r="1649" spans="1:20" s="121" customFormat="1" ht="20.100000000000001" customHeight="1" x14ac:dyDescent="0.3">
      <c r="A1649" s="80"/>
      <c r="B1649" s="110" t="str">
        <f>IF(E1649="","",VLOOKUP(E1649,[1]PROJECTES!$C$14:$G$5000,2,FALSE))</f>
        <v/>
      </c>
      <c r="C1649" s="80"/>
      <c r="D1649" s="283" t="str">
        <f>IF(E1649="","",VLOOKUP(E1649,[1]PROJECTES!$C$14:$G$5000,5,FALSE))</f>
        <v/>
      </c>
      <c r="E1649" s="79"/>
      <c r="F1649" s="110" t="str">
        <f>IF(I1649="","",VLOOKUP(I1649,[1]PROJECTES!$C$14:$G$5000,2,FALSE))</f>
        <v/>
      </c>
      <c r="G1649" s="112" t="str">
        <f>IF(E1649="","",VLOOKUP(E1649,[1]PROJECTES!$C$14:$G$5000,4,FALSE))</f>
        <v/>
      </c>
      <c r="H1649" s="95"/>
      <c r="I1649" s="113" t="str">
        <f>IF(H1649="","",VLOOKUP(H1649,BD!B$2:C$16,2,FALSE))</f>
        <v/>
      </c>
      <c r="J1649" s="221"/>
      <c r="K1649" s="115" t="str">
        <f t="shared" si="59"/>
        <v/>
      </c>
      <c r="L1649" s="116" t="str">
        <f t="shared" ca="1" si="60"/>
        <v>-</v>
      </c>
      <c r="M1649" s="111" t="str">
        <f>IF(E1649="","",VLOOKUP(E1649,[1]PROJECTES!$C$14:$Z$5000,21,FALSE))</f>
        <v/>
      </c>
      <c r="N1649" s="117"/>
      <c r="O1649" s="118" t="s">
        <v>222</v>
      </c>
      <c r="P1649" s="119"/>
      <c r="Q1649" s="84"/>
      <c r="R1649" s="122"/>
      <c r="S1649" s="166"/>
      <c r="T1649" s="167"/>
    </row>
    <row r="1650" spans="1:20" s="121" customFormat="1" ht="20.100000000000001" customHeight="1" x14ac:dyDescent="0.3">
      <c r="A1650" s="80"/>
      <c r="B1650" s="110" t="str">
        <f>IF(E1650="","",VLOOKUP(E1650,[1]PROJECTES!$C$14:$G$5000,2,FALSE))</f>
        <v/>
      </c>
      <c r="C1650" s="80"/>
      <c r="D1650" s="283" t="str">
        <f>IF(E1650="","",VLOOKUP(E1650,[1]PROJECTES!$C$14:$G$5000,5,FALSE))</f>
        <v/>
      </c>
      <c r="E1650" s="79"/>
      <c r="F1650" s="110" t="str">
        <f>IF(I1650="","",VLOOKUP(I1650,[1]PROJECTES!$C$14:$G$5000,2,FALSE))</f>
        <v/>
      </c>
      <c r="G1650" s="112" t="str">
        <f>IF(E1650="","",VLOOKUP(E1650,[1]PROJECTES!$C$14:$G$5000,4,FALSE))</f>
        <v/>
      </c>
      <c r="H1650" s="95"/>
      <c r="I1650" s="113" t="str">
        <f>IF(H1650="","",VLOOKUP(H1650,BD!B$2:C$16,2,FALSE))</f>
        <v/>
      </c>
      <c r="J1650" s="144"/>
      <c r="K1650" s="115" t="str">
        <f t="shared" si="59"/>
        <v/>
      </c>
      <c r="L1650" s="116" t="str">
        <f t="shared" ca="1" si="60"/>
        <v>-</v>
      </c>
      <c r="M1650" s="111" t="str">
        <f>IF(E1650="","",VLOOKUP(E1650,[1]PROJECTES!$C$14:$Z$5000,21,FALSE))</f>
        <v/>
      </c>
      <c r="N1650" s="117"/>
      <c r="O1650" s="118" t="s">
        <v>222</v>
      </c>
      <c r="P1650" s="119"/>
      <c r="Q1650" s="84"/>
      <c r="R1650" s="122"/>
      <c r="S1650" s="166"/>
      <c r="T1650" s="167"/>
    </row>
    <row r="1651" spans="1:20" s="121" customFormat="1" ht="20.100000000000001" customHeight="1" x14ac:dyDescent="0.3">
      <c r="A1651" s="80"/>
      <c r="B1651" s="110" t="str">
        <f>IF(E1651="","",VLOOKUP(E1651,[1]PROJECTES!$C$14:$G$5000,2,FALSE))</f>
        <v/>
      </c>
      <c r="C1651" s="80"/>
      <c r="D1651" s="283" t="str">
        <f>IF(E1651="","",VLOOKUP(E1651,[1]PROJECTES!$C$14:$G$5000,5,FALSE))</f>
        <v/>
      </c>
      <c r="E1651" s="79"/>
      <c r="F1651" s="110" t="str">
        <f>IF(I1651="","",VLOOKUP(I1651,[1]PROJECTES!$C$14:$G$5000,2,FALSE))</f>
        <v/>
      </c>
      <c r="G1651" s="112" t="str">
        <f>IF(E1651="","",VLOOKUP(E1651,[1]PROJECTES!$C$14:$G$5000,4,FALSE))</f>
        <v/>
      </c>
      <c r="H1651" s="95"/>
      <c r="I1651" s="113" t="str">
        <f>IF(H1651="","",VLOOKUP(H1651,BD!B$2:C$16,2,FALSE))</f>
        <v/>
      </c>
      <c r="J1651" s="144"/>
      <c r="K1651" s="115" t="str">
        <f t="shared" si="59"/>
        <v/>
      </c>
      <c r="L1651" s="116" t="str">
        <f t="shared" ca="1" si="60"/>
        <v>-</v>
      </c>
      <c r="M1651" s="111" t="str">
        <f>IF(E1651="","",VLOOKUP(E1651,[1]PROJECTES!$C$14:$Z$5000,21,FALSE))</f>
        <v/>
      </c>
      <c r="N1651" s="117"/>
      <c r="O1651" s="118" t="s">
        <v>222</v>
      </c>
      <c r="P1651" s="119"/>
      <c r="Q1651" s="84"/>
      <c r="R1651" s="122"/>
      <c r="S1651" s="166"/>
      <c r="T1651" s="167"/>
    </row>
    <row r="1652" spans="1:20" s="121" customFormat="1" ht="20.100000000000001" customHeight="1" x14ac:dyDescent="0.3">
      <c r="A1652" s="80"/>
      <c r="B1652" s="110" t="str">
        <f>IF(E1652="","",VLOOKUP(E1652,[1]PROJECTES!$C$14:$G$5000,2,FALSE))</f>
        <v/>
      </c>
      <c r="C1652" s="80"/>
      <c r="D1652" s="283" t="str">
        <f>IF(E1652="","",VLOOKUP(E1652,[1]PROJECTES!$C$14:$G$5000,5,FALSE))</f>
        <v/>
      </c>
      <c r="E1652" s="79"/>
      <c r="F1652" s="110" t="str">
        <f>IF(I1652="","",VLOOKUP(I1652,[1]PROJECTES!$C$14:$G$5000,2,FALSE))</f>
        <v/>
      </c>
      <c r="G1652" s="112" t="str">
        <f>IF(E1652="","",VLOOKUP(E1652,[1]PROJECTES!$C$14:$G$5000,4,FALSE))</f>
        <v/>
      </c>
      <c r="H1652" s="95"/>
      <c r="I1652" s="113" t="str">
        <f>IF(H1652="","",VLOOKUP(H1652,BD!B$2:C$16,2,FALSE))</f>
        <v/>
      </c>
      <c r="J1652" s="144"/>
      <c r="K1652" s="115" t="str">
        <f t="shared" si="59"/>
        <v/>
      </c>
      <c r="L1652" s="116" t="str">
        <f t="shared" ca="1" si="60"/>
        <v>-</v>
      </c>
      <c r="M1652" s="111" t="str">
        <f>IF(E1652="","",VLOOKUP(E1652,[1]PROJECTES!$C$14:$Z$5000,21,FALSE))</f>
        <v/>
      </c>
      <c r="N1652" s="117"/>
      <c r="O1652" s="118" t="s">
        <v>222</v>
      </c>
      <c r="P1652" s="119"/>
      <c r="Q1652" s="84"/>
      <c r="R1652" s="122"/>
      <c r="S1652" s="166"/>
      <c r="T1652" s="167"/>
    </row>
    <row r="1653" spans="1:20" s="121" customFormat="1" ht="20.100000000000001" customHeight="1" x14ac:dyDescent="0.3">
      <c r="A1653" s="80"/>
      <c r="B1653" s="110" t="str">
        <f>IF(E1653="","",VLOOKUP(E1653,[1]PROJECTES!$C$14:$G$5000,2,FALSE))</f>
        <v/>
      </c>
      <c r="C1653" s="80"/>
      <c r="D1653" s="283" t="str">
        <f>IF(E1653="","",VLOOKUP(E1653,[1]PROJECTES!$C$14:$G$5000,5,FALSE))</f>
        <v/>
      </c>
      <c r="E1653" s="79"/>
      <c r="F1653" s="110" t="str">
        <f>IF(I1653="","",VLOOKUP(I1653,[1]PROJECTES!$C$14:$G$5000,2,FALSE))</f>
        <v/>
      </c>
      <c r="G1653" s="112" t="str">
        <f>IF(E1653="","",VLOOKUP(E1653,[1]PROJECTES!$C$14:$G$5000,4,FALSE))</f>
        <v/>
      </c>
      <c r="H1653" s="95"/>
      <c r="I1653" s="113" t="str">
        <f>IF(H1653="","",VLOOKUP(H1653,BD!B$2:C$16,2,FALSE))</f>
        <v/>
      </c>
      <c r="J1653" s="144"/>
      <c r="K1653" s="115" t="str">
        <f t="shared" si="59"/>
        <v/>
      </c>
      <c r="L1653" s="116" t="str">
        <f t="shared" ca="1" si="60"/>
        <v>-</v>
      </c>
      <c r="M1653" s="111" t="str">
        <f>IF(E1653="","",VLOOKUP(E1653,[1]PROJECTES!$C$14:$Z$5000,21,FALSE))</f>
        <v/>
      </c>
      <c r="N1653" s="117"/>
      <c r="O1653" s="118" t="s">
        <v>222</v>
      </c>
      <c r="P1653" s="119"/>
      <c r="Q1653" s="84"/>
      <c r="R1653" s="122"/>
      <c r="S1653" s="166"/>
      <c r="T1653" s="167"/>
    </row>
    <row r="1654" spans="1:20" s="121" customFormat="1" ht="20.100000000000001" customHeight="1" x14ac:dyDescent="0.3">
      <c r="A1654" s="80"/>
      <c r="B1654" s="110" t="str">
        <f>IF(E1654="","",VLOOKUP(E1654,[1]PROJECTES!$C$14:$G$5000,2,FALSE))</f>
        <v/>
      </c>
      <c r="C1654" s="80"/>
      <c r="D1654" s="283" t="str">
        <f>IF(E1654="","",VLOOKUP(E1654,[1]PROJECTES!$C$14:$G$5000,5,FALSE))</f>
        <v/>
      </c>
      <c r="E1654" s="79"/>
      <c r="F1654" s="110" t="str">
        <f>IF(I1654="","",VLOOKUP(I1654,[1]PROJECTES!$C$14:$G$5000,2,FALSE))</f>
        <v/>
      </c>
      <c r="G1654" s="112" t="str">
        <f>IF(E1654="","",VLOOKUP(E1654,[1]PROJECTES!$C$14:$G$5000,4,FALSE))</f>
        <v/>
      </c>
      <c r="H1654" s="95"/>
      <c r="I1654" s="113" t="str">
        <f>IF(H1654="","",VLOOKUP(H1654,BD!B$2:C$16,2,FALSE))</f>
        <v/>
      </c>
      <c r="J1654" s="144"/>
      <c r="K1654" s="115" t="str">
        <f t="shared" si="59"/>
        <v/>
      </c>
      <c r="L1654" s="116" t="str">
        <f t="shared" ca="1" si="60"/>
        <v>-</v>
      </c>
      <c r="M1654" s="111" t="str">
        <f>IF(E1654="","",VLOOKUP(E1654,[1]PROJECTES!$C$14:$Z$5000,21,FALSE))</f>
        <v/>
      </c>
      <c r="N1654" s="117"/>
      <c r="O1654" s="118" t="s">
        <v>222</v>
      </c>
      <c r="P1654" s="119"/>
      <c r="Q1654" s="84"/>
      <c r="R1654" s="122"/>
      <c r="S1654" s="166"/>
      <c r="T1654" s="167"/>
    </row>
    <row r="1655" spans="1:20" s="121" customFormat="1" ht="20.100000000000001" customHeight="1" x14ac:dyDescent="0.3">
      <c r="A1655" s="80"/>
      <c r="B1655" s="110" t="str">
        <f>IF(E1655="","",VLOOKUP(E1655,[1]PROJECTES!$C$14:$G$5000,2,FALSE))</f>
        <v/>
      </c>
      <c r="C1655" s="80"/>
      <c r="D1655" s="283" t="str">
        <f>IF(E1655="","",VLOOKUP(E1655,[1]PROJECTES!$C$14:$G$5000,5,FALSE))</f>
        <v/>
      </c>
      <c r="E1655" s="79"/>
      <c r="F1655" s="110" t="str">
        <f>IF(I1655="","",VLOOKUP(I1655,[1]PROJECTES!$C$14:$G$5000,2,FALSE))</f>
        <v/>
      </c>
      <c r="G1655" s="112" t="str">
        <f>IF(E1655="","",VLOOKUP(E1655,[1]PROJECTES!$C$14:$G$5000,4,FALSE))</f>
        <v/>
      </c>
      <c r="H1655" s="95"/>
      <c r="I1655" s="113" t="str">
        <f>IF(H1655="","",VLOOKUP(H1655,BD!B$2:C$16,2,FALSE))</f>
        <v/>
      </c>
      <c r="J1655" s="144"/>
      <c r="K1655" s="115" t="str">
        <f t="shared" si="59"/>
        <v/>
      </c>
      <c r="L1655" s="116" t="str">
        <f t="shared" ca="1" si="60"/>
        <v>-</v>
      </c>
      <c r="M1655" s="111" t="str">
        <f>IF(E1655="","",VLOOKUP(E1655,[1]PROJECTES!$C$14:$Z$5000,21,FALSE))</f>
        <v/>
      </c>
      <c r="N1655" s="117"/>
      <c r="O1655" s="118" t="s">
        <v>222</v>
      </c>
      <c r="P1655" s="119"/>
      <c r="Q1655" s="84"/>
      <c r="R1655" s="125"/>
      <c r="S1655" s="166"/>
      <c r="T1655" s="167"/>
    </row>
    <row r="1656" spans="1:20" s="121" customFormat="1" ht="20.100000000000001" customHeight="1" x14ac:dyDescent="0.3">
      <c r="A1656" s="216"/>
      <c r="B1656" s="110" t="str">
        <f>IF(E1656="","",VLOOKUP(E1656,[1]PROJECTES!$C$14:$G$5000,2,FALSE))</f>
        <v/>
      </c>
      <c r="C1656" s="216"/>
      <c r="D1656" s="283" t="str">
        <f>IF(E1656="","",VLOOKUP(E1656,[1]PROJECTES!$C$14:$G$5000,5,FALSE))</f>
        <v/>
      </c>
      <c r="E1656" s="79"/>
      <c r="F1656" s="110" t="str">
        <f>IF(I1656="","",VLOOKUP(I1656,[1]PROJECTES!$C$14:$G$5000,2,FALSE))</f>
        <v/>
      </c>
      <c r="G1656" s="112" t="str">
        <f>IF(E1656="","",VLOOKUP(E1656,[1]PROJECTES!$C$14:$G$5000,4,FALSE))</f>
        <v/>
      </c>
      <c r="H1656" s="215"/>
      <c r="I1656" s="113" t="str">
        <f>IF(H1656="","",VLOOKUP(H1656,BD!B$2:C$16,2,FALSE))</f>
        <v/>
      </c>
      <c r="J1656" s="217"/>
      <c r="K1656" s="115" t="str">
        <f t="shared" si="59"/>
        <v/>
      </c>
      <c r="L1656" s="116" t="str">
        <f t="shared" ca="1" si="60"/>
        <v>-</v>
      </c>
      <c r="M1656" s="111" t="str">
        <f>IF(E1656="","",VLOOKUP(E1656,[1]PROJECTES!$C$14:$Z$5000,21,FALSE))</f>
        <v/>
      </c>
      <c r="N1656" s="138"/>
      <c r="O1656" s="218" t="s">
        <v>222</v>
      </c>
      <c r="P1656" s="139"/>
      <c r="Q1656" s="219"/>
      <c r="R1656" s="178"/>
      <c r="S1656" s="166"/>
      <c r="T1656" s="167"/>
    </row>
    <row r="1657" spans="1:20" s="121" customFormat="1" ht="20.100000000000001" customHeight="1" x14ac:dyDescent="0.3">
      <c r="A1657" s="216"/>
      <c r="B1657" s="110" t="str">
        <f>IF(E1657="","",VLOOKUP(E1657,[1]PROJECTES!$C$14:$G$5000,2,FALSE))</f>
        <v/>
      </c>
      <c r="C1657" s="216"/>
      <c r="D1657" s="283" t="str">
        <f>IF(E1657="","",VLOOKUP(E1657,[1]PROJECTES!$C$14:$G$5000,5,FALSE))</f>
        <v/>
      </c>
      <c r="E1657" s="79"/>
      <c r="F1657" s="110" t="str">
        <f>IF(I1657="","",VLOOKUP(I1657,[1]PROJECTES!$C$14:$G$5000,2,FALSE))</f>
        <v/>
      </c>
      <c r="G1657" s="112" t="str">
        <f>IF(E1657="","",VLOOKUP(E1657,[1]PROJECTES!$C$14:$G$5000,4,FALSE))</f>
        <v/>
      </c>
      <c r="H1657" s="215"/>
      <c r="I1657" s="113" t="str">
        <f>IF(H1657="","",VLOOKUP(H1657,BD!B$2:C$16,2,FALSE))</f>
        <v/>
      </c>
      <c r="J1657" s="217"/>
      <c r="K1657" s="115" t="str">
        <f t="shared" si="59"/>
        <v/>
      </c>
      <c r="L1657" s="116" t="str">
        <f t="shared" ca="1" si="60"/>
        <v>-</v>
      </c>
      <c r="M1657" s="111" t="str">
        <f>IF(E1657="","",VLOOKUP(E1657,[1]PROJECTES!$C$14:$Z$5000,21,FALSE))</f>
        <v/>
      </c>
      <c r="N1657" s="138"/>
      <c r="O1657" s="218" t="s">
        <v>222</v>
      </c>
      <c r="P1657" s="139"/>
      <c r="Q1657" s="219"/>
      <c r="R1657" s="178"/>
      <c r="S1657" s="166"/>
      <c r="T1657" s="167"/>
    </row>
    <row r="1658" spans="1:20" s="121" customFormat="1" ht="20.100000000000001" customHeight="1" x14ac:dyDescent="0.3">
      <c r="A1658" s="80"/>
      <c r="B1658" s="110" t="str">
        <f>IF(E1658="","",VLOOKUP(E1658,[1]PROJECTES!$C$14:$G$5000,2,FALSE))</f>
        <v/>
      </c>
      <c r="C1658" s="80"/>
      <c r="D1658" s="283" t="str">
        <f>IF(E1658="","",VLOOKUP(E1658,[1]PROJECTES!$C$14:$G$5000,5,FALSE))</f>
        <v/>
      </c>
      <c r="E1658" s="79"/>
      <c r="F1658" s="110" t="str">
        <f>IF(I1658="","",VLOOKUP(I1658,[1]PROJECTES!$C$14:$G$5000,2,FALSE))</f>
        <v/>
      </c>
      <c r="G1658" s="112" t="str">
        <f>IF(E1658="","",VLOOKUP(E1658,[1]PROJECTES!$C$14:$G$5000,4,FALSE))</f>
        <v/>
      </c>
      <c r="H1658" s="95"/>
      <c r="I1658" s="113" t="str">
        <f>IF(H1658="","",VLOOKUP(H1658,BD!B$2:C$16,2,FALSE))</f>
        <v/>
      </c>
      <c r="J1658" s="114"/>
      <c r="K1658" s="115" t="str">
        <f t="shared" si="59"/>
        <v/>
      </c>
      <c r="L1658" s="116" t="str">
        <f t="shared" ca="1" si="60"/>
        <v>-</v>
      </c>
      <c r="M1658" s="111" t="str">
        <f>IF(E1658="","",VLOOKUP(E1658,[1]PROJECTES!$C$14:$Z$5000,21,FALSE))</f>
        <v/>
      </c>
      <c r="N1658" s="117"/>
      <c r="O1658" s="118" t="s">
        <v>222</v>
      </c>
      <c r="P1658" s="119"/>
      <c r="Q1658" s="84"/>
      <c r="R1658" s="122"/>
      <c r="S1658" s="166"/>
      <c r="T1658" s="167"/>
    </row>
    <row r="1659" spans="1:20" s="121" customFormat="1" ht="20.100000000000001" customHeight="1" x14ac:dyDescent="0.3">
      <c r="A1659" s="80"/>
      <c r="B1659" s="110" t="str">
        <f>IF(E1659="","",VLOOKUP(E1659,[1]PROJECTES!$C$14:$G$5000,2,FALSE))</f>
        <v/>
      </c>
      <c r="C1659" s="80"/>
      <c r="D1659" s="283" t="str">
        <f>IF(E1659="","",VLOOKUP(E1659,[1]PROJECTES!$C$14:$G$5000,5,FALSE))</f>
        <v/>
      </c>
      <c r="E1659" s="79"/>
      <c r="F1659" s="110" t="str">
        <f>IF(I1659="","",VLOOKUP(I1659,[1]PROJECTES!$C$14:$G$5000,2,FALSE))</f>
        <v/>
      </c>
      <c r="G1659" s="112" t="str">
        <f>IF(E1659="","",VLOOKUP(E1659,[1]PROJECTES!$C$14:$G$5000,4,FALSE))</f>
        <v/>
      </c>
      <c r="H1659" s="95"/>
      <c r="I1659" s="113" t="str">
        <f>IF(H1659="","",VLOOKUP(H1659,BD!B$2:C$16,2,FALSE))</f>
        <v/>
      </c>
      <c r="J1659" s="114"/>
      <c r="K1659" s="115" t="str">
        <f t="shared" si="59"/>
        <v/>
      </c>
      <c r="L1659" s="116" t="str">
        <f t="shared" ca="1" si="60"/>
        <v>-</v>
      </c>
      <c r="M1659" s="111" t="str">
        <f>IF(E1659="","",VLOOKUP(E1659,[1]PROJECTES!$C$14:$Z$5000,21,FALSE))</f>
        <v/>
      </c>
      <c r="N1659" s="117"/>
      <c r="O1659" s="118" t="s">
        <v>222</v>
      </c>
      <c r="P1659" s="119"/>
      <c r="Q1659" s="84"/>
      <c r="R1659" s="125"/>
      <c r="S1659" s="166"/>
      <c r="T1659" s="167"/>
    </row>
    <row r="1660" spans="1:20" s="121" customFormat="1" ht="20.100000000000001" customHeight="1" x14ac:dyDescent="0.3">
      <c r="A1660" s="80"/>
      <c r="B1660" s="110" t="str">
        <f>IF(E1660="","",VLOOKUP(E1660,[1]PROJECTES!$C$14:$G$5000,2,FALSE))</f>
        <v/>
      </c>
      <c r="C1660" s="80"/>
      <c r="D1660" s="283" t="str">
        <f>IF(E1660="","",VLOOKUP(E1660,[1]PROJECTES!$C$14:$G$5000,5,FALSE))</f>
        <v/>
      </c>
      <c r="E1660" s="79"/>
      <c r="F1660" s="110" t="str">
        <f>IF(I1660="","",VLOOKUP(I1660,[1]PROJECTES!$C$14:$G$5000,2,FALSE))</f>
        <v/>
      </c>
      <c r="G1660" s="112" t="str">
        <f>IF(E1660="","",VLOOKUP(E1660,[1]PROJECTES!$C$14:$G$5000,4,FALSE))</f>
        <v/>
      </c>
      <c r="H1660" s="95"/>
      <c r="I1660" s="113" t="str">
        <f>IF(H1660="","",VLOOKUP(H1660,BD!B$2:C$16,2,FALSE))</f>
        <v/>
      </c>
      <c r="J1660" s="144"/>
      <c r="K1660" s="115" t="str">
        <f t="shared" si="59"/>
        <v/>
      </c>
      <c r="L1660" s="116" t="str">
        <f t="shared" ca="1" si="60"/>
        <v>-</v>
      </c>
      <c r="M1660" s="111" t="str">
        <f>IF(E1660="","",VLOOKUP(E1660,[1]PROJECTES!$C$14:$Z$5000,21,FALSE))</f>
        <v/>
      </c>
      <c r="N1660" s="117"/>
      <c r="O1660" s="118" t="s">
        <v>222</v>
      </c>
      <c r="P1660" s="119"/>
      <c r="Q1660" s="84"/>
      <c r="R1660" s="125"/>
      <c r="S1660" s="166"/>
      <c r="T1660" s="167"/>
    </row>
    <row r="1661" spans="1:20" s="121" customFormat="1" ht="20.100000000000001" customHeight="1" x14ac:dyDescent="0.3">
      <c r="A1661" s="80"/>
      <c r="B1661" s="110" t="str">
        <f>IF(E1661="","",VLOOKUP(E1661,[1]PROJECTES!$C$14:$G$5000,2,FALSE))</f>
        <v/>
      </c>
      <c r="C1661" s="80"/>
      <c r="D1661" s="283" t="str">
        <f>IF(E1661="","",VLOOKUP(E1661,[1]PROJECTES!$C$14:$G$5000,5,FALSE))</f>
        <v/>
      </c>
      <c r="E1661" s="79"/>
      <c r="F1661" s="110" t="str">
        <f>IF(I1661="","",VLOOKUP(I1661,[1]PROJECTES!$C$14:$G$5000,2,FALSE))</f>
        <v/>
      </c>
      <c r="G1661" s="112" t="str">
        <f>IF(E1661="","",VLOOKUP(E1661,[1]PROJECTES!$C$14:$G$5000,4,FALSE))</f>
        <v/>
      </c>
      <c r="H1661" s="95"/>
      <c r="I1661" s="113" t="str">
        <f>IF(H1661="","",VLOOKUP(H1661,BD!B$2:C$16,2,FALSE))</f>
        <v/>
      </c>
      <c r="J1661" s="114"/>
      <c r="K1661" s="115" t="str">
        <f t="shared" si="59"/>
        <v/>
      </c>
      <c r="L1661" s="116" t="str">
        <f t="shared" ca="1" si="60"/>
        <v>-</v>
      </c>
      <c r="M1661" s="111" t="str">
        <f>IF(E1661="","",VLOOKUP(E1661,[1]PROJECTES!$C$14:$Z$5000,21,FALSE))</f>
        <v/>
      </c>
      <c r="N1661" s="117"/>
      <c r="O1661" s="118" t="s">
        <v>222</v>
      </c>
      <c r="P1661" s="119"/>
      <c r="Q1661" s="84"/>
      <c r="R1661" s="125"/>
      <c r="S1661" s="166"/>
      <c r="T1661" s="167"/>
    </row>
    <row r="1662" spans="1:20" s="121" customFormat="1" ht="20.100000000000001" customHeight="1" x14ac:dyDescent="0.3">
      <c r="A1662" s="80"/>
      <c r="B1662" s="110" t="str">
        <f>IF(E1662="","",VLOOKUP(E1662,[1]PROJECTES!$C$14:$G$5000,2,FALSE))</f>
        <v/>
      </c>
      <c r="C1662" s="80"/>
      <c r="D1662" s="283" t="str">
        <f>IF(E1662="","",VLOOKUP(E1662,[1]PROJECTES!$C$14:$G$5000,5,FALSE))</f>
        <v/>
      </c>
      <c r="E1662" s="79"/>
      <c r="F1662" s="110" t="str">
        <f>IF(I1662="","",VLOOKUP(I1662,[1]PROJECTES!$C$14:$G$5000,2,FALSE))</f>
        <v/>
      </c>
      <c r="G1662" s="112" t="str">
        <f>IF(E1662="","",VLOOKUP(E1662,[1]PROJECTES!$C$14:$G$5000,4,FALSE))</f>
        <v/>
      </c>
      <c r="H1662" s="95"/>
      <c r="I1662" s="113" t="str">
        <f>IF(H1662="","",VLOOKUP(H1662,BD!B$2:C$16,2,FALSE))</f>
        <v/>
      </c>
      <c r="J1662" s="114"/>
      <c r="K1662" s="115" t="str">
        <f t="shared" si="59"/>
        <v/>
      </c>
      <c r="L1662" s="116" t="str">
        <f t="shared" ca="1" si="60"/>
        <v>-</v>
      </c>
      <c r="M1662" s="111" t="str">
        <f>IF(E1662="","",VLOOKUP(E1662,[1]PROJECTES!$C$14:$Z$5000,21,FALSE))</f>
        <v/>
      </c>
      <c r="N1662" s="117"/>
      <c r="O1662" s="118" t="s">
        <v>222</v>
      </c>
      <c r="P1662" s="119"/>
      <c r="Q1662" s="84"/>
      <c r="R1662" s="125"/>
      <c r="S1662" s="166"/>
      <c r="T1662" s="167"/>
    </row>
    <row r="1663" spans="1:20" s="121" customFormat="1" ht="20.100000000000001" customHeight="1" x14ac:dyDescent="0.3">
      <c r="A1663" s="80"/>
      <c r="B1663" s="110" t="str">
        <f>IF(E1663="","",VLOOKUP(E1663,[1]PROJECTES!$C$14:$G$5000,2,FALSE))</f>
        <v/>
      </c>
      <c r="C1663" s="80"/>
      <c r="D1663" s="283" t="str">
        <f>IF(E1663="","",VLOOKUP(E1663,[1]PROJECTES!$C$14:$G$5000,5,FALSE))</f>
        <v/>
      </c>
      <c r="E1663" s="79"/>
      <c r="F1663" s="110" t="str">
        <f>IF(I1663="","",VLOOKUP(I1663,[1]PROJECTES!$C$14:$G$5000,2,FALSE))</f>
        <v/>
      </c>
      <c r="G1663" s="112" t="str">
        <f>IF(E1663="","",VLOOKUP(E1663,[1]PROJECTES!$C$14:$G$5000,4,FALSE))</f>
        <v/>
      </c>
      <c r="H1663" s="95"/>
      <c r="I1663" s="113" t="str">
        <f>IF(H1663="","",VLOOKUP(H1663,BD!B$2:C$16,2,FALSE))</f>
        <v/>
      </c>
      <c r="J1663" s="114"/>
      <c r="K1663" s="115" t="str">
        <f t="shared" si="59"/>
        <v/>
      </c>
      <c r="L1663" s="116" t="str">
        <f t="shared" ca="1" si="60"/>
        <v>-</v>
      </c>
      <c r="M1663" s="111" t="str">
        <f>IF(E1663="","",VLOOKUP(E1663,[1]PROJECTES!$C$14:$Z$5000,21,FALSE))</f>
        <v/>
      </c>
      <c r="N1663" s="117"/>
      <c r="O1663" s="118" t="s">
        <v>222</v>
      </c>
      <c r="P1663" s="119"/>
      <c r="Q1663" s="84"/>
      <c r="R1663" s="125"/>
      <c r="S1663" s="166"/>
      <c r="T1663" s="167"/>
    </row>
    <row r="1664" spans="1:20" s="121" customFormat="1" ht="20.100000000000001" customHeight="1" x14ac:dyDescent="0.3">
      <c r="A1664" s="80"/>
      <c r="B1664" s="110" t="str">
        <f>IF(E1664="","",VLOOKUP(E1664,[1]PROJECTES!$C$14:$G$5000,2,FALSE))</f>
        <v/>
      </c>
      <c r="C1664" s="80"/>
      <c r="D1664" s="283" t="str">
        <f>IF(E1664="","",VLOOKUP(E1664,[1]PROJECTES!$C$14:$G$5000,5,FALSE))</f>
        <v/>
      </c>
      <c r="E1664" s="79"/>
      <c r="F1664" s="110" t="str">
        <f>IF(I1664="","",VLOOKUP(I1664,[1]PROJECTES!$C$14:$G$5000,2,FALSE))</f>
        <v/>
      </c>
      <c r="G1664" s="112" t="str">
        <f>IF(E1664="","",VLOOKUP(E1664,[1]PROJECTES!$C$14:$G$5000,4,FALSE))</f>
        <v/>
      </c>
      <c r="H1664" s="95"/>
      <c r="I1664" s="113" t="str">
        <f>IF(H1664="","",VLOOKUP(H1664,BD!B$2:C$16,2,FALSE))</f>
        <v/>
      </c>
      <c r="J1664" s="114"/>
      <c r="K1664" s="115" t="str">
        <f t="shared" si="59"/>
        <v/>
      </c>
      <c r="L1664" s="116" t="str">
        <f t="shared" ca="1" si="60"/>
        <v>-</v>
      </c>
      <c r="M1664" s="111" t="str">
        <f>IF(E1664="","",VLOOKUP(E1664,[1]PROJECTES!$C$14:$Z$5000,21,FALSE))</f>
        <v/>
      </c>
      <c r="N1664" s="117"/>
      <c r="O1664" s="118" t="s">
        <v>222</v>
      </c>
      <c r="P1664" s="119"/>
      <c r="Q1664" s="84"/>
      <c r="R1664" s="125"/>
      <c r="S1664" s="166"/>
      <c r="T1664" s="167"/>
    </row>
    <row r="1665" spans="1:22" s="121" customFormat="1" ht="20.100000000000001" customHeight="1" x14ac:dyDescent="0.3">
      <c r="A1665" s="80"/>
      <c r="B1665" s="110" t="str">
        <f>IF(E1665="","",VLOOKUP(E1665,[1]PROJECTES!$C$14:$G$5000,2,FALSE))</f>
        <v/>
      </c>
      <c r="C1665" s="80"/>
      <c r="D1665" s="283" t="str">
        <f>IF(E1665="","",VLOOKUP(E1665,[1]PROJECTES!$C$14:$G$5000,5,FALSE))</f>
        <v/>
      </c>
      <c r="E1665" s="79"/>
      <c r="F1665" s="110" t="str">
        <f>IF(I1665="","",VLOOKUP(I1665,[1]PROJECTES!$C$14:$G$5000,2,FALSE))</f>
        <v/>
      </c>
      <c r="G1665" s="112" t="str">
        <f>IF(E1665="","",VLOOKUP(E1665,[1]PROJECTES!$C$14:$G$5000,4,FALSE))</f>
        <v/>
      </c>
      <c r="H1665" s="95"/>
      <c r="I1665" s="113" t="str">
        <f>IF(H1665="","",VLOOKUP(H1665,BD!B$2:C$16,2,FALSE))</f>
        <v/>
      </c>
      <c r="J1665" s="114"/>
      <c r="K1665" s="115" t="str">
        <f t="shared" si="59"/>
        <v/>
      </c>
      <c r="L1665" s="116" t="str">
        <f t="shared" ca="1" si="60"/>
        <v>-</v>
      </c>
      <c r="M1665" s="111" t="str">
        <f>IF(E1665="","",VLOOKUP(E1665,[1]PROJECTES!$C$14:$Z$5000,21,FALSE))</f>
        <v/>
      </c>
      <c r="N1665" s="117"/>
      <c r="O1665" s="118" t="s">
        <v>222</v>
      </c>
      <c r="P1665" s="119"/>
      <c r="Q1665" s="84"/>
      <c r="R1665" s="122"/>
      <c r="S1665" s="166"/>
      <c r="T1665" s="167"/>
      <c r="V1665" s="203"/>
    </row>
    <row r="1666" spans="1:22" s="121" customFormat="1" ht="20.100000000000001" customHeight="1" x14ac:dyDescent="0.3">
      <c r="A1666" s="80"/>
      <c r="B1666" s="110" t="str">
        <f>IF(E1666="","",VLOOKUP(E1666,[1]PROJECTES!$C$14:$G$5000,2,FALSE))</f>
        <v/>
      </c>
      <c r="C1666" s="80"/>
      <c r="D1666" s="283" t="str">
        <f>IF(E1666="","",VLOOKUP(E1666,[1]PROJECTES!$C$14:$G$5000,5,FALSE))</f>
        <v/>
      </c>
      <c r="E1666" s="79"/>
      <c r="F1666" s="110" t="str">
        <f>IF(I1666="","",VLOOKUP(I1666,[1]PROJECTES!$C$14:$G$5000,2,FALSE))</f>
        <v/>
      </c>
      <c r="G1666" s="112" t="str">
        <f>IF(E1666="","",VLOOKUP(E1666,[1]PROJECTES!$C$14:$G$5000,4,FALSE))</f>
        <v/>
      </c>
      <c r="H1666" s="95"/>
      <c r="I1666" s="113" t="str">
        <f>IF(H1666="","",VLOOKUP(H1666,BD!B$2:C$16,2,FALSE))</f>
        <v/>
      </c>
      <c r="J1666" s="114"/>
      <c r="K1666" s="115" t="str">
        <f t="shared" si="59"/>
        <v/>
      </c>
      <c r="L1666" s="116" t="str">
        <f t="shared" ca="1" si="60"/>
        <v>-</v>
      </c>
      <c r="M1666" s="111" t="str">
        <f>IF(E1666="","",VLOOKUP(E1666,[1]PROJECTES!$C$14:$Z$5000,21,FALSE))</f>
        <v/>
      </c>
      <c r="N1666" s="117"/>
      <c r="O1666" s="118" t="s">
        <v>222</v>
      </c>
      <c r="P1666" s="119"/>
      <c r="Q1666" s="84"/>
      <c r="R1666" s="122"/>
      <c r="S1666" s="166"/>
      <c r="T1666" s="167"/>
      <c r="V1666" s="203"/>
    </row>
    <row r="1667" spans="1:22" s="121" customFormat="1" ht="20.100000000000001" customHeight="1" x14ac:dyDescent="0.3">
      <c r="A1667" s="80"/>
      <c r="B1667" s="110" t="str">
        <f>IF(E1667="","",VLOOKUP(E1667,[1]PROJECTES!$C$14:$G$5000,2,FALSE))</f>
        <v/>
      </c>
      <c r="C1667" s="80"/>
      <c r="D1667" s="283" t="str">
        <f>IF(E1667="","",VLOOKUP(E1667,[1]PROJECTES!$C$14:$G$5000,5,FALSE))</f>
        <v/>
      </c>
      <c r="E1667" s="79"/>
      <c r="F1667" s="110" t="str">
        <f>IF(I1667="","",VLOOKUP(I1667,[1]PROJECTES!$C$14:$G$5000,2,FALSE))</f>
        <v/>
      </c>
      <c r="G1667" s="112" t="str">
        <f>IF(E1667="","",VLOOKUP(E1667,[1]PROJECTES!$C$14:$G$5000,4,FALSE))</f>
        <v/>
      </c>
      <c r="H1667" s="95"/>
      <c r="I1667" s="113" t="str">
        <f>IF(H1667="","",VLOOKUP(H1667,BD!B$2:C$16,2,FALSE))</f>
        <v/>
      </c>
      <c r="J1667" s="114"/>
      <c r="K1667" s="115" t="str">
        <f t="shared" si="59"/>
        <v/>
      </c>
      <c r="L1667" s="116" t="str">
        <f t="shared" ca="1" si="60"/>
        <v>-</v>
      </c>
      <c r="M1667" s="111" t="str">
        <f>IF(E1667="","",VLOOKUP(E1667,[1]PROJECTES!$C$14:$Z$5000,21,FALSE))</f>
        <v/>
      </c>
      <c r="N1667" s="117"/>
      <c r="O1667" s="118" t="s">
        <v>222</v>
      </c>
      <c r="P1667" s="119"/>
      <c r="Q1667" s="84"/>
      <c r="R1667" s="122"/>
      <c r="S1667" s="166"/>
      <c r="T1667" s="167"/>
      <c r="V1667" s="203"/>
    </row>
    <row r="1668" spans="1:22" s="121" customFormat="1" ht="20.100000000000001" customHeight="1" x14ac:dyDescent="0.3">
      <c r="A1668" s="80"/>
      <c r="B1668" s="110" t="str">
        <f>IF(E1668="","",VLOOKUP(E1668,[1]PROJECTES!$C$14:$G$5000,2,FALSE))</f>
        <v/>
      </c>
      <c r="C1668" s="80"/>
      <c r="D1668" s="283" t="str">
        <f>IF(E1668="","",VLOOKUP(E1668,[1]PROJECTES!$C$14:$G$5000,5,FALSE))</f>
        <v/>
      </c>
      <c r="E1668" s="79"/>
      <c r="F1668" s="110" t="str">
        <f>IF(I1668="","",VLOOKUP(I1668,[1]PROJECTES!$C$14:$G$5000,2,FALSE))</f>
        <v/>
      </c>
      <c r="G1668" s="112" t="str">
        <f>IF(E1668="","",VLOOKUP(E1668,[1]PROJECTES!$C$14:$G$5000,4,FALSE))</f>
        <v/>
      </c>
      <c r="H1668" s="95"/>
      <c r="I1668" s="113" t="str">
        <f>IF(H1668="","",VLOOKUP(H1668,BD!B$2:C$16,2,FALSE))</f>
        <v/>
      </c>
      <c r="J1668" s="114"/>
      <c r="K1668" s="115" t="str">
        <f t="shared" si="59"/>
        <v/>
      </c>
      <c r="L1668" s="116" t="str">
        <f t="shared" ca="1" si="60"/>
        <v>-</v>
      </c>
      <c r="M1668" s="111" t="str">
        <f>IF(E1668="","",VLOOKUP(E1668,[1]PROJECTES!$C$14:$Z$5000,21,FALSE))</f>
        <v/>
      </c>
      <c r="N1668" s="117"/>
      <c r="O1668" s="118" t="s">
        <v>222</v>
      </c>
      <c r="P1668" s="119"/>
      <c r="Q1668" s="84"/>
      <c r="R1668" s="125"/>
      <c r="S1668" s="166"/>
      <c r="T1668" s="167"/>
      <c r="V1668" s="203"/>
    </row>
    <row r="1669" spans="1:22" s="121" customFormat="1" ht="20.100000000000001" customHeight="1" x14ac:dyDescent="0.3">
      <c r="A1669" s="80"/>
      <c r="B1669" s="110" t="str">
        <f>IF(E1669="","",VLOOKUP(E1669,[1]PROJECTES!$C$14:$G$5000,2,FALSE))</f>
        <v/>
      </c>
      <c r="C1669" s="80"/>
      <c r="D1669" s="283" t="str">
        <f>IF(E1669="","",VLOOKUP(E1669,[1]PROJECTES!$C$14:$G$5000,5,FALSE))</f>
        <v/>
      </c>
      <c r="E1669" s="79"/>
      <c r="F1669" s="110" t="str">
        <f>IF(I1669="","",VLOOKUP(I1669,[1]PROJECTES!$C$14:$G$5000,2,FALSE))</f>
        <v/>
      </c>
      <c r="G1669" s="112" t="str">
        <f>IF(E1669="","",VLOOKUP(E1669,[1]PROJECTES!$C$14:$G$5000,4,FALSE))</f>
        <v/>
      </c>
      <c r="H1669" s="95"/>
      <c r="I1669" s="113" t="str">
        <f>IF(H1669="","",VLOOKUP(H1669,BD!B$2:C$16,2,FALSE))</f>
        <v/>
      </c>
      <c r="J1669" s="114"/>
      <c r="K1669" s="115" t="str">
        <f t="shared" si="59"/>
        <v/>
      </c>
      <c r="L1669" s="116" t="str">
        <f t="shared" ca="1" si="60"/>
        <v>-</v>
      </c>
      <c r="M1669" s="111" t="str">
        <f>IF(E1669="","",VLOOKUP(E1669,[1]PROJECTES!$C$14:$Z$5000,21,FALSE))</f>
        <v/>
      </c>
      <c r="N1669" s="117"/>
      <c r="O1669" s="118" t="s">
        <v>222</v>
      </c>
      <c r="P1669" s="119"/>
      <c r="Q1669" s="84"/>
      <c r="R1669" s="122"/>
      <c r="S1669" s="166"/>
      <c r="T1669" s="167"/>
      <c r="V1669" s="203"/>
    </row>
    <row r="1670" spans="1:22" s="121" customFormat="1" ht="20.100000000000001" customHeight="1" x14ac:dyDescent="0.3">
      <c r="A1670" s="80"/>
      <c r="B1670" s="110" t="str">
        <f>IF(E1670="","",VLOOKUP(E1670,[1]PROJECTES!$C$14:$G$5000,2,FALSE))</f>
        <v/>
      </c>
      <c r="C1670" s="80"/>
      <c r="D1670" s="283" t="str">
        <f>IF(E1670="","",VLOOKUP(E1670,[1]PROJECTES!$C$14:$G$5000,5,FALSE))</f>
        <v/>
      </c>
      <c r="E1670" s="79"/>
      <c r="F1670" s="110" t="str">
        <f>IF(I1670="","",VLOOKUP(I1670,[1]PROJECTES!$C$14:$G$5000,2,FALSE))</f>
        <v/>
      </c>
      <c r="G1670" s="112" t="str">
        <f>IF(E1670="","",VLOOKUP(E1670,[1]PROJECTES!$C$14:$G$5000,4,FALSE))</f>
        <v/>
      </c>
      <c r="H1670" s="95"/>
      <c r="I1670" s="113" t="str">
        <f>IF(H1670="","",VLOOKUP(H1670,BD!B$2:C$16,2,FALSE))</f>
        <v/>
      </c>
      <c r="J1670" s="114"/>
      <c r="K1670" s="115" t="str">
        <f t="shared" si="59"/>
        <v/>
      </c>
      <c r="L1670" s="116" t="str">
        <f t="shared" ca="1" si="60"/>
        <v>-</v>
      </c>
      <c r="M1670" s="111" t="str">
        <f>IF(E1670="","",VLOOKUP(E1670,[1]PROJECTES!$C$14:$Z$5000,21,FALSE))</f>
        <v/>
      </c>
      <c r="N1670" s="117"/>
      <c r="O1670" s="118" t="s">
        <v>222</v>
      </c>
      <c r="P1670" s="119"/>
      <c r="Q1670" s="84"/>
      <c r="R1670" s="122"/>
      <c r="S1670" s="166"/>
      <c r="T1670" s="167"/>
      <c r="V1670" s="203"/>
    </row>
    <row r="1671" spans="1:22" s="121" customFormat="1" ht="20.100000000000001" customHeight="1" x14ac:dyDescent="0.3">
      <c r="A1671" s="80"/>
      <c r="B1671" s="110" t="str">
        <f>IF(E1671="","",VLOOKUP(E1671,[1]PROJECTES!$C$14:$G$5000,2,FALSE))</f>
        <v/>
      </c>
      <c r="C1671" s="80"/>
      <c r="D1671" s="283" t="str">
        <f>IF(E1671="","",VLOOKUP(E1671,[1]PROJECTES!$C$14:$G$5000,5,FALSE))</f>
        <v/>
      </c>
      <c r="E1671" s="79"/>
      <c r="F1671" s="110" t="str">
        <f>IF(I1671="","",VLOOKUP(I1671,[1]PROJECTES!$C$14:$G$5000,2,FALSE))</f>
        <v/>
      </c>
      <c r="G1671" s="112" t="str">
        <f>IF(E1671="","",VLOOKUP(E1671,[1]PROJECTES!$C$14:$G$5000,4,FALSE))</f>
        <v/>
      </c>
      <c r="H1671" s="95"/>
      <c r="I1671" s="113" t="str">
        <f>IF(H1671="","",VLOOKUP(H1671,BD!B$2:C$16,2,FALSE))</f>
        <v/>
      </c>
      <c r="J1671" s="114"/>
      <c r="K1671" s="115" t="str">
        <f t="shared" si="59"/>
        <v/>
      </c>
      <c r="L1671" s="116" t="str">
        <f t="shared" ca="1" si="60"/>
        <v>-</v>
      </c>
      <c r="M1671" s="111" t="str">
        <f>IF(E1671="","",VLOOKUP(E1671,[1]PROJECTES!$C$14:$Z$5000,21,FALSE))</f>
        <v/>
      </c>
      <c r="N1671" s="117"/>
      <c r="O1671" s="118" t="s">
        <v>222</v>
      </c>
      <c r="P1671" s="119"/>
      <c r="Q1671" s="84"/>
      <c r="R1671" s="122"/>
      <c r="S1671" s="166"/>
      <c r="T1671" s="167"/>
      <c r="V1671" s="203"/>
    </row>
    <row r="1672" spans="1:22" s="121" customFormat="1" ht="20.100000000000001" customHeight="1" x14ac:dyDescent="0.3">
      <c r="A1672" s="80"/>
      <c r="B1672" s="110" t="str">
        <f>IF(E1672="","",VLOOKUP(E1672,[1]PROJECTES!$C$14:$G$5000,2,FALSE))</f>
        <v/>
      </c>
      <c r="C1672" s="80"/>
      <c r="D1672" s="283" t="str">
        <f>IF(E1672="","",VLOOKUP(E1672,[1]PROJECTES!$C$14:$G$5000,5,FALSE))</f>
        <v/>
      </c>
      <c r="E1672" s="79"/>
      <c r="F1672" s="110" t="str">
        <f>IF(I1672="","",VLOOKUP(I1672,[1]PROJECTES!$C$14:$G$5000,2,FALSE))</f>
        <v/>
      </c>
      <c r="G1672" s="112" t="str">
        <f>IF(E1672="","",VLOOKUP(E1672,[1]PROJECTES!$C$14:$G$5000,4,FALSE))</f>
        <v/>
      </c>
      <c r="H1672" s="95"/>
      <c r="I1672" s="113" t="str">
        <f>IF(H1672="","",VLOOKUP(H1672,BD!B$2:C$16,2,FALSE))</f>
        <v/>
      </c>
      <c r="J1672" s="114"/>
      <c r="K1672" s="115" t="str">
        <f t="shared" si="59"/>
        <v/>
      </c>
      <c r="L1672" s="116" t="str">
        <f t="shared" ca="1" si="60"/>
        <v>-</v>
      </c>
      <c r="M1672" s="111" t="str">
        <f>IF(E1672="","",VLOOKUP(E1672,[1]PROJECTES!$C$14:$Z$5000,21,FALSE))</f>
        <v/>
      </c>
      <c r="N1672" s="117"/>
      <c r="O1672" s="118" t="s">
        <v>222</v>
      </c>
      <c r="P1672" s="119"/>
      <c r="Q1672" s="84"/>
      <c r="R1672" s="122"/>
      <c r="S1672" s="166"/>
      <c r="T1672" s="167"/>
      <c r="V1672" s="203"/>
    </row>
    <row r="1673" spans="1:22" s="121" customFormat="1" ht="20.100000000000001" customHeight="1" x14ac:dyDescent="0.3">
      <c r="A1673" s="80"/>
      <c r="B1673" s="110" t="str">
        <f>IF(E1673="","",VLOOKUP(E1673,[1]PROJECTES!$C$14:$G$5000,2,FALSE))</f>
        <v/>
      </c>
      <c r="C1673" s="80"/>
      <c r="D1673" s="283" t="str">
        <f>IF(E1673="","",VLOOKUP(E1673,[1]PROJECTES!$C$14:$G$5000,5,FALSE))</f>
        <v/>
      </c>
      <c r="E1673" s="79"/>
      <c r="F1673" s="110" t="str">
        <f>IF(I1673="","",VLOOKUP(I1673,[1]PROJECTES!$C$14:$G$5000,2,FALSE))</f>
        <v/>
      </c>
      <c r="G1673" s="112" t="str">
        <f>IF(E1673="","",VLOOKUP(E1673,[1]PROJECTES!$C$14:$G$5000,4,FALSE))</f>
        <v/>
      </c>
      <c r="H1673" s="95"/>
      <c r="I1673" s="113" t="str">
        <f>IF(H1673="","",VLOOKUP(H1673,BD!B$2:C$16,2,FALSE))</f>
        <v/>
      </c>
      <c r="J1673" s="114"/>
      <c r="K1673" s="115" t="str">
        <f t="shared" si="59"/>
        <v/>
      </c>
      <c r="L1673" s="116" t="str">
        <f t="shared" ca="1" si="60"/>
        <v>-</v>
      </c>
      <c r="M1673" s="111" t="str">
        <f>IF(E1673="","",VLOOKUP(E1673,[1]PROJECTES!$C$14:$Z$5000,21,FALSE))</f>
        <v/>
      </c>
      <c r="N1673" s="117"/>
      <c r="O1673" s="118" t="s">
        <v>222</v>
      </c>
      <c r="P1673" s="119"/>
      <c r="Q1673" s="84"/>
      <c r="R1673" s="122"/>
      <c r="S1673" s="166"/>
      <c r="T1673" s="167"/>
      <c r="V1673" s="203"/>
    </row>
    <row r="1674" spans="1:22" s="121" customFormat="1" ht="20.100000000000001" customHeight="1" x14ac:dyDescent="0.3">
      <c r="A1674" s="80"/>
      <c r="B1674" s="110" t="str">
        <f>IF(E1674="","",VLOOKUP(E1674,[1]PROJECTES!$C$14:$G$5000,2,FALSE))</f>
        <v/>
      </c>
      <c r="C1674" s="80"/>
      <c r="D1674" s="283" t="str">
        <f>IF(E1674="","",VLOOKUP(E1674,[1]PROJECTES!$C$14:$G$5000,5,FALSE))</f>
        <v/>
      </c>
      <c r="E1674" s="79"/>
      <c r="F1674" s="110" t="str">
        <f>IF(I1674="","",VLOOKUP(I1674,[1]PROJECTES!$C$14:$G$5000,2,FALSE))</f>
        <v/>
      </c>
      <c r="G1674" s="112" t="str">
        <f>IF(E1674="","",VLOOKUP(E1674,[1]PROJECTES!$C$14:$G$5000,4,FALSE))</f>
        <v/>
      </c>
      <c r="H1674" s="95"/>
      <c r="I1674" s="113" t="str">
        <f>IF(H1674="","",VLOOKUP(H1674,BD!B$2:C$16,2,FALSE))</f>
        <v/>
      </c>
      <c r="J1674" s="114"/>
      <c r="K1674" s="115" t="str">
        <f t="shared" si="59"/>
        <v/>
      </c>
      <c r="L1674" s="116" t="str">
        <f t="shared" ca="1" si="60"/>
        <v>-</v>
      </c>
      <c r="M1674" s="111" t="str">
        <f>IF(E1674="","",VLOOKUP(E1674,[1]PROJECTES!$C$14:$Z$5000,21,FALSE))</f>
        <v/>
      </c>
      <c r="N1674" s="117"/>
      <c r="O1674" s="118" t="s">
        <v>222</v>
      </c>
      <c r="P1674" s="119"/>
      <c r="Q1674" s="84"/>
      <c r="R1674" s="122"/>
      <c r="S1674" s="166"/>
      <c r="T1674" s="167"/>
      <c r="V1674" s="203"/>
    </row>
    <row r="1675" spans="1:22" s="121" customFormat="1" ht="20.100000000000001" customHeight="1" x14ac:dyDescent="0.3">
      <c r="A1675" s="80"/>
      <c r="B1675" s="110" t="str">
        <f>IF(E1675="","",VLOOKUP(E1675,[1]PROJECTES!$C$14:$G$5000,2,FALSE))</f>
        <v/>
      </c>
      <c r="C1675" s="80"/>
      <c r="D1675" s="283" t="str">
        <f>IF(E1675="","",VLOOKUP(E1675,[1]PROJECTES!$C$14:$G$5000,5,FALSE))</f>
        <v/>
      </c>
      <c r="E1675" s="79"/>
      <c r="F1675" s="110" t="str">
        <f>IF(I1675="","",VLOOKUP(I1675,[1]PROJECTES!$C$14:$G$5000,2,FALSE))</f>
        <v/>
      </c>
      <c r="G1675" s="112" t="str">
        <f>IF(E1675="","",VLOOKUP(E1675,[1]PROJECTES!$C$14:$G$5000,4,FALSE))</f>
        <v/>
      </c>
      <c r="H1675" s="95"/>
      <c r="I1675" s="113" t="str">
        <f>IF(H1675="","",VLOOKUP(H1675,BD!B$2:C$16,2,FALSE))</f>
        <v/>
      </c>
      <c r="J1675" s="114"/>
      <c r="K1675" s="115" t="str">
        <f t="shared" si="59"/>
        <v/>
      </c>
      <c r="L1675" s="116" t="str">
        <f t="shared" ca="1" si="60"/>
        <v>-</v>
      </c>
      <c r="M1675" s="111" t="str">
        <f>IF(E1675="","",VLOOKUP(E1675,[1]PROJECTES!$C$14:$Z$5000,21,FALSE))</f>
        <v/>
      </c>
      <c r="N1675" s="117"/>
      <c r="O1675" s="118" t="s">
        <v>222</v>
      </c>
      <c r="P1675" s="119"/>
      <c r="Q1675" s="84"/>
      <c r="R1675" s="122"/>
      <c r="S1675" s="166"/>
      <c r="T1675" s="167"/>
      <c r="V1675" s="203"/>
    </row>
    <row r="1676" spans="1:22" s="121" customFormat="1" ht="20.100000000000001" customHeight="1" x14ac:dyDescent="0.3">
      <c r="A1676" s="80"/>
      <c r="B1676" s="110" t="str">
        <f>IF(E1676="","",VLOOKUP(E1676,[1]PROJECTES!$C$14:$G$5000,2,FALSE))</f>
        <v/>
      </c>
      <c r="C1676" s="80"/>
      <c r="D1676" s="283" t="str">
        <f>IF(E1676="","",VLOOKUP(E1676,[1]PROJECTES!$C$14:$G$5000,5,FALSE))</f>
        <v/>
      </c>
      <c r="E1676" s="79"/>
      <c r="F1676" s="110" t="str">
        <f>IF(I1676="","",VLOOKUP(I1676,[1]PROJECTES!$C$14:$G$5000,2,FALSE))</f>
        <v/>
      </c>
      <c r="G1676" s="112" t="str">
        <f>IF(E1676="","",VLOOKUP(E1676,[1]PROJECTES!$C$14:$G$5000,4,FALSE))</f>
        <v/>
      </c>
      <c r="H1676" s="95"/>
      <c r="I1676" s="113" t="str">
        <f>IF(H1676="","",VLOOKUP(H1676,BD!B$2:C$16,2,FALSE))</f>
        <v/>
      </c>
      <c r="J1676" s="114"/>
      <c r="K1676" s="115" t="str">
        <f t="shared" si="59"/>
        <v/>
      </c>
      <c r="L1676" s="116" t="str">
        <f t="shared" ca="1" si="60"/>
        <v>-</v>
      </c>
      <c r="M1676" s="111" t="str">
        <f>IF(E1676="","",VLOOKUP(E1676,[1]PROJECTES!$C$14:$Z$5000,21,FALSE))</f>
        <v/>
      </c>
      <c r="N1676" s="117"/>
      <c r="O1676" s="118" t="s">
        <v>222</v>
      </c>
      <c r="P1676" s="119"/>
      <c r="Q1676" s="84"/>
      <c r="R1676" s="122"/>
      <c r="S1676" s="166"/>
      <c r="T1676" s="167"/>
      <c r="V1676" s="203"/>
    </row>
    <row r="1677" spans="1:22" s="121" customFormat="1" ht="20.100000000000001" customHeight="1" x14ac:dyDescent="0.3">
      <c r="A1677" s="80"/>
      <c r="B1677" s="110" t="str">
        <f>IF(E1677="","",VLOOKUP(E1677,[1]PROJECTES!$C$14:$G$5000,2,FALSE))</f>
        <v/>
      </c>
      <c r="C1677" s="80"/>
      <c r="D1677" s="283" t="str">
        <f>IF(E1677="","",VLOOKUP(E1677,[1]PROJECTES!$C$14:$G$5000,5,FALSE))</f>
        <v/>
      </c>
      <c r="E1677" s="79"/>
      <c r="F1677" s="110" t="str">
        <f>IF(I1677="","",VLOOKUP(I1677,[1]PROJECTES!$C$14:$G$5000,2,FALSE))</f>
        <v/>
      </c>
      <c r="G1677" s="112" t="str">
        <f>IF(E1677="","",VLOOKUP(E1677,[1]PROJECTES!$C$14:$G$5000,4,FALSE))</f>
        <v/>
      </c>
      <c r="H1677" s="95"/>
      <c r="I1677" s="113" t="str">
        <f>IF(H1677="","",VLOOKUP(H1677,BD!B$2:C$16,2,FALSE))</f>
        <v/>
      </c>
      <c r="J1677" s="114"/>
      <c r="K1677" s="115" t="str">
        <f t="shared" si="59"/>
        <v/>
      </c>
      <c r="L1677" s="116" t="str">
        <f t="shared" ca="1" si="60"/>
        <v>-</v>
      </c>
      <c r="M1677" s="111" t="str">
        <f>IF(E1677="","",VLOOKUP(E1677,[1]PROJECTES!$C$14:$Z$5000,21,FALSE))</f>
        <v/>
      </c>
      <c r="N1677" s="117"/>
      <c r="O1677" s="118" t="s">
        <v>222</v>
      </c>
      <c r="P1677" s="119"/>
      <c r="Q1677" s="84"/>
      <c r="R1677" s="122"/>
      <c r="S1677" s="166"/>
      <c r="T1677" s="167"/>
      <c r="V1677" s="203"/>
    </row>
    <row r="1678" spans="1:22" s="121" customFormat="1" ht="20.100000000000001" customHeight="1" x14ac:dyDescent="0.3">
      <c r="A1678" s="80"/>
      <c r="B1678" s="110" t="str">
        <f>IF(E1678="","",VLOOKUP(E1678,[1]PROJECTES!$C$14:$G$5000,2,FALSE))</f>
        <v/>
      </c>
      <c r="C1678" s="80"/>
      <c r="D1678" s="283" t="str">
        <f>IF(E1678="","",VLOOKUP(E1678,[1]PROJECTES!$C$14:$G$5000,5,FALSE))</f>
        <v/>
      </c>
      <c r="E1678" s="79"/>
      <c r="F1678" s="110" t="str">
        <f>IF(I1678="","",VLOOKUP(I1678,[1]PROJECTES!$C$14:$G$5000,2,FALSE))</f>
        <v/>
      </c>
      <c r="G1678" s="112" t="str">
        <f>IF(E1678="","",VLOOKUP(E1678,[1]PROJECTES!$C$14:$G$5000,4,FALSE))</f>
        <v/>
      </c>
      <c r="H1678" s="95"/>
      <c r="I1678" s="113" t="str">
        <f>IF(H1678="","",VLOOKUP(H1678,BD!B$2:C$16,2,FALSE))</f>
        <v/>
      </c>
      <c r="J1678" s="114"/>
      <c r="K1678" s="115" t="str">
        <f t="shared" si="59"/>
        <v/>
      </c>
      <c r="L1678" s="116" t="str">
        <f t="shared" ca="1" si="60"/>
        <v>-</v>
      </c>
      <c r="M1678" s="111" t="str">
        <f>IF(E1678="","",VLOOKUP(E1678,[1]PROJECTES!$C$14:$Z$5000,21,FALSE))</f>
        <v/>
      </c>
      <c r="N1678" s="117"/>
      <c r="O1678" s="118" t="s">
        <v>222</v>
      </c>
      <c r="P1678" s="119"/>
      <c r="Q1678" s="84"/>
      <c r="R1678" s="122"/>
      <c r="S1678" s="166"/>
      <c r="T1678" s="167"/>
      <c r="V1678" s="203"/>
    </row>
    <row r="1679" spans="1:22" s="121" customFormat="1" ht="20.100000000000001" customHeight="1" x14ac:dyDescent="0.3">
      <c r="A1679" s="80"/>
      <c r="B1679" s="110" t="str">
        <f>IF(E1679="","",VLOOKUP(E1679,[1]PROJECTES!$C$14:$G$5000,2,FALSE))</f>
        <v/>
      </c>
      <c r="C1679" s="80"/>
      <c r="D1679" s="283" t="str">
        <f>IF(E1679="","",VLOOKUP(E1679,[1]PROJECTES!$C$14:$G$5000,5,FALSE))</f>
        <v/>
      </c>
      <c r="E1679" s="79"/>
      <c r="F1679" s="110" t="str">
        <f>IF(I1679="","",VLOOKUP(I1679,[1]PROJECTES!$C$14:$G$5000,2,FALSE))</f>
        <v/>
      </c>
      <c r="G1679" s="112" t="str">
        <f>IF(E1679="","",VLOOKUP(E1679,[1]PROJECTES!$C$14:$G$5000,4,FALSE))</f>
        <v/>
      </c>
      <c r="H1679" s="95"/>
      <c r="I1679" s="113" t="str">
        <f>IF(H1679="","",VLOOKUP(H1679,BD!B$2:C$16,2,FALSE))</f>
        <v/>
      </c>
      <c r="J1679" s="114"/>
      <c r="K1679" s="115" t="str">
        <f t="shared" si="59"/>
        <v/>
      </c>
      <c r="L1679" s="116" t="str">
        <f t="shared" ca="1" si="60"/>
        <v>-</v>
      </c>
      <c r="M1679" s="111" t="str">
        <f>IF(E1679="","",VLOOKUP(E1679,[1]PROJECTES!$C$14:$Z$5000,21,FALSE))</f>
        <v/>
      </c>
      <c r="N1679" s="117"/>
      <c r="O1679" s="118" t="s">
        <v>222</v>
      </c>
      <c r="P1679" s="119"/>
      <c r="Q1679" s="84"/>
      <c r="R1679" s="122"/>
      <c r="S1679" s="166"/>
      <c r="T1679" s="167"/>
    </row>
    <row r="1680" spans="1:22" s="121" customFormat="1" ht="20.100000000000001" customHeight="1" x14ac:dyDescent="0.3">
      <c r="A1680" s="80"/>
      <c r="B1680" s="110" t="str">
        <f>IF(E1680="","",VLOOKUP(E1680,[1]PROJECTES!$C$14:$G$5000,2,FALSE))</f>
        <v/>
      </c>
      <c r="C1680" s="80"/>
      <c r="D1680" s="283" t="str">
        <f>IF(E1680="","",VLOOKUP(E1680,[1]PROJECTES!$C$14:$G$5000,5,FALSE))</f>
        <v/>
      </c>
      <c r="E1680" s="79"/>
      <c r="F1680" s="110" t="str">
        <f>IF(I1680="","",VLOOKUP(I1680,[1]PROJECTES!$C$14:$G$5000,2,FALSE))</f>
        <v/>
      </c>
      <c r="G1680" s="112" t="str">
        <f>IF(E1680="","",VLOOKUP(E1680,[1]PROJECTES!$C$14:$G$5000,4,FALSE))</f>
        <v/>
      </c>
      <c r="H1680" s="95"/>
      <c r="I1680" s="113" t="str">
        <f>IF(H1680="","",VLOOKUP(H1680,BD!B$2:C$16,2,FALSE))</f>
        <v/>
      </c>
      <c r="J1680" s="114"/>
      <c r="K1680" s="115" t="str">
        <f t="shared" si="59"/>
        <v/>
      </c>
      <c r="L1680" s="116" t="str">
        <f t="shared" ca="1" si="60"/>
        <v>-</v>
      </c>
      <c r="M1680" s="111" t="str">
        <f>IF(E1680="","",VLOOKUP(E1680,[1]PROJECTES!$C$14:$Z$5000,21,FALSE))</f>
        <v/>
      </c>
      <c r="N1680" s="117"/>
      <c r="O1680" s="118" t="s">
        <v>222</v>
      </c>
      <c r="P1680" s="119"/>
      <c r="Q1680" s="84"/>
      <c r="R1680" s="125"/>
      <c r="S1680" s="166"/>
      <c r="T1680" s="167"/>
    </row>
    <row r="1681" spans="1:20" s="121" customFormat="1" ht="20.100000000000001" customHeight="1" x14ac:dyDescent="0.3">
      <c r="A1681" s="80"/>
      <c r="B1681" s="110" t="str">
        <f>IF(E1681="","",VLOOKUP(E1681,[1]PROJECTES!$C$14:$G$5000,2,FALSE))</f>
        <v/>
      </c>
      <c r="C1681" s="80"/>
      <c r="D1681" s="283" t="str">
        <f>IF(E1681="","",VLOOKUP(E1681,[1]PROJECTES!$C$14:$G$5000,5,FALSE))</f>
        <v/>
      </c>
      <c r="E1681" s="79"/>
      <c r="F1681" s="110" t="str">
        <f>IF(I1681="","",VLOOKUP(I1681,[1]PROJECTES!$C$14:$G$5000,2,FALSE))</f>
        <v/>
      </c>
      <c r="G1681" s="112" t="str">
        <f>IF(E1681="","",VLOOKUP(E1681,[1]PROJECTES!$C$14:$G$5000,4,FALSE))</f>
        <v/>
      </c>
      <c r="H1681" s="95"/>
      <c r="I1681" s="113" t="str">
        <f>IF(H1681="","",VLOOKUP(H1681,BD!B$2:C$16,2,FALSE))</f>
        <v/>
      </c>
      <c r="J1681" s="114"/>
      <c r="K1681" s="115" t="str">
        <f t="shared" si="59"/>
        <v/>
      </c>
      <c r="L1681" s="116" t="str">
        <f t="shared" ca="1" si="60"/>
        <v>-</v>
      </c>
      <c r="M1681" s="111" t="str">
        <f>IF(E1681="","",VLOOKUP(E1681,[1]PROJECTES!$C$14:$Z$5000,21,FALSE))</f>
        <v/>
      </c>
      <c r="N1681" s="117"/>
      <c r="O1681" s="118" t="s">
        <v>222</v>
      </c>
      <c r="P1681" s="119"/>
      <c r="Q1681" s="84"/>
      <c r="R1681" s="122"/>
      <c r="S1681" s="166"/>
      <c r="T1681" s="167"/>
    </row>
    <row r="1682" spans="1:20" s="121" customFormat="1" ht="20.100000000000001" customHeight="1" x14ac:dyDescent="0.3">
      <c r="A1682" s="80"/>
      <c r="B1682" s="110" t="str">
        <f>IF(E1682="","",VLOOKUP(E1682,[1]PROJECTES!$C$14:$G$5000,2,FALSE))</f>
        <v/>
      </c>
      <c r="C1682" s="80"/>
      <c r="D1682" s="283" t="str">
        <f>IF(E1682="","",VLOOKUP(E1682,[1]PROJECTES!$C$14:$G$5000,5,FALSE))</f>
        <v/>
      </c>
      <c r="E1682" s="79"/>
      <c r="F1682" s="110" t="str">
        <f>IF(I1682="","",VLOOKUP(I1682,[1]PROJECTES!$C$14:$G$5000,2,FALSE))</f>
        <v/>
      </c>
      <c r="G1682" s="112" t="str">
        <f>IF(E1682="","",VLOOKUP(E1682,[1]PROJECTES!$C$14:$G$5000,4,FALSE))</f>
        <v/>
      </c>
      <c r="H1682" s="95"/>
      <c r="I1682" s="113" t="str">
        <f>IF(H1682="","",VLOOKUP(H1682,BD!B$2:C$16,2,FALSE))</f>
        <v/>
      </c>
      <c r="J1682" s="114"/>
      <c r="K1682" s="115" t="str">
        <f t="shared" si="59"/>
        <v/>
      </c>
      <c r="L1682" s="116" t="str">
        <f t="shared" ca="1" si="60"/>
        <v>-</v>
      </c>
      <c r="M1682" s="111" t="str">
        <f>IF(E1682="","",VLOOKUP(E1682,[1]PROJECTES!$C$14:$Z$5000,21,FALSE))</f>
        <v/>
      </c>
      <c r="N1682" s="117"/>
      <c r="O1682" s="118" t="s">
        <v>222</v>
      </c>
      <c r="P1682" s="119"/>
      <c r="Q1682" s="84"/>
      <c r="R1682" s="122"/>
      <c r="S1682" s="166"/>
      <c r="T1682" s="167"/>
    </row>
    <row r="1683" spans="1:20" s="121" customFormat="1" ht="20.100000000000001" customHeight="1" x14ac:dyDescent="0.3">
      <c r="A1683" s="80"/>
      <c r="B1683" s="110" t="str">
        <f>IF(E1683="","",VLOOKUP(E1683,[1]PROJECTES!$C$14:$G$5000,2,FALSE))</f>
        <v/>
      </c>
      <c r="C1683" s="80"/>
      <c r="D1683" s="283" t="str">
        <f>IF(E1683="","",VLOOKUP(E1683,[1]PROJECTES!$C$14:$G$5000,5,FALSE))</f>
        <v/>
      </c>
      <c r="E1683" s="79"/>
      <c r="F1683" s="110" t="str">
        <f>IF(I1683="","",VLOOKUP(I1683,[1]PROJECTES!$C$14:$G$5000,2,FALSE))</f>
        <v/>
      </c>
      <c r="G1683" s="112" t="str">
        <f>IF(E1683="","",VLOOKUP(E1683,[1]PROJECTES!$C$14:$G$5000,4,FALSE))</f>
        <v/>
      </c>
      <c r="H1683" s="95"/>
      <c r="I1683" s="113" t="str">
        <f>IF(H1683="","",VLOOKUP(H1683,BD!B$2:C$16,2,FALSE))</f>
        <v/>
      </c>
      <c r="J1683" s="114"/>
      <c r="K1683" s="115" t="str">
        <f t="shared" si="59"/>
        <v/>
      </c>
      <c r="L1683" s="116" t="str">
        <f t="shared" ca="1" si="60"/>
        <v>-</v>
      </c>
      <c r="M1683" s="111" t="str">
        <f>IF(E1683="","",VLOOKUP(E1683,[1]PROJECTES!$C$14:$Z$5000,21,FALSE))</f>
        <v/>
      </c>
      <c r="N1683" s="117"/>
      <c r="O1683" s="118" t="s">
        <v>222</v>
      </c>
      <c r="P1683" s="119"/>
      <c r="Q1683" s="84"/>
      <c r="R1683" s="122"/>
      <c r="S1683" s="166"/>
      <c r="T1683" s="167"/>
    </row>
    <row r="1684" spans="1:20" s="121" customFormat="1" ht="20.100000000000001" customHeight="1" x14ac:dyDescent="0.3">
      <c r="A1684" s="80"/>
      <c r="B1684" s="110" t="str">
        <f>IF(E1684="","",VLOOKUP(E1684,[1]PROJECTES!$C$14:$G$5000,2,FALSE))</f>
        <v/>
      </c>
      <c r="C1684" s="80"/>
      <c r="D1684" s="283" t="str">
        <f>IF(E1684="","",VLOOKUP(E1684,[1]PROJECTES!$C$14:$G$5000,5,FALSE))</f>
        <v/>
      </c>
      <c r="E1684" s="79"/>
      <c r="F1684" s="110" t="str">
        <f>IF(I1684="","",VLOOKUP(I1684,[1]PROJECTES!$C$14:$G$5000,2,FALSE))</f>
        <v/>
      </c>
      <c r="G1684" s="112" t="str">
        <f>IF(E1684="","",VLOOKUP(E1684,[1]PROJECTES!$C$14:$G$5000,4,FALSE))</f>
        <v/>
      </c>
      <c r="H1684" s="95"/>
      <c r="I1684" s="113" t="str">
        <f>IF(H1684="","",VLOOKUP(H1684,BD!B$2:C$16,2,FALSE))</f>
        <v/>
      </c>
      <c r="J1684" s="114"/>
      <c r="K1684" s="115" t="str">
        <f t="shared" si="59"/>
        <v/>
      </c>
      <c r="L1684" s="116" t="str">
        <f t="shared" ca="1" si="60"/>
        <v>-</v>
      </c>
      <c r="M1684" s="111" t="str">
        <f>IF(E1684="","",VLOOKUP(E1684,[1]PROJECTES!$C$14:$Z$5000,21,FALSE))</f>
        <v/>
      </c>
      <c r="N1684" s="117"/>
      <c r="O1684" s="118" t="s">
        <v>222</v>
      </c>
      <c r="P1684" s="119"/>
      <c r="Q1684" s="84"/>
      <c r="R1684" s="122"/>
      <c r="S1684" s="166"/>
      <c r="T1684" s="167"/>
    </row>
    <row r="1685" spans="1:20" s="121" customFormat="1" ht="20.100000000000001" customHeight="1" x14ac:dyDescent="0.3">
      <c r="A1685" s="80"/>
      <c r="B1685" s="110" t="str">
        <f>IF(E1685="","",VLOOKUP(E1685,[1]PROJECTES!$C$14:$G$5000,2,FALSE))</f>
        <v/>
      </c>
      <c r="C1685" s="80"/>
      <c r="D1685" s="283" t="str">
        <f>IF(E1685="","",VLOOKUP(E1685,[1]PROJECTES!$C$14:$G$5000,5,FALSE))</f>
        <v/>
      </c>
      <c r="E1685" s="79"/>
      <c r="F1685" s="110" t="str">
        <f>IF(I1685="","",VLOOKUP(I1685,[1]PROJECTES!$C$14:$G$5000,2,FALSE))</f>
        <v/>
      </c>
      <c r="G1685" s="112" t="str">
        <f>IF(E1685="","",VLOOKUP(E1685,[1]PROJECTES!$C$14:$G$5000,4,FALSE))</f>
        <v/>
      </c>
      <c r="H1685" s="95"/>
      <c r="I1685" s="113" t="str">
        <f>IF(H1685="","",VLOOKUP(H1685,BD!B$2:C$16,2,FALSE))</f>
        <v/>
      </c>
      <c r="J1685" s="114"/>
      <c r="K1685" s="115" t="str">
        <f t="shared" si="59"/>
        <v/>
      </c>
      <c r="L1685" s="116" t="str">
        <f t="shared" ca="1" si="60"/>
        <v>-</v>
      </c>
      <c r="M1685" s="111" t="str">
        <f>IF(E1685="","",VLOOKUP(E1685,[1]PROJECTES!$C$14:$Z$5000,21,FALSE))</f>
        <v/>
      </c>
      <c r="N1685" s="117"/>
      <c r="O1685" s="118" t="s">
        <v>222</v>
      </c>
      <c r="P1685" s="119"/>
      <c r="Q1685" s="84"/>
      <c r="R1685" s="122"/>
      <c r="S1685" s="166"/>
      <c r="T1685" s="167"/>
    </row>
    <row r="1686" spans="1:20" s="121" customFormat="1" ht="20.100000000000001" customHeight="1" x14ac:dyDescent="0.3">
      <c r="A1686" s="223"/>
      <c r="B1686" s="110" t="str">
        <f>IF(E1686="","",VLOOKUP(E1686,[1]PROJECTES!$C$14:$G$5000,2,FALSE))</f>
        <v/>
      </c>
      <c r="C1686" s="216"/>
      <c r="D1686" s="283" t="str">
        <f>IF(E1686="","",VLOOKUP(E1686,[1]PROJECTES!$C$14:$G$5000,5,FALSE))</f>
        <v/>
      </c>
      <c r="E1686" s="79"/>
      <c r="F1686" s="110" t="str">
        <f>IF(I1686="","",VLOOKUP(I1686,[1]PROJECTES!$C$14:$G$5000,2,FALSE))</f>
        <v/>
      </c>
      <c r="G1686" s="112" t="str">
        <f>IF(E1686="","",VLOOKUP(E1686,[1]PROJECTES!$C$14:$G$5000,4,FALSE))</f>
        <v/>
      </c>
      <c r="H1686" s="215"/>
      <c r="I1686" s="113" t="str">
        <f>IF(H1686="","",VLOOKUP(H1686,BD!B$2:C$16,2,FALSE))</f>
        <v/>
      </c>
      <c r="J1686" s="217"/>
      <c r="K1686" s="115" t="str">
        <f t="shared" si="59"/>
        <v/>
      </c>
      <c r="L1686" s="116" t="str">
        <f t="shared" ca="1" si="60"/>
        <v>-</v>
      </c>
      <c r="M1686" s="111" t="str">
        <f>IF(E1686="","",VLOOKUP(E1686,[1]PROJECTES!$C$14:$Z$5000,21,FALSE))</f>
        <v/>
      </c>
      <c r="N1686" s="138"/>
      <c r="O1686" s="218" t="s">
        <v>222</v>
      </c>
      <c r="P1686" s="139"/>
      <c r="Q1686" s="219"/>
      <c r="R1686" s="178"/>
      <c r="S1686" s="166"/>
      <c r="T1686" s="167"/>
    </row>
    <row r="1687" spans="1:20" s="121" customFormat="1" ht="20.100000000000001" customHeight="1" x14ac:dyDescent="0.3">
      <c r="A1687" s="216"/>
      <c r="B1687" s="110" t="str">
        <f>IF(E1687="","",VLOOKUP(E1687,[1]PROJECTES!$C$14:$G$5000,2,FALSE))</f>
        <v/>
      </c>
      <c r="C1687" s="216"/>
      <c r="D1687" s="283" t="str">
        <f>IF(E1687="","",VLOOKUP(E1687,[1]PROJECTES!$C$14:$G$5000,5,FALSE))</f>
        <v/>
      </c>
      <c r="E1687" s="79"/>
      <c r="F1687" s="110" t="str">
        <f>IF(I1687="","",VLOOKUP(I1687,[1]PROJECTES!$C$14:$G$5000,2,FALSE))</f>
        <v/>
      </c>
      <c r="G1687" s="112" t="str">
        <f>IF(E1687="","",VLOOKUP(E1687,[1]PROJECTES!$C$14:$G$5000,4,FALSE))</f>
        <v/>
      </c>
      <c r="H1687" s="215"/>
      <c r="I1687" s="113" t="str">
        <f>IF(H1687="","",VLOOKUP(H1687,BD!B$2:C$16,2,FALSE))</f>
        <v/>
      </c>
      <c r="J1687" s="217"/>
      <c r="K1687" s="115" t="str">
        <f t="shared" si="59"/>
        <v/>
      </c>
      <c r="L1687" s="116" t="str">
        <f t="shared" ca="1" si="60"/>
        <v>-</v>
      </c>
      <c r="M1687" s="111" t="str">
        <f>IF(E1687="","",VLOOKUP(E1687,[1]PROJECTES!$C$14:$Z$5000,21,FALSE))</f>
        <v/>
      </c>
      <c r="N1687" s="138"/>
      <c r="O1687" s="218" t="s">
        <v>222</v>
      </c>
      <c r="P1687" s="139"/>
      <c r="Q1687" s="219"/>
      <c r="R1687" s="178"/>
      <c r="S1687" s="166"/>
      <c r="T1687" s="167"/>
    </row>
    <row r="1688" spans="1:20" s="121" customFormat="1" ht="20.100000000000001" customHeight="1" x14ac:dyDescent="0.3">
      <c r="A1688" s="80"/>
      <c r="B1688" s="110" t="str">
        <f>IF(E1688="","",VLOOKUP(E1688,[1]PROJECTES!$C$14:$G$5000,2,FALSE))</f>
        <v/>
      </c>
      <c r="C1688" s="80"/>
      <c r="D1688" s="283" t="str">
        <f>IF(E1688="","",VLOOKUP(E1688,[1]PROJECTES!$C$14:$G$5000,5,FALSE))</f>
        <v/>
      </c>
      <c r="E1688" s="79"/>
      <c r="F1688" s="110" t="str">
        <f>IF(I1688="","",VLOOKUP(I1688,[1]PROJECTES!$C$14:$G$5000,2,FALSE))</f>
        <v/>
      </c>
      <c r="G1688" s="112" t="str">
        <f>IF(E1688="","",VLOOKUP(E1688,[1]PROJECTES!$C$14:$G$5000,4,FALSE))</f>
        <v/>
      </c>
      <c r="H1688" s="95"/>
      <c r="I1688" s="113" t="str">
        <f>IF(H1688="","",VLOOKUP(H1688,BD!B$2:C$16,2,FALSE))</f>
        <v/>
      </c>
      <c r="J1688" s="114"/>
      <c r="K1688" s="115" t="str">
        <f t="shared" si="59"/>
        <v/>
      </c>
      <c r="L1688" s="116" t="str">
        <f t="shared" ca="1" si="60"/>
        <v>-</v>
      </c>
      <c r="M1688" s="111" t="str">
        <f>IF(E1688="","",VLOOKUP(E1688,[1]PROJECTES!$C$14:$Z$5000,21,FALSE))</f>
        <v/>
      </c>
      <c r="N1688" s="117"/>
      <c r="O1688" s="118" t="s">
        <v>222</v>
      </c>
      <c r="P1688" s="119"/>
      <c r="Q1688" s="84"/>
      <c r="R1688" s="122"/>
      <c r="S1688" s="166"/>
      <c r="T1688" s="167"/>
    </row>
    <row r="1689" spans="1:20" s="121" customFormat="1" ht="20.100000000000001" customHeight="1" x14ac:dyDescent="0.3">
      <c r="A1689" s="80"/>
      <c r="B1689" s="110" t="str">
        <f>IF(E1689="","",VLOOKUP(E1689,[1]PROJECTES!$C$14:$G$5000,2,FALSE))</f>
        <v/>
      </c>
      <c r="C1689" s="80"/>
      <c r="D1689" s="283" t="str">
        <f>IF(E1689="","",VLOOKUP(E1689,[1]PROJECTES!$C$14:$G$5000,5,FALSE))</f>
        <v/>
      </c>
      <c r="E1689" s="79"/>
      <c r="F1689" s="110" t="str">
        <f>IF(I1689="","",VLOOKUP(I1689,[1]PROJECTES!$C$14:$G$5000,2,FALSE))</f>
        <v/>
      </c>
      <c r="G1689" s="112" t="str">
        <f>IF(E1689="","",VLOOKUP(E1689,[1]PROJECTES!$C$14:$G$5000,4,FALSE))</f>
        <v/>
      </c>
      <c r="H1689" s="95"/>
      <c r="I1689" s="113" t="str">
        <f>IF(H1689="","",VLOOKUP(H1689,BD!B$2:C$16,2,FALSE))</f>
        <v/>
      </c>
      <c r="J1689" s="114"/>
      <c r="K1689" s="115" t="str">
        <f t="shared" si="59"/>
        <v/>
      </c>
      <c r="L1689" s="116" t="str">
        <f t="shared" ca="1" si="60"/>
        <v>-</v>
      </c>
      <c r="M1689" s="111" t="str">
        <f>IF(E1689="","",VLOOKUP(E1689,[1]PROJECTES!$C$14:$Z$5000,21,FALSE))</f>
        <v/>
      </c>
      <c r="N1689" s="117"/>
      <c r="O1689" s="118" t="s">
        <v>222</v>
      </c>
      <c r="P1689" s="119"/>
      <c r="Q1689" s="84"/>
      <c r="R1689" s="122"/>
      <c r="S1689" s="166"/>
      <c r="T1689" s="167"/>
    </row>
    <row r="1690" spans="1:20" s="121" customFormat="1" ht="20.100000000000001" customHeight="1" x14ac:dyDescent="0.3">
      <c r="A1690" s="80"/>
      <c r="B1690" s="110" t="str">
        <f>IF(E1690="","",VLOOKUP(E1690,[1]PROJECTES!$C$14:$G$5000,2,FALSE))</f>
        <v/>
      </c>
      <c r="C1690" s="80"/>
      <c r="D1690" s="283" t="str">
        <f>IF(E1690="","",VLOOKUP(E1690,[1]PROJECTES!$C$14:$G$5000,5,FALSE))</f>
        <v/>
      </c>
      <c r="E1690" s="79"/>
      <c r="F1690" s="110" t="str">
        <f>IF(I1690="","",VLOOKUP(I1690,[1]PROJECTES!$C$14:$G$5000,2,FALSE))</f>
        <v/>
      </c>
      <c r="G1690" s="112" t="str">
        <f>IF(E1690="","",VLOOKUP(E1690,[1]PROJECTES!$C$14:$G$5000,4,FALSE))</f>
        <v/>
      </c>
      <c r="H1690" s="95"/>
      <c r="I1690" s="113" t="str">
        <f>IF(H1690="","",VLOOKUP(H1690,BD!B$2:C$16,2,FALSE))</f>
        <v/>
      </c>
      <c r="J1690" s="114"/>
      <c r="K1690" s="115" t="str">
        <f t="shared" si="59"/>
        <v/>
      </c>
      <c r="L1690" s="116" t="str">
        <f t="shared" ca="1" si="60"/>
        <v>-</v>
      </c>
      <c r="M1690" s="111" t="str">
        <f>IF(E1690="","",VLOOKUP(E1690,[1]PROJECTES!$C$14:$Z$5000,21,FALSE))</f>
        <v/>
      </c>
      <c r="N1690" s="117"/>
      <c r="O1690" s="118" t="s">
        <v>222</v>
      </c>
      <c r="P1690" s="119"/>
      <c r="Q1690" s="84"/>
      <c r="R1690" s="125"/>
      <c r="S1690" s="166"/>
      <c r="T1690" s="167"/>
    </row>
    <row r="1691" spans="1:20" s="121" customFormat="1" ht="20.100000000000001" customHeight="1" x14ac:dyDescent="0.3">
      <c r="A1691" s="270"/>
      <c r="B1691" s="110" t="str">
        <f>IF(E1691="","",VLOOKUP(E1691,[1]PROJECTES!$C$14:$G$5000,2,FALSE))</f>
        <v/>
      </c>
      <c r="C1691" s="270"/>
      <c r="D1691" s="283" t="str">
        <f>IF(E1691="","",VLOOKUP(E1691,[1]PROJECTES!$C$14:$G$5000,5,FALSE))</f>
        <v/>
      </c>
      <c r="E1691" s="271"/>
      <c r="F1691" s="110" t="str">
        <f>IF(I1691="","",VLOOKUP(I1691,[1]PROJECTES!$C$14:$G$5000,2,FALSE))</f>
        <v/>
      </c>
      <c r="G1691" s="112" t="str">
        <f>IF(E1691="","",VLOOKUP(E1691,[1]PROJECTES!$C$14:$G$5000,4,FALSE))</f>
        <v/>
      </c>
      <c r="H1691" s="272"/>
      <c r="I1691" s="113" t="str">
        <f>IF(H1691="","",VLOOKUP(H1691,BD!B$2:C$16,2,FALSE))</f>
        <v/>
      </c>
      <c r="J1691" s="273"/>
      <c r="K1691" s="115" t="str">
        <f t="shared" si="59"/>
        <v/>
      </c>
      <c r="L1691" s="116" t="str">
        <f t="shared" ca="1" si="60"/>
        <v>-</v>
      </c>
      <c r="M1691" s="111" t="str">
        <f>IF(E1691="","",VLOOKUP(E1691,[1]PROJECTES!$C$14:$Z$5000,21,FALSE))</f>
        <v/>
      </c>
      <c r="N1691" s="274"/>
      <c r="O1691" s="275" t="s">
        <v>222</v>
      </c>
      <c r="P1691" s="276"/>
      <c r="Q1691" s="277"/>
      <c r="R1691" s="278"/>
      <c r="S1691" s="166"/>
      <c r="T1691" s="167"/>
    </row>
    <row r="1692" spans="1:20" s="121" customFormat="1" ht="20.100000000000001" customHeight="1" x14ac:dyDescent="0.3">
      <c r="A1692" s="80"/>
      <c r="B1692" s="110" t="str">
        <f>IF(E1692="","",VLOOKUP(E1692,[1]PROJECTES!$C$14:$G$5000,2,FALSE))</f>
        <v/>
      </c>
      <c r="C1692" s="80"/>
      <c r="D1692" s="283" t="str">
        <f>IF(E1692="","",VLOOKUP(E1692,[1]PROJECTES!$C$14:$G$5000,5,FALSE))</f>
        <v/>
      </c>
      <c r="E1692" s="79"/>
      <c r="F1692" s="110" t="str">
        <f>IF(I1692="","",VLOOKUP(I1692,[1]PROJECTES!$C$14:$G$5000,2,FALSE))</f>
        <v/>
      </c>
      <c r="G1692" s="112" t="str">
        <f>IF(E1692="","",VLOOKUP(E1692,[1]PROJECTES!$C$14:$G$5000,4,FALSE))</f>
        <v/>
      </c>
      <c r="H1692" s="95"/>
      <c r="I1692" s="113" t="str">
        <f>IF(H1692="","",VLOOKUP(H1692,BD!B$2:C$16,2,FALSE))</f>
        <v/>
      </c>
      <c r="J1692" s="114"/>
      <c r="K1692" s="115" t="str">
        <f t="shared" si="59"/>
        <v/>
      </c>
      <c r="L1692" s="116" t="str">
        <f t="shared" ca="1" si="60"/>
        <v>-</v>
      </c>
      <c r="M1692" s="111" t="str">
        <f>IF(E1692="","",VLOOKUP(E1692,[1]PROJECTES!$C$14:$Z$5000,21,FALSE))</f>
        <v/>
      </c>
      <c r="N1692" s="117"/>
      <c r="O1692" s="118" t="s">
        <v>222</v>
      </c>
      <c r="P1692" s="119"/>
      <c r="Q1692" s="84"/>
      <c r="R1692" s="122"/>
      <c r="S1692" s="166"/>
      <c r="T1692" s="167"/>
    </row>
    <row r="1693" spans="1:20" s="121" customFormat="1" ht="20.100000000000001" customHeight="1" x14ac:dyDescent="0.3">
      <c r="A1693" s="80"/>
      <c r="B1693" s="110" t="str">
        <f>IF(E1693="","",VLOOKUP(E1693,[1]PROJECTES!$C$14:$G$5000,2,FALSE))</f>
        <v/>
      </c>
      <c r="C1693" s="80"/>
      <c r="D1693" s="283" t="str">
        <f>IF(E1693="","",VLOOKUP(E1693,[1]PROJECTES!$C$14:$G$5000,5,FALSE))</f>
        <v/>
      </c>
      <c r="E1693" s="79"/>
      <c r="F1693" s="110" t="str">
        <f>IF(I1693="","",VLOOKUP(I1693,[1]PROJECTES!$C$14:$G$5000,2,FALSE))</f>
        <v/>
      </c>
      <c r="G1693" s="112" t="str">
        <f>IF(E1693="","",VLOOKUP(E1693,[1]PROJECTES!$C$14:$G$5000,4,FALSE))</f>
        <v/>
      </c>
      <c r="H1693" s="95"/>
      <c r="I1693" s="113" t="str">
        <f>IF(H1693="","",VLOOKUP(H1693,BD!B$2:C$16,2,FALSE))</f>
        <v/>
      </c>
      <c r="J1693" s="114"/>
      <c r="K1693" s="115" t="str">
        <f t="shared" si="59"/>
        <v/>
      </c>
      <c r="L1693" s="116" t="str">
        <f t="shared" ca="1" si="60"/>
        <v>-</v>
      </c>
      <c r="M1693" s="111" t="str">
        <f>IF(E1693="","",VLOOKUP(E1693,[1]PROJECTES!$C$14:$Z$5000,21,FALSE))</f>
        <v/>
      </c>
      <c r="N1693" s="117"/>
      <c r="O1693" s="118" t="s">
        <v>222</v>
      </c>
      <c r="P1693" s="119"/>
      <c r="Q1693" s="84"/>
      <c r="R1693" s="125"/>
      <c r="S1693" s="166"/>
      <c r="T1693" s="167"/>
    </row>
    <row r="1694" spans="1:20" s="121" customFormat="1" ht="20.100000000000001" customHeight="1" x14ac:dyDescent="0.3">
      <c r="A1694" s="80"/>
      <c r="B1694" s="110" t="str">
        <f>IF(E1694="","",VLOOKUP(E1694,[1]PROJECTES!$C$14:$G$5000,2,FALSE))</f>
        <v/>
      </c>
      <c r="C1694" s="80"/>
      <c r="D1694" s="283" t="str">
        <f>IF(E1694="","",VLOOKUP(E1694,[1]PROJECTES!$C$14:$G$5000,5,FALSE))</f>
        <v/>
      </c>
      <c r="E1694" s="79"/>
      <c r="F1694" s="110" t="str">
        <f>IF(I1694="","",VLOOKUP(I1694,[1]PROJECTES!$C$14:$G$5000,2,FALSE))</f>
        <v/>
      </c>
      <c r="G1694" s="112" t="str">
        <f>IF(E1694="","",VLOOKUP(E1694,[1]PROJECTES!$C$14:$G$5000,4,FALSE))</f>
        <v/>
      </c>
      <c r="H1694" s="95"/>
      <c r="I1694" s="113" t="str">
        <f>IF(H1694="","",VLOOKUP(H1694,BD!B$2:C$16,2,FALSE))</f>
        <v/>
      </c>
      <c r="J1694" s="114"/>
      <c r="K1694" s="115" t="str">
        <f t="shared" si="59"/>
        <v/>
      </c>
      <c r="L1694" s="116" t="str">
        <f t="shared" ca="1" si="60"/>
        <v>-</v>
      </c>
      <c r="M1694" s="111" t="str">
        <f>IF(E1694="","",VLOOKUP(E1694,[1]PROJECTES!$C$14:$Z$5000,21,FALSE))</f>
        <v/>
      </c>
      <c r="N1694" s="117"/>
      <c r="O1694" s="118" t="s">
        <v>222</v>
      </c>
      <c r="P1694" s="119"/>
      <c r="Q1694" s="84"/>
      <c r="R1694" s="125"/>
      <c r="S1694" s="166"/>
      <c r="T1694" s="167"/>
    </row>
    <row r="1695" spans="1:20" s="121" customFormat="1" ht="20.100000000000001" customHeight="1" x14ac:dyDescent="0.3">
      <c r="A1695" s="80"/>
      <c r="B1695" s="110" t="str">
        <f>IF(E1695="","",VLOOKUP(E1695,[1]PROJECTES!$C$14:$G$5000,2,FALSE))</f>
        <v/>
      </c>
      <c r="C1695" s="80"/>
      <c r="D1695" s="283" t="str">
        <f>IF(E1695="","",VLOOKUP(E1695,[1]PROJECTES!$C$14:$G$5000,5,FALSE))</f>
        <v/>
      </c>
      <c r="E1695" s="79"/>
      <c r="F1695" s="110" t="str">
        <f>IF(I1695="","",VLOOKUP(I1695,[1]PROJECTES!$C$14:$G$5000,2,FALSE))</f>
        <v/>
      </c>
      <c r="G1695" s="112" t="str">
        <f>IF(E1695="","",VLOOKUP(E1695,[1]PROJECTES!$C$14:$G$5000,4,FALSE))</f>
        <v/>
      </c>
      <c r="H1695" s="95"/>
      <c r="I1695" s="113" t="str">
        <f>IF(H1695="","",VLOOKUP(H1695,BD!B$2:C$16,2,FALSE))</f>
        <v/>
      </c>
      <c r="J1695" s="114"/>
      <c r="K1695" s="115" t="str">
        <f t="shared" si="59"/>
        <v/>
      </c>
      <c r="L1695" s="116" t="str">
        <f t="shared" ca="1" si="60"/>
        <v>-</v>
      </c>
      <c r="M1695" s="111" t="str">
        <f>IF(E1695="","",VLOOKUP(E1695,[1]PROJECTES!$C$14:$Z$5000,21,FALSE))</f>
        <v/>
      </c>
      <c r="N1695" s="117"/>
      <c r="O1695" s="118" t="s">
        <v>222</v>
      </c>
      <c r="P1695" s="119"/>
      <c r="Q1695" s="84"/>
      <c r="R1695" s="125"/>
      <c r="S1695" s="166"/>
      <c r="T1695" s="167"/>
    </row>
    <row r="1696" spans="1:20" s="121" customFormat="1" ht="20.100000000000001" customHeight="1" x14ac:dyDescent="0.3">
      <c r="A1696" s="80"/>
      <c r="B1696" s="110" t="str">
        <f>IF(E1696="","",VLOOKUP(E1696,[1]PROJECTES!$C$14:$G$5000,2,FALSE))</f>
        <v/>
      </c>
      <c r="C1696" s="80"/>
      <c r="D1696" s="283" t="str">
        <f>IF(E1696="","",VLOOKUP(E1696,[1]PROJECTES!$C$14:$G$5000,5,FALSE))</f>
        <v/>
      </c>
      <c r="E1696" s="79"/>
      <c r="F1696" s="110" t="str">
        <f>IF(I1696="","",VLOOKUP(I1696,[1]PROJECTES!$C$14:$G$5000,2,FALSE))</f>
        <v/>
      </c>
      <c r="G1696" s="112" t="str">
        <f>IF(E1696="","",VLOOKUP(E1696,[1]PROJECTES!$C$14:$G$5000,4,FALSE))</f>
        <v/>
      </c>
      <c r="H1696" s="95"/>
      <c r="I1696" s="113" t="str">
        <f>IF(H1696="","",VLOOKUP(H1696,BD!B$2:C$16,2,FALSE))</f>
        <v/>
      </c>
      <c r="J1696" s="114"/>
      <c r="K1696" s="115" t="str">
        <f t="shared" si="59"/>
        <v/>
      </c>
      <c r="L1696" s="116" t="str">
        <f t="shared" ca="1" si="60"/>
        <v>-</v>
      </c>
      <c r="M1696" s="111" t="str">
        <f>IF(E1696="","",VLOOKUP(E1696,[1]PROJECTES!$C$14:$Z$5000,21,FALSE))</f>
        <v/>
      </c>
      <c r="N1696" s="117"/>
      <c r="O1696" s="118" t="s">
        <v>222</v>
      </c>
      <c r="P1696" s="119"/>
      <c r="Q1696" s="84"/>
      <c r="R1696" s="125"/>
      <c r="S1696" s="166"/>
      <c r="T1696" s="167"/>
    </row>
    <row r="1697" spans="1:22" s="121" customFormat="1" ht="20.100000000000001" customHeight="1" x14ac:dyDescent="0.3">
      <c r="A1697" s="80"/>
      <c r="B1697" s="110" t="str">
        <f>IF(E1697="","",VLOOKUP(E1697,[1]PROJECTES!$C$14:$G$5000,2,FALSE))</f>
        <v/>
      </c>
      <c r="C1697" s="80"/>
      <c r="D1697" s="283" t="str">
        <f>IF(E1697="","",VLOOKUP(E1697,[1]PROJECTES!$C$14:$G$5000,5,FALSE))</f>
        <v/>
      </c>
      <c r="E1697" s="79"/>
      <c r="F1697" s="110" t="str">
        <f>IF(I1697="","",VLOOKUP(I1697,[1]PROJECTES!$C$14:$G$5000,2,FALSE))</f>
        <v/>
      </c>
      <c r="G1697" s="112" t="str">
        <f>IF(E1697="","",VLOOKUP(E1697,[1]PROJECTES!$C$14:$G$5000,4,FALSE))</f>
        <v/>
      </c>
      <c r="H1697" s="95"/>
      <c r="I1697" s="113" t="str">
        <f>IF(H1697="","",VLOOKUP(H1697,BD!B$2:C$16,2,FALSE))</f>
        <v/>
      </c>
      <c r="J1697" s="114"/>
      <c r="K1697" s="115" t="str">
        <f t="shared" si="59"/>
        <v/>
      </c>
      <c r="L1697" s="116" t="str">
        <f t="shared" ca="1" si="60"/>
        <v>-</v>
      </c>
      <c r="M1697" s="111" t="str">
        <f>IF(E1697="","",VLOOKUP(E1697,[1]PROJECTES!$C$14:$Z$5000,21,FALSE))</f>
        <v/>
      </c>
      <c r="N1697" s="117"/>
      <c r="O1697" s="118" t="s">
        <v>222</v>
      </c>
      <c r="P1697" s="119"/>
      <c r="Q1697" s="84"/>
      <c r="R1697" s="125"/>
      <c r="S1697" s="166"/>
      <c r="T1697" s="167"/>
    </row>
    <row r="1698" spans="1:22" s="121" customFormat="1" ht="20.100000000000001" customHeight="1" x14ac:dyDescent="0.3">
      <c r="A1698" s="80"/>
      <c r="B1698" s="110" t="str">
        <f>IF(E1698="","",VLOOKUP(E1698,[1]PROJECTES!$C$14:$G$5000,2,FALSE))</f>
        <v/>
      </c>
      <c r="C1698" s="80"/>
      <c r="D1698" s="283" t="str">
        <f>IF(E1698="","",VLOOKUP(E1698,[1]PROJECTES!$C$14:$G$5000,5,FALSE))</f>
        <v/>
      </c>
      <c r="E1698" s="79"/>
      <c r="F1698" s="110" t="str">
        <f>IF(I1698="","",VLOOKUP(I1698,[1]PROJECTES!$C$14:$G$5000,2,FALSE))</f>
        <v/>
      </c>
      <c r="G1698" s="112" t="str">
        <f>IF(E1698="","",VLOOKUP(E1698,[1]PROJECTES!$C$14:$G$5000,4,FALSE))</f>
        <v/>
      </c>
      <c r="H1698" s="95"/>
      <c r="I1698" s="113" t="str">
        <f>IF(H1698="","",VLOOKUP(H1698,BD!B$2:C$16,2,FALSE))</f>
        <v/>
      </c>
      <c r="J1698" s="114"/>
      <c r="K1698" s="115" t="str">
        <f t="shared" si="59"/>
        <v/>
      </c>
      <c r="L1698" s="116" t="str">
        <f t="shared" ca="1" si="60"/>
        <v>-</v>
      </c>
      <c r="M1698" s="111" t="str">
        <f>IF(E1698="","",VLOOKUP(E1698,[1]PROJECTES!$C$14:$Z$5000,21,FALSE))</f>
        <v/>
      </c>
      <c r="N1698" s="117"/>
      <c r="O1698" s="118" t="s">
        <v>222</v>
      </c>
      <c r="P1698" s="119"/>
      <c r="Q1698" s="84"/>
      <c r="R1698" s="125"/>
      <c r="S1698" s="166"/>
      <c r="T1698" s="167"/>
    </row>
    <row r="1699" spans="1:22" s="121" customFormat="1" ht="20.100000000000001" customHeight="1" x14ac:dyDescent="0.3">
      <c r="A1699" s="80"/>
      <c r="B1699" s="110" t="str">
        <f>IF(E1699="","",VLOOKUP(E1699,[1]PROJECTES!$C$14:$G$5000,2,FALSE))</f>
        <v/>
      </c>
      <c r="C1699" s="80"/>
      <c r="D1699" s="283" t="str">
        <f>IF(E1699="","",VLOOKUP(E1699,[1]PROJECTES!$C$14:$G$5000,5,FALSE))</f>
        <v/>
      </c>
      <c r="E1699" s="79"/>
      <c r="F1699" s="110" t="str">
        <f>IF(I1699="","",VLOOKUP(I1699,[1]PROJECTES!$C$14:$G$5000,2,FALSE))</f>
        <v/>
      </c>
      <c r="G1699" s="112" t="str">
        <f>IF(E1699="","",VLOOKUP(E1699,[1]PROJECTES!$C$14:$G$5000,4,FALSE))</f>
        <v/>
      </c>
      <c r="H1699" s="95"/>
      <c r="I1699" s="113" t="str">
        <f>IF(H1699="","",VLOOKUP(H1699,BD!B$2:C$16,2,FALSE))</f>
        <v/>
      </c>
      <c r="J1699" s="114"/>
      <c r="K1699" s="115" t="str">
        <f t="shared" si="59"/>
        <v/>
      </c>
      <c r="L1699" s="116" t="str">
        <f t="shared" ca="1" si="60"/>
        <v>-</v>
      </c>
      <c r="M1699" s="111" t="str">
        <f>IF(E1699="","",VLOOKUP(E1699,[1]PROJECTES!$C$14:$Z$5000,21,FALSE))</f>
        <v/>
      </c>
      <c r="N1699" s="117"/>
      <c r="O1699" s="118" t="s">
        <v>222</v>
      </c>
      <c r="P1699" s="119"/>
      <c r="Q1699" s="84"/>
      <c r="R1699" s="123"/>
      <c r="S1699" s="166"/>
      <c r="T1699" s="167"/>
      <c r="V1699" s="203"/>
    </row>
    <row r="1700" spans="1:22" s="121" customFormat="1" ht="20.100000000000001" customHeight="1" x14ac:dyDescent="0.3">
      <c r="A1700" s="80"/>
      <c r="B1700" s="110" t="str">
        <f>IF(E1700="","",VLOOKUP(E1700,[1]PROJECTES!$C$14:$G$5000,2,FALSE))</f>
        <v/>
      </c>
      <c r="C1700" s="80"/>
      <c r="D1700" s="283" t="str">
        <f>IF(E1700="","",VLOOKUP(E1700,[1]PROJECTES!$C$14:$G$5000,5,FALSE))</f>
        <v/>
      </c>
      <c r="E1700" s="79"/>
      <c r="F1700" s="110" t="str">
        <f>IF(I1700="","",VLOOKUP(I1700,[1]PROJECTES!$C$14:$G$5000,2,FALSE))</f>
        <v/>
      </c>
      <c r="G1700" s="112" t="str">
        <f>IF(E1700="","",VLOOKUP(E1700,[1]PROJECTES!$C$14:$G$5000,4,FALSE))</f>
        <v/>
      </c>
      <c r="H1700" s="95"/>
      <c r="I1700" s="113" t="str">
        <f>IF(H1700="","",VLOOKUP(H1700,BD!B$2:C$16,2,FALSE))</f>
        <v/>
      </c>
      <c r="J1700" s="114"/>
      <c r="K1700" s="115" t="str">
        <f t="shared" si="59"/>
        <v/>
      </c>
      <c r="L1700" s="116" t="str">
        <f t="shared" ca="1" si="60"/>
        <v>-</v>
      </c>
      <c r="M1700" s="111" t="str">
        <f>IF(E1700="","",VLOOKUP(E1700,[1]PROJECTES!$C$14:$Z$5000,21,FALSE))</f>
        <v/>
      </c>
      <c r="N1700" s="117"/>
      <c r="O1700" s="118" t="s">
        <v>222</v>
      </c>
      <c r="P1700" s="119"/>
      <c r="Q1700" s="84"/>
      <c r="R1700" s="122"/>
      <c r="S1700" s="166"/>
      <c r="T1700" s="167"/>
      <c r="V1700" s="203"/>
    </row>
    <row r="1701" spans="1:22" s="121" customFormat="1" ht="20.100000000000001" customHeight="1" x14ac:dyDescent="0.3">
      <c r="A1701" s="80"/>
      <c r="B1701" s="110" t="str">
        <f>IF(E1701="","",VLOOKUP(E1701,[1]PROJECTES!$C$14:$G$5000,2,FALSE))</f>
        <v/>
      </c>
      <c r="C1701" s="80"/>
      <c r="D1701" s="283" t="str">
        <f>IF(E1701="","",VLOOKUP(E1701,[1]PROJECTES!$C$14:$G$5000,5,FALSE))</f>
        <v/>
      </c>
      <c r="E1701" s="79"/>
      <c r="F1701" s="110" t="str">
        <f>IF(I1701="","",VLOOKUP(I1701,[1]PROJECTES!$C$14:$G$5000,2,FALSE))</f>
        <v/>
      </c>
      <c r="G1701" s="112" t="str">
        <f>IF(E1701="","",VLOOKUP(E1701,[1]PROJECTES!$C$14:$G$5000,4,FALSE))</f>
        <v/>
      </c>
      <c r="H1701" s="95"/>
      <c r="I1701" s="113" t="str">
        <f>IF(H1701="","",VLOOKUP(H1701,BD!B$2:C$16,2,FALSE))</f>
        <v/>
      </c>
      <c r="J1701" s="114"/>
      <c r="K1701" s="115" t="str">
        <f t="shared" si="59"/>
        <v/>
      </c>
      <c r="L1701" s="116" t="str">
        <f t="shared" ca="1" si="60"/>
        <v>-</v>
      </c>
      <c r="M1701" s="111" t="str">
        <f>IF(E1701="","",VLOOKUP(E1701,[1]PROJECTES!$C$14:$Z$5000,21,FALSE))</f>
        <v/>
      </c>
      <c r="N1701" s="117"/>
      <c r="O1701" s="118" t="s">
        <v>222</v>
      </c>
      <c r="P1701" s="119"/>
      <c r="Q1701" s="84"/>
      <c r="R1701" s="122"/>
      <c r="S1701" s="166"/>
      <c r="T1701" s="167"/>
      <c r="V1701" s="203"/>
    </row>
    <row r="1702" spans="1:22" s="121" customFormat="1" ht="20.100000000000001" customHeight="1" x14ac:dyDescent="0.3">
      <c r="A1702" s="80"/>
      <c r="B1702" s="110" t="str">
        <f>IF(E1702="","",VLOOKUP(E1702,[1]PROJECTES!$C$14:$G$5000,2,FALSE))</f>
        <v/>
      </c>
      <c r="C1702" s="80"/>
      <c r="D1702" s="283" t="str">
        <f>IF(E1702="","",VLOOKUP(E1702,[1]PROJECTES!$C$14:$G$5000,5,FALSE))</f>
        <v/>
      </c>
      <c r="E1702" s="79"/>
      <c r="F1702" s="110" t="str">
        <f>IF(I1702="","",VLOOKUP(I1702,[1]PROJECTES!$C$14:$G$5000,2,FALSE))</f>
        <v/>
      </c>
      <c r="G1702" s="112" t="str">
        <f>IF(E1702="","",VLOOKUP(E1702,[1]PROJECTES!$C$14:$G$5000,4,FALSE))</f>
        <v/>
      </c>
      <c r="H1702" s="95"/>
      <c r="I1702" s="113" t="str">
        <f>IF(H1702="","",VLOOKUP(H1702,BD!B$2:C$16,2,FALSE))</f>
        <v/>
      </c>
      <c r="J1702" s="114"/>
      <c r="K1702" s="115" t="str">
        <f t="shared" ref="K1702:K1765" si="61">IF(J1702="","",WEEKNUM(J1702,2)-0)</f>
        <v/>
      </c>
      <c r="L1702" s="116" t="str">
        <f t="shared" ref="L1702:L1765" ca="1" si="62">IF(M1702="","-",IF(G1702="TA","-",+M1702-TODAY()))</f>
        <v>-</v>
      </c>
      <c r="M1702" s="111" t="str">
        <f>IF(E1702="","",VLOOKUP(E1702,[1]PROJECTES!$C$14:$Z$5000,21,FALSE))</f>
        <v/>
      </c>
      <c r="N1702" s="117"/>
      <c r="O1702" s="118" t="s">
        <v>222</v>
      </c>
      <c r="P1702" s="119"/>
      <c r="Q1702" s="84"/>
      <c r="R1702" s="122"/>
      <c r="S1702" s="166"/>
      <c r="T1702" s="167"/>
      <c r="V1702" s="203"/>
    </row>
    <row r="1703" spans="1:22" s="121" customFormat="1" ht="20.100000000000001" customHeight="1" x14ac:dyDescent="0.3">
      <c r="A1703" s="80"/>
      <c r="B1703" s="110" t="str">
        <f>IF(E1703="","",VLOOKUP(E1703,[1]PROJECTES!$C$14:$G$5000,2,FALSE))</f>
        <v/>
      </c>
      <c r="C1703" s="80"/>
      <c r="D1703" s="283" t="str">
        <f>IF(E1703="","",VLOOKUP(E1703,[1]PROJECTES!$C$14:$G$5000,5,FALSE))</f>
        <v/>
      </c>
      <c r="E1703" s="79"/>
      <c r="F1703" s="110" t="str">
        <f>IF(I1703="","",VLOOKUP(I1703,[1]PROJECTES!$C$14:$G$5000,2,FALSE))</f>
        <v/>
      </c>
      <c r="G1703" s="112" t="str">
        <f>IF(E1703="","",VLOOKUP(E1703,[1]PROJECTES!$C$14:$G$5000,4,FALSE))</f>
        <v/>
      </c>
      <c r="H1703" s="95"/>
      <c r="I1703" s="113" t="str">
        <f>IF(H1703="","",VLOOKUP(H1703,BD!B$2:C$16,2,FALSE))</f>
        <v/>
      </c>
      <c r="J1703" s="114"/>
      <c r="K1703" s="115" t="str">
        <f t="shared" si="61"/>
        <v/>
      </c>
      <c r="L1703" s="116" t="str">
        <f t="shared" ca="1" si="62"/>
        <v>-</v>
      </c>
      <c r="M1703" s="111" t="str">
        <f>IF(E1703="","",VLOOKUP(E1703,[1]PROJECTES!$C$14:$Z$5000,21,FALSE))</f>
        <v/>
      </c>
      <c r="N1703" s="117"/>
      <c r="O1703" s="118" t="s">
        <v>222</v>
      </c>
      <c r="P1703" s="119"/>
      <c r="Q1703" s="84"/>
      <c r="R1703" s="122"/>
      <c r="S1703" s="166"/>
      <c r="T1703" s="167"/>
      <c r="V1703" s="203"/>
    </row>
    <row r="1704" spans="1:22" s="121" customFormat="1" ht="20.100000000000001" customHeight="1" x14ac:dyDescent="0.3">
      <c r="A1704" s="80"/>
      <c r="B1704" s="110" t="str">
        <f>IF(E1704="","",VLOOKUP(E1704,[1]PROJECTES!$C$14:$G$5000,2,FALSE))</f>
        <v/>
      </c>
      <c r="C1704" s="80"/>
      <c r="D1704" s="283" t="str">
        <f>IF(E1704="","",VLOOKUP(E1704,[1]PROJECTES!$C$14:$G$5000,5,FALSE))</f>
        <v/>
      </c>
      <c r="E1704" s="79"/>
      <c r="F1704" s="110" t="str">
        <f>IF(I1704="","",VLOOKUP(I1704,[1]PROJECTES!$C$14:$G$5000,2,FALSE))</f>
        <v/>
      </c>
      <c r="G1704" s="112" t="str">
        <f>IF(E1704="","",VLOOKUP(E1704,[1]PROJECTES!$C$14:$G$5000,4,FALSE))</f>
        <v/>
      </c>
      <c r="H1704" s="95"/>
      <c r="I1704" s="113" t="str">
        <f>IF(H1704="","",VLOOKUP(H1704,BD!B$2:C$16,2,FALSE))</f>
        <v/>
      </c>
      <c r="J1704" s="114"/>
      <c r="K1704" s="115" t="str">
        <f t="shared" si="61"/>
        <v/>
      </c>
      <c r="L1704" s="116" t="str">
        <f t="shared" ca="1" si="62"/>
        <v>-</v>
      </c>
      <c r="M1704" s="111" t="str">
        <f>IF(E1704="","",VLOOKUP(E1704,[1]PROJECTES!$C$14:$Z$5000,21,FALSE))</f>
        <v/>
      </c>
      <c r="N1704" s="117"/>
      <c r="O1704" s="118" t="s">
        <v>222</v>
      </c>
      <c r="P1704" s="119"/>
      <c r="Q1704" s="84"/>
      <c r="R1704" s="122"/>
      <c r="S1704" s="166"/>
      <c r="T1704" s="167"/>
      <c r="V1704" s="203"/>
    </row>
    <row r="1705" spans="1:22" s="121" customFormat="1" ht="20.100000000000001" customHeight="1" x14ac:dyDescent="0.3">
      <c r="A1705" s="80"/>
      <c r="B1705" s="110" t="str">
        <f>IF(E1705="","",VLOOKUP(E1705,[1]PROJECTES!$C$14:$G$5000,2,FALSE))</f>
        <v/>
      </c>
      <c r="C1705" s="80"/>
      <c r="D1705" s="283" t="str">
        <f>IF(E1705="","",VLOOKUP(E1705,[1]PROJECTES!$C$14:$G$5000,5,FALSE))</f>
        <v/>
      </c>
      <c r="E1705" s="79"/>
      <c r="F1705" s="110" t="str">
        <f>IF(I1705="","",VLOOKUP(I1705,[1]PROJECTES!$C$14:$G$5000,2,FALSE))</f>
        <v/>
      </c>
      <c r="G1705" s="112" t="str">
        <f>IF(E1705="","",VLOOKUP(E1705,[1]PROJECTES!$C$14:$G$5000,4,FALSE))</f>
        <v/>
      </c>
      <c r="H1705" s="95"/>
      <c r="I1705" s="113" t="str">
        <f>IF(H1705="","",VLOOKUP(H1705,BD!B$2:C$16,2,FALSE))</f>
        <v/>
      </c>
      <c r="J1705" s="114"/>
      <c r="K1705" s="115" t="str">
        <f t="shared" si="61"/>
        <v/>
      </c>
      <c r="L1705" s="116" t="str">
        <f t="shared" ca="1" si="62"/>
        <v>-</v>
      </c>
      <c r="M1705" s="111" t="str">
        <f>IF(E1705="","",VLOOKUP(E1705,[1]PROJECTES!$C$14:$Z$5000,21,FALSE))</f>
        <v/>
      </c>
      <c r="N1705" s="117"/>
      <c r="O1705" s="118" t="s">
        <v>222</v>
      </c>
      <c r="P1705" s="119"/>
      <c r="Q1705" s="84"/>
      <c r="R1705" s="122"/>
      <c r="S1705" s="166"/>
      <c r="T1705" s="167"/>
      <c r="V1705" s="203"/>
    </row>
    <row r="1706" spans="1:22" s="121" customFormat="1" ht="20.100000000000001" customHeight="1" x14ac:dyDescent="0.3">
      <c r="A1706" s="80"/>
      <c r="B1706" s="110" t="str">
        <f>IF(E1706="","",VLOOKUP(E1706,[1]PROJECTES!$C$14:$G$5000,2,FALSE))</f>
        <v/>
      </c>
      <c r="C1706" s="80"/>
      <c r="D1706" s="283" t="str">
        <f>IF(E1706="","",VLOOKUP(E1706,[1]PROJECTES!$C$14:$G$5000,5,FALSE))</f>
        <v/>
      </c>
      <c r="E1706" s="79"/>
      <c r="F1706" s="110" t="str">
        <f>IF(I1706="","",VLOOKUP(I1706,[1]PROJECTES!$C$14:$G$5000,2,FALSE))</f>
        <v/>
      </c>
      <c r="G1706" s="112" t="str">
        <f>IF(E1706="","",VLOOKUP(E1706,[1]PROJECTES!$C$14:$G$5000,4,FALSE))</f>
        <v/>
      </c>
      <c r="H1706" s="95"/>
      <c r="I1706" s="113" t="str">
        <f>IF(H1706="","",VLOOKUP(H1706,BD!B$2:C$16,2,FALSE))</f>
        <v/>
      </c>
      <c r="J1706" s="114"/>
      <c r="K1706" s="115" t="str">
        <f t="shared" si="61"/>
        <v/>
      </c>
      <c r="L1706" s="116" t="str">
        <f t="shared" ca="1" si="62"/>
        <v>-</v>
      </c>
      <c r="M1706" s="111" t="str">
        <f>IF(E1706="","",VLOOKUP(E1706,[1]PROJECTES!$C$14:$Z$5000,21,FALSE))</f>
        <v/>
      </c>
      <c r="N1706" s="117"/>
      <c r="O1706" s="118" t="s">
        <v>222</v>
      </c>
      <c r="P1706" s="119"/>
      <c r="Q1706" s="84"/>
      <c r="R1706" s="122"/>
      <c r="S1706" s="166"/>
      <c r="T1706" s="167"/>
      <c r="V1706" s="203"/>
    </row>
    <row r="1707" spans="1:22" s="121" customFormat="1" ht="20.100000000000001" customHeight="1" x14ac:dyDescent="0.3">
      <c r="A1707" s="80"/>
      <c r="B1707" s="110" t="str">
        <f>IF(E1707="","",VLOOKUP(E1707,[1]PROJECTES!$C$14:$G$5000,2,FALSE))</f>
        <v/>
      </c>
      <c r="C1707" s="80"/>
      <c r="D1707" s="283" t="str">
        <f>IF(E1707="","",VLOOKUP(E1707,[1]PROJECTES!$C$14:$G$5000,5,FALSE))</f>
        <v/>
      </c>
      <c r="E1707" s="79"/>
      <c r="F1707" s="110" t="str">
        <f>IF(I1707="","",VLOOKUP(I1707,[1]PROJECTES!$C$14:$G$5000,2,FALSE))</f>
        <v/>
      </c>
      <c r="G1707" s="112" t="str">
        <f>IF(E1707="","",VLOOKUP(E1707,[1]PROJECTES!$C$14:$G$5000,4,FALSE))</f>
        <v/>
      </c>
      <c r="H1707" s="95"/>
      <c r="I1707" s="113" t="str">
        <f>IF(H1707="","",VLOOKUP(H1707,BD!B$2:C$16,2,FALSE))</f>
        <v/>
      </c>
      <c r="J1707" s="114"/>
      <c r="K1707" s="115" t="str">
        <f t="shared" si="61"/>
        <v/>
      </c>
      <c r="L1707" s="116" t="str">
        <f t="shared" ca="1" si="62"/>
        <v>-</v>
      </c>
      <c r="M1707" s="111" t="str">
        <f>IF(E1707="","",VLOOKUP(E1707,[1]PROJECTES!$C$14:$Z$5000,21,FALSE))</f>
        <v/>
      </c>
      <c r="N1707" s="117"/>
      <c r="O1707" s="118" t="s">
        <v>222</v>
      </c>
      <c r="P1707" s="119"/>
      <c r="Q1707" s="84"/>
      <c r="R1707" s="122"/>
      <c r="S1707" s="166"/>
      <c r="T1707" s="167"/>
      <c r="V1707" s="203"/>
    </row>
    <row r="1708" spans="1:22" s="121" customFormat="1" ht="20.100000000000001" customHeight="1" x14ac:dyDescent="0.3">
      <c r="A1708" s="80"/>
      <c r="B1708" s="110" t="str">
        <f>IF(E1708="","",VLOOKUP(E1708,[1]PROJECTES!$C$14:$G$5000,2,FALSE))</f>
        <v/>
      </c>
      <c r="C1708" s="80"/>
      <c r="D1708" s="283" t="str">
        <f>IF(E1708="","",VLOOKUP(E1708,[1]PROJECTES!$C$14:$G$5000,5,FALSE))</f>
        <v/>
      </c>
      <c r="E1708" s="79"/>
      <c r="F1708" s="110" t="str">
        <f>IF(I1708="","",VLOOKUP(I1708,[1]PROJECTES!$C$14:$G$5000,2,FALSE))</f>
        <v/>
      </c>
      <c r="G1708" s="112" t="str">
        <f>IF(E1708="","",VLOOKUP(E1708,[1]PROJECTES!$C$14:$G$5000,4,FALSE))</f>
        <v/>
      </c>
      <c r="H1708" s="95"/>
      <c r="I1708" s="113" t="str">
        <f>IF(H1708="","",VLOOKUP(H1708,BD!B$2:C$16,2,FALSE))</f>
        <v/>
      </c>
      <c r="J1708" s="114"/>
      <c r="K1708" s="115" t="str">
        <f t="shared" si="61"/>
        <v/>
      </c>
      <c r="L1708" s="116" t="str">
        <f t="shared" ca="1" si="62"/>
        <v>-</v>
      </c>
      <c r="M1708" s="111" t="str">
        <f>IF(E1708="","",VLOOKUP(E1708,[1]PROJECTES!$C$14:$Z$5000,21,FALSE))</f>
        <v/>
      </c>
      <c r="N1708" s="117"/>
      <c r="O1708" s="118" t="s">
        <v>222</v>
      </c>
      <c r="P1708" s="119"/>
      <c r="Q1708" s="84"/>
      <c r="R1708" s="122"/>
      <c r="S1708" s="166"/>
      <c r="T1708" s="167"/>
      <c r="V1708" s="203"/>
    </row>
    <row r="1709" spans="1:22" s="121" customFormat="1" ht="20.100000000000001" customHeight="1" x14ac:dyDescent="0.3">
      <c r="A1709" s="80"/>
      <c r="B1709" s="110" t="str">
        <f>IF(E1709="","",VLOOKUP(E1709,[1]PROJECTES!$C$14:$G$5000,2,FALSE))</f>
        <v/>
      </c>
      <c r="C1709" s="80"/>
      <c r="D1709" s="283" t="str">
        <f>IF(E1709="","",VLOOKUP(E1709,[1]PROJECTES!$C$14:$G$5000,5,FALSE))</f>
        <v/>
      </c>
      <c r="E1709" s="79"/>
      <c r="F1709" s="110" t="str">
        <f>IF(I1709="","",VLOOKUP(I1709,[1]PROJECTES!$C$14:$G$5000,2,FALSE))</f>
        <v/>
      </c>
      <c r="G1709" s="112" t="str">
        <f>IF(E1709="","",VLOOKUP(E1709,[1]PROJECTES!$C$14:$G$5000,4,FALSE))</f>
        <v/>
      </c>
      <c r="H1709" s="95"/>
      <c r="I1709" s="113" t="str">
        <f>IF(H1709="","",VLOOKUP(H1709,BD!B$2:C$16,2,FALSE))</f>
        <v/>
      </c>
      <c r="J1709" s="114"/>
      <c r="K1709" s="115" t="str">
        <f t="shared" si="61"/>
        <v/>
      </c>
      <c r="L1709" s="116" t="str">
        <f t="shared" ca="1" si="62"/>
        <v>-</v>
      </c>
      <c r="M1709" s="111" t="str">
        <f>IF(E1709="","",VLOOKUP(E1709,[1]PROJECTES!$C$14:$Z$5000,21,FALSE))</f>
        <v/>
      </c>
      <c r="N1709" s="117"/>
      <c r="O1709" s="118" t="s">
        <v>222</v>
      </c>
      <c r="P1709" s="119"/>
      <c r="Q1709" s="84"/>
      <c r="R1709" s="122"/>
      <c r="S1709" s="166"/>
      <c r="T1709" s="167"/>
      <c r="V1709" s="203"/>
    </row>
    <row r="1710" spans="1:22" s="121" customFormat="1" ht="20.100000000000001" customHeight="1" x14ac:dyDescent="0.3">
      <c r="A1710" s="80"/>
      <c r="B1710" s="110" t="str">
        <f>IF(E1710="","",VLOOKUP(E1710,[1]PROJECTES!$C$14:$G$5000,2,FALSE))</f>
        <v/>
      </c>
      <c r="C1710" s="80"/>
      <c r="D1710" s="283" t="str">
        <f>IF(E1710="","",VLOOKUP(E1710,[1]PROJECTES!$C$14:$G$5000,5,FALSE))</f>
        <v/>
      </c>
      <c r="E1710" s="79"/>
      <c r="F1710" s="110" t="str">
        <f>IF(I1710="","",VLOOKUP(I1710,[1]PROJECTES!$C$14:$G$5000,2,FALSE))</f>
        <v/>
      </c>
      <c r="G1710" s="112" t="str">
        <f>IF(E1710="","",VLOOKUP(E1710,[1]PROJECTES!$C$14:$G$5000,4,FALSE))</f>
        <v/>
      </c>
      <c r="H1710" s="95"/>
      <c r="I1710" s="113" t="str">
        <f>IF(H1710="","",VLOOKUP(H1710,BD!B$2:C$16,2,FALSE))</f>
        <v/>
      </c>
      <c r="J1710" s="114"/>
      <c r="K1710" s="115" t="str">
        <f t="shared" si="61"/>
        <v/>
      </c>
      <c r="L1710" s="116" t="str">
        <f t="shared" ca="1" si="62"/>
        <v>-</v>
      </c>
      <c r="M1710" s="111" t="str">
        <f>IF(E1710="","",VLOOKUP(E1710,[1]PROJECTES!$C$14:$Z$5000,21,FALSE))</f>
        <v/>
      </c>
      <c r="N1710" s="117"/>
      <c r="O1710" s="118" t="s">
        <v>222</v>
      </c>
      <c r="P1710" s="119"/>
      <c r="Q1710" s="84"/>
      <c r="R1710" s="125"/>
      <c r="S1710" s="166"/>
      <c r="T1710" s="167"/>
      <c r="V1710" s="203"/>
    </row>
    <row r="1711" spans="1:22" s="121" customFormat="1" ht="20.100000000000001" customHeight="1" x14ac:dyDescent="0.3">
      <c r="A1711" s="80"/>
      <c r="B1711" s="110" t="str">
        <f>IF(E1711="","",VLOOKUP(E1711,[1]PROJECTES!$C$14:$G$5000,2,FALSE))</f>
        <v/>
      </c>
      <c r="C1711" s="80"/>
      <c r="D1711" s="283" t="str">
        <f>IF(E1711="","",VLOOKUP(E1711,[1]PROJECTES!$C$14:$G$5000,5,FALSE))</f>
        <v/>
      </c>
      <c r="E1711" s="79"/>
      <c r="F1711" s="110" t="str">
        <f>IF(I1711="","",VLOOKUP(I1711,[1]PROJECTES!$C$14:$G$5000,2,FALSE))</f>
        <v/>
      </c>
      <c r="G1711" s="112" t="str">
        <f>IF(E1711="","",VLOOKUP(E1711,[1]PROJECTES!$C$14:$G$5000,4,FALSE))</f>
        <v/>
      </c>
      <c r="H1711" s="95"/>
      <c r="I1711" s="113" t="str">
        <f>IF(H1711="","",VLOOKUP(H1711,BD!B$2:C$16,2,FALSE))</f>
        <v/>
      </c>
      <c r="J1711" s="114"/>
      <c r="K1711" s="115" t="str">
        <f t="shared" si="61"/>
        <v/>
      </c>
      <c r="L1711" s="116" t="str">
        <f t="shared" ca="1" si="62"/>
        <v>-</v>
      </c>
      <c r="M1711" s="111" t="str">
        <f>IF(E1711="","",VLOOKUP(E1711,[1]PROJECTES!$C$14:$Z$5000,21,FALSE))</f>
        <v/>
      </c>
      <c r="N1711" s="117"/>
      <c r="O1711" s="118" t="s">
        <v>222</v>
      </c>
      <c r="P1711" s="119"/>
      <c r="Q1711" s="84"/>
      <c r="R1711" s="122"/>
      <c r="S1711" s="166"/>
      <c r="T1711" s="167"/>
      <c r="V1711" s="203"/>
    </row>
    <row r="1712" spans="1:22" s="121" customFormat="1" ht="20.100000000000001" customHeight="1" x14ac:dyDescent="0.3">
      <c r="A1712" s="80"/>
      <c r="B1712" s="110" t="str">
        <f>IF(E1712="","",VLOOKUP(E1712,[1]PROJECTES!$C$14:$G$5000,2,FALSE))</f>
        <v/>
      </c>
      <c r="C1712" s="80"/>
      <c r="D1712" s="283" t="str">
        <f>IF(E1712="","",VLOOKUP(E1712,[1]PROJECTES!$C$14:$G$5000,5,FALSE))</f>
        <v/>
      </c>
      <c r="E1712" s="79"/>
      <c r="F1712" s="110" t="str">
        <f>IF(I1712="","",VLOOKUP(I1712,[1]PROJECTES!$C$14:$G$5000,2,FALSE))</f>
        <v/>
      </c>
      <c r="G1712" s="112" t="str">
        <f>IF(E1712="","",VLOOKUP(E1712,[1]PROJECTES!$C$14:$G$5000,4,FALSE))</f>
        <v/>
      </c>
      <c r="H1712" s="95"/>
      <c r="I1712" s="113" t="str">
        <f>IF(H1712="","",VLOOKUP(H1712,BD!B$2:C$16,2,FALSE))</f>
        <v/>
      </c>
      <c r="J1712" s="114"/>
      <c r="K1712" s="115" t="str">
        <f t="shared" si="61"/>
        <v/>
      </c>
      <c r="L1712" s="116" t="str">
        <f t="shared" ca="1" si="62"/>
        <v>-</v>
      </c>
      <c r="M1712" s="111" t="str">
        <f>IF(E1712="","",VLOOKUP(E1712,[1]PROJECTES!$C$14:$Z$5000,21,FALSE))</f>
        <v/>
      </c>
      <c r="N1712" s="117"/>
      <c r="O1712" s="118" t="s">
        <v>222</v>
      </c>
      <c r="P1712" s="119"/>
      <c r="Q1712" s="84"/>
      <c r="R1712" s="122"/>
      <c r="S1712" s="166"/>
      <c r="T1712" s="167"/>
      <c r="V1712" s="203"/>
    </row>
    <row r="1713" spans="1:22" s="121" customFormat="1" ht="20.100000000000001" customHeight="1" x14ac:dyDescent="0.3">
      <c r="A1713" s="80"/>
      <c r="B1713" s="110" t="str">
        <f>IF(E1713="","",VLOOKUP(E1713,[1]PROJECTES!$C$14:$G$5000,2,FALSE))</f>
        <v/>
      </c>
      <c r="C1713" s="80"/>
      <c r="D1713" s="283" t="str">
        <f>IF(E1713="","",VLOOKUP(E1713,[1]PROJECTES!$C$14:$G$5000,5,FALSE))</f>
        <v/>
      </c>
      <c r="E1713" s="79"/>
      <c r="F1713" s="110" t="str">
        <f>IF(I1713="","",VLOOKUP(I1713,[1]PROJECTES!$C$14:$G$5000,2,FALSE))</f>
        <v/>
      </c>
      <c r="G1713" s="112" t="str">
        <f>IF(E1713="","",VLOOKUP(E1713,[1]PROJECTES!$C$14:$G$5000,4,FALSE))</f>
        <v/>
      </c>
      <c r="H1713" s="95"/>
      <c r="I1713" s="113" t="str">
        <f>IF(H1713="","",VLOOKUP(H1713,BD!B$2:C$16,2,FALSE))</f>
        <v/>
      </c>
      <c r="J1713" s="114"/>
      <c r="K1713" s="115" t="str">
        <f t="shared" si="61"/>
        <v/>
      </c>
      <c r="L1713" s="116" t="str">
        <f t="shared" ca="1" si="62"/>
        <v>-</v>
      </c>
      <c r="M1713" s="111" t="str">
        <f>IF(E1713="","",VLOOKUP(E1713,[1]PROJECTES!$C$14:$Z$5000,21,FALSE))</f>
        <v/>
      </c>
      <c r="N1713" s="117"/>
      <c r="O1713" s="118" t="s">
        <v>222</v>
      </c>
      <c r="P1713" s="119"/>
      <c r="Q1713" s="84"/>
      <c r="R1713" s="123"/>
      <c r="S1713" s="166"/>
      <c r="T1713" s="167"/>
    </row>
    <row r="1714" spans="1:22" s="121" customFormat="1" ht="20.100000000000001" customHeight="1" x14ac:dyDescent="0.3">
      <c r="A1714" s="80"/>
      <c r="B1714" s="110" t="str">
        <f>IF(E1714="","",VLOOKUP(E1714,[1]PROJECTES!$C$14:$G$5000,2,FALSE))</f>
        <v/>
      </c>
      <c r="C1714" s="80"/>
      <c r="D1714" s="283" t="str">
        <f>IF(E1714="","",VLOOKUP(E1714,[1]PROJECTES!$C$14:$G$5000,5,FALSE))</f>
        <v/>
      </c>
      <c r="E1714" s="79"/>
      <c r="F1714" s="110" t="str">
        <f>IF(I1714="","",VLOOKUP(I1714,[1]PROJECTES!$C$14:$G$5000,2,FALSE))</f>
        <v/>
      </c>
      <c r="G1714" s="112" t="str">
        <f>IF(E1714="","",VLOOKUP(E1714,[1]PROJECTES!$C$14:$G$5000,4,FALSE))</f>
        <v/>
      </c>
      <c r="H1714" s="95"/>
      <c r="I1714" s="113" t="str">
        <f>IF(H1714="","",VLOOKUP(H1714,BD!B$2:C$16,2,FALSE))</f>
        <v/>
      </c>
      <c r="J1714" s="114"/>
      <c r="K1714" s="115" t="str">
        <f t="shared" si="61"/>
        <v/>
      </c>
      <c r="L1714" s="116" t="str">
        <f t="shared" ca="1" si="62"/>
        <v>-</v>
      </c>
      <c r="M1714" s="111" t="str">
        <f>IF(E1714="","",VLOOKUP(E1714,[1]PROJECTES!$C$14:$Z$5000,21,FALSE))</f>
        <v/>
      </c>
      <c r="N1714" s="117"/>
      <c r="O1714" s="118" t="s">
        <v>222</v>
      </c>
      <c r="P1714" s="119"/>
      <c r="Q1714" s="84"/>
      <c r="R1714" s="125"/>
      <c r="S1714" s="166"/>
      <c r="T1714" s="167"/>
    </row>
    <row r="1715" spans="1:22" s="121" customFormat="1" ht="20.100000000000001" customHeight="1" x14ac:dyDescent="0.3">
      <c r="A1715" s="80"/>
      <c r="B1715" s="110" t="str">
        <f>IF(E1715="","",VLOOKUP(E1715,[1]PROJECTES!$C$14:$G$5000,2,FALSE))</f>
        <v/>
      </c>
      <c r="C1715" s="80"/>
      <c r="D1715" s="283" t="str">
        <f>IF(E1715="","",VLOOKUP(E1715,[1]PROJECTES!$C$14:$G$5000,5,FALSE))</f>
        <v/>
      </c>
      <c r="E1715" s="79"/>
      <c r="F1715" s="110" t="str">
        <f>IF(I1715="","",VLOOKUP(I1715,[1]PROJECTES!$C$14:$G$5000,2,FALSE))</f>
        <v/>
      </c>
      <c r="G1715" s="112" t="str">
        <f>IF(E1715="","",VLOOKUP(E1715,[1]PROJECTES!$C$14:$G$5000,4,FALSE))</f>
        <v/>
      </c>
      <c r="H1715" s="95"/>
      <c r="I1715" s="113" t="str">
        <f>IF(H1715="","",VLOOKUP(H1715,BD!B$2:C$16,2,FALSE))</f>
        <v/>
      </c>
      <c r="J1715" s="114"/>
      <c r="K1715" s="115" t="str">
        <f t="shared" si="61"/>
        <v/>
      </c>
      <c r="L1715" s="116" t="str">
        <f t="shared" ca="1" si="62"/>
        <v>-</v>
      </c>
      <c r="M1715" s="111" t="str">
        <f>IF(E1715="","",VLOOKUP(E1715,[1]PROJECTES!$C$14:$Z$5000,21,FALSE))</f>
        <v/>
      </c>
      <c r="N1715" s="117"/>
      <c r="O1715" s="118" t="s">
        <v>222</v>
      </c>
      <c r="P1715" s="119"/>
      <c r="Q1715" s="84"/>
      <c r="R1715" s="125"/>
      <c r="S1715" s="166"/>
      <c r="T1715" s="167"/>
    </row>
    <row r="1716" spans="1:22" s="121" customFormat="1" ht="20.100000000000001" customHeight="1" x14ac:dyDescent="0.3">
      <c r="A1716" s="80"/>
      <c r="B1716" s="110" t="str">
        <f>IF(E1716="","",VLOOKUP(E1716,[1]PROJECTES!$C$14:$G$5000,2,FALSE))</f>
        <v/>
      </c>
      <c r="C1716" s="80"/>
      <c r="D1716" s="283" t="str">
        <f>IF(E1716="","",VLOOKUP(E1716,[1]PROJECTES!$C$14:$G$5000,5,FALSE))</f>
        <v/>
      </c>
      <c r="E1716" s="79"/>
      <c r="F1716" s="110" t="str">
        <f>IF(I1716="","",VLOOKUP(I1716,[1]PROJECTES!$C$14:$G$5000,2,FALSE))</f>
        <v/>
      </c>
      <c r="G1716" s="112" t="str">
        <f>IF(E1716="","",VLOOKUP(E1716,[1]PROJECTES!$C$14:$G$5000,4,FALSE))</f>
        <v/>
      </c>
      <c r="H1716" s="95"/>
      <c r="I1716" s="113" t="str">
        <f>IF(H1716="","",VLOOKUP(H1716,BD!B$2:C$16,2,FALSE))</f>
        <v/>
      </c>
      <c r="J1716" s="114"/>
      <c r="K1716" s="115" t="str">
        <f t="shared" si="61"/>
        <v/>
      </c>
      <c r="L1716" s="116" t="str">
        <f t="shared" ca="1" si="62"/>
        <v>-</v>
      </c>
      <c r="M1716" s="111" t="str">
        <f>IF(E1716="","",VLOOKUP(E1716,[1]PROJECTES!$C$14:$Z$5000,21,FALSE))</f>
        <v/>
      </c>
      <c r="N1716" s="117"/>
      <c r="O1716" s="118" t="s">
        <v>222</v>
      </c>
      <c r="P1716" s="119"/>
      <c r="Q1716" s="84"/>
      <c r="R1716" s="122"/>
      <c r="S1716" s="166"/>
      <c r="T1716" s="167"/>
    </row>
    <row r="1717" spans="1:22" s="121" customFormat="1" ht="20.100000000000001" customHeight="1" x14ac:dyDescent="0.3">
      <c r="A1717" s="80"/>
      <c r="B1717" s="110" t="str">
        <f>IF(E1717="","",VLOOKUP(E1717,[1]PROJECTES!$C$14:$G$5000,2,FALSE))</f>
        <v/>
      </c>
      <c r="C1717" s="80"/>
      <c r="D1717" s="283" t="str">
        <f>IF(E1717="","",VLOOKUP(E1717,[1]PROJECTES!$C$14:$G$5000,5,FALSE))</f>
        <v/>
      </c>
      <c r="E1717" s="79"/>
      <c r="F1717" s="110" t="str">
        <f>IF(I1717="","",VLOOKUP(I1717,[1]PROJECTES!$C$14:$G$5000,2,FALSE))</f>
        <v/>
      </c>
      <c r="G1717" s="112" t="str">
        <f>IF(E1717="","",VLOOKUP(E1717,[1]PROJECTES!$C$14:$G$5000,4,FALSE))</f>
        <v/>
      </c>
      <c r="H1717" s="95"/>
      <c r="I1717" s="113" t="str">
        <f>IF(H1717="","",VLOOKUP(H1717,BD!B$2:C$16,2,FALSE))</f>
        <v/>
      </c>
      <c r="J1717" s="114"/>
      <c r="K1717" s="115" t="str">
        <f t="shared" si="61"/>
        <v/>
      </c>
      <c r="L1717" s="116" t="str">
        <f t="shared" ca="1" si="62"/>
        <v>-</v>
      </c>
      <c r="M1717" s="111" t="str">
        <f>IF(E1717="","",VLOOKUP(E1717,[1]PROJECTES!$C$14:$Z$5000,21,FALSE))</f>
        <v/>
      </c>
      <c r="N1717" s="117"/>
      <c r="O1717" s="118" t="s">
        <v>222</v>
      </c>
      <c r="P1717" s="119"/>
      <c r="Q1717" s="84"/>
      <c r="R1717" s="122"/>
      <c r="S1717" s="166"/>
      <c r="T1717" s="167"/>
    </row>
    <row r="1718" spans="1:22" s="121" customFormat="1" ht="20.100000000000001" customHeight="1" x14ac:dyDescent="0.3">
      <c r="A1718" s="80"/>
      <c r="B1718" s="110" t="str">
        <f>IF(E1718="","",VLOOKUP(E1718,[1]PROJECTES!$C$14:$G$5000,2,FALSE))</f>
        <v/>
      </c>
      <c r="C1718" s="80"/>
      <c r="D1718" s="283" t="str">
        <f>IF(E1718="","",VLOOKUP(E1718,[1]PROJECTES!$C$14:$G$5000,5,FALSE))</f>
        <v/>
      </c>
      <c r="E1718" s="79"/>
      <c r="F1718" s="110" t="str">
        <f>IF(I1718="","",VLOOKUP(I1718,[1]PROJECTES!$C$14:$G$5000,2,FALSE))</f>
        <v/>
      </c>
      <c r="G1718" s="112" t="str">
        <f>IF(E1718="","",VLOOKUP(E1718,[1]PROJECTES!$C$14:$G$5000,4,FALSE))</f>
        <v/>
      </c>
      <c r="H1718" s="95"/>
      <c r="I1718" s="113" t="str">
        <f>IF(H1718="","",VLOOKUP(H1718,BD!B$2:C$16,2,FALSE))</f>
        <v/>
      </c>
      <c r="J1718" s="114"/>
      <c r="K1718" s="115" t="str">
        <f t="shared" si="61"/>
        <v/>
      </c>
      <c r="L1718" s="116" t="str">
        <f t="shared" ca="1" si="62"/>
        <v>-</v>
      </c>
      <c r="M1718" s="111" t="str">
        <f>IF(E1718="","",VLOOKUP(E1718,[1]PROJECTES!$C$14:$Z$5000,21,FALSE))</f>
        <v/>
      </c>
      <c r="N1718" s="117"/>
      <c r="O1718" s="118" t="s">
        <v>222</v>
      </c>
      <c r="P1718" s="119"/>
      <c r="Q1718" s="84"/>
      <c r="R1718" s="125"/>
      <c r="S1718" s="166"/>
      <c r="T1718" s="167"/>
    </row>
    <row r="1719" spans="1:22" s="121" customFormat="1" ht="20.100000000000001" customHeight="1" x14ac:dyDescent="0.3">
      <c r="A1719" s="80"/>
      <c r="B1719" s="110" t="str">
        <f>IF(E1719="","",VLOOKUP(E1719,[1]PROJECTES!$C$14:$G$5000,2,FALSE))</f>
        <v/>
      </c>
      <c r="C1719" s="80"/>
      <c r="D1719" s="283" t="str">
        <f>IF(E1719="","",VLOOKUP(E1719,[1]PROJECTES!$C$14:$G$5000,5,FALSE))</f>
        <v/>
      </c>
      <c r="E1719" s="79"/>
      <c r="F1719" s="110" t="str">
        <f>IF(I1719="","",VLOOKUP(I1719,[1]PROJECTES!$C$14:$G$5000,2,FALSE))</f>
        <v/>
      </c>
      <c r="G1719" s="112" t="str">
        <f>IF(E1719="","",VLOOKUP(E1719,[1]PROJECTES!$C$14:$G$5000,4,FALSE))</f>
        <v/>
      </c>
      <c r="H1719" s="95"/>
      <c r="I1719" s="113" t="str">
        <f>IF(H1719="","",VLOOKUP(H1719,BD!B$2:C$16,2,FALSE))</f>
        <v/>
      </c>
      <c r="J1719" s="114"/>
      <c r="K1719" s="115" t="str">
        <f t="shared" si="61"/>
        <v/>
      </c>
      <c r="L1719" s="116" t="str">
        <f t="shared" ca="1" si="62"/>
        <v>-</v>
      </c>
      <c r="M1719" s="111" t="str">
        <f>IF(E1719="","",VLOOKUP(E1719,[1]PROJECTES!$C$14:$Z$5000,21,FALSE))</f>
        <v/>
      </c>
      <c r="N1719" s="117"/>
      <c r="O1719" s="118" t="s">
        <v>222</v>
      </c>
      <c r="P1719" s="119"/>
      <c r="Q1719" s="84"/>
      <c r="R1719" s="125"/>
      <c r="S1719" s="166"/>
      <c r="T1719" s="167"/>
    </row>
    <row r="1720" spans="1:22" s="121" customFormat="1" ht="20.100000000000001" customHeight="1" x14ac:dyDescent="0.3">
      <c r="A1720" s="80"/>
      <c r="B1720" s="110" t="str">
        <f>IF(E1720="","",VLOOKUP(E1720,[1]PROJECTES!$C$14:$G$5000,2,FALSE))</f>
        <v/>
      </c>
      <c r="C1720" s="80"/>
      <c r="D1720" s="283" t="str">
        <f>IF(E1720="","",VLOOKUP(E1720,[1]PROJECTES!$C$14:$G$5000,5,FALSE))</f>
        <v/>
      </c>
      <c r="E1720" s="79"/>
      <c r="F1720" s="110" t="str">
        <f>IF(I1720="","",VLOOKUP(I1720,[1]PROJECTES!$C$14:$G$5000,2,FALSE))</f>
        <v/>
      </c>
      <c r="G1720" s="112" t="str">
        <f>IF(E1720="","",VLOOKUP(E1720,[1]PROJECTES!$C$14:$G$5000,4,FALSE))</f>
        <v/>
      </c>
      <c r="H1720" s="95"/>
      <c r="I1720" s="113" t="str">
        <f>IF(H1720="","",VLOOKUP(H1720,BD!B$2:C$16,2,FALSE))</f>
        <v/>
      </c>
      <c r="J1720" s="144"/>
      <c r="K1720" s="115" t="str">
        <f t="shared" si="61"/>
        <v/>
      </c>
      <c r="L1720" s="116" t="str">
        <f t="shared" ca="1" si="62"/>
        <v>-</v>
      </c>
      <c r="M1720" s="111" t="str">
        <f>IF(E1720="","",VLOOKUP(E1720,[1]PROJECTES!$C$14:$Z$5000,21,FALSE))</f>
        <v/>
      </c>
      <c r="N1720" s="117"/>
      <c r="O1720" s="118" t="s">
        <v>222</v>
      </c>
      <c r="P1720" s="119"/>
      <c r="Q1720" s="84"/>
      <c r="R1720" s="125"/>
      <c r="S1720" s="166"/>
      <c r="T1720" s="167"/>
    </row>
    <row r="1721" spans="1:22" s="121" customFormat="1" ht="20.100000000000001" customHeight="1" x14ac:dyDescent="0.3">
      <c r="A1721" s="80"/>
      <c r="B1721" s="110" t="str">
        <f>IF(E1721="","",VLOOKUP(E1721,[1]PROJECTES!$C$14:$G$5000,2,FALSE))</f>
        <v/>
      </c>
      <c r="C1721" s="80"/>
      <c r="D1721" s="283" t="str">
        <f>IF(E1721="","",VLOOKUP(E1721,[1]PROJECTES!$C$14:$G$5000,5,FALSE))</f>
        <v/>
      </c>
      <c r="E1721" s="79"/>
      <c r="F1721" s="110" t="str">
        <f>IF(I1721="","",VLOOKUP(I1721,[1]PROJECTES!$C$14:$G$5000,2,FALSE))</f>
        <v/>
      </c>
      <c r="G1721" s="112" t="str">
        <f>IF(E1721="","",VLOOKUP(E1721,[1]PROJECTES!$C$14:$G$5000,4,FALSE))</f>
        <v/>
      </c>
      <c r="H1721" s="95"/>
      <c r="I1721" s="113" t="str">
        <f>IF(H1721="","",VLOOKUP(H1721,BD!B$2:C$16,2,FALSE))</f>
        <v/>
      </c>
      <c r="J1721" s="144"/>
      <c r="K1721" s="115" t="str">
        <f t="shared" si="61"/>
        <v/>
      </c>
      <c r="L1721" s="116" t="str">
        <f t="shared" ca="1" si="62"/>
        <v>-</v>
      </c>
      <c r="M1721" s="111" t="str">
        <f>IF(E1721="","",VLOOKUP(E1721,[1]PROJECTES!$C$14:$Z$5000,21,FALSE))</f>
        <v/>
      </c>
      <c r="N1721" s="117"/>
      <c r="O1721" s="118" t="s">
        <v>222</v>
      </c>
      <c r="P1721" s="119"/>
      <c r="Q1721" s="84"/>
      <c r="R1721" s="123"/>
      <c r="S1721" s="166"/>
      <c r="T1721" s="167"/>
    </row>
    <row r="1722" spans="1:22" s="121" customFormat="1" ht="20.100000000000001" customHeight="1" x14ac:dyDescent="0.3">
      <c r="A1722" s="80"/>
      <c r="B1722" s="110" t="str">
        <f>IF(E1722="","",VLOOKUP(E1722,[1]PROJECTES!$C$14:$G$5000,2,FALSE))</f>
        <v/>
      </c>
      <c r="C1722" s="80"/>
      <c r="D1722" s="283" t="str">
        <f>IF(E1722="","",VLOOKUP(E1722,[1]PROJECTES!$C$14:$G$5000,5,FALSE))</f>
        <v/>
      </c>
      <c r="E1722" s="79"/>
      <c r="F1722" s="110" t="str">
        <f>IF(I1722="","",VLOOKUP(I1722,[1]PROJECTES!$C$14:$G$5000,2,FALSE))</f>
        <v/>
      </c>
      <c r="G1722" s="112" t="str">
        <f>IF(E1722="","",VLOOKUP(E1722,[1]PROJECTES!$C$14:$G$5000,4,FALSE))</f>
        <v/>
      </c>
      <c r="H1722" s="95"/>
      <c r="I1722" s="113" t="str">
        <f>IF(H1722="","",VLOOKUP(H1722,BD!B$2:C$16,2,FALSE))</f>
        <v/>
      </c>
      <c r="J1722" s="114"/>
      <c r="K1722" s="115" t="str">
        <f t="shared" si="61"/>
        <v/>
      </c>
      <c r="L1722" s="116" t="str">
        <f t="shared" ca="1" si="62"/>
        <v>-</v>
      </c>
      <c r="M1722" s="111" t="str">
        <f>IF(E1722="","",VLOOKUP(E1722,[1]PROJECTES!$C$14:$Z$5000,21,FALSE))</f>
        <v/>
      </c>
      <c r="N1722" s="117"/>
      <c r="O1722" s="118" t="s">
        <v>222</v>
      </c>
      <c r="P1722" s="119"/>
      <c r="Q1722" s="84"/>
      <c r="R1722" s="122"/>
      <c r="S1722" s="166"/>
      <c r="T1722" s="167"/>
    </row>
    <row r="1723" spans="1:22" s="121" customFormat="1" ht="20.100000000000001" customHeight="1" x14ac:dyDescent="0.3">
      <c r="A1723" s="80"/>
      <c r="B1723" s="110" t="str">
        <f>IF(E1723="","",VLOOKUP(E1723,[1]PROJECTES!$C$14:$G$5000,2,FALSE))</f>
        <v/>
      </c>
      <c r="C1723" s="80"/>
      <c r="D1723" s="283" t="str">
        <f>IF(E1723="","",VLOOKUP(E1723,[1]PROJECTES!$C$14:$G$5000,5,FALSE))</f>
        <v/>
      </c>
      <c r="E1723" s="79"/>
      <c r="F1723" s="110" t="str">
        <f>IF(I1723="","",VLOOKUP(I1723,[1]PROJECTES!$C$14:$G$5000,2,FALSE))</f>
        <v/>
      </c>
      <c r="G1723" s="112" t="str">
        <f>IF(E1723="","",VLOOKUP(E1723,[1]PROJECTES!$C$14:$G$5000,4,FALSE))</f>
        <v/>
      </c>
      <c r="H1723" s="95"/>
      <c r="I1723" s="113" t="str">
        <f>IF(H1723="","",VLOOKUP(H1723,BD!B$2:C$16,2,FALSE))</f>
        <v/>
      </c>
      <c r="J1723" s="114"/>
      <c r="K1723" s="115" t="str">
        <f t="shared" si="61"/>
        <v/>
      </c>
      <c r="L1723" s="116" t="str">
        <f t="shared" ca="1" si="62"/>
        <v>-</v>
      </c>
      <c r="M1723" s="111" t="str">
        <f>IF(E1723="","",VLOOKUP(E1723,[1]PROJECTES!$C$14:$Z$5000,21,FALSE))</f>
        <v/>
      </c>
      <c r="N1723" s="117"/>
      <c r="O1723" s="118" t="s">
        <v>222</v>
      </c>
      <c r="P1723" s="119"/>
      <c r="Q1723" s="84"/>
      <c r="R1723" s="125"/>
      <c r="S1723" s="166"/>
      <c r="T1723" s="167"/>
    </row>
    <row r="1724" spans="1:22" s="121" customFormat="1" ht="20.100000000000001" customHeight="1" x14ac:dyDescent="0.3">
      <c r="A1724" s="80"/>
      <c r="B1724" s="110" t="str">
        <f>IF(E1724="","",VLOOKUP(E1724,[1]PROJECTES!$C$14:$G$5000,2,FALSE))</f>
        <v/>
      </c>
      <c r="C1724" s="80"/>
      <c r="D1724" s="283" t="str">
        <f>IF(E1724="","",VLOOKUP(E1724,[1]PROJECTES!$C$14:$G$5000,5,FALSE))</f>
        <v/>
      </c>
      <c r="E1724" s="79"/>
      <c r="F1724" s="110" t="str">
        <f>IF(I1724="","",VLOOKUP(I1724,[1]PROJECTES!$C$14:$G$5000,2,FALSE))</f>
        <v/>
      </c>
      <c r="G1724" s="112" t="str">
        <f>IF(E1724="","",VLOOKUP(E1724,[1]PROJECTES!$C$14:$G$5000,4,FALSE))</f>
        <v/>
      </c>
      <c r="H1724" s="95"/>
      <c r="I1724" s="113" t="str">
        <f>IF(H1724="","",VLOOKUP(H1724,BD!B$2:C$16,2,FALSE))</f>
        <v/>
      </c>
      <c r="J1724" s="144"/>
      <c r="K1724" s="115" t="str">
        <f t="shared" si="61"/>
        <v/>
      </c>
      <c r="L1724" s="116" t="str">
        <f t="shared" ca="1" si="62"/>
        <v>-</v>
      </c>
      <c r="M1724" s="111" t="str">
        <f>IF(E1724="","",VLOOKUP(E1724,[1]PROJECTES!$C$14:$Z$5000,21,FALSE))</f>
        <v/>
      </c>
      <c r="N1724" s="117"/>
      <c r="O1724" s="118" t="s">
        <v>222</v>
      </c>
      <c r="P1724" s="119"/>
      <c r="Q1724" s="84"/>
      <c r="R1724" s="125"/>
      <c r="S1724" s="166"/>
      <c r="T1724" s="167"/>
    </row>
    <row r="1725" spans="1:22" s="121" customFormat="1" ht="20.100000000000001" customHeight="1" x14ac:dyDescent="0.3">
      <c r="A1725" s="80"/>
      <c r="B1725" s="110" t="str">
        <f>IF(E1725="","",VLOOKUP(E1725,[1]PROJECTES!$C$14:$G$5000,2,FALSE))</f>
        <v/>
      </c>
      <c r="C1725" s="80"/>
      <c r="D1725" s="283" t="str">
        <f>IF(E1725="","",VLOOKUP(E1725,[1]PROJECTES!$C$14:$G$5000,5,FALSE))</f>
        <v/>
      </c>
      <c r="E1725" s="79"/>
      <c r="F1725" s="110" t="str">
        <f>IF(I1725="","",VLOOKUP(I1725,[1]PROJECTES!$C$14:$G$5000,2,FALSE))</f>
        <v/>
      </c>
      <c r="G1725" s="112" t="str">
        <f>IF(E1725="","",VLOOKUP(E1725,[1]PROJECTES!$C$14:$G$5000,4,FALSE))</f>
        <v/>
      </c>
      <c r="H1725" s="95"/>
      <c r="I1725" s="113" t="str">
        <f>IF(H1725="","",VLOOKUP(H1725,BD!B$2:C$16,2,FALSE))</f>
        <v/>
      </c>
      <c r="J1725" s="144"/>
      <c r="K1725" s="115" t="str">
        <f t="shared" si="61"/>
        <v/>
      </c>
      <c r="L1725" s="116" t="str">
        <f t="shared" ca="1" si="62"/>
        <v>-</v>
      </c>
      <c r="M1725" s="111" t="str">
        <f>IF(E1725="","",VLOOKUP(E1725,[1]PROJECTES!$C$14:$Z$5000,21,FALSE))</f>
        <v/>
      </c>
      <c r="N1725" s="117"/>
      <c r="O1725" s="118" t="s">
        <v>222</v>
      </c>
      <c r="P1725" s="119"/>
      <c r="Q1725" s="84"/>
      <c r="R1725" s="125"/>
      <c r="S1725" s="166"/>
      <c r="T1725" s="167"/>
    </row>
    <row r="1726" spans="1:22" s="121" customFormat="1" ht="20.100000000000001" customHeight="1" x14ac:dyDescent="0.3">
      <c r="A1726" s="80"/>
      <c r="B1726" s="110" t="str">
        <f>IF(E1726="","",VLOOKUP(E1726,[1]PROJECTES!$C$14:$G$5000,2,FALSE))</f>
        <v/>
      </c>
      <c r="C1726" s="80"/>
      <c r="D1726" s="283" t="str">
        <f>IF(E1726="","",VLOOKUP(E1726,[1]PROJECTES!$C$14:$G$5000,5,FALSE))</f>
        <v/>
      </c>
      <c r="E1726" s="79"/>
      <c r="F1726" s="110" t="str">
        <f>IF(I1726="","",VLOOKUP(I1726,[1]PROJECTES!$C$14:$G$5000,2,FALSE))</f>
        <v/>
      </c>
      <c r="G1726" s="112" t="str">
        <f>IF(E1726="","",VLOOKUP(E1726,[1]PROJECTES!$C$14:$G$5000,4,FALSE))</f>
        <v/>
      </c>
      <c r="H1726" s="95"/>
      <c r="I1726" s="113" t="str">
        <f>IF(H1726="","",VLOOKUP(H1726,BD!B$2:C$16,2,FALSE))</f>
        <v/>
      </c>
      <c r="J1726" s="114"/>
      <c r="K1726" s="115" t="str">
        <f t="shared" si="61"/>
        <v/>
      </c>
      <c r="L1726" s="116" t="str">
        <f t="shared" ca="1" si="62"/>
        <v>-</v>
      </c>
      <c r="M1726" s="111" t="str">
        <f>IF(E1726="","",VLOOKUP(E1726,[1]PROJECTES!$C$14:$Z$5000,21,FALSE))</f>
        <v/>
      </c>
      <c r="N1726" s="117"/>
      <c r="O1726" s="118" t="s">
        <v>222</v>
      </c>
      <c r="P1726" s="119"/>
      <c r="Q1726" s="84"/>
      <c r="R1726" s="125"/>
      <c r="S1726" s="166"/>
      <c r="T1726" s="167"/>
    </row>
    <row r="1727" spans="1:22" s="121" customFormat="1" ht="20.100000000000001" customHeight="1" x14ac:dyDescent="0.3">
      <c r="A1727" s="80"/>
      <c r="B1727" s="110" t="str">
        <f>IF(E1727="","",VLOOKUP(E1727,[1]PROJECTES!$C$14:$G$5000,2,FALSE))</f>
        <v/>
      </c>
      <c r="C1727" s="80"/>
      <c r="D1727" s="283" t="str">
        <f>IF(E1727="","",VLOOKUP(E1727,[1]PROJECTES!$C$14:$G$5000,5,FALSE))</f>
        <v/>
      </c>
      <c r="E1727" s="79"/>
      <c r="F1727" s="110" t="str">
        <f>IF(I1727="","",VLOOKUP(I1727,[1]PROJECTES!$C$14:$G$5000,2,FALSE))</f>
        <v/>
      </c>
      <c r="G1727" s="112" t="str">
        <f>IF(E1727="","",VLOOKUP(E1727,[1]PROJECTES!$C$14:$G$5000,4,FALSE))</f>
        <v/>
      </c>
      <c r="H1727" s="95"/>
      <c r="I1727" s="113" t="str">
        <f>IF(H1727="","",VLOOKUP(H1727,BD!B$2:C$16,2,FALSE))</f>
        <v/>
      </c>
      <c r="J1727" s="114"/>
      <c r="K1727" s="115" t="str">
        <f t="shared" si="61"/>
        <v/>
      </c>
      <c r="L1727" s="116" t="str">
        <f t="shared" ca="1" si="62"/>
        <v>-</v>
      </c>
      <c r="M1727" s="111" t="str">
        <f>IF(E1727="","",VLOOKUP(E1727,[1]PROJECTES!$C$14:$Z$5000,21,FALSE))</f>
        <v/>
      </c>
      <c r="N1727" s="117"/>
      <c r="O1727" s="118" t="s">
        <v>222</v>
      </c>
      <c r="P1727" s="119"/>
      <c r="Q1727" s="84"/>
      <c r="R1727" s="125"/>
      <c r="S1727" s="166"/>
      <c r="T1727" s="167"/>
    </row>
    <row r="1728" spans="1:22" s="121" customFormat="1" ht="20.100000000000001" customHeight="1" x14ac:dyDescent="0.3">
      <c r="A1728" s="80"/>
      <c r="B1728" s="110" t="str">
        <f>IF(E1728="","",VLOOKUP(E1728,[1]PROJECTES!$C$14:$G$5000,2,FALSE))</f>
        <v/>
      </c>
      <c r="C1728" s="80"/>
      <c r="D1728" s="283" t="str">
        <f>IF(E1728="","",VLOOKUP(E1728,[1]PROJECTES!$C$14:$G$5000,5,FALSE))</f>
        <v/>
      </c>
      <c r="E1728" s="79"/>
      <c r="F1728" s="110" t="str">
        <f>IF(I1728="","",VLOOKUP(I1728,[1]PROJECTES!$C$14:$G$5000,2,FALSE))</f>
        <v/>
      </c>
      <c r="G1728" s="112" t="str">
        <f>IF(E1728="","",VLOOKUP(E1728,[1]PROJECTES!$C$14:$G$5000,4,FALSE))</f>
        <v/>
      </c>
      <c r="H1728" s="95"/>
      <c r="I1728" s="113" t="str">
        <f>IF(H1728="","",VLOOKUP(H1728,BD!B$2:C$16,2,FALSE))</f>
        <v/>
      </c>
      <c r="J1728" s="114"/>
      <c r="K1728" s="115" t="str">
        <f t="shared" si="61"/>
        <v/>
      </c>
      <c r="L1728" s="116" t="str">
        <f t="shared" ca="1" si="62"/>
        <v>-</v>
      </c>
      <c r="M1728" s="111" t="str">
        <f>IF(E1728="","",VLOOKUP(E1728,[1]PROJECTES!$C$14:$Z$5000,21,FALSE))</f>
        <v/>
      </c>
      <c r="N1728" s="117"/>
      <c r="O1728" s="118" t="s">
        <v>222</v>
      </c>
      <c r="P1728" s="119"/>
      <c r="Q1728" s="84"/>
      <c r="R1728" s="122"/>
      <c r="S1728" s="166"/>
      <c r="T1728" s="167"/>
      <c r="V1728" s="203"/>
    </row>
    <row r="1729" spans="1:22" s="121" customFormat="1" ht="20.100000000000001" customHeight="1" x14ac:dyDescent="0.3">
      <c r="A1729" s="80"/>
      <c r="B1729" s="110" t="str">
        <f>IF(E1729="","",VLOOKUP(E1729,[1]PROJECTES!$C$14:$G$5000,2,FALSE))</f>
        <v/>
      </c>
      <c r="C1729" s="80"/>
      <c r="D1729" s="283" t="str">
        <f>IF(E1729="","",VLOOKUP(E1729,[1]PROJECTES!$C$14:$G$5000,5,FALSE))</f>
        <v/>
      </c>
      <c r="E1729" s="79"/>
      <c r="F1729" s="110" t="str">
        <f>IF(I1729="","",VLOOKUP(I1729,[1]PROJECTES!$C$14:$G$5000,2,FALSE))</f>
        <v/>
      </c>
      <c r="G1729" s="112" t="str">
        <f>IF(E1729="","",VLOOKUP(E1729,[1]PROJECTES!$C$14:$G$5000,4,FALSE))</f>
        <v/>
      </c>
      <c r="H1729" s="95"/>
      <c r="I1729" s="113" t="str">
        <f>IF(H1729="","",VLOOKUP(H1729,BD!B$2:C$16,2,FALSE))</f>
        <v/>
      </c>
      <c r="J1729" s="114"/>
      <c r="K1729" s="115" t="str">
        <f t="shared" si="61"/>
        <v/>
      </c>
      <c r="L1729" s="116" t="str">
        <f t="shared" ca="1" si="62"/>
        <v>-</v>
      </c>
      <c r="M1729" s="111" t="str">
        <f>IF(E1729="","",VLOOKUP(E1729,[1]PROJECTES!$C$14:$Z$5000,21,FALSE))</f>
        <v/>
      </c>
      <c r="N1729" s="117"/>
      <c r="O1729" s="118" t="s">
        <v>222</v>
      </c>
      <c r="P1729" s="119"/>
      <c r="Q1729" s="84"/>
      <c r="R1729" s="122"/>
      <c r="S1729" s="166"/>
      <c r="T1729" s="167"/>
      <c r="V1729" s="203"/>
    </row>
    <row r="1730" spans="1:22" s="121" customFormat="1" ht="20.100000000000001" customHeight="1" x14ac:dyDescent="0.3">
      <c r="A1730" s="80"/>
      <c r="B1730" s="110" t="str">
        <f>IF(E1730="","",VLOOKUP(E1730,[1]PROJECTES!$C$14:$G$5000,2,FALSE))</f>
        <v/>
      </c>
      <c r="C1730" s="80"/>
      <c r="D1730" s="283" t="str">
        <f>IF(E1730="","",VLOOKUP(E1730,[1]PROJECTES!$C$14:$G$5000,5,FALSE))</f>
        <v/>
      </c>
      <c r="E1730" s="79"/>
      <c r="F1730" s="110" t="str">
        <f>IF(I1730="","",VLOOKUP(I1730,[1]PROJECTES!$C$14:$G$5000,2,FALSE))</f>
        <v/>
      </c>
      <c r="G1730" s="112" t="str">
        <f>IF(E1730="","",VLOOKUP(E1730,[1]PROJECTES!$C$14:$G$5000,4,FALSE))</f>
        <v/>
      </c>
      <c r="H1730" s="95"/>
      <c r="I1730" s="113" t="str">
        <f>IF(H1730="","",VLOOKUP(H1730,BD!B$2:C$16,2,FALSE))</f>
        <v/>
      </c>
      <c r="J1730" s="114"/>
      <c r="K1730" s="115" t="str">
        <f t="shared" si="61"/>
        <v/>
      </c>
      <c r="L1730" s="116" t="str">
        <f t="shared" ca="1" si="62"/>
        <v>-</v>
      </c>
      <c r="M1730" s="111" t="str">
        <f>IF(E1730="","",VLOOKUP(E1730,[1]PROJECTES!$C$14:$Z$5000,21,FALSE))</f>
        <v/>
      </c>
      <c r="N1730" s="117"/>
      <c r="O1730" s="118" t="s">
        <v>222</v>
      </c>
      <c r="P1730" s="119"/>
      <c r="Q1730" s="84"/>
      <c r="R1730" s="122"/>
      <c r="S1730" s="166"/>
      <c r="T1730" s="167"/>
    </row>
    <row r="1731" spans="1:22" s="121" customFormat="1" ht="20.100000000000001" customHeight="1" x14ac:dyDescent="0.3">
      <c r="A1731" s="80"/>
      <c r="B1731" s="110" t="str">
        <f>IF(E1731="","",VLOOKUP(E1731,[1]PROJECTES!$C$14:$G$5000,2,FALSE))</f>
        <v/>
      </c>
      <c r="C1731" s="80"/>
      <c r="D1731" s="283" t="str">
        <f>IF(E1731="","",VLOOKUP(E1731,[1]PROJECTES!$C$14:$G$5000,5,FALSE))</f>
        <v/>
      </c>
      <c r="E1731" s="79"/>
      <c r="F1731" s="110" t="str">
        <f>IF(I1731="","",VLOOKUP(I1731,[1]PROJECTES!$C$14:$G$5000,2,FALSE))</f>
        <v/>
      </c>
      <c r="G1731" s="112" t="str">
        <f>IF(E1731="","",VLOOKUP(E1731,[1]PROJECTES!$C$14:$G$5000,4,FALSE))</f>
        <v/>
      </c>
      <c r="H1731" s="95"/>
      <c r="I1731" s="113" t="str">
        <f>IF(H1731="","",VLOOKUP(H1731,BD!B$2:C$16,2,FALSE))</f>
        <v/>
      </c>
      <c r="J1731" s="114"/>
      <c r="K1731" s="115" t="str">
        <f t="shared" si="61"/>
        <v/>
      </c>
      <c r="L1731" s="116" t="str">
        <f t="shared" ca="1" si="62"/>
        <v>-</v>
      </c>
      <c r="M1731" s="111" t="str">
        <f>IF(E1731="","",VLOOKUP(E1731,[1]PROJECTES!$C$14:$Z$5000,21,FALSE))</f>
        <v/>
      </c>
      <c r="N1731" s="117"/>
      <c r="O1731" s="118" t="s">
        <v>222</v>
      </c>
      <c r="P1731" s="119"/>
      <c r="Q1731" s="84"/>
      <c r="R1731" s="122"/>
      <c r="S1731" s="166"/>
      <c r="T1731" s="167"/>
    </row>
    <row r="1732" spans="1:22" s="121" customFormat="1" ht="20.100000000000001" customHeight="1" x14ac:dyDescent="0.3">
      <c r="A1732" s="80"/>
      <c r="B1732" s="110" t="str">
        <f>IF(E1732="","",VLOOKUP(E1732,[1]PROJECTES!$C$14:$G$5000,2,FALSE))</f>
        <v/>
      </c>
      <c r="C1732" s="80"/>
      <c r="D1732" s="283" t="str">
        <f>IF(E1732="","",VLOOKUP(E1732,[1]PROJECTES!$C$14:$G$5000,5,FALSE))</f>
        <v/>
      </c>
      <c r="E1732" s="79"/>
      <c r="F1732" s="110" t="str">
        <f>IF(I1732="","",VLOOKUP(I1732,[1]PROJECTES!$C$14:$G$5000,2,FALSE))</f>
        <v/>
      </c>
      <c r="G1732" s="112" t="str">
        <f>IF(E1732="","",VLOOKUP(E1732,[1]PROJECTES!$C$14:$G$5000,4,FALSE))</f>
        <v/>
      </c>
      <c r="H1732" s="95"/>
      <c r="I1732" s="113" t="str">
        <f>IF(H1732="","",VLOOKUP(H1732,BD!B$2:C$16,2,FALSE))</f>
        <v/>
      </c>
      <c r="J1732" s="114"/>
      <c r="K1732" s="115" t="str">
        <f t="shared" si="61"/>
        <v/>
      </c>
      <c r="L1732" s="116" t="str">
        <f t="shared" ca="1" si="62"/>
        <v>-</v>
      </c>
      <c r="M1732" s="111" t="str">
        <f>IF(E1732="","",VLOOKUP(E1732,[1]PROJECTES!$C$14:$Z$5000,21,FALSE))</f>
        <v/>
      </c>
      <c r="N1732" s="117"/>
      <c r="O1732" s="118" t="s">
        <v>222</v>
      </c>
      <c r="P1732" s="119"/>
      <c r="Q1732" s="84"/>
      <c r="R1732" s="122"/>
      <c r="S1732" s="166"/>
      <c r="T1732" s="167"/>
    </row>
    <row r="1733" spans="1:22" s="121" customFormat="1" ht="20.100000000000001" customHeight="1" x14ac:dyDescent="0.3">
      <c r="A1733" s="80"/>
      <c r="B1733" s="110" t="str">
        <f>IF(E1733="","",VLOOKUP(E1733,[1]PROJECTES!$C$14:$G$5000,2,FALSE))</f>
        <v/>
      </c>
      <c r="C1733" s="80"/>
      <c r="D1733" s="283" t="str">
        <f>IF(E1733="","",VLOOKUP(E1733,[1]PROJECTES!$C$14:$G$5000,5,FALSE))</f>
        <v/>
      </c>
      <c r="E1733" s="79"/>
      <c r="F1733" s="110" t="str">
        <f>IF(I1733="","",VLOOKUP(I1733,[1]PROJECTES!$C$14:$G$5000,2,FALSE))</f>
        <v/>
      </c>
      <c r="G1733" s="112" t="str">
        <f>IF(E1733="","",VLOOKUP(E1733,[1]PROJECTES!$C$14:$G$5000,4,FALSE))</f>
        <v/>
      </c>
      <c r="H1733" s="95"/>
      <c r="I1733" s="113" t="str">
        <f>IF(H1733="","",VLOOKUP(H1733,BD!B$2:C$16,2,FALSE))</f>
        <v/>
      </c>
      <c r="J1733" s="114"/>
      <c r="K1733" s="115" t="str">
        <f t="shared" si="61"/>
        <v/>
      </c>
      <c r="L1733" s="116" t="str">
        <f t="shared" ca="1" si="62"/>
        <v>-</v>
      </c>
      <c r="M1733" s="111" t="str">
        <f>IF(E1733="","",VLOOKUP(E1733,[1]PROJECTES!$C$14:$Z$5000,21,FALSE))</f>
        <v/>
      </c>
      <c r="N1733" s="117"/>
      <c r="O1733" s="118" t="s">
        <v>222</v>
      </c>
      <c r="P1733" s="119"/>
      <c r="Q1733" s="84"/>
      <c r="R1733" s="122"/>
      <c r="S1733" s="166"/>
      <c r="T1733" s="167"/>
    </row>
    <row r="1734" spans="1:22" s="121" customFormat="1" ht="20.100000000000001" customHeight="1" x14ac:dyDescent="0.3">
      <c r="A1734" s="80"/>
      <c r="B1734" s="110" t="str">
        <f>IF(E1734="","",VLOOKUP(E1734,[1]PROJECTES!$C$14:$G$5000,2,FALSE))</f>
        <v/>
      </c>
      <c r="C1734" s="80"/>
      <c r="D1734" s="283" t="str">
        <f>IF(E1734="","",VLOOKUP(E1734,[1]PROJECTES!$C$14:$G$5000,5,FALSE))</f>
        <v/>
      </c>
      <c r="E1734" s="79"/>
      <c r="F1734" s="110" t="str">
        <f>IF(I1734="","",VLOOKUP(I1734,[1]PROJECTES!$C$14:$G$5000,2,FALSE))</f>
        <v/>
      </c>
      <c r="G1734" s="112" t="str">
        <f>IF(E1734="","",VLOOKUP(E1734,[1]PROJECTES!$C$14:$G$5000,4,FALSE))</f>
        <v/>
      </c>
      <c r="H1734" s="95"/>
      <c r="I1734" s="113" t="str">
        <f>IF(H1734="","",VLOOKUP(H1734,BD!B$2:C$16,2,FALSE))</f>
        <v/>
      </c>
      <c r="J1734" s="114"/>
      <c r="K1734" s="115" t="str">
        <f t="shared" si="61"/>
        <v/>
      </c>
      <c r="L1734" s="116" t="str">
        <f t="shared" ca="1" si="62"/>
        <v>-</v>
      </c>
      <c r="M1734" s="111" t="str">
        <f>IF(E1734="","",VLOOKUP(E1734,[1]PROJECTES!$C$14:$Z$5000,21,FALSE))</f>
        <v/>
      </c>
      <c r="N1734" s="117"/>
      <c r="O1734" s="118" t="s">
        <v>222</v>
      </c>
      <c r="P1734" s="119"/>
      <c r="Q1734" s="84"/>
      <c r="R1734" s="122"/>
      <c r="S1734" s="166"/>
      <c r="T1734" s="167"/>
    </row>
    <row r="1735" spans="1:22" s="121" customFormat="1" ht="20.100000000000001" customHeight="1" x14ac:dyDescent="0.3">
      <c r="A1735" s="80"/>
      <c r="B1735" s="110" t="str">
        <f>IF(E1735="","",VLOOKUP(E1735,[1]PROJECTES!$C$14:$G$5000,2,FALSE))</f>
        <v/>
      </c>
      <c r="C1735" s="80"/>
      <c r="D1735" s="283" t="str">
        <f>IF(E1735="","",VLOOKUP(E1735,[1]PROJECTES!$C$14:$G$5000,5,FALSE))</f>
        <v/>
      </c>
      <c r="E1735" s="79"/>
      <c r="F1735" s="110" t="str">
        <f>IF(I1735="","",VLOOKUP(I1735,[1]PROJECTES!$C$14:$G$5000,2,FALSE))</f>
        <v/>
      </c>
      <c r="G1735" s="112" t="str">
        <f>IF(E1735="","",VLOOKUP(E1735,[1]PROJECTES!$C$14:$G$5000,4,FALSE))</f>
        <v/>
      </c>
      <c r="H1735" s="95"/>
      <c r="I1735" s="113" t="str">
        <f>IF(H1735="","",VLOOKUP(H1735,BD!B$2:C$16,2,FALSE))</f>
        <v/>
      </c>
      <c r="J1735" s="114"/>
      <c r="K1735" s="115" t="str">
        <f t="shared" si="61"/>
        <v/>
      </c>
      <c r="L1735" s="116" t="str">
        <f t="shared" ca="1" si="62"/>
        <v>-</v>
      </c>
      <c r="M1735" s="111" t="str">
        <f>IF(E1735="","",VLOOKUP(E1735,[1]PROJECTES!$C$14:$Z$5000,21,FALSE))</f>
        <v/>
      </c>
      <c r="N1735" s="117"/>
      <c r="O1735" s="118" t="s">
        <v>222</v>
      </c>
      <c r="P1735" s="119"/>
      <c r="Q1735" s="84"/>
      <c r="R1735" s="122"/>
      <c r="S1735" s="166"/>
      <c r="T1735" s="167"/>
    </row>
    <row r="1736" spans="1:22" s="121" customFormat="1" ht="20.100000000000001" customHeight="1" x14ac:dyDescent="0.3">
      <c r="A1736" s="80"/>
      <c r="B1736" s="110" t="str">
        <f>IF(E1736="","",VLOOKUP(E1736,[1]PROJECTES!$C$14:$G$5000,2,FALSE))</f>
        <v/>
      </c>
      <c r="C1736" s="80"/>
      <c r="D1736" s="283" t="str">
        <f>IF(E1736="","",VLOOKUP(E1736,[1]PROJECTES!$C$14:$G$5000,5,FALSE))</f>
        <v/>
      </c>
      <c r="E1736" s="79"/>
      <c r="F1736" s="110" t="str">
        <f>IF(I1736="","",VLOOKUP(I1736,[1]PROJECTES!$C$14:$G$5000,2,FALSE))</f>
        <v/>
      </c>
      <c r="G1736" s="112" t="str">
        <f>IF(E1736="","",VLOOKUP(E1736,[1]PROJECTES!$C$14:$G$5000,4,FALSE))</f>
        <v/>
      </c>
      <c r="H1736" s="95"/>
      <c r="I1736" s="113" t="str">
        <f>IF(H1736="","",VLOOKUP(H1736,BD!B$2:C$16,2,FALSE))</f>
        <v/>
      </c>
      <c r="J1736" s="114"/>
      <c r="K1736" s="115" t="str">
        <f t="shared" si="61"/>
        <v/>
      </c>
      <c r="L1736" s="116" t="str">
        <f t="shared" ca="1" si="62"/>
        <v>-</v>
      </c>
      <c r="M1736" s="111" t="str">
        <f>IF(E1736="","",VLOOKUP(E1736,[1]PROJECTES!$C$14:$Z$5000,21,FALSE))</f>
        <v/>
      </c>
      <c r="N1736" s="117"/>
      <c r="O1736" s="118" t="s">
        <v>222</v>
      </c>
      <c r="P1736" s="119"/>
      <c r="Q1736" s="84"/>
      <c r="R1736" s="122"/>
      <c r="S1736" s="166"/>
      <c r="T1736" s="167"/>
    </row>
    <row r="1737" spans="1:22" s="121" customFormat="1" ht="20.100000000000001" customHeight="1" x14ac:dyDescent="0.3">
      <c r="A1737" s="80"/>
      <c r="B1737" s="110" t="str">
        <f>IF(E1737="","",VLOOKUP(E1737,[1]PROJECTES!$C$14:$G$5000,2,FALSE))</f>
        <v/>
      </c>
      <c r="C1737" s="80"/>
      <c r="D1737" s="283" t="str">
        <f>IF(E1737="","",VLOOKUP(E1737,[1]PROJECTES!$C$14:$G$5000,5,FALSE))</f>
        <v/>
      </c>
      <c r="E1737" s="79"/>
      <c r="F1737" s="110" t="str">
        <f>IF(I1737="","",VLOOKUP(I1737,[1]PROJECTES!$C$14:$G$5000,2,FALSE))</f>
        <v/>
      </c>
      <c r="G1737" s="112" t="str">
        <f>IF(E1737="","",VLOOKUP(E1737,[1]PROJECTES!$C$14:$G$5000,4,FALSE))</f>
        <v/>
      </c>
      <c r="H1737" s="95"/>
      <c r="I1737" s="113" t="str">
        <f>IF(H1737="","",VLOOKUP(H1737,BD!B$2:C$16,2,FALSE))</f>
        <v/>
      </c>
      <c r="J1737" s="114"/>
      <c r="K1737" s="115" t="str">
        <f t="shared" si="61"/>
        <v/>
      </c>
      <c r="L1737" s="116" t="str">
        <f t="shared" ca="1" si="62"/>
        <v>-</v>
      </c>
      <c r="M1737" s="111" t="str">
        <f>IF(E1737="","",VLOOKUP(E1737,[1]PROJECTES!$C$14:$Z$5000,21,FALSE))</f>
        <v/>
      </c>
      <c r="N1737" s="117"/>
      <c r="O1737" s="118" t="s">
        <v>222</v>
      </c>
      <c r="P1737" s="119"/>
      <c r="Q1737" s="84"/>
      <c r="R1737" s="122"/>
      <c r="S1737" s="166"/>
      <c r="T1737" s="167"/>
    </row>
    <row r="1738" spans="1:22" s="121" customFormat="1" ht="20.100000000000001" customHeight="1" x14ac:dyDescent="0.3">
      <c r="A1738" s="80"/>
      <c r="B1738" s="110" t="str">
        <f>IF(E1738="","",VLOOKUP(E1738,[1]PROJECTES!$C$14:$G$5000,2,FALSE))</f>
        <v/>
      </c>
      <c r="C1738" s="80"/>
      <c r="D1738" s="283" t="str">
        <f>IF(E1738="","",VLOOKUP(E1738,[1]PROJECTES!$C$14:$G$5000,5,FALSE))</f>
        <v/>
      </c>
      <c r="E1738" s="79"/>
      <c r="F1738" s="110" t="str">
        <f>IF(I1738="","",VLOOKUP(I1738,[1]PROJECTES!$C$14:$G$5000,2,FALSE))</f>
        <v/>
      </c>
      <c r="G1738" s="112" t="str">
        <f>IF(E1738="","",VLOOKUP(E1738,[1]PROJECTES!$C$14:$G$5000,4,FALSE))</f>
        <v/>
      </c>
      <c r="H1738" s="95"/>
      <c r="I1738" s="113" t="str">
        <f>IF(H1738="","",VLOOKUP(H1738,BD!B$2:C$16,2,FALSE))</f>
        <v/>
      </c>
      <c r="J1738" s="114"/>
      <c r="K1738" s="115" t="str">
        <f t="shared" si="61"/>
        <v/>
      </c>
      <c r="L1738" s="116" t="str">
        <f t="shared" ca="1" si="62"/>
        <v>-</v>
      </c>
      <c r="M1738" s="111" t="str">
        <f>IF(E1738="","",VLOOKUP(E1738,[1]PROJECTES!$C$14:$Z$5000,21,FALSE))</f>
        <v/>
      </c>
      <c r="N1738" s="117"/>
      <c r="O1738" s="118" t="s">
        <v>222</v>
      </c>
      <c r="P1738" s="119"/>
      <c r="Q1738" s="84"/>
      <c r="R1738" s="122"/>
      <c r="S1738" s="166"/>
      <c r="T1738" s="167"/>
    </row>
    <row r="1739" spans="1:22" s="121" customFormat="1" ht="20.100000000000001" customHeight="1" x14ac:dyDescent="0.3">
      <c r="A1739" s="80"/>
      <c r="B1739" s="110" t="str">
        <f>IF(E1739="","",VLOOKUP(E1739,[1]PROJECTES!$C$14:$G$5000,2,FALSE))</f>
        <v/>
      </c>
      <c r="C1739" s="80"/>
      <c r="D1739" s="283" t="str">
        <f>IF(E1739="","",VLOOKUP(E1739,[1]PROJECTES!$C$14:$G$5000,5,FALSE))</f>
        <v/>
      </c>
      <c r="E1739" s="79"/>
      <c r="F1739" s="110" t="str">
        <f>IF(I1739="","",VLOOKUP(I1739,[1]PROJECTES!$C$14:$G$5000,2,FALSE))</f>
        <v/>
      </c>
      <c r="G1739" s="112" t="str">
        <f>IF(E1739="","",VLOOKUP(E1739,[1]PROJECTES!$C$14:$G$5000,4,FALSE))</f>
        <v/>
      </c>
      <c r="H1739" s="95"/>
      <c r="I1739" s="113" t="str">
        <f>IF(H1739="","",VLOOKUP(H1739,BD!B$2:C$16,2,FALSE))</f>
        <v/>
      </c>
      <c r="J1739" s="114"/>
      <c r="K1739" s="115" t="str">
        <f t="shared" si="61"/>
        <v/>
      </c>
      <c r="L1739" s="116" t="str">
        <f t="shared" ca="1" si="62"/>
        <v>-</v>
      </c>
      <c r="M1739" s="111" t="str">
        <f>IF(E1739="","",VLOOKUP(E1739,[1]PROJECTES!$C$14:$Z$5000,21,FALSE))</f>
        <v/>
      </c>
      <c r="N1739" s="117"/>
      <c r="O1739" s="118" t="s">
        <v>222</v>
      </c>
      <c r="P1739" s="119"/>
      <c r="Q1739" s="84"/>
      <c r="R1739" s="122"/>
      <c r="S1739" s="166"/>
      <c r="T1739" s="167"/>
    </row>
    <row r="1740" spans="1:22" s="121" customFormat="1" ht="20.100000000000001" customHeight="1" x14ac:dyDescent="0.3">
      <c r="A1740" s="80"/>
      <c r="B1740" s="110" t="str">
        <f>IF(E1740="","",VLOOKUP(E1740,[1]PROJECTES!$C$14:$G$5000,2,FALSE))</f>
        <v/>
      </c>
      <c r="C1740" s="80"/>
      <c r="D1740" s="283" t="str">
        <f>IF(E1740="","",VLOOKUP(E1740,[1]PROJECTES!$C$14:$G$5000,5,FALSE))</f>
        <v/>
      </c>
      <c r="E1740" s="79"/>
      <c r="F1740" s="110" t="str">
        <f>IF(I1740="","",VLOOKUP(I1740,[1]PROJECTES!$C$14:$G$5000,2,FALSE))</f>
        <v/>
      </c>
      <c r="G1740" s="112" t="str">
        <f>IF(E1740="","",VLOOKUP(E1740,[1]PROJECTES!$C$14:$G$5000,4,FALSE))</f>
        <v/>
      </c>
      <c r="H1740" s="95"/>
      <c r="I1740" s="113" t="str">
        <f>IF(H1740="","",VLOOKUP(H1740,BD!B$2:C$16,2,FALSE))</f>
        <v/>
      </c>
      <c r="J1740" s="114"/>
      <c r="K1740" s="115" t="str">
        <f t="shared" si="61"/>
        <v/>
      </c>
      <c r="L1740" s="116" t="str">
        <f t="shared" ca="1" si="62"/>
        <v>-</v>
      </c>
      <c r="M1740" s="111" t="str">
        <f>IF(E1740="","",VLOOKUP(E1740,[1]PROJECTES!$C$14:$Z$5000,21,FALSE))</f>
        <v/>
      </c>
      <c r="N1740" s="117"/>
      <c r="O1740" s="118" t="s">
        <v>222</v>
      </c>
      <c r="P1740" s="119"/>
      <c r="Q1740" s="84"/>
      <c r="R1740" s="125"/>
      <c r="S1740" s="166"/>
      <c r="T1740" s="167"/>
    </row>
    <row r="1741" spans="1:22" s="121" customFormat="1" ht="20.100000000000001" customHeight="1" x14ac:dyDescent="0.3">
      <c r="A1741" s="80"/>
      <c r="B1741" s="110" t="str">
        <f>IF(E1741="","",VLOOKUP(E1741,[1]PROJECTES!$C$14:$G$5000,2,FALSE))</f>
        <v/>
      </c>
      <c r="C1741" s="80"/>
      <c r="D1741" s="283" t="str">
        <f>IF(E1741="","",VLOOKUP(E1741,[1]PROJECTES!$C$14:$G$5000,5,FALSE))</f>
        <v/>
      </c>
      <c r="E1741" s="79"/>
      <c r="F1741" s="110" t="str">
        <f>IF(I1741="","",VLOOKUP(I1741,[1]PROJECTES!$C$14:$G$5000,2,FALSE))</f>
        <v/>
      </c>
      <c r="G1741" s="112" t="str">
        <f>IF(E1741="","",VLOOKUP(E1741,[1]PROJECTES!$C$14:$G$5000,4,FALSE))</f>
        <v/>
      </c>
      <c r="H1741" s="95"/>
      <c r="I1741" s="113" t="str">
        <f>IF(H1741="","",VLOOKUP(H1741,BD!B$2:C$16,2,FALSE))</f>
        <v/>
      </c>
      <c r="J1741" s="126"/>
      <c r="K1741" s="115" t="str">
        <f t="shared" si="61"/>
        <v/>
      </c>
      <c r="L1741" s="116" t="str">
        <f t="shared" ca="1" si="62"/>
        <v>-</v>
      </c>
      <c r="M1741" s="111" t="str">
        <f>IF(E1741="","",VLOOKUP(E1741,[1]PROJECTES!$C$14:$Z$5000,21,FALSE))</f>
        <v/>
      </c>
      <c r="N1741" s="117"/>
      <c r="O1741" s="118" t="s">
        <v>222</v>
      </c>
      <c r="P1741" s="119"/>
      <c r="Q1741" s="84"/>
      <c r="R1741" s="122"/>
      <c r="S1741" s="166"/>
      <c r="T1741" s="167"/>
    </row>
    <row r="1742" spans="1:22" s="121" customFormat="1" ht="20.100000000000001" customHeight="1" x14ac:dyDescent="0.3">
      <c r="A1742" s="80"/>
      <c r="B1742" s="110" t="str">
        <f>IF(E1742="","",VLOOKUP(E1742,[1]PROJECTES!$C$14:$G$5000,2,FALSE))</f>
        <v/>
      </c>
      <c r="C1742" s="80"/>
      <c r="D1742" s="283" t="str">
        <f>IF(E1742="","",VLOOKUP(E1742,[1]PROJECTES!$C$14:$G$5000,5,FALSE))</f>
        <v/>
      </c>
      <c r="E1742" s="79"/>
      <c r="F1742" s="110" t="str">
        <f>IF(I1742="","",VLOOKUP(I1742,[1]PROJECTES!$C$14:$G$5000,2,FALSE))</f>
        <v/>
      </c>
      <c r="G1742" s="112" t="str">
        <f>IF(E1742="","",VLOOKUP(E1742,[1]PROJECTES!$C$14:$G$5000,4,FALSE))</f>
        <v/>
      </c>
      <c r="H1742" s="95"/>
      <c r="I1742" s="113" t="str">
        <f>IF(H1742="","",VLOOKUP(H1742,BD!B$2:C$16,2,FALSE))</f>
        <v/>
      </c>
      <c r="J1742" s="114"/>
      <c r="K1742" s="115" t="str">
        <f t="shared" si="61"/>
        <v/>
      </c>
      <c r="L1742" s="116" t="str">
        <f t="shared" ca="1" si="62"/>
        <v>-</v>
      </c>
      <c r="M1742" s="111" t="str">
        <f>IF(E1742="","",VLOOKUP(E1742,[1]PROJECTES!$C$14:$Z$5000,21,FALSE))</f>
        <v/>
      </c>
      <c r="N1742" s="117"/>
      <c r="O1742" s="118" t="s">
        <v>222</v>
      </c>
      <c r="P1742" s="119"/>
      <c r="Q1742" s="84"/>
      <c r="R1742" s="122"/>
      <c r="S1742" s="166"/>
      <c r="T1742" s="167"/>
    </row>
    <row r="1743" spans="1:22" s="121" customFormat="1" ht="20.100000000000001" customHeight="1" x14ac:dyDescent="0.3">
      <c r="A1743" s="80"/>
      <c r="B1743" s="110" t="str">
        <f>IF(E1743="","",VLOOKUP(E1743,[1]PROJECTES!$C$14:$G$5000,2,FALSE))</f>
        <v/>
      </c>
      <c r="C1743" s="80"/>
      <c r="D1743" s="283" t="str">
        <f>IF(E1743="","",VLOOKUP(E1743,[1]PROJECTES!$C$14:$G$5000,5,FALSE))</f>
        <v/>
      </c>
      <c r="E1743" s="79"/>
      <c r="F1743" s="110" t="str">
        <f>IF(I1743="","",VLOOKUP(I1743,[1]PROJECTES!$C$14:$G$5000,2,FALSE))</f>
        <v/>
      </c>
      <c r="G1743" s="112" t="str">
        <f>IF(E1743="","",VLOOKUP(E1743,[1]PROJECTES!$C$14:$G$5000,4,FALSE))</f>
        <v/>
      </c>
      <c r="H1743" s="95"/>
      <c r="I1743" s="113" t="str">
        <f>IF(H1743="","",VLOOKUP(H1743,BD!B$2:C$16,2,FALSE))</f>
        <v/>
      </c>
      <c r="J1743" s="114"/>
      <c r="K1743" s="115" t="str">
        <f t="shared" si="61"/>
        <v/>
      </c>
      <c r="L1743" s="116" t="str">
        <f t="shared" ca="1" si="62"/>
        <v>-</v>
      </c>
      <c r="M1743" s="111" t="str">
        <f>IF(E1743="","",VLOOKUP(E1743,[1]PROJECTES!$C$14:$Z$5000,21,FALSE))</f>
        <v/>
      </c>
      <c r="N1743" s="117"/>
      <c r="O1743" s="118" t="s">
        <v>222</v>
      </c>
      <c r="P1743" s="119"/>
      <c r="Q1743" s="84"/>
      <c r="R1743" s="122"/>
      <c r="S1743" s="166"/>
      <c r="T1743" s="167"/>
    </row>
    <row r="1744" spans="1:22" s="121" customFormat="1" ht="20.100000000000001" customHeight="1" x14ac:dyDescent="0.3">
      <c r="A1744" s="80"/>
      <c r="B1744" s="110" t="str">
        <f>IF(E1744="","",VLOOKUP(E1744,[1]PROJECTES!$C$14:$G$5000,2,FALSE))</f>
        <v/>
      </c>
      <c r="C1744" s="80"/>
      <c r="D1744" s="283" t="str">
        <f>IF(E1744="","",VLOOKUP(E1744,[1]PROJECTES!$C$14:$G$5000,5,FALSE))</f>
        <v/>
      </c>
      <c r="E1744" s="79"/>
      <c r="F1744" s="110" t="str">
        <f>IF(I1744="","",VLOOKUP(I1744,[1]PROJECTES!$C$14:$G$5000,2,FALSE))</f>
        <v/>
      </c>
      <c r="G1744" s="112" t="str">
        <f>IF(E1744="","",VLOOKUP(E1744,[1]PROJECTES!$C$14:$G$5000,4,FALSE))</f>
        <v/>
      </c>
      <c r="H1744" s="95"/>
      <c r="I1744" s="113" t="str">
        <f>IF(H1744="","",VLOOKUP(H1744,BD!B$2:C$16,2,FALSE))</f>
        <v/>
      </c>
      <c r="J1744" s="114"/>
      <c r="K1744" s="115" t="str">
        <f t="shared" si="61"/>
        <v/>
      </c>
      <c r="L1744" s="116" t="str">
        <f t="shared" ca="1" si="62"/>
        <v>-</v>
      </c>
      <c r="M1744" s="111" t="str">
        <f>IF(E1744="","",VLOOKUP(E1744,[1]PROJECTES!$C$14:$Z$5000,21,FALSE))</f>
        <v/>
      </c>
      <c r="N1744" s="117"/>
      <c r="O1744" s="118" t="s">
        <v>222</v>
      </c>
      <c r="P1744" s="119"/>
      <c r="Q1744" s="84"/>
      <c r="R1744" s="122"/>
      <c r="S1744" s="166"/>
      <c r="T1744" s="167"/>
    </row>
    <row r="1745" spans="1:20" s="121" customFormat="1" ht="20.100000000000001" customHeight="1" x14ac:dyDescent="0.3">
      <c r="A1745" s="80"/>
      <c r="B1745" s="110" t="str">
        <f>IF(E1745="","",VLOOKUP(E1745,[1]PROJECTES!$C$14:$G$5000,2,FALSE))</f>
        <v/>
      </c>
      <c r="C1745" s="80"/>
      <c r="D1745" s="283" t="str">
        <f>IF(E1745="","",VLOOKUP(E1745,[1]PROJECTES!$C$14:$G$5000,5,FALSE))</f>
        <v/>
      </c>
      <c r="E1745" s="79"/>
      <c r="F1745" s="110" t="str">
        <f>IF(I1745="","",VLOOKUP(I1745,[1]PROJECTES!$C$14:$G$5000,2,FALSE))</f>
        <v/>
      </c>
      <c r="G1745" s="112" t="str">
        <f>IF(E1745="","",VLOOKUP(E1745,[1]PROJECTES!$C$14:$G$5000,4,FALSE))</f>
        <v/>
      </c>
      <c r="H1745" s="95"/>
      <c r="I1745" s="113" t="str">
        <f>IF(H1745="","",VLOOKUP(H1745,BD!B$2:C$16,2,FALSE))</f>
        <v/>
      </c>
      <c r="J1745" s="114"/>
      <c r="K1745" s="115" t="str">
        <f t="shared" si="61"/>
        <v/>
      </c>
      <c r="L1745" s="116" t="str">
        <f t="shared" ca="1" si="62"/>
        <v>-</v>
      </c>
      <c r="M1745" s="111" t="str">
        <f>IF(E1745="","",VLOOKUP(E1745,[1]PROJECTES!$C$14:$Z$5000,21,FALSE))</f>
        <v/>
      </c>
      <c r="N1745" s="117"/>
      <c r="O1745" s="118" t="s">
        <v>222</v>
      </c>
      <c r="P1745" s="119"/>
      <c r="Q1745" s="84"/>
      <c r="R1745" s="122"/>
      <c r="S1745" s="166"/>
      <c r="T1745" s="167"/>
    </row>
    <row r="1746" spans="1:20" s="121" customFormat="1" ht="20.100000000000001" customHeight="1" x14ac:dyDescent="0.3">
      <c r="A1746" s="80"/>
      <c r="B1746" s="110" t="str">
        <f>IF(E1746="","",VLOOKUP(E1746,[1]PROJECTES!$C$14:$G$5000,2,FALSE))</f>
        <v/>
      </c>
      <c r="C1746" s="80"/>
      <c r="D1746" s="283" t="str">
        <f>IF(E1746="","",VLOOKUP(E1746,[1]PROJECTES!$C$14:$G$5000,5,FALSE))</f>
        <v/>
      </c>
      <c r="E1746" s="79"/>
      <c r="F1746" s="110" t="str">
        <f>IF(I1746="","",VLOOKUP(I1746,[1]PROJECTES!$C$14:$G$5000,2,FALSE))</f>
        <v/>
      </c>
      <c r="G1746" s="112" t="str">
        <f>IF(E1746="","",VLOOKUP(E1746,[1]PROJECTES!$C$14:$G$5000,4,FALSE))</f>
        <v/>
      </c>
      <c r="H1746" s="95"/>
      <c r="I1746" s="113" t="str">
        <f>IF(H1746="","",VLOOKUP(H1746,BD!B$2:C$16,2,FALSE))</f>
        <v/>
      </c>
      <c r="J1746" s="114"/>
      <c r="K1746" s="115" t="str">
        <f t="shared" si="61"/>
        <v/>
      </c>
      <c r="L1746" s="116" t="str">
        <f t="shared" ca="1" si="62"/>
        <v>-</v>
      </c>
      <c r="M1746" s="111" t="str">
        <f>IF(E1746="","",VLOOKUP(E1746,[1]PROJECTES!$C$14:$Z$5000,21,FALSE))</f>
        <v/>
      </c>
      <c r="N1746" s="117"/>
      <c r="O1746" s="118" t="s">
        <v>222</v>
      </c>
      <c r="P1746" s="119"/>
      <c r="Q1746" s="84"/>
      <c r="R1746" s="122"/>
      <c r="S1746" s="166"/>
      <c r="T1746" s="167"/>
    </row>
    <row r="1747" spans="1:20" s="121" customFormat="1" ht="20.100000000000001" customHeight="1" x14ac:dyDescent="0.3">
      <c r="A1747" s="80"/>
      <c r="B1747" s="110" t="str">
        <f>IF(E1747="","",VLOOKUP(E1747,[1]PROJECTES!$C$14:$G$5000,2,FALSE))</f>
        <v/>
      </c>
      <c r="C1747" s="80"/>
      <c r="D1747" s="283" t="str">
        <f>IF(E1747="","",VLOOKUP(E1747,[1]PROJECTES!$C$14:$G$5000,5,FALSE))</f>
        <v/>
      </c>
      <c r="E1747" s="79"/>
      <c r="F1747" s="110" t="str">
        <f>IF(I1747="","",VLOOKUP(I1747,[1]PROJECTES!$C$14:$G$5000,2,FALSE))</f>
        <v/>
      </c>
      <c r="G1747" s="112" t="str">
        <f>IF(E1747="","",VLOOKUP(E1747,[1]PROJECTES!$C$14:$G$5000,4,FALSE))</f>
        <v/>
      </c>
      <c r="H1747" s="95"/>
      <c r="I1747" s="113" t="str">
        <f>IF(H1747="","",VLOOKUP(H1747,BD!B$2:C$16,2,FALSE))</f>
        <v/>
      </c>
      <c r="J1747" s="114"/>
      <c r="K1747" s="115" t="str">
        <f t="shared" si="61"/>
        <v/>
      </c>
      <c r="L1747" s="116" t="str">
        <f t="shared" ca="1" si="62"/>
        <v>-</v>
      </c>
      <c r="M1747" s="111" t="str">
        <f>IF(E1747="","",VLOOKUP(E1747,[1]PROJECTES!$C$14:$Z$5000,21,FALSE))</f>
        <v/>
      </c>
      <c r="N1747" s="117"/>
      <c r="O1747" s="118" t="s">
        <v>222</v>
      </c>
      <c r="P1747" s="119"/>
      <c r="Q1747" s="84"/>
      <c r="R1747" s="125"/>
      <c r="S1747" s="166"/>
      <c r="T1747" s="167"/>
    </row>
    <row r="1748" spans="1:20" s="121" customFormat="1" ht="20.100000000000001" customHeight="1" x14ac:dyDescent="0.3">
      <c r="A1748" s="80"/>
      <c r="B1748" s="110" t="str">
        <f>IF(E1748="","",VLOOKUP(E1748,[1]PROJECTES!$C$14:$G$5000,2,FALSE))</f>
        <v/>
      </c>
      <c r="C1748" s="80"/>
      <c r="D1748" s="283" t="str">
        <f>IF(E1748="","",VLOOKUP(E1748,[1]PROJECTES!$C$14:$G$5000,5,FALSE))</f>
        <v/>
      </c>
      <c r="E1748" s="79"/>
      <c r="F1748" s="110" t="str">
        <f>IF(I1748="","",VLOOKUP(I1748,[1]PROJECTES!$C$14:$G$5000,2,FALSE))</f>
        <v/>
      </c>
      <c r="G1748" s="112" t="str">
        <f>IF(E1748="","",VLOOKUP(E1748,[1]PROJECTES!$C$14:$G$5000,4,FALSE))</f>
        <v/>
      </c>
      <c r="H1748" s="95"/>
      <c r="I1748" s="113" t="str">
        <f>IF(H1748="","",VLOOKUP(H1748,BD!B$2:C$16,2,FALSE))</f>
        <v/>
      </c>
      <c r="J1748" s="114"/>
      <c r="K1748" s="115" t="str">
        <f t="shared" si="61"/>
        <v/>
      </c>
      <c r="L1748" s="116" t="str">
        <f t="shared" ca="1" si="62"/>
        <v>-</v>
      </c>
      <c r="M1748" s="111" t="str">
        <f>IF(E1748="","",VLOOKUP(E1748,[1]PROJECTES!$C$14:$Z$5000,21,FALSE))</f>
        <v/>
      </c>
      <c r="N1748" s="117"/>
      <c r="O1748" s="118" t="s">
        <v>222</v>
      </c>
      <c r="P1748" s="119"/>
      <c r="Q1748" s="84"/>
      <c r="R1748" s="125"/>
      <c r="S1748" s="166"/>
      <c r="T1748" s="167"/>
    </row>
    <row r="1749" spans="1:20" s="121" customFormat="1" ht="20.100000000000001" customHeight="1" x14ac:dyDescent="0.3">
      <c r="A1749" s="270"/>
      <c r="B1749" s="110" t="str">
        <f>IF(E1749="","",VLOOKUP(E1749,[1]PROJECTES!$C$14:$G$5000,2,FALSE))</f>
        <v/>
      </c>
      <c r="C1749" s="270"/>
      <c r="D1749" s="283" t="str">
        <f>IF(E1749="","",VLOOKUP(E1749,[1]PROJECTES!$C$14:$G$5000,5,FALSE))</f>
        <v/>
      </c>
      <c r="E1749" s="271"/>
      <c r="F1749" s="110" t="str">
        <f>IF(I1749="","",VLOOKUP(I1749,[1]PROJECTES!$C$14:$G$5000,2,FALSE))</f>
        <v/>
      </c>
      <c r="G1749" s="112" t="str">
        <f>IF(E1749="","",VLOOKUP(E1749,[1]PROJECTES!$C$14:$G$5000,4,FALSE))</f>
        <v/>
      </c>
      <c r="H1749" s="272"/>
      <c r="I1749" s="113" t="str">
        <f>IF(H1749="","",VLOOKUP(H1749,BD!B$2:C$16,2,FALSE))</f>
        <v/>
      </c>
      <c r="J1749" s="273"/>
      <c r="K1749" s="115" t="str">
        <f t="shared" si="61"/>
        <v/>
      </c>
      <c r="L1749" s="116" t="str">
        <f t="shared" ca="1" si="62"/>
        <v>-</v>
      </c>
      <c r="M1749" s="111" t="str">
        <f>IF(E1749="","",VLOOKUP(E1749,[1]PROJECTES!$C$14:$Z$5000,21,FALSE))</f>
        <v/>
      </c>
      <c r="N1749" s="274"/>
      <c r="O1749" s="275" t="s">
        <v>222</v>
      </c>
      <c r="P1749" s="276"/>
      <c r="Q1749" s="277"/>
      <c r="R1749" s="278"/>
      <c r="S1749" s="166"/>
      <c r="T1749" s="167"/>
    </row>
    <row r="1750" spans="1:20" s="121" customFormat="1" ht="20.100000000000001" customHeight="1" x14ac:dyDescent="0.3">
      <c r="A1750" s="80"/>
      <c r="B1750" s="110" t="str">
        <f>IF(E1750="","",VLOOKUP(E1750,[1]PROJECTES!$C$14:$G$5000,2,FALSE))</f>
        <v/>
      </c>
      <c r="C1750" s="80"/>
      <c r="D1750" s="283" t="str">
        <f>IF(E1750="","",VLOOKUP(E1750,[1]PROJECTES!$C$14:$G$5000,5,FALSE))</f>
        <v/>
      </c>
      <c r="E1750" s="79"/>
      <c r="F1750" s="110" t="str">
        <f>IF(I1750="","",VLOOKUP(I1750,[1]PROJECTES!$C$14:$G$5000,2,FALSE))</f>
        <v/>
      </c>
      <c r="G1750" s="112" t="str">
        <f>IF(E1750="","",VLOOKUP(E1750,[1]PROJECTES!$C$14:$G$5000,4,FALSE))</f>
        <v/>
      </c>
      <c r="H1750" s="95"/>
      <c r="I1750" s="113" t="str">
        <f>IF(H1750="","",VLOOKUP(H1750,BD!B$2:C$16,2,FALSE))</f>
        <v/>
      </c>
      <c r="J1750" s="144"/>
      <c r="K1750" s="115" t="str">
        <f t="shared" si="61"/>
        <v/>
      </c>
      <c r="L1750" s="116" t="str">
        <f t="shared" ca="1" si="62"/>
        <v>-</v>
      </c>
      <c r="M1750" s="111" t="str">
        <f>IF(E1750="","",VLOOKUP(E1750,[1]PROJECTES!$C$14:$Z$5000,21,FALSE))</f>
        <v/>
      </c>
      <c r="N1750" s="117"/>
      <c r="O1750" s="118" t="s">
        <v>222</v>
      </c>
      <c r="P1750" s="119"/>
      <c r="Q1750" s="84"/>
      <c r="R1750" s="125"/>
      <c r="S1750" s="166"/>
      <c r="T1750" s="167"/>
    </row>
    <row r="1751" spans="1:20" s="121" customFormat="1" ht="20.100000000000001" customHeight="1" x14ac:dyDescent="0.3">
      <c r="A1751" s="80"/>
      <c r="B1751" s="110" t="str">
        <f>IF(E1751="","",VLOOKUP(E1751,[1]PROJECTES!$C$14:$G$5000,2,FALSE))</f>
        <v/>
      </c>
      <c r="C1751" s="80"/>
      <c r="D1751" s="283" t="str">
        <f>IF(E1751="","",VLOOKUP(E1751,[1]PROJECTES!$C$14:$G$5000,5,FALSE))</f>
        <v/>
      </c>
      <c r="E1751" s="79"/>
      <c r="F1751" s="110" t="str">
        <f>IF(I1751="","",VLOOKUP(I1751,[1]PROJECTES!$C$14:$G$5000,2,FALSE))</f>
        <v/>
      </c>
      <c r="G1751" s="112" t="str">
        <f>IF(E1751="","",VLOOKUP(E1751,[1]PROJECTES!$C$14:$G$5000,4,FALSE))</f>
        <v/>
      </c>
      <c r="H1751" s="95"/>
      <c r="I1751" s="113" t="str">
        <f>IF(H1751="","",VLOOKUP(H1751,BD!B$2:C$16,2,FALSE))</f>
        <v/>
      </c>
      <c r="J1751" s="114"/>
      <c r="K1751" s="115" t="str">
        <f t="shared" si="61"/>
        <v/>
      </c>
      <c r="L1751" s="116" t="str">
        <f t="shared" ca="1" si="62"/>
        <v>-</v>
      </c>
      <c r="M1751" s="111" t="str">
        <f>IF(E1751="","",VLOOKUP(E1751,[1]PROJECTES!$C$14:$Z$5000,21,FALSE))</f>
        <v/>
      </c>
      <c r="N1751" s="117"/>
      <c r="O1751" s="118" t="s">
        <v>222</v>
      </c>
      <c r="P1751" s="119"/>
      <c r="Q1751" s="84"/>
      <c r="R1751" s="125"/>
      <c r="S1751" s="166"/>
      <c r="T1751" s="167"/>
    </row>
    <row r="1752" spans="1:20" s="121" customFormat="1" ht="20.100000000000001" customHeight="1" x14ac:dyDescent="0.3">
      <c r="A1752" s="80"/>
      <c r="B1752" s="110" t="str">
        <f>IF(E1752="","",VLOOKUP(E1752,[1]PROJECTES!$C$14:$G$5000,2,FALSE))</f>
        <v/>
      </c>
      <c r="C1752" s="80"/>
      <c r="D1752" s="283" t="str">
        <f>IF(E1752="","",VLOOKUP(E1752,[1]PROJECTES!$C$14:$G$5000,5,FALSE))</f>
        <v/>
      </c>
      <c r="E1752" s="79"/>
      <c r="F1752" s="110" t="str">
        <f>IF(I1752="","",VLOOKUP(I1752,[1]PROJECTES!$C$14:$G$5000,2,FALSE))</f>
        <v/>
      </c>
      <c r="G1752" s="112" t="str">
        <f>IF(E1752="","",VLOOKUP(E1752,[1]PROJECTES!$C$14:$G$5000,4,FALSE))</f>
        <v/>
      </c>
      <c r="H1752" s="95"/>
      <c r="I1752" s="113" t="str">
        <f>IF(H1752="","",VLOOKUP(H1752,BD!B$2:C$16,2,FALSE))</f>
        <v/>
      </c>
      <c r="J1752" s="114"/>
      <c r="K1752" s="115" t="str">
        <f t="shared" si="61"/>
        <v/>
      </c>
      <c r="L1752" s="116" t="str">
        <f t="shared" ca="1" si="62"/>
        <v>-</v>
      </c>
      <c r="M1752" s="111" t="str">
        <f>IF(E1752="","",VLOOKUP(E1752,[1]PROJECTES!$C$14:$Z$5000,21,FALSE))</f>
        <v/>
      </c>
      <c r="N1752" s="117"/>
      <c r="O1752" s="118" t="s">
        <v>222</v>
      </c>
      <c r="P1752" s="119"/>
      <c r="Q1752" s="84"/>
      <c r="R1752" s="125"/>
      <c r="S1752" s="166"/>
      <c r="T1752" s="167"/>
    </row>
    <row r="1753" spans="1:20" s="121" customFormat="1" ht="20.100000000000001" customHeight="1" x14ac:dyDescent="0.3">
      <c r="A1753" s="80"/>
      <c r="B1753" s="110" t="str">
        <f>IF(E1753="","",VLOOKUP(E1753,[1]PROJECTES!$C$14:$G$5000,2,FALSE))</f>
        <v/>
      </c>
      <c r="C1753" s="80"/>
      <c r="D1753" s="283" t="str">
        <f>IF(E1753="","",VLOOKUP(E1753,[1]PROJECTES!$C$14:$G$5000,5,FALSE))</f>
        <v/>
      </c>
      <c r="E1753" s="79"/>
      <c r="F1753" s="110" t="str">
        <f>IF(I1753="","",VLOOKUP(I1753,[1]PROJECTES!$C$14:$G$5000,2,FALSE))</f>
        <v/>
      </c>
      <c r="G1753" s="112" t="str">
        <f>IF(E1753="","",VLOOKUP(E1753,[1]PROJECTES!$C$14:$G$5000,4,FALSE))</f>
        <v/>
      </c>
      <c r="H1753" s="95"/>
      <c r="I1753" s="113" t="str">
        <f>IF(H1753="","",VLOOKUP(H1753,BD!B$2:C$16,2,FALSE))</f>
        <v/>
      </c>
      <c r="J1753" s="114"/>
      <c r="K1753" s="115" t="str">
        <f t="shared" si="61"/>
        <v/>
      </c>
      <c r="L1753" s="116" t="str">
        <f t="shared" ca="1" si="62"/>
        <v>-</v>
      </c>
      <c r="M1753" s="111" t="str">
        <f>IF(E1753="","",VLOOKUP(E1753,[1]PROJECTES!$C$14:$Z$5000,21,FALSE))</f>
        <v/>
      </c>
      <c r="N1753" s="117"/>
      <c r="O1753" s="118" t="s">
        <v>222</v>
      </c>
      <c r="P1753" s="119"/>
      <c r="Q1753" s="84"/>
      <c r="R1753" s="125"/>
      <c r="S1753" s="166"/>
      <c r="T1753" s="167"/>
    </row>
    <row r="1754" spans="1:20" s="121" customFormat="1" ht="20.100000000000001" customHeight="1" x14ac:dyDescent="0.3">
      <c r="A1754" s="80"/>
      <c r="B1754" s="110" t="str">
        <f>IF(E1754="","",VLOOKUP(E1754,[1]PROJECTES!$C$14:$G$5000,2,FALSE))</f>
        <v/>
      </c>
      <c r="C1754" s="80"/>
      <c r="D1754" s="283" t="str">
        <f>IF(E1754="","",VLOOKUP(E1754,[1]PROJECTES!$C$14:$G$5000,5,FALSE))</f>
        <v/>
      </c>
      <c r="E1754" s="79"/>
      <c r="F1754" s="110" t="str">
        <f>IF(I1754="","",VLOOKUP(I1754,[1]PROJECTES!$C$14:$G$5000,2,FALSE))</f>
        <v/>
      </c>
      <c r="G1754" s="112" t="str">
        <f>IF(E1754="","",VLOOKUP(E1754,[1]PROJECTES!$C$14:$G$5000,4,FALSE))</f>
        <v/>
      </c>
      <c r="H1754" s="95"/>
      <c r="I1754" s="113" t="str">
        <f>IF(H1754="","",VLOOKUP(H1754,BD!B$2:C$16,2,FALSE))</f>
        <v/>
      </c>
      <c r="J1754" s="114"/>
      <c r="K1754" s="115" t="str">
        <f t="shared" si="61"/>
        <v/>
      </c>
      <c r="L1754" s="116" t="str">
        <f t="shared" ca="1" si="62"/>
        <v>-</v>
      </c>
      <c r="M1754" s="111" t="str">
        <f>IF(E1754="","",VLOOKUP(E1754,[1]PROJECTES!$C$14:$Z$5000,21,FALSE))</f>
        <v/>
      </c>
      <c r="N1754" s="117"/>
      <c r="O1754" s="118" t="s">
        <v>222</v>
      </c>
      <c r="P1754" s="119"/>
      <c r="Q1754" s="84"/>
      <c r="R1754" s="122"/>
      <c r="S1754" s="166"/>
      <c r="T1754" s="167"/>
    </row>
    <row r="1755" spans="1:20" s="121" customFormat="1" ht="20.100000000000001" customHeight="1" x14ac:dyDescent="0.3">
      <c r="A1755" s="80"/>
      <c r="B1755" s="110" t="str">
        <f>IF(E1755="","",VLOOKUP(E1755,[1]PROJECTES!$C$14:$G$5000,2,FALSE))</f>
        <v/>
      </c>
      <c r="C1755" s="80"/>
      <c r="D1755" s="283" t="str">
        <f>IF(E1755="","",VLOOKUP(E1755,[1]PROJECTES!$C$14:$G$5000,5,FALSE))</f>
        <v/>
      </c>
      <c r="E1755" s="79"/>
      <c r="F1755" s="110" t="str">
        <f>IF(I1755="","",VLOOKUP(I1755,[1]PROJECTES!$C$14:$G$5000,2,FALSE))</f>
        <v/>
      </c>
      <c r="G1755" s="112" t="str">
        <f>IF(E1755="","",VLOOKUP(E1755,[1]PROJECTES!$C$14:$G$5000,4,FALSE))</f>
        <v/>
      </c>
      <c r="H1755" s="95"/>
      <c r="I1755" s="113" t="str">
        <f>IF(H1755="","",VLOOKUP(H1755,BD!B$2:C$16,2,FALSE))</f>
        <v/>
      </c>
      <c r="J1755" s="114"/>
      <c r="K1755" s="115" t="str">
        <f t="shared" si="61"/>
        <v/>
      </c>
      <c r="L1755" s="116" t="str">
        <f t="shared" ca="1" si="62"/>
        <v>-</v>
      </c>
      <c r="M1755" s="111" t="str">
        <f>IF(E1755="","",VLOOKUP(E1755,[1]PROJECTES!$C$14:$Z$5000,21,FALSE))</f>
        <v/>
      </c>
      <c r="N1755" s="117"/>
      <c r="O1755" s="118" t="s">
        <v>222</v>
      </c>
      <c r="P1755" s="119"/>
      <c r="Q1755" s="84"/>
      <c r="R1755" s="125"/>
      <c r="S1755" s="166"/>
      <c r="T1755" s="167"/>
    </row>
    <row r="1756" spans="1:20" s="121" customFormat="1" ht="20.100000000000001" customHeight="1" x14ac:dyDescent="0.3">
      <c r="A1756" s="80"/>
      <c r="B1756" s="110" t="str">
        <f>IF(E1756="","",VLOOKUP(E1756,[1]PROJECTES!$C$14:$G$5000,2,FALSE))</f>
        <v/>
      </c>
      <c r="C1756" s="80"/>
      <c r="D1756" s="283" t="str">
        <f>IF(E1756="","",VLOOKUP(E1756,[1]PROJECTES!$C$14:$G$5000,5,FALSE))</f>
        <v/>
      </c>
      <c r="E1756" s="79"/>
      <c r="F1756" s="110" t="str">
        <f>IF(I1756="","",VLOOKUP(I1756,[1]PROJECTES!$C$14:$G$5000,2,FALSE))</f>
        <v/>
      </c>
      <c r="G1756" s="112" t="str">
        <f>IF(E1756="","",VLOOKUP(E1756,[1]PROJECTES!$C$14:$G$5000,4,FALSE))</f>
        <v/>
      </c>
      <c r="H1756" s="95"/>
      <c r="I1756" s="113" t="str">
        <f>IF(H1756="","",VLOOKUP(H1756,BD!B$2:C$16,2,FALSE))</f>
        <v/>
      </c>
      <c r="J1756" s="114"/>
      <c r="K1756" s="115" t="str">
        <f t="shared" si="61"/>
        <v/>
      </c>
      <c r="L1756" s="116" t="str">
        <f t="shared" ca="1" si="62"/>
        <v>-</v>
      </c>
      <c r="M1756" s="111" t="str">
        <f>IF(E1756="","",VLOOKUP(E1756,[1]PROJECTES!$C$14:$Z$5000,21,FALSE))</f>
        <v/>
      </c>
      <c r="N1756" s="117"/>
      <c r="O1756" s="118" t="s">
        <v>222</v>
      </c>
      <c r="P1756" s="119"/>
      <c r="Q1756" s="84"/>
      <c r="R1756" s="122"/>
      <c r="S1756" s="166"/>
      <c r="T1756" s="167"/>
    </row>
    <row r="1757" spans="1:20" s="121" customFormat="1" ht="20.100000000000001" customHeight="1" x14ac:dyDescent="0.3">
      <c r="A1757" s="80"/>
      <c r="B1757" s="110" t="str">
        <f>IF(E1757="","",VLOOKUP(E1757,[1]PROJECTES!$C$14:$G$5000,2,FALSE))</f>
        <v/>
      </c>
      <c r="C1757" s="80"/>
      <c r="D1757" s="283" t="str">
        <f>IF(E1757="","",VLOOKUP(E1757,[1]PROJECTES!$C$14:$G$5000,5,FALSE))</f>
        <v/>
      </c>
      <c r="E1757" s="79"/>
      <c r="F1757" s="110" t="str">
        <f>IF(I1757="","",VLOOKUP(I1757,[1]PROJECTES!$C$14:$G$5000,2,FALSE))</f>
        <v/>
      </c>
      <c r="G1757" s="112" t="str">
        <f>IF(E1757="","",VLOOKUP(E1757,[1]PROJECTES!$C$14:$G$5000,4,FALSE))</f>
        <v/>
      </c>
      <c r="H1757" s="95"/>
      <c r="I1757" s="113" t="str">
        <f>IF(H1757="","",VLOOKUP(H1757,BD!B$2:C$16,2,FALSE))</f>
        <v/>
      </c>
      <c r="J1757" s="114"/>
      <c r="K1757" s="115" t="str">
        <f t="shared" si="61"/>
        <v/>
      </c>
      <c r="L1757" s="116" t="str">
        <f t="shared" ca="1" si="62"/>
        <v>-</v>
      </c>
      <c r="M1757" s="111" t="str">
        <f>IF(E1757="","",VLOOKUP(E1757,[1]PROJECTES!$C$14:$Z$5000,21,FALSE))</f>
        <v/>
      </c>
      <c r="N1757" s="117"/>
      <c r="O1757" s="118" t="s">
        <v>222</v>
      </c>
      <c r="P1757" s="119"/>
      <c r="Q1757" s="84"/>
      <c r="R1757" s="122"/>
      <c r="S1757" s="166"/>
      <c r="T1757" s="167"/>
    </row>
    <row r="1758" spans="1:20" s="121" customFormat="1" ht="20.100000000000001" customHeight="1" x14ac:dyDescent="0.3">
      <c r="A1758" s="80"/>
      <c r="B1758" s="110" t="str">
        <f>IF(E1758="","",VLOOKUP(E1758,[1]PROJECTES!$C$14:$G$5000,2,FALSE))</f>
        <v/>
      </c>
      <c r="C1758" s="80"/>
      <c r="D1758" s="283" t="str">
        <f>IF(E1758="","",VLOOKUP(E1758,[1]PROJECTES!$C$14:$G$5000,5,FALSE))</f>
        <v/>
      </c>
      <c r="E1758" s="79"/>
      <c r="F1758" s="110" t="str">
        <f>IF(I1758="","",VLOOKUP(I1758,[1]PROJECTES!$C$14:$G$5000,2,FALSE))</f>
        <v/>
      </c>
      <c r="G1758" s="112" t="str">
        <f>IF(E1758="","",VLOOKUP(E1758,[1]PROJECTES!$C$14:$G$5000,4,FALSE))</f>
        <v/>
      </c>
      <c r="H1758" s="95"/>
      <c r="I1758" s="113" t="str">
        <f>IF(H1758="","",VLOOKUP(H1758,BD!B$2:C$16,2,FALSE))</f>
        <v/>
      </c>
      <c r="J1758" s="114"/>
      <c r="K1758" s="115" t="str">
        <f t="shared" si="61"/>
        <v/>
      </c>
      <c r="L1758" s="116" t="str">
        <f t="shared" ca="1" si="62"/>
        <v>-</v>
      </c>
      <c r="M1758" s="111" t="str">
        <f>IF(E1758="","",VLOOKUP(E1758,[1]PROJECTES!$C$14:$Z$5000,21,FALSE))</f>
        <v/>
      </c>
      <c r="N1758" s="117"/>
      <c r="O1758" s="118" t="s">
        <v>222</v>
      </c>
      <c r="P1758" s="119"/>
      <c r="Q1758" s="84"/>
      <c r="R1758" s="122"/>
      <c r="S1758" s="166"/>
      <c r="T1758" s="167"/>
    </row>
    <row r="1759" spans="1:20" s="121" customFormat="1" ht="20.100000000000001" customHeight="1" x14ac:dyDescent="0.3">
      <c r="A1759" s="80"/>
      <c r="B1759" s="110" t="str">
        <f>IF(E1759="","",VLOOKUP(E1759,[1]PROJECTES!$C$14:$G$5000,2,FALSE))</f>
        <v/>
      </c>
      <c r="C1759" s="80"/>
      <c r="D1759" s="283" t="str">
        <f>IF(E1759="","",VLOOKUP(E1759,[1]PROJECTES!$C$14:$G$5000,5,FALSE))</f>
        <v/>
      </c>
      <c r="E1759" s="79"/>
      <c r="F1759" s="110" t="str">
        <f>IF(I1759="","",VLOOKUP(I1759,[1]PROJECTES!$C$14:$G$5000,2,FALSE))</f>
        <v/>
      </c>
      <c r="G1759" s="112" t="str">
        <f>IF(E1759="","",VLOOKUP(E1759,[1]PROJECTES!$C$14:$G$5000,4,FALSE))</f>
        <v/>
      </c>
      <c r="H1759" s="95"/>
      <c r="I1759" s="113" t="str">
        <f>IF(H1759="","",VLOOKUP(H1759,BD!B$2:C$16,2,FALSE))</f>
        <v/>
      </c>
      <c r="J1759" s="114"/>
      <c r="K1759" s="115" t="str">
        <f t="shared" si="61"/>
        <v/>
      </c>
      <c r="L1759" s="116" t="str">
        <f t="shared" ca="1" si="62"/>
        <v>-</v>
      </c>
      <c r="M1759" s="111" t="str">
        <f>IF(E1759="","",VLOOKUP(E1759,[1]PROJECTES!$C$14:$Z$5000,21,FALSE))</f>
        <v/>
      </c>
      <c r="N1759" s="117"/>
      <c r="O1759" s="118" t="s">
        <v>222</v>
      </c>
      <c r="P1759" s="119"/>
      <c r="Q1759" s="84"/>
      <c r="R1759" s="125"/>
      <c r="S1759" s="166"/>
      <c r="T1759" s="167"/>
    </row>
    <row r="1760" spans="1:20" s="121" customFormat="1" ht="20.100000000000001" customHeight="1" x14ac:dyDescent="0.3">
      <c r="A1760" s="80"/>
      <c r="B1760" s="110" t="str">
        <f>IF(E1760="","",VLOOKUP(E1760,[1]PROJECTES!$C$14:$G$5000,2,FALSE))</f>
        <v/>
      </c>
      <c r="C1760" s="80"/>
      <c r="D1760" s="283" t="str">
        <f>IF(E1760="","",VLOOKUP(E1760,[1]PROJECTES!$C$14:$G$5000,5,FALSE))</f>
        <v/>
      </c>
      <c r="E1760" s="79"/>
      <c r="F1760" s="110" t="str">
        <f>IF(I1760="","",VLOOKUP(I1760,[1]PROJECTES!$C$14:$G$5000,2,FALSE))</f>
        <v/>
      </c>
      <c r="G1760" s="112" t="str">
        <f>IF(E1760="","",VLOOKUP(E1760,[1]PROJECTES!$C$14:$G$5000,4,FALSE))</f>
        <v/>
      </c>
      <c r="H1760" s="95"/>
      <c r="I1760" s="113" t="str">
        <f>IF(H1760="","",VLOOKUP(H1760,BD!B$2:C$16,2,FALSE))</f>
        <v/>
      </c>
      <c r="J1760" s="114"/>
      <c r="K1760" s="115" t="str">
        <f t="shared" si="61"/>
        <v/>
      </c>
      <c r="L1760" s="116" t="str">
        <f t="shared" ca="1" si="62"/>
        <v>-</v>
      </c>
      <c r="M1760" s="111" t="str">
        <f>IF(E1760="","",VLOOKUP(E1760,[1]PROJECTES!$C$14:$Z$5000,21,FALSE))</f>
        <v/>
      </c>
      <c r="N1760" s="117"/>
      <c r="O1760" s="118" t="s">
        <v>222</v>
      </c>
      <c r="P1760" s="119"/>
      <c r="Q1760" s="84"/>
      <c r="R1760" s="122"/>
      <c r="S1760" s="166"/>
      <c r="T1760" s="167"/>
    </row>
    <row r="1761" spans="1:20" s="121" customFormat="1" ht="20.100000000000001" customHeight="1" x14ac:dyDescent="0.3">
      <c r="A1761" s="80"/>
      <c r="B1761" s="110" t="str">
        <f>IF(E1761="","",VLOOKUP(E1761,[1]PROJECTES!$C$14:$G$5000,2,FALSE))</f>
        <v/>
      </c>
      <c r="C1761" s="80"/>
      <c r="D1761" s="283" t="str">
        <f>IF(E1761="","",VLOOKUP(E1761,[1]PROJECTES!$C$14:$G$5000,5,FALSE))</f>
        <v/>
      </c>
      <c r="E1761" s="79"/>
      <c r="F1761" s="110" t="str">
        <f>IF(I1761="","",VLOOKUP(I1761,[1]PROJECTES!$C$14:$G$5000,2,FALSE))</f>
        <v/>
      </c>
      <c r="G1761" s="112" t="str">
        <f>IF(E1761="","",VLOOKUP(E1761,[1]PROJECTES!$C$14:$G$5000,4,FALSE))</f>
        <v/>
      </c>
      <c r="H1761" s="95"/>
      <c r="I1761" s="113" t="str">
        <f>IF(H1761="","",VLOOKUP(H1761,BD!B$2:C$16,2,FALSE))</f>
        <v/>
      </c>
      <c r="J1761" s="114"/>
      <c r="K1761" s="115" t="str">
        <f t="shared" si="61"/>
        <v/>
      </c>
      <c r="L1761" s="116" t="str">
        <f t="shared" ca="1" si="62"/>
        <v>-</v>
      </c>
      <c r="M1761" s="111" t="str">
        <f>IF(E1761="","",VLOOKUP(E1761,[1]PROJECTES!$C$14:$Z$5000,21,FALSE))</f>
        <v/>
      </c>
      <c r="N1761" s="117"/>
      <c r="O1761" s="118" t="s">
        <v>222</v>
      </c>
      <c r="P1761" s="119"/>
      <c r="Q1761" s="84"/>
      <c r="R1761" s="122"/>
      <c r="S1761" s="166"/>
      <c r="T1761" s="167"/>
    </row>
    <row r="1762" spans="1:20" s="121" customFormat="1" ht="20.100000000000001" customHeight="1" x14ac:dyDescent="0.3">
      <c r="A1762" s="80"/>
      <c r="B1762" s="110" t="str">
        <f>IF(E1762="","",VLOOKUP(E1762,[1]PROJECTES!$C$14:$G$5000,2,FALSE))</f>
        <v/>
      </c>
      <c r="C1762" s="80"/>
      <c r="D1762" s="283" t="str">
        <f>IF(E1762="","",VLOOKUP(E1762,[1]PROJECTES!$C$14:$G$5000,5,FALSE))</f>
        <v/>
      </c>
      <c r="E1762" s="79"/>
      <c r="F1762" s="110" t="str">
        <f>IF(I1762="","",VLOOKUP(I1762,[1]PROJECTES!$C$14:$G$5000,2,FALSE))</f>
        <v/>
      </c>
      <c r="G1762" s="112" t="str">
        <f>IF(E1762="","",VLOOKUP(E1762,[1]PROJECTES!$C$14:$G$5000,4,FALSE))</f>
        <v/>
      </c>
      <c r="H1762" s="95"/>
      <c r="I1762" s="113" t="str">
        <f>IF(H1762="","",VLOOKUP(H1762,BD!B$2:C$16,2,FALSE))</f>
        <v/>
      </c>
      <c r="J1762" s="114"/>
      <c r="K1762" s="115" t="str">
        <f t="shared" si="61"/>
        <v/>
      </c>
      <c r="L1762" s="116" t="str">
        <f t="shared" ca="1" si="62"/>
        <v>-</v>
      </c>
      <c r="M1762" s="111" t="str">
        <f>IF(E1762="","",VLOOKUP(E1762,[1]PROJECTES!$C$14:$Z$5000,21,FALSE))</f>
        <v/>
      </c>
      <c r="N1762" s="117"/>
      <c r="O1762" s="118" t="s">
        <v>222</v>
      </c>
      <c r="P1762" s="119"/>
      <c r="Q1762" s="84"/>
      <c r="R1762" s="122"/>
      <c r="S1762" s="166"/>
      <c r="T1762" s="167"/>
    </row>
    <row r="1763" spans="1:20" s="121" customFormat="1" ht="20.100000000000001" customHeight="1" x14ac:dyDescent="0.3">
      <c r="A1763" s="80"/>
      <c r="B1763" s="110" t="str">
        <f>IF(E1763="","",VLOOKUP(E1763,[1]PROJECTES!$C$14:$G$5000,2,FALSE))</f>
        <v/>
      </c>
      <c r="C1763" s="80"/>
      <c r="D1763" s="283" t="str">
        <f>IF(E1763="","",VLOOKUP(E1763,[1]PROJECTES!$C$14:$G$5000,5,FALSE))</f>
        <v/>
      </c>
      <c r="E1763" s="79"/>
      <c r="F1763" s="110" t="str">
        <f>IF(I1763="","",VLOOKUP(I1763,[1]PROJECTES!$C$14:$G$5000,2,FALSE))</f>
        <v/>
      </c>
      <c r="G1763" s="112" t="str">
        <f>IF(E1763="","",VLOOKUP(E1763,[1]PROJECTES!$C$14:$G$5000,4,FALSE))</f>
        <v/>
      </c>
      <c r="H1763" s="95"/>
      <c r="I1763" s="113" t="str">
        <f>IF(H1763="","",VLOOKUP(H1763,BD!B$2:C$16,2,FALSE))</f>
        <v/>
      </c>
      <c r="J1763" s="114"/>
      <c r="K1763" s="115" t="str">
        <f t="shared" si="61"/>
        <v/>
      </c>
      <c r="L1763" s="116" t="str">
        <f t="shared" ca="1" si="62"/>
        <v>-</v>
      </c>
      <c r="M1763" s="111" t="str">
        <f>IF(E1763="","",VLOOKUP(E1763,[1]PROJECTES!$C$14:$Z$5000,21,FALSE))</f>
        <v/>
      </c>
      <c r="N1763" s="117"/>
      <c r="O1763" s="118" t="s">
        <v>222</v>
      </c>
      <c r="P1763" s="119"/>
      <c r="Q1763" s="84"/>
      <c r="R1763" s="123"/>
      <c r="S1763" s="166"/>
      <c r="T1763" s="167"/>
    </row>
    <row r="1764" spans="1:20" s="121" customFormat="1" ht="20.100000000000001" customHeight="1" x14ac:dyDescent="0.3">
      <c r="A1764" s="80"/>
      <c r="B1764" s="110" t="str">
        <f>IF(E1764="","",VLOOKUP(E1764,[1]PROJECTES!$C$14:$G$5000,2,FALSE))</f>
        <v/>
      </c>
      <c r="C1764" s="80"/>
      <c r="D1764" s="283" t="str">
        <f>IF(E1764="","",VLOOKUP(E1764,[1]PROJECTES!$C$14:$G$5000,5,FALSE))</f>
        <v/>
      </c>
      <c r="E1764" s="79"/>
      <c r="F1764" s="110" t="str">
        <f>IF(I1764="","",VLOOKUP(I1764,[1]PROJECTES!$C$14:$G$5000,2,FALSE))</f>
        <v/>
      </c>
      <c r="G1764" s="112" t="str">
        <f>IF(E1764="","",VLOOKUP(E1764,[1]PROJECTES!$C$14:$G$5000,4,FALSE))</f>
        <v/>
      </c>
      <c r="H1764" s="95"/>
      <c r="I1764" s="113" t="str">
        <f>IF(H1764="","",VLOOKUP(H1764,BD!B$2:C$16,2,FALSE))</f>
        <v/>
      </c>
      <c r="J1764" s="114"/>
      <c r="K1764" s="115" t="str">
        <f t="shared" si="61"/>
        <v/>
      </c>
      <c r="L1764" s="116" t="str">
        <f t="shared" ca="1" si="62"/>
        <v>-</v>
      </c>
      <c r="M1764" s="111" t="str">
        <f>IF(E1764="","",VLOOKUP(E1764,[1]PROJECTES!$C$14:$Z$5000,21,FALSE))</f>
        <v/>
      </c>
      <c r="N1764" s="117"/>
      <c r="O1764" s="118" t="s">
        <v>222</v>
      </c>
      <c r="P1764" s="119"/>
      <c r="Q1764" s="84"/>
      <c r="R1764" s="123"/>
      <c r="S1764" s="166"/>
      <c r="T1764" s="167"/>
    </row>
    <row r="1765" spans="1:20" s="121" customFormat="1" ht="20.100000000000001" customHeight="1" x14ac:dyDescent="0.3">
      <c r="A1765" s="80"/>
      <c r="B1765" s="110" t="str">
        <f>IF(E1765="","",VLOOKUP(E1765,[1]PROJECTES!$C$14:$G$5000,2,FALSE))</f>
        <v/>
      </c>
      <c r="C1765" s="80"/>
      <c r="D1765" s="283" t="str">
        <f>IF(E1765="","",VLOOKUP(E1765,[1]PROJECTES!$C$14:$G$5000,5,FALSE))</f>
        <v/>
      </c>
      <c r="E1765" s="79"/>
      <c r="F1765" s="110" t="str">
        <f>IF(I1765="","",VLOOKUP(I1765,[1]PROJECTES!$C$14:$G$5000,2,FALSE))</f>
        <v/>
      </c>
      <c r="G1765" s="112" t="str">
        <f>IF(E1765="","",VLOOKUP(E1765,[1]PROJECTES!$C$14:$G$5000,4,FALSE))</f>
        <v/>
      </c>
      <c r="H1765" s="95"/>
      <c r="I1765" s="113" t="str">
        <f>IF(H1765="","",VLOOKUP(H1765,BD!B$2:C$16,2,FALSE))</f>
        <v/>
      </c>
      <c r="J1765" s="114"/>
      <c r="K1765" s="115" t="str">
        <f t="shared" si="61"/>
        <v/>
      </c>
      <c r="L1765" s="116" t="str">
        <f t="shared" ca="1" si="62"/>
        <v>-</v>
      </c>
      <c r="M1765" s="111" t="str">
        <f>IF(E1765="","",VLOOKUP(E1765,[1]PROJECTES!$C$14:$Z$5000,21,FALSE))</f>
        <v/>
      </c>
      <c r="N1765" s="117"/>
      <c r="O1765" s="118" t="s">
        <v>222</v>
      </c>
      <c r="P1765" s="119"/>
      <c r="Q1765" s="84"/>
      <c r="R1765" s="125"/>
      <c r="S1765" s="166"/>
      <c r="T1765" s="167"/>
    </row>
    <row r="1766" spans="1:20" s="121" customFormat="1" ht="20.100000000000001" customHeight="1" x14ac:dyDescent="0.3">
      <c r="A1766" s="80"/>
      <c r="B1766" s="110" t="str">
        <f>IF(E1766="","",VLOOKUP(E1766,[1]PROJECTES!$C$14:$G$5000,2,FALSE))</f>
        <v/>
      </c>
      <c r="C1766" s="80"/>
      <c r="D1766" s="283" t="str">
        <f>IF(E1766="","",VLOOKUP(E1766,[1]PROJECTES!$C$14:$G$5000,5,FALSE))</f>
        <v/>
      </c>
      <c r="E1766" s="79"/>
      <c r="F1766" s="110" t="str">
        <f>IF(I1766="","",VLOOKUP(I1766,[1]PROJECTES!$C$14:$G$5000,2,FALSE))</f>
        <v/>
      </c>
      <c r="G1766" s="112" t="str">
        <f>IF(E1766="","",VLOOKUP(E1766,[1]PROJECTES!$C$14:$G$5000,4,FALSE))</f>
        <v/>
      </c>
      <c r="H1766" s="95"/>
      <c r="I1766" s="113" t="str">
        <f>IF(H1766="","",VLOOKUP(H1766,BD!B$2:C$16,2,FALSE))</f>
        <v/>
      </c>
      <c r="J1766" s="114"/>
      <c r="K1766" s="115" t="str">
        <f t="shared" ref="K1766:K1829" si="63">IF(J1766="","",WEEKNUM(J1766,2)-0)</f>
        <v/>
      </c>
      <c r="L1766" s="116" t="str">
        <f t="shared" ref="L1766:L1829" ca="1" si="64">IF(M1766="","-",IF(G1766="TA","-",+M1766-TODAY()))</f>
        <v>-</v>
      </c>
      <c r="M1766" s="111" t="str">
        <f>IF(E1766="","",VLOOKUP(E1766,[1]PROJECTES!$C$14:$Z$5000,21,FALSE))</f>
        <v/>
      </c>
      <c r="N1766" s="117"/>
      <c r="O1766" s="118" t="s">
        <v>222</v>
      </c>
      <c r="P1766" s="119"/>
      <c r="Q1766" s="84"/>
      <c r="R1766" s="125"/>
      <c r="S1766" s="166"/>
      <c r="T1766" s="167"/>
    </row>
    <row r="1767" spans="1:20" s="121" customFormat="1" ht="20.100000000000001" customHeight="1" x14ac:dyDescent="0.3">
      <c r="A1767" s="80"/>
      <c r="B1767" s="110" t="str">
        <f>IF(E1767="","",VLOOKUP(E1767,[1]PROJECTES!$C$14:$G$5000,2,FALSE))</f>
        <v/>
      </c>
      <c r="C1767" s="80"/>
      <c r="D1767" s="283" t="str">
        <f>IF(E1767="","",VLOOKUP(E1767,[1]PROJECTES!$C$14:$G$5000,5,FALSE))</f>
        <v/>
      </c>
      <c r="E1767" s="79"/>
      <c r="F1767" s="110" t="str">
        <f>IF(I1767="","",VLOOKUP(I1767,[1]PROJECTES!$C$14:$G$5000,2,FALSE))</f>
        <v/>
      </c>
      <c r="G1767" s="112" t="str">
        <f>IF(E1767="","",VLOOKUP(E1767,[1]PROJECTES!$C$14:$G$5000,4,FALSE))</f>
        <v/>
      </c>
      <c r="H1767" s="95"/>
      <c r="I1767" s="113" t="str">
        <f>IF(H1767="","",VLOOKUP(H1767,BD!B$2:C$16,2,FALSE))</f>
        <v/>
      </c>
      <c r="J1767" s="114"/>
      <c r="K1767" s="115" t="str">
        <f t="shared" si="63"/>
        <v/>
      </c>
      <c r="L1767" s="116" t="str">
        <f t="shared" ca="1" si="64"/>
        <v>-</v>
      </c>
      <c r="M1767" s="111" t="str">
        <f>IF(E1767="","",VLOOKUP(E1767,[1]PROJECTES!$C$14:$Z$5000,21,FALSE))</f>
        <v/>
      </c>
      <c r="N1767" s="117"/>
      <c r="O1767" s="118" t="s">
        <v>222</v>
      </c>
      <c r="P1767" s="119"/>
      <c r="Q1767" s="84"/>
      <c r="R1767" s="125"/>
      <c r="S1767" s="166"/>
      <c r="T1767" s="167"/>
    </row>
    <row r="1768" spans="1:20" s="121" customFormat="1" ht="20.100000000000001" customHeight="1" x14ac:dyDescent="0.3">
      <c r="A1768" s="80"/>
      <c r="B1768" s="110" t="str">
        <f>IF(E1768="","",VLOOKUP(E1768,[1]PROJECTES!$C$14:$G$5000,2,FALSE))</f>
        <v/>
      </c>
      <c r="C1768" s="80"/>
      <c r="D1768" s="283" t="str">
        <f>IF(E1768="","",VLOOKUP(E1768,[1]PROJECTES!$C$14:$G$5000,5,FALSE))</f>
        <v/>
      </c>
      <c r="E1768" s="79"/>
      <c r="F1768" s="110" t="str">
        <f>IF(I1768="","",VLOOKUP(I1768,[1]PROJECTES!$C$14:$G$5000,2,FALSE))</f>
        <v/>
      </c>
      <c r="G1768" s="112" t="str">
        <f>IF(E1768="","",VLOOKUP(E1768,[1]PROJECTES!$C$14:$G$5000,4,FALSE))</f>
        <v/>
      </c>
      <c r="H1768" s="95"/>
      <c r="I1768" s="113" t="str">
        <f>IF(H1768="","",VLOOKUP(H1768,BD!B$2:C$16,2,FALSE))</f>
        <v/>
      </c>
      <c r="J1768" s="114"/>
      <c r="K1768" s="115" t="str">
        <f t="shared" si="63"/>
        <v/>
      </c>
      <c r="L1768" s="116" t="str">
        <f t="shared" ca="1" si="64"/>
        <v>-</v>
      </c>
      <c r="M1768" s="111" t="str">
        <f>IF(E1768="","",VLOOKUP(E1768,[1]PROJECTES!$C$14:$Z$5000,21,FALSE))</f>
        <v/>
      </c>
      <c r="N1768" s="117"/>
      <c r="O1768" s="118" t="s">
        <v>222</v>
      </c>
      <c r="P1768" s="119"/>
      <c r="Q1768" s="84"/>
      <c r="R1768" s="122"/>
      <c r="S1768" s="166"/>
      <c r="T1768" s="167"/>
    </row>
    <row r="1769" spans="1:20" s="121" customFormat="1" ht="20.100000000000001" customHeight="1" x14ac:dyDescent="0.3">
      <c r="A1769" s="80"/>
      <c r="B1769" s="110" t="str">
        <f>IF(E1769="","",VLOOKUP(E1769,[1]PROJECTES!$C$14:$G$5000,2,FALSE))</f>
        <v/>
      </c>
      <c r="C1769" s="80"/>
      <c r="D1769" s="283" t="str">
        <f>IF(E1769="","",VLOOKUP(E1769,[1]PROJECTES!$C$14:$G$5000,5,FALSE))</f>
        <v/>
      </c>
      <c r="E1769" s="79"/>
      <c r="F1769" s="110" t="str">
        <f>IF(I1769="","",VLOOKUP(I1769,[1]PROJECTES!$C$14:$G$5000,2,FALSE))</f>
        <v/>
      </c>
      <c r="G1769" s="112" t="str">
        <f>IF(E1769="","",VLOOKUP(E1769,[1]PROJECTES!$C$14:$G$5000,4,FALSE))</f>
        <v/>
      </c>
      <c r="H1769" s="95"/>
      <c r="I1769" s="113" t="str">
        <f>IF(H1769="","",VLOOKUP(H1769,BD!B$2:C$16,2,FALSE))</f>
        <v/>
      </c>
      <c r="J1769" s="114"/>
      <c r="K1769" s="115" t="str">
        <f t="shared" si="63"/>
        <v/>
      </c>
      <c r="L1769" s="116" t="str">
        <f t="shared" ca="1" si="64"/>
        <v>-</v>
      </c>
      <c r="M1769" s="111" t="str">
        <f>IF(E1769="","",VLOOKUP(E1769,[1]PROJECTES!$C$14:$Z$5000,21,FALSE))</f>
        <v/>
      </c>
      <c r="N1769" s="117"/>
      <c r="O1769" s="118" t="s">
        <v>222</v>
      </c>
      <c r="P1769" s="119"/>
      <c r="Q1769" s="84"/>
      <c r="R1769" s="122"/>
      <c r="S1769" s="166"/>
      <c r="T1769" s="167"/>
    </row>
    <row r="1770" spans="1:20" s="121" customFormat="1" ht="20.100000000000001" customHeight="1" x14ac:dyDescent="0.3">
      <c r="A1770" s="80"/>
      <c r="B1770" s="110" t="str">
        <f>IF(E1770="","",VLOOKUP(E1770,[1]PROJECTES!$C$14:$G$5000,2,FALSE))</f>
        <v/>
      </c>
      <c r="C1770" s="80"/>
      <c r="D1770" s="283" t="str">
        <f>IF(E1770="","",VLOOKUP(E1770,[1]PROJECTES!$C$14:$G$5000,5,FALSE))</f>
        <v/>
      </c>
      <c r="E1770" s="79"/>
      <c r="F1770" s="110" t="str">
        <f>IF(I1770="","",VLOOKUP(I1770,[1]PROJECTES!$C$14:$G$5000,2,FALSE))</f>
        <v/>
      </c>
      <c r="G1770" s="112" t="str">
        <f>IF(E1770="","",VLOOKUP(E1770,[1]PROJECTES!$C$14:$G$5000,4,FALSE))</f>
        <v/>
      </c>
      <c r="H1770" s="95"/>
      <c r="I1770" s="113" t="str">
        <f>IF(H1770="","",VLOOKUP(H1770,BD!B$2:C$16,2,FALSE))</f>
        <v/>
      </c>
      <c r="J1770" s="114"/>
      <c r="K1770" s="115" t="str">
        <f t="shared" si="63"/>
        <v/>
      </c>
      <c r="L1770" s="116" t="str">
        <f t="shared" ca="1" si="64"/>
        <v>-</v>
      </c>
      <c r="M1770" s="111" t="str">
        <f>IF(E1770="","",VLOOKUP(E1770,[1]PROJECTES!$C$14:$Z$5000,21,FALSE))</f>
        <v/>
      </c>
      <c r="N1770" s="117"/>
      <c r="O1770" s="118" t="s">
        <v>222</v>
      </c>
      <c r="P1770" s="119"/>
      <c r="Q1770" s="84"/>
      <c r="R1770" s="125"/>
      <c r="S1770" s="166"/>
      <c r="T1770" s="167"/>
    </row>
    <row r="1771" spans="1:20" s="121" customFormat="1" ht="20.100000000000001" customHeight="1" x14ac:dyDescent="0.3">
      <c r="A1771" s="80"/>
      <c r="B1771" s="110" t="str">
        <f>IF(E1771="","",VLOOKUP(E1771,[1]PROJECTES!$C$14:$G$5000,2,FALSE))</f>
        <v/>
      </c>
      <c r="C1771" s="80"/>
      <c r="D1771" s="283" t="str">
        <f>IF(E1771="","",VLOOKUP(E1771,[1]PROJECTES!$C$14:$G$5000,5,FALSE))</f>
        <v/>
      </c>
      <c r="E1771" s="79"/>
      <c r="F1771" s="110" t="str">
        <f>IF(I1771="","",VLOOKUP(I1771,[1]PROJECTES!$C$14:$G$5000,2,FALSE))</f>
        <v/>
      </c>
      <c r="G1771" s="112" t="str">
        <f>IF(E1771="","",VLOOKUP(E1771,[1]PROJECTES!$C$14:$G$5000,4,FALSE))</f>
        <v/>
      </c>
      <c r="H1771" s="95"/>
      <c r="I1771" s="113" t="str">
        <f>IF(H1771="","",VLOOKUP(H1771,BD!B$2:C$16,2,FALSE))</f>
        <v/>
      </c>
      <c r="J1771" s="114"/>
      <c r="K1771" s="115" t="str">
        <f t="shared" si="63"/>
        <v/>
      </c>
      <c r="L1771" s="116" t="str">
        <f t="shared" ca="1" si="64"/>
        <v>-</v>
      </c>
      <c r="M1771" s="111" t="str">
        <f>IF(E1771="","",VLOOKUP(E1771,[1]PROJECTES!$C$14:$Z$5000,21,FALSE))</f>
        <v/>
      </c>
      <c r="N1771" s="117"/>
      <c r="O1771" s="118" t="s">
        <v>222</v>
      </c>
      <c r="P1771" s="119"/>
      <c r="Q1771" s="84"/>
      <c r="R1771" s="125"/>
      <c r="S1771" s="166"/>
      <c r="T1771" s="167"/>
    </row>
    <row r="1772" spans="1:20" s="121" customFormat="1" ht="20.100000000000001" customHeight="1" x14ac:dyDescent="0.3">
      <c r="A1772" s="80"/>
      <c r="B1772" s="110" t="str">
        <f>IF(E1772="","",VLOOKUP(E1772,[1]PROJECTES!$C$14:$G$5000,2,FALSE))</f>
        <v/>
      </c>
      <c r="C1772" s="80"/>
      <c r="D1772" s="283" t="str">
        <f>IF(E1772="","",VLOOKUP(E1772,[1]PROJECTES!$C$14:$G$5000,5,FALSE))</f>
        <v/>
      </c>
      <c r="E1772" s="79"/>
      <c r="F1772" s="110" t="str">
        <f>IF(I1772="","",VLOOKUP(I1772,[1]PROJECTES!$C$14:$G$5000,2,FALSE))</f>
        <v/>
      </c>
      <c r="G1772" s="112" t="str">
        <f>IF(E1772="","",VLOOKUP(E1772,[1]PROJECTES!$C$14:$G$5000,4,FALSE))</f>
        <v/>
      </c>
      <c r="H1772" s="95"/>
      <c r="I1772" s="113" t="str">
        <f>IF(H1772="","",VLOOKUP(H1772,BD!B$2:C$16,2,FALSE))</f>
        <v/>
      </c>
      <c r="J1772" s="114"/>
      <c r="K1772" s="115" t="str">
        <f t="shared" si="63"/>
        <v/>
      </c>
      <c r="L1772" s="116" t="str">
        <f t="shared" ca="1" si="64"/>
        <v>-</v>
      </c>
      <c r="M1772" s="111" t="str">
        <f>IF(E1772="","",VLOOKUP(E1772,[1]PROJECTES!$C$14:$Z$5000,21,FALSE))</f>
        <v/>
      </c>
      <c r="N1772" s="117"/>
      <c r="O1772" s="118" t="s">
        <v>222</v>
      </c>
      <c r="P1772" s="119"/>
      <c r="Q1772" s="84"/>
      <c r="R1772" s="122"/>
      <c r="S1772" s="166"/>
      <c r="T1772" s="167"/>
    </row>
    <row r="1773" spans="1:20" s="121" customFormat="1" ht="20.100000000000001" customHeight="1" x14ac:dyDescent="0.3">
      <c r="A1773" s="80"/>
      <c r="B1773" s="110" t="str">
        <f>IF(E1773="","",VLOOKUP(E1773,[1]PROJECTES!$C$14:$G$5000,2,FALSE))</f>
        <v/>
      </c>
      <c r="C1773" s="80"/>
      <c r="D1773" s="283" t="str">
        <f>IF(E1773="","",VLOOKUP(E1773,[1]PROJECTES!$C$14:$G$5000,5,FALSE))</f>
        <v/>
      </c>
      <c r="E1773" s="79"/>
      <c r="F1773" s="110" t="str">
        <f>IF(I1773="","",VLOOKUP(I1773,[1]PROJECTES!$C$14:$G$5000,2,FALSE))</f>
        <v/>
      </c>
      <c r="G1773" s="112" t="str">
        <f>IF(E1773="","",VLOOKUP(E1773,[1]PROJECTES!$C$14:$G$5000,4,FALSE))</f>
        <v/>
      </c>
      <c r="H1773" s="95"/>
      <c r="I1773" s="113" t="str">
        <f>IF(H1773="","",VLOOKUP(H1773,BD!B$2:C$16,2,FALSE))</f>
        <v/>
      </c>
      <c r="J1773" s="114"/>
      <c r="K1773" s="115" t="str">
        <f t="shared" si="63"/>
        <v/>
      </c>
      <c r="L1773" s="116" t="str">
        <f t="shared" ca="1" si="64"/>
        <v>-</v>
      </c>
      <c r="M1773" s="111" t="str">
        <f>IF(E1773="","",VLOOKUP(E1773,[1]PROJECTES!$C$14:$Z$5000,21,FALSE))</f>
        <v/>
      </c>
      <c r="N1773" s="117"/>
      <c r="O1773" s="118" t="s">
        <v>222</v>
      </c>
      <c r="P1773" s="119"/>
      <c r="Q1773" s="84"/>
      <c r="R1773" s="122"/>
      <c r="S1773" s="166"/>
      <c r="T1773" s="167"/>
    </row>
    <row r="1774" spans="1:20" s="121" customFormat="1" ht="20.100000000000001" customHeight="1" x14ac:dyDescent="0.3">
      <c r="A1774" s="80"/>
      <c r="B1774" s="110" t="str">
        <f>IF(E1774="","",VLOOKUP(E1774,[1]PROJECTES!$C$14:$G$5000,2,FALSE))</f>
        <v/>
      </c>
      <c r="C1774" s="80"/>
      <c r="D1774" s="283" t="str">
        <f>IF(E1774="","",VLOOKUP(E1774,[1]PROJECTES!$C$14:$G$5000,5,FALSE))</f>
        <v/>
      </c>
      <c r="E1774" s="79"/>
      <c r="F1774" s="110" t="str">
        <f>IF(I1774="","",VLOOKUP(I1774,[1]PROJECTES!$C$14:$G$5000,2,FALSE))</f>
        <v/>
      </c>
      <c r="G1774" s="112" t="str">
        <f>IF(E1774="","",VLOOKUP(E1774,[1]PROJECTES!$C$14:$G$5000,4,FALSE))</f>
        <v/>
      </c>
      <c r="H1774" s="95"/>
      <c r="I1774" s="113" t="str">
        <f>IF(H1774="","",VLOOKUP(H1774,BD!B$2:C$16,2,FALSE))</f>
        <v/>
      </c>
      <c r="J1774" s="114"/>
      <c r="K1774" s="115" t="str">
        <f t="shared" si="63"/>
        <v/>
      </c>
      <c r="L1774" s="116" t="str">
        <f t="shared" ca="1" si="64"/>
        <v>-</v>
      </c>
      <c r="M1774" s="111" t="str">
        <f>IF(E1774="","",VLOOKUP(E1774,[1]PROJECTES!$C$14:$Z$5000,21,FALSE))</f>
        <v/>
      </c>
      <c r="N1774" s="117"/>
      <c r="O1774" s="118" t="s">
        <v>222</v>
      </c>
      <c r="P1774" s="119"/>
      <c r="Q1774" s="84"/>
      <c r="R1774" s="122"/>
      <c r="S1774" s="166"/>
      <c r="T1774" s="167"/>
    </row>
    <row r="1775" spans="1:20" s="121" customFormat="1" ht="20.100000000000001" customHeight="1" x14ac:dyDescent="0.3">
      <c r="A1775" s="80"/>
      <c r="B1775" s="110" t="str">
        <f>IF(E1775="","",VLOOKUP(E1775,[1]PROJECTES!$C$14:$G$5000,2,FALSE))</f>
        <v/>
      </c>
      <c r="C1775" s="80"/>
      <c r="D1775" s="283" t="str">
        <f>IF(E1775="","",VLOOKUP(E1775,[1]PROJECTES!$C$14:$G$5000,5,FALSE))</f>
        <v/>
      </c>
      <c r="E1775" s="79"/>
      <c r="F1775" s="110" t="str">
        <f>IF(I1775="","",VLOOKUP(I1775,[1]PROJECTES!$C$14:$G$5000,2,FALSE))</f>
        <v/>
      </c>
      <c r="G1775" s="112" t="str">
        <f>IF(E1775="","",VLOOKUP(E1775,[1]PROJECTES!$C$14:$G$5000,4,FALSE))</f>
        <v/>
      </c>
      <c r="H1775" s="95"/>
      <c r="I1775" s="113" t="str">
        <f>IF(H1775="","",VLOOKUP(H1775,BD!B$2:C$16,2,FALSE))</f>
        <v/>
      </c>
      <c r="J1775" s="114"/>
      <c r="K1775" s="115" t="str">
        <f t="shared" si="63"/>
        <v/>
      </c>
      <c r="L1775" s="116" t="str">
        <f t="shared" ca="1" si="64"/>
        <v>-</v>
      </c>
      <c r="M1775" s="111" t="str">
        <f>IF(E1775="","",VLOOKUP(E1775,[1]PROJECTES!$C$14:$Z$5000,21,FALSE))</f>
        <v/>
      </c>
      <c r="N1775" s="117"/>
      <c r="O1775" s="118" t="s">
        <v>222</v>
      </c>
      <c r="P1775" s="119"/>
      <c r="Q1775" s="84"/>
      <c r="R1775" s="122"/>
      <c r="S1775" s="166"/>
      <c r="T1775" s="167"/>
    </row>
    <row r="1776" spans="1:20" s="121" customFormat="1" ht="20.100000000000001" customHeight="1" x14ac:dyDescent="0.3">
      <c r="A1776" s="80"/>
      <c r="B1776" s="110" t="str">
        <f>IF(E1776="","",VLOOKUP(E1776,[1]PROJECTES!$C$14:$G$5000,2,FALSE))</f>
        <v/>
      </c>
      <c r="C1776" s="80"/>
      <c r="D1776" s="283" t="str">
        <f>IF(E1776="","",VLOOKUP(E1776,[1]PROJECTES!$C$14:$G$5000,5,FALSE))</f>
        <v/>
      </c>
      <c r="E1776" s="79"/>
      <c r="F1776" s="110" t="str">
        <f>IF(I1776="","",VLOOKUP(I1776,[1]PROJECTES!$C$14:$G$5000,2,FALSE))</f>
        <v/>
      </c>
      <c r="G1776" s="112" t="str">
        <f>IF(E1776="","",VLOOKUP(E1776,[1]PROJECTES!$C$14:$G$5000,4,FALSE))</f>
        <v/>
      </c>
      <c r="H1776" s="95"/>
      <c r="I1776" s="113" t="str">
        <f>IF(H1776="","",VLOOKUP(H1776,BD!B$2:C$16,2,FALSE))</f>
        <v/>
      </c>
      <c r="J1776" s="114"/>
      <c r="K1776" s="115" t="str">
        <f t="shared" si="63"/>
        <v/>
      </c>
      <c r="L1776" s="116" t="str">
        <f t="shared" ca="1" si="64"/>
        <v>-</v>
      </c>
      <c r="M1776" s="111" t="str">
        <f>IF(E1776="","",VLOOKUP(E1776,[1]PROJECTES!$C$14:$Z$5000,21,FALSE))</f>
        <v/>
      </c>
      <c r="N1776" s="117"/>
      <c r="O1776" s="118" t="s">
        <v>222</v>
      </c>
      <c r="P1776" s="119"/>
      <c r="Q1776" s="84"/>
      <c r="R1776" s="125"/>
      <c r="S1776" s="166"/>
      <c r="T1776" s="167"/>
    </row>
    <row r="1777" spans="1:20" s="121" customFormat="1" ht="20.100000000000001" customHeight="1" x14ac:dyDescent="0.3">
      <c r="A1777" s="80"/>
      <c r="B1777" s="110" t="str">
        <f>IF(E1777="","",VLOOKUP(E1777,[1]PROJECTES!$C$14:$G$5000,2,FALSE))</f>
        <v/>
      </c>
      <c r="C1777" s="80"/>
      <c r="D1777" s="283" t="str">
        <f>IF(E1777="","",VLOOKUP(E1777,[1]PROJECTES!$C$14:$G$5000,5,FALSE))</f>
        <v/>
      </c>
      <c r="E1777" s="79"/>
      <c r="F1777" s="110" t="str">
        <f>IF(I1777="","",VLOOKUP(I1777,[1]PROJECTES!$C$14:$G$5000,2,FALSE))</f>
        <v/>
      </c>
      <c r="G1777" s="112" t="str">
        <f>IF(E1777="","",VLOOKUP(E1777,[1]PROJECTES!$C$14:$G$5000,4,FALSE))</f>
        <v/>
      </c>
      <c r="H1777" s="95"/>
      <c r="I1777" s="113" t="str">
        <f>IF(H1777="","",VLOOKUP(H1777,BD!B$2:C$16,2,FALSE))</f>
        <v/>
      </c>
      <c r="J1777" s="114"/>
      <c r="K1777" s="115" t="str">
        <f t="shared" si="63"/>
        <v/>
      </c>
      <c r="L1777" s="116" t="str">
        <f t="shared" ca="1" si="64"/>
        <v>-</v>
      </c>
      <c r="M1777" s="111" t="str">
        <f>IF(E1777="","",VLOOKUP(E1777,[1]PROJECTES!$C$14:$Z$5000,21,FALSE))</f>
        <v/>
      </c>
      <c r="N1777" s="117"/>
      <c r="O1777" s="118" t="s">
        <v>222</v>
      </c>
      <c r="P1777" s="119"/>
      <c r="Q1777" s="84"/>
      <c r="R1777" s="125"/>
      <c r="S1777" s="166"/>
      <c r="T1777" s="167"/>
    </row>
    <row r="1778" spans="1:20" s="121" customFormat="1" ht="20.100000000000001" customHeight="1" x14ac:dyDescent="0.3">
      <c r="A1778" s="80"/>
      <c r="B1778" s="110" t="str">
        <f>IF(E1778="","",VLOOKUP(E1778,[1]PROJECTES!$C$14:$G$5000,2,FALSE))</f>
        <v/>
      </c>
      <c r="C1778" s="80"/>
      <c r="D1778" s="283" t="str">
        <f>IF(E1778="","",VLOOKUP(E1778,[1]PROJECTES!$C$14:$G$5000,5,FALSE))</f>
        <v/>
      </c>
      <c r="E1778" s="79"/>
      <c r="F1778" s="110" t="str">
        <f>IF(I1778="","",VLOOKUP(I1778,[1]PROJECTES!$C$14:$G$5000,2,FALSE))</f>
        <v/>
      </c>
      <c r="G1778" s="112" t="str">
        <f>IF(E1778="","",VLOOKUP(E1778,[1]PROJECTES!$C$14:$G$5000,4,FALSE))</f>
        <v/>
      </c>
      <c r="H1778" s="95"/>
      <c r="I1778" s="113" t="str">
        <f>IF(H1778="","",VLOOKUP(H1778,BD!B$2:C$16,2,FALSE))</f>
        <v/>
      </c>
      <c r="J1778" s="114"/>
      <c r="K1778" s="115" t="str">
        <f t="shared" si="63"/>
        <v/>
      </c>
      <c r="L1778" s="116" t="str">
        <f t="shared" ca="1" si="64"/>
        <v>-</v>
      </c>
      <c r="M1778" s="111" t="str">
        <f>IF(E1778="","",VLOOKUP(E1778,[1]PROJECTES!$C$14:$Z$5000,21,FALSE))</f>
        <v/>
      </c>
      <c r="N1778" s="117"/>
      <c r="O1778" s="118" t="s">
        <v>222</v>
      </c>
      <c r="P1778" s="119"/>
      <c r="Q1778" s="84"/>
      <c r="R1778" s="125"/>
      <c r="S1778" s="166"/>
      <c r="T1778" s="167"/>
    </row>
    <row r="1779" spans="1:20" s="121" customFormat="1" ht="20.100000000000001" customHeight="1" x14ac:dyDescent="0.3">
      <c r="A1779" s="80"/>
      <c r="B1779" s="110" t="str">
        <f>IF(E1779="","",VLOOKUP(E1779,[1]PROJECTES!$C$14:$G$5000,2,FALSE))</f>
        <v/>
      </c>
      <c r="C1779" s="80"/>
      <c r="D1779" s="283" t="str">
        <f>IF(E1779="","",VLOOKUP(E1779,[1]PROJECTES!$C$14:$G$5000,5,FALSE))</f>
        <v/>
      </c>
      <c r="E1779" s="79"/>
      <c r="F1779" s="110" t="str">
        <f>IF(I1779="","",VLOOKUP(I1779,[1]PROJECTES!$C$14:$G$5000,2,FALSE))</f>
        <v/>
      </c>
      <c r="G1779" s="112" t="str">
        <f>IF(E1779="","",VLOOKUP(E1779,[1]PROJECTES!$C$14:$G$5000,4,FALSE))</f>
        <v/>
      </c>
      <c r="H1779" s="95"/>
      <c r="I1779" s="113" t="str">
        <f>IF(H1779="","",VLOOKUP(H1779,BD!B$2:C$16,2,FALSE))</f>
        <v/>
      </c>
      <c r="J1779" s="114"/>
      <c r="K1779" s="115" t="str">
        <f t="shared" si="63"/>
        <v/>
      </c>
      <c r="L1779" s="116" t="str">
        <f t="shared" ca="1" si="64"/>
        <v>-</v>
      </c>
      <c r="M1779" s="111" t="str">
        <f>IF(E1779="","",VLOOKUP(E1779,[1]PROJECTES!$C$14:$Z$5000,21,FALSE))</f>
        <v/>
      </c>
      <c r="N1779" s="117"/>
      <c r="O1779" s="118" t="s">
        <v>222</v>
      </c>
      <c r="P1779" s="119"/>
      <c r="Q1779" s="84"/>
      <c r="R1779" s="122"/>
      <c r="S1779" s="166"/>
      <c r="T1779" s="167"/>
    </row>
    <row r="1780" spans="1:20" s="121" customFormat="1" ht="20.100000000000001" customHeight="1" x14ac:dyDescent="0.3">
      <c r="A1780" s="80"/>
      <c r="B1780" s="110" t="str">
        <f>IF(E1780="","",VLOOKUP(E1780,[1]PROJECTES!$C$14:$G$5000,2,FALSE))</f>
        <v/>
      </c>
      <c r="C1780" s="80"/>
      <c r="D1780" s="283" t="str">
        <f>IF(E1780="","",VLOOKUP(E1780,[1]PROJECTES!$C$14:$G$5000,5,FALSE))</f>
        <v/>
      </c>
      <c r="E1780" s="79"/>
      <c r="F1780" s="110" t="str">
        <f>IF(I1780="","",VLOOKUP(I1780,[1]PROJECTES!$C$14:$G$5000,2,FALSE))</f>
        <v/>
      </c>
      <c r="G1780" s="112" t="str">
        <f>IF(E1780="","",VLOOKUP(E1780,[1]PROJECTES!$C$14:$G$5000,4,FALSE))</f>
        <v/>
      </c>
      <c r="H1780" s="95"/>
      <c r="I1780" s="113" t="str">
        <f>IF(H1780="","",VLOOKUP(H1780,BD!B$2:C$16,2,FALSE))</f>
        <v/>
      </c>
      <c r="J1780" s="114"/>
      <c r="K1780" s="115" t="str">
        <f t="shared" si="63"/>
        <v/>
      </c>
      <c r="L1780" s="116" t="str">
        <f t="shared" ca="1" si="64"/>
        <v>-</v>
      </c>
      <c r="M1780" s="111" t="str">
        <f>IF(E1780="","",VLOOKUP(E1780,[1]PROJECTES!$C$14:$Z$5000,21,FALSE))</f>
        <v/>
      </c>
      <c r="N1780" s="117"/>
      <c r="O1780" s="118" t="s">
        <v>222</v>
      </c>
      <c r="P1780" s="119"/>
      <c r="Q1780" s="84"/>
      <c r="R1780" s="122"/>
      <c r="S1780" s="166"/>
      <c r="T1780" s="167"/>
    </row>
    <row r="1781" spans="1:20" s="121" customFormat="1" ht="20.100000000000001" customHeight="1" x14ac:dyDescent="0.3">
      <c r="A1781" s="80"/>
      <c r="B1781" s="110" t="str">
        <f>IF(E1781="","",VLOOKUP(E1781,[1]PROJECTES!$C$14:$G$5000,2,FALSE))</f>
        <v/>
      </c>
      <c r="C1781" s="80"/>
      <c r="D1781" s="283" t="str">
        <f>IF(E1781="","",VLOOKUP(E1781,[1]PROJECTES!$C$14:$G$5000,5,FALSE))</f>
        <v/>
      </c>
      <c r="E1781" s="79"/>
      <c r="F1781" s="110" t="str">
        <f>IF(I1781="","",VLOOKUP(I1781,[1]PROJECTES!$C$14:$G$5000,2,FALSE))</f>
        <v/>
      </c>
      <c r="G1781" s="112" t="str">
        <f>IF(E1781="","",VLOOKUP(E1781,[1]PROJECTES!$C$14:$G$5000,4,FALSE))</f>
        <v/>
      </c>
      <c r="H1781" s="95"/>
      <c r="I1781" s="113" t="str">
        <f>IF(H1781="","",VLOOKUP(H1781,BD!B$2:C$16,2,FALSE))</f>
        <v/>
      </c>
      <c r="J1781" s="114"/>
      <c r="K1781" s="115" t="str">
        <f t="shared" si="63"/>
        <v/>
      </c>
      <c r="L1781" s="116" t="str">
        <f t="shared" ca="1" si="64"/>
        <v>-</v>
      </c>
      <c r="M1781" s="111" t="str">
        <f>IF(E1781="","",VLOOKUP(E1781,[1]PROJECTES!$C$14:$Z$5000,21,FALSE))</f>
        <v/>
      </c>
      <c r="N1781" s="117"/>
      <c r="O1781" s="118" t="s">
        <v>222</v>
      </c>
      <c r="P1781" s="119"/>
      <c r="Q1781" s="84"/>
      <c r="R1781" s="122"/>
      <c r="S1781" s="166"/>
      <c r="T1781" s="167"/>
    </row>
    <row r="1782" spans="1:20" s="121" customFormat="1" ht="20.100000000000001" customHeight="1" x14ac:dyDescent="0.3">
      <c r="A1782" s="80"/>
      <c r="B1782" s="110" t="str">
        <f>IF(E1782="","",VLOOKUP(E1782,[1]PROJECTES!$C$14:$G$5000,2,FALSE))</f>
        <v/>
      </c>
      <c r="C1782" s="80"/>
      <c r="D1782" s="283" t="str">
        <f>IF(E1782="","",VLOOKUP(E1782,[1]PROJECTES!$C$14:$G$5000,5,FALSE))</f>
        <v/>
      </c>
      <c r="E1782" s="79"/>
      <c r="F1782" s="110" t="str">
        <f>IF(I1782="","",VLOOKUP(I1782,[1]PROJECTES!$C$14:$G$5000,2,FALSE))</f>
        <v/>
      </c>
      <c r="G1782" s="112" t="str">
        <f>IF(E1782="","",VLOOKUP(E1782,[1]PROJECTES!$C$14:$G$5000,4,FALSE))</f>
        <v/>
      </c>
      <c r="H1782" s="95"/>
      <c r="I1782" s="113" t="str">
        <f>IF(H1782="","",VLOOKUP(H1782,BD!B$2:C$16,2,FALSE))</f>
        <v/>
      </c>
      <c r="J1782" s="114"/>
      <c r="K1782" s="115" t="str">
        <f t="shared" si="63"/>
        <v/>
      </c>
      <c r="L1782" s="116" t="str">
        <f t="shared" ca="1" si="64"/>
        <v>-</v>
      </c>
      <c r="M1782" s="111" t="str">
        <f>IF(E1782="","",VLOOKUP(E1782,[1]PROJECTES!$C$14:$Z$5000,21,FALSE))</f>
        <v/>
      </c>
      <c r="N1782" s="117"/>
      <c r="O1782" s="118" t="s">
        <v>222</v>
      </c>
      <c r="P1782" s="119"/>
      <c r="Q1782" s="84"/>
      <c r="R1782" s="122"/>
      <c r="S1782" s="166"/>
      <c r="T1782" s="167"/>
    </row>
    <row r="1783" spans="1:20" s="121" customFormat="1" ht="20.100000000000001" customHeight="1" x14ac:dyDescent="0.3">
      <c r="A1783" s="80"/>
      <c r="B1783" s="110" t="str">
        <f>IF(E1783="","",VLOOKUP(E1783,[1]PROJECTES!$C$14:$G$5000,2,FALSE))</f>
        <v/>
      </c>
      <c r="C1783" s="80"/>
      <c r="D1783" s="283" t="str">
        <f>IF(E1783="","",VLOOKUP(E1783,[1]PROJECTES!$C$14:$G$5000,5,FALSE))</f>
        <v/>
      </c>
      <c r="E1783" s="79"/>
      <c r="F1783" s="110" t="str">
        <f>IF(I1783="","",VLOOKUP(I1783,[1]PROJECTES!$C$14:$G$5000,2,FALSE))</f>
        <v/>
      </c>
      <c r="G1783" s="112" t="str">
        <f>IF(E1783="","",VLOOKUP(E1783,[1]PROJECTES!$C$14:$G$5000,4,FALSE))</f>
        <v/>
      </c>
      <c r="H1783" s="95"/>
      <c r="I1783" s="113" t="str">
        <f>IF(H1783="","",VLOOKUP(H1783,BD!B$2:C$16,2,FALSE))</f>
        <v/>
      </c>
      <c r="J1783" s="114"/>
      <c r="K1783" s="115" t="str">
        <f t="shared" si="63"/>
        <v/>
      </c>
      <c r="L1783" s="116" t="str">
        <f t="shared" ca="1" si="64"/>
        <v>-</v>
      </c>
      <c r="M1783" s="111" t="str">
        <f>IF(E1783="","",VLOOKUP(E1783,[1]PROJECTES!$C$14:$Z$5000,21,FALSE))</f>
        <v/>
      </c>
      <c r="N1783" s="117"/>
      <c r="O1783" s="118" t="s">
        <v>222</v>
      </c>
      <c r="P1783" s="119"/>
      <c r="Q1783" s="84"/>
      <c r="R1783" s="125"/>
      <c r="S1783" s="166"/>
      <c r="T1783" s="167"/>
    </row>
    <row r="1784" spans="1:20" s="121" customFormat="1" ht="20.100000000000001" customHeight="1" x14ac:dyDescent="0.3">
      <c r="A1784" s="80"/>
      <c r="B1784" s="110" t="str">
        <f>IF(E1784="","",VLOOKUP(E1784,[1]PROJECTES!$C$14:$G$5000,2,FALSE))</f>
        <v/>
      </c>
      <c r="C1784" s="80"/>
      <c r="D1784" s="283" t="str">
        <f>IF(E1784="","",VLOOKUP(E1784,[1]PROJECTES!$C$14:$G$5000,5,FALSE))</f>
        <v/>
      </c>
      <c r="E1784" s="79"/>
      <c r="F1784" s="110" t="str">
        <f>IF(I1784="","",VLOOKUP(I1784,[1]PROJECTES!$C$14:$G$5000,2,FALSE))</f>
        <v/>
      </c>
      <c r="G1784" s="112" t="str">
        <f>IF(E1784="","",VLOOKUP(E1784,[1]PROJECTES!$C$14:$G$5000,4,FALSE))</f>
        <v/>
      </c>
      <c r="H1784" s="95"/>
      <c r="I1784" s="113" t="str">
        <f>IF(H1784="","",VLOOKUP(H1784,BD!B$2:C$16,2,FALSE))</f>
        <v/>
      </c>
      <c r="J1784" s="114"/>
      <c r="K1784" s="115" t="str">
        <f t="shared" si="63"/>
        <v/>
      </c>
      <c r="L1784" s="116" t="str">
        <f t="shared" ca="1" si="64"/>
        <v>-</v>
      </c>
      <c r="M1784" s="111" t="str">
        <f>IF(E1784="","",VLOOKUP(E1784,[1]PROJECTES!$C$14:$Z$5000,21,FALSE))</f>
        <v/>
      </c>
      <c r="N1784" s="117"/>
      <c r="O1784" s="118" t="s">
        <v>222</v>
      </c>
      <c r="P1784" s="119"/>
      <c r="Q1784" s="84"/>
      <c r="R1784" s="125"/>
      <c r="S1784" s="166"/>
      <c r="T1784" s="167"/>
    </row>
    <row r="1785" spans="1:20" s="121" customFormat="1" ht="20.100000000000001" customHeight="1" x14ac:dyDescent="0.3">
      <c r="A1785" s="80"/>
      <c r="B1785" s="110" t="str">
        <f>IF(E1785="","",VLOOKUP(E1785,[1]PROJECTES!$C$14:$G$5000,2,FALSE))</f>
        <v/>
      </c>
      <c r="C1785" s="80"/>
      <c r="D1785" s="283" t="str">
        <f>IF(E1785="","",VLOOKUP(E1785,[1]PROJECTES!$C$14:$G$5000,5,FALSE))</f>
        <v/>
      </c>
      <c r="E1785" s="79"/>
      <c r="F1785" s="110" t="str">
        <f>IF(I1785="","",VLOOKUP(I1785,[1]PROJECTES!$C$14:$G$5000,2,FALSE))</f>
        <v/>
      </c>
      <c r="G1785" s="112" t="str">
        <f>IF(E1785="","",VLOOKUP(E1785,[1]PROJECTES!$C$14:$G$5000,4,FALSE))</f>
        <v/>
      </c>
      <c r="H1785" s="95"/>
      <c r="I1785" s="113" t="str">
        <f>IF(H1785="","",VLOOKUP(H1785,BD!B$2:C$16,2,FALSE))</f>
        <v/>
      </c>
      <c r="J1785" s="114"/>
      <c r="K1785" s="115" t="str">
        <f t="shared" si="63"/>
        <v/>
      </c>
      <c r="L1785" s="116" t="str">
        <f t="shared" ca="1" si="64"/>
        <v>-</v>
      </c>
      <c r="M1785" s="111" t="str">
        <f>IF(E1785="","",VLOOKUP(E1785,[1]PROJECTES!$C$14:$Z$5000,21,FALSE))</f>
        <v/>
      </c>
      <c r="N1785" s="117"/>
      <c r="O1785" s="118" t="s">
        <v>222</v>
      </c>
      <c r="P1785" s="119"/>
      <c r="Q1785" s="84"/>
      <c r="R1785" s="125"/>
      <c r="S1785" s="166"/>
      <c r="T1785" s="167"/>
    </row>
    <row r="1786" spans="1:20" s="121" customFormat="1" ht="20.100000000000001" customHeight="1" x14ac:dyDescent="0.3">
      <c r="A1786" s="80"/>
      <c r="B1786" s="110" t="str">
        <f>IF(E1786="","",VLOOKUP(E1786,[1]PROJECTES!$C$14:$G$5000,2,FALSE))</f>
        <v/>
      </c>
      <c r="C1786" s="80"/>
      <c r="D1786" s="283" t="str">
        <f>IF(E1786="","",VLOOKUP(E1786,[1]PROJECTES!$C$14:$G$5000,5,FALSE))</f>
        <v/>
      </c>
      <c r="E1786" s="79"/>
      <c r="F1786" s="110" t="str">
        <f>IF(I1786="","",VLOOKUP(I1786,[1]PROJECTES!$C$14:$G$5000,2,FALSE))</f>
        <v/>
      </c>
      <c r="G1786" s="112" t="str">
        <f>IF(E1786="","",VLOOKUP(E1786,[1]PROJECTES!$C$14:$G$5000,4,FALSE))</f>
        <v/>
      </c>
      <c r="H1786" s="95"/>
      <c r="I1786" s="113" t="str">
        <f>IF(H1786="","",VLOOKUP(H1786,BD!B$2:C$16,2,FALSE))</f>
        <v/>
      </c>
      <c r="J1786" s="114"/>
      <c r="K1786" s="115" t="str">
        <f t="shared" si="63"/>
        <v/>
      </c>
      <c r="L1786" s="116" t="str">
        <f t="shared" ca="1" si="64"/>
        <v>-</v>
      </c>
      <c r="M1786" s="111" t="str">
        <f>IF(E1786="","",VLOOKUP(E1786,[1]PROJECTES!$C$14:$Z$5000,21,FALSE))</f>
        <v/>
      </c>
      <c r="N1786" s="117"/>
      <c r="O1786" s="118" t="s">
        <v>222</v>
      </c>
      <c r="P1786" s="119"/>
      <c r="Q1786" s="84"/>
      <c r="R1786" s="125"/>
      <c r="S1786" s="166"/>
      <c r="T1786" s="167"/>
    </row>
    <row r="1787" spans="1:20" s="121" customFormat="1" ht="20.100000000000001" customHeight="1" x14ac:dyDescent="0.3">
      <c r="A1787" s="80"/>
      <c r="B1787" s="110" t="str">
        <f>IF(E1787="","",VLOOKUP(E1787,[1]PROJECTES!$C$14:$G$5000,2,FALSE))</f>
        <v/>
      </c>
      <c r="C1787" s="80"/>
      <c r="D1787" s="283" t="str">
        <f>IF(E1787="","",VLOOKUP(E1787,[1]PROJECTES!$C$14:$G$5000,5,FALSE))</f>
        <v/>
      </c>
      <c r="E1787" s="79"/>
      <c r="F1787" s="110" t="str">
        <f>IF(I1787="","",VLOOKUP(I1787,[1]PROJECTES!$C$14:$G$5000,2,FALSE))</f>
        <v/>
      </c>
      <c r="G1787" s="112" t="str">
        <f>IF(E1787="","",VLOOKUP(E1787,[1]PROJECTES!$C$14:$G$5000,4,FALSE))</f>
        <v/>
      </c>
      <c r="H1787" s="95"/>
      <c r="I1787" s="113" t="str">
        <f>IF(H1787="","",VLOOKUP(H1787,BD!B$2:C$16,2,FALSE))</f>
        <v/>
      </c>
      <c r="J1787" s="114"/>
      <c r="K1787" s="115" t="str">
        <f t="shared" si="63"/>
        <v/>
      </c>
      <c r="L1787" s="116" t="str">
        <f t="shared" ca="1" si="64"/>
        <v>-</v>
      </c>
      <c r="M1787" s="111" t="str">
        <f>IF(E1787="","",VLOOKUP(E1787,[1]PROJECTES!$C$14:$Z$5000,21,FALSE))</f>
        <v/>
      </c>
      <c r="N1787" s="117"/>
      <c r="O1787" s="118" t="s">
        <v>222</v>
      </c>
      <c r="P1787" s="119"/>
      <c r="Q1787" s="84"/>
      <c r="R1787" s="125"/>
      <c r="S1787" s="166"/>
      <c r="T1787" s="167"/>
    </row>
    <row r="1788" spans="1:20" s="121" customFormat="1" ht="20.100000000000001" customHeight="1" x14ac:dyDescent="0.3">
      <c r="A1788" s="80"/>
      <c r="B1788" s="110" t="str">
        <f>IF(E1788="","",VLOOKUP(E1788,[1]PROJECTES!$C$14:$G$5000,2,FALSE))</f>
        <v/>
      </c>
      <c r="C1788" s="80"/>
      <c r="D1788" s="283" t="str">
        <f>IF(E1788="","",VLOOKUP(E1788,[1]PROJECTES!$C$14:$G$5000,5,FALSE))</f>
        <v/>
      </c>
      <c r="E1788" s="79"/>
      <c r="F1788" s="110" t="str">
        <f>IF(I1788="","",VLOOKUP(I1788,[1]PROJECTES!$C$14:$G$5000,2,FALSE))</f>
        <v/>
      </c>
      <c r="G1788" s="112" t="str">
        <f>IF(E1788="","",VLOOKUP(E1788,[1]PROJECTES!$C$14:$G$5000,4,FALSE))</f>
        <v/>
      </c>
      <c r="H1788" s="95"/>
      <c r="I1788" s="113" t="str">
        <f>IF(H1788="","",VLOOKUP(H1788,BD!B$2:C$16,2,FALSE))</f>
        <v/>
      </c>
      <c r="J1788" s="114"/>
      <c r="K1788" s="115" t="str">
        <f t="shared" si="63"/>
        <v/>
      </c>
      <c r="L1788" s="116" t="str">
        <f t="shared" ca="1" si="64"/>
        <v>-</v>
      </c>
      <c r="M1788" s="111" t="str">
        <f>IF(E1788="","",VLOOKUP(E1788,[1]PROJECTES!$C$14:$Z$5000,21,FALSE))</f>
        <v/>
      </c>
      <c r="N1788" s="117"/>
      <c r="O1788" s="118" t="s">
        <v>222</v>
      </c>
      <c r="P1788" s="119"/>
      <c r="Q1788" s="84"/>
      <c r="R1788" s="125"/>
      <c r="S1788" s="166"/>
      <c r="T1788" s="167"/>
    </row>
    <row r="1789" spans="1:20" s="121" customFormat="1" ht="20.100000000000001" customHeight="1" x14ac:dyDescent="0.3">
      <c r="A1789" s="80"/>
      <c r="B1789" s="110" t="str">
        <f>IF(E1789="","",VLOOKUP(E1789,[1]PROJECTES!$C$14:$G$5000,2,FALSE))</f>
        <v/>
      </c>
      <c r="C1789" s="80"/>
      <c r="D1789" s="283" t="str">
        <f>IF(E1789="","",VLOOKUP(E1789,[1]PROJECTES!$C$14:$G$5000,5,FALSE))</f>
        <v/>
      </c>
      <c r="E1789" s="79"/>
      <c r="F1789" s="110" t="str">
        <f>IF(I1789="","",VLOOKUP(I1789,[1]PROJECTES!$C$14:$G$5000,2,FALSE))</f>
        <v/>
      </c>
      <c r="G1789" s="112" t="str">
        <f>IF(E1789="","",VLOOKUP(E1789,[1]PROJECTES!$C$14:$G$5000,4,FALSE))</f>
        <v/>
      </c>
      <c r="H1789" s="95"/>
      <c r="I1789" s="113" t="str">
        <f>IF(H1789="","",VLOOKUP(H1789,BD!B$2:C$16,2,FALSE))</f>
        <v/>
      </c>
      <c r="J1789" s="114"/>
      <c r="K1789" s="115" t="str">
        <f t="shared" si="63"/>
        <v/>
      </c>
      <c r="L1789" s="116" t="str">
        <f t="shared" ca="1" si="64"/>
        <v>-</v>
      </c>
      <c r="M1789" s="111" t="str">
        <f>IF(E1789="","",VLOOKUP(E1789,[1]PROJECTES!$C$14:$Z$5000,21,FALSE))</f>
        <v/>
      </c>
      <c r="N1789" s="117"/>
      <c r="O1789" s="118" t="s">
        <v>222</v>
      </c>
      <c r="P1789" s="119"/>
      <c r="Q1789" s="84"/>
      <c r="R1789" s="125"/>
      <c r="S1789" s="166"/>
      <c r="T1789" s="167"/>
    </row>
    <row r="1790" spans="1:20" s="121" customFormat="1" ht="20.100000000000001" customHeight="1" x14ac:dyDescent="0.3">
      <c r="A1790" s="80"/>
      <c r="B1790" s="110" t="str">
        <f>IF(E1790="","",VLOOKUP(E1790,[1]PROJECTES!$C$14:$G$5000,2,FALSE))</f>
        <v/>
      </c>
      <c r="C1790" s="80"/>
      <c r="D1790" s="283" t="str">
        <f>IF(E1790="","",VLOOKUP(E1790,[1]PROJECTES!$C$14:$G$5000,5,FALSE))</f>
        <v/>
      </c>
      <c r="E1790" s="79"/>
      <c r="F1790" s="110" t="str">
        <f>IF(I1790="","",VLOOKUP(I1790,[1]PROJECTES!$C$14:$G$5000,2,FALSE))</f>
        <v/>
      </c>
      <c r="G1790" s="112" t="str">
        <f>IF(E1790="","",VLOOKUP(E1790,[1]PROJECTES!$C$14:$G$5000,4,FALSE))</f>
        <v/>
      </c>
      <c r="H1790" s="95"/>
      <c r="I1790" s="113" t="str">
        <f>IF(H1790="","",VLOOKUP(H1790,BD!B$2:C$16,2,FALSE))</f>
        <v/>
      </c>
      <c r="J1790" s="114"/>
      <c r="K1790" s="115" t="str">
        <f t="shared" si="63"/>
        <v/>
      </c>
      <c r="L1790" s="116" t="str">
        <f t="shared" ca="1" si="64"/>
        <v>-</v>
      </c>
      <c r="M1790" s="111" t="str">
        <f>IF(E1790="","",VLOOKUP(E1790,[1]PROJECTES!$C$14:$Z$5000,21,FALSE))</f>
        <v/>
      </c>
      <c r="N1790" s="117"/>
      <c r="O1790" s="118" t="s">
        <v>222</v>
      </c>
      <c r="P1790" s="119"/>
      <c r="Q1790" s="84"/>
      <c r="R1790" s="125"/>
      <c r="S1790" s="166"/>
      <c r="T1790" s="167"/>
    </row>
    <row r="1791" spans="1:20" s="121" customFormat="1" ht="20.100000000000001" customHeight="1" x14ac:dyDescent="0.3">
      <c r="A1791" s="80"/>
      <c r="B1791" s="110" t="str">
        <f>IF(E1791="","",VLOOKUP(E1791,[1]PROJECTES!$C$14:$G$5000,2,FALSE))</f>
        <v/>
      </c>
      <c r="C1791" s="80"/>
      <c r="D1791" s="283" t="str">
        <f>IF(E1791="","",VLOOKUP(E1791,[1]PROJECTES!$C$14:$G$5000,5,FALSE))</f>
        <v/>
      </c>
      <c r="E1791" s="79"/>
      <c r="F1791" s="110" t="str">
        <f>IF(I1791="","",VLOOKUP(I1791,[1]PROJECTES!$C$14:$G$5000,2,FALSE))</f>
        <v/>
      </c>
      <c r="G1791" s="112" t="str">
        <f>IF(E1791="","",VLOOKUP(E1791,[1]PROJECTES!$C$14:$G$5000,4,FALSE))</f>
        <v/>
      </c>
      <c r="H1791" s="95"/>
      <c r="I1791" s="113" t="str">
        <f>IF(H1791="","",VLOOKUP(H1791,BD!B$2:C$16,2,FALSE))</f>
        <v/>
      </c>
      <c r="J1791" s="114"/>
      <c r="K1791" s="115" t="str">
        <f t="shared" si="63"/>
        <v/>
      </c>
      <c r="L1791" s="116" t="str">
        <f t="shared" ca="1" si="64"/>
        <v>-</v>
      </c>
      <c r="M1791" s="111" t="str">
        <f>IF(E1791="","",VLOOKUP(E1791,[1]PROJECTES!$C$14:$Z$5000,21,FALSE))</f>
        <v/>
      </c>
      <c r="N1791" s="117"/>
      <c r="O1791" s="118" t="s">
        <v>222</v>
      </c>
      <c r="P1791" s="119"/>
      <c r="Q1791" s="84"/>
      <c r="R1791" s="125"/>
      <c r="S1791" s="166"/>
      <c r="T1791" s="167"/>
    </row>
    <row r="1792" spans="1:20" s="121" customFormat="1" ht="20.100000000000001" customHeight="1" x14ac:dyDescent="0.3">
      <c r="A1792" s="80"/>
      <c r="B1792" s="110" t="str">
        <f>IF(E1792="","",VLOOKUP(E1792,[1]PROJECTES!$C$14:$G$5000,2,FALSE))</f>
        <v/>
      </c>
      <c r="C1792" s="80"/>
      <c r="D1792" s="283" t="str">
        <f>IF(E1792="","",VLOOKUP(E1792,[1]PROJECTES!$C$14:$G$5000,5,FALSE))</f>
        <v/>
      </c>
      <c r="E1792" s="79"/>
      <c r="F1792" s="110" t="str">
        <f>IF(I1792="","",VLOOKUP(I1792,[1]PROJECTES!$C$14:$G$5000,2,FALSE))</f>
        <v/>
      </c>
      <c r="G1792" s="112" t="str">
        <f>IF(E1792="","",VLOOKUP(E1792,[1]PROJECTES!$C$14:$G$5000,4,FALSE))</f>
        <v/>
      </c>
      <c r="H1792" s="95"/>
      <c r="I1792" s="113" t="str">
        <f>IF(H1792="","",VLOOKUP(H1792,BD!B$2:C$16,2,FALSE))</f>
        <v/>
      </c>
      <c r="J1792" s="114"/>
      <c r="K1792" s="115" t="str">
        <f t="shared" si="63"/>
        <v/>
      </c>
      <c r="L1792" s="116" t="str">
        <f t="shared" ca="1" si="64"/>
        <v>-</v>
      </c>
      <c r="M1792" s="111" t="str">
        <f>IF(E1792="","",VLOOKUP(E1792,[1]PROJECTES!$C$14:$Z$5000,21,FALSE))</f>
        <v/>
      </c>
      <c r="N1792" s="117"/>
      <c r="O1792" s="118" t="s">
        <v>222</v>
      </c>
      <c r="P1792" s="119"/>
      <c r="Q1792" s="84"/>
      <c r="R1792" s="122"/>
      <c r="S1792" s="166"/>
      <c r="T1792" s="167"/>
    </row>
    <row r="1793" spans="1:20" s="121" customFormat="1" ht="20.100000000000001" customHeight="1" x14ac:dyDescent="0.3">
      <c r="A1793" s="80"/>
      <c r="B1793" s="110" t="str">
        <f>IF(E1793="","",VLOOKUP(E1793,[1]PROJECTES!$C$14:$G$5000,2,FALSE))</f>
        <v/>
      </c>
      <c r="C1793" s="80"/>
      <c r="D1793" s="283" t="str">
        <f>IF(E1793="","",VLOOKUP(E1793,[1]PROJECTES!$C$14:$G$5000,5,FALSE))</f>
        <v/>
      </c>
      <c r="E1793" s="79"/>
      <c r="F1793" s="110" t="str">
        <f>IF(I1793="","",VLOOKUP(I1793,[1]PROJECTES!$C$14:$G$5000,2,FALSE))</f>
        <v/>
      </c>
      <c r="G1793" s="112" t="str">
        <f>IF(E1793="","",VLOOKUP(E1793,[1]PROJECTES!$C$14:$G$5000,4,FALSE))</f>
        <v/>
      </c>
      <c r="H1793" s="95"/>
      <c r="I1793" s="113" t="str">
        <f>IF(H1793="","",VLOOKUP(H1793,BD!B$2:C$16,2,FALSE))</f>
        <v/>
      </c>
      <c r="J1793" s="114"/>
      <c r="K1793" s="115" t="str">
        <f t="shared" si="63"/>
        <v/>
      </c>
      <c r="L1793" s="116" t="str">
        <f t="shared" ca="1" si="64"/>
        <v>-</v>
      </c>
      <c r="M1793" s="111" t="str">
        <f>IF(E1793="","",VLOOKUP(E1793,[1]PROJECTES!$C$14:$Z$5000,21,FALSE))</f>
        <v/>
      </c>
      <c r="N1793" s="117"/>
      <c r="O1793" s="118" t="s">
        <v>222</v>
      </c>
      <c r="P1793" s="119"/>
      <c r="Q1793" s="84"/>
      <c r="R1793" s="122"/>
      <c r="S1793" s="166"/>
      <c r="T1793" s="167"/>
    </row>
    <row r="1794" spans="1:20" s="121" customFormat="1" ht="20.100000000000001" customHeight="1" x14ac:dyDescent="0.3">
      <c r="A1794" s="80"/>
      <c r="B1794" s="110" t="str">
        <f>IF(E1794="","",VLOOKUP(E1794,[1]PROJECTES!$C$14:$G$5000,2,FALSE))</f>
        <v/>
      </c>
      <c r="C1794" s="80"/>
      <c r="D1794" s="283" t="str">
        <f>IF(E1794="","",VLOOKUP(E1794,[1]PROJECTES!$C$14:$G$5000,5,FALSE))</f>
        <v/>
      </c>
      <c r="E1794" s="79"/>
      <c r="F1794" s="110" t="str">
        <f>IF(I1794="","",VLOOKUP(I1794,[1]PROJECTES!$C$14:$G$5000,2,FALSE))</f>
        <v/>
      </c>
      <c r="G1794" s="112" t="str">
        <f>IF(E1794="","",VLOOKUP(E1794,[1]PROJECTES!$C$14:$G$5000,4,FALSE))</f>
        <v/>
      </c>
      <c r="H1794" s="95"/>
      <c r="I1794" s="113" t="str">
        <f>IF(H1794="","",VLOOKUP(H1794,BD!B$2:C$16,2,FALSE))</f>
        <v/>
      </c>
      <c r="J1794" s="114"/>
      <c r="K1794" s="115" t="str">
        <f t="shared" si="63"/>
        <v/>
      </c>
      <c r="L1794" s="116" t="str">
        <f t="shared" ca="1" si="64"/>
        <v>-</v>
      </c>
      <c r="M1794" s="111" t="str">
        <f>IF(E1794="","",VLOOKUP(E1794,[1]PROJECTES!$C$14:$Z$5000,21,FALSE))</f>
        <v/>
      </c>
      <c r="N1794" s="117"/>
      <c r="O1794" s="118" t="s">
        <v>222</v>
      </c>
      <c r="P1794" s="119"/>
      <c r="Q1794" s="84"/>
      <c r="R1794" s="122"/>
      <c r="S1794" s="166"/>
      <c r="T1794" s="167"/>
    </row>
    <row r="1795" spans="1:20" s="121" customFormat="1" ht="20.100000000000001" customHeight="1" x14ac:dyDescent="0.3">
      <c r="A1795" s="80"/>
      <c r="B1795" s="110" t="str">
        <f>IF(E1795="","",VLOOKUP(E1795,[1]PROJECTES!$C$14:$G$5000,2,FALSE))</f>
        <v/>
      </c>
      <c r="C1795" s="80"/>
      <c r="D1795" s="283" t="str">
        <f>IF(E1795="","",VLOOKUP(E1795,[1]PROJECTES!$C$14:$G$5000,5,FALSE))</f>
        <v/>
      </c>
      <c r="E1795" s="79"/>
      <c r="F1795" s="110" t="str">
        <f>IF(I1795="","",VLOOKUP(I1795,[1]PROJECTES!$C$14:$G$5000,2,FALSE))</f>
        <v/>
      </c>
      <c r="G1795" s="112" t="str">
        <f>IF(E1795="","",VLOOKUP(E1795,[1]PROJECTES!$C$14:$G$5000,4,FALSE))</f>
        <v/>
      </c>
      <c r="H1795" s="95"/>
      <c r="I1795" s="113" t="str">
        <f>IF(H1795="","",VLOOKUP(H1795,BD!B$2:C$16,2,FALSE))</f>
        <v/>
      </c>
      <c r="J1795" s="114"/>
      <c r="K1795" s="115" t="str">
        <f t="shared" si="63"/>
        <v/>
      </c>
      <c r="L1795" s="116" t="str">
        <f t="shared" ca="1" si="64"/>
        <v>-</v>
      </c>
      <c r="M1795" s="111" t="str">
        <f>IF(E1795="","",VLOOKUP(E1795,[1]PROJECTES!$C$14:$Z$5000,21,FALSE))</f>
        <v/>
      </c>
      <c r="N1795" s="117"/>
      <c r="O1795" s="118" t="s">
        <v>222</v>
      </c>
      <c r="P1795" s="119"/>
      <c r="Q1795" s="84"/>
      <c r="R1795" s="122"/>
      <c r="S1795" s="166"/>
      <c r="T1795" s="167"/>
    </row>
    <row r="1796" spans="1:20" s="121" customFormat="1" ht="20.100000000000001" customHeight="1" x14ac:dyDescent="0.3">
      <c r="A1796" s="80"/>
      <c r="B1796" s="110" t="str">
        <f>IF(E1796="","",VLOOKUP(E1796,[1]PROJECTES!$C$14:$G$5000,2,FALSE))</f>
        <v/>
      </c>
      <c r="C1796" s="80"/>
      <c r="D1796" s="283" t="str">
        <f>IF(E1796="","",VLOOKUP(E1796,[1]PROJECTES!$C$14:$G$5000,5,FALSE))</f>
        <v/>
      </c>
      <c r="E1796" s="79"/>
      <c r="F1796" s="110" t="str">
        <f>IF(I1796="","",VLOOKUP(I1796,[1]PROJECTES!$C$14:$G$5000,2,FALSE))</f>
        <v/>
      </c>
      <c r="G1796" s="112" t="str">
        <f>IF(E1796="","",VLOOKUP(E1796,[1]PROJECTES!$C$14:$G$5000,4,FALSE))</f>
        <v/>
      </c>
      <c r="H1796" s="95"/>
      <c r="I1796" s="113" t="str">
        <f>IF(H1796="","",VLOOKUP(H1796,BD!B$2:C$16,2,FALSE))</f>
        <v/>
      </c>
      <c r="J1796" s="114"/>
      <c r="K1796" s="115" t="str">
        <f t="shared" si="63"/>
        <v/>
      </c>
      <c r="L1796" s="116" t="str">
        <f t="shared" ca="1" si="64"/>
        <v>-</v>
      </c>
      <c r="M1796" s="111" t="str">
        <f>IF(E1796="","",VLOOKUP(E1796,[1]PROJECTES!$C$14:$Z$5000,21,FALSE))</f>
        <v/>
      </c>
      <c r="N1796" s="117"/>
      <c r="O1796" s="118" t="s">
        <v>222</v>
      </c>
      <c r="P1796" s="119"/>
      <c r="Q1796" s="84"/>
      <c r="R1796" s="122"/>
      <c r="S1796" s="166"/>
      <c r="T1796" s="167"/>
    </row>
    <row r="1797" spans="1:20" s="121" customFormat="1" ht="20.100000000000001" customHeight="1" x14ac:dyDescent="0.3">
      <c r="A1797" s="80"/>
      <c r="B1797" s="110" t="str">
        <f>IF(E1797="","",VLOOKUP(E1797,[1]PROJECTES!$C$14:$G$5000,2,FALSE))</f>
        <v/>
      </c>
      <c r="C1797" s="80"/>
      <c r="D1797" s="283" t="str">
        <f>IF(E1797="","",VLOOKUP(E1797,[1]PROJECTES!$C$14:$G$5000,5,FALSE))</f>
        <v/>
      </c>
      <c r="E1797" s="79"/>
      <c r="F1797" s="110" t="str">
        <f>IF(I1797="","",VLOOKUP(I1797,[1]PROJECTES!$C$14:$G$5000,2,FALSE))</f>
        <v/>
      </c>
      <c r="G1797" s="112" t="str">
        <f>IF(E1797="","",VLOOKUP(E1797,[1]PROJECTES!$C$14:$G$5000,4,FALSE))</f>
        <v/>
      </c>
      <c r="H1797" s="95"/>
      <c r="I1797" s="113" t="str">
        <f>IF(H1797="","",VLOOKUP(H1797,BD!B$2:C$16,2,FALSE))</f>
        <v/>
      </c>
      <c r="J1797" s="114"/>
      <c r="K1797" s="115" t="str">
        <f t="shared" si="63"/>
        <v/>
      </c>
      <c r="L1797" s="116" t="str">
        <f t="shared" ca="1" si="64"/>
        <v>-</v>
      </c>
      <c r="M1797" s="111" t="str">
        <f>IF(E1797="","",VLOOKUP(E1797,[1]PROJECTES!$C$14:$Z$5000,21,FALSE))</f>
        <v/>
      </c>
      <c r="N1797" s="117"/>
      <c r="O1797" s="118" t="s">
        <v>222</v>
      </c>
      <c r="P1797" s="119"/>
      <c r="Q1797" s="84"/>
      <c r="R1797" s="122"/>
      <c r="S1797" s="166"/>
      <c r="T1797" s="167"/>
    </row>
    <row r="1798" spans="1:20" s="121" customFormat="1" ht="20.100000000000001" customHeight="1" x14ac:dyDescent="0.3">
      <c r="A1798" s="80"/>
      <c r="B1798" s="110" t="str">
        <f>IF(E1798="","",VLOOKUP(E1798,[1]PROJECTES!$C$14:$G$5000,2,FALSE))</f>
        <v/>
      </c>
      <c r="C1798" s="80"/>
      <c r="D1798" s="283" t="str">
        <f>IF(E1798="","",VLOOKUP(E1798,[1]PROJECTES!$C$14:$G$5000,5,FALSE))</f>
        <v/>
      </c>
      <c r="E1798" s="79"/>
      <c r="F1798" s="110" t="str">
        <f>IF(I1798="","",VLOOKUP(I1798,[1]PROJECTES!$C$14:$G$5000,2,FALSE))</f>
        <v/>
      </c>
      <c r="G1798" s="112" t="str">
        <f>IF(E1798="","",VLOOKUP(E1798,[1]PROJECTES!$C$14:$G$5000,4,FALSE))</f>
        <v/>
      </c>
      <c r="H1798" s="95"/>
      <c r="I1798" s="113" t="str">
        <f>IF(H1798="","",VLOOKUP(H1798,BD!B$2:C$16,2,FALSE))</f>
        <v/>
      </c>
      <c r="J1798" s="114"/>
      <c r="K1798" s="115" t="str">
        <f t="shared" si="63"/>
        <v/>
      </c>
      <c r="L1798" s="116" t="str">
        <f t="shared" ca="1" si="64"/>
        <v>-</v>
      </c>
      <c r="M1798" s="111" t="str">
        <f>IF(E1798="","",VLOOKUP(E1798,[1]PROJECTES!$C$14:$Z$5000,21,FALSE))</f>
        <v/>
      </c>
      <c r="N1798" s="117"/>
      <c r="O1798" s="118" t="s">
        <v>222</v>
      </c>
      <c r="P1798" s="119"/>
      <c r="Q1798" s="84"/>
      <c r="R1798" s="125"/>
      <c r="S1798" s="166"/>
      <c r="T1798" s="167"/>
    </row>
    <row r="1799" spans="1:20" s="121" customFormat="1" ht="20.100000000000001" customHeight="1" x14ac:dyDescent="0.3">
      <c r="A1799" s="80"/>
      <c r="B1799" s="110" t="str">
        <f>IF(E1799="","",VLOOKUP(E1799,[1]PROJECTES!$C$14:$G$5000,2,FALSE))</f>
        <v/>
      </c>
      <c r="C1799" s="80"/>
      <c r="D1799" s="283" t="str">
        <f>IF(E1799="","",VLOOKUP(E1799,[1]PROJECTES!$C$14:$G$5000,5,FALSE))</f>
        <v/>
      </c>
      <c r="E1799" s="79"/>
      <c r="F1799" s="110" t="str">
        <f>IF(I1799="","",VLOOKUP(I1799,[1]PROJECTES!$C$14:$G$5000,2,FALSE))</f>
        <v/>
      </c>
      <c r="G1799" s="112" t="str">
        <f>IF(E1799="","",VLOOKUP(E1799,[1]PROJECTES!$C$14:$G$5000,4,FALSE))</f>
        <v/>
      </c>
      <c r="H1799" s="95"/>
      <c r="I1799" s="113" t="str">
        <f>IF(H1799="","",VLOOKUP(H1799,BD!B$2:C$16,2,FALSE))</f>
        <v/>
      </c>
      <c r="J1799" s="114"/>
      <c r="K1799" s="115" t="str">
        <f t="shared" si="63"/>
        <v/>
      </c>
      <c r="L1799" s="116" t="str">
        <f t="shared" ca="1" si="64"/>
        <v>-</v>
      </c>
      <c r="M1799" s="111" t="str">
        <f>IF(E1799="","",VLOOKUP(E1799,[1]PROJECTES!$C$14:$Z$5000,21,FALSE))</f>
        <v/>
      </c>
      <c r="N1799" s="117"/>
      <c r="O1799" s="118" t="s">
        <v>222</v>
      </c>
      <c r="P1799" s="119"/>
      <c r="Q1799" s="84"/>
      <c r="R1799" s="125"/>
      <c r="S1799" s="166"/>
      <c r="T1799" s="167"/>
    </row>
    <row r="1800" spans="1:20" s="121" customFormat="1" ht="20.100000000000001" customHeight="1" x14ac:dyDescent="0.3">
      <c r="A1800" s="80"/>
      <c r="B1800" s="110" t="str">
        <f>IF(E1800="","",VLOOKUP(E1800,[1]PROJECTES!$C$14:$G$5000,2,FALSE))</f>
        <v/>
      </c>
      <c r="C1800" s="80"/>
      <c r="D1800" s="283" t="str">
        <f>IF(E1800="","",VLOOKUP(E1800,[1]PROJECTES!$C$14:$G$5000,5,FALSE))</f>
        <v/>
      </c>
      <c r="E1800" s="79"/>
      <c r="F1800" s="110" t="str">
        <f>IF(I1800="","",VLOOKUP(I1800,[1]PROJECTES!$C$14:$G$5000,2,FALSE))</f>
        <v/>
      </c>
      <c r="G1800" s="112" t="str">
        <f>IF(E1800="","",VLOOKUP(E1800,[1]PROJECTES!$C$14:$G$5000,4,FALSE))</f>
        <v/>
      </c>
      <c r="H1800" s="95"/>
      <c r="I1800" s="113" t="str">
        <f>IF(H1800="","",VLOOKUP(H1800,BD!B$2:C$16,2,FALSE))</f>
        <v/>
      </c>
      <c r="J1800" s="114"/>
      <c r="K1800" s="115" t="str">
        <f t="shared" si="63"/>
        <v/>
      </c>
      <c r="L1800" s="116" t="str">
        <f t="shared" ca="1" si="64"/>
        <v>-</v>
      </c>
      <c r="M1800" s="111" t="str">
        <f>IF(E1800="","",VLOOKUP(E1800,[1]PROJECTES!$C$14:$Z$5000,21,FALSE))</f>
        <v/>
      </c>
      <c r="N1800" s="117"/>
      <c r="O1800" s="118" t="s">
        <v>222</v>
      </c>
      <c r="P1800" s="119"/>
      <c r="Q1800" s="84"/>
      <c r="R1800" s="125"/>
      <c r="S1800" s="166"/>
      <c r="T1800" s="167"/>
    </row>
    <row r="1801" spans="1:20" s="121" customFormat="1" ht="20.100000000000001" customHeight="1" x14ac:dyDescent="0.3">
      <c r="A1801" s="80"/>
      <c r="B1801" s="110" t="str">
        <f>IF(E1801="","",VLOOKUP(E1801,[1]PROJECTES!$C$14:$G$5000,2,FALSE))</f>
        <v/>
      </c>
      <c r="C1801" s="80"/>
      <c r="D1801" s="283" t="str">
        <f>IF(E1801="","",VLOOKUP(E1801,[1]PROJECTES!$C$14:$G$5000,5,FALSE))</f>
        <v/>
      </c>
      <c r="E1801" s="79"/>
      <c r="F1801" s="110" t="str">
        <f>IF(I1801="","",VLOOKUP(I1801,[1]PROJECTES!$C$14:$G$5000,2,FALSE))</f>
        <v/>
      </c>
      <c r="G1801" s="112" t="str">
        <f>IF(E1801="","",VLOOKUP(E1801,[1]PROJECTES!$C$14:$G$5000,4,FALSE))</f>
        <v/>
      </c>
      <c r="H1801" s="95"/>
      <c r="I1801" s="113" t="str">
        <f>IF(H1801="","",VLOOKUP(H1801,BD!B$2:C$16,2,FALSE))</f>
        <v/>
      </c>
      <c r="J1801" s="114"/>
      <c r="K1801" s="115" t="str">
        <f t="shared" si="63"/>
        <v/>
      </c>
      <c r="L1801" s="116" t="str">
        <f t="shared" ca="1" si="64"/>
        <v>-</v>
      </c>
      <c r="M1801" s="111" t="str">
        <f>IF(E1801="","",VLOOKUP(E1801,[1]PROJECTES!$C$14:$Z$5000,21,FALSE))</f>
        <v/>
      </c>
      <c r="N1801" s="117"/>
      <c r="O1801" s="118" t="s">
        <v>222</v>
      </c>
      <c r="P1801" s="119"/>
      <c r="Q1801" s="84"/>
      <c r="R1801" s="125"/>
      <c r="S1801" s="166"/>
      <c r="T1801" s="167"/>
    </row>
    <row r="1802" spans="1:20" s="121" customFormat="1" ht="20.100000000000001" customHeight="1" x14ac:dyDescent="0.3">
      <c r="A1802" s="80"/>
      <c r="B1802" s="110" t="str">
        <f>IF(E1802="","",VLOOKUP(E1802,[1]PROJECTES!$C$14:$G$5000,2,FALSE))</f>
        <v/>
      </c>
      <c r="C1802" s="80"/>
      <c r="D1802" s="283" t="str">
        <f>IF(E1802="","",VLOOKUP(E1802,[1]PROJECTES!$C$14:$G$5000,5,FALSE))</f>
        <v/>
      </c>
      <c r="E1802" s="79"/>
      <c r="F1802" s="110" t="str">
        <f>IF(I1802="","",VLOOKUP(I1802,[1]PROJECTES!$C$14:$G$5000,2,FALSE))</f>
        <v/>
      </c>
      <c r="G1802" s="112" t="str">
        <f>IF(E1802="","",VLOOKUP(E1802,[1]PROJECTES!$C$14:$G$5000,4,FALSE))</f>
        <v/>
      </c>
      <c r="H1802" s="95"/>
      <c r="I1802" s="113" t="str">
        <f>IF(H1802="","",VLOOKUP(H1802,BD!B$2:C$16,2,FALSE))</f>
        <v/>
      </c>
      <c r="J1802" s="114"/>
      <c r="K1802" s="115" t="str">
        <f t="shared" si="63"/>
        <v/>
      </c>
      <c r="L1802" s="116" t="str">
        <f t="shared" ca="1" si="64"/>
        <v>-</v>
      </c>
      <c r="M1802" s="111" t="str">
        <f>IF(E1802="","",VLOOKUP(E1802,[1]PROJECTES!$C$14:$Z$5000,21,FALSE))</f>
        <v/>
      </c>
      <c r="N1802" s="117"/>
      <c r="O1802" s="118" t="s">
        <v>222</v>
      </c>
      <c r="P1802" s="119"/>
      <c r="Q1802" s="84"/>
      <c r="R1802" s="125"/>
      <c r="S1802" s="166"/>
      <c r="T1802" s="167"/>
    </row>
    <row r="1803" spans="1:20" s="121" customFormat="1" ht="20.100000000000001" customHeight="1" x14ac:dyDescent="0.3">
      <c r="A1803" s="80"/>
      <c r="B1803" s="110" t="str">
        <f>IF(E1803="","",VLOOKUP(E1803,[1]PROJECTES!$C$14:$G$5000,2,FALSE))</f>
        <v/>
      </c>
      <c r="C1803" s="80"/>
      <c r="D1803" s="283" t="str">
        <f>IF(E1803="","",VLOOKUP(E1803,[1]PROJECTES!$C$14:$G$5000,5,FALSE))</f>
        <v/>
      </c>
      <c r="E1803" s="79"/>
      <c r="F1803" s="110" t="str">
        <f>IF(I1803="","",VLOOKUP(I1803,[1]PROJECTES!$C$14:$G$5000,2,FALSE))</f>
        <v/>
      </c>
      <c r="G1803" s="112" t="str">
        <f>IF(E1803="","",VLOOKUP(E1803,[1]PROJECTES!$C$14:$G$5000,4,FALSE))</f>
        <v/>
      </c>
      <c r="H1803" s="95"/>
      <c r="I1803" s="113" t="str">
        <f>IF(H1803="","",VLOOKUP(H1803,BD!B$2:C$16,2,FALSE))</f>
        <v/>
      </c>
      <c r="J1803" s="114"/>
      <c r="K1803" s="115" t="str">
        <f t="shared" si="63"/>
        <v/>
      </c>
      <c r="L1803" s="116" t="str">
        <f t="shared" ca="1" si="64"/>
        <v>-</v>
      </c>
      <c r="M1803" s="111" t="str">
        <f>IF(E1803="","",VLOOKUP(E1803,[1]PROJECTES!$C$14:$Z$5000,21,FALSE))</f>
        <v/>
      </c>
      <c r="N1803" s="117"/>
      <c r="O1803" s="118" t="s">
        <v>222</v>
      </c>
      <c r="P1803" s="119"/>
      <c r="Q1803" s="84"/>
      <c r="R1803" s="122"/>
      <c r="S1803" s="166"/>
      <c r="T1803" s="167"/>
    </row>
    <row r="1804" spans="1:20" s="121" customFormat="1" ht="20.100000000000001" customHeight="1" x14ac:dyDescent="0.3">
      <c r="A1804" s="80"/>
      <c r="B1804" s="110" t="str">
        <f>IF(E1804="","",VLOOKUP(E1804,[1]PROJECTES!$C$14:$G$5000,2,FALSE))</f>
        <v/>
      </c>
      <c r="C1804" s="80"/>
      <c r="D1804" s="283" t="str">
        <f>IF(E1804="","",VLOOKUP(E1804,[1]PROJECTES!$C$14:$G$5000,5,FALSE))</f>
        <v/>
      </c>
      <c r="E1804" s="79"/>
      <c r="F1804" s="110" t="str">
        <f>IF(I1804="","",VLOOKUP(I1804,[1]PROJECTES!$C$14:$G$5000,2,FALSE))</f>
        <v/>
      </c>
      <c r="G1804" s="112" t="str">
        <f>IF(E1804="","",VLOOKUP(E1804,[1]PROJECTES!$C$14:$G$5000,4,FALSE))</f>
        <v/>
      </c>
      <c r="H1804" s="95"/>
      <c r="I1804" s="113" t="str">
        <f>IF(H1804="","",VLOOKUP(H1804,BD!B$2:C$16,2,FALSE))</f>
        <v/>
      </c>
      <c r="J1804" s="114"/>
      <c r="K1804" s="115" t="str">
        <f t="shared" si="63"/>
        <v/>
      </c>
      <c r="L1804" s="116" t="str">
        <f t="shared" ca="1" si="64"/>
        <v>-</v>
      </c>
      <c r="M1804" s="111" t="str">
        <f>IF(E1804="","",VLOOKUP(E1804,[1]PROJECTES!$C$14:$Z$5000,21,FALSE))</f>
        <v/>
      </c>
      <c r="N1804" s="117"/>
      <c r="O1804" s="118" t="s">
        <v>222</v>
      </c>
      <c r="P1804" s="119"/>
      <c r="Q1804" s="84"/>
      <c r="R1804" s="122"/>
      <c r="S1804" s="166"/>
      <c r="T1804" s="167"/>
    </row>
    <row r="1805" spans="1:20" s="121" customFormat="1" ht="20.100000000000001" customHeight="1" x14ac:dyDescent="0.3">
      <c r="A1805" s="80"/>
      <c r="B1805" s="110" t="str">
        <f>IF(E1805="","",VLOOKUP(E1805,[1]PROJECTES!$C$14:$G$5000,2,FALSE))</f>
        <v/>
      </c>
      <c r="C1805" s="80"/>
      <c r="D1805" s="283" t="str">
        <f>IF(E1805="","",VLOOKUP(E1805,[1]PROJECTES!$C$14:$G$5000,5,FALSE))</f>
        <v/>
      </c>
      <c r="E1805" s="79"/>
      <c r="F1805" s="110" t="str">
        <f>IF(I1805="","",VLOOKUP(I1805,[1]PROJECTES!$C$14:$G$5000,2,FALSE))</f>
        <v/>
      </c>
      <c r="G1805" s="112" t="str">
        <f>IF(E1805="","",VLOOKUP(E1805,[1]PROJECTES!$C$14:$G$5000,4,FALSE))</f>
        <v/>
      </c>
      <c r="H1805" s="95"/>
      <c r="I1805" s="113" t="str">
        <f>IF(H1805="","",VLOOKUP(H1805,BD!B$2:C$16,2,FALSE))</f>
        <v/>
      </c>
      <c r="J1805" s="114"/>
      <c r="K1805" s="115" t="str">
        <f t="shared" si="63"/>
        <v/>
      </c>
      <c r="L1805" s="116" t="str">
        <f t="shared" ca="1" si="64"/>
        <v>-</v>
      </c>
      <c r="M1805" s="111" t="str">
        <f>IF(E1805="","",VLOOKUP(E1805,[1]PROJECTES!$C$14:$Z$5000,21,FALSE))</f>
        <v/>
      </c>
      <c r="N1805" s="117"/>
      <c r="O1805" s="118" t="s">
        <v>222</v>
      </c>
      <c r="P1805" s="119"/>
      <c r="Q1805" s="84"/>
      <c r="R1805" s="122"/>
      <c r="S1805" s="166"/>
      <c r="T1805" s="167"/>
    </row>
    <row r="1806" spans="1:20" s="121" customFormat="1" ht="20.100000000000001" customHeight="1" x14ac:dyDescent="0.3">
      <c r="A1806" s="80"/>
      <c r="B1806" s="110" t="str">
        <f>IF(E1806="","",VLOOKUP(E1806,[1]PROJECTES!$C$14:$G$5000,2,FALSE))</f>
        <v/>
      </c>
      <c r="C1806" s="80"/>
      <c r="D1806" s="283" t="str">
        <f>IF(E1806="","",VLOOKUP(E1806,[1]PROJECTES!$C$14:$G$5000,5,FALSE))</f>
        <v/>
      </c>
      <c r="E1806" s="79"/>
      <c r="F1806" s="110" t="str">
        <f>IF(I1806="","",VLOOKUP(I1806,[1]PROJECTES!$C$14:$G$5000,2,FALSE))</f>
        <v/>
      </c>
      <c r="G1806" s="112" t="str">
        <f>IF(E1806="","",VLOOKUP(E1806,[1]PROJECTES!$C$14:$G$5000,4,FALSE))</f>
        <v/>
      </c>
      <c r="H1806" s="95"/>
      <c r="I1806" s="113" t="str">
        <f>IF(H1806="","",VLOOKUP(H1806,BD!B$2:C$16,2,FALSE))</f>
        <v/>
      </c>
      <c r="J1806" s="114"/>
      <c r="K1806" s="115" t="str">
        <f t="shared" si="63"/>
        <v/>
      </c>
      <c r="L1806" s="116" t="str">
        <f t="shared" ca="1" si="64"/>
        <v>-</v>
      </c>
      <c r="M1806" s="111" t="str">
        <f>IF(E1806="","",VLOOKUP(E1806,[1]PROJECTES!$C$14:$Z$5000,21,FALSE))</f>
        <v/>
      </c>
      <c r="N1806" s="117"/>
      <c r="O1806" s="118" t="s">
        <v>222</v>
      </c>
      <c r="P1806" s="119"/>
      <c r="Q1806" s="84"/>
      <c r="R1806" s="122"/>
      <c r="S1806" s="166"/>
      <c r="T1806" s="167"/>
    </row>
    <row r="1807" spans="1:20" s="121" customFormat="1" ht="20.100000000000001" customHeight="1" x14ac:dyDescent="0.3">
      <c r="A1807" s="80"/>
      <c r="B1807" s="110" t="str">
        <f>IF(E1807="","",VLOOKUP(E1807,[1]PROJECTES!$C$14:$G$5000,2,FALSE))</f>
        <v/>
      </c>
      <c r="C1807" s="80"/>
      <c r="D1807" s="283" t="str">
        <f>IF(E1807="","",VLOOKUP(E1807,[1]PROJECTES!$C$14:$G$5000,5,FALSE))</f>
        <v/>
      </c>
      <c r="E1807" s="79"/>
      <c r="F1807" s="110" t="str">
        <f>IF(I1807="","",VLOOKUP(I1807,[1]PROJECTES!$C$14:$G$5000,2,FALSE))</f>
        <v/>
      </c>
      <c r="G1807" s="112" t="str">
        <f>IF(E1807="","",VLOOKUP(E1807,[1]PROJECTES!$C$14:$G$5000,4,FALSE))</f>
        <v/>
      </c>
      <c r="H1807" s="95"/>
      <c r="I1807" s="113" t="str">
        <f>IF(H1807="","",VLOOKUP(H1807,BD!B$2:C$16,2,FALSE))</f>
        <v/>
      </c>
      <c r="J1807" s="114"/>
      <c r="K1807" s="115" t="str">
        <f t="shared" si="63"/>
        <v/>
      </c>
      <c r="L1807" s="116" t="str">
        <f t="shared" ca="1" si="64"/>
        <v>-</v>
      </c>
      <c r="M1807" s="111" t="str">
        <f>IF(E1807="","",VLOOKUP(E1807,[1]PROJECTES!$C$14:$Z$5000,21,FALSE))</f>
        <v/>
      </c>
      <c r="N1807" s="117"/>
      <c r="O1807" s="118" t="s">
        <v>222</v>
      </c>
      <c r="P1807" s="119"/>
      <c r="Q1807" s="84"/>
      <c r="R1807" s="122"/>
      <c r="S1807" s="166"/>
      <c r="T1807" s="167"/>
    </row>
    <row r="1808" spans="1:20" s="121" customFormat="1" ht="20.100000000000001" customHeight="1" x14ac:dyDescent="0.3">
      <c r="A1808" s="80"/>
      <c r="B1808" s="110" t="str">
        <f>IF(E1808="","",VLOOKUP(E1808,[1]PROJECTES!$C$14:$G$5000,2,FALSE))</f>
        <v/>
      </c>
      <c r="C1808" s="80"/>
      <c r="D1808" s="283" t="str">
        <f>IF(E1808="","",VLOOKUP(E1808,[1]PROJECTES!$C$14:$G$5000,5,FALSE))</f>
        <v/>
      </c>
      <c r="E1808" s="79"/>
      <c r="F1808" s="110" t="str">
        <f>IF(I1808="","",VLOOKUP(I1808,[1]PROJECTES!$C$14:$G$5000,2,FALSE))</f>
        <v/>
      </c>
      <c r="G1808" s="112" t="str">
        <f>IF(E1808="","",VLOOKUP(E1808,[1]PROJECTES!$C$14:$G$5000,4,FALSE))</f>
        <v/>
      </c>
      <c r="H1808" s="95"/>
      <c r="I1808" s="113" t="str">
        <f>IF(H1808="","",VLOOKUP(H1808,BD!B$2:C$16,2,FALSE))</f>
        <v/>
      </c>
      <c r="J1808" s="114"/>
      <c r="K1808" s="115" t="str">
        <f t="shared" si="63"/>
        <v/>
      </c>
      <c r="L1808" s="116" t="str">
        <f t="shared" ca="1" si="64"/>
        <v>-</v>
      </c>
      <c r="M1808" s="111" t="str">
        <f>IF(E1808="","",VLOOKUP(E1808,[1]PROJECTES!$C$14:$Z$5000,21,FALSE))</f>
        <v/>
      </c>
      <c r="N1808" s="117"/>
      <c r="O1808" s="118" t="s">
        <v>222</v>
      </c>
      <c r="P1808" s="119"/>
      <c r="Q1808" s="84"/>
      <c r="R1808" s="122"/>
      <c r="S1808" s="166"/>
      <c r="T1808" s="167"/>
    </row>
    <row r="1809" spans="1:20" s="121" customFormat="1" ht="20.100000000000001" customHeight="1" x14ac:dyDescent="0.3">
      <c r="A1809" s="80"/>
      <c r="B1809" s="110" t="str">
        <f>IF(E1809="","",VLOOKUP(E1809,[1]PROJECTES!$C$14:$G$5000,2,FALSE))</f>
        <v/>
      </c>
      <c r="C1809" s="80"/>
      <c r="D1809" s="283" t="str">
        <f>IF(E1809="","",VLOOKUP(E1809,[1]PROJECTES!$C$14:$G$5000,5,FALSE))</f>
        <v/>
      </c>
      <c r="E1809" s="79"/>
      <c r="F1809" s="110" t="str">
        <f>IF(I1809="","",VLOOKUP(I1809,[1]PROJECTES!$C$14:$G$5000,2,FALSE))</f>
        <v/>
      </c>
      <c r="G1809" s="112" t="str">
        <f>IF(E1809="","",VLOOKUP(E1809,[1]PROJECTES!$C$14:$G$5000,4,FALSE))</f>
        <v/>
      </c>
      <c r="H1809" s="95"/>
      <c r="I1809" s="113" t="str">
        <f>IF(H1809="","",VLOOKUP(H1809,BD!B$2:C$16,2,FALSE))</f>
        <v/>
      </c>
      <c r="J1809" s="114"/>
      <c r="K1809" s="115" t="str">
        <f t="shared" si="63"/>
        <v/>
      </c>
      <c r="L1809" s="116" t="str">
        <f t="shared" ca="1" si="64"/>
        <v>-</v>
      </c>
      <c r="M1809" s="111" t="str">
        <f>IF(E1809="","",VLOOKUP(E1809,[1]PROJECTES!$C$14:$Z$5000,21,FALSE))</f>
        <v/>
      </c>
      <c r="N1809" s="117"/>
      <c r="O1809" s="118" t="s">
        <v>222</v>
      </c>
      <c r="P1809" s="119"/>
      <c r="Q1809" s="84"/>
      <c r="R1809" s="122"/>
      <c r="S1809" s="166"/>
      <c r="T1809" s="167"/>
    </row>
    <row r="1810" spans="1:20" s="121" customFormat="1" ht="20.100000000000001" customHeight="1" x14ac:dyDescent="0.3">
      <c r="A1810" s="80"/>
      <c r="B1810" s="110" t="str">
        <f>IF(E1810="","",VLOOKUP(E1810,[1]PROJECTES!$C$14:$G$5000,2,FALSE))</f>
        <v/>
      </c>
      <c r="C1810" s="80"/>
      <c r="D1810" s="283" t="str">
        <f>IF(E1810="","",VLOOKUP(E1810,[1]PROJECTES!$C$14:$G$5000,5,FALSE))</f>
        <v/>
      </c>
      <c r="E1810" s="79"/>
      <c r="F1810" s="110" t="str">
        <f>IF(I1810="","",VLOOKUP(I1810,[1]PROJECTES!$C$14:$G$5000,2,FALSE))</f>
        <v/>
      </c>
      <c r="G1810" s="112" t="str">
        <f>IF(E1810="","",VLOOKUP(E1810,[1]PROJECTES!$C$14:$G$5000,4,FALSE))</f>
        <v/>
      </c>
      <c r="H1810" s="95"/>
      <c r="I1810" s="113" t="str">
        <f>IF(H1810="","",VLOOKUP(H1810,BD!B$2:C$16,2,FALSE))</f>
        <v/>
      </c>
      <c r="J1810" s="114"/>
      <c r="K1810" s="115" t="str">
        <f t="shared" si="63"/>
        <v/>
      </c>
      <c r="L1810" s="116" t="str">
        <f t="shared" ca="1" si="64"/>
        <v>-</v>
      </c>
      <c r="M1810" s="111" t="str">
        <f>IF(E1810="","",VLOOKUP(E1810,[1]PROJECTES!$C$14:$Z$5000,21,FALSE))</f>
        <v/>
      </c>
      <c r="N1810" s="117"/>
      <c r="O1810" s="118" t="s">
        <v>222</v>
      </c>
      <c r="P1810" s="119"/>
      <c r="Q1810" s="84"/>
      <c r="R1810" s="122"/>
      <c r="S1810" s="166"/>
      <c r="T1810" s="167"/>
    </row>
    <row r="1811" spans="1:20" s="121" customFormat="1" ht="20.100000000000001" customHeight="1" x14ac:dyDescent="0.3">
      <c r="A1811" s="80"/>
      <c r="B1811" s="110" t="str">
        <f>IF(E1811="","",VLOOKUP(E1811,[1]PROJECTES!$C$14:$G$5000,2,FALSE))</f>
        <v/>
      </c>
      <c r="C1811" s="80"/>
      <c r="D1811" s="283" t="str">
        <f>IF(E1811="","",VLOOKUP(E1811,[1]PROJECTES!$C$14:$G$5000,5,FALSE))</f>
        <v/>
      </c>
      <c r="E1811" s="79"/>
      <c r="F1811" s="110" t="str">
        <f>IF(I1811="","",VLOOKUP(I1811,[1]PROJECTES!$C$14:$G$5000,2,FALSE))</f>
        <v/>
      </c>
      <c r="G1811" s="112" t="str">
        <f>IF(E1811="","",VLOOKUP(E1811,[1]PROJECTES!$C$14:$G$5000,4,FALSE))</f>
        <v/>
      </c>
      <c r="H1811" s="95"/>
      <c r="I1811" s="113" t="str">
        <f>IF(H1811="","",VLOOKUP(H1811,BD!B$2:C$16,2,FALSE))</f>
        <v/>
      </c>
      <c r="J1811" s="114"/>
      <c r="K1811" s="115" t="str">
        <f t="shared" si="63"/>
        <v/>
      </c>
      <c r="L1811" s="116" t="str">
        <f t="shared" ca="1" si="64"/>
        <v>-</v>
      </c>
      <c r="M1811" s="111" t="str">
        <f>IF(E1811="","",VLOOKUP(E1811,[1]PROJECTES!$C$14:$Z$5000,21,FALSE))</f>
        <v/>
      </c>
      <c r="N1811" s="117"/>
      <c r="O1811" s="118" t="s">
        <v>222</v>
      </c>
      <c r="P1811" s="119"/>
      <c r="Q1811" s="84"/>
      <c r="R1811" s="122"/>
      <c r="S1811" s="166"/>
      <c r="T1811" s="167"/>
    </row>
    <row r="1812" spans="1:20" s="121" customFormat="1" ht="20.100000000000001" customHeight="1" x14ac:dyDescent="0.3">
      <c r="A1812" s="80"/>
      <c r="B1812" s="110" t="str">
        <f>IF(E1812="","",VLOOKUP(E1812,[1]PROJECTES!$C$14:$G$5000,2,FALSE))</f>
        <v/>
      </c>
      <c r="C1812" s="80"/>
      <c r="D1812" s="283" t="str">
        <f>IF(E1812="","",VLOOKUP(E1812,[1]PROJECTES!$C$14:$G$5000,5,FALSE))</f>
        <v/>
      </c>
      <c r="E1812" s="79"/>
      <c r="F1812" s="110" t="str">
        <f>IF(I1812="","",VLOOKUP(I1812,[1]PROJECTES!$C$14:$G$5000,2,FALSE))</f>
        <v/>
      </c>
      <c r="G1812" s="112" t="str">
        <f>IF(E1812="","",VLOOKUP(E1812,[1]PROJECTES!$C$14:$G$5000,4,FALSE))</f>
        <v/>
      </c>
      <c r="H1812" s="95"/>
      <c r="I1812" s="113" t="str">
        <f>IF(H1812="","",VLOOKUP(H1812,BD!B$2:C$16,2,FALSE))</f>
        <v/>
      </c>
      <c r="J1812" s="114"/>
      <c r="K1812" s="115" t="str">
        <f t="shared" si="63"/>
        <v/>
      </c>
      <c r="L1812" s="116" t="str">
        <f t="shared" ca="1" si="64"/>
        <v>-</v>
      </c>
      <c r="M1812" s="111" t="str">
        <f>IF(E1812="","",VLOOKUP(E1812,[1]PROJECTES!$C$14:$Z$5000,21,FALSE))</f>
        <v/>
      </c>
      <c r="N1812" s="117"/>
      <c r="O1812" s="118" t="s">
        <v>222</v>
      </c>
      <c r="P1812" s="119"/>
      <c r="Q1812" s="84"/>
      <c r="R1812" s="122"/>
      <c r="S1812" s="166"/>
      <c r="T1812" s="167"/>
    </row>
    <row r="1813" spans="1:20" s="121" customFormat="1" ht="20.100000000000001" customHeight="1" x14ac:dyDescent="0.3">
      <c r="A1813" s="80"/>
      <c r="B1813" s="110" t="str">
        <f>IF(E1813="","",VLOOKUP(E1813,[1]PROJECTES!$C$14:$G$5000,2,FALSE))</f>
        <v/>
      </c>
      <c r="C1813" s="80"/>
      <c r="D1813" s="283" t="str">
        <f>IF(E1813="","",VLOOKUP(E1813,[1]PROJECTES!$C$14:$G$5000,5,FALSE))</f>
        <v/>
      </c>
      <c r="E1813" s="79"/>
      <c r="F1813" s="110" t="str">
        <f>IF(I1813="","",VLOOKUP(I1813,[1]PROJECTES!$C$14:$G$5000,2,FALSE))</f>
        <v/>
      </c>
      <c r="G1813" s="112" t="str">
        <f>IF(E1813="","",VLOOKUP(E1813,[1]PROJECTES!$C$14:$G$5000,4,FALSE))</f>
        <v/>
      </c>
      <c r="H1813" s="95"/>
      <c r="I1813" s="113" t="str">
        <f>IF(H1813="","",VLOOKUP(H1813,BD!B$2:C$16,2,FALSE))</f>
        <v/>
      </c>
      <c r="J1813" s="114"/>
      <c r="K1813" s="115" t="str">
        <f t="shared" si="63"/>
        <v/>
      </c>
      <c r="L1813" s="116" t="str">
        <f t="shared" ca="1" si="64"/>
        <v>-</v>
      </c>
      <c r="M1813" s="111" t="str">
        <f>IF(E1813="","",VLOOKUP(E1813,[1]PROJECTES!$C$14:$Z$5000,21,FALSE))</f>
        <v/>
      </c>
      <c r="N1813" s="117"/>
      <c r="O1813" s="118" t="s">
        <v>222</v>
      </c>
      <c r="P1813" s="119"/>
      <c r="Q1813" s="84"/>
      <c r="R1813" s="122"/>
      <c r="S1813" s="166"/>
      <c r="T1813" s="167"/>
    </row>
    <row r="1814" spans="1:20" s="121" customFormat="1" ht="20.100000000000001" customHeight="1" x14ac:dyDescent="0.3">
      <c r="A1814" s="80"/>
      <c r="B1814" s="110" t="str">
        <f>IF(E1814="","",VLOOKUP(E1814,[1]PROJECTES!$C$14:$G$5000,2,FALSE))</f>
        <v/>
      </c>
      <c r="C1814" s="80"/>
      <c r="D1814" s="283" t="str">
        <f>IF(E1814="","",VLOOKUP(E1814,[1]PROJECTES!$C$14:$G$5000,5,FALSE))</f>
        <v/>
      </c>
      <c r="E1814" s="79"/>
      <c r="F1814" s="110" t="str">
        <f>IF(I1814="","",VLOOKUP(I1814,[1]PROJECTES!$C$14:$G$5000,2,FALSE))</f>
        <v/>
      </c>
      <c r="G1814" s="112" t="str">
        <f>IF(E1814="","",VLOOKUP(E1814,[1]PROJECTES!$C$14:$G$5000,4,FALSE))</f>
        <v/>
      </c>
      <c r="H1814" s="95"/>
      <c r="I1814" s="113" t="str">
        <f>IF(H1814="","",VLOOKUP(H1814,BD!B$2:C$16,2,FALSE))</f>
        <v/>
      </c>
      <c r="J1814" s="114"/>
      <c r="K1814" s="115" t="str">
        <f t="shared" si="63"/>
        <v/>
      </c>
      <c r="L1814" s="116" t="str">
        <f t="shared" ca="1" si="64"/>
        <v>-</v>
      </c>
      <c r="M1814" s="111" t="str">
        <f>IF(E1814="","",VLOOKUP(E1814,[1]PROJECTES!$C$14:$Z$5000,21,FALSE))</f>
        <v/>
      </c>
      <c r="N1814" s="117"/>
      <c r="O1814" s="118" t="s">
        <v>222</v>
      </c>
      <c r="P1814" s="119"/>
      <c r="Q1814" s="84"/>
      <c r="R1814" s="122"/>
      <c r="S1814" s="166"/>
      <c r="T1814" s="167"/>
    </row>
    <row r="1815" spans="1:20" s="121" customFormat="1" ht="20.100000000000001" customHeight="1" x14ac:dyDescent="0.3">
      <c r="A1815" s="80"/>
      <c r="B1815" s="110" t="str">
        <f>IF(E1815="","",VLOOKUP(E1815,[1]PROJECTES!$C$14:$G$5000,2,FALSE))</f>
        <v/>
      </c>
      <c r="C1815" s="80"/>
      <c r="D1815" s="283" t="str">
        <f>IF(E1815="","",VLOOKUP(E1815,[1]PROJECTES!$C$14:$G$5000,5,FALSE))</f>
        <v/>
      </c>
      <c r="E1815" s="79"/>
      <c r="F1815" s="110" t="str">
        <f>IF(I1815="","",VLOOKUP(I1815,[1]PROJECTES!$C$14:$G$5000,2,FALSE))</f>
        <v/>
      </c>
      <c r="G1815" s="112" t="str">
        <f>IF(E1815="","",VLOOKUP(E1815,[1]PROJECTES!$C$14:$G$5000,4,FALSE))</f>
        <v/>
      </c>
      <c r="H1815" s="95"/>
      <c r="I1815" s="113" t="str">
        <f>IF(H1815="","",VLOOKUP(H1815,BD!B$2:C$16,2,FALSE))</f>
        <v/>
      </c>
      <c r="J1815" s="114"/>
      <c r="K1815" s="115" t="str">
        <f t="shared" si="63"/>
        <v/>
      </c>
      <c r="L1815" s="116" t="str">
        <f t="shared" ca="1" si="64"/>
        <v>-</v>
      </c>
      <c r="M1815" s="111" t="str">
        <f>IF(E1815="","",VLOOKUP(E1815,[1]PROJECTES!$C$14:$Z$5000,21,FALSE))</f>
        <v/>
      </c>
      <c r="N1815" s="117"/>
      <c r="O1815" s="118" t="s">
        <v>222</v>
      </c>
      <c r="P1815" s="119"/>
      <c r="Q1815" s="84"/>
      <c r="R1815" s="122"/>
      <c r="S1815" s="166"/>
      <c r="T1815" s="167"/>
    </row>
    <row r="1816" spans="1:20" s="121" customFormat="1" ht="20.100000000000001" customHeight="1" x14ac:dyDescent="0.3">
      <c r="A1816" s="80"/>
      <c r="B1816" s="110" t="str">
        <f>IF(E1816="","",VLOOKUP(E1816,[1]PROJECTES!$C$14:$G$5000,2,FALSE))</f>
        <v/>
      </c>
      <c r="C1816" s="80"/>
      <c r="D1816" s="283" t="str">
        <f>IF(E1816="","",VLOOKUP(E1816,[1]PROJECTES!$C$14:$G$5000,5,FALSE))</f>
        <v/>
      </c>
      <c r="E1816" s="79"/>
      <c r="F1816" s="110" t="str">
        <f>IF(I1816="","",VLOOKUP(I1816,[1]PROJECTES!$C$14:$G$5000,2,FALSE))</f>
        <v/>
      </c>
      <c r="G1816" s="112" t="str">
        <f>IF(E1816="","",VLOOKUP(E1816,[1]PROJECTES!$C$14:$G$5000,4,FALSE))</f>
        <v/>
      </c>
      <c r="H1816" s="95"/>
      <c r="I1816" s="113" t="str">
        <f>IF(H1816="","",VLOOKUP(H1816,BD!B$2:C$16,2,FALSE))</f>
        <v/>
      </c>
      <c r="J1816" s="114"/>
      <c r="K1816" s="115" t="str">
        <f t="shared" si="63"/>
        <v/>
      </c>
      <c r="L1816" s="116" t="str">
        <f t="shared" ca="1" si="64"/>
        <v>-</v>
      </c>
      <c r="M1816" s="111" t="str">
        <f>IF(E1816="","",VLOOKUP(E1816,[1]PROJECTES!$C$14:$Z$5000,21,FALSE))</f>
        <v/>
      </c>
      <c r="N1816" s="117"/>
      <c r="O1816" s="118" t="s">
        <v>222</v>
      </c>
      <c r="P1816" s="119"/>
      <c r="Q1816" s="84"/>
      <c r="R1816" s="122"/>
      <c r="S1816" s="166"/>
      <c r="T1816" s="167"/>
    </row>
    <row r="1817" spans="1:20" s="121" customFormat="1" ht="20.100000000000001" customHeight="1" x14ac:dyDescent="0.3">
      <c r="A1817" s="80"/>
      <c r="B1817" s="110" t="str">
        <f>IF(E1817="","",VLOOKUP(E1817,[1]PROJECTES!$C$14:$G$5000,2,FALSE))</f>
        <v/>
      </c>
      <c r="C1817" s="80"/>
      <c r="D1817" s="283" t="str">
        <f>IF(E1817="","",VLOOKUP(E1817,[1]PROJECTES!$C$14:$G$5000,5,FALSE))</f>
        <v/>
      </c>
      <c r="E1817" s="79"/>
      <c r="F1817" s="110" t="str">
        <f>IF(I1817="","",VLOOKUP(I1817,[1]PROJECTES!$C$14:$G$5000,2,FALSE))</f>
        <v/>
      </c>
      <c r="G1817" s="112" t="str">
        <f>IF(E1817="","",VLOOKUP(E1817,[1]PROJECTES!$C$14:$G$5000,4,FALSE))</f>
        <v/>
      </c>
      <c r="H1817" s="95"/>
      <c r="I1817" s="113" t="str">
        <f>IF(H1817="","",VLOOKUP(H1817,BD!B$2:C$16,2,FALSE))</f>
        <v/>
      </c>
      <c r="J1817" s="114"/>
      <c r="K1817" s="115" t="str">
        <f t="shared" si="63"/>
        <v/>
      </c>
      <c r="L1817" s="116" t="str">
        <f t="shared" ca="1" si="64"/>
        <v>-</v>
      </c>
      <c r="M1817" s="111" t="str">
        <f>IF(E1817="","",VLOOKUP(E1817,[1]PROJECTES!$C$14:$Z$5000,21,FALSE))</f>
        <v/>
      </c>
      <c r="N1817" s="117"/>
      <c r="O1817" s="118" t="s">
        <v>222</v>
      </c>
      <c r="P1817" s="119"/>
      <c r="Q1817" s="84"/>
      <c r="R1817" s="122"/>
      <c r="S1817" s="166"/>
      <c r="T1817" s="167"/>
    </row>
    <row r="1818" spans="1:20" s="121" customFormat="1" ht="20.100000000000001" customHeight="1" x14ac:dyDescent="0.3">
      <c r="A1818" s="80"/>
      <c r="B1818" s="110" t="str">
        <f>IF(E1818="","",VLOOKUP(E1818,[1]PROJECTES!$C$14:$G$5000,2,FALSE))</f>
        <v/>
      </c>
      <c r="C1818" s="80"/>
      <c r="D1818" s="283" t="str">
        <f>IF(E1818="","",VLOOKUP(E1818,[1]PROJECTES!$C$14:$G$5000,5,FALSE))</f>
        <v/>
      </c>
      <c r="E1818" s="79"/>
      <c r="F1818" s="110" t="str">
        <f>IF(I1818="","",VLOOKUP(I1818,[1]PROJECTES!$C$14:$G$5000,2,FALSE))</f>
        <v/>
      </c>
      <c r="G1818" s="112" t="str">
        <f>IF(E1818="","",VLOOKUP(E1818,[1]PROJECTES!$C$14:$G$5000,4,FALSE))</f>
        <v/>
      </c>
      <c r="H1818" s="95"/>
      <c r="I1818" s="113" t="str">
        <f>IF(H1818="","",VLOOKUP(H1818,BD!B$2:C$16,2,FALSE))</f>
        <v/>
      </c>
      <c r="J1818" s="114"/>
      <c r="K1818" s="115" t="str">
        <f t="shared" si="63"/>
        <v/>
      </c>
      <c r="L1818" s="116" t="str">
        <f t="shared" ca="1" si="64"/>
        <v>-</v>
      </c>
      <c r="M1818" s="111" t="str">
        <f>IF(E1818="","",VLOOKUP(E1818,[1]PROJECTES!$C$14:$Z$5000,21,FALSE))</f>
        <v/>
      </c>
      <c r="N1818" s="117"/>
      <c r="O1818" s="118" t="s">
        <v>222</v>
      </c>
      <c r="P1818" s="119"/>
      <c r="Q1818" s="84"/>
      <c r="R1818" s="122"/>
      <c r="S1818" s="166"/>
      <c r="T1818" s="167"/>
    </row>
    <row r="1819" spans="1:20" s="121" customFormat="1" ht="20.100000000000001" customHeight="1" x14ac:dyDescent="0.3">
      <c r="A1819" s="80"/>
      <c r="B1819" s="110" t="str">
        <f>IF(E1819="","",VLOOKUP(E1819,[1]PROJECTES!$C$14:$G$5000,2,FALSE))</f>
        <v/>
      </c>
      <c r="C1819" s="80"/>
      <c r="D1819" s="283" t="str">
        <f>IF(E1819="","",VLOOKUP(E1819,[1]PROJECTES!$C$14:$G$5000,5,FALSE))</f>
        <v/>
      </c>
      <c r="E1819" s="79"/>
      <c r="F1819" s="110" t="str">
        <f>IF(I1819="","",VLOOKUP(I1819,[1]PROJECTES!$C$14:$G$5000,2,FALSE))</f>
        <v/>
      </c>
      <c r="G1819" s="112" t="str">
        <f>IF(E1819="","",VLOOKUP(E1819,[1]PROJECTES!$C$14:$G$5000,4,FALSE))</f>
        <v/>
      </c>
      <c r="H1819" s="95"/>
      <c r="I1819" s="113" t="str">
        <f>IF(H1819="","",VLOOKUP(H1819,BD!B$2:C$16,2,FALSE))</f>
        <v/>
      </c>
      <c r="J1819" s="114"/>
      <c r="K1819" s="115" t="str">
        <f t="shared" si="63"/>
        <v/>
      </c>
      <c r="L1819" s="116" t="str">
        <f t="shared" ca="1" si="64"/>
        <v>-</v>
      </c>
      <c r="M1819" s="111" t="str">
        <f>IF(E1819="","",VLOOKUP(E1819,[1]PROJECTES!$C$14:$Z$5000,21,FALSE))</f>
        <v/>
      </c>
      <c r="N1819" s="117"/>
      <c r="O1819" s="118" t="s">
        <v>222</v>
      </c>
      <c r="P1819" s="119"/>
      <c r="Q1819" s="84"/>
      <c r="R1819" s="122"/>
      <c r="S1819" s="166"/>
      <c r="T1819" s="167"/>
    </row>
    <row r="1820" spans="1:20" s="121" customFormat="1" ht="20.100000000000001" customHeight="1" x14ac:dyDescent="0.3">
      <c r="A1820" s="80"/>
      <c r="B1820" s="110" t="str">
        <f>IF(E1820="","",VLOOKUP(E1820,[1]PROJECTES!$C$14:$G$5000,2,FALSE))</f>
        <v/>
      </c>
      <c r="C1820" s="80"/>
      <c r="D1820" s="283" t="str">
        <f>IF(E1820="","",VLOOKUP(E1820,[1]PROJECTES!$C$14:$G$5000,5,FALSE))</f>
        <v/>
      </c>
      <c r="E1820" s="79"/>
      <c r="F1820" s="110" t="str">
        <f>IF(I1820="","",VLOOKUP(I1820,[1]PROJECTES!$C$14:$G$5000,2,FALSE))</f>
        <v/>
      </c>
      <c r="G1820" s="112" t="str">
        <f>IF(E1820="","",VLOOKUP(E1820,[1]PROJECTES!$C$14:$G$5000,4,FALSE))</f>
        <v/>
      </c>
      <c r="H1820" s="95"/>
      <c r="I1820" s="113" t="str">
        <f>IF(H1820="","",VLOOKUP(H1820,BD!B$2:C$16,2,FALSE))</f>
        <v/>
      </c>
      <c r="J1820" s="114"/>
      <c r="K1820" s="115" t="str">
        <f t="shared" si="63"/>
        <v/>
      </c>
      <c r="L1820" s="116" t="str">
        <f t="shared" ca="1" si="64"/>
        <v>-</v>
      </c>
      <c r="M1820" s="111" t="str">
        <f>IF(E1820="","",VLOOKUP(E1820,[1]PROJECTES!$C$14:$Z$5000,21,FALSE))</f>
        <v/>
      </c>
      <c r="N1820" s="117"/>
      <c r="O1820" s="118" t="s">
        <v>222</v>
      </c>
      <c r="P1820" s="119"/>
      <c r="Q1820" s="84"/>
      <c r="R1820" s="122"/>
      <c r="S1820" s="166"/>
      <c r="T1820" s="167"/>
    </row>
    <row r="1821" spans="1:20" s="121" customFormat="1" ht="20.100000000000001" customHeight="1" x14ac:dyDescent="0.3">
      <c r="A1821" s="80"/>
      <c r="B1821" s="110" t="str">
        <f>IF(E1821="","",VLOOKUP(E1821,[1]PROJECTES!$C$14:$G$5000,2,FALSE))</f>
        <v/>
      </c>
      <c r="C1821" s="80"/>
      <c r="D1821" s="283" t="str">
        <f>IF(E1821="","",VLOOKUP(E1821,[1]PROJECTES!$C$14:$G$5000,5,FALSE))</f>
        <v/>
      </c>
      <c r="E1821" s="79"/>
      <c r="F1821" s="110" t="str">
        <f>IF(I1821="","",VLOOKUP(I1821,[1]PROJECTES!$C$14:$G$5000,2,FALSE))</f>
        <v/>
      </c>
      <c r="G1821" s="112" t="str">
        <f>IF(E1821="","",VLOOKUP(E1821,[1]PROJECTES!$C$14:$G$5000,4,FALSE))</f>
        <v/>
      </c>
      <c r="H1821" s="95"/>
      <c r="I1821" s="113" t="str">
        <f>IF(H1821="","",VLOOKUP(H1821,BD!B$2:C$16,2,FALSE))</f>
        <v/>
      </c>
      <c r="J1821" s="114"/>
      <c r="K1821" s="115" t="str">
        <f t="shared" si="63"/>
        <v/>
      </c>
      <c r="L1821" s="116" t="str">
        <f t="shared" ca="1" si="64"/>
        <v>-</v>
      </c>
      <c r="M1821" s="111" t="str">
        <f>IF(E1821="","",VLOOKUP(E1821,[1]PROJECTES!$C$14:$Z$5000,21,FALSE))</f>
        <v/>
      </c>
      <c r="N1821" s="117"/>
      <c r="O1821" s="118" t="s">
        <v>222</v>
      </c>
      <c r="P1821" s="119"/>
      <c r="Q1821" s="84"/>
      <c r="R1821" s="125"/>
      <c r="S1821" s="166"/>
      <c r="T1821" s="167"/>
    </row>
    <row r="1822" spans="1:20" s="121" customFormat="1" ht="20.100000000000001" customHeight="1" x14ac:dyDescent="0.3">
      <c r="A1822" s="80"/>
      <c r="B1822" s="110" t="str">
        <f>IF(E1822="","",VLOOKUP(E1822,[1]PROJECTES!$C$14:$G$5000,2,FALSE))</f>
        <v/>
      </c>
      <c r="C1822" s="80"/>
      <c r="D1822" s="283" t="str">
        <f>IF(E1822="","",VLOOKUP(E1822,[1]PROJECTES!$C$14:$G$5000,5,FALSE))</f>
        <v/>
      </c>
      <c r="E1822" s="79"/>
      <c r="F1822" s="110" t="str">
        <f>IF(I1822="","",VLOOKUP(I1822,[1]PROJECTES!$C$14:$G$5000,2,FALSE))</f>
        <v/>
      </c>
      <c r="G1822" s="112" t="str">
        <f>IF(E1822="","",VLOOKUP(E1822,[1]PROJECTES!$C$14:$G$5000,4,FALSE))</f>
        <v/>
      </c>
      <c r="H1822" s="95"/>
      <c r="I1822" s="113" t="str">
        <f>IF(H1822="","",VLOOKUP(H1822,BD!B$2:C$16,2,FALSE))</f>
        <v/>
      </c>
      <c r="J1822" s="114"/>
      <c r="K1822" s="115" t="str">
        <f t="shared" si="63"/>
        <v/>
      </c>
      <c r="L1822" s="116" t="str">
        <f t="shared" ca="1" si="64"/>
        <v>-</v>
      </c>
      <c r="M1822" s="111" t="str">
        <f>IF(E1822="","",VLOOKUP(E1822,[1]PROJECTES!$C$14:$Z$5000,21,FALSE))</f>
        <v/>
      </c>
      <c r="N1822" s="117"/>
      <c r="O1822" s="118" t="s">
        <v>222</v>
      </c>
      <c r="P1822" s="119"/>
      <c r="Q1822" s="84"/>
      <c r="R1822" s="125"/>
      <c r="S1822" s="166"/>
      <c r="T1822" s="167"/>
    </row>
    <row r="1823" spans="1:20" s="121" customFormat="1" ht="20.100000000000001" customHeight="1" x14ac:dyDescent="0.3">
      <c r="A1823" s="80"/>
      <c r="B1823" s="110" t="str">
        <f>IF(E1823="","",VLOOKUP(E1823,[1]PROJECTES!$C$14:$G$5000,2,FALSE))</f>
        <v/>
      </c>
      <c r="C1823" s="80"/>
      <c r="D1823" s="283" t="str">
        <f>IF(E1823="","",VLOOKUP(E1823,[1]PROJECTES!$C$14:$G$5000,5,FALSE))</f>
        <v/>
      </c>
      <c r="E1823" s="79"/>
      <c r="F1823" s="110" t="str">
        <f>IF(I1823="","",VLOOKUP(I1823,[1]PROJECTES!$C$14:$G$5000,2,FALSE))</f>
        <v/>
      </c>
      <c r="G1823" s="112" t="str">
        <f>IF(E1823="","",VLOOKUP(E1823,[1]PROJECTES!$C$14:$G$5000,4,FALSE))</f>
        <v/>
      </c>
      <c r="H1823" s="95"/>
      <c r="I1823" s="113" t="str">
        <f>IF(H1823="","",VLOOKUP(H1823,BD!B$2:C$16,2,FALSE))</f>
        <v/>
      </c>
      <c r="J1823" s="114"/>
      <c r="K1823" s="115" t="str">
        <f t="shared" si="63"/>
        <v/>
      </c>
      <c r="L1823" s="116" t="str">
        <f t="shared" ca="1" si="64"/>
        <v>-</v>
      </c>
      <c r="M1823" s="111" t="str">
        <f>IF(E1823="","",VLOOKUP(E1823,[1]PROJECTES!$C$14:$Z$5000,21,FALSE))</f>
        <v/>
      </c>
      <c r="N1823" s="117"/>
      <c r="O1823" s="118" t="s">
        <v>222</v>
      </c>
      <c r="P1823" s="119"/>
      <c r="Q1823" s="84"/>
      <c r="R1823" s="125"/>
      <c r="S1823" s="166"/>
      <c r="T1823" s="167"/>
    </row>
    <row r="1824" spans="1:20" s="121" customFormat="1" ht="20.100000000000001" customHeight="1" x14ac:dyDescent="0.3">
      <c r="A1824" s="80"/>
      <c r="B1824" s="110" t="str">
        <f>IF(E1824="","",VLOOKUP(E1824,[1]PROJECTES!$C$14:$G$5000,2,FALSE))</f>
        <v/>
      </c>
      <c r="C1824" s="80"/>
      <c r="D1824" s="283" t="str">
        <f>IF(E1824="","",VLOOKUP(E1824,[1]PROJECTES!$C$14:$G$5000,5,FALSE))</f>
        <v/>
      </c>
      <c r="E1824" s="79"/>
      <c r="F1824" s="110" t="str">
        <f>IF(I1824="","",VLOOKUP(I1824,[1]PROJECTES!$C$14:$G$5000,2,FALSE))</f>
        <v/>
      </c>
      <c r="G1824" s="112" t="str">
        <f>IF(E1824="","",VLOOKUP(E1824,[1]PROJECTES!$C$14:$G$5000,4,FALSE))</f>
        <v/>
      </c>
      <c r="H1824" s="95"/>
      <c r="I1824" s="113" t="str">
        <f>IF(H1824="","",VLOOKUP(H1824,BD!B$2:C$16,2,FALSE))</f>
        <v/>
      </c>
      <c r="J1824" s="114"/>
      <c r="K1824" s="115" t="str">
        <f t="shared" si="63"/>
        <v/>
      </c>
      <c r="L1824" s="116" t="str">
        <f t="shared" ca="1" si="64"/>
        <v>-</v>
      </c>
      <c r="M1824" s="111" t="str">
        <f>IF(E1824="","",VLOOKUP(E1824,[1]PROJECTES!$C$14:$Z$5000,21,FALSE))</f>
        <v/>
      </c>
      <c r="N1824" s="117"/>
      <c r="O1824" s="118" t="s">
        <v>222</v>
      </c>
      <c r="P1824" s="119"/>
      <c r="Q1824" s="84"/>
      <c r="R1824" s="125"/>
      <c r="S1824" s="166"/>
      <c r="T1824" s="167"/>
    </row>
    <row r="1825" spans="1:20" s="121" customFormat="1" ht="20.100000000000001" customHeight="1" x14ac:dyDescent="0.3">
      <c r="A1825" s="80"/>
      <c r="B1825" s="110" t="str">
        <f>IF(E1825="","",VLOOKUP(E1825,[1]PROJECTES!$C$14:$G$5000,2,FALSE))</f>
        <v/>
      </c>
      <c r="C1825" s="80"/>
      <c r="D1825" s="283" t="str">
        <f>IF(E1825="","",VLOOKUP(E1825,[1]PROJECTES!$C$14:$G$5000,5,FALSE))</f>
        <v/>
      </c>
      <c r="E1825" s="79"/>
      <c r="F1825" s="110" t="str">
        <f>IF(I1825="","",VLOOKUP(I1825,[1]PROJECTES!$C$14:$G$5000,2,FALSE))</f>
        <v/>
      </c>
      <c r="G1825" s="112" t="str">
        <f>IF(E1825="","",VLOOKUP(E1825,[1]PROJECTES!$C$14:$G$5000,4,FALSE))</f>
        <v/>
      </c>
      <c r="H1825" s="95"/>
      <c r="I1825" s="113" t="str">
        <f>IF(H1825="","",VLOOKUP(H1825,BD!B$2:C$16,2,FALSE))</f>
        <v/>
      </c>
      <c r="J1825" s="114"/>
      <c r="K1825" s="115" t="str">
        <f t="shared" si="63"/>
        <v/>
      </c>
      <c r="L1825" s="116" t="str">
        <f t="shared" ca="1" si="64"/>
        <v>-</v>
      </c>
      <c r="M1825" s="111" t="str">
        <f>IF(E1825="","",VLOOKUP(E1825,[1]PROJECTES!$C$14:$Z$5000,21,FALSE))</f>
        <v/>
      </c>
      <c r="N1825" s="117"/>
      <c r="O1825" s="118" t="s">
        <v>222</v>
      </c>
      <c r="P1825" s="119"/>
      <c r="Q1825" s="84"/>
      <c r="R1825" s="122"/>
      <c r="S1825" s="166"/>
      <c r="T1825" s="167"/>
    </row>
    <row r="1826" spans="1:20" s="121" customFormat="1" ht="20.100000000000001" customHeight="1" x14ac:dyDescent="0.3">
      <c r="A1826" s="80"/>
      <c r="B1826" s="110" t="str">
        <f>IF(E1826="","",VLOOKUP(E1826,[1]PROJECTES!$C$14:$G$5000,2,FALSE))</f>
        <v/>
      </c>
      <c r="C1826" s="80"/>
      <c r="D1826" s="283" t="str">
        <f>IF(E1826="","",VLOOKUP(E1826,[1]PROJECTES!$C$14:$G$5000,5,FALSE))</f>
        <v/>
      </c>
      <c r="E1826" s="79"/>
      <c r="F1826" s="110" t="str">
        <f>IF(I1826="","",VLOOKUP(I1826,[1]PROJECTES!$C$14:$G$5000,2,FALSE))</f>
        <v/>
      </c>
      <c r="G1826" s="112" t="str">
        <f>IF(E1826="","",VLOOKUP(E1826,[1]PROJECTES!$C$14:$G$5000,4,FALSE))</f>
        <v/>
      </c>
      <c r="H1826" s="95"/>
      <c r="I1826" s="113" t="str">
        <f>IF(H1826="","",VLOOKUP(H1826,BD!B$2:C$16,2,FALSE))</f>
        <v/>
      </c>
      <c r="J1826" s="114"/>
      <c r="K1826" s="115" t="str">
        <f t="shared" si="63"/>
        <v/>
      </c>
      <c r="L1826" s="116" t="str">
        <f t="shared" ca="1" si="64"/>
        <v>-</v>
      </c>
      <c r="M1826" s="111" t="str">
        <f>IF(E1826="","",VLOOKUP(E1826,[1]PROJECTES!$C$14:$Z$5000,21,FALSE))</f>
        <v/>
      </c>
      <c r="N1826" s="117"/>
      <c r="O1826" s="118" t="s">
        <v>222</v>
      </c>
      <c r="P1826" s="119"/>
      <c r="Q1826" s="84"/>
      <c r="R1826" s="125"/>
      <c r="S1826" s="166"/>
      <c r="T1826" s="167"/>
    </row>
    <row r="1827" spans="1:20" s="121" customFormat="1" ht="20.100000000000001" customHeight="1" x14ac:dyDescent="0.3">
      <c r="A1827" s="80"/>
      <c r="B1827" s="110" t="str">
        <f>IF(E1827="","",VLOOKUP(E1827,[1]PROJECTES!$C$14:$G$5000,2,FALSE))</f>
        <v/>
      </c>
      <c r="C1827" s="80"/>
      <c r="D1827" s="283" t="str">
        <f>IF(E1827="","",VLOOKUP(E1827,[1]PROJECTES!$C$14:$G$5000,5,FALSE))</f>
        <v/>
      </c>
      <c r="E1827" s="79"/>
      <c r="F1827" s="110" t="str">
        <f>IF(I1827="","",VLOOKUP(I1827,[1]PROJECTES!$C$14:$G$5000,2,FALSE))</f>
        <v/>
      </c>
      <c r="G1827" s="112" t="str">
        <f>IF(E1827="","",VLOOKUP(E1827,[1]PROJECTES!$C$14:$G$5000,4,FALSE))</f>
        <v/>
      </c>
      <c r="H1827" s="95"/>
      <c r="I1827" s="113" t="str">
        <f>IF(H1827="","",VLOOKUP(H1827,BD!B$2:C$16,2,FALSE))</f>
        <v/>
      </c>
      <c r="J1827" s="114"/>
      <c r="K1827" s="115" t="str">
        <f t="shared" si="63"/>
        <v/>
      </c>
      <c r="L1827" s="116" t="str">
        <f t="shared" ca="1" si="64"/>
        <v>-</v>
      </c>
      <c r="M1827" s="111" t="str">
        <f>IF(E1827="","",VLOOKUP(E1827,[1]PROJECTES!$C$14:$Z$5000,21,FALSE))</f>
        <v/>
      </c>
      <c r="N1827" s="117"/>
      <c r="O1827" s="118" t="s">
        <v>222</v>
      </c>
      <c r="P1827" s="119"/>
      <c r="Q1827" s="84"/>
      <c r="R1827" s="125"/>
      <c r="S1827" s="166"/>
      <c r="T1827" s="167"/>
    </row>
    <row r="1828" spans="1:20" s="121" customFormat="1" ht="20.100000000000001" customHeight="1" x14ac:dyDescent="0.3">
      <c r="A1828" s="80"/>
      <c r="B1828" s="110" t="str">
        <f>IF(E1828="","",VLOOKUP(E1828,[1]PROJECTES!$C$14:$G$5000,2,FALSE))</f>
        <v/>
      </c>
      <c r="C1828" s="80"/>
      <c r="D1828" s="283" t="str">
        <f>IF(E1828="","",VLOOKUP(E1828,[1]PROJECTES!$C$14:$G$5000,5,FALSE))</f>
        <v/>
      </c>
      <c r="E1828" s="79"/>
      <c r="F1828" s="110" t="str">
        <f>IF(I1828="","",VLOOKUP(I1828,[1]PROJECTES!$C$14:$G$5000,2,FALSE))</f>
        <v/>
      </c>
      <c r="G1828" s="112" t="str">
        <f>IF(E1828="","",VLOOKUP(E1828,[1]PROJECTES!$C$14:$G$5000,4,FALSE))</f>
        <v/>
      </c>
      <c r="H1828" s="95"/>
      <c r="I1828" s="113" t="str">
        <f>IF(H1828="","",VLOOKUP(H1828,BD!B$2:C$16,2,FALSE))</f>
        <v/>
      </c>
      <c r="J1828" s="114"/>
      <c r="K1828" s="115" t="str">
        <f t="shared" si="63"/>
        <v/>
      </c>
      <c r="L1828" s="116" t="str">
        <f t="shared" ca="1" si="64"/>
        <v>-</v>
      </c>
      <c r="M1828" s="111" t="str">
        <f>IF(E1828="","",VLOOKUP(E1828,[1]PROJECTES!$C$14:$Z$5000,21,FALSE))</f>
        <v/>
      </c>
      <c r="N1828" s="117"/>
      <c r="O1828" s="118" t="s">
        <v>222</v>
      </c>
      <c r="P1828" s="119"/>
      <c r="Q1828" s="84"/>
      <c r="R1828" s="125"/>
      <c r="S1828" s="166"/>
      <c r="T1828" s="167"/>
    </row>
    <row r="1829" spans="1:20" s="121" customFormat="1" ht="20.100000000000001" customHeight="1" x14ac:dyDescent="0.3">
      <c r="A1829" s="80"/>
      <c r="B1829" s="110" t="str">
        <f>IF(E1829="","",VLOOKUP(E1829,[1]PROJECTES!$C$14:$G$5000,2,FALSE))</f>
        <v/>
      </c>
      <c r="C1829" s="80"/>
      <c r="D1829" s="283" t="str">
        <f>IF(E1829="","",VLOOKUP(E1829,[1]PROJECTES!$C$14:$G$5000,5,FALSE))</f>
        <v/>
      </c>
      <c r="E1829" s="79"/>
      <c r="F1829" s="110" t="str">
        <f>IF(I1829="","",VLOOKUP(I1829,[1]PROJECTES!$C$14:$G$5000,2,FALSE))</f>
        <v/>
      </c>
      <c r="G1829" s="112" t="str">
        <f>IF(E1829="","",VLOOKUP(E1829,[1]PROJECTES!$C$14:$G$5000,4,FALSE))</f>
        <v/>
      </c>
      <c r="H1829" s="95"/>
      <c r="I1829" s="113" t="str">
        <f>IF(H1829="","",VLOOKUP(H1829,BD!B$2:C$16,2,FALSE))</f>
        <v/>
      </c>
      <c r="J1829" s="114"/>
      <c r="K1829" s="115" t="str">
        <f t="shared" si="63"/>
        <v/>
      </c>
      <c r="L1829" s="116" t="str">
        <f t="shared" ca="1" si="64"/>
        <v>-</v>
      </c>
      <c r="M1829" s="111" t="str">
        <f>IF(E1829="","",VLOOKUP(E1829,[1]PROJECTES!$C$14:$Z$5000,21,FALSE))</f>
        <v/>
      </c>
      <c r="N1829" s="117"/>
      <c r="O1829" s="118" t="s">
        <v>222</v>
      </c>
      <c r="P1829" s="119"/>
      <c r="Q1829" s="84"/>
      <c r="R1829" s="122"/>
      <c r="S1829" s="166"/>
      <c r="T1829" s="167"/>
    </row>
    <row r="1830" spans="1:20" s="121" customFormat="1" ht="20.100000000000001" customHeight="1" x14ac:dyDescent="0.3">
      <c r="A1830" s="80"/>
      <c r="B1830" s="110" t="str">
        <f>IF(E1830="","",VLOOKUP(E1830,[1]PROJECTES!$C$14:$G$5000,2,FALSE))</f>
        <v/>
      </c>
      <c r="C1830" s="80"/>
      <c r="D1830" s="283" t="str">
        <f>IF(E1830="","",VLOOKUP(E1830,[1]PROJECTES!$C$14:$G$5000,5,FALSE))</f>
        <v/>
      </c>
      <c r="E1830" s="79"/>
      <c r="F1830" s="110" t="str">
        <f>IF(I1830="","",VLOOKUP(I1830,[1]PROJECTES!$C$14:$G$5000,2,FALSE))</f>
        <v/>
      </c>
      <c r="G1830" s="112" t="str">
        <f>IF(E1830="","",VLOOKUP(E1830,[1]PROJECTES!$C$14:$G$5000,4,FALSE))</f>
        <v/>
      </c>
      <c r="H1830" s="95"/>
      <c r="I1830" s="113" t="str">
        <f>IF(H1830="","",VLOOKUP(H1830,BD!B$2:C$16,2,FALSE))</f>
        <v/>
      </c>
      <c r="J1830" s="114"/>
      <c r="K1830" s="115" t="str">
        <f t="shared" ref="K1830:K1893" si="65">IF(J1830="","",WEEKNUM(J1830,2)-0)</f>
        <v/>
      </c>
      <c r="L1830" s="116" t="str">
        <f t="shared" ref="L1830:L1893" ca="1" si="66">IF(M1830="","-",IF(G1830="TA","-",+M1830-TODAY()))</f>
        <v>-</v>
      </c>
      <c r="M1830" s="111" t="str">
        <f>IF(E1830="","",VLOOKUP(E1830,[1]PROJECTES!$C$14:$Z$5000,21,FALSE))</f>
        <v/>
      </c>
      <c r="N1830" s="117"/>
      <c r="O1830" s="118" t="s">
        <v>222</v>
      </c>
      <c r="P1830" s="119"/>
      <c r="Q1830" s="84"/>
      <c r="R1830" s="125"/>
      <c r="S1830" s="166"/>
      <c r="T1830" s="167"/>
    </row>
    <row r="1831" spans="1:20" s="121" customFormat="1" ht="20.100000000000001" customHeight="1" x14ac:dyDescent="0.3">
      <c r="A1831" s="80"/>
      <c r="B1831" s="110" t="str">
        <f>IF(E1831="","",VLOOKUP(E1831,[1]PROJECTES!$C$14:$G$5000,2,FALSE))</f>
        <v/>
      </c>
      <c r="C1831" s="80"/>
      <c r="D1831" s="283" t="str">
        <f>IF(E1831="","",VLOOKUP(E1831,[1]PROJECTES!$C$14:$G$5000,5,FALSE))</f>
        <v/>
      </c>
      <c r="E1831" s="79"/>
      <c r="F1831" s="110" t="str">
        <f>IF(I1831="","",VLOOKUP(I1831,[1]PROJECTES!$C$14:$G$5000,2,FALSE))</f>
        <v/>
      </c>
      <c r="G1831" s="112" t="str">
        <f>IF(E1831="","",VLOOKUP(E1831,[1]PROJECTES!$C$14:$G$5000,4,FALSE))</f>
        <v/>
      </c>
      <c r="H1831" s="95"/>
      <c r="I1831" s="113" t="str">
        <f>IF(H1831="","",VLOOKUP(H1831,BD!B$2:C$16,2,FALSE))</f>
        <v/>
      </c>
      <c r="J1831" s="126"/>
      <c r="K1831" s="115" t="str">
        <f t="shared" si="65"/>
        <v/>
      </c>
      <c r="L1831" s="116" t="str">
        <f t="shared" ca="1" si="66"/>
        <v>-</v>
      </c>
      <c r="M1831" s="111" t="str">
        <f>IF(E1831="","",VLOOKUP(E1831,[1]PROJECTES!$C$14:$Z$5000,21,FALSE))</f>
        <v/>
      </c>
      <c r="N1831" s="136"/>
      <c r="O1831" s="118" t="s">
        <v>222</v>
      </c>
      <c r="P1831" s="140"/>
      <c r="Q1831" s="84"/>
      <c r="R1831" s="142"/>
      <c r="S1831" s="166"/>
      <c r="T1831" s="167"/>
    </row>
    <row r="1832" spans="1:20" s="121" customFormat="1" ht="20.100000000000001" customHeight="1" x14ac:dyDescent="0.3">
      <c r="A1832" s="80"/>
      <c r="B1832" s="110" t="str">
        <f>IF(E1832="","",VLOOKUP(E1832,[1]PROJECTES!$C$14:$G$5000,2,FALSE))</f>
        <v/>
      </c>
      <c r="C1832" s="80"/>
      <c r="D1832" s="283" t="str">
        <f>IF(E1832="","",VLOOKUP(E1832,[1]PROJECTES!$C$14:$G$5000,5,FALSE))</f>
        <v/>
      </c>
      <c r="E1832" s="79"/>
      <c r="F1832" s="110" t="str">
        <f>IF(I1832="","",VLOOKUP(I1832,[1]PROJECTES!$C$14:$G$5000,2,FALSE))</f>
        <v/>
      </c>
      <c r="G1832" s="112" t="str">
        <f>IF(E1832="","",VLOOKUP(E1832,[1]PROJECTES!$C$14:$G$5000,4,FALSE))</f>
        <v/>
      </c>
      <c r="H1832" s="95"/>
      <c r="I1832" s="113" t="str">
        <f>IF(H1832="","",VLOOKUP(H1832,BD!B$2:C$16,2,FALSE))</f>
        <v/>
      </c>
      <c r="J1832" s="126"/>
      <c r="K1832" s="115" t="str">
        <f t="shared" si="65"/>
        <v/>
      </c>
      <c r="L1832" s="116" t="str">
        <f t="shared" ca="1" si="66"/>
        <v>-</v>
      </c>
      <c r="M1832" s="111" t="str">
        <f>IF(E1832="","",VLOOKUP(E1832,[1]PROJECTES!$C$14:$Z$5000,21,FALSE))</f>
        <v/>
      </c>
      <c r="N1832" s="136"/>
      <c r="O1832" s="118" t="s">
        <v>222</v>
      </c>
      <c r="P1832" s="140"/>
      <c r="Q1832" s="84"/>
      <c r="R1832" s="142"/>
      <c r="S1832" s="166"/>
      <c r="T1832" s="167"/>
    </row>
    <row r="1833" spans="1:20" s="121" customFormat="1" ht="20.100000000000001" customHeight="1" x14ac:dyDescent="0.3">
      <c r="A1833" s="80"/>
      <c r="B1833" s="110" t="str">
        <f>IF(E1833="","",VLOOKUP(E1833,[1]PROJECTES!$C$14:$G$5000,2,FALSE))</f>
        <v/>
      </c>
      <c r="C1833" s="80"/>
      <c r="D1833" s="283" t="str">
        <f>IF(E1833="","",VLOOKUP(E1833,[1]PROJECTES!$C$14:$G$5000,5,FALSE))</f>
        <v/>
      </c>
      <c r="E1833" s="79"/>
      <c r="F1833" s="110" t="str">
        <f>IF(I1833="","",VLOOKUP(I1833,[1]PROJECTES!$C$14:$G$5000,2,FALSE))</f>
        <v/>
      </c>
      <c r="G1833" s="112" t="str">
        <f>IF(E1833="","",VLOOKUP(E1833,[1]PROJECTES!$C$14:$G$5000,4,FALSE))</f>
        <v/>
      </c>
      <c r="H1833" s="95"/>
      <c r="I1833" s="113" t="str">
        <f>IF(H1833="","",VLOOKUP(H1833,BD!B$2:C$16,2,FALSE))</f>
        <v/>
      </c>
      <c r="J1833" s="126"/>
      <c r="K1833" s="115" t="str">
        <f t="shared" si="65"/>
        <v/>
      </c>
      <c r="L1833" s="116" t="str">
        <f t="shared" ca="1" si="66"/>
        <v>-</v>
      </c>
      <c r="M1833" s="111" t="str">
        <f>IF(E1833="","",VLOOKUP(E1833,[1]PROJECTES!$C$14:$Z$5000,21,FALSE))</f>
        <v/>
      </c>
      <c r="N1833" s="136"/>
      <c r="O1833" s="118" t="s">
        <v>222</v>
      </c>
      <c r="P1833" s="140"/>
      <c r="Q1833" s="84"/>
      <c r="R1833" s="120"/>
      <c r="S1833" s="166"/>
      <c r="T1833" s="167"/>
    </row>
    <row r="1834" spans="1:20" s="121" customFormat="1" ht="20.100000000000001" customHeight="1" x14ac:dyDescent="0.3">
      <c r="A1834" s="80"/>
      <c r="B1834" s="110" t="str">
        <f>IF(E1834="","",VLOOKUP(E1834,[1]PROJECTES!$C$14:$G$5000,2,FALSE))</f>
        <v/>
      </c>
      <c r="C1834" s="80"/>
      <c r="D1834" s="283" t="str">
        <f>IF(E1834="","",VLOOKUP(E1834,[1]PROJECTES!$C$14:$G$5000,5,FALSE))</f>
        <v/>
      </c>
      <c r="E1834" s="79"/>
      <c r="F1834" s="110" t="str">
        <f>IF(I1834="","",VLOOKUP(I1834,[1]PROJECTES!$C$14:$G$5000,2,FALSE))</f>
        <v/>
      </c>
      <c r="G1834" s="112" t="str">
        <f>IF(E1834="","",VLOOKUP(E1834,[1]PROJECTES!$C$14:$G$5000,4,FALSE))</f>
        <v/>
      </c>
      <c r="H1834" s="95"/>
      <c r="I1834" s="113" t="str">
        <f>IF(H1834="","",VLOOKUP(H1834,BD!B$2:C$16,2,FALSE))</f>
        <v/>
      </c>
      <c r="J1834" s="114"/>
      <c r="K1834" s="115" t="str">
        <f t="shared" si="65"/>
        <v/>
      </c>
      <c r="L1834" s="116" t="str">
        <f t="shared" ca="1" si="66"/>
        <v>-</v>
      </c>
      <c r="M1834" s="111" t="str">
        <f>IF(E1834="","",VLOOKUP(E1834,[1]PROJECTES!$C$14:$Z$5000,21,FALSE))</f>
        <v/>
      </c>
      <c r="N1834" s="117"/>
      <c r="O1834" s="118" t="s">
        <v>222</v>
      </c>
      <c r="P1834" s="119"/>
      <c r="Q1834" s="84"/>
      <c r="R1834" s="125"/>
      <c r="S1834" s="166"/>
      <c r="T1834" s="167"/>
    </row>
    <row r="1835" spans="1:20" s="121" customFormat="1" ht="20.100000000000001" customHeight="1" x14ac:dyDescent="0.3">
      <c r="A1835" s="80"/>
      <c r="B1835" s="110" t="str">
        <f>IF(E1835="","",VLOOKUP(E1835,[1]PROJECTES!$C$14:$G$5000,2,FALSE))</f>
        <v/>
      </c>
      <c r="C1835" s="80"/>
      <c r="D1835" s="283" t="str">
        <f>IF(E1835="","",VLOOKUP(E1835,[1]PROJECTES!$C$14:$G$5000,5,FALSE))</f>
        <v/>
      </c>
      <c r="E1835" s="79"/>
      <c r="F1835" s="110" t="str">
        <f>IF(I1835="","",VLOOKUP(I1835,[1]PROJECTES!$C$14:$G$5000,2,FALSE))</f>
        <v/>
      </c>
      <c r="G1835" s="112" t="str">
        <f>IF(E1835="","",VLOOKUP(E1835,[1]PROJECTES!$C$14:$G$5000,4,FALSE))</f>
        <v/>
      </c>
      <c r="H1835" s="95"/>
      <c r="I1835" s="113" t="str">
        <f>IF(H1835="","",VLOOKUP(H1835,BD!B$2:C$16,2,FALSE))</f>
        <v/>
      </c>
      <c r="J1835" s="114"/>
      <c r="K1835" s="115" t="str">
        <f t="shared" si="65"/>
        <v/>
      </c>
      <c r="L1835" s="116" t="str">
        <f t="shared" ca="1" si="66"/>
        <v>-</v>
      </c>
      <c r="M1835" s="111" t="str">
        <f>IF(E1835="","",VLOOKUP(E1835,[1]PROJECTES!$C$14:$Z$5000,21,FALSE))</f>
        <v/>
      </c>
      <c r="N1835" s="117"/>
      <c r="O1835" s="118" t="s">
        <v>222</v>
      </c>
      <c r="P1835" s="119"/>
      <c r="Q1835" s="84"/>
      <c r="R1835" s="125"/>
      <c r="S1835" s="166"/>
      <c r="T1835" s="167"/>
    </row>
    <row r="1836" spans="1:20" s="121" customFormat="1" ht="20.100000000000001" customHeight="1" x14ac:dyDescent="0.3">
      <c r="A1836" s="80"/>
      <c r="B1836" s="110" t="str">
        <f>IF(E1836="","",VLOOKUP(E1836,[1]PROJECTES!$C$14:$G$5000,2,FALSE))</f>
        <v/>
      </c>
      <c r="C1836" s="80"/>
      <c r="D1836" s="283" t="str">
        <f>IF(E1836="","",VLOOKUP(E1836,[1]PROJECTES!$C$14:$G$5000,5,FALSE))</f>
        <v/>
      </c>
      <c r="E1836" s="79"/>
      <c r="F1836" s="110" t="str">
        <f>IF(I1836="","",VLOOKUP(I1836,[1]PROJECTES!$C$14:$G$5000,2,FALSE))</f>
        <v/>
      </c>
      <c r="G1836" s="112" t="str">
        <f>IF(E1836="","",VLOOKUP(E1836,[1]PROJECTES!$C$14:$G$5000,4,FALSE))</f>
        <v/>
      </c>
      <c r="H1836" s="95"/>
      <c r="I1836" s="113" t="str">
        <f>IF(H1836="","",VLOOKUP(H1836,BD!B$2:C$16,2,FALSE))</f>
        <v/>
      </c>
      <c r="J1836" s="114"/>
      <c r="K1836" s="115" t="str">
        <f t="shared" si="65"/>
        <v/>
      </c>
      <c r="L1836" s="116" t="str">
        <f t="shared" ca="1" si="66"/>
        <v>-</v>
      </c>
      <c r="M1836" s="111" t="str">
        <f>IF(E1836="","",VLOOKUP(E1836,[1]PROJECTES!$C$14:$Z$5000,21,FALSE))</f>
        <v/>
      </c>
      <c r="N1836" s="117"/>
      <c r="O1836" s="118" t="s">
        <v>222</v>
      </c>
      <c r="P1836" s="119"/>
      <c r="Q1836" s="84"/>
      <c r="R1836" s="125"/>
      <c r="S1836" s="166"/>
      <c r="T1836" s="167"/>
    </row>
    <row r="1837" spans="1:20" s="121" customFormat="1" ht="20.100000000000001" customHeight="1" x14ac:dyDescent="0.3">
      <c r="A1837" s="80"/>
      <c r="B1837" s="110" t="str">
        <f>IF(E1837="","",VLOOKUP(E1837,[1]PROJECTES!$C$14:$G$5000,2,FALSE))</f>
        <v/>
      </c>
      <c r="C1837" s="80"/>
      <c r="D1837" s="283" t="str">
        <f>IF(E1837="","",VLOOKUP(E1837,[1]PROJECTES!$C$14:$G$5000,5,FALSE))</f>
        <v/>
      </c>
      <c r="E1837" s="79"/>
      <c r="F1837" s="110" t="str">
        <f>IF(I1837="","",VLOOKUP(I1837,[1]PROJECTES!$C$14:$G$5000,2,FALSE))</f>
        <v/>
      </c>
      <c r="G1837" s="112" t="str">
        <f>IF(E1837="","",VLOOKUP(E1837,[1]PROJECTES!$C$14:$G$5000,4,FALSE))</f>
        <v/>
      </c>
      <c r="H1837" s="95"/>
      <c r="I1837" s="113" t="str">
        <f>IF(H1837="","",VLOOKUP(H1837,BD!B$2:C$16,2,FALSE))</f>
        <v/>
      </c>
      <c r="J1837" s="114"/>
      <c r="K1837" s="115" t="str">
        <f t="shared" si="65"/>
        <v/>
      </c>
      <c r="L1837" s="116" t="str">
        <f t="shared" ca="1" si="66"/>
        <v>-</v>
      </c>
      <c r="M1837" s="111" t="str">
        <f>IF(E1837="","",VLOOKUP(E1837,[1]PROJECTES!$C$14:$Z$5000,21,FALSE))</f>
        <v/>
      </c>
      <c r="N1837" s="117"/>
      <c r="O1837" s="118" t="s">
        <v>222</v>
      </c>
      <c r="P1837" s="119"/>
      <c r="Q1837" s="84"/>
      <c r="R1837" s="125"/>
      <c r="S1837" s="166"/>
      <c r="T1837" s="167"/>
    </row>
    <row r="1838" spans="1:20" s="121" customFormat="1" ht="20.100000000000001" customHeight="1" x14ac:dyDescent="0.3">
      <c r="A1838" s="80"/>
      <c r="B1838" s="110" t="str">
        <f>IF(E1838="","",VLOOKUP(E1838,[1]PROJECTES!$C$14:$G$5000,2,FALSE))</f>
        <v/>
      </c>
      <c r="C1838" s="80"/>
      <c r="D1838" s="283" t="str">
        <f>IF(E1838="","",VLOOKUP(E1838,[1]PROJECTES!$C$14:$G$5000,5,FALSE))</f>
        <v/>
      </c>
      <c r="E1838" s="79"/>
      <c r="F1838" s="110" t="str">
        <f>IF(I1838="","",VLOOKUP(I1838,[1]PROJECTES!$C$14:$G$5000,2,FALSE))</f>
        <v/>
      </c>
      <c r="G1838" s="112" t="str">
        <f>IF(E1838="","",VLOOKUP(E1838,[1]PROJECTES!$C$14:$G$5000,4,FALSE))</f>
        <v/>
      </c>
      <c r="H1838" s="95"/>
      <c r="I1838" s="113" t="str">
        <f>IF(H1838="","",VLOOKUP(H1838,BD!B$2:C$16,2,FALSE))</f>
        <v/>
      </c>
      <c r="J1838" s="114"/>
      <c r="K1838" s="115" t="str">
        <f t="shared" si="65"/>
        <v/>
      </c>
      <c r="L1838" s="116" t="str">
        <f t="shared" ca="1" si="66"/>
        <v>-</v>
      </c>
      <c r="M1838" s="111" t="str">
        <f>IF(E1838="","",VLOOKUP(E1838,[1]PROJECTES!$C$14:$Z$5000,21,FALSE))</f>
        <v/>
      </c>
      <c r="N1838" s="117"/>
      <c r="O1838" s="118" t="s">
        <v>222</v>
      </c>
      <c r="P1838" s="119"/>
      <c r="Q1838" s="84"/>
      <c r="R1838" s="125"/>
      <c r="S1838" s="166"/>
      <c r="T1838" s="167"/>
    </row>
    <row r="1839" spans="1:20" s="121" customFormat="1" ht="20.100000000000001" customHeight="1" x14ac:dyDescent="0.3">
      <c r="A1839" s="80"/>
      <c r="B1839" s="110" t="str">
        <f>IF(E1839="","",VLOOKUP(E1839,[1]PROJECTES!$C$14:$G$5000,2,FALSE))</f>
        <v/>
      </c>
      <c r="C1839" s="80"/>
      <c r="D1839" s="283" t="str">
        <f>IF(E1839="","",VLOOKUP(E1839,[1]PROJECTES!$C$14:$G$5000,5,FALSE))</f>
        <v/>
      </c>
      <c r="E1839" s="79"/>
      <c r="F1839" s="110" t="str">
        <f>IF(I1839="","",VLOOKUP(I1839,[1]PROJECTES!$C$14:$G$5000,2,FALSE))</f>
        <v/>
      </c>
      <c r="G1839" s="112" t="str">
        <f>IF(E1839="","",VLOOKUP(E1839,[1]PROJECTES!$C$14:$G$5000,4,FALSE))</f>
        <v/>
      </c>
      <c r="H1839" s="95"/>
      <c r="I1839" s="113" t="str">
        <f>IF(H1839="","",VLOOKUP(H1839,BD!B$2:C$16,2,FALSE))</f>
        <v/>
      </c>
      <c r="J1839" s="114"/>
      <c r="K1839" s="115" t="str">
        <f t="shared" si="65"/>
        <v/>
      </c>
      <c r="L1839" s="116" t="str">
        <f t="shared" ca="1" si="66"/>
        <v>-</v>
      </c>
      <c r="M1839" s="111" t="str">
        <f>IF(E1839="","",VLOOKUP(E1839,[1]PROJECTES!$C$14:$Z$5000,21,FALSE))</f>
        <v/>
      </c>
      <c r="N1839" s="117"/>
      <c r="O1839" s="118" t="s">
        <v>222</v>
      </c>
      <c r="P1839" s="119"/>
      <c r="Q1839" s="84"/>
      <c r="R1839" s="125"/>
      <c r="S1839" s="166"/>
      <c r="T1839" s="167"/>
    </row>
    <row r="1840" spans="1:20" s="121" customFormat="1" ht="20.100000000000001" customHeight="1" x14ac:dyDescent="0.3">
      <c r="A1840" s="80"/>
      <c r="B1840" s="110" t="str">
        <f>IF(E1840="","",VLOOKUP(E1840,[1]PROJECTES!$C$14:$G$5000,2,FALSE))</f>
        <v/>
      </c>
      <c r="C1840" s="80"/>
      <c r="D1840" s="283" t="str">
        <f>IF(E1840="","",VLOOKUP(E1840,[1]PROJECTES!$C$14:$G$5000,5,FALSE))</f>
        <v/>
      </c>
      <c r="E1840" s="79"/>
      <c r="F1840" s="110" t="str">
        <f>IF(I1840="","",VLOOKUP(I1840,[1]PROJECTES!$C$14:$G$5000,2,FALSE))</f>
        <v/>
      </c>
      <c r="G1840" s="112" t="str">
        <f>IF(E1840="","",VLOOKUP(E1840,[1]PROJECTES!$C$14:$G$5000,4,FALSE))</f>
        <v/>
      </c>
      <c r="H1840" s="95"/>
      <c r="I1840" s="113" t="str">
        <f>IF(H1840="","",VLOOKUP(H1840,BD!B$2:C$16,2,FALSE))</f>
        <v/>
      </c>
      <c r="J1840" s="114"/>
      <c r="K1840" s="115" t="str">
        <f t="shared" si="65"/>
        <v/>
      </c>
      <c r="L1840" s="116" t="str">
        <f t="shared" ca="1" si="66"/>
        <v>-</v>
      </c>
      <c r="M1840" s="111" t="str">
        <f>IF(E1840="","",VLOOKUP(E1840,[1]PROJECTES!$C$14:$Z$5000,21,FALSE))</f>
        <v/>
      </c>
      <c r="N1840" s="117"/>
      <c r="O1840" s="118" t="s">
        <v>222</v>
      </c>
      <c r="P1840" s="119"/>
      <c r="Q1840" s="84"/>
      <c r="R1840" s="125"/>
      <c r="S1840" s="166"/>
      <c r="T1840" s="167"/>
    </row>
    <row r="1841" spans="1:20" s="121" customFormat="1" ht="20.100000000000001" customHeight="1" x14ac:dyDescent="0.3">
      <c r="A1841" s="80"/>
      <c r="B1841" s="110" t="str">
        <f>IF(E1841="","",VLOOKUP(E1841,[1]PROJECTES!$C$14:$G$5000,2,FALSE))</f>
        <v/>
      </c>
      <c r="C1841" s="80"/>
      <c r="D1841" s="283" t="str">
        <f>IF(E1841="","",VLOOKUP(E1841,[1]PROJECTES!$C$14:$G$5000,5,FALSE))</f>
        <v/>
      </c>
      <c r="E1841" s="79"/>
      <c r="F1841" s="110" t="str">
        <f>IF(I1841="","",VLOOKUP(I1841,[1]PROJECTES!$C$14:$G$5000,2,FALSE))</f>
        <v/>
      </c>
      <c r="G1841" s="112" t="str">
        <f>IF(E1841="","",VLOOKUP(E1841,[1]PROJECTES!$C$14:$G$5000,4,FALSE))</f>
        <v/>
      </c>
      <c r="H1841" s="95"/>
      <c r="I1841" s="113" t="str">
        <f>IF(H1841="","",VLOOKUP(H1841,BD!B$2:C$16,2,FALSE))</f>
        <v/>
      </c>
      <c r="J1841" s="114"/>
      <c r="K1841" s="115" t="str">
        <f t="shared" si="65"/>
        <v/>
      </c>
      <c r="L1841" s="116" t="str">
        <f t="shared" ca="1" si="66"/>
        <v>-</v>
      </c>
      <c r="M1841" s="111" t="str">
        <f>IF(E1841="","",VLOOKUP(E1841,[1]PROJECTES!$C$14:$Z$5000,21,FALSE))</f>
        <v/>
      </c>
      <c r="N1841" s="117"/>
      <c r="O1841" s="118" t="s">
        <v>222</v>
      </c>
      <c r="P1841" s="119"/>
      <c r="Q1841" s="84"/>
      <c r="R1841" s="125"/>
      <c r="S1841" s="166"/>
      <c r="T1841" s="167"/>
    </row>
    <row r="1842" spans="1:20" s="121" customFormat="1" ht="20.100000000000001" customHeight="1" x14ac:dyDescent="0.3">
      <c r="A1842" s="80"/>
      <c r="B1842" s="110" t="str">
        <f>IF(E1842="","",VLOOKUP(E1842,[1]PROJECTES!$C$14:$G$5000,2,FALSE))</f>
        <v/>
      </c>
      <c r="C1842" s="80"/>
      <c r="D1842" s="283" t="str">
        <f>IF(E1842="","",VLOOKUP(E1842,[1]PROJECTES!$C$14:$G$5000,5,FALSE))</f>
        <v/>
      </c>
      <c r="E1842" s="79"/>
      <c r="F1842" s="110" t="str">
        <f>IF(I1842="","",VLOOKUP(I1842,[1]PROJECTES!$C$14:$G$5000,2,FALSE))</f>
        <v/>
      </c>
      <c r="G1842" s="112" t="str">
        <f>IF(E1842="","",VLOOKUP(E1842,[1]PROJECTES!$C$14:$G$5000,4,FALSE))</f>
        <v/>
      </c>
      <c r="H1842" s="95"/>
      <c r="I1842" s="113" t="str">
        <f>IF(H1842="","",VLOOKUP(H1842,BD!B$2:C$16,2,FALSE))</f>
        <v/>
      </c>
      <c r="J1842" s="114"/>
      <c r="K1842" s="115" t="str">
        <f t="shared" si="65"/>
        <v/>
      </c>
      <c r="L1842" s="116" t="str">
        <f t="shared" ca="1" si="66"/>
        <v>-</v>
      </c>
      <c r="M1842" s="111" t="str">
        <f>IF(E1842="","",VLOOKUP(E1842,[1]PROJECTES!$C$14:$Z$5000,21,FALSE))</f>
        <v/>
      </c>
      <c r="N1842" s="117"/>
      <c r="O1842" s="118" t="s">
        <v>222</v>
      </c>
      <c r="P1842" s="119"/>
      <c r="Q1842" s="84"/>
      <c r="R1842" s="125"/>
      <c r="S1842" s="166"/>
      <c r="T1842" s="167"/>
    </row>
    <row r="1843" spans="1:20" s="121" customFormat="1" ht="20.100000000000001" customHeight="1" x14ac:dyDescent="0.3">
      <c r="A1843" s="80"/>
      <c r="B1843" s="110" t="str">
        <f>IF(E1843="","",VLOOKUP(E1843,[1]PROJECTES!$C$14:$G$5000,2,FALSE))</f>
        <v/>
      </c>
      <c r="C1843" s="80"/>
      <c r="D1843" s="283" t="str">
        <f>IF(E1843="","",VLOOKUP(E1843,[1]PROJECTES!$C$14:$G$5000,5,FALSE))</f>
        <v/>
      </c>
      <c r="E1843" s="79"/>
      <c r="F1843" s="110" t="str">
        <f>IF(I1843="","",VLOOKUP(I1843,[1]PROJECTES!$C$14:$G$5000,2,FALSE))</f>
        <v/>
      </c>
      <c r="G1843" s="112" t="str">
        <f>IF(E1843="","",VLOOKUP(E1843,[1]PROJECTES!$C$14:$G$5000,4,FALSE))</f>
        <v/>
      </c>
      <c r="H1843" s="95"/>
      <c r="I1843" s="113" t="str">
        <f>IF(H1843="","",VLOOKUP(H1843,BD!B$2:C$16,2,FALSE))</f>
        <v/>
      </c>
      <c r="J1843" s="114"/>
      <c r="K1843" s="115" t="str">
        <f t="shared" si="65"/>
        <v/>
      </c>
      <c r="L1843" s="116" t="str">
        <f t="shared" ca="1" si="66"/>
        <v>-</v>
      </c>
      <c r="M1843" s="111" t="str">
        <f>IF(E1843="","",VLOOKUP(E1843,[1]PROJECTES!$C$14:$Z$5000,21,FALSE))</f>
        <v/>
      </c>
      <c r="N1843" s="117"/>
      <c r="O1843" s="118" t="s">
        <v>222</v>
      </c>
      <c r="P1843" s="119"/>
      <c r="Q1843" s="84"/>
      <c r="R1843" s="122"/>
      <c r="S1843" s="166"/>
      <c r="T1843" s="167"/>
    </row>
    <row r="1844" spans="1:20" s="121" customFormat="1" ht="20.100000000000001" customHeight="1" x14ac:dyDescent="0.3">
      <c r="A1844" s="80"/>
      <c r="B1844" s="110" t="str">
        <f>IF(E1844="","",VLOOKUP(E1844,[1]PROJECTES!$C$14:$G$5000,2,FALSE))</f>
        <v/>
      </c>
      <c r="C1844" s="80"/>
      <c r="D1844" s="283" t="str">
        <f>IF(E1844="","",VLOOKUP(E1844,[1]PROJECTES!$C$14:$G$5000,5,FALSE))</f>
        <v/>
      </c>
      <c r="E1844" s="79"/>
      <c r="F1844" s="110" t="str">
        <f>IF(I1844="","",VLOOKUP(I1844,[1]PROJECTES!$C$14:$G$5000,2,FALSE))</f>
        <v/>
      </c>
      <c r="G1844" s="112" t="str">
        <f>IF(E1844="","",VLOOKUP(E1844,[1]PROJECTES!$C$14:$G$5000,4,FALSE))</f>
        <v/>
      </c>
      <c r="H1844" s="95"/>
      <c r="I1844" s="113" t="str">
        <f>IF(H1844="","",VLOOKUP(H1844,BD!B$2:C$16,2,FALSE))</f>
        <v/>
      </c>
      <c r="J1844" s="126"/>
      <c r="K1844" s="115" t="str">
        <f t="shared" si="65"/>
        <v/>
      </c>
      <c r="L1844" s="116" t="str">
        <f t="shared" ca="1" si="66"/>
        <v>-</v>
      </c>
      <c r="M1844" s="111" t="str">
        <f>IF(E1844="","",VLOOKUP(E1844,[1]PROJECTES!$C$14:$Z$5000,21,FALSE))</f>
        <v/>
      </c>
      <c r="N1844" s="136"/>
      <c r="O1844" s="118" t="s">
        <v>222</v>
      </c>
      <c r="P1844" s="140"/>
      <c r="Q1844" s="143"/>
      <c r="R1844" s="142"/>
      <c r="S1844" s="166"/>
      <c r="T1844" s="167"/>
    </row>
    <row r="1845" spans="1:20" s="121" customFormat="1" ht="20.100000000000001" customHeight="1" x14ac:dyDescent="0.3">
      <c r="A1845" s="80"/>
      <c r="B1845" s="110" t="str">
        <f>IF(E1845="","",VLOOKUP(E1845,[1]PROJECTES!$C$14:$G$5000,2,FALSE))</f>
        <v/>
      </c>
      <c r="C1845" s="80"/>
      <c r="D1845" s="283" t="str">
        <f>IF(E1845="","",VLOOKUP(E1845,[1]PROJECTES!$C$14:$G$5000,5,FALSE))</f>
        <v/>
      </c>
      <c r="E1845" s="79"/>
      <c r="F1845" s="110" t="str">
        <f>IF(I1845="","",VLOOKUP(I1845,[1]PROJECTES!$C$14:$G$5000,2,FALSE))</f>
        <v/>
      </c>
      <c r="G1845" s="112" t="str">
        <f>IF(E1845="","",VLOOKUP(E1845,[1]PROJECTES!$C$14:$G$5000,4,FALSE))</f>
        <v/>
      </c>
      <c r="H1845" s="95"/>
      <c r="I1845" s="113" t="str">
        <f>IF(H1845="","",VLOOKUP(H1845,BD!B$2:C$16,2,FALSE))</f>
        <v/>
      </c>
      <c r="J1845" s="126"/>
      <c r="K1845" s="115" t="str">
        <f t="shared" si="65"/>
        <v/>
      </c>
      <c r="L1845" s="116" t="str">
        <f t="shared" ca="1" si="66"/>
        <v>-</v>
      </c>
      <c r="M1845" s="111" t="str">
        <f>IF(E1845="","",VLOOKUP(E1845,[1]PROJECTES!$C$14:$Z$5000,21,FALSE))</f>
        <v/>
      </c>
      <c r="N1845" s="136"/>
      <c r="O1845" s="118" t="s">
        <v>222</v>
      </c>
      <c r="P1845" s="140"/>
      <c r="Q1845" s="143"/>
      <c r="R1845" s="142"/>
      <c r="S1845" s="166"/>
      <c r="T1845" s="167"/>
    </row>
    <row r="1846" spans="1:20" s="121" customFormat="1" ht="20.100000000000001" customHeight="1" x14ac:dyDescent="0.3">
      <c r="A1846" s="80"/>
      <c r="B1846" s="110" t="str">
        <f>IF(E1846="","",VLOOKUP(E1846,[1]PROJECTES!$C$14:$G$5000,2,FALSE))</f>
        <v/>
      </c>
      <c r="C1846" s="80"/>
      <c r="D1846" s="283" t="str">
        <f>IF(E1846="","",VLOOKUP(E1846,[1]PROJECTES!$C$14:$G$5000,5,FALSE))</f>
        <v/>
      </c>
      <c r="E1846" s="93"/>
      <c r="F1846" s="110" t="str">
        <f>IF(I1846="","",VLOOKUP(I1846,[1]PROJECTES!$C$14:$G$5000,2,FALSE))</f>
        <v/>
      </c>
      <c r="G1846" s="112" t="str">
        <f>IF(E1846="","",VLOOKUP(E1846,[1]PROJECTES!$C$14:$G$5000,4,FALSE))</f>
        <v/>
      </c>
      <c r="H1846" s="95"/>
      <c r="I1846" s="113" t="str">
        <f>IF(H1846="","",VLOOKUP(H1846,BD!B$2:C$16,2,FALSE))</f>
        <v/>
      </c>
      <c r="J1846" s="126"/>
      <c r="K1846" s="115" t="str">
        <f t="shared" si="65"/>
        <v/>
      </c>
      <c r="L1846" s="116" t="str">
        <f t="shared" ca="1" si="66"/>
        <v>-</v>
      </c>
      <c r="M1846" s="111" t="str">
        <f>IF(E1846="","",VLOOKUP(E1846,[1]PROJECTES!$C$14:$Z$5000,21,FALSE))</f>
        <v/>
      </c>
      <c r="N1846" s="136"/>
      <c r="O1846" s="118" t="s">
        <v>222</v>
      </c>
      <c r="P1846" s="140"/>
      <c r="Q1846" s="84"/>
      <c r="R1846" s="120"/>
      <c r="S1846" s="166"/>
      <c r="T1846" s="167"/>
    </row>
    <row r="1847" spans="1:20" s="121" customFormat="1" ht="20.100000000000001" customHeight="1" x14ac:dyDescent="0.3">
      <c r="A1847" s="80"/>
      <c r="B1847" s="110" t="str">
        <f>IF(E1847="","",VLOOKUP(E1847,[1]PROJECTES!$C$14:$G$5000,2,FALSE))</f>
        <v/>
      </c>
      <c r="C1847" s="80"/>
      <c r="D1847" s="283" t="str">
        <f>IF(E1847="","",VLOOKUP(E1847,[1]PROJECTES!$C$14:$G$5000,5,FALSE))</f>
        <v/>
      </c>
      <c r="E1847" s="79"/>
      <c r="F1847" s="110" t="str">
        <f>IF(I1847="","",VLOOKUP(I1847,[1]PROJECTES!$C$14:$G$5000,2,FALSE))</f>
        <v/>
      </c>
      <c r="G1847" s="112" t="str">
        <f>IF(E1847="","",VLOOKUP(E1847,[1]PROJECTES!$C$14:$G$5000,4,FALSE))</f>
        <v/>
      </c>
      <c r="H1847" s="95"/>
      <c r="I1847" s="113" t="str">
        <f>IF(H1847="","",VLOOKUP(H1847,BD!B$2:C$16,2,FALSE))</f>
        <v/>
      </c>
      <c r="J1847" s="126"/>
      <c r="K1847" s="115" t="str">
        <f t="shared" si="65"/>
        <v/>
      </c>
      <c r="L1847" s="116" t="str">
        <f t="shared" ca="1" si="66"/>
        <v>-</v>
      </c>
      <c r="M1847" s="111" t="str">
        <f>IF(E1847="","",VLOOKUP(E1847,[1]PROJECTES!$C$14:$Z$5000,21,FALSE))</f>
        <v/>
      </c>
      <c r="N1847" s="136"/>
      <c r="O1847" s="118" t="s">
        <v>222</v>
      </c>
      <c r="P1847" s="140"/>
      <c r="Q1847" s="143"/>
      <c r="R1847" s="142"/>
      <c r="S1847" s="166"/>
      <c r="T1847" s="167"/>
    </row>
    <row r="1848" spans="1:20" s="121" customFormat="1" ht="20.100000000000001" customHeight="1" x14ac:dyDescent="0.3">
      <c r="A1848" s="80"/>
      <c r="B1848" s="110" t="str">
        <f>IF(E1848="","",VLOOKUP(E1848,[1]PROJECTES!$C$14:$G$5000,2,FALSE))</f>
        <v/>
      </c>
      <c r="C1848" s="80"/>
      <c r="D1848" s="283" t="str">
        <f>IF(E1848="","",VLOOKUP(E1848,[1]PROJECTES!$C$14:$G$5000,5,FALSE))</f>
        <v/>
      </c>
      <c r="E1848" s="79"/>
      <c r="F1848" s="110" t="str">
        <f>IF(I1848="","",VLOOKUP(I1848,[1]PROJECTES!$C$14:$G$5000,2,FALSE))</f>
        <v/>
      </c>
      <c r="G1848" s="112" t="str">
        <f>IF(E1848="","",VLOOKUP(E1848,[1]PROJECTES!$C$14:$G$5000,4,FALSE))</f>
        <v/>
      </c>
      <c r="H1848" s="95"/>
      <c r="I1848" s="113" t="str">
        <f>IF(H1848="","",VLOOKUP(H1848,BD!B$2:C$16,2,FALSE))</f>
        <v/>
      </c>
      <c r="J1848" s="126"/>
      <c r="K1848" s="115" t="str">
        <f t="shared" si="65"/>
        <v/>
      </c>
      <c r="L1848" s="116" t="str">
        <f t="shared" ca="1" si="66"/>
        <v>-</v>
      </c>
      <c r="M1848" s="111" t="str">
        <f>IF(E1848="","",VLOOKUP(E1848,[1]PROJECTES!$C$14:$Z$5000,21,FALSE))</f>
        <v/>
      </c>
      <c r="N1848" s="136"/>
      <c r="O1848" s="118" t="s">
        <v>222</v>
      </c>
      <c r="P1848" s="140"/>
      <c r="Q1848" s="84"/>
      <c r="R1848" s="142"/>
      <c r="S1848" s="166"/>
      <c r="T1848" s="167"/>
    </row>
    <row r="1849" spans="1:20" s="121" customFormat="1" ht="20.100000000000001" customHeight="1" x14ac:dyDescent="0.3">
      <c r="A1849" s="80"/>
      <c r="B1849" s="110" t="str">
        <f>IF(E1849="","",VLOOKUP(E1849,[1]PROJECTES!$C$14:$G$5000,2,FALSE))</f>
        <v/>
      </c>
      <c r="C1849" s="80"/>
      <c r="D1849" s="283" t="str">
        <f>IF(E1849="","",VLOOKUP(E1849,[1]PROJECTES!$C$14:$G$5000,5,FALSE))</f>
        <v/>
      </c>
      <c r="E1849" s="79"/>
      <c r="F1849" s="110" t="str">
        <f>IF(I1849="","",VLOOKUP(I1849,[1]PROJECTES!$C$14:$G$5000,2,FALSE))</f>
        <v/>
      </c>
      <c r="G1849" s="112" t="str">
        <f>IF(E1849="","",VLOOKUP(E1849,[1]PROJECTES!$C$14:$G$5000,4,FALSE))</f>
        <v/>
      </c>
      <c r="H1849" s="95"/>
      <c r="I1849" s="113" t="str">
        <f>IF(H1849="","",VLOOKUP(H1849,BD!B$2:C$16,2,FALSE))</f>
        <v/>
      </c>
      <c r="J1849" s="114"/>
      <c r="K1849" s="115" t="str">
        <f t="shared" si="65"/>
        <v/>
      </c>
      <c r="L1849" s="116" t="str">
        <f t="shared" ca="1" si="66"/>
        <v>-</v>
      </c>
      <c r="M1849" s="111" t="str">
        <f>IF(E1849="","",VLOOKUP(E1849,[1]PROJECTES!$C$14:$Z$5000,21,FALSE))</f>
        <v/>
      </c>
      <c r="N1849" s="117"/>
      <c r="O1849" s="118" t="s">
        <v>222</v>
      </c>
      <c r="P1849" s="119"/>
      <c r="Q1849" s="84"/>
      <c r="R1849" s="125"/>
      <c r="S1849" s="166"/>
      <c r="T1849" s="167"/>
    </row>
    <row r="1850" spans="1:20" s="121" customFormat="1" ht="20.100000000000001" customHeight="1" x14ac:dyDescent="0.3">
      <c r="A1850" s="80"/>
      <c r="B1850" s="110" t="str">
        <f>IF(E1850="","",VLOOKUP(E1850,[1]PROJECTES!$C$14:$G$5000,2,FALSE))</f>
        <v/>
      </c>
      <c r="C1850" s="80"/>
      <c r="D1850" s="283" t="str">
        <f>IF(E1850="","",VLOOKUP(E1850,[1]PROJECTES!$C$14:$G$5000,5,FALSE))</f>
        <v/>
      </c>
      <c r="E1850" s="79"/>
      <c r="F1850" s="110" t="str">
        <f>IF(I1850="","",VLOOKUP(I1850,[1]PROJECTES!$C$14:$G$5000,2,FALSE))</f>
        <v/>
      </c>
      <c r="G1850" s="112" t="str">
        <f>IF(E1850="","",VLOOKUP(E1850,[1]PROJECTES!$C$14:$G$5000,4,FALSE))</f>
        <v/>
      </c>
      <c r="H1850" s="95"/>
      <c r="I1850" s="113" t="str">
        <f>IF(H1850="","",VLOOKUP(H1850,BD!B$2:C$16,2,FALSE))</f>
        <v/>
      </c>
      <c r="J1850" s="114"/>
      <c r="K1850" s="115" t="str">
        <f t="shared" si="65"/>
        <v/>
      </c>
      <c r="L1850" s="116" t="str">
        <f t="shared" ca="1" si="66"/>
        <v>-</v>
      </c>
      <c r="M1850" s="111" t="str">
        <f>IF(E1850="","",VLOOKUP(E1850,[1]PROJECTES!$C$14:$Z$5000,21,FALSE))</f>
        <v/>
      </c>
      <c r="N1850" s="117"/>
      <c r="O1850" s="118" t="s">
        <v>222</v>
      </c>
      <c r="P1850" s="119"/>
      <c r="Q1850" s="84"/>
      <c r="R1850" s="125"/>
      <c r="S1850" s="166"/>
      <c r="T1850" s="167"/>
    </row>
    <row r="1851" spans="1:20" s="121" customFormat="1" ht="20.100000000000001" customHeight="1" x14ac:dyDescent="0.3">
      <c r="A1851" s="80"/>
      <c r="B1851" s="110" t="str">
        <f>IF(E1851="","",VLOOKUP(E1851,[1]PROJECTES!$C$14:$G$5000,2,FALSE))</f>
        <v/>
      </c>
      <c r="C1851" s="80"/>
      <c r="D1851" s="283" t="str">
        <f>IF(E1851="","",VLOOKUP(E1851,[1]PROJECTES!$C$14:$G$5000,5,FALSE))</f>
        <v/>
      </c>
      <c r="E1851" s="79"/>
      <c r="F1851" s="110" t="str">
        <f>IF(I1851="","",VLOOKUP(I1851,[1]PROJECTES!$C$14:$G$5000,2,FALSE))</f>
        <v/>
      </c>
      <c r="G1851" s="112" t="str">
        <f>IF(E1851="","",VLOOKUP(E1851,[1]PROJECTES!$C$14:$G$5000,4,FALSE))</f>
        <v/>
      </c>
      <c r="H1851" s="95"/>
      <c r="I1851" s="113" t="str">
        <f>IF(H1851="","",VLOOKUP(H1851,BD!B$2:C$16,2,FALSE))</f>
        <v/>
      </c>
      <c r="J1851" s="114"/>
      <c r="K1851" s="115" t="str">
        <f t="shared" si="65"/>
        <v/>
      </c>
      <c r="L1851" s="116" t="str">
        <f t="shared" ca="1" si="66"/>
        <v>-</v>
      </c>
      <c r="M1851" s="111" t="str">
        <f>IF(E1851="","",VLOOKUP(E1851,[1]PROJECTES!$C$14:$Z$5000,21,FALSE))</f>
        <v/>
      </c>
      <c r="N1851" s="117"/>
      <c r="O1851" s="118" t="s">
        <v>222</v>
      </c>
      <c r="P1851" s="119"/>
      <c r="Q1851" s="84"/>
      <c r="R1851" s="125"/>
      <c r="S1851" s="166"/>
      <c r="T1851" s="167"/>
    </row>
    <row r="1852" spans="1:20" s="121" customFormat="1" ht="20.100000000000001" customHeight="1" x14ac:dyDescent="0.3">
      <c r="A1852" s="80"/>
      <c r="B1852" s="110" t="str">
        <f>IF(E1852="","",VLOOKUP(E1852,[1]PROJECTES!$C$14:$G$5000,2,FALSE))</f>
        <v/>
      </c>
      <c r="C1852" s="80"/>
      <c r="D1852" s="283" t="str">
        <f>IF(E1852="","",VLOOKUP(E1852,[1]PROJECTES!$C$14:$G$5000,5,FALSE))</f>
        <v/>
      </c>
      <c r="E1852" s="79"/>
      <c r="F1852" s="110" t="str">
        <f>IF(I1852="","",VLOOKUP(I1852,[1]PROJECTES!$C$14:$G$5000,2,FALSE))</f>
        <v/>
      </c>
      <c r="G1852" s="112" t="str">
        <f>IF(E1852="","",VLOOKUP(E1852,[1]PROJECTES!$C$14:$G$5000,4,FALSE))</f>
        <v/>
      </c>
      <c r="H1852" s="95"/>
      <c r="I1852" s="113" t="str">
        <f>IF(H1852="","",VLOOKUP(H1852,BD!B$2:C$16,2,FALSE))</f>
        <v/>
      </c>
      <c r="J1852" s="114"/>
      <c r="K1852" s="115" t="str">
        <f t="shared" si="65"/>
        <v/>
      </c>
      <c r="L1852" s="116" t="str">
        <f t="shared" ca="1" si="66"/>
        <v>-</v>
      </c>
      <c r="M1852" s="111" t="str">
        <f>IF(E1852="","",VLOOKUP(E1852,[1]PROJECTES!$C$14:$Z$5000,21,FALSE))</f>
        <v/>
      </c>
      <c r="N1852" s="117"/>
      <c r="O1852" s="118" t="s">
        <v>222</v>
      </c>
      <c r="P1852" s="119"/>
      <c r="Q1852" s="84"/>
      <c r="R1852" s="122"/>
      <c r="S1852" s="166"/>
      <c r="T1852" s="167"/>
    </row>
    <row r="1853" spans="1:20" s="121" customFormat="1" ht="20.100000000000001" customHeight="1" x14ac:dyDescent="0.3">
      <c r="A1853" s="80"/>
      <c r="B1853" s="110" t="str">
        <f>IF(E1853="","",VLOOKUP(E1853,[1]PROJECTES!$C$14:$G$5000,2,FALSE))</f>
        <v/>
      </c>
      <c r="C1853" s="80"/>
      <c r="D1853" s="283" t="str">
        <f>IF(E1853="","",VLOOKUP(E1853,[1]PROJECTES!$C$14:$G$5000,5,FALSE))</f>
        <v/>
      </c>
      <c r="E1853" s="79"/>
      <c r="F1853" s="110" t="str">
        <f>IF(I1853="","",VLOOKUP(I1853,[1]PROJECTES!$C$14:$G$5000,2,FALSE))</f>
        <v/>
      </c>
      <c r="G1853" s="112" t="str">
        <f>IF(E1853="","",VLOOKUP(E1853,[1]PROJECTES!$C$14:$G$5000,4,FALSE))</f>
        <v/>
      </c>
      <c r="H1853" s="95"/>
      <c r="I1853" s="113" t="str">
        <f>IF(H1853="","",VLOOKUP(H1853,BD!B$2:C$16,2,FALSE))</f>
        <v/>
      </c>
      <c r="J1853" s="114"/>
      <c r="K1853" s="115" t="str">
        <f t="shared" si="65"/>
        <v/>
      </c>
      <c r="L1853" s="116" t="str">
        <f t="shared" ca="1" si="66"/>
        <v>-</v>
      </c>
      <c r="M1853" s="111" t="str">
        <f>IF(E1853="","",VLOOKUP(E1853,[1]PROJECTES!$C$14:$Z$5000,21,FALSE))</f>
        <v/>
      </c>
      <c r="N1853" s="117"/>
      <c r="O1853" s="118" t="s">
        <v>222</v>
      </c>
      <c r="P1853" s="119"/>
      <c r="Q1853" s="84"/>
      <c r="R1853" s="125"/>
      <c r="S1853" s="166"/>
      <c r="T1853" s="167"/>
    </row>
    <row r="1854" spans="1:20" s="121" customFormat="1" ht="20.100000000000001" customHeight="1" x14ac:dyDescent="0.3">
      <c r="A1854" s="80"/>
      <c r="B1854" s="110" t="str">
        <f>IF(E1854="","",VLOOKUP(E1854,[1]PROJECTES!$C$14:$G$5000,2,FALSE))</f>
        <v/>
      </c>
      <c r="C1854" s="80"/>
      <c r="D1854" s="283" t="str">
        <f>IF(E1854="","",VLOOKUP(E1854,[1]PROJECTES!$C$14:$G$5000,5,FALSE))</f>
        <v/>
      </c>
      <c r="E1854" s="79"/>
      <c r="F1854" s="110" t="str">
        <f>IF(I1854="","",VLOOKUP(I1854,[1]PROJECTES!$C$14:$G$5000,2,FALSE))</f>
        <v/>
      </c>
      <c r="G1854" s="112" t="str">
        <f>IF(E1854="","",VLOOKUP(E1854,[1]PROJECTES!$C$14:$G$5000,4,FALSE))</f>
        <v/>
      </c>
      <c r="H1854" s="95"/>
      <c r="I1854" s="113" t="str">
        <f>IF(H1854="","",VLOOKUP(H1854,BD!B$2:C$16,2,FALSE))</f>
        <v/>
      </c>
      <c r="J1854" s="114"/>
      <c r="K1854" s="115" t="str">
        <f t="shared" si="65"/>
        <v/>
      </c>
      <c r="L1854" s="116" t="str">
        <f t="shared" ca="1" si="66"/>
        <v>-</v>
      </c>
      <c r="M1854" s="111" t="str">
        <f>IF(E1854="","",VLOOKUP(E1854,[1]PROJECTES!$C$14:$Z$5000,21,FALSE))</f>
        <v/>
      </c>
      <c r="N1854" s="117"/>
      <c r="O1854" s="118" t="s">
        <v>222</v>
      </c>
      <c r="P1854" s="119"/>
      <c r="Q1854" s="84"/>
      <c r="R1854" s="125"/>
      <c r="S1854" s="166"/>
      <c r="T1854" s="167"/>
    </row>
    <row r="1855" spans="1:20" s="121" customFormat="1" ht="20.100000000000001" customHeight="1" x14ac:dyDescent="0.3">
      <c r="A1855" s="80"/>
      <c r="B1855" s="110" t="str">
        <f>IF(E1855="","",VLOOKUP(E1855,[1]PROJECTES!$C$14:$G$5000,2,FALSE))</f>
        <v/>
      </c>
      <c r="C1855" s="80"/>
      <c r="D1855" s="283" t="str">
        <f>IF(E1855="","",VLOOKUP(E1855,[1]PROJECTES!$C$14:$G$5000,5,FALSE))</f>
        <v/>
      </c>
      <c r="E1855" s="79"/>
      <c r="F1855" s="110" t="str">
        <f>IF(I1855="","",VLOOKUP(I1855,[1]PROJECTES!$C$14:$G$5000,2,FALSE))</f>
        <v/>
      </c>
      <c r="G1855" s="112" t="str">
        <f>IF(E1855="","",VLOOKUP(E1855,[1]PROJECTES!$C$14:$G$5000,4,FALSE))</f>
        <v/>
      </c>
      <c r="H1855" s="95"/>
      <c r="I1855" s="113" t="str">
        <f>IF(H1855="","",VLOOKUP(H1855,BD!B$2:C$16,2,FALSE))</f>
        <v/>
      </c>
      <c r="J1855" s="114"/>
      <c r="K1855" s="115" t="str">
        <f t="shared" si="65"/>
        <v/>
      </c>
      <c r="L1855" s="116" t="str">
        <f t="shared" ca="1" si="66"/>
        <v>-</v>
      </c>
      <c r="M1855" s="111" t="str">
        <f>IF(E1855="","",VLOOKUP(E1855,[1]PROJECTES!$C$14:$Z$5000,21,FALSE))</f>
        <v/>
      </c>
      <c r="N1855" s="117"/>
      <c r="O1855" s="118" t="s">
        <v>222</v>
      </c>
      <c r="P1855" s="119"/>
      <c r="Q1855" s="84"/>
      <c r="R1855" s="122"/>
      <c r="S1855" s="166"/>
      <c r="T1855" s="167"/>
    </row>
    <row r="1856" spans="1:20" s="121" customFormat="1" ht="20.100000000000001" customHeight="1" x14ac:dyDescent="0.3">
      <c r="A1856" s="80"/>
      <c r="B1856" s="110" t="str">
        <f>IF(E1856="","",VLOOKUP(E1856,[1]PROJECTES!$C$14:$G$5000,2,FALSE))</f>
        <v/>
      </c>
      <c r="C1856" s="80"/>
      <c r="D1856" s="283" t="str">
        <f>IF(E1856="","",VLOOKUP(E1856,[1]PROJECTES!$C$14:$G$5000,5,FALSE))</f>
        <v/>
      </c>
      <c r="E1856" s="79"/>
      <c r="F1856" s="110" t="str">
        <f>IF(I1856="","",VLOOKUP(I1856,[1]PROJECTES!$C$14:$G$5000,2,FALSE))</f>
        <v/>
      </c>
      <c r="G1856" s="112" t="str">
        <f>IF(E1856="","",VLOOKUP(E1856,[1]PROJECTES!$C$14:$G$5000,4,FALSE))</f>
        <v/>
      </c>
      <c r="H1856" s="95"/>
      <c r="I1856" s="113" t="str">
        <f>IF(H1856="","",VLOOKUP(H1856,BD!B$2:C$16,2,FALSE))</f>
        <v/>
      </c>
      <c r="J1856" s="114"/>
      <c r="K1856" s="115" t="str">
        <f t="shared" si="65"/>
        <v/>
      </c>
      <c r="L1856" s="116" t="str">
        <f t="shared" ca="1" si="66"/>
        <v>-</v>
      </c>
      <c r="M1856" s="111" t="str">
        <f>IF(E1856="","",VLOOKUP(E1856,[1]PROJECTES!$C$14:$Z$5000,21,FALSE))</f>
        <v/>
      </c>
      <c r="N1856" s="117"/>
      <c r="O1856" s="118" t="s">
        <v>222</v>
      </c>
      <c r="P1856" s="119"/>
      <c r="Q1856" s="84"/>
      <c r="R1856" s="125"/>
      <c r="S1856" s="166"/>
      <c r="T1856" s="167"/>
    </row>
    <row r="1857" spans="1:20" s="121" customFormat="1" ht="20.100000000000001" customHeight="1" x14ac:dyDescent="0.3">
      <c r="A1857" s="80"/>
      <c r="B1857" s="110" t="str">
        <f>IF(E1857="","",VLOOKUP(E1857,[1]PROJECTES!$C$14:$G$5000,2,FALSE))</f>
        <v/>
      </c>
      <c r="C1857" s="80"/>
      <c r="D1857" s="283" t="str">
        <f>IF(E1857="","",VLOOKUP(E1857,[1]PROJECTES!$C$14:$G$5000,5,FALSE))</f>
        <v/>
      </c>
      <c r="E1857" s="79"/>
      <c r="F1857" s="110" t="str">
        <f>IF(I1857="","",VLOOKUP(I1857,[1]PROJECTES!$C$14:$G$5000,2,FALSE))</f>
        <v/>
      </c>
      <c r="G1857" s="112" t="str">
        <f>IF(E1857="","",VLOOKUP(E1857,[1]PROJECTES!$C$14:$G$5000,4,FALSE))</f>
        <v/>
      </c>
      <c r="H1857" s="95"/>
      <c r="I1857" s="113" t="str">
        <f>IF(H1857="","",VLOOKUP(H1857,BD!B$2:C$16,2,FALSE))</f>
        <v/>
      </c>
      <c r="J1857" s="114"/>
      <c r="K1857" s="115" t="str">
        <f t="shared" si="65"/>
        <v/>
      </c>
      <c r="L1857" s="116" t="str">
        <f t="shared" ca="1" si="66"/>
        <v>-</v>
      </c>
      <c r="M1857" s="111" t="str">
        <f>IF(E1857="","",VLOOKUP(E1857,[1]PROJECTES!$C$14:$Z$5000,21,FALSE))</f>
        <v/>
      </c>
      <c r="N1857" s="117"/>
      <c r="O1857" s="118" t="s">
        <v>222</v>
      </c>
      <c r="P1857" s="119"/>
      <c r="Q1857" s="84"/>
      <c r="R1857" s="122"/>
      <c r="S1857" s="166"/>
      <c r="T1857" s="167"/>
    </row>
    <row r="1858" spans="1:20" s="121" customFormat="1" ht="20.100000000000001" customHeight="1" x14ac:dyDescent="0.3">
      <c r="A1858" s="80"/>
      <c r="B1858" s="110" t="str">
        <f>IF(E1858="","",VLOOKUP(E1858,[1]PROJECTES!$C$14:$G$5000,2,FALSE))</f>
        <v/>
      </c>
      <c r="C1858" s="80"/>
      <c r="D1858" s="283" t="str">
        <f>IF(E1858="","",VLOOKUP(E1858,[1]PROJECTES!$C$14:$G$5000,5,FALSE))</f>
        <v/>
      </c>
      <c r="E1858" s="79"/>
      <c r="F1858" s="110" t="str">
        <f>IF(I1858="","",VLOOKUP(I1858,[1]PROJECTES!$C$14:$G$5000,2,FALSE))</f>
        <v/>
      </c>
      <c r="G1858" s="112" t="str">
        <f>IF(E1858="","",VLOOKUP(E1858,[1]PROJECTES!$C$14:$G$5000,4,FALSE))</f>
        <v/>
      </c>
      <c r="H1858" s="95"/>
      <c r="I1858" s="113" t="str">
        <f>IF(H1858="","",VLOOKUP(H1858,BD!B$2:C$16,2,FALSE))</f>
        <v/>
      </c>
      <c r="J1858" s="126"/>
      <c r="K1858" s="115" t="str">
        <f t="shared" si="65"/>
        <v/>
      </c>
      <c r="L1858" s="116" t="str">
        <f t="shared" ca="1" si="66"/>
        <v>-</v>
      </c>
      <c r="M1858" s="111" t="str">
        <f>IF(E1858="","",VLOOKUP(E1858,[1]PROJECTES!$C$14:$Z$5000,21,FALSE))</f>
        <v/>
      </c>
      <c r="N1858" s="136"/>
      <c r="O1858" s="118" t="s">
        <v>222</v>
      </c>
      <c r="P1858" s="140"/>
      <c r="Q1858" s="143"/>
      <c r="R1858" s="142"/>
      <c r="S1858" s="166"/>
      <c r="T1858" s="167"/>
    </row>
    <row r="1859" spans="1:20" s="121" customFormat="1" ht="20.100000000000001" customHeight="1" x14ac:dyDescent="0.3">
      <c r="A1859" s="80"/>
      <c r="B1859" s="110" t="str">
        <f>IF(E1859="","",VLOOKUP(E1859,[1]PROJECTES!$C$14:$G$5000,2,FALSE))</f>
        <v/>
      </c>
      <c r="C1859" s="80"/>
      <c r="D1859" s="283" t="str">
        <f>IF(E1859="","",VLOOKUP(E1859,[1]PROJECTES!$C$14:$G$5000,5,FALSE))</f>
        <v/>
      </c>
      <c r="E1859" s="79"/>
      <c r="F1859" s="110" t="str">
        <f>IF(I1859="","",VLOOKUP(I1859,[1]PROJECTES!$C$14:$G$5000,2,FALSE))</f>
        <v/>
      </c>
      <c r="G1859" s="112" t="str">
        <f>IF(E1859="","",VLOOKUP(E1859,[1]PROJECTES!$C$14:$G$5000,4,FALSE))</f>
        <v/>
      </c>
      <c r="H1859" s="95"/>
      <c r="I1859" s="113" t="str">
        <f>IF(H1859="","",VLOOKUP(H1859,BD!B$2:C$16,2,FALSE))</f>
        <v/>
      </c>
      <c r="J1859" s="126"/>
      <c r="K1859" s="115" t="str">
        <f t="shared" si="65"/>
        <v/>
      </c>
      <c r="L1859" s="116" t="str">
        <f t="shared" ca="1" si="66"/>
        <v>-</v>
      </c>
      <c r="M1859" s="111" t="str">
        <f>IF(E1859="","",VLOOKUP(E1859,[1]PROJECTES!$C$14:$Z$5000,21,FALSE))</f>
        <v/>
      </c>
      <c r="N1859" s="136"/>
      <c r="O1859" s="118" t="s">
        <v>222</v>
      </c>
      <c r="P1859" s="140"/>
      <c r="Q1859" s="143"/>
      <c r="R1859" s="142"/>
      <c r="S1859" s="166"/>
      <c r="T1859" s="167"/>
    </row>
    <row r="1860" spans="1:20" s="121" customFormat="1" ht="20.100000000000001" customHeight="1" x14ac:dyDescent="0.3">
      <c r="A1860" s="80"/>
      <c r="B1860" s="110" t="str">
        <f>IF(E1860="","",VLOOKUP(E1860,[1]PROJECTES!$C$14:$G$5000,2,FALSE))</f>
        <v/>
      </c>
      <c r="C1860" s="80"/>
      <c r="D1860" s="283" t="str">
        <f>IF(E1860="","",VLOOKUP(E1860,[1]PROJECTES!$C$14:$G$5000,5,FALSE))</f>
        <v/>
      </c>
      <c r="E1860" s="79"/>
      <c r="F1860" s="110" t="str">
        <f>IF(I1860="","",VLOOKUP(I1860,[1]PROJECTES!$C$14:$G$5000,2,FALSE))</f>
        <v/>
      </c>
      <c r="G1860" s="112" t="str">
        <f>IF(E1860="","",VLOOKUP(E1860,[1]PROJECTES!$C$14:$G$5000,4,FALSE))</f>
        <v/>
      </c>
      <c r="H1860" s="95"/>
      <c r="I1860" s="113" t="str">
        <f>IF(H1860="","",VLOOKUP(H1860,BD!B$2:C$16,2,FALSE))</f>
        <v/>
      </c>
      <c r="J1860" s="126"/>
      <c r="K1860" s="115" t="str">
        <f t="shared" si="65"/>
        <v/>
      </c>
      <c r="L1860" s="116" t="str">
        <f t="shared" ca="1" si="66"/>
        <v>-</v>
      </c>
      <c r="M1860" s="111" t="str">
        <f>IF(E1860="","",VLOOKUP(E1860,[1]PROJECTES!$C$14:$Z$5000,21,FALSE))</f>
        <v/>
      </c>
      <c r="N1860" s="136"/>
      <c r="O1860" s="118" t="s">
        <v>222</v>
      </c>
      <c r="P1860" s="140"/>
      <c r="Q1860" s="143"/>
      <c r="R1860" s="142"/>
      <c r="S1860" s="166"/>
      <c r="T1860" s="167"/>
    </row>
    <row r="1861" spans="1:20" s="121" customFormat="1" ht="20.100000000000001" customHeight="1" x14ac:dyDescent="0.3">
      <c r="A1861" s="80"/>
      <c r="B1861" s="110" t="str">
        <f>IF(E1861="","",VLOOKUP(E1861,[1]PROJECTES!$C$14:$G$5000,2,FALSE))</f>
        <v/>
      </c>
      <c r="C1861" s="80"/>
      <c r="D1861" s="283" t="str">
        <f>IF(E1861="","",VLOOKUP(E1861,[1]PROJECTES!$C$14:$G$5000,5,FALSE))</f>
        <v/>
      </c>
      <c r="E1861" s="79"/>
      <c r="F1861" s="110" t="str">
        <f>IF(I1861="","",VLOOKUP(I1861,[1]PROJECTES!$C$14:$G$5000,2,FALSE))</f>
        <v/>
      </c>
      <c r="G1861" s="112" t="str">
        <f>IF(E1861="","",VLOOKUP(E1861,[1]PROJECTES!$C$14:$G$5000,4,FALSE))</f>
        <v/>
      </c>
      <c r="H1861" s="95"/>
      <c r="I1861" s="113" t="str">
        <f>IF(H1861="","",VLOOKUP(H1861,BD!B$2:C$16,2,FALSE))</f>
        <v/>
      </c>
      <c r="J1861" s="126"/>
      <c r="K1861" s="115" t="str">
        <f t="shared" si="65"/>
        <v/>
      </c>
      <c r="L1861" s="116" t="str">
        <f t="shared" ca="1" si="66"/>
        <v>-</v>
      </c>
      <c r="M1861" s="111" t="str">
        <f>IF(E1861="","",VLOOKUP(E1861,[1]PROJECTES!$C$14:$Z$5000,21,FALSE))</f>
        <v/>
      </c>
      <c r="N1861" s="136"/>
      <c r="O1861" s="118" t="s">
        <v>222</v>
      </c>
      <c r="P1861" s="140"/>
      <c r="Q1861" s="143"/>
      <c r="R1861" s="142"/>
      <c r="S1861" s="166"/>
      <c r="T1861" s="167"/>
    </row>
    <row r="1862" spans="1:20" s="121" customFormat="1" ht="20.100000000000001" customHeight="1" x14ac:dyDescent="0.3">
      <c r="A1862" s="80"/>
      <c r="B1862" s="110" t="str">
        <f>IF(E1862="","",VLOOKUP(E1862,[1]PROJECTES!$C$14:$G$5000,2,FALSE))</f>
        <v/>
      </c>
      <c r="C1862" s="80"/>
      <c r="D1862" s="283" t="str">
        <f>IF(E1862="","",VLOOKUP(E1862,[1]PROJECTES!$C$14:$G$5000,5,FALSE))</f>
        <v/>
      </c>
      <c r="E1862" s="79"/>
      <c r="F1862" s="110" t="str">
        <f>IF(I1862="","",VLOOKUP(I1862,[1]PROJECTES!$C$14:$G$5000,2,FALSE))</f>
        <v/>
      </c>
      <c r="G1862" s="112" t="str">
        <f>IF(E1862="","",VLOOKUP(E1862,[1]PROJECTES!$C$14:$G$5000,4,FALSE))</f>
        <v/>
      </c>
      <c r="H1862" s="95"/>
      <c r="I1862" s="113" t="str">
        <f>IF(H1862="","",VLOOKUP(H1862,BD!B$2:C$16,2,FALSE))</f>
        <v/>
      </c>
      <c r="J1862" s="126"/>
      <c r="K1862" s="115" t="str">
        <f t="shared" si="65"/>
        <v/>
      </c>
      <c r="L1862" s="116" t="str">
        <f t="shared" ca="1" si="66"/>
        <v>-</v>
      </c>
      <c r="M1862" s="111" t="str">
        <f>IF(E1862="","",VLOOKUP(E1862,[1]PROJECTES!$C$14:$Z$5000,21,FALSE))</f>
        <v/>
      </c>
      <c r="N1862" s="117"/>
      <c r="O1862" s="118" t="s">
        <v>222</v>
      </c>
      <c r="P1862" s="119"/>
      <c r="Q1862" s="84"/>
      <c r="R1862" s="125"/>
      <c r="S1862" s="166"/>
      <c r="T1862" s="167"/>
    </row>
    <row r="1863" spans="1:20" s="121" customFormat="1" ht="20.100000000000001" customHeight="1" x14ac:dyDescent="0.3">
      <c r="A1863" s="80"/>
      <c r="B1863" s="110" t="str">
        <f>IF(E1863="","",VLOOKUP(E1863,[1]PROJECTES!$C$14:$G$5000,2,FALSE))</f>
        <v/>
      </c>
      <c r="C1863" s="80"/>
      <c r="D1863" s="283" t="str">
        <f>IF(E1863="","",VLOOKUP(E1863,[1]PROJECTES!$C$14:$G$5000,5,FALSE))</f>
        <v/>
      </c>
      <c r="E1863" s="79"/>
      <c r="F1863" s="110" t="str">
        <f>IF(I1863="","",VLOOKUP(I1863,[1]PROJECTES!$C$14:$G$5000,2,FALSE))</f>
        <v/>
      </c>
      <c r="G1863" s="112" t="str">
        <f>IF(E1863="","",VLOOKUP(E1863,[1]PROJECTES!$C$14:$G$5000,4,FALSE))</f>
        <v/>
      </c>
      <c r="H1863" s="95"/>
      <c r="I1863" s="113" t="str">
        <f>IF(H1863="","",VLOOKUP(H1863,BD!B$2:C$16,2,FALSE))</f>
        <v/>
      </c>
      <c r="J1863" s="126"/>
      <c r="K1863" s="115" t="str">
        <f t="shared" si="65"/>
        <v/>
      </c>
      <c r="L1863" s="116" t="str">
        <f t="shared" ca="1" si="66"/>
        <v>-</v>
      </c>
      <c r="M1863" s="111" t="str">
        <f>IF(E1863="","",VLOOKUP(E1863,[1]PROJECTES!$C$14:$Z$5000,21,FALSE))</f>
        <v/>
      </c>
      <c r="N1863" s="117"/>
      <c r="O1863" s="118" t="s">
        <v>222</v>
      </c>
      <c r="P1863" s="119"/>
      <c r="Q1863" s="84"/>
      <c r="R1863" s="125"/>
      <c r="S1863" s="166"/>
      <c r="T1863" s="167"/>
    </row>
    <row r="1864" spans="1:20" s="121" customFormat="1" ht="20.100000000000001" customHeight="1" x14ac:dyDescent="0.3">
      <c r="A1864" s="80"/>
      <c r="B1864" s="110" t="str">
        <f>IF(E1864="","",VLOOKUP(E1864,[1]PROJECTES!$C$14:$G$5000,2,FALSE))</f>
        <v/>
      </c>
      <c r="C1864" s="80"/>
      <c r="D1864" s="283" t="str">
        <f>IF(E1864="","",VLOOKUP(E1864,[1]PROJECTES!$C$14:$G$5000,5,FALSE))</f>
        <v/>
      </c>
      <c r="E1864" s="79"/>
      <c r="F1864" s="110" t="str">
        <f>IF(I1864="","",VLOOKUP(I1864,[1]PROJECTES!$C$14:$G$5000,2,FALSE))</f>
        <v/>
      </c>
      <c r="G1864" s="112" t="str">
        <f>IF(E1864="","",VLOOKUP(E1864,[1]PROJECTES!$C$14:$G$5000,4,FALSE))</f>
        <v/>
      </c>
      <c r="H1864" s="95"/>
      <c r="I1864" s="113" t="str">
        <f>IF(H1864="","",VLOOKUP(H1864,BD!B$2:C$16,2,FALSE))</f>
        <v/>
      </c>
      <c r="J1864" s="114"/>
      <c r="K1864" s="115" t="str">
        <f t="shared" si="65"/>
        <v/>
      </c>
      <c r="L1864" s="116" t="str">
        <f t="shared" ca="1" si="66"/>
        <v>-</v>
      </c>
      <c r="M1864" s="111" t="str">
        <f>IF(E1864="","",VLOOKUP(E1864,[1]PROJECTES!$C$14:$Z$5000,21,FALSE))</f>
        <v/>
      </c>
      <c r="N1864" s="117"/>
      <c r="O1864" s="118" t="s">
        <v>222</v>
      </c>
      <c r="P1864" s="119"/>
      <c r="Q1864" s="84"/>
      <c r="R1864" s="122"/>
      <c r="S1864" s="166"/>
      <c r="T1864" s="167"/>
    </row>
    <row r="1865" spans="1:20" s="121" customFormat="1" ht="20.100000000000001" customHeight="1" x14ac:dyDescent="0.3">
      <c r="A1865" s="80"/>
      <c r="B1865" s="110" t="str">
        <f>IF(E1865="","",VLOOKUP(E1865,[1]PROJECTES!$C$14:$G$5000,2,FALSE))</f>
        <v/>
      </c>
      <c r="C1865" s="80"/>
      <c r="D1865" s="283" t="str">
        <f>IF(E1865="","",VLOOKUP(E1865,[1]PROJECTES!$C$14:$G$5000,5,FALSE))</f>
        <v/>
      </c>
      <c r="E1865" s="79"/>
      <c r="F1865" s="110" t="str">
        <f>IF(I1865="","",VLOOKUP(I1865,[1]PROJECTES!$C$14:$G$5000,2,FALSE))</f>
        <v/>
      </c>
      <c r="G1865" s="112" t="str">
        <f>IF(E1865="","",VLOOKUP(E1865,[1]PROJECTES!$C$14:$G$5000,4,FALSE))</f>
        <v/>
      </c>
      <c r="H1865" s="95"/>
      <c r="I1865" s="113" t="str">
        <f>IF(H1865="","",VLOOKUP(H1865,BD!B$2:C$16,2,FALSE))</f>
        <v/>
      </c>
      <c r="J1865" s="114"/>
      <c r="K1865" s="115" t="str">
        <f t="shared" si="65"/>
        <v/>
      </c>
      <c r="L1865" s="116" t="str">
        <f t="shared" ca="1" si="66"/>
        <v>-</v>
      </c>
      <c r="M1865" s="111" t="str">
        <f>IF(E1865="","",VLOOKUP(E1865,[1]PROJECTES!$C$14:$Z$5000,21,FALSE))</f>
        <v/>
      </c>
      <c r="N1865" s="117"/>
      <c r="O1865" s="118" t="s">
        <v>222</v>
      </c>
      <c r="P1865" s="119"/>
      <c r="Q1865" s="84"/>
      <c r="R1865" s="122"/>
      <c r="S1865" s="166"/>
      <c r="T1865" s="167"/>
    </row>
    <row r="1866" spans="1:20" s="121" customFormat="1" ht="20.100000000000001" customHeight="1" x14ac:dyDescent="0.3">
      <c r="A1866" s="80"/>
      <c r="B1866" s="110" t="str">
        <f>IF(E1866="","",VLOOKUP(E1866,[1]PROJECTES!$C$14:$G$5000,2,FALSE))</f>
        <v/>
      </c>
      <c r="C1866" s="80"/>
      <c r="D1866" s="283" t="str">
        <f>IF(E1866="","",VLOOKUP(E1866,[1]PROJECTES!$C$14:$G$5000,5,FALSE))</f>
        <v/>
      </c>
      <c r="E1866" s="79"/>
      <c r="F1866" s="110" t="str">
        <f>IF(I1866="","",VLOOKUP(I1866,[1]PROJECTES!$C$14:$G$5000,2,FALSE))</f>
        <v/>
      </c>
      <c r="G1866" s="112" t="str">
        <f>IF(E1866="","",VLOOKUP(E1866,[1]PROJECTES!$C$14:$G$5000,4,FALSE))</f>
        <v/>
      </c>
      <c r="H1866" s="95"/>
      <c r="I1866" s="113" t="str">
        <f>IF(H1866="","",VLOOKUP(H1866,BD!B$2:C$16,2,FALSE))</f>
        <v/>
      </c>
      <c r="J1866" s="114"/>
      <c r="K1866" s="115" t="str">
        <f t="shared" si="65"/>
        <v/>
      </c>
      <c r="L1866" s="116" t="str">
        <f t="shared" ca="1" si="66"/>
        <v>-</v>
      </c>
      <c r="M1866" s="111" t="str">
        <f>IF(E1866="","",VLOOKUP(E1866,[1]PROJECTES!$C$14:$Z$5000,21,FALSE))</f>
        <v/>
      </c>
      <c r="N1866" s="117"/>
      <c r="O1866" s="118" t="s">
        <v>222</v>
      </c>
      <c r="P1866" s="119"/>
      <c r="Q1866" s="84"/>
      <c r="R1866" s="122"/>
      <c r="S1866" s="166"/>
      <c r="T1866" s="167"/>
    </row>
    <row r="1867" spans="1:20" s="121" customFormat="1" ht="20.100000000000001" customHeight="1" x14ac:dyDescent="0.3">
      <c r="A1867" s="80"/>
      <c r="B1867" s="110" t="str">
        <f>IF(E1867="","",VLOOKUP(E1867,[1]PROJECTES!$C$14:$G$5000,2,FALSE))</f>
        <v/>
      </c>
      <c r="C1867" s="80"/>
      <c r="D1867" s="283" t="str">
        <f>IF(E1867="","",VLOOKUP(E1867,[1]PROJECTES!$C$14:$G$5000,5,FALSE))</f>
        <v/>
      </c>
      <c r="E1867" s="79"/>
      <c r="F1867" s="110" t="str">
        <f>IF(I1867="","",VLOOKUP(I1867,[1]PROJECTES!$C$14:$G$5000,2,FALSE))</f>
        <v/>
      </c>
      <c r="G1867" s="112" t="str">
        <f>IF(E1867="","",VLOOKUP(E1867,[1]PROJECTES!$C$14:$G$5000,4,FALSE))</f>
        <v/>
      </c>
      <c r="H1867" s="95"/>
      <c r="I1867" s="113" t="str">
        <f>IF(H1867="","",VLOOKUP(H1867,BD!B$2:C$16,2,FALSE))</f>
        <v/>
      </c>
      <c r="J1867" s="114"/>
      <c r="K1867" s="115" t="str">
        <f t="shared" si="65"/>
        <v/>
      </c>
      <c r="L1867" s="116" t="str">
        <f t="shared" ca="1" si="66"/>
        <v>-</v>
      </c>
      <c r="M1867" s="111" t="str">
        <f>IF(E1867="","",VLOOKUP(E1867,[1]PROJECTES!$C$14:$Z$5000,21,FALSE))</f>
        <v/>
      </c>
      <c r="N1867" s="117"/>
      <c r="O1867" s="118" t="s">
        <v>222</v>
      </c>
      <c r="P1867" s="119"/>
      <c r="Q1867" s="84"/>
      <c r="R1867" s="122"/>
      <c r="S1867" s="166"/>
      <c r="T1867" s="167"/>
    </row>
    <row r="1868" spans="1:20" s="121" customFormat="1" ht="20.100000000000001" customHeight="1" x14ac:dyDescent="0.3">
      <c r="A1868" s="80"/>
      <c r="B1868" s="110" t="str">
        <f>IF(E1868="","",VLOOKUP(E1868,[1]PROJECTES!$C$14:$G$5000,2,FALSE))</f>
        <v/>
      </c>
      <c r="C1868" s="80"/>
      <c r="D1868" s="283" t="str">
        <f>IF(E1868="","",VLOOKUP(E1868,[1]PROJECTES!$C$14:$G$5000,5,FALSE))</f>
        <v/>
      </c>
      <c r="E1868" s="79"/>
      <c r="F1868" s="110" t="str">
        <f>IF(I1868="","",VLOOKUP(I1868,[1]PROJECTES!$C$14:$G$5000,2,FALSE))</f>
        <v/>
      </c>
      <c r="G1868" s="112" t="str">
        <f>IF(E1868="","",VLOOKUP(E1868,[1]PROJECTES!$C$14:$G$5000,4,FALSE))</f>
        <v/>
      </c>
      <c r="H1868" s="95"/>
      <c r="I1868" s="113" t="str">
        <f>IF(H1868="","",VLOOKUP(H1868,BD!B$2:C$16,2,FALSE))</f>
        <v/>
      </c>
      <c r="J1868" s="114"/>
      <c r="K1868" s="115" t="str">
        <f t="shared" si="65"/>
        <v/>
      </c>
      <c r="L1868" s="116" t="str">
        <f t="shared" ca="1" si="66"/>
        <v>-</v>
      </c>
      <c r="M1868" s="111" t="str">
        <f>IF(E1868="","",VLOOKUP(E1868,[1]PROJECTES!$C$14:$Z$5000,21,FALSE))</f>
        <v/>
      </c>
      <c r="N1868" s="117"/>
      <c r="O1868" s="118" t="s">
        <v>222</v>
      </c>
      <c r="P1868" s="119"/>
      <c r="Q1868" s="84"/>
      <c r="R1868" s="122"/>
      <c r="S1868" s="166"/>
      <c r="T1868" s="167"/>
    </row>
    <row r="1869" spans="1:20" s="121" customFormat="1" ht="20.100000000000001" customHeight="1" x14ac:dyDescent="0.3">
      <c r="A1869" s="80"/>
      <c r="B1869" s="110" t="str">
        <f>IF(E1869="","",VLOOKUP(E1869,[1]PROJECTES!$C$14:$G$5000,2,FALSE))</f>
        <v/>
      </c>
      <c r="C1869" s="80"/>
      <c r="D1869" s="283" t="str">
        <f>IF(E1869="","",VLOOKUP(E1869,[1]PROJECTES!$C$14:$G$5000,5,FALSE))</f>
        <v/>
      </c>
      <c r="E1869" s="79"/>
      <c r="F1869" s="110" t="str">
        <f>IF(I1869="","",VLOOKUP(I1869,[1]PROJECTES!$C$14:$G$5000,2,FALSE))</f>
        <v/>
      </c>
      <c r="G1869" s="112" t="str">
        <f>IF(E1869="","",VLOOKUP(E1869,[1]PROJECTES!$C$14:$G$5000,4,FALSE))</f>
        <v/>
      </c>
      <c r="H1869" s="95"/>
      <c r="I1869" s="113" t="str">
        <f>IF(H1869="","",VLOOKUP(H1869,BD!B$2:C$16,2,FALSE))</f>
        <v/>
      </c>
      <c r="J1869" s="114"/>
      <c r="K1869" s="115" t="str">
        <f t="shared" si="65"/>
        <v/>
      </c>
      <c r="L1869" s="116" t="str">
        <f t="shared" ca="1" si="66"/>
        <v>-</v>
      </c>
      <c r="M1869" s="111" t="str">
        <f>IF(E1869="","",VLOOKUP(E1869,[1]PROJECTES!$C$14:$Z$5000,21,FALSE))</f>
        <v/>
      </c>
      <c r="N1869" s="117"/>
      <c r="O1869" s="118" t="s">
        <v>222</v>
      </c>
      <c r="P1869" s="119"/>
      <c r="Q1869" s="84"/>
      <c r="R1869" s="122"/>
      <c r="S1869" s="166"/>
      <c r="T1869" s="167"/>
    </row>
    <row r="1870" spans="1:20" s="121" customFormat="1" ht="20.100000000000001" customHeight="1" x14ac:dyDescent="0.3">
      <c r="A1870" s="80"/>
      <c r="B1870" s="110" t="str">
        <f>IF(E1870="","",VLOOKUP(E1870,[1]PROJECTES!$C$14:$G$5000,2,FALSE))</f>
        <v/>
      </c>
      <c r="C1870" s="80"/>
      <c r="D1870" s="283" t="str">
        <f>IF(E1870="","",VLOOKUP(E1870,[1]PROJECTES!$C$14:$G$5000,5,FALSE))</f>
        <v/>
      </c>
      <c r="E1870" s="79"/>
      <c r="F1870" s="110" t="str">
        <f>IF(I1870="","",VLOOKUP(I1870,[1]PROJECTES!$C$14:$G$5000,2,FALSE))</f>
        <v/>
      </c>
      <c r="G1870" s="112" t="str">
        <f>IF(E1870="","",VLOOKUP(E1870,[1]PROJECTES!$C$14:$G$5000,4,FALSE))</f>
        <v/>
      </c>
      <c r="H1870" s="95"/>
      <c r="I1870" s="113" t="str">
        <f>IF(H1870="","",VLOOKUP(H1870,BD!B$2:C$16,2,FALSE))</f>
        <v/>
      </c>
      <c r="J1870" s="114"/>
      <c r="K1870" s="115" t="str">
        <f t="shared" si="65"/>
        <v/>
      </c>
      <c r="L1870" s="116" t="str">
        <f t="shared" ca="1" si="66"/>
        <v>-</v>
      </c>
      <c r="M1870" s="111" t="str">
        <f>IF(E1870="","",VLOOKUP(E1870,[1]PROJECTES!$C$14:$Z$5000,21,FALSE))</f>
        <v/>
      </c>
      <c r="N1870" s="117"/>
      <c r="O1870" s="118" t="s">
        <v>222</v>
      </c>
      <c r="P1870" s="119"/>
      <c r="Q1870" s="84"/>
      <c r="R1870" s="125"/>
      <c r="S1870" s="166"/>
      <c r="T1870" s="167"/>
    </row>
    <row r="1871" spans="1:20" s="121" customFormat="1" ht="20.100000000000001" customHeight="1" x14ac:dyDescent="0.3">
      <c r="A1871" s="80"/>
      <c r="B1871" s="110" t="str">
        <f>IF(E1871="","",VLOOKUP(E1871,[1]PROJECTES!$C$14:$G$5000,2,FALSE))</f>
        <v/>
      </c>
      <c r="C1871" s="80"/>
      <c r="D1871" s="283" t="str">
        <f>IF(E1871="","",VLOOKUP(E1871,[1]PROJECTES!$C$14:$G$5000,5,FALSE))</f>
        <v/>
      </c>
      <c r="E1871" s="79"/>
      <c r="F1871" s="110" t="str">
        <f>IF(I1871="","",VLOOKUP(I1871,[1]PROJECTES!$C$14:$G$5000,2,FALSE))</f>
        <v/>
      </c>
      <c r="G1871" s="112" t="str">
        <f>IF(E1871="","",VLOOKUP(E1871,[1]PROJECTES!$C$14:$G$5000,4,FALSE))</f>
        <v/>
      </c>
      <c r="H1871" s="95"/>
      <c r="I1871" s="113" t="str">
        <f>IF(H1871="","",VLOOKUP(H1871,BD!B$2:C$16,2,FALSE))</f>
        <v/>
      </c>
      <c r="J1871" s="114"/>
      <c r="K1871" s="115" t="str">
        <f t="shared" si="65"/>
        <v/>
      </c>
      <c r="L1871" s="116" t="str">
        <f t="shared" ca="1" si="66"/>
        <v>-</v>
      </c>
      <c r="M1871" s="111" t="str">
        <f>IF(E1871="","",VLOOKUP(E1871,[1]PROJECTES!$C$14:$Z$5000,21,FALSE))</f>
        <v/>
      </c>
      <c r="N1871" s="117"/>
      <c r="O1871" s="118" t="s">
        <v>222</v>
      </c>
      <c r="P1871" s="119"/>
      <c r="Q1871" s="84"/>
      <c r="R1871" s="125"/>
      <c r="S1871" s="166"/>
      <c r="T1871" s="167"/>
    </row>
    <row r="1872" spans="1:20" s="121" customFormat="1" ht="20.100000000000001" customHeight="1" x14ac:dyDescent="0.3">
      <c r="A1872" s="80"/>
      <c r="B1872" s="110" t="str">
        <f>IF(E1872="","",VLOOKUP(E1872,[1]PROJECTES!$C$14:$G$5000,2,FALSE))</f>
        <v/>
      </c>
      <c r="C1872" s="80"/>
      <c r="D1872" s="283" t="str">
        <f>IF(E1872="","",VLOOKUP(E1872,[1]PROJECTES!$C$14:$G$5000,5,FALSE))</f>
        <v/>
      </c>
      <c r="E1872" s="79"/>
      <c r="F1872" s="110" t="str">
        <f>IF(I1872="","",VLOOKUP(I1872,[1]PROJECTES!$C$14:$G$5000,2,FALSE))</f>
        <v/>
      </c>
      <c r="G1872" s="112" t="str">
        <f>IF(E1872="","",VLOOKUP(E1872,[1]PROJECTES!$C$14:$G$5000,4,FALSE))</f>
        <v/>
      </c>
      <c r="H1872" s="95"/>
      <c r="I1872" s="113" t="str">
        <f>IF(H1872="","",VLOOKUP(H1872,BD!B$2:C$16,2,FALSE))</f>
        <v/>
      </c>
      <c r="J1872" s="114"/>
      <c r="K1872" s="115" t="str">
        <f t="shared" si="65"/>
        <v/>
      </c>
      <c r="L1872" s="116" t="str">
        <f t="shared" ca="1" si="66"/>
        <v>-</v>
      </c>
      <c r="M1872" s="111" t="str">
        <f>IF(E1872="","",VLOOKUP(E1872,[1]PROJECTES!$C$14:$Z$5000,21,FALSE))</f>
        <v/>
      </c>
      <c r="N1872" s="117"/>
      <c r="O1872" s="118" t="s">
        <v>222</v>
      </c>
      <c r="P1872" s="119"/>
      <c r="Q1872" s="84"/>
      <c r="R1872" s="122"/>
      <c r="S1872" s="166"/>
      <c r="T1872" s="167"/>
    </row>
    <row r="1873" spans="1:20" s="121" customFormat="1" ht="20.100000000000001" customHeight="1" x14ac:dyDescent="0.3">
      <c r="A1873" s="80"/>
      <c r="B1873" s="110" t="str">
        <f>IF(E1873="","",VLOOKUP(E1873,[1]PROJECTES!$C$14:$G$5000,2,FALSE))</f>
        <v/>
      </c>
      <c r="C1873" s="80"/>
      <c r="D1873" s="283" t="str">
        <f>IF(E1873="","",VLOOKUP(E1873,[1]PROJECTES!$C$14:$G$5000,5,FALSE))</f>
        <v/>
      </c>
      <c r="E1873" s="79"/>
      <c r="F1873" s="110" t="str">
        <f>IF(I1873="","",VLOOKUP(I1873,[1]PROJECTES!$C$14:$G$5000,2,FALSE))</f>
        <v/>
      </c>
      <c r="G1873" s="112" t="str">
        <f>IF(E1873="","",VLOOKUP(E1873,[1]PROJECTES!$C$14:$G$5000,4,FALSE))</f>
        <v/>
      </c>
      <c r="H1873" s="95"/>
      <c r="I1873" s="113" t="str">
        <f>IF(H1873="","",VLOOKUP(H1873,BD!B$2:C$16,2,FALSE))</f>
        <v/>
      </c>
      <c r="J1873" s="114"/>
      <c r="K1873" s="115" t="str">
        <f t="shared" si="65"/>
        <v/>
      </c>
      <c r="L1873" s="116" t="str">
        <f t="shared" ca="1" si="66"/>
        <v>-</v>
      </c>
      <c r="M1873" s="111" t="str">
        <f>IF(E1873="","",VLOOKUP(E1873,[1]PROJECTES!$C$14:$Z$5000,21,FALSE))</f>
        <v/>
      </c>
      <c r="N1873" s="117"/>
      <c r="O1873" s="118" t="s">
        <v>222</v>
      </c>
      <c r="P1873" s="119"/>
      <c r="Q1873" s="84"/>
      <c r="R1873" s="125"/>
      <c r="S1873" s="166"/>
      <c r="T1873" s="167"/>
    </row>
    <row r="1874" spans="1:20" s="121" customFormat="1" ht="20.100000000000001" customHeight="1" x14ac:dyDescent="0.3">
      <c r="A1874" s="80"/>
      <c r="B1874" s="110" t="str">
        <f>IF(E1874="","",VLOOKUP(E1874,[1]PROJECTES!$C$14:$G$5000,2,FALSE))</f>
        <v/>
      </c>
      <c r="C1874" s="80"/>
      <c r="D1874" s="283" t="str">
        <f>IF(E1874="","",VLOOKUP(E1874,[1]PROJECTES!$C$14:$G$5000,5,FALSE))</f>
        <v/>
      </c>
      <c r="E1874" s="79"/>
      <c r="F1874" s="110" t="str">
        <f>IF(I1874="","",VLOOKUP(I1874,[1]PROJECTES!$C$14:$G$5000,2,FALSE))</f>
        <v/>
      </c>
      <c r="G1874" s="112" t="str">
        <f>IF(E1874="","",VLOOKUP(E1874,[1]PROJECTES!$C$14:$G$5000,4,FALSE))</f>
        <v/>
      </c>
      <c r="H1874" s="95"/>
      <c r="I1874" s="113" t="str">
        <f>IF(H1874="","",VLOOKUP(H1874,BD!B$2:C$16,2,FALSE))</f>
        <v/>
      </c>
      <c r="J1874" s="114"/>
      <c r="K1874" s="115" t="str">
        <f t="shared" si="65"/>
        <v/>
      </c>
      <c r="L1874" s="116" t="str">
        <f t="shared" ca="1" si="66"/>
        <v>-</v>
      </c>
      <c r="M1874" s="111" t="str">
        <f>IF(E1874="","",VLOOKUP(E1874,[1]PROJECTES!$C$14:$Z$5000,21,FALSE))</f>
        <v/>
      </c>
      <c r="N1874" s="117"/>
      <c r="O1874" s="118" t="s">
        <v>222</v>
      </c>
      <c r="P1874" s="119"/>
      <c r="Q1874" s="84"/>
      <c r="R1874" s="122"/>
      <c r="S1874" s="166"/>
      <c r="T1874" s="167"/>
    </row>
    <row r="1875" spans="1:20" s="121" customFormat="1" ht="20.100000000000001" customHeight="1" x14ac:dyDescent="0.3">
      <c r="A1875" s="80"/>
      <c r="B1875" s="110" t="str">
        <f>IF(E1875="","",VLOOKUP(E1875,[1]PROJECTES!$C$14:$G$5000,2,FALSE))</f>
        <v/>
      </c>
      <c r="C1875" s="80"/>
      <c r="D1875" s="283" t="str">
        <f>IF(E1875="","",VLOOKUP(E1875,[1]PROJECTES!$C$14:$G$5000,5,FALSE))</f>
        <v/>
      </c>
      <c r="E1875" s="79"/>
      <c r="F1875" s="110" t="str">
        <f>IF(I1875="","",VLOOKUP(I1875,[1]PROJECTES!$C$14:$G$5000,2,FALSE))</f>
        <v/>
      </c>
      <c r="G1875" s="112" t="str">
        <f>IF(E1875="","",VLOOKUP(E1875,[1]PROJECTES!$C$14:$G$5000,4,FALSE))</f>
        <v/>
      </c>
      <c r="H1875" s="95"/>
      <c r="I1875" s="113" t="str">
        <f>IF(H1875="","",VLOOKUP(H1875,BD!B$2:C$16,2,FALSE))</f>
        <v/>
      </c>
      <c r="J1875" s="114"/>
      <c r="K1875" s="115" t="str">
        <f t="shared" si="65"/>
        <v/>
      </c>
      <c r="L1875" s="116" t="str">
        <f t="shared" ca="1" si="66"/>
        <v>-</v>
      </c>
      <c r="M1875" s="111" t="str">
        <f>IF(E1875="","",VLOOKUP(E1875,[1]PROJECTES!$C$14:$Z$5000,21,FALSE))</f>
        <v/>
      </c>
      <c r="N1875" s="117"/>
      <c r="O1875" s="118" t="s">
        <v>222</v>
      </c>
      <c r="P1875" s="119"/>
      <c r="Q1875" s="84"/>
      <c r="R1875" s="125"/>
      <c r="S1875" s="166"/>
      <c r="T1875" s="167"/>
    </row>
    <row r="1876" spans="1:20" s="121" customFormat="1" ht="20.100000000000001" customHeight="1" x14ac:dyDescent="0.3">
      <c r="A1876" s="80"/>
      <c r="B1876" s="110" t="str">
        <f>IF(E1876="","",VLOOKUP(E1876,[1]PROJECTES!$C$14:$G$5000,2,FALSE))</f>
        <v/>
      </c>
      <c r="C1876" s="80"/>
      <c r="D1876" s="283" t="str">
        <f>IF(E1876="","",VLOOKUP(E1876,[1]PROJECTES!$C$14:$G$5000,5,FALSE))</f>
        <v/>
      </c>
      <c r="E1876" s="79"/>
      <c r="F1876" s="110" t="str">
        <f>IF(I1876="","",VLOOKUP(I1876,[1]PROJECTES!$C$14:$G$5000,2,FALSE))</f>
        <v/>
      </c>
      <c r="G1876" s="112" t="str">
        <f>IF(E1876="","",VLOOKUP(E1876,[1]PROJECTES!$C$14:$G$5000,4,FALSE))</f>
        <v/>
      </c>
      <c r="H1876" s="95"/>
      <c r="I1876" s="113" t="str">
        <f>IF(H1876="","",VLOOKUP(H1876,BD!B$2:C$16,2,FALSE))</f>
        <v/>
      </c>
      <c r="J1876" s="114"/>
      <c r="K1876" s="115" t="str">
        <f t="shared" si="65"/>
        <v/>
      </c>
      <c r="L1876" s="116" t="str">
        <f t="shared" ca="1" si="66"/>
        <v>-</v>
      </c>
      <c r="M1876" s="111" t="str">
        <f>IF(E1876="","",VLOOKUP(E1876,[1]PROJECTES!$C$14:$Z$5000,21,FALSE))</f>
        <v/>
      </c>
      <c r="N1876" s="117"/>
      <c r="O1876" s="118" t="s">
        <v>222</v>
      </c>
      <c r="P1876" s="119"/>
      <c r="Q1876" s="84"/>
      <c r="R1876" s="142"/>
      <c r="S1876" s="166"/>
      <c r="T1876" s="167"/>
    </row>
    <row r="1877" spans="1:20" s="121" customFormat="1" ht="20.100000000000001" customHeight="1" x14ac:dyDescent="0.3">
      <c r="A1877" s="80"/>
      <c r="B1877" s="110" t="str">
        <f>IF(E1877="","",VLOOKUP(E1877,[1]PROJECTES!$C$14:$G$5000,2,FALSE))</f>
        <v/>
      </c>
      <c r="C1877" s="80"/>
      <c r="D1877" s="283" t="str">
        <f>IF(E1877="","",VLOOKUP(E1877,[1]PROJECTES!$C$14:$G$5000,5,FALSE))</f>
        <v/>
      </c>
      <c r="E1877" s="79"/>
      <c r="F1877" s="110" t="str">
        <f>IF(I1877="","",VLOOKUP(I1877,[1]PROJECTES!$C$14:$G$5000,2,FALSE))</f>
        <v/>
      </c>
      <c r="G1877" s="112" t="str">
        <f>IF(E1877="","",VLOOKUP(E1877,[1]PROJECTES!$C$14:$G$5000,4,FALSE))</f>
        <v/>
      </c>
      <c r="H1877" s="95"/>
      <c r="I1877" s="113" t="str">
        <f>IF(H1877="","",VLOOKUP(H1877,BD!B$2:C$16,2,FALSE))</f>
        <v/>
      </c>
      <c r="J1877" s="114"/>
      <c r="K1877" s="115" t="str">
        <f t="shared" si="65"/>
        <v/>
      </c>
      <c r="L1877" s="116" t="str">
        <f t="shared" ca="1" si="66"/>
        <v>-</v>
      </c>
      <c r="M1877" s="111" t="str">
        <f>IF(E1877="","",VLOOKUP(E1877,[1]PROJECTES!$C$14:$Z$5000,21,FALSE))</f>
        <v/>
      </c>
      <c r="N1877" s="117"/>
      <c r="O1877" s="118" t="s">
        <v>222</v>
      </c>
      <c r="P1877" s="119"/>
      <c r="Q1877" s="84"/>
      <c r="R1877" s="122"/>
      <c r="S1877" s="166"/>
      <c r="T1877" s="167"/>
    </row>
    <row r="1878" spans="1:20" s="121" customFormat="1" ht="20.100000000000001" customHeight="1" x14ac:dyDescent="0.3">
      <c r="A1878" s="80"/>
      <c r="B1878" s="110" t="str">
        <f>IF(E1878="","",VLOOKUP(E1878,[1]PROJECTES!$C$14:$G$5000,2,FALSE))</f>
        <v/>
      </c>
      <c r="C1878" s="80"/>
      <c r="D1878" s="283" t="str">
        <f>IF(E1878="","",VLOOKUP(E1878,[1]PROJECTES!$C$14:$G$5000,5,FALSE))</f>
        <v/>
      </c>
      <c r="E1878" s="79"/>
      <c r="F1878" s="110" t="str">
        <f>IF(I1878="","",VLOOKUP(I1878,[1]PROJECTES!$C$14:$G$5000,2,FALSE))</f>
        <v/>
      </c>
      <c r="G1878" s="112" t="str">
        <f>IF(E1878="","",VLOOKUP(E1878,[1]PROJECTES!$C$14:$G$5000,4,FALSE))</f>
        <v/>
      </c>
      <c r="H1878" s="95"/>
      <c r="I1878" s="113" t="str">
        <f>IF(H1878="","",VLOOKUP(H1878,BD!B$2:C$16,2,FALSE))</f>
        <v/>
      </c>
      <c r="J1878" s="114"/>
      <c r="K1878" s="115" t="str">
        <f t="shared" si="65"/>
        <v/>
      </c>
      <c r="L1878" s="116" t="str">
        <f t="shared" ca="1" si="66"/>
        <v>-</v>
      </c>
      <c r="M1878" s="111" t="str">
        <f>IF(E1878="","",VLOOKUP(E1878,[1]PROJECTES!$C$14:$Z$5000,21,FALSE))</f>
        <v/>
      </c>
      <c r="N1878" s="117"/>
      <c r="O1878" s="118" t="s">
        <v>222</v>
      </c>
      <c r="P1878" s="119"/>
      <c r="Q1878" s="84"/>
      <c r="R1878" s="122"/>
      <c r="S1878" s="166"/>
      <c r="T1878" s="167"/>
    </row>
    <row r="1879" spans="1:20" s="121" customFormat="1" ht="20.100000000000001" customHeight="1" x14ac:dyDescent="0.3">
      <c r="A1879" s="80"/>
      <c r="B1879" s="110" t="str">
        <f>IF(E1879="","",VLOOKUP(E1879,[1]PROJECTES!$C$14:$G$5000,2,FALSE))</f>
        <v/>
      </c>
      <c r="C1879" s="80"/>
      <c r="D1879" s="283" t="str">
        <f>IF(E1879="","",VLOOKUP(E1879,[1]PROJECTES!$C$14:$G$5000,5,FALSE))</f>
        <v/>
      </c>
      <c r="E1879" s="79"/>
      <c r="F1879" s="110" t="str">
        <f>IF(I1879="","",VLOOKUP(I1879,[1]PROJECTES!$C$14:$G$5000,2,FALSE))</f>
        <v/>
      </c>
      <c r="G1879" s="112" t="str">
        <f>IF(E1879="","",VLOOKUP(E1879,[1]PROJECTES!$C$14:$G$5000,4,FALSE))</f>
        <v/>
      </c>
      <c r="H1879" s="95"/>
      <c r="I1879" s="113" t="str">
        <f>IF(H1879="","",VLOOKUP(H1879,BD!B$2:C$16,2,FALSE))</f>
        <v/>
      </c>
      <c r="J1879" s="114"/>
      <c r="K1879" s="115" t="str">
        <f t="shared" si="65"/>
        <v/>
      </c>
      <c r="L1879" s="116" t="str">
        <f t="shared" ca="1" si="66"/>
        <v>-</v>
      </c>
      <c r="M1879" s="111" t="str">
        <f>IF(E1879="","",VLOOKUP(E1879,[1]PROJECTES!$C$14:$Z$5000,21,FALSE))</f>
        <v/>
      </c>
      <c r="N1879" s="117"/>
      <c r="O1879" s="118" t="s">
        <v>222</v>
      </c>
      <c r="P1879" s="119"/>
      <c r="Q1879" s="84"/>
      <c r="R1879" s="122"/>
      <c r="S1879" s="166"/>
      <c r="T1879" s="167"/>
    </row>
    <row r="1880" spans="1:20" s="121" customFormat="1" ht="20.100000000000001" customHeight="1" x14ac:dyDescent="0.3">
      <c r="A1880" s="80"/>
      <c r="B1880" s="110" t="str">
        <f>IF(E1880="","",VLOOKUP(E1880,[1]PROJECTES!$C$14:$G$5000,2,FALSE))</f>
        <v/>
      </c>
      <c r="C1880" s="80"/>
      <c r="D1880" s="283" t="str">
        <f>IF(E1880="","",VLOOKUP(E1880,[1]PROJECTES!$C$14:$G$5000,5,FALSE))</f>
        <v/>
      </c>
      <c r="E1880" s="79"/>
      <c r="F1880" s="110" t="str">
        <f>IF(I1880="","",VLOOKUP(I1880,[1]PROJECTES!$C$14:$G$5000,2,FALSE))</f>
        <v/>
      </c>
      <c r="G1880" s="112" t="str">
        <f>IF(E1880="","",VLOOKUP(E1880,[1]PROJECTES!$C$14:$G$5000,4,FALSE))</f>
        <v/>
      </c>
      <c r="H1880" s="95"/>
      <c r="I1880" s="113" t="str">
        <f>IF(H1880="","",VLOOKUP(H1880,BD!B$2:C$16,2,FALSE))</f>
        <v/>
      </c>
      <c r="J1880" s="114"/>
      <c r="K1880" s="115" t="str">
        <f t="shared" si="65"/>
        <v/>
      </c>
      <c r="L1880" s="116" t="str">
        <f t="shared" ca="1" si="66"/>
        <v>-</v>
      </c>
      <c r="M1880" s="111" t="str">
        <f>IF(E1880="","",VLOOKUP(E1880,[1]PROJECTES!$C$14:$Z$5000,21,FALSE))</f>
        <v/>
      </c>
      <c r="N1880" s="117"/>
      <c r="O1880" s="118" t="s">
        <v>222</v>
      </c>
      <c r="P1880" s="119"/>
      <c r="Q1880" s="84"/>
      <c r="R1880" s="122"/>
      <c r="S1880" s="166"/>
      <c r="T1880" s="167"/>
    </row>
    <row r="1881" spans="1:20" s="121" customFormat="1" ht="20.100000000000001" customHeight="1" x14ac:dyDescent="0.3">
      <c r="A1881" s="80"/>
      <c r="B1881" s="110" t="str">
        <f>IF(E1881="","",VLOOKUP(E1881,[1]PROJECTES!$C$14:$G$5000,2,FALSE))</f>
        <v/>
      </c>
      <c r="C1881" s="80"/>
      <c r="D1881" s="283" t="str">
        <f>IF(E1881="","",VLOOKUP(E1881,[1]PROJECTES!$C$14:$G$5000,5,FALSE))</f>
        <v/>
      </c>
      <c r="E1881" s="79"/>
      <c r="F1881" s="110" t="str">
        <f>IF(I1881="","",VLOOKUP(I1881,[1]PROJECTES!$C$14:$G$5000,2,FALSE))</f>
        <v/>
      </c>
      <c r="G1881" s="112" t="str">
        <f>IF(E1881="","",VLOOKUP(E1881,[1]PROJECTES!$C$14:$G$5000,4,FALSE))</f>
        <v/>
      </c>
      <c r="H1881" s="95"/>
      <c r="I1881" s="113" t="str">
        <f>IF(H1881="","",VLOOKUP(H1881,BD!B$2:C$16,2,FALSE))</f>
        <v/>
      </c>
      <c r="J1881" s="114"/>
      <c r="K1881" s="115" t="str">
        <f t="shared" si="65"/>
        <v/>
      </c>
      <c r="L1881" s="116" t="str">
        <f t="shared" ca="1" si="66"/>
        <v>-</v>
      </c>
      <c r="M1881" s="111" t="str">
        <f>IF(E1881="","",VLOOKUP(E1881,[1]PROJECTES!$C$14:$Z$5000,21,FALSE))</f>
        <v/>
      </c>
      <c r="N1881" s="117"/>
      <c r="O1881" s="118" t="s">
        <v>222</v>
      </c>
      <c r="P1881" s="119"/>
      <c r="Q1881" s="84"/>
      <c r="R1881" s="122"/>
      <c r="S1881" s="166"/>
      <c r="T1881" s="167"/>
    </row>
    <row r="1882" spans="1:20" s="121" customFormat="1" ht="20.100000000000001" customHeight="1" x14ac:dyDescent="0.3">
      <c r="A1882" s="80"/>
      <c r="B1882" s="110" t="str">
        <f>IF(E1882="","",VLOOKUP(E1882,[1]PROJECTES!$C$14:$G$5000,2,FALSE))</f>
        <v/>
      </c>
      <c r="C1882" s="80"/>
      <c r="D1882" s="283" t="str">
        <f>IF(E1882="","",VLOOKUP(E1882,[1]PROJECTES!$C$14:$G$5000,5,FALSE))</f>
        <v/>
      </c>
      <c r="E1882" s="79"/>
      <c r="F1882" s="110" t="str">
        <f>IF(I1882="","",VLOOKUP(I1882,[1]PROJECTES!$C$14:$G$5000,2,FALSE))</f>
        <v/>
      </c>
      <c r="G1882" s="112" t="str">
        <f>IF(E1882="","",VLOOKUP(E1882,[1]PROJECTES!$C$14:$G$5000,4,FALSE))</f>
        <v/>
      </c>
      <c r="H1882" s="95"/>
      <c r="I1882" s="113" t="str">
        <f>IF(H1882="","",VLOOKUP(H1882,BD!B$2:C$16,2,FALSE))</f>
        <v/>
      </c>
      <c r="J1882" s="114"/>
      <c r="K1882" s="115" t="str">
        <f t="shared" si="65"/>
        <v/>
      </c>
      <c r="L1882" s="116" t="str">
        <f t="shared" ca="1" si="66"/>
        <v>-</v>
      </c>
      <c r="M1882" s="111" t="str">
        <f>IF(E1882="","",VLOOKUP(E1882,[1]PROJECTES!$C$14:$Z$5000,21,FALSE))</f>
        <v/>
      </c>
      <c r="N1882" s="117"/>
      <c r="O1882" s="118" t="s">
        <v>222</v>
      </c>
      <c r="P1882" s="119"/>
      <c r="Q1882" s="84"/>
      <c r="R1882" s="122"/>
      <c r="S1882" s="166"/>
      <c r="T1882" s="167"/>
    </row>
    <row r="1883" spans="1:20" s="121" customFormat="1" ht="20.100000000000001" customHeight="1" x14ac:dyDescent="0.3">
      <c r="A1883" s="80"/>
      <c r="B1883" s="110" t="str">
        <f>IF(E1883="","",VLOOKUP(E1883,[1]PROJECTES!$C$14:$G$5000,2,FALSE))</f>
        <v/>
      </c>
      <c r="C1883" s="80"/>
      <c r="D1883" s="283" t="str">
        <f>IF(E1883="","",VLOOKUP(E1883,[1]PROJECTES!$C$14:$G$5000,5,FALSE))</f>
        <v/>
      </c>
      <c r="E1883" s="79"/>
      <c r="F1883" s="110" t="str">
        <f>IF(I1883="","",VLOOKUP(I1883,[1]PROJECTES!$C$14:$G$5000,2,FALSE))</f>
        <v/>
      </c>
      <c r="G1883" s="112" t="str">
        <f>IF(E1883="","",VLOOKUP(E1883,[1]PROJECTES!$C$14:$G$5000,4,FALSE))</f>
        <v/>
      </c>
      <c r="H1883" s="95"/>
      <c r="I1883" s="113" t="str">
        <f>IF(H1883="","",VLOOKUP(H1883,BD!B$2:C$16,2,FALSE))</f>
        <v/>
      </c>
      <c r="J1883" s="114"/>
      <c r="K1883" s="115" t="str">
        <f t="shared" si="65"/>
        <v/>
      </c>
      <c r="L1883" s="116" t="str">
        <f t="shared" ca="1" si="66"/>
        <v>-</v>
      </c>
      <c r="M1883" s="111" t="str">
        <f>IF(E1883="","",VLOOKUP(E1883,[1]PROJECTES!$C$14:$Z$5000,21,FALSE))</f>
        <v/>
      </c>
      <c r="N1883" s="117"/>
      <c r="O1883" s="118" t="s">
        <v>222</v>
      </c>
      <c r="P1883" s="119"/>
      <c r="Q1883" s="84"/>
      <c r="R1883" s="122"/>
      <c r="S1883" s="166"/>
      <c r="T1883" s="167"/>
    </row>
    <row r="1884" spans="1:20" s="121" customFormat="1" ht="20.100000000000001" customHeight="1" x14ac:dyDescent="0.3">
      <c r="A1884" s="80"/>
      <c r="B1884" s="110" t="str">
        <f>IF(E1884="","",VLOOKUP(E1884,[1]PROJECTES!$C$14:$G$5000,2,FALSE))</f>
        <v/>
      </c>
      <c r="C1884" s="80"/>
      <c r="D1884" s="283" t="str">
        <f>IF(E1884="","",VLOOKUP(E1884,[1]PROJECTES!$C$14:$G$5000,5,FALSE))</f>
        <v/>
      </c>
      <c r="E1884" s="79"/>
      <c r="F1884" s="110" t="str">
        <f>IF(I1884="","",VLOOKUP(I1884,[1]PROJECTES!$C$14:$G$5000,2,FALSE))</f>
        <v/>
      </c>
      <c r="G1884" s="112" t="str">
        <f>IF(E1884="","",VLOOKUP(E1884,[1]PROJECTES!$C$14:$G$5000,4,FALSE))</f>
        <v/>
      </c>
      <c r="H1884" s="95"/>
      <c r="I1884" s="113" t="str">
        <f>IF(H1884="","",VLOOKUP(H1884,BD!B$2:C$16,2,FALSE))</f>
        <v/>
      </c>
      <c r="J1884" s="114"/>
      <c r="K1884" s="115" t="str">
        <f t="shared" si="65"/>
        <v/>
      </c>
      <c r="L1884" s="116" t="str">
        <f t="shared" ca="1" si="66"/>
        <v>-</v>
      </c>
      <c r="M1884" s="111" t="str">
        <f>IF(E1884="","",VLOOKUP(E1884,[1]PROJECTES!$C$14:$Z$5000,21,FALSE))</f>
        <v/>
      </c>
      <c r="N1884" s="117"/>
      <c r="O1884" s="118" t="s">
        <v>222</v>
      </c>
      <c r="P1884" s="119"/>
      <c r="Q1884" s="84"/>
      <c r="R1884" s="122"/>
      <c r="S1884" s="166"/>
      <c r="T1884" s="167"/>
    </row>
    <row r="1885" spans="1:20" s="121" customFormat="1" ht="20.100000000000001" customHeight="1" x14ac:dyDescent="0.3">
      <c r="A1885" s="80"/>
      <c r="B1885" s="110" t="str">
        <f>IF(E1885="","",VLOOKUP(E1885,[1]PROJECTES!$C$14:$G$5000,2,FALSE))</f>
        <v/>
      </c>
      <c r="C1885" s="80"/>
      <c r="D1885" s="283" t="str">
        <f>IF(E1885="","",VLOOKUP(E1885,[1]PROJECTES!$C$14:$G$5000,5,FALSE))</f>
        <v/>
      </c>
      <c r="E1885" s="79"/>
      <c r="F1885" s="110" t="str">
        <f>IF(I1885="","",VLOOKUP(I1885,[1]PROJECTES!$C$14:$G$5000,2,FALSE))</f>
        <v/>
      </c>
      <c r="G1885" s="112" t="str">
        <f>IF(E1885="","",VLOOKUP(E1885,[1]PROJECTES!$C$14:$G$5000,4,FALSE))</f>
        <v/>
      </c>
      <c r="H1885" s="95"/>
      <c r="I1885" s="113" t="str">
        <f>IF(H1885="","",VLOOKUP(H1885,BD!B$2:C$16,2,FALSE))</f>
        <v/>
      </c>
      <c r="J1885" s="114"/>
      <c r="K1885" s="115" t="str">
        <f t="shared" si="65"/>
        <v/>
      </c>
      <c r="L1885" s="116" t="str">
        <f t="shared" ca="1" si="66"/>
        <v>-</v>
      </c>
      <c r="M1885" s="111" t="str">
        <f>IF(E1885="","",VLOOKUP(E1885,[1]PROJECTES!$C$14:$Z$5000,21,FALSE))</f>
        <v/>
      </c>
      <c r="N1885" s="117"/>
      <c r="O1885" s="118" t="s">
        <v>222</v>
      </c>
      <c r="P1885" s="119"/>
      <c r="Q1885" s="84"/>
      <c r="R1885" s="122"/>
      <c r="S1885" s="166"/>
      <c r="T1885" s="167"/>
    </row>
    <row r="1886" spans="1:20" s="121" customFormat="1" ht="20.100000000000001" customHeight="1" x14ac:dyDescent="0.3">
      <c r="A1886" s="80"/>
      <c r="B1886" s="110" t="str">
        <f>IF(E1886="","",VLOOKUP(E1886,[1]PROJECTES!$C$14:$G$5000,2,FALSE))</f>
        <v/>
      </c>
      <c r="C1886" s="80"/>
      <c r="D1886" s="283" t="str">
        <f>IF(E1886="","",VLOOKUP(E1886,[1]PROJECTES!$C$14:$G$5000,5,FALSE))</f>
        <v/>
      </c>
      <c r="E1886" s="79"/>
      <c r="F1886" s="110" t="str">
        <f>IF(I1886="","",VLOOKUP(I1886,[1]PROJECTES!$C$14:$G$5000,2,FALSE))</f>
        <v/>
      </c>
      <c r="G1886" s="112" t="str">
        <f>IF(E1886="","",VLOOKUP(E1886,[1]PROJECTES!$C$14:$G$5000,4,FALSE))</f>
        <v/>
      </c>
      <c r="H1886" s="95"/>
      <c r="I1886" s="113" t="str">
        <f>IF(H1886="","",VLOOKUP(H1886,BD!B$2:C$16,2,FALSE))</f>
        <v/>
      </c>
      <c r="J1886" s="114"/>
      <c r="K1886" s="115" t="str">
        <f t="shared" si="65"/>
        <v/>
      </c>
      <c r="L1886" s="116" t="str">
        <f t="shared" ca="1" si="66"/>
        <v>-</v>
      </c>
      <c r="M1886" s="111" t="str">
        <f>IF(E1886="","",VLOOKUP(E1886,[1]PROJECTES!$C$14:$Z$5000,21,FALSE))</f>
        <v/>
      </c>
      <c r="N1886" s="117"/>
      <c r="O1886" s="118" t="s">
        <v>222</v>
      </c>
      <c r="P1886" s="119"/>
      <c r="Q1886" s="84"/>
      <c r="R1886" s="125"/>
      <c r="S1886" s="166"/>
      <c r="T1886" s="167"/>
    </row>
    <row r="1887" spans="1:20" s="121" customFormat="1" ht="20.100000000000001" customHeight="1" x14ac:dyDescent="0.3">
      <c r="A1887" s="80"/>
      <c r="B1887" s="110" t="str">
        <f>IF(E1887="","",VLOOKUP(E1887,[1]PROJECTES!$C$14:$G$5000,2,FALSE))</f>
        <v/>
      </c>
      <c r="C1887" s="80"/>
      <c r="D1887" s="283" t="str">
        <f>IF(E1887="","",VLOOKUP(E1887,[1]PROJECTES!$C$14:$G$5000,5,FALSE))</f>
        <v/>
      </c>
      <c r="E1887" s="79"/>
      <c r="F1887" s="110" t="str">
        <f>IF(I1887="","",VLOOKUP(I1887,[1]PROJECTES!$C$14:$G$5000,2,FALSE))</f>
        <v/>
      </c>
      <c r="G1887" s="112" t="str">
        <f>IF(E1887="","",VLOOKUP(E1887,[1]PROJECTES!$C$14:$G$5000,4,FALSE))</f>
        <v/>
      </c>
      <c r="H1887" s="95"/>
      <c r="I1887" s="113" t="str">
        <f>IF(H1887="","",VLOOKUP(H1887,BD!B$2:C$16,2,FALSE))</f>
        <v/>
      </c>
      <c r="J1887" s="114"/>
      <c r="K1887" s="115" t="str">
        <f t="shared" si="65"/>
        <v/>
      </c>
      <c r="L1887" s="116" t="str">
        <f t="shared" ca="1" si="66"/>
        <v>-</v>
      </c>
      <c r="M1887" s="111" t="str">
        <f>IF(E1887="","",VLOOKUP(E1887,[1]PROJECTES!$C$14:$Z$5000,21,FALSE))</f>
        <v/>
      </c>
      <c r="N1887" s="117"/>
      <c r="O1887" s="118" t="s">
        <v>222</v>
      </c>
      <c r="P1887" s="119"/>
      <c r="Q1887" s="84"/>
      <c r="R1887" s="125"/>
      <c r="S1887" s="166"/>
      <c r="T1887" s="167"/>
    </row>
    <row r="1888" spans="1:20" s="121" customFormat="1" ht="20.100000000000001" customHeight="1" x14ac:dyDescent="0.3">
      <c r="A1888" s="80"/>
      <c r="B1888" s="110" t="str">
        <f>IF(E1888="","",VLOOKUP(E1888,[1]PROJECTES!$C$14:$G$5000,2,FALSE))</f>
        <v/>
      </c>
      <c r="C1888" s="80"/>
      <c r="D1888" s="283" t="str">
        <f>IF(E1888="","",VLOOKUP(E1888,[1]PROJECTES!$C$14:$G$5000,5,FALSE))</f>
        <v/>
      </c>
      <c r="E1888" s="79"/>
      <c r="F1888" s="110" t="str">
        <f>IF(I1888="","",VLOOKUP(I1888,[1]PROJECTES!$C$14:$G$5000,2,FALSE))</f>
        <v/>
      </c>
      <c r="G1888" s="112" t="str">
        <f>IF(E1888="","",VLOOKUP(E1888,[1]PROJECTES!$C$14:$G$5000,4,FALSE))</f>
        <v/>
      </c>
      <c r="H1888" s="95"/>
      <c r="I1888" s="113" t="str">
        <f>IF(H1888="","",VLOOKUP(H1888,BD!B$2:C$16,2,FALSE))</f>
        <v/>
      </c>
      <c r="J1888" s="114"/>
      <c r="K1888" s="115" t="str">
        <f t="shared" si="65"/>
        <v/>
      </c>
      <c r="L1888" s="116" t="str">
        <f t="shared" ca="1" si="66"/>
        <v>-</v>
      </c>
      <c r="M1888" s="111" t="str">
        <f>IF(E1888="","",VLOOKUP(E1888,[1]PROJECTES!$C$14:$Z$5000,21,FALSE))</f>
        <v/>
      </c>
      <c r="N1888" s="117"/>
      <c r="O1888" s="118" t="s">
        <v>222</v>
      </c>
      <c r="P1888" s="119"/>
      <c r="Q1888" s="84"/>
      <c r="R1888" s="125"/>
      <c r="S1888" s="166"/>
      <c r="T1888" s="167"/>
    </row>
    <row r="1889" spans="1:20" s="121" customFormat="1" ht="20.100000000000001" customHeight="1" x14ac:dyDescent="0.3">
      <c r="A1889" s="80"/>
      <c r="B1889" s="110" t="str">
        <f>IF(E1889="","",VLOOKUP(E1889,[1]PROJECTES!$C$14:$G$5000,2,FALSE))</f>
        <v/>
      </c>
      <c r="C1889" s="80"/>
      <c r="D1889" s="283" t="str">
        <f>IF(E1889="","",VLOOKUP(E1889,[1]PROJECTES!$C$14:$G$5000,5,FALSE))</f>
        <v/>
      </c>
      <c r="E1889" s="79"/>
      <c r="F1889" s="110" t="str">
        <f>IF(I1889="","",VLOOKUP(I1889,[1]PROJECTES!$C$14:$G$5000,2,FALSE))</f>
        <v/>
      </c>
      <c r="G1889" s="112" t="str">
        <f>IF(E1889="","",VLOOKUP(E1889,[1]PROJECTES!$C$14:$G$5000,4,FALSE))</f>
        <v/>
      </c>
      <c r="H1889" s="95"/>
      <c r="I1889" s="113" t="str">
        <f>IF(H1889="","",VLOOKUP(H1889,BD!B$2:C$16,2,FALSE))</f>
        <v/>
      </c>
      <c r="J1889" s="114"/>
      <c r="K1889" s="115" t="str">
        <f t="shared" si="65"/>
        <v/>
      </c>
      <c r="L1889" s="116" t="str">
        <f t="shared" ca="1" si="66"/>
        <v>-</v>
      </c>
      <c r="M1889" s="111" t="str">
        <f>IF(E1889="","",VLOOKUP(E1889,[1]PROJECTES!$C$14:$Z$5000,21,FALSE))</f>
        <v/>
      </c>
      <c r="N1889" s="117"/>
      <c r="O1889" s="118" t="s">
        <v>222</v>
      </c>
      <c r="P1889" s="119"/>
      <c r="Q1889" s="84"/>
      <c r="R1889" s="125"/>
      <c r="S1889" s="166"/>
      <c r="T1889" s="167"/>
    </row>
    <row r="1890" spans="1:20" s="121" customFormat="1" ht="20.100000000000001" customHeight="1" x14ac:dyDescent="0.3">
      <c r="A1890" s="80"/>
      <c r="B1890" s="110" t="str">
        <f>IF(E1890="","",VLOOKUP(E1890,[1]PROJECTES!$C$14:$G$5000,2,FALSE))</f>
        <v/>
      </c>
      <c r="C1890" s="80"/>
      <c r="D1890" s="283" t="str">
        <f>IF(E1890="","",VLOOKUP(E1890,[1]PROJECTES!$C$14:$G$5000,5,FALSE))</f>
        <v/>
      </c>
      <c r="E1890" s="79"/>
      <c r="F1890" s="110" t="str">
        <f>IF(I1890="","",VLOOKUP(I1890,[1]PROJECTES!$C$14:$G$5000,2,FALSE))</f>
        <v/>
      </c>
      <c r="G1890" s="112" t="str">
        <f>IF(E1890="","",VLOOKUP(E1890,[1]PROJECTES!$C$14:$G$5000,4,FALSE))</f>
        <v/>
      </c>
      <c r="H1890" s="95"/>
      <c r="I1890" s="113" t="str">
        <f>IF(H1890="","",VLOOKUP(H1890,BD!B$2:C$16,2,FALSE))</f>
        <v/>
      </c>
      <c r="J1890" s="114"/>
      <c r="K1890" s="115" t="str">
        <f t="shared" si="65"/>
        <v/>
      </c>
      <c r="L1890" s="116" t="str">
        <f t="shared" ca="1" si="66"/>
        <v>-</v>
      </c>
      <c r="M1890" s="111" t="str">
        <f>IF(E1890="","",VLOOKUP(E1890,[1]PROJECTES!$C$14:$Z$5000,21,FALSE))</f>
        <v/>
      </c>
      <c r="N1890" s="117"/>
      <c r="O1890" s="118" t="s">
        <v>222</v>
      </c>
      <c r="P1890" s="119"/>
      <c r="Q1890" s="84"/>
      <c r="R1890" s="125"/>
      <c r="S1890" s="166"/>
      <c r="T1890" s="167"/>
    </row>
    <row r="1891" spans="1:20" s="121" customFormat="1" ht="20.100000000000001" customHeight="1" x14ac:dyDescent="0.3">
      <c r="A1891" s="80"/>
      <c r="B1891" s="110" t="str">
        <f>IF(E1891="","",VLOOKUP(E1891,[1]PROJECTES!$C$14:$G$5000,2,FALSE))</f>
        <v/>
      </c>
      <c r="C1891" s="80"/>
      <c r="D1891" s="283" t="str">
        <f>IF(E1891="","",VLOOKUP(E1891,[1]PROJECTES!$C$14:$G$5000,5,FALSE))</f>
        <v/>
      </c>
      <c r="E1891" s="79"/>
      <c r="F1891" s="110" t="str">
        <f>IF(I1891="","",VLOOKUP(I1891,[1]PROJECTES!$C$14:$G$5000,2,FALSE))</f>
        <v/>
      </c>
      <c r="G1891" s="112" t="str">
        <f>IF(E1891="","",VLOOKUP(E1891,[1]PROJECTES!$C$14:$G$5000,4,FALSE))</f>
        <v/>
      </c>
      <c r="H1891" s="95"/>
      <c r="I1891" s="113" t="str">
        <f>IF(H1891="","",VLOOKUP(H1891,BD!B$2:C$16,2,FALSE))</f>
        <v/>
      </c>
      <c r="J1891" s="114"/>
      <c r="K1891" s="115" t="str">
        <f t="shared" si="65"/>
        <v/>
      </c>
      <c r="L1891" s="116" t="str">
        <f t="shared" ca="1" si="66"/>
        <v>-</v>
      </c>
      <c r="M1891" s="111" t="str">
        <f>IF(E1891="","",VLOOKUP(E1891,[1]PROJECTES!$C$14:$Z$5000,21,FALSE))</f>
        <v/>
      </c>
      <c r="N1891" s="117"/>
      <c r="O1891" s="118" t="s">
        <v>222</v>
      </c>
      <c r="P1891" s="119"/>
      <c r="Q1891" s="84"/>
      <c r="R1891" s="122"/>
      <c r="S1891" s="166"/>
      <c r="T1891" s="167"/>
    </row>
    <row r="1892" spans="1:20" s="121" customFormat="1" ht="20.100000000000001" customHeight="1" x14ac:dyDescent="0.3">
      <c r="A1892" s="80"/>
      <c r="B1892" s="110" t="str">
        <f>IF(E1892="","",VLOOKUP(E1892,[1]PROJECTES!$C$14:$G$5000,2,FALSE))</f>
        <v/>
      </c>
      <c r="C1892" s="80"/>
      <c r="D1892" s="283" t="str">
        <f>IF(E1892="","",VLOOKUP(E1892,[1]PROJECTES!$C$14:$G$5000,5,FALSE))</f>
        <v/>
      </c>
      <c r="E1892" s="79"/>
      <c r="F1892" s="110" t="str">
        <f>IF(I1892="","",VLOOKUP(I1892,[1]PROJECTES!$C$14:$G$5000,2,FALSE))</f>
        <v/>
      </c>
      <c r="G1892" s="112" t="str">
        <f>IF(E1892="","",VLOOKUP(E1892,[1]PROJECTES!$C$14:$G$5000,4,FALSE))</f>
        <v/>
      </c>
      <c r="H1892" s="95"/>
      <c r="I1892" s="113" t="str">
        <f>IF(H1892="","",VLOOKUP(H1892,BD!B$2:C$16,2,FALSE))</f>
        <v/>
      </c>
      <c r="J1892" s="114"/>
      <c r="K1892" s="115" t="str">
        <f t="shared" si="65"/>
        <v/>
      </c>
      <c r="L1892" s="116" t="str">
        <f t="shared" ca="1" si="66"/>
        <v>-</v>
      </c>
      <c r="M1892" s="111" t="str">
        <f>IF(E1892="","",VLOOKUP(E1892,[1]PROJECTES!$C$14:$Z$5000,21,FALSE))</f>
        <v/>
      </c>
      <c r="N1892" s="117"/>
      <c r="O1892" s="118" t="s">
        <v>222</v>
      </c>
      <c r="P1892" s="119"/>
      <c r="Q1892" s="84"/>
      <c r="R1892" s="122"/>
      <c r="S1892" s="166"/>
      <c r="T1892" s="167"/>
    </row>
    <row r="1893" spans="1:20" s="121" customFormat="1" ht="20.100000000000001" customHeight="1" x14ac:dyDescent="0.3">
      <c r="A1893" s="80"/>
      <c r="B1893" s="110" t="str">
        <f>IF(E1893="","",VLOOKUP(E1893,[1]PROJECTES!$C$14:$G$5000,2,FALSE))</f>
        <v/>
      </c>
      <c r="C1893" s="80"/>
      <c r="D1893" s="283" t="str">
        <f>IF(E1893="","",VLOOKUP(E1893,[1]PROJECTES!$C$14:$G$5000,5,FALSE))</f>
        <v/>
      </c>
      <c r="E1893" s="79"/>
      <c r="F1893" s="110" t="str">
        <f>IF(I1893="","",VLOOKUP(I1893,[1]PROJECTES!$C$14:$G$5000,2,FALSE))</f>
        <v/>
      </c>
      <c r="G1893" s="112" t="str">
        <f>IF(E1893="","",VLOOKUP(E1893,[1]PROJECTES!$C$14:$G$5000,4,FALSE))</f>
        <v/>
      </c>
      <c r="H1893" s="95"/>
      <c r="I1893" s="113" t="str">
        <f>IF(H1893="","",VLOOKUP(H1893,BD!B$2:C$16,2,FALSE))</f>
        <v/>
      </c>
      <c r="J1893" s="114"/>
      <c r="K1893" s="115" t="str">
        <f t="shared" si="65"/>
        <v/>
      </c>
      <c r="L1893" s="116" t="str">
        <f t="shared" ca="1" si="66"/>
        <v>-</v>
      </c>
      <c r="M1893" s="111" t="str">
        <f>IF(E1893="","",VLOOKUP(E1893,[1]PROJECTES!$C$14:$Z$5000,21,FALSE))</f>
        <v/>
      </c>
      <c r="N1893" s="117"/>
      <c r="O1893" s="118" t="s">
        <v>222</v>
      </c>
      <c r="P1893" s="119"/>
      <c r="Q1893" s="84"/>
      <c r="R1893" s="122"/>
      <c r="S1893" s="166"/>
      <c r="T1893" s="167"/>
    </row>
    <row r="1894" spans="1:20" s="121" customFormat="1" ht="20.100000000000001" customHeight="1" x14ac:dyDescent="0.3">
      <c r="A1894" s="80"/>
      <c r="B1894" s="110" t="str">
        <f>IF(E1894="","",VLOOKUP(E1894,[1]PROJECTES!$C$14:$G$5000,2,FALSE))</f>
        <v/>
      </c>
      <c r="C1894" s="80"/>
      <c r="D1894" s="283" t="str">
        <f>IF(E1894="","",VLOOKUP(E1894,[1]PROJECTES!$C$14:$G$5000,5,FALSE))</f>
        <v/>
      </c>
      <c r="E1894" s="79"/>
      <c r="F1894" s="110" t="str">
        <f>IF(I1894="","",VLOOKUP(I1894,[1]PROJECTES!$C$14:$G$5000,2,FALSE))</f>
        <v/>
      </c>
      <c r="G1894" s="112" t="str">
        <f>IF(E1894="","",VLOOKUP(E1894,[1]PROJECTES!$C$14:$G$5000,4,FALSE))</f>
        <v/>
      </c>
      <c r="H1894" s="95"/>
      <c r="I1894" s="113" t="str">
        <f>IF(H1894="","",VLOOKUP(H1894,BD!B$2:C$16,2,FALSE))</f>
        <v/>
      </c>
      <c r="J1894" s="114"/>
      <c r="K1894" s="115" t="str">
        <f t="shared" ref="K1894:K1957" si="67">IF(J1894="","",WEEKNUM(J1894,2)-0)</f>
        <v/>
      </c>
      <c r="L1894" s="116" t="str">
        <f t="shared" ref="L1894:L1927" ca="1" si="68">IF(M1894="","-",IF(G1894="TA","-",+M1894-TODAY()))</f>
        <v>-</v>
      </c>
      <c r="M1894" s="111" t="str">
        <f>IF(E1894="","",VLOOKUP(E1894,[1]PROJECTES!$C$14:$Z$5000,21,FALSE))</f>
        <v/>
      </c>
      <c r="N1894" s="117"/>
      <c r="O1894" s="118" t="s">
        <v>222</v>
      </c>
      <c r="P1894" s="119"/>
      <c r="Q1894" s="84"/>
      <c r="R1894" s="125"/>
      <c r="S1894" s="166"/>
      <c r="T1894" s="167"/>
    </row>
    <row r="1895" spans="1:20" s="121" customFormat="1" ht="20.100000000000001" customHeight="1" x14ac:dyDescent="0.3">
      <c r="A1895" s="80"/>
      <c r="B1895" s="110" t="str">
        <f>IF(E1895="","",VLOOKUP(E1895,[1]PROJECTES!$C$14:$G$5000,2,FALSE))</f>
        <v/>
      </c>
      <c r="C1895" s="80"/>
      <c r="D1895" s="283" t="str">
        <f>IF(E1895="","",VLOOKUP(E1895,[1]PROJECTES!$C$14:$G$5000,5,FALSE))</f>
        <v/>
      </c>
      <c r="E1895" s="79"/>
      <c r="F1895" s="110" t="str">
        <f>IF(I1895="","",VLOOKUP(I1895,[1]PROJECTES!$C$14:$G$5000,2,FALSE))</f>
        <v/>
      </c>
      <c r="G1895" s="112" t="str">
        <f>IF(E1895="","",VLOOKUP(E1895,[1]PROJECTES!$C$14:$G$5000,4,FALSE))</f>
        <v/>
      </c>
      <c r="H1895" s="95"/>
      <c r="I1895" s="113" t="str">
        <f>IF(H1895="","",VLOOKUP(H1895,BD!B$2:C$16,2,FALSE))</f>
        <v/>
      </c>
      <c r="J1895" s="114"/>
      <c r="K1895" s="115" t="str">
        <f t="shared" si="67"/>
        <v/>
      </c>
      <c r="L1895" s="116" t="str">
        <f t="shared" ca="1" si="68"/>
        <v>-</v>
      </c>
      <c r="M1895" s="111" t="str">
        <f>IF(E1895="","",VLOOKUP(E1895,[1]PROJECTES!$C$14:$Z$5000,21,FALSE))</f>
        <v/>
      </c>
      <c r="N1895" s="117"/>
      <c r="O1895" s="118" t="s">
        <v>222</v>
      </c>
      <c r="P1895" s="119"/>
      <c r="Q1895" s="84"/>
      <c r="R1895" s="125"/>
      <c r="S1895" s="166"/>
      <c r="T1895" s="167"/>
    </row>
    <row r="1896" spans="1:20" s="121" customFormat="1" ht="20.100000000000001" customHeight="1" x14ac:dyDescent="0.3">
      <c r="A1896" s="80"/>
      <c r="B1896" s="110" t="str">
        <f>IF(E1896="","",VLOOKUP(E1896,[1]PROJECTES!$C$14:$G$5000,2,FALSE))</f>
        <v/>
      </c>
      <c r="C1896" s="80"/>
      <c r="D1896" s="283" t="str">
        <f>IF(E1896="","",VLOOKUP(E1896,[1]PROJECTES!$C$14:$G$5000,5,FALSE))</f>
        <v/>
      </c>
      <c r="E1896" s="79"/>
      <c r="F1896" s="110" t="str">
        <f>IF(I1896="","",VLOOKUP(I1896,[1]PROJECTES!$C$14:$G$5000,2,FALSE))</f>
        <v/>
      </c>
      <c r="G1896" s="112" t="str">
        <f>IF(E1896="","",VLOOKUP(E1896,[1]PROJECTES!$C$14:$G$5000,4,FALSE))</f>
        <v/>
      </c>
      <c r="H1896" s="95"/>
      <c r="I1896" s="113" t="str">
        <f>IF(H1896="","",VLOOKUP(H1896,BD!B$2:C$16,2,FALSE))</f>
        <v/>
      </c>
      <c r="J1896" s="114"/>
      <c r="K1896" s="115" t="str">
        <f t="shared" si="67"/>
        <v/>
      </c>
      <c r="L1896" s="116" t="str">
        <f t="shared" ca="1" si="68"/>
        <v>-</v>
      </c>
      <c r="M1896" s="111" t="str">
        <f>IF(E1896="","",VLOOKUP(E1896,[1]PROJECTES!$C$14:$Z$5000,21,FALSE))</f>
        <v/>
      </c>
      <c r="N1896" s="117"/>
      <c r="O1896" s="118" t="s">
        <v>222</v>
      </c>
      <c r="P1896" s="119"/>
      <c r="Q1896" s="84"/>
      <c r="R1896" s="122"/>
      <c r="S1896" s="166"/>
      <c r="T1896" s="167"/>
    </row>
    <row r="1897" spans="1:20" s="121" customFormat="1" ht="20.100000000000001" customHeight="1" x14ac:dyDescent="0.3">
      <c r="A1897" s="80"/>
      <c r="B1897" s="110" t="str">
        <f>IF(E1897="","",VLOOKUP(E1897,[1]PROJECTES!$C$14:$G$5000,2,FALSE))</f>
        <v/>
      </c>
      <c r="C1897" s="80"/>
      <c r="D1897" s="283" t="str">
        <f>IF(E1897="","",VLOOKUP(E1897,[1]PROJECTES!$C$14:$G$5000,5,FALSE))</f>
        <v/>
      </c>
      <c r="E1897" s="79"/>
      <c r="F1897" s="110" t="str">
        <f>IF(I1897="","",VLOOKUP(I1897,[1]PROJECTES!$C$14:$G$5000,2,FALSE))</f>
        <v/>
      </c>
      <c r="G1897" s="112" t="str">
        <f>IF(E1897="","",VLOOKUP(E1897,[1]PROJECTES!$C$14:$G$5000,4,FALSE))</f>
        <v/>
      </c>
      <c r="H1897" s="95"/>
      <c r="I1897" s="113" t="str">
        <f>IF(H1897="","",VLOOKUP(H1897,BD!B$2:C$16,2,FALSE))</f>
        <v/>
      </c>
      <c r="J1897" s="114"/>
      <c r="K1897" s="115" t="str">
        <f t="shared" si="67"/>
        <v/>
      </c>
      <c r="L1897" s="116" t="str">
        <f t="shared" ca="1" si="68"/>
        <v>-</v>
      </c>
      <c r="M1897" s="111" t="str">
        <f>IF(E1897="","",VLOOKUP(E1897,[1]PROJECTES!$C$14:$Z$5000,21,FALSE))</f>
        <v/>
      </c>
      <c r="N1897" s="117"/>
      <c r="O1897" s="118" t="s">
        <v>222</v>
      </c>
      <c r="P1897" s="119"/>
      <c r="Q1897" s="84"/>
      <c r="R1897" s="122"/>
      <c r="S1897" s="166"/>
      <c r="T1897" s="167"/>
    </row>
    <row r="1898" spans="1:20" s="121" customFormat="1" ht="20.100000000000001" customHeight="1" x14ac:dyDescent="0.3">
      <c r="A1898" s="80"/>
      <c r="B1898" s="110" t="str">
        <f>IF(E1898="","",VLOOKUP(E1898,[1]PROJECTES!$C$14:$G$5000,2,FALSE))</f>
        <v/>
      </c>
      <c r="C1898" s="80"/>
      <c r="D1898" s="283" t="str">
        <f>IF(E1898="","",VLOOKUP(E1898,[1]PROJECTES!$C$14:$G$5000,5,FALSE))</f>
        <v/>
      </c>
      <c r="E1898" s="79"/>
      <c r="F1898" s="110" t="str">
        <f>IF(I1898="","",VLOOKUP(I1898,[1]PROJECTES!$C$14:$G$5000,2,FALSE))</f>
        <v/>
      </c>
      <c r="G1898" s="112" t="str">
        <f>IF(E1898="","",VLOOKUP(E1898,[1]PROJECTES!$C$14:$G$5000,4,FALSE))</f>
        <v/>
      </c>
      <c r="H1898" s="95"/>
      <c r="I1898" s="113" t="str">
        <f>IF(H1898="","",VLOOKUP(H1898,BD!B$2:C$16,2,FALSE))</f>
        <v/>
      </c>
      <c r="J1898" s="114"/>
      <c r="K1898" s="115" t="str">
        <f t="shared" si="67"/>
        <v/>
      </c>
      <c r="L1898" s="116" t="str">
        <f t="shared" ca="1" si="68"/>
        <v>-</v>
      </c>
      <c r="M1898" s="111" t="str">
        <f>IF(E1898="","",VLOOKUP(E1898,[1]PROJECTES!$C$14:$Z$5000,21,FALSE))</f>
        <v/>
      </c>
      <c r="N1898" s="117"/>
      <c r="O1898" s="118" t="s">
        <v>222</v>
      </c>
      <c r="P1898" s="119"/>
      <c r="Q1898" s="84"/>
      <c r="R1898" s="122"/>
      <c r="S1898" s="166"/>
      <c r="T1898" s="167"/>
    </row>
    <row r="1899" spans="1:20" s="121" customFormat="1" ht="20.100000000000001" customHeight="1" x14ac:dyDescent="0.3">
      <c r="A1899" s="80"/>
      <c r="B1899" s="110" t="str">
        <f>IF(E1899="","",VLOOKUP(E1899,[1]PROJECTES!$C$14:$G$5000,2,FALSE))</f>
        <v/>
      </c>
      <c r="C1899" s="80"/>
      <c r="D1899" s="283" t="str">
        <f>IF(E1899="","",VLOOKUP(E1899,[1]PROJECTES!$C$14:$G$5000,5,FALSE))</f>
        <v/>
      </c>
      <c r="E1899" s="79"/>
      <c r="F1899" s="110" t="str">
        <f>IF(I1899="","",VLOOKUP(I1899,[1]PROJECTES!$C$14:$G$5000,2,FALSE))</f>
        <v/>
      </c>
      <c r="G1899" s="112" t="str">
        <f>IF(E1899="","",VLOOKUP(E1899,[1]PROJECTES!$C$14:$G$5000,4,FALSE))</f>
        <v/>
      </c>
      <c r="H1899" s="95"/>
      <c r="I1899" s="113" t="str">
        <f>IF(H1899="","",VLOOKUP(H1899,BD!B$2:C$16,2,FALSE))</f>
        <v/>
      </c>
      <c r="J1899" s="114"/>
      <c r="K1899" s="115" t="str">
        <f t="shared" si="67"/>
        <v/>
      </c>
      <c r="L1899" s="116" t="str">
        <f t="shared" ca="1" si="68"/>
        <v>-</v>
      </c>
      <c r="M1899" s="111" t="str">
        <f>IF(E1899="","",VLOOKUP(E1899,[1]PROJECTES!$C$14:$Z$5000,21,FALSE))</f>
        <v/>
      </c>
      <c r="N1899" s="117"/>
      <c r="O1899" s="118" t="s">
        <v>222</v>
      </c>
      <c r="P1899" s="119"/>
      <c r="Q1899" s="84"/>
      <c r="R1899" s="122"/>
      <c r="S1899" s="166"/>
      <c r="T1899" s="167"/>
    </row>
    <row r="1900" spans="1:20" s="121" customFormat="1" ht="20.100000000000001" customHeight="1" x14ac:dyDescent="0.3">
      <c r="A1900" s="80"/>
      <c r="B1900" s="110" t="str">
        <f>IF(E1900="","",VLOOKUP(E1900,[1]PROJECTES!$C$14:$G$5000,2,FALSE))</f>
        <v/>
      </c>
      <c r="C1900" s="80"/>
      <c r="D1900" s="283" t="str">
        <f>IF(E1900="","",VLOOKUP(E1900,[1]PROJECTES!$C$14:$G$5000,5,FALSE))</f>
        <v/>
      </c>
      <c r="E1900" s="79"/>
      <c r="F1900" s="110" t="str">
        <f>IF(I1900="","",VLOOKUP(I1900,[1]PROJECTES!$C$14:$G$5000,2,FALSE))</f>
        <v/>
      </c>
      <c r="G1900" s="112" t="str">
        <f>IF(E1900="","",VLOOKUP(E1900,[1]PROJECTES!$C$14:$G$5000,4,FALSE))</f>
        <v/>
      </c>
      <c r="H1900" s="95"/>
      <c r="I1900" s="113" t="str">
        <f>IF(H1900="","",VLOOKUP(H1900,BD!B$2:C$16,2,FALSE))</f>
        <v/>
      </c>
      <c r="J1900" s="114"/>
      <c r="K1900" s="115" t="str">
        <f t="shared" si="67"/>
        <v/>
      </c>
      <c r="L1900" s="116" t="str">
        <f t="shared" ca="1" si="68"/>
        <v>-</v>
      </c>
      <c r="M1900" s="111" t="str">
        <f>IF(E1900="","",VLOOKUP(E1900,[1]PROJECTES!$C$14:$Z$5000,21,FALSE))</f>
        <v/>
      </c>
      <c r="N1900" s="117"/>
      <c r="O1900" s="118" t="s">
        <v>222</v>
      </c>
      <c r="P1900" s="119"/>
      <c r="Q1900" s="84"/>
      <c r="R1900" s="122"/>
      <c r="S1900" s="166"/>
      <c r="T1900" s="167"/>
    </row>
    <row r="1901" spans="1:20" s="121" customFormat="1" ht="20.100000000000001" customHeight="1" x14ac:dyDescent="0.3">
      <c r="A1901" s="80"/>
      <c r="B1901" s="110" t="str">
        <f>IF(E1901="","",VLOOKUP(E1901,[1]PROJECTES!$C$14:$G$5000,2,FALSE))</f>
        <v/>
      </c>
      <c r="C1901" s="80"/>
      <c r="D1901" s="283" t="str">
        <f>IF(E1901="","",VLOOKUP(E1901,[1]PROJECTES!$C$14:$G$5000,5,FALSE))</f>
        <v/>
      </c>
      <c r="E1901" s="79"/>
      <c r="F1901" s="110" t="str">
        <f>IF(I1901="","",VLOOKUP(I1901,[1]PROJECTES!$C$14:$G$5000,2,FALSE))</f>
        <v/>
      </c>
      <c r="G1901" s="112" t="str">
        <f>IF(E1901="","",VLOOKUP(E1901,[1]PROJECTES!$C$14:$G$5000,4,FALSE))</f>
        <v/>
      </c>
      <c r="H1901" s="95"/>
      <c r="I1901" s="113" t="str">
        <f>IF(H1901="","",VLOOKUP(H1901,BD!B$2:C$16,2,FALSE))</f>
        <v/>
      </c>
      <c r="J1901" s="114"/>
      <c r="K1901" s="115" t="str">
        <f t="shared" si="67"/>
        <v/>
      </c>
      <c r="L1901" s="116" t="str">
        <f t="shared" ca="1" si="68"/>
        <v>-</v>
      </c>
      <c r="M1901" s="111" t="str">
        <f>IF(E1901="","",VLOOKUP(E1901,[1]PROJECTES!$C$14:$Z$5000,21,FALSE))</f>
        <v/>
      </c>
      <c r="N1901" s="117"/>
      <c r="O1901" s="118" t="s">
        <v>222</v>
      </c>
      <c r="P1901" s="119"/>
      <c r="Q1901" s="84"/>
      <c r="R1901" s="122"/>
      <c r="S1901" s="166"/>
      <c r="T1901" s="167"/>
    </row>
    <row r="1902" spans="1:20" s="121" customFormat="1" ht="20.100000000000001" customHeight="1" x14ac:dyDescent="0.3">
      <c r="A1902" s="80"/>
      <c r="B1902" s="110" t="str">
        <f>IF(E1902="","",VLOOKUP(E1902,[1]PROJECTES!$C$14:$G$5000,2,FALSE))</f>
        <v/>
      </c>
      <c r="C1902" s="80"/>
      <c r="D1902" s="283" t="str">
        <f>IF(E1902="","",VLOOKUP(E1902,[1]PROJECTES!$C$14:$G$5000,5,FALSE))</f>
        <v/>
      </c>
      <c r="E1902" s="79"/>
      <c r="F1902" s="110" t="str">
        <f>IF(I1902="","",VLOOKUP(I1902,[1]PROJECTES!$C$14:$G$5000,2,FALSE))</f>
        <v/>
      </c>
      <c r="G1902" s="112" t="str">
        <f>IF(E1902="","",VLOOKUP(E1902,[1]PROJECTES!$C$14:$G$5000,4,FALSE))</f>
        <v/>
      </c>
      <c r="H1902" s="95"/>
      <c r="I1902" s="113" t="str">
        <f>IF(H1902="","",VLOOKUP(H1902,BD!B$2:C$16,2,FALSE))</f>
        <v/>
      </c>
      <c r="J1902" s="114"/>
      <c r="K1902" s="115" t="str">
        <f t="shared" si="67"/>
        <v/>
      </c>
      <c r="L1902" s="116" t="str">
        <f t="shared" ca="1" si="68"/>
        <v>-</v>
      </c>
      <c r="M1902" s="111" t="str">
        <f>IF(E1902="","",VLOOKUP(E1902,[1]PROJECTES!$C$14:$Z$5000,21,FALSE))</f>
        <v/>
      </c>
      <c r="N1902" s="117"/>
      <c r="O1902" s="118" t="s">
        <v>222</v>
      </c>
      <c r="P1902" s="119"/>
      <c r="Q1902" s="84"/>
      <c r="R1902" s="122"/>
      <c r="S1902" s="166"/>
      <c r="T1902" s="167"/>
    </row>
    <row r="1903" spans="1:20" s="121" customFormat="1" ht="20.100000000000001" customHeight="1" x14ac:dyDescent="0.3">
      <c r="A1903" s="80"/>
      <c r="B1903" s="110" t="str">
        <f>IF(E1903="","",VLOOKUP(E1903,[1]PROJECTES!$C$14:$G$5000,2,FALSE))</f>
        <v/>
      </c>
      <c r="C1903" s="80"/>
      <c r="D1903" s="283" t="str">
        <f>IF(E1903="","",VLOOKUP(E1903,[1]PROJECTES!$C$14:$G$5000,5,FALSE))</f>
        <v/>
      </c>
      <c r="E1903" s="79"/>
      <c r="F1903" s="110" t="str">
        <f>IF(I1903="","",VLOOKUP(I1903,[1]PROJECTES!$C$14:$G$5000,2,FALSE))</f>
        <v/>
      </c>
      <c r="G1903" s="112" t="str">
        <f>IF(E1903="","",VLOOKUP(E1903,[1]PROJECTES!$C$14:$G$5000,4,FALSE))</f>
        <v/>
      </c>
      <c r="H1903" s="95"/>
      <c r="I1903" s="113" t="str">
        <f>IF(H1903="","",VLOOKUP(H1903,BD!B$2:C$16,2,FALSE))</f>
        <v/>
      </c>
      <c r="J1903" s="114"/>
      <c r="K1903" s="115" t="str">
        <f t="shared" si="67"/>
        <v/>
      </c>
      <c r="L1903" s="116" t="str">
        <f t="shared" ca="1" si="68"/>
        <v>-</v>
      </c>
      <c r="M1903" s="111" t="str">
        <f>IF(E1903="","",VLOOKUP(E1903,[1]PROJECTES!$C$14:$Z$5000,21,FALSE))</f>
        <v/>
      </c>
      <c r="N1903" s="117"/>
      <c r="O1903" s="118" t="s">
        <v>222</v>
      </c>
      <c r="P1903" s="119"/>
      <c r="Q1903" s="84"/>
      <c r="R1903" s="122"/>
      <c r="S1903" s="166"/>
      <c r="T1903" s="167"/>
    </row>
    <row r="1904" spans="1:20" s="121" customFormat="1" ht="20.100000000000001" customHeight="1" x14ac:dyDescent="0.3">
      <c r="A1904" s="80"/>
      <c r="B1904" s="110" t="str">
        <f>IF(E1904="","",VLOOKUP(E1904,[1]PROJECTES!$C$14:$G$5000,2,FALSE))</f>
        <v/>
      </c>
      <c r="C1904" s="80"/>
      <c r="D1904" s="283" t="str">
        <f>IF(E1904="","",VLOOKUP(E1904,[1]PROJECTES!$C$14:$G$5000,5,FALSE))</f>
        <v/>
      </c>
      <c r="E1904" s="79"/>
      <c r="F1904" s="110" t="str">
        <f>IF(I1904="","",VLOOKUP(I1904,[1]PROJECTES!$C$14:$G$5000,2,FALSE))</f>
        <v/>
      </c>
      <c r="G1904" s="112" t="str">
        <f>IF(E1904="","",VLOOKUP(E1904,[1]PROJECTES!$C$14:$G$5000,4,FALSE))</f>
        <v/>
      </c>
      <c r="H1904" s="95"/>
      <c r="I1904" s="113" t="str">
        <f>IF(H1904="","",VLOOKUP(H1904,BD!B$2:C$16,2,FALSE))</f>
        <v/>
      </c>
      <c r="J1904" s="114"/>
      <c r="K1904" s="115" t="str">
        <f t="shared" si="67"/>
        <v/>
      </c>
      <c r="L1904" s="116" t="str">
        <f t="shared" ca="1" si="68"/>
        <v>-</v>
      </c>
      <c r="M1904" s="111" t="str">
        <f>IF(E1904="","",VLOOKUP(E1904,[1]PROJECTES!$C$14:$Z$5000,21,FALSE))</f>
        <v/>
      </c>
      <c r="N1904" s="117"/>
      <c r="O1904" s="118" t="s">
        <v>222</v>
      </c>
      <c r="P1904" s="119"/>
      <c r="Q1904" s="84"/>
      <c r="R1904" s="122"/>
      <c r="S1904" s="166"/>
      <c r="T1904" s="167"/>
    </row>
    <row r="1905" spans="1:20" s="121" customFormat="1" ht="20.100000000000001" customHeight="1" x14ac:dyDescent="0.3">
      <c r="A1905" s="80"/>
      <c r="B1905" s="110" t="str">
        <f>IF(E1905="","",VLOOKUP(E1905,[1]PROJECTES!$C$14:$G$5000,2,FALSE))</f>
        <v/>
      </c>
      <c r="C1905" s="80"/>
      <c r="D1905" s="283" t="str">
        <f>IF(E1905="","",VLOOKUP(E1905,[1]PROJECTES!$C$14:$G$5000,5,FALSE))</f>
        <v/>
      </c>
      <c r="E1905" s="79"/>
      <c r="F1905" s="110" t="str">
        <f>IF(I1905="","",VLOOKUP(I1905,[1]PROJECTES!$C$14:$G$5000,2,FALSE))</f>
        <v/>
      </c>
      <c r="G1905" s="112" t="str">
        <f>IF(E1905="","",VLOOKUP(E1905,[1]PROJECTES!$C$14:$G$5000,4,FALSE))</f>
        <v/>
      </c>
      <c r="H1905" s="95"/>
      <c r="I1905" s="113" t="str">
        <f>IF(H1905="","",VLOOKUP(H1905,BD!B$2:C$16,2,FALSE))</f>
        <v/>
      </c>
      <c r="J1905" s="114"/>
      <c r="K1905" s="115" t="str">
        <f t="shared" si="67"/>
        <v/>
      </c>
      <c r="L1905" s="116" t="str">
        <f t="shared" ca="1" si="68"/>
        <v>-</v>
      </c>
      <c r="M1905" s="111" t="str">
        <f>IF(E1905="","",VLOOKUP(E1905,[1]PROJECTES!$C$14:$Z$5000,21,FALSE))</f>
        <v/>
      </c>
      <c r="N1905" s="117"/>
      <c r="O1905" s="118" t="s">
        <v>222</v>
      </c>
      <c r="P1905" s="119"/>
      <c r="Q1905" s="84"/>
      <c r="R1905" s="122"/>
      <c r="S1905" s="166"/>
      <c r="T1905" s="167"/>
    </row>
    <row r="1906" spans="1:20" s="121" customFormat="1" ht="20.100000000000001" customHeight="1" x14ac:dyDescent="0.3">
      <c r="A1906" s="80"/>
      <c r="B1906" s="110" t="str">
        <f>IF(E1906="","",VLOOKUP(E1906,[1]PROJECTES!$C$14:$G$5000,2,FALSE))</f>
        <v/>
      </c>
      <c r="C1906" s="80"/>
      <c r="D1906" s="283" t="str">
        <f>IF(E1906="","",VLOOKUP(E1906,[1]PROJECTES!$C$14:$G$5000,5,FALSE))</f>
        <v/>
      </c>
      <c r="E1906" s="79"/>
      <c r="F1906" s="110" t="str">
        <f>IF(I1906="","",VLOOKUP(I1906,[1]PROJECTES!$C$14:$G$5000,2,FALSE))</f>
        <v/>
      </c>
      <c r="G1906" s="112" t="str">
        <f>IF(E1906="","",VLOOKUP(E1906,[1]PROJECTES!$C$14:$G$5000,4,FALSE))</f>
        <v/>
      </c>
      <c r="H1906" s="95"/>
      <c r="I1906" s="113" t="str">
        <f>IF(H1906="","",VLOOKUP(H1906,BD!B$2:C$16,2,FALSE))</f>
        <v/>
      </c>
      <c r="J1906" s="114"/>
      <c r="K1906" s="115" t="str">
        <f t="shared" si="67"/>
        <v/>
      </c>
      <c r="L1906" s="116" t="str">
        <f t="shared" ca="1" si="68"/>
        <v>-</v>
      </c>
      <c r="M1906" s="111" t="str">
        <f>IF(E1906="","",VLOOKUP(E1906,[1]PROJECTES!$C$14:$Z$5000,21,FALSE))</f>
        <v/>
      </c>
      <c r="N1906" s="117"/>
      <c r="O1906" s="118" t="s">
        <v>222</v>
      </c>
      <c r="P1906" s="119"/>
      <c r="Q1906" s="84"/>
      <c r="R1906" s="122"/>
      <c r="S1906" s="166"/>
      <c r="T1906" s="167"/>
    </row>
    <row r="1907" spans="1:20" s="121" customFormat="1" ht="20.100000000000001" customHeight="1" x14ac:dyDescent="0.3">
      <c r="A1907" s="80"/>
      <c r="B1907" s="110" t="str">
        <f>IF(E1907="","",VLOOKUP(E1907,[1]PROJECTES!$C$14:$G$5000,2,FALSE))</f>
        <v/>
      </c>
      <c r="C1907" s="80"/>
      <c r="D1907" s="283" t="str">
        <f>IF(E1907="","",VLOOKUP(E1907,[1]PROJECTES!$C$14:$G$5000,5,FALSE))</f>
        <v/>
      </c>
      <c r="E1907" s="79"/>
      <c r="F1907" s="110" t="str">
        <f>IF(I1907="","",VLOOKUP(I1907,[1]PROJECTES!$C$14:$G$5000,2,FALSE))</f>
        <v/>
      </c>
      <c r="G1907" s="112" t="str">
        <f>IF(E1907="","",VLOOKUP(E1907,[1]PROJECTES!$C$14:$G$5000,4,FALSE))</f>
        <v/>
      </c>
      <c r="H1907" s="95"/>
      <c r="I1907" s="113" t="str">
        <f>IF(H1907="","",VLOOKUP(H1907,BD!B$2:C$16,2,FALSE))</f>
        <v/>
      </c>
      <c r="J1907" s="114"/>
      <c r="K1907" s="115" t="str">
        <f t="shared" si="67"/>
        <v/>
      </c>
      <c r="L1907" s="116" t="str">
        <f t="shared" ca="1" si="68"/>
        <v>-</v>
      </c>
      <c r="M1907" s="111" t="str">
        <f>IF(E1907="","",VLOOKUP(E1907,[1]PROJECTES!$C$14:$Z$5000,21,FALSE))</f>
        <v/>
      </c>
      <c r="N1907" s="117"/>
      <c r="O1907" s="118" t="s">
        <v>222</v>
      </c>
      <c r="P1907" s="119"/>
      <c r="Q1907" s="84"/>
      <c r="R1907" s="122"/>
      <c r="S1907" s="166"/>
      <c r="T1907" s="167"/>
    </row>
    <row r="1908" spans="1:20" s="121" customFormat="1" ht="20.100000000000001" customHeight="1" x14ac:dyDescent="0.3">
      <c r="A1908" s="80"/>
      <c r="B1908" s="110" t="str">
        <f>IF(E1908="","",VLOOKUP(E1908,[1]PROJECTES!$C$14:$G$5000,2,FALSE))</f>
        <v/>
      </c>
      <c r="C1908" s="80"/>
      <c r="D1908" s="283" t="str">
        <f>IF(E1908="","",VLOOKUP(E1908,[1]PROJECTES!$C$14:$G$5000,5,FALSE))</f>
        <v/>
      </c>
      <c r="E1908" s="79"/>
      <c r="F1908" s="110" t="str">
        <f>IF(I1908="","",VLOOKUP(I1908,[1]PROJECTES!$C$14:$G$5000,2,FALSE))</f>
        <v/>
      </c>
      <c r="G1908" s="112" t="str">
        <f>IF(E1908="","",VLOOKUP(E1908,[1]PROJECTES!$C$14:$G$5000,4,FALSE))</f>
        <v/>
      </c>
      <c r="H1908" s="95"/>
      <c r="I1908" s="113" t="str">
        <f>IF(H1908="","",VLOOKUP(H1908,BD!B$2:C$16,2,FALSE))</f>
        <v/>
      </c>
      <c r="J1908" s="114"/>
      <c r="K1908" s="115" t="str">
        <f t="shared" si="67"/>
        <v/>
      </c>
      <c r="L1908" s="116" t="str">
        <f t="shared" ca="1" si="68"/>
        <v>-</v>
      </c>
      <c r="M1908" s="111" t="str">
        <f>IF(E1908="","",VLOOKUP(E1908,[1]PROJECTES!$C$14:$Z$5000,21,FALSE))</f>
        <v/>
      </c>
      <c r="N1908" s="117"/>
      <c r="O1908" s="118" t="s">
        <v>222</v>
      </c>
      <c r="P1908" s="119"/>
      <c r="Q1908" s="84"/>
      <c r="R1908" s="122"/>
      <c r="S1908" s="166"/>
      <c r="T1908" s="167"/>
    </row>
    <row r="1909" spans="1:20" s="121" customFormat="1" ht="20.100000000000001" customHeight="1" x14ac:dyDescent="0.3">
      <c r="A1909" s="80"/>
      <c r="B1909" s="110" t="str">
        <f>IF(E1909="","",VLOOKUP(E1909,[1]PROJECTES!$C$14:$G$5000,2,FALSE))</f>
        <v/>
      </c>
      <c r="C1909" s="80"/>
      <c r="D1909" s="283" t="str">
        <f>IF(E1909="","",VLOOKUP(E1909,[1]PROJECTES!$C$14:$G$5000,5,FALSE))</f>
        <v/>
      </c>
      <c r="E1909" s="79"/>
      <c r="F1909" s="110" t="str">
        <f>IF(I1909="","",VLOOKUP(I1909,[1]PROJECTES!$C$14:$G$5000,2,FALSE))</f>
        <v/>
      </c>
      <c r="G1909" s="112" t="str">
        <f>IF(E1909="","",VLOOKUP(E1909,[1]PROJECTES!$C$14:$G$5000,4,FALSE))</f>
        <v/>
      </c>
      <c r="H1909" s="95"/>
      <c r="I1909" s="113" t="str">
        <f>IF(H1909="","",VLOOKUP(H1909,BD!B$2:C$16,2,FALSE))</f>
        <v/>
      </c>
      <c r="J1909" s="126"/>
      <c r="K1909" s="115" t="str">
        <f t="shared" si="67"/>
        <v/>
      </c>
      <c r="L1909" s="116" t="str">
        <f t="shared" ca="1" si="68"/>
        <v>-</v>
      </c>
      <c r="M1909" s="111" t="str">
        <f>IF(E1909="","",VLOOKUP(E1909,[1]PROJECTES!$C$14:$Z$5000,21,FALSE))</f>
        <v/>
      </c>
      <c r="N1909" s="117"/>
      <c r="O1909" s="118" t="s">
        <v>222</v>
      </c>
      <c r="P1909" s="119"/>
      <c r="Q1909" s="84"/>
      <c r="R1909" s="122"/>
      <c r="S1909" s="166"/>
      <c r="T1909" s="167"/>
    </row>
    <row r="1910" spans="1:20" s="121" customFormat="1" ht="20.100000000000001" customHeight="1" x14ac:dyDescent="0.3">
      <c r="A1910" s="80"/>
      <c r="B1910" s="110" t="str">
        <f>IF(E1910="","",VLOOKUP(E1910,[1]PROJECTES!$C$14:$G$5000,2,FALSE))</f>
        <v/>
      </c>
      <c r="C1910" s="80"/>
      <c r="D1910" s="283" t="str">
        <f>IF(E1910="","",VLOOKUP(E1910,[1]PROJECTES!$C$14:$G$5000,5,FALSE))</f>
        <v/>
      </c>
      <c r="E1910" s="79"/>
      <c r="F1910" s="110" t="str">
        <f>IF(I1910="","",VLOOKUP(I1910,[1]PROJECTES!$C$14:$G$5000,2,FALSE))</f>
        <v/>
      </c>
      <c r="G1910" s="112" t="str">
        <f>IF(E1910="","",VLOOKUP(E1910,[1]PROJECTES!$C$14:$G$5000,4,FALSE))</f>
        <v/>
      </c>
      <c r="H1910" s="95"/>
      <c r="I1910" s="113" t="str">
        <f>IF(H1910="","",VLOOKUP(H1910,BD!B$2:C$16,2,FALSE))</f>
        <v/>
      </c>
      <c r="J1910" s="114"/>
      <c r="K1910" s="115" t="str">
        <f t="shared" si="67"/>
        <v/>
      </c>
      <c r="L1910" s="116" t="str">
        <f t="shared" ca="1" si="68"/>
        <v>-</v>
      </c>
      <c r="M1910" s="111" t="str">
        <f>IF(E1910="","",VLOOKUP(E1910,[1]PROJECTES!$C$14:$Z$5000,21,FALSE))</f>
        <v/>
      </c>
      <c r="N1910" s="117"/>
      <c r="O1910" s="118" t="s">
        <v>222</v>
      </c>
      <c r="P1910" s="119"/>
      <c r="Q1910" s="84"/>
      <c r="R1910" s="122"/>
      <c r="S1910" s="166"/>
      <c r="T1910" s="167"/>
    </row>
    <row r="1911" spans="1:20" s="121" customFormat="1" ht="20.100000000000001" customHeight="1" x14ac:dyDescent="0.3">
      <c r="A1911" s="80"/>
      <c r="B1911" s="110" t="str">
        <f>IF(E1911="","",VLOOKUP(E1911,[1]PROJECTES!$C$14:$G$5000,2,FALSE))</f>
        <v/>
      </c>
      <c r="C1911" s="80"/>
      <c r="D1911" s="283" t="str">
        <f>IF(E1911="","",VLOOKUP(E1911,[1]PROJECTES!$C$14:$G$5000,5,FALSE))</f>
        <v/>
      </c>
      <c r="E1911" s="79"/>
      <c r="F1911" s="110" t="str">
        <f>IF(I1911="","",VLOOKUP(I1911,[1]PROJECTES!$C$14:$G$5000,2,FALSE))</f>
        <v/>
      </c>
      <c r="G1911" s="112" t="str">
        <f>IF(E1911="","",VLOOKUP(E1911,[1]PROJECTES!$C$14:$G$5000,4,FALSE))</f>
        <v/>
      </c>
      <c r="H1911" s="95"/>
      <c r="I1911" s="113" t="str">
        <f>IF(H1911="","",VLOOKUP(H1911,BD!B$2:C$16,2,FALSE))</f>
        <v/>
      </c>
      <c r="J1911" s="114"/>
      <c r="K1911" s="115" t="str">
        <f t="shared" si="67"/>
        <v/>
      </c>
      <c r="L1911" s="116" t="str">
        <f t="shared" ca="1" si="68"/>
        <v>-</v>
      </c>
      <c r="M1911" s="111" t="str">
        <f>IF(E1911="","",VLOOKUP(E1911,[1]PROJECTES!$C$14:$Z$5000,21,FALSE))</f>
        <v/>
      </c>
      <c r="N1911" s="117"/>
      <c r="O1911" s="118" t="s">
        <v>222</v>
      </c>
      <c r="P1911" s="119"/>
      <c r="Q1911" s="84"/>
      <c r="R1911" s="125"/>
      <c r="S1911" s="166"/>
      <c r="T1911" s="167"/>
    </row>
    <row r="1912" spans="1:20" s="121" customFormat="1" ht="20.100000000000001" customHeight="1" x14ac:dyDescent="0.3">
      <c r="A1912" s="80"/>
      <c r="B1912" s="110" t="str">
        <f>IF(E1912="","",VLOOKUP(E1912,[1]PROJECTES!$C$14:$G$5000,2,FALSE))</f>
        <v/>
      </c>
      <c r="C1912" s="80"/>
      <c r="D1912" s="283" t="str">
        <f>IF(E1912="","",VLOOKUP(E1912,[1]PROJECTES!$C$14:$G$5000,5,FALSE))</f>
        <v/>
      </c>
      <c r="E1912" s="79"/>
      <c r="F1912" s="110" t="str">
        <f>IF(I1912="","",VLOOKUP(I1912,[1]PROJECTES!$C$14:$G$5000,2,FALSE))</f>
        <v/>
      </c>
      <c r="G1912" s="112" t="str">
        <f>IF(E1912="","",VLOOKUP(E1912,[1]PROJECTES!$C$14:$G$5000,4,FALSE))</f>
        <v/>
      </c>
      <c r="H1912" s="95"/>
      <c r="I1912" s="113" t="str">
        <f>IF(H1912="","",VLOOKUP(H1912,BD!B$2:C$16,2,FALSE))</f>
        <v/>
      </c>
      <c r="J1912" s="114"/>
      <c r="K1912" s="115" t="str">
        <f t="shared" si="67"/>
        <v/>
      </c>
      <c r="L1912" s="116" t="str">
        <f t="shared" ca="1" si="68"/>
        <v>-</v>
      </c>
      <c r="M1912" s="111" t="str">
        <f>IF(E1912="","",VLOOKUP(E1912,[1]PROJECTES!$C$14:$Z$5000,21,FALSE))</f>
        <v/>
      </c>
      <c r="N1912" s="117"/>
      <c r="O1912" s="118" t="s">
        <v>222</v>
      </c>
      <c r="P1912" s="119"/>
      <c r="Q1912" s="84"/>
      <c r="R1912" s="125"/>
      <c r="S1912" s="166"/>
      <c r="T1912" s="167"/>
    </row>
    <row r="1913" spans="1:20" s="121" customFormat="1" ht="20.100000000000001" customHeight="1" x14ac:dyDescent="0.3">
      <c r="A1913" s="80"/>
      <c r="B1913" s="110" t="str">
        <f>IF(E1913="","",VLOOKUP(E1913,[1]PROJECTES!$C$14:$G$5000,2,FALSE))</f>
        <v/>
      </c>
      <c r="C1913" s="80"/>
      <c r="D1913" s="283" t="str">
        <f>IF(E1913="","",VLOOKUP(E1913,[1]PROJECTES!$C$14:$G$5000,5,FALSE))</f>
        <v/>
      </c>
      <c r="E1913" s="79"/>
      <c r="F1913" s="110" t="str">
        <f>IF(I1913="","",VLOOKUP(I1913,[1]PROJECTES!$C$14:$G$5000,2,FALSE))</f>
        <v/>
      </c>
      <c r="G1913" s="112" t="str">
        <f>IF(E1913="","",VLOOKUP(E1913,[1]PROJECTES!$C$14:$G$5000,4,FALSE))</f>
        <v/>
      </c>
      <c r="H1913" s="95"/>
      <c r="I1913" s="113" t="str">
        <f>IF(H1913="","",VLOOKUP(H1913,BD!B$2:C$16,2,FALSE))</f>
        <v/>
      </c>
      <c r="J1913" s="114"/>
      <c r="K1913" s="115" t="str">
        <f t="shared" si="67"/>
        <v/>
      </c>
      <c r="L1913" s="116" t="str">
        <f t="shared" ca="1" si="68"/>
        <v>-</v>
      </c>
      <c r="M1913" s="111" t="str">
        <f>IF(E1913="","",VLOOKUP(E1913,[1]PROJECTES!$C$14:$Z$5000,21,FALSE))</f>
        <v/>
      </c>
      <c r="N1913" s="117"/>
      <c r="O1913" s="118" t="s">
        <v>222</v>
      </c>
      <c r="P1913" s="119"/>
      <c r="Q1913" s="84"/>
      <c r="R1913" s="125"/>
      <c r="S1913" s="166"/>
      <c r="T1913" s="167"/>
    </row>
    <row r="1914" spans="1:20" s="121" customFormat="1" ht="20.100000000000001" customHeight="1" x14ac:dyDescent="0.3">
      <c r="A1914" s="80"/>
      <c r="B1914" s="110" t="str">
        <f>IF(E1914="","",VLOOKUP(E1914,[1]PROJECTES!$C$14:$G$5000,2,FALSE))</f>
        <v/>
      </c>
      <c r="C1914" s="80"/>
      <c r="D1914" s="283" t="str">
        <f>IF(E1914="","",VLOOKUP(E1914,[1]PROJECTES!$C$14:$G$5000,5,FALSE))</f>
        <v/>
      </c>
      <c r="E1914" s="79"/>
      <c r="F1914" s="110" t="str">
        <f>IF(I1914="","",VLOOKUP(I1914,[1]PROJECTES!$C$14:$G$5000,2,FALSE))</f>
        <v/>
      </c>
      <c r="G1914" s="112" t="str">
        <f>IF(E1914="","",VLOOKUP(E1914,[1]PROJECTES!$C$14:$G$5000,4,FALSE))</f>
        <v/>
      </c>
      <c r="H1914" s="95"/>
      <c r="I1914" s="113" t="str">
        <f>IF(H1914="","",VLOOKUP(H1914,BD!B$2:C$16,2,FALSE))</f>
        <v/>
      </c>
      <c r="J1914" s="114"/>
      <c r="K1914" s="115" t="str">
        <f t="shared" si="67"/>
        <v/>
      </c>
      <c r="L1914" s="116" t="str">
        <f t="shared" ca="1" si="68"/>
        <v>-</v>
      </c>
      <c r="M1914" s="111" t="str">
        <f>IF(E1914="","",VLOOKUP(E1914,[1]PROJECTES!$C$14:$Z$5000,21,FALSE))</f>
        <v/>
      </c>
      <c r="N1914" s="117"/>
      <c r="O1914" s="118" t="s">
        <v>222</v>
      </c>
      <c r="P1914" s="119"/>
      <c r="Q1914" s="84"/>
      <c r="R1914" s="122"/>
      <c r="S1914" s="166"/>
      <c r="T1914" s="167"/>
    </row>
    <row r="1915" spans="1:20" s="121" customFormat="1" ht="20.100000000000001" customHeight="1" x14ac:dyDescent="0.3">
      <c r="A1915" s="80"/>
      <c r="B1915" s="110" t="str">
        <f>IF(E1915="","",VLOOKUP(E1915,[1]PROJECTES!$C$14:$G$5000,2,FALSE))</f>
        <v/>
      </c>
      <c r="C1915" s="80"/>
      <c r="D1915" s="283" t="str">
        <f>IF(E1915="","",VLOOKUP(E1915,[1]PROJECTES!$C$14:$G$5000,5,FALSE))</f>
        <v/>
      </c>
      <c r="E1915" s="79"/>
      <c r="F1915" s="110" t="str">
        <f>IF(I1915="","",VLOOKUP(I1915,[1]PROJECTES!$C$14:$G$5000,2,FALSE))</f>
        <v/>
      </c>
      <c r="G1915" s="112" t="str">
        <f>IF(E1915="","",VLOOKUP(E1915,[1]PROJECTES!$C$14:$G$5000,4,FALSE))</f>
        <v/>
      </c>
      <c r="H1915" s="95"/>
      <c r="I1915" s="113" t="str">
        <f>IF(H1915="","",VLOOKUP(H1915,BD!B$2:C$16,2,FALSE))</f>
        <v/>
      </c>
      <c r="J1915" s="114"/>
      <c r="K1915" s="115" t="str">
        <f t="shared" si="67"/>
        <v/>
      </c>
      <c r="L1915" s="116" t="str">
        <f t="shared" ca="1" si="68"/>
        <v>-</v>
      </c>
      <c r="M1915" s="111" t="str">
        <f>IF(E1915="","",VLOOKUP(E1915,[1]PROJECTES!$C$14:$Z$5000,21,FALSE))</f>
        <v/>
      </c>
      <c r="N1915" s="117"/>
      <c r="O1915" s="118" t="s">
        <v>222</v>
      </c>
      <c r="P1915" s="119"/>
      <c r="Q1915" s="84"/>
      <c r="R1915" s="122"/>
      <c r="S1915" s="166"/>
      <c r="T1915" s="167"/>
    </row>
    <row r="1916" spans="1:20" s="121" customFormat="1" ht="20.100000000000001" customHeight="1" x14ac:dyDescent="0.3">
      <c r="A1916" s="80"/>
      <c r="B1916" s="110" t="str">
        <f>IF(E1916="","",VLOOKUP(E1916,[1]PROJECTES!$C$14:$G$5000,2,FALSE))</f>
        <v/>
      </c>
      <c r="C1916" s="80"/>
      <c r="D1916" s="283" t="str">
        <f>IF(E1916="","",VLOOKUP(E1916,[1]PROJECTES!$C$14:$G$5000,5,FALSE))</f>
        <v/>
      </c>
      <c r="E1916" s="79"/>
      <c r="F1916" s="110" t="str">
        <f>IF(I1916="","",VLOOKUP(I1916,[1]PROJECTES!$C$14:$G$5000,2,FALSE))</f>
        <v/>
      </c>
      <c r="G1916" s="112" t="str">
        <f>IF(E1916="","",VLOOKUP(E1916,[1]PROJECTES!$C$14:$G$5000,4,FALSE))</f>
        <v/>
      </c>
      <c r="H1916" s="95"/>
      <c r="I1916" s="113" t="str">
        <f>IF(H1916="","",VLOOKUP(H1916,BD!B$2:C$16,2,FALSE))</f>
        <v/>
      </c>
      <c r="J1916" s="114"/>
      <c r="K1916" s="115" t="str">
        <f t="shared" si="67"/>
        <v/>
      </c>
      <c r="L1916" s="116" t="str">
        <f t="shared" ca="1" si="68"/>
        <v>-</v>
      </c>
      <c r="M1916" s="111" t="str">
        <f>IF(E1916="","",VLOOKUP(E1916,[1]PROJECTES!$C$14:$Z$5000,21,FALSE))</f>
        <v/>
      </c>
      <c r="N1916" s="117"/>
      <c r="O1916" s="118" t="s">
        <v>222</v>
      </c>
      <c r="P1916" s="119"/>
      <c r="Q1916" s="84"/>
      <c r="R1916" s="122"/>
      <c r="S1916" s="166"/>
      <c r="T1916" s="167"/>
    </row>
    <row r="1917" spans="1:20" s="121" customFormat="1" ht="20.100000000000001" customHeight="1" x14ac:dyDescent="0.3">
      <c r="A1917" s="80"/>
      <c r="B1917" s="110" t="str">
        <f>IF(E1917="","",VLOOKUP(E1917,[1]PROJECTES!$C$14:$G$5000,2,FALSE))</f>
        <v/>
      </c>
      <c r="C1917" s="80"/>
      <c r="D1917" s="283" t="str">
        <f>IF(E1917="","",VLOOKUP(E1917,[1]PROJECTES!$C$14:$G$5000,5,FALSE))</f>
        <v/>
      </c>
      <c r="E1917" s="79"/>
      <c r="F1917" s="110" t="str">
        <f>IF(I1917="","",VLOOKUP(I1917,[1]PROJECTES!$C$14:$G$5000,2,FALSE))</f>
        <v/>
      </c>
      <c r="G1917" s="112" t="str">
        <f>IF(E1917="","",VLOOKUP(E1917,[1]PROJECTES!$C$14:$G$5000,4,FALSE))</f>
        <v/>
      </c>
      <c r="H1917" s="95"/>
      <c r="I1917" s="113" t="str">
        <f>IF(H1917="","",VLOOKUP(H1917,BD!B$2:C$16,2,FALSE))</f>
        <v/>
      </c>
      <c r="J1917" s="114"/>
      <c r="K1917" s="115" t="str">
        <f t="shared" si="67"/>
        <v/>
      </c>
      <c r="L1917" s="116" t="str">
        <f t="shared" ca="1" si="68"/>
        <v>-</v>
      </c>
      <c r="M1917" s="111" t="str">
        <f>IF(E1917="","",VLOOKUP(E1917,[1]PROJECTES!$C$14:$Z$5000,21,FALSE))</f>
        <v/>
      </c>
      <c r="N1917" s="117"/>
      <c r="O1917" s="118" t="s">
        <v>222</v>
      </c>
      <c r="P1917" s="119"/>
      <c r="Q1917" s="84"/>
      <c r="R1917" s="125"/>
      <c r="S1917" s="166"/>
      <c r="T1917" s="167"/>
    </row>
    <row r="1918" spans="1:20" s="121" customFormat="1" ht="20.100000000000001" customHeight="1" x14ac:dyDescent="0.3">
      <c r="A1918" s="80"/>
      <c r="B1918" s="110" t="str">
        <f>IF(E1918="","",VLOOKUP(E1918,[1]PROJECTES!$C$14:$G$5000,2,FALSE))</f>
        <v/>
      </c>
      <c r="C1918" s="80"/>
      <c r="D1918" s="283" t="str">
        <f>IF(E1918="","",VLOOKUP(E1918,[1]PROJECTES!$C$14:$G$5000,5,FALSE))</f>
        <v/>
      </c>
      <c r="E1918" s="79"/>
      <c r="F1918" s="110" t="str">
        <f>IF(I1918="","",VLOOKUP(I1918,[1]PROJECTES!$C$14:$G$5000,2,FALSE))</f>
        <v/>
      </c>
      <c r="G1918" s="112" t="str">
        <f>IF(E1918="","",VLOOKUP(E1918,[1]PROJECTES!$C$14:$G$5000,4,FALSE))</f>
        <v/>
      </c>
      <c r="H1918" s="95"/>
      <c r="I1918" s="113" t="str">
        <f>IF(H1918="","",VLOOKUP(H1918,BD!B$2:C$16,2,FALSE))</f>
        <v/>
      </c>
      <c r="J1918" s="114"/>
      <c r="K1918" s="115" t="str">
        <f t="shared" si="67"/>
        <v/>
      </c>
      <c r="L1918" s="116" t="str">
        <f t="shared" ca="1" si="68"/>
        <v>-</v>
      </c>
      <c r="M1918" s="111" t="str">
        <f>IF(E1918="","",VLOOKUP(E1918,[1]PROJECTES!$C$14:$Z$5000,21,FALSE))</f>
        <v/>
      </c>
      <c r="N1918" s="117"/>
      <c r="O1918" s="118" t="s">
        <v>222</v>
      </c>
      <c r="P1918" s="119"/>
      <c r="Q1918" s="84"/>
      <c r="R1918" s="125"/>
      <c r="S1918" s="166"/>
      <c r="T1918" s="167"/>
    </row>
    <row r="1919" spans="1:20" s="121" customFormat="1" ht="20.100000000000001" customHeight="1" x14ac:dyDescent="0.3">
      <c r="A1919" s="80"/>
      <c r="B1919" s="110" t="str">
        <f>IF(E1919="","",VLOOKUP(E1919,[1]PROJECTES!$C$14:$G$5000,2,FALSE))</f>
        <v/>
      </c>
      <c r="C1919" s="80"/>
      <c r="D1919" s="283" t="str">
        <f>IF(E1919="","",VLOOKUP(E1919,[1]PROJECTES!$C$14:$G$5000,5,FALSE))</f>
        <v/>
      </c>
      <c r="E1919" s="79"/>
      <c r="F1919" s="110" t="str">
        <f>IF(I1919="","",VLOOKUP(I1919,[1]PROJECTES!$C$14:$G$5000,2,FALSE))</f>
        <v/>
      </c>
      <c r="G1919" s="112" t="str">
        <f>IF(E1919="","",VLOOKUP(E1919,[1]PROJECTES!$C$14:$G$5000,4,FALSE))</f>
        <v/>
      </c>
      <c r="H1919" s="95"/>
      <c r="I1919" s="113" t="str">
        <f>IF(H1919="","",VLOOKUP(H1919,BD!B$2:C$16,2,FALSE))</f>
        <v/>
      </c>
      <c r="J1919" s="114"/>
      <c r="K1919" s="115" t="str">
        <f t="shared" si="67"/>
        <v/>
      </c>
      <c r="L1919" s="116" t="str">
        <f t="shared" ca="1" si="68"/>
        <v>-</v>
      </c>
      <c r="M1919" s="111" t="str">
        <f>IF(E1919="","",VLOOKUP(E1919,[1]PROJECTES!$C$14:$Z$5000,21,FALSE))</f>
        <v/>
      </c>
      <c r="N1919" s="117"/>
      <c r="O1919" s="118" t="s">
        <v>222</v>
      </c>
      <c r="P1919" s="119"/>
      <c r="Q1919" s="84"/>
      <c r="R1919" s="125"/>
      <c r="S1919" s="166"/>
      <c r="T1919" s="167"/>
    </row>
    <row r="1920" spans="1:20" s="121" customFormat="1" ht="20.100000000000001" customHeight="1" x14ac:dyDescent="0.3">
      <c r="A1920" s="80"/>
      <c r="B1920" s="110" t="str">
        <f>IF(E1920="","",VLOOKUP(E1920,[1]PROJECTES!$C$14:$G$5000,2,FALSE))</f>
        <v/>
      </c>
      <c r="C1920" s="80"/>
      <c r="D1920" s="283" t="str">
        <f>IF(E1920="","",VLOOKUP(E1920,[1]PROJECTES!$C$14:$G$5000,5,FALSE))</f>
        <v/>
      </c>
      <c r="E1920" s="79"/>
      <c r="F1920" s="110" t="str">
        <f>IF(I1920="","",VLOOKUP(I1920,[1]PROJECTES!$C$14:$G$5000,2,FALSE))</f>
        <v/>
      </c>
      <c r="G1920" s="112" t="str">
        <f>IF(E1920="","",VLOOKUP(E1920,[1]PROJECTES!$C$14:$G$5000,4,FALSE))</f>
        <v/>
      </c>
      <c r="H1920" s="95"/>
      <c r="I1920" s="113" t="str">
        <f>IF(H1920="","",VLOOKUP(H1920,BD!B$2:C$16,2,FALSE))</f>
        <v/>
      </c>
      <c r="J1920" s="114"/>
      <c r="K1920" s="115" t="str">
        <f t="shared" si="67"/>
        <v/>
      </c>
      <c r="L1920" s="116" t="str">
        <f t="shared" ca="1" si="68"/>
        <v>-</v>
      </c>
      <c r="M1920" s="111" t="str">
        <f>IF(E1920="","",VLOOKUP(E1920,[1]PROJECTES!$C$14:$Z$5000,21,FALSE))</f>
        <v/>
      </c>
      <c r="N1920" s="117"/>
      <c r="O1920" s="118" t="s">
        <v>222</v>
      </c>
      <c r="P1920" s="119"/>
      <c r="Q1920" s="84"/>
      <c r="R1920" s="122"/>
      <c r="S1920" s="166"/>
      <c r="T1920" s="167"/>
    </row>
    <row r="1921" spans="1:20" s="121" customFormat="1" ht="20.100000000000001" customHeight="1" x14ac:dyDescent="0.3">
      <c r="A1921" s="80"/>
      <c r="B1921" s="110" t="str">
        <f>IF(E1921="","",VLOOKUP(E1921,[1]PROJECTES!$C$14:$G$5000,2,FALSE))</f>
        <v/>
      </c>
      <c r="C1921" s="80"/>
      <c r="D1921" s="283" t="str">
        <f>IF(E1921="","",VLOOKUP(E1921,[1]PROJECTES!$C$14:$G$5000,5,FALSE))</f>
        <v/>
      </c>
      <c r="E1921" s="79"/>
      <c r="F1921" s="110" t="str">
        <f>IF(I1921="","",VLOOKUP(I1921,[1]PROJECTES!$C$14:$G$5000,2,FALSE))</f>
        <v/>
      </c>
      <c r="G1921" s="112" t="str">
        <f>IF(E1921="","",VLOOKUP(E1921,[1]PROJECTES!$C$14:$G$5000,4,FALSE))</f>
        <v/>
      </c>
      <c r="H1921" s="95"/>
      <c r="I1921" s="113" t="str">
        <f>IF(H1921="","",VLOOKUP(H1921,BD!B$2:C$16,2,FALSE))</f>
        <v/>
      </c>
      <c r="J1921" s="114"/>
      <c r="K1921" s="115" t="str">
        <f t="shared" si="67"/>
        <v/>
      </c>
      <c r="L1921" s="116" t="str">
        <f t="shared" ca="1" si="68"/>
        <v>-</v>
      </c>
      <c r="M1921" s="111" t="str">
        <f>IF(E1921="","",VLOOKUP(E1921,[1]PROJECTES!$C$14:$Z$5000,21,FALSE))</f>
        <v/>
      </c>
      <c r="N1921" s="117"/>
      <c r="O1921" s="118" t="s">
        <v>222</v>
      </c>
      <c r="P1921" s="119"/>
      <c r="Q1921" s="84"/>
      <c r="R1921" s="122"/>
      <c r="S1921" s="166"/>
      <c r="T1921" s="167"/>
    </row>
    <row r="1922" spans="1:20" s="121" customFormat="1" ht="20.100000000000001" customHeight="1" x14ac:dyDescent="0.3">
      <c r="A1922" s="80"/>
      <c r="B1922" s="110" t="str">
        <f>IF(E1922="","",VLOOKUP(E1922,[1]PROJECTES!$C$14:$G$5000,2,FALSE))</f>
        <v/>
      </c>
      <c r="C1922" s="80"/>
      <c r="D1922" s="283" t="str">
        <f>IF(E1922="","",VLOOKUP(E1922,[1]PROJECTES!$C$14:$G$5000,5,FALSE))</f>
        <v/>
      </c>
      <c r="E1922" s="79"/>
      <c r="F1922" s="110" t="str">
        <f>IF(I1922="","",VLOOKUP(I1922,[1]PROJECTES!$C$14:$G$5000,2,FALSE))</f>
        <v/>
      </c>
      <c r="G1922" s="112" t="str">
        <f>IF(E1922="","",VLOOKUP(E1922,[1]PROJECTES!$C$14:$G$5000,4,FALSE))</f>
        <v/>
      </c>
      <c r="H1922" s="95"/>
      <c r="I1922" s="113" t="str">
        <f>IF(H1922="","",VLOOKUP(H1922,BD!B$2:C$16,2,FALSE))</f>
        <v/>
      </c>
      <c r="J1922" s="114"/>
      <c r="K1922" s="115" t="str">
        <f t="shared" si="67"/>
        <v/>
      </c>
      <c r="L1922" s="116" t="str">
        <f t="shared" ca="1" si="68"/>
        <v>-</v>
      </c>
      <c r="M1922" s="111" t="str">
        <f>IF(E1922="","",VLOOKUP(E1922,[1]PROJECTES!$C$14:$Z$5000,21,FALSE))</f>
        <v/>
      </c>
      <c r="N1922" s="117"/>
      <c r="O1922" s="118" t="s">
        <v>222</v>
      </c>
      <c r="P1922" s="119"/>
      <c r="Q1922" s="84"/>
      <c r="R1922" s="122"/>
      <c r="S1922" s="166"/>
      <c r="T1922" s="167"/>
    </row>
    <row r="1923" spans="1:20" s="121" customFormat="1" ht="20.100000000000001" customHeight="1" x14ac:dyDescent="0.3">
      <c r="A1923" s="80"/>
      <c r="B1923" s="110" t="str">
        <f>IF(E1923="","",VLOOKUP(E1923,[1]PROJECTES!$C$14:$G$5000,2,FALSE))</f>
        <v/>
      </c>
      <c r="C1923" s="80"/>
      <c r="D1923" s="283" t="str">
        <f>IF(E1923="","",VLOOKUP(E1923,[1]PROJECTES!$C$14:$G$5000,5,FALSE))</f>
        <v/>
      </c>
      <c r="E1923" s="79"/>
      <c r="F1923" s="110" t="str">
        <f>IF(I1923="","",VLOOKUP(I1923,[1]PROJECTES!$C$14:$G$5000,2,FALSE))</f>
        <v/>
      </c>
      <c r="G1923" s="112" t="str">
        <f>IF(E1923="","",VLOOKUP(E1923,[1]PROJECTES!$C$14:$G$5000,4,FALSE))</f>
        <v/>
      </c>
      <c r="H1923" s="95"/>
      <c r="I1923" s="113" t="str">
        <f>IF(H1923="","",VLOOKUP(H1923,BD!B$2:C$16,2,FALSE))</f>
        <v/>
      </c>
      <c r="J1923" s="114"/>
      <c r="K1923" s="115" t="str">
        <f t="shared" si="67"/>
        <v/>
      </c>
      <c r="L1923" s="116" t="str">
        <f t="shared" ca="1" si="68"/>
        <v>-</v>
      </c>
      <c r="M1923" s="111" t="str">
        <f>IF(E1923="","",VLOOKUP(E1923,[1]PROJECTES!$C$14:$Z$5000,21,FALSE))</f>
        <v/>
      </c>
      <c r="N1923" s="117"/>
      <c r="O1923" s="118" t="s">
        <v>222</v>
      </c>
      <c r="P1923" s="119"/>
      <c r="Q1923" s="84"/>
      <c r="R1923" s="122"/>
      <c r="S1923" s="166"/>
      <c r="T1923" s="167"/>
    </row>
    <row r="1924" spans="1:20" s="121" customFormat="1" ht="20.100000000000001" customHeight="1" x14ac:dyDescent="0.3">
      <c r="A1924" s="80"/>
      <c r="B1924" s="110" t="str">
        <f>IF(E1924="","",VLOOKUP(E1924,[1]PROJECTES!$C$14:$G$5000,2,FALSE))</f>
        <v/>
      </c>
      <c r="C1924" s="80"/>
      <c r="D1924" s="283" t="str">
        <f>IF(E1924="","",VLOOKUP(E1924,[1]PROJECTES!$C$14:$G$5000,5,FALSE))</f>
        <v/>
      </c>
      <c r="E1924" s="79"/>
      <c r="F1924" s="110" t="str">
        <f>IF(I1924="","",VLOOKUP(I1924,[1]PROJECTES!$C$14:$G$5000,2,FALSE))</f>
        <v/>
      </c>
      <c r="G1924" s="112" t="str">
        <f>IF(E1924="","",VLOOKUP(E1924,[1]PROJECTES!$C$14:$G$5000,4,FALSE))</f>
        <v/>
      </c>
      <c r="H1924" s="95"/>
      <c r="I1924" s="113" t="str">
        <f>IF(H1924="","",VLOOKUP(H1924,BD!B$2:C$16,2,FALSE))</f>
        <v/>
      </c>
      <c r="J1924" s="114"/>
      <c r="K1924" s="115" t="str">
        <f t="shared" si="67"/>
        <v/>
      </c>
      <c r="L1924" s="116" t="str">
        <f t="shared" ca="1" si="68"/>
        <v>-</v>
      </c>
      <c r="M1924" s="111" t="str">
        <f>IF(E1924="","",VLOOKUP(E1924,[1]PROJECTES!$C$14:$Z$5000,21,FALSE))</f>
        <v/>
      </c>
      <c r="N1924" s="117"/>
      <c r="O1924" s="118" t="s">
        <v>222</v>
      </c>
      <c r="P1924" s="119"/>
      <c r="Q1924" s="84"/>
      <c r="R1924" s="122"/>
      <c r="S1924" s="166"/>
      <c r="T1924" s="167"/>
    </row>
    <row r="1925" spans="1:20" s="121" customFormat="1" ht="20.100000000000001" customHeight="1" x14ac:dyDescent="0.3">
      <c r="A1925" s="80"/>
      <c r="B1925" s="110" t="str">
        <f>IF(E1925="","",VLOOKUP(E1925,[1]PROJECTES!$C$14:$G$5000,2,FALSE))</f>
        <v/>
      </c>
      <c r="C1925" s="80"/>
      <c r="D1925" s="283" t="str">
        <f>IF(E1925="","",VLOOKUP(E1925,[1]PROJECTES!$C$14:$G$5000,5,FALSE))</f>
        <v/>
      </c>
      <c r="E1925" s="79"/>
      <c r="F1925" s="110" t="str">
        <f>IF(I1925="","",VLOOKUP(I1925,[1]PROJECTES!$C$14:$G$5000,2,FALSE))</f>
        <v/>
      </c>
      <c r="G1925" s="112" t="str">
        <f>IF(E1925="","",VLOOKUP(E1925,[1]PROJECTES!$C$14:$G$5000,4,FALSE))</f>
        <v/>
      </c>
      <c r="H1925" s="95"/>
      <c r="I1925" s="113" t="str">
        <f>IF(H1925="","",VLOOKUP(H1925,BD!B$2:C$16,2,FALSE))</f>
        <v/>
      </c>
      <c r="J1925" s="114"/>
      <c r="K1925" s="115" t="str">
        <f t="shared" si="67"/>
        <v/>
      </c>
      <c r="L1925" s="116" t="str">
        <f t="shared" ca="1" si="68"/>
        <v>-</v>
      </c>
      <c r="M1925" s="111" t="str">
        <f>IF(E1925="","",VLOOKUP(E1925,[1]PROJECTES!$C$14:$Z$5000,21,FALSE))</f>
        <v/>
      </c>
      <c r="N1925" s="117"/>
      <c r="O1925" s="118" t="s">
        <v>222</v>
      </c>
      <c r="P1925" s="119"/>
      <c r="Q1925" s="84"/>
      <c r="R1925" s="125"/>
      <c r="S1925" s="166"/>
      <c r="T1925" s="167"/>
    </row>
    <row r="1926" spans="1:20" s="121" customFormat="1" ht="20.100000000000001" customHeight="1" x14ac:dyDescent="0.3">
      <c r="A1926" s="80"/>
      <c r="B1926" s="110" t="str">
        <f>IF(E1926="","",VLOOKUP(E1926,[1]PROJECTES!$C$14:$G$5000,2,FALSE))</f>
        <v/>
      </c>
      <c r="C1926" s="80"/>
      <c r="D1926" s="283" t="str">
        <f>IF(E1926="","",VLOOKUP(E1926,[1]PROJECTES!$C$14:$G$5000,5,FALSE))</f>
        <v/>
      </c>
      <c r="E1926" s="79"/>
      <c r="F1926" s="110" t="str">
        <f>IF(I1926="","",VLOOKUP(I1926,[1]PROJECTES!$C$14:$G$5000,2,FALSE))</f>
        <v/>
      </c>
      <c r="G1926" s="112" t="str">
        <f>IF(E1926="","",VLOOKUP(E1926,[1]PROJECTES!$C$14:$G$5000,4,FALSE))</f>
        <v/>
      </c>
      <c r="H1926" s="95"/>
      <c r="I1926" s="113" t="str">
        <f>IF(H1926="","",VLOOKUP(H1926,BD!B$2:C$16,2,FALSE))</f>
        <v/>
      </c>
      <c r="J1926" s="114"/>
      <c r="K1926" s="115" t="str">
        <f t="shared" si="67"/>
        <v/>
      </c>
      <c r="L1926" s="116" t="str">
        <f t="shared" ca="1" si="68"/>
        <v>-</v>
      </c>
      <c r="M1926" s="111" t="str">
        <f>IF(E1926="","",VLOOKUP(E1926,[1]PROJECTES!$C$14:$Z$5000,21,FALSE))</f>
        <v/>
      </c>
      <c r="N1926" s="117"/>
      <c r="O1926" s="118" t="s">
        <v>222</v>
      </c>
      <c r="P1926" s="119"/>
      <c r="Q1926" s="84"/>
      <c r="R1926" s="122"/>
      <c r="S1926" s="166"/>
      <c r="T1926" s="167"/>
    </row>
    <row r="1927" spans="1:20" s="121" customFormat="1" ht="20.100000000000001" customHeight="1" x14ac:dyDescent="0.3">
      <c r="A1927" s="80"/>
      <c r="B1927" s="110" t="str">
        <f>IF(E1927="","",VLOOKUP(E1927,[1]PROJECTES!$C$14:$G$5000,2,FALSE))</f>
        <v/>
      </c>
      <c r="C1927" s="80"/>
      <c r="D1927" s="283" t="str">
        <f>IF(E1927="","",VLOOKUP(E1927,[1]PROJECTES!$C$14:$G$5000,5,FALSE))</f>
        <v/>
      </c>
      <c r="E1927" s="79"/>
      <c r="F1927" s="110" t="str">
        <f>IF(I1927="","",VLOOKUP(I1927,[1]PROJECTES!$C$14:$G$5000,2,FALSE))</f>
        <v/>
      </c>
      <c r="G1927" s="112" t="str">
        <f>IF(E1927="","",VLOOKUP(E1927,[1]PROJECTES!$C$14:$G$5000,4,FALSE))</f>
        <v/>
      </c>
      <c r="H1927" s="95"/>
      <c r="I1927" s="113" t="str">
        <f>IF(H1927="","",VLOOKUP(H1927,BD!B$2:C$16,2,FALSE))</f>
        <v/>
      </c>
      <c r="J1927" s="114"/>
      <c r="K1927" s="115" t="str">
        <f t="shared" si="67"/>
        <v/>
      </c>
      <c r="L1927" s="116" t="str">
        <f t="shared" ca="1" si="68"/>
        <v>-</v>
      </c>
      <c r="M1927" s="111" t="str">
        <f>IF(E1927="","",VLOOKUP(E1927,[1]PROJECTES!$C$14:$Z$5000,21,FALSE))</f>
        <v/>
      </c>
      <c r="N1927" s="117"/>
      <c r="O1927" s="118" t="s">
        <v>222</v>
      </c>
      <c r="P1927" s="119"/>
      <c r="Q1927" s="84"/>
      <c r="R1927" s="125"/>
      <c r="S1927" s="166"/>
      <c r="T1927" s="167"/>
    </row>
    <row r="1928" spans="1:20" s="121" customFormat="1" ht="20.100000000000001" customHeight="1" x14ac:dyDescent="0.3">
      <c r="A1928" s="80"/>
      <c r="B1928" s="110" t="str">
        <f>IF(E1928="","",VLOOKUP(E1928,[1]PROJECTES!$C$14:$G$5000,2,FALSE))</f>
        <v/>
      </c>
      <c r="C1928" s="80"/>
      <c r="D1928" s="283" t="str">
        <f>IF(E1928="","",VLOOKUP(E1928,[1]PROJECTES!$C$14:$G$5000,5,FALSE))</f>
        <v/>
      </c>
      <c r="E1928" s="79"/>
      <c r="F1928" s="110" t="str">
        <f>IF(I1928="","",VLOOKUP(I1928,[1]PROJECTES!$C$14:$G$5000,2,FALSE))</f>
        <v/>
      </c>
      <c r="G1928" s="112" t="str">
        <f>IF(E1928="","",VLOOKUP(E1928,[1]PROJECTES!$C$14:$G$5000,4,FALSE))</f>
        <v/>
      </c>
      <c r="H1928" s="95"/>
      <c r="I1928" s="113"/>
      <c r="J1928" s="114"/>
      <c r="K1928" s="115" t="str">
        <f t="shared" ref="K1928" si="69">IF(J1928="","",WEEKNUM(J1928,2)-0)</f>
        <v/>
      </c>
      <c r="L1928" s="116" t="str">
        <f t="shared" ref="L1928" ca="1" si="70">IF(M1928="","-",IF(G1928="TA","-",+M1928-TODAY()))</f>
        <v>-</v>
      </c>
      <c r="M1928" s="111" t="str">
        <f>IF(E1928="","",VLOOKUP(E1928,[1]PROJECTES!$C$14:$Z$5000,21,FALSE))</f>
        <v/>
      </c>
      <c r="N1928" s="117"/>
      <c r="O1928" s="118" t="s">
        <v>222</v>
      </c>
      <c r="P1928" s="119"/>
      <c r="Q1928" s="84"/>
      <c r="R1928" s="125"/>
      <c r="S1928" s="166"/>
      <c r="T1928" s="167"/>
    </row>
    <row r="1929" spans="1:20" s="121" customFormat="1" ht="20.100000000000001" customHeight="1" x14ac:dyDescent="0.3">
      <c r="A1929" s="80"/>
      <c r="B1929" s="110" t="str">
        <f>IF(E1929="","",VLOOKUP(E1929,[1]PROJECTES!$C$14:$G$5000,2,FALSE))</f>
        <v/>
      </c>
      <c r="C1929" s="80"/>
      <c r="D1929" s="283" t="str">
        <f>IF(E1929="","",VLOOKUP(E1929,[1]PROJECTES!$C$14:$G$5000,5,FALSE))</f>
        <v/>
      </c>
      <c r="E1929" s="79"/>
      <c r="F1929" s="110" t="str">
        <f>IF(I1929="","",VLOOKUP(I1929,[1]PROJECTES!$C$14:$G$5000,2,FALSE))</f>
        <v/>
      </c>
      <c r="G1929" s="112" t="str">
        <f>IF(E1929="","",VLOOKUP(E1929,[1]PROJECTES!$C$14:$G$5000,4,FALSE))</f>
        <v/>
      </c>
      <c r="H1929" s="95"/>
      <c r="I1929" s="113" t="str">
        <f>IF(H1929="","",VLOOKUP(H1929,BD!B$2:C$16,2,FALSE))</f>
        <v/>
      </c>
      <c r="J1929" s="144"/>
      <c r="K1929" s="115" t="str">
        <f t="shared" si="67"/>
        <v/>
      </c>
      <c r="L1929" s="116" t="str">
        <f t="shared" ref="L1929:L1992" ca="1" si="71">IF(M1929="","-",IF(G1929="TA","-",+M1929-TODAY()))</f>
        <v>-</v>
      </c>
      <c r="M1929" s="111" t="str">
        <f>IF(E1929="","",VLOOKUP(E1929,[1]PROJECTES!$C$14:$Z$5000,21,FALSE))</f>
        <v/>
      </c>
      <c r="N1929" s="117"/>
      <c r="O1929" s="118" t="s">
        <v>222</v>
      </c>
      <c r="P1929" s="119"/>
      <c r="Q1929" s="84"/>
      <c r="R1929" s="122"/>
      <c r="S1929" s="166"/>
      <c r="T1929" s="167"/>
    </row>
    <row r="1930" spans="1:20" s="121" customFormat="1" ht="20.100000000000001" customHeight="1" x14ac:dyDescent="0.3">
      <c r="A1930" s="80"/>
      <c r="B1930" s="110" t="str">
        <f>IF(E1930="","",VLOOKUP(E1930,[1]PROJECTES!$C$14:$G$5000,2,FALSE))</f>
        <v/>
      </c>
      <c r="C1930" s="80"/>
      <c r="D1930" s="283" t="str">
        <f>IF(E1930="","",VLOOKUP(E1930,[1]PROJECTES!$C$14:$G$5000,5,FALSE))</f>
        <v/>
      </c>
      <c r="E1930" s="79"/>
      <c r="F1930" s="110" t="str">
        <f>IF(I1930="","",VLOOKUP(I1930,[1]PROJECTES!$C$14:$G$5000,2,FALSE))</f>
        <v/>
      </c>
      <c r="G1930" s="112" t="str">
        <f>IF(E1930="","",VLOOKUP(E1930,[1]PROJECTES!$C$14:$G$5000,4,FALSE))</f>
        <v/>
      </c>
      <c r="H1930" s="95"/>
      <c r="I1930" s="113" t="str">
        <f>IF(H1930="","",VLOOKUP(H1930,BD!B$2:C$16,2,FALSE))</f>
        <v/>
      </c>
      <c r="J1930" s="114"/>
      <c r="K1930" s="115" t="str">
        <f t="shared" si="67"/>
        <v/>
      </c>
      <c r="L1930" s="116" t="str">
        <f t="shared" ca="1" si="71"/>
        <v>-</v>
      </c>
      <c r="M1930" s="111" t="str">
        <f>IF(E1930="","",VLOOKUP(E1930,[1]PROJECTES!$C$14:$Z$5000,21,FALSE))</f>
        <v/>
      </c>
      <c r="N1930" s="117"/>
      <c r="O1930" s="118" t="s">
        <v>222</v>
      </c>
      <c r="P1930" s="119"/>
      <c r="Q1930" s="84"/>
      <c r="R1930" s="125"/>
      <c r="S1930" s="166"/>
      <c r="T1930" s="167"/>
    </row>
    <row r="1931" spans="1:20" s="121" customFormat="1" ht="20.100000000000001" customHeight="1" x14ac:dyDescent="0.3">
      <c r="A1931" s="80"/>
      <c r="B1931" s="110" t="str">
        <f>IF(E1931="","",VLOOKUP(E1931,[1]PROJECTES!$C$14:$G$5000,2,FALSE))</f>
        <v/>
      </c>
      <c r="C1931" s="80"/>
      <c r="D1931" s="283" t="str">
        <f>IF(E1931="","",VLOOKUP(E1931,[1]PROJECTES!$C$14:$G$5000,5,FALSE))</f>
        <v/>
      </c>
      <c r="E1931" s="79"/>
      <c r="F1931" s="110" t="str">
        <f>IF(I1931="","",VLOOKUP(I1931,[1]PROJECTES!$C$14:$G$5000,2,FALSE))</f>
        <v/>
      </c>
      <c r="G1931" s="112" t="str">
        <f>IF(E1931="","",VLOOKUP(E1931,[1]PROJECTES!$C$14:$G$5000,4,FALSE))</f>
        <v/>
      </c>
      <c r="H1931" s="95"/>
      <c r="I1931" s="113" t="str">
        <f>IF(H1931="","",VLOOKUP(H1931,BD!B$2:C$16,2,FALSE))</f>
        <v/>
      </c>
      <c r="J1931" s="114"/>
      <c r="K1931" s="115" t="str">
        <f t="shared" si="67"/>
        <v/>
      </c>
      <c r="L1931" s="116" t="str">
        <f t="shared" ca="1" si="71"/>
        <v>-</v>
      </c>
      <c r="M1931" s="111" t="str">
        <f>IF(E1931="","",VLOOKUP(E1931,[1]PROJECTES!$C$14:$Z$5000,21,FALSE))</f>
        <v/>
      </c>
      <c r="N1931" s="117"/>
      <c r="O1931" s="118" t="s">
        <v>222</v>
      </c>
      <c r="P1931" s="119"/>
      <c r="Q1931" s="84"/>
      <c r="R1931" s="125"/>
      <c r="S1931" s="166"/>
      <c r="T1931" s="167"/>
    </row>
    <row r="1932" spans="1:20" s="121" customFormat="1" ht="20.100000000000001" customHeight="1" x14ac:dyDescent="0.3">
      <c r="A1932" s="80"/>
      <c r="B1932" s="110" t="str">
        <f>IF(E1932="","",VLOOKUP(E1932,[1]PROJECTES!$C$14:$G$5000,2,FALSE))</f>
        <v/>
      </c>
      <c r="C1932" s="80"/>
      <c r="D1932" s="283" t="str">
        <f>IF(E1932="","",VLOOKUP(E1932,[1]PROJECTES!$C$14:$G$5000,5,FALSE))</f>
        <v/>
      </c>
      <c r="E1932" s="79"/>
      <c r="F1932" s="110" t="str">
        <f>IF(I1932="","",VLOOKUP(I1932,[1]PROJECTES!$C$14:$G$5000,2,FALSE))</f>
        <v/>
      </c>
      <c r="G1932" s="112" t="str">
        <f>IF(E1932="","",VLOOKUP(E1932,[1]PROJECTES!$C$14:$G$5000,4,FALSE))</f>
        <v/>
      </c>
      <c r="H1932" s="95"/>
      <c r="I1932" s="113" t="str">
        <f>IF(H1932="","",VLOOKUP(H1932,BD!B$2:C$16,2,FALSE))</f>
        <v/>
      </c>
      <c r="J1932" s="114"/>
      <c r="K1932" s="115" t="str">
        <f t="shared" si="67"/>
        <v/>
      </c>
      <c r="L1932" s="116" t="str">
        <f t="shared" ca="1" si="71"/>
        <v>-</v>
      </c>
      <c r="M1932" s="111" t="str">
        <f>IF(E1932="","",VLOOKUP(E1932,[1]PROJECTES!$C$14:$Z$5000,21,FALSE))</f>
        <v/>
      </c>
      <c r="N1932" s="117"/>
      <c r="O1932" s="118" t="s">
        <v>222</v>
      </c>
      <c r="P1932" s="119"/>
      <c r="Q1932" s="84"/>
      <c r="R1932" s="122"/>
      <c r="S1932" s="166"/>
      <c r="T1932" s="167"/>
    </row>
    <row r="1933" spans="1:20" s="121" customFormat="1" ht="20.100000000000001" customHeight="1" x14ac:dyDescent="0.3">
      <c r="A1933" s="80"/>
      <c r="B1933" s="110" t="str">
        <f>IF(E1933="","",VLOOKUP(E1933,[1]PROJECTES!$C$14:$G$5000,2,FALSE))</f>
        <v/>
      </c>
      <c r="C1933" s="80"/>
      <c r="D1933" s="283" t="str">
        <f>IF(E1933="","",VLOOKUP(E1933,[1]PROJECTES!$C$14:$G$5000,5,FALSE))</f>
        <v/>
      </c>
      <c r="E1933" s="79"/>
      <c r="F1933" s="110" t="str">
        <f>IF(I1933="","",VLOOKUP(I1933,[1]PROJECTES!$C$14:$G$5000,2,FALSE))</f>
        <v/>
      </c>
      <c r="G1933" s="112" t="str">
        <f>IF(E1933="","",VLOOKUP(E1933,[1]PROJECTES!$C$14:$G$5000,4,FALSE))</f>
        <v/>
      </c>
      <c r="H1933" s="95"/>
      <c r="I1933" s="113" t="str">
        <f>IF(H1933="","",VLOOKUP(H1933,BD!B$2:C$16,2,FALSE))</f>
        <v/>
      </c>
      <c r="J1933" s="114"/>
      <c r="K1933" s="115" t="str">
        <f t="shared" si="67"/>
        <v/>
      </c>
      <c r="L1933" s="116" t="str">
        <f t="shared" ca="1" si="71"/>
        <v>-</v>
      </c>
      <c r="M1933" s="111" t="str">
        <f>IF(E1933="","",VLOOKUP(E1933,[1]PROJECTES!$C$14:$Z$5000,21,FALSE))</f>
        <v/>
      </c>
      <c r="N1933" s="117"/>
      <c r="O1933" s="118" t="s">
        <v>222</v>
      </c>
      <c r="P1933" s="119"/>
      <c r="Q1933" s="84"/>
      <c r="R1933" s="122"/>
      <c r="S1933" s="166"/>
      <c r="T1933" s="167"/>
    </row>
    <row r="1934" spans="1:20" s="121" customFormat="1" ht="20.100000000000001" customHeight="1" x14ac:dyDescent="0.3">
      <c r="A1934" s="80"/>
      <c r="B1934" s="110" t="str">
        <f>IF(E1934="","",VLOOKUP(E1934,[1]PROJECTES!$C$14:$G$5000,2,FALSE))</f>
        <v/>
      </c>
      <c r="C1934" s="80"/>
      <c r="D1934" s="283" t="str">
        <f>IF(E1934="","",VLOOKUP(E1934,[1]PROJECTES!$C$14:$G$5000,5,FALSE))</f>
        <v/>
      </c>
      <c r="E1934" s="79"/>
      <c r="F1934" s="110" t="str">
        <f>IF(I1934="","",VLOOKUP(I1934,[1]PROJECTES!$C$14:$G$5000,2,FALSE))</f>
        <v/>
      </c>
      <c r="G1934" s="112" t="str">
        <f>IF(E1934="","",VLOOKUP(E1934,[1]PROJECTES!$C$14:$G$5000,4,FALSE))</f>
        <v/>
      </c>
      <c r="H1934" s="95"/>
      <c r="I1934" s="113" t="str">
        <f>IF(H1934="","",VLOOKUP(H1934,BD!B$2:C$16,2,FALSE))</f>
        <v/>
      </c>
      <c r="J1934" s="114"/>
      <c r="K1934" s="115" t="str">
        <f t="shared" si="67"/>
        <v/>
      </c>
      <c r="L1934" s="116" t="str">
        <f t="shared" ca="1" si="71"/>
        <v>-</v>
      </c>
      <c r="M1934" s="111" t="str">
        <f>IF(E1934="","",VLOOKUP(E1934,[1]PROJECTES!$C$14:$Z$5000,21,FALSE))</f>
        <v/>
      </c>
      <c r="N1934" s="117"/>
      <c r="O1934" s="118" t="s">
        <v>222</v>
      </c>
      <c r="P1934" s="119"/>
      <c r="Q1934" s="84"/>
      <c r="R1934" s="125"/>
      <c r="S1934" s="166"/>
      <c r="T1934" s="167"/>
    </row>
    <row r="1935" spans="1:20" s="121" customFormat="1" ht="20.100000000000001" customHeight="1" x14ac:dyDescent="0.3">
      <c r="A1935" s="80"/>
      <c r="B1935" s="110" t="str">
        <f>IF(E1935="","",VLOOKUP(E1935,[1]PROJECTES!$C$14:$G$5000,2,FALSE))</f>
        <v/>
      </c>
      <c r="C1935" s="80"/>
      <c r="D1935" s="283" t="str">
        <f>IF(E1935="","",VLOOKUP(E1935,[1]PROJECTES!$C$14:$G$5000,5,FALSE))</f>
        <v/>
      </c>
      <c r="E1935" s="79"/>
      <c r="F1935" s="110" t="str">
        <f>IF(I1935="","",VLOOKUP(I1935,[1]PROJECTES!$C$14:$G$5000,2,FALSE))</f>
        <v/>
      </c>
      <c r="G1935" s="112" t="str">
        <f>IF(E1935="","",VLOOKUP(E1935,[1]PROJECTES!$C$14:$G$5000,4,FALSE))</f>
        <v/>
      </c>
      <c r="H1935" s="95"/>
      <c r="I1935" s="113" t="str">
        <f>IF(H1935="","",VLOOKUP(H1935,BD!B$2:C$16,2,FALSE))</f>
        <v/>
      </c>
      <c r="J1935" s="114"/>
      <c r="K1935" s="115" t="str">
        <f t="shared" si="67"/>
        <v/>
      </c>
      <c r="L1935" s="116" t="str">
        <f t="shared" ca="1" si="71"/>
        <v>-</v>
      </c>
      <c r="M1935" s="111" t="str">
        <f>IF(E1935="","",VLOOKUP(E1935,[1]PROJECTES!$C$14:$Z$5000,21,FALSE))</f>
        <v/>
      </c>
      <c r="N1935" s="117"/>
      <c r="O1935" s="118" t="s">
        <v>222</v>
      </c>
      <c r="P1935" s="119"/>
      <c r="Q1935" s="84"/>
      <c r="R1935" s="122"/>
      <c r="S1935" s="166"/>
      <c r="T1935" s="167"/>
    </row>
    <row r="1936" spans="1:20" s="121" customFormat="1" ht="20.100000000000001" customHeight="1" x14ac:dyDescent="0.3">
      <c r="A1936" s="80"/>
      <c r="B1936" s="110" t="str">
        <f>IF(E1936="","",VLOOKUP(E1936,[1]PROJECTES!$C$14:$G$5000,2,FALSE))</f>
        <v/>
      </c>
      <c r="C1936" s="80"/>
      <c r="D1936" s="283" t="str">
        <f>IF(E1936="","",VLOOKUP(E1936,[1]PROJECTES!$C$14:$G$5000,5,FALSE))</f>
        <v/>
      </c>
      <c r="E1936" s="79"/>
      <c r="F1936" s="110" t="str">
        <f>IF(I1936="","",VLOOKUP(I1936,[1]PROJECTES!$C$14:$G$5000,2,FALSE))</f>
        <v/>
      </c>
      <c r="G1936" s="112" t="str">
        <f>IF(E1936="","",VLOOKUP(E1936,[1]PROJECTES!$C$14:$G$5000,4,FALSE))</f>
        <v/>
      </c>
      <c r="H1936" s="95"/>
      <c r="I1936" s="113" t="str">
        <f>IF(H1936="","",VLOOKUP(H1936,BD!B$2:C$16,2,FALSE))</f>
        <v/>
      </c>
      <c r="J1936" s="114"/>
      <c r="K1936" s="115" t="str">
        <f t="shared" si="67"/>
        <v/>
      </c>
      <c r="L1936" s="116" t="str">
        <f t="shared" ca="1" si="71"/>
        <v>-</v>
      </c>
      <c r="M1936" s="111" t="str">
        <f>IF(E1936="","",VLOOKUP(E1936,[1]PROJECTES!$C$14:$Z$5000,21,FALSE))</f>
        <v/>
      </c>
      <c r="N1936" s="117"/>
      <c r="O1936" s="118" t="s">
        <v>222</v>
      </c>
      <c r="P1936" s="119"/>
      <c r="Q1936" s="84"/>
      <c r="R1936" s="122"/>
      <c r="S1936" s="166"/>
      <c r="T1936" s="167"/>
    </row>
    <row r="1937" spans="1:20" s="121" customFormat="1" ht="20.100000000000001" customHeight="1" x14ac:dyDescent="0.3">
      <c r="A1937" s="80"/>
      <c r="B1937" s="110" t="str">
        <f>IF(E1937="","",VLOOKUP(E1937,[1]PROJECTES!$C$14:$G$5000,2,FALSE))</f>
        <v/>
      </c>
      <c r="C1937" s="80"/>
      <c r="D1937" s="283" t="str">
        <f>IF(E1937="","",VLOOKUP(E1937,[1]PROJECTES!$C$14:$G$5000,5,FALSE))</f>
        <v/>
      </c>
      <c r="E1937" s="79"/>
      <c r="F1937" s="110" t="str">
        <f>IF(I1937="","",VLOOKUP(I1937,[1]PROJECTES!$C$14:$G$5000,2,FALSE))</f>
        <v/>
      </c>
      <c r="G1937" s="112" t="str">
        <f>IF(E1937="","",VLOOKUP(E1937,[1]PROJECTES!$C$14:$G$5000,4,FALSE))</f>
        <v/>
      </c>
      <c r="H1937" s="95"/>
      <c r="I1937" s="113" t="str">
        <f>IF(H1937="","",VLOOKUP(H1937,BD!B$2:C$16,2,FALSE))</f>
        <v/>
      </c>
      <c r="J1937" s="114"/>
      <c r="K1937" s="115" t="str">
        <f t="shared" si="67"/>
        <v/>
      </c>
      <c r="L1937" s="116" t="str">
        <f t="shared" ca="1" si="71"/>
        <v>-</v>
      </c>
      <c r="M1937" s="111" t="str">
        <f>IF(E1937="","",VLOOKUP(E1937,[1]PROJECTES!$C$14:$Z$5000,21,FALSE))</f>
        <v/>
      </c>
      <c r="N1937" s="117"/>
      <c r="O1937" s="118" t="s">
        <v>222</v>
      </c>
      <c r="P1937" s="119"/>
      <c r="Q1937" s="84"/>
      <c r="R1937" s="122"/>
      <c r="S1937" s="166"/>
      <c r="T1937" s="167"/>
    </row>
    <row r="1938" spans="1:20" s="121" customFormat="1" ht="20.100000000000001" customHeight="1" x14ac:dyDescent="0.3">
      <c r="A1938" s="80"/>
      <c r="B1938" s="110" t="str">
        <f>IF(E1938="","",VLOOKUP(E1938,[1]PROJECTES!$C$14:$G$5000,2,FALSE))</f>
        <v/>
      </c>
      <c r="C1938" s="80"/>
      <c r="D1938" s="283" t="str">
        <f>IF(E1938="","",VLOOKUP(E1938,[1]PROJECTES!$C$14:$G$5000,5,FALSE))</f>
        <v/>
      </c>
      <c r="E1938" s="79"/>
      <c r="F1938" s="110" t="str">
        <f>IF(I1938="","",VLOOKUP(I1938,[1]PROJECTES!$C$14:$G$5000,2,FALSE))</f>
        <v/>
      </c>
      <c r="G1938" s="112" t="str">
        <f>IF(E1938="","",VLOOKUP(E1938,[1]PROJECTES!$C$14:$G$5000,4,FALSE))</f>
        <v/>
      </c>
      <c r="H1938" s="95"/>
      <c r="I1938" s="113" t="str">
        <f>IF(H1938="","",VLOOKUP(H1938,BD!B$2:C$16,2,FALSE))</f>
        <v/>
      </c>
      <c r="J1938" s="114"/>
      <c r="K1938" s="115" t="str">
        <f t="shared" si="67"/>
        <v/>
      </c>
      <c r="L1938" s="116" t="str">
        <f t="shared" ca="1" si="71"/>
        <v>-</v>
      </c>
      <c r="M1938" s="111" t="str">
        <f>IF(E1938="","",VLOOKUP(E1938,[1]PROJECTES!$C$14:$Z$5000,21,FALSE))</f>
        <v/>
      </c>
      <c r="N1938" s="117"/>
      <c r="O1938" s="118" t="s">
        <v>222</v>
      </c>
      <c r="P1938" s="119"/>
      <c r="Q1938" s="84"/>
      <c r="R1938" s="122"/>
      <c r="S1938" s="166"/>
      <c r="T1938" s="167"/>
    </row>
    <row r="1939" spans="1:20" s="121" customFormat="1" ht="20.100000000000001" customHeight="1" x14ac:dyDescent="0.3">
      <c r="A1939" s="80"/>
      <c r="B1939" s="110" t="str">
        <f>IF(E1939="","",VLOOKUP(E1939,[1]PROJECTES!$C$14:$G$5000,2,FALSE))</f>
        <v/>
      </c>
      <c r="C1939" s="80"/>
      <c r="D1939" s="283" t="str">
        <f>IF(E1939="","",VLOOKUP(E1939,[1]PROJECTES!$C$14:$G$5000,5,FALSE))</f>
        <v/>
      </c>
      <c r="E1939" s="79"/>
      <c r="F1939" s="110" t="str">
        <f>IF(I1939="","",VLOOKUP(I1939,[1]PROJECTES!$C$14:$G$5000,2,FALSE))</f>
        <v/>
      </c>
      <c r="G1939" s="112" t="str">
        <f>IF(E1939="","",VLOOKUP(E1939,[1]PROJECTES!$C$14:$G$5000,4,FALSE))</f>
        <v/>
      </c>
      <c r="H1939" s="95"/>
      <c r="I1939" s="113" t="str">
        <f>IF(H1939="","",VLOOKUP(H1939,BD!B$2:C$16,2,FALSE))</f>
        <v/>
      </c>
      <c r="J1939" s="114"/>
      <c r="K1939" s="115" t="str">
        <f t="shared" si="67"/>
        <v/>
      </c>
      <c r="L1939" s="116" t="str">
        <f t="shared" ca="1" si="71"/>
        <v>-</v>
      </c>
      <c r="M1939" s="111" t="str">
        <f>IF(E1939="","",VLOOKUP(E1939,[1]PROJECTES!$C$14:$Z$5000,21,FALSE))</f>
        <v/>
      </c>
      <c r="N1939" s="117"/>
      <c r="O1939" s="118" t="s">
        <v>222</v>
      </c>
      <c r="P1939" s="119"/>
      <c r="Q1939" s="84"/>
      <c r="R1939" s="122"/>
      <c r="S1939" s="166"/>
      <c r="T1939" s="167"/>
    </row>
    <row r="1940" spans="1:20" s="121" customFormat="1" ht="20.100000000000001" customHeight="1" x14ac:dyDescent="0.3">
      <c r="A1940" s="80"/>
      <c r="B1940" s="110" t="str">
        <f>IF(E1940="","",VLOOKUP(E1940,[1]PROJECTES!$C$14:$G$5000,2,FALSE))</f>
        <v/>
      </c>
      <c r="C1940" s="80"/>
      <c r="D1940" s="283" t="str">
        <f>IF(E1940="","",VLOOKUP(E1940,[1]PROJECTES!$C$14:$G$5000,5,FALSE))</f>
        <v/>
      </c>
      <c r="E1940" s="79"/>
      <c r="F1940" s="110" t="str">
        <f>IF(I1940="","",VLOOKUP(I1940,[1]PROJECTES!$C$14:$G$5000,2,FALSE))</f>
        <v/>
      </c>
      <c r="G1940" s="112" t="str">
        <f>IF(E1940="","",VLOOKUP(E1940,[1]PROJECTES!$C$14:$G$5000,4,FALSE))</f>
        <v/>
      </c>
      <c r="H1940" s="95"/>
      <c r="I1940" s="113" t="str">
        <f>IF(H1940="","",VLOOKUP(H1940,BD!B$2:C$16,2,FALSE))</f>
        <v/>
      </c>
      <c r="J1940" s="114"/>
      <c r="K1940" s="115" t="str">
        <f t="shared" si="67"/>
        <v/>
      </c>
      <c r="L1940" s="116" t="str">
        <f t="shared" ca="1" si="71"/>
        <v>-</v>
      </c>
      <c r="M1940" s="111" t="str">
        <f>IF(E1940="","",VLOOKUP(E1940,[1]PROJECTES!$C$14:$Z$5000,21,FALSE))</f>
        <v/>
      </c>
      <c r="N1940" s="117"/>
      <c r="O1940" s="118" t="s">
        <v>222</v>
      </c>
      <c r="P1940" s="119"/>
      <c r="Q1940" s="84"/>
      <c r="R1940" s="122"/>
      <c r="S1940" s="166"/>
      <c r="T1940" s="167"/>
    </row>
    <row r="1941" spans="1:20" s="121" customFormat="1" ht="20.100000000000001" customHeight="1" x14ac:dyDescent="0.3">
      <c r="A1941" s="80"/>
      <c r="B1941" s="110" t="str">
        <f>IF(E1941="","",VLOOKUP(E1941,[1]PROJECTES!$C$14:$G$5000,2,FALSE))</f>
        <v/>
      </c>
      <c r="C1941" s="80"/>
      <c r="D1941" s="283" t="str">
        <f>IF(E1941="","",VLOOKUP(E1941,[1]PROJECTES!$C$14:$G$5000,5,FALSE))</f>
        <v/>
      </c>
      <c r="E1941" s="79"/>
      <c r="F1941" s="110" t="str">
        <f>IF(I1941="","",VLOOKUP(I1941,[1]PROJECTES!$C$14:$G$5000,2,FALSE))</f>
        <v/>
      </c>
      <c r="G1941" s="112" t="str">
        <f>IF(E1941="","",VLOOKUP(E1941,[1]PROJECTES!$C$14:$G$5000,4,FALSE))</f>
        <v/>
      </c>
      <c r="H1941" s="95"/>
      <c r="I1941" s="113" t="str">
        <f>IF(H1941="","",VLOOKUP(H1941,BD!B$2:C$16,2,FALSE))</f>
        <v/>
      </c>
      <c r="J1941" s="114"/>
      <c r="K1941" s="115" t="str">
        <f t="shared" si="67"/>
        <v/>
      </c>
      <c r="L1941" s="116" t="str">
        <f t="shared" ca="1" si="71"/>
        <v>-</v>
      </c>
      <c r="M1941" s="111" t="str">
        <f>IF(E1941="","",VLOOKUP(E1941,[1]PROJECTES!$C$14:$Z$5000,21,FALSE))</f>
        <v/>
      </c>
      <c r="N1941" s="117"/>
      <c r="O1941" s="118" t="s">
        <v>222</v>
      </c>
      <c r="P1941" s="119"/>
      <c r="Q1941" s="84"/>
      <c r="R1941" s="122"/>
      <c r="S1941" s="166"/>
      <c r="T1941" s="167"/>
    </row>
    <row r="1942" spans="1:20" s="121" customFormat="1" ht="20.100000000000001" customHeight="1" x14ac:dyDescent="0.3">
      <c r="A1942" s="80"/>
      <c r="B1942" s="110" t="str">
        <f>IF(E1942="","",VLOOKUP(E1942,[1]PROJECTES!$C$14:$G$5000,2,FALSE))</f>
        <v/>
      </c>
      <c r="C1942" s="80"/>
      <c r="D1942" s="283" t="str">
        <f>IF(E1942="","",VLOOKUP(E1942,[1]PROJECTES!$C$14:$G$5000,5,FALSE))</f>
        <v/>
      </c>
      <c r="E1942" s="79"/>
      <c r="F1942" s="110" t="str">
        <f>IF(I1942="","",VLOOKUP(I1942,[1]PROJECTES!$C$14:$G$5000,2,FALSE))</f>
        <v/>
      </c>
      <c r="G1942" s="112" t="str">
        <f>IF(E1942="","",VLOOKUP(E1942,[1]PROJECTES!$C$14:$G$5000,4,FALSE))</f>
        <v/>
      </c>
      <c r="H1942" s="95"/>
      <c r="I1942" s="113" t="str">
        <f>IF(H1942="","",VLOOKUP(H1942,BD!B$2:C$16,2,FALSE))</f>
        <v/>
      </c>
      <c r="J1942" s="114"/>
      <c r="K1942" s="115" t="str">
        <f t="shared" si="67"/>
        <v/>
      </c>
      <c r="L1942" s="116" t="str">
        <f t="shared" ca="1" si="71"/>
        <v>-</v>
      </c>
      <c r="M1942" s="111" t="str">
        <f>IF(E1942="","",VLOOKUP(E1942,[1]PROJECTES!$C$14:$Z$5000,21,FALSE))</f>
        <v/>
      </c>
      <c r="N1942" s="117"/>
      <c r="O1942" s="118" t="s">
        <v>222</v>
      </c>
      <c r="P1942" s="119"/>
      <c r="Q1942" s="84"/>
      <c r="R1942" s="125"/>
      <c r="S1942" s="166"/>
      <c r="T1942" s="167"/>
    </row>
    <row r="1943" spans="1:20" s="121" customFormat="1" ht="20.100000000000001" customHeight="1" x14ac:dyDescent="0.3">
      <c r="A1943" s="80"/>
      <c r="B1943" s="110" t="str">
        <f>IF(E1943="","",VLOOKUP(E1943,[1]PROJECTES!$C$14:$G$5000,2,FALSE))</f>
        <v/>
      </c>
      <c r="C1943" s="80"/>
      <c r="D1943" s="283" t="str">
        <f>IF(E1943="","",VLOOKUP(E1943,[1]PROJECTES!$C$14:$G$5000,5,FALSE))</f>
        <v/>
      </c>
      <c r="E1943" s="79"/>
      <c r="F1943" s="110" t="str">
        <f>IF(I1943="","",VLOOKUP(I1943,[1]PROJECTES!$C$14:$G$5000,2,FALSE))</f>
        <v/>
      </c>
      <c r="G1943" s="112" t="str">
        <f>IF(E1943="","",VLOOKUP(E1943,[1]PROJECTES!$C$14:$G$5000,4,FALSE))</f>
        <v/>
      </c>
      <c r="H1943" s="95"/>
      <c r="I1943" s="113" t="str">
        <f>IF(H1943="","",VLOOKUP(H1943,BD!B$2:C$16,2,FALSE))</f>
        <v/>
      </c>
      <c r="J1943" s="114"/>
      <c r="K1943" s="115" t="str">
        <f t="shared" si="67"/>
        <v/>
      </c>
      <c r="L1943" s="116" t="str">
        <f t="shared" ca="1" si="71"/>
        <v>-</v>
      </c>
      <c r="M1943" s="111" t="str">
        <f>IF(E1943="","",VLOOKUP(E1943,[1]PROJECTES!$C$14:$Z$5000,21,FALSE))</f>
        <v/>
      </c>
      <c r="N1943" s="117"/>
      <c r="O1943" s="118" t="s">
        <v>222</v>
      </c>
      <c r="P1943" s="119"/>
      <c r="Q1943" s="84"/>
      <c r="R1943" s="123"/>
      <c r="S1943" s="166"/>
      <c r="T1943" s="167"/>
    </row>
    <row r="1944" spans="1:20" s="121" customFormat="1" ht="20.100000000000001" customHeight="1" x14ac:dyDescent="0.3">
      <c r="A1944" s="80"/>
      <c r="B1944" s="110" t="str">
        <f>IF(E1944="","",VLOOKUP(E1944,[1]PROJECTES!$C$14:$G$5000,2,FALSE))</f>
        <v/>
      </c>
      <c r="C1944" s="80"/>
      <c r="D1944" s="283" t="str">
        <f>IF(E1944="","",VLOOKUP(E1944,[1]PROJECTES!$C$14:$G$5000,5,FALSE))</f>
        <v/>
      </c>
      <c r="E1944" s="79"/>
      <c r="F1944" s="110" t="str">
        <f>IF(I1944="","",VLOOKUP(I1944,[1]PROJECTES!$C$14:$G$5000,2,FALSE))</f>
        <v/>
      </c>
      <c r="G1944" s="112" t="str">
        <f>IF(E1944="","",VLOOKUP(E1944,[1]PROJECTES!$C$14:$G$5000,4,FALSE))</f>
        <v/>
      </c>
      <c r="H1944" s="95"/>
      <c r="I1944" s="113" t="str">
        <f>IF(H1944="","",VLOOKUP(H1944,BD!B$2:C$16,2,FALSE))</f>
        <v/>
      </c>
      <c r="J1944" s="114"/>
      <c r="K1944" s="115" t="str">
        <f t="shared" si="67"/>
        <v/>
      </c>
      <c r="L1944" s="116" t="str">
        <f t="shared" ca="1" si="71"/>
        <v>-</v>
      </c>
      <c r="M1944" s="111" t="str">
        <f>IF(E1944="","",VLOOKUP(E1944,[1]PROJECTES!$C$14:$Z$5000,21,FALSE))</f>
        <v/>
      </c>
      <c r="N1944" s="117"/>
      <c r="O1944" s="118" t="s">
        <v>222</v>
      </c>
      <c r="P1944" s="119"/>
      <c r="Q1944" s="84"/>
      <c r="R1944" s="125"/>
      <c r="S1944" s="166"/>
      <c r="T1944" s="167"/>
    </row>
    <row r="1945" spans="1:20" s="121" customFormat="1" ht="20.100000000000001" customHeight="1" x14ac:dyDescent="0.3">
      <c r="A1945" s="80"/>
      <c r="B1945" s="110" t="str">
        <f>IF(E1945="","",VLOOKUP(E1945,[1]PROJECTES!$C$14:$G$5000,2,FALSE))</f>
        <v/>
      </c>
      <c r="C1945" s="80"/>
      <c r="D1945" s="283" t="str">
        <f>IF(E1945="","",VLOOKUP(E1945,[1]PROJECTES!$C$14:$G$5000,5,FALSE))</f>
        <v/>
      </c>
      <c r="E1945" s="79"/>
      <c r="F1945" s="110" t="str">
        <f>IF(I1945="","",VLOOKUP(I1945,[1]PROJECTES!$C$14:$G$5000,2,FALSE))</f>
        <v/>
      </c>
      <c r="G1945" s="112" t="str">
        <f>IF(E1945="","",VLOOKUP(E1945,[1]PROJECTES!$C$14:$G$5000,4,FALSE))</f>
        <v/>
      </c>
      <c r="H1945" s="95"/>
      <c r="I1945" s="113" t="str">
        <f>IF(H1945="","",VLOOKUP(H1945,BD!B$2:C$16,2,FALSE))</f>
        <v/>
      </c>
      <c r="J1945" s="114"/>
      <c r="K1945" s="115" t="str">
        <f t="shared" si="67"/>
        <v/>
      </c>
      <c r="L1945" s="116" t="str">
        <f t="shared" ca="1" si="71"/>
        <v>-</v>
      </c>
      <c r="M1945" s="111" t="str">
        <f>IF(E1945="","",VLOOKUP(E1945,[1]PROJECTES!$C$14:$Z$5000,21,FALSE))</f>
        <v/>
      </c>
      <c r="N1945" s="117"/>
      <c r="O1945" s="118" t="s">
        <v>222</v>
      </c>
      <c r="P1945" s="119"/>
      <c r="Q1945" s="84"/>
      <c r="R1945" s="122"/>
      <c r="S1945" s="166"/>
      <c r="T1945" s="167"/>
    </row>
    <row r="1946" spans="1:20" s="121" customFormat="1" ht="20.100000000000001" customHeight="1" x14ac:dyDescent="0.3">
      <c r="A1946" s="80"/>
      <c r="B1946" s="110" t="str">
        <f>IF(E1946="","",VLOOKUP(E1946,[1]PROJECTES!$C$14:$G$5000,2,FALSE))</f>
        <v/>
      </c>
      <c r="C1946" s="80"/>
      <c r="D1946" s="283" t="str">
        <f>IF(E1946="","",VLOOKUP(E1946,[1]PROJECTES!$C$14:$G$5000,5,FALSE))</f>
        <v/>
      </c>
      <c r="E1946" s="79"/>
      <c r="F1946" s="110" t="str">
        <f>IF(I1946="","",VLOOKUP(I1946,[1]PROJECTES!$C$14:$G$5000,2,FALSE))</f>
        <v/>
      </c>
      <c r="G1946" s="112" t="str">
        <f>IF(E1946="","",VLOOKUP(E1946,[1]PROJECTES!$C$14:$G$5000,4,FALSE))</f>
        <v/>
      </c>
      <c r="H1946" s="95"/>
      <c r="I1946" s="113" t="str">
        <f>IF(H1946="","",VLOOKUP(H1946,BD!B$2:C$16,2,FALSE))</f>
        <v/>
      </c>
      <c r="J1946" s="114"/>
      <c r="K1946" s="115" t="str">
        <f t="shared" si="67"/>
        <v/>
      </c>
      <c r="L1946" s="116" t="str">
        <f t="shared" ca="1" si="71"/>
        <v>-</v>
      </c>
      <c r="M1946" s="111" t="str">
        <f>IF(E1946="","",VLOOKUP(E1946,[1]PROJECTES!$C$14:$Z$5000,21,FALSE))</f>
        <v/>
      </c>
      <c r="N1946" s="117"/>
      <c r="O1946" s="118" t="s">
        <v>222</v>
      </c>
      <c r="P1946" s="119"/>
      <c r="Q1946" s="84"/>
      <c r="R1946" s="122"/>
      <c r="S1946" s="166"/>
      <c r="T1946" s="167"/>
    </row>
    <row r="1947" spans="1:20" s="121" customFormat="1" ht="20.100000000000001" customHeight="1" x14ac:dyDescent="0.3">
      <c r="A1947" s="80"/>
      <c r="B1947" s="110" t="str">
        <f>IF(E1947="","",VLOOKUP(E1947,[1]PROJECTES!$C$14:$G$5000,2,FALSE))</f>
        <v/>
      </c>
      <c r="C1947" s="80"/>
      <c r="D1947" s="283" t="str">
        <f>IF(E1947="","",VLOOKUP(E1947,[1]PROJECTES!$C$14:$G$5000,5,FALSE))</f>
        <v/>
      </c>
      <c r="E1947" s="79"/>
      <c r="F1947" s="110" t="str">
        <f>IF(I1947="","",VLOOKUP(I1947,[1]PROJECTES!$C$14:$G$5000,2,FALSE))</f>
        <v/>
      </c>
      <c r="G1947" s="112" t="str">
        <f>IF(E1947="","",VLOOKUP(E1947,[1]PROJECTES!$C$14:$G$5000,4,FALSE))</f>
        <v/>
      </c>
      <c r="H1947" s="95"/>
      <c r="I1947" s="113" t="str">
        <f>IF(H1947="","",VLOOKUP(H1947,BD!B$2:C$16,2,FALSE))</f>
        <v/>
      </c>
      <c r="J1947" s="114"/>
      <c r="K1947" s="115" t="str">
        <f t="shared" si="67"/>
        <v/>
      </c>
      <c r="L1947" s="116" t="str">
        <f t="shared" ca="1" si="71"/>
        <v>-</v>
      </c>
      <c r="M1947" s="111" t="str">
        <f>IF(E1947="","",VLOOKUP(E1947,[1]PROJECTES!$C$14:$Z$5000,21,FALSE))</f>
        <v/>
      </c>
      <c r="N1947" s="117"/>
      <c r="O1947" s="118" t="s">
        <v>222</v>
      </c>
      <c r="P1947" s="119"/>
      <c r="Q1947" s="84"/>
      <c r="R1947" s="122"/>
      <c r="S1947" s="166"/>
      <c r="T1947" s="167"/>
    </row>
    <row r="1948" spans="1:20" s="121" customFormat="1" ht="20.100000000000001" customHeight="1" x14ac:dyDescent="0.3">
      <c r="A1948" s="80"/>
      <c r="B1948" s="110" t="str">
        <f>IF(E1948="","",VLOOKUP(E1948,[1]PROJECTES!$C$14:$G$5000,2,FALSE))</f>
        <v/>
      </c>
      <c r="C1948" s="80"/>
      <c r="D1948" s="283" t="str">
        <f>IF(E1948="","",VLOOKUP(E1948,[1]PROJECTES!$C$14:$G$5000,5,FALSE))</f>
        <v/>
      </c>
      <c r="E1948" s="79"/>
      <c r="F1948" s="110" t="str">
        <f>IF(I1948="","",VLOOKUP(I1948,[1]PROJECTES!$C$14:$G$5000,2,FALSE))</f>
        <v/>
      </c>
      <c r="G1948" s="112" t="str">
        <f>IF(E1948="","",VLOOKUP(E1948,[1]PROJECTES!$C$14:$G$5000,4,FALSE))</f>
        <v/>
      </c>
      <c r="H1948" s="95"/>
      <c r="I1948" s="113" t="str">
        <f>IF(H1948="","",VLOOKUP(H1948,BD!B$2:C$16,2,FALSE))</f>
        <v/>
      </c>
      <c r="J1948" s="114"/>
      <c r="K1948" s="115" t="str">
        <f t="shared" si="67"/>
        <v/>
      </c>
      <c r="L1948" s="116" t="str">
        <f t="shared" ca="1" si="71"/>
        <v>-</v>
      </c>
      <c r="M1948" s="111" t="str">
        <f>IF(E1948="","",VLOOKUP(E1948,[1]PROJECTES!$C$14:$Z$5000,21,FALSE))</f>
        <v/>
      </c>
      <c r="N1948" s="117"/>
      <c r="O1948" s="118" t="s">
        <v>222</v>
      </c>
      <c r="P1948" s="119"/>
      <c r="Q1948" s="84"/>
      <c r="R1948" s="122"/>
      <c r="S1948" s="166"/>
      <c r="T1948" s="167"/>
    </row>
    <row r="1949" spans="1:20" s="121" customFormat="1" ht="20.100000000000001" customHeight="1" x14ac:dyDescent="0.3">
      <c r="A1949" s="80"/>
      <c r="B1949" s="110" t="str">
        <f>IF(E1949="","",VLOOKUP(E1949,[1]PROJECTES!$C$14:$G$5000,2,FALSE))</f>
        <v/>
      </c>
      <c r="C1949" s="80"/>
      <c r="D1949" s="283" t="str">
        <f>IF(E1949="","",VLOOKUP(E1949,[1]PROJECTES!$C$14:$G$5000,5,FALSE))</f>
        <v/>
      </c>
      <c r="E1949" s="79"/>
      <c r="F1949" s="110" t="str">
        <f>IF(I1949="","",VLOOKUP(I1949,[1]PROJECTES!$C$14:$G$5000,2,FALSE))</f>
        <v/>
      </c>
      <c r="G1949" s="112" t="str">
        <f>IF(E1949="","",VLOOKUP(E1949,[1]PROJECTES!$C$14:$G$5000,4,FALSE))</f>
        <v/>
      </c>
      <c r="H1949" s="95"/>
      <c r="I1949" s="113" t="str">
        <f>IF(H1949="","",VLOOKUP(H1949,BD!B$2:C$16,2,FALSE))</f>
        <v/>
      </c>
      <c r="J1949" s="114"/>
      <c r="K1949" s="115" t="str">
        <f t="shared" si="67"/>
        <v/>
      </c>
      <c r="L1949" s="116" t="str">
        <f t="shared" ca="1" si="71"/>
        <v>-</v>
      </c>
      <c r="M1949" s="111" t="str">
        <f>IF(E1949="","",VLOOKUP(E1949,[1]PROJECTES!$C$14:$Z$5000,21,FALSE))</f>
        <v/>
      </c>
      <c r="N1949" s="117"/>
      <c r="O1949" s="118" t="s">
        <v>222</v>
      </c>
      <c r="P1949" s="119"/>
      <c r="Q1949" s="84"/>
      <c r="R1949" s="122"/>
      <c r="S1949" s="166"/>
      <c r="T1949" s="167"/>
    </row>
    <row r="1950" spans="1:20" s="121" customFormat="1" ht="20.100000000000001" customHeight="1" x14ac:dyDescent="0.3">
      <c r="A1950" s="80"/>
      <c r="B1950" s="110" t="str">
        <f>IF(E1950="","",VLOOKUP(E1950,[1]PROJECTES!$C$14:$G$5000,2,FALSE))</f>
        <v/>
      </c>
      <c r="C1950" s="80"/>
      <c r="D1950" s="283" t="str">
        <f>IF(E1950="","",VLOOKUP(E1950,[1]PROJECTES!$C$14:$G$5000,5,FALSE))</f>
        <v/>
      </c>
      <c r="E1950" s="79"/>
      <c r="F1950" s="110" t="str">
        <f>IF(I1950="","",VLOOKUP(I1950,[1]PROJECTES!$C$14:$G$5000,2,FALSE))</f>
        <v/>
      </c>
      <c r="G1950" s="112" t="str">
        <f>IF(E1950="","",VLOOKUP(E1950,[1]PROJECTES!$C$14:$G$5000,4,FALSE))</f>
        <v/>
      </c>
      <c r="H1950" s="95"/>
      <c r="I1950" s="113" t="str">
        <f>IF(H1950="","",VLOOKUP(H1950,BD!B$2:C$16,2,FALSE))</f>
        <v/>
      </c>
      <c r="J1950" s="114"/>
      <c r="K1950" s="115" t="str">
        <f t="shared" si="67"/>
        <v/>
      </c>
      <c r="L1950" s="116" t="str">
        <f t="shared" ca="1" si="71"/>
        <v>-</v>
      </c>
      <c r="M1950" s="111" t="str">
        <f>IF(E1950="","",VLOOKUP(E1950,[1]PROJECTES!$C$14:$Z$5000,21,FALSE))</f>
        <v/>
      </c>
      <c r="N1950" s="117"/>
      <c r="O1950" s="118" t="s">
        <v>222</v>
      </c>
      <c r="P1950" s="119"/>
      <c r="Q1950" s="84"/>
      <c r="R1950" s="122"/>
      <c r="S1950" s="166"/>
      <c r="T1950" s="167"/>
    </row>
    <row r="1951" spans="1:20" s="121" customFormat="1" ht="20.100000000000001" customHeight="1" x14ac:dyDescent="0.3">
      <c r="A1951" s="80"/>
      <c r="B1951" s="110" t="str">
        <f>IF(E1951="","",VLOOKUP(E1951,[1]PROJECTES!$C$14:$G$5000,2,FALSE))</f>
        <v/>
      </c>
      <c r="C1951" s="80"/>
      <c r="D1951" s="283" t="str">
        <f>IF(E1951="","",VLOOKUP(E1951,[1]PROJECTES!$C$14:$G$5000,5,FALSE))</f>
        <v/>
      </c>
      <c r="E1951" s="79"/>
      <c r="F1951" s="110" t="str">
        <f>IF(I1951="","",VLOOKUP(I1951,[1]PROJECTES!$C$14:$G$5000,2,FALSE))</f>
        <v/>
      </c>
      <c r="G1951" s="112" t="str">
        <f>IF(E1951="","",VLOOKUP(E1951,[1]PROJECTES!$C$14:$G$5000,4,FALSE))</f>
        <v/>
      </c>
      <c r="H1951" s="95"/>
      <c r="I1951" s="113" t="str">
        <f>IF(H1951="","",VLOOKUP(H1951,BD!B$2:C$16,2,FALSE))</f>
        <v/>
      </c>
      <c r="J1951" s="114"/>
      <c r="K1951" s="115" t="str">
        <f t="shared" si="67"/>
        <v/>
      </c>
      <c r="L1951" s="116" t="str">
        <f t="shared" ca="1" si="71"/>
        <v>-</v>
      </c>
      <c r="M1951" s="111" t="str">
        <f>IF(E1951="","",VLOOKUP(E1951,[1]PROJECTES!$C$14:$Z$5000,21,FALSE))</f>
        <v/>
      </c>
      <c r="N1951" s="117"/>
      <c r="O1951" s="118" t="s">
        <v>222</v>
      </c>
      <c r="P1951" s="119"/>
      <c r="Q1951" s="84"/>
      <c r="R1951" s="122"/>
      <c r="S1951" s="166"/>
      <c r="T1951" s="167"/>
    </row>
    <row r="1952" spans="1:20" s="121" customFormat="1" ht="20.100000000000001" customHeight="1" x14ac:dyDescent="0.3">
      <c r="A1952" s="80"/>
      <c r="B1952" s="110" t="str">
        <f>IF(E1952="","",VLOOKUP(E1952,[1]PROJECTES!$C$14:$G$5000,2,FALSE))</f>
        <v/>
      </c>
      <c r="C1952" s="80"/>
      <c r="D1952" s="283" t="str">
        <f>IF(E1952="","",VLOOKUP(E1952,[1]PROJECTES!$C$14:$G$5000,5,FALSE))</f>
        <v/>
      </c>
      <c r="E1952" s="79"/>
      <c r="F1952" s="110" t="str">
        <f>IF(I1952="","",VLOOKUP(I1952,[1]PROJECTES!$C$14:$G$5000,2,FALSE))</f>
        <v/>
      </c>
      <c r="G1952" s="112" t="str">
        <f>IF(E1952="","",VLOOKUP(E1952,[1]PROJECTES!$C$14:$G$5000,4,FALSE))</f>
        <v/>
      </c>
      <c r="H1952" s="95"/>
      <c r="I1952" s="113" t="str">
        <f>IF(H1952="","",VLOOKUP(H1952,BD!B$2:C$16,2,FALSE))</f>
        <v/>
      </c>
      <c r="J1952" s="114"/>
      <c r="K1952" s="115" t="str">
        <f t="shared" si="67"/>
        <v/>
      </c>
      <c r="L1952" s="116" t="str">
        <f t="shared" ca="1" si="71"/>
        <v>-</v>
      </c>
      <c r="M1952" s="111" t="str">
        <f>IF(E1952="","",VLOOKUP(E1952,[1]PROJECTES!$C$14:$Z$5000,21,FALSE))</f>
        <v/>
      </c>
      <c r="N1952" s="117"/>
      <c r="O1952" s="118" t="s">
        <v>222</v>
      </c>
      <c r="P1952" s="119"/>
      <c r="Q1952" s="84"/>
      <c r="R1952" s="122"/>
      <c r="S1952" s="166"/>
      <c r="T1952" s="167"/>
    </row>
    <row r="1953" spans="1:20" s="121" customFormat="1" ht="20.100000000000001" customHeight="1" x14ac:dyDescent="0.3">
      <c r="A1953" s="80"/>
      <c r="B1953" s="110" t="str">
        <f>IF(E1953="","",VLOOKUP(E1953,[1]PROJECTES!$C$14:$G$5000,2,FALSE))</f>
        <v/>
      </c>
      <c r="C1953" s="80"/>
      <c r="D1953" s="283" t="str">
        <f>IF(E1953="","",VLOOKUP(E1953,[1]PROJECTES!$C$14:$G$5000,5,FALSE))</f>
        <v/>
      </c>
      <c r="E1953" s="79"/>
      <c r="F1953" s="110" t="str">
        <f>IF(I1953="","",VLOOKUP(I1953,[1]PROJECTES!$C$14:$G$5000,2,FALSE))</f>
        <v/>
      </c>
      <c r="G1953" s="112" t="str">
        <f>IF(E1953="","",VLOOKUP(E1953,[1]PROJECTES!$C$14:$G$5000,4,FALSE))</f>
        <v/>
      </c>
      <c r="H1953" s="95"/>
      <c r="I1953" s="113" t="str">
        <f>IF(H1953="","",VLOOKUP(H1953,BD!B$2:C$16,2,FALSE))</f>
        <v/>
      </c>
      <c r="J1953" s="114"/>
      <c r="K1953" s="115" t="str">
        <f t="shared" si="67"/>
        <v/>
      </c>
      <c r="L1953" s="116" t="str">
        <f t="shared" ca="1" si="71"/>
        <v>-</v>
      </c>
      <c r="M1953" s="111" t="str">
        <f>IF(E1953="","",VLOOKUP(E1953,[1]PROJECTES!$C$14:$Z$5000,21,FALSE))</f>
        <v/>
      </c>
      <c r="N1953" s="117"/>
      <c r="O1953" s="118" t="s">
        <v>222</v>
      </c>
      <c r="P1953" s="119"/>
      <c r="Q1953" s="84"/>
      <c r="R1953" s="122"/>
      <c r="S1953" s="166"/>
      <c r="T1953" s="167"/>
    </row>
    <row r="1954" spans="1:20" s="121" customFormat="1" ht="20.100000000000001" customHeight="1" x14ac:dyDescent="0.3">
      <c r="A1954" s="80"/>
      <c r="B1954" s="110" t="str">
        <f>IF(E1954="","",VLOOKUP(E1954,[1]PROJECTES!$C$14:$G$5000,2,FALSE))</f>
        <v/>
      </c>
      <c r="C1954" s="80"/>
      <c r="D1954" s="283" t="str">
        <f>IF(E1954="","",VLOOKUP(E1954,[1]PROJECTES!$C$14:$G$5000,5,FALSE))</f>
        <v/>
      </c>
      <c r="E1954" s="79"/>
      <c r="F1954" s="110" t="str">
        <f>IF(I1954="","",VLOOKUP(I1954,[1]PROJECTES!$C$14:$G$5000,2,FALSE))</f>
        <v/>
      </c>
      <c r="G1954" s="112" t="str">
        <f>IF(E1954="","",VLOOKUP(E1954,[1]PROJECTES!$C$14:$G$5000,4,FALSE))</f>
        <v/>
      </c>
      <c r="H1954" s="95"/>
      <c r="I1954" s="113" t="str">
        <f>IF(H1954="","",VLOOKUP(H1954,BD!B$2:C$16,2,FALSE))</f>
        <v/>
      </c>
      <c r="J1954" s="114"/>
      <c r="K1954" s="115" t="str">
        <f t="shared" si="67"/>
        <v/>
      </c>
      <c r="L1954" s="116" t="str">
        <f t="shared" ca="1" si="71"/>
        <v>-</v>
      </c>
      <c r="M1954" s="111" t="str">
        <f>IF(E1954="","",VLOOKUP(E1954,[1]PROJECTES!$C$14:$Z$5000,21,FALSE))</f>
        <v/>
      </c>
      <c r="N1954" s="117"/>
      <c r="O1954" s="118" t="s">
        <v>222</v>
      </c>
      <c r="P1954" s="119"/>
      <c r="Q1954" s="84"/>
      <c r="R1954" s="122"/>
      <c r="S1954" s="166"/>
      <c r="T1954" s="167"/>
    </row>
    <row r="1955" spans="1:20" s="121" customFormat="1" ht="20.100000000000001" customHeight="1" x14ac:dyDescent="0.3">
      <c r="A1955" s="80"/>
      <c r="B1955" s="110" t="str">
        <f>IF(E1955="","",VLOOKUP(E1955,[1]PROJECTES!$C$14:$G$5000,2,FALSE))</f>
        <v/>
      </c>
      <c r="C1955" s="80"/>
      <c r="D1955" s="283" t="str">
        <f>IF(E1955="","",VLOOKUP(E1955,[1]PROJECTES!$C$14:$G$5000,5,FALSE))</f>
        <v/>
      </c>
      <c r="E1955" s="79"/>
      <c r="F1955" s="110" t="str">
        <f>IF(I1955="","",VLOOKUP(I1955,[1]PROJECTES!$C$14:$G$5000,2,FALSE))</f>
        <v/>
      </c>
      <c r="G1955" s="112" t="str">
        <f>IF(E1955="","",VLOOKUP(E1955,[1]PROJECTES!$C$14:$G$5000,4,FALSE))</f>
        <v/>
      </c>
      <c r="H1955" s="95"/>
      <c r="I1955" s="113" t="str">
        <f>IF(H1955="","",VLOOKUP(H1955,BD!B$2:C$16,2,FALSE))</f>
        <v/>
      </c>
      <c r="J1955" s="114"/>
      <c r="K1955" s="115" t="str">
        <f t="shared" si="67"/>
        <v/>
      </c>
      <c r="L1955" s="116" t="str">
        <f t="shared" ca="1" si="71"/>
        <v>-</v>
      </c>
      <c r="M1955" s="111" t="str">
        <f>IF(E1955="","",VLOOKUP(E1955,[1]PROJECTES!$C$14:$Z$5000,21,FALSE))</f>
        <v/>
      </c>
      <c r="N1955" s="117"/>
      <c r="O1955" s="118" t="s">
        <v>222</v>
      </c>
      <c r="P1955" s="119"/>
      <c r="Q1955" s="84"/>
      <c r="R1955" s="122"/>
      <c r="S1955" s="166"/>
      <c r="T1955" s="167"/>
    </row>
    <row r="1956" spans="1:20" s="121" customFormat="1" ht="20.100000000000001" customHeight="1" x14ac:dyDescent="0.3">
      <c r="A1956" s="80"/>
      <c r="B1956" s="110" t="str">
        <f>IF(E1956="","",VLOOKUP(E1956,[1]PROJECTES!$C$14:$G$5000,2,FALSE))</f>
        <v/>
      </c>
      <c r="C1956" s="80"/>
      <c r="D1956" s="283" t="str">
        <f>IF(E1956="","",VLOOKUP(E1956,[1]PROJECTES!$C$14:$G$5000,5,FALSE))</f>
        <v/>
      </c>
      <c r="E1956" s="79"/>
      <c r="F1956" s="110" t="str">
        <f>IF(I1956="","",VLOOKUP(I1956,[1]PROJECTES!$C$14:$G$5000,2,FALSE))</f>
        <v/>
      </c>
      <c r="G1956" s="112" t="str">
        <f>IF(E1956="","",VLOOKUP(E1956,[1]PROJECTES!$C$14:$G$5000,4,FALSE))</f>
        <v/>
      </c>
      <c r="H1956" s="95"/>
      <c r="I1956" s="113" t="str">
        <f>IF(H1956="","",VLOOKUP(H1956,BD!B$2:C$16,2,FALSE))</f>
        <v/>
      </c>
      <c r="J1956" s="114"/>
      <c r="K1956" s="115" t="str">
        <f t="shared" si="67"/>
        <v/>
      </c>
      <c r="L1956" s="116" t="str">
        <f t="shared" ca="1" si="71"/>
        <v>-</v>
      </c>
      <c r="M1956" s="111" t="str">
        <f>IF(E1956="","",VLOOKUP(E1956,[1]PROJECTES!$C$14:$Z$5000,21,FALSE))</f>
        <v/>
      </c>
      <c r="N1956" s="117"/>
      <c r="O1956" s="118" t="s">
        <v>222</v>
      </c>
      <c r="P1956" s="119"/>
      <c r="Q1956" s="84"/>
      <c r="R1956" s="122"/>
      <c r="S1956" s="166"/>
      <c r="T1956" s="167"/>
    </row>
    <row r="1957" spans="1:20" s="121" customFormat="1" ht="20.100000000000001" customHeight="1" x14ac:dyDescent="0.3">
      <c r="A1957" s="80"/>
      <c r="B1957" s="110" t="str">
        <f>IF(E1957="","",VLOOKUP(E1957,[1]PROJECTES!$C$14:$G$5000,2,FALSE))</f>
        <v/>
      </c>
      <c r="C1957" s="80"/>
      <c r="D1957" s="283" t="str">
        <f>IF(E1957="","",VLOOKUP(E1957,[1]PROJECTES!$C$14:$G$5000,5,FALSE))</f>
        <v/>
      </c>
      <c r="E1957" s="79"/>
      <c r="F1957" s="110" t="str">
        <f>IF(I1957="","",VLOOKUP(I1957,[1]PROJECTES!$C$14:$G$5000,2,FALSE))</f>
        <v/>
      </c>
      <c r="G1957" s="112" t="str">
        <f>IF(E1957="","",VLOOKUP(E1957,[1]PROJECTES!$C$14:$G$5000,4,FALSE))</f>
        <v/>
      </c>
      <c r="H1957" s="95"/>
      <c r="I1957" s="113" t="str">
        <f>IF(H1957="","",VLOOKUP(H1957,BD!B$2:C$16,2,FALSE))</f>
        <v/>
      </c>
      <c r="J1957" s="114"/>
      <c r="K1957" s="115" t="str">
        <f t="shared" si="67"/>
        <v/>
      </c>
      <c r="L1957" s="116" t="str">
        <f t="shared" ca="1" si="71"/>
        <v>-</v>
      </c>
      <c r="M1957" s="111" t="str">
        <f>IF(E1957="","",VLOOKUP(E1957,[1]PROJECTES!$C$14:$Z$5000,21,FALSE))</f>
        <v/>
      </c>
      <c r="N1957" s="117"/>
      <c r="O1957" s="118" t="s">
        <v>222</v>
      </c>
      <c r="P1957" s="119"/>
      <c r="Q1957" s="84"/>
      <c r="R1957" s="122"/>
      <c r="S1957" s="166"/>
      <c r="T1957" s="167"/>
    </row>
    <row r="1958" spans="1:20" s="121" customFormat="1" ht="20.100000000000001" customHeight="1" x14ac:dyDescent="0.3">
      <c r="A1958" s="80"/>
      <c r="B1958" s="110" t="str">
        <f>IF(E1958="","",VLOOKUP(E1958,[1]PROJECTES!$C$14:$G$5000,2,FALSE))</f>
        <v/>
      </c>
      <c r="C1958" s="80"/>
      <c r="D1958" s="283" t="str">
        <f>IF(E1958="","",VLOOKUP(E1958,[1]PROJECTES!$C$14:$G$5000,5,FALSE))</f>
        <v/>
      </c>
      <c r="E1958" s="79"/>
      <c r="F1958" s="110" t="str">
        <f>IF(I1958="","",VLOOKUP(I1958,[1]PROJECTES!$C$14:$G$5000,2,FALSE))</f>
        <v/>
      </c>
      <c r="G1958" s="112" t="str">
        <f>IF(E1958="","",VLOOKUP(E1958,[1]PROJECTES!$C$14:$G$5000,4,FALSE))</f>
        <v/>
      </c>
      <c r="H1958" s="95"/>
      <c r="I1958" s="113" t="str">
        <f>IF(H1958="","",VLOOKUP(H1958,BD!B$2:C$16,2,FALSE))</f>
        <v/>
      </c>
      <c r="J1958" s="114"/>
      <c r="K1958" s="115" t="str">
        <f t="shared" ref="K1958:K2021" si="72">IF(J1958="","",WEEKNUM(J1958,2)-0)</f>
        <v/>
      </c>
      <c r="L1958" s="116" t="str">
        <f t="shared" ca="1" si="71"/>
        <v>-</v>
      </c>
      <c r="M1958" s="111" t="str">
        <f>IF(E1958="","",VLOOKUP(E1958,[1]PROJECTES!$C$14:$Z$5000,21,FALSE))</f>
        <v/>
      </c>
      <c r="N1958" s="117"/>
      <c r="O1958" s="118" t="s">
        <v>222</v>
      </c>
      <c r="P1958" s="119"/>
      <c r="Q1958" s="84"/>
      <c r="R1958" s="122"/>
      <c r="S1958" s="166"/>
      <c r="T1958" s="167"/>
    </row>
    <row r="1959" spans="1:20" s="121" customFormat="1" ht="20.100000000000001" customHeight="1" x14ac:dyDescent="0.3">
      <c r="A1959" s="80"/>
      <c r="B1959" s="110" t="str">
        <f>IF(E1959="","",VLOOKUP(E1959,[1]PROJECTES!$C$14:$G$5000,2,FALSE))</f>
        <v/>
      </c>
      <c r="C1959" s="80"/>
      <c r="D1959" s="283" t="str">
        <f>IF(E1959="","",VLOOKUP(E1959,[1]PROJECTES!$C$14:$G$5000,5,FALSE))</f>
        <v/>
      </c>
      <c r="E1959" s="79"/>
      <c r="F1959" s="110" t="str">
        <f>IF(I1959="","",VLOOKUP(I1959,[1]PROJECTES!$C$14:$G$5000,2,FALSE))</f>
        <v/>
      </c>
      <c r="G1959" s="112" t="str">
        <f>IF(E1959="","",VLOOKUP(E1959,[1]PROJECTES!$C$14:$G$5000,4,FALSE))</f>
        <v/>
      </c>
      <c r="H1959" s="95"/>
      <c r="I1959" s="113" t="str">
        <f>IF(H1959="","",VLOOKUP(H1959,BD!B$2:C$16,2,FALSE))</f>
        <v/>
      </c>
      <c r="J1959" s="114"/>
      <c r="K1959" s="115" t="str">
        <f t="shared" si="72"/>
        <v/>
      </c>
      <c r="L1959" s="116" t="str">
        <f t="shared" ca="1" si="71"/>
        <v>-</v>
      </c>
      <c r="M1959" s="111" t="str">
        <f>IF(E1959="","",VLOOKUP(E1959,[1]PROJECTES!$C$14:$Z$5000,21,FALSE))</f>
        <v/>
      </c>
      <c r="N1959" s="117"/>
      <c r="O1959" s="118" t="s">
        <v>222</v>
      </c>
      <c r="P1959" s="119"/>
      <c r="Q1959" s="84"/>
      <c r="R1959" s="122"/>
      <c r="S1959" s="166"/>
      <c r="T1959" s="167"/>
    </row>
    <row r="1960" spans="1:20" s="121" customFormat="1" ht="20.100000000000001" customHeight="1" x14ac:dyDescent="0.3">
      <c r="A1960" s="95"/>
      <c r="B1960" s="110" t="str">
        <f>IF(E1960="","",VLOOKUP(E1960,[1]PROJECTES!$C$14:$G$5000,2,FALSE))</f>
        <v/>
      </c>
      <c r="C1960" s="80"/>
      <c r="D1960" s="283" t="str">
        <f>IF(E1960="","",VLOOKUP(E1960,[1]PROJECTES!$C$14:$G$5000,5,FALSE))</f>
        <v/>
      </c>
      <c r="E1960" s="79"/>
      <c r="F1960" s="110" t="str">
        <f>IF(I1960="","",VLOOKUP(I1960,[1]PROJECTES!$C$14:$G$5000,2,FALSE))</f>
        <v/>
      </c>
      <c r="G1960" s="112" t="str">
        <f>IF(E1960="","",VLOOKUP(E1960,[1]PROJECTES!$C$14:$G$5000,4,FALSE))</f>
        <v/>
      </c>
      <c r="H1960" s="95"/>
      <c r="I1960" s="113" t="str">
        <f>IF(H1960="","",VLOOKUP(H1960,BD!B$2:C$16,2,FALSE))</f>
        <v/>
      </c>
      <c r="J1960" s="114"/>
      <c r="K1960" s="115" t="str">
        <f t="shared" si="72"/>
        <v/>
      </c>
      <c r="L1960" s="116" t="str">
        <f t="shared" ca="1" si="71"/>
        <v>-</v>
      </c>
      <c r="M1960" s="111" t="str">
        <f>IF(E1960="","",VLOOKUP(E1960,[1]PROJECTES!$C$14:$Z$5000,21,FALSE))</f>
        <v/>
      </c>
      <c r="N1960" s="117"/>
      <c r="O1960" s="118" t="s">
        <v>222</v>
      </c>
      <c r="P1960" s="119"/>
      <c r="Q1960" s="84"/>
      <c r="R1960" s="122"/>
      <c r="S1960" s="166"/>
      <c r="T1960" s="167"/>
    </row>
    <row r="1961" spans="1:20" s="121" customFormat="1" ht="20.100000000000001" customHeight="1" x14ac:dyDescent="0.3">
      <c r="A1961" s="95"/>
      <c r="B1961" s="110" t="str">
        <f>IF(E1961="","",VLOOKUP(E1961,[1]PROJECTES!$C$14:$G$5000,2,FALSE))</f>
        <v/>
      </c>
      <c r="C1961" s="80"/>
      <c r="D1961" s="283" t="str">
        <f>IF(E1961="","",VLOOKUP(E1961,[1]PROJECTES!$C$14:$G$5000,5,FALSE))</f>
        <v/>
      </c>
      <c r="E1961" s="79"/>
      <c r="F1961" s="110" t="str">
        <f>IF(I1961="","",VLOOKUP(I1961,[1]PROJECTES!$C$14:$G$5000,2,FALSE))</f>
        <v/>
      </c>
      <c r="G1961" s="112" t="str">
        <f>IF(E1961="","",VLOOKUP(E1961,[1]PROJECTES!$C$14:$G$5000,4,FALSE))</f>
        <v/>
      </c>
      <c r="H1961" s="95"/>
      <c r="I1961" s="113" t="str">
        <f>IF(H1961="","",VLOOKUP(H1961,BD!B$2:C$16,2,FALSE))</f>
        <v/>
      </c>
      <c r="J1961" s="114"/>
      <c r="K1961" s="115" t="str">
        <f t="shared" si="72"/>
        <v/>
      </c>
      <c r="L1961" s="116" t="str">
        <f t="shared" ca="1" si="71"/>
        <v>-</v>
      </c>
      <c r="M1961" s="111" t="str">
        <f>IF(E1961="","",VLOOKUP(E1961,[1]PROJECTES!$C$14:$Z$5000,21,FALSE))</f>
        <v/>
      </c>
      <c r="N1961" s="117"/>
      <c r="O1961" s="118" t="s">
        <v>222</v>
      </c>
      <c r="P1961" s="119"/>
      <c r="Q1961" s="84"/>
      <c r="R1961" s="122"/>
      <c r="S1961" s="166"/>
      <c r="T1961" s="167"/>
    </row>
    <row r="1962" spans="1:20" s="121" customFormat="1" ht="20.100000000000001" customHeight="1" x14ac:dyDescent="0.3">
      <c r="A1962" s="95"/>
      <c r="B1962" s="110" t="str">
        <f>IF(E1962="","",VLOOKUP(E1962,[1]PROJECTES!$C$14:$G$5000,2,FALSE))</f>
        <v/>
      </c>
      <c r="C1962" s="80"/>
      <c r="D1962" s="283" t="str">
        <f>IF(E1962="","",VLOOKUP(E1962,[1]PROJECTES!$C$14:$G$5000,5,FALSE))</f>
        <v/>
      </c>
      <c r="E1962" s="79"/>
      <c r="F1962" s="110" t="str">
        <f>IF(I1962="","",VLOOKUP(I1962,[1]PROJECTES!$C$14:$G$5000,2,FALSE))</f>
        <v/>
      </c>
      <c r="G1962" s="112" t="str">
        <f>IF(E1962="","",VLOOKUP(E1962,[1]PROJECTES!$C$14:$G$5000,4,FALSE))</f>
        <v/>
      </c>
      <c r="H1962" s="95"/>
      <c r="I1962" s="113" t="str">
        <f>IF(H1962="","",VLOOKUP(H1962,BD!B$2:C$16,2,FALSE))</f>
        <v/>
      </c>
      <c r="J1962" s="114"/>
      <c r="K1962" s="115" t="str">
        <f t="shared" si="72"/>
        <v/>
      </c>
      <c r="L1962" s="116" t="str">
        <f t="shared" ca="1" si="71"/>
        <v>-</v>
      </c>
      <c r="M1962" s="111" t="str">
        <f>IF(E1962="","",VLOOKUP(E1962,[1]PROJECTES!$C$14:$Z$5000,21,FALSE))</f>
        <v/>
      </c>
      <c r="N1962" s="117"/>
      <c r="O1962" s="118" t="s">
        <v>222</v>
      </c>
      <c r="P1962" s="119"/>
      <c r="Q1962" s="84"/>
      <c r="R1962" s="122"/>
      <c r="S1962" s="166"/>
      <c r="T1962" s="167"/>
    </row>
    <row r="1963" spans="1:20" s="121" customFormat="1" ht="20.100000000000001" customHeight="1" x14ac:dyDescent="0.3">
      <c r="A1963" s="95"/>
      <c r="B1963" s="110" t="str">
        <f>IF(E1963="","",VLOOKUP(E1963,[1]PROJECTES!$C$14:$G$5000,2,FALSE))</f>
        <v/>
      </c>
      <c r="C1963" s="80"/>
      <c r="D1963" s="283" t="str">
        <f>IF(E1963="","",VLOOKUP(E1963,[1]PROJECTES!$C$14:$G$5000,5,FALSE))</f>
        <v/>
      </c>
      <c r="E1963" s="79"/>
      <c r="F1963" s="110" t="str">
        <f>IF(I1963="","",VLOOKUP(I1963,[1]PROJECTES!$C$14:$G$5000,2,FALSE))</f>
        <v/>
      </c>
      <c r="G1963" s="112" t="str">
        <f>IF(E1963="","",VLOOKUP(E1963,[1]PROJECTES!$C$14:$G$5000,4,FALSE))</f>
        <v/>
      </c>
      <c r="H1963" s="95"/>
      <c r="I1963" s="113" t="str">
        <f>IF(H1963="","",VLOOKUP(H1963,BD!B$2:C$16,2,FALSE))</f>
        <v/>
      </c>
      <c r="J1963" s="114"/>
      <c r="K1963" s="115" t="str">
        <f t="shared" si="72"/>
        <v/>
      </c>
      <c r="L1963" s="116" t="str">
        <f t="shared" ca="1" si="71"/>
        <v>-</v>
      </c>
      <c r="M1963" s="111" t="str">
        <f>IF(E1963="","",VLOOKUP(E1963,[1]PROJECTES!$C$14:$Z$5000,21,FALSE))</f>
        <v/>
      </c>
      <c r="N1963" s="117"/>
      <c r="O1963" s="118" t="s">
        <v>222</v>
      </c>
      <c r="P1963" s="119"/>
      <c r="Q1963" s="84"/>
      <c r="R1963" s="122"/>
      <c r="S1963" s="166"/>
      <c r="T1963" s="167"/>
    </row>
    <row r="1964" spans="1:20" s="121" customFormat="1" ht="20.100000000000001" customHeight="1" x14ac:dyDescent="0.3">
      <c r="A1964" s="80"/>
      <c r="B1964" s="110" t="str">
        <f>IF(E1964="","",VLOOKUP(E1964,[1]PROJECTES!$C$14:$G$5000,2,FALSE))</f>
        <v/>
      </c>
      <c r="C1964" s="80"/>
      <c r="D1964" s="283" t="str">
        <f>IF(E1964="","",VLOOKUP(E1964,[1]PROJECTES!$C$14:$G$5000,5,FALSE))</f>
        <v/>
      </c>
      <c r="E1964" s="79"/>
      <c r="F1964" s="110" t="str">
        <f>IF(I1964="","",VLOOKUP(I1964,[1]PROJECTES!$C$14:$G$5000,2,FALSE))</f>
        <v/>
      </c>
      <c r="G1964" s="112" t="str">
        <f>IF(E1964="","",VLOOKUP(E1964,[1]PROJECTES!$C$14:$G$5000,4,FALSE))</f>
        <v/>
      </c>
      <c r="H1964" s="95"/>
      <c r="I1964" s="113" t="str">
        <f>IF(H1964="","",VLOOKUP(H1964,BD!B$2:C$16,2,FALSE))</f>
        <v/>
      </c>
      <c r="J1964" s="114"/>
      <c r="K1964" s="115" t="str">
        <f t="shared" si="72"/>
        <v/>
      </c>
      <c r="L1964" s="116" t="str">
        <f t="shared" ca="1" si="71"/>
        <v>-</v>
      </c>
      <c r="M1964" s="111" t="str">
        <f>IF(E1964="","",VLOOKUP(E1964,[1]PROJECTES!$C$14:$Z$5000,21,FALSE))</f>
        <v/>
      </c>
      <c r="N1964" s="117"/>
      <c r="O1964" s="118" t="s">
        <v>222</v>
      </c>
      <c r="P1964" s="119"/>
      <c r="Q1964" s="84"/>
      <c r="R1964" s="125"/>
      <c r="S1964" s="166"/>
      <c r="T1964" s="167"/>
    </row>
    <row r="1965" spans="1:20" s="121" customFormat="1" ht="20.100000000000001" customHeight="1" x14ac:dyDescent="0.3">
      <c r="A1965" s="80"/>
      <c r="B1965" s="110" t="str">
        <f>IF(E1965="","",VLOOKUP(E1965,[1]PROJECTES!$C$14:$G$5000,2,FALSE))</f>
        <v/>
      </c>
      <c r="C1965" s="80"/>
      <c r="D1965" s="283" t="str">
        <f>IF(E1965="","",VLOOKUP(E1965,[1]PROJECTES!$C$14:$G$5000,5,FALSE))</f>
        <v/>
      </c>
      <c r="E1965" s="79"/>
      <c r="F1965" s="110" t="str">
        <f>IF(I1965="","",VLOOKUP(I1965,[1]PROJECTES!$C$14:$G$5000,2,FALSE))</f>
        <v/>
      </c>
      <c r="G1965" s="112" t="str">
        <f>IF(E1965="","",VLOOKUP(E1965,[1]PROJECTES!$C$14:$G$5000,4,FALSE))</f>
        <v/>
      </c>
      <c r="H1965" s="95"/>
      <c r="I1965" s="113" t="str">
        <f>IF(H1965="","",VLOOKUP(H1965,BD!B$2:C$16,2,FALSE))</f>
        <v/>
      </c>
      <c r="J1965" s="114"/>
      <c r="K1965" s="115" t="str">
        <f t="shared" si="72"/>
        <v/>
      </c>
      <c r="L1965" s="116" t="str">
        <f t="shared" ca="1" si="71"/>
        <v>-</v>
      </c>
      <c r="M1965" s="111" t="str">
        <f>IF(E1965="","",VLOOKUP(E1965,[1]PROJECTES!$C$14:$Z$5000,21,FALSE))</f>
        <v/>
      </c>
      <c r="N1965" s="117"/>
      <c r="O1965" s="118" t="s">
        <v>222</v>
      </c>
      <c r="P1965" s="119"/>
      <c r="Q1965" s="84"/>
      <c r="R1965" s="125"/>
      <c r="S1965" s="166"/>
      <c r="T1965" s="167"/>
    </row>
    <row r="1966" spans="1:20" s="121" customFormat="1" ht="20.100000000000001" customHeight="1" x14ac:dyDescent="0.3">
      <c r="A1966" s="80"/>
      <c r="B1966" s="110" t="str">
        <f>IF(E1966="","",VLOOKUP(E1966,[1]PROJECTES!$C$14:$G$5000,2,FALSE))</f>
        <v/>
      </c>
      <c r="C1966" s="80"/>
      <c r="D1966" s="283" t="str">
        <f>IF(E1966="","",VLOOKUP(E1966,[1]PROJECTES!$C$14:$G$5000,5,FALSE))</f>
        <v/>
      </c>
      <c r="E1966" s="79"/>
      <c r="F1966" s="110" t="str">
        <f>IF(I1966="","",VLOOKUP(I1966,[1]PROJECTES!$C$14:$G$5000,2,FALSE))</f>
        <v/>
      </c>
      <c r="G1966" s="112" t="str">
        <f>IF(E1966="","",VLOOKUP(E1966,[1]PROJECTES!$C$14:$G$5000,4,FALSE))</f>
        <v/>
      </c>
      <c r="H1966" s="95"/>
      <c r="I1966" s="113" t="str">
        <f>IF(H1966="","",VLOOKUP(H1966,BD!B$2:C$16,2,FALSE))</f>
        <v/>
      </c>
      <c r="J1966" s="114"/>
      <c r="K1966" s="115" t="str">
        <f t="shared" si="72"/>
        <v/>
      </c>
      <c r="L1966" s="116" t="str">
        <f t="shared" ca="1" si="71"/>
        <v>-</v>
      </c>
      <c r="M1966" s="111" t="str">
        <f>IF(E1966="","",VLOOKUP(E1966,[1]PROJECTES!$C$14:$Z$5000,21,FALSE))</f>
        <v/>
      </c>
      <c r="N1966" s="117"/>
      <c r="O1966" s="118" t="s">
        <v>222</v>
      </c>
      <c r="P1966" s="119"/>
      <c r="Q1966" s="84"/>
      <c r="R1966" s="123"/>
      <c r="S1966" s="166"/>
      <c r="T1966" s="167"/>
    </row>
    <row r="1967" spans="1:20" s="121" customFormat="1" ht="20.100000000000001" customHeight="1" x14ac:dyDescent="0.3">
      <c r="A1967" s="80"/>
      <c r="B1967" s="110" t="str">
        <f>IF(E1967="","",VLOOKUP(E1967,[1]PROJECTES!$C$14:$G$5000,2,FALSE))</f>
        <v/>
      </c>
      <c r="C1967" s="80"/>
      <c r="D1967" s="283" t="str">
        <f>IF(E1967="","",VLOOKUP(E1967,[1]PROJECTES!$C$14:$G$5000,5,FALSE))</f>
        <v/>
      </c>
      <c r="E1967" s="79"/>
      <c r="F1967" s="110" t="str">
        <f>IF(I1967="","",VLOOKUP(I1967,[1]PROJECTES!$C$14:$G$5000,2,FALSE))</f>
        <v/>
      </c>
      <c r="G1967" s="112" t="str">
        <f>IF(E1967="","",VLOOKUP(E1967,[1]PROJECTES!$C$14:$G$5000,4,FALSE))</f>
        <v/>
      </c>
      <c r="H1967" s="95"/>
      <c r="I1967" s="113" t="str">
        <f>IF(H1967="","",VLOOKUP(H1967,BD!B$2:C$16,2,FALSE))</f>
        <v/>
      </c>
      <c r="J1967" s="114"/>
      <c r="K1967" s="115" t="str">
        <f t="shared" si="72"/>
        <v/>
      </c>
      <c r="L1967" s="116" t="str">
        <f t="shared" ca="1" si="71"/>
        <v>-</v>
      </c>
      <c r="M1967" s="111" t="str">
        <f>IF(E1967="","",VLOOKUP(E1967,[1]PROJECTES!$C$14:$Z$5000,21,FALSE))</f>
        <v/>
      </c>
      <c r="N1967" s="117"/>
      <c r="O1967" s="118" t="s">
        <v>222</v>
      </c>
      <c r="P1967" s="119"/>
      <c r="Q1967" s="84"/>
      <c r="R1967" s="123"/>
      <c r="S1967" s="166"/>
      <c r="T1967" s="167"/>
    </row>
    <row r="1968" spans="1:20" s="121" customFormat="1" ht="20.100000000000001" customHeight="1" x14ac:dyDescent="0.3">
      <c r="A1968" s="80"/>
      <c r="B1968" s="110" t="str">
        <f>IF(E1968="","",VLOOKUP(E1968,[1]PROJECTES!$C$14:$G$5000,2,FALSE))</f>
        <v/>
      </c>
      <c r="C1968" s="80"/>
      <c r="D1968" s="283" t="str">
        <f>IF(E1968="","",VLOOKUP(E1968,[1]PROJECTES!$C$14:$G$5000,5,FALSE))</f>
        <v/>
      </c>
      <c r="E1968" s="79"/>
      <c r="F1968" s="110" t="str">
        <f>IF(I1968="","",VLOOKUP(I1968,[1]PROJECTES!$C$14:$G$5000,2,FALSE))</f>
        <v/>
      </c>
      <c r="G1968" s="112" t="str">
        <f>IF(E1968="","",VLOOKUP(E1968,[1]PROJECTES!$C$14:$G$5000,4,FALSE))</f>
        <v/>
      </c>
      <c r="H1968" s="95"/>
      <c r="I1968" s="113" t="str">
        <f>IF(H1968="","",VLOOKUP(H1968,BD!B$2:C$16,2,FALSE))</f>
        <v/>
      </c>
      <c r="J1968" s="114"/>
      <c r="K1968" s="115" t="str">
        <f t="shared" si="72"/>
        <v/>
      </c>
      <c r="L1968" s="116" t="str">
        <f t="shared" ca="1" si="71"/>
        <v>-</v>
      </c>
      <c r="M1968" s="111" t="str">
        <f>IF(E1968="","",VLOOKUP(E1968,[1]PROJECTES!$C$14:$Z$5000,21,FALSE))</f>
        <v/>
      </c>
      <c r="N1968" s="117"/>
      <c r="O1968" s="118" t="s">
        <v>222</v>
      </c>
      <c r="P1968" s="119"/>
      <c r="Q1968" s="84"/>
      <c r="R1968" s="122"/>
      <c r="S1968" s="166"/>
      <c r="T1968" s="167"/>
    </row>
    <row r="1969" spans="1:20" s="121" customFormat="1" ht="20.100000000000001" customHeight="1" x14ac:dyDescent="0.3">
      <c r="A1969" s="80"/>
      <c r="B1969" s="110" t="str">
        <f>IF(E1969="","",VLOOKUP(E1969,[1]PROJECTES!$C$14:$G$5000,2,FALSE))</f>
        <v/>
      </c>
      <c r="C1969" s="80"/>
      <c r="D1969" s="283" t="str">
        <f>IF(E1969="","",VLOOKUP(E1969,[1]PROJECTES!$C$14:$G$5000,5,FALSE))</f>
        <v/>
      </c>
      <c r="E1969" s="79"/>
      <c r="F1969" s="110" t="str">
        <f>IF(I1969="","",VLOOKUP(I1969,[1]PROJECTES!$C$14:$G$5000,2,FALSE))</f>
        <v/>
      </c>
      <c r="G1969" s="112" t="str">
        <f>IF(E1969="","",VLOOKUP(E1969,[1]PROJECTES!$C$14:$G$5000,4,FALSE))</f>
        <v/>
      </c>
      <c r="H1969" s="95"/>
      <c r="I1969" s="113" t="str">
        <f>IF(H1969="","",VLOOKUP(H1969,BD!B$2:C$16,2,FALSE))</f>
        <v/>
      </c>
      <c r="J1969" s="114"/>
      <c r="K1969" s="115" t="str">
        <f t="shared" si="72"/>
        <v/>
      </c>
      <c r="L1969" s="116" t="str">
        <f t="shared" ca="1" si="71"/>
        <v>-</v>
      </c>
      <c r="M1969" s="111" t="str">
        <f>IF(E1969="","",VLOOKUP(E1969,[1]PROJECTES!$C$14:$Z$5000,21,FALSE))</f>
        <v/>
      </c>
      <c r="N1969" s="117"/>
      <c r="O1969" s="118" t="s">
        <v>222</v>
      </c>
      <c r="P1969" s="119"/>
      <c r="Q1969" s="84"/>
      <c r="R1969" s="122"/>
      <c r="S1969" s="166"/>
      <c r="T1969" s="167"/>
    </row>
    <row r="1970" spans="1:20" s="121" customFormat="1" ht="20.100000000000001" customHeight="1" x14ac:dyDescent="0.3">
      <c r="A1970" s="80"/>
      <c r="B1970" s="110" t="str">
        <f>IF(E1970="","",VLOOKUP(E1970,[1]PROJECTES!$C$14:$G$5000,2,FALSE))</f>
        <v/>
      </c>
      <c r="C1970" s="80"/>
      <c r="D1970" s="283" t="str">
        <f>IF(E1970="","",VLOOKUP(E1970,[1]PROJECTES!$C$14:$G$5000,5,FALSE))</f>
        <v/>
      </c>
      <c r="E1970" s="79"/>
      <c r="F1970" s="110" t="str">
        <f>IF(I1970="","",VLOOKUP(I1970,[1]PROJECTES!$C$14:$G$5000,2,FALSE))</f>
        <v/>
      </c>
      <c r="G1970" s="112" t="str">
        <f>IF(E1970="","",VLOOKUP(E1970,[1]PROJECTES!$C$14:$G$5000,4,FALSE))</f>
        <v/>
      </c>
      <c r="H1970" s="95"/>
      <c r="I1970" s="113" t="str">
        <f>IF(H1970="","",VLOOKUP(H1970,BD!B$2:C$16,2,FALSE))</f>
        <v/>
      </c>
      <c r="J1970" s="114"/>
      <c r="K1970" s="115" t="str">
        <f t="shared" si="72"/>
        <v/>
      </c>
      <c r="L1970" s="116" t="str">
        <f t="shared" ca="1" si="71"/>
        <v>-</v>
      </c>
      <c r="M1970" s="111" t="str">
        <f>IF(E1970="","",VLOOKUP(E1970,[1]PROJECTES!$C$14:$Z$5000,21,FALSE))</f>
        <v/>
      </c>
      <c r="N1970" s="117"/>
      <c r="O1970" s="118" t="s">
        <v>222</v>
      </c>
      <c r="P1970" s="119"/>
      <c r="Q1970" s="84"/>
      <c r="R1970" s="122"/>
      <c r="S1970" s="166"/>
      <c r="T1970" s="167"/>
    </row>
    <row r="1971" spans="1:20" s="121" customFormat="1" ht="20.100000000000001" customHeight="1" x14ac:dyDescent="0.3">
      <c r="A1971" s="80"/>
      <c r="B1971" s="110" t="str">
        <f>IF(E1971="","",VLOOKUP(E1971,[1]PROJECTES!$C$14:$G$5000,2,FALSE))</f>
        <v/>
      </c>
      <c r="C1971" s="80"/>
      <c r="D1971" s="283" t="str">
        <f>IF(E1971="","",VLOOKUP(E1971,[1]PROJECTES!$C$14:$G$5000,5,FALSE))</f>
        <v/>
      </c>
      <c r="E1971" s="79"/>
      <c r="F1971" s="110" t="str">
        <f>IF(I1971="","",VLOOKUP(I1971,[1]PROJECTES!$C$14:$G$5000,2,FALSE))</f>
        <v/>
      </c>
      <c r="G1971" s="112" t="str">
        <f>IF(E1971="","",VLOOKUP(E1971,[1]PROJECTES!$C$14:$G$5000,4,FALSE))</f>
        <v/>
      </c>
      <c r="H1971" s="95"/>
      <c r="I1971" s="113" t="str">
        <f>IF(H1971="","",VLOOKUP(H1971,BD!B$2:C$16,2,FALSE))</f>
        <v/>
      </c>
      <c r="J1971" s="114"/>
      <c r="K1971" s="115" t="str">
        <f t="shared" si="72"/>
        <v/>
      </c>
      <c r="L1971" s="116" t="str">
        <f t="shared" ca="1" si="71"/>
        <v>-</v>
      </c>
      <c r="M1971" s="111" t="str">
        <f>IF(E1971="","",VLOOKUP(E1971,[1]PROJECTES!$C$14:$Z$5000,21,FALSE))</f>
        <v/>
      </c>
      <c r="N1971" s="117"/>
      <c r="O1971" s="118" t="s">
        <v>222</v>
      </c>
      <c r="P1971" s="119"/>
      <c r="Q1971" s="84"/>
      <c r="R1971" s="125"/>
      <c r="S1971" s="166"/>
      <c r="T1971" s="167"/>
    </row>
    <row r="1972" spans="1:20" s="121" customFormat="1" ht="20.100000000000001" customHeight="1" x14ac:dyDescent="0.3">
      <c r="A1972" s="80"/>
      <c r="B1972" s="110" t="str">
        <f>IF(E1972="","",VLOOKUP(E1972,[1]PROJECTES!$C$14:$G$5000,2,FALSE))</f>
        <v/>
      </c>
      <c r="C1972" s="80"/>
      <c r="D1972" s="283" t="str">
        <f>IF(E1972="","",VLOOKUP(E1972,[1]PROJECTES!$C$14:$G$5000,5,FALSE))</f>
        <v/>
      </c>
      <c r="E1972" s="79"/>
      <c r="F1972" s="110" t="str">
        <f>IF(I1972="","",VLOOKUP(I1972,[1]PROJECTES!$C$14:$G$5000,2,FALSE))</f>
        <v/>
      </c>
      <c r="G1972" s="112" t="str">
        <f>IF(E1972="","",VLOOKUP(E1972,[1]PROJECTES!$C$14:$G$5000,4,FALSE))</f>
        <v/>
      </c>
      <c r="H1972" s="95"/>
      <c r="I1972" s="113" t="str">
        <f>IF(H1972="","",VLOOKUP(H1972,BD!B$2:C$16,2,FALSE))</f>
        <v/>
      </c>
      <c r="J1972" s="114"/>
      <c r="K1972" s="115" t="str">
        <f t="shared" si="72"/>
        <v/>
      </c>
      <c r="L1972" s="116" t="str">
        <f t="shared" ca="1" si="71"/>
        <v>-</v>
      </c>
      <c r="M1972" s="111" t="str">
        <f>IF(E1972="","",VLOOKUP(E1972,[1]PROJECTES!$C$14:$Z$5000,21,FALSE))</f>
        <v/>
      </c>
      <c r="N1972" s="117"/>
      <c r="O1972" s="118" t="s">
        <v>222</v>
      </c>
      <c r="P1972" s="119"/>
      <c r="Q1972" s="84"/>
      <c r="R1972" s="122"/>
      <c r="S1972" s="166"/>
      <c r="T1972" s="167"/>
    </row>
    <row r="1973" spans="1:20" s="121" customFormat="1" ht="20.100000000000001" customHeight="1" x14ac:dyDescent="0.3">
      <c r="A1973" s="80"/>
      <c r="B1973" s="110" t="str">
        <f>IF(E1973="","",VLOOKUP(E1973,[1]PROJECTES!$C$14:$G$5000,2,FALSE))</f>
        <v/>
      </c>
      <c r="C1973" s="80"/>
      <c r="D1973" s="283" t="str">
        <f>IF(E1973="","",VLOOKUP(E1973,[1]PROJECTES!$C$14:$G$5000,5,FALSE))</f>
        <v/>
      </c>
      <c r="E1973" s="79"/>
      <c r="F1973" s="110" t="str">
        <f>IF(I1973="","",VLOOKUP(I1973,[1]PROJECTES!$C$14:$G$5000,2,FALSE))</f>
        <v/>
      </c>
      <c r="G1973" s="112" t="str">
        <f>IF(E1973="","",VLOOKUP(E1973,[1]PROJECTES!$C$14:$G$5000,4,FALSE))</f>
        <v/>
      </c>
      <c r="H1973" s="95"/>
      <c r="I1973" s="113" t="str">
        <f>IF(H1973="","",VLOOKUP(H1973,BD!B$2:C$16,2,FALSE))</f>
        <v/>
      </c>
      <c r="J1973" s="114"/>
      <c r="K1973" s="115" t="str">
        <f t="shared" si="72"/>
        <v/>
      </c>
      <c r="L1973" s="116" t="str">
        <f t="shared" ca="1" si="71"/>
        <v>-</v>
      </c>
      <c r="M1973" s="111" t="str">
        <f>IF(E1973="","",VLOOKUP(E1973,[1]PROJECTES!$C$14:$Z$5000,21,FALSE))</f>
        <v/>
      </c>
      <c r="N1973" s="117"/>
      <c r="O1973" s="118" t="s">
        <v>222</v>
      </c>
      <c r="P1973" s="119"/>
      <c r="Q1973" s="84"/>
      <c r="R1973" s="122"/>
      <c r="S1973" s="166"/>
      <c r="T1973" s="167"/>
    </row>
    <row r="1974" spans="1:20" s="121" customFormat="1" ht="20.100000000000001" customHeight="1" x14ac:dyDescent="0.3">
      <c r="A1974" s="80"/>
      <c r="B1974" s="110" t="str">
        <f>IF(E1974="","",VLOOKUP(E1974,[1]PROJECTES!$C$14:$G$5000,2,FALSE))</f>
        <v/>
      </c>
      <c r="C1974" s="80"/>
      <c r="D1974" s="283" t="str">
        <f>IF(E1974="","",VLOOKUP(E1974,[1]PROJECTES!$C$14:$G$5000,5,FALSE))</f>
        <v/>
      </c>
      <c r="E1974" s="79"/>
      <c r="F1974" s="110" t="str">
        <f>IF(I1974="","",VLOOKUP(I1974,[1]PROJECTES!$C$14:$G$5000,2,FALSE))</f>
        <v/>
      </c>
      <c r="G1974" s="112" t="str">
        <f>IF(E1974="","",VLOOKUP(E1974,[1]PROJECTES!$C$14:$G$5000,4,FALSE))</f>
        <v/>
      </c>
      <c r="H1974" s="95"/>
      <c r="I1974" s="113" t="str">
        <f>IF(H1974="","",VLOOKUP(H1974,BD!B$2:C$16,2,FALSE))</f>
        <v/>
      </c>
      <c r="J1974" s="114"/>
      <c r="K1974" s="115" t="str">
        <f t="shared" si="72"/>
        <v/>
      </c>
      <c r="L1974" s="116" t="str">
        <f t="shared" ca="1" si="71"/>
        <v>-</v>
      </c>
      <c r="M1974" s="111" t="str">
        <f>IF(E1974="","",VLOOKUP(E1974,[1]PROJECTES!$C$14:$Z$5000,21,FALSE))</f>
        <v/>
      </c>
      <c r="N1974" s="117"/>
      <c r="O1974" s="118" t="s">
        <v>222</v>
      </c>
      <c r="P1974" s="119"/>
      <c r="Q1974" s="84"/>
      <c r="R1974" s="122"/>
      <c r="S1974" s="166"/>
      <c r="T1974" s="167"/>
    </row>
    <row r="1975" spans="1:20" s="121" customFormat="1" ht="20.100000000000001" customHeight="1" x14ac:dyDescent="0.3">
      <c r="A1975" s="80"/>
      <c r="B1975" s="110" t="str">
        <f>IF(E1975="","",VLOOKUP(E1975,[1]PROJECTES!$C$14:$G$5000,2,FALSE))</f>
        <v/>
      </c>
      <c r="C1975" s="80"/>
      <c r="D1975" s="283" t="str">
        <f>IF(E1975="","",VLOOKUP(E1975,[1]PROJECTES!$C$14:$G$5000,5,FALSE))</f>
        <v/>
      </c>
      <c r="E1975" s="79"/>
      <c r="F1975" s="110" t="str">
        <f>IF(I1975="","",VLOOKUP(I1975,[1]PROJECTES!$C$14:$G$5000,2,FALSE))</f>
        <v/>
      </c>
      <c r="G1975" s="112" t="str">
        <f>IF(E1975="","",VLOOKUP(E1975,[1]PROJECTES!$C$14:$G$5000,4,FALSE))</f>
        <v/>
      </c>
      <c r="H1975" s="95"/>
      <c r="I1975" s="113" t="str">
        <f>IF(H1975="","",VLOOKUP(H1975,BD!B$2:C$16,2,FALSE))</f>
        <v/>
      </c>
      <c r="J1975" s="114"/>
      <c r="K1975" s="115" t="str">
        <f t="shared" si="72"/>
        <v/>
      </c>
      <c r="L1975" s="116" t="str">
        <f t="shared" ca="1" si="71"/>
        <v>-</v>
      </c>
      <c r="M1975" s="111" t="str">
        <f>IF(E1975="","",VLOOKUP(E1975,[1]PROJECTES!$C$14:$Z$5000,21,FALSE))</f>
        <v/>
      </c>
      <c r="N1975" s="117"/>
      <c r="O1975" s="118" t="s">
        <v>222</v>
      </c>
      <c r="P1975" s="119"/>
      <c r="Q1975" s="84"/>
      <c r="R1975" s="122"/>
      <c r="S1975" s="166"/>
      <c r="T1975" s="167"/>
    </row>
    <row r="1976" spans="1:20" s="121" customFormat="1" ht="20.100000000000001" customHeight="1" x14ac:dyDescent="0.3">
      <c r="A1976" s="80"/>
      <c r="B1976" s="110" t="str">
        <f>IF(E1976="","",VLOOKUP(E1976,[1]PROJECTES!$C$14:$G$5000,2,FALSE))</f>
        <v/>
      </c>
      <c r="C1976" s="80"/>
      <c r="D1976" s="283" t="str">
        <f>IF(E1976="","",VLOOKUP(E1976,[1]PROJECTES!$C$14:$G$5000,5,FALSE))</f>
        <v/>
      </c>
      <c r="E1976" s="79"/>
      <c r="F1976" s="110" t="str">
        <f>IF(I1976="","",VLOOKUP(I1976,[1]PROJECTES!$C$14:$G$5000,2,FALSE))</f>
        <v/>
      </c>
      <c r="G1976" s="112" t="str">
        <f>IF(E1976="","",VLOOKUP(E1976,[1]PROJECTES!$C$14:$G$5000,4,FALSE))</f>
        <v/>
      </c>
      <c r="H1976" s="95"/>
      <c r="I1976" s="113" t="str">
        <f>IF(H1976="","",VLOOKUP(H1976,BD!B$2:C$16,2,FALSE))</f>
        <v/>
      </c>
      <c r="J1976" s="114"/>
      <c r="K1976" s="115" t="str">
        <f t="shared" si="72"/>
        <v/>
      </c>
      <c r="L1976" s="116" t="str">
        <f t="shared" ca="1" si="71"/>
        <v>-</v>
      </c>
      <c r="M1976" s="111" t="str">
        <f>IF(E1976="","",VLOOKUP(E1976,[1]PROJECTES!$C$14:$Z$5000,21,FALSE))</f>
        <v/>
      </c>
      <c r="N1976" s="117"/>
      <c r="O1976" s="118" t="s">
        <v>222</v>
      </c>
      <c r="P1976" s="119"/>
      <c r="Q1976" s="84"/>
      <c r="R1976" s="122"/>
      <c r="S1976" s="166"/>
      <c r="T1976" s="167"/>
    </row>
    <row r="1977" spans="1:20" s="121" customFormat="1" ht="20.100000000000001" customHeight="1" x14ac:dyDescent="0.3">
      <c r="A1977" s="95"/>
      <c r="B1977" s="110" t="str">
        <f>IF(E1977="","",VLOOKUP(E1977,[1]PROJECTES!$C$14:$G$5000,2,FALSE))</f>
        <v/>
      </c>
      <c r="C1977" s="80"/>
      <c r="D1977" s="283" t="str">
        <f>IF(E1977="","",VLOOKUP(E1977,[1]PROJECTES!$C$14:$G$5000,5,FALSE))</f>
        <v/>
      </c>
      <c r="E1977" s="79"/>
      <c r="F1977" s="110" t="str">
        <f>IF(I1977="","",VLOOKUP(I1977,[1]PROJECTES!$C$14:$G$5000,2,FALSE))</f>
        <v/>
      </c>
      <c r="G1977" s="112" t="str">
        <f>IF(E1977="","",VLOOKUP(E1977,[1]PROJECTES!$C$14:$G$5000,4,FALSE))</f>
        <v/>
      </c>
      <c r="H1977" s="95"/>
      <c r="I1977" s="113" t="str">
        <f>IF(H1977="","",VLOOKUP(H1977,BD!B$2:C$16,2,FALSE))</f>
        <v/>
      </c>
      <c r="J1977" s="114"/>
      <c r="K1977" s="115" t="str">
        <f t="shared" si="72"/>
        <v/>
      </c>
      <c r="L1977" s="116" t="str">
        <f t="shared" ca="1" si="71"/>
        <v>-</v>
      </c>
      <c r="M1977" s="111" t="str">
        <f>IF(E1977="","",VLOOKUP(E1977,[1]PROJECTES!$C$14:$Z$5000,21,FALSE))</f>
        <v/>
      </c>
      <c r="N1977" s="117"/>
      <c r="O1977" s="118" t="s">
        <v>222</v>
      </c>
      <c r="P1977" s="119"/>
      <c r="Q1977" s="84"/>
      <c r="R1977" s="122"/>
      <c r="S1977" s="166"/>
      <c r="T1977" s="167"/>
    </row>
    <row r="1978" spans="1:20" s="121" customFormat="1" ht="20.100000000000001" customHeight="1" x14ac:dyDescent="0.3">
      <c r="A1978" s="95"/>
      <c r="B1978" s="110" t="str">
        <f>IF(E1978="","",VLOOKUP(E1978,[1]PROJECTES!$C$14:$G$5000,2,FALSE))</f>
        <v/>
      </c>
      <c r="C1978" s="80"/>
      <c r="D1978" s="283" t="str">
        <f>IF(E1978="","",VLOOKUP(E1978,[1]PROJECTES!$C$14:$G$5000,5,FALSE))</f>
        <v/>
      </c>
      <c r="E1978" s="79"/>
      <c r="F1978" s="110" t="str">
        <f>IF(I1978="","",VLOOKUP(I1978,[1]PROJECTES!$C$14:$G$5000,2,FALSE))</f>
        <v/>
      </c>
      <c r="G1978" s="112" t="str">
        <f>IF(E1978="","",VLOOKUP(E1978,[1]PROJECTES!$C$14:$G$5000,4,FALSE))</f>
        <v/>
      </c>
      <c r="H1978" s="95"/>
      <c r="I1978" s="113" t="str">
        <f>IF(H1978="","",VLOOKUP(H1978,BD!B$2:C$16,2,FALSE))</f>
        <v/>
      </c>
      <c r="J1978" s="114"/>
      <c r="K1978" s="115" t="str">
        <f t="shared" si="72"/>
        <v/>
      </c>
      <c r="L1978" s="116" t="str">
        <f t="shared" ca="1" si="71"/>
        <v>-</v>
      </c>
      <c r="M1978" s="111" t="str">
        <f>IF(E1978="","",VLOOKUP(E1978,[1]PROJECTES!$C$14:$Z$5000,21,FALSE))</f>
        <v/>
      </c>
      <c r="N1978" s="117"/>
      <c r="O1978" s="118" t="s">
        <v>222</v>
      </c>
      <c r="P1978" s="119"/>
      <c r="Q1978" s="84"/>
      <c r="R1978" s="122"/>
      <c r="S1978" s="166"/>
      <c r="T1978" s="167"/>
    </row>
    <row r="1979" spans="1:20" s="121" customFormat="1" ht="20.100000000000001" customHeight="1" x14ac:dyDescent="0.3">
      <c r="A1979" s="80"/>
      <c r="B1979" s="110" t="str">
        <f>IF(E1979="","",VLOOKUP(E1979,[1]PROJECTES!$C$14:$G$5000,2,FALSE))</f>
        <v/>
      </c>
      <c r="C1979" s="80"/>
      <c r="D1979" s="283" t="str">
        <f>IF(E1979="","",VLOOKUP(E1979,[1]PROJECTES!$C$14:$G$5000,5,FALSE))</f>
        <v/>
      </c>
      <c r="E1979" s="79"/>
      <c r="F1979" s="110" t="str">
        <f>IF(I1979="","",VLOOKUP(I1979,[1]PROJECTES!$C$14:$G$5000,2,FALSE))</f>
        <v/>
      </c>
      <c r="G1979" s="112" t="str">
        <f>IF(E1979="","",VLOOKUP(E1979,[1]PROJECTES!$C$14:$G$5000,4,FALSE))</f>
        <v/>
      </c>
      <c r="H1979" s="95"/>
      <c r="I1979" s="113" t="str">
        <f>IF(H1979="","",VLOOKUP(H1979,BD!B$2:C$16,2,FALSE))</f>
        <v/>
      </c>
      <c r="J1979" s="114"/>
      <c r="K1979" s="115" t="str">
        <f t="shared" si="72"/>
        <v/>
      </c>
      <c r="L1979" s="116" t="str">
        <f t="shared" ca="1" si="71"/>
        <v>-</v>
      </c>
      <c r="M1979" s="111" t="str">
        <f>IF(E1979="","",VLOOKUP(E1979,[1]PROJECTES!$C$14:$Z$5000,21,FALSE))</f>
        <v/>
      </c>
      <c r="N1979" s="117"/>
      <c r="O1979" s="118" t="s">
        <v>222</v>
      </c>
      <c r="P1979" s="119"/>
      <c r="Q1979" s="84"/>
      <c r="R1979" s="122"/>
      <c r="S1979" s="166"/>
      <c r="T1979" s="167"/>
    </row>
    <row r="1980" spans="1:20" s="121" customFormat="1" ht="20.100000000000001" customHeight="1" x14ac:dyDescent="0.3">
      <c r="A1980" s="95"/>
      <c r="B1980" s="110" t="str">
        <f>IF(E1980="","",VLOOKUP(E1980,[1]PROJECTES!$C$14:$G$5000,2,FALSE))</f>
        <v/>
      </c>
      <c r="C1980" s="80"/>
      <c r="D1980" s="283" t="str">
        <f>IF(E1980="","",VLOOKUP(E1980,[1]PROJECTES!$C$14:$G$5000,5,FALSE))</f>
        <v/>
      </c>
      <c r="E1980" s="79"/>
      <c r="F1980" s="110" t="str">
        <f>IF(I1980="","",VLOOKUP(I1980,[1]PROJECTES!$C$14:$G$5000,2,FALSE))</f>
        <v/>
      </c>
      <c r="G1980" s="112" t="str">
        <f>IF(E1980="","",VLOOKUP(E1980,[1]PROJECTES!$C$14:$G$5000,4,FALSE))</f>
        <v/>
      </c>
      <c r="H1980" s="95"/>
      <c r="I1980" s="113" t="str">
        <f>IF(H1980="","",VLOOKUP(H1980,BD!B$2:C$16,2,FALSE))</f>
        <v/>
      </c>
      <c r="J1980" s="114"/>
      <c r="K1980" s="115" t="str">
        <f t="shared" si="72"/>
        <v/>
      </c>
      <c r="L1980" s="116" t="str">
        <f t="shared" ca="1" si="71"/>
        <v>-</v>
      </c>
      <c r="M1980" s="111" t="str">
        <f>IF(E1980="","",VLOOKUP(E1980,[1]PROJECTES!$C$14:$Z$5000,21,FALSE))</f>
        <v/>
      </c>
      <c r="N1980" s="117"/>
      <c r="O1980" s="118" t="s">
        <v>222</v>
      </c>
      <c r="P1980" s="119"/>
      <c r="Q1980" s="84"/>
      <c r="R1980" s="122"/>
      <c r="S1980" s="166"/>
      <c r="T1980" s="167"/>
    </row>
    <row r="1981" spans="1:20" s="121" customFormat="1" ht="20.100000000000001" customHeight="1" x14ac:dyDescent="0.3">
      <c r="A1981" s="80"/>
      <c r="B1981" s="110" t="str">
        <f>IF(E1981="","",VLOOKUP(E1981,[1]PROJECTES!$C$14:$G$5000,2,FALSE))</f>
        <v/>
      </c>
      <c r="C1981" s="80"/>
      <c r="D1981" s="283" t="str">
        <f>IF(E1981="","",VLOOKUP(E1981,[1]PROJECTES!$C$14:$G$5000,5,FALSE))</f>
        <v/>
      </c>
      <c r="E1981" s="79"/>
      <c r="F1981" s="110" t="str">
        <f>IF(I1981="","",VLOOKUP(I1981,[1]PROJECTES!$C$14:$G$5000,2,FALSE))</f>
        <v/>
      </c>
      <c r="G1981" s="112" t="str">
        <f>IF(E1981="","",VLOOKUP(E1981,[1]PROJECTES!$C$14:$G$5000,4,FALSE))</f>
        <v/>
      </c>
      <c r="H1981" s="95"/>
      <c r="I1981" s="113" t="str">
        <f>IF(H1981="","",VLOOKUP(H1981,BD!B$2:C$16,2,FALSE))</f>
        <v/>
      </c>
      <c r="J1981" s="114"/>
      <c r="K1981" s="115" t="str">
        <f t="shared" si="72"/>
        <v/>
      </c>
      <c r="L1981" s="116" t="str">
        <f t="shared" ca="1" si="71"/>
        <v>-</v>
      </c>
      <c r="M1981" s="111" t="str">
        <f>IF(E1981="","",VLOOKUP(E1981,[1]PROJECTES!$C$14:$Z$5000,21,FALSE))</f>
        <v/>
      </c>
      <c r="N1981" s="117"/>
      <c r="O1981" s="118" t="s">
        <v>222</v>
      </c>
      <c r="P1981" s="119"/>
      <c r="Q1981" s="84"/>
      <c r="R1981" s="122"/>
      <c r="S1981" s="166"/>
      <c r="T1981" s="167"/>
    </row>
    <row r="1982" spans="1:20" s="121" customFormat="1" ht="20.100000000000001" customHeight="1" x14ac:dyDescent="0.3">
      <c r="A1982" s="80"/>
      <c r="B1982" s="110" t="str">
        <f>IF(E1982="","",VLOOKUP(E1982,[1]PROJECTES!$C$14:$G$5000,2,FALSE))</f>
        <v/>
      </c>
      <c r="C1982" s="80"/>
      <c r="D1982" s="283" t="str">
        <f>IF(E1982="","",VLOOKUP(E1982,[1]PROJECTES!$C$14:$G$5000,5,FALSE))</f>
        <v/>
      </c>
      <c r="E1982" s="79"/>
      <c r="F1982" s="110" t="str">
        <f>IF(I1982="","",VLOOKUP(I1982,[1]PROJECTES!$C$14:$G$5000,2,FALSE))</f>
        <v/>
      </c>
      <c r="G1982" s="112" t="str">
        <f>IF(E1982="","",VLOOKUP(E1982,[1]PROJECTES!$C$14:$G$5000,4,FALSE))</f>
        <v/>
      </c>
      <c r="H1982" s="95"/>
      <c r="I1982" s="113" t="str">
        <f>IF(H1982="","",VLOOKUP(H1982,BD!B$2:C$16,2,FALSE))</f>
        <v/>
      </c>
      <c r="J1982" s="114"/>
      <c r="K1982" s="115" t="str">
        <f t="shared" si="72"/>
        <v/>
      </c>
      <c r="L1982" s="116" t="str">
        <f t="shared" ca="1" si="71"/>
        <v>-</v>
      </c>
      <c r="M1982" s="111" t="str">
        <f>IF(E1982="","",VLOOKUP(E1982,[1]PROJECTES!$C$14:$Z$5000,21,FALSE))</f>
        <v/>
      </c>
      <c r="N1982" s="117"/>
      <c r="O1982" s="118" t="s">
        <v>222</v>
      </c>
      <c r="P1982" s="119"/>
      <c r="Q1982" s="84"/>
      <c r="R1982" s="125"/>
      <c r="S1982" s="166"/>
      <c r="T1982" s="167"/>
    </row>
    <row r="1983" spans="1:20" s="121" customFormat="1" ht="20.100000000000001" customHeight="1" x14ac:dyDescent="0.3">
      <c r="A1983" s="80"/>
      <c r="B1983" s="110" t="str">
        <f>IF(E1983="","",VLOOKUP(E1983,[1]PROJECTES!$C$14:$G$5000,2,FALSE))</f>
        <v/>
      </c>
      <c r="C1983" s="80"/>
      <c r="D1983" s="283" t="str">
        <f>IF(E1983="","",VLOOKUP(E1983,[1]PROJECTES!$C$14:$G$5000,5,FALSE))</f>
        <v/>
      </c>
      <c r="E1983" s="79"/>
      <c r="F1983" s="110" t="str">
        <f>IF(I1983="","",VLOOKUP(I1983,[1]PROJECTES!$C$14:$G$5000,2,FALSE))</f>
        <v/>
      </c>
      <c r="G1983" s="112" t="str">
        <f>IF(E1983="","",VLOOKUP(E1983,[1]PROJECTES!$C$14:$G$5000,4,FALSE))</f>
        <v/>
      </c>
      <c r="H1983" s="95"/>
      <c r="I1983" s="113" t="str">
        <f>IF(H1983="","",VLOOKUP(H1983,BD!B$2:C$16,2,FALSE))</f>
        <v/>
      </c>
      <c r="J1983" s="114"/>
      <c r="K1983" s="115" t="str">
        <f t="shared" si="72"/>
        <v/>
      </c>
      <c r="L1983" s="116" t="str">
        <f t="shared" ca="1" si="71"/>
        <v>-</v>
      </c>
      <c r="M1983" s="111" t="str">
        <f>IF(E1983="","",VLOOKUP(E1983,[1]PROJECTES!$C$14:$Z$5000,21,FALSE))</f>
        <v/>
      </c>
      <c r="N1983" s="117"/>
      <c r="O1983" s="118" t="s">
        <v>222</v>
      </c>
      <c r="P1983" s="119"/>
      <c r="Q1983" s="84"/>
      <c r="R1983" s="122"/>
      <c r="S1983" s="166"/>
      <c r="T1983" s="167"/>
    </row>
    <row r="1984" spans="1:20" s="121" customFormat="1" ht="20.100000000000001" customHeight="1" x14ac:dyDescent="0.3">
      <c r="A1984" s="80"/>
      <c r="B1984" s="110" t="str">
        <f>IF(E1984="","",VLOOKUP(E1984,[1]PROJECTES!$C$14:$G$5000,2,FALSE))</f>
        <v/>
      </c>
      <c r="C1984" s="80"/>
      <c r="D1984" s="283" t="str">
        <f>IF(E1984="","",VLOOKUP(E1984,[1]PROJECTES!$C$14:$G$5000,5,FALSE))</f>
        <v/>
      </c>
      <c r="E1984" s="79"/>
      <c r="F1984" s="110" t="str">
        <f>IF(I1984="","",VLOOKUP(I1984,[1]PROJECTES!$C$14:$G$5000,2,FALSE))</f>
        <v/>
      </c>
      <c r="G1984" s="112" t="str">
        <f>IF(E1984="","",VLOOKUP(E1984,[1]PROJECTES!$C$14:$G$5000,4,FALSE))</f>
        <v/>
      </c>
      <c r="H1984" s="95"/>
      <c r="I1984" s="113" t="str">
        <f>IF(H1984="","",VLOOKUP(H1984,BD!B$2:C$16,2,FALSE))</f>
        <v/>
      </c>
      <c r="J1984" s="114"/>
      <c r="K1984" s="115" t="str">
        <f t="shared" si="72"/>
        <v/>
      </c>
      <c r="L1984" s="116" t="str">
        <f t="shared" ca="1" si="71"/>
        <v>-</v>
      </c>
      <c r="M1984" s="111" t="str">
        <f>IF(E1984="","",VLOOKUP(E1984,[1]PROJECTES!$C$14:$Z$5000,21,FALSE))</f>
        <v/>
      </c>
      <c r="N1984" s="117"/>
      <c r="O1984" s="118" t="s">
        <v>222</v>
      </c>
      <c r="P1984" s="119"/>
      <c r="Q1984" s="84"/>
      <c r="R1984" s="122"/>
      <c r="S1984" s="166"/>
      <c r="T1984" s="167"/>
    </row>
    <row r="1985" spans="1:20" s="121" customFormat="1" ht="20.100000000000001" customHeight="1" x14ac:dyDescent="0.3">
      <c r="A1985" s="80"/>
      <c r="B1985" s="110" t="str">
        <f>IF(E1985="","",VLOOKUP(E1985,[1]PROJECTES!$C$14:$G$5000,2,FALSE))</f>
        <v/>
      </c>
      <c r="C1985" s="80"/>
      <c r="D1985" s="283" t="str">
        <f>IF(E1985="","",VLOOKUP(E1985,[1]PROJECTES!$C$14:$G$5000,5,FALSE))</f>
        <v/>
      </c>
      <c r="E1985" s="79"/>
      <c r="F1985" s="110" t="str">
        <f>IF(I1985="","",VLOOKUP(I1985,[1]PROJECTES!$C$14:$G$5000,2,FALSE))</f>
        <v/>
      </c>
      <c r="G1985" s="112" t="str">
        <f>IF(E1985="","",VLOOKUP(E1985,[1]PROJECTES!$C$14:$G$5000,4,FALSE))</f>
        <v/>
      </c>
      <c r="H1985" s="95"/>
      <c r="I1985" s="113" t="str">
        <f>IF(H1985="","",VLOOKUP(H1985,BD!B$2:C$16,2,FALSE))</f>
        <v/>
      </c>
      <c r="J1985" s="114"/>
      <c r="K1985" s="115" t="str">
        <f t="shared" si="72"/>
        <v/>
      </c>
      <c r="L1985" s="116" t="str">
        <f t="shared" ca="1" si="71"/>
        <v>-</v>
      </c>
      <c r="M1985" s="111" t="str">
        <f>IF(E1985="","",VLOOKUP(E1985,[1]PROJECTES!$C$14:$Z$5000,21,FALSE))</f>
        <v/>
      </c>
      <c r="N1985" s="117"/>
      <c r="O1985" s="118" t="s">
        <v>222</v>
      </c>
      <c r="P1985" s="119"/>
      <c r="Q1985" s="84"/>
      <c r="R1985" s="122"/>
      <c r="S1985" s="166"/>
      <c r="T1985" s="167"/>
    </row>
    <row r="1986" spans="1:20" s="121" customFormat="1" ht="20.100000000000001" customHeight="1" x14ac:dyDescent="0.3">
      <c r="A1986" s="80"/>
      <c r="B1986" s="110" t="str">
        <f>IF(E1986="","",VLOOKUP(E1986,[1]PROJECTES!$C$14:$G$5000,2,FALSE))</f>
        <v/>
      </c>
      <c r="C1986" s="80"/>
      <c r="D1986" s="283" t="str">
        <f>IF(E1986="","",VLOOKUP(E1986,[1]PROJECTES!$C$14:$G$5000,5,FALSE))</f>
        <v/>
      </c>
      <c r="E1986" s="79"/>
      <c r="F1986" s="110" t="str">
        <f>IF(I1986="","",VLOOKUP(I1986,[1]PROJECTES!$C$14:$G$5000,2,FALSE))</f>
        <v/>
      </c>
      <c r="G1986" s="112" t="str">
        <f>IF(E1986="","",VLOOKUP(E1986,[1]PROJECTES!$C$14:$G$5000,4,FALSE))</f>
        <v/>
      </c>
      <c r="H1986" s="95"/>
      <c r="I1986" s="113" t="str">
        <f>IF(H1986="","",VLOOKUP(H1986,BD!B$2:C$16,2,FALSE))</f>
        <v/>
      </c>
      <c r="J1986" s="114"/>
      <c r="K1986" s="115" t="str">
        <f t="shared" si="72"/>
        <v/>
      </c>
      <c r="L1986" s="116" t="str">
        <f t="shared" ca="1" si="71"/>
        <v>-</v>
      </c>
      <c r="M1986" s="111" t="str">
        <f>IF(E1986="","",VLOOKUP(E1986,[1]PROJECTES!$C$14:$Z$5000,21,FALSE))</f>
        <v/>
      </c>
      <c r="N1986" s="117"/>
      <c r="O1986" s="118" t="s">
        <v>222</v>
      </c>
      <c r="P1986" s="119"/>
      <c r="Q1986" s="84"/>
      <c r="R1986" s="122"/>
      <c r="S1986" s="166"/>
      <c r="T1986" s="167"/>
    </row>
    <row r="1987" spans="1:20" s="121" customFormat="1" ht="20.100000000000001" customHeight="1" x14ac:dyDescent="0.3">
      <c r="A1987" s="80"/>
      <c r="B1987" s="110" t="str">
        <f>IF(E1987="","",VLOOKUP(E1987,[1]PROJECTES!$C$14:$G$5000,2,FALSE))</f>
        <v/>
      </c>
      <c r="C1987" s="80"/>
      <c r="D1987" s="283" t="str">
        <f>IF(E1987="","",VLOOKUP(E1987,[1]PROJECTES!$C$14:$G$5000,5,FALSE))</f>
        <v/>
      </c>
      <c r="E1987" s="79"/>
      <c r="F1987" s="110" t="str">
        <f>IF(I1987="","",VLOOKUP(I1987,[1]PROJECTES!$C$14:$G$5000,2,FALSE))</f>
        <v/>
      </c>
      <c r="G1987" s="112" t="str">
        <f>IF(E1987="","",VLOOKUP(E1987,[1]PROJECTES!$C$14:$G$5000,4,FALSE))</f>
        <v/>
      </c>
      <c r="H1987" s="95"/>
      <c r="I1987" s="113" t="str">
        <f>IF(H1987="","",VLOOKUP(H1987,BD!B$2:C$16,2,FALSE))</f>
        <v/>
      </c>
      <c r="J1987" s="114"/>
      <c r="K1987" s="115" t="str">
        <f t="shared" si="72"/>
        <v/>
      </c>
      <c r="L1987" s="116" t="str">
        <f t="shared" ca="1" si="71"/>
        <v>-</v>
      </c>
      <c r="M1987" s="111" t="str">
        <f>IF(E1987="","",VLOOKUP(E1987,[1]PROJECTES!$C$14:$Z$5000,21,FALSE))</f>
        <v/>
      </c>
      <c r="N1987" s="117"/>
      <c r="O1987" s="118" t="s">
        <v>222</v>
      </c>
      <c r="P1987" s="119"/>
      <c r="Q1987" s="84"/>
      <c r="R1987" s="122"/>
      <c r="S1987" s="166"/>
      <c r="T1987" s="167"/>
    </row>
    <row r="1988" spans="1:20" s="121" customFormat="1" ht="20.100000000000001" customHeight="1" x14ac:dyDescent="0.3">
      <c r="A1988" s="80"/>
      <c r="B1988" s="110" t="str">
        <f>IF(E1988="","",VLOOKUP(E1988,[1]PROJECTES!$C$14:$G$5000,2,FALSE))</f>
        <v/>
      </c>
      <c r="C1988" s="80"/>
      <c r="D1988" s="283" t="str">
        <f>IF(E1988="","",VLOOKUP(E1988,[1]PROJECTES!$C$14:$G$5000,5,FALSE))</f>
        <v/>
      </c>
      <c r="E1988" s="79"/>
      <c r="F1988" s="110" t="str">
        <f>IF(I1988="","",VLOOKUP(I1988,[1]PROJECTES!$C$14:$G$5000,2,FALSE))</f>
        <v/>
      </c>
      <c r="G1988" s="112" t="str">
        <f>IF(E1988="","",VLOOKUP(E1988,[1]PROJECTES!$C$14:$G$5000,4,FALSE))</f>
        <v/>
      </c>
      <c r="H1988" s="95"/>
      <c r="I1988" s="113" t="str">
        <f>IF(H1988="","",VLOOKUP(H1988,BD!B$2:C$16,2,FALSE))</f>
        <v/>
      </c>
      <c r="J1988" s="114"/>
      <c r="K1988" s="115" t="str">
        <f t="shared" si="72"/>
        <v/>
      </c>
      <c r="L1988" s="116" t="str">
        <f t="shared" ca="1" si="71"/>
        <v>-</v>
      </c>
      <c r="M1988" s="111" t="str">
        <f>IF(E1988="","",VLOOKUP(E1988,[1]PROJECTES!$C$14:$Z$5000,21,FALSE))</f>
        <v/>
      </c>
      <c r="N1988" s="117"/>
      <c r="O1988" s="118" t="s">
        <v>222</v>
      </c>
      <c r="P1988" s="119"/>
      <c r="Q1988" s="84"/>
      <c r="R1988" s="122"/>
      <c r="S1988" s="166"/>
      <c r="T1988" s="167"/>
    </row>
    <row r="1989" spans="1:20" s="121" customFormat="1" ht="20.100000000000001" customHeight="1" x14ac:dyDescent="0.3">
      <c r="A1989" s="80"/>
      <c r="B1989" s="110" t="str">
        <f>IF(E1989="","",VLOOKUP(E1989,[1]PROJECTES!$C$14:$G$5000,2,FALSE))</f>
        <v/>
      </c>
      <c r="C1989" s="80"/>
      <c r="D1989" s="283" t="str">
        <f>IF(E1989="","",VLOOKUP(E1989,[1]PROJECTES!$C$14:$G$5000,5,FALSE))</f>
        <v/>
      </c>
      <c r="E1989" s="79"/>
      <c r="F1989" s="110" t="str">
        <f>IF(I1989="","",VLOOKUP(I1989,[1]PROJECTES!$C$14:$G$5000,2,FALSE))</f>
        <v/>
      </c>
      <c r="G1989" s="112" t="str">
        <f>IF(E1989="","",VLOOKUP(E1989,[1]PROJECTES!$C$14:$G$5000,4,FALSE))</f>
        <v/>
      </c>
      <c r="H1989" s="95"/>
      <c r="I1989" s="113" t="str">
        <f>IF(H1989="","",VLOOKUP(H1989,BD!B$2:C$16,2,FALSE))</f>
        <v/>
      </c>
      <c r="J1989" s="114"/>
      <c r="K1989" s="115" t="str">
        <f t="shared" si="72"/>
        <v/>
      </c>
      <c r="L1989" s="116" t="str">
        <f t="shared" ca="1" si="71"/>
        <v>-</v>
      </c>
      <c r="M1989" s="111" t="str">
        <f>IF(E1989="","",VLOOKUP(E1989,[1]PROJECTES!$C$14:$Z$5000,21,FALSE))</f>
        <v/>
      </c>
      <c r="N1989" s="117"/>
      <c r="O1989" s="118" t="s">
        <v>222</v>
      </c>
      <c r="P1989" s="119"/>
      <c r="Q1989" s="84"/>
      <c r="R1989" s="122"/>
      <c r="S1989" s="166"/>
      <c r="T1989" s="167"/>
    </row>
    <row r="1990" spans="1:20" s="121" customFormat="1" ht="20.100000000000001" customHeight="1" x14ac:dyDescent="0.3">
      <c r="A1990" s="80"/>
      <c r="B1990" s="110" t="str">
        <f>IF(E1990="","",VLOOKUP(E1990,[1]PROJECTES!$C$14:$G$5000,2,FALSE))</f>
        <v/>
      </c>
      <c r="C1990" s="80"/>
      <c r="D1990" s="283" t="str">
        <f>IF(E1990="","",VLOOKUP(E1990,[1]PROJECTES!$C$14:$G$5000,5,FALSE))</f>
        <v/>
      </c>
      <c r="E1990" s="79"/>
      <c r="F1990" s="110" t="str">
        <f>IF(I1990="","",VLOOKUP(I1990,[1]PROJECTES!$C$14:$G$5000,2,FALSE))</f>
        <v/>
      </c>
      <c r="G1990" s="112" t="str">
        <f>IF(E1990="","",VLOOKUP(E1990,[1]PROJECTES!$C$14:$G$5000,4,FALSE))</f>
        <v/>
      </c>
      <c r="H1990" s="95"/>
      <c r="I1990" s="113" t="str">
        <f>IF(H1990="","",VLOOKUP(H1990,BD!B$2:C$16,2,FALSE))</f>
        <v/>
      </c>
      <c r="J1990" s="114"/>
      <c r="K1990" s="115" t="str">
        <f t="shared" si="72"/>
        <v/>
      </c>
      <c r="L1990" s="116" t="str">
        <f t="shared" ca="1" si="71"/>
        <v>-</v>
      </c>
      <c r="M1990" s="111" t="str">
        <f>IF(E1990="","",VLOOKUP(E1990,[1]PROJECTES!$C$14:$Z$5000,21,FALSE))</f>
        <v/>
      </c>
      <c r="N1990" s="117"/>
      <c r="O1990" s="118" t="s">
        <v>222</v>
      </c>
      <c r="P1990" s="119"/>
      <c r="Q1990" s="84"/>
      <c r="R1990" s="125"/>
      <c r="S1990" s="166"/>
      <c r="T1990" s="167"/>
    </row>
    <row r="1991" spans="1:20" s="121" customFormat="1" ht="20.100000000000001" customHeight="1" x14ac:dyDescent="0.3">
      <c r="A1991" s="80"/>
      <c r="B1991" s="110" t="str">
        <f>IF(E1991="","",VLOOKUP(E1991,[1]PROJECTES!$C$14:$G$5000,2,FALSE))</f>
        <v/>
      </c>
      <c r="C1991" s="80"/>
      <c r="D1991" s="283" t="str">
        <f>IF(E1991="","",VLOOKUP(E1991,[1]PROJECTES!$C$14:$G$5000,5,FALSE))</f>
        <v/>
      </c>
      <c r="E1991" s="79"/>
      <c r="F1991" s="110" t="str">
        <f>IF(I1991="","",VLOOKUP(I1991,[1]PROJECTES!$C$14:$G$5000,2,FALSE))</f>
        <v/>
      </c>
      <c r="G1991" s="112" t="str">
        <f>IF(E1991="","",VLOOKUP(E1991,[1]PROJECTES!$C$14:$G$5000,4,FALSE))</f>
        <v/>
      </c>
      <c r="H1991" s="95"/>
      <c r="I1991" s="113" t="str">
        <f>IF(H1991="","",VLOOKUP(H1991,BD!B$2:C$16,2,FALSE))</f>
        <v/>
      </c>
      <c r="J1991" s="114"/>
      <c r="K1991" s="115" t="str">
        <f t="shared" si="72"/>
        <v/>
      </c>
      <c r="L1991" s="116" t="str">
        <f t="shared" ca="1" si="71"/>
        <v>-</v>
      </c>
      <c r="M1991" s="111" t="str">
        <f>IF(E1991="","",VLOOKUP(E1991,[1]PROJECTES!$C$14:$Z$5000,21,FALSE))</f>
        <v/>
      </c>
      <c r="N1991" s="117"/>
      <c r="O1991" s="118" t="s">
        <v>222</v>
      </c>
      <c r="P1991" s="119"/>
      <c r="Q1991" s="84"/>
      <c r="R1991" s="125"/>
      <c r="S1991" s="166"/>
      <c r="T1991" s="167"/>
    </row>
    <row r="1992" spans="1:20" s="121" customFormat="1" ht="20.100000000000001" customHeight="1" x14ac:dyDescent="0.3">
      <c r="A1992" s="80"/>
      <c r="B1992" s="110" t="str">
        <f>IF(E1992="","",VLOOKUP(E1992,[1]PROJECTES!$C$14:$G$5000,2,FALSE))</f>
        <v/>
      </c>
      <c r="C1992" s="80"/>
      <c r="D1992" s="283" t="str">
        <f>IF(E1992="","",VLOOKUP(E1992,[1]PROJECTES!$C$14:$G$5000,5,FALSE))</f>
        <v/>
      </c>
      <c r="E1992" s="79"/>
      <c r="F1992" s="110" t="str">
        <f>IF(I1992="","",VLOOKUP(I1992,[1]PROJECTES!$C$14:$G$5000,2,FALSE))</f>
        <v/>
      </c>
      <c r="G1992" s="112" t="str">
        <f>IF(E1992="","",VLOOKUP(E1992,[1]PROJECTES!$C$14:$G$5000,4,FALSE))</f>
        <v/>
      </c>
      <c r="H1992" s="95"/>
      <c r="I1992" s="113" t="str">
        <f>IF(H1992="","",VLOOKUP(H1992,BD!B$2:C$16,2,FALSE))</f>
        <v/>
      </c>
      <c r="J1992" s="126"/>
      <c r="K1992" s="115" t="str">
        <f t="shared" si="72"/>
        <v/>
      </c>
      <c r="L1992" s="116" t="str">
        <f t="shared" ca="1" si="71"/>
        <v>-</v>
      </c>
      <c r="M1992" s="111" t="str">
        <f>IF(E1992="","",VLOOKUP(E1992,[1]PROJECTES!$C$14:$Z$5000,21,FALSE))</f>
        <v/>
      </c>
      <c r="N1992" s="117"/>
      <c r="O1992" s="118" t="s">
        <v>222</v>
      </c>
      <c r="P1992" s="119"/>
      <c r="Q1992" s="84"/>
      <c r="R1992" s="122"/>
      <c r="S1992" s="166"/>
      <c r="T1992" s="167"/>
    </row>
    <row r="1993" spans="1:20" s="121" customFormat="1" ht="20.100000000000001" customHeight="1" x14ac:dyDescent="0.3">
      <c r="A1993" s="80"/>
      <c r="B1993" s="110" t="str">
        <f>IF(E1993="","",VLOOKUP(E1993,[1]PROJECTES!$C$14:$G$5000,2,FALSE))</f>
        <v/>
      </c>
      <c r="C1993" s="80"/>
      <c r="D1993" s="283" t="str">
        <f>IF(E1993="","",VLOOKUP(E1993,[1]PROJECTES!$C$14:$G$5000,5,FALSE))</f>
        <v/>
      </c>
      <c r="E1993" s="79"/>
      <c r="F1993" s="110" t="str">
        <f>IF(I1993="","",VLOOKUP(I1993,[1]PROJECTES!$C$14:$G$5000,2,FALSE))</f>
        <v/>
      </c>
      <c r="G1993" s="112" t="str">
        <f>IF(E1993="","",VLOOKUP(E1993,[1]PROJECTES!$C$14:$G$5000,4,FALSE))</f>
        <v/>
      </c>
      <c r="H1993" s="95"/>
      <c r="I1993" s="113" t="str">
        <f>IF(H1993="","",VLOOKUP(H1993,BD!B$2:C$16,2,FALSE))</f>
        <v/>
      </c>
      <c r="J1993" s="126"/>
      <c r="K1993" s="115" t="str">
        <f t="shared" si="72"/>
        <v/>
      </c>
      <c r="L1993" s="116" t="str">
        <f t="shared" ref="L1993:L2056" ca="1" si="73">IF(M1993="","-",IF(G1993="TA","-",+M1993-TODAY()))</f>
        <v>-</v>
      </c>
      <c r="M1993" s="111" t="str">
        <f>IF(E1993="","",VLOOKUP(E1993,[1]PROJECTES!$C$14:$Z$5000,21,FALSE))</f>
        <v/>
      </c>
      <c r="N1993" s="117"/>
      <c r="O1993" s="118" t="s">
        <v>222</v>
      </c>
      <c r="P1993" s="119"/>
      <c r="Q1993" s="84"/>
      <c r="R1993" s="122"/>
      <c r="S1993" s="166"/>
      <c r="T1993" s="167"/>
    </row>
    <row r="1994" spans="1:20" s="121" customFormat="1" ht="20.100000000000001" customHeight="1" x14ac:dyDescent="0.3">
      <c r="A1994" s="80"/>
      <c r="B1994" s="110" t="str">
        <f>IF(E1994="","",VLOOKUP(E1994,[1]PROJECTES!$C$14:$G$5000,2,FALSE))</f>
        <v/>
      </c>
      <c r="C1994" s="80"/>
      <c r="D1994" s="283" t="str">
        <f>IF(E1994="","",VLOOKUP(E1994,[1]PROJECTES!$C$14:$G$5000,5,FALSE))</f>
        <v/>
      </c>
      <c r="E1994" s="79"/>
      <c r="F1994" s="110" t="str">
        <f>IF(I1994="","",VLOOKUP(I1994,[1]PROJECTES!$C$14:$G$5000,2,FALSE))</f>
        <v/>
      </c>
      <c r="G1994" s="112" t="str">
        <f>IF(E1994="","",VLOOKUP(E1994,[1]PROJECTES!$C$14:$G$5000,4,FALSE))</f>
        <v/>
      </c>
      <c r="H1994" s="95"/>
      <c r="I1994" s="113" t="str">
        <f>IF(H1994="","",VLOOKUP(H1994,BD!B$2:C$16,2,FALSE))</f>
        <v/>
      </c>
      <c r="J1994" s="126"/>
      <c r="K1994" s="115" t="str">
        <f t="shared" si="72"/>
        <v/>
      </c>
      <c r="L1994" s="116" t="str">
        <f t="shared" ca="1" si="73"/>
        <v>-</v>
      </c>
      <c r="M1994" s="111" t="str">
        <f>IF(E1994="","",VLOOKUP(E1994,[1]PROJECTES!$C$14:$Z$5000,21,FALSE))</f>
        <v/>
      </c>
      <c r="N1994" s="117"/>
      <c r="O1994" s="118" t="s">
        <v>222</v>
      </c>
      <c r="P1994" s="119"/>
      <c r="Q1994" s="84"/>
      <c r="R1994" s="122"/>
      <c r="S1994" s="166"/>
      <c r="T1994" s="167"/>
    </row>
    <row r="1995" spans="1:20" s="121" customFormat="1" ht="20.100000000000001" customHeight="1" x14ac:dyDescent="0.3">
      <c r="A1995" s="80"/>
      <c r="B1995" s="110" t="str">
        <f>IF(E1995="","",VLOOKUP(E1995,[1]PROJECTES!$C$14:$G$5000,2,FALSE))</f>
        <v/>
      </c>
      <c r="C1995" s="80"/>
      <c r="D1995" s="283" t="str">
        <f>IF(E1995="","",VLOOKUP(E1995,[1]PROJECTES!$C$14:$G$5000,5,FALSE))</f>
        <v/>
      </c>
      <c r="E1995" s="79"/>
      <c r="F1995" s="110" t="str">
        <f>IF(I1995="","",VLOOKUP(I1995,[1]PROJECTES!$C$14:$G$5000,2,FALSE))</f>
        <v/>
      </c>
      <c r="G1995" s="112" t="str">
        <f>IF(E1995="","",VLOOKUP(E1995,[1]PROJECTES!$C$14:$G$5000,4,FALSE))</f>
        <v/>
      </c>
      <c r="H1995" s="95"/>
      <c r="I1995" s="113" t="str">
        <f>IF(H1995="","",VLOOKUP(H1995,BD!B$2:C$16,2,FALSE))</f>
        <v/>
      </c>
      <c r="J1995" s="126"/>
      <c r="K1995" s="115" t="str">
        <f t="shared" si="72"/>
        <v/>
      </c>
      <c r="L1995" s="116" t="str">
        <f t="shared" ca="1" si="73"/>
        <v>-</v>
      </c>
      <c r="M1995" s="111" t="str">
        <f>IF(E1995="","",VLOOKUP(E1995,[1]PROJECTES!$C$14:$Z$5000,21,FALSE))</f>
        <v/>
      </c>
      <c r="N1995" s="117"/>
      <c r="O1995" s="118" t="s">
        <v>222</v>
      </c>
      <c r="P1995" s="119"/>
      <c r="Q1995" s="84"/>
      <c r="R1995" s="122"/>
      <c r="S1995" s="166"/>
      <c r="T1995" s="167"/>
    </row>
    <row r="1996" spans="1:20" s="121" customFormat="1" ht="20.100000000000001" customHeight="1" x14ac:dyDescent="0.3">
      <c r="A1996" s="80"/>
      <c r="B1996" s="110" t="str">
        <f>IF(E1996="","",VLOOKUP(E1996,[1]PROJECTES!$C$14:$G$5000,2,FALSE))</f>
        <v/>
      </c>
      <c r="C1996" s="80"/>
      <c r="D1996" s="283" t="str">
        <f>IF(E1996="","",VLOOKUP(E1996,[1]PROJECTES!$C$14:$G$5000,5,FALSE))</f>
        <v/>
      </c>
      <c r="E1996" s="79"/>
      <c r="F1996" s="110" t="str">
        <f>IF(I1996="","",VLOOKUP(I1996,[1]PROJECTES!$C$14:$G$5000,2,FALSE))</f>
        <v/>
      </c>
      <c r="G1996" s="112" t="str">
        <f>IF(E1996="","",VLOOKUP(E1996,[1]PROJECTES!$C$14:$G$5000,4,FALSE))</f>
        <v/>
      </c>
      <c r="H1996" s="95"/>
      <c r="I1996" s="113" t="str">
        <f>IF(H1996="","",VLOOKUP(H1996,BD!B$2:C$16,2,FALSE))</f>
        <v/>
      </c>
      <c r="J1996" s="114"/>
      <c r="K1996" s="115" t="str">
        <f t="shared" si="72"/>
        <v/>
      </c>
      <c r="L1996" s="116" t="str">
        <f t="shared" ca="1" si="73"/>
        <v>-</v>
      </c>
      <c r="M1996" s="111" t="str">
        <f>IF(E1996="","",VLOOKUP(E1996,[1]PROJECTES!$C$14:$Z$5000,21,FALSE))</f>
        <v/>
      </c>
      <c r="N1996" s="117"/>
      <c r="O1996" s="118" t="s">
        <v>222</v>
      </c>
      <c r="P1996" s="119"/>
      <c r="Q1996" s="84"/>
      <c r="R1996" s="122"/>
      <c r="S1996" s="166"/>
      <c r="T1996" s="167"/>
    </row>
    <row r="1997" spans="1:20" s="121" customFormat="1" ht="20.100000000000001" customHeight="1" x14ac:dyDescent="0.3">
      <c r="A1997" s="80"/>
      <c r="B1997" s="110" t="str">
        <f>IF(E1997="","",VLOOKUP(E1997,[1]PROJECTES!$C$14:$G$5000,2,FALSE))</f>
        <v/>
      </c>
      <c r="C1997" s="80"/>
      <c r="D1997" s="283" t="str">
        <f>IF(E1997="","",VLOOKUP(E1997,[1]PROJECTES!$C$14:$G$5000,5,FALSE))</f>
        <v/>
      </c>
      <c r="E1997" s="79"/>
      <c r="F1997" s="110" t="str">
        <f>IF(I1997="","",VLOOKUP(I1997,[1]PROJECTES!$C$14:$G$5000,2,FALSE))</f>
        <v/>
      </c>
      <c r="G1997" s="112" t="str">
        <f>IF(E1997="","",VLOOKUP(E1997,[1]PROJECTES!$C$14:$G$5000,4,FALSE))</f>
        <v/>
      </c>
      <c r="H1997" s="95"/>
      <c r="I1997" s="113" t="str">
        <f>IF(H1997="","",VLOOKUP(H1997,BD!B$2:C$16,2,FALSE))</f>
        <v/>
      </c>
      <c r="J1997" s="114"/>
      <c r="K1997" s="115" t="str">
        <f t="shared" si="72"/>
        <v/>
      </c>
      <c r="L1997" s="116" t="str">
        <f t="shared" ca="1" si="73"/>
        <v>-</v>
      </c>
      <c r="M1997" s="111" t="str">
        <f>IF(E1997="","",VLOOKUP(E1997,[1]PROJECTES!$C$14:$Z$5000,21,FALSE))</f>
        <v/>
      </c>
      <c r="N1997" s="117"/>
      <c r="O1997" s="118" t="s">
        <v>222</v>
      </c>
      <c r="P1997" s="119"/>
      <c r="Q1997" s="84"/>
      <c r="R1997" s="122"/>
      <c r="S1997" s="166"/>
      <c r="T1997" s="167"/>
    </row>
    <row r="1998" spans="1:20" s="121" customFormat="1" ht="20.100000000000001" customHeight="1" x14ac:dyDescent="0.3">
      <c r="A1998" s="80"/>
      <c r="B1998" s="110" t="str">
        <f>IF(E1998="","",VLOOKUP(E1998,[1]PROJECTES!$C$14:$G$5000,2,FALSE))</f>
        <v/>
      </c>
      <c r="C1998" s="80"/>
      <c r="D1998" s="283" t="str">
        <f>IF(E1998="","",VLOOKUP(E1998,[1]PROJECTES!$C$14:$G$5000,5,FALSE))</f>
        <v/>
      </c>
      <c r="E1998" s="79"/>
      <c r="F1998" s="110" t="str">
        <f>IF(I1998="","",VLOOKUP(I1998,[1]PROJECTES!$C$14:$G$5000,2,FALSE))</f>
        <v/>
      </c>
      <c r="G1998" s="112" t="str">
        <f>IF(E1998="","",VLOOKUP(E1998,[1]PROJECTES!$C$14:$G$5000,4,FALSE))</f>
        <v/>
      </c>
      <c r="H1998" s="95"/>
      <c r="I1998" s="113" t="str">
        <f>IF(H1998="","",VLOOKUP(H1998,BD!B$2:C$16,2,FALSE))</f>
        <v/>
      </c>
      <c r="J1998" s="114"/>
      <c r="K1998" s="115" t="str">
        <f t="shared" si="72"/>
        <v/>
      </c>
      <c r="L1998" s="116" t="str">
        <f t="shared" ca="1" si="73"/>
        <v>-</v>
      </c>
      <c r="M1998" s="111" t="str">
        <f>IF(E1998="","",VLOOKUP(E1998,[1]PROJECTES!$C$14:$Z$5000,21,FALSE))</f>
        <v/>
      </c>
      <c r="N1998" s="117"/>
      <c r="O1998" s="118" t="s">
        <v>222</v>
      </c>
      <c r="P1998" s="119"/>
      <c r="Q1998" s="84"/>
      <c r="R1998" s="122"/>
      <c r="S1998" s="166"/>
      <c r="T1998" s="167"/>
    </row>
    <row r="1999" spans="1:20" s="121" customFormat="1" ht="20.100000000000001" customHeight="1" x14ac:dyDescent="0.3">
      <c r="A1999" s="80"/>
      <c r="B1999" s="110" t="str">
        <f>IF(E1999="","",VLOOKUP(E1999,[1]PROJECTES!$C$14:$G$5000,2,FALSE))</f>
        <v/>
      </c>
      <c r="C1999" s="80"/>
      <c r="D1999" s="283" t="str">
        <f>IF(E1999="","",VLOOKUP(E1999,[1]PROJECTES!$C$14:$G$5000,5,FALSE))</f>
        <v/>
      </c>
      <c r="E1999" s="79"/>
      <c r="F1999" s="110" t="str">
        <f>IF(I1999="","",VLOOKUP(I1999,[1]PROJECTES!$C$14:$G$5000,2,FALSE))</f>
        <v/>
      </c>
      <c r="G1999" s="112" t="str">
        <f>IF(E1999="","",VLOOKUP(E1999,[1]PROJECTES!$C$14:$G$5000,4,FALSE))</f>
        <v/>
      </c>
      <c r="H1999" s="95"/>
      <c r="I1999" s="113" t="str">
        <f>IF(H1999="","",VLOOKUP(H1999,BD!B$2:C$16,2,FALSE))</f>
        <v/>
      </c>
      <c r="J1999" s="114"/>
      <c r="K1999" s="115" t="str">
        <f t="shared" si="72"/>
        <v/>
      </c>
      <c r="L1999" s="116" t="str">
        <f t="shared" ca="1" si="73"/>
        <v>-</v>
      </c>
      <c r="M1999" s="111" t="str">
        <f>IF(E1999="","",VLOOKUP(E1999,[1]PROJECTES!$C$14:$Z$5000,21,FALSE))</f>
        <v/>
      </c>
      <c r="N1999" s="117"/>
      <c r="O1999" s="118" t="s">
        <v>222</v>
      </c>
      <c r="P1999" s="119"/>
      <c r="Q1999" s="84"/>
      <c r="R1999" s="125"/>
      <c r="S1999" s="166"/>
      <c r="T1999" s="167"/>
    </row>
    <row r="2000" spans="1:20" s="121" customFormat="1" ht="20.100000000000001" customHeight="1" x14ac:dyDescent="0.3">
      <c r="A2000" s="80"/>
      <c r="B2000" s="110" t="str">
        <f>IF(E2000="","",VLOOKUP(E2000,[1]PROJECTES!$C$14:$G$5000,2,FALSE))</f>
        <v/>
      </c>
      <c r="C2000" s="80"/>
      <c r="D2000" s="283" t="str">
        <f>IF(E2000="","",VLOOKUP(E2000,[1]PROJECTES!$C$14:$G$5000,5,FALSE))</f>
        <v/>
      </c>
      <c r="E2000" s="79"/>
      <c r="F2000" s="110" t="str">
        <f>IF(I2000="","",VLOOKUP(I2000,[1]PROJECTES!$C$14:$G$5000,2,FALSE))</f>
        <v/>
      </c>
      <c r="G2000" s="112" t="str">
        <f>IF(E2000="","",VLOOKUP(E2000,[1]PROJECTES!$C$14:$G$5000,4,FALSE))</f>
        <v/>
      </c>
      <c r="H2000" s="95"/>
      <c r="I2000" s="113" t="str">
        <f>IF(H2000="","",VLOOKUP(H2000,BD!B$2:C$16,2,FALSE))</f>
        <v/>
      </c>
      <c r="J2000" s="114"/>
      <c r="K2000" s="115" t="str">
        <f t="shared" si="72"/>
        <v/>
      </c>
      <c r="L2000" s="116" t="str">
        <f t="shared" ca="1" si="73"/>
        <v>-</v>
      </c>
      <c r="M2000" s="111" t="str">
        <f>IF(E2000="","",VLOOKUP(E2000,[1]PROJECTES!$C$14:$Z$5000,21,FALSE))</f>
        <v/>
      </c>
      <c r="N2000" s="117"/>
      <c r="O2000" s="118" t="s">
        <v>222</v>
      </c>
      <c r="P2000" s="119"/>
      <c r="Q2000" s="84"/>
      <c r="R2000" s="122"/>
      <c r="S2000" s="166"/>
      <c r="T2000" s="167"/>
    </row>
    <row r="2001" spans="1:20" s="121" customFormat="1" ht="20.100000000000001" customHeight="1" x14ac:dyDescent="0.3">
      <c r="A2001" s="80"/>
      <c r="B2001" s="110" t="str">
        <f>IF(E2001="","",VLOOKUP(E2001,[1]PROJECTES!$C$14:$G$5000,2,FALSE))</f>
        <v/>
      </c>
      <c r="C2001" s="80"/>
      <c r="D2001" s="283" t="str">
        <f>IF(E2001="","",VLOOKUP(E2001,[1]PROJECTES!$C$14:$G$5000,5,FALSE))</f>
        <v/>
      </c>
      <c r="E2001" s="79"/>
      <c r="F2001" s="110" t="str">
        <f>IF(I2001="","",VLOOKUP(I2001,[1]PROJECTES!$C$14:$G$5000,2,FALSE))</f>
        <v/>
      </c>
      <c r="G2001" s="112" t="str">
        <f>IF(E2001="","",VLOOKUP(E2001,[1]PROJECTES!$C$14:$G$5000,4,FALSE))</f>
        <v/>
      </c>
      <c r="H2001" s="95"/>
      <c r="I2001" s="113" t="str">
        <f>IF(H2001="","",VLOOKUP(H2001,BD!B$2:C$16,2,FALSE))</f>
        <v/>
      </c>
      <c r="J2001" s="114"/>
      <c r="K2001" s="115" t="str">
        <f t="shared" si="72"/>
        <v/>
      </c>
      <c r="L2001" s="116" t="str">
        <f t="shared" ca="1" si="73"/>
        <v>-</v>
      </c>
      <c r="M2001" s="111" t="str">
        <f>IF(E2001="","",VLOOKUP(E2001,[1]PROJECTES!$C$14:$Z$5000,21,FALSE))</f>
        <v/>
      </c>
      <c r="N2001" s="117"/>
      <c r="O2001" s="118" t="s">
        <v>222</v>
      </c>
      <c r="P2001" s="145"/>
      <c r="Q2001" s="84"/>
      <c r="R2001" s="122"/>
      <c r="S2001" s="166"/>
      <c r="T2001" s="167"/>
    </row>
    <row r="2002" spans="1:20" s="121" customFormat="1" ht="20.100000000000001" customHeight="1" x14ac:dyDescent="0.3">
      <c r="A2002" s="80"/>
      <c r="B2002" s="110" t="str">
        <f>IF(E2002="","",VLOOKUP(E2002,[1]PROJECTES!$C$14:$G$5000,2,FALSE))</f>
        <v/>
      </c>
      <c r="C2002" s="80"/>
      <c r="D2002" s="283" t="str">
        <f>IF(E2002="","",VLOOKUP(E2002,[1]PROJECTES!$C$14:$G$5000,5,FALSE))</f>
        <v/>
      </c>
      <c r="E2002" s="79"/>
      <c r="F2002" s="110" t="str">
        <f>IF(I2002="","",VLOOKUP(I2002,[1]PROJECTES!$C$14:$G$5000,2,FALSE))</f>
        <v/>
      </c>
      <c r="G2002" s="112" t="str">
        <f>IF(E2002="","",VLOOKUP(E2002,[1]PROJECTES!$C$14:$G$5000,4,FALSE))</f>
        <v/>
      </c>
      <c r="H2002" s="95"/>
      <c r="I2002" s="113" t="str">
        <f>IF(H2002="","",VLOOKUP(H2002,BD!B$2:C$16,2,FALSE))</f>
        <v/>
      </c>
      <c r="J2002" s="114"/>
      <c r="K2002" s="115" t="str">
        <f t="shared" si="72"/>
        <v/>
      </c>
      <c r="L2002" s="116" t="str">
        <f t="shared" ca="1" si="73"/>
        <v>-</v>
      </c>
      <c r="M2002" s="111" t="str">
        <f>IF(E2002="","",VLOOKUP(E2002,[1]PROJECTES!$C$14:$Z$5000,21,FALSE))</f>
        <v/>
      </c>
      <c r="N2002" s="117"/>
      <c r="O2002" s="118" t="s">
        <v>222</v>
      </c>
      <c r="P2002" s="119"/>
      <c r="Q2002" s="84"/>
      <c r="R2002" s="122"/>
      <c r="S2002" s="166"/>
      <c r="T2002" s="167"/>
    </row>
    <row r="2003" spans="1:20" s="121" customFormat="1" ht="20.100000000000001" customHeight="1" x14ac:dyDescent="0.3">
      <c r="A2003" s="80"/>
      <c r="B2003" s="110" t="str">
        <f>IF(E2003="","",VLOOKUP(E2003,[1]PROJECTES!$C$14:$G$5000,2,FALSE))</f>
        <v/>
      </c>
      <c r="C2003" s="80"/>
      <c r="D2003" s="283" t="str">
        <f>IF(E2003="","",VLOOKUP(E2003,[1]PROJECTES!$C$14:$G$5000,5,FALSE))</f>
        <v/>
      </c>
      <c r="E2003" s="79"/>
      <c r="F2003" s="110" t="str">
        <f>IF(I2003="","",VLOOKUP(I2003,[1]PROJECTES!$C$14:$G$5000,2,FALSE))</f>
        <v/>
      </c>
      <c r="G2003" s="112" t="str">
        <f>IF(E2003="","",VLOOKUP(E2003,[1]PROJECTES!$C$14:$G$5000,4,FALSE))</f>
        <v/>
      </c>
      <c r="H2003" s="95"/>
      <c r="I2003" s="113" t="str">
        <f>IF(H2003="","",VLOOKUP(H2003,BD!B$2:C$16,2,FALSE))</f>
        <v/>
      </c>
      <c r="J2003" s="114"/>
      <c r="K2003" s="115" t="str">
        <f t="shared" si="72"/>
        <v/>
      </c>
      <c r="L2003" s="116" t="str">
        <f t="shared" ca="1" si="73"/>
        <v>-</v>
      </c>
      <c r="M2003" s="111" t="str">
        <f>IF(E2003="","",VLOOKUP(E2003,[1]PROJECTES!$C$14:$Z$5000,21,FALSE))</f>
        <v/>
      </c>
      <c r="N2003" s="117"/>
      <c r="O2003" s="118" t="s">
        <v>222</v>
      </c>
      <c r="P2003" s="119"/>
      <c r="Q2003" s="84"/>
      <c r="R2003" s="122"/>
      <c r="S2003" s="166"/>
      <c r="T2003" s="167"/>
    </row>
    <row r="2004" spans="1:20" s="121" customFormat="1" ht="20.100000000000001" customHeight="1" x14ac:dyDescent="0.3">
      <c r="A2004" s="80"/>
      <c r="B2004" s="110" t="str">
        <f>IF(E2004="","",VLOOKUP(E2004,[1]PROJECTES!$C$14:$G$5000,2,FALSE))</f>
        <v/>
      </c>
      <c r="C2004" s="80"/>
      <c r="D2004" s="283" t="str">
        <f>IF(E2004="","",VLOOKUP(E2004,[1]PROJECTES!$C$14:$G$5000,5,FALSE))</f>
        <v/>
      </c>
      <c r="E2004" s="79"/>
      <c r="F2004" s="110" t="str">
        <f>IF(I2004="","",VLOOKUP(I2004,[1]PROJECTES!$C$14:$G$5000,2,FALSE))</f>
        <v/>
      </c>
      <c r="G2004" s="112" t="str">
        <f>IF(E2004="","",VLOOKUP(E2004,[1]PROJECTES!$C$14:$G$5000,4,FALSE))</f>
        <v/>
      </c>
      <c r="H2004" s="95"/>
      <c r="I2004" s="113" t="str">
        <f>IF(H2004="","",VLOOKUP(H2004,BD!B$2:C$16,2,FALSE))</f>
        <v/>
      </c>
      <c r="J2004" s="114"/>
      <c r="K2004" s="115" t="str">
        <f t="shared" si="72"/>
        <v/>
      </c>
      <c r="L2004" s="116" t="str">
        <f t="shared" ca="1" si="73"/>
        <v>-</v>
      </c>
      <c r="M2004" s="111" t="str">
        <f>IF(E2004="","",VLOOKUP(E2004,[1]PROJECTES!$C$14:$Z$5000,21,FALSE))</f>
        <v/>
      </c>
      <c r="N2004" s="117"/>
      <c r="O2004" s="118" t="s">
        <v>222</v>
      </c>
      <c r="P2004" s="119"/>
      <c r="Q2004" s="84"/>
      <c r="R2004" s="122"/>
      <c r="S2004" s="166"/>
      <c r="T2004" s="167"/>
    </row>
    <row r="2005" spans="1:20" s="121" customFormat="1" ht="20.100000000000001" customHeight="1" x14ac:dyDescent="0.3">
      <c r="A2005" s="80"/>
      <c r="B2005" s="110" t="str">
        <f>IF(E2005="","",VLOOKUP(E2005,[1]PROJECTES!$C$14:$G$5000,2,FALSE))</f>
        <v/>
      </c>
      <c r="C2005" s="80"/>
      <c r="D2005" s="283" t="str">
        <f>IF(E2005="","",VLOOKUP(E2005,[1]PROJECTES!$C$14:$G$5000,5,FALSE))</f>
        <v/>
      </c>
      <c r="E2005" s="79"/>
      <c r="F2005" s="110" t="str">
        <f>IF(I2005="","",VLOOKUP(I2005,[1]PROJECTES!$C$14:$G$5000,2,FALSE))</f>
        <v/>
      </c>
      <c r="G2005" s="112" t="str">
        <f>IF(E2005="","",VLOOKUP(E2005,[1]PROJECTES!$C$14:$G$5000,4,FALSE))</f>
        <v/>
      </c>
      <c r="H2005" s="95"/>
      <c r="I2005" s="113" t="str">
        <f>IF(H2005="","",VLOOKUP(H2005,BD!B$2:C$16,2,FALSE))</f>
        <v/>
      </c>
      <c r="J2005" s="114"/>
      <c r="K2005" s="115" t="str">
        <f t="shared" si="72"/>
        <v/>
      </c>
      <c r="L2005" s="116" t="str">
        <f t="shared" ca="1" si="73"/>
        <v>-</v>
      </c>
      <c r="M2005" s="111" t="str">
        <f>IF(E2005="","",VLOOKUP(E2005,[1]PROJECTES!$C$14:$Z$5000,21,FALSE))</f>
        <v/>
      </c>
      <c r="N2005" s="117"/>
      <c r="O2005" s="118" t="s">
        <v>222</v>
      </c>
      <c r="P2005" s="119"/>
      <c r="Q2005" s="84"/>
      <c r="R2005" s="125"/>
      <c r="S2005" s="166"/>
      <c r="T2005" s="167"/>
    </row>
    <row r="2006" spans="1:20" s="121" customFormat="1" ht="20.100000000000001" customHeight="1" x14ac:dyDescent="0.3">
      <c r="A2006" s="95"/>
      <c r="B2006" s="110" t="str">
        <f>IF(E2006="","",VLOOKUP(E2006,[1]PROJECTES!$C$14:$G$5000,2,FALSE))</f>
        <v/>
      </c>
      <c r="C2006" s="80"/>
      <c r="D2006" s="283" t="str">
        <f>IF(E2006="","",VLOOKUP(E2006,[1]PROJECTES!$C$14:$G$5000,5,FALSE))</f>
        <v/>
      </c>
      <c r="E2006" s="79"/>
      <c r="F2006" s="110" t="str">
        <f>IF(I2006="","",VLOOKUP(I2006,[1]PROJECTES!$C$14:$G$5000,2,FALSE))</f>
        <v/>
      </c>
      <c r="G2006" s="112" t="str">
        <f>IF(E2006="","",VLOOKUP(E2006,[1]PROJECTES!$C$14:$G$5000,4,FALSE))</f>
        <v/>
      </c>
      <c r="H2006" s="95"/>
      <c r="I2006" s="113" t="str">
        <f>IF(H2006="","",VLOOKUP(H2006,BD!B$2:C$16,2,FALSE))</f>
        <v/>
      </c>
      <c r="J2006" s="114"/>
      <c r="K2006" s="115" t="str">
        <f t="shared" si="72"/>
        <v/>
      </c>
      <c r="L2006" s="116" t="str">
        <f t="shared" ca="1" si="73"/>
        <v>-</v>
      </c>
      <c r="M2006" s="111" t="str">
        <f>IF(E2006="","",VLOOKUP(E2006,[1]PROJECTES!$C$14:$Z$5000,21,FALSE))</f>
        <v/>
      </c>
      <c r="N2006" s="117"/>
      <c r="O2006" s="118" t="s">
        <v>222</v>
      </c>
      <c r="P2006" s="119"/>
      <c r="Q2006" s="84"/>
      <c r="R2006" s="122"/>
      <c r="S2006" s="166"/>
      <c r="T2006" s="167"/>
    </row>
    <row r="2007" spans="1:20" s="121" customFormat="1" ht="20.100000000000001" customHeight="1" x14ac:dyDescent="0.3">
      <c r="A2007" s="95"/>
      <c r="B2007" s="110" t="str">
        <f>IF(E2007="","",VLOOKUP(E2007,[1]PROJECTES!$C$14:$G$5000,2,FALSE))</f>
        <v/>
      </c>
      <c r="C2007" s="80"/>
      <c r="D2007" s="283" t="str">
        <f>IF(E2007="","",VLOOKUP(E2007,[1]PROJECTES!$C$14:$G$5000,5,FALSE))</f>
        <v/>
      </c>
      <c r="E2007" s="79"/>
      <c r="F2007" s="110" t="str">
        <f>IF(I2007="","",VLOOKUP(I2007,[1]PROJECTES!$C$14:$G$5000,2,FALSE))</f>
        <v/>
      </c>
      <c r="G2007" s="112" t="str">
        <f>IF(E2007="","",VLOOKUP(E2007,[1]PROJECTES!$C$14:$G$5000,4,FALSE))</f>
        <v/>
      </c>
      <c r="H2007" s="95"/>
      <c r="I2007" s="113" t="str">
        <f>IF(H2007="","",VLOOKUP(H2007,BD!B$2:C$16,2,FALSE))</f>
        <v/>
      </c>
      <c r="J2007" s="114"/>
      <c r="K2007" s="115" t="str">
        <f t="shared" si="72"/>
        <v/>
      </c>
      <c r="L2007" s="116" t="str">
        <f t="shared" ca="1" si="73"/>
        <v>-</v>
      </c>
      <c r="M2007" s="111" t="str">
        <f>IF(E2007="","",VLOOKUP(E2007,[1]PROJECTES!$C$14:$Z$5000,21,FALSE))</f>
        <v/>
      </c>
      <c r="N2007" s="117"/>
      <c r="O2007" s="118" t="s">
        <v>222</v>
      </c>
      <c r="P2007" s="119"/>
      <c r="Q2007" s="84"/>
      <c r="R2007" s="122"/>
      <c r="S2007" s="166"/>
      <c r="T2007" s="167"/>
    </row>
    <row r="2008" spans="1:20" s="121" customFormat="1" ht="20.100000000000001" customHeight="1" x14ac:dyDescent="0.3">
      <c r="A2008" s="95"/>
      <c r="B2008" s="110" t="str">
        <f>IF(E2008="","",VLOOKUP(E2008,[1]PROJECTES!$C$14:$G$5000,2,FALSE))</f>
        <v/>
      </c>
      <c r="C2008" s="80"/>
      <c r="D2008" s="283" t="str">
        <f>IF(E2008="","",VLOOKUP(E2008,[1]PROJECTES!$C$14:$G$5000,5,FALSE))</f>
        <v/>
      </c>
      <c r="E2008" s="79"/>
      <c r="F2008" s="110" t="str">
        <f>IF(I2008="","",VLOOKUP(I2008,[1]PROJECTES!$C$14:$G$5000,2,FALSE))</f>
        <v/>
      </c>
      <c r="G2008" s="112" t="str">
        <f>IF(E2008="","",VLOOKUP(E2008,[1]PROJECTES!$C$14:$G$5000,4,FALSE))</f>
        <v/>
      </c>
      <c r="H2008" s="95"/>
      <c r="I2008" s="113" t="str">
        <f>IF(H2008="","",VLOOKUP(H2008,BD!B$2:C$16,2,FALSE))</f>
        <v/>
      </c>
      <c r="J2008" s="134"/>
      <c r="K2008" s="115" t="str">
        <f t="shared" si="72"/>
        <v/>
      </c>
      <c r="L2008" s="116" t="str">
        <f t="shared" ca="1" si="73"/>
        <v>-</v>
      </c>
      <c r="M2008" s="111" t="str">
        <f>IF(E2008="","",VLOOKUP(E2008,[1]PROJECTES!$C$14:$Z$5000,21,FALSE))</f>
        <v/>
      </c>
      <c r="N2008" s="117"/>
      <c r="O2008" s="118" t="s">
        <v>222</v>
      </c>
      <c r="P2008" s="119"/>
      <c r="Q2008" s="84"/>
      <c r="R2008" s="122"/>
      <c r="S2008" s="166"/>
      <c r="T2008" s="167"/>
    </row>
    <row r="2009" spans="1:20" s="121" customFormat="1" ht="20.100000000000001" customHeight="1" x14ac:dyDescent="0.3">
      <c r="A2009" s="80"/>
      <c r="B2009" s="110" t="str">
        <f>IF(E2009="","",VLOOKUP(E2009,[1]PROJECTES!$C$14:$G$5000,2,FALSE))</f>
        <v/>
      </c>
      <c r="C2009" s="80"/>
      <c r="D2009" s="283" t="str">
        <f>IF(E2009="","",VLOOKUP(E2009,[1]PROJECTES!$C$14:$G$5000,5,FALSE))</f>
        <v/>
      </c>
      <c r="E2009" s="79"/>
      <c r="F2009" s="110" t="str">
        <f>IF(I2009="","",VLOOKUP(I2009,[1]PROJECTES!$C$14:$G$5000,2,FALSE))</f>
        <v/>
      </c>
      <c r="G2009" s="112" t="str">
        <f>IF(E2009="","",VLOOKUP(E2009,[1]PROJECTES!$C$14:$G$5000,4,FALSE))</f>
        <v/>
      </c>
      <c r="H2009" s="95"/>
      <c r="I2009" s="113" t="str">
        <f>IF(H2009="","",VLOOKUP(H2009,BD!B$2:C$16,2,FALSE))</f>
        <v/>
      </c>
      <c r="J2009" s="114"/>
      <c r="K2009" s="115" t="str">
        <f t="shared" si="72"/>
        <v/>
      </c>
      <c r="L2009" s="116" t="str">
        <f t="shared" ca="1" si="73"/>
        <v>-</v>
      </c>
      <c r="M2009" s="111" t="str">
        <f>IF(E2009="","",VLOOKUP(E2009,[1]PROJECTES!$C$14:$Z$5000,21,FALSE))</f>
        <v/>
      </c>
      <c r="N2009" s="117"/>
      <c r="O2009" s="118" t="s">
        <v>222</v>
      </c>
      <c r="P2009" s="119"/>
      <c r="Q2009" s="84"/>
      <c r="R2009" s="122"/>
      <c r="S2009" s="166"/>
      <c r="T2009" s="167"/>
    </row>
    <row r="2010" spans="1:20" s="121" customFormat="1" ht="20.100000000000001" customHeight="1" x14ac:dyDescent="0.3">
      <c r="A2010" s="80"/>
      <c r="B2010" s="110" t="str">
        <f>IF(E2010="","",VLOOKUP(E2010,[1]PROJECTES!$C$14:$G$5000,2,FALSE))</f>
        <v/>
      </c>
      <c r="C2010" s="80"/>
      <c r="D2010" s="283" t="str">
        <f>IF(E2010="","",VLOOKUP(E2010,[1]PROJECTES!$C$14:$G$5000,5,FALSE))</f>
        <v/>
      </c>
      <c r="E2010" s="79"/>
      <c r="F2010" s="110" t="str">
        <f>IF(I2010="","",VLOOKUP(I2010,[1]PROJECTES!$C$14:$G$5000,2,FALSE))</f>
        <v/>
      </c>
      <c r="G2010" s="112" t="str">
        <f>IF(E2010="","",VLOOKUP(E2010,[1]PROJECTES!$C$14:$G$5000,4,FALSE))</f>
        <v/>
      </c>
      <c r="H2010" s="95"/>
      <c r="I2010" s="113" t="str">
        <f>IF(H2010="","",VLOOKUP(H2010,BD!B$2:C$16,2,FALSE))</f>
        <v/>
      </c>
      <c r="J2010" s="114"/>
      <c r="K2010" s="115" t="str">
        <f t="shared" si="72"/>
        <v/>
      </c>
      <c r="L2010" s="116" t="str">
        <f t="shared" ca="1" si="73"/>
        <v>-</v>
      </c>
      <c r="M2010" s="111" t="str">
        <f>IF(E2010="","",VLOOKUP(E2010,[1]PROJECTES!$C$14:$Z$5000,21,FALSE))</f>
        <v/>
      </c>
      <c r="N2010" s="117"/>
      <c r="O2010" s="118" t="s">
        <v>222</v>
      </c>
      <c r="P2010" s="119"/>
      <c r="Q2010" s="84"/>
      <c r="R2010" s="125"/>
      <c r="S2010" s="166"/>
      <c r="T2010" s="167"/>
    </row>
    <row r="2011" spans="1:20" s="121" customFormat="1" ht="20.100000000000001" customHeight="1" x14ac:dyDescent="0.3">
      <c r="A2011" s="80"/>
      <c r="B2011" s="110" t="str">
        <f>IF(E2011="","",VLOOKUP(E2011,[1]PROJECTES!$C$14:$G$5000,2,FALSE))</f>
        <v/>
      </c>
      <c r="C2011" s="80"/>
      <c r="D2011" s="283" t="str">
        <f>IF(E2011="","",VLOOKUP(E2011,[1]PROJECTES!$C$14:$G$5000,5,FALSE))</f>
        <v/>
      </c>
      <c r="E2011" s="79"/>
      <c r="F2011" s="110" t="str">
        <f>IF(I2011="","",VLOOKUP(I2011,[1]PROJECTES!$C$14:$G$5000,2,FALSE))</f>
        <v/>
      </c>
      <c r="G2011" s="112" t="str">
        <f>IF(E2011="","",VLOOKUP(E2011,[1]PROJECTES!$C$14:$G$5000,4,FALSE))</f>
        <v/>
      </c>
      <c r="H2011" s="95"/>
      <c r="I2011" s="113" t="str">
        <f>IF(H2011="","",VLOOKUP(H2011,BD!B$2:C$16,2,FALSE))</f>
        <v/>
      </c>
      <c r="J2011" s="114"/>
      <c r="K2011" s="115" t="str">
        <f t="shared" si="72"/>
        <v/>
      </c>
      <c r="L2011" s="116" t="str">
        <f t="shared" ca="1" si="73"/>
        <v>-</v>
      </c>
      <c r="M2011" s="111" t="str">
        <f>IF(E2011="","",VLOOKUP(E2011,[1]PROJECTES!$C$14:$Z$5000,21,FALSE))</f>
        <v/>
      </c>
      <c r="N2011" s="117"/>
      <c r="O2011" s="118" t="s">
        <v>222</v>
      </c>
      <c r="P2011" s="119"/>
      <c r="Q2011" s="84"/>
      <c r="R2011" s="123"/>
      <c r="S2011" s="166"/>
      <c r="T2011" s="167"/>
    </row>
    <row r="2012" spans="1:20" s="121" customFormat="1" ht="20.100000000000001" customHeight="1" x14ac:dyDescent="0.3">
      <c r="A2012" s="95"/>
      <c r="B2012" s="110" t="str">
        <f>IF(E2012="","",VLOOKUP(E2012,[1]PROJECTES!$C$14:$G$5000,2,FALSE))</f>
        <v/>
      </c>
      <c r="C2012" s="80"/>
      <c r="D2012" s="283" t="str">
        <f>IF(E2012="","",VLOOKUP(E2012,[1]PROJECTES!$C$14:$G$5000,5,FALSE))</f>
        <v/>
      </c>
      <c r="E2012" s="79"/>
      <c r="F2012" s="110" t="str">
        <f>IF(I2012="","",VLOOKUP(I2012,[1]PROJECTES!$C$14:$G$5000,2,FALSE))</f>
        <v/>
      </c>
      <c r="G2012" s="112" t="str">
        <f>IF(E2012="","",VLOOKUP(E2012,[1]PROJECTES!$C$14:$G$5000,4,FALSE))</f>
        <v/>
      </c>
      <c r="H2012" s="95"/>
      <c r="I2012" s="113" t="str">
        <f>IF(H2012="","",VLOOKUP(H2012,BD!B$2:C$16,2,FALSE))</f>
        <v/>
      </c>
      <c r="J2012" s="114"/>
      <c r="K2012" s="115" t="str">
        <f t="shared" si="72"/>
        <v/>
      </c>
      <c r="L2012" s="116" t="str">
        <f t="shared" ca="1" si="73"/>
        <v>-</v>
      </c>
      <c r="M2012" s="111" t="str">
        <f>IF(E2012="","",VLOOKUP(E2012,[1]PROJECTES!$C$14:$Z$5000,21,FALSE))</f>
        <v/>
      </c>
      <c r="N2012" s="117"/>
      <c r="O2012" s="118" t="s">
        <v>222</v>
      </c>
      <c r="P2012" s="119"/>
      <c r="Q2012" s="84"/>
      <c r="R2012" s="125"/>
      <c r="S2012" s="166"/>
      <c r="T2012" s="167"/>
    </row>
    <row r="2013" spans="1:20" s="121" customFormat="1" ht="20.100000000000001" customHeight="1" x14ac:dyDescent="0.3">
      <c r="A2013" s="95"/>
      <c r="B2013" s="110" t="str">
        <f>IF(E2013="","",VLOOKUP(E2013,[1]PROJECTES!$C$14:$G$5000,2,FALSE))</f>
        <v/>
      </c>
      <c r="C2013" s="80"/>
      <c r="D2013" s="283" t="str">
        <f>IF(E2013="","",VLOOKUP(E2013,[1]PROJECTES!$C$14:$G$5000,5,FALSE))</f>
        <v/>
      </c>
      <c r="E2013" s="79"/>
      <c r="F2013" s="110" t="str">
        <f>IF(I2013="","",VLOOKUP(I2013,[1]PROJECTES!$C$14:$G$5000,2,FALSE))</f>
        <v/>
      </c>
      <c r="G2013" s="112" t="str">
        <f>IF(E2013="","",VLOOKUP(E2013,[1]PROJECTES!$C$14:$G$5000,4,FALSE))</f>
        <v/>
      </c>
      <c r="H2013" s="95"/>
      <c r="I2013" s="113" t="str">
        <f>IF(H2013="","",VLOOKUP(H2013,BD!B$2:C$16,2,FALSE))</f>
        <v/>
      </c>
      <c r="J2013" s="114"/>
      <c r="K2013" s="115" t="str">
        <f t="shared" si="72"/>
        <v/>
      </c>
      <c r="L2013" s="116" t="str">
        <f t="shared" ca="1" si="73"/>
        <v>-</v>
      </c>
      <c r="M2013" s="111" t="str">
        <f>IF(E2013="","",VLOOKUP(E2013,[1]PROJECTES!$C$14:$Z$5000,21,FALSE))</f>
        <v/>
      </c>
      <c r="N2013" s="117"/>
      <c r="O2013" s="118" t="s">
        <v>222</v>
      </c>
      <c r="P2013" s="119"/>
      <c r="Q2013" s="84"/>
      <c r="R2013" s="125"/>
      <c r="S2013" s="166"/>
      <c r="T2013" s="167"/>
    </row>
    <row r="2014" spans="1:20" s="121" customFormat="1" ht="20.100000000000001" customHeight="1" x14ac:dyDescent="0.3">
      <c r="A2014" s="95"/>
      <c r="B2014" s="110" t="str">
        <f>IF(E2014="","",VLOOKUP(E2014,[1]PROJECTES!$C$14:$G$5000,2,FALSE))</f>
        <v/>
      </c>
      <c r="C2014" s="80"/>
      <c r="D2014" s="283" t="str">
        <f>IF(E2014="","",VLOOKUP(E2014,[1]PROJECTES!$C$14:$G$5000,5,FALSE))</f>
        <v/>
      </c>
      <c r="E2014" s="79"/>
      <c r="F2014" s="110" t="str">
        <f>IF(I2014="","",VLOOKUP(I2014,[1]PROJECTES!$C$14:$G$5000,2,FALSE))</f>
        <v/>
      </c>
      <c r="G2014" s="112" t="str">
        <f>IF(E2014="","",VLOOKUP(E2014,[1]PROJECTES!$C$14:$G$5000,4,FALSE))</f>
        <v/>
      </c>
      <c r="H2014" s="95"/>
      <c r="I2014" s="113" t="str">
        <f>IF(H2014="","",VLOOKUP(H2014,BD!B$2:C$16,2,FALSE))</f>
        <v/>
      </c>
      <c r="J2014" s="114"/>
      <c r="K2014" s="115" t="str">
        <f t="shared" si="72"/>
        <v/>
      </c>
      <c r="L2014" s="116" t="str">
        <f t="shared" ca="1" si="73"/>
        <v>-</v>
      </c>
      <c r="M2014" s="111" t="str">
        <f>IF(E2014="","",VLOOKUP(E2014,[1]PROJECTES!$C$14:$Z$5000,21,FALSE))</f>
        <v/>
      </c>
      <c r="N2014" s="117"/>
      <c r="O2014" s="118" t="s">
        <v>222</v>
      </c>
      <c r="P2014" s="119"/>
      <c r="Q2014" s="84"/>
      <c r="R2014" s="122"/>
      <c r="S2014" s="166"/>
      <c r="T2014" s="167"/>
    </row>
    <row r="2015" spans="1:20" s="121" customFormat="1" ht="20.100000000000001" customHeight="1" x14ac:dyDescent="0.3">
      <c r="A2015" s="80"/>
      <c r="B2015" s="110" t="str">
        <f>IF(E2015="","",VLOOKUP(E2015,[1]PROJECTES!$C$14:$G$5000,2,FALSE))</f>
        <v/>
      </c>
      <c r="C2015" s="80"/>
      <c r="D2015" s="283" t="str">
        <f>IF(E2015="","",VLOOKUP(E2015,[1]PROJECTES!$C$14:$G$5000,5,FALSE))</f>
        <v/>
      </c>
      <c r="E2015" s="79"/>
      <c r="F2015" s="110" t="str">
        <f>IF(I2015="","",VLOOKUP(I2015,[1]PROJECTES!$C$14:$G$5000,2,FALSE))</f>
        <v/>
      </c>
      <c r="G2015" s="112" t="str">
        <f>IF(E2015="","",VLOOKUP(E2015,[1]PROJECTES!$C$14:$G$5000,4,FALSE))</f>
        <v/>
      </c>
      <c r="H2015" s="95"/>
      <c r="I2015" s="113" t="str">
        <f>IF(H2015="","",VLOOKUP(H2015,BD!B$2:C$16,2,FALSE))</f>
        <v/>
      </c>
      <c r="J2015" s="114"/>
      <c r="K2015" s="115" t="str">
        <f t="shared" si="72"/>
        <v/>
      </c>
      <c r="L2015" s="116" t="str">
        <f t="shared" ca="1" si="73"/>
        <v>-</v>
      </c>
      <c r="M2015" s="111" t="str">
        <f>IF(E2015="","",VLOOKUP(E2015,[1]PROJECTES!$C$14:$Z$5000,21,FALSE))</f>
        <v/>
      </c>
      <c r="N2015" s="117"/>
      <c r="O2015" s="118" t="s">
        <v>222</v>
      </c>
      <c r="P2015" s="119"/>
      <c r="Q2015" s="84"/>
      <c r="R2015" s="122"/>
      <c r="S2015" s="166"/>
      <c r="T2015" s="167"/>
    </row>
    <row r="2016" spans="1:20" s="121" customFormat="1" ht="20.100000000000001" customHeight="1" x14ac:dyDescent="0.3">
      <c r="A2016" s="80"/>
      <c r="B2016" s="110" t="str">
        <f>IF(E2016="","",VLOOKUP(E2016,[1]PROJECTES!$C$14:$G$5000,2,FALSE))</f>
        <v/>
      </c>
      <c r="C2016" s="80"/>
      <c r="D2016" s="283" t="str">
        <f>IF(E2016="","",VLOOKUP(E2016,[1]PROJECTES!$C$14:$G$5000,5,FALSE))</f>
        <v/>
      </c>
      <c r="E2016" s="79"/>
      <c r="F2016" s="110" t="str">
        <f>IF(I2016="","",VLOOKUP(I2016,[1]PROJECTES!$C$14:$G$5000,2,FALSE))</f>
        <v/>
      </c>
      <c r="G2016" s="112" t="str">
        <f>IF(E2016="","",VLOOKUP(E2016,[1]PROJECTES!$C$14:$G$5000,4,FALSE))</f>
        <v/>
      </c>
      <c r="H2016" s="95"/>
      <c r="I2016" s="113" t="str">
        <f>IF(H2016="","",VLOOKUP(H2016,BD!B$2:C$16,2,FALSE))</f>
        <v/>
      </c>
      <c r="J2016" s="114"/>
      <c r="K2016" s="115" t="str">
        <f t="shared" si="72"/>
        <v/>
      </c>
      <c r="L2016" s="116" t="str">
        <f t="shared" ca="1" si="73"/>
        <v>-</v>
      </c>
      <c r="M2016" s="111" t="str">
        <f>IF(E2016="","",VLOOKUP(E2016,[1]PROJECTES!$C$14:$Z$5000,21,FALSE))</f>
        <v/>
      </c>
      <c r="N2016" s="117"/>
      <c r="O2016" s="118" t="s">
        <v>222</v>
      </c>
      <c r="P2016" s="119"/>
      <c r="Q2016" s="84"/>
      <c r="R2016" s="122"/>
      <c r="S2016" s="166"/>
      <c r="T2016" s="167"/>
    </row>
    <row r="2017" spans="1:20" s="121" customFormat="1" ht="20.100000000000001" customHeight="1" x14ac:dyDescent="0.3">
      <c r="A2017" s="80"/>
      <c r="B2017" s="110" t="str">
        <f>IF(E2017="","",VLOOKUP(E2017,[1]PROJECTES!$C$14:$G$5000,2,FALSE))</f>
        <v/>
      </c>
      <c r="C2017" s="80"/>
      <c r="D2017" s="283" t="str">
        <f>IF(E2017="","",VLOOKUP(E2017,[1]PROJECTES!$C$14:$G$5000,5,FALSE))</f>
        <v/>
      </c>
      <c r="E2017" s="79"/>
      <c r="F2017" s="110" t="str">
        <f>IF(I2017="","",VLOOKUP(I2017,[1]PROJECTES!$C$14:$G$5000,2,FALSE))</f>
        <v/>
      </c>
      <c r="G2017" s="112" t="str">
        <f>IF(E2017="","",VLOOKUP(E2017,[1]PROJECTES!$C$14:$G$5000,4,FALSE))</f>
        <v/>
      </c>
      <c r="H2017" s="95"/>
      <c r="I2017" s="113" t="str">
        <f>IF(H2017="","",VLOOKUP(H2017,BD!B$2:C$16,2,FALSE))</f>
        <v/>
      </c>
      <c r="J2017" s="114"/>
      <c r="K2017" s="115" t="str">
        <f t="shared" si="72"/>
        <v/>
      </c>
      <c r="L2017" s="116" t="str">
        <f t="shared" ca="1" si="73"/>
        <v>-</v>
      </c>
      <c r="M2017" s="111" t="str">
        <f>IF(E2017="","",VLOOKUP(E2017,[1]PROJECTES!$C$14:$Z$5000,21,FALSE))</f>
        <v/>
      </c>
      <c r="N2017" s="117"/>
      <c r="O2017" s="118" t="s">
        <v>222</v>
      </c>
      <c r="P2017" s="119"/>
      <c r="Q2017" s="84"/>
      <c r="R2017" s="125"/>
      <c r="S2017" s="166"/>
      <c r="T2017" s="167"/>
    </row>
    <row r="2018" spans="1:20" s="121" customFormat="1" ht="20.100000000000001" customHeight="1" x14ac:dyDescent="0.3">
      <c r="A2018" s="80"/>
      <c r="B2018" s="110" t="str">
        <f>IF(E2018="","",VLOOKUP(E2018,[1]PROJECTES!$C$14:$G$5000,2,FALSE))</f>
        <v/>
      </c>
      <c r="C2018" s="80"/>
      <c r="D2018" s="283" t="str">
        <f>IF(E2018="","",VLOOKUP(E2018,[1]PROJECTES!$C$14:$G$5000,5,FALSE))</f>
        <v/>
      </c>
      <c r="E2018" s="79"/>
      <c r="F2018" s="110" t="str">
        <f>IF(I2018="","",VLOOKUP(I2018,[1]PROJECTES!$C$14:$G$5000,2,FALSE))</f>
        <v/>
      </c>
      <c r="G2018" s="112" t="str">
        <f>IF(E2018="","",VLOOKUP(E2018,[1]PROJECTES!$C$14:$G$5000,4,FALSE))</f>
        <v/>
      </c>
      <c r="H2018" s="95"/>
      <c r="I2018" s="113" t="str">
        <f>IF(H2018="","",VLOOKUP(H2018,BD!B$2:C$16,2,FALSE))</f>
        <v/>
      </c>
      <c r="J2018" s="114"/>
      <c r="K2018" s="115" t="str">
        <f t="shared" si="72"/>
        <v/>
      </c>
      <c r="L2018" s="116" t="str">
        <f t="shared" ca="1" si="73"/>
        <v>-</v>
      </c>
      <c r="M2018" s="111" t="str">
        <f>IF(E2018="","",VLOOKUP(E2018,[1]PROJECTES!$C$14:$Z$5000,21,FALSE))</f>
        <v/>
      </c>
      <c r="N2018" s="117"/>
      <c r="O2018" s="118" t="s">
        <v>222</v>
      </c>
      <c r="P2018" s="119"/>
      <c r="Q2018" s="84"/>
      <c r="R2018" s="125"/>
      <c r="S2018" s="166"/>
      <c r="T2018" s="167"/>
    </row>
    <row r="2019" spans="1:20" s="121" customFormat="1" ht="20.100000000000001" customHeight="1" x14ac:dyDescent="0.3">
      <c r="A2019" s="80"/>
      <c r="B2019" s="110" t="str">
        <f>IF(E2019="","",VLOOKUP(E2019,[1]PROJECTES!$C$14:$G$5000,2,FALSE))</f>
        <v/>
      </c>
      <c r="C2019" s="80"/>
      <c r="D2019" s="283" t="str">
        <f>IF(E2019="","",VLOOKUP(E2019,[1]PROJECTES!$C$14:$G$5000,5,FALSE))</f>
        <v/>
      </c>
      <c r="E2019" s="79"/>
      <c r="F2019" s="110" t="str">
        <f>IF(I2019="","",VLOOKUP(I2019,[1]PROJECTES!$C$14:$G$5000,2,FALSE))</f>
        <v/>
      </c>
      <c r="G2019" s="112" t="str">
        <f>IF(E2019="","",VLOOKUP(E2019,[1]PROJECTES!$C$14:$G$5000,4,FALSE))</f>
        <v/>
      </c>
      <c r="H2019" s="95"/>
      <c r="I2019" s="113" t="str">
        <f>IF(H2019="","",VLOOKUP(H2019,BD!B$2:C$16,2,FALSE))</f>
        <v/>
      </c>
      <c r="J2019" s="114"/>
      <c r="K2019" s="115" t="str">
        <f t="shared" si="72"/>
        <v/>
      </c>
      <c r="L2019" s="116" t="str">
        <f t="shared" ca="1" si="73"/>
        <v>-</v>
      </c>
      <c r="M2019" s="111" t="str">
        <f>IF(E2019="","",VLOOKUP(E2019,[1]PROJECTES!$C$14:$Z$5000,21,FALSE))</f>
        <v/>
      </c>
      <c r="N2019" s="117"/>
      <c r="O2019" s="118" t="s">
        <v>222</v>
      </c>
      <c r="P2019" s="119"/>
      <c r="Q2019" s="84"/>
      <c r="R2019" s="125"/>
      <c r="S2019" s="166"/>
      <c r="T2019" s="167"/>
    </row>
    <row r="2020" spans="1:20" s="121" customFormat="1" ht="20.100000000000001" customHeight="1" x14ac:dyDescent="0.3">
      <c r="A2020" s="80"/>
      <c r="B2020" s="110" t="str">
        <f>IF(E2020="","",VLOOKUP(E2020,[1]PROJECTES!$C$14:$G$5000,2,FALSE))</f>
        <v/>
      </c>
      <c r="C2020" s="80"/>
      <c r="D2020" s="283" t="str">
        <f>IF(E2020="","",VLOOKUP(E2020,[1]PROJECTES!$C$14:$G$5000,5,FALSE))</f>
        <v/>
      </c>
      <c r="E2020" s="79"/>
      <c r="F2020" s="110" t="str">
        <f>IF(I2020="","",VLOOKUP(I2020,[1]PROJECTES!$C$14:$G$5000,2,FALSE))</f>
        <v/>
      </c>
      <c r="G2020" s="112" t="str">
        <f>IF(E2020="","",VLOOKUP(E2020,[1]PROJECTES!$C$14:$G$5000,4,FALSE))</f>
        <v/>
      </c>
      <c r="H2020" s="95"/>
      <c r="I2020" s="113" t="str">
        <f>IF(H2020="","",VLOOKUP(H2020,BD!B$2:C$16,2,FALSE))</f>
        <v/>
      </c>
      <c r="J2020" s="114"/>
      <c r="K2020" s="115" t="str">
        <f t="shared" si="72"/>
        <v/>
      </c>
      <c r="L2020" s="116" t="str">
        <f t="shared" ca="1" si="73"/>
        <v>-</v>
      </c>
      <c r="M2020" s="111" t="str">
        <f>IF(E2020="","",VLOOKUP(E2020,[1]PROJECTES!$C$14:$Z$5000,21,FALSE))</f>
        <v/>
      </c>
      <c r="N2020" s="117"/>
      <c r="O2020" s="118" t="s">
        <v>222</v>
      </c>
      <c r="P2020" s="119"/>
      <c r="Q2020" s="84"/>
      <c r="R2020" s="125"/>
      <c r="S2020" s="166"/>
      <c r="T2020" s="167"/>
    </row>
    <row r="2021" spans="1:20" s="121" customFormat="1" ht="20.100000000000001" customHeight="1" x14ac:dyDescent="0.3">
      <c r="A2021" s="80"/>
      <c r="B2021" s="110" t="str">
        <f>IF(E2021="","",VLOOKUP(E2021,[1]PROJECTES!$C$14:$G$5000,2,FALSE))</f>
        <v/>
      </c>
      <c r="C2021" s="80"/>
      <c r="D2021" s="283" t="str">
        <f>IF(E2021="","",VLOOKUP(E2021,[1]PROJECTES!$C$14:$G$5000,5,FALSE))</f>
        <v/>
      </c>
      <c r="E2021" s="79"/>
      <c r="F2021" s="110" t="str">
        <f>IF(I2021="","",VLOOKUP(I2021,[1]PROJECTES!$C$14:$G$5000,2,FALSE))</f>
        <v/>
      </c>
      <c r="G2021" s="112" t="str">
        <f>IF(E2021="","",VLOOKUP(E2021,[1]PROJECTES!$C$14:$G$5000,4,FALSE))</f>
        <v/>
      </c>
      <c r="H2021" s="95"/>
      <c r="I2021" s="113" t="str">
        <f>IF(H2021="","",VLOOKUP(H2021,BD!B$2:C$16,2,FALSE))</f>
        <v/>
      </c>
      <c r="J2021" s="114"/>
      <c r="K2021" s="115" t="str">
        <f t="shared" si="72"/>
        <v/>
      </c>
      <c r="L2021" s="116" t="str">
        <f t="shared" ca="1" si="73"/>
        <v>-</v>
      </c>
      <c r="M2021" s="111" t="str">
        <f>IF(E2021="","",VLOOKUP(E2021,[1]PROJECTES!$C$14:$Z$5000,21,FALSE))</f>
        <v/>
      </c>
      <c r="N2021" s="117"/>
      <c r="O2021" s="118" t="s">
        <v>222</v>
      </c>
      <c r="P2021" s="119"/>
      <c r="Q2021" s="84"/>
      <c r="R2021" s="125"/>
      <c r="S2021" s="166"/>
      <c r="T2021" s="167"/>
    </row>
    <row r="2022" spans="1:20" s="121" customFormat="1" ht="20.100000000000001" customHeight="1" x14ac:dyDescent="0.3">
      <c r="A2022" s="80"/>
      <c r="B2022" s="110" t="str">
        <f>IF(E2022="","",VLOOKUP(E2022,[1]PROJECTES!$C$14:$G$5000,2,FALSE))</f>
        <v/>
      </c>
      <c r="C2022" s="80"/>
      <c r="D2022" s="283" t="str">
        <f>IF(E2022="","",VLOOKUP(E2022,[1]PROJECTES!$C$14:$G$5000,5,FALSE))</f>
        <v/>
      </c>
      <c r="E2022" s="79"/>
      <c r="F2022" s="110" t="str">
        <f>IF(I2022="","",VLOOKUP(I2022,[1]PROJECTES!$C$14:$G$5000,2,FALSE))</f>
        <v/>
      </c>
      <c r="G2022" s="112" t="str">
        <f>IF(E2022="","",VLOOKUP(E2022,[1]PROJECTES!$C$14:$G$5000,4,FALSE))</f>
        <v/>
      </c>
      <c r="H2022" s="95"/>
      <c r="I2022" s="113" t="str">
        <f>IF(H2022="","",VLOOKUP(H2022,BD!B$2:C$16,2,FALSE))</f>
        <v/>
      </c>
      <c r="J2022" s="114"/>
      <c r="K2022" s="115" t="str">
        <f t="shared" ref="K2022:K2085" si="74">IF(J2022="","",WEEKNUM(J2022,2)-0)</f>
        <v/>
      </c>
      <c r="L2022" s="116" t="str">
        <f t="shared" ca="1" si="73"/>
        <v>-</v>
      </c>
      <c r="M2022" s="111" t="str">
        <f>IF(E2022="","",VLOOKUP(E2022,[1]PROJECTES!$C$14:$Z$5000,21,FALSE))</f>
        <v/>
      </c>
      <c r="N2022" s="117"/>
      <c r="O2022" s="118" t="s">
        <v>222</v>
      </c>
      <c r="P2022" s="119"/>
      <c r="Q2022" s="84"/>
      <c r="R2022" s="125"/>
      <c r="S2022" s="166"/>
      <c r="T2022" s="167"/>
    </row>
    <row r="2023" spans="1:20" s="121" customFormat="1" ht="20.100000000000001" customHeight="1" x14ac:dyDescent="0.3">
      <c r="A2023" s="80"/>
      <c r="B2023" s="110" t="str">
        <f>IF(E2023="","",VLOOKUP(E2023,[1]PROJECTES!$C$14:$G$5000,2,FALSE))</f>
        <v/>
      </c>
      <c r="C2023" s="80"/>
      <c r="D2023" s="283" t="str">
        <f>IF(E2023="","",VLOOKUP(E2023,[1]PROJECTES!$C$14:$G$5000,5,FALSE))</f>
        <v/>
      </c>
      <c r="E2023" s="79"/>
      <c r="F2023" s="110" t="str">
        <f>IF(I2023="","",VLOOKUP(I2023,[1]PROJECTES!$C$14:$G$5000,2,FALSE))</f>
        <v/>
      </c>
      <c r="G2023" s="112" t="str">
        <f>IF(E2023="","",VLOOKUP(E2023,[1]PROJECTES!$C$14:$G$5000,4,FALSE))</f>
        <v/>
      </c>
      <c r="H2023" s="95"/>
      <c r="I2023" s="113" t="str">
        <f>IF(H2023="","",VLOOKUP(H2023,BD!B$2:C$16,2,FALSE))</f>
        <v/>
      </c>
      <c r="J2023" s="114"/>
      <c r="K2023" s="115" t="str">
        <f t="shared" si="74"/>
        <v/>
      </c>
      <c r="L2023" s="116" t="str">
        <f t="shared" ca="1" si="73"/>
        <v>-</v>
      </c>
      <c r="M2023" s="111" t="str">
        <f>IF(E2023="","",VLOOKUP(E2023,[1]PROJECTES!$C$14:$Z$5000,21,FALSE))</f>
        <v/>
      </c>
      <c r="N2023" s="117"/>
      <c r="O2023" s="118" t="s">
        <v>222</v>
      </c>
      <c r="P2023" s="119"/>
      <c r="Q2023" s="84"/>
      <c r="R2023" s="125"/>
      <c r="S2023" s="166"/>
      <c r="T2023" s="167"/>
    </row>
    <row r="2024" spans="1:20" s="121" customFormat="1" ht="20.100000000000001" customHeight="1" x14ac:dyDescent="0.3">
      <c r="A2024" s="80"/>
      <c r="B2024" s="110" t="str">
        <f>IF(E2024="","",VLOOKUP(E2024,[1]PROJECTES!$C$14:$G$5000,2,FALSE))</f>
        <v/>
      </c>
      <c r="C2024" s="80"/>
      <c r="D2024" s="283" t="str">
        <f>IF(E2024="","",VLOOKUP(E2024,[1]PROJECTES!$C$14:$G$5000,5,FALSE))</f>
        <v/>
      </c>
      <c r="E2024" s="79"/>
      <c r="F2024" s="110" t="str">
        <f>IF(I2024="","",VLOOKUP(I2024,[1]PROJECTES!$C$14:$G$5000,2,FALSE))</f>
        <v/>
      </c>
      <c r="G2024" s="112" t="str">
        <f>IF(E2024="","",VLOOKUP(E2024,[1]PROJECTES!$C$14:$G$5000,4,FALSE))</f>
        <v/>
      </c>
      <c r="H2024" s="95"/>
      <c r="I2024" s="113" t="str">
        <f>IF(H2024="","",VLOOKUP(H2024,BD!B$2:C$16,2,FALSE))</f>
        <v/>
      </c>
      <c r="J2024" s="114"/>
      <c r="K2024" s="115" t="str">
        <f t="shared" si="74"/>
        <v/>
      </c>
      <c r="L2024" s="116" t="str">
        <f t="shared" ca="1" si="73"/>
        <v>-</v>
      </c>
      <c r="M2024" s="111" t="str">
        <f>IF(E2024="","",VLOOKUP(E2024,[1]PROJECTES!$C$14:$Z$5000,21,FALSE))</f>
        <v/>
      </c>
      <c r="N2024" s="117"/>
      <c r="O2024" s="118" t="s">
        <v>222</v>
      </c>
      <c r="P2024" s="119"/>
      <c r="Q2024" s="84"/>
      <c r="R2024" s="122"/>
      <c r="S2024" s="166"/>
      <c r="T2024" s="167"/>
    </row>
    <row r="2025" spans="1:20" s="121" customFormat="1" ht="20.100000000000001" customHeight="1" x14ac:dyDescent="0.3">
      <c r="A2025" s="80"/>
      <c r="B2025" s="110" t="str">
        <f>IF(E2025="","",VLOOKUP(E2025,[1]PROJECTES!$C$14:$G$5000,2,FALSE))</f>
        <v/>
      </c>
      <c r="C2025" s="80"/>
      <c r="D2025" s="283" t="str">
        <f>IF(E2025="","",VLOOKUP(E2025,[1]PROJECTES!$C$14:$G$5000,5,FALSE))</f>
        <v/>
      </c>
      <c r="E2025" s="79"/>
      <c r="F2025" s="110" t="str">
        <f>IF(I2025="","",VLOOKUP(I2025,[1]PROJECTES!$C$14:$G$5000,2,FALSE))</f>
        <v/>
      </c>
      <c r="G2025" s="112" t="str">
        <f>IF(E2025="","",VLOOKUP(E2025,[1]PROJECTES!$C$14:$G$5000,4,FALSE))</f>
        <v/>
      </c>
      <c r="H2025" s="95"/>
      <c r="I2025" s="113" t="str">
        <f>IF(H2025="","",VLOOKUP(H2025,BD!B$2:C$16,2,FALSE))</f>
        <v/>
      </c>
      <c r="J2025" s="114"/>
      <c r="K2025" s="115" t="str">
        <f t="shared" si="74"/>
        <v/>
      </c>
      <c r="L2025" s="116" t="str">
        <f t="shared" ca="1" si="73"/>
        <v>-</v>
      </c>
      <c r="M2025" s="111" t="str">
        <f>IF(E2025="","",VLOOKUP(E2025,[1]PROJECTES!$C$14:$Z$5000,21,FALSE))</f>
        <v/>
      </c>
      <c r="N2025" s="117"/>
      <c r="O2025" s="118" t="s">
        <v>222</v>
      </c>
      <c r="P2025" s="119"/>
      <c r="Q2025" s="84"/>
      <c r="R2025" s="122"/>
      <c r="S2025" s="166"/>
      <c r="T2025" s="167"/>
    </row>
    <row r="2026" spans="1:20" s="121" customFormat="1" ht="20.100000000000001" customHeight="1" x14ac:dyDescent="0.3">
      <c r="A2026" s="80"/>
      <c r="B2026" s="110" t="str">
        <f>IF(E2026="","",VLOOKUP(E2026,[1]PROJECTES!$C$14:$G$5000,2,FALSE))</f>
        <v/>
      </c>
      <c r="C2026" s="80"/>
      <c r="D2026" s="283" t="str">
        <f>IF(E2026="","",VLOOKUP(E2026,[1]PROJECTES!$C$14:$G$5000,5,FALSE))</f>
        <v/>
      </c>
      <c r="E2026" s="79"/>
      <c r="F2026" s="110" t="str">
        <f>IF(I2026="","",VLOOKUP(I2026,[1]PROJECTES!$C$14:$G$5000,2,FALSE))</f>
        <v/>
      </c>
      <c r="G2026" s="112" t="str">
        <f>IF(E2026="","",VLOOKUP(E2026,[1]PROJECTES!$C$14:$G$5000,4,FALSE))</f>
        <v/>
      </c>
      <c r="H2026" s="95"/>
      <c r="I2026" s="113" t="str">
        <f>IF(H2026="","",VLOOKUP(H2026,BD!B$2:C$16,2,FALSE))</f>
        <v/>
      </c>
      <c r="J2026" s="144"/>
      <c r="K2026" s="115" t="str">
        <f t="shared" si="74"/>
        <v/>
      </c>
      <c r="L2026" s="116" t="str">
        <f t="shared" ca="1" si="73"/>
        <v>-</v>
      </c>
      <c r="M2026" s="111" t="str">
        <f>IF(E2026="","",VLOOKUP(E2026,[1]PROJECTES!$C$14:$Z$5000,21,FALSE))</f>
        <v/>
      </c>
      <c r="N2026" s="117"/>
      <c r="O2026" s="118" t="s">
        <v>222</v>
      </c>
      <c r="P2026" s="119"/>
      <c r="Q2026" s="84"/>
      <c r="R2026" s="125"/>
      <c r="S2026" s="166"/>
      <c r="T2026" s="167"/>
    </row>
    <row r="2027" spans="1:20" s="121" customFormat="1" ht="20.100000000000001" customHeight="1" x14ac:dyDescent="0.3">
      <c r="A2027" s="80"/>
      <c r="B2027" s="110" t="str">
        <f>IF(E2027="","",VLOOKUP(E2027,[1]PROJECTES!$C$14:$G$5000,2,FALSE))</f>
        <v/>
      </c>
      <c r="C2027" s="80"/>
      <c r="D2027" s="283" t="str">
        <f>IF(E2027="","",VLOOKUP(E2027,[1]PROJECTES!$C$14:$G$5000,5,FALSE))</f>
        <v/>
      </c>
      <c r="E2027" s="79"/>
      <c r="F2027" s="110" t="str">
        <f>IF(I2027="","",VLOOKUP(I2027,[1]PROJECTES!$C$14:$G$5000,2,FALSE))</f>
        <v/>
      </c>
      <c r="G2027" s="112" t="str">
        <f>IF(E2027="","",VLOOKUP(E2027,[1]PROJECTES!$C$14:$G$5000,4,FALSE))</f>
        <v/>
      </c>
      <c r="H2027" s="95"/>
      <c r="I2027" s="113" t="str">
        <f>IF(H2027="","",VLOOKUP(H2027,BD!B$2:C$16,2,FALSE))</f>
        <v/>
      </c>
      <c r="J2027" s="114"/>
      <c r="K2027" s="115" t="str">
        <f t="shared" si="74"/>
        <v/>
      </c>
      <c r="L2027" s="116" t="str">
        <f t="shared" ca="1" si="73"/>
        <v>-</v>
      </c>
      <c r="M2027" s="111" t="str">
        <f>IF(E2027="","",VLOOKUP(E2027,[1]PROJECTES!$C$14:$Z$5000,21,FALSE))</f>
        <v/>
      </c>
      <c r="N2027" s="117"/>
      <c r="O2027" s="118" t="s">
        <v>222</v>
      </c>
      <c r="P2027" s="119"/>
      <c r="Q2027" s="84"/>
      <c r="R2027" s="125"/>
      <c r="S2027" s="166"/>
      <c r="T2027" s="167"/>
    </row>
    <row r="2028" spans="1:20" s="121" customFormat="1" ht="20.100000000000001" customHeight="1" x14ac:dyDescent="0.3">
      <c r="A2028" s="80"/>
      <c r="B2028" s="110" t="str">
        <f>IF(E2028="","",VLOOKUP(E2028,[1]PROJECTES!$C$14:$G$5000,2,FALSE))</f>
        <v/>
      </c>
      <c r="C2028" s="80"/>
      <c r="D2028" s="283" t="str">
        <f>IF(E2028="","",VLOOKUP(E2028,[1]PROJECTES!$C$14:$G$5000,5,FALSE))</f>
        <v/>
      </c>
      <c r="E2028" s="79"/>
      <c r="F2028" s="110" t="str">
        <f>IF(I2028="","",VLOOKUP(I2028,[1]PROJECTES!$C$14:$G$5000,2,FALSE))</f>
        <v/>
      </c>
      <c r="G2028" s="112" t="str">
        <f>IF(E2028="","",VLOOKUP(E2028,[1]PROJECTES!$C$14:$G$5000,4,FALSE))</f>
        <v/>
      </c>
      <c r="H2028" s="95"/>
      <c r="I2028" s="113" t="str">
        <f>IF(H2028="","",VLOOKUP(H2028,BD!B$2:C$16,2,FALSE))</f>
        <v/>
      </c>
      <c r="J2028" s="114"/>
      <c r="K2028" s="115" t="str">
        <f t="shared" si="74"/>
        <v/>
      </c>
      <c r="L2028" s="116" t="str">
        <f t="shared" ca="1" si="73"/>
        <v>-</v>
      </c>
      <c r="M2028" s="111" t="str">
        <f>IF(E2028="","",VLOOKUP(E2028,[1]PROJECTES!$C$14:$Z$5000,21,FALSE))</f>
        <v/>
      </c>
      <c r="N2028" s="117"/>
      <c r="O2028" s="118" t="s">
        <v>222</v>
      </c>
      <c r="P2028" s="119"/>
      <c r="Q2028" s="84"/>
      <c r="R2028" s="125"/>
      <c r="S2028" s="166"/>
      <c r="T2028" s="167"/>
    </row>
    <row r="2029" spans="1:20" s="121" customFormat="1" ht="20.100000000000001" customHeight="1" x14ac:dyDescent="0.3">
      <c r="A2029" s="80"/>
      <c r="B2029" s="110" t="str">
        <f>IF(E2029="","",VLOOKUP(E2029,[1]PROJECTES!$C$14:$G$5000,2,FALSE))</f>
        <v/>
      </c>
      <c r="C2029" s="80"/>
      <c r="D2029" s="283" t="str">
        <f>IF(E2029="","",VLOOKUP(E2029,[1]PROJECTES!$C$14:$G$5000,5,FALSE))</f>
        <v/>
      </c>
      <c r="E2029" s="79"/>
      <c r="F2029" s="110" t="str">
        <f>IF(I2029="","",VLOOKUP(I2029,[1]PROJECTES!$C$14:$G$5000,2,FALSE))</f>
        <v/>
      </c>
      <c r="G2029" s="112" t="str">
        <f>IF(E2029="","",VLOOKUP(E2029,[1]PROJECTES!$C$14:$G$5000,4,FALSE))</f>
        <v/>
      </c>
      <c r="H2029" s="95"/>
      <c r="I2029" s="113" t="str">
        <f>IF(H2029="","",VLOOKUP(H2029,BD!B$2:C$16,2,FALSE))</f>
        <v/>
      </c>
      <c r="J2029" s="114"/>
      <c r="K2029" s="115" t="str">
        <f t="shared" si="74"/>
        <v/>
      </c>
      <c r="L2029" s="116" t="str">
        <f t="shared" ca="1" si="73"/>
        <v>-</v>
      </c>
      <c r="M2029" s="111" t="str">
        <f>IF(E2029="","",VLOOKUP(E2029,[1]PROJECTES!$C$14:$Z$5000,21,FALSE))</f>
        <v/>
      </c>
      <c r="N2029" s="117"/>
      <c r="O2029" s="118" t="s">
        <v>222</v>
      </c>
      <c r="P2029" s="119"/>
      <c r="Q2029" s="84"/>
      <c r="R2029" s="122"/>
      <c r="S2029" s="166"/>
      <c r="T2029" s="167"/>
    </row>
    <row r="2030" spans="1:20" s="121" customFormat="1" ht="20.100000000000001" customHeight="1" x14ac:dyDescent="0.3">
      <c r="A2030" s="80"/>
      <c r="B2030" s="110" t="str">
        <f>IF(E2030="","",VLOOKUP(E2030,[1]PROJECTES!$C$14:$G$5000,2,FALSE))</f>
        <v/>
      </c>
      <c r="C2030" s="80"/>
      <c r="D2030" s="283" t="str">
        <f>IF(E2030="","",VLOOKUP(E2030,[1]PROJECTES!$C$14:$G$5000,5,FALSE))</f>
        <v/>
      </c>
      <c r="E2030" s="79"/>
      <c r="F2030" s="110" t="str">
        <f>IF(I2030="","",VLOOKUP(I2030,[1]PROJECTES!$C$14:$G$5000,2,FALSE))</f>
        <v/>
      </c>
      <c r="G2030" s="112" t="str">
        <f>IF(E2030="","",VLOOKUP(E2030,[1]PROJECTES!$C$14:$G$5000,4,FALSE))</f>
        <v/>
      </c>
      <c r="H2030" s="95"/>
      <c r="I2030" s="113" t="str">
        <f>IF(H2030="","",VLOOKUP(H2030,BD!B$2:C$16,2,FALSE))</f>
        <v/>
      </c>
      <c r="J2030" s="114"/>
      <c r="K2030" s="115" t="str">
        <f t="shared" si="74"/>
        <v/>
      </c>
      <c r="L2030" s="116" t="str">
        <f t="shared" ca="1" si="73"/>
        <v>-</v>
      </c>
      <c r="M2030" s="111" t="str">
        <f>IF(E2030="","",VLOOKUP(E2030,[1]PROJECTES!$C$14:$Z$5000,21,FALSE))</f>
        <v/>
      </c>
      <c r="N2030" s="117"/>
      <c r="O2030" s="118" t="s">
        <v>222</v>
      </c>
      <c r="P2030" s="119"/>
      <c r="Q2030" s="84"/>
      <c r="R2030" s="122"/>
      <c r="S2030" s="166"/>
      <c r="T2030" s="167"/>
    </row>
    <row r="2031" spans="1:20" s="121" customFormat="1" ht="20.100000000000001" customHeight="1" x14ac:dyDescent="0.3">
      <c r="A2031" s="80"/>
      <c r="B2031" s="110" t="str">
        <f>IF(E2031="","",VLOOKUP(E2031,[1]PROJECTES!$C$14:$G$5000,2,FALSE))</f>
        <v/>
      </c>
      <c r="C2031" s="80"/>
      <c r="D2031" s="283" t="str">
        <f>IF(E2031="","",VLOOKUP(E2031,[1]PROJECTES!$C$14:$G$5000,5,FALSE))</f>
        <v/>
      </c>
      <c r="E2031" s="79"/>
      <c r="F2031" s="110" t="str">
        <f>IF(I2031="","",VLOOKUP(I2031,[1]PROJECTES!$C$14:$G$5000,2,FALSE))</f>
        <v/>
      </c>
      <c r="G2031" s="112" t="str">
        <f>IF(E2031="","",VLOOKUP(E2031,[1]PROJECTES!$C$14:$G$5000,4,FALSE))</f>
        <v/>
      </c>
      <c r="H2031" s="95"/>
      <c r="I2031" s="113" t="str">
        <f>IF(H2031="","",VLOOKUP(H2031,BD!B$2:C$16,2,FALSE))</f>
        <v/>
      </c>
      <c r="J2031" s="114"/>
      <c r="K2031" s="115" t="str">
        <f t="shared" si="74"/>
        <v/>
      </c>
      <c r="L2031" s="116" t="str">
        <f t="shared" ca="1" si="73"/>
        <v>-</v>
      </c>
      <c r="M2031" s="111" t="str">
        <f>IF(E2031="","",VLOOKUP(E2031,[1]PROJECTES!$C$14:$Z$5000,21,FALSE))</f>
        <v/>
      </c>
      <c r="N2031" s="117"/>
      <c r="O2031" s="118" t="s">
        <v>222</v>
      </c>
      <c r="P2031" s="119"/>
      <c r="Q2031" s="84"/>
      <c r="R2031" s="122"/>
      <c r="S2031" s="166"/>
      <c r="T2031" s="167"/>
    </row>
    <row r="2032" spans="1:20" s="121" customFormat="1" ht="20.100000000000001" customHeight="1" x14ac:dyDescent="0.3">
      <c r="A2032" s="80"/>
      <c r="B2032" s="110" t="str">
        <f>IF(E2032="","",VLOOKUP(E2032,[1]PROJECTES!$C$14:$G$5000,2,FALSE))</f>
        <v/>
      </c>
      <c r="C2032" s="80"/>
      <c r="D2032" s="283" t="str">
        <f>IF(E2032="","",VLOOKUP(E2032,[1]PROJECTES!$C$14:$G$5000,5,FALSE))</f>
        <v/>
      </c>
      <c r="E2032" s="79"/>
      <c r="F2032" s="110" t="str">
        <f>IF(I2032="","",VLOOKUP(I2032,[1]PROJECTES!$C$14:$G$5000,2,FALSE))</f>
        <v/>
      </c>
      <c r="G2032" s="112" t="str">
        <f>IF(E2032="","",VLOOKUP(E2032,[1]PROJECTES!$C$14:$G$5000,4,FALSE))</f>
        <v/>
      </c>
      <c r="H2032" s="95"/>
      <c r="I2032" s="113" t="str">
        <f>IF(H2032="","",VLOOKUP(H2032,BD!B$2:C$16,2,FALSE))</f>
        <v/>
      </c>
      <c r="J2032" s="114"/>
      <c r="K2032" s="115" t="str">
        <f t="shared" si="74"/>
        <v/>
      </c>
      <c r="L2032" s="116" t="str">
        <f t="shared" ca="1" si="73"/>
        <v>-</v>
      </c>
      <c r="M2032" s="111" t="str">
        <f>IF(E2032="","",VLOOKUP(E2032,[1]PROJECTES!$C$14:$Z$5000,21,FALSE))</f>
        <v/>
      </c>
      <c r="N2032" s="117"/>
      <c r="O2032" s="118" t="s">
        <v>222</v>
      </c>
      <c r="P2032" s="119"/>
      <c r="Q2032" s="84"/>
      <c r="R2032" s="122"/>
      <c r="S2032" s="166"/>
      <c r="T2032" s="167"/>
    </row>
    <row r="2033" spans="1:20" s="121" customFormat="1" ht="20.100000000000001" customHeight="1" x14ac:dyDescent="0.3">
      <c r="A2033" s="95"/>
      <c r="B2033" s="110" t="str">
        <f>IF(E2033="","",VLOOKUP(E2033,[1]PROJECTES!$C$14:$G$5000,2,FALSE))</f>
        <v/>
      </c>
      <c r="C2033" s="80"/>
      <c r="D2033" s="283" t="str">
        <f>IF(E2033="","",VLOOKUP(E2033,[1]PROJECTES!$C$14:$G$5000,5,FALSE))</f>
        <v/>
      </c>
      <c r="E2033" s="79"/>
      <c r="F2033" s="110" t="str">
        <f>IF(I2033="","",VLOOKUP(I2033,[1]PROJECTES!$C$14:$G$5000,2,FALSE))</f>
        <v/>
      </c>
      <c r="G2033" s="112" t="str">
        <f>IF(E2033="","",VLOOKUP(E2033,[1]PROJECTES!$C$14:$G$5000,4,FALSE))</f>
        <v/>
      </c>
      <c r="H2033" s="95"/>
      <c r="I2033" s="113" t="str">
        <f>IF(H2033="","",VLOOKUP(H2033,BD!B$2:C$16,2,FALSE))</f>
        <v/>
      </c>
      <c r="J2033" s="114"/>
      <c r="K2033" s="115" t="str">
        <f t="shared" si="74"/>
        <v/>
      </c>
      <c r="L2033" s="116" t="str">
        <f t="shared" ca="1" si="73"/>
        <v>-</v>
      </c>
      <c r="M2033" s="111" t="str">
        <f>IF(E2033="","",VLOOKUP(E2033,[1]PROJECTES!$C$14:$Z$5000,21,FALSE))</f>
        <v/>
      </c>
      <c r="N2033" s="117"/>
      <c r="O2033" s="118" t="s">
        <v>222</v>
      </c>
      <c r="P2033" s="119"/>
      <c r="Q2033" s="84"/>
      <c r="R2033" s="122"/>
      <c r="S2033" s="166"/>
      <c r="T2033" s="167"/>
    </row>
    <row r="2034" spans="1:20" s="121" customFormat="1" ht="20.100000000000001" customHeight="1" x14ac:dyDescent="0.3">
      <c r="A2034" s="80"/>
      <c r="B2034" s="110" t="str">
        <f>IF(E2034="","",VLOOKUP(E2034,[1]PROJECTES!$C$14:$G$5000,2,FALSE))</f>
        <v/>
      </c>
      <c r="C2034" s="80"/>
      <c r="D2034" s="283" t="str">
        <f>IF(E2034="","",VLOOKUP(E2034,[1]PROJECTES!$C$14:$G$5000,5,FALSE))</f>
        <v/>
      </c>
      <c r="E2034" s="79"/>
      <c r="F2034" s="110" t="str">
        <f>IF(I2034="","",VLOOKUP(I2034,[1]PROJECTES!$C$14:$G$5000,2,FALSE))</f>
        <v/>
      </c>
      <c r="G2034" s="112" t="str">
        <f>IF(E2034="","",VLOOKUP(E2034,[1]PROJECTES!$C$14:$G$5000,4,FALSE))</f>
        <v/>
      </c>
      <c r="H2034" s="95"/>
      <c r="I2034" s="113" t="str">
        <f>IF(H2034="","",VLOOKUP(H2034,BD!B$2:C$16,2,FALSE))</f>
        <v/>
      </c>
      <c r="J2034" s="114"/>
      <c r="K2034" s="115" t="str">
        <f t="shared" si="74"/>
        <v/>
      </c>
      <c r="L2034" s="116" t="str">
        <f t="shared" ca="1" si="73"/>
        <v>-</v>
      </c>
      <c r="M2034" s="111" t="str">
        <f>IF(E2034="","",VLOOKUP(E2034,[1]PROJECTES!$C$14:$Z$5000,21,FALSE))</f>
        <v/>
      </c>
      <c r="N2034" s="117"/>
      <c r="O2034" s="118" t="s">
        <v>222</v>
      </c>
      <c r="P2034" s="119"/>
      <c r="Q2034" s="84"/>
      <c r="R2034" s="125"/>
      <c r="S2034" s="166"/>
      <c r="T2034" s="167"/>
    </row>
    <row r="2035" spans="1:20" s="121" customFormat="1" ht="20.100000000000001" customHeight="1" x14ac:dyDescent="0.3">
      <c r="A2035" s="80"/>
      <c r="B2035" s="110" t="str">
        <f>IF(E2035="","",VLOOKUP(E2035,[1]PROJECTES!$C$14:$G$5000,2,FALSE))</f>
        <v/>
      </c>
      <c r="C2035" s="80"/>
      <c r="D2035" s="283" t="str">
        <f>IF(E2035="","",VLOOKUP(E2035,[1]PROJECTES!$C$14:$G$5000,5,FALSE))</f>
        <v/>
      </c>
      <c r="E2035" s="79"/>
      <c r="F2035" s="110" t="str">
        <f>IF(I2035="","",VLOOKUP(I2035,[1]PROJECTES!$C$14:$G$5000,2,FALSE))</f>
        <v/>
      </c>
      <c r="G2035" s="112" t="str">
        <f>IF(E2035="","",VLOOKUP(E2035,[1]PROJECTES!$C$14:$G$5000,4,FALSE))</f>
        <v/>
      </c>
      <c r="H2035" s="95"/>
      <c r="I2035" s="113" t="str">
        <f>IF(H2035="","",VLOOKUP(H2035,BD!B$2:C$16,2,FALSE))</f>
        <v/>
      </c>
      <c r="J2035" s="114"/>
      <c r="K2035" s="115" t="str">
        <f t="shared" si="74"/>
        <v/>
      </c>
      <c r="L2035" s="116" t="str">
        <f t="shared" ca="1" si="73"/>
        <v>-</v>
      </c>
      <c r="M2035" s="111" t="str">
        <f>IF(E2035="","",VLOOKUP(E2035,[1]PROJECTES!$C$14:$Z$5000,21,FALSE))</f>
        <v/>
      </c>
      <c r="N2035" s="117"/>
      <c r="O2035" s="118" t="s">
        <v>222</v>
      </c>
      <c r="P2035" s="119"/>
      <c r="Q2035" s="84"/>
      <c r="R2035" s="125"/>
      <c r="S2035" s="166"/>
      <c r="T2035" s="167"/>
    </row>
    <row r="2036" spans="1:20" s="121" customFormat="1" ht="20.100000000000001" customHeight="1" x14ac:dyDescent="0.3">
      <c r="A2036" s="80"/>
      <c r="B2036" s="110" t="str">
        <f>IF(E2036="","",VLOOKUP(E2036,[1]PROJECTES!$C$14:$G$5000,2,FALSE))</f>
        <v/>
      </c>
      <c r="C2036" s="80"/>
      <c r="D2036" s="283" t="str">
        <f>IF(E2036="","",VLOOKUP(E2036,[1]PROJECTES!$C$14:$G$5000,5,FALSE))</f>
        <v/>
      </c>
      <c r="E2036" s="79"/>
      <c r="F2036" s="110" t="str">
        <f>IF(I2036="","",VLOOKUP(I2036,[1]PROJECTES!$C$14:$G$5000,2,FALSE))</f>
        <v/>
      </c>
      <c r="G2036" s="112" t="str">
        <f>IF(E2036="","",VLOOKUP(E2036,[1]PROJECTES!$C$14:$G$5000,4,FALSE))</f>
        <v/>
      </c>
      <c r="H2036" s="95"/>
      <c r="I2036" s="113" t="str">
        <f>IF(H2036="","",VLOOKUP(H2036,BD!B$2:C$16,2,FALSE))</f>
        <v/>
      </c>
      <c r="J2036" s="114"/>
      <c r="K2036" s="115" t="str">
        <f t="shared" si="74"/>
        <v/>
      </c>
      <c r="L2036" s="116" t="str">
        <f t="shared" ca="1" si="73"/>
        <v>-</v>
      </c>
      <c r="M2036" s="111" t="str">
        <f>IF(E2036="","",VLOOKUP(E2036,[1]PROJECTES!$C$14:$Z$5000,21,FALSE))</f>
        <v/>
      </c>
      <c r="N2036" s="117"/>
      <c r="O2036" s="118" t="s">
        <v>222</v>
      </c>
      <c r="P2036" s="119"/>
      <c r="Q2036" s="84"/>
      <c r="R2036" s="125"/>
      <c r="S2036" s="166"/>
      <c r="T2036" s="167"/>
    </row>
    <row r="2037" spans="1:20" s="121" customFormat="1" ht="20.100000000000001" customHeight="1" x14ac:dyDescent="0.3">
      <c r="A2037" s="80"/>
      <c r="B2037" s="110" t="str">
        <f>IF(E2037="","",VLOOKUP(E2037,[1]PROJECTES!$C$14:$G$5000,2,FALSE))</f>
        <v/>
      </c>
      <c r="C2037" s="80"/>
      <c r="D2037" s="283" t="str">
        <f>IF(E2037="","",VLOOKUP(E2037,[1]PROJECTES!$C$14:$G$5000,5,FALSE))</f>
        <v/>
      </c>
      <c r="E2037" s="79"/>
      <c r="F2037" s="110" t="str">
        <f>IF(I2037="","",VLOOKUP(I2037,[1]PROJECTES!$C$14:$G$5000,2,FALSE))</f>
        <v/>
      </c>
      <c r="G2037" s="112" t="str">
        <f>IF(E2037="","",VLOOKUP(E2037,[1]PROJECTES!$C$14:$G$5000,4,FALSE))</f>
        <v/>
      </c>
      <c r="H2037" s="95"/>
      <c r="I2037" s="113" t="str">
        <f>IF(H2037="","",VLOOKUP(H2037,BD!B$2:C$16,2,FALSE))</f>
        <v/>
      </c>
      <c r="J2037" s="114"/>
      <c r="K2037" s="115" t="str">
        <f t="shared" si="74"/>
        <v/>
      </c>
      <c r="L2037" s="116" t="str">
        <f t="shared" ca="1" si="73"/>
        <v>-</v>
      </c>
      <c r="M2037" s="111" t="str">
        <f>IF(E2037="","",VLOOKUP(E2037,[1]PROJECTES!$C$14:$Z$5000,21,FALSE))</f>
        <v/>
      </c>
      <c r="N2037" s="117"/>
      <c r="O2037" s="118" t="s">
        <v>222</v>
      </c>
      <c r="P2037" s="119"/>
      <c r="Q2037" s="84"/>
      <c r="R2037" s="122"/>
      <c r="S2037" s="166"/>
      <c r="T2037" s="167"/>
    </row>
    <row r="2038" spans="1:20" s="121" customFormat="1" ht="20.100000000000001" customHeight="1" x14ac:dyDescent="0.3">
      <c r="A2038" s="80"/>
      <c r="B2038" s="110" t="str">
        <f>IF(E2038="","",VLOOKUP(E2038,[1]PROJECTES!$C$14:$G$5000,2,FALSE))</f>
        <v/>
      </c>
      <c r="C2038" s="80"/>
      <c r="D2038" s="283" t="str">
        <f>IF(E2038="","",VLOOKUP(E2038,[1]PROJECTES!$C$14:$G$5000,5,FALSE))</f>
        <v/>
      </c>
      <c r="E2038" s="79"/>
      <c r="F2038" s="110" t="str">
        <f>IF(I2038="","",VLOOKUP(I2038,[1]PROJECTES!$C$14:$G$5000,2,FALSE))</f>
        <v/>
      </c>
      <c r="G2038" s="112" t="str">
        <f>IF(E2038="","",VLOOKUP(E2038,[1]PROJECTES!$C$14:$G$5000,4,FALSE))</f>
        <v/>
      </c>
      <c r="H2038" s="95"/>
      <c r="I2038" s="113" t="str">
        <f>IF(H2038="","",VLOOKUP(H2038,BD!B$2:C$16,2,FALSE))</f>
        <v/>
      </c>
      <c r="J2038" s="114"/>
      <c r="K2038" s="115" t="str">
        <f t="shared" si="74"/>
        <v/>
      </c>
      <c r="L2038" s="116" t="str">
        <f t="shared" ca="1" si="73"/>
        <v>-</v>
      </c>
      <c r="M2038" s="111" t="str">
        <f>IF(E2038="","",VLOOKUP(E2038,[1]PROJECTES!$C$14:$Z$5000,21,FALSE))</f>
        <v/>
      </c>
      <c r="N2038" s="117"/>
      <c r="O2038" s="118" t="s">
        <v>222</v>
      </c>
      <c r="P2038" s="119"/>
      <c r="Q2038" s="84"/>
      <c r="R2038" s="122"/>
      <c r="S2038" s="166"/>
      <c r="T2038" s="167"/>
    </row>
    <row r="2039" spans="1:20" s="121" customFormat="1" ht="20.100000000000001" customHeight="1" x14ac:dyDescent="0.3">
      <c r="A2039" s="80"/>
      <c r="B2039" s="110" t="str">
        <f>IF(E2039="","",VLOOKUP(E2039,[1]PROJECTES!$C$14:$G$5000,2,FALSE))</f>
        <v/>
      </c>
      <c r="C2039" s="80"/>
      <c r="D2039" s="283" t="str">
        <f>IF(E2039="","",VLOOKUP(E2039,[1]PROJECTES!$C$14:$G$5000,5,FALSE))</f>
        <v/>
      </c>
      <c r="E2039" s="79"/>
      <c r="F2039" s="110" t="str">
        <f>IF(I2039="","",VLOOKUP(I2039,[1]PROJECTES!$C$14:$G$5000,2,FALSE))</f>
        <v/>
      </c>
      <c r="G2039" s="112" t="str">
        <f>IF(E2039="","",VLOOKUP(E2039,[1]PROJECTES!$C$14:$G$5000,4,FALSE))</f>
        <v/>
      </c>
      <c r="H2039" s="95"/>
      <c r="I2039" s="113" t="str">
        <f>IF(H2039="","",VLOOKUP(H2039,BD!B$2:C$16,2,FALSE))</f>
        <v/>
      </c>
      <c r="J2039" s="114"/>
      <c r="K2039" s="115" t="str">
        <f t="shared" si="74"/>
        <v/>
      </c>
      <c r="L2039" s="116" t="str">
        <f t="shared" ca="1" si="73"/>
        <v>-</v>
      </c>
      <c r="M2039" s="111" t="str">
        <f>IF(E2039="","",VLOOKUP(E2039,[1]PROJECTES!$C$14:$Z$5000,21,FALSE))</f>
        <v/>
      </c>
      <c r="N2039" s="117"/>
      <c r="O2039" s="118" t="s">
        <v>222</v>
      </c>
      <c r="P2039" s="119"/>
      <c r="Q2039" s="84"/>
      <c r="R2039" s="122"/>
      <c r="S2039" s="166"/>
      <c r="T2039" s="167"/>
    </row>
    <row r="2040" spans="1:20" s="121" customFormat="1" ht="20.100000000000001" customHeight="1" x14ac:dyDescent="0.3">
      <c r="A2040" s="216"/>
      <c r="B2040" s="110" t="str">
        <f>IF(E2040="","",VLOOKUP(E2040,[1]PROJECTES!$C$14:$G$5000,2,FALSE))</f>
        <v/>
      </c>
      <c r="C2040" s="216"/>
      <c r="D2040" s="283" t="str">
        <f>IF(E2040="","",VLOOKUP(E2040,[1]PROJECTES!$C$14:$G$5000,5,FALSE))</f>
        <v/>
      </c>
      <c r="E2040" s="233"/>
      <c r="F2040" s="110" t="str">
        <f>IF(I2040="","",VLOOKUP(I2040,[1]PROJECTES!$C$14:$G$5000,2,FALSE))</f>
        <v/>
      </c>
      <c r="G2040" s="112" t="str">
        <f>IF(E2040="","",VLOOKUP(E2040,[1]PROJECTES!$C$14:$G$5000,4,FALSE))</f>
        <v/>
      </c>
      <c r="H2040" s="215"/>
      <c r="I2040" s="113" t="str">
        <f>IF(H2040="","",VLOOKUP(H2040,BD!B$2:C$16,2,FALSE))</f>
        <v/>
      </c>
      <c r="J2040" s="217"/>
      <c r="K2040" s="115" t="str">
        <f t="shared" si="74"/>
        <v/>
      </c>
      <c r="L2040" s="116" t="str">
        <f t="shared" ca="1" si="73"/>
        <v>-</v>
      </c>
      <c r="M2040" s="111" t="str">
        <f>IF(E2040="","",VLOOKUP(E2040,[1]PROJECTES!$C$14:$Z$5000,21,FALSE))</f>
        <v/>
      </c>
      <c r="N2040" s="138"/>
      <c r="O2040" s="218" t="s">
        <v>222</v>
      </c>
      <c r="P2040" s="139"/>
      <c r="Q2040" s="219"/>
      <c r="R2040" s="220"/>
      <c r="S2040" s="166"/>
      <c r="T2040" s="167"/>
    </row>
    <row r="2041" spans="1:20" s="121" customFormat="1" ht="20.100000000000001" customHeight="1" x14ac:dyDescent="0.3">
      <c r="A2041" s="80"/>
      <c r="B2041" s="110" t="str">
        <f>IF(E2041="","",VLOOKUP(E2041,[1]PROJECTES!$C$14:$G$5000,2,FALSE))</f>
        <v/>
      </c>
      <c r="C2041" s="80"/>
      <c r="D2041" s="283" t="str">
        <f>IF(E2041="","",VLOOKUP(E2041,[1]PROJECTES!$C$14:$G$5000,5,FALSE))</f>
        <v/>
      </c>
      <c r="E2041" s="79"/>
      <c r="F2041" s="110" t="str">
        <f>IF(I2041="","",VLOOKUP(I2041,[1]PROJECTES!$C$14:$G$5000,2,FALSE))</f>
        <v/>
      </c>
      <c r="G2041" s="112" t="str">
        <f>IF(E2041="","",VLOOKUP(E2041,[1]PROJECTES!$C$14:$G$5000,4,FALSE))</f>
        <v/>
      </c>
      <c r="H2041" s="95"/>
      <c r="I2041" s="113" t="str">
        <f>IF(H2041="","",VLOOKUP(H2041,BD!B$2:C$16,2,FALSE))</f>
        <v/>
      </c>
      <c r="J2041" s="114"/>
      <c r="K2041" s="115" t="str">
        <f t="shared" si="74"/>
        <v/>
      </c>
      <c r="L2041" s="116" t="str">
        <f t="shared" ca="1" si="73"/>
        <v>-</v>
      </c>
      <c r="M2041" s="111" t="str">
        <f>IF(E2041="","",VLOOKUP(E2041,[1]PROJECTES!$C$14:$Z$5000,21,FALSE))</f>
        <v/>
      </c>
      <c r="N2041" s="117"/>
      <c r="O2041" s="118" t="s">
        <v>222</v>
      </c>
      <c r="P2041" s="119"/>
      <c r="Q2041" s="84"/>
      <c r="R2041" s="125"/>
      <c r="S2041" s="166"/>
      <c r="T2041" s="167"/>
    </row>
    <row r="2042" spans="1:20" s="121" customFormat="1" ht="20.100000000000001" customHeight="1" x14ac:dyDescent="0.3">
      <c r="A2042" s="80"/>
      <c r="B2042" s="110" t="str">
        <f>IF(E2042="","",VLOOKUP(E2042,[1]PROJECTES!$C$14:$G$5000,2,FALSE))</f>
        <v/>
      </c>
      <c r="C2042" s="80"/>
      <c r="D2042" s="283" t="str">
        <f>IF(E2042="","",VLOOKUP(E2042,[1]PROJECTES!$C$14:$G$5000,5,FALSE))</f>
        <v/>
      </c>
      <c r="E2042" s="79"/>
      <c r="F2042" s="110" t="str">
        <f>IF(I2042="","",VLOOKUP(I2042,[1]PROJECTES!$C$14:$G$5000,2,FALSE))</f>
        <v/>
      </c>
      <c r="G2042" s="112" t="str">
        <f>IF(E2042="","",VLOOKUP(E2042,[1]PROJECTES!$C$14:$G$5000,4,FALSE))</f>
        <v/>
      </c>
      <c r="H2042" s="95"/>
      <c r="I2042" s="113" t="str">
        <f>IF(H2042="","",VLOOKUP(H2042,BD!B$2:C$16,2,FALSE))</f>
        <v/>
      </c>
      <c r="J2042" s="114"/>
      <c r="K2042" s="115" t="str">
        <f t="shared" si="74"/>
        <v/>
      </c>
      <c r="L2042" s="116" t="str">
        <f t="shared" ca="1" si="73"/>
        <v>-</v>
      </c>
      <c r="M2042" s="111" t="str">
        <f>IF(E2042="","",VLOOKUP(E2042,[1]PROJECTES!$C$14:$Z$5000,21,FALSE))</f>
        <v/>
      </c>
      <c r="N2042" s="117"/>
      <c r="O2042" s="118" t="s">
        <v>222</v>
      </c>
      <c r="P2042" s="119"/>
      <c r="Q2042" s="80"/>
      <c r="R2042" s="125"/>
      <c r="S2042" s="166"/>
      <c r="T2042" s="167"/>
    </row>
    <row r="2043" spans="1:20" s="121" customFormat="1" ht="20.100000000000001" customHeight="1" x14ac:dyDescent="0.3">
      <c r="A2043" s="80"/>
      <c r="B2043" s="110" t="str">
        <f>IF(E2043="","",VLOOKUP(E2043,[1]PROJECTES!$C$14:$G$5000,2,FALSE))</f>
        <v/>
      </c>
      <c r="C2043" s="80"/>
      <c r="D2043" s="283" t="str">
        <f>IF(E2043="","",VLOOKUP(E2043,[1]PROJECTES!$C$14:$G$5000,5,FALSE))</f>
        <v/>
      </c>
      <c r="E2043" s="79"/>
      <c r="F2043" s="110" t="str">
        <f>IF(I2043="","",VLOOKUP(I2043,[1]PROJECTES!$C$14:$G$5000,2,FALSE))</f>
        <v/>
      </c>
      <c r="G2043" s="112" t="str">
        <f>IF(E2043="","",VLOOKUP(E2043,[1]PROJECTES!$C$14:$G$5000,4,FALSE))</f>
        <v/>
      </c>
      <c r="H2043" s="95"/>
      <c r="I2043" s="113" t="str">
        <f>IF(H2043="","",VLOOKUP(H2043,BD!B$2:C$16,2,FALSE))</f>
        <v/>
      </c>
      <c r="J2043" s="114"/>
      <c r="K2043" s="115" t="str">
        <f t="shared" si="74"/>
        <v/>
      </c>
      <c r="L2043" s="116" t="str">
        <f t="shared" ca="1" si="73"/>
        <v>-</v>
      </c>
      <c r="M2043" s="111" t="str">
        <f>IF(E2043="","",VLOOKUP(E2043,[1]PROJECTES!$C$14:$Z$5000,21,FALSE))</f>
        <v/>
      </c>
      <c r="N2043" s="117"/>
      <c r="O2043" s="118" t="s">
        <v>222</v>
      </c>
      <c r="P2043" s="119"/>
      <c r="Q2043" s="80"/>
      <c r="R2043" s="125"/>
      <c r="S2043" s="166"/>
      <c r="T2043" s="167"/>
    </row>
    <row r="2044" spans="1:20" s="121" customFormat="1" ht="20.100000000000001" customHeight="1" x14ac:dyDescent="0.3">
      <c r="A2044" s="80"/>
      <c r="B2044" s="110" t="str">
        <f>IF(E2044="","",VLOOKUP(E2044,[1]PROJECTES!$C$14:$G$5000,2,FALSE))</f>
        <v/>
      </c>
      <c r="C2044" s="80"/>
      <c r="D2044" s="283" t="str">
        <f>IF(E2044="","",VLOOKUP(E2044,[1]PROJECTES!$C$14:$G$5000,5,FALSE))</f>
        <v/>
      </c>
      <c r="E2044" s="79"/>
      <c r="F2044" s="110" t="str">
        <f>IF(I2044="","",VLOOKUP(I2044,[1]PROJECTES!$C$14:$G$5000,2,FALSE))</f>
        <v/>
      </c>
      <c r="G2044" s="112" t="str">
        <f>IF(E2044="","",VLOOKUP(E2044,[1]PROJECTES!$C$14:$G$5000,4,FALSE))</f>
        <v/>
      </c>
      <c r="H2044" s="95"/>
      <c r="I2044" s="113" t="str">
        <f>IF(H2044="","",VLOOKUP(H2044,BD!B$2:C$16,2,FALSE))</f>
        <v/>
      </c>
      <c r="J2044" s="114"/>
      <c r="K2044" s="115" t="str">
        <f t="shared" si="74"/>
        <v/>
      </c>
      <c r="L2044" s="116" t="str">
        <f t="shared" ca="1" si="73"/>
        <v>-</v>
      </c>
      <c r="M2044" s="111" t="str">
        <f>IF(E2044="","",VLOOKUP(E2044,[1]PROJECTES!$C$14:$Z$5000,21,FALSE))</f>
        <v/>
      </c>
      <c r="N2044" s="117"/>
      <c r="O2044" s="118" t="s">
        <v>222</v>
      </c>
      <c r="P2044" s="119"/>
      <c r="Q2044" s="80"/>
      <c r="R2044" s="125"/>
      <c r="S2044" s="166"/>
      <c r="T2044" s="167"/>
    </row>
    <row r="2045" spans="1:20" s="121" customFormat="1" ht="20.100000000000001" customHeight="1" x14ac:dyDescent="0.3">
      <c r="A2045" s="80"/>
      <c r="B2045" s="110" t="str">
        <f>IF(E2045="","",VLOOKUP(E2045,[1]PROJECTES!$C$14:$G$5000,2,FALSE))</f>
        <v/>
      </c>
      <c r="C2045" s="80"/>
      <c r="D2045" s="283" t="str">
        <f>IF(E2045="","",VLOOKUP(E2045,[1]PROJECTES!$C$14:$G$5000,5,FALSE))</f>
        <v/>
      </c>
      <c r="E2045" s="79"/>
      <c r="F2045" s="110" t="str">
        <f>IF(I2045="","",VLOOKUP(I2045,[1]PROJECTES!$C$14:$G$5000,2,FALSE))</f>
        <v/>
      </c>
      <c r="G2045" s="112" t="str">
        <f>IF(E2045="","",VLOOKUP(E2045,[1]PROJECTES!$C$14:$G$5000,4,FALSE))</f>
        <v/>
      </c>
      <c r="H2045" s="95"/>
      <c r="I2045" s="113" t="str">
        <f>IF(H2045="","",VLOOKUP(H2045,BD!B$2:C$16,2,FALSE))</f>
        <v/>
      </c>
      <c r="J2045" s="114"/>
      <c r="K2045" s="115" t="str">
        <f t="shared" si="74"/>
        <v/>
      </c>
      <c r="L2045" s="116" t="str">
        <f t="shared" ca="1" si="73"/>
        <v>-</v>
      </c>
      <c r="M2045" s="111" t="str">
        <f>IF(E2045="","",VLOOKUP(E2045,[1]PROJECTES!$C$14:$Z$5000,21,FALSE))</f>
        <v/>
      </c>
      <c r="N2045" s="117"/>
      <c r="O2045" s="118" t="s">
        <v>222</v>
      </c>
      <c r="P2045" s="119"/>
      <c r="Q2045" s="80"/>
      <c r="R2045" s="125"/>
      <c r="S2045" s="166"/>
      <c r="T2045" s="167"/>
    </row>
    <row r="2046" spans="1:20" s="121" customFormat="1" ht="20.100000000000001" customHeight="1" x14ac:dyDescent="0.3">
      <c r="A2046" s="80"/>
      <c r="B2046" s="110" t="str">
        <f>IF(E2046="","",VLOOKUP(E2046,[1]PROJECTES!$C$14:$G$5000,2,FALSE))</f>
        <v/>
      </c>
      <c r="C2046" s="80"/>
      <c r="D2046" s="283" t="str">
        <f>IF(E2046="","",VLOOKUP(E2046,[1]PROJECTES!$C$14:$G$5000,5,FALSE))</f>
        <v/>
      </c>
      <c r="E2046" s="79"/>
      <c r="F2046" s="110" t="str">
        <f>IF(I2046="","",VLOOKUP(I2046,[1]PROJECTES!$C$14:$G$5000,2,FALSE))</f>
        <v/>
      </c>
      <c r="G2046" s="112" t="str">
        <f>IF(E2046="","",VLOOKUP(E2046,[1]PROJECTES!$C$14:$G$5000,4,FALSE))</f>
        <v/>
      </c>
      <c r="H2046" s="95"/>
      <c r="I2046" s="113" t="str">
        <f>IF(H2046="","",VLOOKUP(H2046,BD!B$2:C$16,2,FALSE))</f>
        <v/>
      </c>
      <c r="J2046" s="114"/>
      <c r="K2046" s="115" t="str">
        <f t="shared" si="74"/>
        <v/>
      </c>
      <c r="L2046" s="116" t="str">
        <f t="shared" ca="1" si="73"/>
        <v>-</v>
      </c>
      <c r="M2046" s="111" t="str">
        <f>IF(E2046="","",VLOOKUP(E2046,[1]PROJECTES!$C$14:$Z$5000,21,FALSE))</f>
        <v/>
      </c>
      <c r="N2046" s="117"/>
      <c r="O2046" s="118" t="s">
        <v>222</v>
      </c>
      <c r="P2046" s="119"/>
      <c r="Q2046" s="80"/>
      <c r="R2046" s="125"/>
      <c r="S2046" s="166"/>
      <c r="T2046" s="167"/>
    </row>
    <row r="2047" spans="1:20" s="121" customFormat="1" ht="20.100000000000001" customHeight="1" x14ac:dyDescent="0.3">
      <c r="A2047" s="80"/>
      <c r="B2047" s="110" t="str">
        <f>IF(E2047="","",VLOOKUP(E2047,[1]PROJECTES!$C$14:$G$5000,2,FALSE))</f>
        <v/>
      </c>
      <c r="C2047" s="80"/>
      <c r="D2047" s="283" t="str">
        <f>IF(E2047="","",VLOOKUP(E2047,[1]PROJECTES!$C$14:$G$5000,5,FALSE))</f>
        <v/>
      </c>
      <c r="E2047" s="79"/>
      <c r="F2047" s="110" t="str">
        <f>IF(I2047="","",VLOOKUP(I2047,[1]PROJECTES!$C$14:$G$5000,2,FALSE))</f>
        <v/>
      </c>
      <c r="G2047" s="112" t="str">
        <f>IF(E2047="","",VLOOKUP(E2047,[1]PROJECTES!$C$14:$G$5000,4,FALSE))</f>
        <v/>
      </c>
      <c r="H2047" s="95"/>
      <c r="I2047" s="113" t="str">
        <f>IF(H2047="","",VLOOKUP(H2047,BD!B$2:C$16,2,FALSE))</f>
        <v/>
      </c>
      <c r="J2047" s="114"/>
      <c r="K2047" s="115" t="str">
        <f t="shared" si="74"/>
        <v/>
      </c>
      <c r="L2047" s="116" t="str">
        <f t="shared" ca="1" si="73"/>
        <v>-</v>
      </c>
      <c r="M2047" s="111" t="str">
        <f>IF(E2047="","",VLOOKUP(E2047,[1]PROJECTES!$C$14:$Z$5000,21,FALSE))</f>
        <v/>
      </c>
      <c r="N2047" s="117"/>
      <c r="O2047" s="118" t="s">
        <v>222</v>
      </c>
      <c r="P2047" s="119"/>
      <c r="Q2047" s="80"/>
      <c r="R2047" s="125"/>
      <c r="S2047" s="166"/>
      <c r="T2047" s="167"/>
    </row>
    <row r="2048" spans="1:20" s="121" customFormat="1" ht="20.100000000000001" customHeight="1" x14ac:dyDescent="0.3">
      <c r="A2048" s="80"/>
      <c r="B2048" s="110" t="str">
        <f>IF(E2048="","",VLOOKUP(E2048,[1]PROJECTES!$C$14:$G$5000,2,FALSE))</f>
        <v/>
      </c>
      <c r="C2048" s="80"/>
      <c r="D2048" s="283" t="str">
        <f>IF(E2048="","",VLOOKUP(E2048,[1]PROJECTES!$C$14:$G$5000,5,FALSE))</f>
        <v/>
      </c>
      <c r="E2048" s="79"/>
      <c r="F2048" s="110" t="str">
        <f>IF(I2048="","",VLOOKUP(I2048,[1]PROJECTES!$C$14:$G$5000,2,FALSE))</f>
        <v/>
      </c>
      <c r="G2048" s="112" t="str">
        <f>IF(E2048="","",VLOOKUP(E2048,[1]PROJECTES!$C$14:$G$5000,4,FALSE))</f>
        <v/>
      </c>
      <c r="H2048" s="95"/>
      <c r="I2048" s="113" t="str">
        <f>IF(H2048="","",VLOOKUP(H2048,BD!B$2:C$16,2,FALSE))</f>
        <v/>
      </c>
      <c r="J2048" s="114"/>
      <c r="K2048" s="115" t="str">
        <f t="shared" si="74"/>
        <v/>
      </c>
      <c r="L2048" s="116" t="str">
        <f t="shared" ca="1" si="73"/>
        <v>-</v>
      </c>
      <c r="M2048" s="111" t="str">
        <f>IF(E2048="","",VLOOKUP(E2048,[1]PROJECTES!$C$14:$Z$5000,21,FALSE))</f>
        <v/>
      </c>
      <c r="N2048" s="117"/>
      <c r="O2048" s="118" t="s">
        <v>222</v>
      </c>
      <c r="P2048" s="119"/>
      <c r="Q2048" s="80"/>
      <c r="R2048" s="125"/>
      <c r="S2048" s="166"/>
      <c r="T2048" s="167"/>
    </row>
    <row r="2049" spans="1:20" s="121" customFormat="1" ht="20.100000000000001" customHeight="1" x14ac:dyDescent="0.3">
      <c r="A2049" s="80"/>
      <c r="B2049" s="110" t="str">
        <f>IF(E2049="","",VLOOKUP(E2049,[1]PROJECTES!$C$14:$G$5000,2,FALSE))</f>
        <v/>
      </c>
      <c r="C2049" s="80"/>
      <c r="D2049" s="283" t="str">
        <f>IF(E2049="","",VLOOKUP(E2049,[1]PROJECTES!$C$14:$G$5000,5,FALSE))</f>
        <v/>
      </c>
      <c r="E2049" s="79"/>
      <c r="F2049" s="110" t="str">
        <f>IF(I2049="","",VLOOKUP(I2049,[1]PROJECTES!$C$14:$G$5000,2,FALSE))</f>
        <v/>
      </c>
      <c r="G2049" s="112" t="str">
        <f>IF(E2049="","",VLOOKUP(E2049,[1]PROJECTES!$C$14:$G$5000,4,FALSE))</f>
        <v/>
      </c>
      <c r="H2049" s="95"/>
      <c r="I2049" s="113" t="str">
        <f>IF(H2049="","",VLOOKUP(H2049,BD!B$2:C$16,2,FALSE))</f>
        <v/>
      </c>
      <c r="J2049" s="114"/>
      <c r="K2049" s="115" t="str">
        <f t="shared" si="74"/>
        <v/>
      </c>
      <c r="L2049" s="116" t="str">
        <f t="shared" ca="1" si="73"/>
        <v>-</v>
      </c>
      <c r="M2049" s="111" t="str">
        <f>IF(E2049="","",VLOOKUP(E2049,[1]PROJECTES!$C$14:$Z$5000,21,FALSE))</f>
        <v/>
      </c>
      <c r="N2049" s="117"/>
      <c r="O2049" s="118" t="s">
        <v>222</v>
      </c>
      <c r="P2049" s="119"/>
      <c r="Q2049" s="80"/>
      <c r="R2049" s="125"/>
      <c r="S2049" s="166"/>
      <c r="T2049" s="167"/>
    </row>
    <row r="2050" spans="1:20" s="121" customFormat="1" ht="20.100000000000001" customHeight="1" x14ac:dyDescent="0.3">
      <c r="A2050" s="80"/>
      <c r="B2050" s="110" t="str">
        <f>IF(E2050="","",VLOOKUP(E2050,[1]PROJECTES!$C$14:$G$5000,2,FALSE))</f>
        <v/>
      </c>
      <c r="C2050" s="80"/>
      <c r="D2050" s="283" t="str">
        <f>IF(E2050="","",VLOOKUP(E2050,[1]PROJECTES!$C$14:$G$5000,5,FALSE))</f>
        <v/>
      </c>
      <c r="E2050" s="79"/>
      <c r="F2050" s="110" t="str">
        <f>IF(I2050="","",VLOOKUP(I2050,[1]PROJECTES!$C$14:$G$5000,2,FALSE))</f>
        <v/>
      </c>
      <c r="G2050" s="112" t="str">
        <f>IF(E2050="","",VLOOKUP(E2050,[1]PROJECTES!$C$14:$G$5000,4,FALSE))</f>
        <v/>
      </c>
      <c r="H2050" s="95"/>
      <c r="I2050" s="113" t="str">
        <f>IF(H2050="","",VLOOKUP(H2050,BD!B$2:C$16,2,FALSE))</f>
        <v/>
      </c>
      <c r="J2050" s="114"/>
      <c r="K2050" s="115" t="str">
        <f t="shared" si="74"/>
        <v/>
      </c>
      <c r="L2050" s="116" t="str">
        <f t="shared" ca="1" si="73"/>
        <v>-</v>
      </c>
      <c r="M2050" s="111" t="str">
        <f>IF(E2050="","",VLOOKUP(E2050,[1]PROJECTES!$C$14:$Z$5000,21,FALSE))</f>
        <v/>
      </c>
      <c r="N2050" s="117"/>
      <c r="O2050" s="118" t="s">
        <v>222</v>
      </c>
      <c r="P2050" s="119"/>
      <c r="Q2050" s="80"/>
      <c r="R2050" s="125"/>
      <c r="S2050" s="166"/>
      <c r="T2050" s="167"/>
    </row>
    <row r="2051" spans="1:20" s="121" customFormat="1" ht="20.100000000000001" customHeight="1" x14ac:dyDescent="0.3">
      <c r="A2051" s="80"/>
      <c r="B2051" s="110" t="str">
        <f>IF(E2051="","",VLOOKUP(E2051,[1]PROJECTES!$C$14:$G$5000,2,FALSE))</f>
        <v/>
      </c>
      <c r="C2051" s="80"/>
      <c r="D2051" s="283" t="str">
        <f>IF(E2051="","",VLOOKUP(E2051,[1]PROJECTES!$C$14:$G$5000,5,FALSE))</f>
        <v/>
      </c>
      <c r="E2051" s="79"/>
      <c r="F2051" s="110" t="str">
        <f>IF(I2051="","",VLOOKUP(I2051,[1]PROJECTES!$C$14:$G$5000,2,FALSE))</f>
        <v/>
      </c>
      <c r="G2051" s="112" t="str">
        <f>IF(E2051="","",VLOOKUP(E2051,[1]PROJECTES!$C$14:$G$5000,4,FALSE))</f>
        <v/>
      </c>
      <c r="H2051" s="95"/>
      <c r="I2051" s="113" t="str">
        <f>IF(H2051="","",VLOOKUP(H2051,BD!B$2:C$16,2,FALSE))</f>
        <v/>
      </c>
      <c r="J2051" s="114"/>
      <c r="K2051" s="115" t="str">
        <f t="shared" si="74"/>
        <v/>
      </c>
      <c r="L2051" s="116" t="str">
        <f t="shared" ca="1" si="73"/>
        <v>-</v>
      </c>
      <c r="M2051" s="111" t="str">
        <f>IF(E2051="","",VLOOKUP(E2051,[1]PROJECTES!$C$14:$Z$5000,21,FALSE))</f>
        <v/>
      </c>
      <c r="N2051" s="117"/>
      <c r="O2051" s="118" t="s">
        <v>222</v>
      </c>
      <c r="P2051" s="119"/>
      <c r="Q2051" s="80"/>
      <c r="R2051" s="122"/>
      <c r="S2051" s="166"/>
      <c r="T2051" s="167"/>
    </row>
    <row r="2052" spans="1:20" s="121" customFormat="1" ht="20.100000000000001" customHeight="1" x14ac:dyDescent="0.3">
      <c r="A2052" s="80"/>
      <c r="B2052" s="110" t="str">
        <f>IF(E2052="","",VLOOKUP(E2052,[1]PROJECTES!$C$14:$G$5000,2,FALSE))</f>
        <v/>
      </c>
      <c r="C2052" s="80"/>
      <c r="D2052" s="283" t="str">
        <f>IF(E2052="","",VLOOKUP(E2052,[1]PROJECTES!$C$14:$G$5000,5,FALSE))</f>
        <v/>
      </c>
      <c r="E2052" s="79"/>
      <c r="F2052" s="110" t="str">
        <f>IF(I2052="","",VLOOKUP(I2052,[1]PROJECTES!$C$14:$G$5000,2,FALSE))</f>
        <v/>
      </c>
      <c r="G2052" s="112" t="str">
        <f>IF(E2052="","",VLOOKUP(E2052,[1]PROJECTES!$C$14:$G$5000,4,FALSE))</f>
        <v/>
      </c>
      <c r="H2052" s="95"/>
      <c r="I2052" s="113" t="str">
        <f>IF(H2052="","",VLOOKUP(H2052,BD!B$2:C$16,2,FALSE))</f>
        <v/>
      </c>
      <c r="J2052" s="114"/>
      <c r="K2052" s="115" t="str">
        <f t="shared" si="74"/>
        <v/>
      </c>
      <c r="L2052" s="116" t="str">
        <f t="shared" ca="1" si="73"/>
        <v>-</v>
      </c>
      <c r="M2052" s="111" t="str">
        <f>IF(E2052="","",VLOOKUP(E2052,[1]PROJECTES!$C$14:$Z$5000,21,FALSE))</f>
        <v/>
      </c>
      <c r="N2052" s="117"/>
      <c r="O2052" s="118" t="s">
        <v>222</v>
      </c>
      <c r="P2052" s="119"/>
      <c r="Q2052" s="84"/>
      <c r="R2052" s="122"/>
      <c r="S2052" s="166"/>
      <c r="T2052" s="167"/>
    </row>
    <row r="2053" spans="1:20" s="121" customFormat="1" ht="20.100000000000001" customHeight="1" x14ac:dyDescent="0.3">
      <c r="A2053" s="80"/>
      <c r="B2053" s="110" t="str">
        <f>IF(E2053="","",VLOOKUP(E2053,[1]PROJECTES!$C$14:$G$5000,2,FALSE))</f>
        <v/>
      </c>
      <c r="C2053" s="80"/>
      <c r="D2053" s="283" t="str">
        <f>IF(E2053="","",VLOOKUP(E2053,[1]PROJECTES!$C$14:$G$5000,5,FALSE))</f>
        <v/>
      </c>
      <c r="E2053" s="79"/>
      <c r="F2053" s="110" t="str">
        <f>IF(I2053="","",VLOOKUP(I2053,[1]PROJECTES!$C$14:$G$5000,2,FALSE))</f>
        <v/>
      </c>
      <c r="G2053" s="112" t="str">
        <f>IF(E2053="","",VLOOKUP(E2053,[1]PROJECTES!$C$14:$G$5000,4,FALSE))</f>
        <v/>
      </c>
      <c r="H2053" s="95"/>
      <c r="I2053" s="113" t="str">
        <f>IF(H2053="","",VLOOKUP(H2053,BD!B$2:C$16,2,FALSE))</f>
        <v/>
      </c>
      <c r="J2053" s="114"/>
      <c r="K2053" s="115" t="str">
        <f t="shared" si="74"/>
        <v/>
      </c>
      <c r="L2053" s="116" t="str">
        <f t="shared" ca="1" si="73"/>
        <v>-</v>
      </c>
      <c r="M2053" s="111" t="str">
        <f>IF(E2053="","",VLOOKUP(E2053,[1]PROJECTES!$C$14:$Z$5000,21,FALSE))</f>
        <v/>
      </c>
      <c r="N2053" s="117"/>
      <c r="O2053" s="118" t="s">
        <v>222</v>
      </c>
      <c r="P2053" s="119"/>
      <c r="Q2053" s="84"/>
      <c r="R2053" s="122"/>
      <c r="S2053" s="166"/>
      <c r="T2053" s="167"/>
    </row>
    <row r="2054" spans="1:20" s="121" customFormat="1" ht="20.100000000000001" customHeight="1" x14ac:dyDescent="0.3">
      <c r="A2054" s="80"/>
      <c r="B2054" s="110" t="str">
        <f>IF(E2054="","",VLOOKUP(E2054,[1]PROJECTES!$C$14:$G$5000,2,FALSE))</f>
        <v/>
      </c>
      <c r="C2054" s="80"/>
      <c r="D2054" s="283" t="str">
        <f>IF(E2054="","",VLOOKUP(E2054,[1]PROJECTES!$C$14:$G$5000,5,FALSE))</f>
        <v/>
      </c>
      <c r="E2054" s="79"/>
      <c r="F2054" s="110" t="str">
        <f>IF(I2054="","",VLOOKUP(I2054,[1]PROJECTES!$C$14:$G$5000,2,FALSE))</f>
        <v/>
      </c>
      <c r="G2054" s="112" t="str">
        <f>IF(E2054="","",VLOOKUP(E2054,[1]PROJECTES!$C$14:$G$5000,4,FALSE))</f>
        <v/>
      </c>
      <c r="H2054" s="95"/>
      <c r="I2054" s="113" t="str">
        <f>IF(H2054="","",VLOOKUP(H2054,BD!B$2:C$16,2,FALSE))</f>
        <v/>
      </c>
      <c r="J2054" s="114"/>
      <c r="K2054" s="115" t="str">
        <f t="shared" si="74"/>
        <v/>
      </c>
      <c r="L2054" s="116" t="str">
        <f t="shared" ca="1" si="73"/>
        <v>-</v>
      </c>
      <c r="M2054" s="111" t="str">
        <f>IF(E2054="","",VLOOKUP(E2054,[1]PROJECTES!$C$14:$Z$5000,21,FALSE))</f>
        <v/>
      </c>
      <c r="N2054" s="117"/>
      <c r="O2054" s="118" t="s">
        <v>222</v>
      </c>
      <c r="P2054" s="119"/>
      <c r="Q2054" s="80"/>
      <c r="R2054" s="122"/>
      <c r="S2054" s="166"/>
      <c r="T2054" s="167"/>
    </row>
    <row r="2055" spans="1:20" s="121" customFormat="1" ht="20.100000000000001" customHeight="1" x14ac:dyDescent="0.3">
      <c r="A2055" s="80"/>
      <c r="B2055" s="110" t="str">
        <f>IF(E2055="","",VLOOKUP(E2055,[1]PROJECTES!$C$14:$G$5000,2,FALSE))</f>
        <v/>
      </c>
      <c r="C2055" s="80"/>
      <c r="D2055" s="283" t="str">
        <f>IF(E2055="","",VLOOKUP(E2055,[1]PROJECTES!$C$14:$G$5000,5,FALSE))</f>
        <v/>
      </c>
      <c r="E2055" s="79"/>
      <c r="F2055" s="110" t="str">
        <f>IF(I2055="","",VLOOKUP(I2055,[1]PROJECTES!$C$14:$G$5000,2,FALSE))</f>
        <v/>
      </c>
      <c r="G2055" s="112" t="str">
        <f>IF(E2055="","",VLOOKUP(E2055,[1]PROJECTES!$C$14:$G$5000,4,FALSE))</f>
        <v/>
      </c>
      <c r="H2055" s="95"/>
      <c r="I2055" s="113" t="str">
        <f>IF(H2055="","",VLOOKUP(H2055,BD!B$2:C$16,2,FALSE))</f>
        <v/>
      </c>
      <c r="J2055" s="114"/>
      <c r="K2055" s="115" t="str">
        <f t="shared" si="74"/>
        <v/>
      </c>
      <c r="L2055" s="116" t="str">
        <f t="shared" ca="1" si="73"/>
        <v>-</v>
      </c>
      <c r="M2055" s="111" t="str">
        <f>IF(E2055="","",VLOOKUP(E2055,[1]PROJECTES!$C$14:$Z$5000,21,FALSE))</f>
        <v/>
      </c>
      <c r="N2055" s="117"/>
      <c r="O2055" s="118" t="s">
        <v>222</v>
      </c>
      <c r="P2055" s="119"/>
      <c r="Q2055" s="80"/>
      <c r="R2055" s="122"/>
      <c r="S2055" s="166"/>
      <c r="T2055" s="167"/>
    </row>
    <row r="2056" spans="1:20" s="121" customFormat="1" ht="20.100000000000001" customHeight="1" x14ac:dyDescent="0.3">
      <c r="A2056" s="80"/>
      <c r="B2056" s="110" t="str">
        <f>IF(E2056="","",VLOOKUP(E2056,[1]PROJECTES!$C$14:$G$5000,2,FALSE))</f>
        <v/>
      </c>
      <c r="C2056" s="80"/>
      <c r="D2056" s="283" t="str">
        <f>IF(E2056="","",VLOOKUP(E2056,[1]PROJECTES!$C$14:$G$5000,5,FALSE))</f>
        <v/>
      </c>
      <c r="E2056" s="79"/>
      <c r="F2056" s="110" t="str">
        <f>IF(I2056="","",VLOOKUP(I2056,[1]PROJECTES!$C$14:$G$5000,2,FALSE))</f>
        <v/>
      </c>
      <c r="G2056" s="112" t="str">
        <f>IF(E2056="","",VLOOKUP(E2056,[1]PROJECTES!$C$14:$G$5000,4,FALSE))</f>
        <v/>
      </c>
      <c r="H2056" s="95"/>
      <c r="I2056" s="113" t="str">
        <f>IF(H2056="","",VLOOKUP(H2056,BD!B$2:C$16,2,FALSE))</f>
        <v/>
      </c>
      <c r="J2056" s="114"/>
      <c r="K2056" s="115" t="str">
        <f t="shared" si="74"/>
        <v/>
      </c>
      <c r="L2056" s="116" t="str">
        <f t="shared" ca="1" si="73"/>
        <v>-</v>
      </c>
      <c r="M2056" s="111" t="str">
        <f>IF(E2056="","",VLOOKUP(E2056,[1]PROJECTES!$C$14:$Z$5000,21,FALSE))</f>
        <v/>
      </c>
      <c r="N2056" s="117"/>
      <c r="O2056" s="118" t="s">
        <v>222</v>
      </c>
      <c r="P2056" s="119"/>
      <c r="Q2056" s="84"/>
      <c r="R2056" s="122"/>
      <c r="S2056" s="166"/>
      <c r="T2056" s="167"/>
    </row>
    <row r="2057" spans="1:20" s="121" customFormat="1" ht="20.100000000000001" customHeight="1" x14ac:dyDescent="0.3">
      <c r="A2057" s="80"/>
      <c r="B2057" s="110" t="str">
        <f>IF(E2057="","",VLOOKUP(E2057,[1]PROJECTES!$C$14:$G$5000,2,FALSE))</f>
        <v/>
      </c>
      <c r="C2057" s="80"/>
      <c r="D2057" s="283" t="str">
        <f>IF(E2057="","",VLOOKUP(E2057,[1]PROJECTES!$C$14:$G$5000,5,FALSE))</f>
        <v/>
      </c>
      <c r="E2057" s="79"/>
      <c r="F2057" s="110" t="str">
        <f>IF(I2057="","",VLOOKUP(I2057,[1]PROJECTES!$C$14:$G$5000,2,FALSE))</f>
        <v/>
      </c>
      <c r="G2057" s="112" t="str">
        <f>IF(E2057="","",VLOOKUP(E2057,[1]PROJECTES!$C$14:$G$5000,4,FALSE))</f>
        <v/>
      </c>
      <c r="H2057" s="95"/>
      <c r="I2057" s="113" t="str">
        <f>IF(H2057="","",VLOOKUP(H2057,BD!B$2:C$16,2,FALSE))</f>
        <v/>
      </c>
      <c r="J2057" s="114"/>
      <c r="K2057" s="115" t="str">
        <f t="shared" si="74"/>
        <v/>
      </c>
      <c r="L2057" s="116" t="str">
        <f t="shared" ref="L2057:L2120" ca="1" si="75">IF(M2057="","-",IF(G2057="TA","-",+M2057-TODAY()))</f>
        <v>-</v>
      </c>
      <c r="M2057" s="111" t="str">
        <f>IF(E2057="","",VLOOKUP(E2057,[1]PROJECTES!$C$14:$Z$5000,21,FALSE))</f>
        <v/>
      </c>
      <c r="N2057" s="117"/>
      <c r="O2057" s="118" t="s">
        <v>222</v>
      </c>
      <c r="P2057" s="119"/>
      <c r="Q2057" s="84"/>
      <c r="R2057" s="123"/>
      <c r="S2057" s="166"/>
      <c r="T2057" s="167"/>
    </row>
    <row r="2058" spans="1:20" s="121" customFormat="1" ht="20.100000000000001" customHeight="1" x14ac:dyDescent="0.3">
      <c r="A2058" s="80"/>
      <c r="B2058" s="110" t="str">
        <f>IF(E2058="","",VLOOKUP(E2058,[1]PROJECTES!$C$14:$G$5000,2,FALSE))</f>
        <v/>
      </c>
      <c r="C2058" s="80"/>
      <c r="D2058" s="283" t="str">
        <f>IF(E2058="","",VLOOKUP(E2058,[1]PROJECTES!$C$14:$G$5000,5,FALSE))</f>
        <v/>
      </c>
      <c r="E2058" s="79"/>
      <c r="F2058" s="110" t="str">
        <f>IF(I2058="","",VLOOKUP(I2058,[1]PROJECTES!$C$14:$G$5000,2,FALSE))</f>
        <v/>
      </c>
      <c r="G2058" s="112" t="str">
        <f>IF(E2058="","",VLOOKUP(E2058,[1]PROJECTES!$C$14:$G$5000,4,FALSE))</f>
        <v/>
      </c>
      <c r="H2058" s="95"/>
      <c r="I2058" s="113" t="str">
        <f>IF(H2058="","",VLOOKUP(H2058,BD!B$2:C$16,2,FALSE))</f>
        <v/>
      </c>
      <c r="J2058" s="114"/>
      <c r="K2058" s="115" t="str">
        <f t="shared" si="74"/>
        <v/>
      </c>
      <c r="L2058" s="116" t="str">
        <f t="shared" ca="1" si="75"/>
        <v>-</v>
      </c>
      <c r="M2058" s="111" t="str">
        <f>IF(E2058="","",VLOOKUP(E2058,[1]PROJECTES!$C$14:$Z$5000,21,FALSE))</f>
        <v/>
      </c>
      <c r="N2058" s="117"/>
      <c r="O2058" s="118" t="s">
        <v>222</v>
      </c>
      <c r="P2058" s="119"/>
      <c r="Q2058" s="84"/>
      <c r="R2058" s="122"/>
      <c r="S2058" s="166"/>
      <c r="T2058" s="167"/>
    </row>
    <row r="2059" spans="1:20" s="121" customFormat="1" ht="20.100000000000001" customHeight="1" x14ac:dyDescent="0.3">
      <c r="A2059" s="80"/>
      <c r="B2059" s="110" t="str">
        <f>IF(E2059="","",VLOOKUP(E2059,[1]PROJECTES!$C$14:$G$5000,2,FALSE))</f>
        <v/>
      </c>
      <c r="C2059" s="80"/>
      <c r="D2059" s="283" t="str">
        <f>IF(E2059="","",VLOOKUP(E2059,[1]PROJECTES!$C$14:$G$5000,5,FALSE))</f>
        <v/>
      </c>
      <c r="E2059" s="79"/>
      <c r="F2059" s="110" t="str">
        <f>IF(I2059="","",VLOOKUP(I2059,[1]PROJECTES!$C$14:$G$5000,2,FALSE))</f>
        <v/>
      </c>
      <c r="G2059" s="112" t="str">
        <f>IF(E2059="","",VLOOKUP(E2059,[1]PROJECTES!$C$14:$G$5000,4,FALSE))</f>
        <v/>
      </c>
      <c r="H2059" s="95"/>
      <c r="I2059" s="113" t="str">
        <f>IF(H2059="","",VLOOKUP(H2059,BD!B$2:C$16,2,FALSE))</f>
        <v/>
      </c>
      <c r="J2059" s="114"/>
      <c r="K2059" s="115" t="str">
        <f t="shared" si="74"/>
        <v/>
      </c>
      <c r="L2059" s="116" t="str">
        <f t="shared" ca="1" si="75"/>
        <v>-</v>
      </c>
      <c r="M2059" s="111" t="str">
        <f>IF(E2059="","",VLOOKUP(E2059,[1]PROJECTES!$C$14:$Z$5000,21,FALSE))</f>
        <v/>
      </c>
      <c r="N2059" s="117"/>
      <c r="O2059" s="118" t="s">
        <v>222</v>
      </c>
      <c r="P2059" s="119"/>
      <c r="Q2059" s="84"/>
      <c r="R2059" s="125"/>
      <c r="S2059" s="166"/>
      <c r="T2059" s="167"/>
    </row>
    <row r="2060" spans="1:20" s="121" customFormat="1" ht="20.100000000000001" customHeight="1" x14ac:dyDescent="0.3">
      <c r="A2060" s="80"/>
      <c r="B2060" s="110" t="str">
        <f>IF(E2060="","",VLOOKUP(E2060,[1]PROJECTES!$C$14:$G$5000,2,FALSE))</f>
        <v/>
      </c>
      <c r="C2060" s="80"/>
      <c r="D2060" s="283" t="str">
        <f>IF(E2060="","",VLOOKUP(E2060,[1]PROJECTES!$C$14:$G$5000,5,FALSE))</f>
        <v/>
      </c>
      <c r="E2060" s="79"/>
      <c r="F2060" s="110" t="str">
        <f>IF(I2060="","",VLOOKUP(I2060,[1]PROJECTES!$C$14:$G$5000,2,FALSE))</f>
        <v/>
      </c>
      <c r="G2060" s="112" t="str">
        <f>IF(E2060="","",VLOOKUP(E2060,[1]PROJECTES!$C$14:$G$5000,4,FALSE))</f>
        <v/>
      </c>
      <c r="H2060" s="95"/>
      <c r="I2060" s="113" t="str">
        <f>IF(H2060="","",VLOOKUP(H2060,BD!B$2:C$16,2,FALSE))</f>
        <v/>
      </c>
      <c r="J2060" s="114"/>
      <c r="K2060" s="115" t="str">
        <f t="shared" si="74"/>
        <v/>
      </c>
      <c r="L2060" s="116" t="str">
        <f t="shared" ca="1" si="75"/>
        <v>-</v>
      </c>
      <c r="M2060" s="111" t="str">
        <f>IF(E2060="","",VLOOKUP(E2060,[1]PROJECTES!$C$14:$Z$5000,21,FALSE))</f>
        <v/>
      </c>
      <c r="N2060" s="117"/>
      <c r="O2060" s="118" t="s">
        <v>222</v>
      </c>
      <c r="P2060" s="119"/>
      <c r="Q2060" s="84"/>
      <c r="R2060" s="125"/>
      <c r="S2060" s="166"/>
      <c r="T2060" s="167"/>
    </row>
    <row r="2061" spans="1:20" s="121" customFormat="1" ht="20.100000000000001" customHeight="1" x14ac:dyDescent="0.3">
      <c r="A2061" s="80"/>
      <c r="B2061" s="110" t="str">
        <f>IF(E2061="","",VLOOKUP(E2061,[1]PROJECTES!$C$14:$G$5000,2,FALSE))</f>
        <v/>
      </c>
      <c r="C2061" s="80"/>
      <c r="D2061" s="283" t="str">
        <f>IF(E2061="","",VLOOKUP(E2061,[1]PROJECTES!$C$14:$G$5000,5,FALSE))</f>
        <v/>
      </c>
      <c r="E2061" s="79"/>
      <c r="F2061" s="110" t="str">
        <f>IF(I2061="","",VLOOKUP(I2061,[1]PROJECTES!$C$14:$G$5000,2,FALSE))</f>
        <v/>
      </c>
      <c r="G2061" s="112" t="str">
        <f>IF(E2061="","",VLOOKUP(E2061,[1]PROJECTES!$C$14:$G$5000,4,FALSE))</f>
        <v/>
      </c>
      <c r="H2061" s="95"/>
      <c r="I2061" s="113" t="str">
        <f>IF(H2061="","",VLOOKUP(H2061,BD!B$2:C$16,2,FALSE))</f>
        <v/>
      </c>
      <c r="J2061" s="114"/>
      <c r="K2061" s="115" t="str">
        <f t="shared" si="74"/>
        <v/>
      </c>
      <c r="L2061" s="116" t="str">
        <f t="shared" ca="1" si="75"/>
        <v>-</v>
      </c>
      <c r="M2061" s="111" t="str">
        <f>IF(E2061="","",VLOOKUP(E2061,[1]PROJECTES!$C$14:$Z$5000,21,FALSE))</f>
        <v/>
      </c>
      <c r="N2061" s="117"/>
      <c r="O2061" s="118" t="s">
        <v>222</v>
      </c>
      <c r="P2061" s="119"/>
      <c r="Q2061" s="84"/>
      <c r="R2061" s="125"/>
      <c r="S2061" s="166"/>
      <c r="T2061" s="167"/>
    </row>
    <row r="2062" spans="1:20" s="121" customFormat="1" ht="20.100000000000001" customHeight="1" x14ac:dyDescent="0.3">
      <c r="A2062" s="80"/>
      <c r="B2062" s="110" t="str">
        <f>IF(E2062="","",VLOOKUP(E2062,[1]PROJECTES!$C$14:$G$5000,2,FALSE))</f>
        <v/>
      </c>
      <c r="C2062" s="80"/>
      <c r="D2062" s="283" t="str">
        <f>IF(E2062="","",VLOOKUP(E2062,[1]PROJECTES!$C$14:$G$5000,5,FALSE))</f>
        <v/>
      </c>
      <c r="E2062" s="79"/>
      <c r="F2062" s="110" t="str">
        <f>IF(I2062="","",VLOOKUP(I2062,[1]PROJECTES!$C$14:$G$5000,2,FALSE))</f>
        <v/>
      </c>
      <c r="G2062" s="112" t="str">
        <f>IF(E2062="","",VLOOKUP(E2062,[1]PROJECTES!$C$14:$G$5000,4,FALSE))</f>
        <v/>
      </c>
      <c r="H2062" s="95"/>
      <c r="I2062" s="113" t="str">
        <f>IF(H2062="","",VLOOKUP(H2062,BD!B$2:C$16,2,FALSE))</f>
        <v/>
      </c>
      <c r="J2062" s="114"/>
      <c r="K2062" s="115" t="str">
        <f t="shared" si="74"/>
        <v/>
      </c>
      <c r="L2062" s="116" t="str">
        <f t="shared" ca="1" si="75"/>
        <v>-</v>
      </c>
      <c r="M2062" s="111" t="str">
        <f>IF(E2062="","",VLOOKUP(E2062,[1]PROJECTES!$C$14:$Z$5000,21,FALSE))</f>
        <v/>
      </c>
      <c r="N2062" s="117"/>
      <c r="O2062" s="118" t="s">
        <v>222</v>
      </c>
      <c r="P2062" s="119"/>
      <c r="Q2062" s="84"/>
      <c r="R2062" s="125"/>
      <c r="S2062" s="166"/>
      <c r="T2062" s="167"/>
    </row>
    <row r="2063" spans="1:20" s="121" customFormat="1" ht="20.100000000000001" customHeight="1" x14ac:dyDescent="0.3">
      <c r="A2063" s="80"/>
      <c r="B2063" s="110" t="str">
        <f>IF(E2063="","",VLOOKUP(E2063,[1]PROJECTES!$C$14:$G$5000,2,FALSE))</f>
        <v/>
      </c>
      <c r="C2063" s="80"/>
      <c r="D2063" s="283" t="str">
        <f>IF(E2063="","",VLOOKUP(E2063,[1]PROJECTES!$C$14:$G$5000,5,FALSE))</f>
        <v/>
      </c>
      <c r="E2063" s="79"/>
      <c r="F2063" s="110" t="str">
        <f>IF(I2063="","",VLOOKUP(I2063,[1]PROJECTES!$C$14:$G$5000,2,FALSE))</f>
        <v/>
      </c>
      <c r="G2063" s="112" t="str">
        <f>IF(E2063="","",VLOOKUP(E2063,[1]PROJECTES!$C$14:$G$5000,4,FALSE))</f>
        <v/>
      </c>
      <c r="H2063" s="95"/>
      <c r="I2063" s="113" t="str">
        <f>IF(H2063="","",VLOOKUP(H2063,BD!B$2:C$16,2,FALSE))</f>
        <v/>
      </c>
      <c r="J2063" s="114"/>
      <c r="K2063" s="115" t="str">
        <f t="shared" si="74"/>
        <v/>
      </c>
      <c r="L2063" s="116" t="str">
        <f t="shared" ca="1" si="75"/>
        <v>-</v>
      </c>
      <c r="M2063" s="111" t="str">
        <f>IF(E2063="","",VLOOKUP(E2063,[1]PROJECTES!$C$14:$Z$5000,21,FALSE))</f>
        <v/>
      </c>
      <c r="N2063" s="117"/>
      <c r="O2063" s="118" t="s">
        <v>222</v>
      </c>
      <c r="P2063" s="119"/>
      <c r="Q2063" s="84"/>
      <c r="R2063" s="123"/>
      <c r="S2063" s="166"/>
      <c r="T2063" s="167"/>
    </row>
    <row r="2064" spans="1:20" s="121" customFormat="1" ht="20.100000000000001" customHeight="1" x14ac:dyDescent="0.3">
      <c r="A2064" s="80"/>
      <c r="B2064" s="110" t="str">
        <f>IF(E2064="","",VLOOKUP(E2064,[1]PROJECTES!$C$14:$G$5000,2,FALSE))</f>
        <v/>
      </c>
      <c r="C2064" s="80"/>
      <c r="D2064" s="283" t="str">
        <f>IF(E2064="","",VLOOKUP(E2064,[1]PROJECTES!$C$14:$G$5000,5,FALSE))</f>
        <v/>
      </c>
      <c r="E2064" s="79"/>
      <c r="F2064" s="110" t="str">
        <f>IF(I2064="","",VLOOKUP(I2064,[1]PROJECTES!$C$14:$G$5000,2,FALSE))</f>
        <v/>
      </c>
      <c r="G2064" s="112" t="str">
        <f>IF(E2064="","",VLOOKUP(E2064,[1]PROJECTES!$C$14:$G$5000,4,FALSE))</f>
        <v/>
      </c>
      <c r="H2064" s="95"/>
      <c r="I2064" s="113" t="str">
        <f>IF(H2064="","",VLOOKUP(H2064,BD!B$2:C$16,2,FALSE))</f>
        <v/>
      </c>
      <c r="J2064" s="114"/>
      <c r="K2064" s="115" t="str">
        <f t="shared" si="74"/>
        <v/>
      </c>
      <c r="L2064" s="116" t="str">
        <f t="shared" ca="1" si="75"/>
        <v>-</v>
      </c>
      <c r="M2064" s="111" t="str">
        <f>IF(E2064="","",VLOOKUP(E2064,[1]PROJECTES!$C$14:$Z$5000,21,FALSE))</f>
        <v/>
      </c>
      <c r="N2064" s="117"/>
      <c r="O2064" s="118" t="s">
        <v>222</v>
      </c>
      <c r="P2064" s="119"/>
      <c r="Q2064" s="84"/>
      <c r="R2064" s="125"/>
      <c r="S2064" s="166"/>
      <c r="T2064" s="167"/>
    </row>
    <row r="2065" spans="1:20" s="121" customFormat="1" ht="20.100000000000001" customHeight="1" x14ac:dyDescent="0.3">
      <c r="A2065" s="80"/>
      <c r="B2065" s="110" t="str">
        <f>IF(E2065="","",VLOOKUP(E2065,[1]PROJECTES!$C$14:$G$5000,2,FALSE))</f>
        <v/>
      </c>
      <c r="C2065" s="80"/>
      <c r="D2065" s="283" t="str">
        <f>IF(E2065="","",VLOOKUP(E2065,[1]PROJECTES!$C$14:$G$5000,5,FALSE))</f>
        <v/>
      </c>
      <c r="E2065" s="79"/>
      <c r="F2065" s="110" t="str">
        <f>IF(I2065="","",VLOOKUP(I2065,[1]PROJECTES!$C$14:$G$5000,2,FALSE))</f>
        <v/>
      </c>
      <c r="G2065" s="112" t="str">
        <f>IF(E2065="","",VLOOKUP(E2065,[1]PROJECTES!$C$14:$G$5000,4,FALSE))</f>
        <v/>
      </c>
      <c r="H2065" s="95"/>
      <c r="I2065" s="113" t="str">
        <f>IF(H2065="","",VLOOKUP(H2065,BD!B$2:C$16,2,FALSE))</f>
        <v/>
      </c>
      <c r="J2065" s="114"/>
      <c r="K2065" s="115" t="str">
        <f t="shared" si="74"/>
        <v/>
      </c>
      <c r="L2065" s="116" t="str">
        <f t="shared" ca="1" si="75"/>
        <v>-</v>
      </c>
      <c r="M2065" s="111" t="str">
        <f>IF(E2065="","",VLOOKUP(E2065,[1]PROJECTES!$C$14:$Z$5000,21,FALSE))</f>
        <v/>
      </c>
      <c r="N2065" s="117"/>
      <c r="O2065" s="118" t="s">
        <v>222</v>
      </c>
      <c r="P2065" s="119"/>
      <c r="Q2065" s="84"/>
      <c r="R2065" s="125"/>
      <c r="S2065" s="166"/>
      <c r="T2065" s="167"/>
    </row>
    <row r="2066" spans="1:20" s="121" customFormat="1" ht="20.100000000000001" customHeight="1" x14ac:dyDescent="0.3">
      <c r="A2066" s="80"/>
      <c r="B2066" s="110" t="str">
        <f>IF(E2066="","",VLOOKUP(E2066,[1]PROJECTES!$C$14:$G$5000,2,FALSE))</f>
        <v/>
      </c>
      <c r="C2066" s="80"/>
      <c r="D2066" s="283" t="str">
        <f>IF(E2066="","",VLOOKUP(E2066,[1]PROJECTES!$C$14:$G$5000,5,FALSE))</f>
        <v/>
      </c>
      <c r="E2066" s="79"/>
      <c r="F2066" s="110" t="str">
        <f>IF(I2066="","",VLOOKUP(I2066,[1]PROJECTES!$C$14:$G$5000,2,FALSE))</f>
        <v/>
      </c>
      <c r="G2066" s="112" t="str">
        <f>IF(E2066="","",VLOOKUP(E2066,[1]PROJECTES!$C$14:$G$5000,4,FALSE))</f>
        <v/>
      </c>
      <c r="H2066" s="95"/>
      <c r="I2066" s="113" t="str">
        <f>IF(H2066="","",VLOOKUP(H2066,BD!B$2:C$16,2,FALSE))</f>
        <v/>
      </c>
      <c r="J2066" s="114"/>
      <c r="K2066" s="115" t="str">
        <f t="shared" si="74"/>
        <v/>
      </c>
      <c r="L2066" s="116" t="str">
        <f t="shared" ca="1" si="75"/>
        <v>-</v>
      </c>
      <c r="M2066" s="111" t="str">
        <f>IF(E2066="","",VLOOKUP(E2066,[1]PROJECTES!$C$14:$Z$5000,21,FALSE))</f>
        <v/>
      </c>
      <c r="N2066" s="117"/>
      <c r="O2066" s="118" t="s">
        <v>222</v>
      </c>
      <c r="P2066" s="119"/>
      <c r="Q2066" s="84"/>
      <c r="R2066" s="125"/>
      <c r="S2066" s="166"/>
      <c r="T2066" s="167"/>
    </row>
    <row r="2067" spans="1:20" s="121" customFormat="1" ht="20.100000000000001" customHeight="1" x14ac:dyDescent="0.3">
      <c r="A2067" s="80"/>
      <c r="B2067" s="110" t="str">
        <f>IF(E2067="","",VLOOKUP(E2067,[1]PROJECTES!$C$14:$G$5000,2,FALSE))</f>
        <v/>
      </c>
      <c r="C2067" s="80"/>
      <c r="D2067" s="283" t="str">
        <f>IF(E2067="","",VLOOKUP(E2067,[1]PROJECTES!$C$14:$G$5000,5,FALSE))</f>
        <v/>
      </c>
      <c r="E2067" s="79"/>
      <c r="F2067" s="110" t="str">
        <f>IF(I2067="","",VLOOKUP(I2067,[1]PROJECTES!$C$14:$G$5000,2,FALSE))</f>
        <v/>
      </c>
      <c r="G2067" s="112" t="str">
        <f>IF(E2067="","",VLOOKUP(E2067,[1]PROJECTES!$C$14:$G$5000,4,FALSE))</f>
        <v/>
      </c>
      <c r="H2067" s="95"/>
      <c r="I2067" s="113" t="str">
        <f>IF(H2067="","",VLOOKUP(H2067,BD!B$2:C$16,2,FALSE))</f>
        <v/>
      </c>
      <c r="J2067" s="114"/>
      <c r="K2067" s="115" t="str">
        <f t="shared" si="74"/>
        <v/>
      </c>
      <c r="L2067" s="116" t="str">
        <f t="shared" ca="1" si="75"/>
        <v>-</v>
      </c>
      <c r="M2067" s="111" t="str">
        <f>IF(E2067="","",VLOOKUP(E2067,[1]PROJECTES!$C$14:$Z$5000,21,FALSE))</f>
        <v/>
      </c>
      <c r="N2067" s="117"/>
      <c r="O2067" s="118" t="s">
        <v>222</v>
      </c>
      <c r="P2067" s="119"/>
      <c r="Q2067" s="84"/>
      <c r="R2067" s="125"/>
      <c r="S2067" s="166"/>
      <c r="T2067" s="167"/>
    </row>
    <row r="2068" spans="1:20" s="121" customFormat="1" ht="20.100000000000001" customHeight="1" x14ac:dyDescent="0.3">
      <c r="A2068" s="80"/>
      <c r="B2068" s="110" t="str">
        <f>IF(E2068="","",VLOOKUP(E2068,[1]PROJECTES!$C$14:$G$5000,2,FALSE))</f>
        <v/>
      </c>
      <c r="C2068" s="80"/>
      <c r="D2068" s="283" t="str">
        <f>IF(E2068="","",VLOOKUP(E2068,[1]PROJECTES!$C$14:$G$5000,5,FALSE))</f>
        <v/>
      </c>
      <c r="E2068" s="79"/>
      <c r="F2068" s="110" t="str">
        <f>IF(I2068="","",VLOOKUP(I2068,[1]PROJECTES!$C$14:$G$5000,2,FALSE))</f>
        <v/>
      </c>
      <c r="G2068" s="112" t="str">
        <f>IF(E2068="","",VLOOKUP(E2068,[1]PROJECTES!$C$14:$G$5000,4,FALSE))</f>
        <v/>
      </c>
      <c r="H2068" s="95"/>
      <c r="I2068" s="113" t="str">
        <f>IF(H2068="","",VLOOKUP(H2068,BD!B$2:C$16,2,FALSE))</f>
        <v/>
      </c>
      <c r="J2068" s="114"/>
      <c r="K2068" s="115" t="str">
        <f t="shared" si="74"/>
        <v/>
      </c>
      <c r="L2068" s="116" t="str">
        <f t="shared" ca="1" si="75"/>
        <v>-</v>
      </c>
      <c r="M2068" s="111" t="str">
        <f>IF(E2068="","",VLOOKUP(E2068,[1]PROJECTES!$C$14:$Z$5000,21,FALSE))</f>
        <v/>
      </c>
      <c r="N2068" s="117"/>
      <c r="O2068" s="118" t="s">
        <v>222</v>
      </c>
      <c r="P2068" s="119"/>
      <c r="Q2068" s="84"/>
      <c r="R2068" s="125"/>
      <c r="S2068" s="166"/>
      <c r="T2068" s="167"/>
    </row>
    <row r="2069" spans="1:20" s="121" customFormat="1" ht="20.100000000000001" customHeight="1" x14ac:dyDescent="0.3">
      <c r="A2069" s="80"/>
      <c r="B2069" s="110" t="str">
        <f>IF(E2069="","",VLOOKUP(E2069,[1]PROJECTES!$C$14:$G$5000,2,FALSE))</f>
        <v/>
      </c>
      <c r="C2069" s="80"/>
      <c r="D2069" s="283" t="str">
        <f>IF(E2069="","",VLOOKUP(E2069,[1]PROJECTES!$C$14:$G$5000,5,FALSE))</f>
        <v/>
      </c>
      <c r="E2069" s="79"/>
      <c r="F2069" s="110" t="str">
        <f>IF(I2069="","",VLOOKUP(I2069,[1]PROJECTES!$C$14:$G$5000,2,FALSE))</f>
        <v/>
      </c>
      <c r="G2069" s="112" t="str">
        <f>IF(E2069="","",VLOOKUP(E2069,[1]PROJECTES!$C$14:$G$5000,4,FALSE))</f>
        <v/>
      </c>
      <c r="H2069" s="95"/>
      <c r="I2069" s="113" t="str">
        <f>IF(H2069="","",VLOOKUP(H2069,BD!B$2:C$16,2,FALSE))</f>
        <v/>
      </c>
      <c r="J2069" s="114"/>
      <c r="K2069" s="115" t="str">
        <f t="shared" si="74"/>
        <v/>
      </c>
      <c r="L2069" s="116" t="str">
        <f t="shared" ca="1" si="75"/>
        <v>-</v>
      </c>
      <c r="M2069" s="111" t="str">
        <f>IF(E2069="","",VLOOKUP(E2069,[1]PROJECTES!$C$14:$Z$5000,21,FALSE))</f>
        <v/>
      </c>
      <c r="N2069" s="117"/>
      <c r="O2069" s="118" t="s">
        <v>222</v>
      </c>
      <c r="P2069" s="119"/>
      <c r="Q2069" s="84"/>
      <c r="R2069" s="125"/>
      <c r="S2069" s="166"/>
      <c r="T2069" s="167"/>
    </row>
    <row r="2070" spans="1:20" s="121" customFormat="1" ht="20.100000000000001" customHeight="1" x14ac:dyDescent="0.3">
      <c r="A2070" s="80"/>
      <c r="B2070" s="110" t="str">
        <f>IF(E2070="","",VLOOKUP(E2070,[1]PROJECTES!$C$14:$G$5000,2,FALSE))</f>
        <v/>
      </c>
      <c r="C2070" s="80"/>
      <c r="D2070" s="283" t="str">
        <f>IF(E2070="","",VLOOKUP(E2070,[1]PROJECTES!$C$14:$G$5000,5,FALSE))</f>
        <v/>
      </c>
      <c r="E2070" s="79"/>
      <c r="F2070" s="110" t="str">
        <f>IF(I2070="","",VLOOKUP(I2070,[1]PROJECTES!$C$14:$G$5000,2,FALSE))</f>
        <v/>
      </c>
      <c r="G2070" s="112" t="str">
        <f>IF(E2070="","",VLOOKUP(E2070,[1]PROJECTES!$C$14:$G$5000,4,FALSE))</f>
        <v/>
      </c>
      <c r="H2070" s="95"/>
      <c r="I2070" s="113" t="str">
        <f>IF(H2070="","",VLOOKUP(H2070,BD!B$2:C$16,2,FALSE))</f>
        <v/>
      </c>
      <c r="J2070" s="114"/>
      <c r="K2070" s="115" t="str">
        <f t="shared" si="74"/>
        <v/>
      </c>
      <c r="L2070" s="116" t="str">
        <f t="shared" ca="1" si="75"/>
        <v>-</v>
      </c>
      <c r="M2070" s="111" t="str">
        <f>IF(E2070="","",VLOOKUP(E2070,[1]PROJECTES!$C$14:$Z$5000,21,FALSE))</f>
        <v/>
      </c>
      <c r="N2070" s="117"/>
      <c r="O2070" s="118" t="s">
        <v>222</v>
      </c>
      <c r="P2070" s="119"/>
      <c r="Q2070" s="84"/>
      <c r="R2070" s="122"/>
      <c r="S2070" s="166"/>
      <c r="T2070" s="167"/>
    </row>
    <row r="2071" spans="1:20" s="121" customFormat="1" ht="20.100000000000001" customHeight="1" x14ac:dyDescent="0.3">
      <c r="A2071" s="216"/>
      <c r="B2071" s="110" t="str">
        <f>IF(E2071="","",VLOOKUP(E2071,[1]PROJECTES!$C$14:$G$5000,2,FALSE))</f>
        <v/>
      </c>
      <c r="C2071" s="216"/>
      <c r="D2071" s="283" t="str">
        <f>IF(E2071="","",VLOOKUP(E2071,[1]PROJECTES!$C$14:$G$5000,5,FALSE))</f>
        <v/>
      </c>
      <c r="E2071" s="233"/>
      <c r="F2071" s="110" t="str">
        <f>IF(I2071="","",VLOOKUP(I2071,[1]PROJECTES!$C$14:$G$5000,2,FALSE))</f>
        <v/>
      </c>
      <c r="G2071" s="112" t="str">
        <f>IF(E2071="","",VLOOKUP(E2071,[1]PROJECTES!$C$14:$G$5000,4,FALSE))</f>
        <v/>
      </c>
      <c r="H2071" s="215"/>
      <c r="I2071" s="113" t="str">
        <f>IF(H2071="","",VLOOKUP(H2071,BD!B$2:C$16,2,FALSE))</f>
        <v/>
      </c>
      <c r="J2071" s="217"/>
      <c r="K2071" s="115" t="str">
        <f t="shared" si="74"/>
        <v/>
      </c>
      <c r="L2071" s="116" t="str">
        <f t="shared" ca="1" si="75"/>
        <v>-</v>
      </c>
      <c r="M2071" s="111" t="str">
        <f>IF(E2071="","",VLOOKUP(E2071,[1]PROJECTES!$C$14:$Z$5000,21,FALSE))</f>
        <v/>
      </c>
      <c r="N2071" s="138"/>
      <c r="O2071" s="218" t="s">
        <v>222</v>
      </c>
      <c r="P2071" s="139"/>
      <c r="Q2071" s="219"/>
      <c r="R2071" s="220"/>
      <c r="S2071" s="166"/>
      <c r="T2071" s="167"/>
    </row>
    <row r="2072" spans="1:20" s="121" customFormat="1" ht="20.100000000000001" customHeight="1" x14ac:dyDescent="0.3">
      <c r="A2072" s="80"/>
      <c r="B2072" s="110" t="str">
        <f>IF(E2072="","",VLOOKUP(E2072,[1]PROJECTES!$C$14:$G$5000,2,FALSE))</f>
        <v/>
      </c>
      <c r="C2072" s="80"/>
      <c r="D2072" s="283" t="str">
        <f>IF(E2072="","",VLOOKUP(E2072,[1]PROJECTES!$C$14:$G$5000,5,FALSE))</f>
        <v/>
      </c>
      <c r="E2072" s="79"/>
      <c r="F2072" s="110" t="str">
        <f>IF(I2072="","",VLOOKUP(I2072,[1]PROJECTES!$C$14:$G$5000,2,FALSE))</f>
        <v/>
      </c>
      <c r="G2072" s="112" t="str">
        <f>IF(E2072="","",VLOOKUP(E2072,[1]PROJECTES!$C$14:$G$5000,4,FALSE))</f>
        <v/>
      </c>
      <c r="H2072" s="95"/>
      <c r="I2072" s="113" t="str">
        <f>IF(H2072="","",VLOOKUP(H2072,BD!B$2:C$16,2,FALSE))</f>
        <v/>
      </c>
      <c r="J2072" s="114"/>
      <c r="K2072" s="115" t="str">
        <f t="shared" si="74"/>
        <v/>
      </c>
      <c r="L2072" s="116" t="str">
        <f t="shared" ca="1" si="75"/>
        <v>-</v>
      </c>
      <c r="M2072" s="111" t="str">
        <f>IF(E2072="","",VLOOKUP(E2072,[1]PROJECTES!$C$14:$Z$5000,21,FALSE))</f>
        <v/>
      </c>
      <c r="N2072" s="117"/>
      <c r="O2072" s="118" t="s">
        <v>222</v>
      </c>
      <c r="P2072" s="119"/>
      <c r="Q2072" s="84"/>
      <c r="R2072" s="125"/>
      <c r="S2072" s="166"/>
      <c r="T2072" s="167"/>
    </row>
    <row r="2073" spans="1:20" s="121" customFormat="1" ht="20.100000000000001" customHeight="1" x14ac:dyDescent="0.3">
      <c r="A2073" s="80"/>
      <c r="B2073" s="110" t="str">
        <f>IF(E2073="","",VLOOKUP(E2073,[1]PROJECTES!$C$14:$G$5000,2,FALSE))</f>
        <v/>
      </c>
      <c r="C2073" s="80"/>
      <c r="D2073" s="283" t="str">
        <f>IF(E2073="","",VLOOKUP(E2073,[1]PROJECTES!$C$14:$G$5000,5,FALSE))</f>
        <v/>
      </c>
      <c r="E2073" s="79"/>
      <c r="F2073" s="110" t="str">
        <f>IF(I2073="","",VLOOKUP(I2073,[1]PROJECTES!$C$14:$G$5000,2,FALSE))</f>
        <v/>
      </c>
      <c r="G2073" s="112" t="str">
        <f>IF(E2073="","",VLOOKUP(E2073,[1]PROJECTES!$C$14:$G$5000,4,FALSE))</f>
        <v/>
      </c>
      <c r="H2073" s="95"/>
      <c r="I2073" s="113" t="str">
        <f>IF(H2073="","",VLOOKUP(H2073,BD!B$2:C$16,2,FALSE))</f>
        <v/>
      </c>
      <c r="J2073" s="114"/>
      <c r="K2073" s="115" t="str">
        <f t="shared" si="74"/>
        <v/>
      </c>
      <c r="L2073" s="116" t="str">
        <f t="shared" ca="1" si="75"/>
        <v>-</v>
      </c>
      <c r="M2073" s="111" t="str">
        <f>IF(E2073="","",VLOOKUP(E2073,[1]PROJECTES!$C$14:$Z$5000,21,FALSE))</f>
        <v/>
      </c>
      <c r="N2073" s="117"/>
      <c r="O2073" s="118" t="s">
        <v>222</v>
      </c>
      <c r="P2073" s="119"/>
      <c r="Q2073" s="84"/>
      <c r="R2073" s="125"/>
      <c r="S2073" s="166"/>
      <c r="T2073" s="167"/>
    </row>
    <row r="2074" spans="1:20" s="121" customFormat="1" ht="20.100000000000001" customHeight="1" x14ac:dyDescent="0.3">
      <c r="A2074" s="80"/>
      <c r="B2074" s="110" t="str">
        <f>IF(E2074="","",VLOOKUP(E2074,[1]PROJECTES!$C$14:$G$5000,2,FALSE))</f>
        <v/>
      </c>
      <c r="C2074" s="80"/>
      <c r="D2074" s="283" t="str">
        <f>IF(E2074="","",VLOOKUP(E2074,[1]PROJECTES!$C$14:$G$5000,5,FALSE))</f>
        <v/>
      </c>
      <c r="E2074" s="79"/>
      <c r="F2074" s="110" t="str">
        <f>IF(I2074="","",VLOOKUP(I2074,[1]PROJECTES!$C$14:$G$5000,2,FALSE))</f>
        <v/>
      </c>
      <c r="G2074" s="112" t="str">
        <f>IF(E2074="","",VLOOKUP(E2074,[1]PROJECTES!$C$14:$G$5000,4,FALSE))</f>
        <v/>
      </c>
      <c r="H2074" s="95"/>
      <c r="I2074" s="113" t="str">
        <f>IF(H2074="","",VLOOKUP(H2074,BD!B$2:C$16,2,FALSE))</f>
        <v/>
      </c>
      <c r="J2074" s="114"/>
      <c r="K2074" s="115" t="str">
        <f t="shared" si="74"/>
        <v/>
      </c>
      <c r="L2074" s="116" t="str">
        <f t="shared" ca="1" si="75"/>
        <v>-</v>
      </c>
      <c r="M2074" s="111" t="str">
        <f>IF(E2074="","",VLOOKUP(E2074,[1]PROJECTES!$C$14:$Z$5000,21,FALSE))</f>
        <v/>
      </c>
      <c r="N2074" s="117"/>
      <c r="O2074" s="118" t="s">
        <v>222</v>
      </c>
      <c r="P2074" s="119"/>
      <c r="Q2074" s="84"/>
      <c r="R2074" s="125"/>
      <c r="S2074" s="166"/>
      <c r="T2074" s="167"/>
    </row>
    <row r="2075" spans="1:20" s="121" customFormat="1" ht="20.100000000000001" customHeight="1" x14ac:dyDescent="0.3">
      <c r="A2075" s="80"/>
      <c r="B2075" s="110" t="str">
        <f>IF(E2075="","",VLOOKUP(E2075,[1]PROJECTES!$C$14:$G$5000,2,FALSE))</f>
        <v/>
      </c>
      <c r="C2075" s="80"/>
      <c r="D2075" s="283" t="str">
        <f>IF(E2075="","",VLOOKUP(E2075,[1]PROJECTES!$C$14:$G$5000,5,FALSE))</f>
        <v/>
      </c>
      <c r="E2075" s="79"/>
      <c r="F2075" s="110" t="str">
        <f>IF(I2075="","",VLOOKUP(I2075,[1]PROJECTES!$C$14:$G$5000,2,FALSE))</f>
        <v/>
      </c>
      <c r="G2075" s="112" t="str">
        <f>IF(E2075="","",VLOOKUP(E2075,[1]PROJECTES!$C$14:$G$5000,4,FALSE))</f>
        <v/>
      </c>
      <c r="H2075" s="95"/>
      <c r="I2075" s="113" t="str">
        <f>IF(H2075="","",VLOOKUP(H2075,BD!B$2:C$16,2,FALSE))</f>
        <v/>
      </c>
      <c r="J2075" s="114"/>
      <c r="K2075" s="115" t="str">
        <f t="shared" si="74"/>
        <v/>
      </c>
      <c r="L2075" s="116" t="str">
        <f t="shared" ca="1" si="75"/>
        <v>-</v>
      </c>
      <c r="M2075" s="111" t="str">
        <f>IF(E2075="","",VLOOKUP(E2075,[1]PROJECTES!$C$14:$Z$5000,21,FALSE))</f>
        <v/>
      </c>
      <c r="N2075" s="117"/>
      <c r="O2075" s="118" t="s">
        <v>222</v>
      </c>
      <c r="P2075" s="119"/>
      <c r="Q2075" s="84"/>
      <c r="R2075" s="125"/>
      <c r="S2075" s="166"/>
      <c r="T2075" s="167"/>
    </row>
    <row r="2076" spans="1:20" s="121" customFormat="1" ht="20.100000000000001" customHeight="1" x14ac:dyDescent="0.3">
      <c r="A2076" s="80"/>
      <c r="B2076" s="110" t="str">
        <f>IF(E2076="","",VLOOKUP(E2076,[1]PROJECTES!$C$14:$G$5000,2,FALSE))</f>
        <v/>
      </c>
      <c r="C2076" s="80"/>
      <c r="D2076" s="283" t="str">
        <f>IF(E2076="","",VLOOKUP(E2076,[1]PROJECTES!$C$14:$G$5000,5,FALSE))</f>
        <v/>
      </c>
      <c r="E2076" s="79"/>
      <c r="F2076" s="110" t="str">
        <f>IF(I2076="","",VLOOKUP(I2076,[1]PROJECTES!$C$14:$G$5000,2,FALSE))</f>
        <v/>
      </c>
      <c r="G2076" s="112" t="str">
        <f>IF(E2076="","",VLOOKUP(E2076,[1]PROJECTES!$C$14:$G$5000,4,FALSE))</f>
        <v/>
      </c>
      <c r="H2076" s="95"/>
      <c r="I2076" s="113" t="str">
        <f>IF(H2076="","",VLOOKUP(H2076,BD!B$2:C$16,2,FALSE))</f>
        <v/>
      </c>
      <c r="J2076" s="114"/>
      <c r="K2076" s="115" t="str">
        <f t="shared" si="74"/>
        <v/>
      </c>
      <c r="L2076" s="116" t="str">
        <f t="shared" ca="1" si="75"/>
        <v>-</v>
      </c>
      <c r="M2076" s="111" t="str">
        <f>IF(E2076="","",VLOOKUP(E2076,[1]PROJECTES!$C$14:$Z$5000,21,FALSE))</f>
        <v/>
      </c>
      <c r="N2076" s="117"/>
      <c r="O2076" s="118" t="s">
        <v>222</v>
      </c>
      <c r="P2076" s="119"/>
      <c r="Q2076" s="84"/>
      <c r="R2076" s="125"/>
      <c r="S2076" s="166"/>
      <c r="T2076" s="167"/>
    </row>
    <row r="2077" spans="1:20" s="121" customFormat="1" ht="20.100000000000001" customHeight="1" x14ac:dyDescent="0.3">
      <c r="A2077" s="80"/>
      <c r="B2077" s="110" t="str">
        <f>IF(E2077="","",VLOOKUP(E2077,[1]PROJECTES!$C$14:$G$5000,2,FALSE))</f>
        <v/>
      </c>
      <c r="C2077" s="80"/>
      <c r="D2077" s="283" t="str">
        <f>IF(E2077="","",VLOOKUP(E2077,[1]PROJECTES!$C$14:$G$5000,5,FALSE))</f>
        <v/>
      </c>
      <c r="E2077" s="79"/>
      <c r="F2077" s="110" t="str">
        <f>IF(I2077="","",VLOOKUP(I2077,[1]PROJECTES!$C$14:$G$5000,2,FALSE))</f>
        <v/>
      </c>
      <c r="G2077" s="112" t="str">
        <f>IF(E2077="","",VLOOKUP(E2077,[1]PROJECTES!$C$14:$G$5000,4,FALSE))</f>
        <v/>
      </c>
      <c r="H2077" s="95"/>
      <c r="I2077" s="113" t="str">
        <f>IF(H2077="","",VLOOKUP(H2077,BD!B$2:C$16,2,FALSE))</f>
        <v/>
      </c>
      <c r="J2077" s="114"/>
      <c r="K2077" s="115" t="str">
        <f t="shared" si="74"/>
        <v/>
      </c>
      <c r="L2077" s="116" t="str">
        <f t="shared" ca="1" si="75"/>
        <v>-</v>
      </c>
      <c r="M2077" s="111" t="str">
        <f>IF(E2077="","",VLOOKUP(E2077,[1]PROJECTES!$C$14:$Z$5000,21,FALSE))</f>
        <v/>
      </c>
      <c r="N2077" s="117"/>
      <c r="O2077" s="118" t="s">
        <v>222</v>
      </c>
      <c r="P2077" s="119"/>
      <c r="Q2077" s="84"/>
      <c r="R2077" s="125"/>
      <c r="S2077" s="166"/>
      <c r="T2077" s="167"/>
    </row>
    <row r="2078" spans="1:20" s="121" customFormat="1" ht="20.100000000000001" customHeight="1" x14ac:dyDescent="0.3">
      <c r="A2078" s="80"/>
      <c r="B2078" s="110" t="str">
        <f>IF(E2078="","",VLOOKUP(E2078,[1]PROJECTES!$C$14:$G$5000,2,FALSE))</f>
        <v/>
      </c>
      <c r="C2078" s="80"/>
      <c r="D2078" s="283" t="str">
        <f>IF(E2078="","",VLOOKUP(E2078,[1]PROJECTES!$C$14:$G$5000,5,FALSE))</f>
        <v/>
      </c>
      <c r="E2078" s="79"/>
      <c r="F2078" s="110" t="str">
        <f>IF(I2078="","",VLOOKUP(I2078,[1]PROJECTES!$C$14:$G$5000,2,FALSE))</f>
        <v/>
      </c>
      <c r="G2078" s="112" t="str">
        <f>IF(E2078="","",VLOOKUP(E2078,[1]PROJECTES!$C$14:$G$5000,4,FALSE))</f>
        <v/>
      </c>
      <c r="H2078" s="95"/>
      <c r="I2078" s="113" t="str">
        <f>IF(H2078="","",VLOOKUP(H2078,BD!B$2:C$16,2,FALSE))</f>
        <v/>
      </c>
      <c r="J2078" s="114"/>
      <c r="K2078" s="115" t="str">
        <f t="shared" si="74"/>
        <v/>
      </c>
      <c r="L2078" s="116" t="str">
        <f t="shared" ca="1" si="75"/>
        <v>-</v>
      </c>
      <c r="M2078" s="111" t="str">
        <f>IF(E2078="","",VLOOKUP(E2078,[1]PROJECTES!$C$14:$Z$5000,21,FALSE))</f>
        <v/>
      </c>
      <c r="N2078" s="117"/>
      <c r="O2078" s="118" t="s">
        <v>222</v>
      </c>
      <c r="P2078" s="119"/>
      <c r="Q2078" s="84"/>
      <c r="R2078" s="125"/>
      <c r="S2078" s="166"/>
      <c r="T2078" s="167"/>
    </row>
    <row r="2079" spans="1:20" s="121" customFormat="1" ht="20.100000000000001" customHeight="1" x14ac:dyDescent="0.3">
      <c r="A2079" s="80"/>
      <c r="B2079" s="110" t="str">
        <f>IF(E2079="","",VLOOKUP(E2079,[1]PROJECTES!$C$14:$G$5000,2,FALSE))</f>
        <v/>
      </c>
      <c r="C2079" s="80"/>
      <c r="D2079" s="283" t="str">
        <f>IF(E2079="","",VLOOKUP(E2079,[1]PROJECTES!$C$14:$G$5000,5,FALSE))</f>
        <v/>
      </c>
      <c r="E2079" s="79"/>
      <c r="F2079" s="110" t="str">
        <f>IF(I2079="","",VLOOKUP(I2079,[1]PROJECTES!$C$14:$G$5000,2,FALSE))</f>
        <v/>
      </c>
      <c r="G2079" s="112" t="str">
        <f>IF(E2079="","",VLOOKUP(E2079,[1]PROJECTES!$C$14:$G$5000,4,FALSE))</f>
        <v/>
      </c>
      <c r="H2079" s="95"/>
      <c r="I2079" s="113" t="str">
        <f>IF(H2079="","",VLOOKUP(H2079,BD!B$2:C$16,2,FALSE))</f>
        <v/>
      </c>
      <c r="J2079" s="114"/>
      <c r="K2079" s="115" t="str">
        <f t="shared" si="74"/>
        <v/>
      </c>
      <c r="L2079" s="116" t="str">
        <f t="shared" ca="1" si="75"/>
        <v>-</v>
      </c>
      <c r="M2079" s="111" t="str">
        <f>IF(E2079="","",VLOOKUP(E2079,[1]PROJECTES!$C$14:$Z$5000,21,FALSE))</f>
        <v/>
      </c>
      <c r="N2079" s="117"/>
      <c r="O2079" s="118" t="s">
        <v>222</v>
      </c>
      <c r="P2079" s="119"/>
      <c r="Q2079" s="84"/>
      <c r="R2079" s="125"/>
      <c r="S2079" s="166"/>
      <c r="T2079" s="167"/>
    </row>
    <row r="2080" spans="1:20" s="121" customFormat="1" ht="20.100000000000001" customHeight="1" x14ac:dyDescent="0.3">
      <c r="A2080" s="80"/>
      <c r="B2080" s="110" t="str">
        <f>IF(E2080="","",VLOOKUP(E2080,[1]PROJECTES!$C$14:$G$5000,2,FALSE))</f>
        <v/>
      </c>
      <c r="C2080" s="80"/>
      <c r="D2080" s="283" t="str">
        <f>IF(E2080="","",VLOOKUP(E2080,[1]PROJECTES!$C$14:$G$5000,5,FALSE))</f>
        <v/>
      </c>
      <c r="E2080" s="79"/>
      <c r="F2080" s="110" t="str">
        <f>IF(I2080="","",VLOOKUP(I2080,[1]PROJECTES!$C$14:$G$5000,2,FALSE))</f>
        <v/>
      </c>
      <c r="G2080" s="112" t="str">
        <f>IF(E2080="","",VLOOKUP(E2080,[1]PROJECTES!$C$14:$G$5000,4,FALSE))</f>
        <v/>
      </c>
      <c r="H2080" s="95"/>
      <c r="I2080" s="113" t="str">
        <f>IF(H2080="","",VLOOKUP(H2080,BD!B$2:C$16,2,FALSE))</f>
        <v/>
      </c>
      <c r="J2080" s="114"/>
      <c r="K2080" s="115" t="str">
        <f t="shared" si="74"/>
        <v/>
      </c>
      <c r="L2080" s="116" t="str">
        <f t="shared" ca="1" si="75"/>
        <v>-</v>
      </c>
      <c r="M2080" s="111" t="str">
        <f>IF(E2080="","",VLOOKUP(E2080,[1]PROJECTES!$C$14:$Z$5000,21,FALSE))</f>
        <v/>
      </c>
      <c r="N2080" s="117"/>
      <c r="O2080" s="118" t="s">
        <v>222</v>
      </c>
      <c r="P2080" s="119"/>
      <c r="Q2080" s="84"/>
      <c r="R2080" s="125"/>
      <c r="S2080" s="166"/>
      <c r="T2080" s="167"/>
    </row>
    <row r="2081" spans="1:20" s="121" customFormat="1" ht="20.100000000000001" customHeight="1" x14ac:dyDescent="0.3">
      <c r="A2081" s="80"/>
      <c r="B2081" s="110" t="str">
        <f>IF(E2081="","",VLOOKUP(E2081,[1]PROJECTES!$C$14:$G$5000,2,FALSE))</f>
        <v/>
      </c>
      <c r="C2081" s="80"/>
      <c r="D2081" s="283" t="str">
        <f>IF(E2081="","",VLOOKUP(E2081,[1]PROJECTES!$C$14:$G$5000,5,FALSE))</f>
        <v/>
      </c>
      <c r="E2081" s="79"/>
      <c r="F2081" s="110" t="str">
        <f>IF(I2081="","",VLOOKUP(I2081,[1]PROJECTES!$C$14:$G$5000,2,FALSE))</f>
        <v/>
      </c>
      <c r="G2081" s="112" t="str">
        <f>IF(E2081="","",VLOOKUP(E2081,[1]PROJECTES!$C$14:$G$5000,4,FALSE))</f>
        <v/>
      </c>
      <c r="H2081" s="95"/>
      <c r="I2081" s="113" t="str">
        <f>IF(H2081="","",VLOOKUP(H2081,BD!B$2:C$16,2,FALSE))</f>
        <v/>
      </c>
      <c r="J2081" s="114"/>
      <c r="K2081" s="115" t="str">
        <f t="shared" si="74"/>
        <v/>
      </c>
      <c r="L2081" s="116" t="str">
        <f t="shared" ca="1" si="75"/>
        <v>-</v>
      </c>
      <c r="M2081" s="111" t="str">
        <f>IF(E2081="","",VLOOKUP(E2081,[1]PROJECTES!$C$14:$Z$5000,21,FALSE))</f>
        <v/>
      </c>
      <c r="N2081" s="117"/>
      <c r="O2081" s="118" t="s">
        <v>222</v>
      </c>
      <c r="P2081" s="119"/>
      <c r="Q2081" s="84"/>
      <c r="R2081" s="125"/>
      <c r="S2081" s="166"/>
      <c r="T2081" s="167"/>
    </row>
    <row r="2082" spans="1:20" s="121" customFormat="1" ht="18.75" customHeight="1" x14ac:dyDescent="0.3">
      <c r="A2082" s="80"/>
      <c r="B2082" s="110" t="str">
        <f>IF(E2082="","",VLOOKUP(E2082,[1]PROJECTES!$C$14:$G$5000,2,FALSE))</f>
        <v/>
      </c>
      <c r="C2082" s="80"/>
      <c r="D2082" s="283" t="str">
        <f>IF(E2082="","",VLOOKUP(E2082,[1]PROJECTES!$C$14:$G$5000,5,FALSE))</f>
        <v/>
      </c>
      <c r="E2082" s="79"/>
      <c r="F2082" s="110" t="str">
        <f>IF(I2082="","",VLOOKUP(I2082,[1]PROJECTES!$C$14:$G$5000,2,FALSE))</f>
        <v/>
      </c>
      <c r="G2082" s="112" t="str">
        <f>IF(E2082="","",VLOOKUP(E2082,[1]PROJECTES!$C$14:$G$5000,4,FALSE))</f>
        <v/>
      </c>
      <c r="H2082" s="95"/>
      <c r="I2082" s="113" t="str">
        <f>IF(H2082="","",VLOOKUP(H2082,BD!B$2:C$16,2,FALSE))</f>
        <v/>
      </c>
      <c r="J2082" s="114"/>
      <c r="K2082" s="115" t="str">
        <f t="shared" si="74"/>
        <v/>
      </c>
      <c r="L2082" s="116" t="str">
        <f t="shared" ca="1" si="75"/>
        <v>-</v>
      </c>
      <c r="M2082" s="111" t="str">
        <f>IF(E2082="","",VLOOKUP(E2082,[1]PROJECTES!$C$14:$Z$5000,21,FALSE))</f>
        <v/>
      </c>
      <c r="N2082" s="117"/>
      <c r="O2082" s="118" t="s">
        <v>222</v>
      </c>
      <c r="P2082" s="119"/>
      <c r="Q2082" s="84"/>
      <c r="R2082" s="125"/>
      <c r="S2082" s="166"/>
      <c r="T2082" s="167"/>
    </row>
    <row r="2083" spans="1:20" s="121" customFormat="1" ht="20.100000000000001" customHeight="1" x14ac:dyDescent="0.3">
      <c r="A2083" s="80"/>
      <c r="B2083" s="110" t="str">
        <f>IF(E2083="","",VLOOKUP(E2083,[1]PROJECTES!$C$14:$G$5000,2,FALSE))</f>
        <v/>
      </c>
      <c r="C2083" s="80"/>
      <c r="D2083" s="283" t="str">
        <f>IF(E2083="","",VLOOKUP(E2083,[1]PROJECTES!$C$14:$G$5000,5,FALSE))</f>
        <v/>
      </c>
      <c r="E2083" s="79"/>
      <c r="F2083" s="110" t="str">
        <f>IF(I2083="","",VLOOKUP(I2083,[1]PROJECTES!$C$14:$G$5000,2,FALSE))</f>
        <v/>
      </c>
      <c r="G2083" s="112" t="str">
        <f>IF(E2083="","",VLOOKUP(E2083,[1]PROJECTES!$C$14:$G$5000,4,FALSE))</f>
        <v/>
      </c>
      <c r="H2083" s="95"/>
      <c r="I2083" s="113" t="str">
        <f>IF(H2083="","",VLOOKUP(H2083,BD!B$2:C$16,2,FALSE))</f>
        <v/>
      </c>
      <c r="J2083" s="126"/>
      <c r="K2083" s="115" t="str">
        <f t="shared" si="74"/>
        <v/>
      </c>
      <c r="L2083" s="116" t="str">
        <f t="shared" ca="1" si="75"/>
        <v>-</v>
      </c>
      <c r="M2083" s="111" t="str">
        <f>IF(E2083="","",VLOOKUP(E2083,[1]PROJECTES!$C$14:$Z$5000,21,FALSE))</f>
        <v/>
      </c>
      <c r="N2083" s="136"/>
      <c r="O2083" s="118" t="s">
        <v>222</v>
      </c>
      <c r="P2083" s="140"/>
      <c r="Q2083" s="84"/>
      <c r="R2083" s="120"/>
      <c r="S2083" s="166"/>
      <c r="T2083" s="167"/>
    </row>
    <row r="2084" spans="1:20" s="121" customFormat="1" ht="20.100000000000001" customHeight="1" x14ac:dyDescent="0.3">
      <c r="A2084" s="80"/>
      <c r="B2084" s="110" t="str">
        <f>IF(E2084="","",VLOOKUP(E2084,[1]PROJECTES!$C$14:$G$5000,2,FALSE))</f>
        <v/>
      </c>
      <c r="C2084" s="80"/>
      <c r="D2084" s="283" t="str">
        <f>IF(E2084="","",VLOOKUP(E2084,[1]PROJECTES!$C$14:$G$5000,5,FALSE))</f>
        <v/>
      </c>
      <c r="E2084" s="79"/>
      <c r="F2084" s="110" t="str">
        <f>IF(I2084="","",VLOOKUP(I2084,[1]PROJECTES!$C$14:$G$5000,2,FALSE))</f>
        <v/>
      </c>
      <c r="G2084" s="112" t="str">
        <f>IF(E2084="","",VLOOKUP(E2084,[1]PROJECTES!$C$14:$G$5000,4,FALSE))</f>
        <v/>
      </c>
      <c r="H2084" s="95"/>
      <c r="I2084" s="113" t="str">
        <f>IF(H2084="","",VLOOKUP(H2084,BD!B$2:C$16,2,FALSE))</f>
        <v/>
      </c>
      <c r="J2084" s="126"/>
      <c r="K2084" s="115" t="str">
        <f t="shared" si="74"/>
        <v/>
      </c>
      <c r="L2084" s="116" t="str">
        <f t="shared" ca="1" si="75"/>
        <v>-</v>
      </c>
      <c r="M2084" s="111" t="str">
        <f>IF(E2084="","",VLOOKUP(E2084,[1]PROJECTES!$C$14:$Z$5000,21,FALSE))</f>
        <v/>
      </c>
      <c r="N2084" s="136"/>
      <c r="O2084" s="118" t="s">
        <v>222</v>
      </c>
      <c r="P2084" s="140"/>
      <c r="Q2084" s="84"/>
      <c r="R2084" s="122"/>
      <c r="S2084" s="166"/>
      <c r="T2084" s="167"/>
    </row>
    <row r="2085" spans="1:20" s="121" customFormat="1" ht="20.100000000000001" customHeight="1" x14ac:dyDescent="0.3">
      <c r="A2085" s="80"/>
      <c r="B2085" s="110" t="str">
        <f>IF(E2085="","",VLOOKUP(E2085,[1]PROJECTES!$C$14:$G$5000,2,FALSE))</f>
        <v/>
      </c>
      <c r="C2085" s="80"/>
      <c r="D2085" s="283" t="str">
        <f>IF(E2085="","",VLOOKUP(E2085,[1]PROJECTES!$C$14:$G$5000,5,FALSE))</f>
        <v/>
      </c>
      <c r="E2085" s="79"/>
      <c r="F2085" s="110" t="str">
        <f>IF(I2085="","",VLOOKUP(I2085,[1]PROJECTES!$C$14:$G$5000,2,FALSE))</f>
        <v/>
      </c>
      <c r="G2085" s="112" t="str">
        <f>IF(E2085="","",VLOOKUP(E2085,[1]PROJECTES!$C$14:$G$5000,4,FALSE))</f>
        <v/>
      </c>
      <c r="H2085" s="95"/>
      <c r="I2085" s="113" t="str">
        <f>IF(H2085="","",VLOOKUP(H2085,BD!B$2:C$16,2,FALSE))</f>
        <v/>
      </c>
      <c r="J2085" s="126"/>
      <c r="K2085" s="115" t="str">
        <f t="shared" si="74"/>
        <v/>
      </c>
      <c r="L2085" s="116" t="str">
        <f t="shared" ca="1" si="75"/>
        <v>-</v>
      </c>
      <c r="M2085" s="111" t="str">
        <f>IF(E2085="","",VLOOKUP(E2085,[1]PROJECTES!$C$14:$Z$5000,21,FALSE))</f>
        <v/>
      </c>
      <c r="N2085" s="136"/>
      <c r="O2085" s="118" t="s">
        <v>222</v>
      </c>
      <c r="P2085" s="140"/>
      <c r="Q2085" s="84"/>
      <c r="R2085" s="122"/>
      <c r="S2085" s="166"/>
      <c r="T2085" s="167"/>
    </row>
    <row r="2086" spans="1:20" s="121" customFormat="1" ht="20.100000000000001" customHeight="1" x14ac:dyDescent="0.3">
      <c r="A2086" s="80"/>
      <c r="B2086" s="110" t="str">
        <f>IF(E2086="","",VLOOKUP(E2086,[1]PROJECTES!$C$14:$G$5000,2,FALSE))</f>
        <v/>
      </c>
      <c r="C2086" s="80"/>
      <c r="D2086" s="283" t="str">
        <f>IF(E2086="","",VLOOKUP(E2086,[1]PROJECTES!$C$14:$G$5000,5,FALSE))</f>
        <v/>
      </c>
      <c r="E2086" s="79"/>
      <c r="F2086" s="110" t="str">
        <f>IF(I2086="","",VLOOKUP(I2086,[1]PROJECTES!$C$14:$G$5000,2,FALSE))</f>
        <v/>
      </c>
      <c r="G2086" s="112" t="str">
        <f>IF(E2086="","",VLOOKUP(E2086,[1]PROJECTES!$C$14:$G$5000,4,FALSE))</f>
        <v/>
      </c>
      <c r="H2086" s="95"/>
      <c r="I2086" s="113" t="str">
        <f>IF(H2086="","",VLOOKUP(H2086,BD!B$2:C$16,2,FALSE))</f>
        <v/>
      </c>
      <c r="J2086" s="126"/>
      <c r="K2086" s="115" t="str">
        <f t="shared" ref="K2086:K2149" si="76">IF(J2086="","",WEEKNUM(J2086,2)-0)</f>
        <v/>
      </c>
      <c r="L2086" s="116" t="str">
        <f t="shared" ca="1" si="75"/>
        <v>-</v>
      </c>
      <c r="M2086" s="111" t="str">
        <f>IF(E2086="","",VLOOKUP(E2086,[1]PROJECTES!$C$14:$Z$5000,21,FALSE))</f>
        <v/>
      </c>
      <c r="N2086" s="136"/>
      <c r="O2086" s="118" t="s">
        <v>222</v>
      </c>
      <c r="P2086" s="140"/>
      <c r="Q2086" s="84"/>
      <c r="R2086" s="122"/>
      <c r="S2086" s="166"/>
      <c r="T2086" s="167"/>
    </row>
    <row r="2087" spans="1:20" s="121" customFormat="1" ht="20.100000000000001" customHeight="1" x14ac:dyDescent="0.3">
      <c r="A2087" s="80"/>
      <c r="B2087" s="110" t="str">
        <f>IF(E2087="","",VLOOKUP(E2087,[1]PROJECTES!$C$14:$G$5000,2,FALSE))</f>
        <v/>
      </c>
      <c r="C2087" s="80"/>
      <c r="D2087" s="283" t="str">
        <f>IF(E2087="","",VLOOKUP(E2087,[1]PROJECTES!$C$14:$G$5000,5,FALSE))</f>
        <v/>
      </c>
      <c r="E2087" s="79"/>
      <c r="F2087" s="110" t="str">
        <f>IF(I2087="","",VLOOKUP(I2087,[1]PROJECTES!$C$14:$G$5000,2,FALSE))</f>
        <v/>
      </c>
      <c r="G2087" s="112" t="str">
        <f>IF(E2087="","",VLOOKUP(E2087,[1]PROJECTES!$C$14:$G$5000,4,FALSE))</f>
        <v/>
      </c>
      <c r="H2087" s="95"/>
      <c r="I2087" s="113" t="str">
        <f>IF(H2087="","",VLOOKUP(H2087,BD!B$2:C$16,2,FALSE))</f>
        <v/>
      </c>
      <c r="J2087" s="126"/>
      <c r="K2087" s="115" t="str">
        <f t="shared" si="76"/>
        <v/>
      </c>
      <c r="L2087" s="116" t="str">
        <f t="shared" ca="1" si="75"/>
        <v>-</v>
      </c>
      <c r="M2087" s="111" t="str">
        <f>IF(E2087="","",VLOOKUP(E2087,[1]PROJECTES!$C$14:$Z$5000,21,FALSE))</f>
        <v/>
      </c>
      <c r="N2087" s="136"/>
      <c r="O2087" s="118" t="s">
        <v>222</v>
      </c>
      <c r="P2087" s="140"/>
      <c r="Q2087" s="84"/>
      <c r="R2087" s="122"/>
      <c r="S2087" s="166"/>
      <c r="T2087" s="167"/>
    </row>
    <row r="2088" spans="1:20" s="121" customFormat="1" ht="20.100000000000001" customHeight="1" x14ac:dyDescent="0.3">
      <c r="A2088" s="80"/>
      <c r="B2088" s="110" t="str">
        <f>IF(E2088="","",VLOOKUP(E2088,[1]PROJECTES!$C$14:$G$5000,2,FALSE))</f>
        <v/>
      </c>
      <c r="C2088" s="80"/>
      <c r="D2088" s="283" t="str">
        <f>IF(E2088="","",VLOOKUP(E2088,[1]PROJECTES!$C$14:$G$5000,5,FALSE))</f>
        <v/>
      </c>
      <c r="E2088" s="79"/>
      <c r="F2088" s="110" t="str">
        <f>IF(I2088="","",VLOOKUP(I2088,[1]PROJECTES!$C$14:$G$5000,2,FALSE))</f>
        <v/>
      </c>
      <c r="G2088" s="112" t="str">
        <f>IF(E2088="","",VLOOKUP(E2088,[1]PROJECTES!$C$14:$G$5000,4,FALSE))</f>
        <v/>
      </c>
      <c r="H2088" s="95"/>
      <c r="I2088" s="113" t="str">
        <f>IF(H2088="","",VLOOKUP(H2088,BD!B$2:C$16,2,FALSE))</f>
        <v/>
      </c>
      <c r="J2088" s="126"/>
      <c r="K2088" s="115" t="str">
        <f t="shared" si="76"/>
        <v/>
      </c>
      <c r="L2088" s="116" t="str">
        <f t="shared" ca="1" si="75"/>
        <v>-</v>
      </c>
      <c r="M2088" s="111" t="str">
        <f>IF(E2088="","",VLOOKUP(E2088,[1]PROJECTES!$C$14:$Z$5000,21,FALSE))</f>
        <v/>
      </c>
      <c r="N2088" s="136"/>
      <c r="O2088" s="118" t="s">
        <v>222</v>
      </c>
      <c r="P2088" s="140"/>
      <c r="Q2088" s="84"/>
      <c r="R2088" s="122"/>
      <c r="S2088" s="166"/>
      <c r="T2088" s="167"/>
    </row>
    <row r="2089" spans="1:20" s="121" customFormat="1" ht="20.100000000000001" customHeight="1" x14ac:dyDescent="0.3">
      <c r="A2089" s="80"/>
      <c r="B2089" s="110" t="str">
        <f>IF(E2089="","",VLOOKUP(E2089,[1]PROJECTES!$C$14:$G$5000,2,FALSE))</f>
        <v/>
      </c>
      <c r="C2089" s="80"/>
      <c r="D2089" s="283" t="str">
        <f>IF(E2089="","",VLOOKUP(E2089,[1]PROJECTES!$C$14:$G$5000,5,FALSE))</f>
        <v/>
      </c>
      <c r="E2089" s="79"/>
      <c r="F2089" s="110" t="str">
        <f>IF(I2089="","",VLOOKUP(I2089,[1]PROJECTES!$C$14:$G$5000,2,FALSE))</f>
        <v/>
      </c>
      <c r="G2089" s="112" t="str">
        <f>IF(E2089="","",VLOOKUP(E2089,[1]PROJECTES!$C$14:$G$5000,4,FALSE))</f>
        <v/>
      </c>
      <c r="H2089" s="95"/>
      <c r="I2089" s="113" t="str">
        <f>IF(H2089="","",VLOOKUP(H2089,BD!B$2:C$16,2,FALSE))</f>
        <v/>
      </c>
      <c r="J2089" s="126"/>
      <c r="K2089" s="115" t="str">
        <f t="shared" si="76"/>
        <v/>
      </c>
      <c r="L2089" s="116" t="str">
        <f t="shared" ca="1" si="75"/>
        <v>-</v>
      </c>
      <c r="M2089" s="111" t="str">
        <f>IF(E2089="","",VLOOKUP(E2089,[1]PROJECTES!$C$14:$Z$5000,21,FALSE))</f>
        <v/>
      </c>
      <c r="N2089" s="136"/>
      <c r="O2089" s="118" t="s">
        <v>222</v>
      </c>
      <c r="P2089" s="140"/>
      <c r="Q2089" s="84"/>
      <c r="R2089" s="120"/>
      <c r="S2089" s="166"/>
      <c r="T2089" s="167"/>
    </row>
    <row r="2090" spans="1:20" s="121" customFormat="1" ht="20.100000000000001" customHeight="1" x14ac:dyDescent="0.3">
      <c r="A2090" s="80"/>
      <c r="B2090" s="110" t="str">
        <f>IF(E2090="","",VLOOKUP(E2090,[1]PROJECTES!$C$14:$G$5000,2,FALSE))</f>
        <v/>
      </c>
      <c r="C2090" s="80"/>
      <c r="D2090" s="283" t="str">
        <f>IF(E2090="","",VLOOKUP(E2090,[1]PROJECTES!$C$14:$G$5000,5,FALSE))</f>
        <v/>
      </c>
      <c r="E2090" s="79"/>
      <c r="F2090" s="110" t="str">
        <f>IF(I2090="","",VLOOKUP(I2090,[1]PROJECTES!$C$14:$G$5000,2,FALSE))</f>
        <v/>
      </c>
      <c r="G2090" s="112" t="str">
        <f>IF(E2090="","",VLOOKUP(E2090,[1]PROJECTES!$C$14:$G$5000,4,FALSE))</f>
        <v/>
      </c>
      <c r="H2090" s="95"/>
      <c r="I2090" s="113" t="str">
        <f>IF(H2090="","",VLOOKUP(H2090,BD!B$2:C$16,2,FALSE))</f>
        <v/>
      </c>
      <c r="J2090" s="126"/>
      <c r="K2090" s="115" t="str">
        <f t="shared" si="76"/>
        <v/>
      </c>
      <c r="L2090" s="116" t="str">
        <f t="shared" ca="1" si="75"/>
        <v>-</v>
      </c>
      <c r="M2090" s="111" t="str">
        <f>IF(E2090="","",VLOOKUP(E2090,[1]PROJECTES!$C$14:$Z$5000,21,FALSE))</f>
        <v/>
      </c>
      <c r="N2090" s="136"/>
      <c r="O2090" s="118" t="s">
        <v>222</v>
      </c>
      <c r="P2090" s="140"/>
      <c r="Q2090" s="84"/>
      <c r="R2090" s="120"/>
      <c r="S2090" s="166"/>
      <c r="T2090" s="167"/>
    </row>
    <row r="2091" spans="1:20" s="121" customFormat="1" ht="20.100000000000001" customHeight="1" x14ac:dyDescent="0.3">
      <c r="A2091" s="80"/>
      <c r="B2091" s="110" t="str">
        <f>IF(E2091="","",VLOOKUP(E2091,[1]PROJECTES!$C$14:$G$5000,2,FALSE))</f>
        <v/>
      </c>
      <c r="C2091" s="80"/>
      <c r="D2091" s="283" t="str">
        <f>IF(E2091="","",VLOOKUP(E2091,[1]PROJECTES!$C$14:$G$5000,5,FALSE))</f>
        <v/>
      </c>
      <c r="E2091" s="79"/>
      <c r="F2091" s="110" t="str">
        <f>IF(I2091="","",VLOOKUP(I2091,[1]PROJECTES!$C$14:$G$5000,2,FALSE))</f>
        <v/>
      </c>
      <c r="G2091" s="112" t="str">
        <f>IF(E2091="","",VLOOKUP(E2091,[1]PROJECTES!$C$14:$G$5000,4,FALSE))</f>
        <v/>
      </c>
      <c r="H2091" s="95"/>
      <c r="I2091" s="113" t="str">
        <f>IF(H2091="","",VLOOKUP(H2091,BD!B$2:C$16,2,FALSE))</f>
        <v/>
      </c>
      <c r="J2091" s="114"/>
      <c r="K2091" s="115" t="str">
        <f t="shared" si="76"/>
        <v/>
      </c>
      <c r="L2091" s="116" t="str">
        <f t="shared" ca="1" si="75"/>
        <v>-</v>
      </c>
      <c r="M2091" s="111" t="str">
        <f>IF(E2091="","",VLOOKUP(E2091,[1]PROJECTES!$C$14:$Z$5000,21,FALSE))</f>
        <v/>
      </c>
      <c r="N2091" s="117"/>
      <c r="O2091" s="118" t="s">
        <v>222</v>
      </c>
      <c r="P2091" s="119"/>
      <c r="Q2091" s="84"/>
      <c r="R2091" s="125"/>
      <c r="S2091" s="166"/>
      <c r="T2091" s="167"/>
    </row>
    <row r="2092" spans="1:20" s="121" customFormat="1" ht="20.100000000000001" customHeight="1" x14ac:dyDescent="0.3">
      <c r="A2092" s="80"/>
      <c r="B2092" s="110" t="str">
        <f>IF(E2092="","",VLOOKUP(E2092,[1]PROJECTES!$C$14:$G$5000,2,FALSE))</f>
        <v/>
      </c>
      <c r="C2092" s="80"/>
      <c r="D2092" s="283" t="str">
        <f>IF(E2092="","",VLOOKUP(E2092,[1]PROJECTES!$C$14:$G$5000,5,FALSE))</f>
        <v/>
      </c>
      <c r="E2092" s="79"/>
      <c r="F2092" s="110" t="str">
        <f>IF(I2092="","",VLOOKUP(I2092,[1]PROJECTES!$C$14:$G$5000,2,FALSE))</f>
        <v/>
      </c>
      <c r="G2092" s="112" t="str">
        <f>IF(E2092="","",VLOOKUP(E2092,[1]PROJECTES!$C$14:$G$5000,4,FALSE))</f>
        <v/>
      </c>
      <c r="H2092" s="95"/>
      <c r="I2092" s="113" t="str">
        <f>IF(H2092="","",VLOOKUP(H2092,BD!B$2:C$16,2,FALSE))</f>
        <v/>
      </c>
      <c r="J2092" s="114"/>
      <c r="K2092" s="115" t="str">
        <f t="shared" si="76"/>
        <v/>
      </c>
      <c r="L2092" s="116" t="str">
        <f t="shared" ca="1" si="75"/>
        <v>-</v>
      </c>
      <c r="M2092" s="111" t="str">
        <f>IF(E2092="","",VLOOKUP(E2092,[1]PROJECTES!$C$14:$Z$5000,21,FALSE))</f>
        <v/>
      </c>
      <c r="N2092" s="117"/>
      <c r="O2092" s="118" t="s">
        <v>222</v>
      </c>
      <c r="P2092" s="119"/>
      <c r="Q2092" s="84"/>
      <c r="R2092" s="125"/>
      <c r="S2092" s="166"/>
      <c r="T2092" s="167"/>
    </row>
    <row r="2093" spans="1:20" s="121" customFormat="1" ht="20.100000000000001" customHeight="1" x14ac:dyDescent="0.3">
      <c r="A2093" s="80"/>
      <c r="B2093" s="110" t="str">
        <f>IF(E2093="","",VLOOKUP(E2093,[1]PROJECTES!$C$14:$G$5000,2,FALSE))</f>
        <v/>
      </c>
      <c r="C2093" s="80"/>
      <c r="D2093" s="283" t="str">
        <f>IF(E2093="","",VLOOKUP(E2093,[1]PROJECTES!$C$14:$G$5000,5,FALSE))</f>
        <v/>
      </c>
      <c r="E2093" s="79"/>
      <c r="F2093" s="110" t="str">
        <f>IF(I2093="","",VLOOKUP(I2093,[1]PROJECTES!$C$14:$G$5000,2,FALSE))</f>
        <v/>
      </c>
      <c r="G2093" s="112" t="str">
        <f>IF(E2093="","",VLOOKUP(E2093,[1]PROJECTES!$C$14:$G$5000,4,FALSE))</f>
        <v/>
      </c>
      <c r="H2093" s="95"/>
      <c r="I2093" s="113" t="str">
        <f>IF(H2093="","",VLOOKUP(H2093,BD!B$2:C$16,2,FALSE))</f>
        <v/>
      </c>
      <c r="J2093" s="114"/>
      <c r="K2093" s="115" t="str">
        <f t="shared" si="76"/>
        <v/>
      </c>
      <c r="L2093" s="116" t="str">
        <f t="shared" ca="1" si="75"/>
        <v>-</v>
      </c>
      <c r="M2093" s="111" t="str">
        <f>IF(E2093="","",VLOOKUP(E2093,[1]PROJECTES!$C$14:$Z$5000,21,FALSE))</f>
        <v/>
      </c>
      <c r="N2093" s="117"/>
      <c r="O2093" s="118" t="s">
        <v>222</v>
      </c>
      <c r="P2093" s="119"/>
      <c r="Q2093" s="84"/>
      <c r="R2093" s="125"/>
      <c r="S2093" s="166"/>
      <c r="T2093" s="167"/>
    </row>
    <row r="2094" spans="1:20" s="121" customFormat="1" ht="20.100000000000001" customHeight="1" x14ac:dyDescent="0.3">
      <c r="A2094" s="80"/>
      <c r="B2094" s="110" t="str">
        <f>IF(E2094="","",VLOOKUP(E2094,[1]PROJECTES!$C$14:$G$5000,2,FALSE))</f>
        <v/>
      </c>
      <c r="C2094" s="80"/>
      <c r="D2094" s="283" t="str">
        <f>IF(E2094="","",VLOOKUP(E2094,[1]PROJECTES!$C$14:$G$5000,5,FALSE))</f>
        <v/>
      </c>
      <c r="E2094" s="79"/>
      <c r="F2094" s="110" t="str">
        <f>IF(I2094="","",VLOOKUP(I2094,[1]PROJECTES!$C$14:$G$5000,2,FALSE))</f>
        <v/>
      </c>
      <c r="G2094" s="112" t="str">
        <f>IF(E2094="","",VLOOKUP(E2094,[1]PROJECTES!$C$14:$G$5000,4,FALSE))</f>
        <v/>
      </c>
      <c r="H2094" s="95"/>
      <c r="I2094" s="113" t="str">
        <f>IF(H2094="","",VLOOKUP(H2094,BD!B$2:C$16,2,FALSE))</f>
        <v/>
      </c>
      <c r="J2094" s="114"/>
      <c r="K2094" s="115" t="str">
        <f t="shared" si="76"/>
        <v/>
      </c>
      <c r="L2094" s="116" t="str">
        <f t="shared" ca="1" si="75"/>
        <v>-</v>
      </c>
      <c r="M2094" s="111" t="str">
        <f>IF(E2094="","",VLOOKUP(E2094,[1]PROJECTES!$C$14:$Z$5000,21,FALSE))</f>
        <v/>
      </c>
      <c r="N2094" s="117"/>
      <c r="O2094" s="118" t="s">
        <v>222</v>
      </c>
      <c r="P2094" s="119"/>
      <c r="Q2094" s="84"/>
      <c r="R2094" s="125"/>
      <c r="S2094" s="166"/>
      <c r="T2094" s="167"/>
    </row>
    <row r="2095" spans="1:20" s="121" customFormat="1" ht="20.100000000000001" customHeight="1" x14ac:dyDescent="0.3">
      <c r="A2095" s="80"/>
      <c r="B2095" s="110" t="str">
        <f>IF(E2095="","",VLOOKUP(E2095,[1]PROJECTES!$C$14:$G$5000,2,FALSE))</f>
        <v/>
      </c>
      <c r="C2095" s="80"/>
      <c r="D2095" s="283" t="str">
        <f>IF(E2095="","",VLOOKUP(E2095,[1]PROJECTES!$C$14:$G$5000,5,FALSE))</f>
        <v/>
      </c>
      <c r="E2095" s="79"/>
      <c r="F2095" s="110" t="str">
        <f>IF(I2095="","",VLOOKUP(I2095,[1]PROJECTES!$C$14:$G$5000,2,FALSE))</f>
        <v/>
      </c>
      <c r="G2095" s="112" t="str">
        <f>IF(E2095="","",VLOOKUP(E2095,[1]PROJECTES!$C$14:$G$5000,4,FALSE))</f>
        <v/>
      </c>
      <c r="H2095" s="95"/>
      <c r="I2095" s="113" t="str">
        <f>IF(H2095="","",VLOOKUP(H2095,BD!B$2:C$16,2,FALSE))</f>
        <v/>
      </c>
      <c r="J2095" s="114"/>
      <c r="K2095" s="115" t="str">
        <f t="shared" si="76"/>
        <v/>
      </c>
      <c r="L2095" s="116" t="str">
        <f t="shared" ca="1" si="75"/>
        <v>-</v>
      </c>
      <c r="M2095" s="111" t="str">
        <f>IF(E2095="","",VLOOKUP(E2095,[1]PROJECTES!$C$14:$Z$5000,21,FALSE))</f>
        <v/>
      </c>
      <c r="N2095" s="117"/>
      <c r="O2095" s="118" t="s">
        <v>222</v>
      </c>
      <c r="P2095" s="119"/>
      <c r="Q2095" s="84"/>
      <c r="R2095" s="125"/>
      <c r="S2095" s="166"/>
      <c r="T2095" s="167"/>
    </row>
    <row r="2096" spans="1:20" s="121" customFormat="1" ht="20.100000000000001" customHeight="1" x14ac:dyDescent="0.3">
      <c r="A2096" s="80"/>
      <c r="B2096" s="110" t="str">
        <f>IF(E2096="","",VLOOKUP(E2096,[1]PROJECTES!$C$14:$G$5000,2,FALSE))</f>
        <v/>
      </c>
      <c r="C2096" s="80"/>
      <c r="D2096" s="283" t="str">
        <f>IF(E2096="","",VLOOKUP(E2096,[1]PROJECTES!$C$14:$G$5000,5,FALSE))</f>
        <v/>
      </c>
      <c r="E2096" s="79"/>
      <c r="F2096" s="110" t="str">
        <f>IF(I2096="","",VLOOKUP(I2096,[1]PROJECTES!$C$14:$G$5000,2,FALSE))</f>
        <v/>
      </c>
      <c r="G2096" s="112" t="str">
        <f>IF(E2096="","",VLOOKUP(E2096,[1]PROJECTES!$C$14:$G$5000,4,FALSE))</f>
        <v/>
      </c>
      <c r="H2096" s="95"/>
      <c r="I2096" s="113" t="str">
        <f>IF(H2096="","",VLOOKUP(H2096,BD!B$2:C$16,2,FALSE))</f>
        <v/>
      </c>
      <c r="J2096" s="114"/>
      <c r="K2096" s="115" t="str">
        <f t="shared" si="76"/>
        <v/>
      </c>
      <c r="L2096" s="116" t="str">
        <f t="shared" ca="1" si="75"/>
        <v>-</v>
      </c>
      <c r="M2096" s="111" t="str">
        <f>IF(E2096="","",VLOOKUP(E2096,[1]PROJECTES!$C$14:$Z$5000,21,FALSE))</f>
        <v/>
      </c>
      <c r="N2096" s="117"/>
      <c r="O2096" s="118" t="s">
        <v>222</v>
      </c>
      <c r="P2096" s="119"/>
      <c r="Q2096" s="84"/>
      <c r="R2096" s="125"/>
      <c r="S2096" s="166"/>
      <c r="T2096" s="167"/>
    </row>
    <row r="2097" spans="1:20" s="121" customFormat="1" ht="20.100000000000001" customHeight="1" x14ac:dyDescent="0.3">
      <c r="A2097" s="80"/>
      <c r="B2097" s="110" t="str">
        <f>IF(E2097="","",VLOOKUP(E2097,[1]PROJECTES!$C$14:$G$5000,2,FALSE))</f>
        <v/>
      </c>
      <c r="C2097" s="80"/>
      <c r="D2097" s="283" t="str">
        <f>IF(E2097="","",VLOOKUP(E2097,[1]PROJECTES!$C$14:$G$5000,5,FALSE))</f>
        <v/>
      </c>
      <c r="E2097" s="79"/>
      <c r="F2097" s="110" t="str">
        <f>IF(I2097="","",VLOOKUP(I2097,[1]PROJECTES!$C$14:$G$5000,2,FALSE))</f>
        <v/>
      </c>
      <c r="G2097" s="112" t="str">
        <f>IF(E2097="","",VLOOKUP(E2097,[1]PROJECTES!$C$14:$G$5000,4,FALSE))</f>
        <v/>
      </c>
      <c r="H2097" s="95"/>
      <c r="I2097" s="113" t="str">
        <f>IF(H2097="","",VLOOKUP(H2097,BD!B$2:C$16,2,FALSE))</f>
        <v/>
      </c>
      <c r="J2097" s="114"/>
      <c r="K2097" s="115" t="str">
        <f t="shared" si="76"/>
        <v/>
      </c>
      <c r="L2097" s="116" t="str">
        <f t="shared" ca="1" si="75"/>
        <v>-</v>
      </c>
      <c r="M2097" s="111" t="str">
        <f>IF(E2097="","",VLOOKUP(E2097,[1]PROJECTES!$C$14:$Z$5000,21,FALSE))</f>
        <v/>
      </c>
      <c r="N2097" s="117"/>
      <c r="O2097" s="118" t="s">
        <v>222</v>
      </c>
      <c r="P2097" s="119"/>
      <c r="Q2097" s="84"/>
      <c r="R2097" s="125"/>
      <c r="S2097" s="166"/>
      <c r="T2097" s="167"/>
    </row>
    <row r="2098" spans="1:20" s="121" customFormat="1" ht="20.100000000000001" customHeight="1" x14ac:dyDescent="0.3">
      <c r="A2098" s="80"/>
      <c r="B2098" s="110" t="str">
        <f>IF(E2098="","",VLOOKUP(E2098,[1]PROJECTES!$C$14:$G$5000,2,FALSE))</f>
        <v/>
      </c>
      <c r="C2098" s="80"/>
      <c r="D2098" s="283" t="str">
        <f>IF(E2098="","",VLOOKUP(E2098,[1]PROJECTES!$C$14:$G$5000,5,FALSE))</f>
        <v/>
      </c>
      <c r="E2098" s="79"/>
      <c r="F2098" s="110" t="str">
        <f>IF(I2098="","",VLOOKUP(I2098,[1]PROJECTES!$C$14:$G$5000,2,FALSE))</f>
        <v/>
      </c>
      <c r="G2098" s="112" t="str">
        <f>IF(E2098="","",VLOOKUP(E2098,[1]PROJECTES!$C$14:$G$5000,4,FALSE))</f>
        <v/>
      </c>
      <c r="H2098" s="95"/>
      <c r="I2098" s="113" t="str">
        <f>IF(H2098="","",VLOOKUP(H2098,BD!B$2:C$16,2,FALSE))</f>
        <v/>
      </c>
      <c r="J2098" s="114"/>
      <c r="K2098" s="115" t="str">
        <f t="shared" si="76"/>
        <v/>
      </c>
      <c r="L2098" s="116" t="str">
        <f t="shared" ca="1" si="75"/>
        <v>-</v>
      </c>
      <c r="M2098" s="111" t="str">
        <f>IF(E2098="","",VLOOKUP(E2098,[1]PROJECTES!$C$14:$Z$5000,21,FALSE))</f>
        <v/>
      </c>
      <c r="N2098" s="117"/>
      <c r="O2098" s="118" t="s">
        <v>222</v>
      </c>
      <c r="P2098" s="119"/>
      <c r="Q2098" s="84"/>
      <c r="R2098" s="125"/>
      <c r="S2098" s="166"/>
      <c r="T2098" s="167"/>
    </row>
    <row r="2099" spans="1:20" s="121" customFormat="1" ht="20.100000000000001" customHeight="1" x14ac:dyDescent="0.3">
      <c r="A2099" s="80"/>
      <c r="B2099" s="110" t="str">
        <f>IF(E2099="","",VLOOKUP(E2099,[1]PROJECTES!$C$14:$G$5000,2,FALSE))</f>
        <v/>
      </c>
      <c r="C2099" s="80"/>
      <c r="D2099" s="283" t="str">
        <f>IF(E2099="","",VLOOKUP(E2099,[1]PROJECTES!$C$14:$G$5000,5,FALSE))</f>
        <v/>
      </c>
      <c r="E2099" s="79"/>
      <c r="F2099" s="110" t="str">
        <f>IF(I2099="","",VLOOKUP(I2099,[1]PROJECTES!$C$14:$G$5000,2,FALSE))</f>
        <v/>
      </c>
      <c r="G2099" s="112" t="str">
        <f>IF(E2099="","",VLOOKUP(E2099,[1]PROJECTES!$C$14:$G$5000,4,FALSE))</f>
        <v/>
      </c>
      <c r="H2099" s="95"/>
      <c r="I2099" s="113" t="str">
        <f>IF(H2099="","",VLOOKUP(H2099,BD!B$2:C$16,2,FALSE))</f>
        <v/>
      </c>
      <c r="J2099" s="114"/>
      <c r="K2099" s="115" t="str">
        <f t="shared" si="76"/>
        <v/>
      </c>
      <c r="L2099" s="116" t="str">
        <f t="shared" ca="1" si="75"/>
        <v>-</v>
      </c>
      <c r="M2099" s="111" t="str">
        <f>IF(E2099="","",VLOOKUP(E2099,[1]PROJECTES!$C$14:$Z$5000,21,FALSE))</f>
        <v/>
      </c>
      <c r="N2099" s="117"/>
      <c r="O2099" s="118" t="s">
        <v>222</v>
      </c>
      <c r="P2099" s="119"/>
      <c r="Q2099" s="84"/>
      <c r="R2099" s="125"/>
      <c r="S2099" s="166"/>
      <c r="T2099" s="167"/>
    </row>
    <row r="2100" spans="1:20" s="121" customFormat="1" ht="20.100000000000001" customHeight="1" x14ac:dyDescent="0.3">
      <c r="A2100" s="80"/>
      <c r="B2100" s="110" t="str">
        <f>IF(E2100="","",VLOOKUP(E2100,[1]PROJECTES!$C$14:$G$5000,2,FALSE))</f>
        <v/>
      </c>
      <c r="C2100" s="80"/>
      <c r="D2100" s="283" t="str">
        <f>IF(E2100="","",VLOOKUP(E2100,[1]PROJECTES!$C$14:$G$5000,5,FALSE))</f>
        <v/>
      </c>
      <c r="E2100" s="79"/>
      <c r="F2100" s="110" t="str">
        <f>IF(I2100="","",VLOOKUP(I2100,[1]PROJECTES!$C$14:$G$5000,2,FALSE))</f>
        <v/>
      </c>
      <c r="G2100" s="112" t="str">
        <f>IF(E2100="","",VLOOKUP(E2100,[1]PROJECTES!$C$14:$G$5000,4,FALSE))</f>
        <v/>
      </c>
      <c r="H2100" s="95"/>
      <c r="I2100" s="113" t="str">
        <f>IF(H2100="","",VLOOKUP(H2100,BD!B$2:C$16,2,FALSE))</f>
        <v/>
      </c>
      <c r="J2100" s="114"/>
      <c r="K2100" s="115" t="str">
        <f t="shared" si="76"/>
        <v/>
      </c>
      <c r="L2100" s="116" t="str">
        <f t="shared" ca="1" si="75"/>
        <v>-</v>
      </c>
      <c r="M2100" s="111" t="str">
        <f>IF(E2100="","",VLOOKUP(E2100,[1]PROJECTES!$C$14:$Z$5000,21,FALSE))</f>
        <v/>
      </c>
      <c r="N2100" s="117"/>
      <c r="O2100" s="118" t="s">
        <v>222</v>
      </c>
      <c r="P2100" s="119"/>
      <c r="Q2100" s="84"/>
      <c r="R2100" s="125"/>
      <c r="S2100" s="166"/>
      <c r="T2100" s="167"/>
    </row>
    <row r="2101" spans="1:20" s="121" customFormat="1" ht="20.100000000000001" customHeight="1" x14ac:dyDescent="0.3">
      <c r="A2101" s="80"/>
      <c r="B2101" s="110" t="str">
        <f>IF(E2101="","",VLOOKUP(E2101,[1]PROJECTES!$C$14:$G$5000,2,FALSE))</f>
        <v/>
      </c>
      <c r="C2101" s="80"/>
      <c r="D2101" s="283" t="str">
        <f>IF(E2101="","",VLOOKUP(E2101,[1]PROJECTES!$C$14:$G$5000,5,FALSE))</f>
        <v/>
      </c>
      <c r="E2101" s="79"/>
      <c r="F2101" s="110" t="str">
        <f>IF(I2101="","",VLOOKUP(I2101,[1]PROJECTES!$C$14:$G$5000,2,FALSE))</f>
        <v/>
      </c>
      <c r="G2101" s="112" t="str">
        <f>IF(E2101="","",VLOOKUP(E2101,[1]PROJECTES!$C$14:$G$5000,4,FALSE))</f>
        <v/>
      </c>
      <c r="H2101" s="95"/>
      <c r="I2101" s="113" t="str">
        <f>IF(H2101="","",VLOOKUP(H2101,BD!B$2:C$16,2,FALSE))</f>
        <v/>
      </c>
      <c r="J2101" s="114"/>
      <c r="K2101" s="115" t="str">
        <f t="shared" si="76"/>
        <v/>
      </c>
      <c r="L2101" s="116" t="str">
        <f t="shared" ca="1" si="75"/>
        <v>-</v>
      </c>
      <c r="M2101" s="111" t="str">
        <f>IF(E2101="","",VLOOKUP(E2101,[1]PROJECTES!$C$14:$Z$5000,21,FALSE))</f>
        <v/>
      </c>
      <c r="N2101" s="117"/>
      <c r="O2101" s="118" t="s">
        <v>222</v>
      </c>
      <c r="P2101" s="119"/>
      <c r="Q2101" s="84"/>
      <c r="R2101" s="125"/>
      <c r="S2101" s="166"/>
      <c r="T2101" s="167"/>
    </row>
    <row r="2102" spans="1:20" s="121" customFormat="1" ht="20.100000000000001" customHeight="1" x14ac:dyDescent="0.3">
      <c r="A2102" s="80"/>
      <c r="B2102" s="110" t="str">
        <f>IF(E2102="","",VLOOKUP(E2102,[1]PROJECTES!$C$14:$G$5000,2,FALSE))</f>
        <v/>
      </c>
      <c r="C2102" s="80"/>
      <c r="D2102" s="283" t="str">
        <f>IF(E2102="","",VLOOKUP(E2102,[1]PROJECTES!$C$14:$G$5000,5,FALSE))</f>
        <v/>
      </c>
      <c r="E2102" s="79"/>
      <c r="F2102" s="110" t="str">
        <f>IF(I2102="","",VLOOKUP(I2102,[1]PROJECTES!$C$14:$G$5000,2,FALSE))</f>
        <v/>
      </c>
      <c r="G2102" s="112" t="str">
        <f>IF(E2102="","",VLOOKUP(E2102,[1]PROJECTES!$C$14:$G$5000,4,FALSE))</f>
        <v/>
      </c>
      <c r="H2102" s="95"/>
      <c r="I2102" s="113" t="str">
        <f>IF(H2102="","",VLOOKUP(H2102,BD!B$2:C$16,2,FALSE))</f>
        <v/>
      </c>
      <c r="J2102" s="114"/>
      <c r="K2102" s="115" t="str">
        <f t="shared" si="76"/>
        <v/>
      </c>
      <c r="L2102" s="116" t="str">
        <f t="shared" ca="1" si="75"/>
        <v>-</v>
      </c>
      <c r="M2102" s="111" t="str">
        <f>IF(E2102="","",VLOOKUP(E2102,[1]PROJECTES!$C$14:$Z$5000,21,FALSE))</f>
        <v/>
      </c>
      <c r="N2102" s="117"/>
      <c r="O2102" s="118" t="s">
        <v>222</v>
      </c>
      <c r="P2102" s="119"/>
      <c r="Q2102" s="84"/>
      <c r="R2102" s="125"/>
      <c r="S2102" s="166"/>
      <c r="T2102" s="167"/>
    </row>
    <row r="2103" spans="1:20" s="121" customFormat="1" ht="20.100000000000001" customHeight="1" x14ac:dyDescent="0.3">
      <c r="A2103" s="80"/>
      <c r="B2103" s="110" t="str">
        <f>IF(E2103="","",VLOOKUP(E2103,[1]PROJECTES!$C$14:$G$5000,2,FALSE))</f>
        <v/>
      </c>
      <c r="C2103" s="80"/>
      <c r="D2103" s="283" t="str">
        <f>IF(E2103="","",VLOOKUP(E2103,[1]PROJECTES!$C$14:$G$5000,5,FALSE))</f>
        <v/>
      </c>
      <c r="E2103" s="79"/>
      <c r="F2103" s="110" t="str">
        <f>IF(I2103="","",VLOOKUP(I2103,[1]PROJECTES!$C$14:$G$5000,2,FALSE))</f>
        <v/>
      </c>
      <c r="G2103" s="112" t="str">
        <f>IF(E2103="","",VLOOKUP(E2103,[1]PROJECTES!$C$14:$G$5000,4,FALSE))</f>
        <v/>
      </c>
      <c r="H2103" s="95"/>
      <c r="I2103" s="113" t="str">
        <f>IF(H2103="","",VLOOKUP(H2103,BD!B$2:C$16,2,FALSE))</f>
        <v/>
      </c>
      <c r="J2103" s="114"/>
      <c r="K2103" s="115" t="str">
        <f t="shared" si="76"/>
        <v/>
      </c>
      <c r="L2103" s="116" t="str">
        <f t="shared" ca="1" si="75"/>
        <v>-</v>
      </c>
      <c r="M2103" s="111" t="str">
        <f>IF(E2103="","",VLOOKUP(E2103,[1]PROJECTES!$C$14:$Z$5000,21,FALSE))</f>
        <v/>
      </c>
      <c r="N2103" s="117"/>
      <c r="O2103" s="118" t="s">
        <v>222</v>
      </c>
      <c r="P2103" s="119"/>
      <c r="Q2103" s="84"/>
      <c r="R2103" s="125"/>
      <c r="S2103" s="166"/>
      <c r="T2103" s="167"/>
    </row>
    <row r="2104" spans="1:20" s="121" customFormat="1" ht="20.100000000000001" customHeight="1" x14ac:dyDescent="0.3">
      <c r="A2104" s="80"/>
      <c r="B2104" s="110" t="str">
        <f>IF(E2104="","",VLOOKUP(E2104,[1]PROJECTES!$C$14:$G$5000,2,FALSE))</f>
        <v/>
      </c>
      <c r="C2104" s="80"/>
      <c r="D2104" s="283" t="str">
        <f>IF(E2104="","",VLOOKUP(E2104,[1]PROJECTES!$C$14:$G$5000,5,FALSE))</f>
        <v/>
      </c>
      <c r="E2104" s="79"/>
      <c r="F2104" s="110" t="str">
        <f>IF(I2104="","",VLOOKUP(I2104,[1]PROJECTES!$C$14:$G$5000,2,FALSE))</f>
        <v/>
      </c>
      <c r="G2104" s="112" t="str">
        <f>IF(E2104="","",VLOOKUP(E2104,[1]PROJECTES!$C$14:$G$5000,4,FALSE))</f>
        <v/>
      </c>
      <c r="H2104" s="95"/>
      <c r="I2104" s="113" t="str">
        <f>IF(H2104="","",VLOOKUP(H2104,BD!B$2:C$16,2,FALSE))</f>
        <v/>
      </c>
      <c r="J2104" s="114"/>
      <c r="K2104" s="115" t="str">
        <f t="shared" si="76"/>
        <v/>
      </c>
      <c r="L2104" s="116" t="str">
        <f t="shared" ca="1" si="75"/>
        <v>-</v>
      </c>
      <c r="M2104" s="111" t="str">
        <f>IF(E2104="","",VLOOKUP(E2104,[1]PROJECTES!$C$14:$Z$5000,21,FALSE))</f>
        <v/>
      </c>
      <c r="N2104" s="117"/>
      <c r="O2104" s="118" t="s">
        <v>222</v>
      </c>
      <c r="P2104" s="119"/>
      <c r="Q2104" s="84"/>
      <c r="R2104" s="125"/>
      <c r="S2104" s="166"/>
      <c r="T2104" s="167"/>
    </row>
    <row r="2105" spans="1:20" s="121" customFormat="1" ht="20.100000000000001" customHeight="1" x14ac:dyDescent="0.3">
      <c r="A2105" s="80"/>
      <c r="B2105" s="110" t="str">
        <f>IF(E2105="","",VLOOKUP(E2105,[1]PROJECTES!$C$14:$G$5000,2,FALSE))</f>
        <v/>
      </c>
      <c r="C2105" s="80"/>
      <c r="D2105" s="283" t="str">
        <f>IF(E2105="","",VLOOKUP(E2105,[1]PROJECTES!$C$14:$G$5000,5,FALSE))</f>
        <v/>
      </c>
      <c r="E2105" s="79"/>
      <c r="F2105" s="110" t="str">
        <f>IF(I2105="","",VLOOKUP(I2105,[1]PROJECTES!$C$14:$G$5000,2,FALSE))</f>
        <v/>
      </c>
      <c r="G2105" s="112" t="str">
        <f>IF(E2105="","",VLOOKUP(E2105,[1]PROJECTES!$C$14:$G$5000,4,FALSE))</f>
        <v/>
      </c>
      <c r="H2105" s="95"/>
      <c r="I2105" s="113" t="str">
        <f>IF(H2105="","",VLOOKUP(H2105,BD!B$2:C$16,2,FALSE))</f>
        <v/>
      </c>
      <c r="J2105" s="114"/>
      <c r="K2105" s="115" t="str">
        <f t="shared" si="76"/>
        <v/>
      </c>
      <c r="L2105" s="116" t="str">
        <f t="shared" ca="1" si="75"/>
        <v>-</v>
      </c>
      <c r="M2105" s="111" t="str">
        <f>IF(E2105="","",VLOOKUP(E2105,[1]PROJECTES!$C$14:$Z$5000,21,FALSE))</f>
        <v/>
      </c>
      <c r="N2105" s="117"/>
      <c r="O2105" s="118" t="s">
        <v>222</v>
      </c>
      <c r="P2105" s="119"/>
      <c r="Q2105" s="84"/>
      <c r="R2105" s="125"/>
      <c r="S2105" s="166"/>
      <c r="T2105" s="167"/>
    </row>
    <row r="2106" spans="1:20" s="121" customFormat="1" ht="20.100000000000001" customHeight="1" x14ac:dyDescent="0.3">
      <c r="A2106" s="80"/>
      <c r="B2106" s="110" t="str">
        <f>IF(E2106="","",VLOOKUP(E2106,[1]PROJECTES!$C$14:$G$5000,2,FALSE))</f>
        <v/>
      </c>
      <c r="C2106" s="80"/>
      <c r="D2106" s="283" t="str">
        <f>IF(E2106="","",VLOOKUP(E2106,[1]PROJECTES!$C$14:$G$5000,5,FALSE))</f>
        <v/>
      </c>
      <c r="E2106" s="79"/>
      <c r="F2106" s="110" t="str">
        <f>IF(I2106="","",VLOOKUP(I2106,[1]PROJECTES!$C$14:$G$5000,2,FALSE))</f>
        <v/>
      </c>
      <c r="G2106" s="112" t="str">
        <f>IF(E2106="","",VLOOKUP(E2106,[1]PROJECTES!$C$14:$G$5000,4,FALSE))</f>
        <v/>
      </c>
      <c r="H2106" s="95"/>
      <c r="I2106" s="113" t="str">
        <f>IF(H2106="","",VLOOKUP(H2106,BD!B$2:C$16,2,FALSE))</f>
        <v/>
      </c>
      <c r="J2106" s="114"/>
      <c r="K2106" s="115" t="str">
        <f t="shared" si="76"/>
        <v/>
      </c>
      <c r="L2106" s="116" t="str">
        <f t="shared" ca="1" si="75"/>
        <v>-</v>
      </c>
      <c r="M2106" s="111" t="str">
        <f>IF(E2106="","",VLOOKUP(E2106,[1]PROJECTES!$C$14:$Z$5000,21,FALSE))</f>
        <v/>
      </c>
      <c r="N2106" s="117"/>
      <c r="O2106" s="118" t="s">
        <v>222</v>
      </c>
      <c r="P2106" s="119"/>
      <c r="Q2106" s="84"/>
      <c r="R2106" s="125"/>
      <c r="S2106" s="166"/>
      <c r="T2106" s="167"/>
    </row>
    <row r="2107" spans="1:20" s="121" customFormat="1" ht="20.100000000000001" customHeight="1" x14ac:dyDescent="0.3">
      <c r="A2107" s="80"/>
      <c r="B2107" s="110" t="str">
        <f>IF(E2107="","",VLOOKUP(E2107,[1]PROJECTES!$C$14:$G$5000,2,FALSE))</f>
        <v/>
      </c>
      <c r="C2107" s="80"/>
      <c r="D2107" s="283" t="str">
        <f>IF(E2107="","",VLOOKUP(E2107,[1]PROJECTES!$C$14:$G$5000,5,FALSE))</f>
        <v/>
      </c>
      <c r="E2107" s="79"/>
      <c r="F2107" s="110" t="str">
        <f>IF(I2107="","",VLOOKUP(I2107,[1]PROJECTES!$C$14:$G$5000,2,FALSE))</f>
        <v/>
      </c>
      <c r="G2107" s="112" t="str">
        <f>IF(E2107="","",VLOOKUP(E2107,[1]PROJECTES!$C$14:$G$5000,4,FALSE))</f>
        <v/>
      </c>
      <c r="H2107" s="95"/>
      <c r="I2107" s="113" t="str">
        <f>IF(H2107="","",VLOOKUP(H2107,BD!B$2:C$16,2,FALSE))</f>
        <v/>
      </c>
      <c r="J2107" s="114"/>
      <c r="K2107" s="115" t="str">
        <f t="shared" si="76"/>
        <v/>
      </c>
      <c r="L2107" s="116" t="str">
        <f t="shared" ca="1" si="75"/>
        <v>-</v>
      </c>
      <c r="M2107" s="111" t="str">
        <f>IF(E2107="","",VLOOKUP(E2107,[1]PROJECTES!$C$14:$Z$5000,21,FALSE))</f>
        <v/>
      </c>
      <c r="N2107" s="117"/>
      <c r="O2107" s="118" t="s">
        <v>222</v>
      </c>
      <c r="P2107" s="119"/>
      <c r="Q2107" s="84"/>
      <c r="R2107" s="125"/>
      <c r="S2107" s="166"/>
      <c r="T2107" s="167"/>
    </row>
    <row r="2108" spans="1:20" s="121" customFormat="1" ht="20.100000000000001" customHeight="1" x14ac:dyDescent="0.3">
      <c r="A2108" s="80"/>
      <c r="B2108" s="110" t="str">
        <f>IF(E2108="","",VLOOKUP(E2108,[1]PROJECTES!$C$14:$G$5000,2,FALSE))</f>
        <v/>
      </c>
      <c r="C2108" s="80"/>
      <c r="D2108" s="283" t="str">
        <f>IF(E2108="","",VLOOKUP(E2108,[1]PROJECTES!$C$14:$G$5000,5,FALSE))</f>
        <v/>
      </c>
      <c r="E2108" s="79"/>
      <c r="F2108" s="110" t="str">
        <f>IF(I2108="","",VLOOKUP(I2108,[1]PROJECTES!$C$14:$G$5000,2,FALSE))</f>
        <v/>
      </c>
      <c r="G2108" s="112" t="str">
        <f>IF(E2108="","",VLOOKUP(E2108,[1]PROJECTES!$C$14:$G$5000,4,FALSE))</f>
        <v/>
      </c>
      <c r="H2108" s="95"/>
      <c r="I2108" s="113" t="str">
        <f>IF(H2108="","",VLOOKUP(H2108,BD!B$2:C$16,2,FALSE))</f>
        <v/>
      </c>
      <c r="J2108" s="114"/>
      <c r="K2108" s="115" t="str">
        <f t="shared" si="76"/>
        <v/>
      </c>
      <c r="L2108" s="116" t="str">
        <f t="shared" ca="1" si="75"/>
        <v>-</v>
      </c>
      <c r="M2108" s="111" t="str">
        <f>IF(E2108="","",VLOOKUP(E2108,[1]PROJECTES!$C$14:$Z$5000,21,FALSE))</f>
        <v/>
      </c>
      <c r="N2108" s="117"/>
      <c r="O2108" s="118" t="s">
        <v>222</v>
      </c>
      <c r="P2108" s="119"/>
      <c r="Q2108" s="84"/>
      <c r="R2108" s="125"/>
      <c r="S2108" s="166"/>
      <c r="T2108" s="167"/>
    </row>
    <row r="2109" spans="1:20" s="121" customFormat="1" ht="20.100000000000001" customHeight="1" x14ac:dyDescent="0.3">
      <c r="A2109" s="80"/>
      <c r="B2109" s="110" t="str">
        <f>IF(E2109="","",VLOOKUP(E2109,[1]PROJECTES!$C$14:$G$5000,2,FALSE))</f>
        <v/>
      </c>
      <c r="C2109" s="80"/>
      <c r="D2109" s="283" t="str">
        <f>IF(E2109="","",VLOOKUP(E2109,[1]PROJECTES!$C$14:$G$5000,5,FALSE))</f>
        <v/>
      </c>
      <c r="E2109" s="79"/>
      <c r="F2109" s="110" t="str">
        <f>IF(I2109="","",VLOOKUP(I2109,[1]PROJECTES!$C$14:$G$5000,2,FALSE))</f>
        <v/>
      </c>
      <c r="G2109" s="112" t="str">
        <f>IF(E2109="","",VLOOKUP(E2109,[1]PROJECTES!$C$14:$G$5000,4,FALSE))</f>
        <v/>
      </c>
      <c r="H2109" s="95"/>
      <c r="I2109" s="113" t="str">
        <f>IF(H2109="","",VLOOKUP(H2109,BD!B$2:C$16,2,FALSE))</f>
        <v/>
      </c>
      <c r="J2109" s="114"/>
      <c r="K2109" s="115" t="str">
        <f t="shared" si="76"/>
        <v/>
      </c>
      <c r="L2109" s="116" t="str">
        <f t="shared" ca="1" si="75"/>
        <v>-</v>
      </c>
      <c r="M2109" s="111" t="str">
        <f>IF(E2109="","",VLOOKUP(E2109,[1]PROJECTES!$C$14:$Z$5000,21,FALSE))</f>
        <v/>
      </c>
      <c r="N2109" s="117"/>
      <c r="O2109" s="118" t="s">
        <v>222</v>
      </c>
      <c r="P2109" s="119"/>
      <c r="Q2109" s="84"/>
      <c r="R2109" s="125"/>
      <c r="S2109" s="166"/>
      <c r="T2109" s="167"/>
    </row>
    <row r="2110" spans="1:20" s="121" customFormat="1" ht="20.100000000000001" customHeight="1" x14ac:dyDescent="0.3">
      <c r="A2110" s="80"/>
      <c r="B2110" s="110" t="str">
        <f>IF(E2110="","",VLOOKUP(E2110,[1]PROJECTES!$C$14:$G$5000,2,FALSE))</f>
        <v/>
      </c>
      <c r="C2110" s="80"/>
      <c r="D2110" s="283" t="str">
        <f>IF(E2110="","",VLOOKUP(E2110,[1]PROJECTES!$C$14:$G$5000,5,FALSE))</f>
        <v/>
      </c>
      <c r="E2110" s="79"/>
      <c r="F2110" s="110" t="str">
        <f>IF(I2110="","",VLOOKUP(I2110,[1]PROJECTES!$C$14:$G$5000,2,FALSE))</f>
        <v/>
      </c>
      <c r="G2110" s="112" t="str">
        <f>IF(E2110="","",VLOOKUP(E2110,[1]PROJECTES!$C$14:$G$5000,4,FALSE))</f>
        <v/>
      </c>
      <c r="H2110" s="95"/>
      <c r="I2110" s="113" t="str">
        <f>IF(H2110="","",VLOOKUP(H2110,BD!B$2:C$16,2,FALSE))</f>
        <v/>
      </c>
      <c r="J2110" s="114"/>
      <c r="K2110" s="115" t="str">
        <f t="shared" si="76"/>
        <v/>
      </c>
      <c r="L2110" s="116" t="str">
        <f t="shared" ca="1" si="75"/>
        <v>-</v>
      </c>
      <c r="M2110" s="111" t="str">
        <f>IF(E2110="","",VLOOKUP(E2110,[1]PROJECTES!$C$14:$Z$5000,21,FALSE))</f>
        <v/>
      </c>
      <c r="N2110" s="117"/>
      <c r="O2110" s="118" t="s">
        <v>222</v>
      </c>
      <c r="P2110" s="119"/>
      <c r="Q2110" s="84"/>
      <c r="R2110" s="125"/>
      <c r="S2110" s="166"/>
      <c r="T2110" s="167"/>
    </row>
    <row r="2111" spans="1:20" s="121" customFormat="1" ht="20.100000000000001" customHeight="1" x14ac:dyDescent="0.3">
      <c r="A2111" s="80"/>
      <c r="B2111" s="110" t="str">
        <f>IF(E2111="","",VLOOKUP(E2111,[1]PROJECTES!$C$14:$G$5000,2,FALSE))</f>
        <v/>
      </c>
      <c r="C2111" s="80"/>
      <c r="D2111" s="283" t="str">
        <f>IF(E2111="","",VLOOKUP(E2111,[1]PROJECTES!$C$14:$G$5000,5,FALSE))</f>
        <v/>
      </c>
      <c r="E2111" s="79"/>
      <c r="F2111" s="110" t="str">
        <f>IF(I2111="","",VLOOKUP(I2111,[1]PROJECTES!$C$14:$G$5000,2,FALSE))</f>
        <v/>
      </c>
      <c r="G2111" s="112" t="str">
        <f>IF(E2111="","",VLOOKUP(E2111,[1]PROJECTES!$C$14:$G$5000,4,FALSE))</f>
        <v/>
      </c>
      <c r="H2111" s="95"/>
      <c r="I2111" s="113" t="str">
        <f>IF(H2111="","",VLOOKUP(H2111,BD!B$2:C$16,2,FALSE))</f>
        <v/>
      </c>
      <c r="J2111" s="114"/>
      <c r="K2111" s="115" t="str">
        <f t="shared" si="76"/>
        <v/>
      </c>
      <c r="L2111" s="116" t="str">
        <f t="shared" ca="1" si="75"/>
        <v>-</v>
      </c>
      <c r="M2111" s="111" t="str">
        <f>IF(E2111="","",VLOOKUP(E2111,[1]PROJECTES!$C$14:$Z$5000,21,FALSE))</f>
        <v/>
      </c>
      <c r="N2111" s="117"/>
      <c r="O2111" s="118" t="s">
        <v>222</v>
      </c>
      <c r="P2111" s="119"/>
      <c r="Q2111" s="84"/>
      <c r="R2111" s="125"/>
      <c r="S2111" s="166"/>
      <c r="T2111" s="167"/>
    </row>
    <row r="2112" spans="1:20" s="121" customFormat="1" ht="20.100000000000001" customHeight="1" x14ac:dyDescent="0.3">
      <c r="A2112" s="80"/>
      <c r="B2112" s="110" t="str">
        <f>IF(E2112="","",VLOOKUP(E2112,[1]PROJECTES!$C$14:$G$5000,2,FALSE))</f>
        <v/>
      </c>
      <c r="C2112" s="80"/>
      <c r="D2112" s="283" t="str">
        <f>IF(E2112="","",VLOOKUP(E2112,[1]PROJECTES!$C$14:$G$5000,5,FALSE))</f>
        <v/>
      </c>
      <c r="E2112" s="79"/>
      <c r="F2112" s="110" t="str">
        <f>IF(I2112="","",VLOOKUP(I2112,[1]PROJECTES!$C$14:$G$5000,2,FALSE))</f>
        <v/>
      </c>
      <c r="G2112" s="112" t="str">
        <f>IF(E2112="","",VLOOKUP(E2112,[1]PROJECTES!$C$14:$G$5000,4,FALSE))</f>
        <v/>
      </c>
      <c r="H2112" s="95"/>
      <c r="I2112" s="113" t="str">
        <f>IF(H2112="","",VLOOKUP(H2112,BD!B$2:C$16,2,FALSE))</f>
        <v/>
      </c>
      <c r="J2112" s="114"/>
      <c r="K2112" s="115" t="str">
        <f t="shared" si="76"/>
        <v/>
      </c>
      <c r="L2112" s="116" t="str">
        <f t="shared" ca="1" si="75"/>
        <v>-</v>
      </c>
      <c r="M2112" s="111" t="str">
        <f>IF(E2112="","",VLOOKUP(E2112,[1]PROJECTES!$C$14:$Z$5000,21,FALSE))</f>
        <v/>
      </c>
      <c r="N2112" s="117"/>
      <c r="O2112" s="118" t="s">
        <v>222</v>
      </c>
      <c r="P2112" s="119"/>
      <c r="Q2112" s="84"/>
      <c r="R2112" s="122"/>
      <c r="S2112" s="166"/>
      <c r="T2112" s="167"/>
    </row>
    <row r="2113" spans="1:20" s="121" customFormat="1" ht="20.100000000000001" customHeight="1" x14ac:dyDescent="0.3">
      <c r="A2113" s="80"/>
      <c r="B2113" s="110" t="str">
        <f>IF(E2113="","",VLOOKUP(E2113,[1]PROJECTES!$C$14:$G$5000,2,FALSE))</f>
        <v/>
      </c>
      <c r="C2113" s="80"/>
      <c r="D2113" s="283" t="str">
        <f>IF(E2113="","",VLOOKUP(E2113,[1]PROJECTES!$C$14:$G$5000,5,FALSE))</f>
        <v/>
      </c>
      <c r="E2113" s="79"/>
      <c r="F2113" s="110" t="str">
        <f>IF(I2113="","",VLOOKUP(I2113,[1]PROJECTES!$C$14:$G$5000,2,FALSE))</f>
        <v/>
      </c>
      <c r="G2113" s="112" t="str">
        <f>IF(E2113="","",VLOOKUP(E2113,[1]PROJECTES!$C$14:$G$5000,4,FALSE))</f>
        <v/>
      </c>
      <c r="H2113" s="95"/>
      <c r="I2113" s="113" t="str">
        <f>IF(H2113="","",VLOOKUP(H2113,BD!B$2:C$16,2,FALSE))</f>
        <v/>
      </c>
      <c r="J2113" s="114"/>
      <c r="K2113" s="115" t="str">
        <f t="shared" si="76"/>
        <v/>
      </c>
      <c r="L2113" s="116" t="str">
        <f t="shared" ca="1" si="75"/>
        <v>-</v>
      </c>
      <c r="M2113" s="111" t="str">
        <f>IF(E2113="","",VLOOKUP(E2113,[1]PROJECTES!$C$14:$Z$5000,21,FALSE))</f>
        <v/>
      </c>
      <c r="N2113" s="117"/>
      <c r="O2113" s="118" t="s">
        <v>222</v>
      </c>
      <c r="P2113" s="119"/>
      <c r="Q2113" s="84"/>
      <c r="R2113" s="122"/>
      <c r="S2113" s="166"/>
      <c r="T2113" s="167"/>
    </row>
    <row r="2114" spans="1:20" s="121" customFormat="1" ht="20.100000000000001" customHeight="1" x14ac:dyDescent="0.3">
      <c r="A2114" s="80"/>
      <c r="B2114" s="110" t="str">
        <f>IF(E2114="","",VLOOKUP(E2114,[1]PROJECTES!$C$14:$G$5000,2,FALSE))</f>
        <v/>
      </c>
      <c r="C2114" s="80"/>
      <c r="D2114" s="283" t="str">
        <f>IF(E2114="","",VLOOKUP(E2114,[1]PROJECTES!$C$14:$G$5000,5,FALSE))</f>
        <v/>
      </c>
      <c r="E2114" s="79"/>
      <c r="F2114" s="110" t="str">
        <f>IF(I2114="","",VLOOKUP(I2114,[1]PROJECTES!$C$14:$G$5000,2,FALSE))</f>
        <v/>
      </c>
      <c r="G2114" s="112" t="str">
        <f>IF(E2114="","",VLOOKUP(E2114,[1]PROJECTES!$C$14:$G$5000,4,FALSE))</f>
        <v/>
      </c>
      <c r="H2114" s="95"/>
      <c r="I2114" s="113" t="str">
        <f>IF(H2114="","",VLOOKUP(H2114,BD!B$2:C$16,2,FALSE))</f>
        <v/>
      </c>
      <c r="J2114" s="114"/>
      <c r="K2114" s="115" t="str">
        <f t="shared" si="76"/>
        <v/>
      </c>
      <c r="L2114" s="116" t="str">
        <f t="shared" ca="1" si="75"/>
        <v>-</v>
      </c>
      <c r="M2114" s="111" t="str">
        <f>IF(E2114="","",VLOOKUP(E2114,[1]PROJECTES!$C$14:$Z$5000,21,FALSE))</f>
        <v/>
      </c>
      <c r="N2114" s="117"/>
      <c r="O2114" s="118" t="s">
        <v>222</v>
      </c>
      <c r="P2114" s="119"/>
      <c r="Q2114" s="84"/>
      <c r="R2114" s="125"/>
      <c r="S2114" s="166"/>
      <c r="T2114" s="167"/>
    </row>
    <row r="2115" spans="1:20" s="121" customFormat="1" ht="20.100000000000001" customHeight="1" x14ac:dyDescent="0.3">
      <c r="A2115" s="80"/>
      <c r="B2115" s="110" t="str">
        <f>IF(E2115="","",VLOOKUP(E2115,[1]PROJECTES!$C$14:$G$5000,2,FALSE))</f>
        <v/>
      </c>
      <c r="C2115" s="80"/>
      <c r="D2115" s="283" t="str">
        <f>IF(E2115="","",VLOOKUP(E2115,[1]PROJECTES!$C$14:$G$5000,5,FALSE))</f>
        <v/>
      </c>
      <c r="E2115" s="79"/>
      <c r="F2115" s="110" t="str">
        <f>IF(I2115="","",VLOOKUP(I2115,[1]PROJECTES!$C$14:$G$5000,2,FALSE))</f>
        <v/>
      </c>
      <c r="G2115" s="112" t="str">
        <f>IF(E2115="","",VLOOKUP(E2115,[1]PROJECTES!$C$14:$G$5000,4,FALSE))</f>
        <v/>
      </c>
      <c r="H2115" s="95"/>
      <c r="I2115" s="113" t="str">
        <f>IF(H2115="","",VLOOKUP(H2115,BD!B$2:C$16,2,FALSE))</f>
        <v/>
      </c>
      <c r="J2115" s="144"/>
      <c r="K2115" s="115" t="str">
        <f t="shared" si="76"/>
        <v/>
      </c>
      <c r="L2115" s="116" t="str">
        <f t="shared" ca="1" si="75"/>
        <v>-</v>
      </c>
      <c r="M2115" s="111" t="str">
        <f>IF(E2115="","",VLOOKUP(E2115,[1]PROJECTES!$C$14:$Z$5000,21,FALSE))</f>
        <v/>
      </c>
      <c r="N2115" s="117"/>
      <c r="O2115" s="118" t="s">
        <v>222</v>
      </c>
      <c r="P2115" s="119"/>
      <c r="Q2115" s="84"/>
      <c r="R2115" s="125"/>
      <c r="S2115" s="166"/>
      <c r="T2115" s="167"/>
    </row>
    <row r="2116" spans="1:20" s="121" customFormat="1" ht="20.100000000000001" customHeight="1" x14ac:dyDescent="0.3">
      <c r="A2116" s="80"/>
      <c r="B2116" s="110" t="str">
        <f>IF(E2116="","",VLOOKUP(E2116,[1]PROJECTES!$C$14:$G$5000,2,FALSE))</f>
        <v/>
      </c>
      <c r="C2116" s="80"/>
      <c r="D2116" s="283" t="str">
        <f>IF(E2116="","",VLOOKUP(E2116,[1]PROJECTES!$C$14:$G$5000,5,FALSE))</f>
        <v/>
      </c>
      <c r="E2116" s="79"/>
      <c r="F2116" s="110" t="str">
        <f>IF(I2116="","",VLOOKUP(I2116,[1]PROJECTES!$C$14:$G$5000,2,FALSE))</f>
        <v/>
      </c>
      <c r="G2116" s="112" t="str">
        <f>IF(E2116="","",VLOOKUP(E2116,[1]PROJECTES!$C$14:$G$5000,4,FALSE))</f>
        <v/>
      </c>
      <c r="H2116" s="95"/>
      <c r="I2116" s="113" t="str">
        <f>IF(H2116="","",VLOOKUP(H2116,BD!B$2:C$16,2,FALSE))</f>
        <v/>
      </c>
      <c r="J2116" s="114"/>
      <c r="K2116" s="115" t="str">
        <f t="shared" si="76"/>
        <v/>
      </c>
      <c r="L2116" s="116" t="str">
        <f t="shared" ca="1" si="75"/>
        <v>-</v>
      </c>
      <c r="M2116" s="111" t="str">
        <f>IF(E2116="","",VLOOKUP(E2116,[1]PROJECTES!$C$14:$Z$5000,21,FALSE))</f>
        <v/>
      </c>
      <c r="N2116" s="117"/>
      <c r="O2116" s="118" t="s">
        <v>222</v>
      </c>
      <c r="P2116" s="119"/>
      <c r="Q2116" s="84"/>
      <c r="R2116" s="125"/>
      <c r="S2116" s="166"/>
      <c r="T2116" s="167"/>
    </row>
    <row r="2117" spans="1:20" s="121" customFormat="1" ht="20.100000000000001" customHeight="1" x14ac:dyDescent="0.3">
      <c r="A2117" s="80"/>
      <c r="B2117" s="110" t="str">
        <f>IF(E2117="","",VLOOKUP(E2117,[1]PROJECTES!$C$14:$G$5000,2,FALSE))</f>
        <v/>
      </c>
      <c r="C2117" s="80"/>
      <c r="D2117" s="283" t="str">
        <f>IF(E2117="","",VLOOKUP(E2117,[1]PROJECTES!$C$14:$G$5000,5,FALSE))</f>
        <v/>
      </c>
      <c r="E2117" s="79"/>
      <c r="F2117" s="110" t="str">
        <f>IF(I2117="","",VLOOKUP(I2117,[1]PROJECTES!$C$14:$G$5000,2,FALSE))</f>
        <v/>
      </c>
      <c r="G2117" s="112" t="str">
        <f>IF(E2117="","",VLOOKUP(E2117,[1]PROJECTES!$C$14:$G$5000,4,FALSE))</f>
        <v/>
      </c>
      <c r="H2117" s="95"/>
      <c r="I2117" s="113" t="str">
        <f>IF(H2117="","",VLOOKUP(H2117,BD!B$2:C$16,2,FALSE))</f>
        <v/>
      </c>
      <c r="J2117" s="114"/>
      <c r="K2117" s="115" t="str">
        <f t="shared" si="76"/>
        <v/>
      </c>
      <c r="L2117" s="116" t="str">
        <f t="shared" ca="1" si="75"/>
        <v>-</v>
      </c>
      <c r="M2117" s="111" t="str">
        <f>IF(E2117="","",VLOOKUP(E2117,[1]PROJECTES!$C$14:$Z$5000,21,FALSE))</f>
        <v/>
      </c>
      <c r="N2117" s="117"/>
      <c r="O2117" s="118" t="s">
        <v>222</v>
      </c>
      <c r="P2117" s="119"/>
      <c r="Q2117" s="84"/>
      <c r="R2117" s="125"/>
      <c r="S2117" s="166"/>
      <c r="T2117" s="167"/>
    </row>
    <row r="2118" spans="1:20" s="121" customFormat="1" ht="20.100000000000001" customHeight="1" x14ac:dyDescent="0.3">
      <c r="A2118" s="80"/>
      <c r="B2118" s="110" t="str">
        <f>IF(E2118="","",VLOOKUP(E2118,[1]PROJECTES!$C$14:$G$5000,2,FALSE))</f>
        <v/>
      </c>
      <c r="C2118" s="80"/>
      <c r="D2118" s="283" t="str">
        <f>IF(E2118="","",VLOOKUP(E2118,[1]PROJECTES!$C$14:$G$5000,5,FALSE))</f>
        <v/>
      </c>
      <c r="E2118" s="79"/>
      <c r="F2118" s="110" t="str">
        <f>IF(I2118="","",VLOOKUP(I2118,[1]PROJECTES!$C$14:$G$5000,2,FALSE))</f>
        <v/>
      </c>
      <c r="G2118" s="112" t="str">
        <f>IF(E2118="","",VLOOKUP(E2118,[1]PROJECTES!$C$14:$G$5000,4,FALSE))</f>
        <v/>
      </c>
      <c r="H2118" s="95"/>
      <c r="I2118" s="113" t="str">
        <f>IF(H2118="","",VLOOKUP(H2118,BD!B$2:C$16,2,FALSE))</f>
        <v/>
      </c>
      <c r="J2118" s="114"/>
      <c r="K2118" s="115" t="str">
        <f t="shared" si="76"/>
        <v/>
      </c>
      <c r="L2118" s="116" t="str">
        <f t="shared" ca="1" si="75"/>
        <v>-</v>
      </c>
      <c r="M2118" s="111" t="str">
        <f>IF(E2118="","",VLOOKUP(E2118,[1]PROJECTES!$C$14:$Z$5000,21,FALSE))</f>
        <v/>
      </c>
      <c r="N2118" s="117"/>
      <c r="O2118" s="118" t="s">
        <v>222</v>
      </c>
      <c r="P2118" s="119"/>
      <c r="Q2118" s="84"/>
      <c r="R2118" s="125"/>
      <c r="S2118" s="166"/>
      <c r="T2118" s="167"/>
    </row>
    <row r="2119" spans="1:20" s="121" customFormat="1" ht="20.100000000000001" customHeight="1" x14ac:dyDescent="0.3">
      <c r="A2119" s="80"/>
      <c r="B2119" s="110" t="str">
        <f>IF(E2119="","",VLOOKUP(E2119,[1]PROJECTES!$C$14:$G$5000,2,FALSE))</f>
        <v/>
      </c>
      <c r="C2119" s="80"/>
      <c r="D2119" s="283" t="str">
        <f>IF(E2119="","",VLOOKUP(E2119,[1]PROJECTES!$C$14:$G$5000,5,FALSE))</f>
        <v/>
      </c>
      <c r="E2119" s="79"/>
      <c r="F2119" s="110" t="str">
        <f>IF(I2119="","",VLOOKUP(I2119,[1]PROJECTES!$C$14:$G$5000,2,FALSE))</f>
        <v/>
      </c>
      <c r="G2119" s="112" t="str">
        <f>IF(E2119="","",VLOOKUP(E2119,[1]PROJECTES!$C$14:$G$5000,4,FALSE))</f>
        <v/>
      </c>
      <c r="H2119" s="95"/>
      <c r="I2119" s="113" t="str">
        <f>IF(H2119="","",VLOOKUP(H2119,BD!B$2:C$16,2,FALSE))</f>
        <v/>
      </c>
      <c r="J2119" s="126"/>
      <c r="K2119" s="115" t="str">
        <f t="shared" si="76"/>
        <v/>
      </c>
      <c r="L2119" s="116" t="str">
        <f t="shared" ca="1" si="75"/>
        <v>-</v>
      </c>
      <c r="M2119" s="111" t="str">
        <f>IF(E2119="","",VLOOKUP(E2119,[1]PROJECTES!$C$14:$Z$5000,21,FALSE))</f>
        <v/>
      </c>
      <c r="N2119" s="136"/>
      <c r="O2119" s="118" t="s">
        <v>222</v>
      </c>
      <c r="P2119" s="140"/>
      <c r="Q2119" s="84"/>
      <c r="R2119" s="122"/>
      <c r="S2119" s="166"/>
      <c r="T2119" s="167"/>
    </row>
    <row r="2120" spans="1:20" s="121" customFormat="1" ht="20.100000000000001" customHeight="1" x14ac:dyDescent="0.3">
      <c r="A2120" s="80"/>
      <c r="B2120" s="110" t="str">
        <f>IF(E2120="","",VLOOKUP(E2120,[1]PROJECTES!$C$14:$G$5000,2,FALSE))</f>
        <v/>
      </c>
      <c r="C2120" s="80"/>
      <c r="D2120" s="283" t="str">
        <f>IF(E2120="","",VLOOKUP(E2120,[1]PROJECTES!$C$14:$G$5000,5,FALSE))</f>
        <v/>
      </c>
      <c r="E2120" s="79"/>
      <c r="F2120" s="110" t="str">
        <f>IF(I2120="","",VLOOKUP(I2120,[1]PROJECTES!$C$14:$G$5000,2,FALSE))</f>
        <v/>
      </c>
      <c r="G2120" s="112" t="str">
        <f>IF(E2120="","",VLOOKUP(E2120,[1]PROJECTES!$C$14:$G$5000,4,FALSE))</f>
        <v/>
      </c>
      <c r="H2120" s="95"/>
      <c r="I2120" s="113" t="str">
        <f>IF(H2120="","",VLOOKUP(H2120,BD!B$2:C$16,2,FALSE))</f>
        <v/>
      </c>
      <c r="J2120" s="126"/>
      <c r="K2120" s="115" t="str">
        <f t="shared" si="76"/>
        <v/>
      </c>
      <c r="L2120" s="116" t="str">
        <f t="shared" ca="1" si="75"/>
        <v>-</v>
      </c>
      <c r="M2120" s="111" t="str">
        <f>IF(E2120="","",VLOOKUP(E2120,[1]PROJECTES!$C$14:$Z$5000,21,FALSE))</f>
        <v/>
      </c>
      <c r="N2120" s="136"/>
      <c r="O2120" s="118" t="s">
        <v>222</v>
      </c>
      <c r="P2120" s="140"/>
      <c r="Q2120" s="84"/>
      <c r="R2120" s="122"/>
      <c r="S2120" s="166"/>
      <c r="T2120" s="167"/>
    </row>
    <row r="2121" spans="1:20" s="121" customFormat="1" ht="20.100000000000001" customHeight="1" x14ac:dyDescent="0.3">
      <c r="A2121" s="80"/>
      <c r="B2121" s="110" t="str">
        <f>IF(E2121="","",VLOOKUP(E2121,[1]PROJECTES!$C$14:$G$5000,2,FALSE))</f>
        <v/>
      </c>
      <c r="C2121" s="80"/>
      <c r="D2121" s="283" t="str">
        <f>IF(E2121="","",VLOOKUP(E2121,[1]PROJECTES!$C$14:$G$5000,5,FALSE))</f>
        <v/>
      </c>
      <c r="E2121" s="79"/>
      <c r="F2121" s="110" t="str">
        <f>IF(I2121="","",VLOOKUP(I2121,[1]PROJECTES!$C$14:$G$5000,2,FALSE))</f>
        <v/>
      </c>
      <c r="G2121" s="112" t="str">
        <f>IF(E2121="","",VLOOKUP(E2121,[1]PROJECTES!$C$14:$G$5000,4,FALSE))</f>
        <v/>
      </c>
      <c r="H2121" s="95"/>
      <c r="I2121" s="113" t="str">
        <f>IF(H2121="","",VLOOKUP(H2121,BD!B$2:C$16,2,FALSE))</f>
        <v/>
      </c>
      <c r="J2121" s="126"/>
      <c r="K2121" s="115" t="str">
        <f t="shared" si="76"/>
        <v/>
      </c>
      <c r="L2121" s="116" t="str">
        <f t="shared" ref="L2121:L2184" ca="1" si="77">IF(M2121="","-",IF(G2121="TA","-",+M2121-TODAY()))</f>
        <v>-</v>
      </c>
      <c r="M2121" s="111" t="str">
        <f>IF(E2121="","",VLOOKUP(E2121,[1]PROJECTES!$C$14:$Z$5000,21,FALSE))</f>
        <v/>
      </c>
      <c r="N2121" s="136"/>
      <c r="O2121" s="118" t="s">
        <v>222</v>
      </c>
      <c r="P2121" s="140"/>
      <c r="Q2121" s="84"/>
      <c r="R2121" s="122"/>
      <c r="S2121" s="166"/>
      <c r="T2121" s="167"/>
    </row>
    <row r="2122" spans="1:20" s="121" customFormat="1" ht="20.100000000000001" customHeight="1" x14ac:dyDescent="0.3">
      <c r="A2122" s="80"/>
      <c r="B2122" s="110" t="str">
        <f>IF(E2122="","",VLOOKUP(E2122,[1]PROJECTES!$C$14:$G$5000,2,FALSE))</f>
        <v/>
      </c>
      <c r="C2122" s="80"/>
      <c r="D2122" s="283" t="str">
        <f>IF(E2122="","",VLOOKUP(E2122,[1]PROJECTES!$C$14:$G$5000,5,FALSE))</f>
        <v/>
      </c>
      <c r="E2122" s="79"/>
      <c r="F2122" s="110" t="str">
        <f>IF(I2122="","",VLOOKUP(I2122,[1]PROJECTES!$C$14:$G$5000,2,FALSE))</f>
        <v/>
      </c>
      <c r="G2122" s="112" t="str">
        <f>IF(E2122="","",VLOOKUP(E2122,[1]PROJECTES!$C$14:$G$5000,4,FALSE))</f>
        <v/>
      </c>
      <c r="H2122" s="95"/>
      <c r="I2122" s="113" t="str">
        <f>IF(H2122="","",VLOOKUP(H2122,BD!B$2:C$16,2,FALSE))</f>
        <v/>
      </c>
      <c r="J2122" s="126"/>
      <c r="K2122" s="115" t="str">
        <f t="shared" si="76"/>
        <v/>
      </c>
      <c r="L2122" s="116" t="str">
        <f t="shared" ca="1" si="77"/>
        <v>-</v>
      </c>
      <c r="M2122" s="111" t="str">
        <f>IF(E2122="","",VLOOKUP(E2122,[1]PROJECTES!$C$14:$Z$5000,21,FALSE))</f>
        <v/>
      </c>
      <c r="N2122" s="136"/>
      <c r="O2122" s="118" t="s">
        <v>222</v>
      </c>
      <c r="P2122" s="140"/>
      <c r="Q2122" s="84"/>
      <c r="R2122" s="135"/>
      <c r="S2122" s="166"/>
      <c r="T2122" s="167"/>
    </row>
    <row r="2123" spans="1:20" s="121" customFormat="1" ht="20.100000000000001" customHeight="1" x14ac:dyDescent="0.3">
      <c r="A2123" s="80"/>
      <c r="B2123" s="110" t="str">
        <f>IF(E2123="","",VLOOKUP(E2123,[1]PROJECTES!$C$14:$G$5000,2,FALSE))</f>
        <v/>
      </c>
      <c r="C2123" s="80"/>
      <c r="D2123" s="283" t="str">
        <f>IF(E2123="","",VLOOKUP(E2123,[1]PROJECTES!$C$14:$G$5000,5,FALSE))</f>
        <v/>
      </c>
      <c r="E2123" s="79"/>
      <c r="F2123" s="110" t="str">
        <f>IF(I2123="","",VLOOKUP(I2123,[1]PROJECTES!$C$14:$G$5000,2,FALSE))</f>
        <v/>
      </c>
      <c r="G2123" s="112" t="str">
        <f>IF(E2123="","",VLOOKUP(E2123,[1]PROJECTES!$C$14:$G$5000,4,FALSE))</f>
        <v/>
      </c>
      <c r="H2123" s="95"/>
      <c r="I2123" s="113" t="str">
        <f>IF(H2123="","",VLOOKUP(H2123,BD!B$2:C$16,2,FALSE))</f>
        <v/>
      </c>
      <c r="J2123" s="126"/>
      <c r="K2123" s="115" t="str">
        <f t="shared" si="76"/>
        <v/>
      </c>
      <c r="L2123" s="116" t="str">
        <f t="shared" ca="1" si="77"/>
        <v>-</v>
      </c>
      <c r="M2123" s="111" t="str">
        <f>IF(E2123="","",VLOOKUP(E2123,[1]PROJECTES!$C$14:$Z$5000,21,FALSE))</f>
        <v/>
      </c>
      <c r="N2123" s="136"/>
      <c r="O2123" s="118" t="s">
        <v>222</v>
      </c>
      <c r="P2123" s="140"/>
      <c r="Q2123" s="84"/>
      <c r="R2123" s="120"/>
      <c r="S2123" s="166"/>
      <c r="T2123" s="167"/>
    </row>
    <row r="2124" spans="1:20" s="121" customFormat="1" ht="20.100000000000001" customHeight="1" x14ac:dyDescent="0.3">
      <c r="A2124" s="80"/>
      <c r="B2124" s="110" t="str">
        <f>IF(E2124="","",VLOOKUP(E2124,[1]PROJECTES!$C$14:$G$5000,2,FALSE))</f>
        <v/>
      </c>
      <c r="C2124" s="80"/>
      <c r="D2124" s="283" t="str">
        <f>IF(E2124="","",VLOOKUP(E2124,[1]PROJECTES!$C$14:$G$5000,5,FALSE))</f>
        <v/>
      </c>
      <c r="E2124" s="79"/>
      <c r="F2124" s="110" t="str">
        <f>IF(I2124="","",VLOOKUP(I2124,[1]PROJECTES!$C$14:$G$5000,2,FALSE))</f>
        <v/>
      </c>
      <c r="G2124" s="112" t="str">
        <f>IF(E2124="","",VLOOKUP(E2124,[1]PROJECTES!$C$14:$G$5000,4,FALSE))</f>
        <v/>
      </c>
      <c r="H2124" s="95"/>
      <c r="I2124" s="113" t="str">
        <f>IF(H2124="","",VLOOKUP(H2124,BD!B$2:C$16,2,FALSE))</f>
        <v/>
      </c>
      <c r="J2124" s="126"/>
      <c r="K2124" s="115" t="str">
        <f t="shared" si="76"/>
        <v/>
      </c>
      <c r="L2124" s="116" t="str">
        <f t="shared" ca="1" si="77"/>
        <v>-</v>
      </c>
      <c r="M2124" s="111" t="str">
        <f>IF(E2124="","",VLOOKUP(E2124,[1]PROJECTES!$C$14:$Z$5000,21,FALSE))</f>
        <v/>
      </c>
      <c r="N2124" s="136"/>
      <c r="O2124" s="118" t="s">
        <v>222</v>
      </c>
      <c r="P2124" s="140"/>
      <c r="Q2124" s="84"/>
      <c r="R2124" s="206"/>
      <c r="S2124" s="166"/>
      <c r="T2124" s="167"/>
    </row>
    <row r="2125" spans="1:20" s="121" customFormat="1" ht="20.100000000000001" customHeight="1" x14ac:dyDescent="0.3">
      <c r="A2125" s="80"/>
      <c r="B2125" s="110" t="str">
        <f>IF(E2125="","",VLOOKUP(E2125,[1]PROJECTES!$C$14:$G$5000,2,FALSE))</f>
        <v/>
      </c>
      <c r="C2125" s="80"/>
      <c r="D2125" s="283" t="str">
        <f>IF(E2125="","",VLOOKUP(E2125,[1]PROJECTES!$C$14:$G$5000,5,FALSE))</f>
        <v/>
      </c>
      <c r="E2125" s="79"/>
      <c r="F2125" s="110" t="str">
        <f>IF(I2125="","",VLOOKUP(I2125,[1]PROJECTES!$C$14:$G$5000,2,FALSE))</f>
        <v/>
      </c>
      <c r="G2125" s="112" t="str">
        <f>IF(E2125="","",VLOOKUP(E2125,[1]PROJECTES!$C$14:$G$5000,4,FALSE))</f>
        <v/>
      </c>
      <c r="H2125" s="95"/>
      <c r="I2125" s="113" t="str">
        <f>IF(H2125="","",VLOOKUP(H2125,BD!B$2:C$16,2,FALSE))</f>
        <v/>
      </c>
      <c r="J2125" s="114"/>
      <c r="K2125" s="115" t="str">
        <f t="shared" si="76"/>
        <v/>
      </c>
      <c r="L2125" s="116" t="str">
        <f t="shared" ca="1" si="77"/>
        <v>-</v>
      </c>
      <c r="M2125" s="111" t="str">
        <f>IF(E2125="","",VLOOKUP(E2125,[1]PROJECTES!$C$14:$Z$5000,21,FALSE))</f>
        <v/>
      </c>
      <c r="N2125" s="117"/>
      <c r="O2125" s="118" t="s">
        <v>222</v>
      </c>
      <c r="P2125" s="119"/>
      <c r="Q2125" s="84"/>
      <c r="R2125" s="125"/>
      <c r="S2125" s="166"/>
      <c r="T2125" s="167"/>
    </row>
    <row r="2126" spans="1:20" s="121" customFormat="1" ht="20.100000000000001" customHeight="1" x14ac:dyDescent="0.3">
      <c r="A2126" s="80"/>
      <c r="B2126" s="110" t="str">
        <f>IF(E2126="","",VLOOKUP(E2126,[1]PROJECTES!$C$14:$G$5000,2,FALSE))</f>
        <v/>
      </c>
      <c r="C2126" s="80"/>
      <c r="D2126" s="283" t="str">
        <f>IF(E2126="","",VLOOKUP(E2126,[1]PROJECTES!$C$14:$G$5000,5,FALSE))</f>
        <v/>
      </c>
      <c r="E2126" s="79"/>
      <c r="F2126" s="110" t="str">
        <f>IF(I2126="","",VLOOKUP(I2126,[1]PROJECTES!$C$14:$G$5000,2,FALSE))</f>
        <v/>
      </c>
      <c r="G2126" s="112" t="str">
        <f>IF(E2126="","",VLOOKUP(E2126,[1]PROJECTES!$C$14:$G$5000,4,FALSE))</f>
        <v/>
      </c>
      <c r="H2126" s="95"/>
      <c r="I2126" s="113" t="str">
        <f>IF(H2126="","",VLOOKUP(H2126,BD!B$2:C$16,2,FALSE))</f>
        <v/>
      </c>
      <c r="J2126" s="114"/>
      <c r="K2126" s="115" t="str">
        <f t="shared" si="76"/>
        <v/>
      </c>
      <c r="L2126" s="116" t="str">
        <f t="shared" ca="1" si="77"/>
        <v>-</v>
      </c>
      <c r="M2126" s="111" t="str">
        <f>IF(E2126="","",VLOOKUP(E2126,[1]PROJECTES!$C$14:$Z$5000,21,FALSE))</f>
        <v/>
      </c>
      <c r="N2126" s="117"/>
      <c r="O2126" s="118" t="s">
        <v>222</v>
      </c>
      <c r="P2126" s="119"/>
      <c r="Q2126" s="84"/>
      <c r="R2126" s="125"/>
      <c r="S2126" s="166"/>
      <c r="T2126" s="167"/>
    </row>
    <row r="2127" spans="1:20" s="121" customFormat="1" ht="20.100000000000001" customHeight="1" x14ac:dyDescent="0.3">
      <c r="A2127" s="80"/>
      <c r="B2127" s="110" t="str">
        <f>IF(E2127="","",VLOOKUP(E2127,[1]PROJECTES!$C$14:$G$5000,2,FALSE))</f>
        <v/>
      </c>
      <c r="C2127" s="80"/>
      <c r="D2127" s="283" t="str">
        <f>IF(E2127="","",VLOOKUP(E2127,[1]PROJECTES!$C$14:$G$5000,5,FALSE))</f>
        <v/>
      </c>
      <c r="E2127" s="79"/>
      <c r="F2127" s="110" t="str">
        <f>IF(I2127="","",VLOOKUP(I2127,[1]PROJECTES!$C$14:$G$5000,2,FALSE))</f>
        <v/>
      </c>
      <c r="G2127" s="112" t="str">
        <f>IF(E2127="","",VLOOKUP(E2127,[1]PROJECTES!$C$14:$G$5000,4,FALSE))</f>
        <v/>
      </c>
      <c r="H2127" s="95"/>
      <c r="I2127" s="113" t="str">
        <f>IF(H2127="","",VLOOKUP(H2127,BD!B$2:C$16,2,FALSE))</f>
        <v/>
      </c>
      <c r="J2127" s="114"/>
      <c r="K2127" s="115" t="str">
        <f t="shared" si="76"/>
        <v/>
      </c>
      <c r="L2127" s="116" t="str">
        <f t="shared" ca="1" si="77"/>
        <v>-</v>
      </c>
      <c r="M2127" s="111" t="str">
        <f>IF(E2127="","",VLOOKUP(E2127,[1]PROJECTES!$C$14:$Z$5000,21,FALSE))</f>
        <v/>
      </c>
      <c r="N2127" s="117"/>
      <c r="O2127" s="118" t="s">
        <v>222</v>
      </c>
      <c r="P2127" s="119"/>
      <c r="Q2127" s="84"/>
      <c r="R2127" s="125"/>
      <c r="S2127" s="166"/>
      <c r="T2127" s="167"/>
    </row>
    <row r="2128" spans="1:20" s="121" customFormat="1" ht="20.100000000000001" customHeight="1" x14ac:dyDescent="0.3">
      <c r="A2128" s="80"/>
      <c r="B2128" s="110" t="str">
        <f>IF(E2128="","",VLOOKUP(E2128,[1]PROJECTES!$C$14:$G$5000,2,FALSE))</f>
        <v/>
      </c>
      <c r="C2128" s="80"/>
      <c r="D2128" s="283" t="str">
        <f>IF(E2128="","",VLOOKUP(E2128,[1]PROJECTES!$C$14:$G$5000,5,FALSE))</f>
        <v/>
      </c>
      <c r="E2128" s="79"/>
      <c r="F2128" s="110" t="str">
        <f>IF(I2128="","",VLOOKUP(I2128,[1]PROJECTES!$C$14:$G$5000,2,FALSE))</f>
        <v/>
      </c>
      <c r="G2128" s="112" t="str">
        <f>IF(E2128="","",VLOOKUP(E2128,[1]PROJECTES!$C$14:$G$5000,4,FALSE))</f>
        <v/>
      </c>
      <c r="H2128" s="95"/>
      <c r="I2128" s="113" t="str">
        <f>IF(H2128="","",VLOOKUP(H2128,BD!B$2:C$16,2,FALSE))</f>
        <v/>
      </c>
      <c r="J2128" s="114"/>
      <c r="K2128" s="115" t="str">
        <f t="shared" si="76"/>
        <v/>
      </c>
      <c r="L2128" s="116" t="str">
        <f t="shared" ca="1" si="77"/>
        <v>-</v>
      </c>
      <c r="M2128" s="111" t="str">
        <f>IF(E2128="","",VLOOKUP(E2128,[1]PROJECTES!$C$14:$Z$5000,21,FALSE))</f>
        <v/>
      </c>
      <c r="N2128" s="117"/>
      <c r="O2128" s="118" t="s">
        <v>222</v>
      </c>
      <c r="P2128" s="119"/>
      <c r="Q2128" s="84"/>
      <c r="R2128" s="125"/>
      <c r="S2128" s="166"/>
      <c r="T2128" s="167"/>
    </row>
    <row r="2129" spans="1:22" s="121" customFormat="1" ht="20.100000000000001" customHeight="1" x14ac:dyDescent="0.3">
      <c r="A2129" s="80"/>
      <c r="B2129" s="110" t="str">
        <f>IF(E2129="","",VLOOKUP(E2129,[1]PROJECTES!$C$14:$G$5000,2,FALSE))</f>
        <v/>
      </c>
      <c r="C2129" s="80"/>
      <c r="D2129" s="283" t="str">
        <f>IF(E2129="","",VLOOKUP(E2129,[1]PROJECTES!$C$14:$G$5000,5,FALSE))</f>
        <v/>
      </c>
      <c r="E2129" s="79"/>
      <c r="F2129" s="110" t="str">
        <f>IF(I2129="","",VLOOKUP(I2129,[1]PROJECTES!$C$14:$G$5000,2,FALSE))</f>
        <v/>
      </c>
      <c r="G2129" s="112" t="str">
        <f>IF(E2129="","",VLOOKUP(E2129,[1]PROJECTES!$C$14:$G$5000,4,FALSE))</f>
        <v/>
      </c>
      <c r="H2129" s="95"/>
      <c r="I2129" s="113" t="str">
        <f>IF(H2129="","",VLOOKUP(H2129,BD!B$2:C$16,2,FALSE))</f>
        <v/>
      </c>
      <c r="J2129" s="114"/>
      <c r="K2129" s="115" t="str">
        <f t="shared" si="76"/>
        <v/>
      </c>
      <c r="L2129" s="116" t="str">
        <f t="shared" ca="1" si="77"/>
        <v>-</v>
      </c>
      <c r="M2129" s="111" t="str">
        <f>IF(E2129="","",VLOOKUP(E2129,[1]PROJECTES!$C$14:$Z$5000,21,FALSE))</f>
        <v/>
      </c>
      <c r="N2129" s="117"/>
      <c r="O2129" s="118" t="s">
        <v>222</v>
      </c>
      <c r="P2129" s="119"/>
      <c r="Q2129" s="84"/>
      <c r="R2129" s="125"/>
      <c r="S2129" s="166"/>
      <c r="T2129" s="167"/>
    </row>
    <row r="2130" spans="1:22" s="121" customFormat="1" ht="20.100000000000001" customHeight="1" x14ac:dyDescent="0.3">
      <c r="A2130" s="80"/>
      <c r="B2130" s="110" t="str">
        <f>IF(E2130="","",VLOOKUP(E2130,[1]PROJECTES!$C$14:$G$5000,2,FALSE))</f>
        <v/>
      </c>
      <c r="C2130" s="80"/>
      <c r="D2130" s="283" t="str">
        <f>IF(E2130="","",VLOOKUP(E2130,[1]PROJECTES!$C$14:$G$5000,5,FALSE))</f>
        <v/>
      </c>
      <c r="E2130" s="79"/>
      <c r="F2130" s="110" t="str">
        <f>IF(I2130="","",VLOOKUP(I2130,[1]PROJECTES!$C$14:$G$5000,2,FALSE))</f>
        <v/>
      </c>
      <c r="G2130" s="112" t="str">
        <f>IF(E2130="","",VLOOKUP(E2130,[1]PROJECTES!$C$14:$G$5000,4,FALSE))</f>
        <v/>
      </c>
      <c r="H2130" s="95"/>
      <c r="I2130" s="113" t="str">
        <f>IF(H2130="","",VLOOKUP(H2130,BD!B$2:C$16,2,FALSE))</f>
        <v/>
      </c>
      <c r="J2130" s="114"/>
      <c r="K2130" s="115" t="str">
        <f t="shared" si="76"/>
        <v/>
      </c>
      <c r="L2130" s="116" t="str">
        <f t="shared" ca="1" si="77"/>
        <v>-</v>
      </c>
      <c r="M2130" s="111" t="str">
        <f>IF(E2130="","",VLOOKUP(E2130,[1]PROJECTES!$C$14:$Z$5000,21,FALSE))</f>
        <v/>
      </c>
      <c r="N2130" s="117"/>
      <c r="O2130" s="118" t="s">
        <v>222</v>
      </c>
      <c r="P2130" s="119"/>
      <c r="Q2130" s="84"/>
      <c r="R2130" s="125"/>
      <c r="S2130" s="166"/>
      <c r="T2130" s="167"/>
    </row>
    <row r="2131" spans="1:22" s="121" customFormat="1" ht="20.100000000000001" customHeight="1" x14ac:dyDescent="0.3">
      <c r="A2131" s="80"/>
      <c r="B2131" s="110" t="str">
        <f>IF(E2131="","",VLOOKUP(E2131,[1]PROJECTES!$C$14:$G$5000,2,FALSE))</f>
        <v/>
      </c>
      <c r="C2131" s="80"/>
      <c r="D2131" s="283" t="str">
        <f>IF(E2131="","",VLOOKUP(E2131,[1]PROJECTES!$C$14:$G$5000,5,FALSE))</f>
        <v/>
      </c>
      <c r="E2131" s="79"/>
      <c r="F2131" s="110" t="str">
        <f>IF(I2131="","",VLOOKUP(I2131,[1]PROJECTES!$C$14:$G$5000,2,FALSE))</f>
        <v/>
      </c>
      <c r="G2131" s="112" t="str">
        <f>IF(E2131="","",VLOOKUP(E2131,[1]PROJECTES!$C$14:$G$5000,4,FALSE))</f>
        <v/>
      </c>
      <c r="H2131" s="95"/>
      <c r="I2131" s="113" t="str">
        <f>IF(H2131="","",VLOOKUP(H2131,BD!B$2:C$16,2,FALSE))</f>
        <v/>
      </c>
      <c r="J2131" s="114"/>
      <c r="K2131" s="115" t="str">
        <f t="shared" si="76"/>
        <v/>
      </c>
      <c r="L2131" s="116" t="str">
        <f t="shared" ca="1" si="77"/>
        <v>-</v>
      </c>
      <c r="M2131" s="111" t="str">
        <f>IF(E2131="","",VLOOKUP(E2131,[1]PROJECTES!$C$14:$Z$5000,21,FALSE))</f>
        <v/>
      </c>
      <c r="N2131" s="117"/>
      <c r="O2131" s="118" t="s">
        <v>222</v>
      </c>
      <c r="P2131" s="119"/>
      <c r="Q2131" s="84"/>
      <c r="R2131" s="125"/>
      <c r="S2131" s="166"/>
      <c r="T2131" s="167"/>
    </row>
    <row r="2132" spans="1:22" s="121" customFormat="1" ht="20.100000000000001" customHeight="1" x14ac:dyDescent="0.3">
      <c r="A2132" s="80"/>
      <c r="B2132" s="110" t="str">
        <f>IF(E2132="","",VLOOKUP(E2132,[1]PROJECTES!$C$14:$G$5000,2,FALSE))</f>
        <v/>
      </c>
      <c r="C2132" s="80"/>
      <c r="D2132" s="283" t="str">
        <f>IF(E2132="","",VLOOKUP(E2132,[1]PROJECTES!$C$14:$G$5000,5,FALSE))</f>
        <v/>
      </c>
      <c r="E2132" s="79"/>
      <c r="F2132" s="110" t="str">
        <f>IF(I2132="","",VLOOKUP(I2132,[1]PROJECTES!$C$14:$G$5000,2,FALSE))</f>
        <v/>
      </c>
      <c r="G2132" s="112" t="str">
        <f>IF(E2132="","",VLOOKUP(E2132,[1]PROJECTES!$C$14:$G$5000,4,FALSE))</f>
        <v/>
      </c>
      <c r="H2132" s="95"/>
      <c r="I2132" s="113" t="str">
        <f>IF(H2132="","",VLOOKUP(H2132,BD!B$2:C$16,2,FALSE))</f>
        <v/>
      </c>
      <c r="J2132" s="114"/>
      <c r="K2132" s="115" t="str">
        <f t="shared" si="76"/>
        <v/>
      </c>
      <c r="L2132" s="116" t="str">
        <f t="shared" ca="1" si="77"/>
        <v>-</v>
      </c>
      <c r="M2132" s="111" t="str">
        <f>IF(E2132="","",VLOOKUP(E2132,[1]PROJECTES!$C$14:$Z$5000,21,FALSE))</f>
        <v/>
      </c>
      <c r="N2132" s="117"/>
      <c r="O2132" s="118" t="s">
        <v>222</v>
      </c>
      <c r="P2132" s="119"/>
      <c r="Q2132" s="84"/>
      <c r="R2132" s="125"/>
      <c r="S2132" s="166"/>
      <c r="T2132" s="167"/>
    </row>
    <row r="2133" spans="1:22" s="121" customFormat="1" ht="20.100000000000001" customHeight="1" x14ac:dyDescent="0.3">
      <c r="A2133" s="80"/>
      <c r="B2133" s="110" t="str">
        <f>IF(E2133="","",VLOOKUP(E2133,[1]PROJECTES!$C$14:$G$5000,2,FALSE))</f>
        <v/>
      </c>
      <c r="C2133" s="80"/>
      <c r="D2133" s="283" t="str">
        <f>IF(E2133="","",VLOOKUP(E2133,[1]PROJECTES!$C$14:$G$5000,5,FALSE))</f>
        <v/>
      </c>
      <c r="E2133" s="79"/>
      <c r="F2133" s="110" t="str">
        <f>IF(I2133="","",VLOOKUP(I2133,[1]PROJECTES!$C$14:$G$5000,2,FALSE))</f>
        <v/>
      </c>
      <c r="G2133" s="112" t="str">
        <f>IF(E2133="","",VLOOKUP(E2133,[1]PROJECTES!$C$14:$G$5000,4,FALSE))</f>
        <v/>
      </c>
      <c r="H2133" s="95"/>
      <c r="I2133" s="113" t="str">
        <f>IF(H2133="","",VLOOKUP(H2133,BD!B$2:C$16,2,FALSE))</f>
        <v/>
      </c>
      <c r="J2133" s="114"/>
      <c r="K2133" s="115" t="str">
        <f t="shared" si="76"/>
        <v/>
      </c>
      <c r="L2133" s="116" t="str">
        <f t="shared" ca="1" si="77"/>
        <v>-</v>
      </c>
      <c r="M2133" s="111" t="str">
        <f>IF(E2133="","",VLOOKUP(E2133,[1]PROJECTES!$C$14:$Z$5000,21,FALSE))</f>
        <v/>
      </c>
      <c r="N2133" s="117"/>
      <c r="O2133" s="118" t="s">
        <v>222</v>
      </c>
      <c r="P2133" s="119"/>
      <c r="Q2133" s="84"/>
      <c r="R2133" s="125"/>
      <c r="S2133" s="166"/>
      <c r="T2133" s="167"/>
    </row>
    <row r="2134" spans="1:22" s="121" customFormat="1" ht="20.100000000000001" customHeight="1" x14ac:dyDescent="0.3">
      <c r="A2134" s="80"/>
      <c r="B2134" s="110" t="str">
        <f>IF(E2134="","",VLOOKUP(E2134,[1]PROJECTES!$C$14:$G$5000,2,FALSE))</f>
        <v/>
      </c>
      <c r="C2134" s="80"/>
      <c r="D2134" s="283" t="str">
        <f>IF(E2134="","",VLOOKUP(E2134,[1]PROJECTES!$C$14:$G$5000,5,FALSE))</f>
        <v/>
      </c>
      <c r="E2134" s="79"/>
      <c r="F2134" s="110" t="str">
        <f>IF(I2134="","",VLOOKUP(I2134,[1]PROJECTES!$C$14:$G$5000,2,FALSE))</f>
        <v/>
      </c>
      <c r="G2134" s="112" t="str">
        <f>IF(E2134="","",VLOOKUP(E2134,[1]PROJECTES!$C$14:$G$5000,4,FALSE))</f>
        <v/>
      </c>
      <c r="H2134" s="95"/>
      <c r="I2134" s="113" t="str">
        <f>IF(H2134="","",VLOOKUP(H2134,BD!B$2:C$16,2,FALSE))</f>
        <v/>
      </c>
      <c r="J2134" s="114"/>
      <c r="K2134" s="115" t="str">
        <f t="shared" si="76"/>
        <v/>
      </c>
      <c r="L2134" s="116" t="str">
        <f t="shared" ca="1" si="77"/>
        <v>-</v>
      </c>
      <c r="M2134" s="111" t="str">
        <f>IF(E2134="","",VLOOKUP(E2134,[1]PROJECTES!$C$14:$Z$5000,21,FALSE))</f>
        <v/>
      </c>
      <c r="N2134" s="117"/>
      <c r="O2134" s="118" t="s">
        <v>222</v>
      </c>
      <c r="P2134" s="119"/>
      <c r="Q2134" s="84"/>
      <c r="R2134" s="125"/>
      <c r="S2134" s="166"/>
      <c r="T2134" s="167"/>
    </row>
    <row r="2135" spans="1:22" s="121" customFormat="1" ht="20.100000000000001" customHeight="1" x14ac:dyDescent="0.3">
      <c r="A2135" s="80"/>
      <c r="B2135" s="110" t="str">
        <f>IF(E2135="","",VLOOKUP(E2135,[1]PROJECTES!$C$14:$G$5000,2,FALSE))</f>
        <v/>
      </c>
      <c r="C2135" s="80"/>
      <c r="D2135" s="283" t="str">
        <f>IF(E2135="","",VLOOKUP(E2135,[1]PROJECTES!$C$14:$G$5000,5,FALSE))</f>
        <v/>
      </c>
      <c r="E2135" s="79"/>
      <c r="F2135" s="110" t="str">
        <f>IF(I2135="","",VLOOKUP(I2135,[1]PROJECTES!$C$14:$G$5000,2,FALSE))</f>
        <v/>
      </c>
      <c r="G2135" s="112" t="str">
        <f>IF(E2135="","",VLOOKUP(E2135,[1]PROJECTES!$C$14:$G$5000,4,FALSE))</f>
        <v/>
      </c>
      <c r="H2135" s="95"/>
      <c r="I2135" s="113" t="str">
        <f>IF(H2135="","",VLOOKUP(H2135,BD!B$2:C$16,2,FALSE))</f>
        <v/>
      </c>
      <c r="J2135" s="114"/>
      <c r="K2135" s="115" t="str">
        <f t="shared" si="76"/>
        <v/>
      </c>
      <c r="L2135" s="116" t="str">
        <f t="shared" ca="1" si="77"/>
        <v>-</v>
      </c>
      <c r="M2135" s="111" t="str">
        <f>IF(E2135="","",VLOOKUP(E2135,[1]PROJECTES!$C$14:$Z$5000,21,FALSE))</f>
        <v/>
      </c>
      <c r="N2135" s="117"/>
      <c r="O2135" s="118" t="s">
        <v>222</v>
      </c>
      <c r="P2135" s="119"/>
      <c r="Q2135" s="84"/>
      <c r="R2135" s="125"/>
      <c r="S2135" s="166"/>
      <c r="T2135" s="167"/>
    </row>
    <row r="2136" spans="1:22" s="121" customFormat="1" ht="20.100000000000001" customHeight="1" x14ac:dyDescent="0.3">
      <c r="A2136" s="80"/>
      <c r="B2136" s="110" t="str">
        <f>IF(E2136="","",VLOOKUP(E2136,[1]PROJECTES!$C$14:$G$5000,2,FALSE))</f>
        <v/>
      </c>
      <c r="C2136" s="80"/>
      <c r="D2136" s="283" t="str">
        <f>IF(E2136="","",VLOOKUP(E2136,[1]PROJECTES!$C$14:$G$5000,5,FALSE))</f>
        <v/>
      </c>
      <c r="E2136" s="79"/>
      <c r="F2136" s="110" t="str">
        <f>IF(I2136="","",VLOOKUP(I2136,[1]PROJECTES!$C$14:$G$5000,2,FALSE))</f>
        <v/>
      </c>
      <c r="G2136" s="112" t="str">
        <f>IF(E2136="","",VLOOKUP(E2136,[1]PROJECTES!$C$14:$G$5000,4,FALSE))</f>
        <v/>
      </c>
      <c r="H2136" s="95"/>
      <c r="I2136" s="113" t="str">
        <f>IF(H2136="","",VLOOKUP(H2136,BD!B$2:C$16,2,FALSE))</f>
        <v/>
      </c>
      <c r="J2136" s="114"/>
      <c r="K2136" s="115" t="str">
        <f t="shared" si="76"/>
        <v/>
      </c>
      <c r="L2136" s="116" t="str">
        <f t="shared" ca="1" si="77"/>
        <v>-</v>
      </c>
      <c r="M2136" s="111" t="str">
        <f>IF(E2136="","",VLOOKUP(E2136,[1]PROJECTES!$C$14:$Z$5000,21,FALSE))</f>
        <v/>
      </c>
      <c r="N2136" s="117"/>
      <c r="O2136" s="118" t="s">
        <v>222</v>
      </c>
      <c r="P2136" s="119"/>
      <c r="Q2136" s="84"/>
      <c r="R2136" s="125"/>
      <c r="S2136" s="166"/>
      <c r="T2136" s="167"/>
    </row>
    <row r="2137" spans="1:22" s="121" customFormat="1" ht="20.100000000000001" customHeight="1" x14ac:dyDescent="0.3">
      <c r="A2137" s="80"/>
      <c r="B2137" s="110" t="str">
        <f>IF(E2137="","",VLOOKUP(E2137,[1]PROJECTES!$C$14:$G$5000,2,FALSE))</f>
        <v/>
      </c>
      <c r="C2137" s="80"/>
      <c r="D2137" s="283" t="str">
        <f>IF(E2137="","",VLOOKUP(E2137,[1]PROJECTES!$C$14:$G$5000,5,FALSE))</f>
        <v/>
      </c>
      <c r="E2137" s="79"/>
      <c r="F2137" s="110" t="str">
        <f>IF(I2137="","",VLOOKUP(I2137,[1]PROJECTES!$C$14:$G$5000,2,FALSE))</f>
        <v/>
      </c>
      <c r="G2137" s="112" t="str">
        <f>IF(E2137="","",VLOOKUP(E2137,[1]PROJECTES!$C$14:$G$5000,4,FALSE))</f>
        <v/>
      </c>
      <c r="H2137" s="95"/>
      <c r="I2137" s="113" t="str">
        <f>IF(H2137="","",VLOOKUP(H2137,BD!B$2:C$16,2,FALSE))</f>
        <v/>
      </c>
      <c r="J2137" s="114"/>
      <c r="K2137" s="115" t="str">
        <f t="shared" si="76"/>
        <v/>
      </c>
      <c r="L2137" s="116" t="str">
        <f t="shared" ca="1" si="77"/>
        <v>-</v>
      </c>
      <c r="M2137" s="111" t="str">
        <f>IF(E2137="","",VLOOKUP(E2137,[1]PROJECTES!$C$14:$Z$5000,21,FALSE))</f>
        <v/>
      </c>
      <c r="N2137" s="117"/>
      <c r="O2137" s="118" t="s">
        <v>222</v>
      </c>
      <c r="P2137" s="119"/>
      <c r="Q2137" s="84"/>
      <c r="R2137" s="125"/>
      <c r="S2137" s="166"/>
      <c r="T2137" s="167"/>
    </row>
    <row r="2138" spans="1:22" s="121" customFormat="1" ht="20.100000000000001" customHeight="1" x14ac:dyDescent="0.3">
      <c r="A2138" s="80"/>
      <c r="B2138" s="110" t="str">
        <f>IF(E2138="","",VLOOKUP(E2138,[1]PROJECTES!$C$14:$G$5000,2,FALSE))</f>
        <v/>
      </c>
      <c r="C2138" s="80"/>
      <c r="D2138" s="283" t="str">
        <f>IF(E2138="","",VLOOKUP(E2138,[1]PROJECTES!$C$14:$G$5000,5,FALSE))</f>
        <v/>
      </c>
      <c r="E2138" s="79"/>
      <c r="F2138" s="110" t="str">
        <f>IF(I2138="","",VLOOKUP(I2138,[1]PROJECTES!$C$14:$G$5000,2,FALSE))</f>
        <v/>
      </c>
      <c r="G2138" s="112" t="str">
        <f>IF(E2138="","",VLOOKUP(E2138,[1]PROJECTES!$C$14:$G$5000,4,FALSE))</f>
        <v/>
      </c>
      <c r="H2138" s="95"/>
      <c r="I2138" s="113" t="str">
        <f>IF(H2138="","",VLOOKUP(H2138,BD!B$2:C$16,2,FALSE))</f>
        <v/>
      </c>
      <c r="J2138" s="114"/>
      <c r="K2138" s="115" t="str">
        <f t="shared" si="76"/>
        <v/>
      </c>
      <c r="L2138" s="116" t="str">
        <f t="shared" ca="1" si="77"/>
        <v>-</v>
      </c>
      <c r="M2138" s="111" t="str">
        <f>IF(E2138="","",VLOOKUP(E2138,[1]PROJECTES!$C$14:$Z$5000,21,FALSE))</f>
        <v/>
      </c>
      <c r="N2138" s="117"/>
      <c r="O2138" s="118" t="s">
        <v>222</v>
      </c>
      <c r="P2138" s="119"/>
      <c r="Q2138" s="84"/>
      <c r="R2138" s="125"/>
      <c r="S2138" s="166"/>
      <c r="T2138" s="167"/>
    </row>
    <row r="2139" spans="1:22" s="121" customFormat="1" ht="20.100000000000001" customHeight="1" x14ac:dyDescent="0.3">
      <c r="A2139" s="80"/>
      <c r="B2139" s="110" t="str">
        <f>IF(E2139="","",VLOOKUP(E2139,[1]PROJECTES!$C$14:$G$5000,2,FALSE))</f>
        <v/>
      </c>
      <c r="C2139" s="80"/>
      <c r="D2139" s="283" t="str">
        <f>IF(E2139="","",VLOOKUP(E2139,[1]PROJECTES!$C$14:$G$5000,5,FALSE))</f>
        <v/>
      </c>
      <c r="E2139" s="79"/>
      <c r="F2139" s="110" t="str">
        <f>IF(I2139="","",VLOOKUP(I2139,[1]PROJECTES!$C$14:$G$5000,2,FALSE))</f>
        <v/>
      </c>
      <c r="G2139" s="112" t="str">
        <f>IF(E2139="","",VLOOKUP(E2139,[1]PROJECTES!$C$14:$G$5000,4,FALSE))</f>
        <v/>
      </c>
      <c r="H2139" s="95"/>
      <c r="I2139" s="113" t="str">
        <f>IF(H2139="","",VLOOKUP(H2139,BD!B$2:C$16,2,FALSE))</f>
        <v/>
      </c>
      <c r="J2139" s="114"/>
      <c r="K2139" s="115" t="str">
        <f t="shared" si="76"/>
        <v/>
      </c>
      <c r="L2139" s="116" t="str">
        <f t="shared" ca="1" si="77"/>
        <v>-</v>
      </c>
      <c r="M2139" s="111" t="str">
        <f>IF(E2139="","",VLOOKUP(E2139,[1]PROJECTES!$C$14:$Z$5000,21,FALSE))</f>
        <v/>
      </c>
      <c r="N2139" s="117"/>
      <c r="O2139" s="118" t="s">
        <v>222</v>
      </c>
      <c r="P2139" s="119"/>
      <c r="Q2139" s="84"/>
      <c r="R2139" s="125"/>
      <c r="S2139" s="166"/>
      <c r="T2139" s="167"/>
    </row>
    <row r="2140" spans="1:22" s="121" customFormat="1" ht="20.100000000000001" customHeight="1" x14ac:dyDescent="0.3">
      <c r="A2140" s="80"/>
      <c r="B2140" s="110" t="str">
        <f>IF(E2140="","",VLOOKUP(E2140,[1]PROJECTES!$C$14:$G$5000,2,FALSE))</f>
        <v/>
      </c>
      <c r="C2140" s="80"/>
      <c r="D2140" s="283" t="str">
        <f>IF(E2140="","",VLOOKUP(E2140,[1]PROJECTES!$C$14:$G$5000,5,FALSE))</f>
        <v/>
      </c>
      <c r="E2140" s="79"/>
      <c r="F2140" s="110" t="str">
        <f>IF(I2140="","",VLOOKUP(I2140,[1]PROJECTES!$C$14:$G$5000,2,FALSE))</f>
        <v/>
      </c>
      <c r="G2140" s="112" t="str">
        <f>IF(E2140="","",VLOOKUP(E2140,[1]PROJECTES!$C$14:$G$5000,4,FALSE))</f>
        <v/>
      </c>
      <c r="H2140" s="95"/>
      <c r="I2140" s="113" t="str">
        <f>IF(H2140="","",VLOOKUP(H2140,BD!B$2:C$16,2,FALSE))</f>
        <v/>
      </c>
      <c r="J2140" s="114"/>
      <c r="K2140" s="115" t="str">
        <f t="shared" si="76"/>
        <v/>
      </c>
      <c r="L2140" s="116" t="str">
        <f t="shared" ca="1" si="77"/>
        <v>-</v>
      </c>
      <c r="M2140" s="111" t="str">
        <f>IF(E2140="","",VLOOKUP(E2140,[1]PROJECTES!$C$14:$Z$5000,21,FALSE))</f>
        <v/>
      </c>
      <c r="N2140" s="117"/>
      <c r="O2140" s="118" t="s">
        <v>222</v>
      </c>
      <c r="P2140" s="119"/>
      <c r="Q2140" s="84"/>
      <c r="R2140" s="122"/>
      <c r="S2140" s="166"/>
      <c r="T2140" s="167"/>
    </row>
    <row r="2141" spans="1:22" s="121" customFormat="1" ht="20.100000000000001" customHeight="1" x14ac:dyDescent="0.2">
      <c r="A2141" s="80"/>
      <c r="B2141" s="110" t="str">
        <f>IF(E2141="","",VLOOKUP(E2141,[1]PROJECTES!$C$14:$G$5000,2,FALSE))</f>
        <v/>
      </c>
      <c r="C2141" s="80"/>
      <c r="D2141" s="283" t="str">
        <f>IF(E2141="","",VLOOKUP(E2141,[1]PROJECTES!$C$14:$G$5000,5,FALSE))</f>
        <v/>
      </c>
      <c r="E2141" s="79"/>
      <c r="F2141" s="110" t="str">
        <f>IF(I2141="","",VLOOKUP(I2141,[1]PROJECTES!$C$14:$G$5000,2,FALSE))</f>
        <v/>
      </c>
      <c r="G2141" s="112" t="str">
        <f>IF(E2141="","",VLOOKUP(E2141,[1]PROJECTES!$C$14:$G$5000,4,FALSE))</f>
        <v/>
      </c>
      <c r="H2141" s="95"/>
      <c r="I2141" s="113" t="str">
        <f>IF(H2141="","",VLOOKUP(H2141,BD!B$2:C$16,2,FALSE))</f>
        <v/>
      </c>
      <c r="J2141" s="114"/>
      <c r="K2141" s="115" t="str">
        <f t="shared" si="76"/>
        <v/>
      </c>
      <c r="L2141" s="116" t="str">
        <f t="shared" ca="1" si="77"/>
        <v>-</v>
      </c>
      <c r="M2141" s="111" t="str">
        <f>IF(E2141="","",VLOOKUP(E2141,[1]PROJECTES!$C$14:$Z$5000,21,FALSE))</f>
        <v/>
      </c>
      <c r="N2141" s="117"/>
      <c r="O2141" s="118" t="s">
        <v>222</v>
      </c>
      <c r="P2141" s="119"/>
      <c r="Q2141" s="84"/>
      <c r="R2141" s="122"/>
      <c r="S2141" s="166"/>
      <c r="T2141" s="167"/>
      <c r="V2141" s="207"/>
    </row>
    <row r="2142" spans="1:22" s="121" customFormat="1" ht="20.100000000000001" customHeight="1" x14ac:dyDescent="0.3">
      <c r="A2142" s="80"/>
      <c r="B2142" s="110" t="str">
        <f>IF(E2142="","",VLOOKUP(E2142,[1]PROJECTES!$C$14:$G$5000,2,FALSE))</f>
        <v/>
      </c>
      <c r="C2142" s="80"/>
      <c r="D2142" s="283" t="str">
        <f>IF(E2142="","",VLOOKUP(E2142,[1]PROJECTES!$C$14:$G$5000,5,FALSE))</f>
        <v/>
      </c>
      <c r="E2142" s="79"/>
      <c r="F2142" s="110" t="str">
        <f>IF(I2142="","",VLOOKUP(I2142,[1]PROJECTES!$C$14:$G$5000,2,FALSE))</f>
        <v/>
      </c>
      <c r="G2142" s="112" t="str">
        <f>IF(E2142="","",VLOOKUP(E2142,[1]PROJECTES!$C$14:$G$5000,4,FALSE))</f>
        <v/>
      </c>
      <c r="H2142" s="95"/>
      <c r="I2142" s="113" t="str">
        <f>IF(H2142="","",VLOOKUP(H2142,BD!B$2:C$16,2,FALSE))</f>
        <v/>
      </c>
      <c r="J2142" s="114"/>
      <c r="K2142" s="115" t="str">
        <f t="shared" si="76"/>
        <v/>
      </c>
      <c r="L2142" s="116" t="str">
        <f t="shared" ca="1" si="77"/>
        <v>-</v>
      </c>
      <c r="M2142" s="111" t="str">
        <f>IF(E2142="","",VLOOKUP(E2142,[1]PROJECTES!$C$14:$Z$5000,21,FALSE))</f>
        <v/>
      </c>
      <c r="N2142" s="117"/>
      <c r="O2142" s="118" t="s">
        <v>222</v>
      </c>
      <c r="P2142" s="119"/>
      <c r="Q2142" s="84"/>
      <c r="R2142" s="125"/>
      <c r="S2142" s="166"/>
      <c r="T2142" s="167"/>
    </row>
    <row r="2143" spans="1:22" s="121" customFormat="1" ht="20.100000000000001" customHeight="1" x14ac:dyDescent="0.3">
      <c r="A2143" s="80"/>
      <c r="B2143" s="110" t="str">
        <f>IF(E2143="","",VLOOKUP(E2143,[1]PROJECTES!$C$14:$G$5000,2,FALSE))</f>
        <v/>
      </c>
      <c r="C2143" s="80"/>
      <c r="D2143" s="283" t="str">
        <f>IF(E2143="","",VLOOKUP(E2143,[1]PROJECTES!$C$14:$G$5000,5,FALSE))</f>
        <v/>
      </c>
      <c r="E2143" s="79"/>
      <c r="F2143" s="110" t="str">
        <f>IF(I2143="","",VLOOKUP(I2143,[1]PROJECTES!$C$14:$G$5000,2,FALSE))</f>
        <v/>
      </c>
      <c r="G2143" s="112" t="str">
        <f>IF(E2143="","",VLOOKUP(E2143,[1]PROJECTES!$C$14:$G$5000,4,FALSE))</f>
        <v/>
      </c>
      <c r="H2143" s="95"/>
      <c r="I2143" s="113" t="str">
        <f>IF(H2143="","",VLOOKUP(H2143,BD!B$2:C$16,2,FALSE))</f>
        <v/>
      </c>
      <c r="J2143" s="114"/>
      <c r="K2143" s="115" t="str">
        <f t="shared" si="76"/>
        <v/>
      </c>
      <c r="L2143" s="116" t="str">
        <f t="shared" ca="1" si="77"/>
        <v>-</v>
      </c>
      <c r="M2143" s="111" t="str">
        <f>IF(E2143="","",VLOOKUP(E2143,[1]PROJECTES!$C$14:$Z$5000,21,FALSE))</f>
        <v/>
      </c>
      <c r="N2143" s="117"/>
      <c r="O2143" s="118" t="s">
        <v>222</v>
      </c>
      <c r="P2143" s="119"/>
      <c r="Q2143" s="84"/>
      <c r="R2143" s="125"/>
      <c r="S2143" s="166"/>
      <c r="T2143" s="167"/>
    </row>
    <row r="2144" spans="1:22" s="121" customFormat="1" ht="20.100000000000001" customHeight="1" x14ac:dyDescent="0.3">
      <c r="A2144" s="80"/>
      <c r="B2144" s="110" t="str">
        <f>IF(E2144="","",VLOOKUP(E2144,[1]PROJECTES!$C$14:$G$5000,2,FALSE))</f>
        <v/>
      </c>
      <c r="C2144" s="80"/>
      <c r="D2144" s="283" t="str">
        <f>IF(E2144="","",VLOOKUP(E2144,[1]PROJECTES!$C$14:$G$5000,5,FALSE))</f>
        <v/>
      </c>
      <c r="E2144" s="79"/>
      <c r="F2144" s="110" t="str">
        <f>IF(I2144="","",VLOOKUP(I2144,[1]PROJECTES!$C$14:$G$5000,2,FALSE))</f>
        <v/>
      </c>
      <c r="G2144" s="112" t="str">
        <f>IF(E2144="","",VLOOKUP(E2144,[1]PROJECTES!$C$14:$G$5000,4,FALSE))</f>
        <v/>
      </c>
      <c r="H2144" s="95"/>
      <c r="I2144" s="113" t="str">
        <f>IF(H2144="","",VLOOKUP(H2144,BD!B$2:C$16,2,FALSE))</f>
        <v/>
      </c>
      <c r="J2144" s="114"/>
      <c r="K2144" s="115" t="str">
        <f t="shared" si="76"/>
        <v/>
      </c>
      <c r="L2144" s="116" t="str">
        <f t="shared" ca="1" si="77"/>
        <v>-</v>
      </c>
      <c r="M2144" s="111" t="str">
        <f>IF(E2144="","",VLOOKUP(E2144,[1]PROJECTES!$C$14:$Z$5000,21,FALSE))</f>
        <v/>
      </c>
      <c r="N2144" s="117"/>
      <c r="O2144" s="118" t="s">
        <v>222</v>
      </c>
      <c r="P2144" s="119"/>
      <c r="Q2144" s="84"/>
      <c r="R2144" s="125"/>
      <c r="S2144" s="166"/>
      <c r="T2144" s="167"/>
    </row>
    <row r="2145" spans="1:20" s="121" customFormat="1" ht="20.100000000000001" customHeight="1" x14ac:dyDescent="0.3">
      <c r="A2145" s="80"/>
      <c r="B2145" s="110" t="str">
        <f>IF(E2145="","",VLOOKUP(E2145,[1]PROJECTES!$C$14:$G$5000,2,FALSE))</f>
        <v/>
      </c>
      <c r="C2145" s="80"/>
      <c r="D2145" s="283" t="str">
        <f>IF(E2145="","",VLOOKUP(E2145,[1]PROJECTES!$C$14:$G$5000,5,FALSE))</f>
        <v/>
      </c>
      <c r="E2145" s="79"/>
      <c r="F2145" s="110" t="str">
        <f>IF(I2145="","",VLOOKUP(I2145,[1]PROJECTES!$C$14:$G$5000,2,FALSE))</f>
        <v/>
      </c>
      <c r="G2145" s="112" t="str">
        <f>IF(E2145="","",VLOOKUP(E2145,[1]PROJECTES!$C$14:$G$5000,4,FALSE))</f>
        <v/>
      </c>
      <c r="H2145" s="95"/>
      <c r="I2145" s="113" t="str">
        <f>IF(H2145="","",VLOOKUP(H2145,BD!B$2:C$16,2,FALSE))</f>
        <v/>
      </c>
      <c r="J2145" s="114"/>
      <c r="K2145" s="115" t="str">
        <f t="shared" si="76"/>
        <v/>
      </c>
      <c r="L2145" s="116" t="str">
        <f t="shared" ca="1" si="77"/>
        <v>-</v>
      </c>
      <c r="M2145" s="111" t="str">
        <f>IF(E2145="","",VLOOKUP(E2145,[1]PROJECTES!$C$14:$Z$5000,21,FALSE))</f>
        <v/>
      </c>
      <c r="N2145" s="117"/>
      <c r="O2145" s="118" t="s">
        <v>222</v>
      </c>
      <c r="P2145" s="119"/>
      <c r="Q2145" s="84"/>
      <c r="R2145" s="125"/>
      <c r="S2145" s="166"/>
      <c r="T2145" s="167"/>
    </row>
    <row r="2146" spans="1:20" s="121" customFormat="1" ht="20.100000000000001" customHeight="1" x14ac:dyDescent="0.3">
      <c r="A2146" s="80"/>
      <c r="B2146" s="110" t="str">
        <f>IF(E2146="","",VLOOKUP(E2146,[1]PROJECTES!$C$14:$G$5000,2,FALSE))</f>
        <v/>
      </c>
      <c r="C2146" s="80"/>
      <c r="D2146" s="283" t="str">
        <f>IF(E2146="","",VLOOKUP(E2146,[1]PROJECTES!$C$14:$G$5000,5,FALSE))</f>
        <v/>
      </c>
      <c r="E2146" s="79"/>
      <c r="F2146" s="110" t="str">
        <f>IF(I2146="","",VLOOKUP(I2146,[1]PROJECTES!$C$14:$G$5000,2,FALSE))</f>
        <v/>
      </c>
      <c r="G2146" s="112" t="str">
        <f>IF(E2146="","",VLOOKUP(E2146,[1]PROJECTES!$C$14:$G$5000,4,FALSE))</f>
        <v/>
      </c>
      <c r="H2146" s="95"/>
      <c r="I2146" s="113" t="str">
        <f>IF(H2146="","",VLOOKUP(H2146,BD!B$2:C$16,2,FALSE))</f>
        <v/>
      </c>
      <c r="J2146" s="114"/>
      <c r="K2146" s="115" t="str">
        <f t="shared" si="76"/>
        <v/>
      </c>
      <c r="L2146" s="116" t="str">
        <f t="shared" ca="1" si="77"/>
        <v>-</v>
      </c>
      <c r="M2146" s="111" t="str">
        <f>IF(E2146="","",VLOOKUP(E2146,[1]PROJECTES!$C$14:$Z$5000,21,FALSE))</f>
        <v/>
      </c>
      <c r="N2146" s="117"/>
      <c r="O2146" s="118" t="s">
        <v>222</v>
      </c>
      <c r="P2146" s="119"/>
      <c r="Q2146" s="84"/>
      <c r="R2146" s="125"/>
      <c r="S2146" s="166"/>
      <c r="T2146" s="167"/>
    </row>
    <row r="2147" spans="1:20" s="121" customFormat="1" ht="20.100000000000001" customHeight="1" x14ac:dyDescent="0.3">
      <c r="A2147" s="80"/>
      <c r="B2147" s="110" t="str">
        <f>IF(E2147="","",VLOOKUP(E2147,[1]PROJECTES!$C$14:$G$5000,2,FALSE))</f>
        <v/>
      </c>
      <c r="C2147" s="80"/>
      <c r="D2147" s="283" t="str">
        <f>IF(E2147="","",VLOOKUP(E2147,[1]PROJECTES!$C$14:$G$5000,5,FALSE))</f>
        <v/>
      </c>
      <c r="E2147" s="79"/>
      <c r="F2147" s="110" t="str">
        <f>IF(I2147="","",VLOOKUP(I2147,[1]PROJECTES!$C$14:$G$5000,2,FALSE))</f>
        <v/>
      </c>
      <c r="G2147" s="112" t="str">
        <f>IF(E2147="","",VLOOKUP(E2147,[1]PROJECTES!$C$14:$G$5000,4,FALSE))</f>
        <v/>
      </c>
      <c r="H2147" s="95"/>
      <c r="I2147" s="113" t="str">
        <f>IF(H2147="","",VLOOKUP(H2147,BD!B$2:C$16,2,FALSE))</f>
        <v/>
      </c>
      <c r="J2147" s="144"/>
      <c r="K2147" s="115" t="str">
        <f t="shared" si="76"/>
        <v/>
      </c>
      <c r="L2147" s="116" t="str">
        <f t="shared" ca="1" si="77"/>
        <v>-</v>
      </c>
      <c r="M2147" s="111" t="str">
        <f>IF(E2147="","",VLOOKUP(E2147,[1]PROJECTES!$C$14:$Z$5000,21,FALSE))</f>
        <v/>
      </c>
      <c r="N2147" s="117"/>
      <c r="O2147" s="118" t="s">
        <v>222</v>
      </c>
      <c r="P2147" s="119"/>
      <c r="Q2147" s="84"/>
      <c r="R2147" s="125"/>
      <c r="S2147" s="166"/>
      <c r="T2147" s="167"/>
    </row>
    <row r="2148" spans="1:20" s="121" customFormat="1" ht="20.100000000000001" customHeight="1" x14ac:dyDescent="0.3">
      <c r="A2148" s="80"/>
      <c r="B2148" s="110" t="str">
        <f>IF(E2148="","",VLOOKUP(E2148,[1]PROJECTES!$C$14:$G$5000,2,FALSE))</f>
        <v/>
      </c>
      <c r="C2148" s="80"/>
      <c r="D2148" s="283" t="str">
        <f>IF(E2148="","",VLOOKUP(E2148,[1]PROJECTES!$C$14:$G$5000,5,FALSE))</f>
        <v/>
      </c>
      <c r="E2148" s="79"/>
      <c r="F2148" s="110" t="str">
        <f>IF(I2148="","",VLOOKUP(I2148,[1]PROJECTES!$C$14:$G$5000,2,FALSE))</f>
        <v/>
      </c>
      <c r="G2148" s="112" t="str">
        <f>IF(E2148="","",VLOOKUP(E2148,[1]PROJECTES!$C$14:$G$5000,4,FALSE))</f>
        <v/>
      </c>
      <c r="H2148" s="95"/>
      <c r="I2148" s="113" t="str">
        <f>IF(H2148="","",VLOOKUP(H2148,BD!B$2:C$16,2,FALSE))</f>
        <v/>
      </c>
      <c r="J2148" s="114"/>
      <c r="K2148" s="115" t="str">
        <f t="shared" si="76"/>
        <v/>
      </c>
      <c r="L2148" s="116" t="str">
        <f t="shared" ca="1" si="77"/>
        <v>-</v>
      </c>
      <c r="M2148" s="111" t="str">
        <f>IF(E2148="","",VLOOKUP(E2148,[1]PROJECTES!$C$14:$Z$5000,21,FALSE))</f>
        <v/>
      </c>
      <c r="N2148" s="117"/>
      <c r="O2148" s="118" t="s">
        <v>222</v>
      </c>
      <c r="P2148" s="119"/>
      <c r="Q2148" s="84"/>
      <c r="R2148" s="125"/>
      <c r="S2148" s="166"/>
      <c r="T2148" s="167"/>
    </row>
    <row r="2149" spans="1:20" s="121" customFormat="1" ht="20.100000000000001" customHeight="1" x14ac:dyDescent="0.3">
      <c r="A2149" s="80"/>
      <c r="B2149" s="110" t="str">
        <f>IF(E2149="","",VLOOKUP(E2149,[1]PROJECTES!$C$14:$G$5000,2,FALSE))</f>
        <v/>
      </c>
      <c r="C2149" s="80"/>
      <c r="D2149" s="283" t="str">
        <f>IF(E2149="","",VLOOKUP(E2149,[1]PROJECTES!$C$14:$G$5000,5,FALSE))</f>
        <v/>
      </c>
      <c r="E2149" s="79"/>
      <c r="F2149" s="110" t="str">
        <f>IF(I2149="","",VLOOKUP(I2149,[1]PROJECTES!$C$14:$G$5000,2,FALSE))</f>
        <v/>
      </c>
      <c r="G2149" s="112" t="str">
        <f>IF(E2149="","",VLOOKUP(E2149,[1]PROJECTES!$C$14:$G$5000,4,FALSE))</f>
        <v/>
      </c>
      <c r="H2149" s="95"/>
      <c r="I2149" s="113" t="str">
        <f>IF(H2149="","",VLOOKUP(H2149,BD!B$2:C$16,2,FALSE))</f>
        <v/>
      </c>
      <c r="J2149" s="114"/>
      <c r="K2149" s="115" t="str">
        <f t="shared" si="76"/>
        <v/>
      </c>
      <c r="L2149" s="116" t="str">
        <f t="shared" ca="1" si="77"/>
        <v>-</v>
      </c>
      <c r="M2149" s="111" t="str">
        <f>IF(E2149="","",VLOOKUP(E2149,[1]PROJECTES!$C$14:$Z$5000,21,FALSE))</f>
        <v/>
      </c>
      <c r="N2149" s="117"/>
      <c r="O2149" s="118" t="s">
        <v>222</v>
      </c>
      <c r="P2149" s="119"/>
      <c r="Q2149" s="84"/>
      <c r="R2149" s="125"/>
      <c r="S2149" s="166"/>
      <c r="T2149" s="167"/>
    </row>
    <row r="2150" spans="1:20" s="121" customFormat="1" ht="20.100000000000001" customHeight="1" x14ac:dyDescent="0.3">
      <c r="A2150" s="80"/>
      <c r="B2150" s="110" t="str">
        <f>IF(E2150="","",VLOOKUP(E2150,[1]PROJECTES!$C$14:$G$5000,2,FALSE))</f>
        <v/>
      </c>
      <c r="C2150" s="80"/>
      <c r="D2150" s="283" t="str">
        <f>IF(E2150="","",VLOOKUP(E2150,[1]PROJECTES!$C$14:$G$5000,5,FALSE))</f>
        <v/>
      </c>
      <c r="E2150" s="79"/>
      <c r="F2150" s="110" t="str">
        <f>IF(I2150="","",VLOOKUP(I2150,[1]PROJECTES!$C$14:$G$5000,2,FALSE))</f>
        <v/>
      </c>
      <c r="G2150" s="112" t="str">
        <f>IF(E2150="","",VLOOKUP(E2150,[1]PROJECTES!$C$14:$G$5000,4,FALSE))</f>
        <v/>
      </c>
      <c r="H2150" s="95"/>
      <c r="I2150" s="113" t="str">
        <f>IF(H2150="","",VLOOKUP(H2150,BD!B$2:C$16,2,FALSE))</f>
        <v/>
      </c>
      <c r="J2150" s="114"/>
      <c r="K2150" s="115" t="str">
        <f t="shared" ref="K2150:K2213" si="78">IF(J2150="","",WEEKNUM(J2150,2)-0)</f>
        <v/>
      </c>
      <c r="L2150" s="116" t="str">
        <f t="shared" ca="1" si="77"/>
        <v>-</v>
      </c>
      <c r="M2150" s="111" t="str">
        <f>IF(E2150="","",VLOOKUP(E2150,[1]PROJECTES!$C$14:$Z$5000,21,FALSE))</f>
        <v/>
      </c>
      <c r="N2150" s="117"/>
      <c r="O2150" s="118" t="s">
        <v>222</v>
      </c>
      <c r="P2150" s="119"/>
      <c r="Q2150" s="84"/>
      <c r="R2150" s="125"/>
      <c r="S2150" s="166"/>
      <c r="T2150" s="167"/>
    </row>
    <row r="2151" spans="1:20" s="121" customFormat="1" ht="20.100000000000001" customHeight="1" x14ac:dyDescent="0.3">
      <c r="A2151" s="80"/>
      <c r="B2151" s="110" t="str">
        <f>IF(E2151="","",VLOOKUP(E2151,[1]PROJECTES!$C$14:$G$5000,2,FALSE))</f>
        <v/>
      </c>
      <c r="C2151" s="80"/>
      <c r="D2151" s="283" t="str">
        <f>IF(E2151="","",VLOOKUP(E2151,[1]PROJECTES!$C$14:$G$5000,5,FALSE))</f>
        <v/>
      </c>
      <c r="E2151" s="79"/>
      <c r="F2151" s="110" t="str">
        <f>IF(I2151="","",VLOOKUP(I2151,[1]PROJECTES!$C$14:$G$5000,2,FALSE))</f>
        <v/>
      </c>
      <c r="G2151" s="112" t="str">
        <f>IF(E2151="","",VLOOKUP(E2151,[1]PROJECTES!$C$14:$G$5000,4,FALSE))</f>
        <v/>
      </c>
      <c r="H2151" s="95"/>
      <c r="I2151" s="113" t="str">
        <f>IF(H2151="","",VLOOKUP(H2151,BD!B$2:C$16,2,FALSE))</f>
        <v/>
      </c>
      <c r="J2151" s="114"/>
      <c r="K2151" s="115" t="str">
        <f t="shared" si="78"/>
        <v/>
      </c>
      <c r="L2151" s="116" t="str">
        <f t="shared" ca="1" si="77"/>
        <v>-</v>
      </c>
      <c r="M2151" s="111" t="str">
        <f>IF(E2151="","",VLOOKUP(E2151,[1]PROJECTES!$C$14:$Z$5000,21,FALSE))</f>
        <v/>
      </c>
      <c r="N2151" s="117"/>
      <c r="O2151" s="118" t="s">
        <v>222</v>
      </c>
      <c r="P2151" s="119"/>
      <c r="Q2151" s="84"/>
      <c r="R2151" s="125"/>
      <c r="S2151" s="166"/>
      <c r="T2151" s="167"/>
    </row>
    <row r="2152" spans="1:20" s="121" customFormat="1" ht="20.100000000000001" customHeight="1" x14ac:dyDescent="0.3">
      <c r="A2152" s="80"/>
      <c r="B2152" s="110" t="str">
        <f>IF(E2152="","",VLOOKUP(E2152,[1]PROJECTES!$C$14:$G$5000,2,FALSE))</f>
        <v/>
      </c>
      <c r="C2152" s="80"/>
      <c r="D2152" s="283" t="str">
        <f>IF(E2152="","",VLOOKUP(E2152,[1]PROJECTES!$C$14:$G$5000,5,FALSE))</f>
        <v/>
      </c>
      <c r="E2152" s="79"/>
      <c r="F2152" s="110" t="str">
        <f>IF(I2152="","",VLOOKUP(I2152,[1]PROJECTES!$C$14:$G$5000,2,FALSE))</f>
        <v/>
      </c>
      <c r="G2152" s="112" t="str">
        <f>IF(E2152="","",VLOOKUP(E2152,[1]PROJECTES!$C$14:$G$5000,4,FALSE))</f>
        <v/>
      </c>
      <c r="H2152" s="95"/>
      <c r="I2152" s="113" t="str">
        <f>IF(H2152="","",VLOOKUP(H2152,BD!B$2:C$16,2,FALSE))</f>
        <v/>
      </c>
      <c r="J2152" s="114"/>
      <c r="K2152" s="115" t="str">
        <f t="shared" si="78"/>
        <v/>
      </c>
      <c r="L2152" s="116" t="str">
        <f t="shared" ca="1" si="77"/>
        <v>-</v>
      </c>
      <c r="M2152" s="111" t="str">
        <f>IF(E2152="","",VLOOKUP(E2152,[1]PROJECTES!$C$14:$Z$5000,21,FALSE))</f>
        <v/>
      </c>
      <c r="N2152" s="117"/>
      <c r="O2152" s="118" t="s">
        <v>222</v>
      </c>
      <c r="P2152" s="119"/>
      <c r="Q2152" s="84"/>
      <c r="R2152" s="125"/>
      <c r="S2152" s="166"/>
      <c r="T2152" s="167"/>
    </row>
    <row r="2153" spans="1:20" s="121" customFormat="1" ht="20.100000000000001" customHeight="1" x14ac:dyDescent="0.3">
      <c r="A2153" s="80"/>
      <c r="B2153" s="110" t="str">
        <f>IF(E2153="","",VLOOKUP(E2153,[1]PROJECTES!$C$14:$G$5000,2,FALSE))</f>
        <v/>
      </c>
      <c r="C2153" s="80"/>
      <c r="D2153" s="283" t="str">
        <f>IF(E2153="","",VLOOKUP(E2153,[1]PROJECTES!$C$14:$G$5000,5,FALSE))</f>
        <v/>
      </c>
      <c r="E2153" s="79"/>
      <c r="F2153" s="110" t="str">
        <f>IF(I2153="","",VLOOKUP(I2153,[1]PROJECTES!$C$14:$G$5000,2,FALSE))</f>
        <v/>
      </c>
      <c r="G2153" s="112" t="str">
        <f>IF(E2153="","",VLOOKUP(E2153,[1]PROJECTES!$C$14:$G$5000,4,FALSE))</f>
        <v/>
      </c>
      <c r="H2153" s="95"/>
      <c r="I2153" s="113" t="str">
        <f>IF(H2153="","",VLOOKUP(H2153,BD!B$2:C$16,2,FALSE))</f>
        <v/>
      </c>
      <c r="J2153" s="114"/>
      <c r="K2153" s="115" t="str">
        <f t="shared" si="78"/>
        <v/>
      </c>
      <c r="L2153" s="116" t="str">
        <f t="shared" ca="1" si="77"/>
        <v>-</v>
      </c>
      <c r="M2153" s="111" t="str">
        <f>IF(E2153="","",VLOOKUP(E2153,[1]PROJECTES!$C$14:$Z$5000,21,FALSE))</f>
        <v/>
      </c>
      <c r="N2153" s="117"/>
      <c r="O2153" s="118" t="s">
        <v>222</v>
      </c>
      <c r="P2153" s="119"/>
      <c r="Q2153" s="84"/>
      <c r="R2153" s="125"/>
      <c r="S2153" s="166"/>
      <c r="T2153" s="167"/>
    </row>
    <row r="2154" spans="1:20" s="121" customFormat="1" ht="20.100000000000001" customHeight="1" x14ac:dyDescent="0.3">
      <c r="A2154" s="80"/>
      <c r="B2154" s="110" t="str">
        <f>IF(E2154="","",VLOOKUP(E2154,[1]PROJECTES!$C$14:$G$5000,2,FALSE))</f>
        <v/>
      </c>
      <c r="C2154" s="80"/>
      <c r="D2154" s="283" t="str">
        <f>IF(E2154="","",VLOOKUP(E2154,[1]PROJECTES!$C$14:$G$5000,5,FALSE))</f>
        <v/>
      </c>
      <c r="E2154" s="79"/>
      <c r="F2154" s="110" t="str">
        <f>IF(I2154="","",VLOOKUP(I2154,[1]PROJECTES!$C$14:$G$5000,2,FALSE))</f>
        <v/>
      </c>
      <c r="G2154" s="112" t="str">
        <f>IF(E2154="","",VLOOKUP(E2154,[1]PROJECTES!$C$14:$G$5000,4,FALSE))</f>
        <v/>
      </c>
      <c r="H2154" s="95"/>
      <c r="I2154" s="113" t="str">
        <f>IF(H2154="","",VLOOKUP(H2154,BD!B$2:C$16,2,FALSE))</f>
        <v/>
      </c>
      <c r="J2154" s="114"/>
      <c r="K2154" s="115" t="str">
        <f t="shared" si="78"/>
        <v/>
      </c>
      <c r="L2154" s="116" t="str">
        <f t="shared" ca="1" si="77"/>
        <v>-</v>
      </c>
      <c r="M2154" s="111" t="str">
        <f>IF(E2154="","",VLOOKUP(E2154,[1]PROJECTES!$C$14:$Z$5000,21,FALSE))</f>
        <v/>
      </c>
      <c r="N2154" s="117"/>
      <c r="O2154" s="118" t="s">
        <v>222</v>
      </c>
      <c r="P2154" s="119"/>
      <c r="Q2154" s="84"/>
      <c r="R2154" s="125"/>
      <c r="S2154" s="166"/>
      <c r="T2154" s="167"/>
    </row>
    <row r="2155" spans="1:20" s="121" customFormat="1" ht="20.100000000000001" customHeight="1" x14ac:dyDescent="0.3">
      <c r="A2155" s="80"/>
      <c r="B2155" s="110" t="str">
        <f>IF(E2155="","",VLOOKUP(E2155,[1]PROJECTES!$C$14:$G$5000,2,FALSE))</f>
        <v/>
      </c>
      <c r="C2155" s="80"/>
      <c r="D2155" s="283" t="str">
        <f>IF(E2155="","",VLOOKUP(E2155,[1]PROJECTES!$C$14:$G$5000,5,FALSE))</f>
        <v/>
      </c>
      <c r="E2155" s="79"/>
      <c r="F2155" s="110" t="str">
        <f>IF(I2155="","",VLOOKUP(I2155,[1]PROJECTES!$C$14:$G$5000,2,FALSE))</f>
        <v/>
      </c>
      <c r="G2155" s="112" t="str">
        <f>IF(E2155="","",VLOOKUP(E2155,[1]PROJECTES!$C$14:$G$5000,4,FALSE))</f>
        <v/>
      </c>
      <c r="H2155" s="95"/>
      <c r="I2155" s="113" t="str">
        <f>IF(H2155="","",VLOOKUP(H2155,BD!B$2:C$16,2,FALSE))</f>
        <v/>
      </c>
      <c r="J2155" s="114"/>
      <c r="K2155" s="115" t="str">
        <f t="shared" si="78"/>
        <v/>
      </c>
      <c r="L2155" s="116" t="str">
        <f t="shared" ca="1" si="77"/>
        <v>-</v>
      </c>
      <c r="M2155" s="111" t="str">
        <f>IF(E2155="","",VLOOKUP(E2155,[1]PROJECTES!$C$14:$Z$5000,21,FALSE))</f>
        <v/>
      </c>
      <c r="N2155" s="117"/>
      <c r="O2155" s="118" t="s">
        <v>222</v>
      </c>
      <c r="P2155" s="119"/>
      <c r="Q2155" s="84"/>
      <c r="R2155" s="125"/>
      <c r="S2155" s="166"/>
      <c r="T2155" s="167"/>
    </row>
    <row r="2156" spans="1:20" s="121" customFormat="1" ht="20.100000000000001" customHeight="1" x14ac:dyDescent="0.3">
      <c r="A2156" s="80"/>
      <c r="B2156" s="110" t="str">
        <f>IF(E2156="","",VLOOKUP(E2156,[1]PROJECTES!$C$14:$G$5000,2,FALSE))</f>
        <v/>
      </c>
      <c r="C2156" s="80"/>
      <c r="D2156" s="283" t="str">
        <f>IF(E2156="","",VLOOKUP(E2156,[1]PROJECTES!$C$14:$G$5000,5,FALSE))</f>
        <v/>
      </c>
      <c r="E2156" s="79"/>
      <c r="F2156" s="110" t="str">
        <f>IF(I2156="","",VLOOKUP(I2156,[1]PROJECTES!$C$14:$G$5000,2,FALSE))</f>
        <v/>
      </c>
      <c r="G2156" s="112" t="str">
        <f>IF(E2156="","",VLOOKUP(E2156,[1]PROJECTES!$C$14:$G$5000,4,FALSE))</f>
        <v/>
      </c>
      <c r="H2156" s="95"/>
      <c r="I2156" s="113" t="str">
        <f>IF(H2156="","",VLOOKUP(H2156,BD!B$2:C$16,2,FALSE))</f>
        <v/>
      </c>
      <c r="J2156" s="114"/>
      <c r="K2156" s="115" t="str">
        <f t="shared" si="78"/>
        <v/>
      </c>
      <c r="L2156" s="116" t="str">
        <f t="shared" ca="1" si="77"/>
        <v>-</v>
      </c>
      <c r="M2156" s="111" t="str">
        <f>IF(E2156="","",VLOOKUP(E2156,[1]PROJECTES!$C$14:$Z$5000,21,FALSE))</f>
        <v/>
      </c>
      <c r="N2156" s="117"/>
      <c r="O2156" s="118" t="s">
        <v>222</v>
      </c>
      <c r="P2156" s="119"/>
      <c r="Q2156" s="84"/>
      <c r="R2156" s="125"/>
      <c r="S2156" s="166"/>
      <c r="T2156" s="167"/>
    </row>
    <row r="2157" spans="1:20" s="121" customFormat="1" ht="20.100000000000001" customHeight="1" x14ac:dyDescent="0.3">
      <c r="A2157" s="80"/>
      <c r="B2157" s="110" t="str">
        <f>IF(E2157="","",VLOOKUP(E2157,[1]PROJECTES!$C$14:$G$5000,2,FALSE))</f>
        <v/>
      </c>
      <c r="C2157" s="80"/>
      <c r="D2157" s="283" t="str">
        <f>IF(E2157="","",VLOOKUP(E2157,[1]PROJECTES!$C$14:$G$5000,5,FALSE))</f>
        <v/>
      </c>
      <c r="E2157" s="79"/>
      <c r="F2157" s="110" t="str">
        <f>IF(I2157="","",VLOOKUP(I2157,[1]PROJECTES!$C$14:$G$5000,2,FALSE))</f>
        <v/>
      </c>
      <c r="G2157" s="112" t="str">
        <f>IF(E2157="","",VLOOKUP(E2157,[1]PROJECTES!$C$14:$G$5000,4,FALSE))</f>
        <v/>
      </c>
      <c r="H2157" s="95"/>
      <c r="I2157" s="113" t="str">
        <f>IF(H2157="","",VLOOKUP(H2157,BD!B$2:C$16,2,FALSE))</f>
        <v/>
      </c>
      <c r="J2157" s="114"/>
      <c r="K2157" s="115" t="str">
        <f t="shared" si="78"/>
        <v/>
      </c>
      <c r="L2157" s="116" t="str">
        <f t="shared" ca="1" si="77"/>
        <v>-</v>
      </c>
      <c r="M2157" s="111" t="str">
        <f>IF(E2157="","",VLOOKUP(E2157,[1]PROJECTES!$C$14:$Z$5000,21,FALSE))</f>
        <v/>
      </c>
      <c r="N2157" s="117"/>
      <c r="O2157" s="118" t="s">
        <v>222</v>
      </c>
      <c r="P2157" s="119"/>
      <c r="Q2157" s="84"/>
      <c r="R2157" s="125"/>
      <c r="S2157" s="166"/>
      <c r="T2157" s="167"/>
    </row>
    <row r="2158" spans="1:20" s="121" customFormat="1" ht="20.100000000000001" customHeight="1" x14ac:dyDescent="0.3">
      <c r="A2158" s="80"/>
      <c r="B2158" s="110" t="str">
        <f>IF(E2158="","",VLOOKUP(E2158,[1]PROJECTES!$C$14:$G$5000,2,FALSE))</f>
        <v/>
      </c>
      <c r="C2158" s="80"/>
      <c r="D2158" s="283" t="str">
        <f>IF(E2158="","",VLOOKUP(E2158,[1]PROJECTES!$C$14:$G$5000,5,FALSE))</f>
        <v/>
      </c>
      <c r="E2158" s="79"/>
      <c r="F2158" s="110" t="str">
        <f>IF(I2158="","",VLOOKUP(I2158,[1]PROJECTES!$C$14:$G$5000,2,FALSE))</f>
        <v/>
      </c>
      <c r="G2158" s="112" t="str">
        <f>IF(E2158="","",VLOOKUP(E2158,[1]PROJECTES!$C$14:$G$5000,4,FALSE))</f>
        <v/>
      </c>
      <c r="H2158" s="95"/>
      <c r="I2158" s="113" t="str">
        <f>IF(H2158="","",VLOOKUP(H2158,BD!B$2:C$16,2,FALSE))</f>
        <v/>
      </c>
      <c r="J2158" s="114"/>
      <c r="K2158" s="115" t="str">
        <f t="shared" si="78"/>
        <v/>
      </c>
      <c r="L2158" s="116" t="str">
        <f t="shared" ca="1" si="77"/>
        <v>-</v>
      </c>
      <c r="M2158" s="111" t="str">
        <f>IF(E2158="","",VLOOKUP(E2158,[1]PROJECTES!$C$14:$Z$5000,21,FALSE))</f>
        <v/>
      </c>
      <c r="N2158" s="117"/>
      <c r="O2158" s="118" t="s">
        <v>222</v>
      </c>
      <c r="P2158" s="119"/>
      <c r="Q2158" s="84"/>
      <c r="R2158" s="125"/>
      <c r="S2158" s="166"/>
      <c r="T2158" s="167"/>
    </row>
    <row r="2159" spans="1:20" s="121" customFormat="1" ht="20.100000000000001" customHeight="1" x14ac:dyDescent="0.3">
      <c r="A2159" s="80"/>
      <c r="B2159" s="110" t="str">
        <f>IF(E2159="","",VLOOKUP(E2159,[1]PROJECTES!$C$14:$G$5000,2,FALSE))</f>
        <v/>
      </c>
      <c r="C2159" s="80"/>
      <c r="D2159" s="283" t="str">
        <f>IF(E2159="","",VLOOKUP(E2159,[1]PROJECTES!$C$14:$G$5000,5,FALSE))</f>
        <v/>
      </c>
      <c r="E2159" s="79"/>
      <c r="F2159" s="110" t="str">
        <f>IF(I2159="","",VLOOKUP(I2159,[1]PROJECTES!$C$14:$G$5000,2,FALSE))</f>
        <v/>
      </c>
      <c r="G2159" s="112" t="str">
        <f>IF(E2159="","",VLOOKUP(E2159,[1]PROJECTES!$C$14:$G$5000,4,FALSE))</f>
        <v/>
      </c>
      <c r="H2159" s="95"/>
      <c r="I2159" s="113" t="str">
        <f>IF(H2159="","",VLOOKUP(H2159,BD!B$2:C$16,2,FALSE))</f>
        <v/>
      </c>
      <c r="J2159" s="114"/>
      <c r="K2159" s="115" t="str">
        <f t="shared" si="78"/>
        <v/>
      </c>
      <c r="L2159" s="116" t="str">
        <f t="shared" ca="1" si="77"/>
        <v>-</v>
      </c>
      <c r="M2159" s="111" t="str">
        <f>IF(E2159="","",VLOOKUP(E2159,[1]PROJECTES!$C$14:$Z$5000,21,FALSE))</f>
        <v/>
      </c>
      <c r="N2159" s="117"/>
      <c r="O2159" s="118" t="s">
        <v>222</v>
      </c>
      <c r="P2159" s="119"/>
      <c r="Q2159" s="84"/>
      <c r="R2159" s="125"/>
      <c r="S2159" s="166"/>
      <c r="T2159" s="167"/>
    </row>
    <row r="2160" spans="1:20" s="121" customFormat="1" ht="20.100000000000001" customHeight="1" x14ac:dyDescent="0.3">
      <c r="A2160" s="80"/>
      <c r="B2160" s="110" t="str">
        <f>IF(E2160="","",VLOOKUP(E2160,[1]PROJECTES!$C$14:$G$5000,2,FALSE))</f>
        <v/>
      </c>
      <c r="C2160" s="80"/>
      <c r="D2160" s="283" t="str">
        <f>IF(E2160="","",VLOOKUP(E2160,[1]PROJECTES!$C$14:$G$5000,5,FALSE))</f>
        <v/>
      </c>
      <c r="E2160" s="79"/>
      <c r="F2160" s="110" t="str">
        <f>IF(I2160="","",VLOOKUP(I2160,[1]PROJECTES!$C$14:$G$5000,2,FALSE))</f>
        <v/>
      </c>
      <c r="G2160" s="112" t="str">
        <f>IF(E2160="","",VLOOKUP(E2160,[1]PROJECTES!$C$14:$G$5000,4,FALSE))</f>
        <v/>
      </c>
      <c r="H2160" s="95"/>
      <c r="I2160" s="113" t="str">
        <f>IF(H2160="","",VLOOKUP(H2160,BD!B$2:C$16,2,FALSE))</f>
        <v/>
      </c>
      <c r="J2160" s="114"/>
      <c r="K2160" s="115" t="str">
        <f t="shared" si="78"/>
        <v/>
      </c>
      <c r="L2160" s="116" t="str">
        <f t="shared" ca="1" si="77"/>
        <v>-</v>
      </c>
      <c r="M2160" s="111" t="str">
        <f>IF(E2160="","",VLOOKUP(E2160,[1]PROJECTES!$C$14:$Z$5000,21,FALSE))</f>
        <v/>
      </c>
      <c r="N2160" s="117"/>
      <c r="O2160" s="118" t="s">
        <v>222</v>
      </c>
      <c r="P2160" s="119"/>
      <c r="Q2160" s="84"/>
      <c r="R2160" s="125"/>
      <c r="S2160" s="166"/>
      <c r="T2160" s="167"/>
    </row>
    <row r="2161" spans="1:20" s="121" customFormat="1" ht="20.100000000000001" customHeight="1" x14ac:dyDescent="0.3">
      <c r="A2161" s="80"/>
      <c r="B2161" s="110" t="str">
        <f>IF(E2161="","",VLOOKUP(E2161,[1]PROJECTES!$C$14:$G$5000,2,FALSE))</f>
        <v/>
      </c>
      <c r="C2161" s="80"/>
      <c r="D2161" s="283" t="str">
        <f>IF(E2161="","",VLOOKUP(E2161,[1]PROJECTES!$C$14:$G$5000,5,FALSE))</f>
        <v/>
      </c>
      <c r="E2161" s="79"/>
      <c r="F2161" s="110" t="str">
        <f>IF(I2161="","",VLOOKUP(I2161,[1]PROJECTES!$C$14:$G$5000,2,FALSE))</f>
        <v/>
      </c>
      <c r="G2161" s="112" t="str">
        <f>IF(E2161="","",VLOOKUP(E2161,[1]PROJECTES!$C$14:$G$5000,4,FALSE))</f>
        <v/>
      </c>
      <c r="H2161" s="95"/>
      <c r="I2161" s="113" t="str">
        <f>IF(H2161="","",VLOOKUP(H2161,BD!B$2:C$16,2,FALSE))</f>
        <v/>
      </c>
      <c r="J2161" s="114"/>
      <c r="K2161" s="115" t="str">
        <f t="shared" si="78"/>
        <v/>
      </c>
      <c r="L2161" s="116" t="str">
        <f t="shared" ca="1" si="77"/>
        <v>-</v>
      </c>
      <c r="M2161" s="111" t="str">
        <f>IF(E2161="","",VLOOKUP(E2161,[1]PROJECTES!$C$14:$Z$5000,21,FALSE))</f>
        <v/>
      </c>
      <c r="N2161" s="117"/>
      <c r="O2161" s="118" t="s">
        <v>222</v>
      </c>
      <c r="P2161" s="119"/>
      <c r="Q2161" s="84"/>
      <c r="R2161" s="125"/>
      <c r="S2161" s="166"/>
      <c r="T2161" s="167"/>
    </row>
    <row r="2162" spans="1:20" s="121" customFormat="1" ht="20.100000000000001" customHeight="1" x14ac:dyDescent="0.3">
      <c r="A2162" s="80"/>
      <c r="B2162" s="110" t="str">
        <f>IF(E2162="","",VLOOKUP(E2162,[1]PROJECTES!$C$14:$G$5000,2,FALSE))</f>
        <v/>
      </c>
      <c r="C2162" s="80"/>
      <c r="D2162" s="283" t="str">
        <f>IF(E2162="","",VLOOKUP(E2162,[1]PROJECTES!$C$14:$G$5000,5,FALSE))</f>
        <v/>
      </c>
      <c r="E2162" s="79"/>
      <c r="F2162" s="110" t="str">
        <f>IF(I2162="","",VLOOKUP(I2162,[1]PROJECTES!$C$14:$G$5000,2,FALSE))</f>
        <v/>
      </c>
      <c r="G2162" s="112" t="str">
        <f>IF(E2162="","",VLOOKUP(E2162,[1]PROJECTES!$C$14:$G$5000,4,FALSE))</f>
        <v/>
      </c>
      <c r="H2162" s="95"/>
      <c r="I2162" s="113" t="str">
        <f>IF(H2162="","",VLOOKUP(H2162,BD!B$2:C$16,2,FALSE))</f>
        <v/>
      </c>
      <c r="J2162" s="114"/>
      <c r="K2162" s="115" t="str">
        <f t="shared" si="78"/>
        <v/>
      </c>
      <c r="L2162" s="116" t="str">
        <f t="shared" ca="1" si="77"/>
        <v>-</v>
      </c>
      <c r="M2162" s="111" t="str">
        <f>IF(E2162="","",VLOOKUP(E2162,[1]PROJECTES!$C$14:$Z$5000,21,FALSE))</f>
        <v/>
      </c>
      <c r="N2162" s="117"/>
      <c r="O2162" s="118" t="s">
        <v>222</v>
      </c>
      <c r="P2162" s="119"/>
      <c r="Q2162" s="84"/>
      <c r="R2162" s="125"/>
      <c r="S2162" s="166"/>
      <c r="T2162" s="167"/>
    </row>
    <row r="2163" spans="1:20" s="121" customFormat="1" ht="20.100000000000001" customHeight="1" x14ac:dyDescent="0.3">
      <c r="A2163" s="80"/>
      <c r="B2163" s="110" t="str">
        <f>IF(E2163="","",VLOOKUP(E2163,[1]PROJECTES!$C$14:$G$5000,2,FALSE))</f>
        <v/>
      </c>
      <c r="C2163" s="80"/>
      <c r="D2163" s="283" t="str">
        <f>IF(E2163="","",VLOOKUP(E2163,[1]PROJECTES!$C$14:$G$5000,5,FALSE))</f>
        <v/>
      </c>
      <c r="E2163" s="79"/>
      <c r="F2163" s="110" t="str">
        <f>IF(I2163="","",VLOOKUP(I2163,[1]PROJECTES!$C$14:$G$5000,2,FALSE))</f>
        <v/>
      </c>
      <c r="G2163" s="112" t="str">
        <f>IF(E2163="","",VLOOKUP(E2163,[1]PROJECTES!$C$14:$G$5000,4,FALSE))</f>
        <v/>
      </c>
      <c r="H2163" s="95"/>
      <c r="I2163" s="113" t="str">
        <f>IF(H2163="","",VLOOKUP(H2163,BD!B$2:C$16,2,FALSE))</f>
        <v/>
      </c>
      <c r="J2163" s="114"/>
      <c r="K2163" s="115" t="str">
        <f t="shared" si="78"/>
        <v/>
      </c>
      <c r="L2163" s="116" t="str">
        <f t="shared" ca="1" si="77"/>
        <v>-</v>
      </c>
      <c r="M2163" s="111" t="str">
        <f>IF(E2163="","",VLOOKUP(E2163,[1]PROJECTES!$C$14:$Z$5000,21,FALSE))</f>
        <v/>
      </c>
      <c r="N2163" s="117"/>
      <c r="O2163" s="118" t="s">
        <v>222</v>
      </c>
      <c r="P2163" s="119"/>
      <c r="Q2163" s="84"/>
      <c r="R2163" s="125"/>
      <c r="S2163" s="166"/>
      <c r="T2163" s="167"/>
    </row>
    <row r="2164" spans="1:20" s="121" customFormat="1" ht="20.100000000000001" customHeight="1" x14ac:dyDescent="0.3">
      <c r="A2164" s="80"/>
      <c r="B2164" s="110" t="str">
        <f>IF(E2164="","",VLOOKUP(E2164,[1]PROJECTES!$C$14:$G$5000,2,FALSE))</f>
        <v/>
      </c>
      <c r="C2164" s="80"/>
      <c r="D2164" s="283" t="str">
        <f>IF(E2164="","",VLOOKUP(E2164,[1]PROJECTES!$C$14:$G$5000,5,FALSE))</f>
        <v/>
      </c>
      <c r="E2164" s="79"/>
      <c r="F2164" s="110" t="str">
        <f>IF(I2164="","",VLOOKUP(I2164,[1]PROJECTES!$C$14:$G$5000,2,FALSE))</f>
        <v/>
      </c>
      <c r="G2164" s="112" t="str">
        <f>IF(E2164="","",VLOOKUP(E2164,[1]PROJECTES!$C$14:$G$5000,4,FALSE))</f>
        <v/>
      </c>
      <c r="H2164" s="95"/>
      <c r="I2164" s="113" t="str">
        <f>IF(H2164="","",VLOOKUP(H2164,BD!B$2:C$16,2,FALSE))</f>
        <v/>
      </c>
      <c r="J2164" s="114"/>
      <c r="K2164" s="115" t="str">
        <f t="shared" si="78"/>
        <v/>
      </c>
      <c r="L2164" s="116" t="str">
        <f t="shared" ca="1" si="77"/>
        <v>-</v>
      </c>
      <c r="M2164" s="111" t="str">
        <f>IF(E2164="","",VLOOKUP(E2164,[1]PROJECTES!$C$14:$Z$5000,21,FALSE))</f>
        <v/>
      </c>
      <c r="N2164" s="117"/>
      <c r="O2164" s="118" t="s">
        <v>222</v>
      </c>
      <c r="P2164" s="119"/>
      <c r="Q2164" s="84"/>
      <c r="R2164" s="125"/>
      <c r="S2164" s="166"/>
      <c r="T2164" s="167"/>
    </row>
    <row r="2165" spans="1:20" s="121" customFormat="1" ht="20.100000000000001" customHeight="1" x14ac:dyDescent="0.3">
      <c r="A2165" s="80"/>
      <c r="B2165" s="110" t="str">
        <f>IF(E2165="","",VLOOKUP(E2165,[1]PROJECTES!$C$14:$G$5000,2,FALSE))</f>
        <v/>
      </c>
      <c r="C2165" s="80"/>
      <c r="D2165" s="283" t="str">
        <f>IF(E2165="","",VLOOKUP(E2165,[1]PROJECTES!$C$14:$G$5000,5,FALSE))</f>
        <v/>
      </c>
      <c r="E2165" s="79"/>
      <c r="F2165" s="110" t="str">
        <f>IF(I2165="","",VLOOKUP(I2165,[1]PROJECTES!$C$14:$G$5000,2,FALSE))</f>
        <v/>
      </c>
      <c r="G2165" s="112" t="str">
        <f>IF(E2165="","",VLOOKUP(E2165,[1]PROJECTES!$C$14:$G$5000,4,FALSE))</f>
        <v/>
      </c>
      <c r="H2165" s="95"/>
      <c r="I2165" s="113" t="str">
        <f>IF(H2165="","",VLOOKUP(H2165,BD!B$2:C$16,2,FALSE))</f>
        <v/>
      </c>
      <c r="J2165" s="114"/>
      <c r="K2165" s="115" t="str">
        <f t="shared" si="78"/>
        <v/>
      </c>
      <c r="L2165" s="116" t="str">
        <f t="shared" ca="1" si="77"/>
        <v>-</v>
      </c>
      <c r="M2165" s="111" t="str">
        <f>IF(E2165="","",VLOOKUP(E2165,[1]PROJECTES!$C$14:$Z$5000,21,FALSE))</f>
        <v/>
      </c>
      <c r="N2165" s="117"/>
      <c r="O2165" s="118" t="s">
        <v>222</v>
      </c>
      <c r="P2165" s="119"/>
      <c r="Q2165" s="84"/>
      <c r="R2165" s="125"/>
      <c r="S2165" s="166"/>
      <c r="T2165" s="167"/>
    </row>
    <row r="2166" spans="1:20" s="121" customFormat="1" ht="20.100000000000001" customHeight="1" x14ac:dyDescent="0.3">
      <c r="A2166" s="80"/>
      <c r="B2166" s="110" t="str">
        <f>IF(E2166="","",VLOOKUP(E2166,[1]PROJECTES!$C$14:$G$5000,2,FALSE))</f>
        <v/>
      </c>
      <c r="C2166" s="80"/>
      <c r="D2166" s="283" t="str">
        <f>IF(E2166="","",VLOOKUP(E2166,[1]PROJECTES!$C$14:$G$5000,5,FALSE))</f>
        <v/>
      </c>
      <c r="E2166" s="79"/>
      <c r="F2166" s="110" t="str">
        <f>IF(I2166="","",VLOOKUP(I2166,[1]PROJECTES!$C$14:$G$5000,2,FALSE))</f>
        <v/>
      </c>
      <c r="G2166" s="112" t="str">
        <f>IF(E2166="","",VLOOKUP(E2166,[1]PROJECTES!$C$14:$G$5000,4,FALSE))</f>
        <v/>
      </c>
      <c r="H2166" s="95"/>
      <c r="I2166" s="113" t="str">
        <f>IF(H2166="","",VLOOKUP(H2166,BD!B$2:C$16,2,FALSE))</f>
        <v/>
      </c>
      <c r="J2166" s="114"/>
      <c r="K2166" s="115" t="str">
        <f t="shared" si="78"/>
        <v/>
      </c>
      <c r="L2166" s="116" t="str">
        <f t="shared" ca="1" si="77"/>
        <v>-</v>
      </c>
      <c r="M2166" s="111" t="str">
        <f>IF(E2166="","",VLOOKUP(E2166,[1]PROJECTES!$C$14:$Z$5000,21,FALSE))</f>
        <v/>
      </c>
      <c r="N2166" s="117"/>
      <c r="O2166" s="118" t="s">
        <v>222</v>
      </c>
      <c r="P2166" s="119"/>
      <c r="Q2166" s="84"/>
      <c r="R2166" s="125"/>
      <c r="S2166" s="166"/>
      <c r="T2166" s="167"/>
    </row>
    <row r="2167" spans="1:20" s="121" customFormat="1" ht="20.100000000000001" customHeight="1" x14ac:dyDescent="0.3">
      <c r="A2167" s="80"/>
      <c r="B2167" s="110" t="str">
        <f>IF(E2167="","",VLOOKUP(E2167,[1]PROJECTES!$C$14:$G$5000,2,FALSE))</f>
        <v/>
      </c>
      <c r="C2167" s="80"/>
      <c r="D2167" s="283" t="str">
        <f>IF(E2167="","",VLOOKUP(E2167,[1]PROJECTES!$C$14:$G$5000,5,FALSE))</f>
        <v/>
      </c>
      <c r="E2167" s="79"/>
      <c r="F2167" s="110" t="str">
        <f>IF(I2167="","",VLOOKUP(I2167,[1]PROJECTES!$C$14:$G$5000,2,FALSE))</f>
        <v/>
      </c>
      <c r="G2167" s="112" t="str">
        <f>IF(E2167="","",VLOOKUP(E2167,[1]PROJECTES!$C$14:$G$5000,4,FALSE))</f>
        <v/>
      </c>
      <c r="H2167" s="95"/>
      <c r="I2167" s="113" t="str">
        <f>IF(H2167="","",VLOOKUP(H2167,BD!B$2:C$16,2,FALSE))</f>
        <v/>
      </c>
      <c r="J2167" s="114"/>
      <c r="K2167" s="115" t="str">
        <f t="shared" si="78"/>
        <v/>
      </c>
      <c r="L2167" s="116" t="str">
        <f t="shared" ca="1" si="77"/>
        <v>-</v>
      </c>
      <c r="M2167" s="111" t="str">
        <f>IF(E2167="","",VLOOKUP(E2167,[1]PROJECTES!$C$14:$Z$5000,21,FALSE))</f>
        <v/>
      </c>
      <c r="N2167" s="117"/>
      <c r="O2167" s="118" t="s">
        <v>222</v>
      </c>
      <c r="P2167" s="119"/>
      <c r="Q2167" s="84"/>
      <c r="R2167" s="125"/>
      <c r="S2167" s="166"/>
      <c r="T2167" s="167"/>
    </row>
    <row r="2168" spans="1:20" s="121" customFormat="1" ht="20.100000000000001" customHeight="1" x14ac:dyDescent="0.3">
      <c r="A2168" s="80"/>
      <c r="B2168" s="110" t="str">
        <f>IF(E2168="","",VLOOKUP(E2168,[1]PROJECTES!$C$14:$G$5000,2,FALSE))</f>
        <v/>
      </c>
      <c r="C2168" s="80"/>
      <c r="D2168" s="283" t="str">
        <f>IF(E2168="","",VLOOKUP(E2168,[1]PROJECTES!$C$14:$G$5000,5,FALSE))</f>
        <v/>
      </c>
      <c r="E2168" s="79"/>
      <c r="F2168" s="110" t="str">
        <f>IF(I2168="","",VLOOKUP(I2168,[1]PROJECTES!$C$14:$G$5000,2,FALSE))</f>
        <v/>
      </c>
      <c r="G2168" s="112" t="str">
        <f>IF(E2168="","",VLOOKUP(E2168,[1]PROJECTES!$C$14:$G$5000,4,FALSE))</f>
        <v/>
      </c>
      <c r="H2168" s="95"/>
      <c r="I2168" s="113" t="str">
        <f>IF(H2168="","",VLOOKUP(H2168,BD!B$2:C$16,2,FALSE))</f>
        <v/>
      </c>
      <c r="J2168" s="114"/>
      <c r="K2168" s="115" t="str">
        <f t="shared" si="78"/>
        <v/>
      </c>
      <c r="L2168" s="116" t="str">
        <f t="shared" ca="1" si="77"/>
        <v>-</v>
      </c>
      <c r="M2168" s="111" t="str">
        <f>IF(E2168="","",VLOOKUP(E2168,[1]PROJECTES!$C$14:$Z$5000,21,FALSE))</f>
        <v/>
      </c>
      <c r="N2168" s="117"/>
      <c r="O2168" s="118" t="s">
        <v>222</v>
      </c>
      <c r="P2168" s="119"/>
      <c r="Q2168" s="84"/>
      <c r="R2168" s="125"/>
      <c r="S2168" s="166"/>
      <c r="T2168" s="167"/>
    </row>
    <row r="2169" spans="1:20" s="121" customFormat="1" ht="20.100000000000001" customHeight="1" x14ac:dyDescent="0.3">
      <c r="A2169" s="80"/>
      <c r="B2169" s="110" t="str">
        <f>IF(E2169="","",VLOOKUP(E2169,[1]PROJECTES!$C$14:$G$5000,2,FALSE))</f>
        <v/>
      </c>
      <c r="C2169" s="80"/>
      <c r="D2169" s="283" t="str">
        <f>IF(E2169="","",VLOOKUP(E2169,[1]PROJECTES!$C$14:$G$5000,5,FALSE))</f>
        <v/>
      </c>
      <c r="E2169" s="79"/>
      <c r="F2169" s="110" t="str">
        <f>IF(I2169="","",VLOOKUP(I2169,[1]PROJECTES!$C$14:$G$5000,2,FALSE))</f>
        <v/>
      </c>
      <c r="G2169" s="112" t="str">
        <f>IF(E2169="","",VLOOKUP(E2169,[1]PROJECTES!$C$14:$G$5000,4,FALSE))</f>
        <v/>
      </c>
      <c r="H2169" s="95"/>
      <c r="I2169" s="113" t="str">
        <f>IF(H2169="","",VLOOKUP(H2169,BD!B$2:C$16,2,FALSE))</f>
        <v/>
      </c>
      <c r="J2169" s="114"/>
      <c r="K2169" s="115" t="str">
        <f t="shared" si="78"/>
        <v/>
      </c>
      <c r="L2169" s="116" t="str">
        <f t="shared" ca="1" si="77"/>
        <v>-</v>
      </c>
      <c r="M2169" s="111" t="str">
        <f>IF(E2169="","",VLOOKUP(E2169,[1]PROJECTES!$C$14:$Z$5000,21,FALSE))</f>
        <v/>
      </c>
      <c r="N2169" s="117"/>
      <c r="O2169" s="118" t="s">
        <v>222</v>
      </c>
      <c r="P2169" s="119"/>
      <c r="Q2169" s="84"/>
      <c r="R2169" s="125"/>
      <c r="S2169" s="166"/>
      <c r="T2169" s="167"/>
    </row>
    <row r="2170" spans="1:20" s="121" customFormat="1" ht="20.100000000000001" customHeight="1" x14ac:dyDescent="0.3">
      <c r="A2170" s="80"/>
      <c r="B2170" s="110" t="str">
        <f>IF(E2170="","",VLOOKUP(E2170,[1]PROJECTES!$C$14:$G$5000,2,FALSE))</f>
        <v/>
      </c>
      <c r="C2170" s="80"/>
      <c r="D2170" s="283" t="str">
        <f>IF(E2170="","",VLOOKUP(E2170,[1]PROJECTES!$C$14:$G$5000,5,FALSE))</f>
        <v/>
      </c>
      <c r="E2170" s="79"/>
      <c r="F2170" s="110" t="str">
        <f>IF(I2170="","",VLOOKUP(I2170,[1]PROJECTES!$C$14:$G$5000,2,FALSE))</f>
        <v/>
      </c>
      <c r="G2170" s="112" t="str">
        <f>IF(E2170="","",VLOOKUP(E2170,[1]PROJECTES!$C$14:$G$5000,4,FALSE))</f>
        <v/>
      </c>
      <c r="H2170" s="95"/>
      <c r="I2170" s="113" t="str">
        <f>IF(H2170="","",VLOOKUP(H2170,BD!B$2:C$16,2,FALSE))</f>
        <v/>
      </c>
      <c r="J2170" s="114"/>
      <c r="K2170" s="115" t="str">
        <f t="shared" si="78"/>
        <v/>
      </c>
      <c r="L2170" s="116" t="str">
        <f t="shared" ca="1" si="77"/>
        <v>-</v>
      </c>
      <c r="M2170" s="111" t="str">
        <f>IF(E2170="","",VLOOKUP(E2170,[1]PROJECTES!$C$14:$Z$5000,21,FALSE))</f>
        <v/>
      </c>
      <c r="N2170" s="117"/>
      <c r="O2170" s="118" t="s">
        <v>222</v>
      </c>
      <c r="P2170" s="119"/>
      <c r="Q2170" s="84"/>
      <c r="R2170" s="125"/>
      <c r="S2170" s="166"/>
      <c r="T2170" s="167"/>
    </row>
    <row r="2171" spans="1:20" s="121" customFormat="1" ht="20.100000000000001" customHeight="1" x14ac:dyDescent="0.3">
      <c r="A2171" s="80"/>
      <c r="B2171" s="110" t="str">
        <f>IF(E2171="","",VLOOKUP(E2171,[1]PROJECTES!$C$14:$G$5000,2,FALSE))</f>
        <v/>
      </c>
      <c r="C2171" s="80"/>
      <c r="D2171" s="283" t="str">
        <f>IF(E2171="","",VLOOKUP(E2171,[1]PROJECTES!$C$14:$G$5000,5,FALSE))</f>
        <v/>
      </c>
      <c r="E2171" s="79"/>
      <c r="F2171" s="110" t="str">
        <f>IF(I2171="","",VLOOKUP(I2171,[1]PROJECTES!$C$14:$G$5000,2,FALSE))</f>
        <v/>
      </c>
      <c r="G2171" s="112" t="str">
        <f>IF(E2171="","",VLOOKUP(E2171,[1]PROJECTES!$C$14:$G$5000,4,FALSE))</f>
        <v/>
      </c>
      <c r="H2171" s="95"/>
      <c r="I2171" s="113" t="str">
        <f>IF(H2171="","",VLOOKUP(H2171,BD!B$2:C$16,2,FALSE))</f>
        <v/>
      </c>
      <c r="J2171" s="114"/>
      <c r="K2171" s="115" t="str">
        <f t="shared" si="78"/>
        <v/>
      </c>
      <c r="L2171" s="116" t="str">
        <f t="shared" ca="1" si="77"/>
        <v>-</v>
      </c>
      <c r="M2171" s="111" t="str">
        <f>IF(E2171="","",VLOOKUP(E2171,[1]PROJECTES!$C$14:$Z$5000,21,FALSE))</f>
        <v/>
      </c>
      <c r="N2171" s="117"/>
      <c r="O2171" s="118" t="s">
        <v>222</v>
      </c>
      <c r="P2171" s="119"/>
      <c r="Q2171" s="84"/>
      <c r="R2171" s="125"/>
      <c r="S2171" s="166"/>
      <c r="T2171" s="167"/>
    </row>
    <row r="2172" spans="1:20" s="121" customFormat="1" ht="20.100000000000001" customHeight="1" x14ac:dyDescent="0.3">
      <c r="A2172" s="80"/>
      <c r="B2172" s="110" t="str">
        <f>IF(E2172="","",VLOOKUP(E2172,[1]PROJECTES!$C$14:$G$5000,2,FALSE))</f>
        <v/>
      </c>
      <c r="C2172" s="80"/>
      <c r="D2172" s="283" t="str">
        <f>IF(E2172="","",VLOOKUP(E2172,[1]PROJECTES!$C$14:$G$5000,5,FALSE))</f>
        <v/>
      </c>
      <c r="E2172" s="79"/>
      <c r="F2172" s="110" t="str">
        <f>IF(I2172="","",VLOOKUP(I2172,[1]PROJECTES!$C$14:$G$5000,2,FALSE))</f>
        <v/>
      </c>
      <c r="G2172" s="112" t="str">
        <f>IF(E2172="","",VLOOKUP(E2172,[1]PROJECTES!$C$14:$G$5000,4,FALSE))</f>
        <v/>
      </c>
      <c r="H2172" s="95"/>
      <c r="I2172" s="113" t="str">
        <f>IF(H2172="","",VLOOKUP(H2172,BD!B$2:C$16,2,FALSE))</f>
        <v/>
      </c>
      <c r="J2172" s="114"/>
      <c r="K2172" s="115" t="str">
        <f t="shared" si="78"/>
        <v/>
      </c>
      <c r="L2172" s="116" t="str">
        <f t="shared" ca="1" si="77"/>
        <v>-</v>
      </c>
      <c r="M2172" s="111" t="str">
        <f>IF(E2172="","",VLOOKUP(E2172,[1]PROJECTES!$C$14:$Z$5000,21,FALSE))</f>
        <v/>
      </c>
      <c r="N2172" s="117"/>
      <c r="O2172" s="118" t="s">
        <v>222</v>
      </c>
      <c r="P2172" s="119"/>
      <c r="Q2172" s="84"/>
      <c r="R2172" s="125"/>
      <c r="S2172" s="166"/>
      <c r="T2172" s="167"/>
    </row>
    <row r="2173" spans="1:20" s="121" customFormat="1" ht="20.100000000000001" customHeight="1" x14ac:dyDescent="0.3">
      <c r="A2173" s="80"/>
      <c r="B2173" s="110" t="str">
        <f>IF(E2173="","",VLOOKUP(E2173,[1]PROJECTES!$C$14:$G$5000,2,FALSE))</f>
        <v/>
      </c>
      <c r="C2173" s="80"/>
      <c r="D2173" s="283" t="str">
        <f>IF(E2173="","",VLOOKUP(E2173,[1]PROJECTES!$C$14:$G$5000,5,FALSE))</f>
        <v/>
      </c>
      <c r="E2173" s="79"/>
      <c r="F2173" s="110" t="str">
        <f>IF(I2173="","",VLOOKUP(I2173,[1]PROJECTES!$C$14:$G$5000,2,FALSE))</f>
        <v/>
      </c>
      <c r="G2173" s="112" t="str">
        <f>IF(E2173="","",VLOOKUP(E2173,[1]PROJECTES!$C$14:$G$5000,4,FALSE))</f>
        <v/>
      </c>
      <c r="H2173" s="95"/>
      <c r="I2173" s="113" t="str">
        <f>IF(H2173="","",VLOOKUP(H2173,BD!B$2:C$16,2,FALSE))</f>
        <v/>
      </c>
      <c r="J2173" s="114"/>
      <c r="K2173" s="115" t="str">
        <f t="shared" si="78"/>
        <v/>
      </c>
      <c r="L2173" s="116" t="str">
        <f t="shared" ca="1" si="77"/>
        <v>-</v>
      </c>
      <c r="M2173" s="111" t="str">
        <f>IF(E2173="","",VLOOKUP(E2173,[1]PROJECTES!$C$14:$Z$5000,21,FALSE))</f>
        <v/>
      </c>
      <c r="N2173" s="117"/>
      <c r="O2173" s="118" t="s">
        <v>222</v>
      </c>
      <c r="P2173" s="119"/>
      <c r="Q2173" s="84"/>
      <c r="R2173" s="125"/>
      <c r="S2173" s="166"/>
      <c r="T2173" s="167"/>
    </row>
    <row r="2174" spans="1:20" s="121" customFormat="1" ht="20.100000000000001" customHeight="1" x14ac:dyDescent="0.3">
      <c r="A2174" s="80"/>
      <c r="B2174" s="110" t="str">
        <f>IF(E2174="","",VLOOKUP(E2174,[1]PROJECTES!$C$14:$G$5000,2,FALSE))</f>
        <v/>
      </c>
      <c r="C2174" s="80"/>
      <c r="D2174" s="283" t="str">
        <f>IF(E2174="","",VLOOKUP(E2174,[1]PROJECTES!$C$14:$G$5000,5,FALSE))</f>
        <v/>
      </c>
      <c r="E2174" s="79"/>
      <c r="F2174" s="110" t="str">
        <f>IF(I2174="","",VLOOKUP(I2174,[1]PROJECTES!$C$14:$G$5000,2,FALSE))</f>
        <v/>
      </c>
      <c r="G2174" s="112" t="str">
        <f>IF(E2174="","",VLOOKUP(E2174,[1]PROJECTES!$C$14:$G$5000,4,FALSE))</f>
        <v/>
      </c>
      <c r="H2174" s="95"/>
      <c r="I2174" s="113" t="str">
        <f>IF(H2174="","",VLOOKUP(H2174,BD!B$2:C$16,2,FALSE))</f>
        <v/>
      </c>
      <c r="J2174" s="114"/>
      <c r="K2174" s="115" t="str">
        <f t="shared" si="78"/>
        <v/>
      </c>
      <c r="L2174" s="116" t="str">
        <f t="shared" ca="1" si="77"/>
        <v>-</v>
      </c>
      <c r="M2174" s="111" t="str">
        <f>IF(E2174="","",VLOOKUP(E2174,[1]PROJECTES!$C$14:$Z$5000,21,FALSE))</f>
        <v/>
      </c>
      <c r="N2174" s="117"/>
      <c r="O2174" s="118" t="s">
        <v>222</v>
      </c>
      <c r="P2174" s="119"/>
      <c r="Q2174" s="84"/>
      <c r="R2174" s="125"/>
      <c r="S2174" s="166"/>
      <c r="T2174" s="167"/>
    </row>
    <row r="2175" spans="1:20" s="121" customFormat="1" ht="20.100000000000001" customHeight="1" x14ac:dyDescent="0.3">
      <c r="A2175" s="80"/>
      <c r="B2175" s="110" t="str">
        <f>IF(E2175="","",VLOOKUP(E2175,[1]PROJECTES!$C$14:$G$5000,2,FALSE))</f>
        <v/>
      </c>
      <c r="C2175" s="80"/>
      <c r="D2175" s="283" t="str">
        <f>IF(E2175="","",VLOOKUP(E2175,[1]PROJECTES!$C$14:$G$5000,5,FALSE))</f>
        <v/>
      </c>
      <c r="E2175" s="79"/>
      <c r="F2175" s="110" t="str">
        <f>IF(I2175="","",VLOOKUP(I2175,[1]PROJECTES!$C$14:$G$5000,2,FALSE))</f>
        <v/>
      </c>
      <c r="G2175" s="112" t="str">
        <f>IF(E2175="","",VLOOKUP(E2175,[1]PROJECTES!$C$14:$G$5000,4,FALSE))</f>
        <v/>
      </c>
      <c r="H2175" s="95"/>
      <c r="I2175" s="113" t="str">
        <f>IF(H2175="","",VLOOKUP(H2175,BD!B$2:C$16,2,FALSE))</f>
        <v/>
      </c>
      <c r="J2175" s="114"/>
      <c r="K2175" s="115" t="str">
        <f t="shared" si="78"/>
        <v/>
      </c>
      <c r="L2175" s="116" t="str">
        <f t="shared" ca="1" si="77"/>
        <v>-</v>
      </c>
      <c r="M2175" s="111" t="str">
        <f>IF(E2175="","",VLOOKUP(E2175,[1]PROJECTES!$C$14:$Z$5000,21,FALSE))</f>
        <v/>
      </c>
      <c r="N2175" s="117"/>
      <c r="O2175" s="118" t="s">
        <v>222</v>
      </c>
      <c r="P2175" s="119"/>
      <c r="Q2175" s="84"/>
      <c r="R2175" s="125"/>
      <c r="S2175" s="166"/>
      <c r="T2175" s="167"/>
    </row>
    <row r="2176" spans="1:20" s="121" customFormat="1" ht="20.100000000000001" customHeight="1" x14ac:dyDescent="0.3">
      <c r="A2176" s="80"/>
      <c r="B2176" s="110" t="str">
        <f>IF(E2176="","",VLOOKUP(E2176,[1]PROJECTES!$C$14:$G$5000,2,FALSE))</f>
        <v/>
      </c>
      <c r="C2176" s="80"/>
      <c r="D2176" s="283" t="str">
        <f>IF(E2176="","",VLOOKUP(E2176,[1]PROJECTES!$C$14:$G$5000,5,FALSE))</f>
        <v/>
      </c>
      <c r="E2176" s="79"/>
      <c r="F2176" s="110" t="str">
        <f>IF(I2176="","",VLOOKUP(I2176,[1]PROJECTES!$C$14:$G$5000,2,FALSE))</f>
        <v/>
      </c>
      <c r="G2176" s="112" t="str">
        <f>IF(E2176="","",VLOOKUP(E2176,[1]PROJECTES!$C$14:$G$5000,4,FALSE))</f>
        <v/>
      </c>
      <c r="H2176" s="95"/>
      <c r="I2176" s="113" t="str">
        <f>IF(H2176="","",VLOOKUP(H2176,BD!B$2:C$16,2,FALSE))</f>
        <v/>
      </c>
      <c r="J2176" s="114"/>
      <c r="K2176" s="115" t="str">
        <f t="shared" si="78"/>
        <v/>
      </c>
      <c r="L2176" s="116" t="str">
        <f t="shared" ca="1" si="77"/>
        <v>-</v>
      </c>
      <c r="M2176" s="111" t="str">
        <f>IF(E2176="","",VLOOKUP(E2176,[1]PROJECTES!$C$14:$Z$5000,21,FALSE))</f>
        <v/>
      </c>
      <c r="N2176" s="117"/>
      <c r="O2176" s="118" t="s">
        <v>222</v>
      </c>
      <c r="P2176" s="119"/>
      <c r="Q2176" s="84"/>
      <c r="R2176" s="123"/>
      <c r="S2176" s="166"/>
      <c r="T2176" s="167"/>
    </row>
    <row r="2177" spans="1:20" s="121" customFormat="1" ht="20.100000000000001" customHeight="1" x14ac:dyDescent="0.3">
      <c r="A2177" s="80"/>
      <c r="B2177" s="110" t="str">
        <f>IF(E2177="","",VLOOKUP(E2177,[1]PROJECTES!$C$14:$G$5000,2,FALSE))</f>
        <v/>
      </c>
      <c r="C2177" s="80"/>
      <c r="D2177" s="283" t="str">
        <f>IF(E2177="","",VLOOKUP(E2177,[1]PROJECTES!$C$14:$G$5000,5,FALSE))</f>
        <v/>
      </c>
      <c r="E2177" s="79"/>
      <c r="F2177" s="110" t="str">
        <f>IF(I2177="","",VLOOKUP(I2177,[1]PROJECTES!$C$14:$G$5000,2,FALSE))</f>
        <v/>
      </c>
      <c r="G2177" s="112" t="str">
        <f>IF(E2177="","",VLOOKUP(E2177,[1]PROJECTES!$C$14:$G$5000,4,FALSE))</f>
        <v/>
      </c>
      <c r="H2177" s="95"/>
      <c r="I2177" s="113" t="str">
        <f>IF(H2177="","",VLOOKUP(H2177,BD!B$2:C$16,2,FALSE))</f>
        <v/>
      </c>
      <c r="J2177" s="114"/>
      <c r="K2177" s="115" t="str">
        <f t="shared" si="78"/>
        <v/>
      </c>
      <c r="L2177" s="116" t="str">
        <f t="shared" ca="1" si="77"/>
        <v>-</v>
      </c>
      <c r="M2177" s="111" t="str">
        <f>IF(E2177="","",VLOOKUP(E2177,[1]PROJECTES!$C$14:$Z$5000,21,FALSE))</f>
        <v/>
      </c>
      <c r="N2177" s="117"/>
      <c r="O2177" s="118" t="s">
        <v>222</v>
      </c>
      <c r="P2177" s="119"/>
      <c r="Q2177" s="84"/>
      <c r="R2177" s="125"/>
      <c r="S2177" s="166"/>
      <c r="T2177" s="167"/>
    </row>
    <row r="2178" spans="1:20" s="121" customFormat="1" ht="20.100000000000001" customHeight="1" x14ac:dyDescent="0.3">
      <c r="A2178" s="80"/>
      <c r="B2178" s="110" t="str">
        <f>IF(E2178="","",VLOOKUP(E2178,[1]PROJECTES!$C$14:$G$5000,2,FALSE))</f>
        <v/>
      </c>
      <c r="C2178" s="80"/>
      <c r="D2178" s="283" t="str">
        <f>IF(E2178="","",VLOOKUP(E2178,[1]PROJECTES!$C$14:$G$5000,5,FALSE))</f>
        <v/>
      </c>
      <c r="E2178" s="79"/>
      <c r="F2178" s="110" t="str">
        <f>IF(I2178="","",VLOOKUP(I2178,[1]PROJECTES!$C$14:$G$5000,2,FALSE))</f>
        <v/>
      </c>
      <c r="G2178" s="112" t="str">
        <f>IF(E2178="","",VLOOKUP(E2178,[1]PROJECTES!$C$14:$G$5000,4,FALSE))</f>
        <v/>
      </c>
      <c r="H2178" s="95"/>
      <c r="I2178" s="113" t="str">
        <f>IF(H2178="","",VLOOKUP(H2178,BD!B$2:C$16,2,FALSE))</f>
        <v/>
      </c>
      <c r="J2178" s="114"/>
      <c r="K2178" s="115" t="str">
        <f t="shared" si="78"/>
        <v/>
      </c>
      <c r="L2178" s="116" t="str">
        <f t="shared" ca="1" si="77"/>
        <v>-</v>
      </c>
      <c r="M2178" s="111" t="str">
        <f>IF(E2178="","",VLOOKUP(E2178,[1]PROJECTES!$C$14:$Z$5000,21,FALSE))</f>
        <v/>
      </c>
      <c r="N2178" s="117"/>
      <c r="O2178" s="118" t="s">
        <v>222</v>
      </c>
      <c r="P2178" s="119"/>
      <c r="Q2178" s="84"/>
      <c r="R2178" s="125"/>
      <c r="S2178" s="166"/>
      <c r="T2178" s="167"/>
    </row>
    <row r="2179" spans="1:20" s="121" customFormat="1" ht="20.100000000000001" customHeight="1" x14ac:dyDescent="0.3">
      <c r="A2179" s="80"/>
      <c r="B2179" s="110" t="str">
        <f>IF(E2179="","",VLOOKUP(E2179,[1]PROJECTES!$C$14:$G$5000,2,FALSE))</f>
        <v/>
      </c>
      <c r="C2179" s="80"/>
      <c r="D2179" s="283" t="str">
        <f>IF(E2179="","",VLOOKUP(E2179,[1]PROJECTES!$C$14:$G$5000,5,FALSE))</f>
        <v/>
      </c>
      <c r="E2179" s="79"/>
      <c r="F2179" s="110" t="str">
        <f>IF(I2179="","",VLOOKUP(I2179,[1]PROJECTES!$C$14:$G$5000,2,FALSE))</f>
        <v/>
      </c>
      <c r="G2179" s="112" t="str">
        <f>IF(E2179="","",VLOOKUP(E2179,[1]PROJECTES!$C$14:$G$5000,4,FALSE))</f>
        <v/>
      </c>
      <c r="H2179" s="95"/>
      <c r="I2179" s="113" t="str">
        <f>IF(H2179="","",VLOOKUP(H2179,BD!B$2:C$16,2,FALSE))</f>
        <v/>
      </c>
      <c r="J2179" s="114"/>
      <c r="K2179" s="115" t="str">
        <f t="shared" si="78"/>
        <v/>
      </c>
      <c r="L2179" s="116" t="str">
        <f t="shared" ca="1" si="77"/>
        <v>-</v>
      </c>
      <c r="M2179" s="111" t="str">
        <f>IF(E2179="","",VLOOKUP(E2179,[1]PROJECTES!$C$14:$Z$5000,21,FALSE))</f>
        <v/>
      </c>
      <c r="N2179" s="117"/>
      <c r="O2179" s="118" t="s">
        <v>222</v>
      </c>
      <c r="P2179" s="119"/>
      <c r="Q2179" s="84"/>
      <c r="R2179" s="125"/>
      <c r="S2179" s="166"/>
      <c r="T2179" s="167"/>
    </row>
    <row r="2180" spans="1:20" s="121" customFormat="1" ht="20.100000000000001" customHeight="1" x14ac:dyDescent="0.3">
      <c r="A2180" s="80"/>
      <c r="B2180" s="110" t="str">
        <f>IF(E2180="","",VLOOKUP(E2180,[1]PROJECTES!$C$14:$G$5000,2,FALSE))</f>
        <v/>
      </c>
      <c r="C2180" s="80"/>
      <c r="D2180" s="283" t="str">
        <f>IF(E2180="","",VLOOKUP(E2180,[1]PROJECTES!$C$14:$G$5000,5,FALSE))</f>
        <v/>
      </c>
      <c r="E2180" s="79"/>
      <c r="F2180" s="110" t="str">
        <f>IF(I2180="","",VLOOKUP(I2180,[1]PROJECTES!$C$14:$G$5000,2,FALSE))</f>
        <v/>
      </c>
      <c r="G2180" s="112" t="str">
        <f>IF(E2180="","",VLOOKUP(E2180,[1]PROJECTES!$C$14:$G$5000,4,FALSE))</f>
        <v/>
      </c>
      <c r="H2180" s="95"/>
      <c r="I2180" s="113" t="str">
        <f>IF(H2180="","",VLOOKUP(H2180,BD!B$2:C$16,2,FALSE))</f>
        <v/>
      </c>
      <c r="J2180" s="114"/>
      <c r="K2180" s="115" t="str">
        <f t="shared" si="78"/>
        <v/>
      </c>
      <c r="L2180" s="116" t="str">
        <f t="shared" ca="1" si="77"/>
        <v>-</v>
      </c>
      <c r="M2180" s="111" t="str">
        <f>IF(E2180="","",VLOOKUP(E2180,[1]PROJECTES!$C$14:$Z$5000,21,FALSE))</f>
        <v/>
      </c>
      <c r="N2180" s="117"/>
      <c r="O2180" s="118" t="s">
        <v>222</v>
      </c>
      <c r="P2180" s="119"/>
      <c r="Q2180" s="84"/>
      <c r="R2180" s="125"/>
      <c r="S2180" s="166"/>
      <c r="T2180" s="167"/>
    </row>
    <row r="2181" spans="1:20" s="121" customFormat="1" ht="20.100000000000001" customHeight="1" x14ac:dyDescent="0.3">
      <c r="A2181" s="80"/>
      <c r="B2181" s="110" t="str">
        <f>IF(E2181="","",VLOOKUP(E2181,[1]PROJECTES!$C$14:$G$5000,2,FALSE))</f>
        <v/>
      </c>
      <c r="C2181" s="80"/>
      <c r="D2181" s="283" t="str">
        <f>IF(E2181="","",VLOOKUP(E2181,[1]PROJECTES!$C$14:$G$5000,5,FALSE))</f>
        <v/>
      </c>
      <c r="E2181" s="79"/>
      <c r="F2181" s="110" t="str">
        <f>IF(I2181="","",VLOOKUP(I2181,[1]PROJECTES!$C$14:$G$5000,2,FALSE))</f>
        <v/>
      </c>
      <c r="G2181" s="112" t="str">
        <f>IF(E2181="","",VLOOKUP(E2181,[1]PROJECTES!$C$14:$G$5000,4,FALSE))</f>
        <v/>
      </c>
      <c r="H2181" s="95"/>
      <c r="I2181" s="113" t="str">
        <f>IF(H2181="","",VLOOKUP(H2181,BD!B$2:C$16,2,FALSE))</f>
        <v/>
      </c>
      <c r="J2181" s="114"/>
      <c r="K2181" s="115" t="str">
        <f t="shared" si="78"/>
        <v/>
      </c>
      <c r="L2181" s="116" t="str">
        <f t="shared" ca="1" si="77"/>
        <v>-</v>
      </c>
      <c r="M2181" s="111" t="str">
        <f>IF(E2181="","",VLOOKUP(E2181,[1]PROJECTES!$C$14:$Z$5000,21,FALSE))</f>
        <v/>
      </c>
      <c r="N2181" s="117"/>
      <c r="O2181" s="118" t="s">
        <v>222</v>
      </c>
      <c r="P2181" s="119"/>
      <c r="Q2181" s="84"/>
      <c r="R2181" s="125"/>
      <c r="S2181" s="166"/>
      <c r="T2181" s="167"/>
    </row>
    <row r="2182" spans="1:20" s="121" customFormat="1" ht="20.100000000000001" customHeight="1" x14ac:dyDescent="0.3">
      <c r="A2182" s="80"/>
      <c r="B2182" s="110" t="str">
        <f>IF(E2182="","",VLOOKUP(E2182,[1]PROJECTES!$C$14:$G$5000,2,FALSE))</f>
        <v/>
      </c>
      <c r="C2182" s="80"/>
      <c r="D2182" s="283" t="str">
        <f>IF(E2182="","",VLOOKUP(E2182,[1]PROJECTES!$C$14:$G$5000,5,FALSE))</f>
        <v/>
      </c>
      <c r="E2182" s="79"/>
      <c r="F2182" s="110" t="str">
        <f>IF(I2182="","",VLOOKUP(I2182,[1]PROJECTES!$C$14:$G$5000,2,FALSE))</f>
        <v/>
      </c>
      <c r="G2182" s="112" t="str">
        <f>IF(E2182="","",VLOOKUP(E2182,[1]PROJECTES!$C$14:$G$5000,4,FALSE))</f>
        <v/>
      </c>
      <c r="H2182" s="95"/>
      <c r="I2182" s="113" t="str">
        <f>IF(H2182="","",VLOOKUP(H2182,BD!B$2:C$16,2,FALSE))</f>
        <v/>
      </c>
      <c r="J2182" s="114"/>
      <c r="K2182" s="115" t="str">
        <f t="shared" si="78"/>
        <v/>
      </c>
      <c r="L2182" s="116" t="str">
        <f t="shared" ca="1" si="77"/>
        <v>-</v>
      </c>
      <c r="M2182" s="111" t="str">
        <f>IF(E2182="","",VLOOKUP(E2182,[1]PROJECTES!$C$14:$Z$5000,21,FALSE))</f>
        <v/>
      </c>
      <c r="N2182" s="117"/>
      <c r="O2182" s="118" t="s">
        <v>222</v>
      </c>
      <c r="P2182" s="119"/>
      <c r="Q2182" s="84"/>
      <c r="R2182" s="125"/>
      <c r="S2182" s="166"/>
      <c r="T2182" s="167"/>
    </row>
    <row r="2183" spans="1:20" s="121" customFormat="1" ht="20.100000000000001" customHeight="1" x14ac:dyDescent="0.3">
      <c r="A2183" s="80"/>
      <c r="B2183" s="110" t="str">
        <f>IF(E2183="","",VLOOKUP(E2183,[1]PROJECTES!$C$14:$G$5000,2,FALSE))</f>
        <v/>
      </c>
      <c r="C2183" s="80"/>
      <c r="D2183" s="283" t="str">
        <f>IF(E2183="","",VLOOKUP(E2183,[1]PROJECTES!$C$14:$G$5000,5,FALSE))</f>
        <v/>
      </c>
      <c r="E2183" s="79"/>
      <c r="F2183" s="110" t="str">
        <f>IF(I2183="","",VLOOKUP(I2183,[1]PROJECTES!$C$14:$G$5000,2,FALSE))</f>
        <v/>
      </c>
      <c r="G2183" s="112" t="str">
        <f>IF(E2183="","",VLOOKUP(E2183,[1]PROJECTES!$C$14:$G$5000,4,FALSE))</f>
        <v/>
      </c>
      <c r="H2183" s="95"/>
      <c r="I2183" s="113" t="str">
        <f>IF(H2183="","",VLOOKUP(H2183,BD!B$2:C$16,2,FALSE))</f>
        <v/>
      </c>
      <c r="J2183" s="114"/>
      <c r="K2183" s="115" t="str">
        <f t="shared" si="78"/>
        <v/>
      </c>
      <c r="L2183" s="116" t="str">
        <f t="shared" ca="1" si="77"/>
        <v>-</v>
      </c>
      <c r="M2183" s="111" t="str">
        <f>IF(E2183="","",VLOOKUP(E2183,[1]PROJECTES!$C$14:$Z$5000,21,FALSE))</f>
        <v/>
      </c>
      <c r="N2183" s="117"/>
      <c r="O2183" s="118" t="s">
        <v>222</v>
      </c>
      <c r="P2183" s="119"/>
      <c r="Q2183" s="84"/>
      <c r="R2183" s="125"/>
      <c r="S2183" s="166"/>
      <c r="T2183" s="167"/>
    </row>
    <row r="2184" spans="1:20" s="121" customFormat="1" ht="20.100000000000001" customHeight="1" x14ac:dyDescent="0.3">
      <c r="A2184" s="80"/>
      <c r="B2184" s="110" t="str">
        <f>IF(E2184="","",VLOOKUP(E2184,[1]PROJECTES!$C$14:$G$5000,2,FALSE))</f>
        <v/>
      </c>
      <c r="C2184" s="80"/>
      <c r="D2184" s="283" t="str">
        <f>IF(E2184="","",VLOOKUP(E2184,[1]PROJECTES!$C$14:$G$5000,5,FALSE))</f>
        <v/>
      </c>
      <c r="E2184" s="79"/>
      <c r="F2184" s="110" t="str">
        <f>IF(I2184="","",VLOOKUP(I2184,[1]PROJECTES!$C$14:$G$5000,2,FALSE))</f>
        <v/>
      </c>
      <c r="G2184" s="112" t="str">
        <f>IF(E2184="","",VLOOKUP(E2184,[1]PROJECTES!$C$14:$G$5000,4,FALSE))</f>
        <v/>
      </c>
      <c r="H2184" s="95"/>
      <c r="I2184" s="113" t="str">
        <f>IF(H2184="","",VLOOKUP(H2184,BD!B$2:C$16,2,FALSE))</f>
        <v/>
      </c>
      <c r="J2184" s="114"/>
      <c r="K2184" s="115" t="str">
        <f t="shared" si="78"/>
        <v/>
      </c>
      <c r="L2184" s="116" t="str">
        <f t="shared" ca="1" si="77"/>
        <v>-</v>
      </c>
      <c r="M2184" s="111" t="str">
        <f>IF(E2184="","",VLOOKUP(E2184,[1]PROJECTES!$C$14:$Z$5000,21,FALSE))</f>
        <v/>
      </c>
      <c r="N2184" s="117"/>
      <c r="O2184" s="118" t="s">
        <v>222</v>
      </c>
      <c r="P2184" s="119"/>
      <c r="Q2184" s="84"/>
      <c r="R2184" s="125"/>
      <c r="S2184" s="166"/>
      <c r="T2184" s="167"/>
    </row>
    <row r="2185" spans="1:20" s="121" customFormat="1" ht="20.100000000000001" customHeight="1" x14ac:dyDescent="0.3">
      <c r="A2185" s="80"/>
      <c r="B2185" s="110" t="str">
        <f>IF(E2185="","",VLOOKUP(E2185,[1]PROJECTES!$C$14:$G$5000,2,FALSE))</f>
        <v/>
      </c>
      <c r="C2185" s="80"/>
      <c r="D2185" s="283" t="str">
        <f>IF(E2185="","",VLOOKUP(E2185,[1]PROJECTES!$C$14:$G$5000,5,FALSE))</f>
        <v/>
      </c>
      <c r="E2185" s="79"/>
      <c r="F2185" s="110" t="str">
        <f>IF(I2185="","",VLOOKUP(I2185,[1]PROJECTES!$C$14:$G$5000,2,FALSE))</f>
        <v/>
      </c>
      <c r="G2185" s="112" t="str">
        <f>IF(E2185="","",VLOOKUP(E2185,[1]PROJECTES!$C$14:$G$5000,4,FALSE))</f>
        <v/>
      </c>
      <c r="H2185" s="95"/>
      <c r="I2185" s="113" t="str">
        <f>IF(H2185="","",VLOOKUP(H2185,BD!B$2:C$16,2,FALSE))</f>
        <v/>
      </c>
      <c r="J2185" s="114"/>
      <c r="K2185" s="115" t="str">
        <f t="shared" si="78"/>
        <v/>
      </c>
      <c r="L2185" s="116" t="str">
        <f t="shared" ref="L2185:L2248" ca="1" si="79">IF(M2185="","-",IF(G2185="TA","-",+M2185-TODAY()))</f>
        <v>-</v>
      </c>
      <c r="M2185" s="111" t="str">
        <f>IF(E2185="","",VLOOKUP(E2185,[1]PROJECTES!$C$14:$Z$5000,21,FALSE))</f>
        <v/>
      </c>
      <c r="N2185" s="117"/>
      <c r="O2185" s="118" t="s">
        <v>222</v>
      </c>
      <c r="P2185" s="119"/>
      <c r="Q2185" s="84"/>
      <c r="R2185" s="125"/>
      <c r="S2185" s="166"/>
      <c r="T2185" s="167"/>
    </row>
    <row r="2186" spans="1:20" s="121" customFormat="1" ht="20.100000000000001" customHeight="1" x14ac:dyDescent="0.3">
      <c r="A2186" s="80"/>
      <c r="B2186" s="110" t="str">
        <f>IF(E2186="","",VLOOKUP(E2186,[1]PROJECTES!$C$14:$G$5000,2,FALSE))</f>
        <v/>
      </c>
      <c r="C2186" s="80"/>
      <c r="D2186" s="283" t="str">
        <f>IF(E2186="","",VLOOKUP(E2186,[1]PROJECTES!$C$14:$G$5000,5,FALSE))</f>
        <v/>
      </c>
      <c r="E2186" s="79"/>
      <c r="F2186" s="110" t="str">
        <f>IF(I2186="","",VLOOKUP(I2186,[1]PROJECTES!$C$14:$G$5000,2,FALSE))</f>
        <v/>
      </c>
      <c r="G2186" s="112" t="str">
        <f>IF(E2186="","",VLOOKUP(E2186,[1]PROJECTES!$C$14:$G$5000,4,FALSE))</f>
        <v/>
      </c>
      <c r="H2186" s="95"/>
      <c r="I2186" s="113" t="str">
        <f>IF(H2186="","",VLOOKUP(H2186,BD!B$2:C$16,2,FALSE))</f>
        <v/>
      </c>
      <c r="J2186" s="114"/>
      <c r="K2186" s="115" t="str">
        <f t="shared" si="78"/>
        <v/>
      </c>
      <c r="L2186" s="116" t="str">
        <f t="shared" ca="1" si="79"/>
        <v>-</v>
      </c>
      <c r="M2186" s="111" t="str">
        <f>IF(E2186="","",VLOOKUP(E2186,[1]PROJECTES!$C$14:$Z$5000,21,FALSE))</f>
        <v/>
      </c>
      <c r="N2186" s="117"/>
      <c r="O2186" s="118" t="s">
        <v>222</v>
      </c>
      <c r="P2186" s="119"/>
      <c r="Q2186" s="84"/>
      <c r="R2186" s="122"/>
      <c r="S2186" s="166"/>
      <c r="T2186" s="167"/>
    </row>
    <row r="2187" spans="1:20" s="121" customFormat="1" ht="20.100000000000001" customHeight="1" x14ac:dyDescent="0.3">
      <c r="A2187" s="80"/>
      <c r="B2187" s="110" t="str">
        <f>IF(E2187="","",VLOOKUP(E2187,[1]PROJECTES!$C$14:$G$5000,2,FALSE))</f>
        <v/>
      </c>
      <c r="C2187" s="80"/>
      <c r="D2187" s="283" t="str">
        <f>IF(E2187="","",VLOOKUP(E2187,[1]PROJECTES!$C$14:$G$5000,5,FALSE))</f>
        <v/>
      </c>
      <c r="E2187" s="79"/>
      <c r="F2187" s="110" t="str">
        <f>IF(I2187="","",VLOOKUP(I2187,[1]PROJECTES!$C$14:$G$5000,2,FALSE))</f>
        <v/>
      </c>
      <c r="G2187" s="112" t="str">
        <f>IF(E2187="","",VLOOKUP(E2187,[1]PROJECTES!$C$14:$G$5000,4,FALSE))</f>
        <v/>
      </c>
      <c r="H2187" s="95"/>
      <c r="I2187" s="113" t="str">
        <f>IF(H2187="","",VLOOKUP(H2187,BD!B$2:C$16,2,FALSE))</f>
        <v/>
      </c>
      <c r="J2187" s="114"/>
      <c r="K2187" s="115" t="str">
        <f t="shared" si="78"/>
        <v/>
      </c>
      <c r="L2187" s="116" t="str">
        <f t="shared" ca="1" si="79"/>
        <v>-</v>
      </c>
      <c r="M2187" s="111" t="str">
        <f>IF(E2187="","",VLOOKUP(E2187,[1]PROJECTES!$C$14:$Z$5000,21,FALSE))</f>
        <v/>
      </c>
      <c r="N2187" s="117"/>
      <c r="O2187" s="118" t="s">
        <v>222</v>
      </c>
      <c r="P2187" s="119"/>
      <c r="Q2187" s="84"/>
      <c r="R2187" s="125"/>
      <c r="S2187" s="166"/>
      <c r="T2187" s="167"/>
    </row>
    <row r="2188" spans="1:20" s="121" customFormat="1" ht="20.100000000000001" customHeight="1" x14ac:dyDescent="0.3">
      <c r="A2188" s="80"/>
      <c r="B2188" s="110" t="str">
        <f>IF(E2188="","",VLOOKUP(E2188,[1]PROJECTES!$C$14:$G$5000,2,FALSE))</f>
        <v/>
      </c>
      <c r="C2188" s="80"/>
      <c r="D2188" s="283" t="str">
        <f>IF(E2188="","",VLOOKUP(E2188,[1]PROJECTES!$C$14:$G$5000,5,FALSE))</f>
        <v/>
      </c>
      <c r="E2188" s="79"/>
      <c r="F2188" s="110" t="str">
        <f>IF(I2188="","",VLOOKUP(I2188,[1]PROJECTES!$C$14:$G$5000,2,FALSE))</f>
        <v/>
      </c>
      <c r="G2188" s="112" t="str">
        <f>IF(E2188="","",VLOOKUP(E2188,[1]PROJECTES!$C$14:$G$5000,4,FALSE))</f>
        <v/>
      </c>
      <c r="H2188" s="95"/>
      <c r="I2188" s="113" t="str">
        <f>IF(H2188="","",VLOOKUP(H2188,BD!B$2:C$16,2,FALSE))</f>
        <v/>
      </c>
      <c r="J2188" s="114"/>
      <c r="K2188" s="115" t="str">
        <f t="shared" si="78"/>
        <v/>
      </c>
      <c r="L2188" s="116" t="str">
        <f t="shared" ca="1" si="79"/>
        <v>-</v>
      </c>
      <c r="M2188" s="111" t="str">
        <f>IF(E2188="","",VLOOKUP(E2188,[1]PROJECTES!$C$14:$Z$5000,21,FALSE))</f>
        <v/>
      </c>
      <c r="N2188" s="117"/>
      <c r="O2188" s="118" t="s">
        <v>222</v>
      </c>
      <c r="P2188" s="119"/>
      <c r="Q2188" s="84"/>
      <c r="R2188" s="125"/>
      <c r="S2188" s="166"/>
      <c r="T2188" s="167"/>
    </row>
    <row r="2189" spans="1:20" s="121" customFormat="1" ht="20.100000000000001" customHeight="1" x14ac:dyDescent="0.3">
      <c r="A2189" s="80"/>
      <c r="B2189" s="110" t="str">
        <f>IF(E2189="","",VLOOKUP(E2189,[1]PROJECTES!$C$14:$G$5000,2,FALSE))</f>
        <v/>
      </c>
      <c r="C2189" s="80"/>
      <c r="D2189" s="283" t="str">
        <f>IF(E2189="","",VLOOKUP(E2189,[1]PROJECTES!$C$14:$G$5000,5,FALSE))</f>
        <v/>
      </c>
      <c r="E2189" s="79"/>
      <c r="F2189" s="110" t="str">
        <f>IF(I2189="","",VLOOKUP(I2189,[1]PROJECTES!$C$14:$G$5000,2,FALSE))</f>
        <v/>
      </c>
      <c r="G2189" s="112" t="str">
        <f>IF(E2189="","",VLOOKUP(E2189,[1]PROJECTES!$C$14:$G$5000,4,FALSE))</f>
        <v/>
      </c>
      <c r="H2189" s="95"/>
      <c r="I2189" s="113" t="str">
        <f>IF(H2189="","",VLOOKUP(H2189,BD!B$2:C$16,2,FALSE))</f>
        <v/>
      </c>
      <c r="J2189" s="114"/>
      <c r="K2189" s="115" t="str">
        <f t="shared" si="78"/>
        <v/>
      </c>
      <c r="L2189" s="116" t="str">
        <f t="shared" ca="1" si="79"/>
        <v>-</v>
      </c>
      <c r="M2189" s="111" t="str">
        <f>IF(E2189="","",VLOOKUP(E2189,[1]PROJECTES!$C$14:$Z$5000,21,FALSE))</f>
        <v/>
      </c>
      <c r="N2189" s="117"/>
      <c r="O2189" s="118" t="s">
        <v>222</v>
      </c>
      <c r="P2189" s="119"/>
      <c r="Q2189" s="84"/>
      <c r="R2189" s="125"/>
      <c r="S2189" s="166"/>
      <c r="T2189" s="167"/>
    </row>
    <row r="2190" spans="1:20" s="121" customFormat="1" ht="20.100000000000001" customHeight="1" x14ac:dyDescent="0.3">
      <c r="A2190" s="80"/>
      <c r="B2190" s="110" t="str">
        <f>IF(E2190="","",VLOOKUP(E2190,[1]PROJECTES!$C$14:$G$5000,2,FALSE))</f>
        <v/>
      </c>
      <c r="C2190" s="80"/>
      <c r="D2190" s="283" t="str">
        <f>IF(E2190="","",VLOOKUP(E2190,[1]PROJECTES!$C$14:$G$5000,5,FALSE))</f>
        <v/>
      </c>
      <c r="E2190" s="79"/>
      <c r="F2190" s="110" t="str">
        <f>IF(I2190="","",VLOOKUP(I2190,[1]PROJECTES!$C$14:$G$5000,2,FALSE))</f>
        <v/>
      </c>
      <c r="G2190" s="112" t="str">
        <f>IF(E2190="","",VLOOKUP(E2190,[1]PROJECTES!$C$14:$G$5000,4,FALSE))</f>
        <v/>
      </c>
      <c r="H2190" s="95"/>
      <c r="I2190" s="113" t="str">
        <f>IF(H2190="","",VLOOKUP(H2190,BD!B$2:C$16,2,FALSE))</f>
        <v/>
      </c>
      <c r="J2190" s="114"/>
      <c r="K2190" s="115" t="str">
        <f t="shared" si="78"/>
        <v/>
      </c>
      <c r="L2190" s="116" t="str">
        <f t="shared" ca="1" si="79"/>
        <v>-</v>
      </c>
      <c r="M2190" s="111" t="str">
        <f>IF(E2190="","",VLOOKUP(E2190,[1]PROJECTES!$C$14:$Z$5000,21,FALSE))</f>
        <v/>
      </c>
      <c r="N2190" s="117"/>
      <c r="O2190" s="118" t="s">
        <v>222</v>
      </c>
      <c r="P2190" s="119"/>
      <c r="Q2190" s="84"/>
      <c r="R2190" s="125"/>
      <c r="S2190" s="166"/>
      <c r="T2190" s="167"/>
    </row>
    <row r="2191" spans="1:20" s="121" customFormat="1" ht="20.100000000000001" customHeight="1" x14ac:dyDescent="0.3">
      <c r="A2191" s="80"/>
      <c r="B2191" s="110" t="str">
        <f>IF(E2191="","",VLOOKUP(E2191,[1]PROJECTES!$C$14:$G$5000,2,FALSE))</f>
        <v/>
      </c>
      <c r="C2191" s="80"/>
      <c r="D2191" s="283" t="str">
        <f>IF(E2191="","",VLOOKUP(E2191,[1]PROJECTES!$C$14:$G$5000,5,FALSE))</f>
        <v/>
      </c>
      <c r="E2191" s="79"/>
      <c r="F2191" s="110" t="str">
        <f>IF(I2191="","",VLOOKUP(I2191,[1]PROJECTES!$C$14:$G$5000,2,FALSE))</f>
        <v/>
      </c>
      <c r="G2191" s="112" t="str">
        <f>IF(E2191="","",VLOOKUP(E2191,[1]PROJECTES!$C$14:$G$5000,4,FALSE))</f>
        <v/>
      </c>
      <c r="H2191" s="95"/>
      <c r="I2191" s="113" t="str">
        <f>IF(H2191="","",VLOOKUP(H2191,BD!B$2:C$16,2,FALSE))</f>
        <v/>
      </c>
      <c r="J2191" s="114"/>
      <c r="K2191" s="115" t="str">
        <f t="shared" si="78"/>
        <v/>
      </c>
      <c r="L2191" s="116" t="str">
        <f t="shared" ca="1" si="79"/>
        <v>-</v>
      </c>
      <c r="M2191" s="111" t="str">
        <f>IF(E2191="","",VLOOKUP(E2191,[1]PROJECTES!$C$14:$Z$5000,21,FALSE))</f>
        <v/>
      </c>
      <c r="N2191" s="117"/>
      <c r="O2191" s="118" t="s">
        <v>222</v>
      </c>
      <c r="P2191" s="119"/>
      <c r="Q2191" s="84"/>
      <c r="R2191" s="125"/>
      <c r="S2191" s="166"/>
      <c r="T2191" s="167"/>
    </row>
    <row r="2192" spans="1:20" s="121" customFormat="1" ht="20.100000000000001" customHeight="1" x14ac:dyDescent="0.3">
      <c r="A2192" s="80"/>
      <c r="B2192" s="110" t="str">
        <f>IF(E2192="","",VLOOKUP(E2192,[1]PROJECTES!$C$14:$G$5000,2,FALSE))</f>
        <v/>
      </c>
      <c r="C2192" s="80"/>
      <c r="D2192" s="283" t="str">
        <f>IF(E2192="","",VLOOKUP(E2192,[1]PROJECTES!$C$14:$G$5000,5,FALSE))</f>
        <v/>
      </c>
      <c r="E2192" s="79"/>
      <c r="F2192" s="110" t="str">
        <f>IF(I2192="","",VLOOKUP(I2192,[1]PROJECTES!$C$14:$G$5000,2,FALSE))</f>
        <v/>
      </c>
      <c r="G2192" s="112" t="str">
        <f>IF(E2192="","",VLOOKUP(E2192,[1]PROJECTES!$C$14:$G$5000,4,FALSE))</f>
        <v/>
      </c>
      <c r="H2192" s="95"/>
      <c r="I2192" s="113" t="str">
        <f>IF(H2192="","",VLOOKUP(H2192,BD!B$2:C$16,2,FALSE))</f>
        <v/>
      </c>
      <c r="J2192" s="114"/>
      <c r="K2192" s="115" t="str">
        <f t="shared" si="78"/>
        <v/>
      </c>
      <c r="L2192" s="116" t="str">
        <f t="shared" ca="1" si="79"/>
        <v>-</v>
      </c>
      <c r="M2192" s="111" t="str">
        <f>IF(E2192="","",VLOOKUP(E2192,[1]PROJECTES!$C$14:$Z$5000,21,FALSE))</f>
        <v/>
      </c>
      <c r="N2192" s="117"/>
      <c r="O2192" s="118" t="s">
        <v>222</v>
      </c>
      <c r="P2192" s="119"/>
      <c r="Q2192" s="84"/>
      <c r="R2192" s="125"/>
      <c r="S2192" s="166"/>
      <c r="T2192" s="167"/>
    </row>
    <row r="2193" spans="1:20" s="121" customFormat="1" ht="20.100000000000001" customHeight="1" x14ac:dyDescent="0.3">
      <c r="A2193" s="80"/>
      <c r="B2193" s="110" t="str">
        <f>IF(E2193="","",VLOOKUP(E2193,[1]PROJECTES!$C$14:$G$5000,2,FALSE))</f>
        <v/>
      </c>
      <c r="C2193" s="80"/>
      <c r="D2193" s="283" t="str">
        <f>IF(E2193="","",VLOOKUP(E2193,[1]PROJECTES!$C$14:$G$5000,5,FALSE))</f>
        <v/>
      </c>
      <c r="E2193" s="79"/>
      <c r="F2193" s="110" t="str">
        <f>IF(I2193="","",VLOOKUP(I2193,[1]PROJECTES!$C$14:$G$5000,2,FALSE))</f>
        <v/>
      </c>
      <c r="G2193" s="112" t="str">
        <f>IF(E2193="","",VLOOKUP(E2193,[1]PROJECTES!$C$14:$G$5000,4,FALSE))</f>
        <v/>
      </c>
      <c r="H2193" s="95"/>
      <c r="I2193" s="113" t="str">
        <f>IF(H2193="","",VLOOKUP(H2193,BD!B$2:C$16,2,FALSE))</f>
        <v/>
      </c>
      <c r="J2193" s="114"/>
      <c r="K2193" s="115" t="str">
        <f t="shared" si="78"/>
        <v/>
      </c>
      <c r="L2193" s="116" t="str">
        <f t="shared" ca="1" si="79"/>
        <v>-</v>
      </c>
      <c r="M2193" s="111" t="str">
        <f>IF(E2193="","",VLOOKUP(E2193,[1]PROJECTES!$C$14:$Z$5000,21,FALSE))</f>
        <v/>
      </c>
      <c r="N2193" s="117"/>
      <c r="O2193" s="118" t="s">
        <v>222</v>
      </c>
      <c r="P2193" s="119"/>
      <c r="Q2193" s="84"/>
      <c r="R2193" s="125"/>
      <c r="S2193" s="166"/>
      <c r="T2193" s="167"/>
    </row>
    <row r="2194" spans="1:20" s="121" customFormat="1" ht="20.100000000000001" customHeight="1" x14ac:dyDescent="0.3">
      <c r="A2194" s="80"/>
      <c r="B2194" s="110" t="str">
        <f>IF(E2194="","",VLOOKUP(E2194,[1]PROJECTES!$C$14:$G$5000,2,FALSE))</f>
        <v/>
      </c>
      <c r="C2194" s="80"/>
      <c r="D2194" s="283" t="str">
        <f>IF(E2194="","",VLOOKUP(E2194,[1]PROJECTES!$C$14:$G$5000,5,FALSE))</f>
        <v/>
      </c>
      <c r="E2194" s="79"/>
      <c r="F2194" s="110" t="str">
        <f>IF(I2194="","",VLOOKUP(I2194,[1]PROJECTES!$C$14:$G$5000,2,FALSE))</f>
        <v/>
      </c>
      <c r="G2194" s="112" t="str">
        <f>IF(E2194="","",VLOOKUP(E2194,[1]PROJECTES!$C$14:$G$5000,4,FALSE))</f>
        <v/>
      </c>
      <c r="H2194" s="95"/>
      <c r="I2194" s="113" t="str">
        <f>IF(H2194="","",VLOOKUP(H2194,BD!B$2:C$16,2,FALSE))</f>
        <v/>
      </c>
      <c r="J2194" s="114"/>
      <c r="K2194" s="115" t="str">
        <f t="shared" si="78"/>
        <v/>
      </c>
      <c r="L2194" s="116" t="str">
        <f t="shared" ca="1" si="79"/>
        <v>-</v>
      </c>
      <c r="M2194" s="111" t="str">
        <f>IF(E2194="","",VLOOKUP(E2194,[1]PROJECTES!$C$14:$Z$5000,21,FALSE))</f>
        <v/>
      </c>
      <c r="N2194" s="117"/>
      <c r="O2194" s="118" t="s">
        <v>222</v>
      </c>
      <c r="P2194" s="119"/>
      <c r="Q2194" s="84"/>
      <c r="R2194" s="125"/>
      <c r="S2194" s="166"/>
      <c r="T2194" s="167"/>
    </row>
    <row r="2195" spans="1:20" s="121" customFormat="1" ht="20.100000000000001" customHeight="1" x14ac:dyDescent="0.3">
      <c r="A2195" s="80"/>
      <c r="B2195" s="110" t="str">
        <f>IF(E2195="","",VLOOKUP(E2195,[1]PROJECTES!$C$14:$G$5000,2,FALSE))</f>
        <v/>
      </c>
      <c r="C2195" s="80"/>
      <c r="D2195" s="283" t="str">
        <f>IF(E2195="","",VLOOKUP(E2195,[1]PROJECTES!$C$14:$G$5000,5,FALSE))</f>
        <v/>
      </c>
      <c r="E2195" s="79"/>
      <c r="F2195" s="110" t="str">
        <f>IF(I2195="","",VLOOKUP(I2195,[1]PROJECTES!$C$14:$G$5000,2,FALSE))</f>
        <v/>
      </c>
      <c r="G2195" s="112" t="str">
        <f>IF(E2195="","",VLOOKUP(E2195,[1]PROJECTES!$C$14:$G$5000,4,FALSE))</f>
        <v/>
      </c>
      <c r="H2195" s="95"/>
      <c r="I2195" s="113" t="str">
        <f>IF(H2195="","",VLOOKUP(H2195,BD!B$2:C$16,2,FALSE))</f>
        <v/>
      </c>
      <c r="J2195" s="114"/>
      <c r="K2195" s="115" t="str">
        <f t="shared" si="78"/>
        <v/>
      </c>
      <c r="L2195" s="116" t="str">
        <f t="shared" ca="1" si="79"/>
        <v>-</v>
      </c>
      <c r="M2195" s="111" t="str">
        <f>IF(E2195="","",VLOOKUP(E2195,[1]PROJECTES!$C$14:$Z$5000,21,FALSE))</f>
        <v/>
      </c>
      <c r="N2195" s="117"/>
      <c r="O2195" s="118" t="s">
        <v>222</v>
      </c>
      <c r="P2195" s="119"/>
      <c r="Q2195" s="84"/>
      <c r="R2195" s="125"/>
      <c r="S2195" s="166"/>
      <c r="T2195" s="167"/>
    </row>
    <row r="2196" spans="1:20" s="121" customFormat="1" ht="20.100000000000001" customHeight="1" x14ac:dyDescent="0.3">
      <c r="A2196" s="80"/>
      <c r="B2196" s="110" t="str">
        <f>IF(E2196="","",VLOOKUP(E2196,[1]PROJECTES!$C$14:$G$5000,2,FALSE))</f>
        <v/>
      </c>
      <c r="C2196" s="80"/>
      <c r="D2196" s="283" t="str">
        <f>IF(E2196="","",VLOOKUP(E2196,[1]PROJECTES!$C$14:$G$5000,5,FALSE))</f>
        <v/>
      </c>
      <c r="E2196" s="79"/>
      <c r="F2196" s="110" t="str">
        <f>IF(I2196="","",VLOOKUP(I2196,[1]PROJECTES!$C$14:$G$5000,2,FALSE))</f>
        <v/>
      </c>
      <c r="G2196" s="112" t="str">
        <f>IF(E2196="","",VLOOKUP(E2196,[1]PROJECTES!$C$14:$G$5000,4,FALSE))</f>
        <v/>
      </c>
      <c r="H2196" s="95"/>
      <c r="I2196" s="113" t="str">
        <f>IF(H2196="","",VLOOKUP(H2196,BD!B$2:C$16,2,FALSE))</f>
        <v/>
      </c>
      <c r="J2196" s="114"/>
      <c r="K2196" s="115" t="str">
        <f t="shared" si="78"/>
        <v/>
      </c>
      <c r="L2196" s="116" t="str">
        <f t="shared" ca="1" si="79"/>
        <v>-</v>
      </c>
      <c r="M2196" s="111" t="str">
        <f>IF(E2196="","",VLOOKUP(E2196,[1]PROJECTES!$C$14:$Z$5000,21,FALSE))</f>
        <v/>
      </c>
      <c r="N2196" s="117"/>
      <c r="O2196" s="118" t="s">
        <v>222</v>
      </c>
      <c r="P2196" s="119"/>
      <c r="Q2196" s="84"/>
      <c r="R2196" s="125"/>
      <c r="S2196" s="166"/>
      <c r="T2196" s="167"/>
    </row>
    <row r="2197" spans="1:20" s="121" customFormat="1" ht="20.100000000000001" customHeight="1" x14ac:dyDescent="0.3">
      <c r="A2197" s="80"/>
      <c r="B2197" s="110" t="str">
        <f>IF(E2197="","",VLOOKUP(E2197,[1]PROJECTES!$C$14:$G$5000,2,FALSE))</f>
        <v/>
      </c>
      <c r="C2197" s="80"/>
      <c r="D2197" s="283" t="str">
        <f>IF(E2197="","",VLOOKUP(E2197,[1]PROJECTES!$C$14:$G$5000,5,FALSE))</f>
        <v/>
      </c>
      <c r="E2197" s="79"/>
      <c r="F2197" s="110" t="str">
        <f>IF(I2197="","",VLOOKUP(I2197,[1]PROJECTES!$C$14:$G$5000,2,FALSE))</f>
        <v/>
      </c>
      <c r="G2197" s="112" t="str">
        <f>IF(E2197="","",VLOOKUP(E2197,[1]PROJECTES!$C$14:$G$5000,4,FALSE))</f>
        <v/>
      </c>
      <c r="H2197" s="95"/>
      <c r="I2197" s="113" t="str">
        <f>IF(H2197="","",VLOOKUP(H2197,BD!B$2:C$16,2,FALSE))</f>
        <v/>
      </c>
      <c r="J2197" s="114"/>
      <c r="K2197" s="115" t="str">
        <f t="shared" si="78"/>
        <v/>
      </c>
      <c r="L2197" s="116" t="str">
        <f t="shared" ca="1" si="79"/>
        <v>-</v>
      </c>
      <c r="M2197" s="111" t="str">
        <f>IF(E2197="","",VLOOKUP(E2197,[1]PROJECTES!$C$14:$Z$5000,21,FALSE))</f>
        <v/>
      </c>
      <c r="N2197" s="117"/>
      <c r="O2197" s="118" t="s">
        <v>222</v>
      </c>
      <c r="P2197" s="119"/>
      <c r="Q2197" s="84"/>
      <c r="R2197" s="125"/>
      <c r="S2197" s="166"/>
      <c r="T2197" s="167"/>
    </row>
    <row r="2198" spans="1:20" s="121" customFormat="1" ht="20.100000000000001" customHeight="1" x14ac:dyDescent="0.3">
      <c r="A2198" s="80"/>
      <c r="B2198" s="110" t="str">
        <f>IF(E2198="","",VLOOKUP(E2198,[1]PROJECTES!$C$14:$G$5000,2,FALSE))</f>
        <v/>
      </c>
      <c r="C2198" s="80"/>
      <c r="D2198" s="283" t="str">
        <f>IF(E2198="","",VLOOKUP(E2198,[1]PROJECTES!$C$14:$G$5000,5,FALSE))</f>
        <v/>
      </c>
      <c r="E2198" s="79"/>
      <c r="F2198" s="110" t="str">
        <f>IF(I2198="","",VLOOKUP(I2198,[1]PROJECTES!$C$14:$G$5000,2,FALSE))</f>
        <v/>
      </c>
      <c r="G2198" s="112" t="str">
        <f>IF(E2198="","",VLOOKUP(E2198,[1]PROJECTES!$C$14:$G$5000,4,FALSE))</f>
        <v/>
      </c>
      <c r="H2198" s="95"/>
      <c r="I2198" s="113" t="str">
        <f>IF(H2198="","",VLOOKUP(H2198,BD!B$2:C$16,2,FALSE))</f>
        <v/>
      </c>
      <c r="J2198" s="114"/>
      <c r="K2198" s="115" t="str">
        <f t="shared" si="78"/>
        <v/>
      </c>
      <c r="L2198" s="116" t="str">
        <f t="shared" ca="1" si="79"/>
        <v>-</v>
      </c>
      <c r="M2198" s="111" t="str">
        <f>IF(E2198="","",VLOOKUP(E2198,[1]PROJECTES!$C$14:$Z$5000,21,FALSE))</f>
        <v/>
      </c>
      <c r="N2198" s="117"/>
      <c r="O2198" s="118" t="s">
        <v>222</v>
      </c>
      <c r="P2198" s="119"/>
      <c r="Q2198" s="84"/>
      <c r="R2198" s="125"/>
      <c r="S2198" s="166"/>
      <c r="T2198" s="167"/>
    </row>
    <row r="2199" spans="1:20" s="121" customFormat="1" ht="20.100000000000001" customHeight="1" x14ac:dyDescent="0.3">
      <c r="A2199" s="80"/>
      <c r="B2199" s="110" t="str">
        <f>IF(E2199="","",VLOOKUP(E2199,[1]PROJECTES!$C$14:$G$5000,2,FALSE))</f>
        <v/>
      </c>
      <c r="C2199" s="80"/>
      <c r="D2199" s="283" t="str">
        <f>IF(E2199="","",VLOOKUP(E2199,[1]PROJECTES!$C$14:$G$5000,5,FALSE))</f>
        <v/>
      </c>
      <c r="E2199" s="79"/>
      <c r="F2199" s="110" t="str">
        <f>IF(I2199="","",VLOOKUP(I2199,[1]PROJECTES!$C$14:$G$5000,2,FALSE))</f>
        <v/>
      </c>
      <c r="G2199" s="112" t="str">
        <f>IF(E2199="","",VLOOKUP(E2199,[1]PROJECTES!$C$14:$G$5000,4,FALSE))</f>
        <v/>
      </c>
      <c r="H2199" s="95"/>
      <c r="I2199" s="113" t="str">
        <f>IF(H2199="","",VLOOKUP(H2199,BD!B$2:C$16,2,FALSE))</f>
        <v/>
      </c>
      <c r="J2199" s="114"/>
      <c r="K2199" s="115" t="str">
        <f t="shared" si="78"/>
        <v/>
      </c>
      <c r="L2199" s="116" t="str">
        <f t="shared" ca="1" si="79"/>
        <v>-</v>
      </c>
      <c r="M2199" s="111" t="str">
        <f>IF(E2199="","",VLOOKUP(E2199,[1]PROJECTES!$C$14:$Z$5000,21,FALSE))</f>
        <v/>
      </c>
      <c r="N2199" s="117"/>
      <c r="O2199" s="118" t="s">
        <v>222</v>
      </c>
      <c r="P2199" s="119"/>
      <c r="Q2199" s="84"/>
      <c r="R2199" s="125"/>
      <c r="S2199" s="166"/>
      <c r="T2199" s="167"/>
    </row>
    <row r="2200" spans="1:20" s="121" customFormat="1" ht="20.100000000000001" customHeight="1" x14ac:dyDescent="0.3">
      <c r="A2200" s="80"/>
      <c r="B2200" s="110" t="str">
        <f>IF(E2200="","",VLOOKUP(E2200,[1]PROJECTES!$C$14:$G$5000,2,FALSE))</f>
        <v/>
      </c>
      <c r="C2200" s="80"/>
      <c r="D2200" s="283" t="str">
        <f>IF(E2200="","",VLOOKUP(E2200,[1]PROJECTES!$C$14:$G$5000,5,FALSE))</f>
        <v/>
      </c>
      <c r="E2200" s="79"/>
      <c r="F2200" s="110" t="str">
        <f>IF(I2200="","",VLOOKUP(I2200,[1]PROJECTES!$C$14:$G$5000,2,FALSE))</f>
        <v/>
      </c>
      <c r="G2200" s="112" t="str">
        <f>IF(E2200="","",VLOOKUP(E2200,[1]PROJECTES!$C$14:$G$5000,4,FALSE))</f>
        <v/>
      </c>
      <c r="H2200" s="95"/>
      <c r="I2200" s="113" t="str">
        <f>IF(H2200="","",VLOOKUP(H2200,BD!B$2:C$16,2,FALSE))</f>
        <v/>
      </c>
      <c r="J2200" s="114"/>
      <c r="K2200" s="115" t="str">
        <f t="shared" si="78"/>
        <v/>
      </c>
      <c r="L2200" s="116" t="str">
        <f t="shared" ca="1" si="79"/>
        <v>-</v>
      </c>
      <c r="M2200" s="111" t="str">
        <f>IF(E2200="","",VLOOKUP(E2200,[1]PROJECTES!$C$14:$Z$5000,21,FALSE))</f>
        <v/>
      </c>
      <c r="N2200" s="117"/>
      <c r="O2200" s="118" t="s">
        <v>222</v>
      </c>
      <c r="P2200" s="119"/>
      <c r="Q2200" s="84"/>
      <c r="R2200" s="125"/>
      <c r="S2200" s="166"/>
      <c r="T2200" s="167"/>
    </row>
    <row r="2201" spans="1:20" s="121" customFormat="1" ht="20.100000000000001" customHeight="1" x14ac:dyDescent="0.3">
      <c r="A2201" s="80"/>
      <c r="B2201" s="110" t="str">
        <f>IF(E2201="","",VLOOKUP(E2201,[1]PROJECTES!$C$14:$G$5000,2,FALSE))</f>
        <v/>
      </c>
      <c r="C2201" s="80"/>
      <c r="D2201" s="283" t="str">
        <f>IF(E2201="","",VLOOKUP(E2201,[1]PROJECTES!$C$14:$G$5000,5,FALSE))</f>
        <v/>
      </c>
      <c r="E2201" s="79"/>
      <c r="F2201" s="110" t="str">
        <f>IF(I2201="","",VLOOKUP(I2201,[1]PROJECTES!$C$14:$G$5000,2,FALSE))</f>
        <v/>
      </c>
      <c r="G2201" s="112" t="str">
        <f>IF(E2201="","",VLOOKUP(E2201,[1]PROJECTES!$C$14:$G$5000,4,FALSE))</f>
        <v/>
      </c>
      <c r="H2201" s="95"/>
      <c r="I2201" s="113" t="str">
        <f>IF(H2201="","",VLOOKUP(H2201,BD!B$2:C$16,2,FALSE))</f>
        <v/>
      </c>
      <c r="J2201" s="114"/>
      <c r="K2201" s="115" t="str">
        <f t="shared" si="78"/>
        <v/>
      </c>
      <c r="L2201" s="116" t="str">
        <f t="shared" ca="1" si="79"/>
        <v>-</v>
      </c>
      <c r="M2201" s="111" t="str">
        <f>IF(E2201="","",VLOOKUP(E2201,[1]PROJECTES!$C$14:$Z$5000,21,FALSE))</f>
        <v/>
      </c>
      <c r="N2201" s="117"/>
      <c r="O2201" s="118" t="s">
        <v>222</v>
      </c>
      <c r="P2201" s="119"/>
      <c r="Q2201" s="84"/>
      <c r="R2201" s="125"/>
      <c r="S2201" s="166"/>
      <c r="T2201" s="167"/>
    </row>
    <row r="2202" spans="1:20" s="121" customFormat="1" ht="20.100000000000001" customHeight="1" x14ac:dyDescent="0.3">
      <c r="A2202" s="80"/>
      <c r="B2202" s="110" t="str">
        <f>IF(E2202="","",VLOOKUP(E2202,[1]PROJECTES!$C$14:$G$5000,2,FALSE))</f>
        <v/>
      </c>
      <c r="C2202" s="80"/>
      <c r="D2202" s="283" t="str">
        <f>IF(E2202="","",VLOOKUP(E2202,[1]PROJECTES!$C$14:$G$5000,5,FALSE))</f>
        <v/>
      </c>
      <c r="E2202" s="79"/>
      <c r="F2202" s="110" t="str">
        <f>IF(I2202="","",VLOOKUP(I2202,[1]PROJECTES!$C$14:$G$5000,2,FALSE))</f>
        <v/>
      </c>
      <c r="G2202" s="112" t="str">
        <f>IF(E2202="","",VLOOKUP(E2202,[1]PROJECTES!$C$14:$G$5000,4,FALSE))</f>
        <v/>
      </c>
      <c r="H2202" s="95"/>
      <c r="I2202" s="113" t="str">
        <f>IF(H2202="","",VLOOKUP(H2202,BD!B$2:C$16,2,FALSE))</f>
        <v/>
      </c>
      <c r="J2202" s="114"/>
      <c r="K2202" s="115" t="str">
        <f t="shared" si="78"/>
        <v/>
      </c>
      <c r="L2202" s="116" t="str">
        <f t="shared" ca="1" si="79"/>
        <v>-</v>
      </c>
      <c r="M2202" s="111" t="str">
        <f>IF(E2202="","",VLOOKUP(E2202,[1]PROJECTES!$C$14:$Z$5000,21,FALSE))</f>
        <v/>
      </c>
      <c r="N2202" s="117"/>
      <c r="O2202" s="118" t="s">
        <v>222</v>
      </c>
      <c r="P2202" s="119"/>
      <c r="Q2202" s="84"/>
      <c r="R2202" s="125"/>
      <c r="S2202" s="166"/>
      <c r="T2202" s="167"/>
    </row>
    <row r="2203" spans="1:20" s="121" customFormat="1" ht="20.100000000000001" customHeight="1" x14ac:dyDescent="0.3">
      <c r="A2203" s="80"/>
      <c r="B2203" s="110" t="str">
        <f>IF(E2203="","",VLOOKUP(E2203,[1]PROJECTES!$C$14:$G$5000,2,FALSE))</f>
        <v/>
      </c>
      <c r="C2203" s="80"/>
      <c r="D2203" s="283" t="str">
        <f>IF(E2203="","",VLOOKUP(E2203,[1]PROJECTES!$C$14:$G$5000,5,FALSE))</f>
        <v/>
      </c>
      <c r="E2203" s="79"/>
      <c r="F2203" s="110" t="str">
        <f>IF(I2203="","",VLOOKUP(I2203,[1]PROJECTES!$C$14:$G$5000,2,FALSE))</f>
        <v/>
      </c>
      <c r="G2203" s="112" t="str">
        <f>IF(E2203="","",VLOOKUP(E2203,[1]PROJECTES!$C$14:$G$5000,4,FALSE))</f>
        <v/>
      </c>
      <c r="H2203" s="95"/>
      <c r="I2203" s="113" t="str">
        <f>IF(H2203="","",VLOOKUP(H2203,BD!B$2:C$16,2,FALSE))</f>
        <v/>
      </c>
      <c r="J2203" s="114"/>
      <c r="K2203" s="115" t="str">
        <f t="shared" si="78"/>
        <v/>
      </c>
      <c r="L2203" s="116" t="str">
        <f t="shared" ca="1" si="79"/>
        <v>-</v>
      </c>
      <c r="M2203" s="111" t="str">
        <f>IF(E2203="","",VLOOKUP(E2203,[1]PROJECTES!$C$14:$Z$5000,21,FALSE))</f>
        <v/>
      </c>
      <c r="N2203" s="117"/>
      <c r="O2203" s="118" t="s">
        <v>222</v>
      </c>
      <c r="P2203" s="119"/>
      <c r="Q2203" s="84"/>
      <c r="R2203" s="125"/>
      <c r="S2203" s="166"/>
      <c r="T2203" s="167"/>
    </row>
    <row r="2204" spans="1:20" s="121" customFormat="1" ht="20.100000000000001" customHeight="1" x14ac:dyDescent="0.3">
      <c r="A2204" s="80"/>
      <c r="B2204" s="110" t="str">
        <f>IF(E2204="","",VLOOKUP(E2204,[1]PROJECTES!$C$14:$G$5000,2,FALSE))</f>
        <v/>
      </c>
      <c r="C2204" s="80"/>
      <c r="D2204" s="283" t="str">
        <f>IF(E2204="","",VLOOKUP(E2204,[1]PROJECTES!$C$14:$G$5000,5,FALSE))</f>
        <v/>
      </c>
      <c r="E2204" s="79"/>
      <c r="F2204" s="110" t="str">
        <f>IF(I2204="","",VLOOKUP(I2204,[1]PROJECTES!$C$14:$G$5000,2,FALSE))</f>
        <v/>
      </c>
      <c r="G2204" s="112" t="str">
        <f>IF(E2204="","",VLOOKUP(E2204,[1]PROJECTES!$C$14:$G$5000,4,FALSE))</f>
        <v/>
      </c>
      <c r="H2204" s="95"/>
      <c r="I2204" s="113" t="str">
        <f>IF(H2204="","",VLOOKUP(H2204,BD!B$2:C$16,2,FALSE))</f>
        <v/>
      </c>
      <c r="J2204" s="114"/>
      <c r="K2204" s="115" t="str">
        <f t="shared" si="78"/>
        <v/>
      </c>
      <c r="L2204" s="116" t="str">
        <f t="shared" ca="1" si="79"/>
        <v>-</v>
      </c>
      <c r="M2204" s="111" t="str">
        <f>IF(E2204="","",VLOOKUP(E2204,[1]PROJECTES!$C$14:$Z$5000,21,FALSE))</f>
        <v/>
      </c>
      <c r="N2204" s="117"/>
      <c r="O2204" s="118" t="s">
        <v>222</v>
      </c>
      <c r="P2204" s="119"/>
      <c r="Q2204" s="84"/>
      <c r="R2204" s="125"/>
      <c r="S2204" s="166"/>
      <c r="T2204" s="167"/>
    </row>
    <row r="2205" spans="1:20" s="121" customFormat="1" ht="20.100000000000001" customHeight="1" x14ac:dyDescent="0.3">
      <c r="A2205" s="80"/>
      <c r="B2205" s="110" t="str">
        <f>IF(E2205="","",VLOOKUP(E2205,[1]PROJECTES!$C$14:$G$5000,2,FALSE))</f>
        <v/>
      </c>
      <c r="C2205" s="80"/>
      <c r="D2205" s="283" t="str">
        <f>IF(E2205="","",VLOOKUP(E2205,[1]PROJECTES!$C$14:$G$5000,5,FALSE))</f>
        <v/>
      </c>
      <c r="E2205" s="79"/>
      <c r="F2205" s="110" t="str">
        <f>IF(I2205="","",VLOOKUP(I2205,[1]PROJECTES!$C$14:$G$5000,2,FALSE))</f>
        <v/>
      </c>
      <c r="G2205" s="112" t="str">
        <f>IF(E2205="","",VLOOKUP(E2205,[1]PROJECTES!$C$14:$G$5000,4,FALSE))</f>
        <v/>
      </c>
      <c r="H2205" s="95"/>
      <c r="I2205" s="113" t="str">
        <f>IF(H2205="","",VLOOKUP(H2205,BD!B$2:C$16,2,FALSE))</f>
        <v/>
      </c>
      <c r="J2205" s="114"/>
      <c r="K2205" s="115" t="str">
        <f t="shared" si="78"/>
        <v/>
      </c>
      <c r="L2205" s="116" t="str">
        <f t="shared" ca="1" si="79"/>
        <v>-</v>
      </c>
      <c r="M2205" s="111" t="str">
        <f>IF(E2205="","",VLOOKUP(E2205,[1]PROJECTES!$C$14:$Z$5000,21,FALSE))</f>
        <v/>
      </c>
      <c r="N2205" s="117"/>
      <c r="O2205" s="118" t="s">
        <v>222</v>
      </c>
      <c r="P2205" s="119"/>
      <c r="Q2205" s="84"/>
      <c r="R2205" s="125"/>
      <c r="S2205" s="166"/>
      <c r="T2205" s="167"/>
    </row>
    <row r="2206" spans="1:20" s="121" customFormat="1" ht="20.100000000000001" customHeight="1" x14ac:dyDescent="0.3">
      <c r="A2206" s="80"/>
      <c r="B2206" s="110" t="str">
        <f>IF(E2206="","",VLOOKUP(E2206,[1]PROJECTES!$C$14:$G$5000,2,FALSE))</f>
        <v/>
      </c>
      <c r="C2206" s="80"/>
      <c r="D2206" s="283" t="str">
        <f>IF(E2206="","",VLOOKUP(E2206,[1]PROJECTES!$C$14:$G$5000,5,FALSE))</f>
        <v/>
      </c>
      <c r="E2206" s="79"/>
      <c r="F2206" s="110" t="str">
        <f>IF(I2206="","",VLOOKUP(I2206,[1]PROJECTES!$C$14:$G$5000,2,FALSE))</f>
        <v/>
      </c>
      <c r="G2206" s="112" t="str">
        <f>IF(E2206="","",VLOOKUP(E2206,[1]PROJECTES!$C$14:$G$5000,4,FALSE))</f>
        <v/>
      </c>
      <c r="H2206" s="95"/>
      <c r="I2206" s="113" t="str">
        <f>IF(H2206="","",VLOOKUP(H2206,BD!B$2:C$16,2,FALSE))</f>
        <v/>
      </c>
      <c r="J2206" s="114"/>
      <c r="K2206" s="115" t="str">
        <f t="shared" si="78"/>
        <v/>
      </c>
      <c r="L2206" s="116" t="str">
        <f t="shared" ca="1" si="79"/>
        <v>-</v>
      </c>
      <c r="M2206" s="111" t="str">
        <f>IF(E2206="","",VLOOKUP(E2206,[1]PROJECTES!$C$14:$Z$5000,21,FALSE))</f>
        <v/>
      </c>
      <c r="N2206" s="117"/>
      <c r="O2206" s="118" t="s">
        <v>222</v>
      </c>
      <c r="P2206" s="119"/>
      <c r="Q2206" s="84"/>
      <c r="R2206" s="125"/>
      <c r="S2206" s="166"/>
      <c r="T2206" s="167"/>
    </row>
    <row r="2207" spans="1:20" s="121" customFormat="1" ht="20.100000000000001" customHeight="1" x14ac:dyDescent="0.3">
      <c r="A2207" s="80"/>
      <c r="B2207" s="110" t="str">
        <f>IF(E2207="","",VLOOKUP(E2207,[1]PROJECTES!$C$14:$G$5000,2,FALSE))</f>
        <v/>
      </c>
      <c r="C2207" s="80"/>
      <c r="D2207" s="283" t="str">
        <f>IF(E2207="","",VLOOKUP(E2207,[1]PROJECTES!$C$14:$G$5000,5,FALSE))</f>
        <v/>
      </c>
      <c r="E2207" s="79"/>
      <c r="F2207" s="110" t="str">
        <f>IF(I2207="","",VLOOKUP(I2207,[1]PROJECTES!$C$14:$G$5000,2,FALSE))</f>
        <v/>
      </c>
      <c r="G2207" s="112" t="str">
        <f>IF(E2207="","",VLOOKUP(E2207,[1]PROJECTES!$C$14:$G$5000,4,FALSE))</f>
        <v/>
      </c>
      <c r="H2207" s="95"/>
      <c r="I2207" s="113" t="str">
        <f>IF(H2207="","",VLOOKUP(H2207,BD!B$2:C$16,2,FALSE))</f>
        <v/>
      </c>
      <c r="J2207" s="114"/>
      <c r="K2207" s="115" t="str">
        <f t="shared" si="78"/>
        <v/>
      </c>
      <c r="L2207" s="116" t="str">
        <f t="shared" ca="1" si="79"/>
        <v>-</v>
      </c>
      <c r="M2207" s="111" t="str">
        <f>IF(E2207="","",VLOOKUP(E2207,[1]PROJECTES!$C$14:$Z$5000,21,FALSE))</f>
        <v/>
      </c>
      <c r="N2207" s="117"/>
      <c r="O2207" s="118" t="s">
        <v>222</v>
      </c>
      <c r="P2207" s="119"/>
      <c r="Q2207" s="84"/>
      <c r="R2207" s="125"/>
      <c r="S2207" s="166"/>
      <c r="T2207" s="167"/>
    </row>
    <row r="2208" spans="1:20" s="121" customFormat="1" ht="20.100000000000001" customHeight="1" x14ac:dyDescent="0.3">
      <c r="A2208" s="80"/>
      <c r="B2208" s="110" t="str">
        <f>IF(E2208="","",VLOOKUP(E2208,[1]PROJECTES!$C$14:$G$5000,2,FALSE))</f>
        <v/>
      </c>
      <c r="C2208" s="80"/>
      <c r="D2208" s="283" t="str">
        <f>IF(E2208="","",VLOOKUP(E2208,[1]PROJECTES!$C$14:$G$5000,5,FALSE))</f>
        <v/>
      </c>
      <c r="E2208" s="79"/>
      <c r="F2208" s="110" t="str">
        <f>IF(I2208="","",VLOOKUP(I2208,[1]PROJECTES!$C$14:$G$5000,2,FALSE))</f>
        <v/>
      </c>
      <c r="G2208" s="112" t="str">
        <f>IF(E2208="","",VLOOKUP(E2208,[1]PROJECTES!$C$14:$G$5000,4,FALSE))</f>
        <v/>
      </c>
      <c r="H2208" s="95"/>
      <c r="I2208" s="113" t="str">
        <f>IF(H2208="","",VLOOKUP(H2208,BD!B$2:C$16,2,FALSE))</f>
        <v/>
      </c>
      <c r="J2208" s="114"/>
      <c r="K2208" s="115" t="str">
        <f t="shared" si="78"/>
        <v/>
      </c>
      <c r="L2208" s="116" t="str">
        <f t="shared" ca="1" si="79"/>
        <v>-</v>
      </c>
      <c r="M2208" s="111" t="str">
        <f>IF(E2208="","",VLOOKUP(E2208,[1]PROJECTES!$C$14:$Z$5000,21,FALSE))</f>
        <v/>
      </c>
      <c r="N2208" s="117"/>
      <c r="O2208" s="118" t="s">
        <v>222</v>
      </c>
      <c r="P2208" s="119"/>
      <c r="Q2208" s="84"/>
      <c r="R2208" s="125"/>
      <c r="S2208" s="166"/>
      <c r="T2208" s="167"/>
    </row>
    <row r="2209" spans="1:20" s="121" customFormat="1" ht="20.100000000000001" customHeight="1" x14ac:dyDescent="0.3">
      <c r="A2209" s="80"/>
      <c r="B2209" s="110" t="str">
        <f>IF(E2209="","",VLOOKUP(E2209,[1]PROJECTES!$C$14:$G$5000,2,FALSE))</f>
        <v/>
      </c>
      <c r="C2209" s="80"/>
      <c r="D2209" s="283" t="str">
        <f>IF(E2209="","",VLOOKUP(E2209,[1]PROJECTES!$C$14:$G$5000,5,FALSE))</f>
        <v/>
      </c>
      <c r="E2209" s="79"/>
      <c r="F2209" s="110" t="str">
        <f>IF(I2209="","",VLOOKUP(I2209,[1]PROJECTES!$C$14:$G$5000,2,FALSE))</f>
        <v/>
      </c>
      <c r="G2209" s="112" t="str">
        <f>IF(E2209="","",VLOOKUP(E2209,[1]PROJECTES!$C$14:$G$5000,4,FALSE))</f>
        <v/>
      </c>
      <c r="H2209" s="95"/>
      <c r="I2209" s="113" t="str">
        <f>IF(H2209="","",VLOOKUP(H2209,BD!B$2:C$16,2,FALSE))</f>
        <v/>
      </c>
      <c r="J2209" s="114"/>
      <c r="K2209" s="115" t="str">
        <f t="shared" si="78"/>
        <v/>
      </c>
      <c r="L2209" s="116" t="str">
        <f t="shared" ca="1" si="79"/>
        <v>-</v>
      </c>
      <c r="M2209" s="111" t="str">
        <f>IF(E2209="","",VLOOKUP(E2209,[1]PROJECTES!$C$14:$Z$5000,21,FALSE))</f>
        <v/>
      </c>
      <c r="N2209" s="117"/>
      <c r="O2209" s="118" t="s">
        <v>222</v>
      </c>
      <c r="P2209" s="119"/>
      <c r="Q2209" s="84"/>
      <c r="R2209" s="125"/>
      <c r="S2209" s="166"/>
      <c r="T2209" s="167"/>
    </row>
    <row r="2210" spans="1:20" s="121" customFormat="1" ht="20.100000000000001" customHeight="1" x14ac:dyDescent="0.3">
      <c r="A2210" s="80"/>
      <c r="B2210" s="110" t="str">
        <f>IF(E2210="","",VLOOKUP(E2210,[1]PROJECTES!$C$14:$G$5000,2,FALSE))</f>
        <v/>
      </c>
      <c r="C2210" s="80"/>
      <c r="D2210" s="283" t="str">
        <f>IF(E2210="","",VLOOKUP(E2210,[1]PROJECTES!$C$14:$G$5000,5,FALSE))</f>
        <v/>
      </c>
      <c r="E2210" s="79"/>
      <c r="F2210" s="110" t="str">
        <f>IF(I2210="","",VLOOKUP(I2210,[1]PROJECTES!$C$14:$G$5000,2,FALSE))</f>
        <v/>
      </c>
      <c r="G2210" s="112" t="str">
        <f>IF(E2210="","",VLOOKUP(E2210,[1]PROJECTES!$C$14:$G$5000,4,FALSE))</f>
        <v/>
      </c>
      <c r="H2210" s="95"/>
      <c r="I2210" s="113" t="str">
        <f>IF(H2210="","",VLOOKUP(H2210,BD!B$2:C$16,2,FALSE))</f>
        <v/>
      </c>
      <c r="J2210" s="114"/>
      <c r="K2210" s="115" t="str">
        <f t="shared" si="78"/>
        <v/>
      </c>
      <c r="L2210" s="116" t="str">
        <f t="shared" ca="1" si="79"/>
        <v>-</v>
      </c>
      <c r="M2210" s="111" t="str">
        <f>IF(E2210="","",VLOOKUP(E2210,[1]PROJECTES!$C$14:$Z$5000,21,FALSE))</f>
        <v/>
      </c>
      <c r="N2210" s="117"/>
      <c r="O2210" s="118" t="s">
        <v>222</v>
      </c>
      <c r="P2210" s="119"/>
      <c r="Q2210" s="84"/>
      <c r="R2210" s="125"/>
      <c r="S2210" s="166"/>
      <c r="T2210" s="167"/>
    </row>
    <row r="2211" spans="1:20" s="121" customFormat="1" ht="20.100000000000001" customHeight="1" x14ac:dyDescent="0.3">
      <c r="A2211" s="80"/>
      <c r="B2211" s="110" t="str">
        <f>IF(E2211="","",VLOOKUP(E2211,[1]PROJECTES!$C$14:$G$5000,2,FALSE))</f>
        <v/>
      </c>
      <c r="C2211" s="80"/>
      <c r="D2211" s="283" t="str">
        <f>IF(E2211="","",VLOOKUP(E2211,[1]PROJECTES!$C$14:$G$5000,5,FALSE))</f>
        <v/>
      </c>
      <c r="E2211" s="79"/>
      <c r="F2211" s="110" t="str">
        <f>IF(I2211="","",VLOOKUP(I2211,[1]PROJECTES!$C$14:$G$5000,2,FALSE))</f>
        <v/>
      </c>
      <c r="G2211" s="112" t="str">
        <f>IF(E2211="","",VLOOKUP(E2211,[1]PROJECTES!$C$14:$G$5000,4,FALSE))</f>
        <v/>
      </c>
      <c r="H2211" s="95"/>
      <c r="I2211" s="113" t="str">
        <f>IF(H2211="","",VLOOKUP(H2211,BD!B$2:C$16,2,FALSE))</f>
        <v/>
      </c>
      <c r="J2211" s="114"/>
      <c r="K2211" s="115" t="str">
        <f t="shared" si="78"/>
        <v/>
      </c>
      <c r="L2211" s="116" t="str">
        <f t="shared" ca="1" si="79"/>
        <v>-</v>
      </c>
      <c r="M2211" s="111" t="str">
        <f>IF(E2211="","",VLOOKUP(E2211,[1]PROJECTES!$C$14:$Z$5000,21,FALSE))</f>
        <v/>
      </c>
      <c r="N2211" s="117"/>
      <c r="O2211" s="118" t="s">
        <v>222</v>
      </c>
      <c r="P2211" s="119"/>
      <c r="Q2211" s="84"/>
      <c r="R2211" s="125"/>
      <c r="S2211" s="166"/>
      <c r="T2211" s="167"/>
    </row>
    <row r="2212" spans="1:20" s="121" customFormat="1" ht="20.100000000000001" customHeight="1" x14ac:dyDescent="0.3">
      <c r="A2212" s="80"/>
      <c r="B2212" s="110" t="str">
        <f>IF(E2212="","",VLOOKUP(E2212,[1]PROJECTES!$C$14:$G$5000,2,FALSE))</f>
        <v/>
      </c>
      <c r="C2212" s="80"/>
      <c r="D2212" s="283" t="str">
        <f>IF(E2212="","",VLOOKUP(E2212,[1]PROJECTES!$C$14:$G$5000,5,FALSE))</f>
        <v/>
      </c>
      <c r="E2212" s="79"/>
      <c r="F2212" s="110" t="str">
        <f>IF(I2212="","",VLOOKUP(I2212,[1]PROJECTES!$C$14:$G$5000,2,FALSE))</f>
        <v/>
      </c>
      <c r="G2212" s="112" t="str">
        <f>IF(E2212="","",VLOOKUP(E2212,[1]PROJECTES!$C$14:$G$5000,4,FALSE))</f>
        <v/>
      </c>
      <c r="H2212" s="95"/>
      <c r="I2212" s="113" t="str">
        <f>IF(H2212="","",VLOOKUP(H2212,BD!B$2:C$16,2,FALSE))</f>
        <v/>
      </c>
      <c r="J2212" s="114"/>
      <c r="K2212" s="115" t="str">
        <f t="shared" si="78"/>
        <v/>
      </c>
      <c r="L2212" s="116" t="str">
        <f t="shared" ca="1" si="79"/>
        <v>-</v>
      </c>
      <c r="M2212" s="111" t="str">
        <f>IF(E2212="","",VLOOKUP(E2212,[1]PROJECTES!$C$14:$Z$5000,21,FALSE))</f>
        <v/>
      </c>
      <c r="N2212" s="117"/>
      <c r="O2212" s="118" t="s">
        <v>222</v>
      </c>
      <c r="P2212" s="119"/>
      <c r="Q2212" s="84"/>
      <c r="R2212" s="125"/>
      <c r="S2212" s="166"/>
      <c r="T2212" s="167"/>
    </row>
    <row r="2213" spans="1:20" s="121" customFormat="1" ht="20.100000000000001" customHeight="1" x14ac:dyDescent="0.3">
      <c r="A2213" s="80"/>
      <c r="B2213" s="110" t="str">
        <f>IF(E2213="","",VLOOKUP(E2213,[1]PROJECTES!$C$14:$G$5000,2,FALSE))</f>
        <v/>
      </c>
      <c r="C2213" s="80"/>
      <c r="D2213" s="283" t="str">
        <f>IF(E2213="","",VLOOKUP(E2213,[1]PROJECTES!$C$14:$G$5000,5,FALSE))</f>
        <v/>
      </c>
      <c r="E2213" s="79"/>
      <c r="F2213" s="110" t="str">
        <f>IF(I2213="","",VLOOKUP(I2213,[1]PROJECTES!$C$14:$G$5000,2,FALSE))</f>
        <v/>
      </c>
      <c r="G2213" s="112" t="str">
        <f>IF(E2213="","",VLOOKUP(E2213,[1]PROJECTES!$C$14:$G$5000,4,FALSE))</f>
        <v/>
      </c>
      <c r="H2213" s="95"/>
      <c r="I2213" s="113" t="str">
        <f>IF(H2213="","",VLOOKUP(H2213,BD!B$2:C$16,2,FALSE))</f>
        <v/>
      </c>
      <c r="J2213" s="114"/>
      <c r="K2213" s="115" t="str">
        <f t="shared" si="78"/>
        <v/>
      </c>
      <c r="L2213" s="116" t="str">
        <f t="shared" ca="1" si="79"/>
        <v>-</v>
      </c>
      <c r="M2213" s="111" t="str">
        <f>IF(E2213="","",VLOOKUP(E2213,[1]PROJECTES!$C$14:$Z$5000,21,FALSE))</f>
        <v/>
      </c>
      <c r="N2213" s="117"/>
      <c r="O2213" s="118" t="s">
        <v>222</v>
      </c>
      <c r="P2213" s="119"/>
      <c r="Q2213" s="84"/>
      <c r="R2213" s="125"/>
      <c r="S2213" s="166"/>
      <c r="T2213" s="167"/>
    </row>
    <row r="2214" spans="1:20" s="121" customFormat="1" ht="20.100000000000001" customHeight="1" x14ac:dyDescent="0.3">
      <c r="A2214" s="80"/>
      <c r="B2214" s="110" t="str">
        <f>IF(E2214="","",VLOOKUP(E2214,[1]PROJECTES!$C$14:$G$5000,2,FALSE))</f>
        <v/>
      </c>
      <c r="C2214" s="80"/>
      <c r="D2214" s="283" t="str">
        <f>IF(E2214="","",VLOOKUP(E2214,[1]PROJECTES!$C$14:$G$5000,5,FALSE))</f>
        <v/>
      </c>
      <c r="E2214" s="79"/>
      <c r="F2214" s="110" t="str">
        <f>IF(I2214="","",VLOOKUP(I2214,[1]PROJECTES!$C$14:$G$5000,2,FALSE))</f>
        <v/>
      </c>
      <c r="G2214" s="112" t="str">
        <f>IF(E2214="","",VLOOKUP(E2214,[1]PROJECTES!$C$14:$G$5000,4,FALSE))</f>
        <v/>
      </c>
      <c r="H2214" s="95"/>
      <c r="I2214" s="113" t="str">
        <f>IF(H2214="","",VLOOKUP(H2214,BD!B$2:C$16,2,FALSE))</f>
        <v/>
      </c>
      <c r="J2214" s="114"/>
      <c r="K2214" s="115" t="str">
        <f t="shared" ref="K2214:K2277" si="80">IF(J2214="","",WEEKNUM(J2214,2)-0)</f>
        <v/>
      </c>
      <c r="L2214" s="116" t="str">
        <f t="shared" ca="1" si="79"/>
        <v>-</v>
      </c>
      <c r="M2214" s="111" t="str">
        <f>IF(E2214="","",VLOOKUP(E2214,[1]PROJECTES!$C$14:$Z$5000,21,FALSE))</f>
        <v/>
      </c>
      <c r="N2214" s="117"/>
      <c r="O2214" s="118" t="s">
        <v>222</v>
      </c>
      <c r="P2214" s="119"/>
      <c r="Q2214" s="84"/>
      <c r="R2214" s="125"/>
      <c r="S2214" s="166"/>
      <c r="T2214" s="167"/>
    </row>
    <row r="2215" spans="1:20" s="121" customFormat="1" ht="20.100000000000001" customHeight="1" x14ac:dyDescent="0.3">
      <c r="A2215" s="80"/>
      <c r="B2215" s="110" t="str">
        <f>IF(E2215="","",VLOOKUP(E2215,[1]PROJECTES!$C$14:$G$5000,2,FALSE))</f>
        <v/>
      </c>
      <c r="C2215" s="80"/>
      <c r="D2215" s="283" t="str">
        <f>IF(E2215="","",VLOOKUP(E2215,[1]PROJECTES!$C$14:$G$5000,5,FALSE))</f>
        <v/>
      </c>
      <c r="E2215" s="79"/>
      <c r="F2215" s="110" t="str">
        <f>IF(I2215="","",VLOOKUP(I2215,[1]PROJECTES!$C$14:$G$5000,2,FALSE))</f>
        <v/>
      </c>
      <c r="G2215" s="112" t="str">
        <f>IF(E2215="","",VLOOKUP(E2215,[1]PROJECTES!$C$14:$G$5000,4,FALSE))</f>
        <v/>
      </c>
      <c r="H2215" s="95"/>
      <c r="I2215" s="113" t="str">
        <f>IF(H2215="","",VLOOKUP(H2215,BD!B$2:C$16,2,FALSE))</f>
        <v/>
      </c>
      <c r="J2215" s="114"/>
      <c r="K2215" s="115" t="str">
        <f t="shared" si="80"/>
        <v/>
      </c>
      <c r="L2215" s="116" t="str">
        <f t="shared" ca="1" si="79"/>
        <v>-</v>
      </c>
      <c r="M2215" s="111" t="str">
        <f>IF(E2215="","",VLOOKUP(E2215,[1]PROJECTES!$C$14:$Z$5000,21,FALSE))</f>
        <v/>
      </c>
      <c r="N2215" s="117"/>
      <c r="O2215" s="118" t="s">
        <v>222</v>
      </c>
      <c r="P2215" s="119"/>
      <c r="Q2215" s="84"/>
      <c r="R2215" s="125"/>
      <c r="S2215" s="166"/>
      <c r="T2215" s="167"/>
    </row>
    <row r="2216" spans="1:20" s="121" customFormat="1" ht="20.100000000000001" customHeight="1" x14ac:dyDescent="0.3">
      <c r="A2216" s="80"/>
      <c r="B2216" s="110" t="str">
        <f>IF(E2216="","",VLOOKUP(E2216,[1]PROJECTES!$C$14:$G$5000,2,FALSE))</f>
        <v/>
      </c>
      <c r="C2216" s="80"/>
      <c r="D2216" s="283" t="str">
        <f>IF(E2216="","",VLOOKUP(E2216,[1]PROJECTES!$C$14:$G$5000,5,FALSE))</f>
        <v/>
      </c>
      <c r="E2216" s="79"/>
      <c r="F2216" s="110" t="str">
        <f>IF(I2216="","",VLOOKUP(I2216,[1]PROJECTES!$C$14:$G$5000,2,FALSE))</f>
        <v/>
      </c>
      <c r="G2216" s="112" t="str">
        <f>IF(E2216="","",VLOOKUP(E2216,[1]PROJECTES!$C$14:$G$5000,4,FALSE))</f>
        <v/>
      </c>
      <c r="H2216" s="95"/>
      <c r="I2216" s="113" t="str">
        <f>IF(H2216="","",VLOOKUP(H2216,BD!B$2:C$16,2,FALSE))</f>
        <v/>
      </c>
      <c r="J2216" s="114"/>
      <c r="K2216" s="115" t="str">
        <f t="shared" si="80"/>
        <v/>
      </c>
      <c r="L2216" s="116" t="str">
        <f t="shared" ca="1" si="79"/>
        <v>-</v>
      </c>
      <c r="M2216" s="111" t="str">
        <f>IF(E2216="","",VLOOKUP(E2216,[1]PROJECTES!$C$14:$Z$5000,21,FALSE))</f>
        <v/>
      </c>
      <c r="N2216" s="117"/>
      <c r="O2216" s="118" t="s">
        <v>222</v>
      </c>
      <c r="P2216" s="119"/>
      <c r="Q2216" s="84"/>
      <c r="R2216" s="125"/>
      <c r="S2216" s="166"/>
      <c r="T2216" s="167"/>
    </row>
    <row r="2217" spans="1:20" s="121" customFormat="1" ht="20.100000000000001" customHeight="1" x14ac:dyDescent="0.3">
      <c r="A2217" s="80"/>
      <c r="B2217" s="110" t="str">
        <f>IF(E2217="","",VLOOKUP(E2217,[1]PROJECTES!$C$14:$G$5000,2,FALSE))</f>
        <v/>
      </c>
      <c r="C2217" s="80"/>
      <c r="D2217" s="283" t="str">
        <f>IF(E2217="","",VLOOKUP(E2217,[1]PROJECTES!$C$14:$G$5000,5,FALSE))</f>
        <v/>
      </c>
      <c r="E2217" s="79"/>
      <c r="F2217" s="110" t="str">
        <f>IF(I2217="","",VLOOKUP(I2217,[1]PROJECTES!$C$14:$G$5000,2,FALSE))</f>
        <v/>
      </c>
      <c r="G2217" s="112" t="str">
        <f>IF(E2217="","",VLOOKUP(E2217,[1]PROJECTES!$C$14:$G$5000,4,FALSE))</f>
        <v/>
      </c>
      <c r="H2217" s="95"/>
      <c r="I2217" s="113" t="str">
        <f>IF(H2217="","",VLOOKUP(H2217,BD!B$2:C$16,2,FALSE))</f>
        <v/>
      </c>
      <c r="J2217" s="114"/>
      <c r="K2217" s="115" t="str">
        <f t="shared" si="80"/>
        <v/>
      </c>
      <c r="L2217" s="116" t="str">
        <f t="shared" ca="1" si="79"/>
        <v>-</v>
      </c>
      <c r="M2217" s="111" t="str">
        <f>IF(E2217="","",VLOOKUP(E2217,[1]PROJECTES!$C$14:$Z$5000,21,FALSE))</f>
        <v/>
      </c>
      <c r="N2217" s="117"/>
      <c r="O2217" s="118" t="s">
        <v>222</v>
      </c>
      <c r="P2217" s="119"/>
      <c r="Q2217" s="84"/>
      <c r="R2217" s="152"/>
      <c r="S2217" s="166"/>
      <c r="T2217" s="167"/>
    </row>
    <row r="2218" spans="1:20" s="121" customFormat="1" ht="20.100000000000001" customHeight="1" x14ac:dyDescent="0.3">
      <c r="A2218" s="80"/>
      <c r="B2218" s="110" t="str">
        <f>IF(E2218="","",VLOOKUP(E2218,[1]PROJECTES!$C$14:$G$5000,2,FALSE))</f>
        <v/>
      </c>
      <c r="C2218" s="80"/>
      <c r="D2218" s="283" t="str">
        <f>IF(E2218="","",VLOOKUP(E2218,[1]PROJECTES!$C$14:$G$5000,5,FALSE))</f>
        <v/>
      </c>
      <c r="E2218" s="79"/>
      <c r="F2218" s="110" t="str">
        <f>IF(I2218="","",VLOOKUP(I2218,[1]PROJECTES!$C$14:$G$5000,2,FALSE))</f>
        <v/>
      </c>
      <c r="G2218" s="112" t="str">
        <f>IF(E2218="","",VLOOKUP(E2218,[1]PROJECTES!$C$14:$G$5000,4,FALSE))</f>
        <v/>
      </c>
      <c r="H2218" s="95"/>
      <c r="I2218" s="113" t="str">
        <f>IF(H2218="","",VLOOKUP(H2218,BD!B$2:C$16,2,FALSE))</f>
        <v/>
      </c>
      <c r="J2218" s="114"/>
      <c r="K2218" s="115" t="str">
        <f t="shared" si="80"/>
        <v/>
      </c>
      <c r="L2218" s="116" t="str">
        <f t="shared" ca="1" si="79"/>
        <v>-</v>
      </c>
      <c r="M2218" s="111" t="str">
        <f>IF(E2218="","",VLOOKUP(E2218,[1]PROJECTES!$C$14:$Z$5000,21,FALSE))</f>
        <v/>
      </c>
      <c r="N2218" s="117"/>
      <c r="O2218" s="118" t="s">
        <v>222</v>
      </c>
      <c r="P2218" s="119"/>
      <c r="Q2218" s="84"/>
      <c r="R2218" s="125"/>
      <c r="S2218" s="166"/>
      <c r="T2218" s="167"/>
    </row>
    <row r="2219" spans="1:20" s="121" customFormat="1" ht="20.100000000000001" customHeight="1" x14ac:dyDescent="0.3">
      <c r="A2219" s="80"/>
      <c r="B2219" s="110" t="str">
        <f>IF(E2219="","",VLOOKUP(E2219,[1]PROJECTES!$C$14:$G$5000,2,FALSE))</f>
        <v/>
      </c>
      <c r="C2219" s="80"/>
      <c r="D2219" s="283" t="str">
        <f>IF(E2219="","",VLOOKUP(E2219,[1]PROJECTES!$C$14:$G$5000,5,FALSE))</f>
        <v/>
      </c>
      <c r="E2219" s="79"/>
      <c r="F2219" s="110" t="str">
        <f>IF(I2219="","",VLOOKUP(I2219,[1]PROJECTES!$C$14:$G$5000,2,FALSE))</f>
        <v/>
      </c>
      <c r="G2219" s="112" t="str">
        <f>IF(E2219="","",VLOOKUP(E2219,[1]PROJECTES!$C$14:$G$5000,4,FALSE))</f>
        <v/>
      </c>
      <c r="H2219" s="95"/>
      <c r="I2219" s="113" t="str">
        <f>IF(H2219="","",VLOOKUP(H2219,BD!B$2:C$16,2,FALSE))</f>
        <v/>
      </c>
      <c r="J2219" s="114"/>
      <c r="K2219" s="115" t="str">
        <f t="shared" si="80"/>
        <v/>
      </c>
      <c r="L2219" s="116" t="str">
        <f t="shared" ca="1" si="79"/>
        <v>-</v>
      </c>
      <c r="M2219" s="111" t="str">
        <f>IF(E2219="","",VLOOKUP(E2219,[1]PROJECTES!$C$14:$Z$5000,21,FALSE))</f>
        <v/>
      </c>
      <c r="N2219" s="117"/>
      <c r="O2219" s="118" t="s">
        <v>222</v>
      </c>
      <c r="P2219" s="119"/>
      <c r="Q2219" s="84"/>
      <c r="R2219" s="125"/>
      <c r="S2219" s="166"/>
      <c r="T2219" s="167"/>
    </row>
    <row r="2220" spans="1:20" s="121" customFormat="1" ht="20.100000000000001" customHeight="1" x14ac:dyDescent="0.3">
      <c r="A2220" s="80"/>
      <c r="B2220" s="110" t="str">
        <f>IF(E2220="","",VLOOKUP(E2220,[1]PROJECTES!$C$14:$G$5000,2,FALSE))</f>
        <v/>
      </c>
      <c r="C2220" s="80"/>
      <c r="D2220" s="283" t="str">
        <f>IF(E2220="","",VLOOKUP(E2220,[1]PROJECTES!$C$14:$G$5000,5,FALSE))</f>
        <v/>
      </c>
      <c r="E2220" s="79"/>
      <c r="F2220" s="110" t="str">
        <f>IF(I2220="","",VLOOKUP(I2220,[1]PROJECTES!$C$14:$G$5000,2,FALSE))</f>
        <v/>
      </c>
      <c r="G2220" s="112" t="str">
        <f>IF(E2220="","",VLOOKUP(E2220,[1]PROJECTES!$C$14:$G$5000,4,FALSE))</f>
        <v/>
      </c>
      <c r="H2220" s="95"/>
      <c r="I2220" s="113" t="str">
        <f>IF(H2220="","",VLOOKUP(H2220,BD!B$2:C$16,2,FALSE))</f>
        <v/>
      </c>
      <c r="J2220" s="114"/>
      <c r="K2220" s="115" t="str">
        <f t="shared" si="80"/>
        <v/>
      </c>
      <c r="L2220" s="116" t="str">
        <f t="shared" ca="1" si="79"/>
        <v>-</v>
      </c>
      <c r="M2220" s="111" t="str">
        <f>IF(E2220="","",VLOOKUP(E2220,[1]PROJECTES!$C$14:$Z$5000,21,FALSE))</f>
        <v/>
      </c>
      <c r="N2220" s="117"/>
      <c r="O2220" s="118" t="s">
        <v>222</v>
      </c>
      <c r="P2220" s="119"/>
      <c r="Q2220" s="84"/>
      <c r="R2220" s="125"/>
      <c r="S2220" s="166"/>
      <c r="T2220" s="167"/>
    </row>
    <row r="2221" spans="1:20" s="121" customFormat="1" ht="20.100000000000001" customHeight="1" x14ac:dyDescent="0.3">
      <c r="A2221" s="80"/>
      <c r="B2221" s="110" t="str">
        <f>IF(E2221="","",VLOOKUP(E2221,[1]PROJECTES!$C$14:$G$5000,2,FALSE))</f>
        <v/>
      </c>
      <c r="C2221" s="80"/>
      <c r="D2221" s="283" t="str">
        <f>IF(E2221="","",VLOOKUP(E2221,[1]PROJECTES!$C$14:$G$5000,5,FALSE))</f>
        <v/>
      </c>
      <c r="E2221" s="79"/>
      <c r="F2221" s="110" t="str">
        <f>IF(I2221="","",VLOOKUP(I2221,[1]PROJECTES!$C$14:$G$5000,2,FALSE))</f>
        <v/>
      </c>
      <c r="G2221" s="112" t="str">
        <f>IF(E2221="","",VLOOKUP(E2221,[1]PROJECTES!$C$14:$G$5000,4,FALSE))</f>
        <v/>
      </c>
      <c r="H2221" s="95"/>
      <c r="I2221" s="113" t="str">
        <f>IF(H2221="","",VLOOKUP(H2221,BD!B$2:C$16,2,FALSE))</f>
        <v/>
      </c>
      <c r="J2221" s="114"/>
      <c r="K2221" s="115" t="str">
        <f t="shared" si="80"/>
        <v/>
      </c>
      <c r="L2221" s="116" t="str">
        <f t="shared" ca="1" si="79"/>
        <v>-</v>
      </c>
      <c r="M2221" s="111" t="str">
        <f>IF(E2221="","",VLOOKUP(E2221,[1]PROJECTES!$C$14:$Z$5000,21,FALSE))</f>
        <v/>
      </c>
      <c r="N2221" s="117"/>
      <c r="O2221" s="118" t="s">
        <v>222</v>
      </c>
      <c r="P2221" s="119"/>
      <c r="Q2221" s="84"/>
      <c r="R2221" s="125"/>
      <c r="S2221" s="166"/>
      <c r="T2221" s="167"/>
    </row>
    <row r="2222" spans="1:20" s="121" customFormat="1" ht="20.100000000000001" customHeight="1" x14ac:dyDescent="0.3">
      <c r="A2222" s="80"/>
      <c r="B2222" s="110" t="str">
        <f>IF(E2222="","",VLOOKUP(E2222,[1]PROJECTES!$C$14:$G$5000,2,FALSE))</f>
        <v/>
      </c>
      <c r="C2222" s="80"/>
      <c r="D2222" s="283" t="str">
        <f>IF(E2222="","",VLOOKUP(E2222,[1]PROJECTES!$C$14:$G$5000,5,FALSE))</f>
        <v/>
      </c>
      <c r="E2222" s="79"/>
      <c r="F2222" s="110" t="str">
        <f>IF(I2222="","",VLOOKUP(I2222,[1]PROJECTES!$C$14:$G$5000,2,FALSE))</f>
        <v/>
      </c>
      <c r="G2222" s="112" t="str">
        <f>IF(E2222="","",VLOOKUP(E2222,[1]PROJECTES!$C$14:$G$5000,4,FALSE))</f>
        <v/>
      </c>
      <c r="H2222" s="95"/>
      <c r="I2222" s="113" t="str">
        <f>IF(H2222="","",VLOOKUP(H2222,BD!B$2:C$16,2,FALSE))</f>
        <v/>
      </c>
      <c r="J2222" s="114"/>
      <c r="K2222" s="115" t="str">
        <f t="shared" si="80"/>
        <v/>
      </c>
      <c r="L2222" s="116" t="str">
        <f t="shared" ca="1" si="79"/>
        <v>-</v>
      </c>
      <c r="M2222" s="111" t="str">
        <f>IF(E2222="","",VLOOKUP(E2222,[1]PROJECTES!$C$14:$Z$5000,21,FALSE))</f>
        <v/>
      </c>
      <c r="N2222" s="117"/>
      <c r="O2222" s="118" t="s">
        <v>222</v>
      </c>
      <c r="P2222" s="119"/>
      <c r="Q2222" s="84"/>
      <c r="R2222" s="125"/>
      <c r="S2222" s="166"/>
      <c r="T2222" s="167"/>
    </row>
    <row r="2223" spans="1:20" s="121" customFormat="1" ht="20.100000000000001" customHeight="1" x14ac:dyDescent="0.3">
      <c r="A2223" s="80"/>
      <c r="B2223" s="110" t="str">
        <f>IF(E2223="","",VLOOKUP(E2223,[1]PROJECTES!$C$14:$G$5000,2,FALSE))</f>
        <v/>
      </c>
      <c r="C2223" s="80"/>
      <c r="D2223" s="283" t="str">
        <f>IF(E2223="","",VLOOKUP(E2223,[1]PROJECTES!$C$14:$G$5000,5,FALSE))</f>
        <v/>
      </c>
      <c r="E2223" s="79"/>
      <c r="F2223" s="110" t="str">
        <f>IF(I2223="","",VLOOKUP(I2223,[1]PROJECTES!$C$14:$G$5000,2,FALSE))</f>
        <v/>
      </c>
      <c r="G2223" s="112" t="str">
        <f>IF(E2223="","",VLOOKUP(E2223,[1]PROJECTES!$C$14:$G$5000,4,FALSE))</f>
        <v/>
      </c>
      <c r="H2223" s="95"/>
      <c r="I2223" s="113" t="str">
        <f>IF(H2223="","",VLOOKUP(H2223,BD!B$2:C$16,2,FALSE))</f>
        <v/>
      </c>
      <c r="J2223" s="114"/>
      <c r="K2223" s="115" t="str">
        <f t="shared" si="80"/>
        <v/>
      </c>
      <c r="L2223" s="116" t="str">
        <f t="shared" ca="1" si="79"/>
        <v>-</v>
      </c>
      <c r="M2223" s="111" t="str">
        <f>IF(E2223="","",VLOOKUP(E2223,[1]PROJECTES!$C$14:$Z$5000,21,FALSE))</f>
        <v/>
      </c>
      <c r="N2223" s="117"/>
      <c r="O2223" s="118" t="s">
        <v>222</v>
      </c>
      <c r="P2223" s="119"/>
      <c r="Q2223" s="84"/>
      <c r="R2223" s="125"/>
      <c r="S2223" s="166"/>
      <c r="T2223" s="167"/>
    </row>
    <row r="2224" spans="1:20" s="121" customFormat="1" ht="20.100000000000001" customHeight="1" x14ac:dyDescent="0.3">
      <c r="A2224" s="80"/>
      <c r="B2224" s="110" t="str">
        <f>IF(E2224="","",VLOOKUP(E2224,[1]PROJECTES!$C$14:$G$5000,2,FALSE))</f>
        <v/>
      </c>
      <c r="C2224" s="80"/>
      <c r="D2224" s="283" t="str">
        <f>IF(E2224="","",VLOOKUP(E2224,[1]PROJECTES!$C$14:$G$5000,5,FALSE))</f>
        <v/>
      </c>
      <c r="E2224" s="79"/>
      <c r="F2224" s="110" t="str">
        <f>IF(I2224="","",VLOOKUP(I2224,[1]PROJECTES!$C$14:$G$5000,2,FALSE))</f>
        <v/>
      </c>
      <c r="G2224" s="112" t="str">
        <f>IF(E2224="","",VLOOKUP(E2224,[1]PROJECTES!$C$14:$G$5000,4,FALSE))</f>
        <v/>
      </c>
      <c r="H2224" s="95"/>
      <c r="I2224" s="113" t="str">
        <f>IF(H2224="","",VLOOKUP(H2224,BD!B$2:C$16,2,FALSE))</f>
        <v/>
      </c>
      <c r="J2224" s="114"/>
      <c r="K2224" s="115" t="str">
        <f t="shared" si="80"/>
        <v/>
      </c>
      <c r="L2224" s="116" t="str">
        <f t="shared" ca="1" si="79"/>
        <v>-</v>
      </c>
      <c r="M2224" s="111" t="str">
        <f>IF(E2224="","",VLOOKUP(E2224,[1]PROJECTES!$C$14:$Z$5000,21,FALSE))</f>
        <v/>
      </c>
      <c r="N2224" s="117"/>
      <c r="O2224" s="118" t="s">
        <v>222</v>
      </c>
      <c r="P2224" s="119"/>
      <c r="Q2224" s="84"/>
      <c r="R2224" s="125"/>
      <c r="S2224" s="166"/>
      <c r="T2224" s="167"/>
    </row>
    <row r="2225" spans="1:20" s="121" customFormat="1" ht="20.100000000000001" customHeight="1" x14ac:dyDescent="0.3">
      <c r="A2225" s="80"/>
      <c r="B2225" s="110" t="str">
        <f>IF(E2225="","",VLOOKUP(E2225,[1]PROJECTES!$C$14:$G$5000,2,FALSE))</f>
        <v/>
      </c>
      <c r="C2225" s="80"/>
      <c r="D2225" s="283" t="str">
        <f>IF(E2225="","",VLOOKUP(E2225,[1]PROJECTES!$C$14:$G$5000,5,FALSE))</f>
        <v/>
      </c>
      <c r="E2225" s="79"/>
      <c r="F2225" s="110" t="str">
        <f>IF(I2225="","",VLOOKUP(I2225,[1]PROJECTES!$C$14:$G$5000,2,FALSE))</f>
        <v/>
      </c>
      <c r="G2225" s="112" t="str">
        <f>IF(E2225="","",VLOOKUP(E2225,[1]PROJECTES!$C$14:$G$5000,4,FALSE))</f>
        <v/>
      </c>
      <c r="H2225" s="95"/>
      <c r="I2225" s="113" t="str">
        <f>IF(H2225="","",VLOOKUP(H2225,BD!B$2:C$16,2,FALSE))</f>
        <v/>
      </c>
      <c r="J2225" s="114"/>
      <c r="K2225" s="115" t="str">
        <f t="shared" si="80"/>
        <v/>
      </c>
      <c r="L2225" s="116" t="str">
        <f t="shared" ca="1" si="79"/>
        <v>-</v>
      </c>
      <c r="M2225" s="111" t="str">
        <f>IF(E2225="","",VLOOKUP(E2225,[1]PROJECTES!$C$14:$Z$5000,21,FALSE))</f>
        <v/>
      </c>
      <c r="N2225" s="117"/>
      <c r="O2225" s="118" t="s">
        <v>222</v>
      </c>
      <c r="P2225" s="119"/>
      <c r="Q2225" s="84"/>
      <c r="R2225" s="125"/>
      <c r="S2225" s="166"/>
      <c r="T2225" s="167"/>
    </row>
    <row r="2226" spans="1:20" s="121" customFormat="1" ht="20.100000000000001" customHeight="1" x14ac:dyDescent="0.3">
      <c r="A2226" s="80"/>
      <c r="B2226" s="110" t="str">
        <f>IF(E2226="","",VLOOKUP(E2226,[1]PROJECTES!$C$14:$G$5000,2,FALSE))</f>
        <v/>
      </c>
      <c r="C2226" s="80"/>
      <c r="D2226" s="283" t="str">
        <f>IF(E2226="","",VLOOKUP(E2226,[1]PROJECTES!$C$14:$G$5000,5,FALSE))</f>
        <v/>
      </c>
      <c r="E2226" s="79"/>
      <c r="F2226" s="110" t="str">
        <f>IF(I2226="","",VLOOKUP(I2226,[1]PROJECTES!$C$14:$G$5000,2,FALSE))</f>
        <v/>
      </c>
      <c r="G2226" s="112" t="str">
        <f>IF(E2226="","",VLOOKUP(E2226,[1]PROJECTES!$C$14:$G$5000,4,FALSE))</f>
        <v/>
      </c>
      <c r="H2226" s="95"/>
      <c r="I2226" s="113" t="str">
        <f>IF(H2226="","",VLOOKUP(H2226,BD!B$2:C$16,2,FALSE))</f>
        <v/>
      </c>
      <c r="J2226" s="114"/>
      <c r="K2226" s="115" t="str">
        <f t="shared" si="80"/>
        <v/>
      </c>
      <c r="L2226" s="116" t="str">
        <f t="shared" ca="1" si="79"/>
        <v>-</v>
      </c>
      <c r="M2226" s="111" t="str">
        <f>IF(E2226="","",VLOOKUP(E2226,[1]PROJECTES!$C$14:$Z$5000,21,FALSE))</f>
        <v/>
      </c>
      <c r="N2226" s="117"/>
      <c r="O2226" s="118" t="s">
        <v>222</v>
      </c>
      <c r="P2226" s="119"/>
      <c r="Q2226" s="84"/>
      <c r="R2226" s="125"/>
      <c r="S2226" s="166"/>
      <c r="T2226" s="167"/>
    </row>
    <row r="2227" spans="1:20" s="121" customFormat="1" ht="20.100000000000001" customHeight="1" x14ac:dyDescent="0.3">
      <c r="A2227" s="80"/>
      <c r="B2227" s="110" t="str">
        <f>IF(E2227="","",VLOOKUP(E2227,[1]PROJECTES!$C$14:$G$5000,2,FALSE))</f>
        <v/>
      </c>
      <c r="C2227" s="80"/>
      <c r="D2227" s="283" t="str">
        <f>IF(E2227="","",VLOOKUP(E2227,[1]PROJECTES!$C$14:$G$5000,5,FALSE))</f>
        <v/>
      </c>
      <c r="E2227" s="79"/>
      <c r="F2227" s="110" t="str">
        <f>IF(I2227="","",VLOOKUP(I2227,[1]PROJECTES!$C$14:$G$5000,2,FALSE))</f>
        <v/>
      </c>
      <c r="G2227" s="112" t="str">
        <f>IF(E2227="","",VLOOKUP(E2227,[1]PROJECTES!$C$14:$G$5000,4,FALSE))</f>
        <v/>
      </c>
      <c r="H2227" s="95"/>
      <c r="I2227" s="113" t="str">
        <f>IF(H2227="","",VLOOKUP(H2227,BD!B$2:C$16,2,FALSE))</f>
        <v/>
      </c>
      <c r="J2227" s="114"/>
      <c r="K2227" s="115" t="str">
        <f t="shared" si="80"/>
        <v/>
      </c>
      <c r="L2227" s="116" t="str">
        <f t="shared" ca="1" si="79"/>
        <v>-</v>
      </c>
      <c r="M2227" s="111" t="str">
        <f>IF(E2227="","",VLOOKUP(E2227,[1]PROJECTES!$C$14:$Z$5000,21,FALSE))</f>
        <v/>
      </c>
      <c r="N2227" s="117"/>
      <c r="O2227" s="118" t="s">
        <v>222</v>
      </c>
      <c r="P2227" s="119"/>
      <c r="Q2227" s="84"/>
      <c r="R2227" s="125"/>
      <c r="S2227" s="166"/>
      <c r="T2227" s="167"/>
    </row>
    <row r="2228" spans="1:20" s="121" customFormat="1" ht="20.100000000000001" customHeight="1" x14ac:dyDescent="0.3">
      <c r="A2228" s="80"/>
      <c r="B2228" s="110" t="str">
        <f>IF(E2228="","",VLOOKUP(E2228,[1]PROJECTES!$C$14:$G$5000,2,FALSE))</f>
        <v/>
      </c>
      <c r="C2228" s="80"/>
      <c r="D2228" s="283" t="str">
        <f>IF(E2228="","",VLOOKUP(E2228,[1]PROJECTES!$C$14:$G$5000,5,FALSE))</f>
        <v/>
      </c>
      <c r="E2228" s="79"/>
      <c r="F2228" s="110" t="str">
        <f>IF(I2228="","",VLOOKUP(I2228,[1]PROJECTES!$C$14:$G$5000,2,FALSE))</f>
        <v/>
      </c>
      <c r="G2228" s="112" t="str">
        <f>IF(E2228="","",VLOOKUP(E2228,[1]PROJECTES!$C$14:$G$5000,4,FALSE))</f>
        <v/>
      </c>
      <c r="H2228" s="95"/>
      <c r="I2228" s="113" t="str">
        <f>IF(H2228="","",VLOOKUP(H2228,BD!B$2:C$16,2,FALSE))</f>
        <v/>
      </c>
      <c r="J2228" s="114"/>
      <c r="K2228" s="115" t="str">
        <f t="shared" si="80"/>
        <v/>
      </c>
      <c r="L2228" s="116" t="str">
        <f t="shared" ca="1" si="79"/>
        <v>-</v>
      </c>
      <c r="M2228" s="111" t="str">
        <f>IF(E2228="","",VLOOKUP(E2228,[1]PROJECTES!$C$14:$Z$5000,21,FALSE))</f>
        <v/>
      </c>
      <c r="N2228" s="117"/>
      <c r="O2228" s="118" t="s">
        <v>222</v>
      </c>
      <c r="P2228" s="119"/>
      <c r="Q2228" s="84"/>
      <c r="R2228" s="125"/>
      <c r="S2228" s="166"/>
      <c r="T2228" s="167"/>
    </row>
    <row r="2229" spans="1:20" s="121" customFormat="1" ht="20.100000000000001" customHeight="1" x14ac:dyDescent="0.3">
      <c r="A2229" s="80"/>
      <c r="B2229" s="110" t="str">
        <f>IF(E2229="","",VLOOKUP(E2229,[1]PROJECTES!$C$14:$G$5000,2,FALSE))</f>
        <v/>
      </c>
      <c r="C2229" s="80"/>
      <c r="D2229" s="283" t="str">
        <f>IF(E2229="","",VLOOKUP(E2229,[1]PROJECTES!$C$14:$G$5000,5,FALSE))</f>
        <v/>
      </c>
      <c r="E2229" s="79"/>
      <c r="F2229" s="110" t="str">
        <f>IF(I2229="","",VLOOKUP(I2229,[1]PROJECTES!$C$14:$G$5000,2,FALSE))</f>
        <v/>
      </c>
      <c r="G2229" s="112" t="str">
        <f>IF(E2229="","",VLOOKUP(E2229,[1]PROJECTES!$C$14:$G$5000,4,FALSE))</f>
        <v/>
      </c>
      <c r="H2229" s="95"/>
      <c r="I2229" s="113" t="str">
        <f>IF(H2229="","",VLOOKUP(H2229,BD!B$2:C$16,2,FALSE))</f>
        <v/>
      </c>
      <c r="J2229" s="114"/>
      <c r="K2229" s="115" t="str">
        <f t="shared" si="80"/>
        <v/>
      </c>
      <c r="L2229" s="116" t="str">
        <f t="shared" ca="1" si="79"/>
        <v>-</v>
      </c>
      <c r="M2229" s="111" t="str">
        <f>IF(E2229="","",VLOOKUP(E2229,[1]PROJECTES!$C$14:$Z$5000,21,FALSE))</f>
        <v/>
      </c>
      <c r="N2229" s="117"/>
      <c r="O2229" s="118" t="s">
        <v>222</v>
      </c>
      <c r="P2229" s="119"/>
      <c r="Q2229" s="84"/>
      <c r="R2229" s="125"/>
      <c r="S2229" s="166"/>
      <c r="T2229" s="167"/>
    </row>
    <row r="2230" spans="1:20" s="121" customFormat="1" ht="20.100000000000001" customHeight="1" x14ac:dyDescent="0.3">
      <c r="A2230" s="80"/>
      <c r="B2230" s="110" t="str">
        <f>IF(E2230="","",VLOOKUP(E2230,[1]PROJECTES!$C$14:$G$5000,2,FALSE))</f>
        <v/>
      </c>
      <c r="C2230" s="80"/>
      <c r="D2230" s="283" t="str">
        <f>IF(E2230="","",VLOOKUP(E2230,[1]PROJECTES!$C$14:$G$5000,5,FALSE))</f>
        <v/>
      </c>
      <c r="E2230" s="79"/>
      <c r="F2230" s="110" t="str">
        <f>IF(I2230="","",VLOOKUP(I2230,[1]PROJECTES!$C$14:$G$5000,2,FALSE))</f>
        <v/>
      </c>
      <c r="G2230" s="112" t="str">
        <f>IF(E2230="","",VLOOKUP(E2230,[1]PROJECTES!$C$14:$G$5000,4,FALSE))</f>
        <v/>
      </c>
      <c r="H2230" s="95"/>
      <c r="I2230" s="113" t="str">
        <f>IF(H2230="","",VLOOKUP(H2230,BD!B$2:C$16,2,FALSE))</f>
        <v/>
      </c>
      <c r="J2230" s="114"/>
      <c r="K2230" s="115" t="str">
        <f t="shared" si="80"/>
        <v/>
      </c>
      <c r="L2230" s="116" t="str">
        <f t="shared" ca="1" si="79"/>
        <v>-</v>
      </c>
      <c r="M2230" s="111" t="str">
        <f>IF(E2230="","",VLOOKUP(E2230,[1]PROJECTES!$C$14:$Z$5000,21,FALSE))</f>
        <v/>
      </c>
      <c r="N2230" s="117"/>
      <c r="O2230" s="118" t="s">
        <v>222</v>
      </c>
      <c r="P2230" s="119"/>
      <c r="Q2230" s="84"/>
      <c r="R2230" s="125"/>
      <c r="S2230" s="166"/>
      <c r="T2230" s="167"/>
    </row>
    <row r="2231" spans="1:20" s="121" customFormat="1" ht="20.100000000000001" customHeight="1" x14ac:dyDescent="0.3">
      <c r="A2231" s="80"/>
      <c r="B2231" s="110" t="str">
        <f>IF(E2231="","",VLOOKUP(E2231,[1]PROJECTES!$C$14:$G$5000,2,FALSE))</f>
        <v/>
      </c>
      <c r="C2231" s="80"/>
      <c r="D2231" s="283" t="str">
        <f>IF(E2231="","",VLOOKUP(E2231,[1]PROJECTES!$C$14:$G$5000,5,FALSE))</f>
        <v/>
      </c>
      <c r="E2231" s="79"/>
      <c r="F2231" s="110" t="str">
        <f>IF(I2231="","",VLOOKUP(I2231,[1]PROJECTES!$C$14:$G$5000,2,FALSE))</f>
        <v/>
      </c>
      <c r="G2231" s="112" t="str">
        <f>IF(E2231="","",VLOOKUP(E2231,[1]PROJECTES!$C$14:$G$5000,4,FALSE))</f>
        <v/>
      </c>
      <c r="H2231" s="95"/>
      <c r="I2231" s="113" t="str">
        <f>IF(H2231="","",VLOOKUP(H2231,BD!B$2:C$16,2,FALSE))</f>
        <v/>
      </c>
      <c r="J2231" s="114"/>
      <c r="K2231" s="115" t="str">
        <f t="shared" si="80"/>
        <v/>
      </c>
      <c r="L2231" s="116" t="str">
        <f t="shared" ca="1" si="79"/>
        <v>-</v>
      </c>
      <c r="M2231" s="111" t="str">
        <f>IF(E2231="","",VLOOKUP(E2231,[1]PROJECTES!$C$14:$Z$5000,21,FALSE))</f>
        <v/>
      </c>
      <c r="N2231" s="117"/>
      <c r="O2231" s="118" t="s">
        <v>222</v>
      </c>
      <c r="P2231" s="119"/>
      <c r="Q2231" s="84"/>
      <c r="R2231" s="125"/>
      <c r="S2231" s="166"/>
      <c r="T2231" s="167"/>
    </row>
    <row r="2232" spans="1:20" s="121" customFormat="1" ht="20.100000000000001" customHeight="1" x14ac:dyDescent="0.3">
      <c r="A2232" s="80"/>
      <c r="B2232" s="110" t="str">
        <f>IF(E2232="","",VLOOKUP(E2232,[1]PROJECTES!$C$14:$G$5000,2,FALSE))</f>
        <v/>
      </c>
      <c r="C2232" s="80"/>
      <c r="D2232" s="283" t="str">
        <f>IF(E2232="","",VLOOKUP(E2232,[1]PROJECTES!$C$14:$G$5000,5,FALSE))</f>
        <v/>
      </c>
      <c r="E2232" s="79"/>
      <c r="F2232" s="110" t="str">
        <f>IF(I2232="","",VLOOKUP(I2232,[1]PROJECTES!$C$14:$G$5000,2,FALSE))</f>
        <v/>
      </c>
      <c r="G2232" s="112" t="str">
        <f>IF(E2232="","",VLOOKUP(E2232,[1]PROJECTES!$C$14:$G$5000,4,FALSE))</f>
        <v/>
      </c>
      <c r="H2232" s="95"/>
      <c r="I2232" s="113" t="str">
        <f>IF(H2232="","",VLOOKUP(H2232,BD!B$2:C$16,2,FALSE))</f>
        <v/>
      </c>
      <c r="J2232" s="114"/>
      <c r="K2232" s="115" t="str">
        <f t="shared" si="80"/>
        <v/>
      </c>
      <c r="L2232" s="116" t="str">
        <f t="shared" ca="1" si="79"/>
        <v>-</v>
      </c>
      <c r="M2232" s="111" t="str">
        <f>IF(E2232="","",VLOOKUP(E2232,[1]PROJECTES!$C$14:$Z$5000,21,FALSE))</f>
        <v/>
      </c>
      <c r="N2232" s="117"/>
      <c r="O2232" s="118" t="s">
        <v>222</v>
      </c>
      <c r="P2232" s="119"/>
      <c r="Q2232" s="84"/>
      <c r="R2232" s="125"/>
      <c r="S2232" s="166"/>
      <c r="T2232" s="167"/>
    </row>
    <row r="2233" spans="1:20" s="121" customFormat="1" ht="20.100000000000001" customHeight="1" x14ac:dyDescent="0.25">
      <c r="A2233" s="80"/>
      <c r="B2233" s="110" t="str">
        <f>IF(E2233="","",VLOOKUP(E2233,[1]PROJECTES!$C$14:$G$5000,2,FALSE))</f>
        <v/>
      </c>
      <c r="C2233" s="80"/>
      <c r="D2233" s="283" t="str">
        <f>IF(E2233="","",VLOOKUP(E2233,[1]PROJECTES!$C$14:$G$5000,5,FALSE))</f>
        <v/>
      </c>
      <c r="E2233" s="79"/>
      <c r="F2233" s="110" t="str">
        <f>IF(I2233="","",VLOOKUP(I2233,[1]PROJECTES!$C$14:$G$5000,2,FALSE))</f>
        <v/>
      </c>
      <c r="G2233" s="112" t="str">
        <f>IF(E2233="","",VLOOKUP(E2233,[1]PROJECTES!$C$14:$G$5000,4,FALSE))</f>
        <v/>
      </c>
      <c r="H2233" s="95"/>
      <c r="I2233" s="113" t="str">
        <f>IF(H2233="","",VLOOKUP(H2233,BD!B$2:C$16,2,FALSE))</f>
        <v/>
      </c>
      <c r="J2233" s="114"/>
      <c r="K2233" s="115" t="str">
        <f t="shared" si="80"/>
        <v/>
      </c>
      <c r="L2233" s="116" t="str">
        <f t="shared" ca="1" si="79"/>
        <v>-</v>
      </c>
      <c r="M2233" s="111" t="str">
        <f>IF(E2233="","",VLOOKUP(E2233,[1]PROJECTES!$C$14:$Z$5000,21,FALSE))</f>
        <v/>
      </c>
      <c r="N2233" s="117"/>
      <c r="O2233" s="118" t="s">
        <v>222</v>
      </c>
      <c r="P2233" s="119"/>
      <c r="Q2233" s="84"/>
      <c r="R2233" s="246"/>
      <c r="S2233" s="166"/>
      <c r="T2233" s="167"/>
    </row>
    <row r="2234" spans="1:20" s="121" customFormat="1" ht="20.100000000000001" customHeight="1" x14ac:dyDescent="0.3">
      <c r="A2234" s="80"/>
      <c r="B2234" s="110" t="str">
        <f>IF(E2234="","",VLOOKUP(E2234,[1]PROJECTES!$C$14:$G$5000,2,FALSE))</f>
        <v/>
      </c>
      <c r="C2234" s="80"/>
      <c r="D2234" s="283" t="str">
        <f>IF(E2234="","",VLOOKUP(E2234,[1]PROJECTES!$C$14:$G$5000,5,FALSE))</f>
        <v/>
      </c>
      <c r="E2234" s="79"/>
      <c r="F2234" s="110" t="str">
        <f>IF(I2234="","",VLOOKUP(I2234,[1]PROJECTES!$C$14:$G$5000,2,FALSE))</f>
        <v/>
      </c>
      <c r="G2234" s="112" t="str">
        <f>IF(E2234="","",VLOOKUP(E2234,[1]PROJECTES!$C$14:$G$5000,4,FALSE))</f>
        <v/>
      </c>
      <c r="H2234" s="95"/>
      <c r="I2234" s="113" t="str">
        <f>IF(H2234="","",VLOOKUP(H2234,BD!B$2:C$16,2,FALSE))</f>
        <v/>
      </c>
      <c r="J2234" s="114"/>
      <c r="K2234" s="115" t="str">
        <f t="shared" si="80"/>
        <v/>
      </c>
      <c r="L2234" s="116" t="str">
        <f t="shared" ca="1" si="79"/>
        <v>-</v>
      </c>
      <c r="M2234" s="111" t="str">
        <f>IF(E2234="","",VLOOKUP(E2234,[1]PROJECTES!$C$14:$Z$5000,21,FALSE))</f>
        <v/>
      </c>
      <c r="N2234" s="117"/>
      <c r="O2234" s="118" t="s">
        <v>222</v>
      </c>
      <c r="P2234" s="119"/>
      <c r="Q2234" s="84"/>
      <c r="R2234" s="125"/>
      <c r="S2234" s="166"/>
      <c r="T2234" s="167"/>
    </row>
    <row r="2235" spans="1:20" s="121" customFormat="1" ht="20.100000000000001" customHeight="1" x14ac:dyDescent="0.3">
      <c r="A2235" s="80"/>
      <c r="B2235" s="110" t="str">
        <f>IF(E2235="","",VLOOKUP(E2235,[1]PROJECTES!$C$14:$G$5000,2,FALSE))</f>
        <v/>
      </c>
      <c r="C2235" s="80"/>
      <c r="D2235" s="283" t="str">
        <f>IF(E2235="","",VLOOKUP(E2235,[1]PROJECTES!$C$14:$G$5000,5,FALSE))</f>
        <v/>
      </c>
      <c r="E2235" s="79"/>
      <c r="F2235" s="110" t="str">
        <f>IF(I2235="","",VLOOKUP(I2235,[1]PROJECTES!$C$14:$G$5000,2,FALSE))</f>
        <v/>
      </c>
      <c r="G2235" s="112" t="str">
        <f>IF(E2235="","",VLOOKUP(E2235,[1]PROJECTES!$C$14:$G$5000,4,FALSE))</f>
        <v/>
      </c>
      <c r="H2235" s="95"/>
      <c r="I2235" s="113" t="str">
        <f>IF(H2235="","",VLOOKUP(H2235,BD!B$2:C$16,2,FALSE))</f>
        <v/>
      </c>
      <c r="J2235" s="114"/>
      <c r="K2235" s="115" t="str">
        <f t="shared" si="80"/>
        <v/>
      </c>
      <c r="L2235" s="116" t="str">
        <f t="shared" ca="1" si="79"/>
        <v>-</v>
      </c>
      <c r="M2235" s="111" t="str">
        <f>IF(E2235="","",VLOOKUP(E2235,[1]PROJECTES!$C$14:$Z$5000,21,FALSE))</f>
        <v/>
      </c>
      <c r="N2235" s="117"/>
      <c r="O2235" s="118" t="s">
        <v>222</v>
      </c>
      <c r="P2235" s="119"/>
      <c r="Q2235" s="84"/>
      <c r="R2235" s="125"/>
      <c r="S2235" s="166"/>
      <c r="T2235" s="167"/>
    </row>
    <row r="2236" spans="1:20" s="121" customFormat="1" ht="20.100000000000001" customHeight="1" x14ac:dyDescent="0.3">
      <c r="A2236" s="80"/>
      <c r="B2236" s="110" t="str">
        <f>IF(E2236="","",VLOOKUP(E2236,[1]PROJECTES!$C$14:$G$5000,2,FALSE))</f>
        <v/>
      </c>
      <c r="C2236" s="80"/>
      <c r="D2236" s="283" t="str">
        <f>IF(E2236="","",VLOOKUP(E2236,[1]PROJECTES!$C$14:$G$5000,5,FALSE))</f>
        <v/>
      </c>
      <c r="E2236" s="79"/>
      <c r="F2236" s="110" t="str">
        <f>IF(I2236="","",VLOOKUP(I2236,[1]PROJECTES!$C$14:$G$5000,2,FALSE))</f>
        <v/>
      </c>
      <c r="G2236" s="112" t="str">
        <f>IF(E2236="","",VLOOKUP(E2236,[1]PROJECTES!$C$14:$G$5000,4,FALSE))</f>
        <v/>
      </c>
      <c r="H2236" s="95"/>
      <c r="I2236" s="113" t="str">
        <f>IF(H2236="","",VLOOKUP(H2236,BD!B$2:C$16,2,FALSE))</f>
        <v/>
      </c>
      <c r="J2236" s="114"/>
      <c r="K2236" s="115" t="str">
        <f t="shared" si="80"/>
        <v/>
      </c>
      <c r="L2236" s="116" t="str">
        <f t="shared" ca="1" si="79"/>
        <v>-</v>
      </c>
      <c r="M2236" s="111" t="str">
        <f>IF(E2236="","",VLOOKUP(E2236,[1]PROJECTES!$C$14:$Z$5000,21,FALSE))</f>
        <v/>
      </c>
      <c r="N2236" s="117"/>
      <c r="O2236" s="118" t="s">
        <v>222</v>
      </c>
      <c r="P2236" s="119"/>
      <c r="Q2236" s="84"/>
      <c r="R2236" s="125"/>
      <c r="S2236" s="166"/>
      <c r="T2236" s="167"/>
    </row>
    <row r="2237" spans="1:20" s="121" customFormat="1" ht="20.100000000000001" customHeight="1" x14ac:dyDescent="0.3">
      <c r="A2237" s="80"/>
      <c r="B2237" s="110" t="str">
        <f>IF(E2237="","",VLOOKUP(E2237,[1]PROJECTES!$C$14:$G$5000,2,FALSE))</f>
        <v/>
      </c>
      <c r="C2237" s="80"/>
      <c r="D2237" s="283" t="str">
        <f>IF(E2237="","",VLOOKUP(E2237,[1]PROJECTES!$C$14:$G$5000,5,FALSE))</f>
        <v/>
      </c>
      <c r="E2237" s="79"/>
      <c r="F2237" s="110" t="str">
        <f>IF(I2237="","",VLOOKUP(I2237,[1]PROJECTES!$C$14:$G$5000,2,FALSE))</f>
        <v/>
      </c>
      <c r="G2237" s="112" t="str">
        <f>IF(E2237="","",VLOOKUP(E2237,[1]PROJECTES!$C$14:$G$5000,4,FALSE))</f>
        <v/>
      </c>
      <c r="H2237" s="95"/>
      <c r="I2237" s="113" t="str">
        <f>IF(H2237="","",VLOOKUP(H2237,BD!B$2:C$16,2,FALSE))</f>
        <v/>
      </c>
      <c r="J2237" s="144"/>
      <c r="K2237" s="115" t="str">
        <f t="shared" si="80"/>
        <v/>
      </c>
      <c r="L2237" s="116" t="str">
        <f t="shared" ca="1" si="79"/>
        <v>-</v>
      </c>
      <c r="M2237" s="111" t="str">
        <f>IF(E2237="","",VLOOKUP(E2237,[1]PROJECTES!$C$14:$Z$5000,21,FALSE))</f>
        <v/>
      </c>
      <c r="N2237" s="117"/>
      <c r="O2237" s="118" t="s">
        <v>222</v>
      </c>
      <c r="P2237" s="119"/>
      <c r="Q2237" s="84"/>
      <c r="R2237" s="125"/>
      <c r="S2237" s="166"/>
      <c r="T2237" s="167"/>
    </row>
    <row r="2238" spans="1:20" s="121" customFormat="1" ht="20.100000000000001" customHeight="1" x14ac:dyDescent="0.3">
      <c r="A2238" s="80"/>
      <c r="B2238" s="110" t="str">
        <f>IF(E2238="","",VLOOKUP(E2238,[1]PROJECTES!$C$14:$G$5000,2,FALSE))</f>
        <v/>
      </c>
      <c r="C2238" s="80"/>
      <c r="D2238" s="283" t="str">
        <f>IF(E2238="","",VLOOKUP(E2238,[1]PROJECTES!$C$14:$G$5000,5,FALSE))</f>
        <v/>
      </c>
      <c r="E2238" s="79"/>
      <c r="F2238" s="110" t="str">
        <f>IF(I2238="","",VLOOKUP(I2238,[1]PROJECTES!$C$14:$G$5000,2,FALSE))</f>
        <v/>
      </c>
      <c r="G2238" s="112" t="str">
        <f>IF(E2238="","",VLOOKUP(E2238,[1]PROJECTES!$C$14:$G$5000,4,FALSE))</f>
        <v/>
      </c>
      <c r="H2238" s="95"/>
      <c r="I2238" s="113" t="str">
        <f>IF(H2238="","",VLOOKUP(H2238,BD!B$2:C$16,2,FALSE))</f>
        <v/>
      </c>
      <c r="J2238" s="114"/>
      <c r="K2238" s="115" t="str">
        <f t="shared" si="80"/>
        <v/>
      </c>
      <c r="L2238" s="116" t="str">
        <f t="shared" ca="1" si="79"/>
        <v>-</v>
      </c>
      <c r="M2238" s="111" t="str">
        <f>IF(E2238="","",VLOOKUP(E2238,[1]PROJECTES!$C$14:$Z$5000,21,FALSE))</f>
        <v/>
      </c>
      <c r="N2238" s="117"/>
      <c r="O2238" s="118" t="s">
        <v>222</v>
      </c>
      <c r="P2238" s="119"/>
      <c r="Q2238" s="84"/>
      <c r="R2238" s="125"/>
      <c r="S2238" s="166"/>
      <c r="T2238" s="167"/>
    </row>
    <row r="2239" spans="1:20" s="121" customFormat="1" ht="20.100000000000001" customHeight="1" x14ac:dyDescent="0.3">
      <c r="A2239" s="80"/>
      <c r="B2239" s="110" t="str">
        <f>IF(E2239="","",VLOOKUP(E2239,[1]PROJECTES!$C$14:$G$5000,2,FALSE))</f>
        <v/>
      </c>
      <c r="C2239" s="80"/>
      <c r="D2239" s="283" t="str">
        <f>IF(E2239="","",VLOOKUP(E2239,[1]PROJECTES!$C$14:$G$5000,5,FALSE))</f>
        <v/>
      </c>
      <c r="E2239" s="79"/>
      <c r="F2239" s="110" t="str">
        <f>IF(I2239="","",VLOOKUP(I2239,[1]PROJECTES!$C$14:$G$5000,2,FALSE))</f>
        <v/>
      </c>
      <c r="G2239" s="112" t="str">
        <f>IF(E2239="","",VLOOKUP(E2239,[1]PROJECTES!$C$14:$G$5000,4,FALSE))</f>
        <v/>
      </c>
      <c r="H2239" s="95"/>
      <c r="I2239" s="113" t="str">
        <f>IF(H2239="","",VLOOKUP(H2239,BD!B$2:C$16,2,FALSE))</f>
        <v/>
      </c>
      <c r="J2239" s="114"/>
      <c r="K2239" s="115" t="str">
        <f t="shared" si="80"/>
        <v/>
      </c>
      <c r="L2239" s="116" t="str">
        <f t="shared" ca="1" si="79"/>
        <v>-</v>
      </c>
      <c r="M2239" s="111" t="str">
        <f>IF(E2239="","",VLOOKUP(E2239,[1]PROJECTES!$C$14:$Z$5000,21,FALSE))</f>
        <v/>
      </c>
      <c r="N2239" s="117"/>
      <c r="O2239" s="118" t="s">
        <v>222</v>
      </c>
      <c r="P2239" s="119"/>
      <c r="Q2239" s="84"/>
      <c r="R2239" s="125"/>
      <c r="S2239" s="166"/>
      <c r="T2239" s="167"/>
    </row>
    <row r="2240" spans="1:20" s="121" customFormat="1" ht="20.100000000000001" customHeight="1" x14ac:dyDescent="0.3">
      <c r="A2240" s="80"/>
      <c r="B2240" s="110" t="str">
        <f>IF(E2240="","",VLOOKUP(E2240,[1]PROJECTES!$C$14:$G$5000,2,FALSE))</f>
        <v/>
      </c>
      <c r="C2240" s="80"/>
      <c r="D2240" s="283" t="str">
        <f>IF(E2240="","",VLOOKUP(E2240,[1]PROJECTES!$C$14:$G$5000,5,FALSE))</f>
        <v/>
      </c>
      <c r="E2240" s="79"/>
      <c r="F2240" s="110" t="str">
        <f>IF(I2240="","",VLOOKUP(I2240,[1]PROJECTES!$C$14:$G$5000,2,FALSE))</f>
        <v/>
      </c>
      <c r="G2240" s="112" t="str">
        <f>IF(E2240="","",VLOOKUP(E2240,[1]PROJECTES!$C$14:$G$5000,4,FALSE))</f>
        <v/>
      </c>
      <c r="H2240" s="95"/>
      <c r="I2240" s="113" t="str">
        <f>IF(H2240="","",VLOOKUP(H2240,BD!B$2:C$16,2,FALSE))</f>
        <v/>
      </c>
      <c r="J2240" s="114"/>
      <c r="K2240" s="115" t="str">
        <f t="shared" si="80"/>
        <v/>
      </c>
      <c r="L2240" s="116" t="str">
        <f t="shared" ca="1" si="79"/>
        <v>-</v>
      </c>
      <c r="M2240" s="111" t="str">
        <f>IF(E2240="","",VLOOKUP(E2240,[1]PROJECTES!$C$14:$Z$5000,21,FALSE))</f>
        <v/>
      </c>
      <c r="N2240" s="117"/>
      <c r="O2240" s="118" t="s">
        <v>222</v>
      </c>
      <c r="P2240" s="119"/>
      <c r="Q2240" s="84"/>
      <c r="R2240" s="125"/>
      <c r="S2240" s="166"/>
      <c r="T2240" s="167"/>
    </row>
    <row r="2241" spans="1:20" s="121" customFormat="1" ht="20.100000000000001" customHeight="1" x14ac:dyDescent="0.3">
      <c r="A2241" s="80"/>
      <c r="B2241" s="110" t="str">
        <f>IF(E2241="","",VLOOKUP(E2241,[1]PROJECTES!$C$14:$G$5000,2,FALSE))</f>
        <v/>
      </c>
      <c r="C2241" s="80"/>
      <c r="D2241" s="283" t="str">
        <f>IF(E2241="","",VLOOKUP(E2241,[1]PROJECTES!$C$14:$G$5000,5,FALSE))</f>
        <v/>
      </c>
      <c r="E2241" s="79"/>
      <c r="F2241" s="110" t="str">
        <f>IF(I2241="","",VLOOKUP(I2241,[1]PROJECTES!$C$14:$G$5000,2,FALSE))</f>
        <v/>
      </c>
      <c r="G2241" s="112" t="str">
        <f>IF(E2241="","",VLOOKUP(E2241,[1]PROJECTES!$C$14:$G$5000,4,FALSE))</f>
        <v/>
      </c>
      <c r="H2241" s="95"/>
      <c r="I2241" s="113" t="str">
        <f>IF(H2241="","",VLOOKUP(H2241,BD!B$2:C$16,2,FALSE))</f>
        <v/>
      </c>
      <c r="J2241" s="114"/>
      <c r="K2241" s="115" t="str">
        <f t="shared" si="80"/>
        <v/>
      </c>
      <c r="L2241" s="116" t="str">
        <f t="shared" ca="1" si="79"/>
        <v>-</v>
      </c>
      <c r="M2241" s="111" t="str">
        <f>IF(E2241="","",VLOOKUP(E2241,[1]PROJECTES!$C$14:$Z$5000,21,FALSE))</f>
        <v/>
      </c>
      <c r="N2241" s="117"/>
      <c r="O2241" s="118" t="s">
        <v>222</v>
      </c>
      <c r="P2241" s="119"/>
      <c r="Q2241" s="84"/>
      <c r="R2241" s="125"/>
      <c r="S2241" s="166"/>
      <c r="T2241" s="167"/>
    </row>
    <row r="2242" spans="1:20" s="121" customFormat="1" ht="20.100000000000001" customHeight="1" x14ac:dyDescent="0.3">
      <c r="A2242" s="80"/>
      <c r="B2242" s="110" t="str">
        <f>IF(E2242="","",VLOOKUP(E2242,[1]PROJECTES!$C$14:$G$5000,2,FALSE))</f>
        <v/>
      </c>
      <c r="C2242" s="80"/>
      <c r="D2242" s="283" t="str">
        <f>IF(E2242="","",VLOOKUP(E2242,[1]PROJECTES!$C$14:$G$5000,5,FALSE))</f>
        <v/>
      </c>
      <c r="E2242" s="79"/>
      <c r="F2242" s="110" t="str">
        <f>IF(I2242="","",VLOOKUP(I2242,[1]PROJECTES!$C$14:$G$5000,2,FALSE))</f>
        <v/>
      </c>
      <c r="G2242" s="112" t="str">
        <f>IF(E2242="","",VLOOKUP(E2242,[1]PROJECTES!$C$14:$G$5000,4,FALSE))</f>
        <v/>
      </c>
      <c r="H2242" s="95"/>
      <c r="I2242" s="113" t="str">
        <f>IF(H2242="","",VLOOKUP(H2242,BD!B$2:C$16,2,FALSE))</f>
        <v/>
      </c>
      <c r="J2242" s="114"/>
      <c r="K2242" s="115" t="str">
        <f t="shared" si="80"/>
        <v/>
      </c>
      <c r="L2242" s="116" t="str">
        <f t="shared" ca="1" si="79"/>
        <v>-</v>
      </c>
      <c r="M2242" s="111" t="str">
        <f>IF(E2242="","",VLOOKUP(E2242,[1]PROJECTES!$C$14:$Z$5000,21,FALSE))</f>
        <v/>
      </c>
      <c r="N2242" s="117"/>
      <c r="O2242" s="118" t="s">
        <v>222</v>
      </c>
      <c r="P2242" s="119"/>
      <c r="Q2242" s="84"/>
      <c r="R2242" s="125"/>
      <c r="S2242" s="166"/>
      <c r="T2242" s="167"/>
    </row>
    <row r="2243" spans="1:20" s="121" customFormat="1" ht="20.100000000000001" customHeight="1" x14ac:dyDescent="0.3">
      <c r="A2243" s="80"/>
      <c r="B2243" s="110" t="str">
        <f>IF(E2243="","",VLOOKUP(E2243,[1]PROJECTES!$C$14:$G$5000,2,FALSE))</f>
        <v/>
      </c>
      <c r="C2243" s="80"/>
      <c r="D2243" s="283" t="str">
        <f>IF(E2243="","",VLOOKUP(E2243,[1]PROJECTES!$C$14:$G$5000,5,FALSE))</f>
        <v/>
      </c>
      <c r="E2243" s="79"/>
      <c r="F2243" s="110" t="str">
        <f>IF(I2243="","",VLOOKUP(I2243,[1]PROJECTES!$C$14:$G$5000,2,FALSE))</f>
        <v/>
      </c>
      <c r="G2243" s="112" t="str">
        <f>IF(E2243="","",VLOOKUP(E2243,[1]PROJECTES!$C$14:$G$5000,4,FALSE))</f>
        <v/>
      </c>
      <c r="H2243" s="95"/>
      <c r="I2243" s="113" t="str">
        <f>IF(H2243="","",VLOOKUP(H2243,BD!B$2:C$16,2,FALSE))</f>
        <v/>
      </c>
      <c r="J2243" s="114"/>
      <c r="K2243" s="115" t="str">
        <f t="shared" si="80"/>
        <v/>
      </c>
      <c r="L2243" s="116" t="str">
        <f t="shared" ca="1" si="79"/>
        <v>-</v>
      </c>
      <c r="M2243" s="111" t="str">
        <f>IF(E2243="","",VLOOKUP(E2243,[1]PROJECTES!$C$14:$Z$5000,21,FALSE))</f>
        <v/>
      </c>
      <c r="N2243" s="117"/>
      <c r="O2243" s="118" t="s">
        <v>222</v>
      </c>
      <c r="P2243" s="119"/>
      <c r="Q2243" s="84"/>
      <c r="R2243" s="125"/>
      <c r="S2243" s="166"/>
      <c r="T2243" s="167"/>
    </row>
    <row r="2244" spans="1:20" s="121" customFormat="1" ht="20.100000000000001" customHeight="1" x14ac:dyDescent="0.3">
      <c r="A2244" s="80"/>
      <c r="B2244" s="110" t="str">
        <f>IF(E2244="","",VLOOKUP(E2244,[1]PROJECTES!$C$14:$G$5000,2,FALSE))</f>
        <v/>
      </c>
      <c r="C2244" s="80"/>
      <c r="D2244" s="283" t="str">
        <f>IF(E2244="","",VLOOKUP(E2244,[1]PROJECTES!$C$14:$G$5000,5,FALSE))</f>
        <v/>
      </c>
      <c r="E2244" s="79"/>
      <c r="F2244" s="110" t="str">
        <f>IF(I2244="","",VLOOKUP(I2244,[1]PROJECTES!$C$14:$G$5000,2,FALSE))</f>
        <v/>
      </c>
      <c r="G2244" s="112" t="str">
        <f>IF(E2244="","",VLOOKUP(E2244,[1]PROJECTES!$C$14:$G$5000,4,FALSE))</f>
        <v/>
      </c>
      <c r="H2244" s="95"/>
      <c r="I2244" s="113" t="str">
        <f>IF(H2244="","",VLOOKUP(H2244,BD!B$2:C$16,2,FALSE))</f>
        <v/>
      </c>
      <c r="J2244" s="114"/>
      <c r="K2244" s="115" t="str">
        <f t="shared" si="80"/>
        <v/>
      </c>
      <c r="L2244" s="116" t="str">
        <f t="shared" ca="1" si="79"/>
        <v>-</v>
      </c>
      <c r="M2244" s="111" t="str">
        <f>IF(E2244="","",VLOOKUP(E2244,[1]PROJECTES!$C$14:$Z$5000,21,FALSE))</f>
        <v/>
      </c>
      <c r="N2244" s="117"/>
      <c r="O2244" s="118" t="s">
        <v>222</v>
      </c>
      <c r="P2244" s="119"/>
      <c r="Q2244" s="84"/>
      <c r="R2244" s="125"/>
      <c r="S2244" s="166"/>
      <c r="T2244" s="167"/>
    </row>
    <row r="2245" spans="1:20" s="121" customFormat="1" ht="20.100000000000001" customHeight="1" x14ac:dyDescent="0.3">
      <c r="A2245" s="80"/>
      <c r="B2245" s="110" t="str">
        <f>IF(E2245="","",VLOOKUP(E2245,[1]PROJECTES!$C$14:$G$5000,2,FALSE))</f>
        <v/>
      </c>
      <c r="C2245" s="80"/>
      <c r="D2245" s="283" t="str">
        <f>IF(E2245="","",VLOOKUP(E2245,[1]PROJECTES!$C$14:$G$5000,5,FALSE))</f>
        <v/>
      </c>
      <c r="E2245" s="79"/>
      <c r="F2245" s="110" t="str">
        <f>IF(I2245="","",VLOOKUP(I2245,[1]PROJECTES!$C$14:$G$5000,2,FALSE))</f>
        <v/>
      </c>
      <c r="G2245" s="112" t="str">
        <f>IF(E2245="","",VLOOKUP(E2245,[1]PROJECTES!$C$14:$G$5000,4,FALSE))</f>
        <v/>
      </c>
      <c r="H2245" s="95"/>
      <c r="I2245" s="113" t="str">
        <f>IF(H2245="","",VLOOKUP(H2245,BD!B$2:C$16,2,FALSE))</f>
        <v/>
      </c>
      <c r="J2245" s="144"/>
      <c r="K2245" s="115" t="str">
        <f t="shared" si="80"/>
        <v/>
      </c>
      <c r="L2245" s="116" t="str">
        <f t="shared" ca="1" si="79"/>
        <v>-</v>
      </c>
      <c r="M2245" s="111" t="str">
        <f>IF(E2245="","",VLOOKUP(E2245,[1]PROJECTES!$C$14:$Z$5000,21,FALSE))</f>
        <v/>
      </c>
      <c r="N2245" s="117"/>
      <c r="O2245" s="118" t="s">
        <v>222</v>
      </c>
      <c r="P2245" s="119"/>
      <c r="Q2245" s="84"/>
      <c r="R2245" s="125"/>
      <c r="S2245" s="166"/>
      <c r="T2245" s="167"/>
    </row>
    <row r="2246" spans="1:20" s="121" customFormat="1" ht="20.100000000000001" customHeight="1" x14ac:dyDescent="0.3">
      <c r="A2246" s="80"/>
      <c r="B2246" s="110" t="str">
        <f>IF(E2246="","",VLOOKUP(E2246,[1]PROJECTES!$C$14:$G$5000,2,FALSE))</f>
        <v/>
      </c>
      <c r="C2246" s="80"/>
      <c r="D2246" s="283" t="str">
        <f>IF(E2246="","",VLOOKUP(E2246,[1]PROJECTES!$C$14:$G$5000,5,FALSE))</f>
        <v/>
      </c>
      <c r="E2246" s="79"/>
      <c r="F2246" s="110" t="str">
        <f>IF(I2246="","",VLOOKUP(I2246,[1]PROJECTES!$C$14:$G$5000,2,FALSE))</f>
        <v/>
      </c>
      <c r="G2246" s="112" t="str">
        <f>IF(E2246="","",VLOOKUP(E2246,[1]PROJECTES!$C$14:$G$5000,4,FALSE))</f>
        <v/>
      </c>
      <c r="H2246" s="95"/>
      <c r="I2246" s="113" t="str">
        <f>IF(H2246="","",VLOOKUP(H2246,BD!B$2:C$16,2,FALSE))</f>
        <v/>
      </c>
      <c r="J2246" s="144"/>
      <c r="K2246" s="115" t="str">
        <f t="shared" si="80"/>
        <v/>
      </c>
      <c r="L2246" s="116" t="str">
        <f t="shared" ca="1" si="79"/>
        <v>-</v>
      </c>
      <c r="M2246" s="111" t="str">
        <f>IF(E2246="","",VLOOKUP(E2246,[1]PROJECTES!$C$14:$Z$5000,21,FALSE))</f>
        <v/>
      </c>
      <c r="N2246" s="117"/>
      <c r="O2246" s="118" t="s">
        <v>222</v>
      </c>
      <c r="P2246" s="119"/>
      <c r="Q2246" s="84"/>
      <c r="R2246" s="125"/>
      <c r="S2246" s="166"/>
      <c r="T2246" s="167"/>
    </row>
    <row r="2247" spans="1:20" s="121" customFormat="1" ht="20.100000000000001" customHeight="1" x14ac:dyDescent="0.3">
      <c r="A2247" s="80"/>
      <c r="B2247" s="110" t="str">
        <f>IF(E2247="","",VLOOKUP(E2247,[1]PROJECTES!$C$14:$G$5000,2,FALSE))</f>
        <v/>
      </c>
      <c r="C2247" s="80"/>
      <c r="D2247" s="283" t="str">
        <f>IF(E2247="","",VLOOKUP(E2247,[1]PROJECTES!$C$14:$G$5000,5,FALSE))</f>
        <v/>
      </c>
      <c r="E2247" s="79"/>
      <c r="F2247" s="110" t="str">
        <f>IF(I2247="","",VLOOKUP(I2247,[1]PROJECTES!$C$14:$G$5000,2,FALSE))</f>
        <v/>
      </c>
      <c r="G2247" s="112" t="str">
        <f>IF(E2247="","",VLOOKUP(E2247,[1]PROJECTES!$C$14:$G$5000,4,FALSE))</f>
        <v/>
      </c>
      <c r="H2247" s="95"/>
      <c r="I2247" s="113" t="str">
        <f>IF(H2247="","",VLOOKUP(H2247,BD!B$2:C$16,2,FALSE))</f>
        <v/>
      </c>
      <c r="J2247" s="114"/>
      <c r="K2247" s="115" t="str">
        <f t="shared" si="80"/>
        <v/>
      </c>
      <c r="L2247" s="116" t="str">
        <f t="shared" ca="1" si="79"/>
        <v>-</v>
      </c>
      <c r="M2247" s="111" t="str">
        <f>IF(E2247="","",VLOOKUP(E2247,[1]PROJECTES!$C$14:$Z$5000,21,FALSE))</f>
        <v/>
      </c>
      <c r="N2247" s="117"/>
      <c r="O2247" s="118" t="s">
        <v>222</v>
      </c>
      <c r="P2247" s="119"/>
      <c r="Q2247" s="84"/>
      <c r="R2247" s="125"/>
      <c r="S2247" s="166"/>
      <c r="T2247" s="167"/>
    </row>
    <row r="2248" spans="1:20" s="121" customFormat="1" ht="20.100000000000001" customHeight="1" x14ac:dyDescent="0.3">
      <c r="A2248" s="80"/>
      <c r="B2248" s="110" t="str">
        <f>IF(E2248="","",VLOOKUP(E2248,[1]PROJECTES!$C$14:$G$5000,2,FALSE))</f>
        <v/>
      </c>
      <c r="C2248" s="80"/>
      <c r="D2248" s="283" t="str">
        <f>IF(E2248="","",VLOOKUP(E2248,[1]PROJECTES!$C$14:$G$5000,5,FALSE))</f>
        <v/>
      </c>
      <c r="E2248" s="79"/>
      <c r="F2248" s="110" t="str">
        <f>IF(I2248="","",VLOOKUP(I2248,[1]PROJECTES!$C$14:$G$5000,2,FALSE))</f>
        <v/>
      </c>
      <c r="G2248" s="112" t="str">
        <f>IF(E2248="","",VLOOKUP(E2248,[1]PROJECTES!$C$14:$G$5000,4,FALSE))</f>
        <v/>
      </c>
      <c r="H2248" s="95"/>
      <c r="I2248" s="113" t="str">
        <f>IF(H2248="","",VLOOKUP(H2248,BD!B$2:C$16,2,FALSE))</f>
        <v/>
      </c>
      <c r="J2248" s="114"/>
      <c r="K2248" s="115" t="str">
        <f t="shared" si="80"/>
        <v/>
      </c>
      <c r="L2248" s="116" t="str">
        <f t="shared" ca="1" si="79"/>
        <v>-</v>
      </c>
      <c r="M2248" s="111" t="str">
        <f>IF(E2248="","",VLOOKUP(E2248,[1]PROJECTES!$C$14:$Z$5000,21,FALSE))</f>
        <v/>
      </c>
      <c r="N2248" s="117"/>
      <c r="O2248" s="118" t="s">
        <v>222</v>
      </c>
      <c r="P2248" s="119"/>
      <c r="Q2248" s="84"/>
      <c r="R2248" s="125"/>
      <c r="S2248" s="166"/>
      <c r="T2248" s="167"/>
    </row>
    <row r="2249" spans="1:20" s="121" customFormat="1" ht="20.100000000000001" customHeight="1" x14ac:dyDescent="0.3">
      <c r="A2249" s="80"/>
      <c r="B2249" s="110" t="str">
        <f>IF(E2249="","",VLOOKUP(E2249,[1]PROJECTES!$C$14:$G$5000,2,FALSE))</f>
        <v/>
      </c>
      <c r="C2249" s="80"/>
      <c r="D2249" s="283" t="str">
        <f>IF(E2249="","",VLOOKUP(E2249,[1]PROJECTES!$C$14:$G$5000,5,FALSE))</f>
        <v/>
      </c>
      <c r="E2249" s="79"/>
      <c r="F2249" s="110" t="str">
        <f>IF(I2249="","",VLOOKUP(I2249,[1]PROJECTES!$C$14:$G$5000,2,FALSE))</f>
        <v/>
      </c>
      <c r="G2249" s="112" t="str">
        <f>IF(E2249="","",VLOOKUP(E2249,[1]PROJECTES!$C$14:$G$5000,4,FALSE))</f>
        <v/>
      </c>
      <c r="H2249" s="95"/>
      <c r="I2249" s="113" t="str">
        <f>IF(H2249="","",VLOOKUP(H2249,BD!B$2:C$16,2,FALSE))</f>
        <v/>
      </c>
      <c r="J2249" s="114"/>
      <c r="K2249" s="115" t="str">
        <f t="shared" si="80"/>
        <v/>
      </c>
      <c r="L2249" s="116" t="str">
        <f t="shared" ref="L2249:L2312" ca="1" si="81">IF(M2249="","-",IF(G2249="TA","-",+M2249-TODAY()))</f>
        <v>-</v>
      </c>
      <c r="M2249" s="111" t="str">
        <f>IF(E2249="","",VLOOKUP(E2249,[1]PROJECTES!$C$14:$Z$5000,21,FALSE))</f>
        <v/>
      </c>
      <c r="N2249" s="117"/>
      <c r="O2249" s="118" t="s">
        <v>222</v>
      </c>
      <c r="P2249" s="119"/>
      <c r="Q2249" s="84"/>
      <c r="R2249" s="125"/>
      <c r="S2249" s="166"/>
      <c r="T2249" s="167"/>
    </row>
    <row r="2250" spans="1:20" s="121" customFormat="1" ht="20.100000000000001" customHeight="1" x14ac:dyDescent="0.3">
      <c r="A2250" s="80"/>
      <c r="B2250" s="110" t="str">
        <f>IF(E2250="","",VLOOKUP(E2250,[1]PROJECTES!$C$14:$G$5000,2,FALSE))</f>
        <v/>
      </c>
      <c r="C2250" s="80"/>
      <c r="D2250" s="283" t="str">
        <f>IF(E2250="","",VLOOKUP(E2250,[1]PROJECTES!$C$14:$G$5000,5,FALSE))</f>
        <v/>
      </c>
      <c r="E2250" s="79"/>
      <c r="F2250" s="110" t="str">
        <f>IF(I2250="","",VLOOKUP(I2250,[1]PROJECTES!$C$14:$G$5000,2,FALSE))</f>
        <v/>
      </c>
      <c r="G2250" s="112" t="str">
        <f>IF(E2250="","",VLOOKUP(E2250,[1]PROJECTES!$C$14:$G$5000,4,FALSE))</f>
        <v/>
      </c>
      <c r="H2250" s="95"/>
      <c r="I2250" s="113" t="str">
        <f>IF(H2250="","",VLOOKUP(H2250,BD!B$2:C$16,2,FALSE))</f>
        <v/>
      </c>
      <c r="J2250" s="114"/>
      <c r="K2250" s="115" t="str">
        <f t="shared" si="80"/>
        <v/>
      </c>
      <c r="L2250" s="116" t="str">
        <f t="shared" ca="1" si="81"/>
        <v>-</v>
      </c>
      <c r="M2250" s="111" t="str">
        <f>IF(E2250="","",VLOOKUP(E2250,[1]PROJECTES!$C$14:$Z$5000,21,FALSE))</f>
        <v/>
      </c>
      <c r="N2250" s="117"/>
      <c r="O2250" s="118" t="s">
        <v>222</v>
      </c>
      <c r="P2250" s="119"/>
      <c r="Q2250" s="84"/>
      <c r="R2250" s="125"/>
      <c r="S2250" s="166"/>
      <c r="T2250" s="167"/>
    </row>
    <row r="2251" spans="1:20" s="121" customFormat="1" ht="20.100000000000001" customHeight="1" x14ac:dyDescent="0.3">
      <c r="A2251" s="80"/>
      <c r="B2251" s="110" t="str">
        <f>IF(E2251="","",VLOOKUP(E2251,[1]PROJECTES!$C$14:$G$5000,2,FALSE))</f>
        <v/>
      </c>
      <c r="C2251" s="80"/>
      <c r="D2251" s="283" t="str">
        <f>IF(E2251="","",VLOOKUP(E2251,[1]PROJECTES!$C$14:$G$5000,5,FALSE))</f>
        <v/>
      </c>
      <c r="E2251" s="79"/>
      <c r="F2251" s="110" t="str">
        <f>IF(I2251="","",VLOOKUP(I2251,[1]PROJECTES!$C$14:$G$5000,2,FALSE))</f>
        <v/>
      </c>
      <c r="G2251" s="112" t="str">
        <f>IF(E2251="","",VLOOKUP(E2251,[1]PROJECTES!$C$14:$G$5000,4,FALSE))</f>
        <v/>
      </c>
      <c r="H2251" s="95"/>
      <c r="I2251" s="113" t="str">
        <f>IF(H2251="","",VLOOKUP(H2251,BD!B$2:C$16,2,FALSE))</f>
        <v/>
      </c>
      <c r="J2251" s="114"/>
      <c r="K2251" s="115" t="str">
        <f t="shared" si="80"/>
        <v/>
      </c>
      <c r="L2251" s="116" t="str">
        <f t="shared" ca="1" si="81"/>
        <v>-</v>
      </c>
      <c r="M2251" s="111" t="str">
        <f>IF(E2251="","",VLOOKUP(E2251,[1]PROJECTES!$C$14:$Z$5000,21,FALSE))</f>
        <v/>
      </c>
      <c r="N2251" s="117"/>
      <c r="O2251" s="118" t="s">
        <v>222</v>
      </c>
      <c r="P2251" s="119"/>
      <c r="Q2251" s="84"/>
      <c r="R2251" s="125"/>
      <c r="S2251" s="166"/>
      <c r="T2251" s="167"/>
    </row>
    <row r="2252" spans="1:20" s="121" customFormat="1" ht="20.100000000000001" customHeight="1" x14ac:dyDescent="0.3">
      <c r="A2252" s="80"/>
      <c r="B2252" s="110" t="str">
        <f>IF(E2252="","",VLOOKUP(E2252,[1]PROJECTES!$C$14:$G$5000,2,FALSE))</f>
        <v/>
      </c>
      <c r="C2252" s="80"/>
      <c r="D2252" s="283" t="str">
        <f>IF(E2252="","",VLOOKUP(E2252,[1]PROJECTES!$C$14:$G$5000,5,FALSE))</f>
        <v/>
      </c>
      <c r="E2252" s="79"/>
      <c r="F2252" s="110" t="str">
        <f>IF(I2252="","",VLOOKUP(I2252,[1]PROJECTES!$C$14:$G$5000,2,FALSE))</f>
        <v/>
      </c>
      <c r="G2252" s="112" t="str">
        <f>IF(E2252="","",VLOOKUP(E2252,[1]PROJECTES!$C$14:$G$5000,4,FALSE))</f>
        <v/>
      </c>
      <c r="H2252" s="95"/>
      <c r="I2252" s="113" t="str">
        <f>IF(H2252="","",VLOOKUP(H2252,BD!B$2:C$16,2,FALSE))</f>
        <v/>
      </c>
      <c r="J2252" s="114"/>
      <c r="K2252" s="115" t="str">
        <f t="shared" si="80"/>
        <v/>
      </c>
      <c r="L2252" s="116" t="str">
        <f t="shared" ca="1" si="81"/>
        <v>-</v>
      </c>
      <c r="M2252" s="111" t="str">
        <f>IF(E2252="","",VLOOKUP(E2252,[1]PROJECTES!$C$14:$Z$5000,21,FALSE))</f>
        <v/>
      </c>
      <c r="N2252" s="117"/>
      <c r="O2252" s="118" t="s">
        <v>222</v>
      </c>
      <c r="P2252" s="119"/>
      <c r="Q2252" s="84"/>
      <c r="R2252" s="125"/>
      <c r="S2252" s="166"/>
      <c r="T2252" s="167"/>
    </row>
    <row r="2253" spans="1:20" s="121" customFormat="1" ht="20.100000000000001" customHeight="1" x14ac:dyDescent="0.3">
      <c r="A2253" s="80"/>
      <c r="B2253" s="110" t="str">
        <f>IF(E2253="","",VLOOKUP(E2253,[1]PROJECTES!$C$14:$G$5000,2,FALSE))</f>
        <v/>
      </c>
      <c r="C2253" s="80"/>
      <c r="D2253" s="283" t="str">
        <f>IF(E2253="","",VLOOKUP(E2253,[1]PROJECTES!$C$14:$G$5000,5,FALSE))</f>
        <v/>
      </c>
      <c r="E2253" s="79"/>
      <c r="F2253" s="110" t="str">
        <f>IF(I2253="","",VLOOKUP(I2253,[1]PROJECTES!$C$14:$G$5000,2,FALSE))</f>
        <v/>
      </c>
      <c r="G2253" s="112" t="str">
        <f>IF(E2253="","",VLOOKUP(E2253,[1]PROJECTES!$C$14:$G$5000,4,FALSE))</f>
        <v/>
      </c>
      <c r="H2253" s="95"/>
      <c r="I2253" s="113" t="str">
        <f>IF(H2253="","",VLOOKUP(H2253,BD!B$2:C$16,2,FALSE))</f>
        <v/>
      </c>
      <c r="J2253" s="114"/>
      <c r="K2253" s="115" t="str">
        <f t="shared" si="80"/>
        <v/>
      </c>
      <c r="L2253" s="116" t="str">
        <f t="shared" ca="1" si="81"/>
        <v>-</v>
      </c>
      <c r="M2253" s="111" t="str">
        <f>IF(E2253="","",VLOOKUP(E2253,[1]PROJECTES!$C$14:$Z$5000,21,FALSE))</f>
        <v/>
      </c>
      <c r="N2253" s="117"/>
      <c r="O2253" s="118" t="s">
        <v>222</v>
      </c>
      <c r="P2253" s="119"/>
      <c r="Q2253" s="84"/>
      <c r="R2253" s="125"/>
      <c r="S2253" s="166"/>
      <c r="T2253" s="167"/>
    </row>
    <row r="2254" spans="1:20" s="121" customFormat="1" ht="20.100000000000001" customHeight="1" x14ac:dyDescent="0.3">
      <c r="A2254" s="80"/>
      <c r="B2254" s="110" t="str">
        <f>IF(E2254="","",VLOOKUP(E2254,[1]PROJECTES!$C$14:$G$5000,2,FALSE))</f>
        <v/>
      </c>
      <c r="C2254" s="80"/>
      <c r="D2254" s="283" t="str">
        <f>IF(E2254="","",VLOOKUP(E2254,[1]PROJECTES!$C$14:$G$5000,5,FALSE))</f>
        <v/>
      </c>
      <c r="E2254" s="79"/>
      <c r="F2254" s="110" t="str">
        <f>IF(I2254="","",VLOOKUP(I2254,[1]PROJECTES!$C$14:$G$5000,2,FALSE))</f>
        <v/>
      </c>
      <c r="G2254" s="112" t="str">
        <f>IF(E2254="","",VLOOKUP(E2254,[1]PROJECTES!$C$14:$G$5000,4,FALSE))</f>
        <v/>
      </c>
      <c r="H2254" s="95"/>
      <c r="I2254" s="113" t="str">
        <f>IF(H2254="","",VLOOKUP(H2254,BD!B$2:C$16,2,FALSE))</f>
        <v/>
      </c>
      <c r="J2254" s="114"/>
      <c r="K2254" s="115" t="str">
        <f t="shared" si="80"/>
        <v/>
      </c>
      <c r="L2254" s="116" t="str">
        <f t="shared" ca="1" si="81"/>
        <v>-</v>
      </c>
      <c r="M2254" s="111" t="str">
        <f>IF(E2254="","",VLOOKUP(E2254,[1]PROJECTES!$C$14:$Z$5000,21,FALSE))</f>
        <v/>
      </c>
      <c r="N2254" s="117"/>
      <c r="O2254" s="118" t="s">
        <v>222</v>
      </c>
      <c r="P2254" s="119"/>
      <c r="Q2254" s="84"/>
      <c r="R2254" s="125"/>
      <c r="S2254" s="166"/>
      <c r="T2254" s="167"/>
    </row>
    <row r="2255" spans="1:20" s="121" customFormat="1" ht="20.100000000000001" customHeight="1" x14ac:dyDescent="0.3">
      <c r="A2255" s="80"/>
      <c r="B2255" s="110" t="str">
        <f>IF(E2255="","",VLOOKUP(E2255,[1]PROJECTES!$C$14:$G$5000,2,FALSE))</f>
        <v/>
      </c>
      <c r="C2255" s="80"/>
      <c r="D2255" s="283" t="str">
        <f>IF(E2255="","",VLOOKUP(E2255,[1]PROJECTES!$C$14:$G$5000,5,FALSE))</f>
        <v/>
      </c>
      <c r="E2255" s="79"/>
      <c r="F2255" s="110" t="str">
        <f>IF(I2255="","",VLOOKUP(I2255,[1]PROJECTES!$C$14:$G$5000,2,FALSE))</f>
        <v/>
      </c>
      <c r="G2255" s="112" t="str">
        <f>IF(E2255="","",VLOOKUP(E2255,[1]PROJECTES!$C$14:$G$5000,4,FALSE))</f>
        <v/>
      </c>
      <c r="H2255" s="95"/>
      <c r="I2255" s="113" t="str">
        <f>IF(H2255="","",VLOOKUP(H2255,BD!B$2:C$16,2,FALSE))</f>
        <v/>
      </c>
      <c r="J2255" s="114"/>
      <c r="K2255" s="115" t="str">
        <f t="shared" si="80"/>
        <v/>
      </c>
      <c r="L2255" s="116" t="str">
        <f t="shared" ca="1" si="81"/>
        <v>-</v>
      </c>
      <c r="M2255" s="111" t="str">
        <f>IF(E2255="","",VLOOKUP(E2255,[1]PROJECTES!$C$14:$Z$5000,21,FALSE))</f>
        <v/>
      </c>
      <c r="N2255" s="117"/>
      <c r="O2255" s="118" t="s">
        <v>222</v>
      </c>
      <c r="P2255" s="119"/>
      <c r="Q2255" s="84"/>
      <c r="R2255" s="125"/>
      <c r="S2255" s="166"/>
      <c r="T2255" s="167"/>
    </row>
    <row r="2256" spans="1:20" s="121" customFormat="1" ht="20.100000000000001" customHeight="1" x14ac:dyDescent="0.3">
      <c r="A2256" s="80"/>
      <c r="B2256" s="110" t="str">
        <f>IF(E2256="","",VLOOKUP(E2256,[1]PROJECTES!$C$14:$G$5000,2,FALSE))</f>
        <v/>
      </c>
      <c r="C2256" s="80"/>
      <c r="D2256" s="283" t="str">
        <f>IF(E2256="","",VLOOKUP(E2256,[1]PROJECTES!$C$14:$G$5000,5,FALSE))</f>
        <v/>
      </c>
      <c r="E2256" s="79"/>
      <c r="F2256" s="110" t="str">
        <f>IF(I2256="","",VLOOKUP(I2256,[1]PROJECTES!$C$14:$G$5000,2,FALSE))</f>
        <v/>
      </c>
      <c r="G2256" s="112" t="str">
        <f>IF(E2256="","",VLOOKUP(E2256,[1]PROJECTES!$C$14:$G$5000,4,FALSE))</f>
        <v/>
      </c>
      <c r="H2256" s="95"/>
      <c r="I2256" s="113" t="str">
        <f>IF(H2256="","",VLOOKUP(H2256,BD!B$2:C$16,2,FALSE))</f>
        <v/>
      </c>
      <c r="J2256" s="114"/>
      <c r="K2256" s="115" t="str">
        <f t="shared" si="80"/>
        <v/>
      </c>
      <c r="L2256" s="116" t="str">
        <f t="shared" ca="1" si="81"/>
        <v>-</v>
      </c>
      <c r="M2256" s="111" t="str">
        <f>IF(E2256="","",VLOOKUP(E2256,[1]PROJECTES!$C$14:$Z$5000,21,FALSE))</f>
        <v/>
      </c>
      <c r="N2256" s="117"/>
      <c r="O2256" s="118" t="s">
        <v>222</v>
      </c>
      <c r="P2256" s="119"/>
      <c r="Q2256" s="84"/>
      <c r="R2256" s="125"/>
      <c r="S2256" s="166"/>
      <c r="T2256" s="167"/>
    </row>
    <row r="2257" spans="1:20" s="121" customFormat="1" ht="20.100000000000001" customHeight="1" x14ac:dyDescent="0.3">
      <c r="A2257" s="80"/>
      <c r="B2257" s="110" t="str">
        <f>IF(E2257="","",VLOOKUP(E2257,[1]PROJECTES!$C$14:$G$5000,2,FALSE))</f>
        <v/>
      </c>
      <c r="C2257" s="80"/>
      <c r="D2257" s="283" t="str">
        <f>IF(E2257="","",VLOOKUP(E2257,[1]PROJECTES!$C$14:$G$5000,5,FALSE))</f>
        <v/>
      </c>
      <c r="E2257" s="79"/>
      <c r="F2257" s="110" t="str">
        <f>IF(I2257="","",VLOOKUP(I2257,[1]PROJECTES!$C$14:$G$5000,2,FALSE))</f>
        <v/>
      </c>
      <c r="G2257" s="112" t="str">
        <f>IF(E2257="","",VLOOKUP(E2257,[1]PROJECTES!$C$14:$G$5000,4,FALSE))</f>
        <v/>
      </c>
      <c r="H2257" s="95"/>
      <c r="I2257" s="113" t="str">
        <f>IF(H2257="","",VLOOKUP(H2257,BD!B$2:C$16,2,FALSE))</f>
        <v/>
      </c>
      <c r="J2257" s="114"/>
      <c r="K2257" s="115" t="str">
        <f t="shared" si="80"/>
        <v/>
      </c>
      <c r="L2257" s="116" t="str">
        <f t="shared" ca="1" si="81"/>
        <v>-</v>
      </c>
      <c r="M2257" s="111" t="str">
        <f>IF(E2257="","",VLOOKUP(E2257,[1]PROJECTES!$C$14:$Z$5000,21,FALSE))</f>
        <v/>
      </c>
      <c r="N2257" s="117"/>
      <c r="O2257" s="118" t="s">
        <v>222</v>
      </c>
      <c r="P2257" s="119"/>
      <c r="Q2257" s="84"/>
      <c r="R2257" s="125"/>
      <c r="S2257" s="166"/>
      <c r="T2257" s="167"/>
    </row>
    <row r="2258" spans="1:20" s="121" customFormat="1" ht="20.100000000000001" customHeight="1" x14ac:dyDescent="0.3">
      <c r="A2258" s="80"/>
      <c r="B2258" s="110" t="str">
        <f>IF(E2258="","",VLOOKUP(E2258,[1]PROJECTES!$C$14:$G$5000,2,FALSE))</f>
        <v/>
      </c>
      <c r="C2258" s="80"/>
      <c r="D2258" s="283" t="str">
        <f>IF(E2258="","",VLOOKUP(E2258,[1]PROJECTES!$C$14:$G$5000,5,FALSE))</f>
        <v/>
      </c>
      <c r="E2258" s="79"/>
      <c r="F2258" s="110" t="str">
        <f>IF(I2258="","",VLOOKUP(I2258,[1]PROJECTES!$C$14:$G$5000,2,FALSE))</f>
        <v/>
      </c>
      <c r="G2258" s="112" t="str">
        <f>IF(E2258="","",VLOOKUP(E2258,[1]PROJECTES!$C$14:$G$5000,4,FALSE))</f>
        <v/>
      </c>
      <c r="H2258" s="95"/>
      <c r="I2258" s="113" t="str">
        <f>IF(H2258="","",VLOOKUP(H2258,BD!B$2:C$16,2,FALSE))</f>
        <v/>
      </c>
      <c r="J2258" s="114"/>
      <c r="K2258" s="115" t="str">
        <f t="shared" si="80"/>
        <v/>
      </c>
      <c r="L2258" s="116" t="str">
        <f t="shared" ca="1" si="81"/>
        <v>-</v>
      </c>
      <c r="M2258" s="111" t="str">
        <f>IF(E2258="","",VLOOKUP(E2258,[1]PROJECTES!$C$14:$Z$5000,21,FALSE))</f>
        <v/>
      </c>
      <c r="N2258" s="117"/>
      <c r="O2258" s="118" t="s">
        <v>222</v>
      </c>
      <c r="P2258" s="119"/>
      <c r="Q2258" s="84"/>
      <c r="R2258" s="125"/>
      <c r="S2258" s="166"/>
      <c r="T2258" s="167"/>
    </row>
    <row r="2259" spans="1:20" s="121" customFormat="1" ht="20.100000000000001" customHeight="1" x14ac:dyDescent="0.3">
      <c r="A2259" s="80"/>
      <c r="B2259" s="110" t="str">
        <f>IF(E2259="","",VLOOKUP(E2259,[1]PROJECTES!$C$14:$G$5000,2,FALSE))</f>
        <v/>
      </c>
      <c r="C2259" s="80"/>
      <c r="D2259" s="283" t="str">
        <f>IF(E2259="","",VLOOKUP(E2259,[1]PROJECTES!$C$14:$G$5000,5,FALSE))</f>
        <v/>
      </c>
      <c r="E2259" s="79"/>
      <c r="F2259" s="110" t="str">
        <f>IF(I2259="","",VLOOKUP(I2259,[1]PROJECTES!$C$14:$G$5000,2,FALSE))</f>
        <v/>
      </c>
      <c r="G2259" s="112" t="str">
        <f>IF(E2259="","",VLOOKUP(E2259,[1]PROJECTES!$C$14:$G$5000,4,FALSE))</f>
        <v/>
      </c>
      <c r="H2259" s="95"/>
      <c r="I2259" s="113" t="str">
        <f>IF(H2259="","",VLOOKUP(H2259,BD!B$2:C$16,2,FALSE))</f>
        <v/>
      </c>
      <c r="J2259" s="114"/>
      <c r="K2259" s="115" t="str">
        <f t="shared" si="80"/>
        <v/>
      </c>
      <c r="L2259" s="116" t="str">
        <f t="shared" ca="1" si="81"/>
        <v>-</v>
      </c>
      <c r="M2259" s="111" t="str">
        <f>IF(E2259="","",VLOOKUP(E2259,[1]PROJECTES!$C$14:$Z$5000,21,FALSE))</f>
        <v/>
      </c>
      <c r="N2259" s="117"/>
      <c r="O2259" s="118" t="s">
        <v>222</v>
      </c>
      <c r="P2259" s="119"/>
      <c r="Q2259" s="84"/>
      <c r="R2259" s="125"/>
      <c r="S2259" s="166"/>
      <c r="T2259" s="167"/>
    </row>
    <row r="2260" spans="1:20" s="121" customFormat="1" ht="20.100000000000001" customHeight="1" x14ac:dyDescent="0.3">
      <c r="A2260" s="80"/>
      <c r="B2260" s="110" t="str">
        <f>IF(E2260="","",VLOOKUP(E2260,[1]PROJECTES!$C$14:$G$5000,2,FALSE))</f>
        <v/>
      </c>
      <c r="C2260" s="80"/>
      <c r="D2260" s="283" t="str">
        <f>IF(E2260="","",VLOOKUP(E2260,[1]PROJECTES!$C$14:$G$5000,5,FALSE))</f>
        <v/>
      </c>
      <c r="E2260" s="79"/>
      <c r="F2260" s="110" t="str">
        <f>IF(I2260="","",VLOOKUP(I2260,[1]PROJECTES!$C$14:$G$5000,2,FALSE))</f>
        <v/>
      </c>
      <c r="G2260" s="112" t="str">
        <f>IF(E2260="","",VLOOKUP(E2260,[1]PROJECTES!$C$14:$G$5000,4,FALSE))</f>
        <v/>
      </c>
      <c r="H2260" s="95"/>
      <c r="I2260" s="113" t="str">
        <f>IF(H2260="","",VLOOKUP(H2260,BD!B$2:C$16,2,FALSE))</f>
        <v/>
      </c>
      <c r="J2260" s="114"/>
      <c r="K2260" s="115" t="str">
        <f t="shared" si="80"/>
        <v/>
      </c>
      <c r="L2260" s="116" t="str">
        <f t="shared" ca="1" si="81"/>
        <v>-</v>
      </c>
      <c r="M2260" s="111" t="str">
        <f>IF(E2260="","",VLOOKUP(E2260,[1]PROJECTES!$C$14:$Z$5000,21,FALSE))</f>
        <v/>
      </c>
      <c r="N2260" s="117"/>
      <c r="O2260" s="118" t="s">
        <v>222</v>
      </c>
      <c r="P2260" s="119"/>
      <c r="Q2260" s="84"/>
      <c r="R2260" s="125"/>
      <c r="S2260" s="166"/>
      <c r="T2260" s="167"/>
    </row>
    <row r="2261" spans="1:20" s="121" customFormat="1" ht="20.100000000000001" customHeight="1" x14ac:dyDescent="0.3">
      <c r="A2261" s="80"/>
      <c r="B2261" s="110" t="str">
        <f>IF(E2261="","",VLOOKUP(E2261,[1]PROJECTES!$C$14:$G$5000,2,FALSE))</f>
        <v/>
      </c>
      <c r="C2261" s="80"/>
      <c r="D2261" s="283" t="str">
        <f>IF(E2261="","",VLOOKUP(E2261,[1]PROJECTES!$C$14:$G$5000,5,FALSE))</f>
        <v/>
      </c>
      <c r="E2261" s="79"/>
      <c r="F2261" s="110" t="str">
        <f>IF(I2261="","",VLOOKUP(I2261,[1]PROJECTES!$C$14:$G$5000,2,FALSE))</f>
        <v/>
      </c>
      <c r="G2261" s="112" t="str">
        <f>IF(E2261="","",VLOOKUP(E2261,[1]PROJECTES!$C$14:$G$5000,4,FALSE))</f>
        <v/>
      </c>
      <c r="H2261" s="95"/>
      <c r="I2261" s="113" t="str">
        <f>IF(H2261="","",VLOOKUP(H2261,BD!B$2:C$16,2,FALSE))</f>
        <v/>
      </c>
      <c r="J2261" s="144"/>
      <c r="K2261" s="115" t="str">
        <f t="shared" si="80"/>
        <v/>
      </c>
      <c r="L2261" s="116" t="str">
        <f t="shared" ca="1" si="81"/>
        <v>-</v>
      </c>
      <c r="M2261" s="111" t="str">
        <f>IF(E2261="","",VLOOKUP(E2261,[1]PROJECTES!$C$14:$Z$5000,21,FALSE))</f>
        <v/>
      </c>
      <c r="N2261" s="117"/>
      <c r="O2261" s="118" t="s">
        <v>222</v>
      </c>
      <c r="P2261" s="119"/>
      <c r="Q2261" s="84"/>
      <c r="R2261" s="125"/>
      <c r="S2261" s="166"/>
      <c r="T2261" s="167"/>
    </row>
    <row r="2262" spans="1:20" s="121" customFormat="1" ht="20.100000000000001" customHeight="1" x14ac:dyDescent="0.3">
      <c r="A2262" s="80"/>
      <c r="B2262" s="110" t="str">
        <f>IF(E2262="","",VLOOKUP(E2262,[1]PROJECTES!$C$14:$G$5000,2,FALSE))</f>
        <v/>
      </c>
      <c r="C2262" s="80"/>
      <c r="D2262" s="283" t="str">
        <f>IF(E2262="","",VLOOKUP(E2262,[1]PROJECTES!$C$14:$G$5000,5,FALSE))</f>
        <v/>
      </c>
      <c r="E2262" s="79"/>
      <c r="F2262" s="110" t="str">
        <f>IF(I2262="","",VLOOKUP(I2262,[1]PROJECTES!$C$14:$G$5000,2,FALSE))</f>
        <v/>
      </c>
      <c r="G2262" s="112" t="str">
        <f>IF(E2262="","",VLOOKUP(E2262,[1]PROJECTES!$C$14:$G$5000,4,FALSE))</f>
        <v/>
      </c>
      <c r="H2262" s="95"/>
      <c r="I2262" s="113" t="str">
        <f>IF(H2262="","",VLOOKUP(H2262,BD!B$2:C$16,2,FALSE))</f>
        <v/>
      </c>
      <c r="J2262" s="144"/>
      <c r="K2262" s="115" t="str">
        <f t="shared" si="80"/>
        <v/>
      </c>
      <c r="L2262" s="116" t="str">
        <f t="shared" ca="1" si="81"/>
        <v>-</v>
      </c>
      <c r="M2262" s="111" t="str">
        <f>IF(E2262="","",VLOOKUP(E2262,[1]PROJECTES!$C$14:$Z$5000,21,FALSE))</f>
        <v/>
      </c>
      <c r="N2262" s="117"/>
      <c r="O2262" s="118" t="s">
        <v>222</v>
      </c>
      <c r="P2262" s="119"/>
      <c r="Q2262" s="84"/>
      <c r="R2262" s="125"/>
      <c r="S2262" s="166"/>
      <c r="T2262" s="167"/>
    </row>
    <row r="2263" spans="1:20" s="121" customFormat="1" ht="20.100000000000001" customHeight="1" x14ac:dyDescent="0.3">
      <c r="A2263" s="80"/>
      <c r="B2263" s="110" t="str">
        <f>IF(E2263="","",VLOOKUP(E2263,[1]PROJECTES!$C$14:$G$5000,2,FALSE))</f>
        <v/>
      </c>
      <c r="C2263" s="80"/>
      <c r="D2263" s="283" t="str">
        <f>IF(E2263="","",VLOOKUP(E2263,[1]PROJECTES!$C$14:$G$5000,5,FALSE))</f>
        <v/>
      </c>
      <c r="E2263" s="79"/>
      <c r="F2263" s="110" t="str">
        <f>IF(I2263="","",VLOOKUP(I2263,[1]PROJECTES!$C$14:$G$5000,2,FALSE))</f>
        <v/>
      </c>
      <c r="G2263" s="112" t="str">
        <f>IF(E2263="","",VLOOKUP(E2263,[1]PROJECTES!$C$14:$G$5000,4,FALSE))</f>
        <v/>
      </c>
      <c r="H2263" s="95"/>
      <c r="I2263" s="113" t="str">
        <f>IF(H2263="","",VLOOKUP(H2263,BD!B$2:C$16,2,FALSE))</f>
        <v/>
      </c>
      <c r="J2263" s="114"/>
      <c r="K2263" s="115" t="str">
        <f t="shared" si="80"/>
        <v/>
      </c>
      <c r="L2263" s="116" t="str">
        <f t="shared" ca="1" si="81"/>
        <v>-</v>
      </c>
      <c r="M2263" s="111" t="str">
        <f>IF(E2263="","",VLOOKUP(E2263,[1]PROJECTES!$C$14:$Z$5000,21,FALSE))</f>
        <v/>
      </c>
      <c r="N2263" s="117"/>
      <c r="O2263" s="118" t="s">
        <v>222</v>
      </c>
      <c r="P2263" s="119"/>
      <c r="Q2263" s="84"/>
      <c r="R2263" s="123"/>
      <c r="S2263" s="166"/>
      <c r="T2263" s="167"/>
    </row>
    <row r="2264" spans="1:20" s="121" customFormat="1" ht="20.100000000000001" customHeight="1" x14ac:dyDescent="0.3">
      <c r="A2264" s="80"/>
      <c r="B2264" s="110" t="str">
        <f>IF(E2264="","",VLOOKUP(E2264,[1]PROJECTES!$C$14:$G$5000,2,FALSE))</f>
        <v/>
      </c>
      <c r="C2264" s="80"/>
      <c r="D2264" s="283" t="str">
        <f>IF(E2264="","",VLOOKUP(E2264,[1]PROJECTES!$C$14:$G$5000,5,FALSE))</f>
        <v/>
      </c>
      <c r="E2264" s="79"/>
      <c r="F2264" s="110" t="str">
        <f>IF(I2264="","",VLOOKUP(I2264,[1]PROJECTES!$C$14:$G$5000,2,FALSE))</f>
        <v/>
      </c>
      <c r="G2264" s="112" t="str">
        <f>IF(E2264="","",VLOOKUP(E2264,[1]PROJECTES!$C$14:$G$5000,4,FALSE))</f>
        <v/>
      </c>
      <c r="H2264" s="95"/>
      <c r="I2264" s="113" t="str">
        <f>IF(H2264="","",VLOOKUP(H2264,BD!B$2:C$16,2,FALSE))</f>
        <v/>
      </c>
      <c r="J2264" s="114"/>
      <c r="K2264" s="115" t="str">
        <f t="shared" si="80"/>
        <v/>
      </c>
      <c r="L2264" s="116" t="str">
        <f t="shared" ca="1" si="81"/>
        <v>-</v>
      </c>
      <c r="M2264" s="111" t="str">
        <f>IF(E2264="","",VLOOKUP(E2264,[1]PROJECTES!$C$14:$Z$5000,21,FALSE))</f>
        <v/>
      </c>
      <c r="N2264" s="117"/>
      <c r="O2264" s="118" t="s">
        <v>222</v>
      </c>
      <c r="P2264" s="119"/>
      <c r="Q2264" s="84"/>
      <c r="R2264" s="125"/>
      <c r="S2264" s="166"/>
      <c r="T2264" s="167"/>
    </row>
    <row r="2265" spans="1:20" s="121" customFormat="1" ht="20.100000000000001" customHeight="1" x14ac:dyDescent="0.3">
      <c r="A2265" s="80"/>
      <c r="B2265" s="110" t="str">
        <f>IF(E2265="","",VLOOKUP(E2265,[1]PROJECTES!$C$14:$G$5000,2,FALSE))</f>
        <v/>
      </c>
      <c r="C2265" s="80"/>
      <c r="D2265" s="283" t="str">
        <f>IF(E2265="","",VLOOKUP(E2265,[1]PROJECTES!$C$14:$G$5000,5,FALSE))</f>
        <v/>
      </c>
      <c r="E2265" s="79"/>
      <c r="F2265" s="110" t="str">
        <f>IF(I2265="","",VLOOKUP(I2265,[1]PROJECTES!$C$14:$G$5000,2,FALSE))</f>
        <v/>
      </c>
      <c r="G2265" s="112" t="str">
        <f>IF(E2265="","",VLOOKUP(E2265,[1]PROJECTES!$C$14:$G$5000,4,FALSE))</f>
        <v/>
      </c>
      <c r="H2265" s="95"/>
      <c r="I2265" s="113" t="str">
        <f>IF(H2265="","",VLOOKUP(H2265,BD!B$2:C$16,2,FALSE))</f>
        <v/>
      </c>
      <c r="J2265" s="114"/>
      <c r="K2265" s="115" t="str">
        <f t="shared" si="80"/>
        <v/>
      </c>
      <c r="L2265" s="116" t="str">
        <f t="shared" ca="1" si="81"/>
        <v>-</v>
      </c>
      <c r="M2265" s="111" t="str">
        <f>IF(E2265="","",VLOOKUP(E2265,[1]PROJECTES!$C$14:$Z$5000,21,FALSE))</f>
        <v/>
      </c>
      <c r="N2265" s="117"/>
      <c r="O2265" s="118" t="s">
        <v>222</v>
      </c>
      <c r="P2265" s="119"/>
      <c r="Q2265" s="84"/>
      <c r="R2265" s="123"/>
      <c r="S2265" s="166"/>
      <c r="T2265" s="167"/>
    </row>
    <row r="2266" spans="1:20" s="121" customFormat="1" ht="20.100000000000001" customHeight="1" x14ac:dyDescent="0.3">
      <c r="A2266" s="80"/>
      <c r="B2266" s="110" t="str">
        <f>IF(E2266="","",VLOOKUP(E2266,[1]PROJECTES!$C$14:$G$5000,2,FALSE))</f>
        <v/>
      </c>
      <c r="C2266" s="80"/>
      <c r="D2266" s="283" t="str">
        <f>IF(E2266="","",VLOOKUP(E2266,[1]PROJECTES!$C$14:$G$5000,5,FALSE))</f>
        <v/>
      </c>
      <c r="E2266" s="79"/>
      <c r="F2266" s="110" t="str">
        <f>IF(I2266="","",VLOOKUP(I2266,[1]PROJECTES!$C$14:$G$5000,2,FALSE))</f>
        <v/>
      </c>
      <c r="G2266" s="112" t="str">
        <f>IF(E2266="","",VLOOKUP(E2266,[1]PROJECTES!$C$14:$G$5000,4,FALSE))</f>
        <v/>
      </c>
      <c r="H2266" s="95"/>
      <c r="I2266" s="113" t="str">
        <f>IF(H2266="","",VLOOKUP(H2266,BD!B$2:C$16,2,FALSE))</f>
        <v/>
      </c>
      <c r="J2266" s="114"/>
      <c r="K2266" s="115" t="str">
        <f t="shared" si="80"/>
        <v/>
      </c>
      <c r="L2266" s="116" t="str">
        <f t="shared" ca="1" si="81"/>
        <v>-</v>
      </c>
      <c r="M2266" s="111" t="str">
        <f>IF(E2266="","",VLOOKUP(E2266,[1]PROJECTES!$C$14:$Z$5000,21,FALSE))</f>
        <v/>
      </c>
      <c r="N2266" s="117"/>
      <c r="O2266" s="118" t="s">
        <v>222</v>
      </c>
      <c r="P2266" s="119"/>
      <c r="Q2266" s="84"/>
      <c r="R2266" s="123"/>
      <c r="S2266" s="166"/>
      <c r="T2266" s="167"/>
    </row>
    <row r="2267" spans="1:20" s="121" customFormat="1" ht="20.100000000000001" customHeight="1" x14ac:dyDescent="0.3">
      <c r="A2267" s="80"/>
      <c r="B2267" s="110" t="str">
        <f>IF(E2267="","",VLOOKUP(E2267,[1]PROJECTES!$C$14:$G$5000,2,FALSE))</f>
        <v/>
      </c>
      <c r="C2267" s="80"/>
      <c r="D2267" s="283" t="str">
        <f>IF(E2267="","",VLOOKUP(E2267,[1]PROJECTES!$C$14:$G$5000,5,FALSE))</f>
        <v/>
      </c>
      <c r="E2267" s="79"/>
      <c r="F2267" s="110" t="str">
        <f>IF(I2267="","",VLOOKUP(I2267,[1]PROJECTES!$C$14:$G$5000,2,FALSE))</f>
        <v/>
      </c>
      <c r="G2267" s="112" t="str">
        <f>IF(E2267="","",VLOOKUP(E2267,[1]PROJECTES!$C$14:$G$5000,4,FALSE))</f>
        <v/>
      </c>
      <c r="H2267" s="95"/>
      <c r="I2267" s="113" t="str">
        <f>IF(H2267="","",VLOOKUP(H2267,BD!B$2:C$16,2,FALSE))</f>
        <v/>
      </c>
      <c r="J2267" s="114"/>
      <c r="K2267" s="115" t="str">
        <f t="shared" si="80"/>
        <v/>
      </c>
      <c r="L2267" s="116" t="str">
        <f t="shared" ca="1" si="81"/>
        <v>-</v>
      </c>
      <c r="M2267" s="111" t="str">
        <f>IF(E2267="","",VLOOKUP(E2267,[1]PROJECTES!$C$14:$Z$5000,21,FALSE))</f>
        <v/>
      </c>
      <c r="N2267" s="117"/>
      <c r="O2267" s="118" t="s">
        <v>222</v>
      </c>
      <c r="P2267" s="119"/>
      <c r="Q2267" s="84"/>
      <c r="R2267" s="123"/>
      <c r="S2267" s="166"/>
      <c r="T2267" s="167"/>
    </row>
    <row r="2268" spans="1:20" s="121" customFormat="1" ht="20.100000000000001" customHeight="1" x14ac:dyDescent="0.3">
      <c r="A2268" s="80"/>
      <c r="B2268" s="110" t="str">
        <f>IF(E2268="","",VLOOKUP(E2268,[1]PROJECTES!$C$14:$G$5000,2,FALSE))</f>
        <v/>
      </c>
      <c r="C2268" s="80"/>
      <c r="D2268" s="283" t="str">
        <f>IF(E2268="","",VLOOKUP(E2268,[1]PROJECTES!$C$14:$G$5000,5,FALSE))</f>
        <v/>
      </c>
      <c r="E2268" s="79"/>
      <c r="F2268" s="110" t="str">
        <f>IF(I2268="","",VLOOKUP(I2268,[1]PROJECTES!$C$14:$G$5000,2,FALSE))</f>
        <v/>
      </c>
      <c r="G2268" s="112" t="str">
        <f>IF(E2268="","",VLOOKUP(E2268,[1]PROJECTES!$C$14:$G$5000,4,FALSE))</f>
        <v/>
      </c>
      <c r="H2268" s="95"/>
      <c r="I2268" s="113" t="str">
        <f>IF(H2268="","",VLOOKUP(H2268,BD!B$2:C$16,2,FALSE))</f>
        <v/>
      </c>
      <c r="J2268" s="114"/>
      <c r="K2268" s="115" t="str">
        <f t="shared" si="80"/>
        <v/>
      </c>
      <c r="L2268" s="116" t="str">
        <f t="shared" ca="1" si="81"/>
        <v>-</v>
      </c>
      <c r="M2268" s="111" t="str">
        <f>IF(E2268="","",VLOOKUP(E2268,[1]PROJECTES!$C$14:$Z$5000,21,FALSE))</f>
        <v/>
      </c>
      <c r="N2268" s="117"/>
      <c r="O2268" s="118" t="s">
        <v>222</v>
      </c>
      <c r="P2268" s="119"/>
      <c r="Q2268" s="84"/>
      <c r="R2268" s="123"/>
      <c r="S2268" s="166"/>
      <c r="T2268" s="167"/>
    </row>
    <row r="2269" spans="1:20" s="121" customFormat="1" ht="20.100000000000001" customHeight="1" x14ac:dyDescent="0.3">
      <c r="A2269" s="80"/>
      <c r="B2269" s="110" t="str">
        <f>IF(E2269="","",VLOOKUP(E2269,[1]PROJECTES!$C$14:$G$5000,2,FALSE))</f>
        <v/>
      </c>
      <c r="C2269" s="80"/>
      <c r="D2269" s="283" t="str">
        <f>IF(E2269="","",VLOOKUP(E2269,[1]PROJECTES!$C$14:$G$5000,5,FALSE))</f>
        <v/>
      </c>
      <c r="E2269" s="79"/>
      <c r="F2269" s="110" t="str">
        <f>IF(I2269="","",VLOOKUP(I2269,[1]PROJECTES!$C$14:$G$5000,2,FALSE))</f>
        <v/>
      </c>
      <c r="G2269" s="112" t="str">
        <f>IF(E2269="","",VLOOKUP(E2269,[1]PROJECTES!$C$14:$G$5000,4,FALSE))</f>
        <v/>
      </c>
      <c r="H2269" s="95"/>
      <c r="I2269" s="113" t="str">
        <f>IF(H2269="","",VLOOKUP(H2269,BD!B$2:C$16,2,FALSE))</f>
        <v/>
      </c>
      <c r="J2269" s="114"/>
      <c r="K2269" s="115" t="str">
        <f t="shared" si="80"/>
        <v/>
      </c>
      <c r="L2269" s="116" t="str">
        <f t="shared" ca="1" si="81"/>
        <v>-</v>
      </c>
      <c r="M2269" s="111" t="str">
        <f>IF(E2269="","",VLOOKUP(E2269,[1]PROJECTES!$C$14:$Z$5000,21,FALSE))</f>
        <v/>
      </c>
      <c r="N2269" s="117"/>
      <c r="O2269" s="118" t="s">
        <v>222</v>
      </c>
      <c r="P2269" s="119"/>
      <c r="Q2269" s="84"/>
      <c r="R2269" s="125"/>
      <c r="S2269" s="166"/>
      <c r="T2269" s="167"/>
    </row>
    <row r="2270" spans="1:20" s="121" customFormat="1" ht="20.100000000000001" customHeight="1" x14ac:dyDescent="0.3">
      <c r="A2270" s="80"/>
      <c r="B2270" s="110" t="str">
        <f>IF(E2270="","",VLOOKUP(E2270,[1]PROJECTES!$C$14:$G$5000,2,FALSE))</f>
        <v/>
      </c>
      <c r="C2270" s="80"/>
      <c r="D2270" s="283" t="str">
        <f>IF(E2270="","",VLOOKUP(E2270,[1]PROJECTES!$C$14:$G$5000,5,FALSE))</f>
        <v/>
      </c>
      <c r="E2270" s="79"/>
      <c r="F2270" s="110" t="str">
        <f>IF(I2270="","",VLOOKUP(I2270,[1]PROJECTES!$C$14:$G$5000,2,FALSE))</f>
        <v/>
      </c>
      <c r="G2270" s="112" t="str">
        <f>IF(E2270="","",VLOOKUP(E2270,[1]PROJECTES!$C$14:$G$5000,4,FALSE))</f>
        <v/>
      </c>
      <c r="H2270" s="95"/>
      <c r="I2270" s="113" t="str">
        <f>IF(H2270="","",VLOOKUP(H2270,BD!B$2:C$16,2,FALSE))</f>
        <v/>
      </c>
      <c r="J2270" s="114"/>
      <c r="K2270" s="115" t="str">
        <f t="shared" si="80"/>
        <v/>
      </c>
      <c r="L2270" s="116" t="str">
        <f t="shared" ca="1" si="81"/>
        <v>-</v>
      </c>
      <c r="M2270" s="111" t="str">
        <f>IF(E2270="","",VLOOKUP(E2270,[1]PROJECTES!$C$14:$Z$5000,21,FALSE))</f>
        <v/>
      </c>
      <c r="N2270" s="117"/>
      <c r="O2270" s="118" t="s">
        <v>222</v>
      </c>
      <c r="P2270" s="119"/>
      <c r="Q2270" s="84"/>
      <c r="R2270" s="125"/>
      <c r="S2270" s="166"/>
      <c r="T2270" s="167"/>
    </row>
    <row r="2271" spans="1:20" s="121" customFormat="1" ht="20.100000000000001" customHeight="1" x14ac:dyDescent="0.3">
      <c r="A2271" s="80"/>
      <c r="B2271" s="110" t="str">
        <f>IF(E2271="","",VLOOKUP(E2271,[1]PROJECTES!$C$14:$G$5000,2,FALSE))</f>
        <v/>
      </c>
      <c r="C2271" s="80"/>
      <c r="D2271" s="283" t="str">
        <f>IF(E2271="","",VLOOKUP(E2271,[1]PROJECTES!$C$14:$G$5000,5,FALSE))</f>
        <v/>
      </c>
      <c r="E2271" s="79"/>
      <c r="F2271" s="110" t="str">
        <f>IF(I2271="","",VLOOKUP(I2271,[1]PROJECTES!$C$14:$G$5000,2,FALSE))</f>
        <v/>
      </c>
      <c r="G2271" s="112" t="str">
        <f>IF(E2271="","",VLOOKUP(E2271,[1]PROJECTES!$C$14:$G$5000,4,FALSE))</f>
        <v/>
      </c>
      <c r="H2271" s="95"/>
      <c r="I2271" s="113" t="str">
        <f>IF(H2271="","",VLOOKUP(H2271,BD!B$2:C$16,2,FALSE))</f>
        <v/>
      </c>
      <c r="J2271" s="114"/>
      <c r="K2271" s="115" t="str">
        <f t="shared" si="80"/>
        <v/>
      </c>
      <c r="L2271" s="116" t="str">
        <f t="shared" ca="1" si="81"/>
        <v>-</v>
      </c>
      <c r="M2271" s="111" t="str">
        <f>IF(E2271="","",VLOOKUP(E2271,[1]PROJECTES!$C$14:$Z$5000,21,FALSE))</f>
        <v/>
      </c>
      <c r="N2271" s="117"/>
      <c r="O2271" s="118" t="s">
        <v>222</v>
      </c>
      <c r="P2271" s="119"/>
      <c r="Q2271" s="84"/>
      <c r="R2271" s="125"/>
      <c r="S2271" s="166"/>
      <c r="T2271" s="167"/>
    </row>
    <row r="2272" spans="1:20" s="121" customFormat="1" ht="20.100000000000001" customHeight="1" x14ac:dyDescent="0.3">
      <c r="A2272" s="80"/>
      <c r="B2272" s="110" t="str">
        <f>IF(E2272="","",VLOOKUP(E2272,[1]PROJECTES!$C$14:$G$5000,2,FALSE))</f>
        <v/>
      </c>
      <c r="C2272" s="80"/>
      <c r="D2272" s="283" t="str">
        <f>IF(E2272="","",VLOOKUP(E2272,[1]PROJECTES!$C$14:$G$5000,5,FALSE))</f>
        <v/>
      </c>
      <c r="E2272" s="79"/>
      <c r="F2272" s="110" t="str">
        <f>IF(I2272="","",VLOOKUP(I2272,[1]PROJECTES!$C$14:$G$5000,2,FALSE))</f>
        <v/>
      </c>
      <c r="G2272" s="112" t="str">
        <f>IF(E2272="","",VLOOKUP(E2272,[1]PROJECTES!$C$14:$G$5000,4,FALSE))</f>
        <v/>
      </c>
      <c r="H2272" s="95"/>
      <c r="I2272" s="113" t="str">
        <f>IF(H2272="","",VLOOKUP(H2272,BD!B$2:C$16,2,FALSE))</f>
        <v/>
      </c>
      <c r="J2272" s="114"/>
      <c r="K2272" s="115" t="str">
        <f t="shared" si="80"/>
        <v/>
      </c>
      <c r="L2272" s="116" t="str">
        <f t="shared" ca="1" si="81"/>
        <v>-</v>
      </c>
      <c r="M2272" s="111" t="str">
        <f>IF(E2272="","",VLOOKUP(E2272,[1]PROJECTES!$C$14:$Z$5000,21,FALSE))</f>
        <v/>
      </c>
      <c r="N2272" s="117"/>
      <c r="O2272" s="118" t="s">
        <v>222</v>
      </c>
      <c r="P2272" s="119"/>
      <c r="Q2272" s="84"/>
      <c r="R2272" s="125"/>
      <c r="S2272" s="166"/>
      <c r="T2272" s="167"/>
    </row>
    <row r="2273" spans="1:20" s="121" customFormat="1" ht="20.100000000000001" customHeight="1" x14ac:dyDescent="0.3">
      <c r="A2273" s="80"/>
      <c r="B2273" s="110" t="str">
        <f>IF(E2273="","",VLOOKUP(E2273,[1]PROJECTES!$C$14:$G$5000,2,FALSE))</f>
        <v/>
      </c>
      <c r="C2273" s="80"/>
      <c r="D2273" s="283" t="str">
        <f>IF(E2273="","",VLOOKUP(E2273,[1]PROJECTES!$C$14:$G$5000,5,FALSE))</f>
        <v/>
      </c>
      <c r="E2273" s="79"/>
      <c r="F2273" s="110" t="str">
        <f>IF(I2273="","",VLOOKUP(I2273,[1]PROJECTES!$C$14:$G$5000,2,FALSE))</f>
        <v/>
      </c>
      <c r="G2273" s="112" t="str">
        <f>IF(E2273="","",VLOOKUP(E2273,[1]PROJECTES!$C$14:$G$5000,4,FALSE))</f>
        <v/>
      </c>
      <c r="H2273" s="95"/>
      <c r="I2273" s="113" t="str">
        <f>IF(H2273="","",VLOOKUP(H2273,BD!B$2:C$16,2,FALSE))</f>
        <v/>
      </c>
      <c r="J2273" s="114"/>
      <c r="K2273" s="115" t="str">
        <f t="shared" si="80"/>
        <v/>
      </c>
      <c r="L2273" s="116" t="str">
        <f t="shared" ca="1" si="81"/>
        <v>-</v>
      </c>
      <c r="M2273" s="111" t="str">
        <f>IF(E2273="","",VLOOKUP(E2273,[1]PROJECTES!$C$14:$Z$5000,21,FALSE))</f>
        <v/>
      </c>
      <c r="N2273" s="117"/>
      <c r="O2273" s="118" t="s">
        <v>222</v>
      </c>
      <c r="P2273" s="119"/>
      <c r="Q2273" s="84"/>
      <c r="R2273" s="125"/>
      <c r="S2273" s="166"/>
      <c r="T2273" s="167"/>
    </row>
    <row r="2274" spans="1:20" s="121" customFormat="1" ht="20.100000000000001" customHeight="1" x14ac:dyDescent="0.3">
      <c r="A2274" s="80"/>
      <c r="B2274" s="110" t="str">
        <f>IF(E2274="","",VLOOKUP(E2274,[1]PROJECTES!$C$14:$G$5000,2,FALSE))</f>
        <v/>
      </c>
      <c r="C2274" s="80"/>
      <c r="D2274" s="283" t="str">
        <f>IF(E2274="","",VLOOKUP(E2274,[1]PROJECTES!$C$14:$G$5000,5,FALSE))</f>
        <v/>
      </c>
      <c r="E2274" s="79"/>
      <c r="F2274" s="110" t="str">
        <f>IF(I2274="","",VLOOKUP(I2274,[1]PROJECTES!$C$14:$G$5000,2,FALSE))</f>
        <v/>
      </c>
      <c r="G2274" s="112" t="str">
        <f>IF(E2274="","",VLOOKUP(E2274,[1]PROJECTES!$C$14:$G$5000,4,FALSE))</f>
        <v/>
      </c>
      <c r="H2274" s="95"/>
      <c r="I2274" s="113" t="str">
        <f>IF(H2274="","",VLOOKUP(H2274,BD!B$2:C$16,2,FALSE))</f>
        <v/>
      </c>
      <c r="J2274" s="114"/>
      <c r="K2274" s="115" t="str">
        <f t="shared" si="80"/>
        <v/>
      </c>
      <c r="L2274" s="116" t="str">
        <f t="shared" ca="1" si="81"/>
        <v>-</v>
      </c>
      <c r="M2274" s="111" t="str">
        <f>IF(E2274="","",VLOOKUP(E2274,[1]PROJECTES!$C$14:$Z$5000,21,FALSE))</f>
        <v/>
      </c>
      <c r="N2274" s="117"/>
      <c r="O2274" s="118" t="s">
        <v>222</v>
      </c>
      <c r="P2274" s="119"/>
      <c r="Q2274" s="84"/>
      <c r="R2274" s="125"/>
      <c r="S2274" s="166"/>
      <c r="T2274" s="167"/>
    </row>
    <row r="2275" spans="1:20" s="121" customFormat="1" ht="20.100000000000001" customHeight="1" x14ac:dyDescent="0.3">
      <c r="A2275" s="80"/>
      <c r="B2275" s="110" t="str">
        <f>IF(E2275="","",VLOOKUP(E2275,[1]PROJECTES!$C$14:$G$5000,2,FALSE))</f>
        <v/>
      </c>
      <c r="C2275" s="80"/>
      <c r="D2275" s="283" t="str">
        <f>IF(E2275="","",VLOOKUP(E2275,[1]PROJECTES!$C$14:$G$5000,5,FALSE))</f>
        <v/>
      </c>
      <c r="E2275" s="79"/>
      <c r="F2275" s="110" t="str">
        <f>IF(I2275="","",VLOOKUP(I2275,[1]PROJECTES!$C$14:$G$5000,2,FALSE))</f>
        <v/>
      </c>
      <c r="G2275" s="112" t="str">
        <f>IF(E2275="","",VLOOKUP(E2275,[1]PROJECTES!$C$14:$G$5000,4,FALSE))</f>
        <v/>
      </c>
      <c r="H2275" s="95"/>
      <c r="I2275" s="113" t="str">
        <f>IF(H2275="","",VLOOKUP(H2275,BD!B$2:C$16,2,FALSE))</f>
        <v/>
      </c>
      <c r="J2275" s="114"/>
      <c r="K2275" s="115" t="str">
        <f t="shared" si="80"/>
        <v/>
      </c>
      <c r="L2275" s="116" t="str">
        <f t="shared" ca="1" si="81"/>
        <v>-</v>
      </c>
      <c r="M2275" s="111" t="str">
        <f>IF(E2275="","",VLOOKUP(E2275,[1]PROJECTES!$C$14:$Z$5000,21,FALSE))</f>
        <v/>
      </c>
      <c r="N2275" s="117"/>
      <c r="O2275" s="118" t="s">
        <v>222</v>
      </c>
      <c r="P2275" s="119"/>
      <c r="Q2275" s="84"/>
      <c r="R2275" s="125"/>
      <c r="S2275" s="166"/>
      <c r="T2275" s="167"/>
    </row>
    <row r="2276" spans="1:20" s="121" customFormat="1" ht="20.100000000000001" customHeight="1" x14ac:dyDescent="0.3">
      <c r="A2276" s="80"/>
      <c r="B2276" s="110" t="str">
        <f>IF(E2276="","",VLOOKUP(E2276,[1]PROJECTES!$C$14:$G$5000,2,FALSE))</f>
        <v/>
      </c>
      <c r="C2276" s="80"/>
      <c r="D2276" s="283" t="str">
        <f>IF(E2276="","",VLOOKUP(E2276,[1]PROJECTES!$C$14:$G$5000,5,FALSE))</f>
        <v/>
      </c>
      <c r="E2276" s="79"/>
      <c r="F2276" s="110" t="str">
        <f>IF(I2276="","",VLOOKUP(I2276,[1]PROJECTES!$C$14:$G$5000,2,FALSE))</f>
        <v/>
      </c>
      <c r="G2276" s="112" t="str">
        <f>IF(E2276="","",VLOOKUP(E2276,[1]PROJECTES!$C$14:$G$5000,4,FALSE))</f>
        <v/>
      </c>
      <c r="H2276" s="95"/>
      <c r="I2276" s="113" t="str">
        <f>IF(H2276="","",VLOOKUP(H2276,BD!B$2:C$16,2,FALSE))</f>
        <v/>
      </c>
      <c r="J2276" s="114"/>
      <c r="K2276" s="115" t="str">
        <f t="shared" si="80"/>
        <v/>
      </c>
      <c r="L2276" s="116" t="str">
        <f t="shared" ca="1" si="81"/>
        <v>-</v>
      </c>
      <c r="M2276" s="111" t="str">
        <f>IF(E2276="","",VLOOKUP(E2276,[1]PROJECTES!$C$14:$Z$5000,21,FALSE))</f>
        <v/>
      </c>
      <c r="N2276" s="117"/>
      <c r="O2276" s="118" t="s">
        <v>222</v>
      </c>
      <c r="P2276" s="119"/>
      <c r="Q2276" s="84"/>
      <c r="R2276" s="125"/>
      <c r="S2276" s="166"/>
      <c r="T2276" s="167"/>
    </row>
    <row r="2277" spans="1:20" s="121" customFormat="1" ht="20.100000000000001" customHeight="1" x14ac:dyDescent="0.3">
      <c r="A2277" s="80"/>
      <c r="B2277" s="110" t="str">
        <f>IF(E2277="","",VLOOKUP(E2277,[1]PROJECTES!$C$14:$G$5000,2,FALSE))</f>
        <v/>
      </c>
      <c r="C2277" s="80"/>
      <c r="D2277" s="283" t="str">
        <f>IF(E2277="","",VLOOKUP(E2277,[1]PROJECTES!$C$14:$G$5000,5,FALSE))</f>
        <v/>
      </c>
      <c r="E2277" s="79"/>
      <c r="F2277" s="110" t="str">
        <f>IF(I2277="","",VLOOKUP(I2277,[1]PROJECTES!$C$14:$G$5000,2,FALSE))</f>
        <v/>
      </c>
      <c r="G2277" s="112" t="str">
        <f>IF(E2277="","",VLOOKUP(E2277,[1]PROJECTES!$C$14:$G$5000,4,FALSE))</f>
        <v/>
      </c>
      <c r="H2277" s="95"/>
      <c r="I2277" s="113" t="str">
        <f>IF(H2277="","",VLOOKUP(H2277,BD!B$2:C$16,2,FALSE))</f>
        <v/>
      </c>
      <c r="J2277" s="114"/>
      <c r="K2277" s="115" t="str">
        <f t="shared" si="80"/>
        <v/>
      </c>
      <c r="L2277" s="116" t="str">
        <f t="shared" ca="1" si="81"/>
        <v>-</v>
      </c>
      <c r="M2277" s="111" t="str">
        <f>IF(E2277="","",VLOOKUP(E2277,[1]PROJECTES!$C$14:$Z$5000,21,FALSE))</f>
        <v/>
      </c>
      <c r="N2277" s="117"/>
      <c r="O2277" s="118" t="s">
        <v>222</v>
      </c>
      <c r="P2277" s="119"/>
      <c r="Q2277" s="84"/>
      <c r="R2277" s="125"/>
      <c r="S2277" s="166"/>
      <c r="T2277" s="167"/>
    </row>
    <row r="2278" spans="1:20" s="121" customFormat="1" ht="20.100000000000001" customHeight="1" x14ac:dyDescent="0.3">
      <c r="A2278" s="80"/>
      <c r="B2278" s="110" t="str">
        <f>IF(E2278="","",VLOOKUP(E2278,[1]PROJECTES!$C$14:$G$5000,2,FALSE))</f>
        <v/>
      </c>
      <c r="C2278" s="80"/>
      <c r="D2278" s="283" t="str">
        <f>IF(E2278="","",VLOOKUP(E2278,[1]PROJECTES!$C$14:$G$5000,5,FALSE))</f>
        <v/>
      </c>
      <c r="E2278" s="79"/>
      <c r="F2278" s="110" t="str">
        <f>IF(I2278="","",VLOOKUP(I2278,[1]PROJECTES!$C$14:$G$5000,2,FALSE))</f>
        <v/>
      </c>
      <c r="G2278" s="112" t="str">
        <f>IF(E2278="","",VLOOKUP(E2278,[1]PROJECTES!$C$14:$G$5000,4,FALSE))</f>
        <v/>
      </c>
      <c r="H2278" s="95"/>
      <c r="I2278" s="113" t="str">
        <f>IF(H2278="","",VLOOKUP(H2278,BD!B$2:C$16,2,FALSE))</f>
        <v/>
      </c>
      <c r="J2278" s="114"/>
      <c r="K2278" s="115" t="str">
        <f t="shared" ref="K2278:K2341" si="82">IF(J2278="","",WEEKNUM(J2278,2)-0)</f>
        <v/>
      </c>
      <c r="L2278" s="116" t="str">
        <f t="shared" ca="1" si="81"/>
        <v>-</v>
      </c>
      <c r="M2278" s="111" t="str">
        <f>IF(E2278="","",VLOOKUP(E2278,[1]PROJECTES!$C$14:$Z$5000,21,FALSE))</f>
        <v/>
      </c>
      <c r="N2278" s="117"/>
      <c r="O2278" s="118" t="s">
        <v>222</v>
      </c>
      <c r="P2278" s="119"/>
      <c r="Q2278" s="84"/>
      <c r="R2278" s="125"/>
      <c r="S2278" s="166"/>
      <c r="T2278" s="167"/>
    </row>
    <row r="2279" spans="1:20" s="121" customFormat="1" ht="20.100000000000001" customHeight="1" x14ac:dyDescent="0.3">
      <c r="A2279" s="80"/>
      <c r="B2279" s="110" t="str">
        <f>IF(E2279="","",VLOOKUP(E2279,[1]PROJECTES!$C$14:$G$5000,2,FALSE))</f>
        <v/>
      </c>
      <c r="C2279" s="80"/>
      <c r="D2279" s="283" t="str">
        <f>IF(E2279="","",VLOOKUP(E2279,[1]PROJECTES!$C$14:$G$5000,5,FALSE))</f>
        <v/>
      </c>
      <c r="E2279" s="79"/>
      <c r="F2279" s="110" t="str">
        <f>IF(I2279="","",VLOOKUP(I2279,[1]PROJECTES!$C$14:$G$5000,2,FALSE))</f>
        <v/>
      </c>
      <c r="G2279" s="112" t="str">
        <f>IF(E2279="","",VLOOKUP(E2279,[1]PROJECTES!$C$14:$G$5000,4,FALSE))</f>
        <v/>
      </c>
      <c r="H2279" s="95"/>
      <c r="I2279" s="113" t="str">
        <f>IF(H2279="","",VLOOKUP(H2279,BD!B$2:C$16,2,FALSE))</f>
        <v/>
      </c>
      <c r="J2279" s="114"/>
      <c r="K2279" s="115" t="str">
        <f t="shared" si="82"/>
        <v/>
      </c>
      <c r="L2279" s="116" t="str">
        <f t="shared" ca="1" si="81"/>
        <v>-</v>
      </c>
      <c r="M2279" s="111" t="str">
        <f>IF(E2279="","",VLOOKUP(E2279,[1]PROJECTES!$C$14:$Z$5000,21,FALSE))</f>
        <v/>
      </c>
      <c r="N2279" s="117"/>
      <c r="O2279" s="118" t="s">
        <v>222</v>
      </c>
      <c r="P2279" s="119"/>
      <c r="Q2279" s="84"/>
      <c r="R2279" s="125"/>
      <c r="S2279" s="166"/>
      <c r="T2279" s="167"/>
    </row>
    <row r="2280" spans="1:20" s="121" customFormat="1" ht="20.100000000000001" customHeight="1" x14ac:dyDescent="0.3">
      <c r="A2280" s="80"/>
      <c r="B2280" s="110" t="str">
        <f>IF(E2280="","",VLOOKUP(E2280,[1]PROJECTES!$C$14:$G$5000,2,FALSE))</f>
        <v/>
      </c>
      <c r="C2280" s="80"/>
      <c r="D2280" s="283" t="str">
        <f>IF(E2280="","",VLOOKUP(E2280,[1]PROJECTES!$C$14:$G$5000,5,FALSE))</f>
        <v/>
      </c>
      <c r="E2280" s="79"/>
      <c r="F2280" s="110" t="str">
        <f>IF(I2280="","",VLOOKUP(I2280,[1]PROJECTES!$C$14:$G$5000,2,FALSE))</f>
        <v/>
      </c>
      <c r="G2280" s="112" t="str">
        <f>IF(E2280="","",VLOOKUP(E2280,[1]PROJECTES!$C$14:$G$5000,4,FALSE))</f>
        <v/>
      </c>
      <c r="H2280" s="95"/>
      <c r="I2280" s="113" t="str">
        <f>IF(H2280="","",VLOOKUP(H2280,BD!B$2:C$16,2,FALSE))</f>
        <v/>
      </c>
      <c r="J2280" s="114"/>
      <c r="K2280" s="115" t="str">
        <f t="shared" si="82"/>
        <v/>
      </c>
      <c r="L2280" s="116" t="str">
        <f t="shared" ca="1" si="81"/>
        <v>-</v>
      </c>
      <c r="M2280" s="111" t="str">
        <f>IF(E2280="","",VLOOKUP(E2280,[1]PROJECTES!$C$14:$Z$5000,21,FALSE))</f>
        <v/>
      </c>
      <c r="N2280" s="117"/>
      <c r="O2280" s="118" t="s">
        <v>222</v>
      </c>
      <c r="P2280" s="119"/>
      <c r="Q2280" s="84"/>
      <c r="R2280" s="125"/>
      <c r="S2280" s="166"/>
      <c r="T2280" s="167"/>
    </row>
    <row r="2281" spans="1:20" s="121" customFormat="1" ht="20.100000000000001" customHeight="1" x14ac:dyDescent="0.3">
      <c r="A2281" s="80"/>
      <c r="B2281" s="110" t="str">
        <f>IF(E2281="","",VLOOKUP(E2281,[1]PROJECTES!$C$14:$G$5000,2,FALSE))</f>
        <v/>
      </c>
      <c r="C2281" s="80"/>
      <c r="D2281" s="283" t="str">
        <f>IF(E2281="","",VLOOKUP(E2281,[1]PROJECTES!$C$14:$G$5000,5,FALSE))</f>
        <v/>
      </c>
      <c r="E2281" s="79"/>
      <c r="F2281" s="110" t="str">
        <f>IF(I2281="","",VLOOKUP(I2281,[1]PROJECTES!$C$14:$G$5000,2,FALSE))</f>
        <v/>
      </c>
      <c r="G2281" s="112" t="str">
        <f>IF(E2281="","",VLOOKUP(E2281,[1]PROJECTES!$C$14:$G$5000,4,FALSE))</f>
        <v/>
      </c>
      <c r="H2281" s="95"/>
      <c r="I2281" s="113" t="str">
        <f>IF(H2281="","",VLOOKUP(H2281,BD!B$2:C$16,2,FALSE))</f>
        <v/>
      </c>
      <c r="J2281" s="114"/>
      <c r="K2281" s="115" t="str">
        <f t="shared" si="82"/>
        <v/>
      </c>
      <c r="L2281" s="116" t="str">
        <f t="shared" ca="1" si="81"/>
        <v>-</v>
      </c>
      <c r="M2281" s="111" t="str">
        <f>IF(E2281="","",VLOOKUP(E2281,[1]PROJECTES!$C$14:$Z$5000,21,FALSE))</f>
        <v/>
      </c>
      <c r="N2281" s="117"/>
      <c r="O2281" s="118" t="s">
        <v>222</v>
      </c>
      <c r="P2281" s="119"/>
      <c r="Q2281" s="84"/>
      <c r="R2281" s="125"/>
      <c r="S2281" s="166"/>
      <c r="T2281" s="167"/>
    </row>
    <row r="2282" spans="1:20" s="121" customFormat="1" ht="20.100000000000001" customHeight="1" x14ac:dyDescent="0.3">
      <c r="A2282" s="80"/>
      <c r="B2282" s="110" t="str">
        <f>IF(E2282="","",VLOOKUP(E2282,[1]PROJECTES!$C$14:$G$5000,2,FALSE))</f>
        <v/>
      </c>
      <c r="C2282" s="80"/>
      <c r="D2282" s="283" t="str">
        <f>IF(E2282="","",VLOOKUP(E2282,[1]PROJECTES!$C$14:$G$5000,5,FALSE))</f>
        <v/>
      </c>
      <c r="E2282" s="79"/>
      <c r="F2282" s="110" t="str">
        <f>IF(I2282="","",VLOOKUP(I2282,[1]PROJECTES!$C$14:$G$5000,2,FALSE))</f>
        <v/>
      </c>
      <c r="G2282" s="112" t="str">
        <f>IF(E2282="","",VLOOKUP(E2282,[1]PROJECTES!$C$14:$G$5000,4,FALSE))</f>
        <v/>
      </c>
      <c r="H2282" s="95"/>
      <c r="I2282" s="113" t="str">
        <f>IF(H2282="","",VLOOKUP(H2282,BD!B$2:C$16,2,FALSE))</f>
        <v/>
      </c>
      <c r="J2282" s="114"/>
      <c r="K2282" s="115" t="str">
        <f t="shared" si="82"/>
        <v/>
      </c>
      <c r="L2282" s="116" t="str">
        <f t="shared" ca="1" si="81"/>
        <v>-</v>
      </c>
      <c r="M2282" s="111" t="str">
        <f>IF(E2282="","",VLOOKUP(E2282,[1]PROJECTES!$C$14:$Z$5000,21,FALSE))</f>
        <v/>
      </c>
      <c r="N2282" s="117"/>
      <c r="O2282" s="118" t="s">
        <v>222</v>
      </c>
      <c r="P2282" s="119"/>
      <c r="Q2282" s="84"/>
      <c r="R2282" s="125"/>
      <c r="S2282" s="166"/>
      <c r="T2282" s="167"/>
    </row>
    <row r="2283" spans="1:20" s="121" customFormat="1" ht="20.100000000000001" customHeight="1" x14ac:dyDescent="0.3">
      <c r="A2283" s="80"/>
      <c r="B2283" s="110" t="str">
        <f>IF(E2283="","",VLOOKUP(E2283,[1]PROJECTES!$C$14:$G$5000,2,FALSE))</f>
        <v/>
      </c>
      <c r="C2283" s="80"/>
      <c r="D2283" s="283" t="str">
        <f>IF(E2283="","",VLOOKUP(E2283,[1]PROJECTES!$C$14:$G$5000,5,FALSE))</f>
        <v/>
      </c>
      <c r="E2283" s="79"/>
      <c r="F2283" s="110" t="str">
        <f>IF(I2283="","",VLOOKUP(I2283,[1]PROJECTES!$C$14:$G$5000,2,FALSE))</f>
        <v/>
      </c>
      <c r="G2283" s="112" t="str">
        <f>IF(E2283="","",VLOOKUP(E2283,[1]PROJECTES!$C$14:$G$5000,4,FALSE))</f>
        <v/>
      </c>
      <c r="H2283" s="95"/>
      <c r="I2283" s="113" t="str">
        <f>IF(H2283="","",VLOOKUP(H2283,BD!B$2:C$16,2,FALSE))</f>
        <v/>
      </c>
      <c r="J2283" s="114"/>
      <c r="K2283" s="115" t="str">
        <f t="shared" si="82"/>
        <v/>
      </c>
      <c r="L2283" s="116" t="str">
        <f t="shared" ca="1" si="81"/>
        <v>-</v>
      </c>
      <c r="M2283" s="111" t="str">
        <f>IF(E2283="","",VLOOKUP(E2283,[1]PROJECTES!$C$14:$Z$5000,21,FALSE))</f>
        <v/>
      </c>
      <c r="N2283" s="117"/>
      <c r="O2283" s="118" t="s">
        <v>222</v>
      </c>
      <c r="P2283" s="119"/>
      <c r="Q2283" s="84"/>
      <c r="R2283" s="125"/>
      <c r="S2283" s="166"/>
      <c r="T2283" s="167"/>
    </row>
    <row r="2284" spans="1:20" s="121" customFormat="1" ht="20.100000000000001" customHeight="1" x14ac:dyDescent="0.3">
      <c r="A2284" s="80"/>
      <c r="B2284" s="110" t="str">
        <f>IF(E2284="","",VLOOKUP(E2284,[1]PROJECTES!$C$14:$G$5000,2,FALSE))</f>
        <v/>
      </c>
      <c r="C2284" s="80"/>
      <c r="D2284" s="283" t="str">
        <f>IF(E2284="","",VLOOKUP(E2284,[1]PROJECTES!$C$14:$G$5000,5,FALSE))</f>
        <v/>
      </c>
      <c r="E2284" s="79"/>
      <c r="F2284" s="110" t="str">
        <f>IF(I2284="","",VLOOKUP(I2284,[1]PROJECTES!$C$14:$G$5000,2,FALSE))</f>
        <v/>
      </c>
      <c r="G2284" s="112" t="str">
        <f>IF(E2284="","",VLOOKUP(E2284,[1]PROJECTES!$C$14:$G$5000,4,FALSE))</f>
        <v/>
      </c>
      <c r="H2284" s="95"/>
      <c r="I2284" s="113" t="str">
        <f>IF(H2284="","",VLOOKUP(H2284,BD!B$2:C$16,2,FALSE))</f>
        <v/>
      </c>
      <c r="J2284" s="144"/>
      <c r="K2284" s="115" t="str">
        <f t="shared" si="82"/>
        <v/>
      </c>
      <c r="L2284" s="116" t="str">
        <f t="shared" ca="1" si="81"/>
        <v>-</v>
      </c>
      <c r="M2284" s="111" t="str">
        <f>IF(E2284="","",VLOOKUP(E2284,[1]PROJECTES!$C$14:$Z$5000,21,FALSE))</f>
        <v/>
      </c>
      <c r="N2284" s="117"/>
      <c r="O2284" s="118" t="s">
        <v>222</v>
      </c>
      <c r="P2284" s="119"/>
      <c r="Q2284" s="84"/>
      <c r="R2284" s="125"/>
      <c r="S2284" s="166"/>
      <c r="T2284" s="167"/>
    </row>
    <row r="2285" spans="1:20" s="121" customFormat="1" ht="20.100000000000001" customHeight="1" x14ac:dyDescent="0.3">
      <c r="A2285" s="80"/>
      <c r="B2285" s="110" t="str">
        <f>IF(E2285="","",VLOOKUP(E2285,[1]PROJECTES!$C$14:$G$5000,2,FALSE))</f>
        <v/>
      </c>
      <c r="C2285" s="80"/>
      <c r="D2285" s="283" t="str">
        <f>IF(E2285="","",VLOOKUP(E2285,[1]PROJECTES!$C$14:$G$5000,5,FALSE))</f>
        <v/>
      </c>
      <c r="E2285" s="79"/>
      <c r="F2285" s="110" t="str">
        <f>IF(I2285="","",VLOOKUP(I2285,[1]PROJECTES!$C$14:$G$5000,2,FALSE))</f>
        <v/>
      </c>
      <c r="G2285" s="112" t="str">
        <f>IF(E2285="","",VLOOKUP(E2285,[1]PROJECTES!$C$14:$G$5000,4,FALSE))</f>
        <v/>
      </c>
      <c r="H2285" s="95"/>
      <c r="I2285" s="113" t="str">
        <f>IF(H2285="","",VLOOKUP(H2285,BD!B$2:C$16,2,FALSE))</f>
        <v/>
      </c>
      <c r="J2285" s="114"/>
      <c r="K2285" s="115" t="str">
        <f t="shared" si="82"/>
        <v/>
      </c>
      <c r="L2285" s="116" t="str">
        <f t="shared" ca="1" si="81"/>
        <v>-</v>
      </c>
      <c r="M2285" s="111" t="str">
        <f>IF(E2285="","",VLOOKUP(E2285,[1]PROJECTES!$C$14:$Z$5000,21,FALSE))</f>
        <v/>
      </c>
      <c r="N2285" s="117"/>
      <c r="O2285" s="118" t="s">
        <v>222</v>
      </c>
      <c r="P2285" s="119"/>
      <c r="Q2285" s="84"/>
      <c r="R2285" s="125"/>
      <c r="S2285" s="166"/>
      <c r="T2285" s="167"/>
    </row>
    <row r="2286" spans="1:20" s="121" customFormat="1" ht="20.100000000000001" customHeight="1" x14ac:dyDescent="0.3">
      <c r="A2286" s="80"/>
      <c r="B2286" s="110" t="str">
        <f>IF(E2286="","",VLOOKUP(E2286,[1]PROJECTES!$C$14:$G$5000,2,FALSE))</f>
        <v/>
      </c>
      <c r="C2286" s="80"/>
      <c r="D2286" s="283" t="str">
        <f>IF(E2286="","",VLOOKUP(E2286,[1]PROJECTES!$C$14:$G$5000,5,FALSE))</f>
        <v/>
      </c>
      <c r="E2286" s="79"/>
      <c r="F2286" s="110" t="str">
        <f>IF(I2286="","",VLOOKUP(I2286,[1]PROJECTES!$C$14:$G$5000,2,FALSE))</f>
        <v/>
      </c>
      <c r="G2286" s="112" t="str">
        <f>IF(E2286="","",VLOOKUP(E2286,[1]PROJECTES!$C$14:$G$5000,4,FALSE))</f>
        <v/>
      </c>
      <c r="H2286" s="95"/>
      <c r="I2286" s="113" t="str">
        <f>IF(H2286="","",VLOOKUP(H2286,BD!B$2:C$16,2,FALSE))</f>
        <v/>
      </c>
      <c r="J2286" s="114"/>
      <c r="K2286" s="115" t="str">
        <f t="shared" si="82"/>
        <v/>
      </c>
      <c r="L2286" s="116" t="str">
        <f t="shared" ca="1" si="81"/>
        <v>-</v>
      </c>
      <c r="M2286" s="111" t="str">
        <f>IF(E2286="","",VLOOKUP(E2286,[1]PROJECTES!$C$14:$Z$5000,21,FALSE))</f>
        <v/>
      </c>
      <c r="N2286" s="117"/>
      <c r="O2286" s="118" t="s">
        <v>222</v>
      </c>
      <c r="P2286" s="119"/>
      <c r="Q2286" s="84"/>
      <c r="R2286" s="125"/>
      <c r="S2286" s="166"/>
      <c r="T2286" s="167"/>
    </row>
    <row r="2287" spans="1:20" s="121" customFormat="1" ht="20.100000000000001" customHeight="1" x14ac:dyDescent="0.3">
      <c r="A2287" s="80"/>
      <c r="B2287" s="110" t="str">
        <f>IF(E2287="","",VLOOKUP(E2287,[1]PROJECTES!$C$14:$G$5000,2,FALSE))</f>
        <v/>
      </c>
      <c r="C2287" s="80"/>
      <c r="D2287" s="283" t="str">
        <f>IF(E2287="","",VLOOKUP(E2287,[1]PROJECTES!$C$14:$G$5000,5,FALSE))</f>
        <v/>
      </c>
      <c r="E2287" s="79"/>
      <c r="F2287" s="110" t="str">
        <f>IF(I2287="","",VLOOKUP(I2287,[1]PROJECTES!$C$14:$G$5000,2,FALSE))</f>
        <v/>
      </c>
      <c r="G2287" s="112" t="str">
        <f>IF(E2287="","",VLOOKUP(E2287,[1]PROJECTES!$C$14:$G$5000,4,FALSE))</f>
        <v/>
      </c>
      <c r="H2287" s="95"/>
      <c r="I2287" s="113" t="str">
        <f>IF(H2287="","",VLOOKUP(H2287,BD!B$2:C$16,2,FALSE))</f>
        <v/>
      </c>
      <c r="J2287" s="114"/>
      <c r="K2287" s="115" t="str">
        <f t="shared" si="82"/>
        <v/>
      </c>
      <c r="L2287" s="116" t="str">
        <f t="shared" ca="1" si="81"/>
        <v>-</v>
      </c>
      <c r="M2287" s="111" t="str">
        <f>IF(E2287="","",VLOOKUP(E2287,[1]PROJECTES!$C$14:$Z$5000,21,FALSE))</f>
        <v/>
      </c>
      <c r="N2287" s="117"/>
      <c r="O2287" s="118" t="s">
        <v>222</v>
      </c>
      <c r="P2287" s="119"/>
      <c r="Q2287" s="84"/>
      <c r="R2287" s="125"/>
      <c r="S2287" s="166"/>
      <c r="T2287" s="167"/>
    </row>
    <row r="2288" spans="1:20" s="121" customFormat="1" ht="20.100000000000001" customHeight="1" x14ac:dyDescent="0.3">
      <c r="A2288" s="80"/>
      <c r="B2288" s="110" t="str">
        <f>IF(E2288="","",VLOOKUP(E2288,[1]PROJECTES!$C$14:$G$5000,2,FALSE))</f>
        <v/>
      </c>
      <c r="C2288" s="80"/>
      <c r="D2288" s="283" t="str">
        <f>IF(E2288="","",VLOOKUP(E2288,[1]PROJECTES!$C$14:$G$5000,5,FALSE))</f>
        <v/>
      </c>
      <c r="E2288" s="79"/>
      <c r="F2288" s="110" t="str">
        <f>IF(I2288="","",VLOOKUP(I2288,[1]PROJECTES!$C$14:$G$5000,2,FALSE))</f>
        <v/>
      </c>
      <c r="G2288" s="112" t="str">
        <f>IF(E2288="","",VLOOKUP(E2288,[1]PROJECTES!$C$14:$G$5000,4,FALSE))</f>
        <v/>
      </c>
      <c r="H2288" s="95"/>
      <c r="I2288" s="113" t="str">
        <f>IF(H2288="","",VLOOKUP(H2288,BD!B$2:C$16,2,FALSE))</f>
        <v/>
      </c>
      <c r="J2288" s="114"/>
      <c r="K2288" s="115" t="str">
        <f t="shared" si="82"/>
        <v/>
      </c>
      <c r="L2288" s="116" t="str">
        <f t="shared" ca="1" si="81"/>
        <v>-</v>
      </c>
      <c r="M2288" s="111" t="str">
        <f>IF(E2288="","",VLOOKUP(E2288,[1]PROJECTES!$C$14:$Z$5000,21,FALSE))</f>
        <v/>
      </c>
      <c r="N2288" s="117"/>
      <c r="O2288" s="118" t="s">
        <v>222</v>
      </c>
      <c r="P2288" s="119"/>
      <c r="Q2288" s="84"/>
      <c r="R2288" s="125"/>
      <c r="S2288" s="166"/>
      <c r="T2288" s="167"/>
    </row>
    <row r="2289" spans="1:20" s="121" customFormat="1" ht="20.100000000000001" customHeight="1" x14ac:dyDescent="0.3">
      <c r="A2289" s="80"/>
      <c r="B2289" s="110" t="str">
        <f>IF(E2289="","",VLOOKUP(E2289,[1]PROJECTES!$C$14:$G$5000,2,FALSE))</f>
        <v/>
      </c>
      <c r="C2289" s="80"/>
      <c r="D2289" s="283" t="str">
        <f>IF(E2289="","",VLOOKUP(E2289,[1]PROJECTES!$C$14:$G$5000,5,FALSE))</f>
        <v/>
      </c>
      <c r="E2289" s="79"/>
      <c r="F2289" s="110" t="str">
        <f>IF(I2289="","",VLOOKUP(I2289,[1]PROJECTES!$C$14:$G$5000,2,FALSE))</f>
        <v/>
      </c>
      <c r="G2289" s="112" t="str">
        <f>IF(E2289="","",VLOOKUP(E2289,[1]PROJECTES!$C$14:$G$5000,4,FALSE))</f>
        <v/>
      </c>
      <c r="H2289" s="95"/>
      <c r="I2289" s="113" t="str">
        <f>IF(H2289="","",VLOOKUP(H2289,BD!B$2:C$16,2,FALSE))</f>
        <v/>
      </c>
      <c r="J2289" s="114"/>
      <c r="K2289" s="115" t="str">
        <f t="shared" si="82"/>
        <v/>
      </c>
      <c r="L2289" s="116" t="str">
        <f t="shared" ca="1" si="81"/>
        <v>-</v>
      </c>
      <c r="M2289" s="111" t="str">
        <f>IF(E2289="","",VLOOKUP(E2289,[1]PROJECTES!$C$14:$Z$5000,21,FALSE))</f>
        <v/>
      </c>
      <c r="N2289" s="117"/>
      <c r="O2289" s="118" t="s">
        <v>222</v>
      </c>
      <c r="P2289" s="119"/>
      <c r="Q2289" s="84"/>
      <c r="R2289" s="125"/>
      <c r="S2289" s="166"/>
      <c r="T2289" s="167"/>
    </row>
    <row r="2290" spans="1:20" s="121" customFormat="1" ht="20.100000000000001" customHeight="1" x14ac:dyDescent="0.3">
      <c r="A2290" s="80"/>
      <c r="B2290" s="110" t="str">
        <f>IF(E2290="","",VLOOKUP(E2290,[1]PROJECTES!$C$14:$G$5000,2,FALSE))</f>
        <v/>
      </c>
      <c r="C2290" s="80"/>
      <c r="D2290" s="283" t="str">
        <f>IF(E2290="","",VLOOKUP(E2290,[1]PROJECTES!$C$14:$G$5000,5,FALSE))</f>
        <v/>
      </c>
      <c r="E2290" s="79"/>
      <c r="F2290" s="110" t="str">
        <f>IF(I2290="","",VLOOKUP(I2290,[1]PROJECTES!$C$14:$G$5000,2,FALSE))</f>
        <v/>
      </c>
      <c r="G2290" s="112" t="str">
        <f>IF(E2290="","",VLOOKUP(E2290,[1]PROJECTES!$C$14:$G$5000,4,FALSE))</f>
        <v/>
      </c>
      <c r="H2290" s="95"/>
      <c r="I2290" s="113" t="str">
        <f>IF(H2290="","",VLOOKUP(H2290,BD!B$2:C$16,2,FALSE))</f>
        <v/>
      </c>
      <c r="J2290" s="114"/>
      <c r="K2290" s="115" t="str">
        <f t="shared" si="82"/>
        <v/>
      </c>
      <c r="L2290" s="116" t="str">
        <f t="shared" ca="1" si="81"/>
        <v>-</v>
      </c>
      <c r="M2290" s="111" t="str">
        <f>IF(E2290="","",VLOOKUP(E2290,[1]PROJECTES!$C$14:$Z$5000,21,FALSE))</f>
        <v/>
      </c>
      <c r="N2290" s="117"/>
      <c r="O2290" s="118" t="s">
        <v>222</v>
      </c>
      <c r="P2290" s="119"/>
      <c r="Q2290" s="84"/>
      <c r="R2290" s="125"/>
      <c r="S2290" s="166"/>
      <c r="T2290" s="167"/>
    </row>
    <row r="2291" spans="1:20" s="121" customFormat="1" ht="20.100000000000001" customHeight="1" x14ac:dyDescent="0.3">
      <c r="A2291" s="80"/>
      <c r="B2291" s="110" t="str">
        <f>IF(E2291="","",VLOOKUP(E2291,[1]PROJECTES!$C$14:$G$5000,2,FALSE))</f>
        <v/>
      </c>
      <c r="C2291" s="80"/>
      <c r="D2291" s="283" t="str">
        <f>IF(E2291="","",VLOOKUP(E2291,[1]PROJECTES!$C$14:$G$5000,5,FALSE))</f>
        <v/>
      </c>
      <c r="E2291" s="79"/>
      <c r="F2291" s="110" t="str">
        <f>IF(I2291="","",VLOOKUP(I2291,[1]PROJECTES!$C$14:$G$5000,2,FALSE))</f>
        <v/>
      </c>
      <c r="G2291" s="112" t="str">
        <f>IF(E2291="","",VLOOKUP(E2291,[1]PROJECTES!$C$14:$G$5000,4,FALSE))</f>
        <v/>
      </c>
      <c r="H2291" s="95"/>
      <c r="I2291" s="113" t="str">
        <f>IF(H2291="","",VLOOKUP(H2291,BD!B$2:C$16,2,FALSE))</f>
        <v/>
      </c>
      <c r="J2291" s="114"/>
      <c r="K2291" s="115" t="str">
        <f t="shared" si="82"/>
        <v/>
      </c>
      <c r="L2291" s="116" t="str">
        <f t="shared" ca="1" si="81"/>
        <v>-</v>
      </c>
      <c r="M2291" s="111" t="str">
        <f>IF(E2291="","",VLOOKUP(E2291,[1]PROJECTES!$C$14:$Z$5000,21,FALSE))</f>
        <v/>
      </c>
      <c r="N2291" s="117"/>
      <c r="O2291" s="118" t="s">
        <v>222</v>
      </c>
      <c r="P2291" s="119"/>
      <c r="Q2291" s="84"/>
      <c r="R2291" s="125"/>
      <c r="S2291" s="166"/>
      <c r="T2291" s="167"/>
    </row>
    <row r="2292" spans="1:20" s="121" customFormat="1" ht="20.100000000000001" customHeight="1" x14ac:dyDescent="0.3">
      <c r="A2292" s="80"/>
      <c r="B2292" s="110" t="str">
        <f>IF(E2292="","",VLOOKUP(E2292,[1]PROJECTES!$C$14:$G$5000,2,FALSE))</f>
        <v/>
      </c>
      <c r="C2292" s="80"/>
      <c r="D2292" s="283" t="str">
        <f>IF(E2292="","",VLOOKUP(E2292,[1]PROJECTES!$C$14:$G$5000,5,FALSE))</f>
        <v/>
      </c>
      <c r="E2292" s="79"/>
      <c r="F2292" s="110" t="str">
        <f>IF(I2292="","",VLOOKUP(I2292,[1]PROJECTES!$C$14:$G$5000,2,FALSE))</f>
        <v/>
      </c>
      <c r="G2292" s="112" t="str">
        <f>IF(E2292="","",VLOOKUP(E2292,[1]PROJECTES!$C$14:$G$5000,4,FALSE))</f>
        <v/>
      </c>
      <c r="H2292" s="95"/>
      <c r="I2292" s="113" t="str">
        <f>IF(H2292="","",VLOOKUP(H2292,BD!B$2:C$16,2,FALSE))</f>
        <v/>
      </c>
      <c r="J2292" s="114"/>
      <c r="K2292" s="115" t="str">
        <f t="shared" si="82"/>
        <v/>
      </c>
      <c r="L2292" s="116" t="str">
        <f t="shared" ca="1" si="81"/>
        <v>-</v>
      </c>
      <c r="M2292" s="111" t="str">
        <f>IF(E2292="","",VLOOKUP(E2292,[1]PROJECTES!$C$14:$Z$5000,21,FALSE))</f>
        <v/>
      </c>
      <c r="N2292" s="117"/>
      <c r="O2292" s="118" t="s">
        <v>222</v>
      </c>
      <c r="P2292" s="119"/>
      <c r="Q2292" s="84"/>
      <c r="R2292" s="125"/>
      <c r="S2292" s="166"/>
      <c r="T2292" s="167"/>
    </row>
    <row r="2293" spans="1:20" s="121" customFormat="1" ht="20.100000000000001" customHeight="1" x14ac:dyDescent="0.3">
      <c r="A2293" s="80"/>
      <c r="B2293" s="110" t="str">
        <f>IF(E2293="","",VLOOKUP(E2293,[1]PROJECTES!$C$14:$G$5000,2,FALSE))</f>
        <v/>
      </c>
      <c r="C2293" s="80"/>
      <c r="D2293" s="283" t="str">
        <f>IF(E2293="","",VLOOKUP(E2293,[1]PROJECTES!$C$14:$G$5000,5,FALSE))</f>
        <v/>
      </c>
      <c r="E2293" s="79"/>
      <c r="F2293" s="110" t="str">
        <f>IF(I2293="","",VLOOKUP(I2293,[1]PROJECTES!$C$14:$G$5000,2,FALSE))</f>
        <v/>
      </c>
      <c r="G2293" s="112" t="str">
        <f>IF(E2293="","",VLOOKUP(E2293,[1]PROJECTES!$C$14:$G$5000,4,FALSE))</f>
        <v/>
      </c>
      <c r="H2293" s="95"/>
      <c r="I2293" s="113" t="str">
        <f>IF(H2293="","",VLOOKUP(H2293,BD!B$2:C$16,2,FALSE))</f>
        <v/>
      </c>
      <c r="J2293" s="114"/>
      <c r="K2293" s="115" t="str">
        <f t="shared" si="82"/>
        <v/>
      </c>
      <c r="L2293" s="116" t="str">
        <f t="shared" ca="1" si="81"/>
        <v>-</v>
      </c>
      <c r="M2293" s="111" t="str">
        <f>IF(E2293="","",VLOOKUP(E2293,[1]PROJECTES!$C$14:$Z$5000,21,FALSE))</f>
        <v/>
      </c>
      <c r="N2293" s="117"/>
      <c r="O2293" s="118" t="s">
        <v>222</v>
      </c>
      <c r="P2293" s="119"/>
      <c r="Q2293" s="84"/>
      <c r="R2293" s="125"/>
      <c r="S2293" s="166"/>
      <c r="T2293" s="167"/>
    </row>
    <row r="2294" spans="1:20" s="121" customFormat="1" ht="20.100000000000001" customHeight="1" x14ac:dyDescent="0.3">
      <c r="A2294" s="80"/>
      <c r="B2294" s="110" t="str">
        <f>IF(E2294="","",VLOOKUP(E2294,[1]PROJECTES!$C$14:$G$5000,2,FALSE))</f>
        <v/>
      </c>
      <c r="C2294" s="80"/>
      <c r="D2294" s="283" t="str">
        <f>IF(E2294="","",VLOOKUP(E2294,[1]PROJECTES!$C$14:$G$5000,5,FALSE))</f>
        <v/>
      </c>
      <c r="E2294" s="79"/>
      <c r="F2294" s="110" t="str">
        <f>IF(I2294="","",VLOOKUP(I2294,[1]PROJECTES!$C$14:$G$5000,2,FALSE))</f>
        <v/>
      </c>
      <c r="G2294" s="112" t="str">
        <f>IF(E2294="","",VLOOKUP(E2294,[1]PROJECTES!$C$14:$G$5000,4,FALSE))</f>
        <v/>
      </c>
      <c r="H2294" s="95"/>
      <c r="I2294" s="113" t="str">
        <f>IF(H2294="","",VLOOKUP(H2294,BD!B$2:C$16,2,FALSE))</f>
        <v/>
      </c>
      <c r="J2294" s="114"/>
      <c r="K2294" s="115" t="str">
        <f t="shared" si="82"/>
        <v/>
      </c>
      <c r="L2294" s="116" t="str">
        <f t="shared" ca="1" si="81"/>
        <v>-</v>
      </c>
      <c r="M2294" s="111" t="str">
        <f>IF(E2294="","",VLOOKUP(E2294,[1]PROJECTES!$C$14:$Z$5000,21,FALSE))</f>
        <v/>
      </c>
      <c r="N2294" s="117"/>
      <c r="O2294" s="118" t="s">
        <v>222</v>
      </c>
      <c r="P2294" s="119"/>
      <c r="Q2294" s="84"/>
      <c r="R2294" s="125"/>
      <c r="S2294" s="166"/>
      <c r="T2294" s="167"/>
    </row>
    <row r="2295" spans="1:20" s="121" customFormat="1" ht="20.100000000000001" customHeight="1" x14ac:dyDescent="0.3">
      <c r="A2295" s="80"/>
      <c r="B2295" s="110" t="str">
        <f>IF(E2295="","",VLOOKUP(E2295,[1]PROJECTES!$C$14:$G$5000,2,FALSE))</f>
        <v/>
      </c>
      <c r="C2295" s="80"/>
      <c r="D2295" s="283" t="str">
        <f>IF(E2295="","",VLOOKUP(E2295,[1]PROJECTES!$C$14:$G$5000,5,FALSE))</f>
        <v/>
      </c>
      <c r="E2295" s="79"/>
      <c r="F2295" s="110" t="str">
        <f>IF(I2295="","",VLOOKUP(I2295,[1]PROJECTES!$C$14:$G$5000,2,FALSE))</f>
        <v/>
      </c>
      <c r="G2295" s="112" t="str">
        <f>IF(E2295="","",VLOOKUP(E2295,[1]PROJECTES!$C$14:$G$5000,4,FALSE))</f>
        <v/>
      </c>
      <c r="H2295" s="95"/>
      <c r="I2295" s="113" t="str">
        <f>IF(H2295="","",VLOOKUP(H2295,BD!B$2:C$16,2,FALSE))</f>
        <v/>
      </c>
      <c r="J2295" s="114"/>
      <c r="K2295" s="115" t="str">
        <f t="shared" si="82"/>
        <v/>
      </c>
      <c r="L2295" s="116" t="str">
        <f t="shared" ca="1" si="81"/>
        <v>-</v>
      </c>
      <c r="M2295" s="111" t="str">
        <f>IF(E2295="","",VLOOKUP(E2295,[1]PROJECTES!$C$14:$Z$5000,21,FALSE))</f>
        <v/>
      </c>
      <c r="N2295" s="117"/>
      <c r="O2295" s="118" t="s">
        <v>222</v>
      </c>
      <c r="P2295" s="119"/>
      <c r="Q2295" s="84"/>
      <c r="R2295" s="125"/>
      <c r="S2295" s="166"/>
      <c r="T2295" s="167"/>
    </row>
    <row r="2296" spans="1:20" s="121" customFormat="1" ht="20.100000000000001" customHeight="1" x14ac:dyDescent="0.3">
      <c r="A2296" s="80"/>
      <c r="B2296" s="110" t="str">
        <f>IF(E2296="","",VLOOKUP(E2296,[1]PROJECTES!$C$14:$G$5000,2,FALSE))</f>
        <v/>
      </c>
      <c r="C2296" s="80"/>
      <c r="D2296" s="283" t="str">
        <f>IF(E2296="","",VLOOKUP(E2296,[1]PROJECTES!$C$14:$G$5000,5,FALSE))</f>
        <v/>
      </c>
      <c r="E2296" s="79"/>
      <c r="F2296" s="110" t="str">
        <f>IF(I2296="","",VLOOKUP(I2296,[1]PROJECTES!$C$14:$G$5000,2,FALSE))</f>
        <v/>
      </c>
      <c r="G2296" s="112" t="str">
        <f>IF(E2296="","",VLOOKUP(E2296,[1]PROJECTES!$C$14:$G$5000,4,FALSE))</f>
        <v/>
      </c>
      <c r="H2296" s="95"/>
      <c r="I2296" s="113" t="str">
        <f>IF(H2296="","",VLOOKUP(H2296,BD!B$2:C$16,2,FALSE))</f>
        <v/>
      </c>
      <c r="J2296" s="114"/>
      <c r="K2296" s="115" t="str">
        <f t="shared" si="82"/>
        <v/>
      </c>
      <c r="L2296" s="116" t="str">
        <f t="shared" ca="1" si="81"/>
        <v>-</v>
      </c>
      <c r="M2296" s="111" t="str">
        <f>IF(E2296="","",VLOOKUP(E2296,[1]PROJECTES!$C$14:$Z$5000,21,FALSE))</f>
        <v/>
      </c>
      <c r="N2296" s="117"/>
      <c r="O2296" s="118" t="s">
        <v>222</v>
      </c>
      <c r="P2296" s="119"/>
      <c r="Q2296" s="84"/>
      <c r="R2296" s="125"/>
      <c r="S2296" s="166"/>
      <c r="T2296" s="167"/>
    </row>
    <row r="2297" spans="1:20" s="121" customFormat="1" ht="20.100000000000001" customHeight="1" x14ac:dyDescent="0.3">
      <c r="A2297" s="80"/>
      <c r="B2297" s="110" t="str">
        <f>IF(E2297="","",VLOOKUP(E2297,[1]PROJECTES!$C$14:$G$5000,2,FALSE))</f>
        <v/>
      </c>
      <c r="C2297" s="80"/>
      <c r="D2297" s="283" t="str">
        <f>IF(E2297="","",VLOOKUP(E2297,[1]PROJECTES!$C$14:$G$5000,5,FALSE))</f>
        <v/>
      </c>
      <c r="E2297" s="79"/>
      <c r="F2297" s="110" t="str">
        <f>IF(I2297="","",VLOOKUP(I2297,[1]PROJECTES!$C$14:$G$5000,2,FALSE))</f>
        <v/>
      </c>
      <c r="G2297" s="112" t="str">
        <f>IF(E2297="","",VLOOKUP(E2297,[1]PROJECTES!$C$14:$G$5000,4,FALSE))</f>
        <v/>
      </c>
      <c r="H2297" s="95"/>
      <c r="I2297" s="113" t="str">
        <f>IF(H2297="","",VLOOKUP(H2297,BD!B$2:C$16,2,FALSE))</f>
        <v/>
      </c>
      <c r="J2297" s="114"/>
      <c r="K2297" s="115" t="str">
        <f t="shared" si="82"/>
        <v/>
      </c>
      <c r="L2297" s="116" t="str">
        <f t="shared" ca="1" si="81"/>
        <v>-</v>
      </c>
      <c r="M2297" s="111" t="str">
        <f>IF(E2297="","",VLOOKUP(E2297,[1]PROJECTES!$C$14:$Z$5000,21,FALSE))</f>
        <v/>
      </c>
      <c r="N2297" s="117"/>
      <c r="O2297" s="118" t="s">
        <v>222</v>
      </c>
      <c r="P2297" s="119"/>
      <c r="Q2297" s="84"/>
      <c r="R2297" s="125"/>
      <c r="S2297" s="166"/>
      <c r="T2297" s="167"/>
    </row>
    <row r="2298" spans="1:20" s="121" customFormat="1" ht="20.100000000000001" customHeight="1" x14ac:dyDescent="0.3">
      <c r="A2298" s="80"/>
      <c r="B2298" s="110" t="str">
        <f>IF(E2298="","",VLOOKUP(E2298,[1]PROJECTES!$C$14:$G$5000,2,FALSE))</f>
        <v/>
      </c>
      <c r="C2298" s="80"/>
      <c r="D2298" s="283" t="str">
        <f>IF(E2298="","",VLOOKUP(E2298,[1]PROJECTES!$C$14:$G$5000,5,FALSE))</f>
        <v/>
      </c>
      <c r="E2298" s="79"/>
      <c r="F2298" s="110" t="str">
        <f>IF(I2298="","",VLOOKUP(I2298,[1]PROJECTES!$C$14:$G$5000,2,FALSE))</f>
        <v/>
      </c>
      <c r="G2298" s="112" t="str">
        <f>IF(E2298="","",VLOOKUP(E2298,[1]PROJECTES!$C$14:$G$5000,4,FALSE))</f>
        <v/>
      </c>
      <c r="H2298" s="95"/>
      <c r="I2298" s="113" t="str">
        <f>IF(H2298="","",VLOOKUP(H2298,BD!B$2:C$16,2,FALSE))</f>
        <v/>
      </c>
      <c r="J2298" s="114"/>
      <c r="K2298" s="115" t="str">
        <f t="shared" si="82"/>
        <v/>
      </c>
      <c r="L2298" s="116" t="str">
        <f t="shared" ca="1" si="81"/>
        <v>-</v>
      </c>
      <c r="M2298" s="111" t="str">
        <f>IF(E2298="","",VLOOKUP(E2298,[1]PROJECTES!$C$14:$Z$5000,21,FALSE))</f>
        <v/>
      </c>
      <c r="N2298" s="117"/>
      <c r="O2298" s="118" t="s">
        <v>222</v>
      </c>
      <c r="P2298" s="119"/>
      <c r="Q2298" s="84"/>
      <c r="R2298" s="125"/>
      <c r="S2298" s="166"/>
      <c r="T2298" s="167"/>
    </row>
    <row r="2299" spans="1:20" s="121" customFormat="1" ht="20.100000000000001" customHeight="1" x14ac:dyDescent="0.3">
      <c r="A2299" s="80"/>
      <c r="B2299" s="110" t="str">
        <f>IF(E2299="","",VLOOKUP(E2299,[1]PROJECTES!$C$14:$G$5000,2,FALSE))</f>
        <v/>
      </c>
      <c r="C2299" s="80"/>
      <c r="D2299" s="283" t="str">
        <f>IF(E2299="","",VLOOKUP(E2299,[1]PROJECTES!$C$14:$G$5000,5,FALSE))</f>
        <v/>
      </c>
      <c r="E2299" s="79"/>
      <c r="F2299" s="110" t="str">
        <f>IF(I2299="","",VLOOKUP(I2299,[1]PROJECTES!$C$14:$G$5000,2,FALSE))</f>
        <v/>
      </c>
      <c r="G2299" s="112" t="str">
        <f>IF(E2299="","",VLOOKUP(E2299,[1]PROJECTES!$C$14:$G$5000,4,FALSE))</f>
        <v/>
      </c>
      <c r="H2299" s="95"/>
      <c r="I2299" s="113" t="str">
        <f>IF(H2299="","",VLOOKUP(H2299,BD!B$2:C$16,2,FALSE))</f>
        <v/>
      </c>
      <c r="J2299" s="114"/>
      <c r="K2299" s="115" t="str">
        <f t="shared" si="82"/>
        <v/>
      </c>
      <c r="L2299" s="116" t="str">
        <f t="shared" ca="1" si="81"/>
        <v>-</v>
      </c>
      <c r="M2299" s="111" t="str">
        <f>IF(E2299="","",VLOOKUP(E2299,[1]PROJECTES!$C$14:$Z$5000,21,FALSE))</f>
        <v/>
      </c>
      <c r="N2299" s="117"/>
      <c r="O2299" s="118" t="s">
        <v>222</v>
      </c>
      <c r="P2299" s="119"/>
      <c r="Q2299" s="84"/>
      <c r="R2299" s="125"/>
      <c r="S2299" s="166"/>
      <c r="T2299" s="167"/>
    </row>
    <row r="2300" spans="1:20" s="121" customFormat="1" ht="20.100000000000001" customHeight="1" x14ac:dyDescent="0.3">
      <c r="A2300" s="80"/>
      <c r="B2300" s="110" t="str">
        <f>IF(E2300="","",VLOOKUP(E2300,[1]PROJECTES!$C$14:$G$5000,2,FALSE))</f>
        <v/>
      </c>
      <c r="C2300" s="80"/>
      <c r="D2300" s="283" t="str">
        <f>IF(E2300="","",VLOOKUP(E2300,[1]PROJECTES!$C$14:$G$5000,5,FALSE))</f>
        <v/>
      </c>
      <c r="E2300" s="79"/>
      <c r="F2300" s="110" t="str">
        <f>IF(I2300="","",VLOOKUP(I2300,[1]PROJECTES!$C$14:$G$5000,2,FALSE))</f>
        <v/>
      </c>
      <c r="G2300" s="112" t="str">
        <f>IF(E2300="","",VLOOKUP(E2300,[1]PROJECTES!$C$14:$G$5000,4,FALSE))</f>
        <v/>
      </c>
      <c r="H2300" s="95"/>
      <c r="I2300" s="113" t="str">
        <f>IF(H2300="","",VLOOKUP(H2300,BD!B$2:C$16,2,FALSE))</f>
        <v/>
      </c>
      <c r="J2300" s="114"/>
      <c r="K2300" s="115" t="str">
        <f t="shared" si="82"/>
        <v/>
      </c>
      <c r="L2300" s="116" t="str">
        <f t="shared" ca="1" si="81"/>
        <v>-</v>
      </c>
      <c r="M2300" s="111" t="str">
        <f>IF(E2300="","",VLOOKUP(E2300,[1]PROJECTES!$C$14:$Z$5000,21,FALSE))</f>
        <v/>
      </c>
      <c r="N2300" s="117"/>
      <c r="O2300" s="118" t="s">
        <v>222</v>
      </c>
      <c r="P2300" s="119"/>
      <c r="Q2300" s="84"/>
      <c r="R2300" s="125"/>
      <c r="S2300" s="166"/>
      <c r="T2300" s="167"/>
    </row>
    <row r="2301" spans="1:20" s="121" customFormat="1" ht="20.100000000000001" customHeight="1" x14ac:dyDescent="0.3">
      <c r="A2301" s="80"/>
      <c r="B2301" s="110" t="str">
        <f>IF(E2301="","",VLOOKUP(E2301,[1]PROJECTES!$C$14:$G$5000,2,FALSE))</f>
        <v/>
      </c>
      <c r="C2301" s="80"/>
      <c r="D2301" s="283" t="str">
        <f>IF(E2301="","",VLOOKUP(E2301,[1]PROJECTES!$C$14:$G$5000,5,FALSE))</f>
        <v/>
      </c>
      <c r="E2301" s="79"/>
      <c r="F2301" s="110" t="str">
        <f>IF(I2301="","",VLOOKUP(I2301,[1]PROJECTES!$C$14:$G$5000,2,FALSE))</f>
        <v/>
      </c>
      <c r="G2301" s="112" t="str">
        <f>IF(E2301="","",VLOOKUP(E2301,[1]PROJECTES!$C$14:$G$5000,4,FALSE))</f>
        <v/>
      </c>
      <c r="H2301" s="95"/>
      <c r="I2301" s="113" t="str">
        <f>IF(H2301="","",VLOOKUP(H2301,BD!B$2:C$16,2,FALSE))</f>
        <v/>
      </c>
      <c r="J2301" s="114"/>
      <c r="K2301" s="115" t="str">
        <f t="shared" si="82"/>
        <v/>
      </c>
      <c r="L2301" s="116" t="str">
        <f t="shared" ca="1" si="81"/>
        <v>-</v>
      </c>
      <c r="M2301" s="111" t="str">
        <f>IF(E2301="","",VLOOKUP(E2301,[1]PROJECTES!$C$14:$Z$5000,21,FALSE))</f>
        <v/>
      </c>
      <c r="N2301" s="117"/>
      <c r="O2301" s="118" t="s">
        <v>222</v>
      </c>
      <c r="P2301" s="119"/>
      <c r="Q2301" s="84"/>
      <c r="R2301" s="125"/>
      <c r="S2301" s="166"/>
      <c r="T2301" s="167"/>
    </row>
    <row r="2302" spans="1:20" s="121" customFormat="1" ht="20.100000000000001" customHeight="1" x14ac:dyDescent="0.3">
      <c r="A2302" s="80"/>
      <c r="B2302" s="110" t="str">
        <f>IF(E2302="","",VLOOKUP(E2302,[1]PROJECTES!$C$14:$G$5000,2,FALSE))</f>
        <v/>
      </c>
      <c r="C2302" s="80"/>
      <c r="D2302" s="283" t="str">
        <f>IF(E2302="","",VLOOKUP(E2302,[1]PROJECTES!$C$14:$G$5000,5,FALSE))</f>
        <v/>
      </c>
      <c r="E2302" s="79"/>
      <c r="F2302" s="110" t="str">
        <f>IF(I2302="","",VLOOKUP(I2302,[1]PROJECTES!$C$14:$G$5000,2,FALSE))</f>
        <v/>
      </c>
      <c r="G2302" s="112" t="str">
        <f>IF(E2302="","",VLOOKUP(E2302,[1]PROJECTES!$C$14:$G$5000,4,FALSE))</f>
        <v/>
      </c>
      <c r="H2302" s="95"/>
      <c r="I2302" s="113" t="str">
        <f>IF(H2302="","",VLOOKUP(H2302,BD!B$2:C$16,2,FALSE))</f>
        <v/>
      </c>
      <c r="J2302" s="114"/>
      <c r="K2302" s="115" t="str">
        <f t="shared" si="82"/>
        <v/>
      </c>
      <c r="L2302" s="116" t="str">
        <f t="shared" ca="1" si="81"/>
        <v>-</v>
      </c>
      <c r="M2302" s="111" t="str">
        <f>IF(E2302="","",VLOOKUP(E2302,[1]PROJECTES!$C$14:$Z$5000,21,FALSE))</f>
        <v/>
      </c>
      <c r="N2302" s="117"/>
      <c r="O2302" s="118" t="s">
        <v>222</v>
      </c>
      <c r="P2302" s="119"/>
      <c r="Q2302" s="84"/>
      <c r="R2302" s="125"/>
      <c r="S2302" s="166"/>
      <c r="T2302" s="167"/>
    </row>
    <row r="2303" spans="1:20" s="121" customFormat="1" ht="20.100000000000001" customHeight="1" x14ac:dyDescent="0.3">
      <c r="A2303" s="80"/>
      <c r="B2303" s="110" t="str">
        <f>IF(E2303="","",VLOOKUP(E2303,[1]PROJECTES!$C$14:$G$5000,2,FALSE))</f>
        <v/>
      </c>
      <c r="C2303" s="80"/>
      <c r="D2303" s="283" t="str">
        <f>IF(E2303="","",VLOOKUP(E2303,[1]PROJECTES!$C$14:$G$5000,5,FALSE))</f>
        <v/>
      </c>
      <c r="E2303" s="79"/>
      <c r="F2303" s="110" t="str">
        <f>IF(I2303="","",VLOOKUP(I2303,[1]PROJECTES!$C$14:$G$5000,2,FALSE))</f>
        <v/>
      </c>
      <c r="G2303" s="112" t="str">
        <f>IF(E2303="","",VLOOKUP(E2303,[1]PROJECTES!$C$14:$G$5000,4,FALSE))</f>
        <v/>
      </c>
      <c r="H2303" s="95"/>
      <c r="I2303" s="113" t="str">
        <f>IF(H2303="","",VLOOKUP(H2303,BD!B$2:C$16,2,FALSE))</f>
        <v/>
      </c>
      <c r="J2303" s="114"/>
      <c r="K2303" s="115" t="str">
        <f t="shared" si="82"/>
        <v/>
      </c>
      <c r="L2303" s="116" t="str">
        <f t="shared" ca="1" si="81"/>
        <v>-</v>
      </c>
      <c r="M2303" s="111" t="str">
        <f>IF(E2303="","",VLOOKUP(E2303,[1]PROJECTES!$C$14:$Z$5000,21,FALSE))</f>
        <v/>
      </c>
      <c r="N2303" s="117"/>
      <c r="O2303" s="118" t="s">
        <v>222</v>
      </c>
      <c r="P2303" s="119"/>
      <c r="Q2303" s="84"/>
      <c r="R2303" s="125"/>
      <c r="S2303" s="166"/>
      <c r="T2303" s="167"/>
    </row>
    <row r="2304" spans="1:20" s="121" customFormat="1" ht="20.100000000000001" customHeight="1" x14ac:dyDescent="0.3">
      <c r="A2304" s="80"/>
      <c r="B2304" s="110" t="str">
        <f>IF(E2304="","",VLOOKUP(E2304,[1]PROJECTES!$C$14:$G$5000,2,FALSE))</f>
        <v/>
      </c>
      <c r="C2304" s="80"/>
      <c r="D2304" s="283" t="str">
        <f>IF(E2304="","",VLOOKUP(E2304,[1]PROJECTES!$C$14:$G$5000,5,FALSE))</f>
        <v/>
      </c>
      <c r="E2304" s="79"/>
      <c r="F2304" s="110" t="str">
        <f>IF(I2304="","",VLOOKUP(I2304,[1]PROJECTES!$C$14:$G$5000,2,FALSE))</f>
        <v/>
      </c>
      <c r="G2304" s="112" t="str">
        <f>IF(E2304="","",VLOOKUP(E2304,[1]PROJECTES!$C$14:$G$5000,4,FALSE))</f>
        <v/>
      </c>
      <c r="H2304" s="95"/>
      <c r="I2304" s="113" t="str">
        <f>IF(H2304="","",VLOOKUP(H2304,BD!B$2:C$16,2,FALSE))</f>
        <v/>
      </c>
      <c r="J2304" s="114"/>
      <c r="K2304" s="115" t="str">
        <f t="shared" si="82"/>
        <v/>
      </c>
      <c r="L2304" s="116" t="str">
        <f t="shared" ca="1" si="81"/>
        <v>-</v>
      </c>
      <c r="M2304" s="111" t="str">
        <f>IF(E2304="","",VLOOKUP(E2304,[1]PROJECTES!$C$14:$Z$5000,21,FALSE))</f>
        <v/>
      </c>
      <c r="N2304" s="117"/>
      <c r="O2304" s="118" t="s">
        <v>222</v>
      </c>
      <c r="P2304" s="119"/>
      <c r="Q2304" s="84"/>
      <c r="R2304" s="146"/>
      <c r="S2304" s="166"/>
      <c r="T2304" s="167"/>
    </row>
    <row r="2305" spans="1:20" s="121" customFormat="1" ht="20.100000000000001" customHeight="1" x14ac:dyDescent="0.3">
      <c r="A2305" s="80"/>
      <c r="B2305" s="110" t="str">
        <f>IF(E2305="","",VLOOKUP(E2305,[1]PROJECTES!$C$14:$G$5000,2,FALSE))</f>
        <v/>
      </c>
      <c r="C2305" s="80"/>
      <c r="D2305" s="283" t="str">
        <f>IF(E2305="","",VLOOKUP(E2305,[1]PROJECTES!$C$14:$G$5000,5,FALSE))</f>
        <v/>
      </c>
      <c r="E2305" s="79"/>
      <c r="F2305" s="110" t="str">
        <f>IF(I2305="","",VLOOKUP(I2305,[1]PROJECTES!$C$14:$G$5000,2,FALSE))</f>
        <v/>
      </c>
      <c r="G2305" s="112" t="str">
        <f>IF(E2305="","",VLOOKUP(E2305,[1]PROJECTES!$C$14:$G$5000,4,FALSE))</f>
        <v/>
      </c>
      <c r="H2305" s="95"/>
      <c r="I2305" s="113" t="str">
        <f>IF(H2305="","",VLOOKUP(H2305,BD!B$2:C$16,2,FALSE))</f>
        <v/>
      </c>
      <c r="J2305" s="114"/>
      <c r="K2305" s="115" t="str">
        <f t="shared" si="82"/>
        <v/>
      </c>
      <c r="L2305" s="116" t="str">
        <f t="shared" ca="1" si="81"/>
        <v>-</v>
      </c>
      <c r="M2305" s="111" t="str">
        <f>IF(E2305="","",VLOOKUP(E2305,[1]PROJECTES!$C$14:$Z$5000,21,FALSE))</f>
        <v/>
      </c>
      <c r="N2305" s="117"/>
      <c r="O2305" s="118" t="s">
        <v>222</v>
      </c>
      <c r="P2305" s="119"/>
      <c r="Q2305" s="84"/>
      <c r="R2305" s="125"/>
      <c r="S2305" s="166"/>
      <c r="T2305" s="167"/>
    </row>
    <row r="2306" spans="1:20" s="121" customFormat="1" ht="20.100000000000001" customHeight="1" x14ac:dyDescent="0.3">
      <c r="A2306" s="80"/>
      <c r="B2306" s="110" t="str">
        <f>IF(E2306="","",VLOOKUP(E2306,[1]PROJECTES!$C$14:$G$5000,2,FALSE))</f>
        <v/>
      </c>
      <c r="C2306" s="80"/>
      <c r="D2306" s="283" t="str">
        <f>IF(E2306="","",VLOOKUP(E2306,[1]PROJECTES!$C$14:$G$5000,5,FALSE))</f>
        <v/>
      </c>
      <c r="E2306" s="79"/>
      <c r="F2306" s="110" t="str">
        <f>IF(I2306="","",VLOOKUP(I2306,[1]PROJECTES!$C$14:$G$5000,2,FALSE))</f>
        <v/>
      </c>
      <c r="G2306" s="112" t="str">
        <f>IF(E2306="","",VLOOKUP(E2306,[1]PROJECTES!$C$14:$G$5000,4,FALSE))</f>
        <v/>
      </c>
      <c r="H2306" s="95"/>
      <c r="I2306" s="113" t="str">
        <f>IF(H2306="","",VLOOKUP(H2306,BD!B$2:C$16,2,FALSE))</f>
        <v/>
      </c>
      <c r="J2306" s="114"/>
      <c r="K2306" s="115" t="str">
        <f t="shared" si="82"/>
        <v/>
      </c>
      <c r="L2306" s="116" t="str">
        <f t="shared" ca="1" si="81"/>
        <v>-</v>
      </c>
      <c r="M2306" s="111" t="str">
        <f>IF(E2306="","",VLOOKUP(E2306,[1]PROJECTES!$C$14:$Z$5000,21,FALSE))</f>
        <v/>
      </c>
      <c r="N2306" s="117"/>
      <c r="O2306" s="118" t="s">
        <v>222</v>
      </c>
      <c r="P2306" s="119"/>
      <c r="Q2306" s="84"/>
      <c r="R2306" s="125"/>
      <c r="S2306" s="166"/>
      <c r="T2306" s="167"/>
    </row>
    <row r="2307" spans="1:20" s="121" customFormat="1" ht="20.100000000000001" customHeight="1" x14ac:dyDescent="0.3">
      <c r="A2307" s="80"/>
      <c r="B2307" s="110" t="str">
        <f>IF(E2307="","",VLOOKUP(E2307,[1]PROJECTES!$C$14:$G$5000,2,FALSE))</f>
        <v/>
      </c>
      <c r="C2307" s="80"/>
      <c r="D2307" s="283" t="str">
        <f>IF(E2307="","",VLOOKUP(E2307,[1]PROJECTES!$C$14:$G$5000,5,FALSE))</f>
        <v/>
      </c>
      <c r="E2307" s="79"/>
      <c r="F2307" s="110" t="str">
        <f>IF(I2307="","",VLOOKUP(I2307,[1]PROJECTES!$C$14:$G$5000,2,FALSE))</f>
        <v/>
      </c>
      <c r="G2307" s="112" t="str">
        <f>IF(E2307="","",VLOOKUP(E2307,[1]PROJECTES!$C$14:$G$5000,4,FALSE))</f>
        <v/>
      </c>
      <c r="H2307" s="95"/>
      <c r="I2307" s="113" t="str">
        <f>IF(H2307="","",VLOOKUP(H2307,BD!B$2:C$16,2,FALSE))</f>
        <v/>
      </c>
      <c r="J2307" s="114"/>
      <c r="K2307" s="115" t="str">
        <f t="shared" si="82"/>
        <v/>
      </c>
      <c r="L2307" s="116" t="str">
        <f t="shared" ca="1" si="81"/>
        <v>-</v>
      </c>
      <c r="M2307" s="111" t="str">
        <f>IF(E2307="","",VLOOKUP(E2307,[1]PROJECTES!$C$14:$Z$5000,21,FALSE))</f>
        <v/>
      </c>
      <c r="N2307" s="117"/>
      <c r="O2307" s="118" t="s">
        <v>222</v>
      </c>
      <c r="P2307" s="119"/>
      <c r="Q2307" s="84"/>
      <c r="R2307" s="125"/>
      <c r="S2307" s="166"/>
      <c r="T2307" s="167"/>
    </row>
    <row r="2308" spans="1:20" s="121" customFormat="1" ht="20.100000000000001" customHeight="1" x14ac:dyDescent="0.3">
      <c r="A2308" s="80"/>
      <c r="B2308" s="110" t="str">
        <f>IF(E2308="","",VLOOKUP(E2308,[1]PROJECTES!$C$14:$G$5000,2,FALSE))</f>
        <v/>
      </c>
      <c r="C2308" s="80"/>
      <c r="D2308" s="283" t="str">
        <f>IF(E2308="","",VLOOKUP(E2308,[1]PROJECTES!$C$14:$G$5000,5,FALSE))</f>
        <v/>
      </c>
      <c r="E2308" s="79"/>
      <c r="F2308" s="110" t="str">
        <f>IF(I2308="","",VLOOKUP(I2308,[1]PROJECTES!$C$14:$G$5000,2,FALSE))</f>
        <v/>
      </c>
      <c r="G2308" s="112" t="str">
        <f>IF(E2308="","",VLOOKUP(E2308,[1]PROJECTES!$C$14:$G$5000,4,FALSE))</f>
        <v/>
      </c>
      <c r="H2308" s="95"/>
      <c r="I2308" s="113" t="str">
        <f>IF(H2308="","",VLOOKUP(H2308,BD!B$2:C$16,2,FALSE))</f>
        <v/>
      </c>
      <c r="J2308" s="114"/>
      <c r="K2308" s="115" t="str">
        <f t="shared" si="82"/>
        <v/>
      </c>
      <c r="L2308" s="116" t="str">
        <f t="shared" ca="1" si="81"/>
        <v>-</v>
      </c>
      <c r="M2308" s="111" t="str">
        <f>IF(E2308="","",VLOOKUP(E2308,[1]PROJECTES!$C$14:$Z$5000,21,FALSE))</f>
        <v/>
      </c>
      <c r="N2308" s="117"/>
      <c r="O2308" s="118" t="s">
        <v>222</v>
      </c>
      <c r="P2308" s="119"/>
      <c r="Q2308" s="84"/>
      <c r="R2308" s="125"/>
      <c r="S2308" s="166"/>
      <c r="T2308" s="167"/>
    </row>
    <row r="2309" spans="1:20" s="121" customFormat="1" ht="20.100000000000001" customHeight="1" x14ac:dyDescent="0.3">
      <c r="A2309" s="80"/>
      <c r="B2309" s="110" t="str">
        <f>IF(E2309="","",VLOOKUP(E2309,[1]PROJECTES!$C$14:$G$5000,2,FALSE))</f>
        <v/>
      </c>
      <c r="C2309" s="80"/>
      <c r="D2309" s="283" t="str">
        <f>IF(E2309="","",VLOOKUP(E2309,[1]PROJECTES!$C$14:$G$5000,5,FALSE))</f>
        <v/>
      </c>
      <c r="E2309" s="79"/>
      <c r="F2309" s="110" t="str">
        <f>IF(I2309="","",VLOOKUP(I2309,[1]PROJECTES!$C$14:$G$5000,2,FALSE))</f>
        <v/>
      </c>
      <c r="G2309" s="112" t="str">
        <f>IF(E2309="","",VLOOKUP(E2309,[1]PROJECTES!$C$14:$G$5000,4,FALSE))</f>
        <v/>
      </c>
      <c r="H2309" s="95"/>
      <c r="I2309" s="113" t="str">
        <f>IF(H2309="","",VLOOKUP(H2309,BD!B$2:C$16,2,FALSE))</f>
        <v/>
      </c>
      <c r="J2309" s="114"/>
      <c r="K2309" s="115" t="str">
        <f t="shared" si="82"/>
        <v/>
      </c>
      <c r="L2309" s="116" t="str">
        <f t="shared" ca="1" si="81"/>
        <v>-</v>
      </c>
      <c r="M2309" s="111" t="str">
        <f>IF(E2309="","",VLOOKUP(E2309,[1]PROJECTES!$C$14:$Z$5000,21,FALSE))</f>
        <v/>
      </c>
      <c r="N2309" s="117"/>
      <c r="O2309" s="118" t="s">
        <v>222</v>
      </c>
      <c r="P2309" s="119"/>
      <c r="Q2309" s="84"/>
      <c r="R2309" s="125"/>
      <c r="S2309" s="166"/>
      <c r="T2309" s="167"/>
    </row>
    <row r="2310" spans="1:20" s="121" customFormat="1" ht="20.100000000000001" customHeight="1" x14ac:dyDescent="0.3">
      <c r="A2310" s="80"/>
      <c r="B2310" s="110" t="str">
        <f>IF(E2310="","",VLOOKUP(E2310,[1]PROJECTES!$C$14:$G$5000,2,FALSE))</f>
        <v/>
      </c>
      <c r="C2310" s="80"/>
      <c r="D2310" s="283" t="str">
        <f>IF(E2310="","",VLOOKUP(E2310,[1]PROJECTES!$C$14:$G$5000,5,FALSE))</f>
        <v/>
      </c>
      <c r="E2310" s="79"/>
      <c r="F2310" s="110" t="str">
        <f>IF(I2310="","",VLOOKUP(I2310,[1]PROJECTES!$C$14:$G$5000,2,FALSE))</f>
        <v/>
      </c>
      <c r="G2310" s="112" t="str">
        <f>IF(E2310="","",VLOOKUP(E2310,[1]PROJECTES!$C$14:$G$5000,4,FALSE))</f>
        <v/>
      </c>
      <c r="H2310" s="95"/>
      <c r="I2310" s="113" t="str">
        <f>IF(H2310="","",VLOOKUP(H2310,BD!B$2:C$16,2,FALSE))</f>
        <v/>
      </c>
      <c r="J2310" s="114"/>
      <c r="K2310" s="115" t="str">
        <f t="shared" si="82"/>
        <v/>
      </c>
      <c r="L2310" s="116" t="str">
        <f t="shared" ca="1" si="81"/>
        <v>-</v>
      </c>
      <c r="M2310" s="111" t="str">
        <f>IF(E2310="","",VLOOKUP(E2310,[1]PROJECTES!$C$14:$Z$5000,21,FALSE))</f>
        <v/>
      </c>
      <c r="N2310" s="117"/>
      <c r="O2310" s="118" t="s">
        <v>222</v>
      </c>
      <c r="P2310" s="119"/>
      <c r="Q2310" s="84"/>
      <c r="R2310" s="125"/>
      <c r="S2310" s="166"/>
      <c r="T2310" s="167"/>
    </row>
    <row r="2311" spans="1:20" s="121" customFormat="1" ht="20.100000000000001" customHeight="1" x14ac:dyDescent="0.3">
      <c r="A2311" s="80"/>
      <c r="B2311" s="110" t="str">
        <f>IF(E2311="","",VLOOKUP(E2311,[1]PROJECTES!$C$14:$G$5000,2,FALSE))</f>
        <v/>
      </c>
      <c r="C2311" s="80"/>
      <c r="D2311" s="283" t="str">
        <f>IF(E2311="","",VLOOKUP(E2311,[1]PROJECTES!$C$14:$G$5000,5,FALSE))</f>
        <v/>
      </c>
      <c r="E2311" s="79"/>
      <c r="F2311" s="110" t="str">
        <f>IF(I2311="","",VLOOKUP(I2311,[1]PROJECTES!$C$14:$G$5000,2,FALSE))</f>
        <v/>
      </c>
      <c r="G2311" s="112" t="str">
        <f>IF(E2311="","",VLOOKUP(E2311,[1]PROJECTES!$C$14:$G$5000,4,FALSE))</f>
        <v/>
      </c>
      <c r="H2311" s="95"/>
      <c r="I2311" s="113" t="str">
        <f>IF(H2311="","",VLOOKUP(H2311,BD!B$2:C$16,2,FALSE))</f>
        <v/>
      </c>
      <c r="J2311" s="114"/>
      <c r="K2311" s="115" t="str">
        <f t="shared" si="82"/>
        <v/>
      </c>
      <c r="L2311" s="116" t="str">
        <f t="shared" ca="1" si="81"/>
        <v>-</v>
      </c>
      <c r="M2311" s="111" t="str">
        <f>IF(E2311="","",VLOOKUP(E2311,[1]PROJECTES!$C$14:$Z$5000,21,FALSE))</f>
        <v/>
      </c>
      <c r="N2311" s="117"/>
      <c r="O2311" s="118" t="s">
        <v>222</v>
      </c>
      <c r="P2311" s="119"/>
      <c r="Q2311" s="84"/>
      <c r="R2311" s="125"/>
      <c r="S2311" s="166"/>
      <c r="T2311" s="167"/>
    </row>
    <row r="2312" spans="1:20" s="121" customFormat="1" ht="20.100000000000001" customHeight="1" x14ac:dyDescent="0.3">
      <c r="A2312" s="80"/>
      <c r="B2312" s="110" t="str">
        <f>IF(E2312="","",VLOOKUP(E2312,[1]PROJECTES!$C$14:$G$5000,2,FALSE))</f>
        <v/>
      </c>
      <c r="C2312" s="80"/>
      <c r="D2312" s="283" t="str">
        <f>IF(E2312="","",VLOOKUP(E2312,[1]PROJECTES!$C$14:$G$5000,5,FALSE))</f>
        <v/>
      </c>
      <c r="E2312" s="79"/>
      <c r="F2312" s="110" t="str">
        <f>IF(I2312="","",VLOOKUP(I2312,[1]PROJECTES!$C$14:$G$5000,2,FALSE))</f>
        <v/>
      </c>
      <c r="G2312" s="112" t="str">
        <f>IF(E2312="","",VLOOKUP(E2312,[1]PROJECTES!$C$14:$G$5000,4,FALSE))</f>
        <v/>
      </c>
      <c r="H2312" s="95"/>
      <c r="I2312" s="113" t="str">
        <f>IF(H2312="","",VLOOKUP(H2312,BD!B$2:C$16,2,FALSE))</f>
        <v/>
      </c>
      <c r="J2312" s="114"/>
      <c r="K2312" s="115" t="str">
        <f t="shared" si="82"/>
        <v/>
      </c>
      <c r="L2312" s="116" t="str">
        <f t="shared" ca="1" si="81"/>
        <v>-</v>
      </c>
      <c r="M2312" s="111" t="str">
        <f>IF(E2312="","",VLOOKUP(E2312,[1]PROJECTES!$C$14:$Z$5000,21,FALSE))</f>
        <v/>
      </c>
      <c r="N2312" s="117"/>
      <c r="O2312" s="118" t="s">
        <v>222</v>
      </c>
      <c r="P2312" s="119"/>
      <c r="Q2312" s="84"/>
      <c r="R2312" s="125"/>
      <c r="S2312" s="166"/>
      <c r="T2312" s="167"/>
    </row>
    <row r="2313" spans="1:20" s="121" customFormat="1" ht="20.100000000000001" customHeight="1" x14ac:dyDescent="0.3">
      <c r="A2313" s="80"/>
      <c r="B2313" s="110" t="str">
        <f>IF(E2313="","",VLOOKUP(E2313,[1]PROJECTES!$C$14:$G$5000,2,FALSE))</f>
        <v/>
      </c>
      <c r="C2313" s="80"/>
      <c r="D2313" s="283" t="str">
        <f>IF(E2313="","",VLOOKUP(E2313,[1]PROJECTES!$C$14:$G$5000,5,FALSE))</f>
        <v/>
      </c>
      <c r="E2313" s="79"/>
      <c r="F2313" s="110" t="str">
        <f>IF(I2313="","",VLOOKUP(I2313,[1]PROJECTES!$C$14:$G$5000,2,FALSE))</f>
        <v/>
      </c>
      <c r="G2313" s="112" t="str">
        <f>IF(E2313="","",VLOOKUP(E2313,[1]PROJECTES!$C$14:$G$5000,4,FALSE))</f>
        <v/>
      </c>
      <c r="H2313" s="95"/>
      <c r="I2313" s="113" t="str">
        <f>IF(H2313="","",VLOOKUP(H2313,BD!B$2:C$16,2,FALSE))</f>
        <v/>
      </c>
      <c r="J2313" s="114"/>
      <c r="K2313" s="115" t="str">
        <f t="shared" si="82"/>
        <v/>
      </c>
      <c r="L2313" s="116" t="str">
        <f t="shared" ref="L2313:L2376" ca="1" si="83">IF(M2313="","-",IF(G2313="TA","-",+M2313-TODAY()))</f>
        <v>-</v>
      </c>
      <c r="M2313" s="111" t="str">
        <f>IF(E2313="","",VLOOKUP(E2313,[1]PROJECTES!$C$14:$Z$5000,21,FALSE))</f>
        <v/>
      </c>
      <c r="N2313" s="117"/>
      <c r="O2313" s="118" t="s">
        <v>222</v>
      </c>
      <c r="P2313" s="119"/>
      <c r="Q2313" s="84"/>
      <c r="R2313" s="125"/>
      <c r="S2313" s="166"/>
      <c r="T2313" s="167"/>
    </row>
    <row r="2314" spans="1:20" s="121" customFormat="1" ht="20.100000000000001" customHeight="1" x14ac:dyDescent="0.3">
      <c r="A2314" s="80"/>
      <c r="B2314" s="110" t="str">
        <f>IF(E2314="","",VLOOKUP(E2314,[1]PROJECTES!$C$14:$G$5000,2,FALSE))</f>
        <v/>
      </c>
      <c r="C2314" s="80"/>
      <c r="D2314" s="283" t="str">
        <f>IF(E2314="","",VLOOKUP(E2314,[1]PROJECTES!$C$14:$G$5000,5,FALSE))</f>
        <v/>
      </c>
      <c r="E2314" s="79"/>
      <c r="F2314" s="110" t="str">
        <f>IF(I2314="","",VLOOKUP(I2314,[1]PROJECTES!$C$14:$G$5000,2,FALSE))</f>
        <v/>
      </c>
      <c r="G2314" s="112" t="str">
        <f>IF(E2314="","",VLOOKUP(E2314,[1]PROJECTES!$C$14:$G$5000,4,FALSE))</f>
        <v/>
      </c>
      <c r="H2314" s="95"/>
      <c r="I2314" s="113" t="str">
        <f>IF(H2314="","",VLOOKUP(H2314,BD!B$2:C$16,2,FALSE))</f>
        <v/>
      </c>
      <c r="J2314" s="114"/>
      <c r="K2314" s="115" t="str">
        <f t="shared" si="82"/>
        <v/>
      </c>
      <c r="L2314" s="116" t="str">
        <f t="shared" ca="1" si="83"/>
        <v>-</v>
      </c>
      <c r="M2314" s="111" t="str">
        <f>IF(E2314="","",VLOOKUP(E2314,[1]PROJECTES!$C$14:$Z$5000,21,FALSE))</f>
        <v/>
      </c>
      <c r="N2314" s="117"/>
      <c r="O2314" s="118" t="s">
        <v>222</v>
      </c>
      <c r="P2314" s="119"/>
      <c r="Q2314" s="84"/>
      <c r="R2314" s="125"/>
      <c r="S2314" s="166"/>
      <c r="T2314" s="167"/>
    </row>
    <row r="2315" spans="1:20" s="121" customFormat="1" ht="20.100000000000001" customHeight="1" x14ac:dyDescent="0.3">
      <c r="A2315" s="80"/>
      <c r="B2315" s="110" t="str">
        <f>IF(E2315="","",VLOOKUP(E2315,[1]PROJECTES!$C$14:$G$5000,2,FALSE))</f>
        <v/>
      </c>
      <c r="C2315" s="80"/>
      <c r="D2315" s="283" t="str">
        <f>IF(E2315="","",VLOOKUP(E2315,[1]PROJECTES!$C$14:$G$5000,5,FALSE))</f>
        <v/>
      </c>
      <c r="E2315" s="79"/>
      <c r="F2315" s="110" t="str">
        <f>IF(I2315="","",VLOOKUP(I2315,[1]PROJECTES!$C$14:$G$5000,2,FALSE))</f>
        <v/>
      </c>
      <c r="G2315" s="112" t="str">
        <f>IF(E2315="","",VLOOKUP(E2315,[1]PROJECTES!$C$14:$G$5000,4,FALSE))</f>
        <v/>
      </c>
      <c r="H2315" s="95"/>
      <c r="I2315" s="113" t="str">
        <f>IF(H2315="","",VLOOKUP(H2315,BD!B$2:C$16,2,FALSE))</f>
        <v/>
      </c>
      <c r="J2315" s="114"/>
      <c r="K2315" s="115" t="str">
        <f t="shared" si="82"/>
        <v/>
      </c>
      <c r="L2315" s="116" t="str">
        <f t="shared" ca="1" si="83"/>
        <v>-</v>
      </c>
      <c r="M2315" s="111" t="str">
        <f>IF(E2315="","",VLOOKUP(E2315,[1]PROJECTES!$C$14:$Z$5000,21,FALSE))</f>
        <v/>
      </c>
      <c r="N2315" s="117"/>
      <c r="O2315" s="118" t="s">
        <v>222</v>
      </c>
      <c r="P2315" s="119"/>
      <c r="Q2315" s="84"/>
      <c r="R2315" s="125"/>
      <c r="S2315" s="166"/>
      <c r="T2315" s="167"/>
    </row>
    <row r="2316" spans="1:20" s="121" customFormat="1" ht="20.100000000000001" customHeight="1" x14ac:dyDescent="0.3">
      <c r="A2316" s="80"/>
      <c r="B2316" s="110" t="str">
        <f>IF(E2316="","",VLOOKUP(E2316,[1]PROJECTES!$C$14:$G$5000,2,FALSE))</f>
        <v/>
      </c>
      <c r="C2316" s="80"/>
      <c r="D2316" s="283" t="str">
        <f>IF(E2316="","",VLOOKUP(E2316,[1]PROJECTES!$C$14:$G$5000,5,FALSE))</f>
        <v/>
      </c>
      <c r="E2316" s="79"/>
      <c r="F2316" s="110" t="str">
        <f>IF(I2316="","",VLOOKUP(I2316,[1]PROJECTES!$C$14:$G$5000,2,FALSE))</f>
        <v/>
      </c>
      <c r="G2316" s="112" t="str">
        <f>IF(E2316="","",VLOOKUP(E2316,[1]PROJECTES!$C$14:$G$5000,4,FALSE))</f>
        <v/>
      </c>
      <c r="H2316" s="95"/>
      <c r="I2316" s="113" t="str">
        <f>IF(H2316="","",VLOOKUP(H2316,BD!B$2:C$16,2,FALSE))</f>
        <v/>
      </c>
      <c r="J2316" s="114"/>
      <c r="K2316" s="115" t="str">
        <f t="shared" si="82"/>
        <v/>
      </c>
      <c r="L2316" s="116" t="str">
        <f t="shared" ca="1" si="83"/>
        <v>-</v>
      </c>
      <c r="M2316" s="111" t="str">
        <f>IF(E2316="","",VLOOKUP(E2316,[1]PROJECTES!$C$14:$Z$5000,21,FALSE))</f>
        <v/>
      </c>
      <c r="N2316" s="117"/>
      <c r="O2316" s="118" t="s">
        <v>222</v>
      </c>
      <c r="P2316" s="119"/>
      <c r="Q2316" s="84"/>
      <c r="R2316" s="125"/>
      <c r="S2316" s="166"/>
      <c r="T2316" s="167"/>
    </row>
    <row r="2317" spans="1:20" s="121" customFormat="1" ht="20.100000000000001" customHeight="1" x14ac:dyDescent="0.3">
      <c r="A2317" s="80"/>
      <c r="B2317" s="110" t="str">
        <f>IF(E2317="","",VLOOKUP(E2317,[1]PROJECTES!$C$14:$G$5000,2,FALSE))</f>
        <v/>
      </c>
      <c r="C2317" s="80"/>
      <c r="D2317" s="283" t="str">
        <f>IF(E2317="","",VLOOKUP(E2317,[1]PROJECTES!$C$14:$G$5000,5,FALSE))</f>
        <v/>
      </c>
      <c r="E2317" s="79"/>
      <c r="F2317" s="110" t="str">
        <f>IF(I2317="","",VLOOKUP(I2317,[1]PROJECTES!$C$14:$G$5000,2,FALSE))</f>
        <v/>
      </c>
      <c r="G2317" s="112" t="str">
        <f>IF(E2317="","",VLOOKUP(E2317,[1]PROJECTES!$C$14:$G$5000,4,FALSE))</f>
        <v/>
      </c>
      <c r="H2317" s="95"/>
      <c r="I2317" s="113" t="str">
        <f>IF(H2317="","",VLOOKUP(H2317,BD!B$2:C$16,2,FALSE))</f>
        <v/>
      </c>
      <c r="J2317" s="114"/>
      <c r="K2317" s="115" t="str">
        <f t="shared" si="82"/>
        <v/>
      </c>
      <c r="L2317" s="116" t="str">
        <f t="shared" ca="1" si="83"/>
        <v>-</v>
      </c>
      <c r="M2317" s="111" t="str">
        <f>IF(E2317="","",VLOOKUP(E2317,[1]PROJECTES!$C$14:$Z$5000,21,FALSE))</f>
        <v/>
      </c>
      <c r="N2317" s="117"/>
      <c r="O2317" s="118" t="s">
        <v>222</v>
      </c>
      <c r="P2317" s="119"/>
      <c r="Q2317" s="84"/>
      <c r="R2317" s="125"/>
      <c r="S2317" s="166"/>
      <c r="T2317" s="167"/>
    </row>
    <row r="2318" spans="1:20" s="121" customFormat="1" ht="20.100000000000001" customHeight="1" x14ac:dyDescent="0.3">
      <c r="A2318" s="80"/>
      <c r="B2318" s="110" t="str">
        <f>IF(E2318="","",VLOOKUP(E2318,[1]PROJECTES!$C$14:$G$5000,2,FALSE))</f>
        <v/>
      </c>
      <c r="C2318" s="80"/>
      <c r="D2318" s="283" t="str">
        <f>IF(E2318="","",VLOOKUP(E2318,[1]PROJECTES!$C$14:$G$5000,5,FALSE))</f>
        <v/>
      </c>
      <c r="E2318" s="79"/>
      <c r="F2318" s="110" t="str">
        <f>IF(I2318="","",VLOOKUP(I2318,[1]PROJECTES!$C$14:$G$5000,2,FALSE))</f>
        <v/>
      </c>
      <c r="G2318" s="112" t="str">
        <f>IF(E2318="","",VLOOKUP(E2318,[1]PROJECTES!$C$14:$G$5000,4,FALSE))</f>
        <v/>
      </c>
      <c r="H2318" s="95"/>
      <c r="I2318" s="113" t="str">
        <f>IF(H2318="","",VLOOKUP(H2318,BD!B$2:C$16,2,FALSE))</f>
        <v/>
      </c>
      <c r="J2318" s="114"/>
      <c r="K2318" s="115" t="str">
        <f t="shared" si="82"/>
        <v/>
      </c>
      <c r="L2318" s="116" t="str">
        <f t="shared" ca="1" si="83"/>
        <v>-</v>
      </c>
      <c r="M2318" s="111" t="str">
        <f>IF(E2318="","",VLOOKUP(E2318,[1]PROJECTES!$C$14:$Z$5000,21,FALSE))</f>
        <v/>
      </c>
      <c r="N2318" s="117"/>
      <c r="O2318" s="118" t="s">
        <v>222</v>
      </c>
      <c r="P2318" s="119"/>
      <c r="Q2318" s="84"/>
      <c r="R2318" s="123"/>
      <c r="S2318" s="166"/>
      <c r="T2318" s="167"/>
    </row>
    <row r="2319" spans="1:20" s="121" customFormat="1" ht="20.100000000000001" customHeight="1" x14ac:dyDescent="0.3">
      <c r="A2319" s="80"/>
      <c r="B2319" s="110" t="str">
        <f>IF(E2319="","",VLOOKUP(E2319,[1]PROJECTES!$C$14:$G$5000,2,FALSE))</f>
        <v/>
      </c>
      <c r="C2319" s="80"/>
      <c r="D2319" s="283" t="str">
        <f>IF(E2319="","",VLOOKUP(E2319,[1]PROJECTES!$C$14:$G$5000,5,FALSE))</f>
        <v/>
      </c>
      <c r="E2319" s="79"/>
      <c r="F2319" s="110" t="str">
        <f>IF(I2319="","",VLOOKUP(I2319,[1]PROJECTES!$C$14:$G$5000,2,FALSE))</f>
        <v/>
      </c>
      <c r="G2319" s="112" t="str">
        <f>IF(E2319="","",VLOOKUP(E2319,[1]PROJECTES!$C$14:$G$5000,4,FALSE))</f>
        <v/>
      </c>
      <c r="H2319" s="95"/>
      <c r="I2319" s="113" t="str">
        <f>IF(H2319="","",VLOOKUP(H2319,BD!B$2:C$16,2,FALSE))</f>
        <v/>
      </c>
      <c r="J2319" s="114"/>
      <c r="K2319" s="115" t="str">
        <f t="shared" si="82"/>
        <v/>
      </c>
      <c r="L2319" s="116" t="str">
        <f t="shared" ca="1" si="83"/>
        <v>-</v>
      </c>
      <c r="M2319" s="111" t="str">
        <f>IF(E2319="","",VLOOKUP(E2319,[1]PROJECTES!$C$14:$Z$5000,21,FALSE))</f>
        <v/>
      </c>
      <c r="N2319" s="117"/>
      <c r="O2319" s="118" t="s">
        <v>222</v>
      </c>
      <c r="P2319" s="119"/>
      <c r="Q2319" s="84"/>
      <c r="R2319" s="125"/>
      <c r="S2319" s="166"/>
      <c r="T2319" s="167"/>
    </row>
    <row r="2320" spans="1:20" s="121" customFormat="1" ht="20.100000000000001" customHeight="1" x14ac:dyDescent="0.3">
      <c r="A2320" s="80"/>
      <c r="B2320" s="110" t="str">
        <f>IF(E2320="","",VLOOKUP(E2320,[1]PROJECTES!$C$14:$G$5000,2,FALSE))</f>
        <v/>
      </c>
      <c r="C2320" s="80"/>
      <c r="D2320" s="283" t="str">
        <f>IF(E2320="","",VLOOKUP(E2320,[1]PROJECTES!$C$14:$G$5000,5,FALSE))</f>
        <v/>
      </c>
      <c r="E2320" s="79"/>
      <c r="F2320" s="110" t="str">
        <f>IF(I2320="","",VLOOKUP(I2320,[1]PROJECTES!$C$14:$G$5000,2,FALSE))</f>
        <v/>
      </c>
      <c r="G2320" s="112" t="str">
        <f>IF(E2320="","",VLOOKUP(E2320,[1]PROJECTES!$C$14:$G$5000,4,FALSE))</f>
        <v/>
      </c>
      <c r="H2320" s="95"/>
      <c r="I2320" s="113" t="str">
        <f>IF(H2320="","",VLOOKUP(H2320,BD!B$2:C$16,2,FALSE))</f>
        <v/>
      </c>
      <c r="J2320" s="114"/>
      <c r="K2320" s="115" t="str">
        <f t="shared" si="82"/>
        <v/>
      </c>
      <c r="L2320" s="116" t="str">
        <f t="shared" ca="1" si="83"/>
        <v>-</v>
      </c>
      <c r="M2320" s="111" t="str">
        <f>IF(E2320="","",VLOOKUP(E2320,[1]PROJECTES!$C$14:$Z$5000,21,FALSE))</f>
        <v/>
      </c>
      <c r="N2320" s="117"/>
      <c r="O2320" s="118" t="s">
        <v>222</v>
      </c>
      <c r="P2320" s="119"/>
      <c r="Q2320" s="84"/>
      <c r="R2320" s="125"/>
      <c r="S2320" s="166"/>
      <c r="T2320" s="167"/>
    </row>
    <row r="2321" spans="1:20" s="121" customFormat="1" ht="20.100000000000001" customHeight="1" x14ac:dyDescent="0.3">
      <c r="A2321" s="80"/>
      <c r="B2321" s="110" t="str">
        <f>IF(E2321="","",VLOOKUP(E2321,[1]PROJECTES!$C$14:$G$5000,2,FALSE))</f>
        <v/>
      </c>
      <c r="C2321" s="80"/>
      <c r="D2321" s="283" t="str">
        <f>IF(E2321="","",VLOOKUP(E2321,[1]PROJECTES!$C$14:$G$5000,5,FALSE))</f>
        <v/>
      </c>
      <c r="E2321" s="79"/>
      <c r="F2321" s="110" t="str">
        <f>IF(I2321="","",VLOOKUP(I2321,[1]PROJECTES!$C$14:$G$5000,2,FALSE))</f>
        <v/>
      </c>
      <c r="G2321" s="112" t="str">
        <f>IF(E2321="","",VLOOKUP(E2321,[1]PROJECTES!$C$14:$G$5000,4,FALSE))</f>
        <v/>
      </c>
      <c r="H2321" s="95"/>
      <c r="I2321" s="113" t="str">
        <f>IF(H2321="","",VLOOKUP(H2321,BD!B$2:C$16,2,FALSE))</f>
        <v/>
      </c>
      <c r="J2321" s="114"/>
      <c r="K2321" s="115" t="str">
        <f t="shared" si="82"/>
        <v/>
      </c>
      <c r="L2321" s="116" t="str">
        <f t="shared" ca="1" si="83"/>
        <v>-</v>
      </c>
      <c r="M2321" s="111" t="str">
        <f>IF(E2321="","",VLOOKUP(E2321,[1]PROJECTES!$C$14:$Z$5000,21,FALSE))</f>
        <v/>
      </c>
      <c r="N2321" s="117"/>
      <c r="O2321" s="118" t="s">
        <v>222</v>
      </c>
      <c r="P2321" s="119"/>
      <c r="Q2321" s="84"/>
      <c r="R2321" s="125"/>
      <c r="S2321" s="166"/>
      <c r="T2321" s="167"/>
    </row>
    <row r="2322" spans="1:20" s="121" customFormat="1" ht="20.100000000000001" customHeight="1" x14ac:dyDescent="0.3">
      <c r="A2322" s="80"/>
      <c r="B2322" s="110" t="str">
        <f>IF(E2322="","",VLOOKUP(E2322,[1]PROJECTES!$C$14:$G$5000,2,FALSE))</f>
        <v/>
      </c>
      <c r="C2322" s="80"/>
      <c r="D2322" s="283" t="str">
        <f>IF(E2322="","",VLOOKUP(E2322,[1]PROJECTES!$C$14:$G$5000,5,FALSE))</f>
        <v/>
      </c>
      <c r="E2322" s="79"/>
      <c r="F2322" s="110" t="str">
        <f>IF(I2322="","",VLOOKUP(I2322,[1]PROJECTES!$C$14:$G$5000,2,FALSE))</f>
        <v/>
      </c>
      <c r="G2322" s="112" t="str">
        <f>IF(E2322="","",VLOOKUP(E2322,[1]PROJECTES!$C$14:$G$5000,4,FALSE))</f>
        <v/>
      </c>
      <c r="H2322" s="95"/>
      <c r="I2322" s="113" t="str">
        <f>IF(H2322="","",VLOOKUP(H2322,BD!B$2:C$16,2,FALSE))</f>
        <v/>
      </c>
      <c r="J2322" s="114"/>
      <c r="K2322" s="115" t="str">
        <f t="shared" si="82"/>
        <v/>
      </c>
      <c r="L2322" s="116" t="str">
        <f t="shared" ca="1" si="83"/>
        <v>-</v>
      </c>
      <c r="M2322" s="111" t="str">
        <f>IF(E2322="","",VLOOKUP(E2322,[1]PROJECTES!$C$14:$Z$5000,21,FALSE))</f>
        <v/>
      </c>
      <c r="N2322" s="117"/>
      <c r="O2322" s="118" t="s">
        <v>222</v>
      </c>
      <c r="P2322" s="119"/>
      <c r="Q2322" s="84"/>
      <c r="R2322" s="125"/>
      <c r="S2322" s="166"/>
      <c r="T2322" s="167"/>
    </row>
    <row r="2323" spans="1:20" s="121" customFormat="1" ht="20.100000000000001" customHeight="1" x14ac:dyDescent="0.3">
      <c r="A2323" s="80"/>
      <c r="B2323" s="110" t="str">
        <f>IF(E2323="","",VLOOKUP(E2323,[1]PROJECTES!$C$14:$G$5000,2,FALSE))</f>
        <v/>
      </c>
      <c r="C2323" s="80"/>
      <c r="D2323" s="283" t="str">
        <f>IF(E2323="","",VLOOKUP(E2323,[1]PROJECTES!$C$14:$G$5000,5,FALSE))</f>
        <v/>
      </c>
      <c r="E2323" s="79"/>
      <c r="F2323" s="110" t="str">
        <f>IF(I2323="","",VLOOKUP(I2323,[1]PROJECTES!$C$14:$G$5000,2,FALSE))</f>
        <v/>
      </c>
      <c r="G2323" s="112" t="str">
        <f>IF(E2323="","",VLOOKUP(E2323,[1]PROJECTES!$C$14:$G$5000,4,FALSE))</f>
        <v/>
      </c>
      <c r="H2323" s="95"/>
      <c r="I2323" s="113" t="str">
        <f>IF(H2323="","",VLOOKUP(H2323,BD!B$2:C$16,2,FALSE))</f>
        <v/>
      </c>
      <c r="J2323" s="114"/>
      <c r="K2323" s="115" t="str">
        <f t="shared" si="82"/>
        <v/>
      </c>
      <c r="L2323" s="116" t="str">
        <f t="shared" ca="1" si="83"/>
        <v>-</v>
      </c>
      <c r="M2323" s="111" t="str">
        <f>IF(E2323="","",VLOOKUP(E2323,[1]PROJECTES!$C$14:$Z$5000,21,FALSE))</f>
        <v/>
      </c>
      <c r="N2323" s="117"/>
      <c r="O2323" s="118" t="s">
        <v>222</v>
      </c>
      <c r="P2323" s="119"/>
      <c r="Q2323" s="84"/>
      <c r="R2323" s="125"/>
      <c r="S2323" s="166"/>
      <c r="T2323" s="167"/>
    </row>
    <row r="2324" spans="1:20" s="121" customFormat="1" ht="20.100000000000001" customHeight="1" x14ac:dyDescent="0.3">
      <c r="A2324" s="80"/>
      <c r="B2324" s="110" t="str">
        <f>IF(E2324="","",VLOOKUP(E2324,[1]PROJECTES!$C$14:$G$5000,2,FALSE))</f>
        <v/>
      </c>
      <c r="C2324" s="80"/>
      <c r="D2324" s="283" t="str">
        <f>IF(E2324="","",VLOOKUP(E2324,[1]PROJECTES!$C$14:$G$5000,5,FALSE))</f>
        <v/>
      </c>
      <c r="E2324" s="79"/>
      <c r="F2324" s="110" t="str">
        <f>IF(I2324="","",VLOOKUP(I2324,[1]PROJECTES!$C$14:$G$5000,2,FALSE))</f>
        <v/>
      </c>
      <c r="G2324" s="112" t="str">
        <f>IF(E2324="","",VLOOKUP(E2324,[1]PROJECTES!$C$14:$G$5000,4,FALSE))</f>
        <v/>
      </c>
      <c r="H2324" s="95"/>
      <c r="I2324" s="113" t="str">
        <f>IF(H2324="","",VLOOKUP(H2324,BD!B$2:C$16,2,FALSE))</f>
        <v/>
      </c>
      <c r="J2324" s="114"/>
      <c r="K2324" s="115" t="str">
        <f t="shared" si="82"/>
        <v/>
      </c>
      <c r="L2324" s="116" t="str">
        <f t="shared" ca="1" si="83"/>
        <v>-</v>
      </c>
      <c r="M2324" s="111" t="str">
        <f>IF(E2324="","",VLOOKUP(E2324,[1]PROJECTES!$C$14:$Z$5000,21,FALSE))</f>
        <v/>
      </c>
      <c r="N2324" s="117"/>
      <c r="O2324" s="118" t="s">
        <v>222</v>
      </c>
      <c r="P2324" s="119"/>
      <c r="Q2324" s="84"/>
      <c r="R2324" s="125"/>
      <c r="S2324" s="166"/>
      <c r="T2324" s="167"/>
    </row>
    <row r="2325" spans="1:20" s="121" customFormat="1" ht="20.100000000000001" customHeight="1" x14ac:dyDescent="0.3">
      <c r="A2325" s="80"/>
      <c r="B2325" s="110" t="str">
        <f>IF(E2325="","",VLOOKUP(E2325,[1]PROJECTES!$C$14:$G$5000,2,FALSE))</f>
        <v/>
      </c>
      <c r="C2325" s="80"/>
      <c r="D2325" s="283" t="str">
        <f>IF(E2325="","",VLOOKUP(E2325,[1]PROJECTES!$C$14:$G$5000,5,FALSE))</f>
        <v/>
      </c>
      <c r="E2325" s="79"/>
      <c r="F2325" s="110" t="str">
        <f>IF(I2325="","",VLOOKUP(I2325,[1]PROJECTES!$C$14:$G$5000,2,FALSE))</f>
        <v/>
      </c>
      <c r="G2325" s="112" t="str">
        <f>IF(E2325="","",VLOOKUP(E2325,[1]PROJECTES!$C$14:$G$5000,4,FALSE))</f>
        <v/>
      </c>
      <c r="H2325" s="95"/>
      <c r="I2325" s="113" t="str">
        <f>IF(H2325="","",VLOOKUP(H2325,BD!B$2:C$16,2,FALSE))</f>
        <v/>
      </c>
      <c r="J2325" s="114"/>
      <c r="K2325" s="115" t="str">
        <f t="shared" si="82"/>
        <v/>
      </c>
      <c r="L2325" s="116" t="str">
        <f t="shared" ca="1" si="83"/>
        <v>-</v>
      </c>
      <c r="M2325" s="111" t="str">
        <f>IF(E2325="","",VLOOKUP(E2325,[1]PROJECTES!$C$14:$Z$5000,21,FALSE))</f>
        <v/>
      </c>
      <c r="N2325" s="117"/>
      <c r="O2325" s="118" t="s">
        <v>222</v>
      </c>
      <c r="P2325" s="119"/>
      <c r="Q2325" s="84"/>
      <c r="R2325" s="125"/>
      <c r="S2325" s="166"/>
      <c r="T2325" s="167"/>
    </row>
    <row r="2326" spans="1:20" s="121" customFormat="1" ht="20.100000000000001" customHeight="1" x14ac:dyDescent="0.3">
      <c r="A2326" s="80"/>
      <c r="B2326" s="110" t="str">
        <f>IF(E2326="","",VLOOKUP(E2326,[1]PROJECTES!$C$14:$G$5000,2,FALSE))</f>
        <v/>
      </c>
      <c r="C2326" s="80"/>
      <c r="D2326" s="283" t="str">
        <f>IF(E2326="","",VLOOKUP(E2326,[1]PROJECTES!$C$14:$G$5000,5,FALSE))</f>
        <v/>
      </c>
      <c r="E2326" s="79"/>
      <c r="F2326" s="110" t="str">
        <f>IF(I2326="","",VLOOKUP(I2326,[1]PROJECTES!$C$14:$G$5000,2,FALSE))</f>
        <v/>
      </c>
      <c r="G2326" s="112" t="str">
        <f>IF(E2326="","",VLOOKUP(E2326,[1]PROJECTES!$C$14:$G$5000,4,FALSE))</f>
        <v/>
      </c>
      <c r="H2326" s="95"/>
      <c r="I2326" s="113" t="str">
        <f>IF(H2326="","",VLOOKUP(H2326,BD!B$2:C$16,2,FALSE))</f>
        <v/>
      </c>
      <c r="J2326" s="114"/>
      <c r="K2326" s="115" t="str">
        <f t="shared" si="82"/>
        <v/>
      </c>
      <c r="L2326" s="116" t="str">
        <f t="shared" ca="1" si="83"/>
        <v>-</v>
      </c>
      <c r="M2326" s="111" t="str">
        <f>IF(E2326="","",VLOOKUP(E2326,[1]PROJECTES!$C$14:$Z$5000,21,FALSE))</f>
        <v/>
      </c>
      <c r="N2326" s="117"/>
      <c r="O2326" s="118" t="s">
        <v>222</v>
      </c>
      <c r="P2326" s="119"/>
      <c r="Q2326" s="84"/>
      <c r="R2326" s="125"/>
      <c r="S2326" s="166"/>
      <c r="T2326" s="167"/>
    </row>
    <row r="2327" spans="1:20" s="121" customFormat="1" ht="20.100000000000001" customHeight="1" x14ac:dyDescent="0.3">
      <c r="A2327" s="80"/>
      <c r="B2327" s="110" t="str">
        <f>IF(E2327="","",VLOOKUP(E2327,[1]PROJECTES!$C$14:$G$5000,2,FALSE))</f>
        <v/>
      </c>
      <c r="C2327" s="80"/>
      <c r="D2327" s="283" t="str">
        <f>IF(E2327="","",VLOOKUP(E2327,[1]PROJECTES!$C$14:$G$5000,5,FALSE))</f>
        <v/>
      </c>
      <c r="E2327" s="79"/>
      <c r="F2327" s="110" t="str">
        <f>IF(I2327="","",VLOOKUP(I2327,[1]PROJECTES!$C$14:$G$5000,2,FALSE))</f>
        <v/>
      </c>
      <c r="G2327" s="112" t="str">
        <f>IF(E2327="","",VLOOKUP(E2327,[1]PROJECTES!$C$14:$G$5000,4,FALSE))</f>
        <v/>
      </c>
      <c r="H2327" s="95"/>
      <c r="I2327" s="113" t="str">
        <f>IF(H2327="","",VLOOKUP(H2327,BD!B$2:C$16,2,FALSE))</f>
        <v/>
      </c>
      <c r="J2327" s="114"/>
      <c r="K2327" s="115" t="str">
        <f t="shared" si="82"/>
        <v/>
      </c>
      <c r="L2327" s="116" t="str">
        <f t="shared" ca="1" si="83"/>
        <v>-</v>
      </c>
      <c r="M2327" s="111" t="str">
        <f>IF(E2327="","",VLOOKUP(E2327,[1]PROJECTES!$C$14:$Z$5000,21,FALSE))</f>
        <v/>
      </c>
      <c r="N2327" s="117"/>
      <c r="O2327" s="118" t="s">
        <v>222</v>
      </c>
      <c r="P2327" s="119"/>
      <c r="Q2327" s="84"/>
      <c r="R2327" s="125"/>
      <c r="S2327" s="166"/>
      <c r="T2327" s="167"/>
    </row>
    <row r="2328" spans="1:20" s="121" customFormat="1" ht="20.100000000000001" customHeight="1" x14ac:dyDescent="0.3">
      <c r="A2328" s="80"/>
      <c r="B2328" s="110" t="str">
        <f>IF(E2328="","",VLOOKUP(E2328,[1]PROJECTES!$C$14:$G$5000,2,FALSE))</f>
        <v/>
      </c>
      <c r="C2328" s="80"/>
      <c r="D2328" s="283" t="str">
        <f>IF(E2328="","",VLOOKUP(E2328,[1]PROJECTES!$C$14:$G$5000,5,FALSE))</f>
        <v/>
      </c>
      <c r="E2328" s="79"/>
      <c r="F2328" s="110" t="str">
        <f>IF(I2328="","",VLOOKUP(I2328,[1]PROJECTES!$C$14:$G$5000,2,FALSE))</f>
        <v/>
      </c>
      <c r="G2328" s="112" t="str">
        <f>IF(E2328="","",VLOOKUP(E2328,[1]PROJECTES!$C$14:$G$5000,4,FALSE))</f>
        <v/>
      </c>
      <c r="H2328" s="95"/>
      <c r="I2328" s="113" t="str">
        <f>IF(H2328="","",VLOOKUP(H2328,BD!B$2:C$16,2,FALSE))</f>
        <v/>
      </c>
      <c r="J2328" s="114"/>
      <c r="K2328" s="115" t="str">
        <f t="shared" si="82"/>
        <v/>
      </c>
      <c r="L2328" s="116" t="str">
        <f t="shared" ca="1" si="83"/>
        <v>-</v>
      </c>
      <c r="M2328" s="111" t="str">
        <f>IF(E2328="","",VLOOKUP(E2328,[1]PROJECTES!$C$14:$Z$5000,21,FALSE))</f>
        <v/>
      </c>
      <c r="N2328" s="117"/>
      <c r="O2328" s="118" t="s">
        <v>222</v>
      </c>
      <c r="P2328" s="119"/>
      <c r="Q2328" s="84"/>
      <c r="R2328" s="125"/>
      <c r="S2328" s="166"/>
      <c r="T2328" s="167"/>
    </row>
    <row r="2329" spans="1:20" s="121" customFormat="1" ht="20.100000000000001" customHeight="1" x14ac:dyDescent="0.3">
      <c r="A2329" s="80"/>
      <c r="B2329" s="110" t="str">
        <f>IF(E2329="","",VLOOKUP(E2329,[1]PROJECTES!$C$14:$G$5000,2,FALSE))</f>
        <v/>
      </c>
      <c r="C2329" s="80"/>
      <c r="D2329" s="283" t="str">
        <f>IF(E2329="","",VLOOKUP(E2329,[1]PROJECTES!$C$14:$G$5000,5,FALSE))</f>
        <v/>
      </c>
      <c r="E2329" s="79"/>
      <c r="F2329" s="110" t="str">
        <f>IF(I2329="","",VLOOKUP(I2329,[1]PROJECTES!$C$14:$G$5000,2,FALSE))</f>
        <v/>
      </c>
      <c r="G2329" s="112" t="str">
        <f>IF(E2329="","",VLOOKUP(E2329,[1]PROJECTES!$C$14:$G$5000,4,FALSE))</f>
        <v/>
      </c>
      <c r="H2329" s="95"/>
      <c r="I2329" s="113" t="str">
        <f>IF(H2329="","",VLOOKUP(H2329,BD!B$2:C$16,2,FALSE))</f>
        <v/>
      </c>
      <c r="J2329" s="114"/>
      <c r="K2329" s="115" t="str">
        <f t="shared" si="82"/>
        <v/>
      </c>
      <c r="L2329" s="116" t="str">
        <f t="shared" ca="1" si="83"/>
        <v>-</v>
      </c>
      <c r="M2329" s="111" t="str">
        <f>IF(E2329="","",VLOOKUP(E2329,[1]PROJECTES!$C$14:$Z$5000,21,FALSE))</f>
        <v/>
      </c>
      <c r="N2329" s="117"/>
      <c r="O2329" s="118" t="s">
        <v>222</v>
      </c>
      <c r="P2329" s="119"/>
      <c r="Q2329" s="84"/>
      <c r="R2329" s="125"/>
      <c r="S2329" s="166"/>
      <c r="T2329" s="167"/>
    </row>
    <row r="2330" spans="1:20" s="121" customFormat="1" ht="20.100000000000001" customHeight="1" x14ac:dyDescent="0.3">
      <c r="A2330" s="80"/>
      <c r="B2330" s="110" t="str">
        <f>IF(E2330="","",VLOOKUP(E2330,[1]PROJECTES!$C$14:$G$5000,2,FALSE))</f>
        <v/>
      </c>
      <c r="C2330" s="80"/>
      <c r="D2330" s="283" t="str">
        <f>IF(E2330="","",VLOOKUP(E2330,[1]PROJECTES!$C$14:$G$5000,5,FALSE))</f>
        <v/>
      </c>
      <c r="E2330" s="79"/>
      <c r="F2330" s="110" t="str">
        <f>IF(I2330="","",VLOOKUP(I2330,[1]PROJECTES!$C$14:$G$5000,2,FALSE))</f>
        <v/>
      </c>
      <c r="G2330" s="112" t="str">
        <f>IF(E2330="","",VLOOKUP(E2330,[1]PROJECTES!$C$14:$G$5000,4,FALSE))</f>
        <v/>
      </c>
      <c r="H2330" s="95"/>
      <c r="I2330" s="113" t="str">
        <f>IF(H2330="","",VLOOKUP(H2330,BD!B$2:C$16,2,FALSE))</f>
        <v/>
      </c>
      <c r="J2330" s="114"/>
      <c r="K2330" s="115" t="str">
        <f t="shared" si="82"/>
        <v/>
      </c>
      <c r="L2330" s="116" t="str">
        <f t="shared" ca="1" si="83"/>
        <v>-</v>
      </c>
      <c r="M2330" s="111" t="str">
        <f>IF(E2330="","",VLOOKUP(E2330,[1]PROJECTES!$C$14:$Z$5000,21,FALSE))</f>
        <v/>
      </c>
      <c r="N2330" s="117"/>
      <c r="O2330" s="118" t="s">
        <v>222</v>
      </c>
      <c r="P2330" s="119"/>
      <c r="Q2330" s="84"/>
      <c r="R2330" s="125"/>
      <c r="S2330" s="166"/>
      <c r="T2330" s="167"/>
    </row>
    <row r="2331" spans="1:20" s="121" customFormat="1" ht="20.100000000000001" customHeight="1" x14ac:dyDescent="0.3">
      <c r="A2331" s="80"/>
      <c r="B2331" s="110" t="str">
        <f>IF(E2331="","",VLOOKUP(E2331,[1]PROJECTES!$C$14:$G$5000,2,FALSE))</f>
        <v/>
      </c>
      <c r="C2331" s="80"/>
      <c r="D2331" s="283" t="str">
        <f>IF(E2331="","",VLOOKUP(E2331,[1]PROJECTES!$C$14:$G$5000,5,FALSE))</f>
        <v/>
      </c>
      <c r="E2331" s="79"/>
      <c r="F2331" s="110" t="str">
        <f>IF(I2331="","",VLOOKUP(I2331,[1]PROJECTES!$C$14:$G$5000,2,FALSE))</f>
        <v/>
      </c>
      <c r="G2331" s="112" t="str">
        <f>IF(E2331="","",VLOOKUP(E2331,[1]PROJECTES!$C$14:$G$5000,4,FALSE))</f>
        <v/>
      </c>
      <c r="H2331" s="95"/>
      <c r="I2331" s="113" t="str">
        <f>IF(H2331="","",VLOOKUP(H2331,BD!B$2:C$16,2,FALSE))</f>
        <v/>
      </c>
      <c r="J2331" s="114"/>
      <c r="K2331" s="115" t="str">
        <f t="shared" si="82"/>
        <v/>
      </c>
      <c r="L2331" s="116" t="str">
        <f t="shared" ca="1" si="83"/>
        <v>-</v>
      </c>
      <c r="M2331" s="111" t="str">
        <f>IF(E2331="","",VLOOKUP(E2331,[1]PROJECTES!$C$14:$Z$5000,21,FALSE))</f>
        <v/>
      </c>
      <c r="N2331" s="117"/>
      <c r="O2331" s="118" t="s">
        <v>222</v>
      </c>
      <c r="P2331" s="119"/>
      <c r="Q2331" s="84"/>
      <c r="R2331" s="125"/>
      <c r="S2331" s="166"/>
      <c r="T2331" s="167"/>
    </row>
    <row r="2332" spans="1:20" s="121" customFormat="1" ht="20.100000000000001" customHeight="1" x14ac:dyDescent="0.3">
      <c r="A2332" s="80"/>
      <c r="B2332" s="110" t="str">
        <f>IF(E2332="","",VLOOKUP(E2332,[1]PROJECTES!$C$14:$G$5000,2,FALSE))</f>
        <v/>
      </c>
      <c r="C2332" s="80"/>
      <c r="D2332" s="283" t="str">
        <f>IF(E2332="","",VLOOKUP(E2332,[1]PROJECTES!$C$14:$G$5000,5,FALSE))</f>
        <v/>
      </c>
      <c r="E2332" s="79"/>
      <c r="F2332" s="110" t="str">
        <f>IF(I2332="","",VLOOKUP(I2332,[1]PROJECTES!$C$14:$G$5000,2,FALSE))</f>
        <v/>
      </c>
      <c r="G2332" s="112" t="str">
        <f>IF(E2332="","",VLOOKUP(E2332,[1]PROJECTES!$C$14:$G$5000,4,FALSE))</f>
        <v/>
      </c>
      <c r="H2332" s="95"/>
      <c r="I2332" s="113" t="str">
        <f>IF(H2332="","",VLOOKUP(H2332,BD!B$2:C$16,2,FALSE))</f>
        <v/>
      </c>
      <c r="J2332" s="114"/>
      <c r="K2332" s="115" t="str">
        <f t="shared" si="82"/>
        <v/>
      </c>
      <c r="L2332" s="116" t="str">
        <f t="shared" ca="1" si="83"/>
        <v>-</v>
      </c>
      <c r="M2332" s="111" t="str">
        <f>IF(E2332="","",VLOOKUP(E2332,[1]PROJECTES!$C$14:$Z$5000,21,FALSE))</f>
        <v/>
      </c>
      <c r="N2332" s="117"/>
      <c r="O2332" s="118" t="s">
        <v>222</v>
      </c>
      <c r="P2332" s="119"/>
      <c r="Q2332" s="84"/>
      <c r="R2332" s="125"/>
      <c r="S2332" s="166"/>
      <c r="T2332" s="167"/>
    </row>
    <row r="2333" spans="1:20" s="121" customFormat="1" ht="20.100000000000001" customHeight="1" x14ac:dyDescent="0.3">
      <c r="A2333" s="80"/>
      <c r="B2333" s="110" t="str">
        <f>IF(E2333="","",VLOOKUP(E2333,[1]PROJECTES!$C$14:$G$5000,2,FALSE))</f>
        <v/>
      </c>
      <c r="C2333" s="80"/>
      <c r="D2333" s="283" t="str">
        <f>IF(E2333="","",VLOOKUP(E2333,[1]PROJECTES!$C$14:$G$5000,5,FALSE))</f>
        <v/>
      </c>
      <c r="E2333" s="79"/>
      <c r="F2333" s="110" t="str">
        <f>IF(I2333="","",VLOOKUP(I2333,[1]PROJECTES!$C$14:$G$5000,2,FALSE))</f>
        <v/>
      </c>
      <c r="G2333" s="112" t="str">
        <f>IF(E2333="","",VLOOKUP(E2333,[1]PROJECTES!$C$14:$G$5000,4,FALSE))</f>
        <v/>
      </c>
      <c r="H2333" s="95"/>
      <c r="I2333" s="113" t="str">
        <f>IF(H2333="","",VLOOKUP(H2333,BD!B$2:C$16,2,FALSE))</f>
        <v/>
      </c>
      <c r="J2333" s="114"/>
      <c r="K2333" s="115" t="str">
        <f t="shared" si="82"/>
        <v/>
      </c>
      <c r="L2333" s="116" t="str">
        <f t="shared" ca="1" si="83"/>
        <v>-</v>
      </c>
      <c r="M2333" s="111" t="str">
        <f>IF(E2333="","",VLOOKUP(E2333,[1]PROJECTES!$C$14:$Z$5000,21,FALSE))</f>
        <v/>
      </c>
      <c r="N2333" s="117"/>
      <c r="O2333" s="118" t="s">
        <v>222</v>
      </c>
      <c r="P2333" s="119"/>
      <c r="Q2333" s="84"/>
      <c r="R2333" s="125"/>
      <c r="S2333" s="166"/>
      <c r="T2333" s="167"/>
    </row>
    <row r="2334" spans="1:20" s="121" customFormat="1" ht="20.100000000000001" customHeight="1" x14ac:dyDescent="0.3">
      <c r="A2334" s="80"/>
      <c r="B2334" s="110" t="str">
        <f>IF(E2334="","",VLOOKUP(E2334,[1]PROJECTES!$C$14:$G$5000,2,FALSE))</f>
        <v/>
      </c>
      <c r="C2334" s="80"/>
      <c r="D2334" s="283" t="str">
        <f>IF(E2334="","",VLOOKUP(E2334,[1]PROJECTES!$C$14:$G$5000,5,FALSE))</f>
        <v/>
      </c>
      <c r="E2334" s="79"/>
      <c r="F2334" s="110" t="str">
        <f>IF(I2334="","",VLOOKUP(I2334,[1]PROJECTES!$C$14:$G$5000,2,FALSE))</f>
        <v/>
      </c>
      <c r="G2334" s="112" t="str">
        <f>IF(E2334="","",VLOOKUP(E2334,[1]PROJECTES!$C$14:$G$5000,4,FALSE))</f>
        <v/>
      </c>
      <c r="H2334" s="95"/>
      <c r="I2334" s="113" t="str">
        <f>IF(H2334="","",VLOOKUP(H2334,BD!B$2:C$16,2,FALSE))</f>
        <v/>
      </c>
      <c r="J2334" s="114"/>
      <c r="K2334" s="115" t="str">
        <f t="shared" si="82"/>
        <v/>
      </c>
      <c r="L2334" s="116" t="str">
        <f t="shared" ca="1" si="83"/>
        <v>-</v>
      </c>
      <c r="M2334" s="111" t="str">
        <f>IF(E2334="","",VLOOKUP(E2334,[1]PROJECTES!$C$14:$Z$5000,21,FALSE))</f>
        <v/>
      </c>
      <c r="N2334" s="117"/>
      <c r="O2334" s="118" t="s">
        <v>222</v>
      </c>
      <c r="P2334" s="119"/>
      <c r="Q2334" s="84"/>
      <c r="R2334" s="125"/>
      <c r="S2334" s="166"/>
      <c r="T2334" s="167"/>
    </row>
    <row r="2335" spans="1:20" s="121" customFormat="1" ht="20.100000000000001" customHeight="1" x14ac:dyDescent="0.3">
      <c r="A2335" s="80"/>
      <c r="B2335" s="110" t="str">
        <f>IF(E2335="","",VLOOKUP(E2335,[1]PROJECTES!$C$14:$G$5000,2,FALSE))</f>
        <v/>
      </c>
      <c r="C2335" s="80"/>
      <c r="D2335" s="283" t="str">
        <f>IF(E2335="","",VLOOKUP(E2335,[1]PROJECTES!$C$14:$G$5000,5,FALSE))</f>
        <v/>
      </c>
      <c r="E2335" s="79"/>
      <c r="F2335" s="110" t="str">
        <f>IF(I2335="","",VLOOKUP(I2335,[1]PROJECTES!$C$14:$G$5000,2,FALSE))</f>
        <v/>
      </c>
      <c r="G2335" s="112" t="str">
        <f>IF(E2335="","",VLOOKUP(E2335,[1]PROJECTES!$C$14:$G$5000,4,FALSE))</f>
        <v/>
      </c>
      <c r="H2335" s="95"/>
      <c r="I2335" s="113" t="str">
        <f>IF(H2335="","",VLOOKUP(H2335,BD!B$2:C$16,2,FALSE))</f>
        <v/>
      </c>
      <c r="J2335" s="114"/>
      <c r="K2335" s="115" t="str">
        <f t="shared" si="82"/>
        <v/>
      </c>
      <c r="L2335" s="116" t="str">
        <f t="shared" ca="1" si="83"/>
        <v>-</v>
      </c>
      <c r="M2335" s="111" t="str">
        <f>IF(E2335="","",VLOOKUP(E2335,[1]PROJECTES!$C$14:$Z$5000,21,FALSE))</f>
        <v/>
      </c>
      <c r="N2335" s="117"/>
      <c r="O2335" s="118" t="s">
        <v>222</v>
      </c>
      <c r="P2335" s="119"/>
      <c r="Q2335" s="84"/>
      <c r="R2335" s="146"/>
      <c r="S2335" s="166"/>
      <c r="T2335" s="167"/>
    </row>
    <row r="2336" spans="1:20" s="121" customFormat="1" ht="20.100000000000001" customHeight="1" x14ac:dyDescent="0.3">
      <c r="A2336" s="80"/>
      <c r="B2336" s="110" t="str">
        <f>IF(E2336="","",VLOOKUP(E2336,[1]PROJECTES!$C$14:$G$5000,2,FALSE))</f>
        <v/>
      </c>
      <c r="C2336" s="80"/>
      <c r="D2336" s="283" t="str">
        <f>IF(E2336="","",VLOOKUP(E2336,[1]PROJECTES!$C$14:$G$5000,5,FALSE))</f>
        <v/>
      </c>
      <c r="E2336" s="79"/>
      <c r="F2336" s="110" t="str">
        <f>IF(I2336="","",VLOOKUP(I2336,[1]PROJECTES!$C$14:$G$5000,2,FALSE))</f>
        <v/>
      </c>
      <c r="G2336" s="112" t="str">
        <f>IF(E2336="","",VLOOKUP(E2336,[1]PROJECTES!$C$14:$G$5000,4,FALSE))</f>
        <v/>
      </c>
      <c r="H2336" s="95"/>
      <c r="I2336" s="113" t="str">
        <f>IF(H2336="","",VLOOKUP(H2336,BD!B$2:C$16,2,FALSE))</f>
        <v/>
      </c>
      <c r="J2336" s="114"/>
      <c r="K2336" s="115" t="str">
        <f t="shared" si="82"/>
        <v/>
      </c>
      <c r="L2336" s="116" t="str">
        <f t="shared" ca="1" si="83"/>
        <v>-</v>
      </c>
      <c r="M2336" s="111" t="str">
        <f>IF(E2336="","",VLOOKUP(E2336,[1]PROJECTES!$C$14:$Z$5000,21,FALSE))</f>
        <v/>
      </c>
      <c r="N2336" s="117"/>
      <c r="O2336" s="118" t="s">
        <v>222</v>
      </c>
      <c r="P2336" s="119"/>
      <c r="Q2336" s="84"/>
      <c r="R2336" s="125"/>
      <c r="S2336" s="166"/>
      <c r="T2336" s="167"/>
    </row>
    <row r="2337" spans="1:20" s="121" customFormat="1" ht="20.100000000000001" customHeight="1" x14ac:dyDescent="0.3">
      <c r="A2337" s="80"/>
      <c r="B2337" s="110" t="str">
        <f>IF(E2337="","",VLOOKUP(E2337,[1]PROJECTES!$C$14:$G$5000,2,FALSE))</f>
        <v/>
      </c>
      <c r="C2337" s="80"/>
      <c r="D2337" s="283" t="str">
        <f>IF(E2337="","",VLOOKUP(E2337,[1]PROJECTES!$C$14:$G$5000,5,FALSE))</f>
        <v/>
      </c>
      <c r="E2337" s="79"/>
      <c r="F2337" s="110" t="str">
        <f>IF(I2337="","",VLOOKUP(I2337,[1]PROJECTES!$C$14:$G$5000,2,FALSE))</f>
        <v/>
      </c>
      <c r="G2337" s="112" t="str">
        <f>IF(E2337="","",VLOOKUP(E2337,[1]PROJECTES!$C$14:$G$5000,4,FALSE))</f>
        <v/>
      </c>
      <c r="H2337" s="95"/>
      <c r="I2337" s="113" t="str">
        <f>IF(H2337="","",VLOOKUP(H2337,BD!B$2:C$16,2,FALSE))</f>
        <v/>
      </c>
      <c r="J2337" s="114"/>
      <c r="K2337" s="115" t="str">
        <f t="shared" si="82"/>
        <v/>
      </c>
      <c r="L2337" s="116" t="str">
        <f t="shared" ca="1" si="83"/>
        <v>-</v>
      </c>
      <c r="M2337" s="111" t="str">
        <f>IF(E2337="","",VLOOKUP(E2337,[1]PROJECTES!$C$14:$Z$5000,21,FALSE))</f>
        <v/>
      </c>
      <c r="N2337" s="117"/>
      <c r="O2337" s="118" t="s">
        <v>222</v>
      </c>
      <c r="P2337" s="119"/>
      <c r="Q2337" s="84"/>
      <c r="R2337" s="125"/>
      <c r="S2337" s="166"/>
      <c r="T2337" s="167"/>
    </row>
    <row r="2338" spans="1:20" s="121" customFormat="1" ht="20.100000000000001" customHeight="1" x14ac:dyDescent="0.3">
      <c r="A2338" s="80"/>
      <c r="B2338" s="110" t="str">
        <f>IF(E2338="","",VLOOKUP(E2338,[1]PROJECTES!$C$14:$G$5000,2,FALSE))</f>
        <v/>
      </c>
      <c r="C2338" s="80"/>
      <c r="D2338" s="283" t="str">
        <f>IF(E2338="","",VLOOKUP(E2338,[1]PROJECTES!$C$14:$G$5000,5,FALSE))</f>
        <v/>
      </c>
      <c r="E2338" s="79"/>
      <c r="F2338" s="110" t="str">
        <f>IF(I2338="","",VLOOKUP(I2338,[1]PROJECTES!$C$14:$G$5000,2,FALSE))</f>
        <v/>
      </c>
      <c r="G2338" s="112" t="str">
        <f>IF(E2338="","",VLOOKUP(E2338,[1]PROJECTES!$C$14:$G$5000,4,FALSE))</f>
        <v/>
      </c>
      <c r="H2338" s="95"/>
      <c r="I2338" s="113" t="str">
        <f>IF(H2338="","",VLOOKUP(H2338,BD!B$2:C$16,2,FALSE))</f>
        <v/>
      </c>
      <c r="J2338" s="114"/>
      <c r="K2338" s="115" t="str">
        <f t="shared" si="82"/>
        <v/>
      </c>
      <c r="L2338" s="116" t="str">
        <f t="shared" ca="1" si="83"/>
        <v>-</v>
      </c>
      <c r="M2338" s="111" t="str">
        <f>IF(E2338="","",VLOOKUP(E2338,[1]PROJECTES!$C$14:$Z$5000,21,FALSE))</f>
        <v/>
      </c>
      <c r="N2338" s="117"/>
      <c r="O2338" s="118" t="s">
        <v>222</v>
      </c>
      <c r="P2338" s="119"/>
      <c r="Q2338" s="84"/>
      <c r="R2338" s="125"/>
      <c r="S2338" s="166"/>
      <c r="T2338" s="167"/>
    </row>
    <row r="2339" spans="1:20" s="121" customFormat="1" ht="20.100000000000001" customHeight="1" x14ac:dyDescent="0.3">
      <c r="A2339" s="80"/>
      <c r="B2339" s="110" t="str">
        <f>IF(E2339="","",VLOOKUP(E2339,[1]PROJECTES!$C$14:$G$5000,2,FALSE))</f>
        <v/>
      </c>
      <c r="C2339" s="80"/>
      <c r="D2339" s="283" t="str">
        <f>IF(E2339="","",VLOOKUP(E2339,[1]PROJECTES!$C$14:$G$5000,5,FALSE))</f>
        <v/>
      </c>
      <c r="E2339" s="79"/>
      <c r="F2339" s="110" t="str">
        <f>IF(I2339="","",VLOOKUP(I2339,[1]PROJECTES!$C$14:$G$5000,2,FALSE))</f>
        <v/>
      </c>
      <c r="G2339" s="112" t="str">
        <f>IF(E2339="","",VLOOKUP(E2339,[1]PROJECTES!$C$14:$G$5000,4,FALSE))</f>
        <v/>
      </c>
      <c r="H2339" s="95"/>
      <c r="I2339" s="113" t="str">
        <f>IF(H2339="","",VLOOKUP(H2339,BD!B$2:C$16,2,FALSE))</f>
        <v/>
      </c>
      <c r="J2339" s="114"/>
      <c r="K2339" s="115" t="str">
        <f t="shared" si="82"/>
        <v/>
      </c>
      <c r="L2339" s="116" t="str">
        <f t="shared" ca="1" si="83"/>
        <v>-</v>
      </c>
      <c r="M2339" s="111" t="str">
        <f>IF(E2339="","",VLOOKUP(E2339,[1]PROJECTES!$C$14:$Z$5000,21,FALSE))</f>
        <v/>
      </c>
      <c r="N2339" s="117"/>
      <c r="O2339" s="118" t="s">
        <v>222</v>
      </c>
      <c r="P2339" s="119"/>
      <c r="Q2339" s="84"/>
      <c r="R2339" s="146"/>
      <c r="S2339" s="166"/>
      <c r="T2339" s="167"/>
    </row>
    <row r="2340" spans="1:20" s="121" customFormat="1" ht="20.100000000000001" customHeight="1" x14ac:dyDescent="0.3">
      <c r="A2340" s="80"/>
      <c r="B2340" s="110" t="str">
        <f>IF(E2340="","",VLOOKUP(E2340,[1]PROJECTES!$C$14:$G$5000,2,FALSE))</f>
        <v/>
      </c>
      <c r="C2340" s="80"/>
      <c r="D2340" s="283" t="str">
        <f>IF(E2340="","",VLOOKUP(E2340,[1]PROJECTES!$C$14:$G$5000,5,FALSE))</f>
        <v/>
      </c>
      <c r="E2340" s="79"/>
      <c r="F2340" s="110" t="str">
        <f>IF(I2340="","",VLOOKUP(I2340,[1]PROJECTES!$C$14:$G$5000,2,FALSE))</f>
        <v/>
      </c>
      <c r="G2340" s="112" t="str">
        <f>IF(E2340="","",VLOOKUP(E2340,[1]PROJECTES!$C$14:$G$5000,4,FALSE))</f>
        <v/>
      </c>
      <c r="H2340" s="95"/>
      <c r="I2340" s="113" t="str">
        <f>IF(H2340="","",VLOOKUP(H2340,BD!B$2:C$16,2,FALSE))</f>
        <v/>
      </c>
      <c r="J2340" s="114"/>
      <c r="K2340" s="115" t="str">
        <f t="shared" si="82"/>
        <v/>
      </c>
      <c r="L2340" s="116" t="str">
        <f t="shared" ca="1" si="83"/>
        <v>-</v>
      </c>
      <c r="M2340" s="111" t="str">
        <f>IF(E2340="","",VLOOKUP(E2340,[1]PROJECTES!$C$14:$Z$5000,21,FALSE))</f>
        <v/>
      </c>
      <c r="N2340" s="117"/>
      <c r="O2340" s="118" t="s">
        <v>222</v>
      </c>
      <c r="P2340" s="119"/>
      <c r="Q2340" s="84"/>
      <c r="R2340" s="125"/>
      <c r="S2340" s="166"/>
      <c r="T2340" s="167"/>
    </row>
    <row r="2341" spans="1:20" s="121" customFormat="1" ht="20.100000000000001" customHeight="1" x14ac:dyDescent="0.3">
      <c r="A2341" s="80"/>
      <c r="B2341" s="110" t="str">
        <f>IF(E2341="","",VLOOKUP(E2341,[1]PROJECTES!$C$14:$G$5000,2,FALSE))</f>
        <v/>
      </c>
      <c r="C2341" s="80"/>
      <c r="D2341" s="283" t="str">
        <f>IF(E2341="","",VLOOKUP(E2341,[1]PROJECTES!$C$14:$G$5000,5,FALSE))</f>
        <v/>
      </c>
      <c r="E2341" s="79"/>
      <c r="F2341" s="110" t="str">
        <f>IF(I2341="","",VLOOKUP(I2341,[1]PROJECTES!$C$14:$G$5000,2,FALSE))</f>
        <v/>
      </c>
      <c r="G2341" s="112" t="str">
        <f>IF(E2341="","",VLOOKUP(E2341,[1]PROJECTES!$C$14:$G$5000,4,FALSE))</f>
        <v/>
      </c>
      <c r="H2341" s="95"/>
      <c r="I2341" s="113" t="str">
        <f>IF(H2341="","",VLOOKUP(H2341,BD!B$2:C$16,2,FALSE))</f>
        <v/>
      </c>
      <c r="J2341" s="147"/>
      <c r="K2341" s="115" t="str">
        <f t="shared" si="82"/>
        <v/>
      </c>
      <c r="L2341" s="116" t="str">
        <f t="shared" ca="1" si="83"/>
        <v>-</v>
      </c>
      <c r="M2341" s="111" t="str">
        <f>IF(E2341="","",VLOOKUP(E2341,[1]PROJECTES!$C$14:$Z$5000,21,FALSE))</f>
        <v/>
      </c>
      <c r="N2341" s="117"/>
      <c r="O2341" s="118" t="s">
        <v>222</v>
      </c>
      <c r="P2341" s="119"/>
      <c r="Q2341" s="84"/>
      <c r="R2341" s="123"/>
      <c r="S2341" s="166"/>
      <c r="T2341" s="167"/>
    </row>
    <row r="2342" spans="1:20" s="121" customFormat="1" ht="20.100000000000001" customHeight="1" x14ac:dyDescent="0.3">
      <c r="A2342" s="80"/>
      <c r="B2342" s="110" t="str">
        <f>IF(E2342="","",VLOOKUP(E2342,[1]PROJECTES!$C$14:$G$5000,2,FALSE))</f>
        <v/>
      </c>
      <c r="C2342" s="80"/>
      <c r="D2342" s="283" t="str">
        <f>IF(E2342="","",VLOOKUP(E2342,[1]PROJECTES!$C$14:$G$5000,5,FALSE))</f>
        <v/>
      </c>
      <c r="E2342" s="79"/>
      <c r="F2342" s="110" t="str">
        <f>IF(I2342="","",VLOOKUP(I2342,[1]PROJECTES!$C$14:$G$5000,2,FALSE))</f>
        <v/>
      </c>
      <c r="G2342" s="112" t="str">
        <f>IF(E2342="","",VLOOKUP(E2342,[1]PROJECTES!$C$14:$G$5000,4,FALSE))</f>
        <v/>
      </c>
      <c r="H2342" s="95"/>
      <c r="I2342" s="113" t="str">
        <f>IF(H2342="","",VLOOKUP(H2342,BD!B$2:C$16,2,FALSE))</f>
        <v/>
      </c>
      <c r="J2342" s="114"/>
      <c r="K2342" s="115" t="str">
        <f t="shared" ref="K2342:K2405" si="84">IF(J2342="","",WEEKNUM(J2342,2)-0)</f>
        <v/>
      </c>
      <c r="L2342" s="116" t="str">
        <f t="shared" ca="1" si="83"/>
        <v>-</v>
      </c>
      <c r="M2342" s="111" t="str">
        <f>IF(E2342="","",VLOOKUP(E2342,[1]PROJECTES!$C$14:$Z$5000,21,FALSE))</f>
        <v/>
      </c>
      <c r="N2342" s="117"/>
      <c r="O2342" s="118" t="s">
        <v>222</v>
      </c>
      <c r="P2342" s="119"/>
      <c r="Q2342" s="84"/>
      <c r="R2342" s="125"/>
      <c r="S2342" s="166"/>
      <c r="T2342" s="167"/>
    </row>
    <row r="2343" spans="1:20" s="121" customFormat="1" ht="20.100000000000001" customHeight="1" x14ac:dyDescent="0.3">
      <c r="A2343" s="80"/>
      <c r="B2343" s="110" t="str">
        <f>IF(E2343="","",VLOOKUP(E2343,[1]PROJECTES!$C$14:$G$5000,2,FALSE))</f>
        <v/>
      </c>
      <c r="C2343" s="80"/>
      <c r="D2343" s="283" t="str">
        <f>IF(E2343="","",VLOOKUP(E2343,[1]PROJECTES!$C$14:$G$5000,5,FALSE))</f>
        <v/>
      </c>
      <c r="E2343" s="79"/>
      <c r="F2343" s="110" t="str">
        <f>IF(I2343="","",VLOOKUP(I2343,[1]PROJECTES!$C$14:$G$5000,2,FALSE))</f>
        <v/>
      </c>
      <c r="G2343" s="112" t="str">
        <f>IF(E2343="","",VLOOKUP(E2343,[1]PROJECTES!$C$14:$G$5000,4,FALSE))</f>
        <v/>
      </c>
      <c r="H2343" s="95"/>
      <c r="I2343" s="113" t="str">
        <f>IF(H2343="","",VLOOKUP(H2343,BD!B$2:C$16,2,FALSE))</f>
        <v/>
      </c>
      <c r="J2343" s="114"/>
      <c r="K2343" s="115" t="str">
        <f t="shared" si="84"/>
        <v/>
      </c>
      <c r="L2343" s="116" t="str">
        <f t="shared" ca="1" si="83"/>
        <v>-</v>
      </c>
      <c r="M2343" s="111" t="str">
        <f>IF(E2343="","",VLOOKUP(E2343,[1]PROJECTES!$C$14:$Z$5000,21,FALSE))</f>
        <v/>
      </c>
      <c r="N2343" s="117"/>
      <c r="O2343" s="118" t="s">
        <v>222</v>
      </c>
      <c r="P2343" s="119"/>
      <c r="Q2343" s="84"/>
      <c r="R2343" s="125"/>
      <c r="S2343" s="166"/>
      <c r="T2343" s="167"/>
    </row>
    <row r="2344" spans="1:20" s="121" customFormat="1" ht="20.100000000000001" customHeight="1" x14ac:dyDescent="0.3">
      <c r="A2344" s="80"/>
      <c r="B2344" s="110" t="str">
        <f>IF(E2344="","",VLOOKUP(E2344,[1]PROJECTES!$C$14:$G$5000,2,FALSE))</f>
        <v/>
      </c>
      <c r="C2344" s="80"/>
      <c r="D2344" s="283" t="str">
        <f>IF(E2344="","",VLOOKUP(E2344,[1]PROJECTES!$C$14:$G$5000,5,FALSE))</f>
        <v/>
      </c>
      <c r="E2344" s="79"/>
      <c r="F2344" s="110" t="str">
        <f>IF(I2344="","",VLOOKUP(I2344,[1]PROJECTES!$C$14:$G$5000,2,FALSE))</f>
        <v/>
      </c>
      <c r="G2344" s="112" t="str">
        <f>IF(E2344="","",VLOOKUP(E2344,[1]PROJECTES!$C$14:$G$5000,4,FALSE))</f>
        <v/>
      </c>
      <c r="H2344" s="95"/>
      <c r="I2344" s="113" t="str">
        <f>IF(H2344="","",VLOOKUP(H2344,BD!B$2:C$16,2,FALSE))</f>
        <v/>
      </c>
      <c r="J2344" s="114"/>
      <c r="K2344" s="115" t="str">
        <f t="shared" si="84"/>
        <v/>
      </c>
      <c r="L2344" s="116" t="str">
        <f t="shared" ca="1" si="83"/>
        <v>-</v>
      </c>
      <c r="M2344" s="111" t="str">
        <f>IF(E2344="","",VLOOKUP(E2344,[1]PROJECTES!$C$14:$Z$5000,21,FALSE))</f>
        <v/>
      </c>
      <c r="N2344" s="117"/>
      <c r="O2344" s="118" t="s">
        <v>222</v>
      </c>
      <c r="P2344" s="119"/>
      <c r="Q2344" s="84"/>
      <c r="R2344" s="125"/>
      <c r="S2344" s="166"/>
      <c r="T2344" s="167"/>
    </row>
    <row r="2345" spans="1:20" s="121" customFormat="1" ht="20.100000000000001" customHeight="1" x14ac:dyDescent="0.3">
      <c r="A2345" s="80"/>
      <c r="B2345" s="110" t="str">
        <f>IF(E2345="","",VLOOKUP(E2345,[1]PROJECTES!$C$14:$G$5000,2,FALSE))</f>
        <v/>
      </c>
      <c r="C2345" s="80"/>
      <c r="D2345" s="283" t="str">
        <f>IF(E2345="","",VLOOKUP(E2345,[1]PROJECTES!$C$14:$G$5000,5,FALSE))</f>
        <v/>
      </c>
      <c r="E2345" s="79"/>
      <c r="F2345" s="110" t="str">
        <f>IF(I2345="","",VLOOKUP(I2345,[1]PROJECTES!$C$14:$G$5000,2,FALSE))</f>
        <v/>
      </c>
      <c r="G2345" s="112" t="str">
        <f>IF(E2345="","",VLOOKUP(E2345,[1]PROJECTES!$C$14:$G$5000,4,FALSE))</f>
        <v/>
      </c>
      <c r="H2345" s="95"/>
      <c r="I2345" s="113" t="str">
        <f>IF(H2345="","",VLOOKUP(H2345,BD!B$2:C$16,2,FALSE))</f>
        <v/>
      </c>
      <c r="J2345" s="114"/>
      <c r="K2345" s="115" t="str">
        <f t="shared" si="84"/>
        <v/>
      </c>
      <c r="L2345" s="116" t="str">
        <f t="shared" ca="1" si="83"/>
        <v>-</v>
      </c>
      <c r="M2345" s="111" t="str">
        <f>IF(E2345="","",VLOOKUP(E2345,[1]PROJECTES!$C$14:$Z$5000,21,FALSE))</f>
        <v/>
      </c>
      <c r="N2345" s="117"/>
      <c r="O2345" s="118" t="s">
        <v>222</v>
      </c>
      <c r="P2345" s="119"/>
      <c r="Q2345" s="84"/>
      <c r="R2345" s="125"/>
      <c r="S2345" s="166"/>
      <c r="T2345" s="167"/>
    </row>
    <row r="2346" spans="1:20" s="121" customFormat="1" ht="20.100000000000001" customHeight="1" x14ac:dyDescent="0.3">
      <c r="A2346" s="80"/>
      <c r="B2346" s="110" t="str">
        <f>IF(E2346="","",VLOOKUP(E2346,[1]PROJECTES!$C$14:$G$5000,2,FALSE))</f>
        <v/>
      </c>
      <c r="C2346" s="80"/>
      <c r="D2346" s="283" t="str">
        <f>IF(E2346="","",VLOOKUP(E2346,[1]PROJECTES!$C$14:$G$5000,5,FALSE))</f>
        <v/>
      </c>
      <c r="E2346" s="79"/>
      <c r="F2346" s="110" t="str">
        <f>IF(I2346="","",VLOOKUP(I2346,[1]PROJECTES!$C$14:$G$5000,2,FALSE))</f>
        <v/>
      </c>
      <c r="G2346" s="112" t="str">
        <f>IF(E2346="","",VLOOKUP(E2346,[1]PROJECTES!$C$14:$G$5000,4,FALSE))</f>
        <v/>
      </c>
      <c r="H2346" s="95"/>
      <c r="I2346" s="113" t="str">
        <f>IF(H2346="","",VLOOKUP(H2346,BD!B$2:C$16,2,FALSE))</f>
        <v/>
      </c>
      <c r="J2346" s="114"/>
      <c r="K2346" s="115" t="str">
        <f t="shared" si="84"/>
        <v/>
      </c>
      <c r="L2346" s="116" t="str">
        <f t="shared" ca="1" si="83"/>
        <v>-</v>
      </c>
      <c r="M2346" s="111" t="str">
        <f>IF(E2346="","",VLOOKUP(E2346,[1]PROJECTES!$C$14:$Z$5000,21,FALSE))</f>
        <v/>
      </c>
      <c r="N2346" s="117"/>
      <c r="O2346" s="118" t="s">
        <v>222</v>
      </c>
      <c r="P2346" s="119"/>
      <c r="Q2346" s="84"/>
      <c r="R2346" s="125"/>
      <c r="S2346" s="166"/>
      <c r="T2346" s="167"/>
    </row>
    <row r="2347" spans="1:20" s="121" customFormat="1" ht="20.100000000000001" customHeight="1" x14ac:dyDescent="0.3">
      <c r="A2347" s="80"/>
      <c r="B2347" s="110" t="str">
        <f>IF(E2347="","",VLOOKUP(E2347,[1]PROJECTES!$C$14:$G$5000,2,FALSE))</f>
        <v/>
      </c>
      <c r="C2347" s="80"/>
      <c r="D2347" s="283" t="str">
        <f>IF(E2347="","",VLOOKUP(E2347,[1]PROJECTES!$C$14:$G$5000,5,FALSE))</f>
        <v/>
      </c>
      <c r="E2347" s="79"/>
      <c r="F2347" s="110" t="str">
        <f>IF(I2347="","",VLOOKUP(I2347,[1]PROJECTES!$C$14:$G$5000,2,FALSE))</f>
        <v/>
      </c>
      <c r="G2347" s="112" t="str">
        <f>IF(E2347="","",VLOOKUP(E2347,[1]PROJECTES!$C$14:$G$5000,4,FALSE))</f>
        <v/>
      </c>
      <c r="H2347" s="95"/>
      <c r="I2347" s="113" t="str">
        <f>IF(H2347="","",VLOOKUP(H2347,BD!B$2:C$16,2,FALSE))</f>
        <v/>
      </c>
      <c r="J2347" s="114"/>
      <c r="K2347" s="115" t="str">
        <f t="shared" si="84"/>
        <v/>
      </c>
      <c r="L2347" s="116" t="str">
        <f t="shared" ca="1" si="83"/>
        <v>-</v>
      </c>
      <c r="M2347" s="111" t="str">
        <f>IF(E2347="","",VLOOKUP(E2347,[1]PROJECTES!$C$14:$Z$5000,21,FALSE))</f>
        <v/>
      </c>
      <c r="N2347" s="117"/>
      <c r="O2347" s="118" t="s">
        <v>222</v>
      </c>
      <c r="P2347" s="119"/>
      <c r="Q2347" s="84"/>
      <c r="R2347" s="125"/>
      <c r="S2347" s="166"/>
      <c r="T2347" s="167"/>
    </row>
    <row r="2348" spans="1:20" s="121" customFormat="1" ht="20.100000000000001" customHeight="1" x14ac:dyDescent="0.3">
      <c r="A2348" s="80"/>
      <c r="B2348" s="110" t="str">
        <f>IF(E2348="","",VLOOKUP(E2348,[1]PROJECTES!$C$14:$G$5000,2,FALSE))</f>
        <v/>
      </c>
      <c r="C2348" s="80"/>
      <c r="D2348" s="283" t="str">
        <f>IF(E2348="","",VLOOKUP(E2348,[1]PROJECTES!$C$14:$G$5000,5,FALSE))</f>
        <v/>
      </c>
      <c r="E2348" s="79"/>
      <c r="F2348" s="110" t="str">
        <f>IF(I2348="","",VLOOKUP(I2348,[1]PROJECTES!$C$14:$G$5000,2,FALSE))</f>
        <v/>
      </c>
      <c r="G2348" s="112" t="str">
        <f>IF(E2348="","",VLOOKUP(E2348,[1]PROJECTES!$C$14:$G$5000,4,FALSE))</f>
        <v/>
      </c>
      <c r="H2348" s="95"/>
      <c r="I2348" s="113" t="str">
        <f>IF(H2348="","",VLOOKUP(H2348,BD!B$2:C$16,2,FALSE))</f>
        <v/>
      </c>
      <c r="J2348" s="114"/>
      <c r="K2348" s="115" t="str">
        <f t="shared" si="84"/>
        <v/>
      </c>
      <c r="L2348" s="116" t="str">
        <f t="shared" ca="1" si="83"/>
        <v>-</v>
      </c>
      <c r="M2348" s="111" t="str">
        <f>IF(E2348="","",VLOOKUP(E2348,[1]PROJECTES!$C$14:$Z$5000,21,FALSE))</f>
        <v/>
      </c>
      <c r="N2348" s="117"/>
      <c r="O2348" s="118" t="s">
        <v>222</v>
      </c>
      <c r="P2348" s="119"/>
      <c r="Q2348" s="84"/>
      <c r="R2348" s="125"/>
      <c r="S2348" s="166"/>
      <c r="T2348" s="167"/>
    </row>
    <row r="2349" spans="1:20" s="121" customFormat="1" ht="20.100000000000001" customHeight="1" x14ac:dyDescent="0.3">
      <c r="A2349" s="80"/>
      <c r="B2349" s="110" t="str">
        <f>IF(E2349="","",VLOOKUP(E2349,[1]PROJECTES!$C$14:$G$5000,2,FALSE))</f>
        <v/>
      </c>
      <c r="C2349" s="80"/>
      <c r="D2349" s="283" t="str">
        <f>IF(E2349="","",VLOOKUP(E2349,[1]PROJECTES!$C$14:$G$5000,5,FALSE))</f>
        <v/>
      </c>
      <c r="E2349" s="79"/>
      <c r="F2349" s="110" t="str">
        <f>IF(I2349="","",VLOOKUP(I2349,[1]PROJECTES!$C$14:$G$5000,2,FALSE))</f>
        <v/>
      </c>
      <c r="G2349" s="112" t="str">
        <f>IF(E2349="","",VLOOKUP(E2349,[1]PROJECTES!$C$14:$G$5000,4,FALSE))</f>
        <v/>
      </c>
      <c r="H2349" s="95"/>
      <c r="I2349" s="113" t="str">
        <f>IF(H2349="","",VLOOKUP(H2349,BD!B$2:C$16,2,FALSE))</f>
        <v/>
      </c>
      <c r="J2349" s="114"/>
      <c r="K2349" s="115" t="str">
        <f t="shared" si="84"/>
        <v/>
      </c>
      <c r="L2349" s="116" t="str">
        <f t="shared" ca="1" si="83"/>
        <v>-</v>
      </c>
      <c r="M2349" s="111" t="str">
        <f>IF(E2349="","",VLOOKUP(E2349,[1]PROJECTES!$C$14:$Z$5000,21,FALSE))</f>
        <v/>
      </c>
      <c r="N2349" s="117"/>
      <c r="O2349" s="118" t="s">
        <v>222</v>
      </c>
      <c r="P2349" s="119"/>
      <c r="Q2349" s="84"/>
      <c r="R2349" s="125"/>
      <c r="S2349" s="166"/>
      <c r="T2349" s="167"/>
    </row>
    <row r="2350" spans="1:20" s="121" customFormat="1" ht="20.100000000000001" customHeight="1" x14ac:dyDescent="0.3">
      <c r="A2350" s="80"/>
      <c r="B2350" s="110" t="str">
        <f>IF(E2350="","",VLOOKUP(E2350,[1]PROJECTES!$C$14:$G$5000,2,FALSE))</f>
        <v/>
      </c>
      <c r="C2350" s="80"/>
      <c r="D2350" s="283" t="str">
        <f>IF(E2350="","",VLOOKUP(E2350,[1]PROJECTES!$C$14:$G$5000,5,FALSE))</f>
        <v/>
      </c>
      <c r="E2350" s="79"/>
      <c r="F2350" s="110" t="str">
        <f>IF(I2350="","",VLOOKUP(I2350,[1]PROJECTES!$C$14:$G$5000,2,FALSE))</f>
        <v/>
      </c>
      <c r="G2350" s="112" t="str">
        <f>IF(E2350="","",VLOOKUP(E2350,[1]PROJECTES!$C$14:$G$5000,4,FALSE))</f>
        <v/>
      </c>
      <c r="H2350" s="95"/>
      <c r="I2350" s="113" t="str">
        <f>IF(H2350="","",VLOOKUP(H2350,BD!B$2:C$16,2,FALSE))</f>
        <v/>
      </c>
      <c r="J2350" s="114"/>
      <c r="K2350" s="115" t="str">
        <f t="shared" si="84"/>
        <v/>
      </c>
      <c r="L2350" s="116" t="str">
        <f t="shared" ca="1" si="83"/>
        <v>-</v>
      </c>
      <c r="M2350" s="111" t="str">
        <f>IF(E2350="","",VLOOKUP(E2350,[1]PROJECTES!$C$14:$Z$5000,21,FALSE))</f>
        <v/>
      </c>
      <c r="N2350" s="117"/>
      <c r="O2350" s="118" t="s">
        <v>222</v>
      </c>
      <c r="P2350" s="119"/>
      <c r="Q2350" s="84"/>
      <c r="R2350" s="125"/>
      <c r="S2350" s="166"/>
      <c r="T2350" s="167"/>
    </row>
    <row r="2351" spans="1:20" s="121" customFormat="1" ht="20.100000000000001" customHeight="1" x14ac:dyDescent="0.3">
      <c r="A2351" s="80"/>
      <c r="B2351" s="110" t="str">
        <f>IF(E2351="","",VLOOKUP(E2351,[1]PROJECTES!$C$14:$G$5000,2,FALSE))</f>
        <v/>
      </c>
      <c r="C2351" s="80"/>
      <c r="D2351" s="283" t="str">
        <f>IF(E2351="","",VLOOKUP(E2351,[1]PROJECTES!$C$14:$G$5000,5,FALSE))</f>
        <v/>
      </c>
      <c r="E2351" s="79"/>
      <c r="F2351" s="110" t="str">
        <f>IF(I2351="","",VLOOKUP(I2351,[1]PROJECTES!$C$14:$G$5000,2,FALSE))</f>
        <v/>
      </c>
      <c r="G2351" s="112" t="str">
        <f>IF(E2351="","",VLOOKUP(E2351,[1]PROJECTES!$C$14:$G$5000,4,FALSE))</f>
        <v/>
      </c>
      <c r="H2351" s="95"/>
      <c r="I2351" s="113" t="str">
        <f>IF(H2351="","",VLOOKUP(H2351,BD!B$2:C$16,2,FALSE))</f>
        <v/>
      </c>
      <c r="J2351" s="114"/>
      <c r="K2351" s="115" t="str">
        <f t="shared" si="84"/>
        <v/>
      </c>
      <c r="L2351" s="116" t="str">
        <f t="shared" ca="1" si="83"/>
        <v>-</v>
      </c>
      <c r="M2351" s="111" t="str">
        <f>IF(E2351="","",VLOOKUP(E2351,[1]PROJECTES!$C$14:$Z$5000,21,FALSE))</f>
        <v/>
      </c>
      <c r="N2351" s="117"/>
      <c r="O2351" s="118" t="s">
        <v>222</v>
      </c>
      <c r="P2351" s="119"/>
      <c r="Q2351" s="84"/>
      <c r="R2351" s="125"/>
      <c r="S2351" s="166"/>
      <c r="T2351" s="167"/>
    </row>
    <row r="2352" spans="1:20" s="121" customFormat="1" ht="20.100000000000001" customHeight="1" x14ac:dyDescent="0.3">
      <c r="A2352" s="80"/>
      <c r="B2352" s="110" t="str">
        <f>IF(E2352="","",VLOOKUP(E2352,[1]PROJECTES!$C$14:$G$5000,2,FALSE))</f>
        <v/>
      </c>
      <c r="C2352" s="80"/>
      <c r="D2352" s="283" t="str">
        <f>IF(E2352="","",VLOOKUP(E2352,[1]PROJECTES!$C$14:$G$5000,5,FALSE))</f>
        <v/>
      </c>
      <c r="E2352" s="79"/>
      <c r="F2352" s="110" t="str">
        <f>IF(I2352="","",VLOOKUP(I2352,[1]PROJECTES!$C$14:$G$5000,2,FALSE))</f>
        <v/>
      </c>
      <c r="G2352" s="112" t="str">
        <f>IF(E2352="","",VLOOKUP(E2352,[1]PROJECTES!$C$14:$G$5000,4,FALSE))</f>
        <v/>
      </c>
      <c r="H2352" s="95"/>
      <c r="I2352" s="113" t="str">
        <f>IF(H2352="","",VLOOKUP(H2352,BD!B$2:C$16,2,FALSE))</f>
        <v/>
      </c>
      <c r="J2352" s="114"/>
      <c r="K2352" s="115" t="str">
        <f t="shared" si="84"/>
        <v/>
      </c>
      <c r="L2352" s="116" t="str">
        <f t="shared" ca="1" si="83"/>
        <v>-</v>
      </c>
      <c r="M2352" s="111" t="str">
        <f>IF(E2352="","",VLOOKUP(E2352,[1]PROJECTES!$C$14:$Z$5000,21,FALSE))</f>
        <v/>
      </c>
      <c r="N2352" s="117"/>
      <c r="O2352" s="118" t="s">
        <v>222</v>
      </c>
      <c r="P2352" s="119"/>
      <c r="Q2352" s="84"/>
      <c r="R2352" s="125"/>
      <c r="S2352" s="166"/>
      <c r="T2352" s="167"/>
    </row>
    <row r="2353" spans="1:20" s="121" customFormat="1" ht="20.100000000000001" customHeight="1" x14ac:dyDescent="0.3">
      <c r="A2353" s="80"/>
      <c r="B2353" s="110" t="str">
        <f>IF(E2353="","",VLOOKUP(E2353,[1]PROJECTES!$C$14:$G$5000,2,FALSE))</f>
        <v/>
      </c>
      <c r="C2353" s="80"/>
      <c r="D2353" s="283" t="str">
        <f>IF(E2353="","",VLOOKUP(E2353,[1]PROJECTES!$C$14:$G$5000,5,FALSE))</f>
        <v/>
      </c>
      <c r="E2353" s="79"/>
      <c r="F2353" s="110" t="str">
        <f>IF(I2353="","",VLOOKUP(I2353,[1]PROJECTES!$C$14:$G$5000,2,FALSE))</f>
        <v/>
      </c>
      <c r="G2353" s="112" t="str">
        <f>IF(E2353="","",VLOOKUP(E2353,[1]PROJECTES!$C$14:$G$5000,4,FALSE))</f>
        <v/>
      </c>
      <c r="H2353" s="95"/>
      <c r="I2353" s="113" t="str">
        <f>IF(H2353="","",VLOOKUP(H2353,BD!B$2:C$16,2,FALSE))</f>
        <v/>
      </c>
      <c r="J2353" s="114"/>
      <c r="K2353" s="115" t="str">
        <f t="shared" si="84"/>
        <v/>
      </c>
      <c r="L2353" s="116" t="str">
        <f t="shared" ca="1" si="83"/>
        <v>-</v>
      </c>
      <c r="M2353" s="111" t="str">
        <f>IF(E2353="","",VLOOKUP(E2353,[1]PROJECTES!$C$14:$Z$5000,21,FALSE))</f>
        <v/>
      </c>
      <c r="N2353" s="117"/>
      <c r="O2353" s="118" t="s">
        <v>222</v>
      </c>
      <c r="P2353" s="119"/>
      <c r="Q2353" s="84"/>
      <c r="R2353" s="125"/>
      <c r="S2353" s="166"/>
      <c r="T2353" s="167"/>
    </row>
    <row r="2354" spans="1:20" s="121" customFormat="1" ht="20.100000000000001" customHeight="1" x14ac:dyDescent="0.3">
      <c r="A2354" s="80"/>
      <c r="B2354" s="110" t="str">
        <f>IF(E2354="","",VLOOKUP(E2354,[1]PROJECTES!$C$14:$G$5000,2,FALSE))</f>
        <v/>
      </c>
      <c r="C2354" s="80"/>
      <c r="D2354" s="283" t="str">
        <f>IF(E2354="","",VLOOKUP(E2354,[1]PROJECTES!$C$14:$G$5000,5,FALSE))</f>
        <v/>
      </c>
      <c r="E2354" s="79"/>
      <c r="F2354" s="110" t="str">
        <f>IF(I2354="","",VLOOKUP(I2354,[1]PROJECTES!$C$14:$G$5000,2,FALSE))</f>
        <v/>
      </c>
      <c r="G2354" s="112" t="str">
        <f>IF(E2354="","",VLOOKUP(E2354,[1]PROJECTES!$C$14:$G$5000,4,FALSE))</f>
        <v/>
      </c>
      <c r="H2354" s="95"/>
      <c r="I2354" s="113" t="str">
        <f>IF(H2354="","",VLOOKUP(H2354,BD!B$2:C$16,2,FALSE))</f>
        <v/>
      </c>
      <c r="J2354" s="114"/>
      <c r="K2354" s="115" t="str">
        <f t="shared" si="84"/>
        <v/>
      </c>
      <c r="L2354" s="116" t="str">
        <f t="shared" ca="1" si="83"/>
        <v>-</v>
      </c>
      <c r="M2354" s="111" t="str">
        <f>IF(E2354="","",VLOOKUP(E2354,[1]PROJECTES!$C$14:$Z$5000,21,FALSE))</f>
        <v/>
      </c>
      <c r="N2354" s="117"/>
      <c r="O2354" s="118" t="s">
        <v>222</v>
      </c>
      <c r="P2354" s="119"/>
      <c r="Q2354" s="84"/>
      <c r="R2354" s="125"/>
      <c r="S2354" s="166"/>
      <c r="T2354" s="167"/>
    </row>
    <row r="2355" spans="1:20" s="121" customFormat="1" ht="20.100000000000001" customHeight="1" x14ac:dyDescent="0.3">
      <c r="A2355" s="80"/>
      <c r="B2355" s="110" t="str">
        <f>IF(E2355="","",VLOOKUP(E2355,[1]PROJECTES!$C$14:$G$5000,2,FALSE))</f>
        <v/>
      </c>
      <c r="C2355" s="80"/>
      <c r="D2355" s="283" t="str">
        <f>IF(E2355="","",VLOOKUP(E2355,[1]PROJECTES!$C$14:$G$5000,5,FALSE))</f>
        <v/>
      </c>
      <c r="E2355" s="79"/>
      <c r="F2355" s="110" t="str">
        <f>IF(I2355="","",VLOOKUP(I2355,[1]PROJECTES!$C$14:$G$5000,2,FALSE))</f>
        <v/>
      </c>
      <c r="G2355" s="112" t="str">
        <f>IF(E2355="","",VLOOKUP(E2355,[1]PROJECTES!$C$14:$G$5000,4,FALSE))</f>
        <v/>
      </c>
      <c r="H2355" s="95"/>
      <c r="I2355" s="113" t="str">
        <f>IF(H2355="","",VLOOKUP(H2355,BD!B$2:C$16,2,FALSE))</f>
        <v/>
      </c>
      <c r="J2355" s="114"/>
      <c r="K2355" s="115" t="str">
        <f t="shared" si="84"/>
        <v/>
      </c>
      <c r="L2355" s="116" t="str">
        <f t="shared" ca="1" si="83"/>
        <v>-</v>
      </c>
      <c r="M2355" s="111" t="str">
        <f>IF(E2355="","",VLOOKUP(E2355,[1]PROJECTES!$C$14:$Z$5000,21,FALSE))</f>
        <v/>
      </c>
      <c r="N2355" s="117"/>
      <c r="O2355" s="118" t="s">
        <v>222</v>
      </c>
      <c r="P2355" s="119"/>
      <c r="Q2355" s="84"/>
      <c r="R2355" s="125"/>
      <c r="S2355" s="166"/>
      <c r="T2355" s="167"/>
    </row>
    <row r="2356" spans="1:20" s="121" customFormat="1" ht="20.100000000000001" customHeight="1" x14ac:dyDescent="0.3">
      <c r="A2356" s="80"/>
      <c r="B2356" s="110" t="str">
        <f>IF(E2356="","",VLOOKUP(E2356,[1]PROJECTES!$C$14:$G$5000,2,FALSE))</f>
        <v/>
      </c>
      <c r="C2356" s="80"/>
      <c r="D2356" s="283" t="str">
        <f>IF(E2356="","",VLOOKUP(E2356,[1]PROJECTES!$C$14:$G$5000,5,FALSE))</f>
        <v/>
      </c>
      <c r="E2356" s="79"/>
      <c r="F2356" s="110" t="str">
        <f>IF(I2356="","",VLOOKUP(I2356,[1]PROJECTES!$C$14:$G$5000,2,FALSE))</f>
        <v/>
      </c>
      <c r="G2356" s="112" t="str">
        <f>IF(E2356="","",VLOOKUP(E2356,[1]PROJECTES!$C$14:$G$5000,4,FALSE))</f>
        <v/>
      </c>
      <c r="H2356" s="95"/>
      <c r="I2356" s="113" t="str">
        <f>IF(H2356="","",VLOOKUP(H2356,BD!B$2:C$16,2,FALSE))</f>
        <v/>
      </c>
      <c r="J2356" s="114"/>
      <c r="K2356" s="115" t="str">
        <f t="shared" si="84"/>
        <v/>
      </c>
      <c r="L2356" s="116" t="str">
        <f t="shared" ca="1" si="83"/>
        <v>-</v>
      </c>
      <c r="M2356" s="111" t="str">
        <f>IF(E2356="","",VLOOKUP(E2356,[1]PROJECTES!$C$14:$Z$5000,21,FALSE))</f>
        <v/>
      </c>
      <c r="N2356" s="117"/>
      <c r="O2356" s="118" t="s">
        <v>222</v>
      </c>
      <c r="P2356" s="119"/>
      <c r="Q2356" s="84"/>
      <c r="R2356" s="125"/>
      <c r="S2356" s="166"/>
      <c r="T2356" s="167"/>
    </row>
    <row r="2357" spans="1:20" s="121" customFormat="1" ht="20.100000000000001" customHeight="1" x14ac:dyDescent="0.3">
      <c r="A2357" s="80"/>
      <c r="B2357" s="110" t="str">
        <f>IF(E2357="","",VLOOKUP(E2357,[1]PROJECTES!$C$14:$G$5000,2,FALSE))</f>
        <v/>
      </c>
      <c r="C2357" s="80"/>
      <c r="D2357" s="283" t="str">
        <f>IF(E2357="","",VLOOKUP(E2357,[1]PROJECTES!$C$14:$G$5000,5,FALSE))</f>
        <v/>
      </c>
      <c r="E2357" s="79"/>
      <c r="F2357" s="110" t="str">
        <f>IF(I2357="","",VLOOKUP(I2357,[1]PROJECTES!$C$14:$G$5000,2,FALSE))</f>
        <v/>
      </c>
      <c r="G2357" s="112" t="str">
        <f>IF(E2357="","",VLOOKUP(E2357,[1]PROJECTES!$C$14:$G$5000,4,FALSE))</f>
        <v/>
      </c>
      <c r="H2357" s="95"/>
      <c r="I2357" s="113" t="str">
        <f>IF(H2357="","",VLOOKUP(H2357,BD!B$2:C$16,2,FALSE))</f>
        <v/>
      </c>
      <c r="J2357" s="114"/>
      <c r="K2357" s="115" t="str">
        <f t="shared" si="84"/>
        <v/>
      </c>
      <c r="L2357" s="116" t="str">
        <f t="shared" ca="1" si="83"/>
        <v>-</v>
      </c>
      <c r="M2357" s="111" t="str">
        <f>IF(E2357="","",VLOOKUP(E2357,[1]PROJECTES!$C$14:$Z$5000,21,FALSE))</f>
        <v/>
      </c>
      <c r="N2357" s="117"/>
      <c r="O2357" s="118" t="s">
        <v>222</v>
      </c>
      <c r="P2357" s="119"/>
      <c r="Q2357" s="84"/>
      <c r="R2357" s="125"/>
      <c r="S2357" s="166"/>
      <c r="T2357" s="167"/>
    </row>
    <row r="2358" spans="1:20" s="121" customFormat="1" ht="20.100000000000001" customHeight="1" x14ac:dyDescent="0.3">
      <c r="A2358" s="80"/>
      <c r="B2358" s="110" t="str">
        <f>IF(E2358="","",VLOOKUP(E2358,[1]PROJECTES!$C$14:$G$5000,2,FALSE))</f>
        <v/>
      </c>
      <c r="C2358" s="80"/>
      <c r="D2358" s="283" t="str">
        <f>IF(E2358="","",VLOOKUP(E2358,[1]PROJECTES!$C$14:$G$5000,5,FALSE))</f>
        <v/>
      </c>
      <c r="E2358" s="79"/>
      <c r="F2358" s="110" t="str">
        <f>IF(I2358="","",VLOOKUP(I2358,[1]PROJECTES!$C$14:$G$5000,2,FALSE))</f>
        <v/>
      </c>
      <c r="G2358" s="112" t="str">
        <f>IF(E2358="","",VLOOKUP(E2358,[1]PROJECTES!$C$14:$G$5000,4,FALSE))</f>
        <v/>
      </c>
      <c r="H2358" s="95"/>
      <c r="I2358" s="113" t="str">
        <f>IF(H2358="","",VLOOKUP(H2358,BD!B$2:C$16,2,FALSE))</f>
        <v/>
      </c>
      <c r="J2358" s="114"/>
      <c r="K2358" s="115" t="str">
        <f t="shared" si="84"/>
        <v/>
      </c>
      <c r="L2358" s="116" t="str">
        <f t="shared" ca="1" si="83"/>
        <v>-</v>
      </c>
      <c r="M2358" s="111"/>
      <c r="N2358" s="117"/>
      <c r="O2358" s="118" t="s">
        <v>222</v>
      </c>
      <c r="P2358" s="119"/>
      <c r="Q2358" s="84"/>
      <c r="R2358" s="125"/>
      <c r="S2358" s="166"/>
      <c r="T2358" s="167"/>
    </row>
    <row r="2359" spans="1:20" s="121" customFormat="1" ht="20.100000000000001" customHeight="1" x14ac:dyDescent="0.3">
      <c r="A2359" s="80"/>
      <c r="B2359" s="110" t="str">
        <f>IF(E2359="","",VLOOKUP(E2359,[1]PROJECTES!$C$14:$G$5000,2,FALSE))</f>
        <v/>
      </c>
      <c r="C2359" s="80"/>
      <c r="D2359" s="283" t="str">
        <f>IF(E2359="","",VLOOKUP(E2359,[1]PROJECTES!$C$14:$G$5000,5,FALSE))</f>
        <v/>
      </c>
      <c r="E2359" s="79"/>
      <c r="F2359" s="110" t="str">
        <f>IF(I2359="","",VLOOKUP(I2359,[1]PROJECTES!$C$14:$G$5000,2,FALSE))</f>
        <v/>
      </c>
      <c r="G2359" s="112" t="str">
        <f>IF(E2359="","",VLOOKUP(E2359,[1]PROJECTES!$C$14:$G$5000,4,FALSE))</f>
        <v/>
      </c>
      <c r="H2359" s="95"/>
      <c r="I2359" s="113" t="str">
        <f>IF(H2359="","",VLOOKUP(H2359,BD!B$2:C$16,2,FALSE))</f>
        <v/>
      </c>
      <c r="J2359" s="114"/>
      <c r="K2359" s="115" t="str">
        <f t="shared" si="84"/>
        <v/>
      </c>
      <c r="L2359" s="116" t="str">
        <f t="shared" ca="1" si="83"/>
        <v>-</v>
      </c>
      <c r="M2359" s="111" t="str">
        <f>IF(E2359="","",VLOOKUP(E2359,[1]PROJECTES!$C$14:$Z$5000,21,FALSE))</f>
        <v/>
      </c>
      <c r="N2359" s="117"/>
      <c r="O2359" s="118" t="s">
        <v>222</v>
      </c>
      <c r="P2359" s="119"/>
      <c r="Q2359" s="84"/>
      <c r="R2359" s="125"/>
      <c r="S2359" s="166"/>
      <c r="T2359" s="167"/>
    </row>
    <row r="2360" spans="1:20" s="121" customFormat="1" ht="20.100000000000001" customHeight="1" x14ac:dyDescent="0.3">
      <c r="A2360" s="80"/>
      <c r="B2360" s="110" t="str">
        <f>IF(E2360="","",VLOOKUP(E2360,[1]PROJECTES!$C$14:$G$5000,2,FALSE))</f>
        <v/>
      </c>
      <c r="C2360" s="80"/>
      <c r="D2360" s="283" t="str">
        <f>IF(E2360="","",VLOOKUP(E2360,[1]PROJECTES!$C$14:$G$5000,5,FALSE))</f>
        <v/>
      </c>
      <c r="E2360" s="79"/>
      <c r="F2360" s="110" t="str">
        <f>IF(I2360="","",VLOOKUP(I2360,[1]PROJECTES!$C$14:$G$5000,2,FALSE))</f>
        <v/>
      </c>
      <c r="G2360" s="112" t="str">
        <f>IF(E2360="","",VLOOKUP(E2360,[1]PROJECTES!$C$14:$G$5000,4,FALSE))</f>
        <v/>
      </c>
      <c r="H2360" s="95"/>
      <c r="I2360" s="113" t="str">
        <f>IF(H2360="","",VLOOKUP(H2360,BD!B$2:C$16,2,FALSE))</f>
        <v/>
      </c>
      <c r="J2360" s="114"/>
      <c r="K2360" s="115" t="str">
        <f t="shared" si="84"/>
        <v/>
      </c>
      <c r="L2360" s="116" t="str">
        <f t="shared" ca="1" si="83"/>
        <v>-</v>
      </c>
      <c r="M2360" s="111" t="str">
        <f>IF(E2360="","",VLOOKUP(E2360,[1]PROJECTES!$C$14:$Z$5000,21,FALSE))</f>
        <v/>
      </c>
      <c r="N2360" s="117"/>
      <c r="O2360" s="118" t="s">
        <v>222</v>
      </c>
      <c r="P2360" s="119"/>
      <c r="Q2360" s="84"/>
      <c r="R2360" s="125"/>
      <c r="S2360" s="166"/>
      <c r="T2360" s="167"/>
    </row>
    <row r="2361" spans="1:20" s="121" customFormat="1" ht="20.100000000000001" customHeight="1" x14ac:dyDescent="0.3">
      <c r="A2361" s="80"/>
      <c r="B2361" s="110" t="str">
        <f>IF(E2361="","",VLOOKUP(E2361,[1]PROJECTES!$C$14:$G$5000,2,FALSE))</f>
        <v/>
      </c>
      <c r="C2361" s="80"/>
      <c r="D2361" s="283" t="str">
        <f>IF(E2361="","",VLOOKUP(E2361,[1]PROJECTES!$C$14:$G$5000,5,FALSE))</f>
        <v/>
      </c>
      <c r="E2361" s="79"/>
      <c r="F2361" s="110" t="str">
        <f>IF(I2361="","",VLOOKUP(I2361,[1]PROJECTES!$C$14:$G$5000,2,FALSE))</f>
        <v/>
      </c>
      <c r="G2361" s="112" t="str">
        <f>IF(E2361="","",VLOOKUP(E2361,[1]PROJECTES!$C$14:$G$5000,4,FALSE))</f>
        <v/>
      </c>
      <c r="H2361" s="95"/>
      <c r="I2361" s="113" t="str">
        <f>IF(H2361="","",VLOOKUP(H2361,BD!B$2:C$16,2,FALSE))</f>
        <v/>
      </c>
      <c r="J2361" s="114"/>
      <c r="K2361" s="115" t="str">
        <f t="shared" si="84"/>
        <v/>
      </c>
      <c r="L2361" s="116" t="str">
        <f t="shared" ca="1" si="83"/>
        <v>-</v>
      </c>
      <c r="M2361" s="111" t="str">
        <f>IF(E2361="","",VLOOKUP(E2361,[1]PROJECTES!$C$14:$Z$5000,21,FALSE))</f>
        <v/>
      </c>
      <c r="N2361" s="117"/>
      <c r="O2361" s="118" t="s">
        <v>222</v>
      </c>
      <c r="P2361" s="119"/>
      <c r="Q2361" s="84"/>
      <c r="R2361" s="125"/>
      <c r="S2361" s="166"/>
      <c r="T2361" s="167"/>
    </row>
    <row r="2362" spans="1:20" s="121" customFormat="1" ht="20.100000000000001" customHeight="1" x14ac:dyDescent="0.3">
      <c r="A2362" s="80"/>
      <c r="B2362" s="110" t="str">
        <f>IF(E2362="","",VLOOKUP(E2362,[1]PROJECTES!$C$14:$G$5000,2,FALSE))</f>
        <v/>
      </c>
      <c r="C2362" s="80"/>
      <c r="D2362" s="283" t="str">
        <f>IF(E2362="","",VLOOKUP(E2362,[1]PROJECTES!$C$14:$G$5000,5,FALSE))</f>
        <v/>
      </c>
      <c r="E2362" s="79"/>
      <c r="F2362" s="110" t="str">
        <f>IF(I2362="","",VLOOKUP(I2362,[1]PROJECTES!$C$14:$G$5000,2,FALSE))</f>
        <v/>
      </c>
      <c r="G2362" s="112" t="str">
        <f>IF(E2362="","",VLOOKUP(E2362,[1]PROJECTES!$C$14:$G$5000,4,FALSE))</f>
        <v/>
      </c>
      <c r="H2362" s="95"/>
      <c r="I2362" s="113" t="str">
        <f>IF(H2362="","",VLOOKUP(H2362,BD!B$2:C$16,2,FALSE))</f>
        <v/>
      </c>
      <c r="J2362" s="114"/>
      <c r="K2362" s="115" t="str">
        <f t="shared" si="84"/>
        <v/>
      </c>
      <c r="L2362" s="116" t="str">
        <f t="shared" ca="1" si="83"/>
        <v>-</v>
      </c>
      <c r="M2362" s="111" t="str">
        <f>IF(E2362="","",VLOOKUP(E2362,[1]PROJECTES!$C$14:$Z$5000,21,FALSE))</f>
        <v/>
      </c>
      <c r="N2362" s="117"/>
      <c r="O2362" s="118" t="s">
        <v>222</v>
      </c>
      <c r="P2362" s="119"/>
      <c r="Q2362" s="84"/>
      <c r="R2362" s="125"/>
      <c r="S2362" s="166"/>
      <c r="T2362" s="167"/>
    </row>
    <row r="2363" spans="1:20" s="121" customFormat="1" ht="20.100000000000001" customHeight="1" x14ac:dyDescent="0.3">
      <c r="A2363" s="80"/>
      <c r="B2363" s="110" t="str">
        <f>IF(E2363="","",VLOOKUP(E2363,[1]PROJECTES!$C$14:$G$5000,2,FALSE))</f>
        <v/>
      </c>
      <c r="C2363" s="80"/>
      <c r="D2363" s="283" t="str">
        <f>IF(E2363="","",VLOOKUP(E2363,[1]PROJECTES!$C$14:$G$5000,5,FALSE))</f>
        <v/>
      </c>
      <c r="E2363" s="79"/>
      <c r="F2363" s="110" t="str">
        <f>IF(I2363="","",VLOOKUP(I2363,[1]PROJECTES!$C$14:$G$5000,2,FALSE))</f>
        <v/>
      </c>
      <c r="G2363" s="112" t="str">
        <f>IF(E2363="","",VLOOKUP(E2363,[1]PROJECTES!$C$14:$G$5000,4,FALSE))</f>
        <v/>
      </c>
      <c r="H2363" s="95"/>
      <c r="I2363" s="113" t="str">
        <f>IF(H2363="","",VLOOKUP(H2363,BD!B$2:C$16,2,FALSE))</f>
        <v/>
      </c>
      <c r="J2363" s="114"/>
      <c r="K2363" s="115" t="str">
        <f t="shared" si="84"/>
        <v/>
      </c>
      <c r="L2363" s="116" t="str">
        <f t="shared" ca="1" si="83"/>
        <v>-</v>
      </c>
      <c r="M2363" s="111" t="str">
        <f>IF(E2363="","",VLOOKUP(E2363,[1]PROJECTES!$C$14:$Z$5000,21,FALSE))</f>
        <v/>
      </c>
      <c r="N2363" s="117"/>
      <c r="O2363" s="118" t="s">
        <v>222</v>
      </c>
      <c r="P2363" s="119"/>
      <c r="Q2363" s="84"/>
      <c r="R2363" s="125"/>
      <c r="S2363" s="166"/>
      <c r="T2363" s="167"/>
    </row>
    <row r="2364" spans="1:20" s="121" customFormat="1" ht="20.100000000000001" customHeight="1" x14ac:dyDescent="0.3">
      <c r="A2364" s="80"/>
      <c r="B2364" s="110" t="str">
        <f>IF(E2364="","",VLOOKUP(E2364,[1]PROJECTES!$C$14:$G$5000,2,FALSE))</f>
        <v/>
      </c>
      <c r="C2364" s="80"/>
      <c r="D2364" s="283" t="str">
        <f>IF(E2364="","",VLOOKUP(E2364,[1]PROJECTES!$C$14:$G$5000,5,FALSE))</f>
        <v/>
      </c>
      <c r="E2364" s="79"/>
      <c r="F2364" s="110" t="str">
        <f>IF(I2364="","",VLOOKUP(I2364,[1]PROJECTES!$C$14:$G$5000,2,FALSE))</f>
        <v/>
      </c>
      <c r="G2364" s="112" t="str">
        <f>IF(E2364="","",VLOOKUP(E2364,[1]PROJECTES!$C$14:$G$5000,4,FALSE))</f>
        <v/>
      </c>
      <c r="H2364" s="95"/>
      <c r="I2364" s="113" t="str">
        <f>IF(H2364="","",VLOOKUP(H2364,BD!B$2:C$16,2,FALSE))</f>
        <v/>
      </c>
      <c r="J2364" s="114"/>
      <c r="K2364" s="115" t="str">
        <f t="shared" si="84"/>
        <v/>
      </c>
      <c r="L2364" s="116" t="str">
        <f t="shared" ca="1" si="83"/>
        <v>-</v>
      </c>
      <c r="M2364" s="111" t="str">
        <f>IF(E2364="","",VLOOKUP(E2364,[1]PROJECTES!$C$14:$Z$5000,21,FALSE))</f>
        <v/>
      </c>
      <c r="N2364" s="117"/>
      <c r="O2364" s="118" t="s">
        <v>222</v>
      </c>
      <c r="P2364" s="119"/>
      <c r="Q2364" s="84"/>
      <c r="R2364" s="123"/>
      <c r="S2364" s="166"/>
      <c r="T2364" s="167"/>
    </row>
    <row r="2365" spans="1:20" s="121" customFormat="1" ht="20.100000000000001" customHeight="1" x14ac:dyDescent="0.3">
      <c r="A2365" s="80"/>
      <c r="B2365" s="110" t="str">
        <f>IF(E2365="","",VLOOKUP(E2365,[1]PROJECTES!$C$14:$G$5000,2,FALSE))</f>
        <v/>
      </c>
      <c r="C2365" s="80"/>
      <c r="D2365" s="283" t="str">
        <f>IF(E2365="","",VLOOKUP(E2365,[1]PROJECTES!$C$14:$G$5000,5,FALSE))</f>
        <v/>
      </c>
      <c r="E2365" s="79"/>
      <c r="F2365" s="110" t="str">
        <f>IF(I2365="","",VLOOKUP(I2365,[1]PROJECTES!$C$14:$G$5000,2,FALSE))</f>
        <v/>
      </c>
      <c r="G2365" s="112" t="str">
        <f>IF(E2365="","",VLOOKUP(E2365,[1]PROJECTES!$C$14:$G$5000,4,FALSE))</f>
        <v/>
      </c>
      <c r="H2365" s="95"/>
      <c r="I2365" s="113" t="str">
        <f>IF(H2365="","",VLOOKUP(H2365,BD!B$2:C$16,2,FALSE))</f>
        <v/>
      </c>
      <c r="J2365" s="114"/>
      <c r="K2365" s="115" t="str">
        <f t="shared" si="84"/>
        <v/>
      </c>
      <c r="L2365" s="116" t="str">
        <f t="shared" ca="1" si="83"/>
        <v>-</v>
      </c>
      <c r="M2365" s="111" t="str">
        <f>IF(E2365="","",VLOOKUP(E2365,[1]PROJECTES!$C$14:$Z$5000,21,FALSE))</f>
        <v/>
      </c>
      <c r="N2365" s="117"/>
      <c r="O2365" s="118" t="s">
        <v>222</v>
      </c>
      <c r="P2365" s="119"/>
      <c r="Q2365" s="84"/>
      <c r="R2365" s="125"/>
      <c r="S2365" s="166"/>
      <c r="T2365" s="167"/>
    </row>
    <row r="2366" spans="1:20" s="121" customFormat="1" ht="20.100000000000001" customHeight="1" x14ac:dyDescent="0.3">
      <c r="A2366" s="80"/>
      <c r="B2366" s="110" t="str">
        <f>IF(E2366="","",VLOOKUP(E2366,[1]PROJECTES!$C$14:$G$5000,2,FALSE))</f>
        <v/>
      </c>
      <c r="C2366" s="80"/>
      <c r="D2366" s="283" t="str">
        <f>IF(E2366="","",VLOOKUP(E2366,[1]PROJECTES!$C$14:$G$5000,5,FALSE))</f>
        <v/>
      </c>
      <c r="E2366" s="79"/>
      <c r="F2366" s="110" t="str">
        <f>IF(I2366="","",VLOOKUP(I2366,[1]PROJECTES!$C$14:$G$5000,2,FALSE))</f>
        <v/>
      </c>
      <c r="G2366" s="112" t="str">
        <f>IF(E2366="","",VLOOKUP(E2366,[1]PROJECTES!$C$14:$G$5000,4,FALSE))</f>
        <v/>
      </c>
      <c r="H2366" s="95"/>
      <c r="I2366" s="113" t="str">
        <f>IF(H2366="","",VLOOKUP(H2366,BD!B$2:C$16,2,FALSE))</f>
        <v/>
      </c>
      <c r="J2366" s="114"/>
      <c r="K2366" s="115" t="str">
        <f t="shared" si="84"/>
        <v/>
      </c>
      <c r="L2366" s="116" t="str">
        <f t="shared" ca="1" si="83"/>
        <v>-</v>
      </c>
      <c r="M2366" s="111" t="str">
        <f>IF(E2366="","",VLOOKUP(E2366,[1]PROJECTES!$C$14:$Z$5000,21,FALSE))</f>
        <v/>
      </c>
      <c r="N2366" s="117"/>
      <c r="O2366" s="118" t="s">
        <v>222</v>
      </c>
      <c r="P2366" s="119"/>
      <c r="Q2366" s="84"/>
      <c r="R2366" s="125"/>
      <c r="S2366" s="166"/>
      <c r="T2366" s="167"/>
    </row>
    <row r="2367" spans="1:20" s="121" customFormat="1" ht="20.100000000000001" customHeight="1" x14ac:dyDescent="0.3">
      <c r="A2367" s="80"/>
      <c r="B2367" s="110" t="str">
        <f>IF(E2367="","",VLOOKUP(E2367,[1]PROJECTES!$C$14:$G$5000,2,FALSE))</f>
        <v/>
      </c>
      <c r="C2367" s="80"/>
      <c r="D2367" s="283" t="str">
        <f>IF(E2367="","",VLOOKUP(E2367,[1]PROJECTES!$C$14:$G$5000,5,FALSE))</f>
        <v/>
      </c>
      <c r="E2367" s="79"/>
      <c r="F2367" s="110" t="str">
        <f>IF(I2367="","",VLOOKUP(I2367,[1]PROJECTES!$C$14:$G$5000,2,FALSE))</f>
        <v/>
      </c>
      <c r="G2367" s="112" t="str">
        <f>IF(E2367="","",VLOOKUP(E2367,[1]PROJECTES!$C$14:$G$5000,4,FALSE))</f>
        <v/>
      </c>
      <c r="H2367" s="95"/>
      <c r="I2367" s="113" t="str">
        <f>IF(H2367="","",VLOOKUP(H2367,BD!B$2:C$16,2,FALSE))</f>
        <v/>
      </c>
      <c r="J2367" s="114"/>
      <c r="K2367" s="115" t="str">
        <f t="shared" si="84"/>
        <v/>
      </c>
      <c r="L2367" s="116" t="str">
        <f t="shared" ca="1" si="83"/>
        <v>-</v>
      </c>
      <c r="M2367" s="111" t="str">
        <f>IF(E2367="","",VLOOKUP(E2367,[1]PROJECTES!$C$14:$Z$5000,21,FALSE))</f>
        <v/>
      </c>
      <c r="N2367" s="117"/>
      <c r="O2367" s="118" t="s">
        <v>222</v>
      </c>
      <c r="P2367" s="119"/>
      <c r="Q2367" s="84"/>
      <c r="R2367" s="125"/>
      <c r="S2367" s="166"/>
      <c r="T2367" s="167"/>
    </row>
    <row r="2368" spans="1:20" s="121" customFormat="1" ht="20.100000000000001" customHeight="1" x14ac:dyDescent="0.3">
      <c r="A2368" s="80"/>
      <c r="B2368" s="110" t="str">
        <f>IF(E2368="","",VLOOKUP(E2368,[1]PROJECTES!$C$14:$G$5000,2,FALSE))</f>
        <v/>
      </c>
      <c r="C2368" s="80"/>
      <c r="D2368" s="283" t="str">
        <f>IF(E2368="","",VLOOKUP(E2368,[1]PROJECTES!$C$14:$G$5000,5,FALSE))</f>
        <v/>
      </c>
      <c r="E2368" s="79"/>
      <c r="F2368" s="110" t="str">
        <f>IF(I2368="","",VLOOKUP(I2368,[1]PROJECTES!$C$14:$G$5000,2,FALSE))</f>
        <v/>
      </c>
      <c r="G2368" s="112" t="str">
        <f>IF(E2368="","",VLOOKUP(E2368,[1]PROJECTES!$C$14:$G$5000,4,FALSE))</f>
        <v/>
      </c>
      <c r="H2368" s="95"/>
      <c r="I2368" s="113" t="str">
        <f>IF(H2368="","",VLOOKUP(H2368,BD!B$2:C$16,2,FALSE))</f>
        <v/>
      </c>
      <c r="J2368" s="114"/>
      <c r="K2368" s="115" t="str">
        <f t="shared" si="84"/>
        <v/>
      </c>
      <c r="L2368" s="116" t="str">
        <f t="shared" ca="1" si="83"/>
        <v>-</v>
      </c>
      <c r="M2368" s="111" t="str">
        <f>IF(E2368="","",VLOOKUP(E2368,[1]PROJECTES!$C$14:$Z$5000,21,FALSE))</f>
        <v/>
      </c>
      <c r="N2368" s="117"/>
      <c r="O2368" s="118" t="s">
        <v>222</v>
      </c>
      <c r="P2368" s="119"/>
      <c r="Q2368" s="84"/>
      <c r="R2368" s="125"/>
      <c r="S2368" s="166"/>
      <c r="T2368" s="167"/>
    </row>
    <row r="2369" spans="1:20" s="121" customFormat="1" ht="20.100000000000001" customHeight="1" x14ac:dyDescent="0.3">
      <c r="A2369" s="80"/>
      <c r="B2369" s="110" t="str">
        <f>IF(E2369="","",VLOOKUP(E2369,[1]PROJECTES!$C$14:$G$5000,2,FALSE))</f>
        <v/>
      </c>
      <c r="C2369" s="80"/>
      <c r="D2369" s="283" t="str">
        <f>IF(E2369="","",VLOOKUP(E2369,[1]PROJECTES!$C$14:$G$5000,5,FALSE))</f>
        <v/>
      </c>
      <c r="E2369" s="79"/>
      <c r="F2369" s="110" t="str">
        <f>IF(I2369="","",VLOOKUP(I2369,[1]PROJECTES!$C$14:$G$5000,2,FALSE))</f>
        <v/>
      </c>
      <c r="G2369" s="112" t="str">
        <f>IF(E2369="","",VLOOKUP(E2369,[1]PROJECTES!$C$14:$G$5000,4,FALSE))</f>
        <v/>
      </c>
      <c r="H2369" s="95"/>
      <c r="I2369" s="113" t="str">
        <f>IF(H2369="","",VLOOKUP(H2369,BD!B$2:C$16,2,FALSE))</f>
        <v/>
      </c>
      <c r="J2369" s="147"/>
      <c r="K2369" s="115" t="str">
        <f t="shared" si="84"/>
        <v/>
      </c>
      <c r="L2369" s="116" t="str">
        <f t="shared" ca="1" si="83"/>
        <v>-</v>
      </c>
      <c r="M2369" s="111" t="str">
        <f>IF(E2369="","",VLOOKUP(E2369,[1]PROJECTES!$C$14:$Z$5000,21,FALSE))</f>
        <v/>
      </c>
      <c r="N2369" s="117"/>
      <c r="O2369" s="118" t="s">
        <v>222</v>
      </c>
      <c r="P2369" s="119"/>
      <c r="Q2369" s="84"/>
      <c r="R2369" s="125"/>
      <c r="S2369" s="166"/>
      <c r="T2369" s="167"/>
    </row>
    <row r="2370" spans="1:20" s="121" customFormat="1" ht="20.100000000000001" customHeight="1" x14ac:dyDescent="0.3">
      <c r="A2370" s="80"/>
      <c r="B2370" s="110" t="str">
        <f>IF(E2370="","",VLOOKUP(E2370,[1]PROJECTES!$C$14:$G$5000,2,FALSE))</f>
        <v/>
      </c>
      <c r="C2370" s="80"/>
      <c r="D2370" s="283" t="str">
        <f>IF(E2370="","",VLOOKUP(E2370,[1]PROJECTES!$C$14:$G$5000,5,FALSE))</f>
        <v/>
      </c>
      <c r="E2370" s="79"/>
      <c r="F2370" s="110" t="str">
        <f>IF(I2370="","",VLOOKUP(I2370,[1]PROJECTES!$C$14:$G$5000,2,FALSE))</f>
        <v/>
      </c>
      <c r="G2370" s="112" t="str">
        <f>IF(E2370="","",VLOOKUP(E2370,[1]PROJECTES!$C$14:$G$5000,4,FALSE))</f>
        <v/>
      </c>
      <c r="H2370" s="95"/>
      <c r="I2370" s="113" t="str">
        <f>IF(H2370="","",VLOOKUP(H2370,BD!B$2:C$16,2,FALSE))</f>
        <v/>
      </c>
      <c r="J2370" s="114"/>
      <c r="K2370" s="115" t="str">
        <f t="shared" si="84"/>
        <v/>
      </c>
      <c r="L2370" s="116" t="str">
        <f t="shared" ca="1" si="83"/>
        <v>-</v>
      </c>
      <c r="M2370" s="111" t="str">
        <f>IF(E2370="","",VLOOKUP(E2370,[1]PROJECTES!$C$14:$Z$5000,21,FALSE))</f>
        <v/>
      </c>
      <c r="N2370" s="117"/>
      <c r="O2370" s="118" t="s">
        <v>222</v>
      </c>
      <c r="P2370" s="119"/>
      <c r="Q2370" s="84"/>
      <c r="R2370" s="125"/>
      <c r="S2370" s="166"/>
      <c r="T2370" s="167"/>
    </row>
    <row r="2371" spans="1:20" s="121" customFormat="1" ht="20.100000000000001" customHeight="1" x14ac:dyDescent="0.3">
      <c r="A2371" s="80"/>
      <c r="B2371" s="110" t="str">
        <f>IF(E2371="","",VLOOKUP(E2371,[1]PROJECTES!$C$14:$G$5000,2,FALSE))</f>
        <v/>
      </c>
      <c r="C2371" s="80"/>
      <c r="D2371" s="283" t="str">
        <f>IF(E2371="","",VLOOKUP(E2371,[1]PROJECTES!$C$14:$G$5000,5,FALSE))</f>
        <v/>
      </c>
      <c r="E2371" s="79"/>
      <c r="F2371" s="110" t="str">
        <f>IF(I2371="","",VLOOKUP(I2371,[1]PROJECTES!$C$14:$G$5000,2,FALSE))</f>
        <v/>
      </c>
      <c r="G2371" s="112" t="str">
        <f>IF(E2371="","",VLOOKUP(E2371,[1]PROJECTES!$C$14:$G$5000,4,FALSE))</f>
        <v/>
      </c>
      <c r="H2371" s="95"/>
      <c r="I2371" s="113" t="str">
        <f>IF(H2371="","",VLOOKUP(H2371,BD!B$2:C$16,2,FALSE))</f>
        <v/>
      </c>
      <c r="J2371" s="147"/>
      <c r="K2371" s="115" t="str">
        <f t="shared" si="84"/>
        <v/>
      </c>
      <c r="L2371" s="116" t="str">
        <f t="shared" ca="1" si="83"/>
        <v>-</v>
      </c>
      <c r="M2371" s="111" t="str">
        <f>IF(E2371="","",VLOOKUP(E2371,[1]PROJECTES!$C$14:$Z$5000,21,FALSE))</f>
        <v/>
      </c>
      <c r="N2371" s="117"/>
      <c r="O2371" s="118" t="s">
        <v>222</v>
      </c>
      <c r="P2371" s="119"/>
      <c r="Q2371" s="84"/>
      <c r="R2371" s="125"/>
      <c r="S2371" s="166"/>
      <c r="T2371" s="167"/>
    </row>
    <row r="2372" spans="1:20" s="121" customFormat="1" ht="20.100000000000001" customHeight="1" x14ac:dyDescent="0.3">
      <c r="A2372" s="80"/>
      <c r="B2372" s="110" t="str">
        <f>IF(E2372="","",VLOOKUP(E2372,[1]PROJECTES!$C$14:$G$5000,2,FALSE))</f>
        <v/>
      </c>
      <c r="C2372" s="80"/>
      <c r="D2372" s="283" t="str">
        <f>IF(E2372="","",VLOOKUP(E2372,[1]PROJECTES!$C$14:$G$5000,5,FALSE))</f>
        <v/>
      </c>
      <c r="E2372" s="79"/>
      <c r="F2372" s="110" t="str">
        <f>IF(I2372="","",VLOOKUP(I2372,[1]PROJECTES!$C$14:$G$5000,2,FALSE))</f>
        <v/>
      </c>
      <c r="G2372" s="112" t="str">
        <f>IF(E2372="","",VLOOKUP(E2372,[1]PROJECTES!$C$14:$G$5000,4,FALSE))</f>
        <v/>
      </c>
      <c r="H2372" s="95"/>
      <c r="I2372" s="113" t="str">
        <f>IF(H2372="","",VLOOKUP(H2372,BD!B$2:C$16,2,FALSE))</f>
        <v/>
      </c>
      <c r="J2372" s="147"/>
      <c r="K2372" s="115" t="str">
        <f t="shared" si="84"/>
        <v/>
      </c>
      <c r="L2372" s="116" t="str">
        <f t="shared" ca="1" si="83"/>
        <v>-</v>
      </c>
      <c r="M2372" s="111" t="str">
        <f>IF(E2372="","",VLOOKUP(E2372,[1]PROJECTES!$C$14:$Z$5000,21,FALSE))</f>
        <v/>
      </c>
      <c r="N2372" s="117"/>
      <c r="O2372" s="118" t="s">
        <v>222</v>
      </c>
      <c r="P2372" s="119"/>
      <c r="Q2372" s="84"/>
      <c r="R2372" s="125"/>
      <c r="S2372" s="166"/>
      <c r="T2372" s="167"/>
    </row>
    <row r="2373" spans="1:20" s="121" customFormat="1" ht="20.100000000000001" customHeight="1" x14ac:dyDescent="0.3">
      <c r="A2373" s="80"/>
      <c r="B2373" s="110" t="str">
        <f>IF(E2373="","",VLOOKUP(E2373,[1]PROJECTES!$C$14:$G$5000,2,FALSE))</f>
        <v/>
      </c>
      <c r="C2373" s="80"/>
      <c r="D2373" s="283" t="str">
        <f>IF(E2373="","",VLOOKUP(E2373,[1]PROJECTES!$C$14:$G$5000,5,FALSE))</f>
        <v/>
      </c>
      <c r="E2373" s="79"/>
      <c r="F2373" s="110" t="str">
        <f>IF(I2373="","",VLOOKUP(I2373,[1]PROJECTES!$C$14:$G$5000,2,FALSE))</f>
        <v/>
      </c>
      <c r="G2373" s="112" t="str">
        <f>IF(E2373="","",VLOOKUP(E2373,[1]PROJECTES!$C$14:$G$5000,4,FALSE))</f>
        <v/>
      </c>
      <c r="H2373" s="95"/>
      <c r="I2373" s="113" t="str">
        <f>IF(H2373="","",VLOOKUP(H2373,BD!B$2:C$16,2,FALSE))</f>
        <v/>
      </c>
      <c r="J2373" s="114"/>
      <c r="K2373" s="115" t="str">
        <f t="shared" si="84"/>
        <v/>
      </c>
      <c r="L2373" s="116" t="str">
        <f t="shared" ca="1" si="83"/>
        <v>-</v>
      </c>
      <c r="M2373" s="111" t="str">
        <f>IF(E2373="","",VLOOKUP(E2373,[1]PROJECTES!$C$14:$Z$5000,21,FALSE))</f>
        <v/>
      </c>
      <c r="N2373" s="117"/>
      <c r="O2373" s="118" t="s">
        <v>222</v>
      </c>
      <c r="P2373" s="119"/>
      <c r="Q2373" s="84"/>
      <c r="R2373" s="125"/>
      <c r="S2373" s="166"/>
      <c r="T2373" s="167"/>
    </row>
    <row r="2374" spans="1:20" s="121" customFormat="1" ht="20.100000000000001" customHeight="1" x14ac:dyDescent="0.3">
      <c r="A2374" s="80"/>
      <c r="B2374" s="110" t="str">
        <f>IF(E2374="","",VLOOKUP(E2374,[1]PROJECTES!$C$14:$G$5000,2,FALSE))</f>
        <v/>
      </c>
      <c r="C2374" s="80"/>
      <c r="D2374" s="283" t="str">
        <f>IF(E2374="","",VLOOKUP(E2374,[1]PROJECTES!$C$14:$G$5000,5,FALSE))</f>
        <v/>
      </c>
      <c r="E2374" s="79"/>
      <c r="F2374" s="110" t="str">
        <f>IF(I2374="","",VLOOKUP(I2374,[1]PROJECTES!$C$14:$G$5000,2,FALSE))</f>
        <v/>
      </c>
      <c r="G2374" s="112" t="str">
        <f>IF(E2374="","",VLOOKUP(E2374,[1]PROJECTES!$C$14:$G$5000,4,FALSE))</f>
        <v/>
      </c>
      <c r="H2374" s="95"/>
      <c r="I2374" s="113" t="str">
        <f>IF(H2374="","",VLOOKUP(H2374,BD!B$2:C$16,2,FALSE))</f>
        <v/>
      </c>
      <c r="J2374" s="114"/>
      <c r="K2374" s="115" t="str">
        <f t="shared" si="84"/>
        <v/>
      </c>
      <c r="L2374" s="116" t="str">
        <f t="shared" ca="1" si="83"/>
        <v>-</v>
      </c>
      <c r="M2374" s="111" t="str">
        <f>IF(E2374="","",VLOOKUP(E2374,[1]PROJECTES!$C$14:$Z$5000,21,FALSE))</f>
        <v/>
      </c>
      <c r="N2374" s="117"/>
      <c r="O2374" s="118" t="s">
        <v>222</v>
      </c>
      <c r="P2374" s="119"/>
      <c r="Q2374" s="84"/>
      <c r="R2374" s="125"/>
      <c r="S2374" s="166"/>
      <c r="T2374" s="167"/>
    </row>
    <row r="2375" spans="1:20" s="121" customFormat="1" ht="20.100000000000001" customHeight="1" x14ac:dyDescent="0.3">
      <c r="A2375" s="80"/>
      <c r="B2375" s="110" t="str">
        <f>IF(E2375="","",VLOOKUP(E2375,[1]PROJECTES!$C$14:$G$5000,2,FALSE))</f>
        <v/>
      </c>
      <c r="C2375" s="80"/>
      <c r="D2375" s="283" t="str">
        <f>IF(E2375="","",VLOOKUP(E2375,[1]PROJECTES!$C$14:$G$5000,5,FALSE))</f>
        <v/>
      </c>
      <c r="E2375" s="79"/>
      <c r="F2375" s="110" t="str">
        <f>IF(I2375="","",VLOOKUP(I2375,[1]PROJECTES!$C$14:$G$5000,2,FALSE))</f>
        <v/>
      </c>
      <c r="G2375" s="112" t="str">
        <f>IF(E2375="","",VLOOKUP(E2375,[1]PROJECTES!$C$14:$G$5000,4,FALSE))</f>
        <v/>
      </c>
      <c r="H2375" s="95"/>
      <c r="I2375" s="113" t="str">
        <f>IF(H2375="","",VLOOKUP(H2375,BD!B$2:C$16,2,FALSE))</f>
        <v/>
      </c>
      <c r="J2375" s="114"/>
      <c r="K2375" s="115" t="str">
        <f t="shared" si="84"/>
        <v/>
      </c>
      <c r="L2375" s="116" t="str">
        <f t="shared" ca="1" si="83"/>
        <v>-</v>
      </c>
      <c r="M2375" s="111" t="str">
        <f>IF(E2375="","",VLOOKUP(E2375,[1]PROJECTES!$C$14:$Z$5000,21,FALSE))</f>
        <v/>
      </c>
      <c r="N2375" s="117"/>
      <c r="O2375" s="118" t="s">
        <v>222</v>
      </c>
      <c r="P2375" s="119"/>
      <c r="Q2375" s="84"/>
      <c r="R2375" s="125"/>
      <c r="S2375" s="166"/>
      <c r="T2375" s="167"/>
    </row>
    <row r="2376" spans="1:20" s="121" customFormat="1" ht="20.100000000000001" customHeight="1" x14ac:dyDescent="0.3">
      <c r="A2376" s="80"/>
      <c r="B2376" s="110" t="str">
        <f>IF(E2376="","",VLOOKUP(E2376,[1]PROJECTES!$C$14:$G$5000,2,FALSE))</f>
        <v/>
      </c>
      <c r="C2376" s="80"/>
      <c r="D2376" s="283" t="str">
        <f>IF(E2376="","",VLOOKUP(E2376,[1]PROJECTES!$C$14:$G$5000,5,FALSE))</f>
        <v/>
      </c>
      <c r="E2376" s="79"/>
      <c r="F2376" s="110" t="str">
        <f>IF(I2376="","",VLOOKUP(I2376,[1]PROJECTES!$C$14:$G$5000,2,FALSE))</f>
        <v/>
      </c>
      <c r="G2376" s="112" t="str">
        <f>IF(E2376="","",VLOOKUP(E2376,[1]PROJECTES!$C$14:$G$5000,4,FALSE))</f>
        <v/>
      </c>
      <c r="H2376" s="95"/>
      <c r="I2376" s="113" t="str">
        <f>IF(H2376="","",VLOOKUP(H2376,BD!B$2:C$16,2,FALSE))</f>
        <v/>
      </c>
      <c r="J2376" s="114"/>
      <c r="K2376" s="115" t="str">
        <f t="shared" si="84"/>
        <v/>
      </c>
      <c r="L2376" s="116" t="str">
        <f t="shared" ca="1" si="83"/>
        <v>-</v>
      </c>
      <c r="M2376" s="111" t="str">
        <f>IF(E2376="","",VLOOKUP(E2376,[1]PROJECTES!$C$14:$Z$5000,21,FALSE))</f>
        <v/>
      </c>
      <c r="N2376" s="117"/>
      <c r="O2376" s="118" t="s">
        <v>222</v>
      </c>
      <c r="P2376" s="119"/>
      <c r="Q2376" s="84"/>
      <c r="R2376" s="125"/>
      <c r="S2376" s="166"/>
      <c r="T2376" s="167"/>
    </row>
    <row r="2377" spans="1:20" s="121" customFormat="1" ht="20.100000000000001" customHeight="1" x14ac:dyDescent="0.3">
      <c r="A2377" s="80"/>
      <c r="B2377" s="110" t="str">
        <f>IF(E2377="","",VLOOKUP(E2377,[1]PROJECTES!$C$14:$G$5000,2,FALSE))</f>
        <v/>
      </c>
      <c r="C2377" s="80"/>
      <c r="D2377" s="283" t="str">
        <f>IF(E2377="","",VLOOKUP(E2377,[1]PROJECTES!$C$14:$G$5000,5,FALSE))</f>
        <v/>
      </c>
      <c r="E2377" s="79"/>
      <c r="F2377" s="110" t="str">
        <f>IF(I2377="","",VLOOKUP(I2377,[1]PROJECTES!$C$14:$G$5000,2,FALSE))</f>
        <v/>
      </c>
      <c r="G2377" s="112" t="str">
        <f>IF(E2377="","",VLOOKUP(E2377,[1]PROJECTES!$C$14:$G$5000,4,FALSE))</f>
        <v/>
      </c>
      <c r="H2377" s="95"/>
      <c r="I2377" s="113" t="str">
        <f>IF(H2377="","",VLOOKUP(H2377,BD!B$2:C$16,2,FALSE))</f>
        <v/>
      </c>
      <c r="J2377" s="114"/>
      <c r="K2377" s="115" t="str">
        <f t="shared" si="84"/>
        <v/>
      </c>
      <c r="L2377" s="116" t="str">
        <f t="shared" ref="L2377:L2440" ca="1" si="85">IF(M2377="","-",IF(G2377="TA","-",+M2377-TODAY()))</f>
        <v>-</v>
      </c>
      <c r="M2377" s="111" t="str">
        <f>IF(E2377="","",VLOOKUP(E2377,[1]PROJECTES!$C$14:$Z$5000,21,FALSE))</f>
        <v/>
      </c>
      <c r="N2377" s="117"/>
      <c r="O2377" s="118" t="s">
        <v>222</v>
      </c>
      <c r="P2377" s="119"/>
      <c r="Q2377" s="84"/>
      <c r="R2377" s="125"/>
      <c r="S2377" s="166"/>
      <c r="T2377" s="167"/>
    </row>
    <row r="2378" spans="1:20" s="121" customFormat="1" ht="20.100000000000001" customHeight="1" x14ac:dyDescent="0.3">
      <c r="A2378" s="80"/>
      <c r="B2378" s="110" t="str">
        <f>IF(E2378="","",VLOOKUP(E2378,[1]PROJECTES!$C$14:$G$5000,2,FALSE))</f>
        <v/>
      </c>
      <c r="C2378" s="80"/>
      <c r="D2378" s="283" t="str">
        <f>IF(E2378="","",VLOOKUP(E2378,[1]PROJECTES!$C$14:$G$5000,5,FALSE))</f>
        <v/>
      </c>
      <c r="E2378" s="79"/>
      <c r="F2378" s="110" t="str">
        <f>IF(I2378="","",VLOOKUP(I2378,[1]PROJECTES!$C$14:$G$5000,2,FALSE))</f>
        <v/>
      </c>
      <c r="G2378" s="112" t="str">
        <f>IF(E2378="","",VLOOKUP(E2378,[1]PROJECTES!$C$14:$G$5000,4,FALSE))</f>
        <v/>
      </c>
      <c r="H2378" s="95"/>
      <c r="I2378" s="113" t="str">
        <f>IF(H2378="","",VLOOKUP(H2378,BD!B$2:C$16,2,FALSE))</f>
        <v/>
      </c>
      <c r="J2378" s="114"/>
      <c r="K2378" s="115" t="str">
        <f t="shared" si="84"/>
        <v/>
      </c>
      <c r="L2378" s="116" t="str">
        <f t="shared" ca="1" si="85"/>
        <v>-</v>
      </c>
      <c r="M2378" s="111" t="str">
        <f>IF(E2378="","",VLOOKUP(E2378,[1]PROJECTES!$C$14:$Z$5000,21,FALSE))</f>
        <v/>
      </c>
      <c r="N2378" s="117"/>
      <c r="O2378" s="118" t="s">
        <v>222</v>
      </c>
      <c r="P2378" s="119"/>
      <c r="Q2378" s="84"/>
      <c r="R2378" s="125"/>
      <c r="S2378" s="166"/>
      <c r="T2378" s="167"/>
    </row>
    <row r="2379" spans="1:20" s="121" customFormat="1" ht="20.100000000000001" customHeight="1" x14ac:dyDescent="0.3">
      <c r="A2379" s="80"/>
      <c r="B2379" s="110" t="str">
        <f>IF(E2379="","",VLOOKUP(E2379,[1]PROJECTES!$C$14:$G$5000,2,FALSE))</f>
        <v/>
      </c>
      <c r="C2379" s="80"/>
      <c r="D2379" s="283" t="str">
        <f>IF(E2379="","",VLOOKUP(E2379,[1]PROJECTES!$C$14:$G$5000,5,FALSE))</f>
        <v/>
      </c>
      <c r="E2379" s="79"/>
      <c r="F2379" s="110" t="str">
        <f>IF(I2379="","",VLOOKUP(I2379,[1]PROJECTES!$C$14:$G$5000,2,FALSE))</f>
        <v/>
      </c>
      <c r="G2379" s="112" t="str">
        <f>IF(E2379="","",VLOOKUP(E2379,[1]PROJECTES!$C$14:$G$5000,4,FALSE))</f>
        <v/>
      </c>
      <c r="H2379" s="95"/>
      <c r="I2379" s="113" t="str">
        <f>IF(H2379="","",VLOOKUP(H2379,BD!B$2:C$16,2,FALSE))</f>
        <v/>
      </c>
      <c r="J2379" s="114"/>
      <c r="K2379" s="115" t="str">
        <f t="shared" si="84"/>
        <v/>
      </c>
      <c r="L2379" s="116" t="str">
        <f t="shared" ca="1" si="85"/>
        <v>-</v>
      </c>
      <c r="M2379" s="111" t="str">
        <f>IF(E2379="","",VLOOKUP(E2379,[1]PROJECTES!$C$14:$Z$5000,21,FALSE))</f>
        <v/>
      </c>
      <c r="N2379" s="117"/>
      <c r="O2379" s="118" t="s">
        <v>222</v>
      </c>
      <c r="P2379" s="119"/>
      <c r="Q2379" s="84"/>
      <c r="R2379" s="125"/>
      <c r="S2379" s="166"/>
      <c r="T2379" s="167"/>
    </row>
    <row r="2380" spans="1:20" s="121" customFormat="1" ht="20.100000000000001" customHeight="1" x14ac:dyDescent="0.3">
      <c r="A2380" s="80"/>
      <c r="B2380" s="110" t="str">
        <f>IF(E2380="","",VLOOKUP(E2380,[1]PROJECTES!$C$14:$G$5000,2,FALSE))</f>
        <v/>
      </c>
      <c r="C2380" s="80"/>
      <c r="D2380" s="283" t="str">
        <f>IF(E2380="","",VLOOKUP(E2380,[1]PROJECTES!$C$14:$G$5000,5,FALSE))</f>
        <v/>
      </c>
      <c r="E2380" s="79"/>
      <c r="F2380" s="110" t="str">
        <f>IF(I2380="","",VLOOKUP(I2380,[1]PROJECTES!$C$14:$G$5000,2,FALSE))</f>
        <v/>
      </c>
      <c r="G2380" s="112" t="str">
        <f>IF(E2380="","",VLOOKUP(E2380,[1]PROJECTES!$C$14:$G$5000,4,FALSE))</f>
        <v/>
      </c>
      <c r="H2380" s="95"/>
      <c r="I2380" s="113" t="str">
        <f>IF(H2380="","",VLOOKUP(H2380,BD!B$2:C$16,2,FALSE))</f>
        <v/>
      </c>
      <c r="J2380" s="114"/>
      <c r="K2380" s="115" t="str">
        <f t="shared" si="84"/>
        <v/>
      </c>
      <c r="L2380" s="116" t="str">
        <f t="shared" ca="1" si="85"/>
        <v>-</v>
      </c>
      <c r="M2380" s="111" t="str">
        <f>IF(E2380="","",VLOOKUP(E2380,[1]PROJECTES!$C$14:$Z$5000,21,FALSE))</f>
        <v/>
      </c>
      <c r="N2380" s="117"/>
      <c r="O2380" s="118" t="s">
        <v>222</v>
      </c>
      <c r="P2380" s="119"/>
      <c r="Q2380" s="84"/>
      <c r="R2380" s="125"/>
      <c r="S2380" s="166"/>
      <c r="T2380" s="167"/>
    </row>
    <row r="2381" spans="1:20" s="121" customFormat="1" ht="20.100000000000001" customHeight="1" x14ac:dyDescent="0.3">
      <c r="A2381" s="80"/>
      <c r="B2381" s="110" t="str">
        <f>IF(E2381="","",VLOOKUP(E2381,[1]PROJECTES!$C$14:$G$5000,2,FALSE))</f>
        <v/>
      </c>
      <c r="C2381" s="80"/>
      <c r="D2381" s="283" t="str">
        <f>IF(E2381="","",VLOOKUP(E2381,[1]PROJECTES!$C$14:$G$5000,5,FALSE))</f>
        <v/>
      </c>
      <c r="E2381" s="79"/>
      <c r="F2381" s="110" t="str">
        <f>IF(I2381="","",VLOOKUP(I2381,[1]PROJECTES!$C$14:$G$5000,2,FALSE))</f>
        <v/>
      </c>
      <c r="G2381" s="112" t="str">
        <f>IF(E2381="","",VLOOKUP(E2381,[1]PROJECTES!$C$14:$G$5000,4,FALSE))</f>
        <v/>
      </c>
      <c r="H2381" s="95"/>
      <c r="I2381" s="113" t="str">
        <f>IF(H2381="","",VLOOKUP(H2381,BD!B$2:C$16,2,FALSE))</f>
        <v/>
      </c>
      <c r="J2381" s="147"/>
      <c r="K2381" s="115" t="str">
        <f t="shared" si="84"/>
        <v/>
      </c>
      <c r="L2381" s="116" t="str">
        <f t="shared" ca="1" si="85"/>
        <v>-</v>
      </c>
      <c r="M2381" s="111" t="str">
        <f>IF(E2381="","",VLOOKUP(E2381,[1]PROJECTES!$C$14:$Z$5000,21,FALSE))</f>
        <v/>
      </c>
      <c r="N2381" s="117"/>
      <c r="O2381" s="118" t="s">
        <v>222</v>
      </c>
      <c r="P2381" s="119"/>
      <c r="Q2381" s="84"/>
      <c r="R2381" s="125"/>
      <c r="S2381" s="166"/>
      <c r="T2381" s="167"/>
    </row>
    <row r="2382" spans="1:20" s="121" customFormat="1" ht="20.100000000000001" customHeight="1" x14ac:dyDescent="0.3">
      <c r="A2382" s="80"/>
      <c r="B2382" s="110" t="str">
        <f>IF(E2382="","",VLOOKUP(E2382,[1]PROJECTES!$C$14:$G$5000,2,FALSE))</f>
        <v/>
      </c>
      <c r="C2382" s="80"/>
      <c r="D2382" s="283" t="str">
        <f>IF(E2382="","",VLOOKUP(E2382,[1]PROJECTES!$C$14:$G$5000,5,FALSE))</f>
        <v/>
      </c>
      <c r="E2382" s="79"/>
      <c r="F2382" s="110" t="str">
        <f>IF(I2382="","",VLOOKUP(I2382,[1]PROJECTES!$C$14:$G$5000,2,FALSE))</f>
        <v/>
      </c>
      <c r="G2382" s="112" t="str">
        <f>IF(E2382="","",VLOOKUP(E2382,[1]PROJECTES!$C$14:$G$5000,4,FALSE))</f>
        <v/>
      </c>
      <c r="H2382" s="95"/>
      <c r="I2382" s="113" t="str">
        <f>IF(H2382="","",VLOOKUP(H2382,BD!B$2:C$16,2,FALSE))</f>
        <v/>
      </c>
      <c r="J2382" s="114"/>
      <c r="K2382" s="115" t="str">
        <f t="shared" si="84"/>
        <v/>
      </c>
      <c r="L2382" s="116" t="str">
        <f t="shared" ca="1" si="85"/>
        <v>-</v>
      </c>
      <c r="M2382" s="111" t="str">
        <f>IF(E2382="","",VLOOKUP(E2382,[1]PROJECTES!$C$14:$Z$5000,21,FALSE))</f>
        <v/>
      </c>
      <c r="N2382" s="117"/>
      <c r="O2382" s="118" t="s">
        <v>222</v>
      </c>
      <c r="P2382" s="119"/>
      <c r="Q2382" s="84"/>
      <c r="R2382" s="125"/>
      <c r="S2382" s="166"/>
      <c r="T2382" s="167"/>
    </row>
    <row r="2383" spans="1:20" s="121" customFormat="1" ht="20.100000000000001" customHeight="1" x14ac:dyDescent="0.3">
      <c r="A2383" s="80"/>
      <c r="B2383" s="110" t="str">
        <f>IF(E2383="","",VLOOKUP(E2383,[1]PROJECTES!$C$14:$G$5000,2,FALSE))</f>
        <v/>
      </c>
      <c r="C2383" s="80"/>
      <c r="D2383" s="283" t="str">
        <f>IF(E2383="","",VLOOKUP(E2383,[1]PROJECTES!$C$14:$G$5000,5,FALSE))</f>
        <v/>
      </c>
      <c r="E2383" s="79"/>
      <c r="F2383" s="110" t="str">
        <f>IF(I2383="","",VLOOKUP(I2383,[1]PROJECTES!$C$14:$G$5000,2,FALSE))</f>
        <v/>
      </c>
      <c r="G2383" s="112" t="str">
        <f>IF(E2383="","",VLOOKUP(E2383,[1]PROJECTES!$C$14:$G$5000,4,FALSE))</f>
        <v/>
      </c>
      <c r="H2383" s="95"/>
      <c r="I2383" s="113" t="str">
        <f>IF(H2383="","",VLOOKUP(H2383,BD!B$2:C$16,2,FALSE))</f>
        <v/>
      </c>
      <c r="J2383" s="114"/>
      <c r="K2383" s="115" t="str">
        <f t="shared" si="84"/>
        <v/>
      </c>
      <c r="L2383" s="116" t="str">
        <f t="shared" ca="1" si="85"/>
        <v>-</v>
      </c>
      <c r="M2383" s="111" t="str">
        <f>IF(E2383="","",VLOOKUP(E2383,[1]PROJECTES!$C$14:$Z$5000,21,FALSE))</f>
        <v/>
      </c>
      <c r="N2383" s="117"/>
      <c r="O2383" s="118" t="s">
        <v>222</v>
      </c>
      <c r="P2383" s="119"/>
      <c r="Q2383" s="84"/>
      <c r="R2383" s="125"/>
      <c r="S2383" s="166"/>
      <c r="T2383" s="167"/>
    </row>
    <row r="2384" spans="1:20" s="121" customFormat="1" ht="20.100000000000001" customHeight="1" x14ac:dyDescent="0.3">
      <c r="A2384" s="80"/>
      <c r="B2384" s="110" t="str">
        <f>IF(E2384="","",VLOOKUP(E2384,[1]PROJECTES!$C$14:$G$5000,2,FALSE))</f>
        <v/>
      </c>
      <c r="C2384" s="80"/>
      <c r="D2384" s="283" t="str">
        <f>IF(E2384="","",VLOOKUP(E2384,[1]PROJECTES!$C$14:$G$5000,5,FALSE))</f>
        <v/>
      </c>
      <c r="E2384" s="79"/>
      <c r="F2384" s="110" t="str">
        <f>IF(I2384="","",VLOOKUP(I2384,[1]PROJECTES!$C$14:$G$5000,2,FALSE))</f>
        <v/>
      </c>
      <c r="G2384" s="112" t="str">
        <f>IF(E2384="","",VLOOKUP(E2384,[1]PROJECTES!$C$14:$G$5000,4,FALSE))</f>
        <v/>
      </c>
      <c r="H2384" s="95"/>
      <c r="I2384" s="113" t="str">
        <f>IF(H2384="","",VLOOKUP(H2384,BD!B$2:C$16,2,FALSE))</f>
        <v/>
      </c>
      <c r="J2384" s="147"/>
      <c r="K2384" s="115" t="str">
        <f t="shared" si="84"/>
        <v/>
      </c>
      <c r="L2384" s="116" t="str">
        <f t="shared" ca="1" si="85"/>
        <v>-</v>
      </c>
      <c r="M2384" s="111" t="str">
        <f>IF(E2384="","",VLOOKUP(E2384,[1]PROJECTES!$C$14:$Z$5000,21,FALSE))</f>
        <v/>
      </c>
      <c r="N2384" s="117"/>
      <c r="O2384" s="118" t="s">
        <v>222</v>
      </c>
      <c r="P2384" s="119"/>
      <c r="Q2384" s="84"/>
      <c r="R2384" s="125"/>
      <c r="S2384" s="166"/>
      <c r="T2384" s="167"/>
    </row>
    <row r="2385" spans="1:20" s="121" customFormat="1" ht="20.100000000000001" customHeight="1" x14ac:dyDescent="0.3">
      <c r="A2385" s="80"/>
      <c r="B2385" s="110" t="str">
        <f>IF(E2385="","",VLOOKUP(E2385,[1]PROJECTES!$C$14:$G$5000,2,FALSE))</f>
        <v/>
      </c>
      <c r="C2385" s="80"/>
      <c r="D2385" s="283" t="str">
        <f>IF(E2385="","",VLOOKUP(E2385,[1]PROJECTES!$C$14:$G$5000,5,FALSE))</f>
        <v/>
      </c>
      <c r="E2385" s="79"/>
      <c r="F2385" s="110" t="str">
        <f>IF(I2385="","",VLOOKUP(I2385,[1]PROJECTES!$C$14:$G$5000,2,FALSE))</f>
        <v/>
      </c>
      <c r="G2385" s="112" t="str">
        <f>IF(E2385="","",VLOOKUP(E2385,[1]PROJECTES!$C$14:$G$5000,4,FALSE))</f>
        <v/>
      </c>
      <c r="H2385" s="95"/>
      <c r="I2385" s="113" t="str">
        <f>IF(H2385="","",VLOOKUP(H2385,BD!B$2:C$16,2,FALSE))</f>
        <v/>
      </c>
      <c r="J2385" s="114"/>
      <c r="K2385" s="115" t="str">
        <f t="shared" si="84"/>
        <v/>
      </c>
      <c r="L2385" s="116" t="str">
        <f t="shared" ca="1" si="85"/>
        <v>-</v>
      </c>
      <c r="M2385" s="111" t="str">
        <f>IF(E2385="","",VLOOKUP(E2385,[1]PROJECTES!$C$14:$Z$5000,21,FALSE))</f>
        <v/>
      </c>
      <c r="N2385" s="117"/>
      <c r="O2385" s="118" t="s">
        <v>222</v>
      </c>
      <c r="P2385" s="119"/>
      <c r="Q2385" s="84"/>
      <c r="R2385" s="125"/>
      <c r="S2385" s="166"/>
      <c r="T2385" s="167"/>
    </row>
    <row r="2386" spans="1:20" s="121" customFormat="1" ht="20.100000000000001" customHeight="1" x14ac:dyDescent="0.3">
      <c r="A2386" s="80"/>
      <c r="B2386" s="110" t="str">
        <f>IF(E2386="","",VLOOKUP(E2386,[1]PROJECTES!$C$14:$G$5000,2,FALSE))</f>
        <v/>
      </c>
      <c r="C2386" s="80"/>
      <c r="D2386" s="283" t="str">
        <f>IF(E2386="","",VLOOKUP(E2386,[1]PROJECTES!$C$14:$G$5000,5,FALSE))</f>
        <v/>
      </c>
      <c r="E2386" s="79"/>
      <c r="F2386" s="110" t="str">
        <f>IF(I2386="","",VLOOKUP(I2386,[1]PROJECTES!$C$14:$G$5000,2,FALSE))</f>
        <v/>
      </c>
      <c r="G2386" s="112" t="str">
        <f>IF(E2386="","",VLOOKUP(E2386,[1]PROJECTES!$C$14:$G$5000,4,FALSE))</f>
        <v/>
      </c>
      <c r="H2386" s="95"/>
      <c r="I2386" s="113" t="str">
        <f>IF(H2386="","",VLOOKUP(H2386,BD!B$2:C$16,2,FALSE))</f>
        <v/>
      </c>
      <c r="J2386" s="114"/>
      <c r="K2386" s="115" t="str">
        <f t="shared" si="84"/>
        <v/>
      </c>
      <c r="L2386" s="116" t="str">
        <f t="shared" ca="1" si="85"/>
        <v>-</v>
      </c>
      <c r="M2386" s="111" t="str">
        <f>IF(E2386="","",VLOOKUP(E2386,[1]PROJECTES!$C$14:$Z$5000,21,FALSE))</f>
        <v/>
      </c>
      <c r="N2386" s="117"/>
      <c r="O2386" s="118" t="s">
        <v>222</v>
      </c>
      <c r="P2386" s="119"/>
      <c r="Q2386" s="84"/>
      <c r="R2386" s="125"/>
      <c r="S2386" s="166"/>
      <c r="T2386" s="167"/>
    </row>
    <row r="2387" spans="1:20" s="121" customFormat="1" ht="20.100000000000001" customHeight="1" x14ac:dyDescent="0.3">
      <c r="A2387" s="80"/>
      <c r="B2387" s="110" t="str">
        <f>IF(E2387="","",VLOOKUP(E2387,[1]PROJECTES!$C$14:$G$5000,2,FALSE))</f>
        <v/>
      </c>
      <c r="C2387" s="80"/>
      <c r="D2387" s="283" t="str">
        <f>IF(E2387="","",VLOOKUP(E2387,[1]PROJECTES!$C$14:$G$5000,5,FALSE))</f>
        <v/>
      </c>
      <c r="E2387" s="79"/>
      <c r="F2387" s="110" t="str">
        <f>IF(I2387="","",VLOOKUP(I2387,[1]PROJECTES!$C$14:$G$5000,2,FALSE))</f>
        <v/>
      </c>
      <c r="G2387" s="112" t="str">
        <f>IF(E2387="","",VLOOKUP(E2387,[1]PROJECTES!$C$14:$G$5000,4,FALSE))</f>
        <v/>
      </c>
      <c r="H2387" s="95"/>
      <c r="I2387" s="113" t="str">
        <f>IF(H2387="","",VLOOKUP(H2387,BD!B$2:C$16,2,FALSE))</f>
        <v/>
      </c>
      <c r="J2387" s="114"/>
      <c r="K2387" s="115" t="str">
        <f t="shared" si="84"/>
        <v/>
      </c>
      <c r="L2387" s="116" t="str">
        <f t="shared" ca="1" si="85"/>
        <v>-</v>
      </c>
      <c r="M2387" s="111" t="str">
        <f>IF(E2387="","",VLOOKUP(E2387,[1]PROJECTES!$C$14:$Z$5000,21,FALSE))</f>
        <v/>
      </c>
      <c r="N2387" s="117"/>
      <c r="O2387" s="118" t="s">
        <v>222</v>
      </c>
      <c r="P2387" s="119"/>
      <c r="Q2387" s="84"/>
      <c r="R2387" s="125"/>
      <c r="S2387" s="166"/>
      <c r="T2387" s="167"/>
    </row>
    <row r="2388" spans="1:20" s="121" customFormat="1" ht="20.100000000000001" customHeight="1" x14ac:dyDescent="0.3">
      <c r="A2388" s="80"/>
      <c r="B2388" s="110" t="str">
        <f>IF(E2388="","",VLOOKUP(E2388,[1]PROJECTES!$C$14:$G$5000,2,FALSE))</f>
        <v/>
      </c>
      <c r="C2388" s="80"/>
      <c r="D2388" s="283" t="str">
        <f>IF(E2388="","",VLOOKUP(E2388,[1]PROJECTES!$C$14:$G$5000,5,FALSE))</f>
        <v/>
      </c>
      <c r="E2388" s="79"/>
      <c r="F2388" s="110" t="str">
        <f>IF(I2388="","",VLOOKUP(I2388,[1]PROJECTES!$C$14:$G$5000,2,FALSE))</f>
        <v/>
      </c>
      <c r="G2388" s="112" t="str">
        <f>IF(E2388="","",VLOOKUP(E2388,[1]PROJECTES!$C$14:$G$5000,4,FALSE))</f>
        <v/>
      </c>
      <c r="H2388" s="95"/>
      <c r="I2388" s="113" t="str">
        <f>IF(H2388="","",VLOOKUP(H2388,BD!B$2:C$16,2,FALSE))</f>
        <v/>
      </c>
      <c r="J2388" s="114"/>
      <c r="K2388" s="115" t="str">
        <f t="shared" si="84"/>
        <v/>
      </c>
      <c r="L2388" s="116" t="str">
        <f t="shared" ca="1" si="85"/>
        <v>-</v>
      </c>
      <c r="M2388" s="111" t="str">
        <f>IF(E2388="","",VLOOKUP(E2388,[1]PROJECTES!$C$14:$Z$5000,21,FALSE))</f>
        <v/>
      </c>
      <c r="N2388" s="117"/>
      <c r="O2388" s="118" t="s">
        <v>222</v>
      </c>
      <c r="P2388" s="119"/>
      <c r="Q2388" s="84"/>
      <c r="R2388" s="125"/>
      <c r="S2388" s="166"/>
      <c r="T2388" s="167"/>
    </row>
    <row r="2389" spans="1:20" s="121" customFormat="1" ht="20.100000000000001" customHeight="1" x14ac:dyDescent="0.3">
      <c r="A2389" s="80"/>
      <c r="B2389" s="110" t="str">
        <f>IF(E2389="","",VLOOKUP(E2389,[1]PROJECTES!$C$14:$G$5000,2,FALSE))</f>
        <v/>
      </c>
      <c r="C2389" s="80"/>
      <c r="D2389" s="283" t="str">
        <f>IF(E2389="","",VLOOKUP(E2389,[1]PROJECTES!$C$14:$G$5000,5,FALSE))</f>
        <v/>
      </c>
      <c r="E2389" s="79"/>
      <c r="F2389" s="110" t="str">
        <f>IF(I2389="","",VLOOKUP(I2389,[1]PROJECTES!$C$14:$G$5000,2,FALSE))</f>
        <v/>
      </c>
      <c r="G2389" s="112" t="str">
        <f>IF(E2389="","",VLOOKUP(E2389,[1]PROJECTES!$C$14:$G$5000,4,FALSE))</f>
        <v/>
      </c>
      <c r="H2389" s="95"/>
      <c r="I2389" s="113" t="str">
        <f>IF(H2389="","",VLOOKUP(H2389,BD!B$2:C$16,2,FALSE))</f>
        <v/>
      </c>
      <c r="J2389" s="114"/>
      <c r="K2389" s="115" t="str">
        <f t="shared" si="84"/>
        <v/>
      </c>
      <c r="L2389" s="116" t="str">
        <f t="shared" ca="1" si="85"/>
        <v>-</v>
      </c>
      <c r="M2389" s="111" t="str">
        <f>IF(E2389="","",VLOOKUP(E2389,[1]PROJECTES!$C$14:$Z$5000,21,FALSE))</f>
        <v/>
      </c>
      <c r="N2389" s="117"/>
      <c r="O2389" s="118" t="s">
        <v>222</v>
      </c>
      <c r="P2389" s="119"/>
      <c r="Q2389" s="84"/>
      <c r="R2389" s="125"/>
      <c r="S2389" s="166"/>
      <c r="T2389" s="167"/>
    </row>
    <row r="2390" spans="1:20" s="121" customFormat="1" ht="20.100000000000001" customHeight="1" x14ac:dyDescent="0.3">
      <c r="A2390" s="80"/>
      <c r="B2390" s="110" t="str">
        <f>IF(E2390="","",VLOOKUP(E2390,[1]PROJECTES!$C$14:$G$5000,2,FALSE))</f>
        <v/>
      </c>
      <c r="C2390" s="80"/>
      <c r="D2390" s="283" t="str">
        <f>IF(E2390="","",VLOOKUP(E2390,[1]PROJECTES!$C$14:$G$5000,5,FALSE))</f>
        <v/>
      </c>
      <c r="E2390" s="79"/>
      <c r="F2390" s="110" t="str">
        <f>IF(I2390="","",VLOOKUP(I2390,[1]PROJECTES!$C$14:$G$5000,2,FALSE))</f>
        <v/>
      </c>
      <c r="G2390" s="112" t="str">
        <f>IF(E2390="","",VLOOKUP(E2390,[1]PROJECTES!$C$14:$G$5000,4,FALSE))</f>
        <v/>
      </c>
      <c r="H2390" s="95"/>
      <c r="I2390" s="113" t="str">
        <f>IF(H2390="","",VLOOKUP(H2390,BD!B$2:C$16,2,FALSE))</f>
        <v/>
      </c>
      <c r="J2390" s="114"/>
      <c r="K2390" s="115" t="str">
        <f t="shared" si="84"/>
        <v/>
      </c>
      <c r="L2390" s="116" t="str">
        <f t="shared" ca="1" si="85"/>
        <v>-</v>
      </c>
      <c r="M2390" s="111" t="str">
        <f>IF(E2390="","",VLOOKUP(E2390,[1]PROJECTES!$C$14:$Z$5000,21,FALSE))</f>
        <v/>
      </c>
      <c r="N2390" s="117"/>
      <c r="O2390" s="118" t="s">
        <v>222</v>
      </c>
      <c r="P2390" s="119"/>
      <c r="Q2390" s="84"/>
      <c r="R2390" s="125"/>
      <c r="S2390" s="166"/>
      <c r="T2390" s="167"/>
    </row>
    <row r="2391" spans="1:20" s="121" customFormat="1" ht="20.100000000000001" customHeight="1" x14ac:dyDescent="0.3">
      <c r="A2391" s="80"/>
      <c r="B2391" s="110" t="str">
        <f>IF(E2391="","",VLOOKUP(E2391,[1]PROJECTES!$C$14:$G$5000,2,FALSE))</f>
        <v/>
      </c>
      <c r="C2391" s="80"/>
      <c r="D2391" s="283" t="str">
        <f>IF(E2391="","",VLOOKUP(E2391,[1]PROJECTES!$C$14:$G$5000,5,FALSE))</f>
        <v/>
      </c>
      <c r="E2391" s="79"/>
      <c r="F2391" s="110" t="str">
        <f>IF(I2391="","",VLOOKUP(I2391,[1]PROJECTES!$C$14:$G$5000,2,FALSE))</f>
        <v/>
      </c>
      <c r="G2391" s="112" t="str">
        <f>IF(E2391="","",VLOOKUP(E2391,[1]PROJECTES!$C$14:$G$5000,4,FALSE))</f>
        <v/>
      </c>
      <c r="H2391" s="95"/>
      <c r="I2391" s="113" t="str">
        <f>IF(H2391="","",VLOOKUP(H2391,BD!B$2:C$16,2,FALSE))</f>
        <v/>
      </c>
      <c r="J2391" s="114"/>
      <c r="K2391" s="115" t="str">
        <f t="shared" si="84"/>
        <v/>
      </c>
      <c r="L2391" s="116" t="str">
        <f t="shared" ca="1" si="85"/>
        <v>-</v>
      </c>
      <c r="M2391" s="111" t="str">
        <f>IF(E2391="","",VLOOKUP(E2391,[1]PROJECTES!$C$14:$Z$5000,21,FALSE))</f>
        <v/>
      </c>
      <c r="N2391" s="117"/>
      <c r="O2391" s="118" t="s">
        <v>222</v>
      </c>
      <c r="P2391" s="119"/>
      <c r="Q2391" s="84"/>
      <c r="R2391" s="125"/>
      <c r="S2391" s="166"/>
      <c r="T2391" s="167"/>
    </row>
    <row r="2392" spans="1:20" s="121" customFormat="1" ht="20.100000000000001" customHeight="1" x14ac:dyDescent="0.3">
      <c r="A2392" s="80"/>
      <c r="B2392" s="110" t="str">
        <f>IF(E2392="","",VLOOKUP(E2392,[1]PROJECTES!$C$14:$G$5000,2,FALSE))</f>
        <v/>
      </c>
      <c r="C2392" s="80"/>
      <c r="D2392" s="283" t="str">
        <f>IF(E2392="","",VLOOKUP(E2392,[1]PROJECTES!$C$14:$G$5000,5,FALSE))</f>
        <v/>
      </c>
      <c r="E2392" s="79"/>
      <c r="F2392" s="110" t="str">
        <f>IF(I2392="","",VLOOKUP(I2392,[1]PROJECTES!$C$14:$G$5000,2,FALSE))</f>
        <v/>
      </c>
      <c r="G2392" s="112" t="str">
        <f>IF(E2392="","",VLOOKUP(E2392,[1]PROJECTES!$C$14:$G$5000,4,FALSE))</f>
        <v/>
      </c>
      <c r="H2392" s="95"/>
      <c r="I2392" s="113" t="str">
        <f>IF(H2392="","",VLOOKUP(H2392,BD!B$2:C$16,2,FALSE))</f>
        <v/>
      </c>
      <c r="J2392" s="114"/>
      <c r="K2392" s="115" t="str">
        <f t="shared" si="84"/>
        <v/>
      </c>
      <c r="L2392" s="116" t="str">
        <f t="shared" ca="1" si="85"/>
        <v>-</v>
      </c>
      <c r="M2392" s="111" t="str">
        <f>IF(E2392="","",VLOOKUP(E2392,[1]PROJECTES!$C$14:$Z$5000,21,FALSE))</f>
        <v/>
      </c>
      <c r="N2392" s="117"/>
      <c r="O2392" s="118" t="s">
        <v>222</v>
      </c>
      <c r="P2392" s="119"/>
      <c r="Q2392" s="84"/>
      <c r="R2392" s="125"/>
      <c r="S2392" s="166"/>
      <c r="T2392" s="167"/>
    </row>
    <row r="2393" spans="1:20" s="121" customFormat="1" ht="20.100000000000001" customHeight="1" x14ac:dyDescent="0.3">
      <c r="A2393" s="80"/>
      <c r="B2393" s="110" t="str">
        <f>IF(E2393="","",VLOOKUP(E2393,[1]PROJECTES!$C$14:$G$5000,2,FALSE))</f>
        <v/>
      </c>
      <c r="C2393" s="80"/>
      <c r="D2393" s="283" t="str">
        <f>IF(E2393="","",VLOOKUP(E2393,[1]PROJECTES!$C$14:$G$5000,5,FALSE))</f>
        <v/>
      </c>
      <c r="E2393" s="79"/>
      <c r="F2393" s="110" t="str">
        <f>IF(I2393="","",VLOOKUP(I2393,[1]PROJECTES!$C$14:$G$5000,2,FALSE))</f>
        <v/>
      </c>
      <c r="G2393" s="112" t="str">
        <f>IF(E2393="","",VLOOKUP(E2393,[1]PROJECTES!$C$14:$G$5000,4,FALSE))</f>
        <v/>
      </c>
      <c r="H2393" s="95"/>
      <c r="I2393" s="113" t="str">
        <f>IF(H2393="","",VLOOKUP(H2393,BD!B$2:C$16,2,FALSE))</f>
        <v/>
      </c>
      <c r="J2393" s="114"/>
      <c r="K2393" s="115" t="str">
        <f t="shared" si="84"/>
        <v/>
      </c>
      <c r="L2393" s="116" t="str">
        <f t="shared" ca="1" si="85"/>
        <v>-</v>
      </c>
      <c r="M2393" s="111" t="str">
        <f>IF(E2393="","",VLOOKUP(E2393,[1]PROJECTES!$C$14:$Z$5000,21,FALSE))</f>
        <v/>
      </c>
      <c r="N2393" s="117"/>
      <c r="O2393" s="118" t="s">
        <v>222</v>
      </c>
      <c r="P2393" s="119"/>
      <c r="Q2393" s="84"/>
      <c r="R2393" s="125"/>
      <c r="S2393" s="166"/>
      <c r="T2393" s="167"/>
    </row>
    <row r="2394" spans="1:20" s="121" customFormat="1" ht="20.100000000000001" customHeight="1" x14ac:dyDescent="0.3">
      <c r="A2394" s="80"/>
      <c r="B2394" s="110" t="str">
        <f>IF(E2394="","",VLOOKUP(E2394,[1]PROJECTES!$C$14:$G$5000,2,FALSE))</f>
        <v/>
      </c>
      <c r="C2394" s="80"/>
      <c r="D2394" s="283" t="str">
        <f>IF(E2394="","",VLOOKUP(E2394,[1]PROJECTES!$C$14:$G$5000,5,FALSE))</f>
        <v/>
      </c>
      <c r="E2394" s="79"/>
      <c r="F2394" s="110" t="str">
        <f>IF(I2394="","",VLOOKUP(I2394,[1]PROJECTES!$C$14:$G$5000,2,FALSE))</f>
        <v/>
      </c>
      <c r="G2394" s="112" t="str">
        <f>IF(E2394="","",VLOOKUP(E2394,[1]PROJECTES!$C$14:$G$5000,4,FALSE))</f>
        <v/>
      </c>
      <c r="H2394" s="95"/>
      <c r="I2394" s="113" t="str">
        <f>IF(H2394="","",VLOOKUP(H2394,BD!B$2:C$16,2,FALSE))</f>
        <v/>
      </c>
      <c r="J2394" s="114"/>
      <c r="K2394" s="115" t="str">
        <f t="shared" si="84"/>
        <v/>
      </c>
      <c r="L2394" s="116" t="str">
        <f t="shared" ca="1" si="85"/>
        <v>-</v>
      </c>
      <c r="M2394" s="111" t="str">
        <f>IF(E2394="","",VLOOKUP(E2394,[1]PROJECTES!$C$14:$Z$5000,21,FALSE))</f>
        <v/>
      </c>
      <c r="N2394" s="117"/>
      <c r="O2394" s="118" t="s">
        <v>222</v>
      </c>
      <c r="P2394" s="119"/>
      <c r="Q2394" s="84"/>
      <c r="R2394" s="125"/>
      <c r="S2394" s="166"/>
      <c r="T2394" s="167"/>
    </row>
    <row r="2395" spans="1:20" s="121" customFormat="1" ht="20.100000000000001" customHeight="1" x14ac:dyDescent="0.3">
      <c r="A2395" s="80"/>
      <c r="B2395" s="110" t="str">
        <f>IF(E2395="","",VLOOKUP(E2395,[1]PROJECTES!$C$14:$G$5000,2,FALSE))</f>
        <v/>
      </c>
      <c r="C2395" s="80"/>
      <c r="D2395" s="283" t="str">
        <f>IF(E2395="","",VLOOKUP(E2395,[1]PROJECTES!$C$14:$G$5000,5,FALSE))</f>
        <v/>
      </c>
      <c r="E2395" s="79"/>
      <c r="F2395" s="110" t="str">
        <f>IF(I2395="","",VLOOKUP(I2395,[1]PROJECTES!$C$14:$G$5000,2,FALSE))</f>
        <v/>
      </c>
      <c r="G2395" s="112" t="str">
        <f>IF(E2395="","",VLOOKUP(E2395,[1]PROJECTES!$C$14:$G$5000,4,FALSE))</f>
        <v/>
      </c>
      <c r="H2395" s="95"/>
      <c r="I2395" s="113" t="str">
        <f>IF(H2395="","",VLOOKUP(H2395,BD!B$2:C$16,2,FALSE))</f>
        <v/>
      </c>
      <c r="J2395" s="114"/>
      <c r="K2395" s="115" t="str">
        <f t="shared" si="84"/>
        <v/>
      </c>
      <c r="L2395" s="116" t="str">
        <f t="shared" ca="1" si="85"/>
        <v>-</v>
      </c>
      <c r="M2395" s="111" t="str">
        <f>IF(E2395="","",VLOOKUP(E2395,[1]PROJECTES!$C$14:$Z$5000,21,FALSE))</f>
        <v/>
      </c>
      <c r="N2395" s="117"/>
      <c r="O2395" s="118" t="s">
        <v>222</v>
      </c>
      <c r="P2395" s="119"/>
      <c r="Q2395" s="84"/>
      <c r="R2395" s="125"/>
      <c r="S2395" s="166"/>
      <c r="T2395" s="167"/>
    </row>
    <row r="2396" spans="1:20" s="121" customFormat="1" ht="20.100000000000001" customHeight="1" x14ac:dyDescent="0.3">
      <c r="A2396" s="80"/>
      <c r="B2396" s="110" t="str">
        <f>IF(E2396="","",VLOOKUP(E2396,[1]PROJECTES!$C$14:$G$5000,2,FALSE))</f>
        <v/>
      </c>
      <c r="C2396" s="80"/>
      <c r="D2396" s="283" t="str">
        <f>IF(E2396="","",VLOOKUP(E2396,[1]PROJECTES!$C$14:$G$5000,5,FALSE))</f>
        <v/>
      </c>
      <c r="E2396" s="79"/>
      <c r="F2396" s="110" t="str">
        <f>IF(I2396="","",VLOOKUP(I2396,[1]PROJECTES!$C$14:$G$5000,2,FALSE))</f>
        <v/>
      </c>
      <c r="G2396" s="112" t="str">
        <f>IF(E2396="","",VLOOKUP(E2396,[1]PROJECTES!$C$14:$G$5000,4,FALSE))</f>
        <v/>
      </c>
      <c r="H2396" s="95"/>
      <c r="I2396" s="113" t="str">
        <f>IF(H2396="","",VLOOKUP(H2396,BD!B$2:C$16,2,FALSE))</f>
        <v/>
      </c>
      <c r="J2396" s="114"/>
      <c r="K2396" s="115" t="str">
        <f t="shared" si="84"/>
        <v/>
      </c>
      <c r="L2396" s="116" t="str">
        <f t="shared" ca="1" si="85"/>
        <v>-</v>
      </c>
      <c r="M2396" s="111" t="str">
        <f>IF(E2396="","",VLOOKUP(E2396,[1]PROJECTES!$C$14:$Z$5000,21,FALSE))</f>
        <v/>
      </c>
      <c r="N2396" s="117"/>
      <c r="O2396" s="118" t="s">
        <v>222</v>
      </c>
      <c r="P2396" s="119"/>
      <c r="Q2396" s="84"/>
      <c r="R2396" s="125"/>
      <c r="S2396" s="166"/>
      <c r="T2396" s="167"/>
    </row>
    <row r="2397" spans="1:20" s="121" customFormat="1" ht="20.100000000000001" customHeight="1" x14ac:dyDescent="0.3">
      <c r="A2397" s="80"/>
      <c r="B2397" s="110" t="str">
        <f>IF(E2397="","",VLOOKUP(E2397,[1]PROJECTES!$C$14:$G$5000,2,FALSE))</f>
        <v/>
      </c>
      <c r="C2397" s="80"/>
      <c r="D2397" s="283" t="str">
        <f>IF(E2397="","",VLOOKUP(E2397,[1]PROJECTES!$C$14:$G$5000,5,FALSE))</f>
        <v/>
      </c>
      <c r="E2397" s="79"/>
      <c r="F2397" s="110" t="str">
        <f>IF(I2397="","",VLOOKUP(I2397,[1]PROJECTES!$C$14:$G$5000,2,FALSE))</f>
        <v/>
      </c>
      <c r="G2397" s="112" t="str">
        <f>IF(E2397="","",VLOOKUP(E2397,[1]PROJECTES!$C$14:$G$5000,4,FALSE))</f>
        <v/>
      </c>
      <c r="H2397" s="95"/>
      <c r="I2397" s="113" t="str">
        <f>IF(H2397="","",VLOOKUP(H2397,BD!B$2:C$16,2,FALSE))</f>
        <v/>
      </c>
      <c r="J2397" s="144"/>
      <c r="K2397" s="115" t="str">
        <f t="shared" si="84"/>
        <v/>
      </c>
      <c r="L2397" s="116" t="str">
        <f t="shared" ca="1" si="85"/>
        <v>-</v>
      </c>
      <c r="M2397" s="111" t="str">
        <f>IF(E2397="","",VLOOKUP(E2397,[1]PROJECTES!$C$14:$Z$5000,21,FALSE))</f>
        <v/>
      </c>
      <c r="N2397" s="117"/>
      <c r="O2397" s="118" t="s">
        <v>222</v>
      </c>
      <c r="P2397" s="119"/>
      <c r="Q2397" s="84"/>
      <c r="R2397" s="125"/>
      <c r="S2397" s="166"/>
      <c r="T2397" s="167"/>
    </row>
    <row r="2398" spans="1:20" s="121" customFormat="1" ht="20.100000000000001" customHeight="1" x14ac:dyDescent="0.3">
      <c r="A2398" s="80"/>
      <c r="B2398" s="110" t="str">
        <f>IF(E2398="","",VLOOKUP(E2398,[1]PROJECTES!$C$14:$G$5000,2,FALSE))</f>
        <v/>
      </c>
      <c r="C2398" s="80"/>
      <c r="D2398" s="283" t="str">
        <f>IF(E2398="","",VLOOKUP(E2398,[1]PROJECTES!$C$14:$G$5000,5,FALSE))</f>
        <v/>
      </c>
      <c r="E2398" s="79"/>
      <c r="F2398" s="110" t="str">
        <f>IF(I2398="","",VLOOKUP(I2398,[1]PROJECTES!$C$14:$G$5000,2,FALSE))</f>
        <v/>
      </c>
      <c r="G2398" s="112" t="str">
        <f>IF(E2398="","",VLOOKUP(E2398,[1]PROJECTES!$C$14:$G$5000,4,FALSE))</f>
        <v/>
      </c>
      <c r="H2398" s="95"/>
      <c r="I2398" s="113" t="str">
        <f>IF(H2398="","",VLOOKUP(H2398,BD!B$2:C$16,2,FALSE))</f>
        <v/>
      </c>
      <c r="J2398" s="114"/>
      <c r="K2398" s="115" t="str">
        <f t="shared" si="84"/>
        <v/>
      </c>
      <c r="L2398" s="116" t="str">
        <f t="shared" ca="1" si="85"/>
        <v>-</v>
      </c>
      <c r="M2398" s="111" t="str">
        <f>IF(E2398="","",VLOOKUP(E2398,[1]PROJECTES!$C$14:$Z$5000,21,FALSE))</f>
        <v/>
      </c>
      <c r="N2398" s="117"/>
      <c r="O2398" s="118" t="s">
        <v>222</v>
      </c>
      <c r="P2398" s="119"/>
      <c r="Q2398" s="84"/>
      <c r="R2398" s="125"/>
      <c r="S2398" s="166"/>
      <c r="T2398" s="167"/>
    </row>
    <row r="2399" spans="1:20" s="121" customFormat="1" ht="20.100000000000001" customHeight="1" x14ac:dyDescent="0.3">
      <c r="A2399" s="80"/>
      <c r="B2399" s="110" t="str">
        <f>IF(E2399="","",VLOOKUP(E2399,[1]PROJECTES!$C$14:$G$5000,2,FALSE))</f>
        <v/>
      </c>
      <c r="C2399" s="80"/>
      <c r="D2399" s="283" t="str">
        <f>IF(E2399="","",VLOOKUP(E2399,[1]PROJECTES!$C$14:$G$5000,5,FALSE))</f>
        <v/>
      </c>
      <c r="E2399" s="79"/>
      <c r="F2399" s="110" t="str">
        <f>IF(I2399="","",VLOOKUP(I2399,[1]PROJECTES!$C$14:$G$5000,2,FALSE))</f>
        <v/>
      </c>
      <c r="G2399" s="112" t="str">
        <f>IF(E2399="","",VLOOKUP(E2399,[1]PROJECTES!$C$14:$G$5000,4,FALSE))</f>
        <v/>
      </c>
      <c r="H2399" s="95"/>
      <c r="I2399" s="113" t="str">
        <f>IF(H2399="","",VLOOKUP(H2399,BD!B$2:C$16,2,FALSE))</f>
        <v/>
      </c>
      <c r="J2399" s="114"/>
      <c r="K2399" s="115" t="str">
        <f t="shared" si="84"/>
        <v/>
      </c>
      <c r="L2399" s="116" t="str">
        <f t="shared" ca="1" si="85"/>
        <v>-</v>
      </c>
      <c r="M2399" s="111" t="str">
        <f>IF(E2399="","",VLOOKUP(E2399,[1]PROJECTES!$C$14:$Z$5000,21,FALSE))</f>
        <v/>
      </c>
      <c r="N2399" s="117"/>
      <c r="O2399" s="118" t="s">
        <v>222</v>
      </c>
      <c r="P2399" s="119"/>
      <c r="Q2399" s="84"/>
      <c r="R2399" s="125"/>
      <c r="S2399" s="166"/>
      <c r="T2399" s="167"/>
    </row>
    <row r="2400" spans="1:20" s="121" customFormat="1" ht="20.100000000000001" customHeight="1" x14ac:dyDescent="0.3">
      <c r="A2400" s="80"/>
      <c r="B2400" s="110" t="str">
        <f>IF(E2400="","",VLOOKUP(E2400,[1]PROJECTES!$C$14:$G$5000,2,FALSE))</f>
        <v/>
      </c>
      <c r="C2400" s="80"/>
      <c r="D2400" s="283" t="str">
        <f>IF(E2400="","",VLOOKUP(E2400,[1]PROJECTES!$C$14:$G$5000,5,FALSE))</f>
        <v/>
      </c>
      <c r="E2400" s="79"/>
      <c r="F2400" s="110" t="str">
        <f>IF(I2400="","",VLOOKUP(I2400,[1]PROJECTES!$C$14:$G$5000,2,FALSE))</f>
        <v/>
      </c>
      <c r="G2400" s="112" t="str">
        <f>IF(E2400="","",VLOOKUP(E2400,[1]PROJECTES!$C$14:$G$5000,4,FALSE))</f>
        <v/>
      </c>
      <c r="H2400" s="95"/>
      <c r="I2400" s="113" t="str">
        <f>IF(H2400="","",VLOOKUP(H2400,BD!B$2:C$16,2,FALSE))</f>
        <v/>
      </c>
      <c r="J2400" s="114"/>
      <c r="K2400" s="115" t="str">
        <f t="shared" si="84"/>
        <v/>
      </c>
      <c r="L2400" s="116" t="str">
        <f t="shared" ca="1" si="85"/>
        <v>-</v>
      </c>
      <c r="M2400" s="111" t="str">
        <f>IF(E2400="","",VLOOKUP(E2400,[1]PROJECTES!$C$14:$Z$5000,21,FALSE))</f>
        <v/>
      </c>
      <c r="N2400" s="117"/>
      <c r="O2400" s="118" t="s">
        <v>222</v>
      </c>
      <c r="P2400" s="119"/>
      <c r="Q2400" s="84"/>
      <c r="R2400" s="125"/>
      <c r="S2400" s="166"/>
      <c r="T2400" s="167"/>
    </row>
    <row r="2401" spans="1:20" s="121" customFormat="1" ht="20.100000000000001" customHeight="1" x14ac:dyDescent="0.3">
      <c r="A2401" s="80"/>
      <c r="B2401" s="110" t="str">
        <f>IF(E2401="","",VLOOKUP(E2401,[1]PROJECTES!$C$14:$G$5000,2,FALSE))</f>
        <v/>
      </c>
      <c r="C2401" s="80"/>
      <c r="D2401" s="283" t="str">
        <f>IF(E2401="","",VLOOKUP(E2401,[1]PROJECTES!$C$14:$G$5000,5,FALSE))</f>
        <v/>
      </c>
      <c r="E2401" s="79"/>
      <c r="F2401" s="110" t="str">
        <f>IF(I2401="","",VLOOKUP(I2401,[1]PROJECTES!$C$14:$G$5000,2,FALSE))</f>
        <v/>
      </c>
      <c r="G2401" s="112" t="str">
        <f>IF(E2401="","",VLOOKUP(E2401,[1]PROJECTES!$C$14:$G$5000,4,FALSE))</f>
        <v/>
      </c>
      <c r="H2401" s="95"/>
      <c r="I2401" s="113" t="str">
        <f>IF(H2401="","",VLOOKUP(H2401,BD!B$2:C$16,2,FALSE))</f>
        <v/>
      </c>
      <c r="J2401" s="114"/>
      <c r="K2401" s="115" t="str">
        <f t="shared" si="84"/>
        <v/>
      </c>
      <c r="L2401" s="116" t="str">
        <f t="shared" ca="1" si="85"/>
        <v>-</v>
      </c>
      <c r="M2401" s="111" t="str">
        <f>IF(E2401="","",VLOOKUP(E2401,[1]PROJECTES!$C$14:$Z$5000,21,FALSE))</f>
        <v/>
      </c>
      <c r="N2401" s="117"/>
      <c r="O2401" s="118" t="s">
        <v>222</v>
      </c>
      <c r="P2401" s="119"/>
      <c r="Q2401" s="84"/>
      <c r="R2401" s="125"/>
      <c r="S2401" s="166"/>
      <c r="T2401" s="167"/>
    </row>
    <row r="2402" spans="1:20" s="121" customFormat="1" ht="20.100000000000001" customHeight="1" x14ac:dyDescent="0.3">
      <c r="A2402" s="80"/>
      <c r="B2402" s="110" t="str">
        <f>IF(E2402="","",VLOOKUP(E2402,[1]PROJECTES!$C$14:$G$5000,2,FALSE))</f>
        <v/>
      </c>
      <c r="C2402" s="80"/>
      <c r="D2402" s="283" t="str">
        <f>IF(E2402="","",VLOOKUP(E2402,[1]PROJECTES!$C$14:$G$5000,5,FALSE))</f>
        <v/>
      </c>
      <c r="E2402" s="79"/>
      <c r="F2402" s="110" t="str">
        <f>IF(I2402="","",VLOOKUP(I2402,[1]PROJECTES!$C$14:$G$5000,2,FALSE))</f>
        <v/>
      </c>
      <c r="G2402" s="112" t="str">
        <f>IF(E2402="","",VLOOKUP(E2402,[1]PROJECTES!$C$14:$G$5000,4,FALSE))</f>
        <v/>
      </c>
      <c r="H2402" s="95"/>
      <c r="I2402" s="113" t="str">
        <f>IF(H2402="","",VLOOKUP(H2402,BD!B$2:C$16,2,FALSE))</f>
        <v/>
      </c>
      <c r="J2402" s="114"/>
      <c r="K2402" s="115" t="str">
        <f t="shared" si="84"/>
        <v/>
      </c>
      <c r="L2402" s="116" t="str">
        <f t="shared" ca="1" si="85"/>
        <v>-</v>
      </c>
      <c r="M2402" s="111" t="str">
        <f>IF(E2402="","",VLOOKUP(E2402,[1]PROJECTES!$C$14:$Z$5000,21,FALSE))</f>
        <v/>
      </c>
      <c r="N2402" s="117"/>
      <c r="O2402" s="118" t="s">
        <v>222</v>
      </c>
      <c r="P2402" s="119"/>
      <c r="Q2402" s="84"/>
      <c r="R2402" s="125"/>
      <c r="S2402" s="166"/>
      <c r="T2402" s="167"/>
    </row>
    <row r="2403" spans="1:20" s="121" customFormat="1" ht="20.100000000000001" customHeight="1" x14ac:dyDescent="0.3">
      <c r="A2403" s="80"/>
      <c r="B2403" s="110" t="str">
        <f>IF(E2403="","",VLOOKUP(E2403,[1]PROJECTES!$C$14:$G$5000,2,FALSE))</f>
        <v/>
      </c>
      <c r="C2403" s="80"/>
      <c r="D2403" s="283" t="str">
        <f>IF(E2403="","",VLOOKUP(E2403,[1]PROJECTES!$C$14:$G$5000,5,FALSE))</f>
        <v/>
      </c>
      <c r="E2403" s="79"/>
      <c r="F2403" s="110" t="str">
        <f>IF(I2403="","",VLOOKUP(I2403,[1]PROJECTES!$C$14:$G$5000,2,FALSE))</f>
        <v/>
      </c>
      <c r="G2403" s="112" t="str">
        <f>IF(E2403="","",VLOOKUP(E2403,[1]PROJECTES!$C$14:$G$5000,4,FALSE))</f>
        <v/>
      </c>
      <c r="H2403" s="95"/>
      <c r="I2403" s="113" t="str">
        <f>IF(H2403="","",VLOOKUP(H2403,BD!B$2:C$16,2,FALSE))</f>
        <v/>
      </c>
      <c r="J2403" s="114"/>
      <c r="K2403" s="115" t="str">
        <f t="shared" si="84"/>
        <v/>
      </c>
      <c r="L2403" s="116" t="str">
        <f t="shared" ca="1" si="85"/>
        <v>-</v>
      </c>
      <c r="M2403" s="111" t="str">
        <f>IF(E2403="","",VLOOKUP(E2403,[1]PROJECTES!$C$14:$Z$5000,21,FALSE))</f>
        <v/>
      </c>
      <c r="N2403" s="117"/>
      <c r="O2403" s="118" t="s">
        <v>222</v>
      </c>
      <c r="P2403" s="119"/>
      <c r="Q2403" s="84"/>
      <c r="R2403" s="125"/>
      <c r="S2403" s="166"/>
      <c r="T2403" s="167"/>
    </row>
    <row r="2404" spans="1:20" s="121" customFormat="1" ht="20.100000000000001" customHeight="1" x14ac:dyDescent="0.3">
      <c r="A2404" s="80"/>
      <c r="B2404" s="110" t="str">
        <f>IF(E2404="","",VLOOKUP(E2404,[1]PROJECTES!$C$14:$G$5000,2,FALSE))</f>
        <v/>
      </c>
      <c r="C2404" s="80"/>
      <c r="D2404" s="283" t="str">
        <f>IF(E2404="","",VLOOKUP(E2404,[1]PROJECTES!$C$14:$G$5000,5,FALSE))</f>
        <v/>
      </c>
      <c r="E2404" s="79"/>
      <c r="F2404" s="110" t="str">
        <f>IF(I2404="","",VLOOKUP(I2404,[1]PROJECTES!$C$14:$G$5000,2,FALSE))</f>
        <v/>
      </c>
      <c r="G2404" s="112" t="str">
        <f>IF(E2404="","",VLOOKUP(E2404,[1]PROJECTES!$C$14:$G$5000,4,FALSE))</f>
        <v/>
      </c>
      <c r="H2404" s="95"/>
      <c r="I2404" s="113" t="str">
        <f>IF(H2404="","",VLOOKUP(H2404,BD!B$2:C$16,2,FALSE))</f>
        <v/>
      </c>
      <c r="J2404" s="114"/>
      <c r="K2404" s="115" t="str">
        <f t="shared" si="84"/>
        <v/>
      </c>
      <c r="L2404" s="116" t="str">
        <f t="shared" ca="1" si="85"/>
        <v>-</v>
      </c>
      <c r="M2404" s="111" t="str">
        <f>IF(E2404="","",VLOOKUP(E2404,[1]PROJECTES!$C$14:$Z$5000,21,FALSE))</f>
        <v/>
      </c>
      <c r="N2404" s="117"/>
      <c r="O2404" s="118" t="s">
        <v>222</v>
      </c>
      <c r="P2404" s="119"/>
      <c r="Q2404" s="84"/>
      <c r="R2404" s="125"/>
      <c r="S2404" s="166"/>
      <c r="T2404" s="167"/>
    </row>
    <row r="2405" spans="1:20" s="121" customFormat="1" ht="20.100000000000001" customHeight="1" x14ac:dyDescent="0.3">
      <c r="A2405" s="80"/>
      <c r="B2405" s="110" t="str">
        <f>IF(E2405="","",VLOOKUP(E2405,[1]PROJECTES!$C$14:$G$5000,2,FALSE))</f>
        <v/>
      </c>
      <c r="C2405" s="80"/>
      <c r="D2405" s="283" t="str">
        <f>IF(E2405="","",VLOOKUP(E2405,[1]PROJECTES!$C$14:$G$5000,5,FALSE))</f>
        <v/>
      </c>
      <c r="E2405" s="79"/>
      <c r="F2405" s="110" t="str">
        <f>IF(I2405="","",VLOOKUP(I2405,[1]PROJECTES!$C$14:$G$5000,2,FALSE))</f>
        <v/>
      </c>
      <c r="G2405" s="112" t="str">
        <f>IF(E2405="","",VLOOKUP(E2405,[1]PROJECTES!$C$14:$G$5000,4,FALSE))</f>
        <v/>
      </c>
      <c r="H2405" s="95"/>
      <c r="I2405" s="113" t="str">
        <f>IF(H2405="","",VLOOKUP(H2405,BD!B$2:C$16,2,FALSE))</f>
        <v/>
      </c>
      <c r="J2405" s="114"/>
      <c r="K2405" s="115" t="str">
        <f t="shared" si="84"/>
        <v/>
      </c>
      <c r="L2405" s="116" t="str">
        <f t="shared" ca="1" si="85"/>
        <v>-</v>
      </c>
      <c r="M2405" s="111" t="str">
        <f>IF(E2405="","",VLOOKUP(E2405,[1]PROJECTES!$C$14:$Z$5000,21,FALSE))</f>
        <v/>
      </c>
      <c r="N2405" s="117"/>
      <c r="O2405" s="118" t="s">
        <v>222</v>
      </c>
      <c r="P2405" s="119"/>
      <c r="Q2405" s="84"/>
      <c r="R2405" s="125"/>
      <c r="S2405" s="166"/>
      <c r="T2405" s="167"/>
    </row>
    <row r="2406" spans="1:20" s="121" customFormat="1" ht="20.100000000000001" customHeight="1" x14ac:dyDescent="0.3">
      <c r="A2406" s="80"/>
      <c r="B2406" s="110" t="str">
        <f>IF(E2406="","",VLOOKUP(E2406,[1]PROJECTES!$C$14:$G$5000,2,FALSE))</f>
        <v/>
      </c>
      <c r="C2406" s="80"/>
      <c r="D2406" s="283" t="str">
        <f>IF(E2406="","",VLOOKUP(E2406,[1]PROJECTES!$C$14:$G$5000,5,FALSE))</f>
        <v/>
      </c>
      <c r="E2406" s="79"/>
      <c r="F2406" s="110" t="str">
        <f>IF(I2406="","",VLOOKUP(I2406,[1]PROJECTES!$C$14:$G$5000,2,FALSE))</f>
        <v/>
      </c>
      <c r="G2406" s="112" t="str">
        <f>IF(E2406="","",VLOOKUP(E2406,[1]PROJECTES!$C$14:$G$5000,4,FALSE))</f>
        <v/>
      </c>
      <c r="H2406" s="95"/>
      <c r="I2406" s="113" t="str">
        <f>IF(H2406="","",VLOOKUP(H2406,BD!B$2:C$16,2,FALSE))</f>
        <v/>
      </c>
      <c r="J2406" s="144"/>
      <c r="K2406" s="115" t="str">
        <f t="shared" ref="K2406:K2469" si="86">IF(J2406="","",WEEKNUM(J2406,2)-0)</f>
        <v/>
      </c>
      <c r="L2406" s="116" t="str">
        <f t="shared" ca="1" si="85"/>
        <v>-</v>
      </c>
      <c r="M2406" s="111" t="str">
        <f>IF(E2406="","",VLOOKUP(E2406,[1]PROJECTES!$C$14:$Z$5000,21,FALSE))</f>
        <v/>
      </c>
      <c r="N2406" s="117"/>
      <c r="O2406" s="118" t="s">
        <v>222</v>
      </c>
      <c r="P2406" s="119"/>
      <c r="Q2406" s="84"/>
      <c r="R2406" s="125"/>
      <c r="S2406" s="166"/>
      <c r="T2406" s="167"/>
    </row>
    <row r="2407" spans="1:20" s="121" customFormat="1" ht="20.100000000000001" customHeight="1" x14ac:dyDescent="0.3">
      <c r="A2407" s="80"/>
      <c r="B2407" s="110" t="str">
        <f>IF(E2407="","",VLOOKUP(E2407,[1]PROJECTES!$C$14:$G$5000,2,FALSE))</f>
        <v/>
      </c>
      <c r="C2407" s="80"/>
      <c r="D2407" s="283" t="str">
        <f>IF(E2407="","",VLOOKUP(E2407,[1]PROJECTES!$C$14:$G$5000,5,FALSE))</f>
        <v/>
      </c>
      <c r="E2407" s="79"/>
      <c r="F2407" s="110" t="str">
        <f>IF(I2407="","",VLOOKUP(I2407,[1]PROJECTES!$C$14:$G$5000,2,FALSE))</f>
        <v/>
      </c>
      <c r="G2407" s="112" t="str">
        <f>IF(E2407="","",VLOOKUP(E2407,[1]PROJECTES!$C$14:$G$5000,4,FALSE))</f>
        <v/>
      </c>
      <c r="H2407" s="95"/>
      <c r="I2407" s="113" t="str">
        <f>IF(H2407="","",VLOOKUP(H2407,BD!B$2:C$16,2,FALSE))</f>
        <v/>
      </c>
      <c r="J2407" s="114"/>
      <c r="K2407" s="115" t="str">
        <f t="shared" si="86"/>
        <v/>
      </c>
      <c r="L2407" s="116" t="str">
        <f t="shared" ca="1" si="85"/>
        <v>-</v>
      </c>
      <c r="M2407" s="111" t="str">
        <f>IF(E2407="","",VLOOKUP(E2407,[1]PROJECTES!$C$14:$Z$5000,21,FALSE))</f>
        <v/>
      </c>
      <c r="N2407" s="117"/>
      <c r="O2407" s="118" t="s">
        <v>222</v>
      </c>
      <c r="P2407" s="119"/>
      <c r="Q2407" s="84"/>
      <c r="R2407" s="125"/>
      <c r="S2407" s="166"/>
      <c r="T2407" s="167"/>
    </row>
    <row r="2408" spans="1:20" s="121" customFormat="1" ht="20.100000000000001" customHeight="1" x14ac:dyDescent="0.3">
      <c r="A2408" s="80"/>
      <c r="B2408" s="110" t="str">
        <f>IF(E2408="","",VLOOKUP(E2408,[1]PROJECTES!$C$14:$G$5000,2,FALSE))</f>
        <v/>
      </c>
      <c r="C2408" s="80"/>
      <c r="D2408" s="283" t="str">
        <f>IF(E2408="","",VLOOKUP(E2408,[1]PROJECTES!$C$14:$G$5000,5,FALSE))</f>
        <v/>
      </c>
      <c r="E2408" s="79"/>
      <c r="F2408" s="110" t="str">
        <f>IF(I2408="","",VLOOKUP(I2408,[1]PROJECTES!$C$14:$G$5000,2,FALSE))</f>
        <v/>
      </c>
      <c r="G2408" s="112" t="str">
        <f>IF(E2408="","",VLOOKUP(E2408,[1]PROJECTES!$C$14:$G$5000,4,FALSE))</f>
        <v/>
      </c>
      <c r="H2408" s="95"/>
      <c r="I2408" s="113" t="str">
        <f>IF(H2408="","",VLOOKUP(H2408,BD!B$2:C$16,2,FALSE))</f>
        <v/>
      </c>
      <c r="J2408" s="114"/>
      <c r="K2408" s="115" t="str">
        <f t="shared" si="86"/>
        <v/>
      </c>
      <c r="L2408" s="116" t="str">
        <f t="shared" ca="1" si="85"/>
        <v>-</v>
      </c>
      <c r="M2408" s="111" t="str">
        <f>IF(E2408="","",VLOOKUP(E2408,[1]PROJECTES!$C$14:$Z$5000,21,FALSE))</f>
        <v/>
      </c>
      <c r="N2408" s="117"/>
      <c r="O2408" s="118" t="s">
        <v>222</v>
      </c>
      <c r="P2408" s="119"/>
      <c r="Q2408" s="84"/>
      <c r="R2408" s="125"/>
      <c r="S2408" s="166"/>
      <c r="T2408" s="167"/>
    </row>
    <row r="2409" spans="1:20" s="121" customFormat="1" ht="20.100000000000001" customHeight="1" x14ac:dyDescent="0.3">
      <c r="A2409" s="80"/>
      <c r="B2409" s="110" t="str">
        <f>IF(E2409="","",VLOOKUP(E2409,[1]PROJECTES!$C$14:$G$5000,2,FALSE))</f>
        <v/>
      </c>
      <c r="C2409" s="80"/>
      <c r="D2409" s="283" t="str">
        <f>IF(E2409="","",VLOOKUP(E2409,[1]PROJECTES!$C$14:$G$5000,5,FALSE))</f>
        <v/>
      </c>
      <c r="E2409" s="79"/>
      <c r="F2409" s="110" t="str">
        <f>IF(I2409="","",VLOOKUP(I2409,[1]PROJECTES!$C$14:$G$5000,2,FALSE))</f>
        <v/>
      </c>
      <c r="G2409" s="112" t="str">
        <f>IF(E2409="","",VLOOKUP(E2409,[1]PROJECTES!$C$14:$G$5000,4,FALSE))</f>
        <v/>
      </c>
      <c r="H2409" s="95"/>
      <c r="I2409" s="113" t="str">
        <f>IF(H2409="","",VLOOKUP(H2409,BD!B$2:C$16,2,FALSE))</f>
        <v/>
      </c>
      <c r="J2409" s="114"/>
      <c r="K2409" s="115" t="str">
        <f t="shared" si="86"/>
        <v/>
      </c>
      <c r="L2409" s="116" t="str">
        <f t="shared" ca="1" si="85"/>
        <v>-</v>
      </c>
      <c r="M2409" s="111" t="str">
        <f>IF(E2409="","",VLOOKUP(E2409,[1]PROJECTES!$C$14:$Z$5000,21,FALSE))</f>
        <v/>
      </c>
      <c r="N2409" s="117"/>
      <c r="O2409" s="118" t="s">
        <v>222</v>
      </c>
      <c r="P2409" s="119"/>
      <c r="Q2409" s="84"/>
      <c r="R2409" s="125"/>
      <c r="S2409" s="166"/>
      <c r="T2409" s="167"/>
    </row>
    <row r="2410" spans="1:20" s="121" customFormat="1" ht="20.100000000000001" customHeight="1" x14ac:dyDescent="0.3">
      <c r="A2410" s="80"/>
      <c r="B2410" s="110" t="str">
        <f>IF(E2410="","",VLOOKUP(E2410,[1]PROJECTES!$C$14:$G$5000,2,FALSE))</f>
        <v/>
      </c>
      <c r="C2410" s="80"/>
      <c r="D2410" s="283" t="str">
        <f>IF(E2410="","",VLOOKUP(E2410,[1]PROJECTES!$C$14:$G$5000,5,FALSE))</f>
        <v/>
      </c>
      <c r="E2410" s="79"/>
      <c r="F2410" s="110" t="str">
        <f>IF(I2410="","",VLOOKUP(I2410,[1]PROJECTES!$C$14:$G$5000,2,FALSE))</f>
        <v/>
      </c>
      <c r="G2410" s="112" t="str">
        <f>IF(E2410="","",VLOOKUP(E2410,[1]PROJECTES!$C$14:$G$5000,4,FALSE))</f>
        <v/>
      </c>
      <c r="H2410" s="95"/>
      <c r="I2410" s="113" t="str">
        <f>IF(H2410="","",VLOOKUP(H2410,BD!B$2:C$16,2,FALSE))</f>
        <v/>
      </c>
      <c r="J2410" s="114"/>
      <c r="K2410" s="115" t="str">
        <f t="shared" si="86"/>
        <v/>
      </c>
      <c r="L2410" s="116" t="str">
        <f t="shared" ca="1" si="85"/>
        <v>-</v>
      </c>
      <c r="M2410" s="111" t="str">
        <f>IF(E2410="","",VLOOKUP(E2410,[1]PROJECTES!$C$14:$Z$5000,21,FALSE))</f>
        <v/>
      </c>
      <c r="N2410" s="117"/>
      <c r="O2410" s="118" t="s">
        <v>222</v>
      </c>
      <c r="P2410" s="119"/>
      <c r="Q2410" s="84"/>
      <c r="R2410" s="125"/>
      <c r="S2410" s="166"/>
      <c r="T2410" s="167"/>
    </row>
    <row r="2411" spans="1:20" s="121" customFormat="1" ht="20.100000000000001" customHeight="1" x14ac:dyDescent="0.3">
      <c r="A2411" s="80"/>
      <c r="B2411" s="110" t="str">
        <f>IF(E2411="","",VLOOKUP(E2411,[1]PROJECTES!$C$14:$G$5000,2,FALSE))</f>
        <v/>
      </c>
      <c r="C2411" s="80"/>
      <c r="D2411" s="283" t="str">
        <f>IF(E2411="","",VLOOKUP(E2411,[1]PROJECTES!$C$14:$G$5000,5,FALSE))</f>
        <v/>
      </c>
      <c r="E2411" s="79"/>
      <c r="F2411" s="110" t="str">
        <f>IF(I2411="","",VLOOKUP(I2411,[1]PROJECTES!$C$14:$G$5000,2,FALSE))</f>
        <v/>
      </c>
      <c r="G2411" s="112" t="str">
        <f>IF(E2411="","",VLOOKUP(E2411,[1]PROJECTES!$C$14:$G$5000,4,FALSE))</f>
        <v/>
      </c>
      <c r="H2411" s="95"/>
      <c r="I2411" s="113" t="str">
        <f>IF(H2411="","",VLOOKUP(H2411,BD!B$2:C$16,2,FALSE))</f>
        <v/>
      </c>
      <c r="J2411" s="114"/>
      <c r="K2411" s="115" t="str">
        <f t="shared" si="86"/>
        <v/>
      </c>
      <c r="L2411" s="116" t="str">
        <f t="shared" ca="1" si="85"/>
        <v>-</v>
      </c>
      <c r="M2411" s="111" t="str">
        <f>IF(E2411="","",VLOOKUP(E2411,[1]PROJECTES!$C$14:$Z$5000,21,FALSE))</f>
        <v/>
      </c>
      <c r="N2411" s="117"/>
      <c r="O2411" s="118" t="s">
        <v>222</v>
      </c>
      <c r="P2411" s="119"/>
      <c r="Q2411" s="84"/>
      <c r="R2411" s="125"/>
      <c r="S2411" s="166"/>
      <c r="T2411" s="167"/>
    </row>
    <row r="2412" spans="1:20" s="121" customFormat="1" ht="20.100000000000001" customHeight="1" x14ac:dyDescent="0.3">
      <c r="A2412" s="80"/>
      <c r="B2412" s="110" t="str">
        <f>IF(E2412="","",VLOOKUP(E2412,[1]PROJECTES!$C$14:$G$5000,2,FALSE))</f>
        <v/>
      </c>
      <c r="C2412" s="80"/>
      <c r="D2412" s="283" t="str">
        <f>IF(E2412="","",VLOOKUP(E2412,[1]PROJECTES!$C$14:$G$5000,5,FALSE))</f>
        <v/>
      </c>
      <c r="E2412" s="79"/>
      <c r="F2412" s="110" t="str">
        <f>IF(I2412="","",VLOOKUP(I2412,[1]PROJECTES!$C$14:$G$5000,2,FALSE))</f>
        <v/>
      </c>
      <c r="G2412" s="112" t="str">
        <f>IF(E2412="","",VLOOKUP(E2412,[1]PROJECTES!$C$14:$G$5000,4,FALSE))</f>
        <v/>
      </c>
      <c r="H2412" s="95"/>
      <c r="I2412" s="113" t="str">
        <f>IF(H2412="","",VLOOKUP(H2412,BD!B$2:C$16,2,FALSE))</f>
        <v/>
      </c>
      <c r="J2412" s="114"/>
      <c r="K2412" s="115" t="str">
        <f t="shared" si="86"/>
        <v/>
      </c>
      <c r="L2412" s="116" t="str">
        <f t="shared" ca="1" si="85"/>
        <v>-</v>
      </c>
      <c r="M2412" s="111" t="str">
        <f>IF(E2412="","",VLOOKUP(E2412,[1]PROJECTES!$C$14:$Z$5000,21,FALSE))</f>
        <v/>
      </c>
      <c r="N2412" s="117"/>
      <c r="O2412" s="118" t="s">
        <v>222</v>
      </c>
      <c r="P2412" s="119"/>
      <c r="Q2412" s="84"/>
      <c r="R2412" s="125"/>
      <c r="S2412" s="166"/>
      <c r="T2412" s="167"/>
    </row>
    <row r="2413" spans="1:20" s="121" customFormat="1" ht="20.100000000000001" customHeight="1" x14ac:dyDescent="0.3">
      <c r="A2413" s="80"/>
      <c r="B2413" s="110" t="str">
        <f>IF(E2413="","",VLOOKUP(E2413,[1]PROJECTES!$C$14:$G$5000,2,FALSE))</f>
        <v/>
      </c>
      <c r="C2413" s="80"/>
      <c r="D2413" s="283" t="str">
        <f>IF(E2413="","",VLOOKUP(E2413,[1]PROJECTES!$C$14:$G$5000,5,FALSE))</f>
        <v/>
      </c>
      <c r="E2413" s="79"/>
      <c r="F2413" s="110" t="str">
        <f>IF(I2413="","",VLOOKUP(I2413,[1]PROJECTES!$C$14:$G$5000,2,FALSE))</f>
        <v/>
      </c>
      <c r="G2413" s="112" t="str">
        <f>IF(E2413="","",VLOOKUP(E2413,[1]PROJECTES!$C$14:$G$5000,4,FALSE))</f>
        <v/>
      </c>
      <c r="H2413" s="95"/>
      <c r="I2413" s="113" t="str">
        <f>IF(H2413="","",VLOOKUP(H2413,BD!B$2:C$16,2,FALSE))</f>
        <v/>
      </c>
      <c r="J2413" s="114"/>
      <c r="K2413" s="115" t="str">
        <f t="shared" si="86"/>
        <v/>
      </c>
      <c r="L2413" s="116" t="str">
        <f t="shared" ca="1" si="85"/>
        <v>-</v>
      </c>
      <c r="M2413" s="111" t="str">
        <f>IF(E2413="","",VLOOKUP(E2413,[1]PROJECTES!$C$14:$Z$5000,21,FALSE))</f>
        <v/>
      </c>
      <c r="N2413" s="117"/>
      <c r="O2413" s="118" t="s">
        <v>222</v>
      </c>
      <c r="P2413" s="119"/>
      <c r="Q2413" s="84"/>
      <c r="R2413" s="125"/>
      <c r="S2413" s="166"/>
      <c r="T2413" s="167"/>
    </row>
    <row r="2414" spans="1:20" s="121" customFormat="1" ht="20.100000000000001" customHeight="1" x14ac:dyDescent="0.3">
      <c r="A2414" s="80"/>
      <c r="B2414" s="110" t="str">
        <f>IF(E2414="","",VLOOKUP(E2414,[1]PROJECTES!$C$14:$G$5000,2,FALSE))</f>
        <v/>
      </c>
      <c r="C2414" s="80"/>
      <c r="D2414" s="283" t="str">
        <f>IF(E2414="","",VLOOKUP(E2414,[1]PROJECTES!$C$14:$G$5000,5,FALSE))</f>
        <v/>
      </c>
      <c r="E2414" s="79"/>
      <c r="F2414" s="110" t="str">
        <f>IF(I2414="","",VLOOKUP(I2414,[1]PROJECTES!$C$14:$G$5000,2,FALSE))</f>
        <v/>
      </c>
      <c r="G2414" s="112" t="str">
        <f>IF(E2414="","",VLOOKUP(E2414,[1]PROJECTES!$C$14:$G$5000,4,FALSE))</f>
        <v/>
      </c>
      <c r="H2414" s="95"/>
      <c r="I2414" s="113" t="str">
        <f>IF(H2414="","",VLOOKUP(H2414,BD!B$2:C$16,2,FALSE))</f>
        <v/>
      </c>
      <c r="J2414" s="114"/>
      <c r="K2414" s="115" t="str">
        <f t="shared" si="86"/>
        <v/>
      </c>
      <c r="L2414" s="116" t="str">
        <f t="shared" ca="1" si="85"/>
        <v>-</v>
      </c>
      <c r="M2414" s="111" t="str">
        <f>IF(E2414="","",VLOOKUP(E2414,[1]PROJECTES!$C$14:$Z$5000,21,FALSE))</f>
        <v/>
      </c>
      <c r="N2414" s="117"/>
      <c r="O2414" s="118" t="s">
        <v>222</v>
      </c>
      <c r="P2414" s="119"/>
      <c r="Q2414" s="84"/>
      <c r="R2414" s="125"/>
      <c r="S2414" s="166"/>
      <c r="T2414" s="167"/>
    </row>
    <row r="2415" spans="1:20" s="121" customFormat="1" ht="20.100000000000001" customHeight="1" x14ac:dyDescent="0.3">
      <c r="A2415" s="80"/>
      <c r="B2415" s="110" t="str">
        <f>IF(E2415="","",VLOOKUP(E2415,[1]PROJECTES!$C$14:$G$5000,2,FALSE))</f>
        <v/>
      </c>
      <c r="C2415" s="80"/>
      <c r="D2415" s="283" t="str">
        <f>IF(E2415="","",VLOOKUP(E2415,[1]PROJECTES!$C$14:$G$5000,5,FALSE))</f>
        <v/>
      </c>
      <c r="E2415" s="79"/>
      <c r="F2415" s="110" t="str">
        <f>IF(I2415="","",VLOOKUP(I2415,[1]PROJECTES!$C$14:$G$5000,2,FALSE))</f>
        <v/>
      </c>
      <c r="G2415" s="112" t="str">
        <f>IF(E2415="","",VLOOKUP(E2415,[1]PROJECTES!$C$14:$G$5000,4,FALSE))</f>
        <v/>
      </c>
      <c r="H2415" s="95"/>
      <c r="I2415" s="113" t="str">
        <f>IF(H2415="","",VLOOKUP(H2415,BD!B$2:C$16,2,FALSE))</f>
        <v/>
      </c>
      <c r="J2415" s="114"/>
      <c r="K2415" s="115" t="str">
        <f t="shared" si="86"/>
        <v/>
      </c>
      <c r="L2415" s="116" t="str">
        <f t="shared" ca="1" si="85"/>
        <v>-</v>
      </c>
      <c r="M2415" s="111" t="str">
        <f>IF(E2415="","",VLOOKUP(E2415,[1]PROJECTES!$C$14:$Z$5000,21,FALSE))</f>
        <v/>
      </c>
      <c r="N2415" s="117"/>
      <c r="O2415" s="118" t="s">
        <v>222</v>
      </c>
      <c r="P2415" s="119"/>
      <c r="Q2415" s="84"/>
      <c r="R2415" s="125"/>
      <c r="S2415" s="166"/>
      <c r="T2415" s="167"/>
    </row>
    <row r="2416" spans="1:20" s="121" customFormat="1" ht="20.100000000000001" customHeight="1" x14ac:dyDescent="0.3">
      <c r="A2416" s="80"/>
      <c r="B2416" s="110" t="str">
        <f>IF(E2416="","",VLOOKUP(E2416,[1]PROJECTES!$C$14:$G$5000,2,FALSE))</f>
        <v/>
      </c>
      <c r="C2416" s="80"/>
      <c r="D2416" s="283" t="str">
        <f>IF(E2416="","",VLOOKUP(E2416,[1]PROJECTES!$C$14:$G$5000,5,FALSE))</f>
        <v/>
      </c>
      <c r="E2416" s="79"/>
      <c r="F2416" s="110" t="str">
        <f>IF(I2416="","",VLOOKUP(I2416,[1]PROJECTES!$C$14:$G$5000,2,FALSE))</f>
        <v/>
      </c>
      <c r="G2416" s="112" t="str">
        <f>IF(E2416="","",VLOOKUP(E2416,[1]PROJECTES!$C$14:$G$5000,4,FALSE))</f>
        <v/>
      </c>
      <c r="H2416" s="95"/>
      <c r="I2416" s="113" t="str">
        <f>IF(H2416="","",VLOOKUP(H2416,BD!B$2:C$16,2,FALSE))</f>
        <v/>
      </c>
      <c r="J2416" s="114"/>
      <c r="K2416" s="115" t="str">
        <f t="shared" si="86"/>
        <v/>
      </c>
      <c r="L2416" s="116" t="str">
        <f t="shared" ca="1" si="85"/>
        <v>-</v>
      </c>
      <c r="M2416" s="111" t="str">
        <f>IF(E2416="","",VLOOKUP(E2416,[1]PROJECTES!$C$14:$Z$5000,21,FALSE))</f>
        <v/>
      </c>
      <c r="N2416" s="117"/>
      <c r="O2416" s="118" t="s">
        <v>222</v>
      </c>
      <c r="P2416" s="119"/>
      <c r="Q2416" s="84"/>
      <c r="R2416" s="125"/>
      <c r="S2416" s="166"/>
      <c r="T2416" s="167"/>
    </row>
    <row r="2417" spans="1:20" s="121" customFormat="1" ht="20.100000000000001" customHeight="1" x14ac:dyDescent="0.3">
      <c r="A2417" s="80"/>
      <c r="B2417" s="110" t="str">
        <f>IF(E2417="","",VLOOKUP(E2417,[1]PROJECTES!$C$14:$G$5000,2,FALSE))</f>
        <v/>
      </c>
      <c r="C2417" s="80"/>
      <c r="D2417" s="283" t="str">
        <f>IF(E2417="","",VLOOKUP(E2417,[1]PROJECTES!$C$14:$G$5000,5,FALSE))</f>
        <v/>
      </c>
      <c r="E2417" s="79"/>
      <c r="F2417" s="110" t="str">
        <f>IF(I2417="","",VLOOKUP(I2417,[1]PROJECTES!$C$14:$G$5000,2,FALSE))</f>
        <v/>
      </c>
      <c r="G2417" s="112" t="str">
        <f>IF(E2417="","",VLOOKUP(E2417,[1]PROJECTES!$C$14:$G$5000,4,FALSE))</f>
        <v/>
      </c>
      <c r="H2417" s="95"/>
      <c r="I2417" s="113" t="str">
        <f>IF(H2417="","",VLOOKUP(H2417,BD!B$2:C$16,2,FALSE))</f>
        <v/>
      </c>
      <c r="J2417" s="114"/>
      <c r="K2417" s="115" t="str">
        <f t="shared" si="86"/>
        <v/>
      </c>
      <c r="L2417" s="116" t="str">
        <f t="shared" ca="1" si="85"/>
        <v>-</v>
      </c>
      <c r="M2417" s="111" t="str">
        <f>IF(E2417="","",VLOOKUP(E2417,[1]PROJECTES!$C$14:$Z$5000,21,FALSE))</f>
        <v/>
      </c>
      <c r="N2417" s="117"/>
      <c r="O2417" s="118" t="s">
        <v>222</v>
      </c>
      <c r="P2417" s="119"/>
      <c r="Q2417" s="84"/>
      <c r="R2417" s="125"/>
      <c r="S2417" s="166"/>
      <c r="T2417" s="167"/>
    </row>
    <row r="2418" spans="1:20" s="121" customFormat="1" ht="20.100000000000001" customHeight="1" x14ac:dyDescent="0.3">
      <c r="A2418" s="80"/>
      <c r="B2418" s="110" t="str">
        <f>IF(E2418="","",VLOOKUP(E2418,[1]PROJECTES!$C$14:$G$5000,2,FALSE))</f>
        <v/>
      </c>
      <c r="C2418" s="80"/>
      <c r="D2418" s="283" t="str">
        <f>IF(E2418="","",VLOOKUP(E2418,[1]PROJECTES!$C$14:$G$5000,5,FALSE))</f>
        <v/>
      </c>
      <c r="E2418" s="79"/>
      <c r="F2418" s="110" t="str">
        <f>IF(I2418="","",VLOOKUP(I2418,[1]PROJECTES!$C$14:$G$5000,2,FALSE))</f>
        <v/>
      </c>
      <c r="G2418" s="112" t="str">
        <f>IF(E2418="","",VLOOKUP(E2418,[1]PROJECTES!$C$14:$G$5000,4,FALSE))</f>
        <v/>
      </c>
      <c r="H2418" s="95"/>
      <c r="I2418" s="113" t="str">
        <f>IF(H2418="","",VLOOKUP(H2418,BD!B$2:C$16,2,FALSE))</f>
        <v/>
      </c>
      <c r="J2418" s="147"/>
      <c r="K2418" s="115" t="str">
        <f t="shared" si="86"/>
        <v/>
      </c>
      <c r="L2418" s="116" t="str">
        <f t="shared" ca="1" si="85"/>
        <v>-</v>
      </c>
      <c r="M2418" s="111" t="str">
        <f>IF(E2418="","",VLOOKUP(E2418,[1]PROJECTES!$C$14:$Z$5000,21,FALSE))</f>
        <v/>
      </c>
      <c r="N2418" s="117"/>
      <c r="O2418" s="118" t="s">
        <v>222</v>
      </c>
      <c r="P2418" s="119"/>
      <c r="Q2418" s="84"/>
      <c r="R2418" s="125"/>
      <c r="S2418" s="166"/>
      <c r="T2418" s="167"/>
    </row>
    <row r="2419" spans="1:20" s="121" customFormat="1" ht="20.100000000000001" customHeight="1" x14ac:dyDescent="0.3">
      <c r="A2419" s="80"/>
      <c r="B2419" s="110" t="str">
        <f>IF(E2419="","",VLOOKUP(E2419,[1]PROJECTES!$C$14:$G$5000,2,FALSE))</f>
        <v/>
      </c>
      <c r="C2419" s="80"/>
      <c r="D2419" s="283" t="str">
        <f>IF(E2419="","",VLOOKUP(E2419,[1]PROJECTES!$C$14:$G$5000,5,FALSE))</f>
        <v/>
      </c>
      <c r="E2419" s="79"/>
      <c r="F2419" s="110" t="str">
        <f>IF(I2419="","",VLOOKUP(I2419,[1]PROJECTES!$C$14:$G$5000,2,FALSE))</f>
        <v/>
      </c>
      <c r="G2419" s="112" t="str">
        <f>IF(E2419="","",VLOOKUP(E2419,[1]PROJECTES!$C$14:$G$5000,4,FALSE))</f>
        <v/>
      </c>
      <c r="H2419" s="95"/>
      <c r="I2419" s="113" t="str">
        <f>IF(H2419="","",VLOOKUP(H2419,BD!B$2:C$16,2,FALSE))</f>
        <v/>
      </c>
      <c r="J2419" s="114"/>
      <c r="K2419" s="115" t="str">
        <f t="shared" si="86"/>
        <v/>
      </c>
      <c r="L2419" s="116" t="str">
        <f t="shared" ca="1" si="85"/>
        <v>-</v>
      </c>
      <c r="M2419" s="111" t="str">
        <f>IF(E2419="","",VLOOKUP(E2419,[1]PROJECTES!$C$14:$Z$5000,21,FALSE))</f>
        <v/>
      </c>
      <c r="N2419" s="117"/>
      <c r="O2419" s="118" t="s">
        <v>222</v>
      </c>
      <c r="P2419" s="119"/>
      <c r="Q2419" s="84"/>
      <c r="R2419" s="125"/>
      <c r="S2419" s="166"/>
      <c r="T2419" s="167"/>
    </row>
    <row r="2420" spans="1:20" s="121" customFormat="1" ht="20.100000000000001" customHeight="1" x14ac:dyDescent="0.3">
      <c r="A2420" s="80"/>
      <c r="B2420" s="110" t="str">
        <f>IF(E2420="","",VLOOKUP(E2420,[1]PROJECTES!$C$14:$G$5000,2,FALSE))</f>
        <v/>
      </c>
      <c r="C2420" s="80"/>
      <c r="D2420" s="283" t="str">
        <f>IF(E2420="","",VLOOKUP(E2420,[1]PROJECTES!$C$14:$G$5000,5,FALSE))</f>
        <v/>
      </c>
      <c r="E2420" s="79"/>
      <c r="F2420" s="110" t="str">
        <f>IF(I2420="","",VLOOKUP(I2420,[1]PROJECTES!$C$14:$G$5000,2,FALSE))</f>
        <v/>
      </c>
      <c r="G2420" s="112" t="str">
        <f>IF(E2420="","",VLOOKUP(E2420,[1]PROJECTES!$C$14:$G$5000,4,FALSE))</f>
        <v/>
      </c>
      <c r="H2420" s="95"/>
      <c r="I2420" s="113" t="str">
        <f>IF(H2420="","",VLOOKUP(H2420,BD!B$2:C$16,2,FALSE))</f>
        <v/>
      </c>
      <c r="J2420" s="114"/>
      <c r="K2420" s="115" t="str">
        <f t="shared" si="86"/>
        <v/>
      </c>
      <c r="L2420" s="116" t="str">
        <f t="shared" ca="1" si="85"/>
        <v>-</v>
      </c>
      <c r="M2420" s="111" t="str">
        <f>IF(E2420="","",VLOOKUP(E2420,[1]PROJECTES!$C$14:$Z$5000,21,FALSE))</f>
        <v/>
      </c>
      <c r="N2420" s="117"/>
      <c r="O2420" s="118" t="s">
        <v>222</v>
      </c>
      <c r="P2420" s="119"/>
      <c r="Q2420" s="84"/>
      <c r="R2420" s="125"/>
      <c r="S2420" s="166"/>
      <c r="T2420" s="167"/>
    </row>
    <row r="2421" spans="1:20" s="121" customFormat="1" ht="20.100000000000001" customHeight="1" x14ac:dyDescent="0.3">
      <c r="A2421" s="80"/>
      <c r="B2421" s="110" t="str">
        <f>IF(E2421="","",VLOOKUP(E2421,[1]PROJECTES!$C$14:$G$5000,2,FALSE))</f>
        <v/>
      </c>
      <c r="C2421" s="80"/>
      <c r="D2421" s="283" t="str">
        <f>IF(E2421="","",VLOOKUP(E2421,[1]PROJECTES!$C$14:$G$5000,5,FALSE))</f>
        <v/>
      </c>
      <c r="E2421" s="79"/>
      <c r="F2421" s="110" t="str">
        <f>IF(I2421="","",VLOOKUP(I2421,[1]PROJECTES!$C$14:$G$5000,2,FALSE))</f>
        <v/>
      </c>
      <c r="G2421" s="112" t="str">
        <f>IF(E2421="","",VLOOKUP(E2421,[1]PROJECTES!$C$14:$G$5000,4,FALSE))</f>
        <v/>
      </c>
      <c r="H2421" s="95"/>
      <c r="I2421" s="113" t="str">
        <f>IF(H2421="","",VLOOKUP(H2421,BD!B$2:C$16,2,FALSE))</f>
        <v/>
      </c>
      <c r="J2421" s="114"/>
      <c r="K2421" s="115" t="str">
        <f t="shared" si="86"/>
        <v/>
      </c>
      <c r="L2421" s="116" t="str">
        <f t="shared" ca="1" si="85"/>
        <v>-</v>
      </c>
      <c r="M2421" s="111" t="str">
        <f>IF(E2421="","",VLOOKUP(E2421,[1]PROJECTES!$C$14:$Z$5000,21,FALSE))</f>
        <v/>
      </c>
      <c r="N2421" s="117"/>
      <c r="O2421" s="118" t="s">
        <v>222</v>
      </c>
      <c r="P2421" s="119"/>
      <c r="Q2421" s="84"/>
      <c r="R2421" s="125"/>
      <c r="S2421" s="166"/>
      <c r="T2421" s="167"/>
    </row>
    <row r="2422" spans="1:20" s="121" customFormat="1" ht="20.100000000000001" customHeight="1" x14ac:dyDescent="0.3">
      <c r="A2422" s="80"/>
      <c r="B2422" s="110" t="str">
        <f>IF(E2422="","",VLOOKUP(E2422,[1]PROJECTES!$C$14:$G$5000,2,FALSE))</f>
        <v/>
      </c>
      <c r="C2422" s="80"/>
      <c r="D2422" s="283" t="str">
        <f>IF(E2422="","",VLOOKUP(E2422,[1]PROJECTES!$C$14:$G$5000,5,FALSE))</f>
        <v/>
      </c>
      <c r="E2422" s="79"/>
      <c r="F2422" s="110" t="str">
        <f>IF(I2422="","",VLOOKUP(I2422,[1]PROJECTES!$C$14:$G$5000,2,FALSE))</f>
        <v/>
      </c>
      <c r="G2422" s="112" t="str">
        <f>IF(E2422="","",VLOOKUP(E2422,[1]PROJECTES!$C$14:$G$5000,4,FALSE))</f>
        <v/>
      </c>
      <c r="H2422" s="95"/>
      <c r="I2422" s="113" t="str">
        <f>IF(H2422="","",VLOOKUP(H2422,BD!B$2:C$16,2,FALSE))</f>
        <v/>
      </c>
      <c r="J2422" s="114"/>
      <c r="K2422" s="115" t="str">
        <f t="shared" si="86"/>
        <v/>
      </c>
      <c r="L2422" s="116" t="str">
        <f t="shared" ca="1" si="85"/>
        <v>-</v>
      </c>
      <c r="M2422" s="111" t="str">
        <f>IF(E2422="","",VLOOKUP(E2422,[1]PROJECTES!$C$14:$Z$5000,21,FALSE))</f>
        <v/>
      </c>
      <c r="N2422" s="117"/>
      <c r="O2422" s="118" t="s">
        <v>222</v>
      </c>
      <c r="P2422" s="119"/>
      <c r="Q2422" s="84"/>
      <c r="R2422" s="125"/>
      <c r="S2422" s="166"/>
      <c r="T2422" s="167"/>
    </row>
    <row r="2423" spans="1:20" s="121" customFormat="1" ht="20.100000000000001" customHeight="1" x14ac:dyDescent="0.3">
      <c r="A2423" s="80"/>
      <c r="B2423" s="110" t="str">
        <f>IF(E2423="","",VLOOKUP(E2423,[1]PROJECTES!$C$14:$G$5000,2,FALSE))</f>
        <v/>
      </c>
      <c r="C2423" s="80"/>
      <c r="D2423" s="283" t="str">
        <f>IF(E2423="","",VLOOKUP(E2423,[1]PROJECTES!$C$14:$G$5000,5,FALSE))</f>
        <v/>
      </c>
      <c r="E2423" s="79"/>
      <c r="F2423" s="110" t="str">
        <f>IF(I2423="","",VLOOKUP(I2423,[1]PROJECTES!$C$14:$G$5000,2,FALSE))</f>
        <v/>
      </c>
      <c r="G2423" s="112" t="str">
        <f>IF(E2423="","",VLOOKUP(E2423,[1]PROJECTES!$C$14:$G$5000,4,FALSE))</f>
        <v/>
      </c>
      <c r="H2423" s="95"/>
      <c r="I2423" s="113" t="str">
        <f>IF(H2423="","",VLOOKUP(H2423,BD!B$2:C$16,2,FALSE))</f>
        <v/>
      </c>
      <c r="J2423" s="114"/>
      <c r="K2423" s="115" t="str">
        <f t="shared" si="86"/>
        <v/>
      </c>
      <c r="L2423" s="116" t="str">
        <f t="shared" ca="1" si="85"/>
        <v>-</v>
      </c>
      <c r="M2423" s="111" t="str">
        <f>IF(E2423="","",VLOOKUP(E2423,[1]PROJECTES!$C$14:$Z$5000,21,FALSE))</f>
        <v/>
      </c>
      <c r="N2423" s="117"/>
      <c r="O2423" s="118" t="s">
        <v>222</v>
      </c>
      <c r="P2423" s="119"/>
      <c r="Q2423" s="84"/>
      <c r="R2423" s="125"/>
      <c r="S2423" s="166"/>
      <c r="T2423" s="167"/>
    </row>
    <row r="2424" spans="1:20" s="121" customFormat="1" ht="20.100000000000001" customHeight="1" x14ac:dyDescent="0.3">
      <c r="A2424" s="80"/>
      <c r="B2424" s="110" t="str">
        <f>IF(E2424="","",VLOOKUP(E2424,[1]PROJECTES!$C$14:$G$5000,2,FALSE))</f>
        <v/>
      </c>
      <c r="C2424" s="80"/>
      <c r="D2424" s="283" t="str">
        <f>IF(E2424="","",VLOOKUP(E2424,[1]PROJECTES!$C$14:$G$5000,5,FALSE))</f>
        <v/>
      </c>
      <c r="E2424" s="79"/>
      <c r="F2424" s="110" t="str">
        <f>IF(I2424="","",VLOOKUP(I2424,[1]PROJECTES!$C$14:$G$5000,2,FALSE))</f>
        <v/>
      </c>
      <c r="G2424" s="112" t="str">
        <f>IF(E2424="","",VLOOKUP(E2424,[1]PROJECTES!$C$14:$G$5000,4,FALSE))</f>
        <v/>
      </c>
      <c r="H2424" s="95"/>
      <c r="I2424" s="113" t="str">
        <f>IF(H2424="","",VLOOKUP(H2424,BD!B$2:C$16,2,FALSE))</f>
        <v/>
      </c>
      <c r="J2424" s="114"/>
      <c r="K2424" s="115" t="str">
        <f t="shared" si="86"/>
        <v/>
      </c>
      <c r="L2424" s="116" t="str">
        <f t="shared" ca="1" si="85"/>
        <v>-</v>
      </c>
      <c r="M2424" s="111" t="str">
        <f>IF(E2424="","",VLOOKUP(E2424,[1]PROJECTES!$C$14:$Z$5000,21,FALSE))</f>
        <v/>
      </c>
      <c r="N2424" s="117"/>
      <c r="O2424" s="118" t="s">
        <v>222</v>
      </c>
      <c r="P2424" s="119"/>
      <c r="Q2424" s="84"/>
      <c r="R2424" s="125"/>
      <c r="S2424" s="166"/>
      <c r="T2424" s="167"/>
    </row>
    <row r="2425" spans="1:20" s="121" customFormat="1" ht="20.100000000000001" customHeight="1" x14ac:dyDescent="0.3">
      <c r="A2425" s="80"/>
      <c r="B2425" s="110" t="str">
        <f>IF(E2425="","",VLOOKUP(E2425,[1]PROJECTES!$C$14:$G$5000,2,FALSE))</f>
        <v/>
      </c>
      <c r="C2425" s="80"/>
      <c r="D2425" s="283" t="str">
        <f>IF(E2425="","",VLOOKUP(E2425,[1]PROJECTES!$C$14:$G$5000,5,FALSE))</f>
        <v/>
      </c>
      <c r="E2425" s="79"/>
      <c r="F2425" s="110" t="str">
        <f>IF(I2425="","",VLOOKUP(I2425,[1]PROJECTES!$C$14:$G$5000,2,FALSE))</f>
        <v/>
      </c>
      <c r="G2425" s="112" t="str">
        <f>IF(E2425="","",VLOOKUP(E2425,[1]PROJECTES!$C$14:$G$5000,4,FALSE))</f>
        <v/>
      </c>
      <c r="H2425" s="95"/>
      <c r="I2425" s="113" t="str">
        <f>IF(H2425="","",VLOOKUP(H2425,BD!B$2:C$16,2,FALSE))</f>
        <v/>
      </c>
      <c r="J2425" s="114"/>
      <c r="K2425" s="115" t="str">
        <f t="shared" si="86"/>
        <v/>
      </c>
      <c r="L2425" s="116" t="str">
        <f t="shared" ca="1" si="85"/>
        <v>-</v>
      </c>
      <c r="M2425" s="111" t="str">
        <f>IF(E2425="","",VLOOKUP(E2425,[1]PROJECTES!$C$14:$Z$5000,21,FALSE))</f>
        <v/>
      </c>
      <c r="N2425" s="117"/>
      <c r="O2425" s="118" t="s">
        <v>222</v>
      </c>
      <c r="P2425" s="119"/>
      <c r="Q2425" s="84"/>
      <c r="R2425" s="123"/>
      <c r="S2425" s="166"/>
      <c r="T2425" s="167"/>
    </row>
    <row r="2426" spans="1:20" s="121" customFormat="1" ht="20.100000000000001" customHeight="1" x14ac:dyDescent="0.3">
      <c r="A2426" s="80"/>
      <c r="B2426" s="110" t="str">
        <f>IF(E2426="","",VLOOKUP(E2426,[1]PROJECTES!$C$14:$G$5000,2,FALSE))</f>
        <v/>
      </c>
      <c r="C2426" s="80"/>
      <c r="D2426" s="283" t="str">
        <f>IF(E2426="","",VLOOKUP(E2426,[1]PROJECTES!$C$14:$G$5000,5,FALSE))</f>
        <v/>
      </c>
      <c r="E2426" s="79"/>
      <c r="F2426" s="110" t="str">
        <f>IF(I2426="","",VLOOKUP(I2426,[1]PROJECTES!$C$14:$G$5000,2,FALSE))</f>
        <v/>
      </c>
      <c r="G2426" s="112" t="str">
        <f>IF(E2426="","",VLOOKUP(E2426,[1]PROJECTES!$C$14:$G$5000,4,FALSE))</f>
        <v/>
      </c>
      <c r="H2426" s="95"/>
      <c r="I2426" s="113" t="str">
        <f>IF(H2426="","",VLOOKUP(H2426,BD!B$2:C$16,2,FALSE))</f>
        <v/>
      </c>
      <c r="J2426" s="114"/>
      <c r="K2426" s="115" t="str">
        <f t="shared" si="86"/>
        <v/>
      </c>
      <c r="L2426" s="116" t="str">
        <f t="shared" ca="1" si="85"/>
        <v>-</v>
      </c>
      <c r="M2426" s="111" t="str">
        <f>IF(E2426="","",VLOOKUP(E2426,[1]PROJECTES!$C$14:$Z$5000,21,FALSE))</f>
        <v/>
      </c>
      <c r="N2426" s="117"/>
      <c r="O2426" s="118" t="s">
        <v>222</v>
      </c>
      <c r="P2426" s="119"/>
      <c r="Q2426" s="84"/>
      <c r="R2426" s="123"/>
      <c r="S2426" s="166"/>
      <c r="T2426" s="167"/>
    </row>
    <row r="2427" spans="1:20" s="121" customFormat="1" ht="20.100000000000001" customHeight="1" x14ac:dyDescent="0.3">
      <c r="A2427" s="80"/>
      <c r="B2427" s="110" t="str">
        <f>IF(E2427="","",VLOOKUP(E2427,[1]PROJECTES!$C$14:$G$5000,2,FALSE))</f>
        <v/>
      </c>
      <c r="C2427" s="80"/>
      <c r="D2427" s="283" t="str">
        <f>IF(E2427="","",VLOOKUP(E2427,[1]PROJECTES!$C$14:$G$5000,5,FALSE))</f>
        <v/>
      </c>
      <c r="E2427" s="79"/>
      <c r="F2427" s="110" t="str">
        <f>IF(I2427="","",VLOOKUP(I2427,[1]PROJECTES!$C$14:$G$5000,2,FALSE))</f>
        <v/>
      </c>
      <c r="G2427" s="112" t="str">
        <f>IF(E2427="","",VLOOKUP(E2427,[1]PROJECTES!$C$14:$G$5000,4,FALSE))</f>
        <v/>
      </c>
      <c r="H2427" s="95"/>
      <c r="I2427" s="113" t="str">
        <f>IF(H2427="","",VLOOKUP(H2427,BD!B$2:C$16,2,FALSE))</f>
        <v/>
      </c>
      <c r="J2427" s="114"/>
      <c r="K2427" s="115" t="str">
        <f t="shared" si="86"/>
        <v/>
      </c>
      <c r="L2427" s="116" t="str">
        <f t="shared" ca="1" si="85"/>
        <v>-</v>
      </c>
      <c r="M2427" s="111" t="str">
        <f>IF(E2427="","",VLOOKUP(E2427,[1]PROJECTES!$C$14:$Z$5000,21,FALSE))</f>
        <v/>
      </c>
      <c r="N2427" s="117"/>
      <c r="O2427" s="118" t="s">
        <v>222</v>
      </c>
      <c r="P2427" s="119"/>
      <c r="Q2427" s="84"/>
      <c r="R2427" s="125"/>
      <c r="S2427" s="166"/>
      <c r="T2427" s="167"/>
    </row>
    <row r="2428" spans="1:20" s="121" customFormat="1" ht="20.100000000000001" customHeight="1" x14ac:dyDescent="0.3">
      <c r="A2428" s="80"/>
      <c r="B2428" s="110" t="str">
        <f>IF(E2428="","",VLOOKUP(E2428,[1]PROJECTES!$C$14:$G$5000,2,FALSE))</f>
        <v/>
      </c>
      <c r="C2428" s="80"/>
      <c r="D2428" s="283" t="str">
        <f>IF(E2428="","",VLOOKUP(E2428,[1]PROJECTES!$C$14:$G$5000,5,FALSE))</f>
        <v/>
      </c>
      <c r="E2428" s="79"/>
      <c r="F2428" s="110" t="str">
        <f>IF(I2428="","",VLOOKUP(I2428,[1]PROJECTES!$C$14:$G$5000,2,FALSE))</f>
        <v/>
      </c>
      <c r="G2428" s="112" t="str">
        <f>IF(E2428="","",VLOOKUP(E2428,[1]PROJECTES!$C$14:$G$5000,4,FALSE))</f>
        <v/>
      </c>
      <c r="H2428" s="95"/>
      <c r="I2428" s="113" t="str">
        <f>IF(H2428="","",VLOOKUP(H2428,BD!B$2:C$16,2,FALSE))</f>
        <v/>
      </c>
      <c r="J2428" s="114"/>
      <c r="K2428" s="115" t="str">
        <f t="shared" si="86"/>
        <v/>
      </c>
      <c r="L2428" s="116" t="str">
        <f t="shared" ca="1" si="85"/>
        <v>-</v>
      </c>
      <c r="M2428" s="111" t="str">
        <f>IF(E2428="","",VLOOKUP(E2428,[1]PROJECTES!$C$14:$Z$5000,21,FALSE))</f>
        <v/>
      </c>
      <c r="N2428" s="117"/>
      <c r="O2428" s="118" t="s">
        <v>222</v>
      </c>
      <c r="P2428" s="119"/>
      <c r="Q2428" s="84"/>
      <c r="R2428" s="125"/>
      <c r="S2428" s="166"/>
      <c r="T2428" s="167"/>
    </row>
    <row r="2429" spans="1:20" s="121" customFormat="1" ht="20.100000000000001" customHeight="1" x14ac:dyDescent="0.3">
      <c r="A2429" s="80"/>
      <c r="B2429" s="110" t="str">
        <f>IF(E2429="","",VLOOKUP(E2429,[1]PROJECTES!$C$14:$G$5000,2,FALSE))</f>
        <v/>
      </c>
      <c r="C2429" s="80"/>
      <c r="D2429" s="283" t="str">
        <f>IF(E2429="","",VLOOKUP(E2429,[1]PROJECTES!$C$14:$G$5000,5,FALSE))</f>
        <v/>
      </c>
      <c r="E2429" s="79"/>
      <c r="F2429" s="110" t="str">
        <f>IF(I2429="","",VLOOKUP(I2429,[1]PROJECTES!$C$14:$G$5000,2,FALSE))</f>
        <v/>
      </c>
      <c r="G2429" s="112" t="str">
        <f>IF(E2429="","",VLOOKUP(E2429,[1]PROJECTES!$C$14:$G$5000,4,FALSE))</f>
        <v/>
      </c>
      <c r="H2429" s="95"/>
      <c r="I2429" s="113" t="str">
        <f>IF(H2429="","",VLOOKUP(H2429,BD!B$2:C$16,2,FALSE))</f>
        <v/>
      </c>
      <c r="J2429" s="114"/>
      <c r="K2429" s="115" t="str">
        <f t="shared" si="86"/>
        <v/>
      </c>
      <c r="L2429" s="116" t="str">
        <f t="shared" ca="1" si="85"/>
        <v>-</v>
      </c>
      <c r="M2429" s="111" t="str">
        <f>IF(E2429="","",VLOOKUP(E2429,[1]PROJECTES!$C$14:$Z$5000,21,FALSE))</f>
        <v/>
      </c>
      <c r="N2429" s="117"/>
      <c r="O2429" s="118" t="s">
        <v>222</v>
      </c>
      <c r="P2429" s="119"/>
      <c r="Q2429" s="84"/>
      <c r="R2429" s="125"/>
      <c r="S2429" s="166"/>
      <c r="T2429" s="167"/>
    </row>
    <row r="2430" spans="1:20" s="121" customFormat="1" ht="20.100000000000001" customHeight="1" x14ac:dyDescent="0.3">
      <c r="A2430" s="80"/>
      <c r="B2430" s="110" t="str">
        <f>IF(E2430="","",VLOOKUP(E2430,[1]PROJECTES!$C$14:$G$5000,2,FALSE))</f>
        <v/>
      </c>
      <c r="C2430" s="80"/>
      <c r="D2430" s="283" t="str">
        <f>IF(E2430="","",VLOOKUP(E2430,[1]PROJECTES!$C$14:$G$5000,5,FALSE))</f>
        <v/>
      </c>
      <c r="E2430" s="79"/>
      <c r="F2430" s="110" t="str">
        <f>IF(I2430="","",VLOOKUP(I2430,[1]PROJECTES!$C$14:$G$5000,2,FALSE))</f>
        <v/>
      </c>
      <c r="G2430" s="112" t="str">
        <f>IF(E2430="","",VLOOKUP(E2430,[1]PROJECTES!$C$14:$G$5000,4,FALSE))</f>
        <v/>
      </c>
      <c r="H2430" s="95"/>
      <c r="I2430" s="113" t="str">
        <f>IF(H2430="","",VLOOKUP(H2430,BD!B$2:C$16,2,FALSE))</f>
        <v/>
      </c>
      <c r="J2430" s="114"/>
      <c r="K2430" s="115" t="str">
        <f t="shared" si="86"/>
        <v/>
      </c>
      <c r="L2430" s="116" t="str">
        <f t="shared" ca="1" si="85"/>
        <v>-</v>
      </c>
      <c r="M2430" s="111" t="str">
        <f>IF(E2430="","",VLOOKUP(E2430,[1]PROJECTES!$C$14:$Z$5000,21,FALSE))</f>
        <v/>
      </c>
      <c r="N2430" s="117"/>
      <c r="O2430" s="118" t="s">
        <v>222</v>
      </c>
      <c r="P2430" s="119"/>
      <c r="Q2430" s="84"/>
      <c r="R2430" s="125"/>
      <c r="S2430" s="166"/>
      <c r="T2430" s="167"/>
    </row>
    <row r="2431" spans="1:20" s="121" customFormat="1" ht="20.100000000000001" customHeight="1" x14ac:dyDescent="0.3">
      <c r="A2431" s="80"/>
      <c r="B2431" s="110" t="str">
        <f>IF(E2431="","",VLOOKUP(E2431,[1]PROJECTES!$C$14:$G$5000,2,FALSE))</f>
        <v/>
      </c>
      <c r="C2431" s="80"/>
      <c r="D2431" s="283" t="str">
        <f>IF(E2431="","",VLOOKUP(E2431,[1]PROJECTES!$C$14:$G$5000,5,FALSE))</f>
        <v/>
      </c>
      <c r="E2431" s="79"/>
      <c r="F2431" s="110" t="str">
        <f>IF(I2431="","",VLOOKUP(I2431,[1]PROJECTES!$C$14:$G$5000,2,FALSE))</f>
        <v/>
      </c>
      <c r="G2431" s="112" t="str">
        <f>IF(E2431="","",VLOOKUP(E2431,[1]PROJECTES!$C$14:$G$5000,4,FALSE))</f>
        <v/>
      </c>
      <c r="H2431" s="95"/>
      <c r="I2431" s="113" t="str">
        <f>IF(H2431="","",VLOOKUP(H2431,BD!B$2:C$16,2,FALSE))</f>
        <v/>
      </c>
      <c r="J2431" s="114"/>
      <c r="K2431" s="115" t="str">
        <f t="shared" si="86"/>
        <v/>
      </c>
      <c r="L2431" s="116" t="str">
        <f t="shared" ca="1" si="85"/>
        <v>-</v>
      </c>
      <c r="M2431" s="111" t="str">
        <f>IF(E2431="","",VLOOKUP(E2431,[1]PROJECTES!$C$14:$Z$5000,21,FALSE))</f>
        <v/>
      </c>
      <c r="N2431" s="117"/>
      <c r="O2431" s="118" t="s">
        <v>222</v>
      </c>
      <c r="P2431" s="119"/>
      <c r="Q2431" s="84"/>
      <c r="R2431" s="125"/>
      <c r="S2431" s="166"/>
      <c r="T2431" s="167"/>
    </row>
    <row r="2432" spans="1:20" s="121" customFormat="1" ht="20.100000000000001" customHeight="1" x14ac:dyDescent="0.3">
      <c r="A2432" s="80"/>
      <c r="B2432" s="110" t="str">
        <f>IF(E2432="","",VLOOKUP(E2432,[1]PROJECTES!$C$14:$G$5000,2,FALSE))</f>
        <v/>
      </c>
      <c r="C2432" s="80"/>
      <c r="D2432" s="283" t="str">
        <f>IF(E2432="","",VLOOKUP(E2432,[1]PROJECTES!$C$14:$G$5000,5,FALSE))</f>
        <v/>
      </c>
      <c r="E2432" s="79"/>
      <c r="F2432" s="110" t="str">
        <f>IF(I2432="","",VLOOKUP(I2432,[1]PROJECTES!$C$14:$G$5000,2,FALSE))</f>
        <v/>
      </c>
      <c r="G2432" s="112" t="str">
        <f>IF(E2432="","",VLOOKUP(E2432,[1]PROJECTES!$C$14:$G$5000,4,FALSE))</f>
        <v/>
      </c>
      <c r="H2432" s="95"/>
      <c r="I2432" s="113" t="str">
        <f>IF(H2432="","",VLOOKUP(H2432,BD!B$2:C$16,2,FALSE))</f>
        <v/>
      </c>
      <c r="J2432" s="114"/>
      <c r="K2432" s="115" t="str">
        <f t="shared" si="86"/>
        <v/>
      </c>
      <c r="L2432" s="116" t="str">
        <f t="shared" ca="1" si="85"/>
        <v>-</v>
      </c>
      <c r="M2432" s="111" t="str">
        <f>IF(E2432="","",VLOOKUP(E2432,[1]PROJECTES!$C$14:$Z$5000,21,FALSE))</f>
        <v/>
      </c>
      <c r="N2432" s="117"/>
      <c r="O2432" s="118" t="s">
        <v>222</v>
      </c>
      <c r="P2432" s="119"/>
      <c r="Q2432" s="84"/>
      <c r="R2432" s="125"/>
      <c r="S2432" s="166"/>
      <c r="T2432" s="167"/>
    </row>
    <row r="2433" spans="1:20" s="121" customFormat="1" ht="20.100000000000001" customHeight="1" x14ac:dyDescent="0.3">
      <c r="A2433" s="80"/>
      <c r="B2433" s="110" t="str">
        <f>IF(E2433="","",VLOOKUP(E2433,[1]PROJECTES!$C$14:$G$5000,2,FALSE))</f>
        <v/>
      </c>
      <c r="C2433" s="80"/>
      <c r="D2433" s="283" t="str">
        <f>IF(E2433="","",VLOOKUP(E2433,[1]PROJECTES!$C$14:$G$5000,5,FALSE))</f>
        <v/>
      </c>
      <c r="E2433" s="79"/>
      <c r="F2433" s="110" t="str">
        <f>IF(I2433="","",VLOOKUP(I2433,[1]PROJECTES!$C$14:$G$5000,2,FALSE))</f>
        <v/>
      </c>
      <c r="G2433" s="112" t="str">
        <f>IF(E2433="","",VLOOKUP(E2433,[1]PROJECTES!$C$14:$G$5000,4,FALSE))</f>
        <v/>
      </c>
      <c r="H2433" s="95"/>
      <c r="I2433" s="113" t="str">
        <f>IF(H2433="","",VLOOKUP(H2433,BD!B$2:C$16,2,FALSE))</f>
        <v/>
      </c>
      <c r="J2433" s="114"/>
      <c r="K2433" s="115" t="str">
        <f t="shared" si="86"/>
        <v/>
      </c>
      <c r="L2433" s="116" t="str">
        <f t="shared" ca="1" si="85"/>
        <v>-</v>
      </c>
      <c r="M2433" s="111" t="str">
        <f>IF(E2433="","",VLOOKUP(E2433,[1]PROJECTES!$C$14:$Z$5000,21,FALSE))</f>
        <v/>
      </c>
      <c r="N2433" s="117"/>
      <c r="O2433" s="118" t="s">
        <v>222</v>
      </c>
      <c r="P2433" s="119"/>
      <c r="Q2433" s="84"/>
      <c r="R2433" s="125"/>
      <c r="S2433" s="166"/>
      <c r="T2433" s="167"/>
    </row>
    <row r="2434" spans="1:20" s="121" customFormat="1" ht="20.100000000000001" customHeight="1" x14ac:dyDescent="0.3">
      <c r="A2434" s="80"/>
      <c r="B2434" s="110" t="str">
        <f>IF(E2434="","",VLOOKUP(E2434,[1]PROJECTES!$C$14:$G$5000,2,FALSE))</f>
        <v/>
      </c>
      <c r="C2434" s="80"/>
      <c r="D2434" s="283" t="str">
        <f>IF(E2434="","",VLOOKUP(E2434,[1]PROJECTES!$C$14:$G$5000,5,FALSE))</f>
        <v/>
      </c>
      <c r="E2434" s="79"/>
      <c r="F2434" s="110" t="str">
        <f>IF(I2434="","",VLOOKUP(I2434,[1]PROJECTES!$C$14:$G$5000,2,FALSE))</f>
        <v/>
      </c>
      <c r="G2434" s="112" t="str">
        <f>IF(E2434="","",VLOOKUP(E2434,[1]PROJECTES!$C$14:$G$5000,4,FALSE))</f>
        <v/>
      </c>
      <c r="H2434" s="95"/>
      <c r="I2434" s="113" t="str">
        <f>IF(H2434="","",VLOOKUP(H2434,BD!B$2:C$16,2,FALSE))</f>
        <v/>
      </c>
      <c r="J2434" s="114"/>
      <c r="K2434" s="115" t="str">
        <f t="shared" si="86"/>
        <v/>
      </c>
      <c r="L2434" s="116" t="str">
        <f t="shared" ca="1" si="85"/>
        <v>-</v>
      </c>
      <c r="M2434" s="111" t="str">
        <f>IF(E2434="","",VLOOKUP(E2434,[1]PROJECTES!$C$14:$Z$5000,21,FALSE))</f>
        <v/>
      </c>
      <c r="N2434" s="117"/>
      <c r="O2434" s="118" t="s">
        <v>222</v>
      </c>
      <c r="P2434" s="119"/>
      <c r="Q2434" s="84"/>
      <c r="R2434" s="123"/>
      <c r="S2434" s="166"/>
      <c r="T2434" s="167"/>
    </row>
    <row r="2435" spans="1:20" s="121" customFormat="1" ht="20.100000000000001" customHeight="1" x14ac:dyDescent="0.3">
      <c r="A2435" s="80"/>
      <c r="B2435" s="110" t="str">
        <f>IF(E2435="","",VLOOKUP(E2435,[1]PROJECTES!$C$14:$G$5000,2,FALSE))</f>
        <v/>
      </c>
      <c r="C2435" s="80"/>
      <c r="D2435" s="283" t="str">
        <f>IF(E2435="","",VLOOKUP(E2435,[1]PROJECTES!$C$14:$G$5000,5,FALSE))</f>
        <v/>
      </c>
      <c r="E2435" s="79"/>
      <c r="F2435" s="110" t="str">
        <f>IF(I2435="","",VLOOKUP(I2435,[1]PROJECTES!$C$14:$G$5000,2,FALSE))</f>
        <v/>
      </c>
      <c r="G2435" s="112" t="str">
        <f>IF(E2435="","",VLOOKUP(E2435,[1]PROJECTES!$C$14:$G$5000,4,FALSE))</f>
        <v/>
      </c>
      <c r="H2435" s="95"/>
      <c r="I2435" s="113" t="str">
        <f>IF(H2435="","",VLOOKUP(H2435,BD!B$2:C$16,2,FALSE))</f>
        <v/>
      </c>
      <c r="J2435" s="114"/>
      <c r="K2435" s="115" t="str">
        <f t="shared" si="86"/>
        <v/>
      </c>
      <c r="L2435" s="116" t="str">
        <f t="shared" ca="1" si="85"/>
        <v>-</v>
      </c>
      <c r="M2435" s="111" t="str">
        <f>IF(E2435="","",VLOOKUP(E2435,[1]PROJECTES!$C$14:$Z$5000,21,FALSE))</f>
        <v/>
      </c>
      <c r="N2435" s="117"/>
      <c r="O2435" s="118" t="s">
        <v>222</v>
      </c>
      <c r="P2435" s="119"/>
      <c r="Q2435" s="84"/>
      <c r="R2435" s="125"/>
      <c r="S2435" s="166"/>
      <c r="T2435" s="167"/>
    </row>
    <row r="2436" spans="1:20" s="121" customFormat="1" ht="20.100000000000001" customHeight="1" x14ac:dyDescent="0.3">
      <c r="A2436" s="80"/>
      <c r="B2436" s="110" t="str">
        <f>IF(E2436="","",VLOOKUP(E2436,[1]PROJECTES!$C$14:$G$5000,2,FALSE))</f>
        <v/>
      </c>
      <c r="C2436" s="80"/>
      <c r="D2436" s="283" t="str">
        <f>IF(E2436="","",VLOOKUP(E2436,[1]PROJECTES!$C$14:$G$5000,5,FALSE))</f>
        <v/>
      </c>
      <c r="E2436" s="79"/>
      <c r="F2436" s="110" t="str">
        <f>IF(I2436="","",VLOOKUP(I2436,[1]PROJECTES!$C$14:$G$5000,2,FALSE))</f>
        <v/>
      </c>
      <c r="G2436" s="112" t="str">
        <f>IF(E2436="","",VLOOKUP(E2436,[1]PROJECTES!$C$14:$G$5000,4,FALSE))</f>
        <v/>
      </c>
      <c r="H2436" s="95"/>
      <c r="I2436" s="113" t="str">
        <f>IF(H2436="","",VLOOKUP(H2436,BD!B$2:C$16,2,FALSE))</f>
        <v/>
      </c>
      <c r="J2436" s="114"/>
      <c r="K2436" s="115" t="str">
        <f t="shared" si="86"/>
        <v/>
      </c>
      <c r="L2436" s="116" t="str">
        <f t="shared" ca="1" si="85"/>
        <v>-</v>
      </c>
      <c r="M2436" s="111" t="str">
        <f>IF(E2436="","",VLOOKUP(E2436,[1]PROJECTES!$C$14:$Z$5000,21,FALSE))</f>
        <v/>
      </c>
      <c r="N2436" s="117"/>
      <c r="O2436" s="118" t="s">
        <v>222</v>
      </c>
      <c r="P2436" s="119"/>
      <c r="Q2436" s="84"/>
      <c r="R2436" s="125"/>
      <c r="S2436" s="166"/>
      <c r="T2436" s="167"/>
    </row>
    <row r="2437" spans="1:20" s="121" customFormat="1" ht="20.100000000000001" customHeight="1" x14ac:dyDescent="0.3">
      <c r="A2437" s="80"/>
      <c r="B2437" s="110" t="str">
        <f>IF(E2437="","",VLOOKUP(E2437,[1]PROJECTES!$C$14:$G$5000,2,FALSE))</f>
        <v/>
      </c>
      <c r="C2437" s="80"/>
      <c r="D2437" s="283" t="str">
        <f>IF(E2437="","",VLOOKUP(E2437,[1]PROJECTES!$C$14:$G$5000,5,FALSE))</f>
        <v/>
      </c>
      <c r="E2437" s="79"/>
      <c r="F2437" s="110" t="str">
        <f>IF(I2437="","",VLOOKUP(I2437,[1]PROJECTES!$C$14:$G$5000,2,FALSE))</f>
        <v/>
      </c>
      <c r="G2437" s="112" t="str">
        <f>IF(E2437="","",VLOOKUP(E2437,[1]PROJECTES!$C$14:$G$5000,4,FALSE))</f>
        <v/>
      </c>
      <c r="H2437" s="95"/>
      <c r="I2437" s="113" t="str">
        <f>IF(H2437="","",VLOOKUP(H2437,BD!B$2:C$16,2,FALSE))</f>
        <v/>
      </c>
      <c r="J2437" s="114"/>
      <c r="K2437" s="115" t="str">
        <f t="shared" si="86"/>
        <v/>
      </c>
      <c r="L2437" s="116" t="str">
        <f t="shared" ca="1" si="85"/>
        <v>-</v>
      </c>
      <c r="M2437" s="111" t="str">
        <f>IF(E2437="","",VLOOKUP(E2437,[1]PROJECTES!$C$14:$Z$5000,21,FALSE))</f>
        <v/>
      </c>
      <c r="N2437" s="117"/>
      <c r="O2437" s="118" t="s">
        <v>222</v>
      </c>
      <c r="P2437" s="119"/>
      <c r="Q2437" s="84"/>
      <c r="R2437" s="125"/>
      <c r="S2437" s="166"/>
      <c r="T2437" s="167"/>
    </row>
    <row r="2438" spans="1:20" s="121" customFormat="1" ht="20.100000000000001" customHeight="1" x14ac:dyDescent="0.3">
      <c r="A2438" s="80"/>
      <c r="B2438" s="110" t="str">
        <f>IF(E2438="","",VLOOKUP(E2438,[1]PROJECTES!$C$14:$G$5000,2,FALSE))</f>
        <v/>
      </c>
      <c r="C2438" s="80"/>
      <c r="D2438" s="283" t="str">
        <f>IF(E2438="","",VLOOKUP(E2438,[1]PROJECTES!$C$14:$G$5000,5,FALSE))</f>
        <v/>
      </c>
      <c r="E2438" s="79"/>
      <c r="F2438" s="110" t="str">
        <f>IF(I2438="","",VLOOKUP(I2438,[1]PROJECTES!$C$14:$G$5000,2,FALSE))</f>
        <v/>
      </c>
      <c r="G2438" s="112" t="str">
        <f>IF(E2438="","",VLOOKUP(E2438,[1]PROJECTES!$C$14:$G$5000,4,FALSE))</f>
        <v/>
      </c>
      <c r="H2438" s="95"/>
      <c r="I2438" s="113" t="str">
        <f>IF(H2438="","",VLOOKUP(H2438,BD!B$2:C$16,2,FALSE))</f>
        <v/>
      </c>
      <c r="J2438" s="114"/>
      <c r="K2438" s="115" t="str">
        <f t="shared" si="86"/>
        <v/>
      </c>
      <c r="L2438" s="116" t="str">
        <f t="shared" ca="1" si="85"/>
        <v>-</v>
      </c>
      <c r="M2438" s="111" t="str">
        <f>IF(E2438="","",VLOOKUP(E2438,[1]PROJECTES!$C$14:$Z$5000,21,FALSE))</f>
        <v/>
      </c>
      <c r="N2438" s="117"/>
      <c r="O2438" s="118" t="s">
        <v>222</v>
      </c>
      <c r="P2438" s="119"/>
      <c r="Q2438" s="84"/>
      <c r="R2438" s="125"/>
      <c r="S2438" s="166"/>
      <c r="T2438" s="167"/>
    </row>
    <row r="2439" spans="1:20" s="121" customFormat="1" ht="20.100000000000001" customHeight="1" x14ac:dyDescent="0.3">
      <c r="A2439" s="80"/>
      <c r="B2439" s="110" t="str">
        <f>IF(E2439="","",VLOOKUP(E2439,[1]PROJECTES!$C$14:$G$5000,2,FALSE))</f>
        <v/>
      </c>
      <c r="C2439" s="80"/>
      <c r="D2439" s="283" t="str">
        <f>IF(E2439="","",VLOOKUP(E2439,[1]PROJECTES!$C$14:$G$5000,5,FALSE))</f>
        <v/>
      </c>
      <c r="E2439" s="79"/>
      <c r="F2439" s="110" t="str">
        <f>IF(I2439="","",VLOOKUP(I2439,[1]PROJECTES!$C$14:$G$5000,2,FALSE))</f>
        <v/>
      </c>
      <c r="G2439" s="112" t="str">
        <f>IF(E2439="","",VLOOKUP(E2439,[1]PROJECTES!$C$14:$G$5000,4,FALSE))</f>
        <v/>
      </c>
      <c r="H2439" s="95"/>
      <c r="I2439" s="113" t="str">
        <f>IF(H2439="","",VLOOKUP(H2439,BD!B$2:C$16,2,FALSE))</f>
        <v/>
      </c>
      <c r="J2439" s="114"/>
      <c r="K2439" s="115" t="str">
        <f t="shared" si="86"/>
        <v/>
      </c>
      <c r="L2439" s="116" t="str">
        <f t="shared" ca="1" si="85"/>
        <v>-</v>
      </c>
      <c r="M2439" s="111" t="str">
        <f>IF(E2439="","",VLOOKUP(E2439,[1]PROJECTES!$C$14:$Z$5000,21,FALSE))</f>
        <v/>
      </c>
      <c r="N2439" s="117"/>
      <c r="O2439" s="118" t="s">
        <v>222</v>
      </c>
      <c r="P2439" s="119"/>
      <c r="Q2439" s="84"/>
      <c r="R2439" s="125"/>
      <c r="S2439" s="166"/>
      <c r="T2439" s="167"/>
    </row>
    <row r="2440" spans="1:20" s="121" customFormat="1" ht="20.100000000000001" customHeight="1" x14ac:dyDescent="0.3">
      <c r="A2440" s="80"/>
      <c r="B2440" s="110" t="str">
        <f>IF(E2440="","",VLOOKUP(E2440,[1]PROJECTES!$C$14:$G$5000,2,FALSE))</f>
        <v/>
      </c>
      <c r="C2440" s="80"/>
      <c r="D2440" s="283" t="str">
        <f>IF(E2440="","",VLOOKUP(E2440,[1]PROJECTES!$C$14:$G$5000,5,FALSE))</f>
        <v/>
      </c>
      <c r="E2440" s="79"/>
      <c r="F2440" s="110" t="str">
        <f>IF(I2440="","",VLOOKUP(I2440,[1]PROJECTES!$C$14:$G$5000,2,FALSE))</f>
        <v/>
      </c>
      <c r="G2440" s="112" t="str">
        <f>IF(E2440="","",VLOOKUP(E2440,[1]PROJECTES!$C$14:$G$5000,4,FALSE))</f>
        <v/>
      </c>
      <c r="H2440" s="95"/>
      <c r="I2440" s="113" t="str">
        <f>IF(H2440="","",VLOOKUP(H2440,BD!B$2:C$16,2,FALSE))</f>
        <v/>
      </c>
      <c r="J2440" s="114"/>
      <c r="K2440" s="115" t="str">
        <f t="shared" si="86"/>
        <v/>
      </c>
      <c r="L2440" s="116" t="str">
        <f t="shared" ca="1" si="85"/>
        <v>-</v>
      </c>
      <c r="M2440" s="111" t="str">
        <f>IF(E2440="","",VLOOKUP(E2440,[1]PROJECTES!$C$14:$Z$5000,21,FALSE))</f>
        <v/>
      </c>
      <c r="N2440" s="117"/>
      <c r="O2440" s="118" t="s">
        <v>222</v>
      </c>
      <c r="P2440" s="119"/>
      <c r="Q2440" s="84"/>
      <c r="R2440" s="125"/>
      <c r="S2440" s="166"/>
      <c r="T2440" s="167"/>
    </row>
    <row r="2441" spans="1:20" s="121" customFormat="1" ht="20.100000000000001" customHeight="1" x14ac:dyDescent="0.3">
      <c r="A2441" s="80"/>
      <c r="B2441" s="110" t="str">
        <f>IF(E2441="","",VLOOKUP(E2441,[1]PROJECTES!$C$14:$G$5000,2,FALSE))</f>
        <v/>
      </c>
      <c r="C2441" s="80"/>
      <c r="D2441" s="283" t="str">
        <f>IF(E2441="","",VLOOKUP(E2441,[1]PROJECTES!$C$14:$G$5000,5,FALSE))</f>
        <v/>
      </c>
      <c r="E2441" s="79"/>
      <c r="F2441" s="110" t="str">
        <f>IF(I2441="","",VLOOKUP(I2441,[1]PROJECTES!$C$14:$G$5000,2,FALSE))</f>
        <v/>
      </c>
      <c r="G2441" s="112" t="str">
        <f>IF(E2441="","",VLOOKUP(E2441,[1]PROJECTES!$C$14:$G$5000,4,FALSE))</f>
        <v/>
      </c>
      <c r="H2441" s="95"/>
      <c r="I2441" s="113" t="str">
        <f>IF(H2441="","",VLOOKUP(H2441,BD!B$2:C$16,2,FALSE))</f>
        <v/>
      </c>
      <c r="J2441" s="114"/>
      <c r="K2441" s="115" t="str">
        <f t="shared" si="86"/>
        <v/>
      </c>
      <c r="L2441" s="116" t="str">
        <f t="shared" ref="L2441:L2504" ca="1" si="87">IF(M2441="","-",IF(G2441="TA","-",+M2441-TODAY()))</f>
        <v>-</v>
      </c>
      <c r="M2441" s="111" t="str">
        <f>IF(E2441="","",VLOOKUP(E2441,[1]PROJECTES!$C$14:$Z$5000,21,FALSE))</f>
        <v/>
      </c>
      <c r="N2441" s="117"/>
      <c r="O2441" s="118" t="s">
        <v>222</v>
      </c>
      <c r="P2441" s="119"/>
      <c r="Q2441" s="84"/>
      <c r="R2441" s="125"/>
      <c r="S2441" s="166"/>
      <c r="T2441" s="167"/>
    </row>
    <row r="2442" spans="1:20" s="121" customFormat="1" ht="20.100000000000001" customHeight="1" x14ac:dyDescent="0.3">
      <c r="A2442" s="80"/>
      <c r="B2442" s="110" t="str">
        <f>IF(E2442="","",VLOOKUP(E2442,[1]PROJECTES!$C$14:$G$5000,2,FALSE))</f>
        <v/>
      </c>
      <c r="C2442" s="80"/>
      <c r="D2442" s="283" t="str">
        <f>IF(E2442="","",VLOOKUP(E2442,[1]PROJECTES!$C$14:$G$5000,5,FALSE))</f>
        <v/>
      </c>
      <c r="E2442" s="79"/>
      <c r="F2442" s="110" t="str">
        <f>IF(I2442="","",VLOOKUP(I2442,[1]PROJECTES!$C$14:$G$5000,2,FALSE))</f>
        <v/>
      </c>
      <c r="G2442" s="112" t="str">
        <f>IF(E2442="","",VLOOKUP(E2442,[1]PROJECTES!$C$14:$G$5000,4,FALSE))</f>
        <v/>
      </c>
      <c r="H2442" s="95"/>
      <c r="I2442" s="113" t="str">
        <f>IF(H2442="","",VLOOKUP(H2442,BD!B$2:C$16,2,FALSE))</f>
        <v/>
      </c>
      <c r="J2442" s="114"/>
      <c r="K2442" s="115" t="str">
        <f t="shared" si="86"/>
        <v/>
      </c>
      <c r="L2442" s="116" t="str">
        <f t="shared" ca="1" si="87"/>
        <v>-</v>
      </c>
      <c r="M2442" s="111" t="str">
        <f>IF(E2442="","",VLOOKUP(E2442,[1]PROJECTES!$C$14:$Z$5000,21,FALSE))</f>
        <v/>
      </c>
      <c r="N2442" s="117"/>
      <c r="O2442" s="118" t="s">
        <v>222</v>
      </c>
      <c r="P2442" s="119"/>
      <c r="Q2442" s="84"/>
      <c r="R2442" s="125"/>
      <c r="S2442" s="166"/>
      <c r="T2442" s="167"/>
    </row>
    <row r="2443" spans="1:20" s="121" customFormat="1" ht="20.100000000000001" customHeight="1" x14ac:dyDescent="0.3">
      <c r="A2443" s="80"/>
      <c r="B2443" s="110" t="str">
        <f>IF(E2443="","",VLOOKUP(E2443,[1]PROJECTES!$C$14:$G$5000,2,FALSE))</f>
        <v/>
      </c>
      <c r="C2443" s="80"/>
      <c r="D2443" s="283" t="str">
        <f>IF(E2443="","",VLOOKUP(E2443,[1]PROJECTES!$C$14:$G$5000,5,FALSE))</f>
        <v/>
      </c>
      <c r="E2443" s="79"/>
      <c r="F2443" s="110" t="str">
        <f>IF(I2443="","",VLOOKUP(I2443,[1]PROJECTES!$C$14:$G$5000,2,FALSE))</f>
        <v/>
      </c>
      <c r="G2443" s="112" t="str">
        <f>IF(E2443="","",VLOOKUP(E2443,[1]PROJECTES!$C$14:$G$5000,4,FALSE))</f>
        <v/>
      </c>
      <c r="H2443" s="95"/>
      <c r="I2443" s="113" t="str">
        <f>IF(H2443="","",VLOOKUP(H2443,BD!B$2:C$16,2,FALSE))</f>
        <v/>
      </c>
      <c r="J2443" s="114"/>
      <c r="K2443" s="115" t="str">
        <f t="shared" si="86"/>
        <v/>
      </c>
      <c r="L2443" s="116" t="str">
        <f t="shared" ca="1" si="87"/>
        <v>-</v>
      </c>
      <c r="M2443" s="111" t="str">
        <f>IF(E2443="","",VLOOKUP(E2443,[1]PROJECTES!$C$14:$Z$5000,21,FALSE))</f>
        <v/>
      </c>
      <c r="N2443" s="117"/>
      <c r="O2443" s="118" t="s">
        <v>222</v>
      </c>
      <c r="P2443" s="119"/>
      <c r="Q2443" s="84"/>
      <c r="R2443" s="125"/>
      <c r="S2443" s="166"/>
      <c r="T2443" s="167"/>
    </row>
    <row r="2444" spans="1:20" s="121" customFormat="1" ht="20.100000000000001" customHeight="1" x14ac:dyDescent="0.3">
      <c r="A2444" s="80"/>
      <c r="B2444" s="110" t="str">
        <f>IF(E2444="","",VLOOKUP(E2444,[1]PROJECTES!$C$14:$G$5000,2,FALSE))</f>
        <v/>
      </c>
      <c r="C2444" s="80"/>
      <c r="D2444" s="283" t="str">
        <f>IF(E2444="","",VLOOKUP(E2444,[1]PROJECTES!$C$14:$G$5000,5,FALSE))</f>
        <v/>
      </c>
      <c r="E2444" s="79"/>
      <c r="F2444" s="110" t="str">
        <f>IF(I2444="","",VLOOKUP(I2444,[1]PROJECTES!$C$14:$G$5000,2,FALSE))</f>
        <v/>
      </c>
      <c r="G2444" s="112" t="str">
        <f>IF(E2444="","",VLOOKUP(E2444,[1]PROJECTES!$C$14:$G$5000,4,FALSE))</f>
        <v/>
      </c>
      <c r="H2444" s="95"/>
      <c r="I2444" s="113" t="str">
        <f>IF(H2444="","",VLOOKUP(H2444,BD!B$2:C$16,2,FALSE))</f>
        <v/>
      </c>
      <c r="J2444" s="114"/>
      <c r="K2444" s="115" t="str">
        <f t="shared" si="86"/>
        <v/>
      </c>
      <c r="L2444" s="116" t="str">
        <f t="shared" ca="1" si="87"/>
        <v>-</v>
      </c>
      <c r="M2444" s="111" t="str">
        <f>IF(E2444="","",VLOOKUP(E2444,[1]PROJECTES!$C$14:$Z$5000,21,FALSE))</f>
        <v/>
      </c>
      <c r="N2444" s="117"/>
      <c r="O2444" s="118" t="s">
        <v>222</v>
      </c>
      <c r="P2444" s="119"/>
      <c r="Q2444" s="84"/>
      <c r="R2444" s="125"/>
      <c r="S2444" s="166"/>
      <c r="T2444" s="167"/>
    </row>
    <row r="2445" spans="1:20" s="121" customFormat="1" ht="20.100000000000001" customHeight="1" x14ac:dyDescent="0.3">
      <c r="A2445" s="80"/>
      <c r="B2445" s="110" t="str">
        <f>IF(E2445="","",VLOOKUP(E2445,[1]PROJECTES!$C$14:$G$5000,2,FALSE))</f>
        <v/>
      </c>
      <c r="C2445" s="80"/>
      <c r="D2445" s="283" t="str">
        <f>IF(E2445="","",VLOOKUP(E2445,[1]PROJECTES!$C$14:$G$5000,5,FALSE))</f>
        <v/>
      </c>
      <c r="E2445" s="79"/>
      <c r="F2445" s="110" t="str">
        <f>IF(I2445="","",VLOOKUP(I2445,[1]PROJECTES!$C$14:$G$5000,2,FALSE))</f>
        <v/>
      </c>
      <c r="G2445" s="112" t="str">
        <f>IF(E2445="","",VLOOKUP(E2445,[1]PROJECTES!$C$14:$G$5000,4,FALSE))</f>
        <v/>
      </c>
      <c r="H2445" s="95"/>
      <c r="I2445" s="113" t="str">
        <f>IF(H2445="","",VLOOKUP(H2445,BD!B$2:C$16,2,FALSE))</f>
        <v/>
      </c>
      <c r="J2445" s="114"/>
      <c r="K2445" s="115" t="str">
        <f t="shared" si="86"/>
        <v/>
      </c>
      <c r="L2445" s="116" t="str">
        <f t="shared" ca="1" si="87"/>
        <v>-</v>
      </c>
      <c r="M2445" s="111" t="str">
        <f>IF(E2445="","",VLOOKUP(E2445,[1]PROJECTES!$C$14:$Z$5000,21,FALSE))</f>
        <v/>
      </c>
      <c r="N2445" s="117"/>
      <c r="O2445" s="118" t="s">
        <v>222</v>
      </c>
      <c r="P2445" s="119"/>
      <c r="Q2445" s="84"/>
      <c r="R2445" s="125"/>
      <c r="S2445" s="166"/>
      <c r="T2445" s="167"/>
    </row>
    <row r="2446" spans="1:20" s="121" customFormat="1" ht="20.100000000000001" customHeight="1" x14ac:dyDescent="0.3">
      <c r="A2446" s="80"/>
      <c r="B2446" s="110" t="str">
        <f>IF(E2446="","",VLOOKUP(E2446,[1]PROJECTES!$C$14:$G$5000,2,FALSE))</f>
        <v/>
      </c>
      <c r="C2446" s="80"/>
      <c r="D2446" s="283" t="str">
        <f>IF(E2446="","",VLOOKUP(E2446,[1]PROJECTES!$C$14:$G$5000,5,FALSE))</f>
        <v/>
      </c>
      <c r="E2446" s="79"/>
      <c r="F2446" s="110" t="str">
        <f>IF(I2446="","",VLOOKUP(I2446,[1]PROJECTES!$C$14:$G$5000,2,FALSE))</f>
        <v/>
      </c>
      <c r="G2446" s="112" t="str">
        <f>IF(E2446="","",VLOOKUP(E2446,[1]PROJECTES!$C$14:$G$5000,4,FALSE))</f>
        <v/>
      </c>
      <c r="H2446" s="95"/>
      <c r="I2446" s="113" t="str">
        <f>IF(H2446="","",VLOOKUP(H2446,BD!B$2:C$16,2,FALSE))</f>
        <v/>
      </c>
      <c r="J2446" s="114"/>
      <c r="K2446" s="115" t="str">
        <f t="shared" si="86"/>
        <v/>
      </c>
      <c r="L2446" s="116" t="str">
        <f t="shared" ca="1" si="87"/>
        <v>-</v>
      </c>
      <c r="M2446" s="111" t="str">
        <f>IF(E2446="","",VLOOKUP(E2446,[1]PROJECTES!$C$14:$Z$5000,21,FALSE))</f>
        <v/>
      </c>
      <c r="N2446" s="117"/>
      <c r="O2446" s="118" t="s">
        <v>222</v>
      </c>
      <c r="P2446" s="119"/>
      <c r="Q2446" s="84"/>
      <c r="R2446" s="125"/>
      <c r="S2446" s="166"/>
      <c r="T2446" s="167"/>
    </row>
    <row r="2447" spans="1:20" s="121" customFormat="1" ht="20.100000000000001" customHeight="1" x14ac:dyDescent="0.3">
      <c r="A2447" s="80"/>
      <c r="B2447" s="110" t="str">
        <f>IF(E2447="","",VLOOKUP(E2447,[1]PROJECTES!$C$14:$G$5000,2,FALSE))</f>
        <v/>
      </c>
      <c r="C2447" s="80"/>
      <c r="D2447" s="283" t="str">
        <f>IF(E2447="","",VLOOKUP(E2447,[1]PROJECTES!$C$14:$G$5000,5,FALSE))</f>
        <v/>
      </c>
      <c r="E2447" s="79"/>
      <c r="F2447" s="110" t="str">
        <f>IF(I2447="","",VLOOKUP(I2447,[1]PROJECTES!$C$14:$G$5000,2,FALSE))</f>
        <v/>
      </c>
      <c r="G2447" s="112" t="str">
        <f>IF(E2447="","",VLOOKUP(E2447,[1]PROJECTES!$C$14:$G$5000,4,FALSE))</f>
        <v/>
      </c>
      <c r="H2447" s="95"/>
      <c r="I2447" s="113" t="str">
        <f>IF(H2447="","",VLOOKUP(H2447,BD!B$2:C$16,2,FALSE))</f>
        <v/>
      </c>
      <c r="J2447" s="114"/>
      <c r="K2447" s="115" t="str">
        <f t="shared" si="86"/>
        <v/>
      </c>
      <c r="L2447" s="116" t="str">
        <f t="shared" ca="1" si="87"/>
        <v>-</v>
      </c>
      <c r="M2447" s="111" t="str">
        <f>IF(E2447="","",VLOOKUP(E2447,[1]PROJECTES!$C$14:$Z$5000,21,FALSE))</f>
        <v/>
      </c>
      <c r="N2447" s="117"/>
      <c r="O2447" s="118" t="s">
        <v>222</v>
      </c>
      <c r="P2447" s="119"/>
      <c r="Q2447" s="84"/>
      <c r="R2447" s="125"/>
      <c r="S2447" s="166"/>
      <c r="T2447" s="167"/>
    </row>
    <row r="2448" spans="1:20" s="121" customFormat="1" ht="20.100000000000001" customHeight="1" x14ac:dyDescent="0.3">
      <c r="A2448" s="80"/>
      <c r="B2448" s="110" t="str">
        <f>IF(E2448="","",VLOOKUP(E2448,[1]PROJECTES!$C$14:$G$5000,2,FALSE))</f>
        <v/>
      </c>
      <c r="C2448" s="80"/>
      <c r="D2448" s="283" t="str">
        <f>IF(E2448="","",VLOOKUP(E2448,[1]PROJECTES!$C$14:$G$5000,5,FALSE))</f>
        <v/>
      </c>
      <c r="E2448" s="79"/>
      <c r="F2448" s="110" t="str">
        <f>IF(I2448="","",VLOOKUP(I2448,[1]PROJECTES!$C$14:$G$5000,2,FALSE))</f>
        <v/>
      </c>
      <c r="G2448" s="112" t="str">
        <f>IF(E2448="","",VLOOKUP(E2448,[1]PROJECTES!$C$14:$G$5000,4,FALSE))</f>
        <v/>
      </c>
      <c r="H2448" s="95"/>
      <c r="I2448" s="113" t="str">
        <f>IF(H2448="","",VLOOKUP(H2448,BD!B$2:C$16,2,FALSE))</f>
        <v/>
      </c>
      <c r="J2448" s="114"/>
      <c r="K2448" s="115" t="str">
        <f t="shared" si="86"/>
        <v/>
      </c>
      <c r="L2448" s="116" t="str">
        <f t="shared" ca="1" si="87"/>
        <v>-</v>
      </c>
      <c r="M2448" s="111" t="str">
        <f>IF(E2448="","",VLOOKUP(E2448,[1]PROJECTES!$C$14:$Z$5000,21,FALSE))</f>
        <v/>
      </c>
      <c r="N2448" s="117"/>
      <c r="O2448" s="118" t="s">
        <v>222</v>
      </c>
      <c r="P2448" s="119"/>
      <c r="Q2448" s="84"/>
      <c r="R2448" s="125"/>
      <c r="S2448" s="166"/>
      <c r="T2448" s="167"/>
    </row>
    <row r="2449" spans="1:20" s="121" customFormat="1" ht="20.100000000000001" customHeight="1" x14ac:dyDescent="0.3">
      <c r="A2449" s="80"/>
      <c r="B2449" s="110" t="str">
        <f>IF(E2449="","",VLOOKUP(E2449,[1]PROJECTES!$C$14:$G$5000,2,FALSE))</f>
        <v/>
      </c>
      <c r="C2449" s="80"/>
      <c r="D2449" s="283" t="str">
        <f>IF(E2449="","",VLOOKUP(E2449,[1]PROJECTES!$C$14:$G$5000,5,FALSE))</f>
        <v/>
      </c>
      <c r="E2449" s="79"/>
      <c r="F2449" s="110" t="str">
        <f>IF(I2449="","",VLOOKUP(I2449,[1]PROJECTES!$C$14:$G$5000,2,FALSE))</f>
        <v/>
      </c>
      <c r="G2449" s="112" t="str">
        <f>IF(E2449="","",VLOOKUP(E2449,[1]PROJECTES!$C$14:$G$5000,4,FALSE))</f>
        <v/>
      </c>
      <c r="H2449" s="95"/>
      <c r="I2449" s="113" t="str">
        <f>IF(H2449="","",VLOOKUP(H2449,BD!B$2:C$16,2,FALSE))</f>
        <v/>
      </c>
      <c r="J2449" s="114"/>
      <c r="K2449" s="115" t="str">
        <f t="shared" si="86"/>
        <v/>
      </c>
      <c r="L2449" s="116" t="str">
        <f t="shared" ca="1" si="87"/>
        <v>-</v>
      </c>
      <c r="M2449" s="111" t="str">
        <f>IF(E2449="","",VLOOKUP(E2449,[1]PROJECTES!$C$14:$Z$5000,21,FALSE))</f>
        <v/>
      </c>
      <c r="N2449" s="117"/>
      <c r="O2449" s="118" t="s">
        <v>222</v>
      </c>
      <c r="P2449" s="119"/>
      <c r="Q2449" s="84"/>
      <c r="R2449" s="125"/>
      <c r="S2449" s="166"/>
      <c r="T2449" s="167"/>
    </row>
    <row r="2450" spans="1:20" s="121" customFormat="1" ht="20.100000000000001" customHeight="1" x14ac:dyDescent="0.3">
      <c r="A2450" s="80"/>
      <c r="B2450" s="110" t="str">
        <f>IF(E2450="","",VLOOKUP(E2450,[1]PROJECTES!$C$14:$G$5000,2,FALSE))</f>
        <v/>
      </c>
      <c r="C2450" s="80"/>
      <c r="D2450" s="283" t="str">
        <f>IF(E2450="","",VLOOKUP(E2450,[1]PROJECTES!$C$14:$G$5000,5,FALSE))</f>
        <v/>
      </c>
      <c r="E2450" s="79"/>
      <c r="F2450" s="110" t="str">
        <f>IF(I2450="","",VLOOKUP(I2450,[1]PROJECTES!$C$14:$G$5000,2,FALSE))</f>
        <v/>
      </c>
      <c r="G2450" s="112" t="str">
        <f>IF(E2450="","",VLOOKUP(E2450,[1]PROJECTES!$C$14:$G$5000,4,FALSE))</f>
        <v/>
      </c>
      <c r="H2450" s="95"/>
      <c r="I2450" s="113" t="str">
        <f>IF(H2450="","",VLOOKUP(H2450,BD!B$2:C$16,2,FALSE))</f>
        <v/>
      </c>
      <c r="J2450" s="114"/>
      <c r="K2450" s="115" t="str">
        <f t="shared" si="86"/>
        <v/>
      </c>
      <c r="L2450" s="116" t="str">
        <f t="shared" ca="1" si="87"/>
        <v>-</v>
      </c>
      <c r="M2450" s="111" t="str">
        <f>IF(E2450="","",VLOOKUP(E2450,[1]PROJECTES!$C$14:$Z$5000,21,FALSE))</f>
        <v/>
      </c>
      <c r="N2450" s="117"/>
      <c r="O2450" s="118" t="s">
        <v>222</v>
      </c>
      <c r="P2450" s="119"/>
      <c r="Q2450" s="84"/>
      <c r="R2450" s="125"/>
      <c r="S2450" s="166"/>
      <c r="T2450" s="167"/>
    </row>
    <row r="2451" spans="1:20" s="121" customFormat="1" ht="20.100000000000001" customHeight="1" x14ac:dyDescent="0.3">
      <c r="A2451" s="80"/>
      <c r="B2451" s="110" t="str">
        <f>IF(E2451="","",VLOOKUP(E2451,[1]PROJECTES!$C$14:$G$5000,2,FALSE))</f>
        <v/>
      </c>
      <c r="C2451" s="80"/>
      <c r="D2451" s="283" t="str">
        <f>IF(E2451="","",VLOOKUP(E2451,[1]PROJECTES!$C$14:$G$5000,5,FALSE))</f>
        <v/>
      </c>
      <c r="E2451" s="79"/>
      <c r="F2451" s="110" t="str">
        <f>IF(I2451="","",VLOOKUP(I2451,[1]PROJECTES!$C$14:$G$5000,2,FALSE))</f>
        <v/>
      </c>
      <c r="G2451" s="112" t="str">
        <f>IF(E2451="","",VLOOKUP(E2451,[1]PROJECTES!$C$14:$G$5000,4,FALSE))</f>
        <v/>
      </c>
      <c r="H2451" s="95"/>
      <c r="I2451" s="113" t="str">
        <f>IF(H2451="","",VLOOKUP(H2451,BD!B$2:C$16,2,FALSE))</f>
        <v/>
      </c>
      <c r="J2451" s="114"/>
      <c r="K2451" s="115" t="str">
        <f t="shared" si="86"/>
        <v/>
      </c>
      <c r="L2451" s="116" t="str">
        <f t="shared" ca="1" si="87"/>
        <v>-</v>
      </c>
      <c r="M2451" s="111" t="str">
        <f>IF(E2451="","",VLOOKUP(E2451,[1]PROJECTES!$C$14:$Z$5000,21,FALSE))</f>
        <v/>
      </c>
      <c r="N2451" s="117"/>
      <c r="O2451" s="118" t="s">
        <v>222</v>
      </c>
      <c r="P2451" s="119"/>
      <c r="Q2451" s="84"/>
      <c r="R2451" s="125"/>
      <c r="S2451" s="166"/>
      <c r="T2451" s="167"/>
    </row>
    <row r="2452" spans="1:20" s="121" customFormat="1" ht="20.100000000000001" customHeight="1" x14ac:dyDescent="0.3">
      <c r="A2452" s="80"/>
      <c r="B2452" s="110" t="str">
        <f>IF(E2452="","",VLOOKUP(E2452,[1]PROJECTES!$C$14:$G$5000,2,FALSE))</f>
        <v/>
      </c>
      <c r="C2452" s="80"/>
      <c r="D2452" s="283" t="str">
        <f>IF(E2452="","",VLOOKUP(E2452,[1]PROJECTES!$C$14:$G$5000,5,FALSE))</f>
        <v/>
      </c>
      <c r="E2452" s="79"/>
      <c r="F2452" s="110" t="str">
        <f>IF(I2452="","",VLOOKUP(I2452,[1]PROJECTES!$C$14:$G$5000,2,FALSE))</f>
        <v/>
      </c>
      <c r="G2452" s="112" t="str">
        <f>IF(E2452="","",VLOOKUP(E2452,[1]PROJECTES!$C$14:$G$5000,4,FALSE))</f>
        <v/>
      </c>
      <c r="H2452" s="95"/>
      <c r="I2452" s="113" t="str">
        <f>IF(H2452="","",VLOOKUP(H2452,BD!B$2:C$16,2,FALSE))</f>
        <v/>
      </c>
      <c r="J2452" s="114"/>
      <c r="K2452" s="115" t="str">
        <f t="shared" si="86"/>
        <v/>
      </c>
      <c r="L2452" s="116" t="str">
        <f t="shared" ca="1" si="87"/>
        <v>-</v>
      </c>
      <c r="M2452" s="111" t="str">
        <f>IF(E2452="","",VLOOKUP(E2452,[1]PROJECTES!$C$14:$Z$5000,21,FALSE))</f>
        <v/>
      </c>
      <c r="N2452" s="117"/>
      <c r="O2452" s="118" t="s">
        <v>222</v>
      </c>
      <c r="P2452" s="119"/>
      <c r="Q2452" s="84"/>
      <c r="R2452" s="125"/>
      <c r="S2452" s="166"/>
      <c r="T2452" s="167"/>
    </row>
    <row r="2453" spans="1:20" s="121" customFormat="1" ht="20.100000000000001" customHeight="1" x14ac:dyDescent="0.3">
      <c r="A2453" s="80"/>
      <c r="B2453" s="110" t="str">
        <f>IF(E2453="","",VLOOKUP(E2453,[1]PROJECTES!$C$14:$G$5000,2,FALSE))</f>
        <v/>
      </c>
      <c r="C2453" s="80"/>
      <c r="D2453" s="283" t="str">
        <f>IF(E2453="","",VLOOKUP(E2453,[1]PROJECTES!$C$14:$G$5000,5,FALSE))</f>
        <v/>
      </c>
      <c r="E2453" s="79"/>
      <c r="F2453" s="110" t="str">
        <f>IF(I2453="","",VLOOKUP(I2453,[1]PROJECTES!$C$14:$G$5000,2,FALSE))</f>
        <v/>
      </c>
      <c r="G2453" s="112" t="str">
        <f>IF(E2453="","",VLOOKUP(E2453,[1]PROJECTES!$C$14:$G$5000,4,FALSE))</f>
        <v/>
      </c>
      <c r="H2453" s="95"/>
      <c r="I2453" s="113" t="str">
        <f>IF(H2453="","",VLOOKUP(H2453,BD!B$2:C$16,2,FALSE))</f>
        <v/>
      </c>
      <c r="J2453" s="114"/>
      <c r="K2453" s="115" t="str">
        <f t="shared" si="86"/>
        <v/>
      </c>
      <c r="L2453" s="116" t="str">
        <f t="shared" ca="1" si="87"/>
        <v>-</v>
      </c>
      <c r="M2453" s="111" t="str">
        <f>IF(E2453="","",VLOOKUP(E2453,[1]PROJECTES!$C$14:$Z$5000,21,FALSE))</f>
        <v/>
      </c>
      <c r="N2453" s="117"/>
      <c r="O2453" s="118" t="s">
        <v>222</v>
      </c>
      <c r="P2453" s="119"/>
      <c r="Q2453" s="84"/>
      <c r="R2453" s="125"/>
      <c r="S2453" s="166"/>
      <c r="T2453" s="167"/>
    </row>
    <row r="2454" spans="1:20" s="121" customFormat="1" ht="20.100000000000001" customHeight="1" x14ac:dyDescent="0.3">
      <c r="A2454" s="80"/>
      <c r="B2454" s="110" t="str">
        <f>IF(E2454="","",VLOOKUP(E2454,[1]PROJECTES!$C$14:$G$5000,2,FALSE))</f>
        <v/>
      </c>
      <c r="C2454" s="80"/>
      <c r="D2454" s="283" t="str">
        <f>IF(E2454="","",VLOOKUP(E2454,[1]PROJECTES!$C$14:$G$5000,5,FALSE))</f>
        <v/>
      </c>
      <c r="E2454" s="79"/>
      <c r="F2454" s="110" t="str">
        <f>IF(I2454="","",VLOOKUP(I2454,[1]PROJECTES!$C$14:$G$5000,2,FALSE))</f>
        <v/>
      </c>
      <c r="G2454" s="112" t="str">
        <f>IF(E2454="","",VLOOKUP(E2454,[1]PROJECTES!$C$14:$G$5000,4,FALSE))</f>
        <v/>
      </c>
      <c r="H2454" s="95"/>
      <c r="I2454" s="113" t="str">
        <f>IF(H2454="","",VLOOKUP(H2454,BD!B$2:C$16,2,FALSE))</f>
        <v/>
      </c>
      <c r="J2454" s="114"/>
      <c r="K2454" s="115" t="str">
        <f t="shared" si="86"/>
        <v/>
      </c>
      <c r="L2454" s="116" t="str">
        <f t="shared" ca="1" si="87"/>
        <v>-</v>
      </c>
      <c r="M2454" s="111" t="str">
        <f>IF(E2454="","",VLOOKUP(E2454,[1]PROJECTES!$C$14:$Z$5000,21,FALSE))</f>
        <v/>
      </c>
      <c r="N2454" s="117"/>
      <c r="O2454" s="118" t="s">
        <v>222</v>
      </c>
      <c r="P2454" s="119"/>
      <c r="Q2454" s="84"/>
      <c r="R2454" s="125"/>
      <c r="S2454" s="166"/>
      <c r="T2454" s="167"/>
    </row>
    <row r="2455" spans="1:20" s="121" customFormat="1" ht="20.100000000000001" customHeight="1" x14ac:dyDescent="0.3">
      <c r="A2455" s="80"/>
      <c r="B2455" s="110" t="str">
        <f>IF(E2455="","",VLOOKUP(E2455,[1]PROJECTES!$C$14:$G$5000,2,FALSE))</f>
        <v/>
      </c>
      <c r="C2455" s="80"/>
      <c r="D2455" s="283" t="str">
        <f>IF(E2455="","",VLOOKUP(E2455,[1]PROJECTES!$C$14:$G$5000,5,FALSE))</f>
        <v/>
      </c>
      <c r="E2455" s="79"/>
      <c r="F2455" s="110" t="str">
        <f>IF(I2455="","",VLOOKUP(I2455,[1]PROJECTES!$C$14:$G$5000,2,FALSE))</f>
        <v/>
      </c>
      <c r="G2455" s="112" t="str">
        <f>IF(E2455="","",VLOOKUP(E2455,[1]PROJECTES!$C$14:$G$5000,4,FALSE))</f>
        <v/>
      </c>
      <c r="H2455" s="95"/>
      <c r="I2455" s="113" t="str">
        <f>IF(H2455="","",VLOOKUP(H2455,BD!B$2:C$16,2,FALSE))</f>
        <v/>
      </c>
      <c r="J2455" s="114"/>
      <c r="K2455" s="115" t="str">
        <f t="shared" si="86"/>
        <v/>
      </c>
      <c r="L2455" s="116" t="str">
        <f t="shared" ca="1" si="87"/>
        <v>-</v>
      </c>
      <c r="M2455" s="111" t="str">
        <f>IF(E2455="","",VLOOKUP(E2455,[1]PROJECTES!$C$14:$Z$5000,21,FALSE))</f>
        <v/>
      </c>
      <c r="N2455" s="117"/>
      <c r="O2455" s="118" t="s">
        <v>222</v>
      </c>
      <c r="P2455" s="119"/>
      <c r="Q2455" s="84"/>
      <c r="R2455" s="125"/>
      <c r="S2455" s="166"/>
      <c r="T2455" s="167"/>
    </row>
    <row r="2456" spans="1:20" s="121" customFormat="1" ht="20.100000000000001" customHeight="1" x14ac:dyDescent="0.3">
      <c r="A2456" s="80"/>
      <c r="B2456" s="110" t="str">
        <f>IF(E2456="","",VLOOKUP(E2456,[1]PROJECTES!$C$14:$G$5000,2,FALSE))</f>
        <v/>
      </c>
      <c r="C2456" s="80"/>
      <c r="D2456" s="283" t="str">
        <f>IF(E2456="","",VLOOKUP(E2456,[1]PROJECTES!$C$14:$G$5000,5,FALSE))</f>
        <v/>
      </c>
      <c r="E2456" s="79"/>
      <c r="F2456" s="110" t="str">
        <f>IF(I2456="","",VLOOKUP(I2456,[1]PROJECTES!$C$14:$G$5000,2,FALSE))</f>
        <v/>
      </c>
      <c r="G2456" s="112" t="str">
        <f>IF(E2456="","",VLOOKUP(E2456,[1]PROJECTES!$C$14:$G$5000,4,FALSE))</f>
        <v/>
      </c>
      <c r="H2456" s="95"/>
      <c r="I2456" s="113" t="str">
        <f>IF(H2456="","",VLOOKUP(H2456,BD!B$2:C$16,2,FALSE))</f>
        <v/>
      </c>
      <c r="J2456" s="114"/>
      <c r="K2456" s="115" t="str">
        <f t="shared" si="86"/>
        <v/>
      </c>
      <c r="L2456" s="116" t="str">
        <f t="shared" ca="1" si="87"/>
        <v>-</v>
      </c>
      <c r="M2456" s="111" t="str">
        <f>IF(E2456="","",VLOOKUP(E2456,[1]PROJECTES!$C$14:$Z$5000,21,FALSE))</f>
        <v/>
      </c>
      <c r="N2456" s="117"/>
      <c r="O2456" s="118" t="s">
        <v>222</v>
      </c>
      <c r="P2456" s="119"/>
      <c r="Q2456" s="84"/>
      <c r="R2456" s="125"/>
      <c r="S2456" s="166"/>
      <c r="T2456" s="167"/>
    </row>
    <row r="2457" spans="1:20" s="121" customFormat="1" ht="20.100000000000001" customHeight="1" x14ac:dyDescent="0.3">
      <c r="A2457" s="80"/>
      <c r="B2457" s="110" t="str">
        <f>IF(E2457="","",VLOOKUP(E2457,[1]PROJECTES!$C$14:$G$5000,2,FALSE))</f>
        <v/>
      </c>
      <c r="C2457" s="80"/>
      <c r="D2457" s="283" t="str">
        <f>IF(E2457="","",VLOOKUP(E2457,[1]PROJECTES!$C$14:$G$5000,5,FALSE))</f>
        <v/>
      </c>
      <c r="E2457" s="79"/>
      <c r="F2457" s="110" t="str">
        <f>IF(I2457="","",VLOOKUP(I2457,[1]PROJECTES!$C$14:$G$5000,2,FALSE))</f>
        <v/>
      </c>
      <c r="G2457" s="112" t="str">
        <f>IF(E2457="","",VLOOKUP(E2457,[1]PROJECTES!$C$14:$G$5000,4,FALSE))</f>
        <v/>
      </c>
      <c r="H2457" s="95"/>
      <c r="I2457" s="113" t="str">
        <f>IF(H2457="","",VLOOKUP(H2457,BD!B$2:C$16,2,FALSE))</f>
        <v/>
      </c>
      <c r="J2457" s="114"/>
      <c r="K2457" s="115" t="str">
        <f t="shared" si="86"/>
        <v/>
      </c>
      <c r="L2457" s="116" t="str">
        <f t="shared" ca="1" si="87"/>
        <v>-</v>
      </c>
      <c r="M2457" s="111" t="str">
        <f>IF(E2457="","",VLOOKUP(E2457,[1]PROJECTES!$C$14:$Z$5000,21,FALSE))</f>
        <v/>
      </c>
      <c r="N2457" s="117"/>
      <c r="O2457" s="118" t="s">
        <v>222</v>
      </c>
      <c r="P2457" s="119"/>
      <c r="Q2457" s="84"/>
      <c r="R2457" s="125"/>
      <c r="S2457" s="166"/>
      <c r="T2457" s="167"/>
    </row>
    <row r="2458" spans="1:20" s="121" customFormat="1" ht="20.100000000000001" customHeight="1" x14ac:dyDescent="0.3">
      <c r="A2458" s="80"/>
      <c r="B2458" s="110" t="str">
        <f>IF(E2458="","",VLOOKUP(E2458,[1]PROJECTES!$C$14:$G$5000,2,FALSE))</f>
        <v/>
      </c>
      <c r="C2458" s="80"/>
      <c r="D2458" s="283" t="str">
        <f>IF(E2458="","",VLOOKUP(E2458,[1]PROJECTES!$C$14:$G$5000,5,FALSE))</f>
        <v/>
      </c>
      <c r="E2458" s="79"/>
      <c r="F2458" s="110" t="str">
        <f>IF(I2458="","",VLOOKUP(I2458,[1]PROJECTES!$C$14:$G$5000,2,FALSE))</f>
        <v/>
      </c>
      <c r="G2458" s="112" t="str">
        <f>IF(E2458="","",VLOOKUP(E2458,[1]PROJECTES!$C$14:$G$5000,4,FALSE))</f>
        <v/>
      </c>
      <c r="H2458" s="95"/>
      <c r="I2458" s="113" t="str">
        <f>IF(H2458="","",VLOOKUP(H2458,BD!B$2:C$16,2,FALSE))</f>
        <v/>
      </c>
      <c r="J2458" s="114"/>
      <c r="K2458" s="115" t="str">
        <f t="shared" si="86"/>
        <v/>
      </c>
      <c r="L2458" s="116" t="str">
        <f t="shared" ca="1" si="87"/>
        <v>-</v>
      </c>
      <c r="M2458" s="111" t="str">
        <f>IF(E2458="","",VLOOKUP(E2458,[1]PROJECTES!$C$14:$Z$5000,21,FALSE))</f>
        <v/>
      </c>
      <c r="N2458" s="117"/>
      <c r="O2458" s="118" t="s">
        <v>222</v>
      </c>
      <c r="P2458" s="119"/>
      <c r="Q2458" s="84"/>
      <c r="R2458" s="125"/>
      <c r="S2458" s="166"/>
      <c r="T2458" s="167"/>
    </row>
    <row r="2459" spans="1:20" s="121" customFormat="1" ht="20.100000000000001" customHeight="1" x14ac:dyDescent="0.3">
      <c r="A2459" s="80"/>
      <c r="B2459" s="110" t="str">
        <f>IF(E2459="","",VLOOKUP(E2459,[1]PROJECTES!$C$14:$G$5000,2,FALSE))</f>
        <v/>
      </c>
      <c r="C2459" s="80"/>
      <c r="D2459" s="283" t="str">
        <f>IF(E2459="","",VLOOKUP(E2459,[1]PROJECTES!$C$14:$G$5000,5,FALSE))</f>
        <v/>
      </c>
      <c r="E2459" s="79"/>
      <c r="F2459" s="110" t="str">
        <f>IF(I2459="","",VLOOKUP(I2459,[1]PROJECTES!$C$14:$G$5000,2,FALSE))</f>
        <v/>
      </c>
      <c r="G2459" s="112" t="str">
        <f>IF(E2459="","",VLOOKUP(E2459,[1]PROJECTES!$C$14:$G$5000,4,FALSE))</f>
        <v/>
      </c>
      <c r="H2459" s="95"/>
      <c r="I2459" s="113" t="str">
        <f>IF(H2459="","",VLOOKUP(H2459,BD!B$2:C$16,2,FALSE))</f>
        <v/>
      </c>
      <c r="J2459" s="114"/>
      <c r="K2459" s="115" t="str">
        <f t="shared" si="86"/>
        <v/>
      </c>
      <c r="L2459" s="116" t="str">
        <f t="shared" ca="1" si="87"/>
        <v>-</v>
      </c>
      <c r="M2459" s="111" t="str">
        <f>IF(E2459="","",VLOOKUP(E2459,[1]PROJECTES!$C$14:$Z$5000,21,FALSE))</f>
        <v/>
      </c>
      <c r="N2459" s="117"/>
      <c r="O2459" s="118" t="s">
        <v>222</v>
      </c>
      <c r="P2459" s="119"/>
      <c r="Q2459" s="84"/>
      <c r="R2459" s="125"/>
      <c r="S2459" s="166"/>
      <c r="T2459" s="167"/>
    </row>
    <row r="2460" spans="1:20" s="121" customFormat="1" ht="20.100000000000001" customHeight="1" x14ac:dyDescent="0.3">
      <c r="A2460" s="80"/>
      <c r="B2460" s="110" t="str">
        <f>IF(E2460="","",VLOOKUP(E2460,[1]PROJECTES!$C$14:$G$5000,2,FALSE))</f>
        <v/>
      </c>
      <c r="C2460" s="80"/>
      <c r="D2460" s="283" t="str">
        <f>IF(E2460="","",VLOOKUP(E2460,[1]PROJECTES!$C$14:$G$5000,5,FALSE))</f>
        <v/>
      </c>
      <c r="E2460" s="79"/>
      <c r="F2460" s="110" t="str">
        <f>IF(I2460="","",VLOOKUP(I2460,[1]PROJECTES!$C$14:$G$5000,2,FALSE))</f>
        <v/>
      </c>
      <c r="G2460" s="112" t="str">
        <f>IF(E2460="","",VLOOKUP(E2460,[1]PROJECTES!$C$14:$G$5000,4,FALSE))</f>
        <v/>
      </c>
      <c r="H2460" s="95"/>
      <c r="I2460" s="113" t="str">
        <f>IF(H2460="","",VLOOKUP(H2460,BD!B$2:C$16,2,FALSE))</f>
        <v/>
      </c>
      <c r="J2460" s="114"/>
      <c r="K2460" s="115" t="str">
        <f t="shared" si="86"/>
        <v/>
      </c>
      <c r="L2460" s="116" t="str">
        <f t="shared" ca="1" si="87"/>
        <v>-</v>
      </c>
      <c r="M2460" s="111" t="str">
        <f>IF(E2460="","",VLOOKUP(E2460,[1]PROJECTES!$C$14:$Z$5000,21,FALSE))</f>
        <v/>
      </c>
      <c r="N2460" s="117"/>
      <c r="O2460" s="118" t="s">
        <v>222</v>
      </c>
      <c r="P2460" s="119"/>
      <c r="Q2460" s="84"/>
      <c r="R2460" s="125"/>
      <c r="S2460" s="166"/>
      <c r="T2460" s="167"/>
    </row>
    <row r="2461" spans="1:20" s="121" customFormat="1" ht="20.100000000000001" customHeight="1" x14ac:dyDescent="0.3">
      <c r="A2461" s="80"/>
      <c r="B2461" s="110" t="str">
        <f>IF(E2461="","",VLOOKUP(E2461,[1]PROJECTES!$C$14:$G$5000,2,FALSE))</f>
        <v/>
      </c>
      <c r="C2461" s="80"/>
      <c r="D2461" s="283" t="str">
        <f>IF(E2461="","",VLOOKUP(E2461,[1]PROJECTES!$C$14:$G$5000,5,FALSE))</f>
        <v/>
      </c>
      <c r="E2461" s="79"/>
      <c r="F2461" s="110" t="str">
        <f>IF(I2461="","",VLOOKUP(I2461,[1]PROJECTES!$C$14:$G$5000,2,FALSE))</f>
        <v/>
      </c>
      <c r="G2461" s="112" t="str">
        <f>IF(E2461="","",VLOOKUP(E2461,[1]PROJECTES!$C$14:$G$5000,4,FALSE))</f>
        <v/>
      </c>
      <c r="H2461" s="95"/>
      <c r="I2461" s="113" t="str">
        <f>IF(H2461="","",VLOOKUP(H2461,BD!B$2:C$16,2,FALSE))</f>
        <v/>
      </c>
      <c r="J2461" s="114"/>
      <c r="K2461" s="115" t="str">
        <f t="shared" si="86"/>
        <v/>
      </c>
      <c r="L2461" s="116" t="str">
        <f t="shared" ca="1" si="87"/>
        <v>-</v>
      </c>
      <c r="M2461" s="111" t="str">
        <f>IF(E2461="","",VLOOKUP(E2461,[1]PROJECTES!$C$14:$Z$5000,21,FALSE))</f>
        <v/>
      </c>
      <c r="N2461" s="117"/>
      <c r="O2461" s="118" t="s">
        <v>222</v>
      </c>
      <c r="P2461" s="119"/>
      <c r="Q2461" s="84"/>
      <c r="R2461" s="125"/>
      <c r="S2461" s="166"/>
      <c r="T2461" s="167"/>
    </row>
    <row r="2462" spans="1:20" s="121" customFormat="1" ht="20.100000000000001" customHeight="1" x14ac:dyDescent="0.3">
      <c r="A2462" s="80"/>
      <c r="B2462" s="110" t="str">
        <f>IF(E2462="","",VLOOKUP(E2462,[1]PROJECTES!$C$14:$G$5000,2,FALSE))</f>
        <v/>
      </c>
      <c r="C2462" s="80"/>
      <c r="D2462" s="283" t="str">
        <f>IF(E2462="","",VLOOKUP(E2462,[1]PROJECTES!$C$14:$G$5000,5,FALSE))</f>
        <v/>
      </c>
      <c r="E2462" s="79"/>
      <c r="F2462" s="110" t="str">
        <f>IF(I2462="","",VLOOKUP(I2462,[1]PROJECTES!$C$14:$G$5000,2,FALSE))</f>
        <v/>
      </c>
      <c r="G2462" s="112" t="str">
        <f>IF(E2462="","",VLOOKUP(E2462,[1]PROJECTES!$C$14:$G$5000,4,FALSE))</f>
        <v/>
      </c>
      <c r="H2462" s="95"/>
      <c r="I2462" s="113" t="str">
        <f>IF(H2462="","",VLOOKUP(H2462,BD!B$2:C$16,2,FALSE))</f>
        <v/>
      </c>
      <c r="J2462" s="114"/>
      <c r="K2462" s="115" t="str">
        <f t="shared" si="86"/>
        <v/>
      </c>
      <c r="L2462" s="116" t="str">
        <f t="shared" ca="1" si="87"/>
        <v>-</v>
      </c>
      <c r="M2462" s="111" t="str">
        <f>IF(E2462="","",VLOOKUP(E2462,[1]PROJECTES!$C$14:$Z$5000,21,FALSE))</f>
        <v/>
      </c>
      <c r="N2462" s="117"/>
      <c r="O2462" s="118" t="s">
        <v>222</v>
      </c>
      <c r="P2462" s="119"/>
      <c r="Q2462" s="84"/>
      <c r="R2462" s="125"/>
      <c r="S2462" s="166"/>
      <c r="T2462" s="167"/>
    </row>
    <row r="2463" spans="1:20" s="121" customFormat="1" ht="20.100000000000001" customHeight="1" x14ac:dyDescent="0.3">
      <c r="A2463" s="80"/>
      <c r="B2463" s="110" t="str">
        <f>IF(E2463="","",VLOOKUP(E2463,[1]PROJECTES!$C$14:$G$5000,2,FALSE))</f>
        <v/>
      </c>
      <c r="C2463" s="80"/>
      <c r="D2463" s="283" t="str">
        <f>IF(E2463="","",VLOOKUP(E2463,[1]PROJECTES!$C$14:$G$5000,5,FALSE))</f>
        <v/>
      </c>
      <c r="E2463" s="79"/>
      <c r="F2463" s="110" t="str">
        <f>IF(I2463="","",VLOOKUP(I2463,[1]PROJECTES!$C$14:$G$5000,2,FALSE))</f>
        <v/>
      </c>
      <c r="G2463" s="112" t="str">
        <f>IF(E2463="","",VLOOKUP(E2463,[1]PROJECTES!$C$14:$G$5000,4,FALSE))</f>
        <v/>
      </c>
      <c r="H2463" s="95"/>
      <c r="I2463" s="113" t="str">
        <f>IF(H2463="","",VLOOKUP(H2463,BD!B$2:C$16,2,FALSE))</f>
        <v/>
      </c>
      <c r="J2463" s="114"/>
      <c r="K2463" s="115" t="str">
        <f t="shared" si="86"/>
        <v/>
      </c>
      <c r="L2463" s="116" t="str">
        <f t="shared" ca="1" si="87"/>
        <v>-</v>
      </c>
      <c r="M2463" s="111" t="str">
        <f>IF(E2463="","",VLOOKUP(E2463,[1]PROJECTES!$C$14:$Z$5000,21,FALSE))</f>
        <v/>
      </c>
      <c r="N2463" s="117"/>
      <c r="O2463" s="118" t="s">
        <v>222</v>
      </c>
      <c r="P2463" s="119"/>
      <c r="Q2463" s="84"/>
      <c r="R2463" s="125"/>
      <c r="S2463" s="166"/>
      <c r="T2463" s="167"/>
    </row>
    <row r="2464" spans="1:20" s="121" customFormat="1" ht="20.100000000000001" customHeight="1" x14ac:dyDescent="0.3">
      <c r="A2464" s="80"/>
      <c r="B2464" s="110" t="str">
        <f>IF(E2464="","",VLOOKUP(E2464,[1]PROJECTES!$C$14:$G$5000,2,FALSE))</f>
        <v/>
      </c>
      <c r="C2464" s="80"/>
      <c r="D2464" s="283" t="str">
        <f>IF(E2464="","",VLOOKUP(E2464,[1]PROJECTES!$C$14:$G$5000,5,FALSE))</f>
        <v/>
      </c>
      <c r="E2464" s="79"/>
      <c r="F2464" s="110" t="str">
        <f>IF(I2464="","",VLOOKUP(I2464,[1]PROJECTES!$C$14:$G$5000,2,FALSE))</f>
        <v/>
      </c>
      <c r="G2464" s="112" t="str">
        <f>IF(E2464="","",VLOOKUP(E2464,[1]PROJECTES!$C$14:$G$5000,4,FALSE))</f>
        <v/>
      </c>
      <c r="H2464" s="95"/>
      <c r="I2464" s="113" t="str">
        <f>IF(H2464="","",VLOOKUP(H2464,BD!B$2:C$16,2,FALSE))</f>
        <v/>
      </c>
      <c r="J2464" s="114"/>
      <c r="K2464" s="115" t="str">
        <f t="shared" si="86"/>
        <v/>
      </c>
      <c r="L2464" s="116" t="str">
        <f t="shared" ca="1" si="87"/>
        <v>-</v>
      </c>
      <c r="M2464" s="111" t="str">
        <f>IF(E2464="","",VLOOKUP(E2464,[1]PROJECTES!$C$14:$Z$5000,21,FALSE))</f>
        <v/>
      </c>
      <c r="N2464" s="117"/>
      <c r="O2464" s="118" t="s">
        <v>222</v>
      </c>
      <c r="P2464" s="119"/>
      <c r="Q2464" s="84"/>
      <c r="R2464" s="125"/>
      <c r="S2464" s="166"/>
      <c r="T2464" s="167"/>
    </row>
    <row r="2465" spans="1:20" s="121" customFormat="1" ht="20.100000000000001" customHeight="1" x14ac:dyDescent="0.3">
      <c r="A2465" s="80"/>
      <c r="B2465" s="110" t="str">
        <f>IF(E2465="","",VLOOKUP(E2465,[1]PROJECTES!$C$14:$G$5000,2,FALSE))</f>
        <v/>
      </c>
      <c r="C2465" s="80"/>
      <c r="D2465" s="283" t="str">
        <f>IF(E2465="","",VLOOKUP(E2465,[1]PROJECTES!$C$14:$G$5000,5,FALSE))</f>
        <v/>
      </c>
      <c r="E2465" s="79"/>
      <c r="F2465" s="110" t="str">
        <f>IF(I2465="","",VLOOKUP(I2465,[1]PROJECTES!$C$14:$G$5000,2,FALSE))</f>
        <v/>
      </c>
      <c r="G2465" s="112" t="str">
        <f>IF(E2465="","",VLOOKUP(E2465,[1]PROJECTES!$C$14:$G$5000,4,FALSE))</f>
        <v/>
      </c>
      <c r="H2465" s="95"/>
      <c r="I2465" s="113" t="str">
        <f>IF(H2465="","",VLOOKUP(H2465,BD!B$2:C$16,2,FALSE))</f>
        <v/>
      </c>
      <c r="J2465" s="114"/>
      <c r="K2465" s="115" t="str">
        <f t="shared" si="86"/>
        <v/>
      </c>
      <c r="L2465" s="116" t="str">
        <f t="shared" ca="1" si="87"/>
        <v>-</v>
      </c>
      <c r="M2465" s="111" t="str">
        <f>IF(E2465="","",VLOOKUP(E2465,[1]PROJECTES!$C$14:$Z$5000,21,FALSE))</f>
        <v/>
      </c>
      <c r="N2465" s="117"/>
      <c r="O2465" s="118" t="s">
        <v>222</v>
      </c>
      <c r="P2465" s="119"/>
      <c r="Q2465" s="84"/>
      <c r="R2465" s="125"/>
      <c r="S2465" s="166"/>
      <c r="T2465" s="167"/>
    </row>
    <row r="2466" spans="1:20" s="121" customFormat="1" ht="20.100000000000001" customHeight="1" x14ac:dyDescent="0.3">
      <c r="A2466" s="80"/>
      <c r="B2466" s="110" t="str">
        <f>IF(E2466="","",VLOOKUP(E2466,[1]PROJECTES!$C$14:$G$5000,2,FALSE))</f>
        <v/>
      </c>
      <c r="C2466" s="80"/>
      <c r="D2466" s="283" t="str">
        <f>IF(E2466="","",VLOOKUP(E2466,[1]PROJECTES!$C$14:$G$5000,5,FALSE))</f>
        <v/>
      </c>
      <c r="E2466" s="79"/>
      <c r="F2466" s="110" t="str">
        <f>IF(I2466="","",VLOOKUP(I2466,[1]PROJECTES!$C$14:$G$5000,2,FALSE))</f>
        <v/>
      </c>
      <c r="G2466" s="112" t="str">
        <f>IF(E2466="","",VLOOKUP(E2466,[1]PROJECTES!$C$14:$G$5000,4,FALSE))</f>
        <v/>
      </c>
      <c r="H2466" s="95"/>
      <c r="I2466" s="113" t="str">
        <f>IF(H2466="","",VLOOKUP(H2466,BD!B$2:C$16,2,FALSE))</f>
        <v/>
      </c>
      <c r="J2466" s="114"/>
      <c r="K2466" s="115" t="str">
        <f t="shared" si="86"/>
        <v/>
      </c>
      <c r="L2466" s="116" t="str">
        <f t="shared" ca="1" si="87"/>
        <v>-</v>
      </c>
      <c r="M2466" s="111" t="str">
        <f>IF(E2466="","",VLOOKUP(E2466,[1]PROJECTES!$C$14:$Z$5000,21,FALSE))</f>
        <v/>
      </c>
      <c r="N2466" s="117"/>
      <c r="O2466" s="118" t="s">
        <v>222</v>
      </c>
      <c r="P2466" s="119"/>
      <c r="Q2466" s="84"/>
      <c r="R2466" s="125"/>
      <c r="S2466" s="166"/>
      <c r="T2466" s="167"/>
    </row>
    <row r="2467" spans="1:20" s="121" customFormat="1" ht="20.100000000000001" customHeight="1" x14ac:dyDescent="0.3">
      <c r="A2467" s="80"/>
      <c r="B2467" s="110" t="str">
        <f>IF(E2467="","",VLOOKUP(E2467,[1]PROJECTES!$C$14:$G$5000,2,FALSE))</f>
        <v/>
      </c>
      <c r="C2467" s="80"/>
      <c r="D2467" s="283" t="str">
        <f>IF(E2467="","",VLOOKUP(E2467,[1]PROJECTES!$C$14:$G$5000,5,FALSE))</f>
        <v/>
      </c>
      <c r="E2467" s="79"/>
      <c r="F2467" s="110" t="str">
        <f>IF(I2467="","",VLOOKUP(I2467,[1]PROJECTES!$C$14:$G$5000,2,FALSE))</f>
        <v/>
      </c>
      <c r="G2467" s="112" t="str">
        <f>IF(E2467="","",VLOOKUP(E2467,[1]PROJECTES!$C$14:$G$5000,4,FALSE))</f>
        <v/>
      </c>
      <c r="H2467" s="95"/>
      <c r="I2467" s="113" t="str">
        <f>IF(H2467="","",VLOOKUP(H2467,BD!B$2:C$16,2,FALSE))</f>
        <v/>
      </c>
      <c r="J2467" s="114"/>
      <c r="K2467" s="115" t="str">
        <f t="shared" si="86"/>
        <v/>
      </c>
      <c r="L2467" s="116" t="str">
        <f t="shared" ca="1" si="87"/>
        <v>-</v>
      </c>
      <c r="M2467" s="111" t="str">
        <f>IF(E2467="","",VLOOKUP(E2467,[1]PROJECTES!$C$14:$Z$5000,21,FALSE))</f>
        <v/>
      </c>
      <c r="N2467" s="117"/>
      <c r="O2467" s="118" t="s">
        <v>222</v>
      </c>
      <c r="P2467" s="119"/>
      <c r="Q2467" s="84"/>
      <c r="R2467" s="125"/>
      <c r="S2467" s="166"/>
      <c r="T2467" s="167"/>
    </row>
    <row r="2468" spans="1:20" s="121" customFormat="1" ht="20.100000000000001" customHeight="1" x14ac:dyDescent="0.3">
      <c r="A2468" s="80"/>
      <c r="B2468" s="110" t="str">
        <f>IF(E2468="","",VLOOKUP(E2468,[1]PROJECTES!$C$14:$G$5000,2,FALSE))</f>
        <v/>
      </c>
      <c r="C2468" s="80"/>
      <c r="D2468" s="283" t="str">
        <f>IF(E2468="","",VLOOKUP(E2468,[1]PROJECTES!$C$14:$G$5000,5,FALSE))</f>
        <v/>
      </c>
      <c r="E2468" s="79"/>
      <c r="F2468" s="110" t="str">
        <f>IF(I2468="","",VLOOKUP(I2468,[1]PROJECTES!$C$14:$G$5000,2,FALSE))</f>
        <v/>
      </c>
      <c r="G2468" s="112" t="str">
        <f>IF(E2468="","",VLOOKUP(E2468,[1]PROJECTES!$C$14:$G$5000,4,FALSE))</f>
        <v/>
      </c>
      <c r="H2468" s="95"/>
      <c r="I2468" s="113" t="str">
        <f>IF(H2468="","",VLOOKUP(H2468,BD!B$2:C$16,2,FALSE))</f>
        <v/>
      </c>
      <c r="J2468" s="114"/>
      <c r="K2468" s="115" t="str">
        <f t="shared" si="86"/>
        <v/>
      </c>
      <c r="L2468" s="116" t="str">
        <f t="shared" ca="1" si="87"/>
        <v>-</v>
      </c>
      <c r="M2468" s="111" t="str">
        <f>IF(E2468="","",VLOOKUP(E2468,[1]PROJECTES!$C$14:$Z$5000,21,FALSE))</f>
        <v/>
      </c>
      <c r="N2468" s="117"/>
      <c r="O2468" s="118" t="s">
        <v>222</v>
      </c>
      <c r="P2468" s="119"/>
      <c r="Q2468" s="84"/>
      <c r="R2468" s="125"/>
      <c r="S2468" s="166"/>
      <c r="T2468" s="167"/>
    </row>
    <row r="2469" spans="1:20" s="121" customFormat="1" ht="20.100000000000001" customHeight="1" x14ac:dyDescent="0.3">
      <c r="A2469" s="80"/>
      <c r="B2469" s="110" t="str">
        <f>IF(E2469="","",VLOOKUP(E2469,[1]PROJECTES!$C$14:$G$5000,2,FALSE))</f>
        <v/>
      </c>
      <c r="C2469" s="80"/>
      <c r="D2469" s="283" t="str">
        <f>IF(E2469="","",VLOOKUP(E2469,[1]PROJECTES!$C$14:$G$5000,5,FALSE))</f>
        <v/>
      </c>
      <c r="E2469" s="79"/>
      <c r="F2469" s="110" t="str">
        <f>IF(I2469="","",VLOOKUP(I2469,[1]PROJECTES!$C$14:$G$5000,2,FALSE))</f>
        <v/>
      </c>
      <c r="G2469" s="112" t="str">
        <f>IF(E2469="","",VLOOKUP(E2469,[1]PROJECTES!$C$14:$G$5000,4,FALSE))</f>
        <v/>
      </c>
      <c r="H2469" s="95"/>
      <c r="I2469" s="113" t="str">
        <f>IF(H2469="","",VLOOKUP(H2469,BD!B$2:C$16,2,FALSE))</f>
        <v/>
      </c>
      <c r="J2469" s="114"/>
      <c r="K2469" s="115" t="str">
        <f t="shared" si="86"/>
        <v/>
      </c>
      <c r="L2469" s="116" t="str">
        <f t="shared" ca="1" si="87"/>
        <v>-</v>
      </c>
      <c r="M2469" s="111" t="str">
        <f>IF(E2469="","",VLOOKUP(E2469,[1]PROJECTES!$C$14:$Z$5000,21,FALSE))</f>
        <v/>
      </c>
      <c r="N2469" s="117"/>
      <c r="O2469" s="118" t="s">
        <v>222</v>
      </c>
      <c r="P2469" s="119"/>
      <c r="Q2469" s="84"/>
      <c r="R2469" s="125"/>
      <c r="S2469" s="166"/>
      <c r="T2469" s="167"/>
    </row>
    <row r="2470" spans="1:20" s="121" customFormat="1" ht="20.100000000000001" customHeight="1" x14ac:dyDescent="0.3">
      <c r="A2470" s="80"/>
      <c r="B2470" s="110" t="str">
        <f>IF(E2470="","",VLOOKUP(E2470,[1]PROJECTES!$C$14:$G$5000,2,FALSE))</f>
        <v/>
      </c>
      <c r="C2470" s="80"/>
      <c r="D2470" s="283" t="str">
        <f>IF(E2470="","",VLOOKUP(E2470,[1]PROJECTES!$C$14:$G$5000,5,FALSE))</f>
        <v/>
      </c>
      <c r="E2470" s="79"/>
      <c r="F2470" s="110" t="str">
        <f>IF(I2470="","",VLOOKUP(I2470,[1]PROJECTES!$C$14:$G$5000,2,FALSE))</f>
        <v/>
      </c>
      <c r="G2470" s="112" t="str">
        <f>IF(E2470="","",VLOOKUP(E2470,[1]PROJECTES!$C$14:$G$5000,4,FALSE))</f>
        <v/>
      </c>
      <c r="H2470" s="95"/>
      <c r="I2470" s="113" t="str">
        <f>IF(H2470="","",VLOOKUP(H2470,BD!B$2:C$16,2,FALSE))</f>
        <v/>
      </c>
      <c r="J2470" s="114"/>
      <c r="K2470" s="115" t="str">
        <f t="shared" ref="K2470:K2533" si="88">IF(J2470="","",WEEKNUM(J2470,2)-0)</f>
        <v/>
      </c>
      <c r="L2470" s="116" t="str">
        <f t="shared" ca="1" si="87"/>
        <v>-</v>
      </c>
      <c r="M2470" s="111" t="str">
        <f>IF(E2470="","",VLOOKUP(E2470,[1]PROJECTES!$C$14:$Z$5000,21,FALSE))</f>
        <v/>
      </c>
      <c r="N2470" s="117"/>
      <c r="O2470" s="118" t="s">
        <v>222</v>
      </c>
      <c r="P2470" s="119"/>
      <c r="Q2470" s="84"/>
      <c r="R2470" s="125"/>
      <c r="S2470" s="166"/>
      <c r="T2470" s="167"/>
    </row>
    <row r="2471" spans="1:20" s="121" customFormat="1" ht="20.100000000000001" customHeight="1" x14ac:dyDescent="0.3">
      <c r="A2471" s="80"/>
      <c r="B2471" s="110" t="str">
        <f>IF(E2471="","",VLOOKUP(E2471,[1]PROJECTES!$C$14:$G$5000,2,FALSE))</f>
        <v/>
      </c>
      <c r="C2471" s="80"/>
      <c r="D2471" s="283" t="str">
        <f>IF(E2471="","",VLOOKUP(E2471,[1]PROJECTES!$C$14:$G$5000,5,FALSE))</f>
        <v/>
      </c>
      <c r="E2471" s="79"/>
      <c r="F2471" s="110" t="str">
        <f>IF(I2471="","",VLOOKUP(I2471,[1]PROJECTES!$C$14:$G$5000,2,FALSE))</f>
        <v/>
      </c>
      <c r="G2471" s="112" t="str">
        <f>IF(E2471="","",VLOOKUP(E2471,[1]PROJECTES!$C$14:$G$5000,4,FALSE))</f>
        <v/>
      </c>
      <c r="H2471" s="95"/>
      <c r="I2471" s="113" t="str">
        <f>IF(H2471="","",VLOOKUP(H2471,BD!B$2:C$16,2,FALSE))</f>
        <v/>
      </c>
      <c r="J2471" s="114"/>
      <c r="K2471" s="115" t="str">
        <f t="shared" si="88"/>
        <v/>
      </c>
      <c r="L2471" s="116" t="str">
        <f t="shared" ca="1" si="87"/>
        <v>-</v>
      </c>
      <c r="M2471" s="111" t="str">
        <f>IF(E2471="","",VLOOKUP(E2471,[1]PROJECTES!$C$14:$Z$5000,21,FALSE))</f>
        <v/>
      </c>
      <c r="N2471" s="117"/>
      <c r="O2471" s="118" t="s">
        <v>222</v>
      </c>
      <c r="P2471" s="119"/>
      <c r="Q2471" s="84"/>
      <c r="R2471" s="125"/>
      <c r="S2471" s="166"/>
      <c r="T2471" s="167"/>
    </row>
    <row r="2472" spans="1:20" s="121" customFormat="1" ht="20.100000000000001" customHeight="1" x14ac:dyDescent="0.3">
      <c r="A2472" s="80"/>
      <c r="B2472" s="110" t="str">
        <f>IF(E2472="","",VLOOKUP(E2472,[1]PROJECTES!$C$14:$G$5000,2,FALSE))</f>
        <v/>
      </c>
      <c r="C2472" s="80"/>
      <c r="D2472" s="283" t="str">
        <f>IF(E2472="","",VLOOKUP(E2472,[1]PROJECTES!$C$14:$G$5000,5,FALSE))</f>
        <v/>
      </c>
      <c r="E2472" s="79"/>
      <c r="F2472" s="110" t="str">
        <f>IF(I2472="","",VLOOKUP(I2472,[1]PROJECTES!$C$14:$G$5000,2,FALSE))</f>
        <v/>
      </c>
      <c r="G2472" s="112" t="str">
        <f>IF(E2472="","",VLOOKUP(E2472,[1]PROJECTES!$C$14:$G$5000,4,FALSE))</f>
        <v/>
      </c>
      <c r="H2472" s="95"/>
      <c r="I2472" s="113" t="str">
        <f>IF(H2472="","",VLOOKUP(H2472,BD!B$2:C$16,2,FALSE))</f>
        <v/>
      </c>
      <c r="J2472" s="114"/>
      <c r="K2472" s="115" t="str">
        <f t="shared" si="88"/>
        <v/>
      </c>
      <c r="L2472" s="116" t="str">
        <f t="shared" ca="1" si="87"/>
        <v>-</v>
      </c>
      <c r="M2472" s="111" t="str">
        <f>IF(E2472="","",VLOOKUP(E2472,[1]PROJECTES!$C$14:$Z$5000,21,FALSE))</f>
        <v/>
      </c>
      <c r="N2472" s="117"/>
      <c r="O2472" s="118" t="s">
        <v>222</v>
      </c>
      <c r="P2472" s="119"/>
      <c r="Q2472" s="84"/>
      <c r="R2472" s="125"/>
      <c r="S2472" s="166"/>
      <c r="T2472" s="167"/>
    </row>
    <row r="2473" spans="1:20" s="121" customFormat="1" ht="20.100000000000001" customHeight="1" x14ac:dyDescent="0.3">
      <c r="A2473" s="80"/>
      <c r="B2473" s="110" t="str">
        <f>IF(E2473="","",VLOOKUP(E2473,[1]PROJECTES!$C$14:$G$5000,2,FALSE))</f>
        <v/>
      </c>
      <c r="C2473" s="80"/>
      <c r="D2473" s="283" t="str">
        <f>IF(E2473="","",VLOOKUP(E2473,[1]PROJECTES!$C$14:$G$5000,5,FALSE))</f>
        <v/>
      </c>
      <c r="E2473" s="79"/>
      <c r="F2473" s="110" t="str">
        <f>IF(I2473="","",VLOOKUP(I2473,[1]PROJECTES!$C$14:$G$5000,2,FALSE))</f>
        <v/>
      </c>
      <c r="G2473" s="112" t="str">
        <f>IF(E2473="","",VLOOKUP(E2473,[1]PROJECTES!$C$14:$G$5000,4,FALSE))</f>
        <v/>
      </c>
      <c r="H2473" s="95"/>
      <c r="I2473" s="113" t="str">
        <f>IF(H2473="","",VLOOKUP(H2473,BD!B$2:C$16,2,FALSE))</f>
        <v/>
      </c>
      <c r="J2473" s="114"/>
      <c r="K2473" s="115" t="str">
        <f t="shared" si="88"/>
        <v/>
      </c>
      <c r="L2473" s="116" t="str">
        <f t="shared" ca="1" si="87"/>
        <v>-</v>
      </c>
      <c r="M2473" s="111" t="str">
        <f>IF(E2473="","",VLOOKUP(E2473,[1]PROJECTES!$C$14:$Z$5000,21,FALSE))</f>
        <v/>
      </c>
      <c r="N2473" s="117"/>
      <c r="O2473" s="118" t="s">
        <v>222</v>
      </c>
      <c r="P2473" s="119"/>
      <c r="Q2473" s="84"/>
      <c r="R2473" s="125"/>
      <c r="S2473" s="166"/>
      <c r="T2473" s="167"/>
    </row>
    <row r="2474" spans="1:20" s="121" customFormat="1" ht="20.100000000000001" customHeight="1" x14ac:dyDescent="0.3">
      <c r="A2474" s="80"/>
      <c r="B2474" s="110" t="str">
        <f>IF(E2474="","",VLOOKUP(E2474,[1]PROJECTES!$C$14:$G$5000,2,FALSE))</f>
        <v/>
      </c>
      <c r="C2474" s="80"/>
      <c r="D2474" s="283" t="str">
        <f>IF(E2474="","",VLOOKUP(E2474,[1]PROJECTES!$C$14:$G$5000,5,FALSE))</f>
        <v/>
      </c>
      <c r="E2474" s="79"/>
      <c r="F2474" s="110" t="str">
        <f>IF(I2474="","",VLOOKUP(I2474,[1]PROJECTES!$C$14:$G$5000,2,FALSE))</f>
        <v/>
      </c>
      <c r="G2474" s="112" t="str">
        <f>IF(E2474="","",VLOOKUP(E2474,[1]PROJECTES!$C$14:$G$5000,4,FALSE))</f>
        <v/>
      </c>
      <c r="H2474" s="95"/>
      <c r="I2474" s="113" t="str">
        <f>IF(H2474="","",VLOOKUP(H2474,BD!B$2:C$16,2,FALSE))</f>
        <v/>
      </c>
      <c r="J2474" s="114"/>
      <c r="K2474" s="115" t="str">
        <f t="shared" si="88"/>
        <v/>
      </c>
      <c r="L2474" s="116" t="str">
        <f t="shared" ca="1" si="87"/>
        <v>-</v>
      </c>
      <c r="M2474" s="111" t="str">
        <f>IF(E2474="","",VLOOKUP(E2474,[1]PROJECTES!$C$14:$Z$5000,21,FALSE))</f>
        <v/>
      </c>
      <c r="N2474" s="117"/>
      <c r="O2474" s="118" t="s">
        <v>222</v>
      </c>
      <c r="P2474" s="119"/>
      <c r="Q2474" s="84"/>
      <c r="R2474" s="125"/>
      <c r="S2474" s="166"/>
      <c r="T2474" s="167"/>
    </row>
    <row r="2475" spans="1:20" s="121" customFormat="1" ht="20.100000000000001" customHeight="1" x14ac:dyDescent="0.3">
      <c r="A2475" s="80"/>
      <c r="B2475" s="110" t="str">
        <f>IF(E2475="","",VLOOKUP(E2475,[1]PROJECTES!$C$14:$G$5000,2,FALSE))</f>
        <v/>
      </c>
      <c r="C2475" s="80"/>
      <c r="D2475" s="283" t="str">
        <f>IF(E2475="","",VLOOKUP(E2475,[1]PROJECTES!$C$14:$G$5000,5,FALSE))</f>
        <v/>
      </c>
      <c r="E2475" s="79"/>
      <c r="F2475" s="110" t="str">
        <f>IF(I2475="","",VLOOKUP(I2475,[1]PROJECTES!$C$14:$G$5000,2,FALSE))</f>
        <v/>
      </c>
      <c r="G2475" s="112" t="str">
        <f>IF(E2475="","",VLOOKUP(E2475,[1]PROJECTES!$C$14:$G$5000,4,FALSE))</f>
        <v/>
      </c>
      <c r="H2475" s="95"/>
      <c r="I2475" s="113" t="str">
        <f>IF(H2475="","",VLOOKUP(H2475,BD!B$2:C$16,2,FALSE))</f>
        <v/>
      </c>
      <c r="J2475" s="114"/>
      <c r="K2475" s="115" t="str">
        <f t="shared" si="88"/>
        <v/>
      </c>
      <c r="L2475" s="116" t="str">
        <f t="shared" ca="1" si="87"/>
        <v>-</v>
      </c>
      <c r="M2475" s="111" t="str">
        <f>IF(E2475="","",VLOOKUP(E2475,[1]PROJECTES!$C$14:$Z$5000,21,FALSE))</f>
        <v/>
      </c>
      <c r="N2475" s="117"/>
      <c r="O2475" s="118" t="s">
        <v>222</v>
      </c>
      <c r="P2475" s="119"/>
      <c r="Q2475" s="84"/>
      <c r="R2475" s="125"/>
      <c r="S2475" s="166"/>
      <c r="T2475" s="167"/>
    </row>
    <row r="2476" spans="1:20" s="121" customFormat="1" ht="20.100000000000001" customHeight="1" x14ac:dyDescent="0.3">
      <c r="A2476" s="80"/>
      <c r="B2476" s="110" t="str">
        <f>IF(E2476="","",VLOOKUP(E2476,[1]PROJECTES!$C$14:$G$5000,2,FALSE))</f>
        <v/>
      </c>
      <c r="C2476" s="80"/>
      <c r="D2476" s="283" t="str">
        <f>IF(E2476="","",VLOOKUP(E2476,[1]PROJECTES!$C$14:$G$5000,5,FALSE))</f>
        <v/>
      </c>
      <c r="E2476" s="79"/>
      <c r="F2476" s="110" t="str">
        <f>IF(I2476="","",VLOOKUP(I2476,[1]PROJECTES!$C$14:$G$5000,2,FALSE))</f>
        <v/>
      </c>
      <c r="G2476" s="112" t="str">
        <f>IF(E2476="","",VLOOKUP(E2476,[1]PROJECTES!$C$14:$G$5000,4,FALSE))</f>
        <v/>
      </c>
      <c r="H2476" s="95"/>
      <c r="I2476" s="113" t="str">
        <f>IF(H2476="","",VLOOKUP(H2476,BD!B$2:C$16,2,FALSE))</f>
        <v/>
      </c>
      <c r="J2476" s="114"/>
      <c r="K2476" s="115" t="str">
        <f t="shared" si="88"/>
        <v/>
      </c>
      <c r="L2476" s="116" t="str">
        <f t="shared" ca="1" si="87"/>
        <v>-</v>
      </c>
      <c r="M2476" s="111" t="str">
        <f>IF(E2476="","",VLOOKUP(E2476,[1]PROJECTES!$C$14:$Z$5000,21,FALSE))</f>
        <v/>
      </c>
      <c r="N2476" s="117"/>
      <c r="O2476" s="118" t="s">
        <v>222</v>
      </c>
      <c r="P2476" s="119"/>
      <c r="Q2476" s="84"/>
      <c r="R2476" s="125"/>
      <c r="S2476" s="166"/>
      <c r="T2476" s="167"/>
    </row>
    <row r="2477" spans="1:20" s="121" customFormat="1" ht="20.100000000000001" customHeight="1" x14ac:dyDescent="0.3">
      <c r="A2477" s="80"/>
      <c r="B2477" s="110" t="str">
        <f>IF(E2477="","",VLOOKUP(E2477,[1]PROJECTES!$C$14:$G$5000,2,FALSE))</f>
        <v/>
      </c>
      <c r="C2477" s="80"/>
      <c r="D2477" s="283" t="str">
        <f>IF(E2477="","",VLOOKUP(E2477,[1]PROJECTES!$C$14:$G$5000,5,FALSE))</f>
        <v/>
      </c>
      <c r="E2477" s="79"/>
      <c r="F2477" s="110" t="str">
        <f>IF(I2477="","",VLOOKUP(I2477,[1]PROJECTES!$C$14:$G$5000,2,FALSE))</f>
        <v/>
      </c>
      <c r="G2477" s="112" t="str">
        <f>IF(E2477="","",VLOOKUP(E2477,[1]PROJECTES!$C$14:$G$5000,4,FALSE))</f>
        <v/>
      </c>
      <c r="H2477" s="95"/>
      <c r="I2477" s="113" t="str">
        <f>IF(H2477="","",VLOOKUP(H2477,BD!B$2:C$16,2,FALSE))</f>
        <v/>
      </c>
      <c r="J2477" s="114"/>
      <c r="K2477" s="115" t="str">
        <f t="shared" si="88"/>
        <v/>
      </c>
      <c r="L2477" s="116" t="str">
        <f t="shared" ca="1" si="87"/>
        <v>-</v>
      </c>
      <c r="M2477" s="111" t="str">
        <f>IF(E2477="","",VLOOKUP(E2477,[1]PROJECTES!$C$14:$Z$5000,21,FALSE))</f>
        <v/>
      </c>
      <c r="N2477" s="117"/>
      <c r="O2477" s="118" t="s">
        <v>222</v>
      </c>
      <c r="P2477" s="119"/>
      <c r="Q2477" s="84"/>
      <c r="R2477" s="125"/>
      <c r="S2477" s="166"/>
      <c r="T2477" s="167"/>
    </row>
    <row r="2478" spans="1:20" s="121" customFormat="1" ht="20.100000000000001" customHeight="1" x14ac:dyDescent="0.3">
      <c r="A2478" s="80"/>
      <c r="B2478" s="110" t="str">
        <f>IF(E2478="","",VLOOKUP(E2478,[1]PROJECTES!$C$14:$G$5000,2,FALSE))</f>
        <v/>
      </c>
      <c r="C2478" s="80"/>
      <c r="D2478" s="283" t="str">
        <f>IF(E2478="","",VLOOKUP(E2478,[1]PROJECTES!$C$14:$G$5000,5,FALSE))</f>
        <v/>
      </c>
      <c r="E2478" s="79"/>
      <c r="F2478" s="110" t="str">
        <f>IF(I2478="","",VLOOKUP(I2478,[1]PROJECTES!$C$14:$G$5000,2,FALSE))</f>
        <v/>
      </c>
      <c r="G2478" s="112" t="str">
        <f>IF(E2478="","",VLOOKUP(E2478,[1]PROJECTES!$C$14:$G$5000,4,FALSE))</f>
        <v/>
      </c>
      <c r="H2478" s="95"/>
      <c r="I2478" s="113" t="str">
        <f>IF(H2478="","",VLOOKUP(H2478,BD!B$2:C$16,2,FALSE))</f>
        <v/>
      </c>
      <c r="J2478" s="114"/>
      <c r="K2478" s="115" t="str">
        <f t="shared" si="88"/>
        <v/>
      </c>
      <c r="L2478" s="116" t="str">
        <f t="shared" ca="1" si="87"/>
        <v>-</v>
      </c>
      <c r="M2478" s="111" t="str">
        <f>IF(E2478="","",VLOOKUP(E2478,[1]PROJECTES!$C$14:$Z$5000,21,FALSE))</f>
        <v/>
      </c>
      <c r="N2478" s="117"/>
      <c r="O2478" s="118" t="s">
        <v>222</v>
      </c>
      <c r="P2478" s="119"/>
      <c r="Q2478" s="84"/>
      <c r="R2478" s="125"/>
      <c r="S2478" s="166"/>
      <c r="T2478" s="167"/>
    </row>
    <row r="2479" spans="1:20" s="121" customFormat="1" ht="20.100000000000001" customHeight="1" x14ac:dyDescent="0.3">
      <c r="A2479" s="80"/>
      <c r="B2479" s="110" t="str">
        <f>IF(E2479="","",VLOOKUP(E2479,[1]PROJECTES!$C$14:$G$5000,2,FALSE))</f>
        <v/>
      </c>
      <c r="C2479" s="80"/>
      <c r="D2479" s="283" t="str">
        <f>IF(E2479="","",VLOOKUP(E2479,[1]PROJECTES!$C$14:$G$5000,5,FALSE))</f>
        <v/>
      </c>
      <c r="E2479" s="79"/>
      <c r="F2479" s="110" t="str">
        <f>IF(I2479="","",VLOOKUP(I2479,[1]PROJECTES!$C$14:$G$5000,2,FALSE))</f>
        <v/>
      </c>
      <c r="G2479" s="112" t="str">
        <f>IF(E2479="","",VLOOKUP(E2479,[1]PROJECTES!$C$14:$G$5000,4,FALSE))</f>
        <v/>
      </c>
      <c r="H2479" s="95"/>
      <c r="I2479" s="113" t="str">
        <f>IF(H2479="","",VLOOKUP(H2479,BD!B$2:C$16,2,FALSE))</f>
        <v/>
      </c>
      <c r="J2479" s="114"/>
      <c r="K2479" s="115" t="str">
        <f t="shared" si="88"/>
        <v/>
      </c>
      <c r="L2479" s="116" t="str">
        <f t="shared" ca="1" si="87"/>
        <v>-</v>
      </c>
      <c r="M2479" s="111" t="str">
        <f>IF(E2479="","",VLOOKUP(E2479,[1]PROJECTES!$C$14:$Z$5000,21,FALSE))</f>
        <v/>
      </c>
      <c r="N2479" s="117"/>
      <c r="O2479" s="118" t="s">
        <v>222</v>
      </c>
      <c r="P2479" s="119"/>
      <c r="Q2479" s="84"/>
      <c r="R2479" s="125"/>
      <c r="S2479" s="166"/>
      <c r="T2479" s="167"/>
    </row>
    <row r="2480" spans="1:20" s="121" customFormat="1" ht="20.100000000000001" customHeight="1" x14ac:dyDescent="0.3">
      <c r="A2480" s="80"/>
      <c r="B2480" s="110" t="str">
        <f>IF(E2480="","",VLOOKUP(E2480,[1]PROJECTES!$C$14:$G$5000,2,FALSE))</f>
        <v/>
      </c>
      <c r="C2480" s="80"/>
      <c r="D2480" s="283" t="str">
        <f>IF(E2480="","",VLOOKUP(E2480,[1]PROJECTES!$C$14:$G$5000,5,FALSE))</f>
        <v/>
      </c>
      <c r="E2480" s="79"/>
      <c r="F2480" s="110" t="str">
        <f>IF(I2480="","",VLOOKUP(I2480,[1]PROJECTES!$C$14:$G$5000,2,FALSE))</f>
        <v/>
      </c>
      <c r="G2480" s="112" t="str">
        <f>IF(E2480="","",VLOOKUP(E2480,[1]PROJECTES!$C$14:$G$5000,4,FALSE))</f>
        <v/>
      </c>
      <c r="H2480" s="95"/>
      <c r="I2480" s="113" t="str">
        <f>IF(H2480="","",VLOOKUP(H2480,BD!B$2:C$16,2,FALSE))</f>
        <v/>
      </c>
      <c r="J2480" s="114"/>
      <c r="K2480" s="115" t="str">
        <f t="shared" si="88"/>
        <v/>
      </c>
      <c r="L2480" s="116" t="str">
        <f t="shared" ca="1" si="87"/>
        <v>-</v>
      </c>
      <c r="M2480" s="111" t="str">
        <f>IF(E2480="","",VLOOKUP(E2480,[1]PROJECTES!$C$14:$Z$5000,21,FALSE))</f>
        <v/>
      </c>
      <c r="N2480" s="117"/>
      <c r="O2480" s="118" t="s">
        <v>222</v>
      </c>
      <c r="P2480" s="119"/>
      <c r="Q2480" s="84"/>
      <c r="R2480" s="125"/>
      <c r="S2480" s="166"/>
      <c r="T2480" s="167"/>
    </row>
    <row r="2481" spans="1:20" s="121" customFormat="1" ht="20.100000000000001" customHeight="1" x14ac:dyDescent="0.3">
      <c r="A2481" s="80"/>
      <c r="B2481" s="110" t="str">
        <f>IF(E2481="","",VLOOKUP(E2481,[1]PROJECTES!$C$14:$G$5000,2,FALSE))</f>
        <v/>
      </c>
      <c r="C2481" s="80"/>
      <c r="D2481" s="283" t="str">
        <f>IF(E2481="","",VLOOKUP(E2481,[1]PROJECTES!$C$14:$G$5000,5,FALSE))</f>
        <v/>
      </c>
      <c r="E2481" s="79"/>
      <c r="F2481" s="110" t="str">
        <f>IF(I2481="","",VLOOKUP(I2481,[1]PROJECTES!$C$14:$G$5000,2,FALSE))</f>
        <v/>
      </c>
      <c r="G2481" s="112" t="str">
        <f>IF(E2481="","",VLOOKUP(E2481,[1]PROJECTES!$C$14:$G$5000,4,FALSE))</f>
        <v/>
      </c>
      <c r="H2481" s="95"/>
      <c r="I2481" s="113" t="str">
        <f>IF(H2481="","",VLOOKUP(H2481,BD!B$2:C$16,2,FALSE))</f>
        <v/>
      </c>
      <c r="J2481" s="114"/>
      <c r="K2481" s="115" t="str">
        <f t="shared" si="88"/>
        <v/>
      </c>
      <c r="L2481" s="116" t="str">
        <f t="shared" ca="1" si="87"/>
        <v>-</v>
      </c>
      <c r="M2481" s="111" t="str">
        <f>IF(E2481="","",VLOOKUP(E2481,[1]PROJECTES!$C$14:$Z$5000,21,FALSE))</f>
        <v/>
      </c>
      <c r="N2481" s="117"/>
      <c r="O2481" s="118" t="s">
        <v>222</v>
      </c>
      <c r="P2481" s="119"/>
      <c r="Q2481" s="84"/>
      <c r="R2481" s="125"/>
      <c r="S2481" s="166"/>
      <c r="T2481" s="167"/>
    </row>
    <row r="2482" spans="1:20" s="121" customFormat="1" ht="20.100000000000001" customHeight="1" x14ac:dyDescent="0.3">
      <c r="A2482" s="80"/>
      <c r="B2482" s="110" t="str">
        <f>IF(E2482="","",VLOOKUP(E2482,[1]PROJECTES!$C$14:$G$5000,2,FALSE))</f>
        <v/>
      </c>
      <c r="C2482" s="80"/>
      <c r="D2482" s="283" t="str">
        <f>IF(E2482="","",VLOOKUP(E2482,[1]PROJECTES!$C$14:$G$5000,5,FALSE))</f>
        <v/>
      </c>
      <c r="E2482" s="79"/>
      <c r="F2482" s="110" t="str">
        <f>IF(I2482="","",VLOOKUP(I2482,[1]PROJECTES!$C$14:$G$5000,2,FALSE))</f>
        <v/>
      </c>
      <c r="G2482" s="112" t="str">
        <f>IF(E2482="","",VLOOKUP(E2482,[1]PROJECTES!$C$14:$G$5000,4,FALSE))</f>
        <v/>
      </c>
      <c r="H2482" s="95"/>
      <c r="I2482" s="113" t="str">
        <f>IF(H2482="","",VLOOKUP(H2482,BD!B$2:C$16,2,FALSE))</f>
        <v/>
      </c>
      <c r="J2482" s="114"/>
      <c r="K2482" s="115" t="str">
        <f t="shared" si="88"/>
        <v/>
      </c>
      <c r="L2482" s="116" t="str">
        <f t="shared" ca="1" si="87"/>
        <v>-</v>
      </c>
      <c r="M2482" s="111" t="str">
        <f>IF(E2482="","",VLOOKUP(E2482,[1]PROJECTES!$C$14:$Z$5000,21,FALSE))</f>
        <v/>
      </c>
      <c r="N2482" s="117"/>
      <c r="O2482" s="118" t="s">
        <v>222</v>
      </c>
      <c r="P2482" s="119"/>
      <c r="Q2482" s="84"/>
      <c r="R2482" s="125"/>
      <c r="S2482" s="166"/>
      <c r="T2482" s="167"/>
    </row>
    <row r="2483" spans="1:20" s="121" customFormat="1" ht="20.100000000000001" customHeight="1" x14ac:dyDescent="0.3">
      <c r="A2483" s="80"/>
      <c r="B2483" s="110" t="str">
        <f>IF(E2483="","",VLOOKUP(E2483,[1]PROJECTES!$C$14:$G$5000,2,FALSE))</f>
        <v/>
      </c>
      <c r="C2483" s="80"/>
      <c r="D2483" s="283" t="str">
        <f>IF(E2483="","",VLOOKUP(E2483,[1]PROJECTES!$C$14:$G$5000,5,FALSE))</f>
        <v/>
      </c>
      <c r="E2483" s="79"/>
      <c r="F2483" s="110" t="str">
        <f>IF(I2483="","",VLOOKUP(I2483,[1]PROJECTES!$C$14:$G$5000,2,FALSE))</f>
        <v/>
      </c>
      <c r="G2483" s="112" t="str">
        <f>IF(E2483="","",VLOOKUP(E2483,[1]PROJECTES!$C$14:$G$5000,4,FALSE))</f>
        <v/>
      </c>
      <c r="H2483" s="95"/>
      <c r="I2483" s="113" t="str">
        <f>IF(H2483="","",VLOOKUP(H2483,BD!B$2:C$16,2,FALSE))</f>
        <v/>
      </c>
      <c r="J2483" s="114"/>
      <c r="K2483" s="115" t="str">
        <f t="shared" si="88"/>
        <v/>
      </c>
      <c r="L2483" s="116" t="str">
        <f t="shared" ca="1" si="87"/>
        <v>-</v>
      </c>
      <c r="M2483" s="111" t="str">
        <f>IF(E2483="","",VLOOKUP(E2483,[1]PROJECTES!$C$14:$Z$5000,21,FALSE))</f>
        <v/>
      </c>
      <c r="N2483" s="117"/>
      <c r="O2483" s="118" t="s">
        <v>222</v>
      </c>
      <c r="P2483" s="119"/>
      <c r="Q2483" s="84"/>
      <c r="R2483" s="125"/>
      <c r="S2483" s="166"/>
      <c r="T2483" s="167"/>
    </row>
    <row r="2484" spans="1:20" s="121" customFormat="1" ht="20.100000000000001" customHeight="1" x14ac:dyDescent="0.3">
      <c r="A2484" s="80"/>
      <c r="B2484" s="110" t="str">
        <f>IF(E2484="","",VLOOKUP(E2484,[1]PROJECTES!$C$14:$G$5000,2,FALSE))</f>
        <v/>
      </c>
      <c r="C2484" s="80"/>
      <c r="D2484" s="283" t="str">
        <f>IF(E2484="","",VLOOKUP(E2484,[1]PROJECTES!$C$14:$G$5000,5,FALSE))</f>
        <v/>
      </c>
      <c r="E2484" s="79"/>
      <c r="F2484" s="110" t="str">
        <f>IF(I2484="","",VLOOKUP(I2484,[1]PROJECTES!$C$14:$G$5000,2,FALSE))</f>
        <v/>
      </c>
      <c r="G2484" s="112" t="str">
        <f>IF(E2484="","",VLOOKUP(E2484,[1]PROJECTES!$C$14:$G$5000,4,FALSE))</f>
        <v/>
      </c>
      <c r="H2484" s="95"/>
      <c r="I2484" s="113" t="str">
        <f>IF(H2484="","",VLOOKUP(H2484,BD!B$2:C$16,2,FALSE))</f>
        <v/>
      </c>
      <c r="J2484" s="114"/>
      <c r="K2484" s="115" t="str">
        <f t="shared" si="88"/>
        <v/>
      </c>
      <c r="L2484" s="116" t="str">
        <f t="shared" ca="1" si="87"/>
        <v>-</v>
      </c>
      <c r="M2484" s="111" t="str">
        <f>IF(E2484="","",VLOOKUP(E2484,[1]PROJECTES!$C$14:$Z$5000,21,FALSE))</f>
        <v/>
      </c>
      <c r="N2484" s="117"/>
      <c r="O2484" s="118" t="s">
        <v>222</v>
      </c>
      <c r="P2484" s="119"/>
      <c r="Q2484" s="84"/>
      <c r="R2484" s="125"/>
      <c r="S2484" s="166"/>
      <c r="T2484" s="167"/>
    </row>
    <row r="2485" spans="1:20" s="121" customFormat="1" ht="20.100000000000001" customHeight="1" x14ac:dyDescent="0.3">
      <c r="A2485" s="80"/>
      <c r="B2485" s="110" t="str">
        <f>IF(E2485="","",VLOOKUP(E2485,[1]PROJECTES!$C$14:$G$5000,2,FALSE))</f>
        <v/>
      </c>
      <c r="C2485" s="80"/>
      <c r="D2485" s="283" t="str">
        <f>IF(E2485="","",VLOOKUP(E2485,[1]PROJECTES!$C$14:$G$5000,5,FALSE))</f>
        <v/>
      </c>
      <c r="E2485" s="79"/>
      <c r="F2485" s="110" t="str">
        <f>IF(I2485="","",VLOOKUP(I2485,[1]PROJECTES!$C$14:$G$5000,2,FALSE))</f>
        <v/>
      </c>
      <c r="G2485" s="112" t="str">
        <f>IF(E2485="","",VLOOKUP(E2485,[1]PROJECTES!$C$14:$G$5000,4,FALSE))</f>
        <v/>
      </c>
      <c r="H2485" s="95"/>
      <c r="I2485" s="113" t="str">
        <f>IF(H2485="","",VLOOKUP(H2485,BD!B$2:C$16,2,FALSE))</f>
        <v/>
      </c>
      <c r="J2485" s="114"/>
      <c r="K2485" s="115" t="str">
        <f t="shared" si="88"/>
        <v/>
      </c>
      <c r="L2485" s="116" t="str">
        <f t="shared" ca="1" si="87"/>
        <v>-</v>
      </c>
      <c r="M2485" s="111" t="str">
        <f>IF(E2485="","",VLOOKUP(E2485,[1]PROJECTES!$C$14:$Z$5000,21,FALSE))</f>
        <v/>
      </c>
      <c r="N2485" s="117"/>
      <c r="O2485" s="118" t="s">
        <v>222</v>
      </c>
      <c r="P2485" s="119"/>
      <c r="Q2485" s="84"/>
      <c r="R2485" s="125"/>
      <c r="S2485" s="166"/>
      <c r="T2485" s="167"/>
    </row>
    <row r="2486" spans="1:20" s="121" customFormat="1" ht="20.100000000000001" customHeight="1" x14ac:dyDescent="0.3">
      <c r="A2486" s="80"/>
      <c r="B2486" s="110" t="str">
        <f>IF(E2486="","",VLOOKUP(E2486,[1]PROJECTES!$C$14:$G$5000,2,FALSE))</f>
        <v/>
      </c>
      <c r="C2486" s="80"/>
      <c r="D2486" s="283" t="str">
        <f>IF(E2486="","",VLOOKUP(E2486,[1]PROJECTES!$C$14:$G$5000,5,FALSE))</f>
        <v/>
      </c>
      <c r="E2486" s="79"/>
      <c r="F2486" s="110" t="str">
        <f>IF(I2486="","",VLOOKUP(I2486,[1]PROJECTES!$C$14:$G$5000,2,FALSE))</f>
        <v/>
      </c>
      <c r="G2486" s="112" t="str">
        <f>IF(E2486="","",VLOOKUP(E2486,[1]PROJECTES!$C$14:$G$5000,4,FALSE))</f>
        <v/>
      </c>
      <c r="H2486" s="95"/>
      <c r="I2486" s="113" t="str">
        <f>IF(H2486="","",VLOOKUP(H2486,BD!B$2:C$16,2,FALSE))</f>
        <v/>
      </c>
      <c r="J2486" s="114"/>
      <c r="K2486" s="115" t="str">
        <f t="shared" si="88"/>
        <v/>
      </c>
      <c r="L2486" s="116" t="str">
        <f t="shared" ca="1" si="87"/>
        <v>-</v>
      </c>
      <c r="M2486" s="111" t="str">
        <f>IF(E2486="","",VLOOKUP(E2486,[1]PROJECTES!$C$14:$Z$5000,21,FALSE))</f>
        <v/>
      </c>
      <c r="N2486" s="117"/>
      <c r="O2486" s="118" t="s">
        <v>222</v>
      </c>
      <c r="P2486" s="119"/>
      <c r="Q2486" s="84"/>
      <c r="R2486" s="125"/>
      <c r="S2486" s="166"/>
      <c r="T2486" s="167"/>
    </row>
    <row r="2487" spans="1:20" s="121" customFormat="1" ht="20.100000000000001" customHeight="1" x14ac:dyDescent="0.3">
      <c r="A2487" s="80"/>
      <c r="B2487" s="110" t="str">
        <f>IF(E2487="","",VLOOKUP(E2487,[1]PROJECTES!$C$14:$G$5000,2,FALSE))</f>
        <v/>
      </c>
      <c r="C2487" s="80"/>
      <c r="D2487" s="283" t="str">
        <f>IF(E2487="","",VLOOKUP(E2487,[1]PROJECTES!$C$14:$G$5000,5,FALSE))</f>
        <v/>
      </c>
      <c r="E2487" s="79"/>
      <c r="F2487" s="110" t="str">
        <f>IF(I2487="","",VLOOKUP(I2487,[1]PROJECTES!$C$14:$G$5000,2,FALSE))</f>
        <v/>
      </c>
      <c r="G2487" s="112" t="str">
        <f>IF(E2487="","",VLOOKUP(E2487,[1]PROJECTES!$C$14:$G$5000,4,FALSE))</f>
        <v/>
      </c>
      <c r="H2487" s="95"/>
      <c r="I2487" s="113" t="str">
        <f>IF(H2487="","",VLOOKUP(H2487,BD!B$2:C$16,2,FALSE))</f>
        <v/>
      </c>
      <c r="J2487" s="114"/>
      <c r="K2487" s="115" t="str">
        <f t="shared" si="88"/>
        <v/>
      </c>
      <c r="L2487" s="116" t="str">
        <f t="shared" ca="1" si="87"/>
        <v>-</v>
      </c>
      <c r="M2487" s="111" t="str">
        <f>IF(E2487="","",VLOOKUP(E2487,[1]PROJECTES!$C$14:$Z$5000,21,FALSE))</f>
        <v/>
      </c>
      <c r="N2487" s="117"/>
      <c r="O2487" s="118" t="s">
        <v>222</v>
      </c>
      <c r="P2487" s="119"/>
      <c r="Q2487" s="84"/>
      <c r="R2487" s="125"/>
      <c r="S2487" s="166"/>
      <c r="T2487" s="167"/>
    </row>
    <row r="2488" spans="1:20" s="121" customFormat="1" ht="20.100000000000001" customHeight="1" x14ac:dyDescent="0.3">
      <c r="A2488" s="80"/>
      <c r="B2488" s="110" t="str">
        <f>IF(E2488="","",VLOOKUP(E2488,[1]PROJECTES!$C$14:$G$5000,2,FALSE))</f>
        <v/>
      </c>
      <c r="C2488" s="80"/>
      <c r="D2488" s="283" t="str">
        <f>IF(E2488="","",VLOOKUP(E2488,[1]PROJECTES!$C$14:$G$5000,5,FALSE))</f>
        <v/>
      </c>
      <c r="E2488" s="79"/>
      <c r="F2488" s="110" t="str">
        <f>IF(I2488="","",VLOOKUP(I2488,[1]PROJECTES!$C$14:$G$5000,2,FALSE))</f>
        <v/>
      </c>
      <c r="G2488" s="112" t="str">
        <f>IF(E2488="","",VLOOKUP(E2488,[1]PROJECTES!$C$14:$G$5000,4,FALSE))</f>
        <v/>
      </c>
      <c r="H2488" s="95"/>
      <c r="I2488" s="113" t="str">
        <f>IF(H2488="","",VLOOKUP(H2488,BD!B$2:C$16,2,FALSE))</f>
        <v/>
      </c>
      <c r="J2488" s="114"/>
      <c r="K2488" s="115" t="str">
        <f t="shared" si="88"/>
        <v/>
      </c>
      <c r="L2488" s="116" t="str">
        <f t="shared" ca="1" si="87"/>
        <v>-</v>
      </c>
      <c r="M2488" s="111" t="str">
        <f>IF(E2488="","",VLOOKUP(E2488,[1]PROJECTES!$C$14:$Z$5000,21,FALSE))</f>
        <v/>
      </c>
      <c r="N2488" s="117"/>
      <c r="O2488" s="118" t="s">
        <v>222</v>
      </c>
      <c r="P2488" s="119"/>
      <c r="Q2488" s="84"/>
      <c r="R2488" s="125"/>
      <c r="S2488" s="166"/>
      <c r="T2488" s="167"/>
    </row>
    <row r="2489" spans="1:20" s="121" customFormat="1" ht="20.100000000000001" customHeight="1" x14ac:dyDescent="0.3">
      <c r="A2489" s="80"/>
      <c r="B2489" s="110" t="str">
        <f>IF(E2489="","",VLOOKUP(E2489,[1]PROJECTES!$C$14:$G$5000,2,FALSE))</f>
        <v/>
      </c>
      <c r="C2489" s="80"/>
      <c r="D2489" s="283" t="str">
        <f>IF(E2489="","",VLOOKUP(E2489,[1]PROJECTES!$C$14:$G$5000,5,FALSE))</f>
        <v/>
      </c>
      <c r="E2489" s="79"/>
      <c r="F2489" s="110" t="str">
        <f>IF(I2489="","",VLOOKUP(I2489,[1]PROJECTES!$C$14:$G$5000,2,FALSE))</f>
        <v/>
      </c>
      <c r="G2489" s="112" t="str">
        <f>IF(E2489="","",VLOOKUP(E2489,[1]PROJECTES!$C$14:$G$5000,4,FALSE))</f>
        <v/>
      </c>
      <c r="H2489" s="95"/>
      <c r="I2489" s="113" t="str">
        <f>IF(H2489="","",VLOOKUP(H2489,BD!B$2:C$16,2,FALSE))</f>
        <v/>
      </c>
      <c r="J2489" s="114"/>
      <c r="K2489" s="115" t="str">
        <f t="shared" si="88"/>
        <v/>
      </c>
      <c r="L2489" s="116" t="str">
        <f t="shared" ca="1" si="87"/>
        <v>-</v>
      </c>
      <c r="M2489" s="111" t="str">
        <f>IF(E2489="","",VLOOKUP(E2489,[1]PROJECTES!$C$14:$Z$5000,21,FALSE))</f>
        <v/>
      </c>
      <c r="N2489" s="117"/>
      <c r="O2489" s="118" t="s">
        <v>222</v>
      </c>
      <c r="P2489" s="119"/>
      <c r="Q2489" s="84"/>
      <c r="R2489" s="125"/>
      <c r="S2489" s="166"/>
      <c r="T2489" s="167"/>
    </row>
    <row r="2490" spans="1:20" s="121" customFormat="1" ht="20.100000000000001" customHeight="1" x14ac:dyDescent="0.3">
      <c r="A2490" s="80"/>
      <c r="B2490" s="110" t="str">
        <f>IF(E2490="","",VLOOKUP(E2490,[1]PROJECTES!$C$14:$G$5000,2,FALSE))</f>
        <v/>
      </c>
      <c r="C2490" s="80"/>
      <c r="D2490" s="283" t="str">
        <f>IF(E2490="","",VLOOKUP(E2490,[1]PROJECTES!$C$14:$G$5000,5,FALSE))</f>
        <v/>
      </c>
      <c r="E2490" s="79"/>
      <c r="F2490" s="110" t="str">
        <f>IF(I2490="","",VLOOKUP(I2490,[1]PROJECTES!$C$14:$G$5000,2,FALSE))</f>
        <v/>
      </c>
      <c r="G2490" s="112" t="str">
        <f>IF(E2490="","",VLOOKUP(E2490,[1]PROJECTES!$C$14:$G$5000,4,FALSE))</f>
        <v/>
      </c>
      <c r="H2490" s="95"/>
      <c r="I2490" s="113" t="str">
        <f>IF(H2490="","",VLOOKUP(H2490,BD!B$2:C$16,2,FALSE))</f>
        <v/>
      </c>
      <c r="J2490" s="114"/>
      <c r="K2490" s="115" t="str">
        <f t="shared" si="88"/>
        <v/>
      </c>
      <c r="L2490" s="116" t="str">
        <f t="shared" ca="1" si="87"/>
        <v>-</v>
      </c>
      <c r="M2490" s="111" t="str">
        <f>IF(E2490="","",VLOOKUP(E2490,[1]PROJECTES!$C$14:$Z$5000,21,FALSE))</f>
        <v/>
      </c>
      <c r="N2490" s="117"/>
      <c r="O2490" s="118" t="s">
        <v>222</v>
      </c>
      <c r="P2490" s="119"/>
      <c r="Q2490" s="84"/>
      <c r="R2490" s="125"/>
      <c r="S2490" s="166"/>
      <c r="T2490" s="167"/>
    </row>
    <row r="2491" spans="1:20" s="121" customFormat="1" ht="20.100000000000001" customHeight="1" x14ac:dyDescent="0.3">
      <c r="A2491" s="80"/>
      <c r="B2491" s="110" t="str">
        <f>IF(E2491="","",VLOOKUP(E2491,[1]PROJECTES!$C$14:$G$5000,2,FALSE))</f>
        <v/>
      </c>
      <c r="C2491" s="80"/>
      <c r="D2491" s="283" t="str">
        <f>IF(E2491="","",VLOOKUP(E2491,[1]PROJECTES!$C$14:$G$5000,5,FALSE))</f>
        <v/>
      </c>
      <c r="E2491" s="79"/>
      <c r="F2491" s="110" t="str">
        <f>IF(I2491="","",VLOOKUP(I2491,[1]PROJECTES!$C$14:$G$5000,2,FALSE))</f>
        <v/>
      </c>
      <c r="G2491" s="112" t="str">
        <f>IF(E2491="","",VLOOKUP(E2491,[1]PROJECTES!$C$14:$G$5000,4,FALSE))</f>
        <v/>
      </c>
      <c r="H2491" s="95"/>
      <c r="I2491" s="113" t="str">
        <f>IF(H2491="","",VLOOKUP(H2491,BD!B$2:C$16,2,FALSE))</f>
        <v/>
      </c>
      <c r="J2491" s="114"/>
      <c r="K2491" s="115" t="str">
        <f t="shared" si="88"/>
        <v/>
      </c>
      <c r="L2491" s="116" t="str">
        <f t="shared" ca="1" si="87"/>
        <v>-</v>
      </c>
      <c r="M2491" s="111" t="str">
        <f>IF(E2491="","",VLOOKUP(E2491,[1]PROJECTES!$C$14:$Z$5000,21,FALSE))</f>
        <v/>
      </c>
      <c r="N2491" s="117"/>
      <c r="O2491" s="118" t="s">
        <v>222</v>
      </c>
      <c r="P2491" s="119"/>
      <c r="Q2491" s="84"/>
      <c r="R2491" s="125"/>
      <c r="S2491" s="166"/>
      <c r="T2491" s="167"/>
    </row>
    <row r="2492" spans="1:20" s="121" customFormat="1" ht="20.100000000000001" customHeight="1" x14ac:dyDescent="0.3">
      <c r="A2492" s="80"/>
      <c r="B2492" s="110" t="str">
        <f>IF(E2492="","",VLOOKUP(E2492,[1]PROJECTES!$C$14:$G$5000,2,FALSE))</f>
        <v/>
      </c>
      <c r="C2492" s="80"/>
      <c r="D2492" s="283" t="str">
        <f>IF(E2492="","",VLOOKUP(E2492,[1]PROJECTES!$C$14:$G$5000,5,FALSE))</f>
        <v/>
      </c>
      <c r="E2492" s="79"/>
      <c r="F2492" s="110" t="str">
        <f>IF(I2492="","",VLOOKUP(I2492,[1]PROJECTES!$C$14:$G$5000,2,FALSE))</f>
        <v/>
      </c>
      <c r="G2492" s="112" t="str">
        <f>IF(E2492="","",VLOOKUP(E2492,[1]PROJECTES!$C$14:$G$5000,4,FALSE))</f>
        <v/>
      </c>
      <c r="H2492" s="95"/>
      <c r="I2492" s="113" t="str">
        <f>IF(H2492="","",VLOOKUP(H2492,BD!B$2:C$16,2,FALSE))</f>
        <v/>
      </c>
      <c r="J2492" s="114"/>
      <c r="K2492" s="115" t="str">
        <f t="shared" si="88"/>
        <v/>
      </c>
      <c r="L2492" s="116" t="str">
        <f t="shared" ca="1" si="87"/>
        <v>-</v>
      </c>
      <c r="M2492" s="111" t="str">
        <f>IF(E2492="","",VLOOKUP(E2492,[1]PROJECTES!$C$14:$Z$5000,21,FALSE))</f>
        <v/>
      </c>
      <c r="N2492" s="117"/>
      <c r="O2492" s="118" t="s">
        <v>222</v>
      </c>
      <c r="P2492" s="119"/>
      <c r="Q2492" s="84"/>
      <c r="R2492" s="125"/>
      <c r="S2492" s="166"/>
      <c r="T2492" s="167"/>
    </row>
    <row r="2493" spans="1:20" s="121" customFormat="1" ht="20.100000000000001" customHeight="1" x14ac:dyDescent="0.3">
      <c r="A2493" s="80"/>
      <c r="B2493" s="110" t="str">
        <f>IF(E2493="","",VLOOKUP(E2493,[1]PROJECTES!$C$14:$G$5000,2,FALSE))</f>
        <v/>
      </c>
      <c r="C2493" s="80"/>
      <c r="D2493" s="283" t="str">
        <f>IF(E2493="","",VLOOKUP(E2493,[1]PROJECTES!$C$14:$G$5000,5,FALSE))</f>
        <v/>
      </c>
      <c r="E2493" s="79"/>
      <c r="F2493" s="110" t="str">
        <f>IF(I2493="","",VLOOKUP(I2493,[1]PROJECTES!$C$14:$G$5000,2,FALSE))</f>
        <v/>
      </c>
      <c r="G2493" s="112" t="str">
        <f>IF(E2493="","",VLOOKUP(E2493,[1]PROJECTES!$C$14:$G$5000,4,FALSE))</f>
        <v/>
      </c>
      <c r="H2493" s="95"/>
      <c r="I2493" s="113" t="str">
        <f>IF(H2493="","",VLOOKUP(H2493,BD!B$2:C$16,2,FALSE))</f>
        <v/>
      </c>
      <c r="J2493" s="114"/>
      <c r="K2493" s="115" t="str">
        <f t="shared" si="88"/>
        <v/>
      </c>
      <c r="L2493" s="116" t="str">
        <f t="shared" ca="1" si="87"/>
        <v>-</v>
      </c>
      <c r="M2493" s="111" t="str">
        <f>IF(E2493="","",VLOOKUP(E2493,[1]PROJECTES!$C$14:$Z$5000,21,FALSE))</f>
        <v/>
      </c>
      <c r="N2493" s="117"/>
      <c r="O2493" s="118" t="s">
        <v>222</v>
      </c>
      <c r="P2493" s="119"/>
      <c r="Q2493" s="84"/>
      <c r="R2493" s="125"/>
      <c r="S2493" s="166"/>
      <c r="T2493" s="167"/>
    </row>
    <row r="2494" spans="1:20" s="121" customFormat="1" ht="20.100000000000001" customHeight="1" x14ac:dyDescent="0.3">
      <c r="A2494" s="80"/>
      <c r="B2494" s="110" t="str">
        <f>IF(E2494="","",VLOOKUP(E2494,[1]PROJECTES!$C$14:$G$5000,2,FALSE))</f>
        <v/>
      </c>
      <c r="C2494" s="80"/>
      <c r="D2494" s="283" t="str">
        <f>IF(E2494="","",VLOOKUP(E2494,[1]PROJECTES!$C$14:$G$5000,5,FALSE))</f>
        <v/>
      </c>
      <c r="E2494" s="79"/>
      <c r="F2494" s="110" t="str">
        <f>IF(I2494="","",VLOOKUP(I2494,[1]PROJECTES!$C$14:$G$5000,2,FALSE))</f>
        <v/>
      </c>
      <c r="G2494" s="112" t="str">
        <f>IF(E2494="","",VLOOKUP(E2494,[1]PROJECTES!$C$14:$G$5000,4,FALSE))</f>
        <v/>
      </c>
      <c r="H2494" s="95"/>
      <c r="I2494" s="113" t="str">
        <f>IF(H2494="","",VLOOKUP(H2494,BD!B$2:C$16,2,FALSE))</f>
        <v/>
      </c>
      <c r="J2494" s="114"/>
      <c r="K2494" s="115" t="str">
        <f t="shared" si="88"/>
        <v/>
      </c>
      <c r="L2494" s="116" t="str">
        <f t="shared" ca="1" si="87"/>
        <v>-</v>
      </c>
      <c r="M2494" s="111" t="str">
        <f>IF(E2494="","",VLOOKUP(E2494,[1]PROJECTES!$C$14:$Z$5000,21,FALSE))</f>
        <v/>
      </c>
      <c r="N2494" s="117"/>
      <c r="O2494" s="118" t="s">
        <v>222</v>
      </c>
      <c r="P2494" s="119"/>
      <c r="Q2494" s="84"/>
      <c r="R2494" s="125"/>
      <c r="S2494" s="166"/>
      <c r="T2494" s="167"/>
    </row>
    <row r="2495" spans="1:20" s="121" customFormat="1" ht="20.100000000000001" customHeight="1" x14ac:dyDescent="0.3">
      <c r="A2495" s="80"/>
      <c r="B2495" s="110" t="str">
        <f>IF(E2495="","",VLOOKUP(E2495,[1]PROJECTES!$C$14:$G$5000,2,FALSE))</f>
        <v/>
      </c>
      <c r="C2495" s="80"/>
      <c r="D2495" s="283" t="str">
        <f>IF(E2495="","",VLOOKUP(E2495,[1]PROJECTES!$C$14:$G$5000,5,FALSE))</f>
        <v/>
      </c>
      <c r="E2495" s="79"/>
      <c r="F2495" s="110" t="str">
        <f>IF(I2495="","",VLOOKUP(I2495,[1]PROJECTES!$C$14:$G$5000,2,FALSE))</f>
        <v/>
      </c>
      <c r="G2495" s="112" t="str">
        <f>IF(E2495="","",VLOOKUP(E2495,[1]PROJECTES!$C$14:$G$5000,4,FALSE))</f>
        <v/>
      </c>
      <c r="H2495" s="95"/>
      <c r="I2495" s="113" t="str">
        <f>IF(H2495="","",VLOOKUP(H2495,BD!B$2:C$16,2,FALSE))</f>
        <v/>
      </c>
      <c r="J2495" s="114"/>
      <c r="K2495" s="115" t="str">
        <f t="shared" si="88"/>
        <v/>
      </c>
      <c r="L2495" s="116" t="str">
        <f t="shared" ca="1" si="87"/>
        <v>-</v>
      </c>
      <c r="M2495" s="111" t="str">
        <f>IF(E2495="","",VLOOKUP(E2495,[1]PROJECTES!$C$14:$Z$5000,21,FALSE))</f>
        <v/>
      </c>
      <c r="N2495" s="117"/>
      <c r="O2495" s="118" t="s">
        <v>222</v>
      </c>
      <c r="P2495" s="119"/>
      <c r="Q2495" s="84"/>
      <c r="R2495" s="125"/>
      <c r="S2495" s="166"/>
      <c r="T2495" s="167"/>
    </row>
    <row r="2496" spans="1:20" s="121" customFormat="1" ht="20.100000000000001" customHeight="1" x14ac:dyDescent="0.3">
      <c r="A2496" s="80"/>
      <c r="B2496" s="110" t="str">
        <f>IF(E2496="","",VLOOKUP(E2496,[1]PROJECTES!$C$14:$G$5000,2,FALSE))</f>
        <v/>
      </c>
      <c r="C2496" s="80"/>
      <c r="D2496" s="283" t="str">
        <f>IF(E2496="","",VLOOKUP(E2496,[1]PROJECTES!$C$14:$G$5000,5,FALSE))</f>
        <v/>
      </c>
      <c r="E2496" s="79"/>
      <c r="F2496" s="110" t="str">
        <f>IF(I2496="","",VLOOKUP(I2496,[1]PROJECTES!$C$14:$G$5000,2,FALSE))</f>
        <v/>
      </c>
      <c r="G2496" s="112" t="str">
        <f>IF(E2496="","",VLOOKUP(E2496,[1]PROJECTES!$C$14:$G$5000,4,FALSE))</f>
        <v/>
      </c>
      <c r="H2496" s="95"/>
      <c r="I2496" s="113" t="str">
        <f>IF(H2496="","",VLOOKUP(H2496,BD!B$2:C$16,2,FALSE))</f>
        <v/>
      </c>
      <c r="J2496" s="114"/>
      <c r="K2496" s="115" t="str">
        <f t="shared" si="88"/>
        <v/>
      </c>
      <c r="L2496" s="116" t="str">
        <f t="shared" ca="1" si="87"/>
        <v>-</v>
      </c>
      <c r="M2496" s="111" t="str">
        <f>IF(E2496="","",VLOOKUP(E2496,[1]PROJECTES!$C$14:$Z$5000,21,FALSE))</f>
        <v/>
      </c>
      <c r="N2496" s="117"/>
      <c r="O2496" s="118" t="s">
        <v>222</v>
      </c>
      <c r="P2496" s="119"/>
      <c r="Q2496" s="84"/>
      <c r="R2496" s="125"/>
      <c r="S2496" s="166"/>
      <c r="T2496" s="167"/>
    </row>
    <row r="2497" spans="1:20" s="121" customFormat="1" ht="20.100000000000001" customHeight="1" x14ac:dyDescent="0.3">
      <c r="A2497" s="80"/>
      <c r="B2497" s="110" t="str">
        <f>IF(E2497="","",VLOOKUP(E2497,[1]PROJECTES!$C$14:$G$5000,2,FALSE))</f>
        <v/>
      </c>
      <c r="C2497" s="80"/>
      <c r="D2497" s="283" t="str">
        <f>IF(E2497="","",VLOOKUP(E2497,[1]PROJECTES!$C$14:$G$5000,5,FALSE))</f>
        <v/>
      </c>
      <c r="E2497" s="79"/>
      <c r="F2497" s="110" t="str">
        <f>IF(I2497="","",VLOOKUP(I2497,[1]PROJECTES!$C$14:$G$5000,2,FALSE))</f>
        <v/>
      </c>
      <c r="G2497" s="112" t="str">
        <f>IF(E2497="","",VLOOKUP(E2497,[1]PROJECTES!$C$14:$G$5000,4,FALSE))</f>
        <v/>
      </c>
      <c r="H2497" s="95"/>
      <c r="I2497" s="113" t="str">
        <f>IF(H2497="","",VLOOKUP(H2497,BD!B$2:C$16,2,FALSE))</f>
        <v/>
      </c>
      <c r="J2497" s="114"/>
      <c r="K2497" s="115" t="str">
        <f t="shared" si="88"/>
        <v/>
      </c>
      <c r="L2497" s="116" t="str">
        <f t="shared" ca="1" si="87"/>
        <v>-</v>
      </c>
      <c r="M2497" s="111" t="str">
        <f>IF(E2497="","",VLOOKUP(E2497,[1]PROJECTES!$C$14:$Z$5000,21,FALSE))</f>
        <v/>
      </c>
      <c r="N2497" s="117"/>
      <c r="O2497" s="118" t="s">
        <v>222</v>
      </c>
      <c r="P2497" s="119"/>
      <c r="Q2497" s="84"/>
      <c r="R2497" s="125"/>
      <c r="S2497" s="166"/>
      <c r="T2497" s="167"/>
    </row>
    <row r="2498" spans="1:20" s="121" customFormat="1" ht="20.100000000000001" customHeight="1" x14ac:dyDescent="0.3">
      <c r="A2498" s="80"/>
      <c r="B2498" s="110" t="str">
        <f>IF(E2498="","",VLOOKUP(E2498,[1]PROJECTES!$C$14:$G$5000,2,FALSE))</f>
        <v/>
      </c>
      <c r="C2498" s="80"/>
      <c r="D2498" s="283" t="str">
        <f>IF(E2498="","",VLOOKUP(E2498,[1]PROJECTES!$C$14:$G$5000,5,FALSE))</f>
        <v/>
      </c>
      <c r="E2498" s="79"/>
      <c r="F2498" s="110" t="str">
        <f>IF(I2498="","",VLOOKUP(I2498,[1]PROJECTES!$C$14:$G$5000,2,FALSE))</f>
        <v/>
      </c>
      <c r="G2498" s="112" t="str">
        <f>IF(E2498="","",VLOOKUP(E2498,[1]PROJECTES!$C$14:$G$5000,4,FALSE))</f>
        <v/>
      </c>
      <c r="H2498" s="95"/>
      <c r="I2498" s="113" t="str">
        <f>IF(H2498="","",VLOOKUP(H2498,BD!B$2:C$16,2,FALSE))</f>
        <v/>
      </c>
      <c r="J2498" s="114"/>
      <c r="K2498" s="115" t="str">
        <f t="shared" si="88"/>
        <v/>
      </c>
      <c r="L2498" s="116" t="str">
        <f t="shared" ca="1" si="87"/>
        <v>-</v>
      </c>
      <c r="M2498" s="111" t="str">
        <f>IF(E2498="","",VLOOKUP(E2498,[1]PROJECTES!$C$14:$Z$5000,21,FALSE))</f>
        <v/>
      </c>
      <c r="N2498" s="117"/>
      <c r="O2498" s="118" t="s">
        <v>222</v>
      </c>
      <c r="P2498" s="119"/>
      <c r="Q2498" s="84"/>
      <c r="R2498" s="122"/>
      <c r="S2498" s="166"/>
      <c r="T2498" s="167"/>
    </row>
    <row r="2499" spans="1:20" s="121" customFormat="1" ht="20.100000000000001" customHeight="1" x14ac:dyDescent="0.3">
      <c r="A2499" s="80"/>
      <c r="B2499" s="110" t="str">
        <f>IF(E2499="","",VLOOKUP(E2499,[1]PROJECTES!$C$14:$G$5000,2,FALSE))</f>
        <v/>
      </c>
      <c r="C2499" s="80"/>
      <c r="D2499" s="283" t="str">
        <f>IF(E2499="","",VLOOKUP(E2499,[1]PROJECTES!$C$14:$G$5000,5,FALSE))</f>
        <v/>
      </c>
      <c r="E2499" s="79"/>
      <c r="F2499" s="110" t="str">
        <f>IF(I2499="","",VLOOKUP(I2499,[1]PROJECTES!$C$14:$G$5000,2,FALSE))</f>
        <v/>
      </c>
      <c r="G2499" s="112" t="str">
        <f>IF(E2499="","",VLOOKUP(E2499,[1]PROJECTES!$C$14:$G$5000,4,FALSE))</f>
        <v/>
      </c>
      <c r="H2499" s="95"/>
      <c r="I2499" s="113" t="str">
        <f>IF(H2499="","",VLOOKUP(H2499,BD!B$2:C$16,2,FALSE))</f>
        <v/>
      </c>
      <c r="J2499" s="147"/>
      <c r="K2499" s="115" t="str">
        <f t="shared" si="88"/>
        <v/>
      </c>
      <c r="L2499" s="116" t="str">
        <f t="shared" ca="1" si="87"/>
        <v>-</v>
      </c>
      <c r="M2499" s="111" t="str">
        <f>IF(E2499="","",VLOOKUP(E2499,[1]PROJECTES!$C$14:$Z$5000,21,FALSE))</f>
        <v/>
      </c>
      <c r="N2499" s="117"/>
      <c r="O2499" s="118" t="s">
        <v>222</v>
      </c>
      <c r="P2499" s="119"/>
      <c r="Q2499" s="84"/>
      <c r="R2499" s="125"/>
      <c r="S2499" s="166"/>
      <c r="T2499" s="167"/>
    </row>
    <row r="2500" spans="1:20" s="121" customFormat="1" ht="20.100000000000001" customHeight="1" x14ac:dyDescent="0.3">
      <c r="A2500" s="80"/>
      <c r="B2500" s="110" t="str">
        <f>IF(E2500="","",VLOOKUP(E2500,[1]PROJECTES!$C$14:$G$5000,2,FALSE))</f>
        <v/>
      </c>
      <c r="C2500" s="80"/>
      <c r="D2500" s="283" t="str">
        <f>IF(E2500="","",VLOOKUP(E2500,[1]PROJECTES!$C$14:$G$5000,5,FALSE))</f>
        <v/>
      </c>
      <c r="E2500" s="79"/>
      <c r="F2500" s="110" t="str">
        <f>IF(I2500="","",VLOOKUP(I2500,[1]PROJECTES!$C$14:$G$5000,2,FALSE))</f>
        <v/>
      </c>
      <c r="G2500" s="112" t="str">
        <f>IF(E2500="","",VLOOKUP(E2500,[1]PROJECTES!$C$14:$G$5000,4,FALSE))</f>
        <v/>
      </c>
      <c r="H2500" s="95"/>
      <c r="I2500" s="113" t="str">
        <f>IF(H2500="","",VLOOKUP(H2500,BD!B$2:C$16,2,FALSE))</f>
        <v/>
      </c>
      <c r="J2500" s="114"/>
      <c r="K2500" s="115" t="str">
        <f t="shared" si="88"/>
        <v/>
      </c>
      <c r="L2500" s="116" t="str">
        <f t="shared" ca="1" si="87"/>
        <v>-</v>
      </c>
      <c r="M2500" s="111" t="str">
        <f>IF(E2500="","",VLOOKUP(E2500,[1]PROJECTES!$C$14:$Z$5000,21,FALSE))</f>
        <v/>
      </c>
      <c r="N2500" s="117"/>
      <c r="O2500" s="118" t="s">
        <v>222</v>
      </c>
      <c r="P2500" s="119"/>
      <c r="Q2500" s="84"/>
      <c r="R2500" s="125"/>
      <c r="S2500" s="166"/>
      <c r="T2500" s="167"/>
    </row>
    <row r="2501" spans="1:20" s="121" customFormat="1" ht="20.100000000000001" customHeight="1" x14ac:dyDescent="0.3">
      <c r="A2501" s="80"/>
      <c r="B2501" s="110" t="str">
        <f>IF(E2501="","",VLOOKUP(E2501,[1]PROJECTES!$C$14:$G$5000,2,FALSE))</f>
        <v/>
      </c>
      <c r="C2501" s="80"/>
      <c r="D2501" s="283" t="str">
        <f>IF(E2501="","",VLOOKUP(E2501,[1]PROJECTES!$C$14:$G$5000,5,FALSE))</f>
        <v/>
      </c>
      <c r="E2501" s="79"/>
      <c r="F2501" s="110" t="str">
        <f>IF(I2501="","",VLOOKUP(I2501,[1]PROJECTES!$C$14:$G$5000,2,FALSE))</f>
        <v/>
      </c>
      <c r="G2501" s="112" t="str">
        <f>IF(E2501="","",VLOOKUP(E2501,[1]PROJECTES!$C$14:$G$5000,4,FALSE))</f>
        <v/>
      </c>
      <c r="H2501" s="95"/>
      <c r="I2501" s="113" t="str">
        <f>IF(H2501="","",VLOOKUP(H2501,BD!B$2:C$16,2,FALSE))</f>
        <v/>
      </c>
      <c r="J2501" s="114"/>
      <c r="K2501" s="115" t="str">
        <f t="shared" si="88"/>
        <v/>
      </c>
      <c r="L2501" s="116" t="str">
        <f t="shared" ca="1" si="87"/>
        <v>-</v>
      </c>
      <c r="M2501" s="111" t="str">
        <f>IF(E2501="","",VLOOKUP(E2501,[1]PROJECTES!$C$14:$Z$5000,21,FALSE))</f>
        <v/>
      </c>
      <c r="N2501" s="117"/>
      <c r="O2501" s="118" t="s">
        <v>222</v>
      </c>
      <c r="P2501" s="119"/>
      <c r="Q2501" s="84"/>
      <c r="R2501" s="125"/>
      <c r="S2501" s="166"/>
      <c r="T2501" s="167"/>
    </row>
    <row r="2502" spans="1:20" s="121" customFormat="1" ht="20.100000000000001" customHeight="1" x14ac:dyDescent="0.3">
      <c r="A2502" s="80"/>
      <c r="B2502" s="110" t="str">
        <f>IF(E2502="","",VLOOKUP(E2502,[1]PROJECTES!$C$14:$G$5000,2,FALSE))</f>
        <v/>
      </c>
      <c r="C2502" s="80"/>
      <c r="D2502" s="283" t="str">
        <f>IF(E2502="","",VLOOKUP(E2502,[1]PROJECTES!$C$14:$G$5000,5,FALSE))</f>
        <v/>
      </c>
      <c r="E2502" s="79"/>
      <c r="F2502" s="110" t="str">
        <f>IF(I2502="","",VLOOKUP(I2502,[1]PROJECTES!$C$14:$G$5000,2,FALSE))</f>
        <v/>
      </c>
      <c r="G2502" s="112" t="str">
        <f>IF(E2502="","",VLOOKUP(E2502,[1]PROJECTES!$C$14:$G$5000,4,FALSE))</f>
        <v/>
      </c>
      <c r="H2502" s="95"/>
      <c r="I2502" s="113" t="str">
        <f>IF(H2502="","",VLOOKUP(H2502,BD!B$2:C$16,2,FALSE))</f>
        <v/>
      </c>
      <c r="J2502" s="114"/>
      <c r="K2502" s="115" t="str">
        <f t="shared" si="88"/>
        <v/>
      </c>
      <c r="L2502" s="116" t="str">
        <f t="shared" ca="1" si="87"/>
        <v>-</v>
      </c>
      <c r="M2502" s="111" t="str">
        <f>IF(E2502="","",VLOOKUP(E2502,[1]PROJECTES!$C$14:$Z$5000,21,FALSE))</f>
        <v/>
      </c>
      <c r="N2502" s="117"/>
      <c r="O2502" s="118" t="s">
        <v>222</v>
      </c>
      <c r="P2502" s="119"/>
      <c r="Q2502" s="84"/>
      <c r="R2502" s="125"/>
      <c r="S2502" s="166"/>
      <c r="T2502" s="167"/>
    </row>
    <row r="2503" spans="1:20" s="121" customFormat="1" ht="20.100000000000001" customHeight="1" x14ac:dyDescent="0.3">
      <c r="A2503" s="80"/>
      <c r="B2503" s="110" t="str">
        <f>IF(E2503="","",VLOOKUP(E2503,[1]PROJECTES!$C$14:$G$5000,2,FALSE))</f>
        <v/>
      </c>
      <c r="C2503" s="80"/>
      <c r="D2503" s="283" t="str">
        <f>IF(E2503="","",VLOOKUP(E2503,[1]PROJECTES!$C$14:$G$5000,5,FALSE))</f>
        <v/>
      </c>
      <c r="E2503" s="79"/>
      <c r="F2503" s="110" t="str">
        <f>IF(I2503="","",VLOOKUP(I2503,[1]PROJECTES!$C$14:$G$5000,2,FALSE))</f>
        <v/>
      </c>
      <c r="G2503" s="112" t="str">
        <f>IF(E2503="","",VLOOKUP(E2503,[1]PROJECTES!$C$14:$G$5000,4,FALSE))</f>
        <v/>
      </c>
      <c r="H2503" s="95"/>
      <c r="I2503" s="113" t="str">
        <f>IF(H2503="","",VLOOKUP(H2503,BD!B$2:C$16,2,FALSE))</f>
        <v/>
      </c>
      <c r="J2503" s="114"/>
      <c r="K2503" s="115" t="str">
        <f t="shared" si="88"/>
        <v/>
      </c>
      <c r="L2503" s="116" t="str">
        <f t="shared" ca="1" si="87"/>
        <v>-</v>
      </c>
      <c r="M2503" s="111" t="str">
        <f>IF(E2503="","",VLOOKUP(E2503,[1]PROJECTES!$C$14:$Z$5000,21,FALSE))</f>
        <v/>
      </c>
      <c r="N2503" s="117"/>
      <c r="O2503" s="118" t="s">
        <v>222</v>
      </c>
      <c r="P2503" s="119"/>
      <c r="Q2503" s="84"/>
      <c r="R2503" s="125"/>
      <c r="S2503" s="166"/>
      <c r="T2503" s="167"/>
    </row>
    <row r="2504" spans="1:20" s="121" customFormat="1" ht="20.100000000000001" customHeight="1" x14ac:dyDescent="0.3">
      <c r="A2504" s="80"/>
      <c r="B2504" s="110" t="str">
        <f>IF(E2504="","",VLOOKUP(E2504,[1]PROJECTES!$C$14:$G$5000,2,FALSE))</f>
        <v/>
      </c>
      <c r="C2504" s="80"/>
      <c r="D2504" s="283" t="str">
        <f>IF(E2504="","",VLOOKUP(E2504,[1]PROJECTES!$C$14:$G$5000,5,FALSE))</f>
        <v/>
      </c>
      <c r="E2504" s="79"/>
      <c r="F2504" s="110" t="str">
        <f>IF(I2504="","",VLOOKUP(I2504,[1]PROJECTES!$C$14:$G$5000,2,FALSE))</f>
        <v/>
      </c>
      <c r="G2504" s="112" t="str">
        <f>IF(E2504="","",VLOOKUP(E2504,[1]PROJECTES!$C$14:$G$5000,4,FALSE))</f>
        <v/>
      </c>
      <c r="H2504" s="95"/>
      <c r="I2504" s="113" t="str">
        <f>IF(H2504="","",VLOOKUP(H2504,BD!B$2:C$16,2,FALSE))</f>
        <v/>
      </c>
      <c r="J2504" s="147"/>
      <c r="K2504" s="115" t="str">
        <f t="shared" si="88"/>
        <v/>
      </c>
      <c r="L2504" s="116" t="str">
        <f t="shared" ca="1" si="87"/>
        <v>-</v>
      </c>
      <c r="M2504" s="111" t="str">
        <f>IF(E2504="","",VLOOKUP(E2504,[1]PROJECTES!$C$14:$Z$5000,21,FALSE))</f>
        <v/>
      </c>
      <c r="N2504" s="117"/>
      <c r="O2504" s="118" t="s">
        <v>222</v>
      </c>
      <c r="P2504" s="119"/>
      <c r="Q2504" s="84"/>
      <c r="R2504" s="125"/>
      <c r="S2504" s="166"/>
      <c r="T2504" s="167"/>
    </row>
    <row r="2505" spans="1:20" s="121" customFormat="1" ht="20.100000000000001" customHeight="1" x14ac:dyDescent="0.3">
      <c r="A2505" s="80"/>
      <c r="B2505" s="110" t="str">
        <f>IF(E2505="","",VLOOKUP(E2505,[1]PROJECTES!$C$14:$G$5000,2,FALSE))</f>
        <v/>
      </c>
      <c r="C2505" s="80"/>
      <c r="D2505" s="283" t="str">
        <f>IF(E2505="","",VLOOKUP(E2505,[1]PROJECTES!$C$14:$G$5000,5,FALSE))</f>
        <v/>
      </c>
      <c r="E2505" s="79"/>
      <c r="F2505" s="110" t="str">
        <f>IF(I2505="","",VLOOKUP(I2505,[1]PROJECTES!$C$14:$G$5000,2,FALSE))</f>
        <v/>
      </c>
      <c r="G2505" s="112" t="str">
        <f>IF(E2505="","",VLOOKUP(E2505,[1]PROJECTES!$C$14:$G$5000,4,FALSE))</f>
        <v/>
      </c>
      <c r="H2505" s="95"/>
      <c r="I2505" s="113" t="str">
        <f>IF(H2505="","",VLOOKUP(H2505,BD!B$2:C$16,2,FALSE))</f>
        <v/>
      </c>
      <c r="J2505" s="114"/>
      <c r="K2505" s="115" t="str">
        <f t="shared" si="88"/>
        <v/>
      </c>
      <c r="L2505" s="116" t="str">
        <f t="shared" ref="L2505:L2568" ca="1" si="89">IF(M2505="","-",IF(G2505="TA","-",+M2505-TODAY()))</f>
        <v>-</v>
      </c>
      <c r="M2505" s="111" t="str">
        <f>IF(E2505="","",VLOOKUP(E2505,[1]PROJECTES!$C$14:$Z$5000,21,FALSE))</f>
        <v/>
      </c>
      <c r="N2505" s="117"/>
      <c r="O2505" s="118" t="s">
        <v>222</v>
      </c>
      <c r="P2505" s="119"/>
      <c r="Q2505" s="84"/>
      <c r="R2505" s="125"/>
      <c r="S2505" s="166"/>
      <c r="T2505" s="167"/>
    </row>
    <row r="2506" spans="1:20" s="121" customFormat="1" ht="20.100000000000001" customHeight="1" x14ac:dyDescent="0.3">
      <c r="A2506" s="80"/>
      <c r="B2506" s="110" t="str">
        <f>IF(E2506="","",VLOOKUP(E2506,[1]PROJECTES!$C$14:$G$5000,2,FALSE))</f>
        <v/>
      </c>
      <c r="C2506" s="80"/>
      <c r="D2506" s="283" t="str">
        <f>IF(E2506="","",VLOOKUP(E2506,[1]PROJECTES!$C$14:$G$5000,5,FALSE))</f>
        <v/>
      </c>
      <c r="E2506" s="79"/>
      <c r="F2506" s="110" t="str">
        <f>IF(I2506="","",VLOOKUP(I2506,[1]PROJECTES!$C$14:$G$5000,2,FALSE))</f>
        <v/>
      </c>
      <c r="G2506" s="112" t="str">
        <f>IF(E2506="","",VLOOKUP(E2506,[1]PROJECTES!$C$14:$G$5000,4,FALSE))</f>
        <v/>
      </c>
      <c r="H2506" s="95"/>
      <c r="I2506" s="113" t="str">
        <f>IF(H2506="","",VLOOKUP(H2506,BD!B$2:C$16,2,FALSE))</f>
        <v/>
      </c>
      <c r="J2506" s="114"/>
      <c r="K2506" s="115" t="str">
        <f t="shared" si="88"/>
        <v/>
      </c>
      <c r="L2506" s="116" t="str">
        <f t="shared" ca="1" si="89"/>
        <v>-</v>
      </c>
      <c r="M2506" s="111" t="str">
        <f>IF(E2506="","",VLOOKUP(E2506,[1]PROJECTES!$C$14:$Z$5000,21,FALSE))</f>
        <v/>
      </c>
      <c r="N2506" s="117"/>
      <c r="O2506" s="118" t="s">
        <v>222</v>
      </c>
      <c r="P2506" s="119"/>
      <c r="Q2506" s="84"/>
      <c r="R2506" s="125"/>
      <c r="S2506" s="166"/>
      <c r="T2506" s="167"/>
    </row>
    <row r="2507" spans="1:20" s="121" customFormat="1" ht="20.100000000000001" customHeight="1" x14ac:dyDescent="0.3">
      <c r="A2507" s="80"/>
      <c r="B2507" s="110" t="str">
        <f>IF(E2507="","",VLOOKUP(E2507,[1]PROJECTES!$C$14:$G$5000,2,FALSE))</f>
        <v/>
      </c>
      <c r="C2507" s="80"/>
      <c r="D2507" s="283" t="str">
        <f>IF(E2507="","",VLOOKUP(E2507,[1]PROJECTES!$C$14:$G$5000,5,FALSE))</f>
        <v/>
      </c>
      <c r="E2507" s="79"/>
      <c r="F2507" s="110" t="str">
        <f>IF(I2507="","",VLOOKUP(I2507,[1]PROJECTES!$C$14:$G$5000,2,FALSE))</f>
        <v/>
      </c>
      <c r="G2507" s="112" t="str">
        <f>IF(E2507="","",VLOOKUP(E2507,[1]PROJECTES!$C$14:$G$5000,4,FALSE))</f>
        <v/>
      </c>
      <c r="H2507" s="95"/>
      <c r="I2507" s="113" t="str">
        <f>IF(H2507="","",VLOOKUP(H2507,BD!B$2:C$16,2,FALSE))</f>
        <v/>
      </c>
      <c r="J2507" s="114"/>
      <c r="K2507" s="115" t="str">
        <f t="shared" si="88"/>
        <v/>
      </c>
      <c r="L2507" s="116" t="str">
        <f t="shared" ca="1" si="89"/>
        <v>-</v>
      </c>
      <c r="M2507" s="111" t="str">
        <f>IF(E2507="","",VLOOKUP(E2507,[1]PROJECTES!$C$14:$Z$5000,21,FALSE))</f>
        <v/>
      </c>
      <c r="N2507" s="117"/>
      <c r="O2507" s="118" t="s">
        <v>222</v>
      </c>
      <c r="P2507" s="119"/>
      <c r="Q2507" s="84"/>
      <c r="R2507" s="125"/>
      <c r="S2507" s="166"/>
      <c r="T2507" s="167"/>
    </row>
    <row r="2508" spans="1:20" s="121" customFormat="1" ht="20.100000000000001" customHeight="1" x14ac:dyDescent="0.3">
      <c r="A2508" s="80"/>
      <c r="B2508" s="110" t="str">
        <f>IF(E2508="","",VLOOKUP(E2508,[1]PROJECTES!$C$14:$G$5000,2,FALSE))</f>
        <v/>
      </c>
      <c r="C2508" s="80"/>
      <c r="D2508" s="283" t="str">
        <f>IF(E2508="","",VLOOKUP(E2508,[1]PROJECTES!$C$14:$G$5000,5,FALSE))</f>
        <v/>
      </c>
      <c r="E2508" s="79"/>
      <c r="F2508" s="110" t="str">
        <f>IF(I2508="","",VLOOKUP(I2508,[1]PROJECTES!$C$14:$G$5000,2,FALSE))</f>
        <v/>
      </c>
      <c r="G2508" s="112" t="str">
        <f>IF(E2508="","",VLOOKUP(E2508,[1]PROJECTES!$C$14:$G$5000,4,FALSE))</f>
        <v/>
      </c>
      <c r="H2508" s="95"/>
      <c r="I2508" s="113" t="str">
        <f>IF(H2508="","",VLOOKUP(H2508,BD!B$2:C$16,2,FALSE))</f>
        <v/>
      </c>
      <c r="J2508" s="114"/>
      <c r="K2508" s="115" t="str">
        <f t="shared" si="88"/>
        <v/>
      </c>
      <c r="L2508" s="116" t="str">
        <f t="shared" ca="1" si="89"/>
        <v>-</v>
      </c>
      <c r="M2508" s="111" t="str">
        <f>IF(E2508="","",VLOOKUP(E2508,[1]PROJECTES!$C$14:$Z$5000,21,FALSE))</f>
        <v/>
      </c>
      <c r="N2508" s="117"/>
      <c r="O2508" s="118" t="s">
        <v>222</v>
      </c>
      <c r="P2508" s="119"/>
      <c r="Q2508" s="84"/>
      <c r="R2508" s="125"/>
      <c r="S2508" s="166"/>
      <c r="T2508" s="167"/>
    </row>
    <row r="2509" spans="1:20" s="121" customFormat="1" ht="20.100000000000001" customHeight="1" x14ac:dyDescent="0.3">
      <c r="A2509" s="80"/>
      <c r="B2509" s="110" t="str">
        <f>IF(E2509="","",VLOOKUP(E2509,[1]PROJECTES!$C$14:$G$5000,2,FALSE))</f>
        <v/>
      </c>
      <c r="C2509" s="80"/>
      <c r="D2509" s="283" t="str">
        <f>IF(E2509="","",VLOOKUP(E2509,[1]PROJECTES!$C$14:$G$5000,5,FALSE))</f>
        <v/>
      </c>
      <c r="E2509" s="79"/>
      <c r="F2509" s="110" t="str">
        <f>IF(I2509="","",VLOOKUP(I2509,[1]PROJECTES!$C$14:$G$5000,2,FALSE))</f>
        <v/>
      </c>
      <c r="G2509" s="112" t="str">
        <f>IF(E2509="","",VLOOKUP(E2509,[1]PROJECTES!$C$14:$G$5000,4,FALSE))</f>
        <v/>
      </c>
      <c r="H2509" s="95"/>
      <c r="I2509" s="113" t="str">
        <f>IF(H2509="","",VLOOKUP(H2509,BD!B$2:C$16,2,FALSE))</f>
        <v/>
      </c>
      <c r="J2509" s="114"/>
      <c r="K2509" s="115" t="str">
        <f t="shared" si="88"/>
        <v/>
      </c>
      <c r="L2509" s="116" t="str">
        <f t="shared" ca="1" si="89"/>
        <v>-</v>
      </c>
      <c r="M2509" s="111" t="str">
        <f>IF(E2509="","",VLOOKUP(E2509,[1]PROJECTES!$C$14:$Z$5000,21,FALSE))</f>
        <v/>
      </c>
      <c r="N2509" s="117"/>
      <c r="O2509" s="118" t="s">
        <v>222</v>
      </c>
      <c r="P2509" s="119"/>
      <c r="Q2509" s="84"/>
      <c r="R2509" s="125"/>
      <c r="S2509" s="166"/>
      <c r="T2509" s="167"/>
    </row>
    <row r="2510" spans="1:20" s="121" customFormat="1" ht="20.100000000000001" customHeight="1" x14ac:dyDescent="0.3">
      <c r="A2510" s="80"/>
      <c r="B2510" s="110" t="str">
        <f>IF(E2510="","",VLOOKUP(E2510,[1]PROJECTES!$C$14:$G$5000,2,FALSE))</f>
        <v/>
      </c>
      <c r="C2510" s="80"/>
      <c r="D2510" s="283" t="str">
        <f>IF(E2510="","",VLOOKUP(E2510,[1]PROJECTES!$C$14:$G$5000,5,FALSE))</f>
        <v/>
      </c>
      <c r="E2510" s="79"/>
      <c r="F2510" s="110" t="str">
        <f>IF(I2510="","",VLOOKUP(I2510,[1]PROJECTES!$C$14:$G$5000,2,FALSE))</f>
        <v/>
      </c>
      <c r="G2510" s="112" t="str">
        <f>IF(E2510="","",VLOOKUP(E2510,[1]PROJECTES!$C$14:$G$5000,4,FALSE))</f>
        <v/>
      </c>
      <c r="H2510" s="95"/>
      <c r="I2510" s="113" t="str">
        <f>IF(H2510="","",VLOOKUP(H2510,BD!B$2:C$16,2,FALSE))</f>
        <v/>
      </c>
      <c r="J2510" s="114"/>
      <c r="K2510" s="115" t="str">
        <f t="shared" si="88"/>
        <v/>
      </c>
      <c r="L2510" s="116" t="str">
        <f t="shared" ca="1" si="89"/>
        <v>-</v>
      </c>
      <c r="M2510" s="111" t="str">
        <f>IF(E2510="","",VLOOKUP(E2510,[1]PROJECTES!$C$14:$Z$5000,21,FALSE))</f>
        <v/>
      </c>
      <c r="N2510" s="117"/>
      <c r="O2510" s="118" t="s">
        <v>222</v>
      </c>
      <c r="P2510" s="119"/>
      <c r="Q2510" s="84"/>
      <c r="R2510" s="125"/>
      <c r="S2510" s="166"/>
      <c r="T2510" s="167"/>
    </row>
    <row r="2511" spans="1:20" s="121" customFormat="1" ht="20.100000000000001" customHeight="1" x14ac:dyDescent="0.3">
      <c r="A2511" s="80"/>
      <c r="B2511" s="110" t="str">
        <f>IF(E2511="","",VLOOKUP(E2511,[1]PROJECTES!$C$14:$G$5000,2,FALSE))</f>
        <v/>
      </c>
      <c r="C2511" s="80"/>
      <c r="D2511" s="283" t="str">
        <f>IF(E2511="","",VLOOKUP(E2511,[1]PROJECTES!$C$14:$G$5000,5,FALSE))</f>
        <v/>
      </c>
      <c r="E2511" s="79"/>
      <c r="F2511" s="110" t="str">
        <f>IF(I2511="","",VLOOKUP(I2511,[1]PROJECTES!$C$14:$G$5000,2,FALSE))</f>
        <v/>
      </c>
      <c r="G2511" s="112" t="str">
        <f>IF(E2511="","",VLOOKUP(E2511,[1]PROJECTES!$C$14:$G$5000,4,FALSE))</f>
        <v/>
      </c>
      <c r="H2511" s="95"/>
      <c r="I2511" s="113" t="str">
        <f>IF(H2511="","",VLOOKUP(H2511,BD!B$2:C$16,2,FALSE))</f>
        <v/>
      </c>
      <c r="J2511" s="114"/>
      <c r="K2511" s="115" t="str">
        <f t="shared" si="88"/>
        <v/>
      </c>
      <c r="L2511" s="116" t="str">
        <f t="shared" ca="1" si="89"/>
        <v>-</v>
      </c>
      <c r="M2511" s="111" t="str">
        <f>IF(E2511="","",VLOOKUP(E2511,[1]PROJECTES!$C$14:$Z$5000,21,FALSE))</f>
        <v/>
      </c>
      <c r="N2511" s="117"/>
      <c r="O2511" s="118" t="s">
        <v>222</v>
      </c>
      <c r="P2511" s="119"/>
      <c r="Q2511" s="84"/>
      <c r="R2511" s="125"/>
      <c r="S2511" s="166"/>
      <c r="T2511" s="167"/>
    </row>
    <row r="2512" spans="1:20" s="121" customFormat="1" ht="20.100000000000001" customHeight="1" x14ac:dyDescent="0.3">
      <c r="A2512" s="80"/>
      <c r="B2512" s="110" t="str">
        <f>IF(E2512="","",VLOOKUP(E2512,[1]PROJECTES!$C$14:$G$5000,2,FALSE))</f>
        <v/>
      </c>
      <c r="C2512" s="80"/>
      <c r="D2512" s="283" t="str">
        <f>IF(E2512="","",VLOOKUP(E2512,[1]PROJECTES!$C$14:$G$5000,5,FALSE))</f>
        <v/>
      </c>
      <c r="E2512" s="79"/>
      <c r="F2512" s="110" t="str">
        <f>IF(I2512="","",VLOOKUP(I2512,[1]PROJECTES!$C$14:$G$5000,2,FALSE))</f>
        <v/>
      </c>
      <c r="G2512" s="112" t="str">
        <f>IF(E2512="","",VLOOKUP(E2512,[1]PROJECTES!$C$14:$G$5000,4,FALSE))</f>
        <v/>
      </c>
      <c r="H2512" s="95"/>
      <c r="I2512" s="113" t="str">
        <f>IF(H2512="","",VLOOKUP(H2512,BD!B$2:C$16,2,FALSE))</f>
        <v/>
      </c>
      <c r="J2512" s="114"/>
      <c r="K2512" s="115" t="str">
        <f t="shared" si="88"/>
        <v/>
      </c>
      <c r="L2512" s="116" t="str">
        <f t="shared" ca="1" si="89"/>
        <v>-</v>
      </c>
      <c r="M2512" s="111" t="str">
        <f>IF(E2512="","",VLOOKUP(E2512,[1]PROJECTES!$C$14:$Z$5000,21,FALSE))</f>
        <v/>
      </c>
      <c r="N2512" s="117"/>
      <c r="O2512" s="118" t="s">
        <v>222</v>
      </c>
      <c r="P2512" s="119"/>
      <c r="Q2512" s="84"/>
      <c r="R2512" s="125"/>
      <c r="S2512" s="166"/>
      <c r="T2512" s="167"/>
    </row>
    <row r="2513" spans="1:20" s="121" customFormat="1" ht="20.100000000000001" customHeight="1" x14ac:dyDescent="0.3">
      <c r="A2513" s="80"/>
      <c r="B2513" s="110" t="str">
        <f>IF(E2513="","",VLOOKUP(E2513,[1]PROJECTES!$C$14:$G$5000,2,FALSE))</f>
        <v/>
      </c>
      <c r="C2513" s="80"/>
      <c r="D2513" s="283" t="str">
        <f>IF(E2513="","",VLOOKUP(E2513,[1]PROJECTES!$C$14:$G$5000,5,FALSE))</f>
        <v/>
      </c>
      <c r="E2513" s="79"/>
      <c r="F2513" s="110" t="str">
        <f>IF(I2513="","",VLOOKUP(I2513,[1]PROJECTES!$C$14:$G$5000,2,FALSE))</f>
        <v/>
      </c>
      <c r="G2513" s="112" t="str">
        <f>IF(E2513="","",VLOOKUP(E2513,[1]PROJECTES!$C$14:$G$5000,4,FALSE))</f>
        <v/>
      </c>
      <c r="H2513" s="95"/>
      <c r="I2513" s="113" t="str">
        <f>IF(H2513="","",VLOOKUP(H2513,BD!B$2:C$16,2,FALSE))</f>
        <v/>
      </c>
      <c r="J2513" s="114"/>
      <c r="K2513" s="115" t="str">
        <f t="shared" si="88"/>
        <v/>
      </c>
      <c r="L2513" s="116" t="str">
        <f t="shared" ca="1" si="89"/>
        <v>-</v>
      </c>
      <c r="M2513" s="111" t="str">
        <f>IF(E2513="","",VLOOKUP(E2513,[1]PROJECTES!$C$14:$Z$5000,21,FALSE))</f>
        <v/>
      </c>
      <c r="N2513" s="117"/>
      <c r="O2513" s="118" t="s">
        <v>222</v>
      </c>
      <c r="P2513" s="119"/>
      <c r="Q2513" s="84"/>
      <c r="R2513" s="125"/>
      <c r="S2513" s="166"/>
      <c r="T2513" s="167"/>
    </row>
    <row r="2514" spans="1:20" s="121" customFormat="1" ht="20.100000000000001" customHeight="1" x14ac:dyDescent="0.3">
      <c r="A2514" s="80"/>
      <c r="B2514" s="110" t="str">
        <f>IF(E2514="","",VLOOKUP(E2514,[1]PROJECTES!$C$14:$G$5000,2,FALSE))</f>
        <v/>
      </c>
      <c r="C2514" s="80"/>
      <c r="D2514" s="283" t="str">
        <f>IF(E2514="","",VLOOKUP(E2514,[1]PROJECTES!$C$14:$G$5000,5,FALSE))</f>
        <v/>
      </c>
      <c r="E2514" s="79"/>
      <c r="F2514" s="110" t="str">
        <f>IF(I2514="","",VLOOKUP(I2514,[1]PROJECTES!$C$14:$G$5000,2,FALSE))</f>
        <v/>
      </c>
      <c r="G2514" s="112" t="str">
        <f>IF(E2514="","",VLOOKUP(E2514,[1]PROJECTES!$C$14:$G$5000,4,FALSE))</f>
        <v/>
      </c>
      <c r="H2514" s="95"/>
      <c r="I2514" s="113" t="str">
        <f>IF(H2514="","",VLOOKUP(H2514,BD!B$2:C$16,2,FALSE))</f>
        <v/>
      </c>
      <c r="J2514" s="114"/>
      <c r="K2514" s="115" t="str">
        <f t="shared" si="88"/>
        <v/>
      </c>
      <c r="L2514" s="116" t="str">
        <f t="shared" ca="1" si="89"/>
        <v>-</v>
      </c>
      <c r="M2514" s="111" t="str">
        <f>IF(E2514="","",VLOOKUP(E2514,[1]PROJECTES!$C$14:$Z$5000,21,FALSE))</f>
        <v/>
      </c>
      <c r="N2514" s="117"/>
      <c r="O2514" s="118" t="s">
        <v>222</v>
      </c>
      <c r="P2514" s="119"/>
      <c r="Q2514" s="84"/>
      <c r="R2514" s="125"/>
      <c r="S2514" s="166"/>
      <c r="T2514" s="167"/>
    </row>
    <row r="2515" spans="1:20" s="121" customFormat="1" ht="20.100000000000001" customHeight="1" x14ac:dyDescent="0.3">
      <c r="A2515" s="80"/>
      <c r="B2515" s="110" t="str">
        <f>IF(E2515="","",VLOOKUP(E2515,[1]PROJECTES!$C$14:$G$5000,2,FALSE))</f>
        <v/>
      </c>
      <c r="C2515" s="80"/>
      <c r="D2515" s="283" t="str">
        <f>IF(E2515="","",VLOOKUP(E2515,[1]PROJECTES!$C$14:$G$5000,5,FALSE))</f>
        <v/>
      </c>
      <c r="E2515" s="79"/>
      <c r="F2515" s="110" t="str">
        <f>IF(I2515="","",VLOOKUP(I2515,[1]PROJECTES!$C$14:$G$5000,2,FALSE))</f>
        <v/>
      </c>
      <c r="G2515" s="112" t="str">
        <f>IF(E2515="","",VLOOKUP(E2515,[1]PROJECTES!$C$14:$G$5000,4,FALSE))</f>
        <v/>
      </c>
      <c r="H2515" s="95"/>
      <c r="I2515" s="113" t="str">
        <f>IF(H2515="","",VLOOKUP(H2515,BD!B$2:C$16,2,FALSE))</f>
        <v/>
      </c>
      <c r="J2515" s="114"/>
      <c r="K2515" s="115" t="str">
        <f t="shared" si="88"/>
        <v/>
      </c>
      <c r="L2515" s="116" t="str">
        <f t="shared" ca="1" si="89"/>
        <v>-</v>
      </c>
      <c r="M2515" s="111" t="str">
        <f>IF(E2515="","",VLOOKUP(E2515,[1]PROJECTES!$C$14:$Z$5000,21,FALSE))</f>
        <v/>
      </c>
      <c r="N2515" s="117"/>
      <c r="O2515" s="118" t="s">
        <v>222</v>
      </c>
      <c r="P2515" s="119"/>
      <c r="Q2515" s="84"/>
      <c r="R2515" s="125"/>
      <c r="S2515" s="166"/>
      <c r="T2515" s="167"/>
    </row>
    <row r="2516" spans="1:20" s="121" customFormat="1" ht="20.100000000000001" customHeight="1" x14ac:dyDescent="0.3">
      <c r="A2516" s="80"/>
      <c r="B2516" s="110" t="str">
        <f>IF(E2516="","",VLOOKUP(E2516,[1]PROJECTES!$C$14:$G$5000,2,FALSE))</f>
        <v/>
      </c>
      <c r="C2516" s="80"/>
      <c r="D2516" s="283" t="str">
        <f>IF(E2516="","",VLOOKUP(E2516,[1]PROJECTES!$C$14:$G$5000,5,FALSE))</f>
        <v/>
      </c>
      <c r="E2516" s="79"/>
      <c r="F2516" s="110" t="str">
        <f>IF(I2516="","",VLOOKUP(I2516,[1]PROJECTES!$C$14:$G$5000,2,FALSE))</f>
        <v/>
      </c>
      <c r="G2516" s="112" t="str">
        <f>IF(E2516="","",VLOOKUP(E2516,[1]PROJECTES!$C$14:$G$5000,4,FALSE))</f>
        <v/>
      </c>
      <c r="H2516" s="95"/>
      <c r="I2516" s="113" t="str">
        <f>IF(H2516="","",VLOOKUP(H2516,BD!B$2:C$16,2,FALSE))</f>
        <v/>
      </c>
      <c r="J2516" s="114"/>
      <c r="K2516" s="115" t="str">
        <f t="shared" si="88"/>
        <v/>
      </c>
      <c r="L2516" s="116" t="str">
        <f t="shared" ca="1" si="89"/>
        <v>-</v>
      </c>
      <c r="M2516" s="111" t="str">
        <f>IF(E2516="","",VLOOKUP(E2516,[1]PROJECTES!$C$14:$Z$5000,21,FALSE))</f>
        <v/>
      </c>
      <c r="N2516" s="117"/>
      <c r="O2516" s="118" t="s">
        <v>222</v>
      </c>
      <c r="P2516" s="119"/>
      <c r="Q2516" s="84"/>
      <c r="R2516" s="125"/>
      <c r="S2516" s="166"/>
      <c r="T2516" s="167"/>
    </row>
    <row r="2517" spans="1:20" s="121" customFormat="1" ht="20.100000000000001" customHeight="1" x14ac:dyDescent="0.3">
      <c r="A2517" s="80"/>
      <c r="B2517" s="110" t="str">
        <f>IF(E2517="","",VLOOKUP(E2517,[1]PROJECTES!$C$14:$G$5000,2,FALSE))</f>
        <v/>
      </c>
      <c r="C2517" s="80"/>
      <c r="D2517" s="283" t="str">
        <f>IF(E2517="","",VLOOKUP(E2517,[1]PROJECTES!$C$14:$G$5000,5,FALSE))</f>
        <v/>
      </c>
      <c r="E2517" s="79"/>
      <c r="F2517" s="110" t="str">
        <f>IF(I2517="","",VLOOKUP(I2517,[1]PROJECTES!$C$14:$G$5000,2,FALSE))</f>
        <v/>
      </c>
      <c r="G2517" s="112" t="str">
        <f>IF(E2517="","",VLOOKUP(E2517,[1]PROJECTES!$C$14:$G$5000,4,FALSE))</f>
        <v/>
      </c>
      <c r="H2517" s="95"/>
      <c r="I2517" s="113" t="str">
        <f>IF(H2517="","",VLOOKUP(H2517,BD!B$2:C$16,2,FALSE))</f>
        <v/>
      </c>
      <c r="J2517" s="114"/>
      <c r="K2517" s="115" t="str">
        <f t="shared" si="88"/>
        <v/>
      </c>
      <c r="L2517" s="116" t="str">
        <f t="shared" ca="1" si="89"/>
        <v>-</v>
      </c>
      <c r="M2517" s="111" t="str">
        <f>IF(E2517="","",VLOOKUP(E2517,[1]PROJECTES!$C$14:$Z$5000,21,FALSE))</f>
        <v/>
      </c>
      <c r="N2517" s="117"/>
      <c r="O2517" s="118" t="s">
        <v>222</v>
      </c>
      <c r="P2517" s="119"/>
      <c r="Q2517" s="84"/>
      <c r="R2517" s="125"/>
      <c r="S2517" s="166"/>
      <c r="T2517" s="167"/>
    </row>
    <row r="2518" spans="1:20" s="121" customFormat="1" ht="20.100000000000001" customHeight="1" x14ac:dyDescent="0.3">
      <c r="A2518" s="80"/>
      <c r="B2518" s="110" t="str">
        <f>IF(E2518="","",VLOOKUP(E2518,[1]PROJECTES!$C$14:$G$5000,2,FALSE))</f>
        <v/>
      </c>
      <c r="C2518" s="80"/>
      <c r="D2518" s="283" t="str">
        <f>IF(E2518="","",VLOOKUP(E2518,[1]PROJECTES!$C$14:$G$5000,5,FALSE))</f>
        <v/>
      </c>
      <c r="E2518" s="79"/>
      <c r="F2518" s="110" t="str">
        <f>IF(I2518="","",VLOOKUP(I2518,[1]PROJECTES!$C$14:$G$5000,2,FALSE))</f>
        <v/>
      </c>
      <c r="G2518" s="112" t="str">
        <f>IF(E2518="","",VLOOKUP(E2518,[1]PROJECTES!$C$14:$G$5000,4,FALSE))</f>
        <v/>
      </c>
      <c r="H2518" s="95"/>
      <c r="I2518" s="113" t="str">
        <f>IF(H2518="","",VLOOKUP(H2518,BD!B$2:C$16,2,FALSE))</f>
        <v/>
      </c>
      <c r="J2518" s="114"/>
      <c r="K2518" s="115" t="str">
        <f t="shared" si="88"/>
        <v/>
      </c>
      <c r="L2518" s="116" t="str">
        <f t="shared" ca="1" si="89"/>
        <v>-</v>
      </c>
      <c r="M2518" s="111" t="str">
        <f>IF(E2518="","",VLOOKUP(E2518,[1]PROJECTES!$C$14:$Z$5000,21,FALSE))</f>
        <v/>
      </c>
      <c r="N2518" s="117"/>
      <c r="O2518" s="118" t="s">
        <v>222</v>
      </c>
      <c r="P2518" s="119"/>
      <c r="Q2518" s="84"/>
      <c r="R2518" s="125"/>
      <c r="S2518" s="166"/>
      <c r="T2518" s="167"/>
    </row>
    <row r="2519" spans="1:20" s="121" customFormat="1" ht="20.100000000000001" customHeight="1" x14ac:dyDescent="0.3">
      <c r="A2519" s="80"/>
      <c r="B2519" s="110" t="str">
        <f>IF(E2519="","",VLOOKUP(E2519,[1]PROJECTES!$C$14:$G$5000,2,FALSE))</f>
        <v/>
      </c>
      <c r="C2519" s="80"/>
      <c r="D2519" s="283" t="str">
        <f>IF(E2519="","",VLOOKUP(E2519,[1]PROJECTES!$C$14:$G$5000,5,FALSE))</f>
        <v/>
      </c>
      <c r="E2519" s="79"/>
      <c r="F2519" s="110" t="str">
        <f>IF(I2519="","",VLOOKUP(I2519,[1]PROJECTES!$C$14:$G$5000,2,FALSE))</f>
        <v/>
      </c>
      <c r="G2519" s="112" t="str">
        <f>IF(E2519="","",VLOOKUP(E2519,[1]PROJECTES!$C$14:$G$5000,4,FALSE))</f>
        <v/>
      </c>
      <c r="H2519" s="95"/>
      <c r="I2519" s="113" t="str">
        <f>IF(H2519="","",VLOOKUP(H2519,BD!B$2:C$16,2,FALSE))</f>
        <v/>
      </c>
      <c r="J2519" s="114"/>
      <c r="K2519" s="115" t="str">
        <f t="shared" si="88"/>
        <v/>
      </c>
      <c r="L2519" s="116" t="str">
        <f t="shared" ca="1" si="89"/>
        <v>-</v>
      </c>
      <c r="M2519" s="111" t="str">
        <f>IF(E2519="","",VLOOKUP(E2519,[1]PROJECTES!$C$14:$Z$5000,21,FALSE))</f>
        <v/>
      </c>
      <c r="N2519" s="117"/>
      <c r="O2519" s="118" t="s">
        <v>222</v>
      </c>
      <c r="P2519" s="119"/>
      <c r="Q2519" s="84"/>
      <c r="R2519" s="125"/>
      <c r="S2519" s="166"/>
      <c r="T2519" s="167"/>
    </row>
    <row r="2520" spans="1:20" s="121" customFormat="1" ht="20.100000000000001" customHeight="1" x14ac:dyDescent="0.3">
      <c r="A2520" s="80"/>
      <c r="B2520" s="110" t="str">
        <f>IF(E2520="","",VLOOKUP(E2520,[1]PROJECTES!$C$14:$G$5000,2,FALSE))</f>
        <v/>
      </c>
      <c r="C2520" s="80"/>
      <c r="D2520" s="283" t="str">
        <f>IF(E2520="","",VLOOKUP(E2520,[1]PROJECTES!$C$14:$G$5000,5,FALSE))</f>
        <v/>
      </c>
      <c r="E2520" s="79"/>
      <c r="F2520" s="110" t="str">
        <f>IF(I2520="","",VLOOKUP(I2520,[1]PROJECTES!$C$14:$G$5000,2,FALSE))</f>
        <v/>
      </c>
      <c r="G2520" s="112" t="str">
        <f>IF(E2520="","",VLOOKUP(E2520,[1]PROJECTES!$C$14:$G$5000,4,FALSE))</f>
        <v/>
      </c>
      <c r="H2520" s="95"/>
      <c r="I2520" s="113" t="str">
        <f>IF(H2520="","",VLOOKUP(H2520,BD!B$2:C$16,2,FALSE))</f>
        <v/>
      </c>
      <c r="J2520" s="114"/>
      <c r="K2520" s="115" t="str">
        <f t="shared" si="88"/>
        <v/>
      </c>
      <c r="L2520" s="116" t="str">
        <f t="shared" ca="1" si="89"/>
        <v>-</v>
      </c>
      <c r="M2520" s="111" t="str">
        <f>IF(E2520="","",VLOOKUP(E2520,[1]PROJECTES!$C$14:$Z$5000,21,FALSE))</f>
        <v/>
      </c>
      <c r="N2520" s="117"/>
      <c r="O2520" s="118" t="s">
        <v>222</v>
      </c>
      <c r="P2520" s="119"/>
      <c r="Q2520" s="84"/>
      <c r="R2520" s="125"/>
      <c r="S2520" s="166"/>
      <c r="T2520" s="167"/>
    </row>
    <row r="2521" spans="1:20" s="121" customFormat="1" ht="20.100000000000001" customHeight="1" x14ac:dyDescent="0.3">
      <c r="A2521" s="80"/>
      <c r="B2521" s="110" t="str">
        <f>IF(E2521="","",VLOOKUP(E2521,[1]PROJECTES!$C$14:$G$5000,2,FALSE))</f>
        <v/>
      </c>
      <c r="C2521" s="80"/>
      <c r="D2521" s="283" t="str">
        <f>IF(E2521="","",VLOOKUP(E2521,[1]PROJECTES!$C$14:$G$5000,5,FALSE))</f>
        <v/>
      </c>
      <c r="E2521" s="79"/>
      <c r="F2521" s="110" t="str">
        <f>IF(I2521="","",VLOOKUP(I2521,[1]PROJECTES!$C$14:$G$5000,2,FALSE))</f>
        <v/>
      </c>
      <c r="G2521" s="112" t="str">
        <f>IF(E2521="","",VLOOKUP(E2521,[1]PROJECTES!$C$14:$G$5000,4,FALSE))</f>
        <v/>
      </c>
      <c r="H2521" s="95"/>
      <c r="I2521" s="113" t="str">
        <f>IF(H2521="","",VLOOKUP(H2521,BD!B$2:C$16,2,FALSE))</f>
        <v/>
      </c>
      <c r="J2521" s="114"/>
      <c r="K2521" s="115" t="str">
        <f t="shared" si="88"/>
        <v/>
      </c>
      <c r="L2521" s="116" t="str">
        <f t="shared" ca="1" si="89"/>
        <v>-</v>
      </c>
      <c r="M2521" s="111" t="str">
        <f>IF(E2521="","",VLOOKUP(E2521,[1]PROJECTES!$C$14:$Z$5000,21,FALSE))</f>
        <v/>
      </c>
      <c r="N2521" s="117"/>
      <c r="O2521" s="118" t="s">
        <v>222</v>
      </c>
      <c r="P2521" s="119"/>
      <c r="Q2521" s="84"/>
      <c r="R2521" s="125"/>
      <c r="S2521" s="166"/>
      <c r="T2521" s="167"/>
    </row>
    <row r="2522" spans="1:20" s="121" customFormat="1" ht="20.100000000000001" customHeight="1" x14ac:dyDescent="0.3">
      <c r="A2522" s="80"/>
      <c r="B2522" s="110" t="str">
        <f>IF(E2522="","",VLOOKUP(E2522,[1]PROJECTES!$C$14:$G$5000,2,FALSE))</f>
        <v/>
      </c>
      <c r="C2522" s="80"/>
      <c r="D2522" s="283" t="str">
        <f>IF(E2522="","",VLOOKUP(E2522,[1]PROJECTES!$C$14:$G$5000,5,FALSE))</f>
        <v/>
      </c>
      <c r="E2522" s="79"/>
      <c r="F2522" s="110" t="str">
        <f>IF(I2522="","",VLOOKUP(I2522,[1]PROJECTES!$C$14:$G$5000,2,FALSE))</f>
        <v/>
      </c>
      <c r="G2522" s="112" t="str">
        <f>IF(E2522="","",VLOOKUP(E2522,[1]PROJECTES!$C$14:$G$5000,4,FALSE))</f>
        <v/>
      </c>
      <c r="H2522" s="95"/>
      <c r="I2522" s="113" t="str">
        <f>IF(H2522="","",VLOOKUP(H2522,BD!B$2:C$16,2,FALSE))</f>
        <v/>
      </c>
      <c r="J2522" s="114"/>
      <c r="K2522" s="115" t="str">
        <f t="shared" si="88"/>
        <v/>
      </c>
      <c r="L2522" s="116" t="str">
        <f t="shared" ca="1" si="89"/>
        <v>-</v>
      </c>
      <c r="M2522" s="111" t="str">
        <f>IF(E2522="","",VLOOKUP(E2522,[1]PROJECTES!$C$14:$Z$5000,21,FALSE))</f>
        <v/>
      </c>
      <c r="N2522" s="117"/>
      <c r="O2522" s="118" t="s">
        <v>222</v>
      </c>
      <c r="P2522" s="119"/>
      <c r="Q2522" s="84"/>
      <c r="R2522" s="125"/>
      <c r="S2522" s="166"/>
      <c r="T2522" s="167"/>
    </row>
    <row r="2523" spans="1:20" s="121" customFormat="1" ht="20.100000000000001" customHeight="1" x14ac:dyDescent="0.3">
      <c r="A2523" s="80"/>
      <c r="B2523" s="110" t="str">
        <f>IF(E2523="","",VLOOKUP(E2523,[1]PROJECTES!$C$14:$G$5000,2,FALSE))</f>
        <v/>
      </c>
      <c r="C2523" s="80"/>
      <c r="D2523" s="283" t="str">
        <f>IF(E2523="","",VLOOKUP(E2523,[1]PROJECTES!$C$14:$G$5000,5,FALSE))</f>
        <v/>
      </c>
      <c r="E2523" s="79"/>
      <c r="F2523" s="110" t="str">
        <f>IF(I2523="","",VLOOKUP(I2523,[1]PROJECTES!$C$14:$G$5000,2,FALSE))</f>
        <v/>
      </c>
      <c r="G2523" s="112" t="str">
        <f>IF(E2523="","",VLOOKUP(E2523,[1]PROJECTES!$C$14:$G$5000,4,FALSE))</f>
        <v/>
      </c>
      <c r="H2523" s="95"/>
      <c r="I2523" s="113" t="str">
        <f>IF(H2523="","",VLOOKUP(H2523,BD!B$2:C$16,2,FALSE))</f>
        <v/>
      </c>
      <c r="J2523" s="114"/>
      <c r="K2523" s="115" t="str">
        <f t="shared" si="88"/>
        <v/>
      </c>
      <c r="L2523" s="116" t="str">
        <f t="shared" ca="1" si="89"/>
        <v>-</v>
      </c>
      <c r="M2523" s="111" t="str">
        <f>IF(E2523="","",VLOOKUP(E2523,[1]PROJECTES!$C$14:$Z$5000,21,FALSE))</f>
        <v/>
      </c>
      <c r="N2523" s="117"/>
      <c r="O2523" s="118" t="s">
        <v>222</v>
      </c>
      <c r="P2523" s="119"/>
      <c r="Q2523" s="84"/>
      <c r="R2523" s="125"/>
      <c r="S2523" s="166"/>
      <c r="T2523" s="167"/>
    </row>
    <row r="2524" spans="1:20" s="121" customFormat="1" ht="20.100000000000001" customHeight="1" x14ac:dyDescent="0.3">
      <c r="A2524" s="80"/>
      <c r="B2524" s="110" t="str">
        <f>IF(E2524="","",VLOOKUP(E2524,[1]PROJECTES!$C$14:$G$5000,2,FALSE))</f>
        <v/>
      </c>
      <c r="C2524" s="80"/>
      <c r="D2524" s="283" t="str">
        <f>IF(E2524="","",VLOOKUP(E2524,[1]PROJECTES!$C$14:$G$5000,5,FALSE))</f>
        <v/>
      </c>
      <c r="E2524" s="79"/>
      <c r="F2524" s="110" t="str">
        <f>IF(I2524="","",VLOOKUP(I2524,[1]PROJECTES!$C$14:$G$5000,2,FALSE))</f>
        <v/>
      </c>
      <c r="G2524" s="112" t="str">
        <f>IF(E2524="","",VLOOKUP(E2524,[1]PROJECTES!$C$14:$G$5000,4,FALSE))</f>
        <v/>
      </c>
      <c r="H2524" s="95"/>
      <c r="I2524" s="113" t="str">
        <f>IF(H2524="","",VLOOKUP(H2524,BD!B$2:C$16,2,FALSE))</f>
        <v/>
      </c>
      <c r="J2524" s="114"/>
      <c r="K2524" s="115" t="str">
        <f t="shared" si="88"/>
        <v/>
      </c>
      <c r="L2524" s="116" t="str">
        <f t="shared" ca="1" si="89"/>
        <v>-</v>
      </c>
      <c r="M2524" s="111" t="str">
        <f>IF(E2524="","",VLOOKUP(E2524,[1]PROJECTES!$C$14:$Z$5000,21,FALSE))</f>
        <v/>
      </c>
      <c r="N2524" s="117"/>
      <c r="O2524" s="118" t="s">
        <v>222</v>
      </c>
      <c r="P2524" s="119"/>
      <c r="Q2524" s="84"/>
      <c r="R2524" s="125"/>
      <c r="S2524" s="166"/>
      <c r="T2524" s="167"/>
    </row>
    <row r="2525" spans="1:20" s="121" customFormat="1" ht="20.100000000000001" customHeight="1" x14ac:dyDescent="0.3">
      <c r="A2525" s="80"/>
      <c r="B2525" s="110" t="str">
        <f>IF(E2525="","",VLOOKUP(E2525,[1]PROJECTES!$C$14:$G$5000,2,FALSE))</f>
        <v/>
      </c>
      <c r="C2525" s="80"/>
      <c r="D2525" s="283" t="str">
        <f>IF(E2525="","",VLOOKUP(E2525,[1]PROJECTES!$C$14:$G$5000,5,FALSE))</f>
        <v/>
      </c>
      <c r="E2525" s="79"/>
      <c r="F2525" s="110" t="str">
        <f>IF(I2525="","",VLOOKUP(I2525,[1]PROJECTES!$C$14:$G$5000,2,FALSE))</f>
        <v/>
      </c>
      <c r="G2525" s="112" t="str">
        <f>IF(E2525="","",VLOOKUP(E2525,[1]PROJECTES!$C$14:$G$5000,4,FALSE))</f>
        <v/>
      </c>
      <c r="H2525" s="95"/>
      <c r="I2525" s="113" t="str">
        <f>IF(H2525="","",VLOOKUP(H2525,BD!B$2:C$16,2,FALSE))</f>
        <v/>
      </c>
      <c r="J2525" s="114"/>
      <c r="K2525" s="115" t="str">
        <f t="shared" si="88"/>
        <v/>
      </c>
      <c r="L2525" s="116" t="str">
        <f t="shared" ca="1" si="89"/>
        <v>-</v>
      </c>
      <c r="M2525" s="111" t="str">
        <f>IF(E2525="","",VLOOKUP(E2525,[1]PROJECTES!$C$14:$Z$5000,21,FALSE))</f>
        <v/>
      </c>
      <c r="N2525" s="117"/>
      <c r="O2525" s="118" t="s">
        <v>222</v>
      </c>
      <c r="P2525" s="119"/>
      <c r="Q2525" s="84"/>
      <c r="R2525" s="125"/>
      <c r="S2525" s="166"/>
      <c r="T2525" s="167"/>
    </row>
    <row r="2526" spans="1:20" s="121" customFormat="1" ht="20.100000000000001" customHeight="1" x14ac:dyDescent="0.3">
      <c r="A2526" s="80"/>
      <c r="B2526" s="110" t="str">
        <f>IF(E2526="","",VLOOKUP(E2526,[1]PROJECTES!$C$14:$G$5000,2,FALSE))</f>
        <v/>
      </c>
      <c r="C2526" s="80"/>
      <c r="D2526" s="283" t="str">
        <f>IF(E2526="","",VLOOKUP(E2526,[1]PROJECTES!$C$14:$G$5000,5,FALSE))</f>
        <v/>
      </c>
      <c r="E2526" s="79"/>
      <c r="F2526" s="110" t="str">
        <f>IF(I2526="","",VLOOKUP(I2526,[1]PROJECTES!$C$14:$G$5000,2,FALSE))</f>
        <v/>
      </c>
      <c r="G2526" s="112" t="str">
        <f>IF(E2526="","",VLOOKUP(E2526,[1]PROJECTES!$C$14:$G$5000,4,FALSE))</f>
        <v/>
      </c>
      <c r="H2526" s="95"/>
      <c r="I2526" s="113" t="str">
        <f>IF(H2526="","",VLOOKUP(H2526,BD!B$2:C$16,2,FALSE))</f>
        <v/>
      </c>
      <c r="J2526" s="114"/>
      <c r="K2526" s="115" t="str">
        <f t="shared" si="88"/>
        <v/>
      </c>
      <c r="L2526" s="116" t="str">
        <f t="shared" ca="1" si="89"/>
        <v>-</v>
      </c>
      <c r="M2526" s="111" t="str">
        <f>IF(E2526="","",VLOOKUP(E2526,[1]PROJECTES!$C$14:$Z$5000,21,FALSE))</f>
        <v/>
      </c>
      <c r="N2526" s="117"/>
      <c r="O2526" s="118" t="s">
        <v>222</v>
      </c>
      <c r="P2526" s="119"/>
      <c r="Q2526" s="84"/>
      <c r="R2526" s="125"/>
      <c r="S2526" s="166"/>
      <c r="T2526" s="167"/>
    </row>
    <row r="2527" spans="1:20" s="121" customFormat="1" ht="20.100000000000001" customHeight="1" x14ac:dyDescent="0.3">
      <c r="A2527" s="80"/>
      <c r="B2527" s="110" t="str">
        <f>IF(E2527="","",VLOOKUP(E2527,[1]PROJECTES!$C$14:$G$5000,2,FALSE))</f>
        <v/>
      </c>
      <c r="C2527" s="80"/>
      <c r="D2527" s="283" t="str">
        <f>IF(E2527="","",VLOOKUP(E2527,[1]PROJECTES!$C$14:$G$5000,5,FALSE))</f>
        <v/>
      </c>
      <c r="E2527" s="79"/>
      <c r="F2527" s="110" t="str">
        <f>IF(I2527="","",VLOOKUP(I2527,[1]PROJECTES!$C$14:$G$5000,2,FALSE))</f>
        <v/>
      </c>
      <c r="G2527" s="112" t="str">
        <f>IF(E2527="","",VLOOKUP(E2527,[1]PROJECTES!$C$14:$G$5000,4,FALSE))</f>
        <v/>
      </c>
      <c r="H2527" s="95"/>
      <c r="I2527" s="113" t="str">
        <f>IF(H2527="","",VLOOKUP(H2527,BD!B$2:C$16,2,FALSE))</f>
        <v/>
      </c>
      <c r="J2527" s="114"/>
      <c r="K2527" s="115" t="str">
        <f t="shared" si="88"/>
        <v/>
      </c>
      <c r="L2527" s="116" t="str">
        <f t="shared" ca="1" si="89"/>
        <v>-</v>
      </c>
      <c r="M2527" s="111" t="str">
        <f>IF(E2527="","",VLOOKUP(E2527,[1]PROJECTES!$C$14:$Z$5000,21,FALSE))</f>
        <v/>
      </c>
      <c r="N2527" s="117"/>
      <c r="O2527" s="118" t="s">
        <v>222</v>
      </c>
      <c r="P2527" s="119"/>
      <c r="Q2527" s="84"/>
      <c r="R2527" s="125"/>
      <c r="S2527" s="166"/>
      <c r="T2527" s="167"/>
    </row>
    <row r="2528" spans="1:20" s="121" customFormat="1" ht="20.100000000000001" customHeight="1" x14ac:dyDescent="0.3">
      <c r="A2528" s="80"/>
      <c r="B2528" s="110" t="str">
        <f>IF(E2528="","",VLOOKUP(E2528,[1]PROJECTES!$C$14:$G$5000,2,FALSE))</f>
        <v/>
      </c>
      <c r="C2528" s="80"/>
      <c r="D2528" s="283" t="str">
        <f>IF(E2528="","",VLOOKUP(E2528,[1]PROJECTES!$C$14:$G$5000,5,FALSE))</f>
        <v/>
      </c>
      <c r="E2528" s="79"/>
      <c r="F2528" s="110" t="str">
        <f>IF(I2528="","",VLOOKUP(I2528,[1]PROJECTES!$C$14:$G$5000,2,FALSE))</f>
        <v/>
      </c>
      <c r="G2528" s="112" t="str">
        <f>IF(E2528="","",VLOOKUP(E2528,[1]PROJECTES!$C$14:$G$5000,4,FALSE))</f>
        <v/>
      </c>
      <c r="H2528" s="95"/>
      <c r="I2528" s="113" t="str">
        <f>IF(H2528="","",VLOOKUP(H2528,BD!B$2:C$16,2,FALSE))</f>
        <v/>
      </c>
      <c r="J2528" s="114"/>
      <c r="K2528" s="115" t="str">
        <f t="shared" si="88"/>
        <v/>
      </c>
      <c r="L2528" s="116" t="str">
        <f t="shared" ca="1" si="89"/>
        <v>-</v>
      </c>
      <c r="M2528" s="111" t="str">
        <f>IF(E2528="","",VLOOKUP(E2528,[1]PROJECTES!$C$14:$Z$5000,21,FALSE))</f>
        <v/>
      </c>
      <c r="N2528" s="117"/>
      <c r="O2528" s="118" t="s">
        <v>222</v>
      </c>
      <c r="P2528" s="119"/>
      <c r="Q2528" s="84"/>
      <c r="R2528" s="125"/>
      <c r="S2528" s="166"/>
      <c r="T2528" s="167"/>
    </row>
    <row r="2529" spans="1:20" s="121" customFormat="1" ht="20.100000000000001" customHeight="1" x14ac:dyDescent="0.3">
      <c r="A2529" s="80"/>
      <c r="B2529" s="110" t="str">
        <f>IF(E2529="","",VLOOKUP(E2529,[1]PROJECTES!$C$14:$G$5000,2,FALSE))</f>
        <v/>
      </c>
      <c r="C2529" s="80"/>
      <c r="D2529" s="283" t="str">
        <f>IF(E2529="","",VLOOKUP(E2529,[1]PROJECTES!$C$14:$G$5000,5,FALSE))</f>
        <v/>
      </c>
      <c r="E2529" s="79"/>
      <c r="F2529" s="110" t="str">
        <f>IF(I2529="","",VLOOKUP(I2529,[1]PROJECTES!$C$14:$G$5000,2,FALSE))</f>
        <v/>
      </c>
      <c r="G2529" s="112" t="str">
        <f>IF(E2529="","",VLOOKUP(E2529,[1]PROJECTES!$C$14:$G$5000,4,FALSE))</f>
        <v/>
      </c>
      <c r="H2529" s="95"/>
      <c r="I2529" s="113" t="str">
        <f>IF(H2529="","",VLOOKUP(H2529,BD!B$2:C$16,2,FALSE))</f>
        <v/>
      </c>
      <c r="J2529" s="114"/>
      <c r="K2529" s="115" t="str">
        <f t="shared" si="88"/>
        <v/>
      </c>
      <c r="L2529" s="116" t="str">
        <f t="shared" ca="1" si="89"/>
        <v>-</v>
      </c>
      <c r="M2529" s="111" t="str">
        <f>IF(E2529="","",VLOOKUP(E2529,[1]PROJECTES!$C$14:$Z$5000,21,FALSE))</f>
        <v/>
      </c>
      <c r="N2529" s="117"/>
      <c r="O2529" s="118" t="s">
        <v>222</v>
      </c>
      <c r="P2529" s="119"/>
      <c r="Q2529" s="84"/>
      <c r="R2529" s="125"/>
      <c r="S2529" s="166"/>
      <c r="T2529" s="167"/>
    </row>
    <row r="2530" spans="1:20" s="121" customFormat="1" ht="20.100000000000001" customHeight="1" x14ac:dyDescent="0.3">
      <c r="A2530" s="80"/>
      <c r="B2530" s="110" t="str">
        <f>IF(E2530="","",VLOOKUP(E2530,[1]PROJECTES!$C$14:$G$5000,2,FALSE))</f>
        <v/>
      </c>
      <c r="C2530" s="80"/>
      <c r="D2530" s="283" t="str">
        <f>IF(E2530="","",VLOOKUP(E2530,[1]PROJECTES!$C$14:$G$5000,5,FALSE))</f>
        <v/>
      </c>
      <c r="E2530" s="79"/>
      <c r="F2530" s="110" t="str">
        <f>IF(I2530="","",VLOOKUP(I2530,[1]PROJECTES!$C$14:$G$5000,2,FALSE))</f>
        <v/>
      </c>
      <c r="G2530" s="112" t="str">
        <f>IF(E2530="","",VLOOKUP(E2530,[1]PROJECTES!$C$14:$G$5000,4,FALSE))</f>
        <v/>
      </c>
      <c r="H2530" s="95"/>
      <c r="I2530" s="113" t="str">
        <f>IF(H2530="","",VLOOKUP(H2530,BD!B$2:C$16,2,FALSE))</f>
        <v/>
      </c>
      <c r="J2530" s="114"/>
      <c r="K2530" s="115" t="str">
        <f t="shared" si="88"/>
        <v/>
      </c>
      <c r="L2530" s="116" t="str">
        <f t="shared" ca="1" si="89"/>
        <v>-</v>
      </c>
      <c r="M2530" s="111" t="str">
        <f>IF(E2530="","",VLOOKUP(E2530,[1]PROJECTES!$C$14:$Z$5000,21,FALSE))</f>
        <v/>
      </c>
      <c r="N2530" s="117"/>
      <c r="O2530" s="118" t="s">
        <v>222</v>
      </c>
      <c r="P2530" s="119"/>
      <c r="Q2530" s="84"/>
      <c r="R2530" s="125"/>
      <c r="S2530" s="166"/>
      <c r="T2530" s="167"/>
    </row>
    <row r="2531" spans="1:20" s="121" customFormat="1" ht="20.100000000000001" customHeight="1" x14ac:dyDescent="0.3">
      <c r="A2531" s="80"/>
      <c r="B2531" s="110" t="str">
        <f>IF(E2531="","",VLOOKUP(E2531,[1]PROJECTES!$C$14:$G$5000,2,FALSE))</f>
        <v/>
      </c>
      <c r="C2531" s="80"/>
      <c r="D2531" s="283" t="str">
        <f>IF(E2531="","",VLOOKUP(E2531,[1]PROJECTES!$C$14:$G$5000,5,FALSE))</f>
        <v/>
      </c>
      <c r="E2531" s="79"/>
      <c r="F2531" s="110" t="str">
        <f>IF(I2531="","",VLOOKUP(I2531,[1]PROJECTES!$C$14:$G$5000,2,FALSE))</f>
        <v/>
      </c>
      <c r="G2531" s="112" t="str">
        <f>IF(E2531="","",VLOOKUP(E2531,[1]PROJECTES!$C$14:$G$5000,4,FALSE))</f>
        <v/>
      </c>
      <c r="H2531" s="95"/>
      <c r="I2531" s="113" t="str">
        <f>IF(H2531="","",VLOOKUP(H2531,BD!B$2:C$16,2,FALSE))</f>
        <v/>
      </c>
      <c r="J2531" s="114"/>
      <c r="K2531" s="115" t="str">
        <f t="shared" si="88"/>
        <v/>
      </c>
      <c r="L2531" s="116" t="str">
        <f t="shared" ca="1" si="89"/>
        <v>-</v>
      </c>
      <c r="M2531" s="111" t="str">
        <f>IF(E2531="","",VLOOKUP(E2531,[1]PROJECTES!$C$14:$Z$5000,21,FALSE))</f>
        <v/>
      </c>
      <c r="N2531" s="117"/>
      <c r="O2531" s="118" t="s">
        <v>222</v>
      </c>
      <c r="P2531" s="119"/>
      <c r="Q2531" s="84"/>
      <c r="R2531" s="125"/>
      <c r="S2531" s="166"/>
      <c r="T2531" s="167"/>
    </row>
    <row r="2532" spans="1:20" s="121" customFormat="1" ht="20.100000000000001" customHeight="1" x14ac:dyDescent="0.3">
      <c r="A2532" s="80"/>
      <c r="B2532" s="110" t="str">
        <f>IF(E2532="","",VLOOKUP(E2532,[1]PROJECTES!$C$14:$G$5000,2,FALSE))</f>
        <v/>
      </c>
      <c r="C2532" s="80"/>
      <c r="D2532" s="283" t="str">
        <f>IF(E2532="","",VLOOKUP(E2532,[1]PROJECTES!$C$14:$G$5000,5,FALSE))</f>
        <v/>
      </c>
      <c r="E2532" s="79"/>
      <c r="F2532" s="110" t="str">
        <f>IF(I2532="","",VLOOKUP(I2532,[1]PROJECTES!$C$14:$G$5000,2,FALSE))</f>
        <v/>
      </c>
      <c r="G2532" s="112" t="str">
        <f>IF(E2532="","",VLOOKUP(E2532,[1]PROJECTES!$C$14:$G$5000,4,FALSE))</f>
        <v/>
      </c>
      <c r="H2532" s="95"/>
      <c r="I2532" s="113" t="str">
        <f>IF(H2532="","",VLOOKUP(H2532,BD!B$2:C$16,2,FALSE))</f>
        <v/>
      </c>
      <c r="J2532" s="114"/>
      <c r="K2532" s="115" t="str">
        <f t="shared" si="88"/>
        <v/>
      </c>
      <c r="L2532" s="116" t="str">
        <f t="shared" ca="1" si="89"/>
        <v>-</v>
      </c>
      <c r="M2532" s="111" t="str">
        <f>IF(E2532="","",VLOOKUP(E2532,[1]PROJECTES!$C$14:$Z$5000,21,FALSE))</f>
        <v/>
      </c>
      <c r="N2532" s="117"/>
      <c r="O2532" s="118" t="s">
        <v>222</v>
      </c>
      <c r="P2532" s="119"/>
      <c r="Q2532" s="84"/>
      <c r="R2532" s="125"/>
      <c r="S2532" s="166"/>
      <c r="T2532" s="167"/>
    </row>
    <row r="2533" spans="1:20" s="121" customFormat="1" ht="20.100000000000001" customHeight="1" x14ac:dyDescent="0.3">
      <c r="A2533" s="80"/>
      <c r="B2533" s="110" t="str">
        <f>IF(E2533="","",VLOOKUP(E2533,[1]PROJECTES!$C$14:$G$5000,2,FALSE))</f>
        <v/>
      </c>
      <c r="C2533" s="80"/>
      <c r="D2533" s="283" t="str">
        <f>IF(E2533="","",VLOOKUP(E2533,[1]PROJECTES!$C$14:$G$5000,5,FALSE))</f>
        <v/>
      </c>
      <c r="E2533" s="233"/>
      <c r="F2533" s="110" t="str">
        <f>IF(I2533="","",VLOOKUP(I2533,[1]PROJECTES!$C$14:$G$5000,2,FALSE))</f>
        <v/>
      </c>
      <c r="G2533" s="112" t="str">
        <f>IF(E2533="","",VLOOKUP(E2533,[1]PROJECTES!$C$14:$G$5000,4,FALSE))</f>
        <v/>
      </c>
      <c r="H2533" s="95"/>
      <c r="I2533" s="113" t="str">
        <f>IF(H2533="","",VLOOKUP(H2533,BD!B$2:C$16,2,FALSE))</f>
        <v/>
      </c>
      <c r="J2533" s="114"/>
      <c r="K2533" s="115" t="str">
        <f t="shared" si="88"/>
        <v/>
      </c>
      <c r="L2533" s="116" t="str">
        <f t="shared" ca="1" si="89"/>
        <v>-</v>
      </c>
      <c r="M2533" s="111" t="str">
        <f>IF(E2533="","",VLOOKUP(E2533,[1]PROJECTES!$C$14:$Z$5000,21,FALSE))</f>
        <v/>
      </c>
      <c r="N2533" s="117"/>
      <c r="O2533" s="118" t="s">
        <v>222</v>
      </c>
      <c r="P2533" s="119"/>
      <c r="Q2533" s="84"/>
      <c r="R2533" s="220"/>
      <c r="S2533" s="166"/>
      <c r="T2533" s="167"/>
    </row>
    <row r="2534" spans="1:20" s="121" customFormat="1" ht="20.100000000000001" customHeight="1" x14ac:dyDescent="0.3">
      <c r="A2534" s="80"/>
      <c r="B2534" s="110" t="str">
        <f>IF(E2534="","",VLOOKUP(E2534,[1]PROJECTES!$C$14:$G$5000,2,FALSE))</f>
        <v/>
      </c>
      <c r="C2534" s="80"/>
      <c r="D2534" s="283" t="str">
        <f>IF(E2534="","",VLOOKUP(E2534,[1]PROJECTES!$C$14:$G$5000,5,FALSE))</f>
        <v/>
      </c>
      <c r="E2534" s="233"/>
      <c r="F2534" s="110" t="str">
        <f>IF(I2534="","",VLOOKUP(I2534,[1]PROJECTES!$C$14:$G$5000,2,FALSE))</f>
        <v/>
      </c>
      <c r="G2534" s="112" t="str">
        <f>IF(E2534="","",VLOOKUP(E2534,[1]PROJECTES!$C$14:$G$5000,4,FALSE))</f>
        <v/>
      </c>
      <c r="H2534" s="95"/>
      <c r="I2534" s="113" t="str">
        <f>IF(H2534="","",VLOOKUP(H2534,BD!B$2:C$16,2,FALSE))</f>
        <v/>
      </c>
      <c r="J2534" s="114"/>
      <c r="K2534" s="115" t="str">
        <f t="shared" ref="K2534:K2597" si="90">IF(J2534="","",WEEKNUM(J2534,2)-0)</f>
        <v/>
      </c>
      <c r="L2534" s="116" t="str">
        <f t="shared" ca="1" si="89"/>
        <v>-</v>
      </c>
      <c r="M2534" s="111" t="str">
        <f>IF(E2534="","",VLOOKUP(E2534,[1]PROJECTES!$C$14:$Z$5000,21,FALSE))</f>
        <v/>
      </c>
      <c r="N2534" s="117"/>
      <c r="O2534" s="118" t="s">
        <v>222</v>
      </c>
      <c r="P2534" s="119"/>
      <c r="Q2534" s="84"/>
      <c r="R2534" s="125"/>
      <c r="S2534" s="166"/>
      <c r="T2534" s="167"/>
    </row>
    <row r="2535" spans="1:20" s="121" customFormat="1" ht="20.100000000000001" customHeight="1" x14ac:dyDescent="0.3">
      <c r="A2535" s="80"/>
      <c r="B2535" s="110" t="str">
        <f>IF(E2535="","",VLOOKUP(E2535,[1]PROJECTES!$C$14:$G$5000,2,FALSE))</f>
        <v/>
      </c>
      <c r="C2535" s="80"/>
      <c r="D2535" s="283" t="str">
        <f>IF(E2535="","",VLOOKUP(E2535,[1]PROJECTES!$C$14:$G$5000,5,FALSE))</f>
        <v/>
      </c>
      <c r="E2535" s="233"/>
      <c r="F2535" s="110" t="str">
        <f>IF(I2535="","",VLOOKUP(I2535,[1]PROJECTES!$C$14:$G$5000,2,FALSE))</f>
        <v/>
      </c>
      <c r="G2535" s="112" t="str">
        <f>IF(E2535="","",VLOOKUP(E2535,[1]PROJECTES!$C$14:$G$5000,4,FALSE))</f>
        <v/>
      </c>
      <c r="H2535" s="95"/>
      <c r="I2535" s="113" t="str">
        <f>IF(H2535="","",VLOOKUP(H2535,BD!B$2:C$16,2,FALSE))</f>
        <v/>
      </c>
      <c r="J2535" s="114"/>
      <c r="K2535" s="115" t="str">
        <f t="shared" si="90"/>
        <v/>
      </c>
      <c r="L2535" s="116" t="str">
        <f t="shared" ca="1" si="89"/>
        <v>-</v>
      </c>
      <c r="M2535" s="111" t="str">
        <f>IF(E2535="","",VLOOKUP(E2535,[1]PROJECTES!$C$14:$Z$5000,21,FALSE))</f>
        <v/>
      </c>
      <c r="N2535" s="117"/>
      <c r="O2535" s="118" t="s">
        <v>222</v>
      </c>
      <c r="P2535" s="119"/>
      <c r="Q2535" s="84"/>
      <c r="R2535" s="125"/>
      <c r="S2535" s="166"/>
      <c r="T2535" s="167"/>
    </row>
    <row r="2536" spans="1:20" s="121" customFormat="1" ht="20.100000000000001" customHeight="1" x14ac:dyDescent="0.3">
      <c r="A2536" s="80"/>
      <c r="B2536" s="110" t="str">
        <f>IF(E2536="","",VLOOKUP(E2536,[1]PROJECTES!$C$14:$G$5000,2,FALSE))</f>
        <v/>
      </c>
      <c r="C2536" s="80"/>
      <c r="D2536" s="283" t="str">
        <f>IF(E2536="","",VLOOKUP(E2536,[1]PROJECTES!$C$14:$G$5000,5,FALSE))</f>
        <v/>
      </c>
      <c r="E2536" s="79"/>
      <c r="F2536" s="110" t="str">
        <f>IF(I2536="","",VLOOKUP(I2536,[1]PROJECTES!$C$14:$G$5000,2,FALSE))</f>
        <v/>
      </c>
      <c r="G2536" s="112" t="str">
        <f>IF(E2536="","",VLOOKUP(E2536,[1]PROJECTES!$C$14:$G$5000,4,FALSE))</f>
        <v/>
      </c>
      <c r="H2536" s="95"/>
      <c r="I2536" s="113" t="str">
        <f>IF(H2536="","",VLOOKUP(H2536,BD!B$2:C$16,2,FALSE))</f>
        <v/>
      </c>
      <c r="J2536" s="114"/>
      <c r="K2536" s="115" t="str">
        <f t="shared" si="90"/>
        <v/>
      </c>
      <c r="L2536" s="116" t="str">
        <f t="shared" ca="1" si="89"/>
        <v>-</v>
      </c>
      <c r="M2536" s="111" t="str">
        <f>IF(E2536="","",VLOOKUP(E2536,[1]PROJECTES!$C$14:$Z$5000,21,FALSE))</f>
        <v/>
      </c>
      <c r="N2536" s="117"/>
      <c r="O2536" s="118" t="s">
        <v>222</v>
      </c>
      <c r="P2536" s="119"/>
      <c r="Q2536" s="84"/>
      <c r="R2536" s="125"/>
      <c r="S2536" s="166"/>
      <c r="T2536" s="167"/>
    </row>
    <row r="2537" spans="1:20" s="121" customFormat="1" ht="20.100000000000001" customHeight="1" x14ac:dyDescent="0.3">
      <c r="A2537" s="80"/>
      <c r="B2537" s="110" t="str">
        <f>IF(E2537="","",VLOOKUP(E2537,[1]PROJECTES!$C$14:$G$5000,2,FALSE))</f>
        <v/>
      </c>
      <c r="C2537" s="80"/>
      <c r="D2537" s="283" t="str">
        <f>IF(E2537="","",VLOOKUP(E2537,[1]PROJECTES!$C$14:$G$5000,5,FALSE))</f>
        <v/>
      </c>
      <c r="E2537" s="79"/>
      <c r="F2537" s="110" t="str">
        <f>IF(I2537="","",VLOOKUP(I2537,[1]PROJECTES!$C$14:$G$5000,2,FALSE))</f>
        <v/>
      </c>
      <c r="G2537" s="112" t="str">
        <f>IF(E2537="","",VLOOKUP(E2537,[1]PROJECTES!$C$14:$G$5000,4,FALSE))</f>
        <v/>
      </c>
      <c r="H2537" s="95"/>
      <c r="I2537" s="113" t="str">
        <f>IF(H2537="","",VLOOKUP(H2537,BD!B$2:C$16,2,FALSE))</f>
        <v/>
      </c>
      <c r="J2537" s="114"/>
      <c r="K2537" s="115" t="str">
        <f t="shared" si="90"/>
        <v/>
      </c>
      <c r="L2537" s="116" t="str">
        <f t="shared" ca="1" si="89"/>
        <v>-</v>
      </c>
      <c r="M2537" s="111" t="str">
        <f>IF(E2537="","",VLOOKUP(E2537,[1]PROJECTES!$C$14:$Z$5000,21,FALSE))</f>
        <v/>
      </c>
      <c r="N2537" s="117"/>
      <c r="O2537" s="118" t="s">
        <v>222</v>
      </c>
      <c r="P2537" s="119"/>
      <c r="Q2537" s="84"/>
      <c r="R2537" s="125"/>
      <c r="S2537" s="166"/>
      <c r="T2537" s="167"/>
    </row>
    <row r="2538" spans="1:20" s="121" customFormat="1" ht="20.100000000000001" customHeight="1" x14ac:dyDescent="0.3">
      <c r="A2538" s="80"/>
      <c r="B2538" s="110" t="str">
        <f>IF(E2538="","",VLOOKUP(E2538,[1]PROJECTES!$C$14:$G$5000,2,FALSE))</f>
        <v/>
      </c>
      <c r="C2538" s="80"/>
      <c r="D2538" s="283" t="str">
        <f>IF(E2538="","",VLOOKUP(E2538,[1]PROJECTES!$C$14:$G$5000,5,FALSE))</f>
        <v/>
      </c>
      <c r="E2538" s="79"/>
      <c r="F2538" s="110" t="str">
        <f>IF(I2538="","",VLOOKUP(I2538,[1]PROJECTES!$C$14:$G$5000,2,FALSE))</f>
        <v/>
      </c>
      <c r="G2538" s="112" t="str">
        <f>IF(E2538="","",VLOOKUP(E2538,[1]PROJECTES!$C$14:$G$5000,4,FALSE))</f>
        <v/>
      </c>
      <c r="H2538" s="95"/>
      <c r="I2538" s="113" t="str">
        <f>IF(H2538="","",VLOOKUP(H2538,BD!B$2:C$16,2,FALSE))</f>
        <v/>
      </c>
      <c r="J2538" s="114"/>
      <c r="K2538" s="115" t="str">
        <f t="shared" si="90"/>
        <v/>
      </c>
      <c r="L2538" s="116" t="str">
        <f t="shared" ca="1" si="89"/>
        <v>-</v>
      </c>
      <c r="M2538" s="111" t="str">
        <f>IF(E2538="","",VLOOKUP(E2538,[1]PROJECTES!$C$14:$Z$5000,21,FALSE))</f>
        <v/>
      </c>
      <c r="N2538" s="117"/>
      <c r="O2538" s="118" t="s">
        <v>222</v>
      </c>
      <c r="P2538" s="119"/>
      <c r="Q2538" s="84"/>
      <c r="R2538" s="125"/>
      <c r="S2538" s="166"/>
      <c r="T2538" s="167"/>
    </row>
    <row r="2539" spans="1:20" s="121" customFormat="1" ht="20.100000000000001" customHeight="1" x14ac:dyDescent="0.3">
      <c r="A2539" s="80"/>
      <c r="B2539" s="110" t="str">
        <f>IF(E2539="","",VLOOKUP(E2539,[1]PROJECTES!$C$14:$G$5000,2,FALSE))</f>
        <v/>
      </c>
      <c r="C2539" s="80"/>
      <c r="D2539" s="283" t="str">
        <f>IF(E2539="","",VLOOKUP(E2539,[1]PROJECTES!$C$14:$G$5000,5,FALSE))</f>
        <v/>
      </c>
      <c r="E2539" s="79"/>
      <c r="F2539" s="110" t="str">
        <f>IF(I2539="","",VLOOKUP(I2539,[1]PROJECTES!$C$14:$G$5000,2,FALSE))</f>
        <v/>
      </c>
      <c r="G2539" s="112" t="str">
        <f>IF(E2539="","",VLOOKUP(E2539,[1]PROJECTES!$C$14:$G$5000,4,FALSE))</f>
        <v/>
      </c>
      <c r="H2539" s="95"/>
      <c r="I2539" s="113" t="str">
        <f>IF(H2539="","",VLOOKUP(H2539,BD!B$2:C$16,2,FALSE))</f>
        <v/>
      </c>
      <c r="J2539" s="114"/>
      <c r="K2539" s="115" t="str">
        <f t="shared" si="90"/>
        <v/>
      </c>
      <c r="L2539" s="116" t="str">
        <f t="shared" ca="1" si="89"/>
        <v>-</v>
      </c>
      <c r="M2539" s="111" t="str">
        <f>IF(E2539="","",VLOOKUP(E2539,[1]PROJECTES!$C$14:$Z$5000,21,FALSE))</f>
        <v/>
      </c>
      <c r="N2539" s="117"/>
      <c r="O2539" s="118" t="s">
        <v>222</v>
      </c>
      <c r="P2539" s="119"/>
      <c r="Q2539" s="84"/>
      <c r="R2539" s="125"/>
      <c r="S2539" s="166"/>
      <c r="T2539" s="167"/>
    </row>
    <row r="2540" spans="1:20" s="121" customFormat="1" ht="20.100000000000001" customHeight="1" x14ac:dyDescent="0.3">
      <c r="A2540" s="80"/>
      <c r="B2540" s="110" t="str">
        <f>IF(E2540="","",VLOOKUP(E2540,[1]PROJECTES!$C$14:$G$5000,2,FALSE))</f>
        <v/>
      </c>
      <c r="C2540" s="80"/>
      <c r="D2540" s="283" t="str">
        <f>IF(E2540="","",VLOOKUP(E2540,[1]PROJECTES!$C$14:$G$5000,5,FALSE))</f>
        <v/>
      </c>
      <c r="E2540" s="79"/>
      <c r="F2540" s="110" t="str">
        <f>IF(I2540="","",VLOOKUP(I2540,[1]PROJECTES!$C$14:$G$5000,2,FALSE))</f>
        <v/>
      </c>
      <c r="G2540" s="112" t="str">
        <f>IF(E2540="","",VLOOKUP(E2540,[1]PROJECTES!$C$14:$G$5000,4,FALSE))</f>
        <v/>
      </c>
      <c r="H2540" s="95"/>
      <c r="I2540" s="113" t="str">
        <f>IF(H2540="","",VLOOKUP(H2540,BD!B$2:C$16,2,FALSE))</f>
        <v/>
      </c>
      <c r="J2540" s="114"/>
      <c r="K2540" s="115" t="str">
        <f t="shared" si="90"/>
        <v/>
      </c>
      <c r="L2540" s="116" t="str">
        <f t="shared" ca="1" si="89"/>
        <v>-</v>
      </c>
      <c r="M2540" s="111" t="str">
        <f>IF(E2540="","",VLOOKUP(E2540,[1]PROJECTES!$C$14:$Z$5000,21,FALSE))</f>
        <v/>
      </c>
      <c r="N2540" s="117"/>
      <c r="O2540" s="118" t="s">
        <v>222</v>
      </c>
      <c r="P2540" s="119"/>
      <c r="Q2540" s="84"/>
      <c r="R2540" s="125"/>
      <c r="S2540" s="166"/>
      <c r="T2540" s="167"/>
    </row>
    <row r="2541" spans="1:20" s="121" customFormat="1" ht="20.100000000000001" customHeight="1" x14ac:dyDescent="0.3">
      <c r="A2541" s="80"/>
      <c r="B2541" s="110" t="str">
        <f>IF(E2541="","",VLOOKUP(E2541,[1]PROJECTES!$C$14:$G$5000,2,FALSE))</f>
        <v/>
      </c>
      <c r="C2541" s="80"/>
      <c r="D2541" s="283" t="str">
        <f>IF(E2541="","",VLOOKUP(E2541,[1]PROJECTES!$C$14:$G$5000,5,FALSE))</f>
        <v/>
      </c>
      <c r="E2541" s="79"/>
      <c r="F2541" s="110" t="str">
        <f>IF(I2541="","",VLOOKUP(I2541,[1]PROJECTES!$C$14:$G$5000,2,FALSE))</f>
        <v/>
      </c>
      <c r="G2541" s="112" t="str">
        <f>IF(E2541="","",VLOOKUP(E2541,[1]PROJECTES!$C$14:$G$5000,4,FALSE))</f>
        <v/>
      </c>
      <c r="H2541" s="95"/>
      <c r="I2541" s="113" t="str">
        <f>IF(H2541="","",VLOOKUP(H2541,BD!B$2:C$16,2,FALSE))</f>
        <v/>
      </c>
      <c r="J2541" s="114"/>
      <c r="K2541" s="115" t="str">
        <f t="shared" si="90"/>
        <v/>
      </c>
      <c r="L2541" s="116" t="str">
        <f t="shared" ca="1" si="89"/>
        <v>-</v>
      </c>
      <c r="M2541" s="111" t="str">
        <f>IF(E2541="","",VLOOKUP(E2541,[1]PROJECTES!$C$14:$Z$5000,21,FALSE))</f>
        <v/>
      </c>
      <c r="N2541" s="117"/>
      <c r="O2541" s="118" t="s">
        <v>222</v>
      </c>
      <c r="P2541" s="119"/>
      <c r="Q2541" s="84"/>
      <c r="R2541" s="125"/>
      <c r="S2541" s="166"/>
      <c r="T2541" s="167"/>
    </row>
    <row r="2542" spans="1:20" s="121" customFormat="1" ht="20.100000000000001" customHeight="1" x14ac:dyDescent="0.3">
      <c r="A2542" s="80"/>
      <c r="B2542" s="110" t="str">
        <f>IF(E2542="","",VLOOKUP(E2542,[1]PROJECTES!$C$14:$G$5000,2,FALSE))</f>
        <v/>
      </c>
      <c r="C2542" s="80"/>
      <c r="D2542" s="283" t="str">
        <f>IF(E2542="","",VLOOKUP(E2542,[1]PROJECTES!$C$14:$G$5000,5,FALSE))</f>
        <v/>
      </c>
      <c r="E2542" s="79"/>
      <c r="F2542" s="110" t="str">
        <f>IF(I2542="","",VLOOKUP(I2542,[1]PROJECTES!$C$14:$G$5000,2,FALSE))</f>
        <v/>
      </c>
      <c r="G2542" s="112" t="str">
        <f>IF(E2542="","",VLOOKUP(E2542,[1]PROJECTES!$C$14:$G$5000,4,FALSE))</f>
        <v/>
      </c>
      <c r="H2542" s="95"/>
      <c r="I2542" s="113" t="str">
        <f>IF(H2542="","",VLOOKUP(H2542,BD!B$2:C$16,2,FALSE))</f>
        <v/>
      </c>
      <c r="J2542" s="114"/>
      <c r="K2542" s="115" t="str">
        <f t="shared" si="90"/>
        <v/>
      </c>
      <c r="L2542" s="116" t="str">
        <f t="shared" ca="1" si="89"/>
        <v>-</v>
      </c>
      <c r="M2542" s="111" t="str">
        <f>IF(E2542="","",VLOOKUP(E2542,[1]PROJECTES!$C$14:$Z$5000,21,FALSE))</f>
        <v/>
      </c>
      <c r="N2542" s="117"/>
      <c r="O2542" s="118" t="s">
        <v>222</v>
      </c>
      <c r="P2542" s="119"/>
      <c r="Q2542" s="84"/>
      <c r="R2542" s="125"/>
      <c r="S2542" s="166"/>
      <c r="T2542" s="167"/>
    </row>
    <row r="2543" spans="1:20" s="121" customFormat="1" ht="20.100000000000001" customHeight="1" x14ac:dyDescent="0.3">
      <c r="A2543" s="80"/>
      <c r="B2543" s="110" t="str">
        <f>IF(E2543="","",VLOOKUP(E2543,[1]PROJECTES!$C$14:$G$5000,2,FALSE))</f>
        <v/>
      </c>
      <c r="C2543" s="80"/>
      <c r="D2543" s="283" t="str">
        <f>IF(E2543="","",VLOOKUP(E2543,[1]PROJECTES!$C$14:$G$5000,5,FALSE))</f>
        <v/>
      </c>
      <c r="E2543" s="79"/>
      <c r="F2543" s="110" t="str">
        <f>IF(I2543="","",VLOOKUP(I2543,[1]PROJECTES!$C$14:$G$5000,2,FALSE))</f>
        <v/>
      </c>
      <c r="G2543" s="112" t="str">
        <f>IF(E2543="","",VLOOKUP(E2543,[1]PROJECTES!$C$14:$G$5000,4,FALSE))</f>
        <v/>
      </c>
      <c r="H2543" s="95"/>
      <c r="I2543" s="113" t="str">
        <f>IF(H2543="","",VLOOKUP(H2543,BD!B$2:C$16,2,FALSE))</f>
        <v/>
      </c>
      <c r="J2543" s="114"/>
      <c r="K2543" s="115" t="str">
        <f t="shared" si="90"/>
        <v/>
      </c>
      <c r="L2543" s="116" t="str">
        <f t="shared" ca="1" si="89"/>
        <v>-</v>
      </c>
      <c r="M2543" s="111" t="str">
        <f>IF(E2543="","",VLOOKUP(E2543,[1]PROJECTES!$C$14:$Z$5000,21,FALSE))</f>
        <v/>
      </c>
      <c r="N2543" s="117"/>
      <c r="O2543" s="118" t="s">
        <v>222</v>
      </c>
      <c r="P2543" s="119"/>
      <c r="Q2543" s="84"/>
      <c r="R2543" s="125"/>
      <c r="S2543" s="166"/>
      <c r="T2543" s="167"/>
    </row>
    <row r="2544" spans="1:20" s="121" customFormat="1" ht="20.100000000000001" customHeight="1" x14ac:dyDescent="0.3">
      <c r="A2544" s="80"/>
      <c r="B2544" s="110" t="str">
        <f>IF(E2544="","",VLOOKUP(E2544,[1]PROJECTES!$C$14:$G$5000,2,FALSE))</f>
        <v/>
      </c>
      <c r="C2544" s="80"/>
      <c r="D2544" s="283" t="str">
        <f>IF(E2544="","",VLOOKUP(E2544,[1]PROJECTES!$C$14:$G$5000,5,FALSE))</f>
        <v/>
      </c>
      <c r="E2544" s="79"/>
      <c r="F2544" s="110" t="str">
        <f>IF(I2544="","",VLOOKUP(I2544,[1]PROJECTES!$C$14:$G$5000,2,FALSE))</f>
        <v/>
      </c>
      <c r="G2544" s="112" t="str">
        <f>IF(E2544="","",VLOOKUP(E2544,[1]PROJECTES!$C$14:$G$5000,4,FALSE))</f>
        <v/>
      </c>
      <c r="H2544" s="95"/>
      <c r="I2544" s="113" t="str">
        <f>IF(H2544="","",VLOOKUP(H2544,BD!B$2:C$16,2,FALSE))</f>
        <v/>
      </c>
      <c r="J2544" s="114"/>
      <c r="K2544" s="115" t="str">
        <f t="shared" si="90"/>
        <v/>
      </c>
      <c r="L2544" s="116" t="str">
        <f t="shared" ca="1" si="89"/>
        <v>-</v>
      </c>
      <c r="M2544" s="111" t="str">
        <f>IF(E2544="","",VLOOKUP(E2544,[1]PROJECTES!$C$14:$Z$5000,21,FALSE))</f>
        <v/>
      </c>
      <c r="N2544" s="117"/>
      <c r="O2544" s="118" t="s">
        <v>222</v>
      </c>
      <c r="P2544" s="119"/>
      <c r="Q2544" s="84"/>
      <c r="R2544" s="125"/>
      <c r="S2544" s="166"/>
      <c r="T2544" s="167"/>
    </row>
    <row r="2545" spans="1:20" s="121" customFormat="1" ht="20.100000000000001" customHeight="1" x14ac:dyDescent="0.3">
      <c r="A2545" s="80"/>
      <c r="B2545" s="110" t="str">
        <f>IF(E2545="","",VLOOKUP(E2545,[1]PROJECTES!$C$14:$G$5000,2,FALSE))</f>
        <v/>
      </c>
      <c r="C2545" s="80"/>
      <c r="D2545" s="283" t="str">
        <f>IF(E2545="","",VLOOKUP(E2545,[1]PROJECTES!$C$14:$G$5000,5,FALSE))</f>
        <v/>
      </c>
      <c r="E2545" s="79"/>
      <c r="F2545" s="110" t="str">
        <f>IF(I2545="","",VLOOKUP(I2545,[1]PROJECTES!$C$14:$G$5000,2,FALSE))</f>
        <v/>
      </c>
      <c r="G2545" s="112" t="str">
        <f>IF(E2545="","",VLOOKUP(E2545,[1]PROJECTES!$C$14:$G$5000,4,FALSE))</f>
        <v/>
      </c>
      <c r="H2545" s="95"/>
      <c r="I2545" s="113" t="str">
        <f>IF(H2545="","",VLOOKUP(H2545,BD!B$2:C$16,2,FALSE))</f>
        <v/>
      </c>
      <c r="J2545" s="114"/>
      <c r="K2545" s="115" t="str">
        <f t="shared" si="90"/>
        <v/>
      </c>
      <c r="L2545" s="116" t="str">
        <f t="shared" ca="1" si="89"/>
        <v>-</v>
      </c>
      <c r="M2545" s="111" t="str">
        <f>IF(E2545="","",VLOOKUP(E2545,[1]PROJECTES!$C$14:$Z$5000,21,FALSE))</f>
        <v/>
      </c>
      <c r="N2545" s="117"/>
      <c r="O2545" s="118" t="s">
        <v>222</v>
      </c>
      <c r="P2545" s="119"/>
      <c r="Q2545" s="84"/>
      <c r="R2545" s="125"/>
      <c r="S2545" s="166"/>
      <c r="T2545" s="167"/>
    </row>
    <row r="2546" spans="1:20" s="121" customFormat="1" ht="20.100000000000001" customHeight="1" x14ac:dyDescent="0.3">
      <c r="A2546" s="80"/>
      <c r="B2546" s="110" t="str">
        <f>IF(E2546="","",VLOOKUP(E2546,[1]PROJECTES!$C$14:$G$5000,2,FALSE))</f>
        <v/>
      </c>
      <c r="C2546" s="80"/>
      <c r="D2546" s="283" t="str">
        <f>IF(E2546="","",VLOOKUP(E2546,[1]PROJECTES!$C$14:$G$5000,5,FALSE))</f>
        <v/>
      </c>
      <c r="E2546" s="79"/>
      <c r="F2546" s="110" t="str">
        <f>IF(I2546="","",VLOOKUP(I2546,[1]PROJECTES!$C$14:$G$5000,2,FALSE))</f>
        <v/>
      </c>
      <c r="G2546" s="112" t="str">
        <f>IF(E2546="","",VLOOKUP(E2546,[1]PROJECTES!$C$14:$G$5000,4,FALSE))</f>
        <v/>
      </c>
      <c r="H2546" s="95"/>
      <c r="I2546" s="113" t="str">
        <f>IF(H2546="","",VLOOKUP(H2546,BD!B$2:C$16,2,FALSE))</f>
        <v/>
      </c>
      <c r="J2546" s="114"/>
      <c r="K2546" s="115" t="str">
        <f t="shared" si="90"/>
        <v/>
      </c>
      <c r="L2546" s="116" t="str">
        <f t="shared" ca="1" si="89"/>
        <v>-</v>
      </c>
      <c r="M2546" s="111" t="str">
        <f>IF(E2546="","",VLOOKUP(E2546,[1]PROJECTES!$C$14:$Z$5000,21,FALSE))</f>
        <v/>
      </c>
      <c r="N2546" s="117"/>
      <c r="O2546" s="118" t="s">
        <v>222</v>
      </c>
      <c r="P2546" s="119"/>
      <c r="Q2546" s="84"/>
      <c r="R2546" s="125"/>
      <c r="S2546" s="166"/>
      <c r="T2546" s="167"/>
    </row>
    <row r="2547" spans="1:20" s="121" customFormat="1" ht="20.100000000000001" customHeight="1" x14ac:dyDescent="0.3">
      <c r="A2547" s="80"/>
      <c r="B2547" s="110" t="str">
        <f>IF(E2547="","",VLOOKUP(E2547,[1]PROJECTES!$C$14:$G$5000,2,FALSE))</f>
        <v/>
      </c>
      <c r="C2547" s="80"/>
      <c r="D2547" s="283" t="str">
        <f>IF(E2547="","",VLOOKUP(E2547,[1]PROJECTES!$C$14:$G$5000,5,FALSE))</f>
        <v/>
      </c>
      <c r="E2547" s="79"/>
      <c r="F2547" s="110" t="str">
        <f>IF(I2547="","",VLOOKUP(I2547,[1]PROJECTES!$C$14:$G$5000,2,FALSE))</f>
        <v/>
      </c>
      <c r="G2547" s="112" t="str">
        <f>IF(E2547="","",VLOOKUP(E2547,[1]PROJECTES!$C$14:$G$5000,4,FALSE))</f>
        <v/>
      </c>
      <c r="H2547" s="95"/>
      <c r="I2547" s="113" t="str">
        <f>IF(H2547="","",VLOOKUP(H2547,BD!B$2:C$16,2,FALSE))</f>
        <v/>
      </c>
      <c r="J2547" s="114"/>
      <c r="K2547" s="115" t="str">
        <f t="shared" si="90"/>
        <v/>
      </c>
      <c r="L2547" s="116" t="str">
        <f t="shared" ca="1" si="89"/>
        <v>-</v>
      </c>
      <c r="M2547" s="111" t="str">
        <f>IF(E2547="","",VLOOKUP(E2547,[1]PROJECTES!$C$14:$Z$5000,21,FALSE))</f>
        <v/>
      </c>
      <c r="N2547" s="117"/>
      <c r="O2547" s="118" t="s">
        <v>222</v>
      </c>
      <c r="P2547" s="119"/>
      <c r="Q2547" s="84"/>
      <c r="R2547" s="125"/>
      <c r="S2547" s="166"/>
      <c r="T2547" s="167"/>
    </row>
    <row r="2548" spans="1:20" s="121" customFormat="1" ht="20.100000000000001" customHeight="1" x14ac:dyDescent="0.3">
      <c r="A2548" s="80"/>
      <c r="B2548" s="110" t="str">
        <f>IF(E2548="","",VLOOKUP(E2548,[1]PROJECTES!$C$14:$G$5000,2,FALSE))</f>
        <v/>
      </c>
      <c r="C2548" s="80"/>
      <c r="D2548" s="283" t="str">
        <f>IF(E2548="","",VLOOKUP(E2548,[1]PROJECTES!$C$14:$G$5000,5,FALSE))</f>
        <v/>
      </c>
      <c r="E2548" s="79"/>
      <c r="F2548" s="110" t="str">
        <f>IF(I2548="","",VLOOKUP(I2548,[1]PROJECTES!$C$14:$G$5000,2,FALSE))</f>
        <v/>
      </c>
      <c r="G2548" s="112" t="str">
        <f>IF(E2548="","",VLOOKUP(E2548,[1]PROJECTES!$C$14:$G$5000,4,FALSE))</f>
        <v/>
      </c>
      <c r="H2548" s="95"/>
      <c r="I2548" s="113" t="str">
        <f>IF(H2548="","",VLOOKUP(H2548,BD!B$2:C$16,2,FALSE))</f>
        <v/>
      </c>
      <c r="J2548" s="114"/>
      <c r="K2548" s="115" t="str">
        <f t="shared" si="90"/>
        <v/>
      </c>
      <c r="L2548" s="116" t="str">
        <f t="shared" ca="1" si="89"/>
        <v>-</v>
      </c>
      <c r="M2548" s="111" t="str">
        <f>IF(E2548="","",VLOOKUP(E2548,[1]PROJECTES!$C$14:$Z$5000,21,FALSE))</f>
        <v/>
      </c>
      <c r="N2548" s="117"/>
      <c r="O2548" s="118" t="s">
        <v>222</v>
      </c>
      <c r="P2548" s="119"/>
      <c r="Q2548" s="84"/>
      <c r="R2548" s="125"/>
      <c r="S2548" s="166"/>
      <c r="T2548" s="167"/>
    </row>
    <row r="2549" spans="1:20" s="121" customFormat="1" ht="20.100000000000001" customHeight="1" x14ac:dyDescent="0.3">
      <c r="A2549" s="80"/>
      <c r="B2549" s="110" t="str">
        <f>IF(E2549="","",VLOOKUP(E2549,[1]PROJECTES!$C$14:$G$5000,2,FALSE))</f>
        <v/>
      </c>
      <c r="C2549" s="80"/>
      <c r="D2549" s="283" t="str">
        <f>IF(E2549="","",VLOOKUP(E2549,[1]PROJECTES!$C$14:$G$5000,5,FALSE))</f>
        <v/>
      </c>
      <c r="E2549" s="79"/>
      <c r="F2549" s="110" t="str">
        <f>IF(I2549="","",VLOOKUP(I2549,[1]PROJECTES!$C$14:$G$5000,2,FALSE))</f>
        <v/>
      </c>
      <c r="G2549" s="112" t="str">
        <f>IF(E2549="","",VLOOKUP(E2549,[1]PROJECTES!$C$14:$G$5000,4,FALSE))</f>
        <v/>
      </c>
      <c r="H2549" s="95"/>
      <c r="I2549" s="113" t="str">
        <f>IF(H2549="","",VLOOKUP(H2549,BD!B$2:C$16,2,FALSE))</f>
        <v/>
      </c>
      <c r="J2549" s="114"/>
      <c r="K2549" s="115" t="str">
        <f t="shared" si="90"/>
        <v/>
      </c>
      <c r="L2549" s="116" t="str">
        <f t="shared" ca="1" si="89"/>
        <v>-</v>
      </c>
      <c r="M2549" s="111" t="str">
        <f>IF(E2549="","",VLOOKUP(E2549,[1]PROJECTES!$C$14:$Z$5000,21,FALSE))</f>
        <v/>
      </c>
      <c r="N2549" s="117"/>
      <c r="O2549" s="118" t="s">
        <v>222</v>
      </c>
      <c r="P2549" s="119"/>
      <c r="Q2549" s="84"/>
      <c r="R2549" s="125"/>
      <c r="S2549" s="166"/>
      <c r="T2549" s="167"/>
    </row>
    <row r="2550" spans="1:20" s="121" customFormat="1" ht="20.100000000000001" customHeight="1" x14ac:dyDescent="0.3">
      <c r="A2550" s="80"/>
      <c r="B2550" s="110" t="str">
        <f>IF(E2550="","",VLOOKUP(E2550,[1]PROJECTES!$C$14:$G$5000,2,FALSE))</f>
        <v/>
      </c>
      <c r="C2550" s="80"/>
      <c r="D2550" s="283" t="str">
        <f>IF(E2550="","",VLOOKUP(E2550,[1]PROJECTES!$C$14:$G$5000,5,FALSE))</f>
        <v/>
      </c>
      <c r="E2550" s="79"/>
      <c r="F2550" s="110" t="str">
        <f>IF(I2550="","",VLOOKUP(I2550,[1]PROJECTES!$C$14:$G$5000,2,FALSE))</f>
        <v/>
      </c>
      <c r="G2550" s="112" t="str">
        <f>IF(E2550="","",VLOOKUP(E2550,[1]PROJECTES!$C$14:$G$5000,4,FALSE))</f>
        <v/>
      </c>
      <c r="H2550" s="95"/>
      <c r="I2550" s="113" t="str">
        <f>IF(H2550="","",VLOOKUP(H2550,BD!B$2:C$16,2,FALSE))</f>
        <v/>
      </c>
      <c r="J2550" s="114"/>
      <c r="K2550" s="115" t="str">
        <f t="shared" si="90"/>
        <v/>
      </c>
      <c r="L2550" s="116" t="str">
        <f t="shared" ca="1" si="89"/>
        <v>-</v>
      </c>
      <c r="M2550" s="111" t="str">
        <f>IF(E2550="","",VLOOKUP(E2550,[1]PROJECTES!$C$14:$Z$5000,21,FALSE))</f>
        <v/>
      </c>
      <c r="N2550" s="117"/>
      <c r="O2550" s="118" t="s">
        <v>222</v>
      </c>
      <c r="P2550" s="119"/>
      <c r="Q2550" s="84"/>
      <c r="R2550" s="125"/>
      <c r="S2550" s="166"/>
      <c r="T2550" s="167"/>
    </row>
    <row r="2551" spans="1:20" s="121" customFormat="1" ht="20.100000000000001" customHeight="1" x14ac:dyDescent="0.3">
      <c r="A2551" s="80"/>
      <c r="B2551" s="110" t="str">
        <f>IF(E2551="","",VLOOKUP(E2551,[1]PROJECTES!$C$14:$G$5000,2,FALSE))</f>
        <v/>
      </c>
      <c r="C2551" s="80"/>
      <c r="D2551" s="283" t="str">
        <f>IF(E2551="","",VLOOKUP(E2551,[1]PROJECTES!$C$14:$G$5000,5,FALSE))</f>
        <v/>
      </c>
      <c r="E2551" s="79"/>
      <c r="F2551" s="110" t="str">
        <f>IF(I2551="","",VLOOKUP(I2551,[1]PROJECTES!$C$14:$G$5000,2,FALSE))</f>
        <v/>
      </c>
      <c r="G2551" s="112" t="str">
        <f>IF(E2551="","",VLOOKUP(E2551,[1]PROJECTES!$C$14:$G$5000,4,FALSE))</f>
        <v/>
      </c>
      <c r="H2551" s="95"/>
      <c r="I2551" s="113" t="str">
        <f>IF(H2551="","",VLOOKUP(H2551,BD!B$2:C$16,2,FALSE))</f>
        <v/>
      </c>
      <c r="J2551" s="114"/>
      <c r="K2551" s="115" t="str">
        <f t="shared" si="90"/>
        <v/>
      </c>
      <c r="L2551" s="116" t="str">
        <f t="shared" ca="1" si="89"/>
        <v>-</v>
      </c>
      <c r="M2551" s="111" t="str">
        <f>IF(E2551="","",VLOOKUP(E2551,[1]PROJECTES!$C$14:$Z$5000,21,FALSE))</f>
        <v/>
      </c>
      <c r="N2551" s="117"/>
      <c r="O2551" s="118" t="s">
        <v>222</v>
      </c>
      <c r="P2551" s="119"/>
      <c r="Q2551" s="84"/>
      <c r="R2551" s="125"/>
      <c r="S2551" s="166"/>
      <c r="T2551" s="167"/>
    </row>
    <row r="2552" spans="1:20" s="121" customFormat="1" ht="20.100000000000001" customHeight="1" x14ac:dyDescent="0.3">
      <c r="A2552" s="80"/>
      <c r="B2552" s="110" t="str">
        <f>IF(E2552="","",VLOOKUP(E2552,[1]PROJECTES!$C$14:$G$5000,2,FALSE))</f>
        <v/>
      </c>
      <c r="C2552" s="80"/>
      <c r="D2552" s="283" t="str">
        <f>IF(E2552="","",VLOOKUP(E2552,[1]PROJECTES!$C$14:$G$5000,5,FALSE))</f>
        <v/>
      </c>
      <c r="E2552" s="79"/>
      <c r="F2552" s="110" t="str">
        <f>IF(I2552="","",VLOOKUP(I2552,[1]PROJECTES!$C$14:$G$5000,2,FALSE))</f>
        <v/>
      </c>
      <c r="G2552" s="112" t="str">
        <f>IF(E2552="","",VLOOKUP(E2552,[1]PROJECTES!$C$14:$G$5000,4,FALSE))</f>
        <v/>
      </c>
      <c r="H2552" s="95"/>
      <c r="I2552" s="113" t="str">
        <f>IF(H2552="","",VLOOKUP(H2552,BD!B$2:C$16,2,FALSE))</f>
        <v/>
      </c>
      <c r="J2552" s="114"/>
      <c r="K2552" s="115" t="str">
        <f t="shared" si="90"/>
        <v/>
      </c>
      <c r="L2552" s="116" t="str">
        <f t="shared" ca="1" si="89"/>
        <v>-</v>
      </c>
      <c r="M2552" s="111" t="str">
        <f>IF(E2552="","",VLOOKUP(E2552,[1]PROJECTES!$C$14:$Z$5000,21,FALSE))</f>
        <v/>
      </c>
      <c r="N2552" s="117"/>
      <c r="O2552" s="118" t="s">
        <v>222</v>
      </c>
      <c r="P2552" s="119"/>
      <c r="Q2552" s="84"/>
      <c r="R2552" s="125"/>
      <c r="S2552" s="166"/>
      <c r="T2552" s="167"/>
    </row>
    <row r="2553" spans="1:20" s="121" customFormat="1" ht="20.100000000000001" customHeight="1" x14ac:dyDescent="0.3">
      <c r="A2553" s="80"/>
      <c r="B2553" s="110" t="str">
        <f>IF(E2553="","",VLOOKUP(E2553,[1]PROJECTES!$C$14:$G$5000,2,FALSE))</f>
        <v/>
      </c>
      <c r="C2553" s="80"/>
      <c r="D2553" s="283" t="str">
        <f>IF(E2553="","",VLOOKUP(E2553,[1]PROJECTES!$C$14:$G$5000,5,FALSE))</f>
        <v/>
      </c>
      <c r="E2553" s="79"/>
      <c r="F2553" s="110" t="str">
        <f>IF(I2553="","",VLOOKUP(I2553,[1]PROJECTES!$C$14:$G$5000,2,FALSE))</f>
        <v/>
      </c>
      <c r="G2553" s="112" t="str">
        <f>IF(E2553="","",VLOOKUP(E2553,[1]PROJECTES!$C$14:$G$5000,4,FALSE))</f>
        <v/>
      </c>
      <c r="H2553" s="95"/>
      <c r="I2553" s="113" t="str">
        <f>IF(H2553="","",VLOOKUP(H2553,BD!B$2:C$16,2,FALSE))</f>
        <v/>
      </c>
      <c r="J2553" s="114"/>
      <c r="K2553" s="115" t="str">
        <f t="shared" si="90"/>
        <v/>
      </c>
      <c r="L2553" s="116" t="str">
        <f t="shared" ca="1" si="89"/>
        <v>-</v>
      </c>
      <c r="M2553" s="111" t="str">
        <f>IF(E2553="","",VLOOKUP(E2553,[1]PROJECTES!$C$14:$Z$5000,21,FALSE))</f>
        <v/>
      </c>
      <c r="N2553" s="117"/>
      <c r="O2553" s="118" t="s">
        <v>222</v>
      </c>
      <c r="P2553" s="119"/>
      <c r="Q2553" s="84"/>
      <c r="R2553" s="125"/>
      <c r="S2553" s="166"/>
      <c r="T2553" s="167"/>
    </row>
    <row r="2554" spans="1:20" s="121" customFormat="1" ht="20.100000000000001" customHeight="1" x14ac:dyDescent="0.3">
      <c r="A2554" s="80"/>
      <c r="B2554" s="110" t="str">
        <f>IF(E2554="","",VLOOKUP(E2554,[1]PROJECTES!$C$14:$G$5000,2,FALSE))</f>
        <v/>
      </c>
      <c r="C2554" s="80"/>
      <c r="D2554" s="283" t="str">
        <f>IF(E2554="","",VLOOKUP(E2554,[1]PROJECTES!$C$14:$G$5000,5,FALSE))</f>
        <v/>
      </c>
      <c r="E2554" s="79"/>
      <c r="F2554" s="110" t="str">
        <f>IF(I2554="","",VLOOKUP(I2554,[1]PROJECTES!$C$14:$G$5000,2,FALSE))</f>
        <v/>
      </c>
      <c r="G2554" s="112" t="str">
        <f>IF(E2554="","",VLOOKUP(E2554,[1]PROJECTES!$C$14:$G$5000,4,FALSE))</f>
        <v/>
      </c>
      <c r="H2554" s="95"/>
      <c r="I2554" s="113" t="str">
        <f>IF(H2554="","",VLOOKUP(H2554,BD!B$2:C$16,2,FALSE))</f>
        <v/>
      </c>
      <c r="J2554" s="114"/>
      <c r="K2554" s="115" t="str">
        <f t="shared" si="90"/>
        <v/>
      </c>
      <c r="L2554" s="116" t="str">
        <f t="shared" ca="1" si="89"/>
        <v>-</v>
      </c>
      <c r="M2554" s="111" t="str">
        <f>IF(E2554="","",VLOOKUP(E2554,[1]PROJECTES!$C$14:$Z$5000,21,FALSE))</f>
        <v/>
      </c>
      <c r="N2554" s="117"/>
      <c r="O2554" s="118" t="s">
        <v>222</v>
      </c>
      <c r="P2554" s="119"/>
      <c r="Q2554" s="84"/>
      <c r="R2554" s="125"/>
      <c r="S2554" s="166"/>
      <c r="T2554" s="167"/>
    </row>
    <row r="2555" spans="1:20" s="121" customFormat="1" ht="20.100000000000001" customHeight="1" x14ac:dyDescent="0.3">
      <c r="A2555" s="80"/>
      <c r="B2555" s="110" t="str">
        <f>IF(E2555="","",VLOOKUP(E2555,[1]PROJECTES!$C$14:$G$5000,2,FALSE))</f>
        <v/>
      </c>
      <c r="C2555" s="80"/>
      <c r="D2555" s="283" t="str">
        <f>IF(E2555="","",VLOOKUP(E2555,[1]PROJECTES!$C$14:$G$5000,5,FALSE))</f>
        <v/>
      </c>
      <c r="E2555" s="79"/>
      <c r="F2555" s="110" t="str">
        <f>IF(I2555="","",VLOOKUP(I2555,[1]PROJECTES!$C$14:$G$5000,2,FALSE))</f>
        <v/>
      </c>
      <c r="G2555" s="112" t="str">
        <f>IF(E2555="","",VLOOKUP(E2555,[1]PROJECTES!$C$14:$G$5000,4,FALSE))</f>
        <v/>
      </c>
      <c r="H2555" s="95"/>
      <c r="I2555" s="113" t="str">
        <f>IF(H2555="","",VLOOKUP(H2555,BD!B$2:C$16,2,FALSE))</f>
        <v/>
      </c>
      <c r="J2555" s="114"/>
      <c r="K2555" s="115" t="str">
        <f t="shared" si="90"/>
        <v/>
      </c>
      <c r="L2555" s="116" t="str">
        <f t="shared" ca="1" si="89"/>
        <v>-</v>
      </c>
      <c r="M2555" s="111" t="str">
        <f>IF(E2555="","",VLOOKUP(E2555,[1]PROJECTES!$C$14:$Z$5000,21,FALSE))</f>
        <v/>
      </c>
      <c r="N2555" s="117"/>
      <c r="O2555" s="118" t="s">
        <v>222</v>
      </c>
      <c r="P2555" s="119"/>
      <c r="Q2555" s="84"/>
      <c r="R2555" s="125"/>
      <c r="S2555" s="166"/>
      <c r="T2555" s="167"/>
    </row>
    <row r="2556" spans="1:20" s="121" customFormat="1" ht="20.100000000000001" customHeight="1" x14ac:dyDescent="0.3">
      <c r="A2556" s="80"/>
      <c r="B2556" s="110" t="str">
        <f>IF(E2556="","",VLOOKUP(E2556,[1]PROJECTES!$C$14:$G$5000,2,FALSE))</f>
        <v/>
      </c>
      <c r="C2556" s="80"/>
      <c r="D2556" s="283" t="str">
        <f>IF(E2556="","",VLOOKUP(E2556,[1]PROJECTES!$C$14:$G$5000,5,FALSE))</f>
        <v/>
      </c>
      <c r="E2556" s="79"/>
      <c r="F2556" s="110" t="str">
        <f>IF(I2556="","",VLOOKUP(I2556,[1]PROJECTES!$C$14:$G$5000,2,FALSE))</f>
        <v/>
      </c>
      <c r="G2556" s="112" t="str">
        <f>IF(E2556="","",VLOOKUP(E2556,[1]PROJECTES!$C$14:$G$5000,4,FALSE))</f>
        <v/>
      </c>
      <c r="H2556" s="95"/>
      <c r="I2556" s="113" t="str">
        <f>IF(H2556="","",VLOOKUP(H2556,BD!B$2:C$16,2,FALSE))</f>
        <v/>
      </c>
      <c r="J2556" s="114"/>
      <c r="K2556" s="115" t="str">
        <f t="shared" si="90"/>
        <v/>
      </c>
      <c r="L2556" s="116" t="str">
        <f t="shared" ca="1" si="89"/>
        <v>-</v>
      </c>
      <c r="M2556" s="111" t="str">
        <f>IF(E2556="","",VLOOKUP(E2556,[1]PROJECTES!$C$14:$Z$5000,21,FALSE))</f>
        <v/>
      </c>
      <c r="N2556" s="117"/>
      <c r="O2556" s="118" t="s">
        <v>222</v>
      </c>
      <c r="P2556" s="119"/>
      <c r="Q2556" s="84"/>
      <c r="R2556" s="125"/>
      <c r="S2556" s="166"/>
      <c r="T2556" s="167"/>
    </row>
    <row r="2557" spans="1:20" s="121" customFormat="1" ht="20.100000000000001" customHeight="1" x14ac:dyDescent="0.3">
      <c r="A2557" s="80"/>
      <c r="B2557" s="110" t="str">
        <f>IF(E2557="","",VLOOKUP(E2557,[1]PROJECTES!$C$14:$G$5000,2,FALSE))</f>
        <v/>
      </c>
      <c r="C2557" s="80"/>
      <c r="D2557" s="283" t="str">
        <f>IF(E2557="","",VLOOKUP(E2557,[1]PROJECTES!$C$14:$G$5000,5,FALSE))</f>
        <v/>
      </c>
      <c r="E2557" s="233"/>
      <c r="F2557" s="110" t="str">
        <f>IF(I2557="","",VLOOKUP(I2557,[1]PROJECTES!$C$14:$G$5000,2,FALSE))</f>
        <v/>
      </c>
      <c r="G2557" s="112" t="str">
        <f>IF(E2557="","",VLOOKUP(E2557,[1]PROJECTES!$C$14:$G$5000,4,FALSE))</f>
        <v/>
      </c>
      <c r="H2557" s="95"/>
      <c r="I2557" s="113" t="str">
        <f>IF(H2557="","",VLOOKUP(H2557,BD!B$2:C$16,2,FALSE))</f>
        <v/>
      </c>
      <c r="J2557" s="114"/>
      <c r="K2557" s="115" t="str">
        <f t="shared" si="90"/>
        <v/>
      </c>
      <c r="L2557" s="116" t="str">
        <f t="shared" ca="1" si="89"/>
        <v>-</v>
      </c>
      <c r="M2557" s="111" t="str">
        <f>IF(E2557="","",VLOOKUP(E2557,[1]PROJECTES!$C$14:$Z$5000,21,FALSE))</f>
        <v/>
      </c>
      <c r="N2557" s="117"/>
      <c r="O2557" s="118" t="s">
        <v>222</v>
      </c>
      <c r="P2557" s="119"/>
      <c r="Q2557" s="84"/>
      <c r="R2557" s="125"/>
      <c r="S2557" s="166"/>
      <c r="T2557" s="167"/>
    </row>
    <row r="2558" spans="1:20" s="121" customFormat="1" ht="20.100000000000001" customHeight="1" x14ac:dyDescent="0.3">
      <c r="A2558" s="80"/>
      <c r="B2558" s="110" t="str">
        <f>IF(E2558="","",VLOOKUP(E2558,[1]PROJECTES!$C$14:$G$5000,2,FALSE))</f>
        <v/>
      </c>
      <c r="C2558" s="80"/>
      <c r="D2558" s="283" t="str">
        <f>IF(E2558="","",VLOOKUP(E2558,[1]PROJECTES!$C$14:$G$5000,5,FALSE))</f>
        <v/>
      </c>
      <c r="E2558" s="233"/>
      <c r="F2558" s="110" t="str">
        <f>IF(I2558="","",VLOOKUP(I2558,[1]PROJECTES!$C$14:$G$5000,2,FALSE))</f>
        <v/>
      </c>
      <c r="G2558" s="112" t="str">
        <f>IF(E2558="","",VLOOKUP(E2558,[1]PROJECTES!$C$14:$G$5000,4,FALSE))</f>
        <v/>
      </c>
      <c r="H2558" s="95"/>
      <c r="I2558" s="113" t="str">
        <f>IF(H2558="","",VLOOKUP(H2558,BD!B$2:C$16,2,FALSE))</f>
        <v/>
      </c>
      <c r="J2558" s="147"/>
      <c r="K2558" s="115" t="str">
        <f t="shared" si="90"/>
        <v/>
      </c>
      <c r="L2558" s="116" t="str">
        <f t="shared" ca="1" si="89"/>
        <v>-</v>
      </c>
      <c r="M2558" s="111" t="str">
        <f>IF(E2558="","",VLOOKUP(E2558,[1]PROJECTES!$C$14:$Z$5000,21,FALSE))</f>
        <v/>
      </c>
      <c r="N2558" s="117"/>
      <c r="O2558" s="118" t="s">
        <v>222</v>
      </c>
      <c r="P2558" s="119"/>
      <c r="Q2558" s="84"/>
      <c r="R2558" s="125"/>
      <c r="S2558" s="166"/>
      <c r="T2558" s="167"/>
    </row>
    <row r="2559" spans="1:20" s="121" customFormat="1" ht="20.100000000000001" customHeight="1" x14ac:dyDescent="0.3">
      <c r="A2559" s="80"/>
      <c r="B2559" s="110" t="str">
        <f>IF(E2559="","",VLOOKUP(E2559,[1]PROJECTES!$C$14:$G$5000,2,FALSE))</f>
        <v/>
      </c>
      <c r="C2559" s="80"/>
      <c r="D2559" s="283" t="str">
        <f>IF(E2559="","",VLOOKUP(E2559,[1]PROJECTES!$C$14:$G$5000,5,FALSE))</f>
        <v/>
      </c>
      <c r="E2559" s="79"/>
      <c r="F2559" s="110" t="str">
        <f>IF(I2559="","",VLOOKUP(I2559,[1]PROJECTES!$C$14:$G$5000,2,FALSE))</f>
        <v/>
      </c>
      <c r="G2559" s="112" t="str">
        <f>IF(E2559="","",VLOOKUP(E2559,[1]PROJECTES!$C$14:$G$5000,4,FALSE))</f>
        <v/>
      </c>
      <c r="H2559" s="95"/>
      <c r="I2559" s="113" t="str">
        <f>IF(H2559="","",VLOOKUP(H2559,BD!B$2:C$16,2,FALSE))</f>
        <v/>
      </c>
      <c r="J2559" s="114"/>
      <c r="K2559" s="115" t="str">
        <f t="shared" si="90"/>
        <v/>
      </c>
      <c r="L2559" s="116" t="str">
        <f t="shared" ca="1" si="89"/>
        <v>-</v>
      </c>
      <c r="M2559" s="111" t="str">
        <f>IF(E2559="","",VLOOKUP(E2559,[1]PROJECTES!$C$14:$Z$5000,21,FALSE))</f>
        <v/>
      </c>
      <c r="N2559" s="117"/>
      <c r="O2559" s="118" t="s">
        <v>222</v>
      </c>
      <c r="P2559" s="119"/>
      <c r="Q2559" s="84"/>
      <c r="R2559" s="125"/>
      <c r="S2559" s="166"/>
      <c r="T2559" s="167"/>
    </row>
    <row r="2560" spans="1:20" s="121" customFormat="1" ht="20.100000000000001" customHeight="1" x14ac:dyDescent="0.3">
      <c r="A2560" s="80"/>
      <c r="B2560" s="110" t="str">
        <f>IF(E2560="","",VLOOKUP(E2560,[1]PROJECTES!$C$14:$G$5000,2,FALSE))</f>
        <v/>
      </c>
      <c r="C2560" s="80"/>
      <c r="D2560" s="283" t="str">
        <f>IF(E2560="","",VLOOKUP(E2560,[1]PROJECTES!$C$14:$G$5000,5,FALSE))</f>
        <v/>
      </c>
      <c r="E2560" s="79"/>
      <c r="F2560" s="110" t="str">
        <f>IF(I2560="","",VLOOKUP(I2560,[1]PROJECTES!$C$14:$G$5000,2,FALSE))</f>
        <v/>
      </c>
      <c r="G2560" s="112" t="str">
        <f>IF(E2560="","",VLOOKUP(E2560,[1]PROJECTES!$C$14:$G$5000,4,FALSE))</f>
        <v/>
      </c>
      <c r="H2560" s="95"/>
      <c r="I2560" s="113" t="str">
        <f>IF(H2560="","",VLOOKUP(H2560,BD!B$2:C$16,2,FALSE))</f>
        <v/>
      </c>
      <c r="J2560" s="114"/>
      <c r="K2560" s="115" t="str">
        <f t="shared" si="90"/>
        <v/>
      </c>
      <c r="L2560" s="116" t="str">
        <f t="shared" ca="1" si="89"/>
        <v>-</v>
      </c>
      <c r="M2560" s="111" t="str">
        <f>IF(E2560="","",VLOOKUP(E2560,[1]PROJECTES!$C$14:$Z$5000,21,FALSE))</f>
        <v/>
      </c>
      <c r="N2560" s="117"/>
      <c r="O2560" s="118" t="s">
        <v>222</v>
      </c>
      <c r="P2560" s="119"/>
      <c r="Q2560" s="84"/>
      <c r="R2560" s="125"/>
      <c r="S2560" s="166"/>
      <c r="T2560" s="167"/>
    </row>
    <row r="2561" spans="1:20" s="121" customFormat="1" ht="20.100000000000001" customHeight="1" x14ac:dyDescent="0.3">
      <c r="A2561" s="80"/>
      <c r="B2561" s="110" t="str">
        <f>IF(E2561="","",VLOOKUP(E2561,[1]PROJECTES!$C$14:$G$5000,2,FALSE))</f>
        <v/>
      </c>
      <c r="C2561" s="80"/>
      <c r="D2561" s="283" t="str">
        <f>IF(E2561="","",VLOOKUP(E2561,[1]PROJECTES!$C$14:$G$5000,5,FALSE))</f>
        <v/>
      </c>
      <c r="E2561" s="79"/>
      <c r="F2561" s="110" t="str">
        <f>IF(I2561="","",VLOOKUP(I2561,[1]PROJECTES!$C$14:$G$5000,2,FALSE))</f>
        <v/>
      </c>
      <c r="G2561" s="112" t="str">
        <f>IF(E2561="","",VLOOKUP(E2561,[1]PROJECTES!$C$14:$G$5000,4,FALSE))</f>
        <v/>
      </c>
      <c r="H2561" s="95"/>
      <c r="I2561" s="113" t="str">
        <f>IF(H2561="","",VLOOKUP(H2561,BD!B$2:C$16,2,FALSE))</f>
        <v/>
      </c>
      <c r="J2561" s="114"/>
      <c r="K2561" s="115" t="str">
        <f t="shared" si="90"/>
        <v/>
      </c>
      <c r="L2561" s="116" t="str">
        <f t="shared" ca="1" si="89"/>
        <v>-</v>
      </c>
      <c r="M2561" s="111" t="str">
        <f>IF(E2561="","",VLOOKUP(E2561,[1]PROJECTES!$C$14:$Z$5000,21,FALSE))</f>
        <v/>
      </c>
      <c r="N2561" s="117"/>
      <c r="O2561" s="118" t="s">
        <v>222</v>
      </c>
      <c r="P2561" s="119"/>
      <c r="Q2561" s="84"/>
      <c r="R2561" s="125"/>
      <c r="S2561" s="166"/>
      <c r="T2561" s="167"/>
    </row>
    <row r="2562" spans="1:20" s="121" customFormat="1" ht="20.100000000000001" customHeight="1" x14ac:dyDescent="0.3">
      <c r="A2562" s="80"/>
      <c r="B2562" s="110" t="str">
        <f>IF(E2562="","",VLOOKUP(E2562,[1]PROJECTES!$C$14:$G$5000,2,FALSE))</f>
        <v/>
      </c>
      <c r="C2562" s="80"/>
      <c r="D2562" s="283" t="str">
        <f>IF(E2562="","",VLOOKUP(E2562,[1]PROJECTES!$C$14:$G$5000,5,FALSE))</f>
        <v/>
      </c>
      <c r="E2562" s="79"/>
      <c r="F2562" s="110" t="str">
        <f>IF(I2562="","",VLOOKUP(I2562,[1]PROJECTES!$C$14:$G$5000,2,FALSE))</f>
        <v/>
      </c>
      <c r="G2562" s="112" t="str">
        <f>IF(E2562="","",VLOOKUP(E2562,[1]PROJECTES!$C$14:$G$5000,4,FALSE))</f>
        <v/>
      </c>
      <c r="H2562" s="95"/>
      <c r="I2562" s="113" t="str">
        <f>IF(H2562="","",VLOOKUP(H2562,BD!B$2:C$16,2,FALSE))</f>
        <v/>
      </c>
      <c r="J2562" s="114"/>
      <c r="K2562" s="115" t="str">
        <f t="shared" si="90"/>
        <v/>
      </c>
      <c r="L2562" s="116" t="str">
        <f t="shared" ca="1" si="89"/>
        <v>-</v>
      </c>
      <c r="M2562" s="111" t="str">
        <f>IF(E2562="","",VLOOKUP(E2562,[1]PROJECTES!$C$14:$Z$5000,21,FALSE))</f>
        <v/>
      </c>
      <c r="N2562" s="117"/>
      <c r="O2562" s="118" t="s">
        <v>222</v>
      </c>
      <c r="P2562" s="119"/>
      <c r="Q2562" s="84"/>
      <c r="R2562" s="125"/>
      <c r="S2562" s="166"/>
      <c r="T2562" s="167"/>
    </row>
    <row r="2563" spans="1:20" s="121" customFormat="1" ht="20.100000000000001" customHeight="1" x14ac:dyDescent="0.3">
      <c r="A2563" s="80"/>
      <c r="B2563" s="110" t="str">
        <f>IF(E2563="","",VLOOKUP(E2563,[1]PROJECTES!$C$14:$G$5000,2,FALSE))</f>
        <v/>
      </c>
      <c r="C2563" s="80"/>
      <c r="D2563" s="283" t="str">
        <f>IF(E2563="","",VLOOKUP(E2563,[1]PROJECTES!$C$14:$G$5000,5,FALSE))</f>
        <v/>
      </c>
      <c r="E2563" s="79"/>
      <c r="F2563" s="110" t="str">
        <f>IF(I2563="","",VLOOKUP(I2563,[1]PROJECTES!$C$14:$G$5000,2,FALSE))</f>
        <v/>
      </c>
      <c r="G2563" s="112" t="str">
        <f>IF(E2563="","",VLOOKUP(E2563,[1]PROJECTES!$C$14:$G$5000,4,FALSE))</f>
        <v/>
      </c>
      <c r="H2563" s="95"/>
      <c r="I2563" s="113" t="str">
        <f>IF(H2563="","",VLOOKUP(H2563,BD!B$2:C$16,2,FALSE))</f>
        <v/>
      </c>
      <c r="J2563" s="114"/>
      <c r="K2563" s="115" t="str">
        <f t="shared" si="90"/>
        <v/>
      </c>
      <c r="L2563" s="116" t="str">
        <f t="shared" ca="1" si="89"/>
        <v>-</v>
      </c>
      <c r="M2563" s="111" t="str">
        <f>IF(E2563="","",VLOOKUP(E2563,[1]PROJECTES!$C$14:$Z$5000,21,FALSE))</f>
        <v/>
      </c>
      <c r="N2563" s="117"/>
      <c r="O2563" s="118" t="s">
        <v>222</v>
      </c>
      <c r="P2563" s="119"/>
      <c r="Q2563" s="84"/>
      <c r="R2563" s="125"/>
      <c r="S2563" s="166"/>
      <c r="T2563" s="167"/>
    </row>
    <row r="2564" spans="1:20" s="121" customFormat="1" ht="20.100000000000001" customHeight="1" x14ac:dyDescent="0.3">
      <c r="A2564" s="80"/>
      <c r="B2564" s="110" t="str">
        <f>IF(E2564="","",VLOOKUP(E2564,[1]PROJECTES!$C$14:$G$5000,2,FALSE))</f>
        <v/>
      </c>
      <c r="C2564" s="80"/>
      <c r="D2564" s="283" t="str">
        <f>IF(E2564="","",VLOOKUP(E2564,[1]PROJECTES!$C$14:$G$5000,5,FALSE))</f>
        <v/>
      </c>
      <c r="E2564" s="79"/>
      <c r="F2564" s="110" t="str">
        <f>IF(I2564="","",VLOOKUP(I2564,[1]PROJECTES!$C$14:$G$5000,2,FALSE))</f>
        <v/>
      </c>
      <c r="G2564" s="112" t="str">
        <f>IF(E2564="","",VLOOKUP(E2564,[1]PROJECTES!$C$14:$G$5000,4,FALSE))</f>
        <v/>
      </c>
      <c r="H2564" s="95"/>
      <c r="I2564" s="113" t="str">
        <f>IF(H2564="","",VLOOKUP(H2564,BD!B$2:C$16,2,FALSE))</f>
        <v/>
      </c>
      <c r="J2564" s="114"/>
      <c r="K2564" s="115" t="str">
        <f t="shared" si="90"/>
        <v/>
      </c>
      <c r="L2564" s="116" t="str">
        <f t="shared" ca="1" si="89"/>
        <v>-</v>
      </c>
      <c r="M2564" s="111" t="str">
        <f>IF(E2564="","",VLOOKUP(E2564,[1]PROJECTES!$C$14:$Z$5000,21,FALSE))</f>
        <v/>
      </c>
      <c r="N2564" s="117"/>
      <c r="O2564" s="118" t="s">
        <v>222</v>
      </c>
      <c r="P2564" s="119"/>
      <c r="Q2564" s="84"/>
      <c r="R2564" s="125"/>
      <c r="S2564" s="166"/>
      <c r="T2564" s="167"/>
    </row>
    <row r="2565" spans="1:20" s="121" customFormat="1" ht="20.100000000000001" customHeight="1" x14ac:dyDescent="0.3">
      <c r="A2565" s="80"/>
      <c r="B2565" s="110" t="str">
        <f>IF(E2565="","",VLOOKUP(E2565,[1]PROJECTES!$C$14:$G$5000,2,FALSE))</f>
        <v/>
      </c>
      <c r="C2565" s="80"/>
      <c r="D2565" s="283" t="str">
        <f>IF(E2565="","",VLOOKUP(E2565,[1]PROJECTES!$C$14:$G$5000,5,FALSE))</f>
        <v/>
      </c>
      <c r="E2565" s="79"/>
      <c r="F2565" s="110" t="str">
        <f>IF(I2565="","",VLOOKUP(I2565,[1]PROJECTES!$C$14:$G$5000,2,FALSE))</f>
        <v/>
      </c>
      <c r="G2565" s="112" t="str">
        <f>IF(E2565="","",VLOOKUP(E2565,[1]PROJECTES!$C$14:$G$5000,4,FALSE))</f>
        <v/>
      </c>
      <c r="H2565" s="95"/>
      <c r="I2565" s="113" t="str">
        <f>IF(H2565="","",VLOOKUP(H2565,BD!B$2:C$16,2,FALSE))</f>
        <v/>
      </c>
      <c r="J2565" s="114"/>
      <c r="K2565" s="115" t="str">
        <f t="shared" si="90"/>
        <v/>
      </c>
      <c r="L2565" s="116" t="str">
        <f t="shared" ca="1" si="89"/>
        <v>-</v>
      </c>
      <c r="M2565" s="111" t="str">
        <f>IF(E2565="","",VLOOKUP(E2565,[1]PROJECTES!$C$14:$Z$5000,21,FALSE))</f>
        <v/>
      </c>
      <c r="N2565" s="117"/>
      <c r="O2565" s="118" t="s">
        <v>222</v>
      </c>
      <c r="P2565" s="119"/>
      <c r="Q2565" s="84"/>
      <c r="R2565" s="125"/>
      <c r="S2565" s="166"/>
      <c r="T2565" s="167"/>
    </row>
    <row r="2566" spans="1:20" s="121" customFormat="1" ht="20.100000000000001" customHeight="1" x14ac:dyDescent="0.3">
      <c r="A2566" s="80"/>
      <c r="B2566" s="110" t="str">
        <f>IF(E2566="","",VLOOKUP(E2566,[1]PROJECTES!$C$14:$G$5000,2,FALSE))</f>
        <v/>
      </c>
      <c r="C2566" s="80"/>
      <c r="D2566" s="283" t="str">
        <f>IF(E2566="","",VLOOKUP(E2566,[1]PROJECTES!$C$14:$G$5000,5,FALSE))</f>
        <v/>
      </c>
      <c r="E2566" s="79"/>
      <c r="F2566" s="110" t="str">
        <f>IF(I2566="","",VLOOKUP(I2566,[1]PROJECTES!$C$14:$G$5000,2,FALSE))</f>
        <v/>
      </c>
      <c r="G2566" s="112" t="str">
        <f>IF(E2566="","",VLOOKUP(E2566,[1]PROJECTES!$C$14:$G$5000,4,FALSE))</f>
        <v/>
      </c>
      <c r="H2566" s="95"/>
      <c r="I2566" s="113" t="str">
        <f>IF(H2566="","",VLOOKUP(H2566,BD!B$2:C$16,2,FALSE))</f>
        <v/>
      </c>
      <c r="J2566" s="114"/>
      <c r="K2566" s="115" t="str">
        <f t="shared" si="90"/>
        <v/>
      </c>
      <c r="L2566" s="116" t="str">
        <f t="shared" ca="1" si="89"/>
        <v>-</v>
      </c>
      <c r="M2566" s="111" t="str">
        <f>IF(E2566="","",VLOOKUP(E2566,[1]PROJECTES!$C$14:$Z$5000,21,FALSE))</f>
        <v/>
      </c>
      <c r="N2566" s="117"/>
      <c r="O2566" s="118" t="s">
        <v>222</v>
      </c>
      <c r="P2566" s="119"/>
      <c r="Q2566" s="84"/>
      <c r="R2566" s="125"/>
      <c r="S2566" s="166"/>
      <c r="T2566" s="167"/>
    </row>
    <row r="2567" spans="1:20" s="121" customFormat="1" ht="20.100000000000001" customHeight="1" x14ac:dyDescent="0.3">
      <c r="A2567" s="80"/>
      <c r="B2567" s="110" t="str">
        <f>IF(E2567="","",VLOOKUP(E2567,[1]PROJECTES!$C$14:$G$5000,2,FALSE))</f>
        <v/>
      </c>
      <c r="C2567" s="80"/>
      <c r="D2567" s="283" t="str">
        <f>IF(E2567="","",VLOOKUP(E2567,[1]PROJECTES!$C$14:$G$5000,5,FALSE))</f>
        <v/>
      </c>
      <c r="E2567" s="79"/>
      <c r="F2567" s="110" t="str">
        <f>IF(I2567="","",VLOOKUP(I2567,[1]PROJECTES!$C$14:$G$5000,2,FALSE))</f>
        <v/>
      </c>
      <c r="G2567" s="112" t="str">
        <f>IF(E2567="","",VLOOKUP(E2567,[1]PROJECTES!$C$14:$G$5000,4,FALSE))</f>
        <v/>
      </c>
      <c r="H2567" s="95"/>
      <c r="I2567" s="113" t="str">
        <f>IF(H2567="","",VLOOKUP(H2567,BD!B$2:C$16,2,FALSE))</f>
        <v/>
      </c>
      <c r="J2567" s="114"/>
      <c r="K2567" s="115" t="str">
        <f t="shared" si="90"/>
        <v/>
      </c>
      <c r="L2567" s="116" t="str">
        <f t="shared" ca="1" si="89"/>
        <v>-</v>
      </c>
      <c r="M2567" s="111" t="str">
        <f>IF(E2567="","",VLOOKUP(E2567,[1]PROJECTES!$C$14:$Z$5000,21,FALSE))</f>
        <v/>
      </c>
      <c r="N2567" s="117"/>
      <c r="O2567" s="118" t="s">
        <v>222</v>
      </c>
      <c r="P2567" s="119"/>
      <c r="Q2567" s="84"/>
      <c r="R2567" s="125"/>
      <c r="S2567" s="166"/>
      <c r="T2567" s="167"/>
    </row>
    <row r="2568" spans="1:20" s="121" customFormat="1" ht="20.100000000000001" customHeight="1" x14ac:dyDescent="0.3">
      <c r="A2568" s="80"/>
      <c r="B2568" s="110" t="str">
        <f>IF(E2568="","",VLOOKUP(E2568,[1]PROJECTES!$C$14:$G$5000,2,FALSE))</f>
        <v/>
      </c>
      <c r="C2568" s="80"/>
      <c r="D2568" s="283" t="str">
        <f>IF(E2568="","",VLOOKUP(E2568,[1]PROJECTES!$C$14:$G$5000,5,FALSE))</f>
        <v/>
      </c>
      <c r="E2568" s="79"/>
      <c r="F2568" s="110" t="str">
        <f>IF(I2568="","",VLOOKUP(I2568,[1]PROJECTES!$C$14:$G$5000,2,FALSE))</f>
        <v/>
      </c>
      <c r="G2568" s="112" t="str">
        <f>IF(E2568="","",VLOOKUP(E2568,[1]PROJECTES!$C$14:$G$5000,4,FALSE))</f>
        <v/>
      </c>
      <c r="H2568" s="95"/>
      <c r="I2568" s="113" t="str">
        <f>IF(H2568="","",VLOOKUP(H2568,BD!B$2:C$16,2,FALSE))</f>
        <v/>
      </c>
      <c r="J2568" s="114"/>
      <c r="K2568" s="115" t="str">
        <f t="shared" si="90"/>
        <v/>
      </c>
      <c r="L2568" s="116" t="str">
        <f t="shared" ca="1" si="89"/>
        <v>-</v>
      </c>
      <c r="M2568" s="111" t="str">
        <f>IF(E2568="","",VLOOKUP(E2568,[1]PROJECTES!$C$14:$Z$5000,21,FALSE))</f>
        <v/>
      </c>
      <c r="N2568" s="117"/>
      <c r="O2568" s="118" t="s">
        <v>222</v>
      </c>
      <c r="P2568" s="119"/>
      <c r="Q2568" s="84"/>
      <c r="R2568" s="125"/>
      <c r="S2568" s="166"/>
      <c r="T2568" s="167"/>
    </row>
    <row r="2569" spans="1:20" s="121" customFormat="1" ht="20.100000000000001" customHeight="1" x14ac:dyDescent="0.3">
      <c r="A2569" s="80"/>
      <c r="B2569" s="110" t="str">
        <f>IF(E2569="","",VLOOKUP(E2569,[1]PROJECTES!$C$14:$G$5000,2,FALSE))</f>
        <v/>
      </c>
      <c r="C2569" s="80"/>
      <c r="D2569" s="283" t="str">
        <f>IF(E2569="","",VLOOKUP(E2569,[1]PROJECTES!$C$14:$G$5000,5,FALSE))</f>
        <v/>
      </c>
      <c r="E2569" s="79"/>
      <c r="F2569" s="110" t="str">
        <f>IF(I2569="","",VLOOKUP(I2569,[1]PROJECTES!$C$14:$G$5000,2,FALSE))</f>
        <v/>
      </c>
      <c r="G2569" s="112" t="str">
        <f>IF(E2569="","",VLOOKUP(E2569,[1]PROJECTES!$C$14:$G$5000,4,FALSE))</f>
        <v/>
      </c>
      <c r="H2569" s="95"/>
      <c r="I2569" s="113" t="str">
        <f>IF(H2569="","",VLOOKUP(H2569,BD!B$2:C$16,2,FALSE))</f>
        <v/>
      </c>
      <c r="J2569" s="114"/>
      <c r="K2569" s="115" t="str">
        <f t="shared" si="90"/>
        <v/>
      </c>
      <c r="L2569" s="116" t="str">
        <f t="shared" ref="L2569:L2632" ca="1" si="91">IF(M2569="","-",IF(G2569="TA","-",+M2569-TODAY()))</f>
        <v>-</v>
      </c>
      <c r="M2569" s="111" t="str">
        <f>IF(E2569="","",VLOOKUP(E2569,[1]PROJECTES!$C$14:$Z$5000,21,FALSE))</f>
        <v/>
      </c>
      <c r="N2569" s="117"/>
      <c r="O2569" s="118" t="s">
        <v>222</v>
      </c>
      <c r="P2569" s="119"/>
      <c r="Q2569" s="84"/>
      <c r="R2569" s="125"/>
      <c r="S2569" s="166"/>
      <c r="T2569" s="167"/>
    </row>
    <row r="2570" spans="1:20" s="121" customFormat="1" ht="20.100000000000001" customHeight="1" x14ac:dyDescent="0.3">
      <c r="A2570" s="80"/>
      <c r="B2570" s="110" t="str">
        <f>IF(E2570="","",VLOOKUP(E2570,[1]PROJECTES!$C$14:$G$5000,2,FALSE))</f>
        <v/>
      </c>
      <c r="C2570" s="80"/>
      <c r="D2570" s="283" t="str">
        <f>IF(E2570="","",VLOOKUP(E2570,[1]PROJECTES!$C$14:$G$5000,5,FALSE))</f>
        <v/>
      </c>
      <c r="E2570" s="79"/>
      <c r="F2570" s="110" t="str">
        <f>IF(I2570="","",VLOOKUP(I2570,[1]PROJECTES!$C$14:$G$5000,2,FALSE))</f>
        <v/>
      </c>
      <c r="G2570" s="112" t="str">
        <f>IF(E2570="","",VLOOKUP(E2570,[1]PROJECTES!$C$14:$G$5000,4,FALSE))</f>
        <v/>
      </c>
      <c r="H2570" s="95"/>
      <c r="I2570" s="113" t="str">
        <f>IF(H2570="","",VLOOKUP(H2570,BD!B$2:C$16,2,FALSE))</f>
        <v/>
      </c>
      <c r="J2570" s="114"/>
      <c r="K2570" s="115" t="str">
        <f t="shared" si="90"/>
        <v/>
      </c>
      <c r="L2570" s="116" t="str">
        <f t="shared" ca="1" si="91"/>
        <v>-</v>
      </c>
      <c r="M2570" s="111" t="str">
        <f>IF(E2570="","",VLOOKUP(E2570,[1]PROJECTES!$C$14:$Z$5000,21,FALSE))</f>
        <v/>
      </c>
      <c r="N2570" s="117"/>
      <c r="O2570" s="118" t="s">
        <v>222</v>
      </c>
      <c r="P2570" s="119"/>
      <c r="Q2570" s="84"/>
      <c r="R2570" s="125"/>
      <c r="S2570" s="166"/>
      <c r="T2570" s="167"/>
    </row>
    <row r="2571" spans="1:20" s="121" customFormat="1" ht="20.100000000000001" customHeight="1" x14ac:dyDescent="0.3">
      <c r="A2571" s="80"/>
      <c r="B2571" s="110" t="str">
        <f>IF(E2571="","",VLOOKUP(E2571,[1]PROJECTES!$C$14:$G$5000,2,FALSE))</f>
        <v/>
      </c>
      <c r="C2571" s="80"/>
      <c r="D2571" s="283" t="str">
        <f>IF(E2571="","",VLOOKUP(E2571,[1]PROJECTES!$C$14:$G$5000,5,FALSE))</f>
        <v/>
      </c>
      <c r="E2571" s="79"/>
      <c r="F2571" s="110" t="str">
        <f>IF(I2571="","",VLOOKUP(I2571,[1]PROJECTES!$C$14:$G$5000,2,FALSE))</f>
        <v/>
      </c>
      <c r="G2571" s="112" t="str">
        <f>IF(E2571="","",VLOOKUP(E2571,[1]PROJECTES!$C$14:$G$5000,4,FALSE))</f>
        <v/>
      </c>
      <c r="H2571" s="95"/>
      <c r="I2571" s="113" t="str">
        <f>IF(H2571="","",VLOOKUP(H2571,BD!B$2:C$16,2,FALSE))</f>
        <v/>
      </c>
      <c r="J2571" s="114"/>
      <c r="K2571" s="115" t="str">
        <f t="shared" si="90"/>
        <v/>
      </c>
      <c r="L2571" s="116" t="str">
        <f t="shared" ca="1" si="91"/>
        <v>-</v>
      </c>
      <c r="M2571" s="111" t="str">
        <f>IF(E2571="","",VLOOKUP(E2571,[1]PROJECTES!$C$14:$Z$5000,21,FALSE))</f>
        <v/>
      </c>
      <c r="N2571" s="117"/>
      <c r="O2571" s="118" t="s">
        <v>222</v>
      </c>
      <c r="P2571" s="119"/>
      <c r="Q2571" s="84"/>
      <c r="R2571" s="125"/>
      <c r="S2571" s="166"/>
      <c r="T2571" s="167"/>
    </row>
    <row r="2572" spans="1:20" s="121" customFormat="1" ht="20.100000000000001" customHeight="1" x14ac:dyDescent="0.3">
      <c r="A2572" s="80"/>
      <c r="B2572" s="110" t="str">
        <f>IF(E2572="","",VLOOKUP(E2572,[1]PROJECTES!$C$14:$G$5000,2,FALSE))</f>
        <v/>
      </c>
      <c r="C2572" s="80"/>
      <c r="D2572" s="283" t="str">
        <f>IF(E2572="","",VLOOKUP(E2572,[1]PROJECTES!$C$14:$G$5000,5,FALSE))</f>
        <v/>
      </c>
      <c r="E2572" s="79"/>
      <c r="F2572" s="110" t="str">
        <f>IF(I2572="","",VLOOKUP(I2572,[1]PROJECTES!$C$14:$G$5000,2,FALSE))</f>
        <v/>
      </c>
      <c r="G2572" s="112" t="str">
        <f>IF(E2572="","",VLOOKUP(E2572,[1]PROJECTES!$C$14:$G$5000,4,FALSE))</f>
        <v/>
      </c>
      <c r="H2572" s="95"/>
      <c r="I2572" s="113" t="str">
        <f>IF(H2572="","",VLOOKUP(H2572,BD!B$2:C$16,2,FALSE))</f>
        <v/>
      </c>
      <c r="J2572" s="114"/>
      <c r="K2572" s="115" t="str">
        <f t="shared" si="90"/>
        <v/>
      </c>
      <c r="L2572" s="116" t="str">
        <f t="shared" ca="1" si="91"/>
        <v>-</v>
      </c>
      <c r="M2572" s="111" t="str">
        <f>IF(E2572="","",VLOOKUP(E2572,[1]PROJECTES!$C$14:$Z$5000,21,FALSE))</f>
        <v/>
      </c>
      <c r="N2572" s="117"/>
      <c r="O2572" s="118" t="s">
        <v>222</v>
      </c>
      <c r="P2572" s="119"/>
      <c r="Q2572" s="84"/>
      <c r="R2572" s="125"/>
      <c r="S2572" s="166"/>
      <c r="T2572" s="167"/>
    </row>
    <row r="2573" spans="1:20" s="121" customFormat="1" ht="20.100000000000001" customHeight="1" x14ac:dyDescent="0.3">
      <c r="A2573" s="80"/>
      <c r="B2573" s="110" t="str">
        <f>IF(E2573="","",VLOOKUP(E2573,[1]PROJECTES!$C$14:$G$5000,2,FALSE))</f>
        <v/>
      </c>
      <c r="C2573" s="80"/>
      <c r="D2573" s="283" t="str">
        <f>IF(E2573="","",VLOOKUP(E2573,[1]PROJECTES!$C$14:$G$5000,5,FALSE))</f>
        <v/>
      </c>
      <c r="E2573" s="79"/>
      <c r="F2573" s="110" t="str">
        <f>IF(I2573="","",VLOOKUP(I2573,[1]PROJECTES!$C$14:$G$5000,2,FALSE))</f>
        <v/>
      </c>
      <c r="G2573" s="112" t="str">
        <f>IF(E2573="","",VLOOKUP(E2573,[1]PROJECTES!$C$14:$G$5000,4,FALSE))</f>
        <v/>
      </c>
      <c r="H2573" s="95"/>
      <c r="I2573" s="113" t="str">
        <f>IF(H2573="","",VLOOKUP(H2573,BD!B$2:C$16,2,FALSE))</f>
        <v/>
      </c>
      <c r="J2573" s="114"/>
      <c r="K2573" s="115" t="str">
        <f t="shared" si="90"/>
        <v/>
      </c>
      <c r="L2573" s="116" t="str">
        <f t="shared" ca="1" si="91"/>
        <v>-</v>
      </c>
      <c r="M2573" s="111" t="str">
        <f>IF(E2573="","",VLOOKUP(E2573,[1]PROJECTES!$C$14:$Z$5000,21,FALSE))</f>
        <v/>
      </c>
      <c r="N2573" s="117"/>
      <c r="O2573" s="118" t="s">
        <v>222</v>
      </c>
      <c r="P2573" s="119"/>
      <c r="Q2573" s="84"/>
      <c r="R2573" s="125"/>
      <c r="S2573" s="166"/>
      <c r="T2573" s="167"/>
    </row>
    <row r="2574" spans="1:20" s="121" customFormat="1" ht="20.100000000000001" customHeight="1" x14ac:dyDescent="0.3">
      <c r="A2574" s="80"/>
      <c r="B2574" s="110" t="str">
        <f>IF(E2574="","",VLOOKUP(E2574,[1]PROJECTES!$C$14:$G$5000,2,FALSE))</f>
        <v/>
      </c>
      <c r="C2574" s="80"/>
      <c r="D2574" s="283" t="str">
        <f>IF(E2574="","",VLOOKUP(E2574,[1]PROJECTES!$C$14:$G$5000,5,FALSE))</f>
        <v/>
      </c>
      <c r="E2574" s="79"/>
      <c r="F2574" s="110" t="str">
        <f>IF(I2574="","",VLOOKUP(I2574,[1]PROJECTES!$C$14:$G$5000,2,FALSE))</f>
        <v/>
      </c>
      <c r="G2574" s="112" t="str">
        <f>IF(E2574="","",VLOOKUP(E2574,[1]PROJECTES!$C$14:$G$5000,4,FALSE))</f>
        <v/>
      </c>
      <c r="H2574" s="95"/>
      <c r="I2574" s="113" t="str">
        <f>IF(H2574="","",VLOOKUP(H2574,BD!B$2:C$16,2,FALSE))</f>
        <v/>
      </c>
      <c r="J2574" s="114"/>
      <c r="K2574" s="115" t="str">
        <f t="shared" si="90"/>
        <v/>
      </c>
      <c r="L2574" s="116" t="str">
        <f t="shared" ca="1" si="91"/>
        <v>-</v>
      </c>
      <c r="M2574" s="111" t="str">
        <f>IF(E2574="","",VLOOKUP(E2574,[1]PROJECTES!$C$14:$Z$5000,21,FALSE))</f>
        <v/>
      </c>
      <c r="N2574" s="117"/>
      <c r="O2574" s="118" t="s">
        <v>222</v>
      </c>
      <c r="P2574" s="119"/>
      <c r="Q2574" s="84"/>
      <c r="R2574" s="125"/>
      <c r="S2574" s="166"/>
      <c r="T2574" s="167"/>
    </row>
    <row r="2575" spans="1:20" s="121" customFormat="1" ht="20.100000000000001" customHeight="1" x14ac:dyDescent="0.3">
      <c r="A2575" s="80"/>
      <c r="B2575" s="110" t="str">
        <f>IF(E2575="","",VLOOKUP(E2575,[1]PROJECTES!$C$14:$G$5000,2,FALSE))</f>
        <v/>
      </c>
      <c r="C2575" s="80"/>
      <c r="D2575" s="283" t="str">
        <f>IF(E2575="","",VLOOKUP(E2575,[1]PROJECTES!$C$14:$G$5000,5,FALSE))</f>
        <v/>
      </c>
      <c r="E2575" s="79"/>
      <c r="F2575" s="110" t="str">
        <f>IF(I2575="","",VLOOKUP(I2575,[1]PROJECTES!$C$14:$G$5000,2,FALSE))</f>
        <v/>
      </c>
      <c r="G2575" s="112" t="str">
        <f>IF(E2575="","",VLOOKUP(E2575,[1]PROJECTES!$C$14:$G$5000,4,FALSE))</f>
        <v/>
      </c>
      <c r="H2575" s="95"/>
      <c r="I2575" s="113" t="str">
        <f>IF(H2575="","",VLOOKUP(H2575,BD!B$2:C$16,2,FALSE))</f>
        <v/>
      </c>
      <c r="J2575" s="114"/>
      <c r="K2575" s="115" t="str">
        <f t="shared" si="90"/>
        <v/>
      </c>
      <c r="L2575" s="116" t="str">
        <f t="shared" ca="1" si="91"/>
        <v>-</v>
      </c>
      <c r="M2575" s="111" t="str">
        <f>IF(E2575="","",VLOOKUP(E2575,[1]PROJECTES!$C$14:$Z$5000,21,FALSE))</f>
        <v/>
      </c>
      <c r="N2575" s="117"/>
      <c r="O2575" s="118" t="s">
        <v>222</v>
      </c>
      <c r="P2575" s="119"/>
      <c r="Q2575" s="84"/>
      <c r="R2575" s="125"/>
      <c r="S2575" s="166"/>
      <c r="T2575" s="167"/>
    </row>
    <row r="2576" spans="1:20" s="121" customFormat="1" ht="20.100000000000001" customHeight="1" x14ac:dyDescent="0.3">
      <c r="A2576" s="80"/>
      <c r="B2576" s="110" t="str">
        <f>IF(E2576="","",VLOOKUP(E2576,[1]PROJECTES!$C$14:$G$5000,2,FALSE))</f>
        <v/>
      </c>
      <c r="C2576" s="80"/>
      <c r="D2576" s="283" t="str">
        <f>IF(E2576="","",VLOOKUP(E2576,[1]PROJECTES!$C$14:$G$5000,5,FALSE))</f>
        <v/>
      </c>
      <c r="E2576" s="233"/>
      <c r="F2576" s="110" t="str">
        <f>IF(I2576="","",VLOOKUP(I2576,[1]PROJECTES!$C$14:$G$5000,2,FALSE))</f>
        <v/>
      </c>
      <c r="G2576" s="112" t="str">
        <f>IF(E2576="","",VLOOKUP(E2576,[1]PROJECTES!$C$14:$G$5000,4,FALSE))</f>
        <v/>
      </c>
      <c r="H2576" s="95"/>
      <c r="I2576" s="113" t="str">
        <f>IF(H2576="","",VLOOKUP(H2576,BD!B$2:C$16,2,FALSE))</f>
        <v/>
      </c>
      <c r="J2576" s="114"/>
      <c r="K2576" s="115" t="str">
        <f t="shared" si="90"/>
        <v/>
      </c>
      <c r="L2576" s="116" t="str">
        <f t="shared" ca="1" si="91"/>
        <v>-</v>
      </c>
      <c r="M2576" s="111" t="str">
        <f>IF(E2576="","",VLOOKUP(E2576,[1]PROJECTES!$C$14:$Z$5000,21,FALSE))</f>
        <v/>
      </c>
      <c r="N2576" s="117"/>
      <c r="O2576" s="118" t="s">
        <v>222</v>
      </c>
      <c r="P2576" s="119"/>
      <c r="Q2576" s="84"/>
      <c r="R2576" s="125"/>
      <c r="S2576" s="166"/>
      <c r="T2576" s="167"/>
    </row>
    <row r="2577" spans="1:20" s="121" customFormat="1" ht="20.100000000000001" customHeight="1" x14ac:dyDescent="0.3">
      <c r="A2577" s="80"/>
      <c r="B2577" s="110" t="str">
        <f>IF(E2577="","",VLOOKUP(E2577,[1]PROJECTES!$C$14:$G$5000,2,FALSE))</f>
        <v/>
      </c>
      <c r="C2577" s="80"/>
      <c r="D2577" s="283" t="str">
        <f>IF(E2577="","",VLOOKUP(E2577,[1]PROJECTES!$C$14:$G$5000,5,FALSE))</f>
        <v/>
      </c>
      <c r="E2577" s="233"/>
      <c r="F2577" s="110" t="str">
        <f>IF(I2577="","",VLOOKUP(I2577,[1]PROJECTES!$C$14:$G$5000,2,FALSE))</f>
        <v/>
      </c>
      <c r="G2577" s="112" t="str">
        <f>IF(E2577="","",VLOOKUP(E2577,[1]PROJECTES!$C$14:$G$5000,4,FALSE))</f>
        <v/>
      </c>
      <c r="H2577" s="95"/>
      <c r="I2577" s="113" t="str">
        <f>IF(H2577="","",VLOOKUP(H2577,BD!B$2:C$16,2,FALSE))</f>
        <v/>
      </c>
      <c r="J2577" s="114"/>
      <c r="K2577" s="115" t="str">
        <f t="shared" si="90"/>
        <v/>
      </c>
      <c r="L2577" s="116" t="str">
        <f t="shared" ca="1" si="91"/>
        <v>-</v>
      </c>
      <c r="M2577" s="111" t="str">
        <f>IF(E2577="","",VLOOKUP(E2577,[1]PROJECTES!$C$14:$Z$5000,21,FALSE))</f>
        <v/>
      </c>
      <c r="N2577" s="117"/>
      <c r="O2577" s="118" t="s">
        <v>222</v>
      </c>
      <c r="P2577" s="119"/>
      <c r="Q2577" s="84"/>
      <c r="R2577" s="125"/>
      <c r="S2577" s="166"/>
      <c r="T2577" s="167"/>
    </row>
    <row r="2578" spans="1:20" s="121" customFormat="1" ht="20.100000000000001" customHeight="1" x14ac:dyDescent="0.3">
      <c r="A2578" s="80"/>
      <c r="B2578" s="110" t="str">
        <f>IF(E2578="","",VLOOKUP(E2578,[1]PROJECTES!$C$14:$G$5000,2,FALSE))</f>
        <v/>
      </c>
      <c r="C2578" s="80"/>
      <c r="D2578" s="283" t="str">
        <f>IF(E2578="","",VLOOKUP(E2578,[1]PROJECTES!$C$14:$G$5000,5,FALSE))</f>
        <v/>
      </c>
      <c r="E2578" s="233"/>
      <c r="F2578" s="110" t="str">
        <f>IF(I2578="","",VLOOKUP(I2578,[1]PROJECTES!$C$14:$G$5000,2,FALSE))</f>
        <v/>
      </c>
      <c r="G2578" s="112" t="str">
        <f>IF(E2578="","",VLOOKUP(E2578,[1]PROJECTES!$C$14:$G$5000,4,FALSE))</f>
        <v/>
      </c>
      <c r="H2578" s="95"/>
      <c r="I2578" s="113" t="str">
        <f>IF(H2578="","",VLOOKUP(H2578,BD!B$2:C$16,2,FALSE))</f>
        <v/>
      </c>
      <c r="J2578" s="114"/>
      <c r="K2578" s="115" t="str">
        <f t="shared" si="90"/>
        <v/>
      </c>
      <c r="L2578" s="116" t="str">
        <f t="shared" ca="1" si="91"/>
        <v>-</v>
      </c>
      <c r="M2578" s="111" t="str">
        <f>IF(E2578="","",VLOOKUP(E2578,[1]PROJECTES!$C$14:$Z$5000,21,FALSE))</f>
        <v/>
      </c>
      <c r="N2578" s="117"/>
      <c r="O2578" s="118" t="s">
        <v>222</v>
      </c>
      <c r="P2578" s="119"/>
      <c r="Q2578" s="84"/>
      <c r="R2578" s="125"/>
      <c r="S2578" s="166"/>
      <c r="T2578" s="167"/>
    </row>
    <row r="2579" spans="1:20" s="121" customFormat="1" ht="20.100000000000001" customHeight="1" x14ac:dyDescent="0.3">
      <c r="A2579" s="80"/>
      <c r="B2579" s="110" t="str">
        <f>IF(E2579="","",VLOOKUP(E2579,[1]PROJECTES!$C$14:$G$5000,2,FALSE))</f>
        <v/>
      </c>
      <c r="C2579" s="80"/>
      <c r="D2579" s="283" t="str">
        <f>IF(E2579="","",VLOOKUP(E2579,[1]PROJECTES!$C$14:$G$5000,5,FALSE))</f>
        <v/>
      </c>
      <c r="E2579" s="79"/>
      <c r="F2579" s="110" t="str">
        <f>IF(I2579="","",VLOOKUP(I2579,[1]PROJECTES!$C$14:$G$5000,2,FALSE))</f>
        <v/>
      </c>
      <c r="G2579" s="112" t="str">
        <f>IF(E2579="","",VLOOKUP(E2579,[1]PROJECTES!$C$14:$G$5000,4,FALSE))</f>
        <v/>
      </c>
      <c r="H2579" s="95"/>
      <c r="I2579" s="113" t="str">
        <f>IF(H2579="","",VLOOKUP(H2579,BD!B$2:C$16,2,FALSE))</f>
        <v/>
      </c>
      <c r="J2579" s="114"/>
      <c r="K2579" s="115" t="str">
        <f t="shared" si="90"/>
        <v/>
      </c>
      <c r="L2579" s="116" t="str">
        <f t="shared" ca="1" si="91"/>
        <v>-</v>
      </c>
      <c r="M2579" s="111" t="str">
        <f>IF(E2579="","",VLOOKUP(E2579,[1]PROJECTES!$C$14:$Z$5000,21,FALSE))</f>
        <v/>
      </c>
      <c r="N2579" s="117"/>
      <c r="O2579" s="118" t="s">
        <v>222</v>
      </c>
      <c r="P2579" s="119"/>
      <c r="Q2579" s="84"/>
      <c r="R2579" s="125"/>
      <c r="S2579" s="166"/>
      <c r="T2579" s="167"/>
    </row>
    <row r="2580" spans="1:20" s="121" customFormat="1" ht="20.100000000000001" customHeight="1" x14ac:dyDescent="0.3">
      <c r="A2580" s="80"/>
      <c r="B2580" s="110" t="str">
        <f>IF(E2580="","",VLOOKUP(E2580,[1]PROJECTES!$C$14:$G$5000,2,FALSE))</f>
        <v/>
      </c>
      <c r="C2580" s="80"/>
      <c r="D2580" s="283" t="str">
        <f>IF(E2580="","",VLOOKUP(E2580,[1]PROJECTES!$C$14:$G$5000,5,FALSE))</f>
        <v/>
      </c>
      <c r="E2580" s="79"/>
      <c r="F2580" s="110" t="str">
        <f>IF(I2580="","",VLOOKUP(I2580,[1]PROJECTES!$C$14:$G$5000,2,FALSE))</f>
        <v/>
      </c>
      <c r="G2580" s="112" t="str">
        <f>IF(E2580="","",VLOOKUP(E2580,[1]PROJECTES!$C$14:$G$5000,4,FALSE))</f>
        <v/>
      </c>
      <c r="H2580" s="95"/>
      <c r="I2580" s="113" t="str">
        <f>IF(H2580="","",VLOOKUP(H2580,BD!B$2:C$16,2,FALSE))</f>
        <v/>
      </c>
      <c r="J2580" s="114"/>
      <c r="K2580" s="115" t="str">
        <f t="shared" si="90"/>
        <v/>
      </c>
      <c r="L2580" s="116" t="str">
        <f t="shared" ca="1" si="91"/>
        <v>-</v>
      </c>
      <c r="M2580" s="111" t="str">
        <f>IF(E2580="","",VLOOKUP(E2580,[1]PROJECTES!$C$14:$Z$5000,21,FALSE))</f>
        <v/>
      </c>
      <c r="N2580" s="117"/>
      <c r="O2580" s="118" t="s">
        <v>222</v>
      </c>
      <c r="P2580" s="119"/>
      <c r="Q2580" s="84"/>
      <c r="R2580" s="125"/>
      <c r="S2580" s="166"/>
      <c r="T2580" s="167"/>
    </row>
    <row r="2581" spans="1:20" s="121" customFormat="1" ht="20.100000000000001" customHeight="1" x14ac:dyDescent="0.3">
      <c r="A2581" s="80"/>
      <c r="B2581" s="110" t="str">
        <f>IF(E2581="","",VLOOKUP(E2581,[1]PROJECTES!$C$14:$G$5000,2,FALSE))</f>
        <v/>
      </c>
      <c r="C2581" s="80"/>
      <c r="D2581" s="283" t="str">
        <f>IF(E2581="","",VLOOKUP(E2581,[1]PROJECTES!$C$14:$G$5000,5,FALSE))</f>
        <v/>
      </c>
      <c r="E2581" s="79"/>
      <c r="F2581" s="110" t="str">
        <f>IF(I2581="","",VLOOKUP(I2581,[1]PROJECTES!$C$14:$G$5000,2,FALSE))</f>
        <v/>
      </c>
      <c r="G2581" s="112" t="str">
        <f>IF(E2581="","",VLOOKUP(E2581,[1]PROJECTES!$C$14:$G$5000,4,FALSE))</f>
        <v/>
      </c>
      <c r="H2581" s="95"/>
      <c r="I2581" s="113" t="str">
        <f>IF(H2581="","",VLOOKUP(H2581,BD!B$2:C$16,2,FALSE))</f>
        <v/>
      </c>
      <c r="J2581" s="114"/>
      <c r="K2581" s="115" t="str">
        <f t="shared" si="90"/>
        <v/>
      </c>
      <c r="L2581" s="116" t="str">
        <f t="shared" ca="1" si="91"/>
        <v>-</v>
      </c>
      <c r="M2581" s="111" t="str">
        <f>IF(E2581="","",VLOOKUP(E2581,[1]PROJECTES!$C$14:$Z$5000,21,FALSE))</f>
        <v/>
      </c>
      <c r="N2581" s="117"/>
      <c r="O2581" s="118" t="s">
        <v>222</v>
      </c>
      <c r="P2581" s="119"/>
      <c r="Q2581" s="84"/>
      <c r="R2581" s="125"/>
      <c r="S2581" s="166"/>
      <c r="T2581" s="167"/>
    </row>
    <row r="2582" spans="1:20" s="121" customFormat="1" ht="20.100000000000001" customHeight="1" x14ac:dyDescent="0.3">
      <c r="A2582" s="80"/>
      <c r="B2582" s="110" t="str">
        <f>IF(E2582="","",VLOOKUP(E2582,[1]PROJECTES!$C$14:$G$5000,2,FALSE))</f>
        <v/>
      </c>
      <c r="C2582" s="80"/>
      <c r="D2582" s="283" t="str">
        <f>IF(E2582="","",VLOOKUP(E2582,[1]PROJECTES!$C$14:$G$5000,5,FALSE))</f>
        <v/>
      </c>
      <c r="E2582" s="79"/>
      <c r="F2582" s="110" t="str">
        <f>IF(I2582="","",VLOOKUP(I2582,[1]PROJECTES!$C$14:$G$5000,2,FALSE))</f>
        <v/>
      </c>
      <c r="G2582" s="112" t="str">
        <f>IF(E2582="","",VLOOKUP(E2582,[1]PROJECTES!$C$14:$G$5000,4,FALSE))</f>
        <v/>
      </c>
      <c r="H2582" s="95"/>
      <c r="I2582" s="113" t="str">
        <f>IF(H2582="","",VLOOKUP(H2582,BD!B$2:C$16,2,FALSE))</f>
        <v/>
      </c>
      <c r="J2582" s="114"/>
      <c r="K2582" s="115" t="str">
        <f t="shared" si="90"/>
        <v/>
      </c>
      <c r="L2582" s="116" t="str">
        <f t="shared" ca="1" si="91"/>
        <v>-</v>
      </c>
      <c r="M2582" s="111" t="str">
        <f>IF(E2582="","",VLOOKUP(E2582,[1]PROJECTES!$C$14:$Z$5000,21,FALSE))</f>
        <v/>
      </c>
      <c r="N2582" s="117"/>
      <c r="O2582" s="118" t="s">
        <v>222</v>
      </c>
      <c r="P2582" s="119"/>
      <c r="Q2582" s="84"/>
      <c r="R2582" s="125"/>
      <c r="S2582" s="166"/>
      <c r="T2582" s="167"/>
    </row>
    <row r="2583" spans="1:20" s="121" customFormat="1" ht="20.100000000000001" customHeight="1" x14ac:dyDescent="0.3">
      <c r="A2583" s="80"/>
      <c r="B2583" s="110" t="str">
        <f>IF(E2583="","",VLOOKUP(E2583,[1]PROJECTES!$C$14:$G$5000,2,FALSE))</f>
        <v/>
      </c>
      <c r="C2583" s="80"/>
      <c r="D2583" s="283" t="str">
        <f>IF(E2583="","",VLOOKUP(E2583,[1]PROJECTES!$C$14:$G$5000,5,FALSE))</f>
        <v/>
      </c>
      <c r="E2583" s="79"/>
      <c r="F2583" s="110" t="str">
        <f>IF(I2583="","",VLOOKUP(I2583,[1]PROJECTES!$C$14:$G$5000,2,FALSE))</f>
        <v/>
      </c>
      <c r="G2583" s="112" t="str">
        <f>IF(E2583="","",VLOOKUP(E2583,[1]PROJECTES!$C$14:$G$5000,4,FALSE))</f>
        <v/>
      </c>
      <c r="H2583" s="95"/>
      <c r="I2583" s="113" t="str">
        <f>IF(H2583="","",VLOOKUP(H2583,BD!B$2:C$16,2,FALSE))</f>
        <v/>
      </c>
      <c r="J2583" s="114"/>
      <c r="K2583" s="115" t="str">
        <f t="shared" si="90"/>
        <v/>
      </c>
      <c r="L2583" s="116" t="str">
        <f t="shared" ca="1" si="91"/>
        <v>-</v>
      </c>
      <c r="M2583" s="111" t="str">
        <f>IF(E2583="","",VLOOKUP(E2583,[1]PROJECTES!$C$14:$Z$5000,21,FALSE))</f>
        <v/>
      </c>
      <c r="N2583" s="117"/>
      <c r="O2583" s="118" t="s">
        <v>222</v>
      </c>
      <c r="P2583" s="119"/>
      <c r="Q2583" s="84"/>
      <c r="R2583" s="125"/>
      <c r="S2583" s="166"/>
      <c r="T2583" s="167"/>
    </row>
    <row r="2584" spans="1:20" s="121" customFormat="1" ht="20.100000000000001" customHeight="1" x14ac:dyDescent="0.3">
      <c r="A2584" s="80"/>
      <c r="B2584" s="110" t="str">
        <f>IF(E2584="","",VLOOKUP(E2584,[1]PROJECTES!$C$14:$G$5000,2,FALSE))</f>
        <v/>
      </c>
      <c r="C2584" s="80"/>
      <c r="D2584" s="283" t="str">
        <f>IF(E2584="","",VLOOKUP(E2584,[1]PROJECTES!$C$14:$G$5000,5,FALSE))</f>
        <v/>
      </c>
      <c r="E2584" s="79"/>
      <c r="F2584" s="110" t="str">
        <f>IF(I2584="","",VLOOKUP(I2584,[1]PROJECTES!$C$14:$G$5000,2,FALSE))</f>
        <v/>
      </c>
      <c r="G2584" s="112" t="str">
        <f>IF(E2584="","",VLOOKUP(E2584,[1]PROJECTES!$C$14:$G$5000,4,FALSE))</f>
        <v/>
      </c>
      <c r="H2584" s="95"/>
      <c r="I2584" s="113" t="str">
        <f>IF(H2584="","",VLOOKUP(H2584,BD!B$2:C$16,2,FALSE))</f>
        <v/>
      </c>
      <c r="J2584" s="114"/>
      <c r="K2584" s="115" t="str">
        <f t="shared" si="90"/>
        <v/>
      </c>
      <c r="L2584" s="116" t="str">
        <f t="shared" ca="1" si="91"/>
        <v>-</v>
      </c>
      <c r="M2584" s="111" t="str">
        <f>IF(E2584="","",VLOOKUP(E2584,[1]PROJECTES!$C$14:$Z$5000,21,FALSE))</f>
        <v/>
      </c>
      <c r="N2584" s="117"/>
      <c r="O2584" s="118" t="s">
        <v>222</v>
      </c>
      <c r="P2584" s="119"/>
      <c r="Q2584" s="84"/>
      <c r="R2584" s="125"/>
      <c r="S2584" s="166"/>
      <c r="T2584" s="167"/>
    </row>
    <row r="2585" spans="1:20" s="121" customFormat="1" ht="20.100000000000001" customHeight="1" x14ac:dyDescent="0.3">
      <c r="A2585" s="80"/>
      <c r="B2585" s="110" t="str">
        <f>IF(E2585="","",VLOOKUP(E2585,[1]PROJECTES!$C$14:$G$5000,2,FALSE))</f>
        <v/>
      </c>
      <c r="C2585" s="80"/>
      <c r="D2585" s="283" t="str">
        <f>IF(E2585="","",VLOOKUP(E2585,[1]PROJECTES!$C$14:$G$5000,5,FALSE))</f>
        <v/>
      </c>
      <c r="E2585" s="79"/>
      <c r="F2585" s="110" t="str">
        <f>IF(I2585="","",VLOOKUP(I2585,[1]PROJECTES!$C$14:$G$5000,2,FALSE))</f>
        <v/>
      </c>
      <c r="G2585" s="112" t="str">
        <f>IF(E2585="","",VLOOKUP(E2585,[1]PROJECTES!$C$14:$G$5000,4,FALSE))</f>
        <v/>
      </c>
      <c r="H2585" s="95"/>
      <c r="I2585" s="113" t="str">
        <f>IF(H2585="","",VLOOKUP(H2585,BD!B$2:C$16,2,FALSE))</f>
        <v/>
      </c>
      <c r="J2585" s="114"/>
      <c r="K2585" s="115" t="str">
        <f t="shared" si="90"/>
        <v/>
      </c>
      <c r="L2585" s="116" t="str">
        <f t="shared" ca="1" si="91"/>
        <v>-</v>
      </c>
      <c r="M2585" s="111" t="str">
        <f>IF(E2585="","",VLOOKUP(E2585,[1]PROJECTES!$C$14:$Z$5000,21,FALSE))</f>
        <v/>
      </c>
      <c r="N2585" s="117"/>
      <c r="O2585" s="118" t="s">
        <v>222</v>
      </c>
      <c r="P2585" s="119"/>
      <c r="Q2585" s="84"/>
      <c r="R2585" s="125"/>
      <c r="S2585" s="166"/>
      <c r="T2585" s="167"/>
    </row>
    <row r="2586" spans="1:20" s="121" customFormat="1" ht="20.100000000000001" customHeight="1" x14ac:dyDescent="0.3">
      <c r="A2586" s="80"/>
      <c r="B2586" s="110" t="str">
        <f>IF(E2586="","",VLOOKUP(E2586,[1]PROJECTES!$C$14:$G$5000,2,FALSE))</f>
        <v/>
      </c>
      <c r="C2586" s="80"/>
      <c r="D2586" s="283" t="str">
        <f>IF(E2586="","",VLOOKUP(E2586,[1]PROJECTES!$C$14:$G$5000,5,FALSE))</f>
        <v/>
      </c>
      <c r="E2586" s="79"/>
      <c r="F2586" s="110" t="str">
        <f>IF(I2586="","",VLOOKUP(I2586,[1]PROJECTES!$C$14:$G$5000,2,FALSE))</f>
        <v/>
      </c>
      <c r="G2586" s="112" t="str">
        <f>IF(E2586="","",VLOOKUP(E2586,[1]PROJECTES!$C$14:$G$5000,4,FALSE))</f>
        <v/>
      </c>
      <c r="H2586" s="95"/>
      <c r="I2586" s="113" t="str">
        <f>IF(H2586="","",VLOOKUP(H2586,BD!B$2:C$16,2,FALSE))</f>
        <v/>
      </c>
      <c r="J2586" s="114"/>
      <c r="K2586" s="115" t="str">
        <f t="shared" si="90"/>
        <v/>
      </c>
      <c r="L2586" s="116" t="str">
        <f t="shared" ca="1" si="91"/>
        <v>-</v>
      </c>
      <c r="M2586" s="111" t="str">
        <f>IF(E2586="","",VLOOKUP(E2586,[1]PROJECTES!$C$14:$Z$5000,21,FALSE))</f>
        <v/>
      </c>
      <c r="N2586" s="117"/>
      <c r="O2586" s="118" t="s">
        <v>222</v>
      </c>
      <c r="P2586" s="119"/>
      <c r="Q2586" s="84"/>
      <c r="R2586" s="125"/>
      <c r="S2586" s="166"/>
      <c r="T2586" s="167"/>
    </row>
    <row r="2587" spans="1:20" s="121" customFormat="1" ht="20.100000000000001" customHeight="1" x14ac:dyDescent="0.3">
      <c r="A2587" s="80"/>
      <c r="B2587" s="110" t="str">
        <f>IF(E2587="","",VLOOKUP(E2587,[1]PROJECTES!$C$14:$G$5000,2,FALSE))</f>
        <v/>
      </c>
      <c r="C2587" s="80"/>
      <c r="D2587" s="283" t="str">
        <f>IF(E2587="","",VLOOKUP(E2587,[1]PROJECTES!$C$14:$G$5000,5,FALSE))</f>
        <v/>
      </c>
      <c r="E2587" s="79"/>
      <c r="F2587" s="110" t="str">
        <f>IF(I2587="","",VLOOKUP(I2587,[1]PROJECTES!$C$14:$G$5000,2,FALSE))</f>
        <v/>
      </c>
      <c r="G2587" s="112" t="str">
        <f>IF(E2587="","",VLOOKUP(E2587,[1]PROJECTES!$C$14:$G$5000,4,FALSE))</f>
        <v/>
      </c>
      <c r="H2587" s="95"/>
      <c r="I2587" s="113" t="str">
        <f>IF(H2587="","",VLOOKUP(H2587,BD!B$2:C$16,2,FALSE))</f>
        <v/>
      </c>
      <c r="J2587" s="114"/>
      <c r="K2587" s="115" t="str">
        <f t="shared" si="90"/>
        <v/>
      </c>
      <c r="L2587" s="116" t="str">
        <f t="shared" ca="1" si="91"/>
        <v>-</v>
      </c>
      <c r="M2587" s="111" t="str">
        <f>IF(E2587="","",VLOOKUP(E2587,[1]PROJECTES!$C$14:$Z$5000,21,FALSE))</f>
        <v/>
      </c>
      <c r="N2587" s="117"/>
      <c r="O2587" s="118" t="s">
        <v>222</v>
      </c>
      <c r="P2587" s="119"/>
      <c r="Q2587" s="84"/>
      <c r="R2587" s="125"/>
      <c r="S2587" s="166"/>
      <c r="T2587" s="167"/>
    </row>
    <row r="2588" spans="1:20" s="121" customFormat="1" ht="20.100000000000001" customHeight="1" x14ac:dyDescent="0.3">
      <c r="A2588" s="80"/>
      <c r="B2588" s="110" t="str">
        <f>IF(E2588="","",VLOOKUP(E2588,[1]PROJECTES!$C$14:$G$5000,2,FALSE))</f>
        <v/>
      </c>
      <c r="C2588" s="80"/>
      <c r="D2588" s="283" t="str">
        <f>IF(E2588="","",VLOOKUP(E2588,[1]PROJECTES!$C$14:$G$5000,5,FALSE))</f>
        <v/>
      </c>
      <c r="E2588" s="79"/>
      <c r="F2588" s="110" t="str">
        <f>IF(I2588="","",VLOOKUP(I2588,[1]PROJECTES!$C$14:$G$5000,2,FALSE))</f>
        <v/>
      </c>
      <c r="G2588" s="112" t="str">
        <f>IF(E2588="","",VLOOKUP(E2588,[1]PROJECTES!$C$14:$G$5000,4,FALSE))</f>
        <v/>
      </c>
      <c r="H2588" s="95"/>
      <c r="I2588" s="113" t="str">
        <f>IF(H2588="","",VLOOKUP(H2588,BD!B$2:C$16,2,FALSE))</f>
        <v/>
      </c>
      <c r="J2588" s="114"/>
      <c r="K2588" s="115" t="str">
        <f t="shared" si="90"/>
        <v/>
      </c>
      <c r="L2588" s="116" t="str">
        <f t="shared" ca="1" si="91"/>
        <v>-</v>
      </c>
      <c r="M2588" s="111" t="str">
        <f>IF(E2588="","",VLOOKUP(E2588,[1]PROJECTES!$C$14:$Z$5000,21,FALSE))</f>
        <v/>
      </c>
      <c r="N2588" s="117"/>
      <c r="O2588" s="118" t="s">
        <v>222</v>
      </c>
      <c r="P2588" s="119"/>
      <c r="Q2588" s="84"/>
      <c r="R2588" s="247"/>
      <c r="S2588" s="166"/>
      <c r="T2588" s="167"/>
    </row>
    <row r="2589" spans="1:20" s="121" customFormat="1" ht="20.100000000000001" customHeight="1" x14ac:dyDescent="0.3">
      <c r="A2589" s="80"/>
      <c r="B2589" s="110" t="str">
        <f>IF(E2589="","",VLOOKUP(E2589,[1]PROJECTES!$C$14:$G$5000,2,FALSE))</f>
        <v/>
      </c>
      <c r="C2589" s="80"/>
      <c r="D2589" s="283" t="str">
        <f>IF(E2589="","",VLOOKUP(E2589,[1]PROJECTES!$C$14:$G$5000,5,FALSE))</f>
        <v/>
      </c>
      <c r="E2589" s="79"/>
      <c r="F2589" s="110" t="str">
        <f>IF(I2589="","",VLOOKUP(I2589,[1]PROJECTES!$C$14:$G$5000,2,FALSE))</f>
        <v/>
      </c>
      <c r="G2589" s="112" t="str">
        <f>IF(E2589="","",VLOOKUP(E2589,[1]PROJECTES!$C$14:$G$5000,4,FALSE))</f>
        <v/>
      </c>
      <c r="H2589" s="95"/>
      <c r="I2589" s="113" t="str">
        <f>IF(H2589="","",VLOOKUP(H2589,BD!B$2:C$16,2,FALSE))</f>
        <v/>
      </c>
      <c r="J2589" s="114"/>
      <c r="K2589" s="115" t="str">
        <f t="shared" si="90"/>
        <v/>
      </c>
      <c r="L2589" s="116" t="str">
        <f t="shared" ca="1" si="91"/>
        <v>-</v>
      </c>
      <c r="M2589" s="111" t="str">
        <f>IF(E2589="","",VLOOKUP(E2589,[1]PROJECTES!$C$14:$Z$5000,21,FALSE))</f>
        <v/>
      </c>
      <c r="N2589" s="117"/>
      <c r="O2589" s="118" t="s">
        <v>222</v>
      </c>
      <c r="P2589" s="119"/>
      <c r="Q2589" s="84"/>
      <c r="R2589" s="247"/>
      <c r="S2589" s="166"/>
      <c r="T2589" s="167"/>
    </row>
    <row r="2590" spans="1:20" s="121" customFormat="1" ht="20.100000000000001" customHeight="1" x14ac:dyDescent="0.3">
      <c r="A2590" s="80"/>
      <c r="B2590" s="110" t="str">
        <f>IF(E2590="","",VLOOKUP(E2590,[1]PROJECTES!$C$14:$G$5000,2,FALSE))</f>
        <v/>
      </c>
      <c r="C2590" s="80"/>
      <c r="D2590" s="283" t="str">
        <f>IF(E2590="","",VLOOKUP(E2590,[1]PROJECTES!$C$14:$G$5000,5,FALSE))</f>
        <v/>
      </c>
      <c r="E2590" s="79"/>
      <c r="F2590" s="110" t="str">
        <f>IF(I2590="","",VLOOKUP(I2590,[1]PROJECTES!$C$14:$G$5000,2,FALSE))</f>
        <v/>
      </c>
      <c r="G2590" s="112" t="str">
        <f>IF(E2590="","",VLOOKUP(E2590,[1]PROJECTES!$C$14:$G$5000,4,FALSE))</f>
        <v/>
      </c>
      <c r="H2590" s="95"/>
      <c r="I2590" s="113" t="str">
        <f>IF(H2590="","",VLOOKUP(H2590,BD!B$2:C$16,2,FALSE))</f>
        <v/>
      </c>
      <c r="J2590" s="114"/>
      <c r="K2590" s="115" t="str">
        <f t="shared" si="90"/>
        <v/>
      </c>
      <c r="L2590" s="116" t="str">
        <f t="shared" ca="1" si="91"/>
        <v>-</v>
      </c>
      <c r="M2590" s="111" t="str">
        <f>IF(E2590="","",VLOOKUP(E2590,[1]PROJECTES!$C$14:$Z$5000,21,FALSE))</f>
        <v/>
      </c>
      <c r="N2590" s="117"/>
      <c r="O2590" s="118" t="s">
        <v>222</v>
      </c>
      <c r="P2590" s="119"/>
      <c r="Q2590" s="84"/>
      <c r="R2590" s="247"/>
      <c r="S2590" s="166"/>
      <c r="T2590" s="167"/>
    </row>
    <row r="2591" spans="1:20" s="121" customFormat="1" ht="20.100000000000001" customHeight="1" x14ac:dyDescent="0.3">
      <c r="A2591" s="80"/>
      <c r="B2591" s="110" t="str">
        <f>IF(E2591="","",VLOOKUP(E2591,[1]PROJECTES!$C$14:$G$5000,2,FALSE))</f>
        <v/>
      </c>
      <c r="C2591" s="80"/>
      <c r="D2591" s="283" t="str">
        <f>IF(E2591="","",VLOOKUP(E2591,[1]PROJECTES!$C$14:$G$5000,5,FALSE))</f>
        <v/>
      </c>
      <c r="E2591" s="79"/>
      <c r="F2591" s="110" t="str">
        <f>IF(I2591="","",VLOOKUP(I2591,[1]PROJECTES!$C$14:$G$5000,2,FALSE))</f>
        <v/>
      </c>
      <c r="G2591" s="112" t="str">
        <f>IF(E2591="","",VLOOKUP(E2591,[1]PROJECTES!$C$14:$G$5000,4,FALSE))</f>
        <v/>
      </c>
      <c r="H2591" s="95"/>
      <c r="I2591" s="113" t="str">
        <f>IF(H2591="","",VLOOKUP(H2591,BD!B$2:C$16,2,FALSE))</f>
        <v/>
      </c>
      <c r="J2591" s="114"/>
      <c r="K2591" s="115" t="str">
        <f t="shared" si="90"/>
        <v/>
      </c>
      <c r="L2591" s="116" t="str">
        <f t="shared" ca="1" si="91"/>
        <v>-</v>
      </c>
      <c r="M2591" s="111" t="str">
        <f>IF(E2591="","",VLOOKUP(E2591,[1]PROJECTES!$C$14:$Z$5000,21,FALSE))</f>
        <v/>
      </c>
      <c r="N2591" s="117"/>
      <c r="O2591" s="118" t="s">
        <v>222</v>
      </c>
      <c r="P2591" s="119"/>
      <c r="Q2591" s="84"/>
      <c r="R2591" s="247"/>
      <c r="S2591" s="166"/>
      <c r="T2591" s="167"/>
    </row>
    <row r="2592" spans="1:20" s="121" customFormat="1" ht="20.100000000000001" customHeight="1" x14ac:dyDescent="0.3">
      <c r="A2592" s="80"/>
      <c r="B2592" s="110" t="str">
        <f>IF(E2592="","",VLOOKUP(E2592,[1]PROJECTES!$C$14:$G$5000,2,FALSE))</f>
        <v/>
      </c>
      <c r="C2592" s="80"/>
      <c r="D2592" s="283" t="str">
        <f>IF(E2592="","",VLOOKUP(E2592,[1]PROJECTES!$C$14:$G$5000,5,FALSE))</f>
        <v/>
      </c>
      <c r="E2592" s="79"/>
      <c r="F2592" s="110" t="str">
        <f>IF(I2592="","",VLOOKUP(I2592,[1]PROJECTES!$C$14:$G$5000,2,FALSE))</f>
        <v/>
      </c>
      <c r="G2592" s="112" t="str">
        <f>IF(E2592="","",VLOOKUP(E2592,[1]PROJECTES!$C$14:$G$5000,4,FALSE))</f>
        <v/>
      </c>
      <c r="H2592" s="95"/>
      <c r="I2592" s="113" t="str">
        <f>IF(H2592="","",VLOOKUP(H2592,BD!B$2:C$16,2,FALSE))</f>
        <v/>
      </c>
      <c r="J2592" s="114"/>
      <c r="K2592" s="115" t="str">
        <f t="shared" si="90"/>
        <v/>
      </c>
      <c r="L2592" s="116" t="str">
        <f t="shared" ca="1" si="91"/>
        <v>-</v>
      </c>
      <c r="M2592" s="111" t="str">
        <f>IF(E2592="","",VLOOKUP(E2592,[1]PROJECTES!$C$14:$Z$5000,21,FALSE))</f>
        <v/>
      </c>
      <c r="N2592" s="117"/>
      <c r="O2592" s="118" t="s">
        <v>222</v>
      </c>
      <c r="P2592" s="119"/>
      <c r="Q2592" s="84"/>
      <c r="R2592" s="247"/>
      <c r="S2592" s="166"/>
      <c r="T2592" s="167"/>
    </row>
    <row r="2593" spans="1:20" s="121" customFormat="1" ht="20.100000000000001" customHeight="1" x14ac:dyDescent="0.3">
      <c r="A2593" s="80"/>
      <c r="B2593" s="110" t="str">
        <f>IF(E2593="","",VLOOKUP(E2593,[1]PROJECTES!$C$14:$G$5000,2,FALSE))</f>
        <v/>
      </c>
      <c r="C2593" s="80"/>
      <c r="D2593" s="283" t="str">
        <f>IF(E2593="","",VLOOKUP(E2593,[1]PROJECTES!$C$14:$G$5000,5,FALSE))</f>
        <v/>
      </c>
      <c r="E2593" s="79"/>
      <c r="F2593" s="110" t="str">
        <f>IF(I2593="","",VLOOKUP(I2593,[1]PROJECTES!$C$14:$G$5000,2,FALSE))</f>
        <v/>
      </c>
      <c r="G2593" s="112" t="str">
        <f>IF(E2593="","",VLOOKUP(E2593,[1]PROJECTES!$C$14:$G$5000,4,FALSE))</f>
        <v/>
      </c>
      <c r="H2593" s="95"/>
      <c r="I2593" s="113" t="str">
        <f>IF(H2593="","",VLOOKUP(H2593,BD!B$2:C$16,2,FALSE))</f>
        <v/>
      </c>
      <c r="J2593" s="114"/>
      <c r="K2593" s="115" t="str">
        <f t="shared" si="90"/>
        <v/>
      </c>
      <c r="L2593" s="116" t="str">
        <f t="shared" ca="1" si="91"/>
        <v>-</v>
      </c>
      <c r="M2593" s="111" t="str">
        <f>IF(E2593="","",VLOOKUP(E2593,[1]PROJECTES!$C$14:$Z$5000,21,FALSE))</f>
        <v/>
      </c>
      <c r="N2593" s="117"/>
      <c r="O2593" s="118" t="s">
        <v>222</v>
      </c>
      <c r="P2593" s="119"/>
      <c r="Q2593" s="84"/>
      <c r="R2593" s="247"/>
      <c r="S2593" s="166"/>
      <c r="T2593" s="167"/>
    </row>
    <row r="2594" spans="1:20" s="121" customFormat="1" ht="20.100000000000001" customHeight="1" x14ac:dyDescent="0.3">
      <c r="A2594" s="80"/>
      <c r="B2594" s="110" t="str">
        <f>IF(E2594="","",VLOOKUP(E2594,[1]PROJECTES!$C$14:$G$5000,2,FALSE))</f>
        <v/>
      </c>
      <c r="C2594" s="80"/>
      <c r="D2594" s="283" t="str">
        <f>IF(E2594="","",VLOOKUP(E2594,[1]PROJECTES!$C$14:$G$5000,5,FALSE))</f>
        <v/>
      </c>
      <c r="E2594" s="79"/>
      <c r="F2594" s="110" t="str">
        <f>IF(I2594="","",VLOOKUP(I2594,[1]PROJECTES!$C$14:$G$5000,2,FALSE))</f>
        <v/>
      </c>
      <c r="G2594" s="112" t="str">
        <f>IF(E2594="","",VLOOKUP(E2594,[1]PROJECTES!$C$14:$G$5000,4,FALSE))</f>
        <v/>
      </c>
      <c r="H2594" s="95"/>
      <c r="I2594" s="113" t="str">
        <f>IF(H2594="","",VLOOKUP(H2594,BD!B$2:C$16,2,FALSE))</f>
        <v/>
      </c>
      <c r="J2594" s="114"/>
      <c r="K2594" s="115" t="str">
        <f t="shared" si="90"/>
        <v/>
      </c>
      <c r="L2594" s="116" t="str">
        <f t="shared" ca="1" si="91"/>
        <v>-</v>
      </c>
      <c r="M2594" s="111" t="str">
        <f>IF(E2594="","",VLOOKUP(E2594,[1]PROJECTES!$C$14:$Z$5000,21,FALSE))</f>
        <v/>
      </c>
      <c r="N2594" s="117"/>
      <c r="O2594" s="118" t="s">
        <v>222</v>
      </c>
      <c r="P2594" s="119"/>
      <c r="Q2594" s="84"/>
      <c r="R2594" s="247"/>
      <c r="S2594" s="166"/>
      <c r="T2594" s="167"/>
    </row>
    <row r="2595" spans="1:20" s="121" customFormat="1" ht="20.100000000000001" customHeight="1" x14ac:dyDescent="0.3">
      <c r="A2595" s="80"/>
      <c r="B2595" s="110" t="str">
        <f>IF(E2595="","",VLOOKUP(E2595,[1]PROJECTES!$C$14:$G$5000,2,FALSE))</f>
        <v/>
      </c>
      <c r="C2595" s="80"/>
      <c r="D2595" s="283" t="str">
        <f>IF(E2595="","",VLOOKUP(E2595,[1]PROJECTES!$C$14:$G$5000,5,FALSE))</f>
        <v/>
      </c>
      <c r="E2595" s="79"/>
      <c r="F2595" s="110" t="str">
        <f>IF(I2595="","",VLOOKUP(I2595,[1]PROJECTES!$C$14:$G$5000,2,FALSE))</f>
        <v/>
      </c>
      <c r="G2595" s="112" t="str">
        <f>IF(E2595="","",VLOOKUP(E2595,[1]PROJECTES!$C$14:$G$5000,4,FALSE))</f>
        <v/>
      </c>
      <c r="H2595" s="95"/>
      <c r="I2595" s="113" t="str">
        <f>IF(H2595="","",VLOOKUP(H2595,BD!B$2:C$16,2,FALSE))</f>
        <v/>
      </c>
      <c r="J2595" s="114"/>
      <c r="K2595" s="115" t="str">
        <f t="shared" si="90"/>
        <v/>
      </c>
      <c r="L2595" s="116" t="str">
        <f t="shared" ca="1" si="91"/>
        <v>-</v>
      </c>
      <c r="M2595" s="111" t="str">
        <f>IF(E2595="","",VLOOKUP(E2595,[1]PROJECTES!$C$14:$Z$5000,21,FALSE))</f>
        <v/>
      </c>
      <c r="N2595" s="117"/>
      <c r="O2595" s="118" t="s">
        <v>222</v>
      </c>
      <c r="P2595" s="119"/>
      <c r="Q2595" s="84"/>
      <c r="R2595" s="125"/>
      <c r="S2595" s="166"/>
      <c r="T2595" s="167"/>
    </row>
    <row r="2596" spans="1:20" s="121" customFormat="1" ht="20.100000000000001" customHeight="1" x14ac:dyDescent="0.3">
      <c r="A2596" s="80"/>
      <c r="B2596" s="110" t="str">
        <f>IF(E2596="","",VLOOKUP(E2596,[1]PROJECTES!$C$14:$G$5000,2,FALSE))</f>
        <v/>
      </c>
      <c r="C2596" s="80"/>
      <c r="D2596" s="283" t="str">
        <f>IF(E2596="","",VLOOKUP(E2596,[1]PROJECTES!$C$14:$G$5000,5,FALSE))</f>
        <v/>
      </c>
      <c r="E2596" s="79"/>
      <c r="F2596" s="110" t="str">
        <f>IF(I2596="","",VLOOKUP(I2596,[1]PROJECTES!$C$14:$G$5000,2,FALSE))</f>
        <v/>
      </c>
      <c r="G2596" s="112" t="str">
        <f>IF(E2596="","",VLOOKUP(E2596,[1]PROJECTES!$C$14:$G$5000,4,FALSE))</f>
        <v/>
      </c>
      <c r="H2596" s="95"/>
      <c r="I2596" s="113" t="str">
        <f>IF(H2596="","",VLOOKUP(H2596,BD!B$2:C$16,2,FALSE))</f>
        <v/>
      </c>
      <c r="J2596" s="114"/>
      <c r="K2596" s="115" t="str">
        <f t="shared" si="90"/>
        <v/>
      </c>
      <c r="L2596" s="116" t="str">
        <f t="shared" ca="1" si="91"/>
        <v>-</v>
      </c>
      <c r="M2596" s="111" t="str">
        <f>IF(E2596="","",VLOOKUP(E2596,[1]PROJECTES!$C$14:$Z$5000,21,FALSE))</f>
        <v/>
      </c>
      <c r="N2596" s="117"/>
      <c r="O2596" s="118" t="s">
        <v>222</v>
      </c>
      <c r="P2596" s="119"/>
      <c r="Q2596" s="84"/>
      <c r="R2596" s="125"/>
      <c r="S2596" s="166"/>
      <c r="T2596" s="167"/>
    </row>
    <row r="2597" spans="1:20" s="121" customFormat="1" ht="20.100000000000001" customHeight="1" x14ac:dyDescent="0.3">
      <c r="A2597" s="80"/>
      <c r="B2597" s="110" t="str">
        <f>IF(E2597="","",VLOOKUP(E2597,[1]PROJECTES!$C$14:$G$5000,2,FALSE))</f>
        <v/>
      </c>
      <c r="C2597" s="80"/>
      <c r="D2597" s="283" t="str">
        <f>IF(E2597="","",VLOOKUP(E2597,[1]PROJECTES!$C$14:$G$5000,5,FALSE))</f>
        <v/>
      </c>
      <c r="E2597" s="79"/>
      <c r="F2597" s="110" t="str">
        <f>IF(I2597="","",VLOOKUP(I2597,[1]PROJECTES!$C$14:$G$5000,2,FALSE))</f>
        <v/>
      </c>
      <c r="G2597" s="112" t="str">
        <f>IF(E2597="","",VLOOKUP(E2597,[1]PROJECTES!$C$14:$G$5000,4,FALSE))</f>
        <v/>
      </c>
      <c r="H2597" s="95"/>
      <c r="I2597" s="113" t="str">
        <f>IF(H2597="","",VLOOKUP(H2597,BD!B$2:C$16,2,FALSE))</f>
        <v/>
      </c>
      <c r="J2597" s="114"/>
      <c r="K2597" s="115" t="str">
        <f t="shared" si="90"/>
        <v/>
      </c>
      <c r="L2597" s="116" t="str">
        <f t="shared" ca="1" si="91"/>
        <v>-</v>
      </c>
      <c r="M2597" s="111" t="str">
        <f>IF(E2597="","",VLOOKUP(E2597,[1]PROJECTES!$C$14:$Z$5000,21,FALSE))</f>
        <v/>
      </c>
      <c r="N2597" s="117"/>
      <c r="O2597" s="118" t="s">
        <v>222</v>
      </c>
      <c r="P2597" s="119"/>
      <c r="Q2597" s="84"/>
      <c r="R2597" s="125"/>
      <c r="S2597" s="166"/>
      <c r="T2597" s="167"/>
    </row>
    <row r="2598" spans="1:20" s="121" customFormat="1" ht="20.100000000000001" customHeight="1" x14ac:dyDescent="0.3">
      <c r="A2598" s="80"/>
      <c r="B2598" s="110" t="str">
        <f>IF(E2598="","",VLOOKUP(E2598,[1]PROJECTES!$C$14:$G$5000,2,FALSE))</f>
        <v/>
      </c>
      <c r="C2598" s="80"/>
      <c r="D2598" s="283" t="str">
        <f>IF(E2598="","",VLOOKUP(E2598,[1]PROJECTES!$C$14:$G$5000,5,FALSE))</f>
        <v/>
      </c>
      <c r="E2598" s="79"/>
      <c r="F2598" s="110" t="str">
        <f>IF(I2598="","",VLOOKUP(I2598,[1]PROJECTES!$C$14:$G$5000,2,FALSE))</f>
        <v/>
      </c>
      <c r="G2598" s="112" t="str">
        <f>IF(E2598="","",VLOOKUP(E2598,[1]PROJECTES!$C$14:$G$5000,4,FALSE))</f>
        <v/>
      </c>
      <c r="H2598" s="95"/>
      <c r="I2598" s="113" t="str">
        <f>IF(H2598="","",VLOOKUP(H2598,BD!B$2:C$16,2,FALSE))</f>
        <v/>
      </c>
      <c r="J2598" s="114"/>
      <c r="K2598" s="115" t="str">
        <f t="shared" ref="K2598:K2661" si="92">IF(J2598="","",WEEKNUM(J2598,2)-0)</f>
        <v/>
      </c>
      <c r="L2598" s="116" t="str">
        <f t="shared" ca="1" si="91"/>
        <v>-</v>
      </c>
      <c r="M2598" s="111" t="str">
        <f>IF(E2598="","",VLOOKUP(E2598,[1]PROJECTES!$C$14:$Z$5000,21,FALSE))</f>
        <v/>
      </c>
      <c r="N2598" s="117"/>
      <c r="O2598" s="118" t="s">
        <v>222</v>
      </c>
      <c r="P2598" s="119"/>
      <c r="Q2598" s="84"/>
      <c r="R2598" s="125"/>
      <c r="S2598" s="166"/>
      <c r="T2598" s="167"/>
    </row>
    <row r="2599" spans="1:20" s="121" customFormat="1" ht="20.100000000000001" customHeight="1" x14ac:dyDescent="0.3">
      <c r="A2599" s="80"/>
      <c r="B2599" s="110" t="str">
        <f>IF(E2599="","",VLOOKUP(E2599,[1]PROJECTES!$C$14:$G$5000,2,FALSE))</f>
        <v/>
      </c>
      <c r="C2599" s="80"/>
      <c r="D2599" s="283" t="str">
        <f>IF(E2599="","",VLOOKUP(E2599,[1]PROJECTES!$C$14:$G$5000,5,FALSE))</f>
        <v/>
      </c>
      <c r="E2599" s="79"/>
      <c r="F2599" s="110" t="str">
        <f>IF(I2599="","",VLOOKUP(I2599,[1]PROJECTES!$C$14:$G$5000,2,FALSE))</f>
        <v/>
      </c>
      <c r="G2599" s="112" t="str">
        <f>IF(E2599="","",VLOOKUP(E2599,[1]PROJECTES!$C$14:$G$5000,4,FALSE))</f>
        <v/>
      </c>
      <c r="H2599" s="95"/>
      <c r="I2599" s="113" t="str">
        <f>IF(H2599="","",VLOOKUP(H2599,BD!B$2:C$16,2,FALSE))</f>
        <v/>
      </c>
      <c r="J2599" s="114"/>
      <c r="K2599" s="115" t="str">
        <f t="shared" si="92"/>
        <v/>
      </c>
      <c r="L2599" s="116" t="str">
        <f t="shared" ca="1" si="91"/>
        <v>-</v>
      </c>
      <c r="M2599" s="111" t="str">
        <f>IF(E2599="","",VLOOKUP(E2599,[1]PROJECTES!$C$14:$Z$5000,21,FALSE))</f>
        <v/>
      </c>
      <c r="N2599" s="117"/>
      <c r="O2599" s="118" t="s">
        <v>222</v>
      </c>
      <c r="P2599" s="119"/>
      <c r="Q2599" s="84"/>
      <c r="R2599" s="125"/>
      <c r="S2599" s="166"/>
      <c r="T2599" s="167"/>
    </row>
    <row r="2600" spans="1:20" s="121" customFormat="1" ht="20.100000000000001" customHeight="1" x14ac:dyDescent="0.3">
      <c r="A2600" s="80"/>
      <c r="B2600" s="110" t="str">
        <f>IF(E2600="","",VLOOKUP(E2600,[1]PROJECTES!$C$14:$G$5000,2,FALSE))</f>
        <v/>
      </c>
      <c r="C2600" s="80"/>
      <c r="D2600" s="283" t="str">
        <f>IF(E2600="","",VLOOKUP(E2600,[1]PROJECTES!$C$14:$G$5000,5,FALSE))</f>
        <v/>
      </c>
      <c r="E2600" s="79"/>
      <c r="F2600" s="110" t="str">
        <f>IF(I2600="","",VLOOKUP(I2600,[1]PROJECTES!$C$14:$G$5000,2,FALSE))</f>
        <v/>
      </c>
      <c r="G2600" s="112" t="str">
        <f>IF(E2600="","",VLOOKUP(E2600,[1]PROJECTES!$C$14:$G$5000,4,FALSE))</f>
        <v/>
      </c>
      <c r="H2600" s="95"/>
      <c r="I2600" s="113" t="str">
        <f>IF(H2600="","",VLOOKUP(H2600,BD!B$2:C$16,2,FALSE))</f>
        <v/>
      </c>
      <c r="J2600" s="114"/>
      <c r="K2600" s="115" t="str">
        <f t="shared" si="92"/>
        <v/>
      </c>
      <c r="L2600" s="116" t="str">
        <f t="shared" ca="1" si="91"/>
        <v>-</v>
      </c>
      <c r="M2600" s="111" t="str">
        <f>IF(E2600="","",VLOOKUP(E2600,[1]PROJECTES!$C$14:$Z$5000,21,FALSE))</f>
        <v/>
      </c>
      <c r="N2600" s="117"/>
      <c r="O2600" s="118" t="s">
        <v>222</v>
      </c>
      <c r="P2600" s="119"/>
      <c r="Q2600" s="84"/>
      <c r="R2600" s="125"/>
      <c r="S2600" s="166"/>
      <c r="T2600" s="167"/>
    </row>
    <row r="2601" spans="1:20" s="121" customFormat="1" ht="20.100000000000001" customHeight="1" x14ac:dyDescent="0.3">
      <c r="A2601" s="80"/>
      <c r="B2601" s="110" t="str">
        <f>IF(E2601="","",VLOOKUP(E2601,[1]PROJECTES!$C$14:$G$5000,2,FALSE))</f>
        <v/>
      </c>
      <c r="C2601" s="80"/>
      <c r="D2601" s="283" t="str">
        <f>IF(E2601="","",VLOOKUP(E2601,[1]PROJECTES!$C$14:$G$5000,5,FALSE))</f>
        <v/>
      </c>
      <c r="E2601" s="79"/>
      <c r="F2601" s="110" t="str">
        <f>IF(I2601="","",VLOOKUP(I2601,[1]PROJECTES!$C$14:$G$5000,2,FALSE))</f>
        <v/>
      </c>
      <c r="G2601" s="112" t="str">
        <f>IF(E2601="","",VLOOKUP(E2601,[1]PROJECTES!$C$14:$G$5000,4,FALSE))</f>
        <v/>
      </c>
      <c r="H2601" s="95"/>
      <c r="I2601" s="113" t="str">
        <f>IF(H2601="","",VLOOKUP(H2601,BD!B$2:C$16,2,FALSE))</f>
        <v/>
      </c>
      <c r="J2601" s="114"/>
      <c r="K2601" s="115" t="str">
        <f t="shared" si="92"/>
        <v/>
      </c>
      <c r="L2601" s="116" t="str">
        <f t="shared" ca="1" si="91"/>
        <v>-</v>
      </c>
      <c r="M2601" s="111" t="str">
        <f>IF(E2601="","",VLOOKUP(E2601,[1]PROJECTES!$C$14:$Z$5000,21,FALSE))</f>
        <v/>
      </c>
      <c r="N2601" s="117"/>
      <c r="O2601" s="118" t="s">
        <v>222</v>
      </c>
      <c r="P2601" s="119"/>
      <c r="Q2601" s="84"/>
      <c r="R2601" s="125"/>
      <c r="S2601" s="166"/>
      <c r="T2601" s="167"/>
    </row>
    <row r="2602" spans="1:20" s="121" customFormat="1" ht="20.100000000000001" customHeight="1" x14ac:dyDescent="0.3">
      <c r="A2602" s="80"/>
      <c r="B2602" s="110" t="str">
        <f>IF(E2602="","",VLOOKUP(E2602,[1]PROJECTES!$C$14:$G$5000,2,FALSE))</f>
        <v/>
      </c>
      <c r="C2602" s="80"/>
      <c r="D2602" s="283" t="str">
        <f>IF(E2602="","",VLOOKUP(E2602,[1]PROJECTES!$C$14:$G$5000,5,FALSE))</f>
        <v/>
      </c>
      <c r="E2602" s="79"/>
      <c r="F2602" s="110" t="str">
        <f>IF(I2602="","",VLOOKUP(I2602,[1]PROJECTES!$C$14:$G$5000,2,FALSE))</f>
        <v/>
      </c>
      <c r="G2602" s="112" t="str">
        <f>IF(E2602="","",VLOOKUP(E2602,[1]PROJECTES!$C$14:$G$5000,4,FALSE))</f>
        <v/>
      </c>
      <c r="H2602" s="95"/>
      <c r="I2602" s="113" t="str">
        <f>IF(H2602="","",VLOOKUP(H2602,BD!B$2:C$16,2,FALSE))</f>
        <v/>
      </c>
      <c r="J2602" s="114"/>
      <c r="K2602" s="115" t="str">
        <f t="shared" si="92"/>
        <v/>
      </c>
      <c r="L2602" s="116" t="str">
        <f t="shared" ca="1" si="91"/>
        <v>-</v>
      </c>
      <c r="M2602" s="111" t="str">
        <f>IF(E2602="","",VLOOKUP(E2602,[1]PROJECTES!$C$14:$Z$5000,21,FALSE))</f>
        <v/>
      </c>
      <c r="N2602" s="117"/>
      <c r="O2602" s="118" t="s">
        <v>222</v>
      </c>
      <c r="P2602" s="119"/>
      <c r="Q2602" s="84"/>
      <c r="R2602" s="125"/>
      <c r="S2602" s="166"/>
      <c r="T2602" s="167"/>
    </row>
    <row r="2603" spans="1:20" s="121" customFormat="1" ht="20.100000000000001" customHeight="1" x14ac:dyDescent="0.3">
      <c r="A2603" s="80"/>
      <c r="B2603" s="110" t="str">
        <f>IF(E2603="","",VLOOKUP(E2603,[1]PROJECTES!$C$14:$G$5000,2,FALSE))</f>
        <v/>
      </c>
      <c r="C2603" s="80"/>
      <c r="D2603" s="283" t="str">
        <f>IF(E2603="","",VLOOKUP(E2603,[1]PROJECTES!$C$14:$G$5000,5,FALSE))</f>
        <v/>
      </c>
      <c r="E2603" s="79"/>
      <c r="F2603" s="110" t="str">
        <f>IF(I2603="","",VLOOKUP(I2603,[1]PROJECTES!$C$14:$G$5000,2,FALSE))</f>
        <v/>
      </c>
      <c r="G2603" s="112" t="str">
        <f>IF(E2603="","",VLOOKUP(E2603,[1]PROJECTES!$C$14:$G$5000,4,FALSE))</f>
        <v/>
      </c>
      <c r="H2603" s="95"/>
      <c r="I2603" s="113" t="str">
        <f>IF(H2603="","",VLOOKUP(H2603,BD!B$2:C$16,2,FALSE))</f>
        <v/>
      </c>
      <c r="J2603" s="114"/>
      <c r="K2603" s="115" t="str">
        <f t="shared" si="92"/>
        <v/>
      </c>
      <c r="L2603" s="116" t="str">
        <f t="shared" ca="1" si="91"/>
        <v>-</v>
      </c>
      <c r="M2603" s="111" t="str">
        <f>IF(E2603="","",VLOOKUP(E2603,[1]PROJECTES!$C$14:$Z$5000,21,FALSE))</f>
        <v/>
      </c>
      <c r="N2603" s="117"/>
      <c r="O2603" s="118" t="s">
        <v>222</v>
      </c>
      <c r="P2603" s="119"/>
      <c r="Q2603" s="84"/>
      <c r="R2603" s="125"/>
      <c r="S2603" s="166"/>
      <c r="T2603" s="167"/>
    </row>
    <row r="2604" spans="1:20" s="121" customFormat="1" ht="20.100000000000001" customHeight="1" x14ac:dyDescent="0.3">
      <c r="A2604" s="80"/>
      <c r="B2604" s="110" t="str">
        <f>IF(E2604="","",VLOOKUP(E2604,[1]PROJECTES!$C$14:$G$5000,2,FALSE))</f>
        <v/>
      </c>
      <c r="C2604" s="80"/>
      <c r="D2604" s="283" t="str">
        <f>IF(E2604="","",VLOOKUP(E2604,[1]PROJECTES!$C$14:$G$5000,5,FALSE))</f>
        <v/>
      </c>
      <c r="E2604" s="79"/>
      <c r="F2604" s="110" t="str">
        <f>IF(I2604="","",VLOOKUP(I2604,[1]PROJECTES!$C$14:$G$5000,2,FALSE))</f>
        <v/>
      </c>
      <c r="G2604" s="112" t="str">
        <f>IF(E2604="","",VLOOKUP(E2604,[1]PROJECTES!$C$14:$G$5000,4,FALSE))</f>
        <v/>
      </c>
      <c r="H2604" s="95"/>
      <c r="I2604" s="113" t="str">
        <f>IF(H2604="","",VLOOKUP(H2604,BD!B$2:C$16,2,FALSE))</f>
        <v/>
      </c>
      <c r="J2604" s="114"/>
      <c r="K2604" s="115" t="str">
        <f t="shared" si="92"/>
        <v/>
      </c>
      <c r="L2604" s="116" t="str">
        <f t="shared" ca="1" si="91"/>
        <v>-</v>
      </c>
      <c r="M2604" s="111" t="str">
        <f>IF(E2604="","",VLOOKUP(E2604,[1]PROJECTES!$C$14:$Z$5000,21,FALSE))</f>
        <v/>
      </c>
      <c r="N2604" s="117"/>
      <c r="O2604" s="118" t="s">
        <v>222</v>
      </c>
      <c r="P2604" s="119"/>
      <c r="Q2604" s="84"/>
      <c r="R2604" s="125"/>
      <c r="S2604" s="166"/>
      <c r="T2604" s="167"/>
    </row>
    <row r="2605" spans="1:20" s="121" customFormat="1" ht="20.100000000000001" customHeight="1" x14ac:dyDescent="0.3">
      <c r="A2605" s="80"/>
      <c r="B2605" s="110" t="str">
        <f>IF(E2605="","",VLOOKUP(E2605,[1]PROJECTES!$C$14:$G$5000,2,FALSE))</f>
        <v/>
      </c>
      <c r="C2605" s="80"/>
      <c r="D2605" s="283" t="str">
        <f>IF(E2605="","",VLOOKUP(E2605,[1]PROJECTES!$C$14:$G$5000,5,FALSE))</f>
        <v/>
      </c>
      <c r="E2605" s="79"/>
      <c r="F2605" s="110" t="str">
        <f>IF(I2605="","",VLOOKUP(I2605,[1]PROJECTES!$C$14:$G$5000,2,FALSE))</f>
        <v/>
      </c>
      <c r="G2605" s="112" t="str">
        <f>IF(E2605="","",VLOOKUP(E2605,[1]PROJECTES!$C$14:$G$5000,4,FALSE))</f>
        <v/>
      </c>
      <c r="H2605" s="95"/>
      <c r="I2605" s="113" t="str">
        <f>IF(H2605="","",VLOOKUP(H2605,BD!B$2:C$16,2,FALSE))</f>
        <v/>
      </c>
      <c r="J2605" s="114"/>
      <c r="K2605" s="115" t="str">
        <f t="shared" si="92"/>
        <v/>
      </c>
      <c r="L2605" s="116" t="str">
        <f t="shared" ca="1" si="91"/>
        <v>-</v>
      </c>
      <c r="M2605" s="111" t="str">
        <f>IF(E2605="","",VLOOKUP(E2605,[1]PROJECTES!$C$14:$Z$5000,21,FALSE))</f>
        <v/>
      </c>
      <c r="N2605" s="117"/>
      <c r="O2605" s="118" t="s">
        <v>222</v>
      </c>
      <c r="P2605" s="119"/>
      <c r="Q2605" s="84"/>
      <c r="R2605" s="125"/>
      <c r="S2605" s="166"/>
      <c r="T2605" s="167"/>
    </row>
    <row r="2606" spans="1:20" s="121" customFormat="1" ht="20.100000000000001" customHeight="1" x14ac:dyDescent="0.3">
      <c r="A2606" s="80"/>
      <c r="B2606" s="110" t="str">
        <f>IF(E2606="","",VLOOKUP(E2606,[1]PROJECTES!$C$14:$G$5000,2,FALSE))</f>
        <v/>
      </c>
      <c r="C2606" s="80"/>
      <c r="D2606" s="283" t="str">
        <f>IF(E2606="","",VLOOKUP(E2606,[1]PROJECTES!$C$14:$G$5000,5,FALSE))</f>
        <v/>
      </c>
      <c r="E2606" s="79"/>
      <c r="F2606" s="110" t="str">
        <f>IF(I2606="","",VLOOKUP(I2606,[1]PROJECTES!$C$14:$G$5000,2,FALSE))</f>
        <v/>
      </c>
      <c r="G2606" s="112" t="str">
        <f>IF(E2606="","",VLOOKUP(E2606,[1]PROJECTES!$C$14:$G$5000,4,FALSE))</f>
        <v/>
      </c>
      <c r="H2606" s="95"/>
      <c r="I2606" s="113" t="str">
        <f>IF(H2606="","",VLOOKUP(H2606,BD!B$2:C$16,2,FALSE))</f>
        <v/>
      </c>
      <c r="J2606" s="114"/>
      <c r="K2606" s="115" t="str">
        <f t="shared" si="92"/>
        <v/>
      </c>
      <c r="L2606" s="116" t="str">
        <f t="shared" ca="1" si="91"/>
        <v>-</v>
      </c>
      <c r="M2606" s="111" t="str">
        <f>IF(E2606="","",VLOOKUP(E2606,[1]PROJECTES!$C$14:$Z$5000,21,FALSE))</f>
        <v/>
      </c>
      <c r="N2606" s="117"/>
      <c r="O2606" s="118" t="s">
        <v>222</v>
      </c>
      <c r="P2606" s="119"/>
      <c r="Q2606" s="84"/>
      <c r="R2606" s="125"/>
      <c r="S2606" s="166"/>
      <c r="T2606" s="167"/>
    </row>
    <row r="2607" spans="1:20" s="121" customFormat="1" ht="20.100000000000001" customHeight="1" x14ac:dyDescent="0.3">
      <c r="A2607" s="80"/>
      <c r="B2607" s="110" t="str">
        <f>IF(E2607="","",VLOOKUP(E2607,[1]PROJECTES!$C$14:$G$5000,2,FALSE))</f>
        <v/>
      </c>
      <c r="C2607" s="80"/>
      <c r="D2607" s="283" t="str">
        <f>IF(E2607="","",VLOOKUP(E2607,[1]PROJECTES!$C$14:$G$5000,5,FALSE))</f>
        <v/>
      </c>
      <c r="E2607" s="79"/>
      <c r="F2607" s="110" t="str">
        <f>IF(I2607="","",VLOOKUP(I2607,[1]PROJECTES!$C$14:$G$5000,2,FALSE))</f>
        <v/>
      </c>
      <c r="G2607" s="112" t="str">
        <f>IF(E2607="","",VLOOKUP(E2607,[1]PROJECTES!$C$14:$G$5000,4,FALSE))</f>
        <v/>
      </c>
      <c r="H2607" s="95"/>
      <c r="I2607" s="113" t="str">
        <f>IF(H2607="","",VLOOKUP(H2607,BD!B$2:C$16,2,FALSE))</f>
        <v/>
      </c>
      <c r="J2607" s="114"/>
      <c r="K2607" s="115" t="str">
        <f t="shared" si="92"/>
        <v/>
      </c>
      <c r="L2607" s="116" t="str">
        <f t="shared" ca="1" si="91"/>
        <v>-</v>
      </c>
      <c r="M2607" s="111" t="str">
        <f>IF(E2607="","",VLOOKUP(E2607,[1]PROJECTES!$C$14:$Z$5000,21,FALSE))</f>
        <v/>
      </c>
      <c r="N2607" s="117"/>
      <c r="O2607" s="118" t="s">
        <v>222</v>
      </c>
      <c r="P2607" s="119"/>
      <c r="Q2607" s="84"/>
      <c r="R2607" s="125"/>
      <c r="S2607" s="166"/>
      <c r="T2607" s="167"/>
    </row>
    <row r="2608" spans="1:20" s="121" customFormat="1" ht="20.100000000000001" customHeight="1" x14ac:dyDescent="0.3">
      <c r="A2608" s="80"/>
      <c r="B2608" s="110" t="str">
        <f>IF(E2608="","",VLOOKUP(E2608,[1]PROJECTES!$C$14:$G$5000,2,FALSE))</f>
        <v/>
      </c>
      <c r="C2608" s="80"/>
      <c r="D2608" s="283" t="str">
        <f>IF(E2608="","",VLOOKUP(E2608,[1]PROJECTES!$C$14:$G$5000,5,FALSE))</f>
        <v/>
      </c>
      <c r="E2608" s="79"/>
      <c r="F2608" s="110" t="str">
        <f>IF(I2608="","",VLOOKUP(I2608,[1]PROJECTES!$C$14:$G$5000,2,FALSE))</f>
        <v/>
      </c>
      <c r="G2608" s="112" t="str">
        <f>IF(E2608="","",VLOOKUP(E2608,[1]PROJECTES!$C$14:$G$5000,4,FALSE))</f>
        <v/>
      </c>
      <c r="H2608" s="95"/>
      <c r="I2608" s="113" t="str">
        <f>IF(H2608="","",VLOOKUP(H2608,BD!B$2:C$16,2,FALSE))</f>
        <v/>
      </c>
      <c r="J2608" s="114"/>
      <c r="K2608" s="115" t="str">
        <f t="shared" si="92"/>
        <v/>
      </c>
      <c r="L2608" s="116" t="str">
        <f t="shared" ca="1" si="91"/>
        <v>-</v>
      </c>
      <c r="M2608" s="111" t="str">
        <f>IF(E2608="","",VLOOKUP(E2608,[1]PROJECTES!$C$14:$Z$5000,21,FALSE))</f>
        <v/>
      </c>
      <c r="N2608" s="117"/>
      <c r="O2608" s="118" t="s">
        <v>222</v>
      </c>
      <c r="P2608" s="119"/>
      <c r="Q2608" s="84"/>
      <c r="R2608" s="125"/>
      <c r="S2608" s="166"/>
      <c r="T2608" s="167"/>
    </row>
    <row r="2609" spans="1:20" s="121" customFormat="1" ht="20.100000000000001" customHeight="1" x14ac:dyDescent="0.3">
      <c r="A2609" s="80"/>
      <c r="B2609" s="110" t="str">
        <f>IF(E2609="","",VLOOKUP(E2609,[1]PROJECTES!$C$14:$G$5000,2,FALSE))</f>
        <v/>
      </c>
      <c r="C2609" s="80"/>
      <c r="D2609" s="283" t="str">
        <f>IF(E2609="","",VLOOKUP(E2609,[1]PROJECTES!$C$14:$G$5000,5,FALSE))</f>
        <v/>
      </c>
      <c r="E2609" s="79"/>
      <c r="F2609" s="110" t="str">
        <f>IF(I2609="","",VLOOKUP(I2609,[1]PROJECTES!$C$14:$G$5000,2,FALSE))</f>
        <v/>
      </c>
      <c r="G2609" s="112" t="str">
        <f>IF(E2609="","",VLOOKUP(E2609,[1]PROJECTES!$C$14:$G$5000,4,FALSE))</f>
        <v/>
      </c>
      <c r="H2609" s="95"/>
      <c r="I2609" s="113" t="str">
        <f>IF(H2609="","",VLOOKUP(H2609,BD!B$2:C$16,2,FALSE))</f>
        <v/>
      </c>
      <c r="J2609" s="114"/>
      <c r="K2609" s="115" t="str">
        <f t="shared" si="92"/>
        <v/>
      </c>
      <c r="L2609" s="116" t="str">
        <f t="shared" ca="1" si="91"/>
        <v>-</v>
      </c>
      <c r="M2609" s="111" t="str">
        <f>IF(E2609="","",VLOOKUP(E2609,[1]PROJECTES!$C$14:$Z$5000,21,FALSE))</f>
        <v/>
      </c>
      <c r="N2609" s="117"/>
      <c r="O2609" s="118" t="s">
        <v>222</v>
      </c>
      <c r="P2609" s="119"/>
      <c r="Q2609" s="84"/>
      <c r="R2609" s="125"/>
      <c r="S2609" s="166"/>
      <c r="T2609" s="167"/>
    </row>
    <row r="2610" spans="1:20" s="121" customFormat="1" ht="20.100000000000001" customHeight="1" x14ac:dyDescent="0.3">
      <c r="A2610" s="80"/>
      <c r="B2610" s="110" t="str">
        <f>IF(E2610="","",VLOOKUP(E2610,[1]PROJECTES!$C$14:$G$5000,2,FALSE))</f>
        <v/>
      </c>
      <c r="C2610" s="80"/>
      <c r="D2610" s="283" t="str">
        <f>IF(E2610="","",VLOOKUP(E2610,[1]PROJECTES!$C$14:$G$5000,5,FALSE))</f>
        <v/>
      </c>
      <c r="E2610" s="79"/>
      <c r="F2610" s="110" t="str">
        <f>IF(I2610="","",VLOOKUP(I2610,[1]PROJECTES!$C$14:$G$5000,2,FALSE))</f>
        <v/>
      </c>
      <c r="G2610" s="112" t="str">
        <f>IF(E2610="","",VLOOKUP(E2610,[1]PROJECTES!$C$14:$G$5000,4,FALSE))</f>
        <v/>
      </c>
      <c r="H2610" s="95"/>
      <c r="I2610" s="113" t="str">
        <f>IF(H2610="","",VLOOKUP(H2610,BD!B$2:C$16,2,FALSE))</f>
        <v/>
      </c>
      <c r="J2610" s="114"/>
      <c r="K2610" s="115" t="str">
        <f t="shared" si="92"/>
        <v/>
      </c>
      <c r="L2610" s="116" t="str">
        <f t="shared" ca="1" si="91"/>
        <v>-</v>
      </c>
      <c r="M2610" s="111" t="str">
        <f>IF(E2610="","",VLOOKUP(E2610,[1]PROJECTES!$C$14:$Z$5000,21,FALSE))</f>
        <v/>
      </c>
      <c r="N2610" s="117"/>
      <c r="O2610" s="118" t="s">
        <v>222</v>
      </c>
      <c r="P2610" s="119"/>
      <c r="Q2610" s="84"/>
      <c r="R2610" s="125"/>
      <c r="S2610" s="166"/>
      <c r="T2610" s="167"/>
    </row>
    <row r="2611" spans="1:20" s="121" customFormat="1" ht="20.100000000000001" customHeight="1" x14ac:dyDescent="0.3">
      <c r="A2611" s="80"/>
      <c r="B2611" s="110" t="str">
        <f>IF(E2611="","",VLOOKUP(E2611,[1]PROJECTES!$C$14:$G$5000,2,FALSE))</f>
        <v/>
      </c>
      <c r="C2611" s="80"/>
      <c r="D2611" s="283" t="str">
        <f>IF(E2611="","",VLOOKUP(E2611,[1]PROJECTES!$C$14:$G$5000,5,FALSE))</f>
        <v/>
      </c>
      <c r="E2611" s="79"/>
      <c r="F2611" s="110" t="str">
        <f>IF(I2611="","",VLOOKUP(I2611,[1]PROJECTES!$C$14:$G$5000,2,FALSE))</f>
        <v/>
      </c>
      <c r="G2611" s="112" t="str">
        <f>IF(E2611="","",VLOOKUP(E2611,[1]PROJECTES!$C$14:$G$5000,4,FALSE))</f>
        <v/>
      </c>
      <c r="H2611" s="95"/>
      <c r="I2611" s="113" t="str">
        <f>IF(H2611="","",VLOOKUP(H2611,BD!B$2:C$16,2,FALSE))</f>
        <v/>
      </c>
      <c r="J2611" s="114"/>
      <c r="K2611" s="115" t="str">
        <f t="shared" si="92"/>
        <v/>
      </c>
      <c r="L2611" s="116" t="str">
        <f t="shared" ca="1" si="91"/>
        <v>-</v>
      </c>
      <c r="M2611" s="111" t="str">
        <f>IF(E2611="","",VLOOKUP(E2611,[1]PROJECTES!$C$14:$Z$5000,21,FALSE))</f>
        <v/>
      </c>
      <c r="N2611" s="117"/>
      <c r="O2611" s="118" t="s">
        <v>222</v>
      </c>
      <c r="P2611" s="119"/>
      <c r="Q2611" s="84"/>
      <c r="R2611" s="125"/>
      <c r="S2611" s="166"/>
      <c r="T2611" s="167"/>
    </row>
    <row r="2612" spans="1:20" s="121" customFormat="1" ht="20.100000000000001" customHeight="1" x14ac:dyDescent="0.3">
      <c r="A2612" s="80"/>
      <c r="B2612" s="110" t="str">
        <f>IF(E2612="","",VLOOKUP(E2612,[1]PROJECTES!$C$14:$G$5000,2,FALSE))</f>
        <v/>
      </c>
      <c r="C2612" s="80"/>
      <c r="D2612" s="283" t="str">
        <f>IF(E2612="","",VLOOKUP(E2612,[1]PROJECTES!$C$14:$G$5000,5,FALSE))</f>
        <v/>
      </c>
      <c r="E2612" s="79"/>
      <c r="F2612" s="110" t="str">
        <f>IF(I2612="","",VLOOKUP(I2612,[1]PROJECTES!$C$14:$G$5000,2,FALSE))</f>
        <v/>
      </c>
      <c r="G2612" s="112" t="str">
        <f>IF(E2612="","",VLOOKUP(E2612,[1]PROJECTES!$C$14:$G$5000,4,FALSE))</f>
        <v/>
      </c>
      <c r="H2612" s="95"/>
      <c r="I2612" s="113" t="str">
        <f>IF(H2612="","",VLOOKUP(H2612,BD!B$2:C$16,2,FALSE))</f>
        <v/>
      </c>
      <c r="J2612" s="114"/>
      <c r="K2612" s="115" t="str">
        <f t="shared" si="92"/>
        <v/>
      </c>
      <c r="L2612" s="116" t="str">
        <f t="shared" ca="1" si="91"/>
        <v>-</v>
      </c>
      <c r="M2612" s="111" t="str">
        <f>IF(E2612="","",VLOOKUP(E2612,[1]PROJECTES!$C$14:$Z$5000,21,FALSE))</f>
        <v/>
      </c>
      <c r="N2612" s="117"/>
      <c r="O2612" s="118" t="s">
        <v>222</v>
      </c>
      <c r="P2612" s="119"/>
      <c r="Q2612" s="84"/>
      <c r="R2612" s="125"/>
      <c r="S2612" s="166"/>
      <c r="T2612" s="167"/>
    </row>
    <row r="2613" spans="1:20" s="121" customFormat="1" ht="20.100000000000001" customHeight="1" x14ac:dyDescent="0.3">
      <c r="A2613" s="80"/>
      <c r="B2613" s="110" t="str">
        <f>IF(E2613="","",VLOOKUP(E2613,[1]PROJECTES!$C$14:$G$5000,2,FALSE))</f>
        <v/>
      </c>
      <c r="C2613" s="80"/>
      <c r="D2613" s="283" t="str">
        <f>IF(E2613="","",VLOOKUP(E2613,[1]PROJECTES!$C$14:$G$5000,5,FALSE))</f>
        <v/>
      </c>
      <c r="E2613" s="79"/>
      <c r="F2613" s="110" t="str">
        <f>IF(I2613="","",VLOOKUP(I2613,[1]PROJECTES!$C$14:$G$5000,2,FALSE))</f>
        <v/>
      </c>
      <c r="G2613" s="112" t="str">
        <f>IF(E2613="","",VLOOKUP(E2613,[1]PROJECTES!$C$14:$G$5000,4,FALSE))</f>
        <v/>
      </c>
      <c r="H2613" s="95"/>
      <c r="I2613" s="113" t="str">
        <f>IF(H2613="","",VLOOKUP(H2613,BD!B$2:C$16,2,FALSE))</f>
        <v/>
      </c>
      <c r="J2613" s="114"/>
      <c r="K2613" s="115" t="str">
        <f t="shared" si="92"/>
        <v/>
      </c>
      <c r="L2613" s="116" t="str">
        <f t="shared" ca="1" si="91"/>
        <v>-</v>
      </c>
      <c r="M2613" s="111" t="str">
        <f>IF(E2613="","",VLOOKUP(E2613,[1]PROJECTES!$C$14:$Z$5000,21,FALSE))</f>
        <v/>
      </c>
      <c r="N2613" s="117"/>
      <c r="O2613" s="118" t="s">
        <v>222</v>
      </c>
      <c r="P2613" s="119"/>
      <c r="Q2613" s="84"/>
      <c r="R2613" s="125"/>
      <c r="S2613" s="166"/>
      <c r="T2613" s="167"/>
    </row>
    <row r="2614" spans="1:20" s="121" customFormat="1" ht="20.100000000000001" customHeight="1" x14ac:dyDescent="0.3">
      <c r="A2614" s="80"/>
      <c r="B2614" s="110" t="str">
        <f>IF(E2614="","",VLOOKUP(E2614,[1]PROJECTES!$C$14:$G$5000,2,FALSE))</f>
        <v/>
      </c>
      <c r="C2614" s="80"/>
      <c r="D2614" s="283" t="str">
        <f>IF(E2614="","",VLOOKUP(E2614,[1]PROJECTES!$C$14:$G$5000,5,FALSE))</f>
        <v/>
      </c>
      <c r="E2614" s="79"/>
      <c r="F2614" s="110" t="str">
        <f>IF(I2614="","",VLOOKUP(I2614,[1]PROJECTES!$C$14:$G$5000,2,FALSE))</f>
        <v/>
      </c>
      <c r="G2614" s="112" t="str">
        <f>IF(E2614="","",VLOOKUP(E2614,[1]PROJECTES!$C$14:$G$5000,4,FALSE))</f>
        <v/>
      </c>
      <c r="H2614" s="95"/>
      <c r="I2614" s="113" t="str">
        <f>IF(H2614="","",VLOOKUP(H2614,BD!B$2:C$16,2,FALSE))</f>
        <v/>
      </c>
      <c r="J2614" s="114"/>
      <c r="K2614" s="115" t="str">
        <f t="shared" si="92"/>
        <v/>
      </c>
      <c r="L2614" s="116" t="str">
        <f t="shared" ca="1" si="91"/>
        <v>-</v>
      </c>
      <c r="M2614" s="111" t="str">
        <f>IF(E2614="","",VLOOKUP(E2614,[1]PROJECTES!$C$14:$Z$5000,21,FALSE))</f>
        <v/>
      </c>
      <c r="N2614" s="117"/>
      <c r="O2614" s="118" t="s">
        <v>222</v>
      </c>
      <c r="P2614" s="119"/>
      <c r="Q2614" s="84"/>
      <c r="R2614" s="125"/>
      <c r="S2614" s="166"/>
      <c r="T2614" s="167"/>
    </row>
    <row r="2615" spans="1:20" s="121" customFormat="1" ht="20.100000000000001" customHeight="1" x14ac:dyDescent="0.3">
      <c r="A2615" s="80"/>
      <c r="B2615" s="110" t="str">
        <f>IF(E2615="","",VLOOKUP(E2615,[1]PROJECTES!$C$14:$G$5000,2,FALSE))</f>
        <v/>
      </c>
      <c r="C2615" s="80"/>
      <c r="D2615" s="283" t="str">
        <f>IF(E2615="","",VLOOKUP(E2615,[1]PROJECTES!$C$14:$G$5000,5,FALSE))</f>
        <v/>
      </c>
      <c r="E2615" s="79"/>
      <c r="F2615" s="110" t="str">
        <f>IF(I2615="","",VLOOKUP(I2615,[1]PROJECTES!$C$14:$G$5000,2,FALSE))</f>
        <v/>
      </c>
      <c r="G2615" s="112" t="str">
        <f>IF(E2615="","",VLOOKUP(E2615,[1]PROJECTES!$C$14:$G$5000,4,FALSE))</f>
        <v/>
      </c>
      <c r="H2615" s="95"/>
      <c r="I2615" s="113" t="str">
        <f>IF(H2615="","",VLOOKUP(H2615,BD!B$2:C$16,2,FALSE))</f>
        <v/>
      </c>
      <c r="J2615" s="114"/>
      <c r="K2615" s="115" t="str">
        <f t="shared" si="92"/>
        <v/>
      </c>
      <c r="L2615" s="116" t="str">
        <f t="shared" ca="1" si="91"/>
        <v>-</v>
      </c>
      <c r="M2615" s="111" t="str">
        <f>IF(E2615="","",VLOOKUP(E2615,[1]PROJECTES!$C$14:$Z$5000,21,FALSE))</f>
        <v/>
      </c>
      <c r="N2615" s="117"/>
      <c r="O2615" s="118" t="s">
        <v>222</v>
      </c>
      <c r="P2615" s="119"/>
      <c r="Q2615" s="84"/>
      <c r="R2615" s="125"/>
      <c r="S2615" s="166"/>
      <c r="T2615" s="167"/>
    </row>
    <row r="2616" spans="1:20" s="121" customFormat="1" ht="20.100000000000001" customHeight="1" x14ac:dyDescent="0.3">
      <c r="A2616" s="80"/>
      <c r="B2616" s="110" t="str">
        <f>IF(E2616="","",VLOOKUP(E2616,[1]PROJECTES!$C$14:$G$5000,2,FALSE))</f>
        <v/>
      </c>
      <c r="C2616" s="80"/>
      <c r="D2616" s="283" t="str">
        <f>IF(E2616="","",VLOOKUP(E2616,[1]PROJECTES!$C$14:$G$5000,5,FALSE))</f>
        <v/>
      </c>
      <c r="E2616" s="79"/>
      <c r="F2616" s="110" t="str">
        <f>IF(I2616="","",VLOOKUP(I2616,[1]PROJECTES!$C$14:$G$5000,2,FALSE))</f>
        <v/>
      </c>
      <c r="G2616" s="112" t="str">
        <f>IF(E2616="","",VLOOKUP(E2616,[1]PROJECTES!$C$14:$G$5000,4,FALSE))</f>
        <v/>
      </c>
      <c r="H2616" s="95"/>
      <c r="I2616" s="113" t="str">
        <f>IF(H2616="","",VLOOKUP(H2616,BD!B$2:C$16,2,FALSE))</f>
        <v/>
      </c>
      <c r="J2616" s="114"/>
      <c r="K2616" s="115" t="str">
        <f t="shared" si="92"/>
        <v/>
      </c>
      <c r="L2616" s="116" t="str">
        <f t="shared" ca="1" si="91"/>
        <v>-</v>
      </c>
      <c r="M2616" s="111" t="str">
        <f>IF(E2616="","",VLOOKUP(E2616,[1]PROJECTES!$C$14:$Z$5000,21,FALSE))</f>
        <v/>
      </c>
      <c r="N2616" s="117"/>
      <c r="O2616" s="118" t="s">
        <v>222</v>
      </c>
      <c r="P2616" s="119"/>
      <c r="Q2616" s="84"/>
      <c r="R2616" s="125"/>
      <c r="S2616" s="166"/>
      <c r="T2616" s="167"/>
    </row>
    <row r="2617" spans="1:20" s="121" customFormat="1" ht="20.100000000000001" customHeight="1" x14ac:dyDescent="0.3">
      <c r="A2617" s="80"/>
      <c r="B2617" s="110" t="str">
        <f>IF(E2617="","",VLOOKUP(E2617,[1]PROJECTES!$C$14:$G$5000,2,FALSE))</f>
        <v/>
      </c>
      <c r="C2617" s="80"/>
      <c r="D2617" s="283" t="str">
        <f>IF(E2617="","",VLOOKUP(E2617,[1]PROJECTES!$C$14:$G$5000,5,FALSE))</f>
        <v/>
      </c>
      <c r="E2617" s="79"/>
      <c r="F2617" s="110" t="str">
        <f>IF(I2617="","",VLOOKUP(I2617,[1]PROJECTES!$C$14:$G$5000,2,FALSE))</f>
        <v/>
      </c>
      <c r="G2617" s="112" t="str">
        <f>IF(E2617="","",VLOOKUP(E2617,[1]PROJECTES!$C$14:$G$5000,4,FALSE))</f>
        <v/>
      </c>
      <c r="H2617" s="95"/>
      <c r="I2617" s="113" t="str">
        <f>IF(H2617="","",VLOOKUP(H2617,BD!B$2:C$16,2,FALSE))</f>
        <v/>
      </c>
      <c r="J2617" s="114"/>
      <c r="K2617" s="115" t="str">
        <f t="shared" si="92"/>
        <v/>
      </c>
      <c r="L2617" s="116" t="str">
        <f t="shared" ca="1" si="91"/>
        <v>-</v>
      </c>
      <c r="M2617" s="111" t="str">
        <f>IF(E2617="","",VLOOKUP(E2617,[1]PROJECTES!$C$14:$Z$5000,21,FALSE))</f>
        <v/>
      </c>
      <c r="N2617" s="117"/>
      <c r="O2617" s="118" t="s">
        <v>222</v>
      </c>
      <c r="P2617" s="119"/>
      <c r="Q2617" s="84"/>
      <c r="R2617" s="125"/>
      <c r="S2617" s="166"/>
      <c r="T2617" s="167"/>
    </row>
    <row r="2618" spans="1:20" s="121" customFormat="1" ht="20.100000000000001" customHeight="1" x14ac:dyDescent="0.3">
      <c r="A2618" s="80"/>
      <c r="B2618" s="110" t="str">
        <f>IF(E2618="","",VLOOKUP(E2618,[1]PROJECTES!$C$14:$G$5000,2,FALSE))</f>
        <v/>
      </c>
      <c r="C2618" s="80"/>
      <c r="D2618" s="283" t="str">
        <f>IF(E2618="","",VLOOKUP(E2618,[1]PROJECTES!$C$14:$G$5000,5,FALSE))</f>
        <v/>
      </c>
      <c r="E2618" s="79"/>
      <c r="F2618" s="110" t="str">
        <f>IF(I2618="","",VLOOKUP(I2618,[1]PROJECTES!$C$14:$G$5000,2,FALSE))</f>
        <v/>
      </c>
      <c r="G2618" s="112" t="str">
        <f>IF(E2618="","",VLOOKUP(E2618,[1]PROJECTES!$C$14:$G$5000,4,FALSE))</f>
        <v/>
      </c>
      <c r="H2618" s="95"/>
      <c r="I2618" s="113" t="str">
        <f>IF(H2618="","",VLOOKUP(H2618,BD!B$2:C$16,2,FALSE))</f>
        <v/>
      </c>
      <c r="J2618" s="114"/>
      <c r="K2618" s="115" t="str">
        <f t="shared" si="92"/>
        <v/>
      </c>
      <c r="L2618" s="116" t="str">
        <f t="shared" ca="1" si="91"/>
        <v>-</v>
      </c>
      <c r="M2618" s="111" t="str">
        <f>IF(E2618="","",VLOOKUP(E2618,[1]PROJECTES!$C$14:$Z$5000,21,FALSE))</f>
        <v/>
      </c>
      <c r="N2618" s="117"/>
      <c r="O2618" s="118" t="s">
        <v>222</v>
      </c>
      <c r="P2618" s="119"/>
      <c r="Q2618" s="84"/>
      <c r="R2618" s="125"/>
      <c r="S2618" s="166"/>
      <c r="T2618" s="167"/>
    </row>
    <row r="2619" spans="1:20" s="121" customFormat="1" ht="20.100000000000001" customHeight="1" x14ac:dyDescent="0.3">
      <c r="A2619" s="80"/>
      <c r="B2619" s="110" t="str">
        <f>IF(E2619="","",VLOOKUP(E2619,[1]PROJECTES!$C$14:$G$5000,2,FALSE))</f>
        <v/>
      </c>
      <c r="C2619" s="80"/>
      <c r="D2619" s="283" t="str">
        <f>IF(E2619="","",VLOOKUP(E2619,[1]PROJECTES!$C$14:$G$5000,5,FALSE))</f>
        <v/>
      </c>
      <c r="E2619" s="79"/>
      <c r="F2619" s="110" t="str">
        <f>IF(I2619="","",VLOOKUP(I2619,[1]PROJECTES!$C$14:$G$5000,2,FALSE))</f>
        <v/>
      </c>
      <c r="G2619" s="112" t="str">
        <f>IF(E2619="","",VLOOKUP(E2619,[1]PROJECTES!$C$14:$G$5000,4,FALSE))</f>
        <v/>
      </c>
      <c r="H2619" s="95"/>
      <c r="I2619" s="113" t="str">
        <f>IF(H2619="","",VLOOKUP(H2619,BD!B$2:C$16,2,FALSE))</f>
        <v/>
      </c>
      <c r="J2619" s="114"/>
      <c r="K2619" s="115" t="str">
        <f t="shared" si="92"/>
        <v/>
      </c>
      <c r="L2619" s="116" t="str">
        <f t="shared" ca="1" si="91"/>
        <v>-</v>
      </c>
      <c r="M2619" s="111" t="str">
        <f>IF(E2619="","",VLOOKUP(E2619,[1]PROJECTES!$C$14:$Z$5000,21,FALSE))</f>
        <v/>
      </c>
      <c r="N2619" s="117"/>
      <c r="O2619" s="118" t="s">
        <v>222</v>
      </c>
      <c r="P2619" s="119"/>
      <c r="Q2619" s="84"/>
      <c r="R2619" s="125"/>
      <c r="S2619" s="166"/>
      <c r="T2619" s="167"/>
    </row>
    <row r="2620" spans="1:20" s="121" customFormat="1" ht="20.100000000000001" customHeight="1" x14ac:dyDescent="0.3">
      <c r="A2620" s="80"/>
      <c r="B2620" s="110" t="str">
        <f>IF(E2620="","",VLOOKUP(E2620,[1]PROJECTES!$C$14:$G$5000,2,FALSE))</f>
        <v/>
      </c>
      <c r="C2620" s="80"/>
      <c r="D2620" s="283" t="str">
        <f>IF(E2620="","",VLOOKUP(E2620,[1]PROJECTES!$C$14:$G$5000,5,FALSE))</f>
        <v/>
      </c>
      <c r="E2620" s="79"/>
      <c r="F2620" s="110" t="str">
        <f>IF(I2620="","",VLOOKUP(I2620,[1]PROJECTES!$C$14:$G$5000,2,FALSE))</f>
        <v/>
      </c>
      <c r="G2620" s="112" t="str">
        <f>IF(E2620="","",VLOOKUP(E2620,[1]PROJECTES!$C$14:$G$5000,4,FALSE))</f>
        <v/>
      </c>
      <c r="H2620" s="95"/>
      <c r="I2620" s="113" t="str">
        <f>IF(H2620="","",VLOOKUP(H2620,BD!B$2:C$16,2,FALSE))</f>
        <v/>
      </c>
      <c r="J2620" s="114"/>
      <c r="K2620" s="115" t="str">
        <f t="shared" si="92"/>
        <v/>
      </c>
      <c r="L2620" s="116" t="str">
        <f t="shared" ca="1" si="91"/>
        <v>-</v>
      </c>
      <c r="M2620" s="111" t="str">
        <f>IF(E2620="","",VLOOKUP(E2620,[1]PROJECTES!$C$14:$Z$5000,21,FALSE))</f>
        <v/>
      </c>
      <c r="N2620" s="117"/>
      <c r="O2620" s="118" t="s">
        <v>222</v>
      </c>
      <c r="P2620" s="119"/>
      <c r="Q2620" s="84"/>
      <c r="R2620" s="125"/>
      <c r="S2620" s="166"/>
      <c r="T2620" s="167"/>
    </row>
    <row r="2621" spans="1:20" s="121" customFormat="1" ht="20.100000000000001" customHeight="1" x14ac:dyDescent="0.3">
      <c r="A2621" s="80"/>
      <c r="B2621" s="110" t="str">
        <f>IF(E2621="","",VLOOKUP(E2621,[1]PROJECTES!$C$14:$G$5000,2,FALSE))</f>
        <v/>
      </c>
      <c r="C2621" s="80"/>
      <c r="D2621" s="283" t="str">
        <f>IF(E2621="","",VLOOKUP(E2621,[1]PROJECTES!$C$14:$G$5000,5,FALSE))</f>
        <v/>
      </c>
      <c r="E2621" s="79"/>
      <c r="F2621" s="110" t="str">
        <f>IF(I2621="","",VLOOKUP(I2621,[1]PROJECTES!$C$14:$G$5000,2,FALSE))</f>
        <v/>
      </c>
      <c r="G2621" s="112" t="str">
        <f>IF(E2621="","",VLOOKUP(E2621,[1]PROJECTES!$C$14:$G$5000,4,FALSE))</f>
        <v/>
      </c>
      <c r="H2621" s="95"/>
      <c r="I2621" s="113" t="str">
        <f>IF(H2621="","",VLOOKUP(H2621,BD!B$2:C$16,2,FALSE))</f>
        <v/>
      </c>
      <c r="J2621" s="114"/>
      <c r="K2621" s="115" t="str">
        <f t="shared" si="92"/>
        <v/>
      </c>
      <c r="L2621" s="116" t="str">
        <f t="shared" ca="1" si="91"/>
        <v>-</v>
      </c>
      <c r="M2621" s="111" t="str">
        <f>IF(E2621="","",VLOOKUP(E2621,[1]PROJECTES!$C$14:$Z$5000,21,FALSE))</f>
        <v/>
      </c>
      <c r="N2621" s="117"/>
      <c r="O2621" s="118" t="s">
        <v>222</v>
      </c>
      <c r="P2621" s="119"/>
      <c r="Q2621" s="84"/>
      <c r="R2621" s="125"/>
      <c r="S2621" s="166"/>
      <c r="T2621" s="167"/>
    </row>
    <row r="2622" spans="1:20" s="121" customFormat="1" ht="20.100000000000001" customHeight="1" x14ac:dyDescent="0.3">
      <c r="A2622" s="80"/>
      <c r="B2622" s="110" t="str">
        <f>IF(E2622="","",VLOOKUP(E2622,[1]PROJECTES!$C$14:$G$5000,2,FALSE))</f>
        <v/>
      </c>
      <c r="C2622" s="80"/>
      <c r="D2622" s="283" t="str">
        <f>IF(E2622="","",VLOOKUP(E2622,[1]PROJECTES!$C$14:$G$5000,5,FALSE))</f>
        <v/>
      </c>
      <c r="E2622" s="79"/>
      <c r="F2622" s="110" t="str">
        <f>IF(I2622="","",VLOOKUP(I2622,[1]PROJECTES!$C$14:$G$5000,2,FALSE))</f>
        <v/>
      </c>
      <c r="G2622" s="112" t="str">
        <f>IF(E2622="","",VLOOKUP(E2622,[1]PROJECTES!$C$14:$G$5000,4,FALSE))</f>
        <v/>
      </c>
      <c r="H2622" s="95"/>
      <c r="I2622" s="113" t="str">
        <f>IF(H2622="","",VLOOKUP(H2622,BD!B$2:C$16,2,FALSE))</f>
        <v/>
      </c>
      <c r="J2622" s="114"/>
      <c r="K2622" s="115" t="str">
        <f t="shared" si="92"/>
        <v/>
      </c>
      <c r="L2622" s="116" t="str">
        <f t="shared" ca="1" si="91"/>
        <v>-</v>
      </c>
      <c r="M2622" s="111" t="str">
        <f>IF(E2622="","",VLOOKUP(E2622,[1]PROJECTES!$C$14:$Z$5000,21,FALSE))</f>
        <v/>
      </c>
      <c r="N2622" s="117"/>
      <c r="O2622" s="118" t="s">
        <v>222</v>
      </c>
      <c r="P2622" s="119"/>
      <c r="Q2622" s="84"/>
      <c r="R2622" s="125"/>
      <c r="S2622" s="166"/>
      <c r="T2622" s="167"/>
    </row>
    <row r="2623" spans="1:20" s="121" customFormat="1" ht="20.100000000000001" customHeight="1" x14ac:dyDescent="0.3">
      <c r="A2623" s="80"/>
      <c r="B2623" s="110" t="str">
        <f>IF(E2623="","",VLOOKUP(E2623,[1]PROJECTES!$C$14:$G$5000,2,FALSE))</f>
        <v/>
      </c>
      <c r="C2623" s="80"/>
      <c r="D2623" s="283" t="str">
        <f>IF(E2623="","",VLOOKUP(E2623,[1]PROJECTES!$C$14:$G$5000,5,FALSE))</f>
        <v/>
      </c>
      <c r="E2623" s="79"/>
      <c r="F2623" s="110" t="str">
        <f>IF(I2623="","",VLOOKUP(I2623,[1]PROJECTES!$C$14:$G$5000,2,FALSE))</f>
        <v/>
      </c>
      <c r="G2623" s="112" t="str">
        <f>IF(E2623="","",VLOOKUP(E2623,[1]PROJECTES!$C$14:$G$5000,4,FALSE))</f>
        <v/>
      </c>
      <c r="H2623" s="95"/>
      <c r="I2623" s="113" t="str">
        <f>IF(H2623="","",VLOOKUP(H2623,BD!B$2:C$16,2,FALSE))</f>
        <v/>
      </c>
      <c r="J2623" s="114"/>
      <c r="K2623" s="115" t="str">
        <f t="shared" si="92"/>
        <v/>
      </c>
      <c r="L2623" s="116" t="str">
        <f t="shared" ca="1" si="91"/>
        <v>-</v>
      </c>
      <c r="M2623" s="111" t="str">
        <f>IF(E2623="","",VLOOKUP(E2623,[1]PROJECTES!$C$14:$Z$5000,21,FALSE))</f>
        <v/>
      </c>
      <c r="N2623" s="117"/>
      <c r="O2623" s="118" t="s">
        <v>222</v>
      </c>
      <c r="P2623" s="119"/>
      <c r="Q2623" s="84"/>
      <c r="R2623" s="125"/>
      <c r="S2623" s="166"/>
      <c r="T2623" s="167"/>
    </row>
    <row r="2624" spans="1:20" s="121" customFormat="1" ht="20.100000000000001" customHeight="1" x14ac:dyDescent="0.3">
      <c r="A2624" s="80"/>
      <c r="B2624" s="110" t="str">
        <f>IF(E2624="","",VLOOKUP(E2624,[1]PROJECTES!$C$14:$G$5000,2,FALSE))</f>
        <v/>
      </c>
      <c r="C2624" s="80"/>
      <c r="D2624" s="283" t="str">
        <f>IF(E2624="","",VLOOKUP(E2624,[1]PROJECTES!$C$14:$G$5000,5,FALSE))</f>
        <v/>
      </c>
      <c r="E2624" s="79"/>
      <c r="F2624" s="110" t="str">
        <f>IF(I2624="","",VLOOKUP(I2624,[1]PROJECTES!$C$14:$G$5000,2,FALSE))</f>
        <v/>
      </c>
      <c r="G2624" s="112" t="str">
        <f>IF(E2624="","",VLOOKUP(E2624,[1]PROJECTES!$C$14:$G$5000,4,FALSE))</f>
        <v/>
      </c>
      <c r="H2624" s="95"/>
      <c r="I2624" s="113" t="str">
        <f>IF(H2624="","",VLOOKUP(H2624,BD!B$2:C$16,2,FALSE))</f>
        <v/>
      </c>
      <c r="J2624" s="114"/>
      <c r="K2624" s="115" t="str">
        <f t="shared" si="92"/>
        <v/>
      </c>
      <c r="L2624" s="116" t="str">
        <f t="shared" ca="1" si="91"/>
        <v>-</v>
      </c>
      <c r="M2624" s="111" t="str">
        <f>IF(E2624="","",VLOOKUP(E2624,[1]PROJECTES!$C$14:$Z$5000,21,FALSE))</f>
        <v/>
      </c>
      <c r="N2624" s="117"/>
      <c r="O2624" s="118" t="s">
        <v>222</v>
      </c>
      <c r="P2624" s="119"/>
      <c r="Q2624" s="84"/>
      <c r="R2624" s="125"/>
      <c r="S2624" s="166"/>
      <c r="T2624" s="167"/>
    </row>
    <row r="2625" spans="1:20" s="121" customFormat="1" ht="20.100000000000001" customHeight="1" x14ac:dyDescent="0.3">
      <c r="A2625" s="80"/>
      <c r="B2625" s="110" t="str">
        <f>IF(E2625="","",VLOOKUP(E2625,[1]PROJECTES!$C$14:$G$5000,2,FALSE))</f>
        <v/>
      </c>
      <c r="C2625" s="80"/>
      <c r="D2625" s="283" t="str">
        <f>IF(E2625="","",VLOOKUP(E2625,[1]PROJECTES!$C$14:$G$5000,5,FALSE))</f>
        <v/>
      </c>
      <c r="E2625" s="79"/>
      <c r="F2625" s="110" t="str">
        <f>IF(I2625="","",VLOOKUP(I2625,[1]PROJECTES!$C$14:$G$5000,2,FALSE))</f>
        <v/>
      </c>
      <c r="G2625" s="112" t="str">
        <f>IF(E2625="","",VLOOKUP(E2625,[1]PROJECTES!$C$14:$G$5000,4,FALSE))</f>
        <v/>
      </c>
      <c r="H2625" s="95"/>
      <c r="I2625" s="113" t="str">
        <f>IF(H2625="","",VLOOKUP(H2625,BD!B$2:C$16,2,FALSE))</f>
        <v/>
      </c>
      <c r="J2625" s="114"/>
      <c r="K2625" s="115" t="str">
        <f t="shared" si="92"/>
        <v/>
      </c>
      <c r="L2625" s="116" t="str">
        <f t="shared" ca="1" si="91"/>
        <v>-</v>
      </c>
      <c r="M2625" s="111" t="str">
        <f>IF(E2625="","",VLOOKUP(E2625,[1]PROJECTES!$C$14:$Z$5000,21,FALSE))</f>
        <v/>
      </c>
      <c r="N2625" s="117"/>
      <c r="O2625" s="118" t="s">
        <v>222</v>
      </c>
      <c r="P2625" s="119"/>
      <c r="Q2625" s="84"/>
      <c r="R2625" s="125"/>
      <c r="S2625" s="166"/>
      <c r="T2625" s="167"/>
    </row>
    <row r="2626" spans="1:20" s="121" customFormat="1" ht="20.100000000000001" customHeight="1" x14ac:dyDescent="0.3">
      <c r="A2626" s="80"/>
      <c r="B2626" s="110" t="str">
        <f>IF(E2626="","",VLOOKUP(E2626,[1]PROJECTES!$C$14:$G$5000,2,FALSE))</f>
        <v/>
      </c>
      <c r="C2626" s="80"/>
      <c r="D2626" s="283" t="str">
        <f>IF(E2626="","",VLOOKUP(E2626,[1]PROJECTES!$C$14:$G$5000,5,FALSE))</f>
        <v/>
      </c>
      <c r="E2626" s="79"/>
      <c r="F2626" s="110" t="str">
        <f>IF(I2626="","",VLOOKUP(I2626,[1]PROJECTES!$C$14:$G$5000,2,FALSE))</f>
        <v/>
      </c>
      <c r="G2626" s="112" t="str">
        <f>IF(E2626="","",VLOOKUP(E2626,[1]PROJECTES!$C$14:$G$5000,4,FALSE))</f>
        <v/>
      </c>
      <c r="H2626" s="95"/>
      <c r="I2626" s="113" t="str">
        <f>IF(H2626="","",VLOOKUP(H2626,BD!B$2:C$16,2,FALSE))</f>
        <v/>
      </c>
      <c r="J2626" s="114"/>
      <c r="K2626" s="115" t="str">
        <f t="shared" si="92"/>
        <v/>
      </c>
      <c r="L2626" s="116" t="str">
        <f t="shared" ca="1" si="91"/>
        <v>-</v>
      </c>
      <c r="M2626" s="111" t="str">
        <f>IF(E2626="","",VLOOKUP(E2626,[1]PROJECTES!$C$14:$Z$5000,21,FALSE))</f>
        <v/>
      </c>
      <c r="N2626" s="117"/>
      <c r="O2626" s="118" t="s">
        <v>222</v>
      </c>
      <c r="P2626" s="119"/>
      <c r="Q2626" s="84"/>
      <c r="R2626" s="125"/>
      <c r="S2626" s="166"/>
      <c r="T2626" s="167"/>
    </row>
    <row r="2627" spans="1:20" s="121" customFormat="1" ht="20.100000000000001" customHeight="1" x14ac:dyDescent="0.3">
      <c r="A2627" s="80"/>
      <c r="B2627" s="110" t="str">
        <f>IF(E2627="","",VLOOKUP(E2627,[1]PROJECTES!$C$14:$G$5000,2,FALSE))</f>
        <v/>
      </c>
      <c r="C2627" s="80"/>
      <c r="D2627" s="283" t="str">
        <f>IF(E2627="","",VLOOKUP(E2627,[1]PROJECTES!$C$14:$G$5000,5,FALSE))</f>
        <v/>
      </c>
      <c r="E2627" s="79"/>
      <c r="F2627" s="110" t="str">
        <f>IF(I2627="","",VLOOKUP(I2627,[1]PROJECTES!$C$14:$G$5000,2,FALSE))</f>
        <v/>
      </c>
      <c r="G2627" s="112" t="str">
        <f>IF(E2627="","",VLOOKUP(E2627,[1]PROJECTES!$C$14:$G$5000,4,FALSE))</f>
        <v/>
      </c>
      <c r="H2627" s="95"/>
      <c r="I2627" s="113" t="str">
        <f>IF(H2627="","",VLOOKUP(H2627,BD!B$2:C$16,2,FALSE))</f>
        <v/>
      </c>
      <c r="J2627" s="114"/>
      <c r="K2627" s="115" t="str">
        <f t="shared" si="92"/>
        <v/>
      </c>
      <c r="L2627" s="116" t="str">
        <f t="shared" ca="1" si="91"/>
        <v>-</v>
      </c>
      <c r="M2627" s="111" t="str">
        <f>IF(E2627="","",VLOOKUP(E2627,[1]PROJECTES!$C$14:$Z$5000,21,FALSE))</f>
        <v/>
      </c>
      <c r="N2627" s="117"/>
      <c r="O2627" s="118" t="s">
        <v>222</v>
      </c>
      <c r="P2627" s="148"/>
      <c r="Q2627" s="84"/>
      <c r="R2627" s="123"/>
      <c r="S2627" s="166"/>
      <c r="T2627" s="167"/>
    </row>
    <row r="2628" spans="1:20" s="121" customFormat="1" ht="20.100000000000001" customHeight="1" x14ac:dyDescent="0.3">
      <c r="A2628" s="80"/>
      <c r="B2628" s="110" t="str">
        <f>IF(E2628="","",VLOOKUP(E2628,[1]PROJECTES!$C$14:$G$5000,2,FALSE))</f>
        <v/>
      </c>
      <c r="C2628" s="80"/>
      <c r="D2628" s="283" t="str">
        <f>IF(E2628="","",VLOOKUP(E2628,[1]PROJECTES!$C$14:$G$5000,5,FALSE))</f>
        <v/>
      </c>
      <c r="E2628" s="79"/>
      <c r="F2628" s="110" t="str">
        <f>IF(I2628="","",VLOOKUP(I2628,[1]PROJECTES!$C$14:$G$5000,2,FALSE))</f>
        <v/>
      </c>
      <c r="G2628" s="112" t="str">
        <f>IF(E2628="","",VLOOKUP(E2628,[1]PROJECTES!$C$14:$G$5000,4,FALSE))</f>
        <v/>
      </c>
      <c r="H2628" s="95"/>
      <c r="I2628" s="113" t="str">
        <f>IF(H2628="","",VLOOKUP(H2628,BD!B$2:C$16,2,FALSE))</f>
        <v/>
      </c>
      <c r="J2628" s="114"/>
      <c r="K2628" s="115" t="str">
        <f t="shared" si="92"/>
        <v/>
      </c>
      <c r="L2628" s="116" t="str">
        <f t="shared" ca="1" si="91"/>
        <v>-</v>
      </c>
      <c r="M2628" s="111" t="str">
        <f>IF(E2628="","",VLOOKUP(E2628,[1]PROJECTES!$C$14:$Z$5000,21,FALSE))</f>
        <v/>
      </c>
      <c r="N2628" s="117"/>
      <c r="O2628" s="118" t="s">
        <v>222</v>
      </c>
      <c r="P2628" s="119"/>
      <c r="Q2628" s="84"/>
      <c r="R2628" s="125"/>
      <c r="S2628" s="166"/>
      <c r="T2628" s="167"/>
    </row>
    <row r="2629" spans="1:20" s="121" customFormat="1" ht="20.100000000000001" customHeight="1" x14ac:dyDescent="0.3">
      <c r="A2629" s="80"/>
      <c r="B2629" s="110" t="str">
        <f>IF(E2629="","",VLOOKUP(E2629,[1]PROJECTES!$C$14:$G$5000,2,FALSE))</f>
        <v/>
      </c>
      <c r="C2629" s="80"/>
      <c r="D2629" s="283" t="str">
        <f>IF(E2629="","",VLOOKUP(E2629,[1]PROJECTES!$C$14:$G$5000,5,FALSE))</f>
        <v/>
      </c>
      <c r="E2629" s="79"/>
      <c r="F2629" s="110" t="str">
        <f>IF(I2629="","",VLOOKUP(I2629,[1]PROJECTES!$C$14:$G$5000,2,FALSE))</f>
        <v/>
      </c>
      <c r="G2629" s="112" t="str">
        <f>IF(E2629="","",VLOOKUP(E2629,[1]PROJECTES!$C$14:$G$5000,4,FALSE))</f>
        <v/>
      </c>
      <c r="H2629" s="95"/>
      <c r="I2629" s="113" t="str">
        <f>IF(H2629="","",VLOOKUP(H2629,BD!B$2:C$16,2,FALSE))</f>
        <v/>
      </c>
      <c r="J2629" s="114"/>
      <c r="K2629" s="115" t="str">
        <f t="shared" si="92"/>
        <v/>
      </c>
      <c r="L2629" s="116" t="str">
        <f t="shared" ca="1" si="91"/>
        <v>-</v>
      </c>
      <c r="M2629" s="111" t="str">
        <f>IF(E2629="","",VLOOKUP(E2629,[1]PROJECTES!$C$14:$Z$5000,21,FALSE))</f>
        <v/>
      </c>
      <c r="N2629" s="117"/>
      <c r="O2629" s="118" t="s">
        <v>222</v>
      </c>
      <c r="P2629" s="119"/>
      <c r="Q2629" s="84"/>
      <c r="R2629" s="125"/>
      <c r="S2629" s="166"/>
      <c r="T2629" s="167"/>
    </row>
    <row r="2630" spans="1:20" s="121" customFormat="1" ht="20.100000000000001" customHeight="1" x14ac:dyDescent="0.3">
      <c r="A2630" s="80"/>
      <c r="B2630" s="110" t="str">
        <f>IF(E2630="","",VLOOKUP(E2630,[1]PROJECTES!$C$14:$G$5000,2,FALSE))</f>
        <v/>
      </c>
      <c r="C2630" s="80"/>
      <c r="D2630" s="283" t="str">
        <f>IF(E2630="","",VLOOKUP(E2630,[1]PROJECTES!$C$14:$G$5000,5,FALSE))</f>
        <v/>
      </c>
      <c r="E2630" s="79"/>
      <c r="F2630" s="110" t="str">
        <f>IF(I2630="","",VLOOKUP(I2630,[1]PROJECTES!$C$14:$G$5000,2,FALSE))</f>
        <v/>
      </c>
      <c r="G2630" s="112" t="str">
        <f>IF(E2630="","",VLOOKUP(E2630,[1]PROJECTES!$C$14:$G$5000,4,FALSE))</f>
        <v/>
      </c>
      <c r="H2630" s="95"/>
      <c r="I2630" s="113" t="str">
        <f>IF(H2630="","",VLOOKUP(H2630,BD!B$2:C$16,2,FALSE))</f>
        <v/>
      </c>
      <c r="J2630" s="114"/>
      <c r="K2630" s="115" t="str">
        <f t="shared" si="92"/>
        <v/>
      </c>
      <c r="L2630" s="116" t="str">
        <f t="shared" ca="1" si="91"/>
        <v>-</v>
      </c>
      <c r="M2630" s="111" t="str">
        <f>IF(E2630="","",VLOOKUP(E2630,[1]PROJECTES!$C$14:$Z$5000,21,FALSE))</f>
        <v/>
      </c>
      <c r="N2630" s="117"/>
      <c r="O2630" s="118" t="s">
        <v>222</v>
      </c>
      <c r="P2630" s="119"/>
      <c r="Q2630" s="84"/>
      <c r="R2630" s="125"/>
      <c r="S2630" s="166"/>
      <c r="T2630" s="167"/>
    </row>
    <row r="2631" spans="1:20" s="121" customFormat="1" ht="20.100000000000001" customHeight="1" x14ac:dyDescent="0.3">
      <c r="A2631" s="80"/>
      <c r="B2631" s="110" t="str">
        <f>IF(E2631="","",VLOOKUP(E2631,[1]PROJECTES!$C$14:$G$5000,2,FALSE))</f>
        <v/>
      </c>
      <c r="C2631" s="80"/>
      <c r="D2631" s="283" t="str">
        <f>IF(E2631="","",VLOOKUP(E2631,[1]PROJECTES!$C$14:$G$5000,5,FALSE))</f>
        <v/>
      </c>
      <c r="E2631" s="79"/>
      <c r="F2631" s="110" t="str">
        <f>IF(I2631="","",VLOOKUP(I2631,[1]PROJECTES!$C$14:$G$5000,2,FALSE))</f>
        <v/>
      </c>
      <c r="G2631" s="112" t="str">
        <f>IF(E2631="","",VLOOKUP(E2631,[1]PROJECTES!$C$14:$G$5000,4,FALSE))</f>
        <v/>
      </c>
      <c r="H2631" s="95"/>
      <c r="I2631" s="113" t="str">
        <f>IF(H2631="","",VLOOKUP(H2631,BD!B$2:C$16,2,FALSE))</f>
        <v/>
      </c>
      <c r="J2631" s="114"/>
      <c r="K2631" s="115" t="str">
        <f t="shared" si="92"/>
        <v/>
      </c>
      <c r="L2631" s="116" t="str">
        <f t="shared" ca="1" si="91"/>
        <v>-</v>
      </c>
      <c r="M2631" s="111" t="str">
        <f>IF(E2631="","",VLOOKUP(E2631,[1]PROJECTES!$C$14:$Z$5000,21,FALSE))</f>
        <v/>
      </c>
      <c r="N2631" s="117"/>
      <c r="O2631" s="118" t="s">
        <v>222</v>
      </c>
      <c r="P2631" s="119"/>
      <c r="Q2631" s="84"/>
      <c r="R2631" s="125"/>
      <c r="S2631" s="166"/>
      <c r="T2631" s="167"/>
    </row>
    <row r="2632" spans="1:20" s="121" customFormat="1" ht="20.100000000000001" customHeight="1" x14ac:dyDescent="0.3">
      <c r="A2632" s="80"/>
      <c r="B2632" s="110" t="str">
        <f>IF(E2632="","",VLOOKUP(E2632,[1]PROJECTES!$C$14:$G$5000,2,FALSE))</f>
        <v/>
      </c>
      <c r="C2632" s="80"/>
      <c r="D2632" s="283" t="str">
        <f>IF(E2632="","",VLOOKUP(E2632,[1]PROJECTES!$C$14:$G$5000,5,FALSE))</f>
        <v/>
      </c>
      <c r="E2632" s="79"/>
      <c r="F2632" s="110" t="str">
        <f>IF(I2632="","",VLOOKUP(I2632,[1]PROJECTES!$C$14:$G$5000,2,FALSE))</f>
        <v/>
      </c>
      <c r="G2632" s="112" t="str">
        <f>IF(E2632="","",VLOOKUP(E2632,[1]PROJECTES!$C$14:$G$5000,4,FALSE))</f>
        <v/>
      </c>
      <c r="H2632" s="95"/>
      <c r="I2632" s="113" t="str">
        <f>IF(H2632="","",VLOOKUP(H2632,BD!B$2:C$16,2,FALSE))</f>
        <v/>
      </c>
      <c r="J2632" s="114"/>
      <c r="K2632" s="115" t="str">
        <f t="shared" si="92"/>
        <v/>
      </c>
      <c r="L2632" s="116" t="str">
        <f t="shared" ca="1" si="91"/>
        <v>-</v>
      </c>
      <c r="M2632" s="111" t="str">
        <f>IF(E2632="","",VLOOKUP(E2632,[1]PROJECTES!$C$14:$Z$5000,21,FALSE))</f>
        <v/>
      </c>
      <c r="N2632" s="117"/>
      <c r="O2632" s="118" t="s">
        <v>222</v>
      </c>
      <c r="P2632" s="119"/>
      <c r="Q2632" s="84"/>
      <c r="R2632" s="125"/>
      <c r="S2632" s="166"/>
      <c r="T2632" s="167"/>
    </row>
    <row r="2633" spans="1:20" s="121" customFormat="1" ht="20.100000000000001" customHeight="1" x14ac:dyDescent="0.3">
      <c r="A2633" s="80"/>
      <c r="B2633" s="110" t="str">
        <f>IF(E2633="","",VLOOKUP(E2633,[1]PROJECTES!$C$14:$G$5000,2,FALSE))</f>
        <v/>
      </c>
      <c r="C2633" s="80"/>
      <c r="D2633" s="283" t="str">
        <f>IF(E2633="","",VLOOKUP(E2633,[1]PROJECTES!$C$14:$G$5000,5,FALSE))</f>
        <v/>
      </c>
      <c r="E2633" s="79"/>
      <c r="F2633" s="110" t="str">
        <f>IF(I2633="","",VLOOKUP(I2633,[1]PROJECTES!$C$14:$G$5000,2,FALSE))</f>
        <v/>
      </c>
      <c r="G2633" s="112" t="str">
        <f>IF(E2633="","",VLOOKUP(E2633,[1]PROJECTES!$C$14:$G$5000,4,FALSE))</f>
        <v/>
      </c>
      <c r="H2633" s="95"/>
      <c r="I2633" s="113" t="str">
        <f>IF(H2633="","",VLOOKUP(H2633,BD!B$2:C$16,2,FALSE))</f>
        <v/>
      </c>
      <c r="J2633" s="114"/>
      <c r="K2633" s="115" t="str">
        <f t="shared" si="92"/>
        <v/>
      </c>
      <c r="L2633" s="116" t="str">
        <f t="shared" ref="L2633:L2696" ca="1" si="93">IF(M2633="","-",IF(G2633="TA","-",+M2633-TODAY()))</f>
        <v>-</v>
      </c>
      <c r="M2633" s="111" t="str">
        <f>IF(E2633="","",VLOOKUP(E2633,[1]PROJECTES!$C$14:$Z$5000,21,FALSE))</f>
        <v/>
      </c>
      <c r="N2633" s="117"/>
      <c r="O2633" s="118" t="s">
        <v>222</v>
      </c>
      <c r="P2633" s="119"/>
      <c r="Q2633" s="84"/>
      <c r="R2633" s="125"/>
      <c r="S2633" s="166"/>
      <c r="T2633" s="167"/>
    </row>
    <row r="2634" spans="1:20" s="121" customFormat="1" ht="20.100000000000001" customHeight="1" x14ac:dyDescent="0.3">
      <c r="A2634" s="80"/>
      <c r="B2634" s="110" t="str">
        <f>IF(E2634="","",VLOOKUP(E2634,[1]PROJECTES!$C$14:$G$5000,2,FALSE))</f>
        <v/>
      </c>
      <c r="C2634" s="80"/>
      <c r="D2634" s="283" t="str">
        <f>IF(E2634="","",VLOOKUP(E2634,[1]PROJECTES!$C$14:$G$5000,5,FALSE))</f>
        <v/>
      </c>
      <c r="E2634" s="79"/>
      <c r="F2634" s="110" t="str">
        <f>IF(I2634="","",VLOOKUP(I2634,[1]PROJECTES!$C$14:$G$5000,2,FALSE))</f>
        <v/>
      </c>
      <c r="G2634" s="112" t="str">
        <f>IF(E2634="","",VLOOKUP(E2634,[1]PROJECTES!$C$14:$G$5000,4,FALSE))</f>
        <v/>
      </c>
      <c r="H2634" s="95"/>
      <c r="I2634" s="113" t="str">
        <f>IF(H2634="","",VLOOKUP(H2634,BD!B$2:C$16,2,FALSE))</f>
        <v/>
      </c>
      <c r="J2634" s="114"/>
      <c r="K2634" s="115" t="str">
        <f t="shared" si="92"/>
        <v/>
      </c>
      <c r="L2634" s="116" t="str">
        <f t="shared" ca="1" si="93"/>
        <v>-</v>
      </c>
      <c r="M2634" s="111" t="str">
        <f>IF(E2634="","",VLOOKUP(E2634,[1]PROJECTES!$C$14:$Z$5000,21,FALSE))</f>
        <v/>
      </c>
      <c r="N2634" s="117"/>
      <c r="O2634" s="118" t="s">
        <v>222</v>
      </c>
      <c r="P2634" s="119"/>
      <c r="Q2634" s="84"/>
      <c r="R2634" s="125"/>
      <c r="S2634" s="166"/>
      <c r="T2634" s="167"/>
    </row>
    <row r="2635" spans="1:20" s="121" customFormat="1" ht="20.100000000000001" customHeight="1" x14ac:dyDescent="0.3">
      <c r="A2635" s="80"/>
      <c r="B2635" s="110" t="str">
        <f>IF(E2635="","",VLOOKUP(E2635,[1]PROJECTES!$C$14:$G$5000,2,FALSE))</f>
        <v/>
      </c>
      <c r="C2635" s="80"/>
      <c r="D2635" s="283" t="str">
        <f>IF(E2635="","",VLOOKUP(E2635,[1]PROJECTES!$C$14:$G$5000,5,FALSE))</f>
        <v/>
      </c>
      <c r="E2635" s="79"/>
      <c r="F2635" s="110" t="str">
        <f>IF(I2635="","",VLOOKUP(I2635,[1]PROJECTES!$C$14:$G$5000,2,FALSE))</f>
        <v/>
      </c>
      <c r="G2635" s="112" t="str">
        <f>IF(E2635="","",VLOOKUP(E2635,[1]PROJECTES!$C$14:$G$5000,4,FALSE))</f>
        <v/>
      </c>
      <c r="H2635" s="95"/>
      <c r="I2635" s="113" t="str">
        <f>IF(H2635="","",VLOOKUP(H2635,BD!B$2:C$16,2,FALSE))</f>
        <v/>
      </c>
      <c r="J2635" s="114"/>
      <c r="K2635" s="115" t="str">
        <f t="shared" si="92"/>
        <v/>
      </c>
      <c r="L2635" s="116" t="str">
        <f t="shared" ca="1" si="93"/>
        <v>-</v>
      </c>
      <c r="M2635" s="111" t="str">
        <f>IF(E2635="","",VLOOKUP(E2635,[1]PROJECTES!$C$14:$Z$5000,21,FALSE))</f>
        <v/>
      </c>
      <c r="N2635" s="117"/>
      <c r="O2635" s="118" t="s">
        <v>222</v>
      </c>
      <c r="P2635" s="119"/>
      <c r="Q2635" s="84"/>
      <c r="R2635" s="125"/>
      <c r="S2635" s="166"/>
      <c r="T2635" s="167"/>
    </row>
    <row r="2636" spans="1:20" s="121" customFormat="1" ht="20.100000000000001" customHeight="1" x14ac:dyDescent="0.3">
      <c r="A2636" s="80"/>
      <c r="B2636" s="110" t="str">
        <f>IF(E2636="","",VLOOKUP(E2636,[1]PROJECTES!$C$14:$G$5000,2,FALSE))</f>
        <v/>
      </c>
      <c r="C2636" s="80"/>
      <c r="D2636" s="283" t="str">
        <f>IF(E2636="","",VLOOKUP(E2636,[1]PROJECTES!$C$14:$G$5000,5,FALSE))</f>
        <v/>
      </c>
      <c r="E2636" s="79"/>
      <c r="F2636" s="110" t="str">
        <f>IF(I2636="","",VLOOKUP(I2636,[1]PROJECTES!$C$14:$G$5000,2,FALSE))</f>
        <v/>
      </c>
      <c r="G2636" s="112" t="str">
        <f>IF(E2636="","",VLOOKUP(E2636,[1]PROJECTES!$C$14:$G$5000,4,FALSE))</f>
        <v/>
      </c>
      <c r="H2636" s="95"/>
      <c r="I2636" s="113" t="str">
        <f>IF(H2636="","",VLOOKUP(H2636,BD!B$2:C$16,2,FALSE))</f>
        <v/>
      </c>
      <c r="J2636" s="114"/>
      <c r="K2636" s="115" t="str">
        <f t="shared" si="92"/>
        <v/>
      </c>
      <c r="L2636" s="116" t="str">
        <f t="shared" ca="1" si="93"/>
        <v>-</v>
      </c>
      <c r="M2636" s="111" t="str">
        <f>IF(E2636="","",VLOOKUP(E2636,[1]PROJECTES!$C$14:$Z$5000,21,FALSE))</f>
        <v/>
      </c>
      <c r="N2636" s="117"/>
      <c r="O2636" s="118" t="s">
        <v>222</v>
      </c>
      <c r="P2636" s="119"/>
      <c r="Q2636" s="84"/>
      <c r="R2636" s="125"/>
      <c r="S2636" s="166"/>
      <c r="T2636" s="167"/>
    </row>
    <row r="2637" spans="1:20" s="121" customFormat="1" ht="20.100000000000001" customHeight="1" x14ac:dyDescent="0.3">
      <c r="A2637" s="80"/>
      <c r="B2637" s="110" t="str">
        <f>IF(E2637="","",VLOOKUP(E2637,[1]PROJECTES!$C$14:$G$5000,2,FALSE))</f>
        <v/>
      </c>
      <c r="C2637" s="80"/>
      <c r="D2637" s="283" t="str">
        <f>IF(E2637="","",VLOOKUP(E2637,[1]PROJECTES!$C$14:$G$5000,5,FALSE))</f>
        <v/>
      </c>
      <c r="E2637" s="79"/>
      <c r="F2637" s="110" t="str">
        <f>IF(I2637="","",VLOOKUP(I2637,[1]PROJECTES!$C$14:$G$5000,2,FALSE))</f>
        <v/>
      </c>
      <c r="G2637" s="112" t="str">
        <f>IF(E2637="","",VLOOKUP(E2637,[1]PROJECTES!$C$14:$G$5000,4,FALSE))</f>
        <v/>
      </c>
      <c r="H2637" s="95"/>
      <c r="I2637" s="113" t="str">
        <f>IF(H2637="","",VLOOKUP(H2637,BD!B$2:C$16,2,FALSE))</f>
        <v/>
      </c>
      <c r="J2637" s="114"/>
      <c r="K2637" s="115" t="str">
        <f t="shared" si="92"/>
        <v/>
      </c>
      <c r="L2637" s="116" t="str">
        <f t="shared" ca="1" si="93"/>
        <v>-</v>
      </c>
      <c r="M2637" s="111" t="str">
        <f>IF(E2637="","",VLOOKUP(E2637,[1]PROJECTES!$C$14:$Z$5000,21,FALSE))</f>
        <v/>
      </c>
      <c r="N2637" s="117"/>
      <c r="O2637" s="118" t="s">
        <v>222</v>
      </c>
      <c r="P2637" s="119"/>
      <c r="Q2637" s="84"/>
      <c r="R2637" s="125"/>
      <c r="S2637" s="166"/>
      <c r="T2637" s="167"/>
    </row>
    <row r="2638" spans="1:20" s="121" customFormat="1" ht="20.100000000000001" customHeight="1" x14ac:dyDescent="0.3">
      <c r="A2638" s="80"/>
      <c r="B2638" s="110" t="str">
        <f>IF(E2638="","",VLOOKUP(E2638,[1]PROJECTES!$C$14:$G$5000,2,FALSE))</f>
        <v/>
      </c>
      <c r="C2638" s="80"/>
      <c r="D2638" s="283" t="str">
        <f>IF(E2638="","",VLOOKUP(E2638,[1]PROJECTES!$C$14:$G$5000,5,FALSE))</f>
        <v/>
      </c>
      <c r="E2638" s="79"/>
      <c r="F2638" s="110" t="str">
        <f>IF(I2638="","",VLOOKUP(I2638,[1]PROJECTES!$C$14:$G$5000,2,FALSE))</f>
        <v/>
      </c>
      <c r="G2638" s="112" t="str">
        <f>IF(E2638="","",VLOOKUP(E2638,[1]PROJECTES!$C$14:$G$5000,4,FALSE))</f>
        <v/>
      </c>
      <c r="H2638" s="95"/>
      <c r="I2638" s="113" t="str">
        <f>IF(H2638="","",VLOOKUP(H2638,BD!B$2:C$16,2,FALSE))</f>
        <v/>
      </c>
      <c r="J2638" s="114"/>
      <c r="K2638" s="115" t="str">
        <f t="shared" si="92"/>
        <v/>
      </c>
      <c r="L2638" s="116" t="str">
        <f t="shared" ca="1" si="93"/>
        <v>-</v>
      </c>
      <c r="M2638" s="111" t="str">
        <f>IF(E2638="","",VLOOKUP(E2638,[1]PROJECTES!$C$14:$Z$5000,21,FALSE))</f>
        <v/>
      </c>
      <c r="N2638" s="117"/>
      <c r="O2638" s="118" t="s">
        <v>222</v>
      </c>
      <c r="P2638" s="119"/>
      <c r="Q2638" s="84"/>
      <c r="R2638" s="125"/>
      <c r="S2638" s="166"/>
      <c r="T2638" s="167"/>
    </row>
    <row r="2639" spans="1:20" s="121" customFormat="1" ht="20.100000000000001" customHeight="1" x14ac:dyDescent="0.3">
      <c r="A2639" s="80"/>
      <c r="B2639" s="110" t="str">
        <f>IF(E2639="","",VLOOKUP(E2639,[1]PROJECTES!$C$14:$G$5000,2,FALSE))</f>
        <v/>
      </c>
      <c r="C2639" s="80"/>
      <c r="D2639" s="283" t="str">
        <f>IF(E2639="","",VLOOKUP(E2639,[1]PROJECTES!$C$14:$G$5000,5,FALSE))</f>
        <v/>
      </c>
      <c r="E2639" s="79"/>
      <c r="F2639" s="110" t="str">
        <f>IF(I2639="","",VLOOKUP(I2639,[1]PROJECTES!$C$14:$G$5000,2,FALSE))</f>
        <v/>
      </c>
      <c r="G2639" s="112" t="str">
        <f>IF(E2639="","",VLOOKUP(E2639,[1]PROJECTES!$C$14:$G$5000,4,FALSE))</f>
        <v/>
      </c>
      <c r="H2639" s="95"/>
      <c r="I2639" s="113" t="str">
        <f>IF(H2639="","",VLOOKUP(H2639,BD!B$2:C$16,2,FALSE))</f>
        <v/>
      </c>
      <c r="J2639" s="114"/>
      <c r="K2639" s="115" t="str">
        <f t="shared" si="92"/>
        <v/>
      </c>
      <c r="L2639" s="116" t="str">
        <f t="shared" ca="1" si="93"/>
        <v>-</v>
      </c>
      <c r="M2639" s="111" t="str">
        <f>IF(E2639="","",VLOOKUP(E2639,[1]PROJECTES!$C$14:$Z$5000,21,FALSE))</f>
        <v/>
      </c>
      <c r="N2639" s="117"/>
      <c r="O2639" s="118" t="s">
        <v>222</v>
      </c>
      <c r="P2639" s="119"/>
      <c r="Q2639" s="84"/>
      <c r="R2639" s="125"/>
      <c r="S2639" s="166"/>
      <c r="T2639" s="167"/>
    </row>
    <row r="2640" spans="1:20" s="121" customFormat="1" ht="20.100000000000001" customHeight="1" x14ac:dyDescent="0.3">
      <c r="A2640" s="80"/>
      <c r="B2640" s="110" t="str">
        <f>IF(E2640="","",VLOOKUP(E2640,[1]PROJECTES!$C$14:$G$5000,2,FALSE))</f>
        <v/>
      </c>
      <c r="C2640" s="80"/>
      <c r="D2640" s="283" t="str">
        <f>IF(E2640="","",VLOOKUP(E2640,[1]PROJECTES!$C$14:$G$5000,5,FALSE))</f>
        <v/>
      </c>
      <c r="E2640" s="79"/>
      <c r="F2640" s="110" t="str">
        <f>IF(I2640="","",VLOOKUP(I2640,[1]PROJECTES!$C$14:$G$5000,2,FALSE))</f>
        <v/>
      </c>
      <c r="G2640" s="112" t="str">
        <f>IF(E2640="","",VLOOKUP(E2640,[1]PROJECTES!$C$14:$G$5000,4,FALSE))</f>
        <v/>
      </c>
      <c r="H2640" s="95"/>
      <c r="I2640" s="113" t="str">
        <f>IF(H2640="","",VLOOKUP(H2640,BD!B$2:C$16,2,FALSE))</f>
        <v/>
      </c>
      <c r="J2640" s="114"/>
      <c r="K2640" s="115" t="str">
        <f t="shared" si="92"/>
        <v/>
      </c>
      <c r="L2640" s="116" t="str">
        <f t="shared" ca="1" si="93"/>
        <v>-</v>
      </c>
      <c r="M2640" s="111" t="str">
        <f>IF(E2640="","",VLOOKUP(E2640,[1]PROJECTES!$C$14:$Z$5000,21,FALSE))</f>
        <v/>
      </c>
      <c r="N2640" s="117"/>
      <c r="O2640" s="118" t="s">
        <v>222</v>
      </c>
      <c r="P2640" s="119"/>
      <c r="Q2640" s="84"/>
      <c r="R2640" s="125"/>
      <c r="S2640" s="166"/>
      <c r="T2640" s="167"/>
    </row>
    <row r="2641" spans="1:20" s="121" customFormat="1" ht="20.100000000000001" customHeight="1" x14ac:dyDescent="0.3">
      <c r="A2641" s="80"/>
      <c r="B2641" s="110" t="str">
        <f>IF(E2641="","",VLOOKUP(E2641,[1]PROJECTES!$C$14:$G$5000,2,FALSE))</f>
        <v/>
      </c>
      <c r="C2641" s="80"/>
      <c r="D2641" s="283" t="str">
        <f>IF(E2641="","",VLOOKUP(E2641,[1]PROJECTES!$C$14:$G$5000,5,FALSE))</f>
        <v/>
      </c>
      <c r="E2641" s="79"/>
      <c r="F2641" s="110" t="str">
        <f>IF(I2641="","",VLOOKUP(I2641,[1]PROJECTES!$C$14:$G$5000,2,FALSE))</f>
        <v/>
      </c>
      <c r="G2641" s="112" t="str">
        <f>IF(E2641="","",VLOOKUP(E2641,[1]PROJECTES!$C$14:$G$5000,4,FALSE))</f>
        <v/>
      </c>
      <c r="H2641" s="95"/>
      <c r="I2641" s="113" t="str">
        <f>IF(H2641="","",VLOOKUP(H2641,BD!B$2:C$16,2,FALSE))</f>
        <v/>
      </c>
      <c r="J2641" s="114"/>
      <c r="K2641" s="115" t="str">
        <f t="shared" si="92"/>
        <v/>
      </c>
      <c r="L2641" s="116" t="str">
        <f t="shared" ca="1" si="93"/>
        <v>-</v>
      </c>
      <c r="M2641" s="111" t="str">
        <f>IF(E2641="","",VLOOKUP(E2641,[1]PROJECTES!$C$14:$Z$5000,21,FALSE))</f>
        <v/>
      </c>
      <c r="N2641" s="117"/>
      <c r="O2641" s="118" t="s">
        <v>222</v>
      </c>
      <c r="P2641" s="119"/>
      <c r="Q2641" s="84"/>
      <c r="R2641" s="125"/>
      <c r="S2641" s="166"/>
      <c r="T2641" s="167"/>
    </row>
    <row r="2642" spans="1:20" s="121" customFormat="1" ht="20.100000000000001" customHeight="1" x14ac:dyDescent="0.3">
      <c r="A2642" s="80"/>
      <c r="B2642" s="110" t="str">
        <f>IF(E2642="","",VLOOKUP(E2642,[1]PROJECTES!$C$14:$G$5000,2,FALSE))</f>
        <v/>
      </c>
      <c r="C2642" s="80"/>
      <c r="D2642" s="283" t="str">
        <f>IF(E2642="","",VLOOKUP(E2642,[1]PROJECTES!$C$14:$G$5000,5,FALSE))</f>
        <v/>
      </c>
      <c r="E2642" s="79"/>
      <c r="F2642" s="110" t="str">
        <f>IF(I2642="","",VLOOKUP(I2642,[1]PROJECTES!$C$14:$G$5000,2,FALSE))</f>
        <v/>
      </c>
      <c r="G2642" s="112" t="str">
        <f>IF(E2642="","",VLOOKUP(E2642,[1]PROJECTES!$C$14:$G$5000,4,FALSE))</f>
        <v/>
      </c>
      <c r="H2642" s="95"/>
      <c r="I2642" s="113" t="str">
        <f>IF(H2642="","",VLOOKUP(H2642,BD!B$2:C$16,2,FALSE))</f>
        <v/>
      </c>
      <c r="J2642" s="114"/>
      <c r="K2642" s="115" t="str">
        <f t="shared" si="92"/>
        <v/>
      </c>
      <c r="L2642" s="116" t="str">
        <f t="shared" ca="1" si="93"/>
        <v>-</v>
      </c>
      <c r="M2642" s="111" t="str">
        <f>IF(E2642="","",VLOOKUP(E2642,[1]PROJECTES!$C$14:$Z$5000,21,FALSE))</f>
        <v/>
      </c>
      <c r="N2642" s="117"/>
      <c r="O2642" s="118" t="s">
        <v>222</v>
      </c>
      <c r="P2642" s="119"/>
      <c r="Q2642" s="84"/>
      <c r="R2642" s="125"/>
      <c r="S2642" s="166"/>
      <c r="T2642" s="167"/>
    </row>
    <row r="2643" spans="1:20" s="121" customFormat="1" ht="20.100000000000001" customHeight="1" x14ac:dyDescent="0.3">
      <c r="A2643" s="80"/>
      <c r="B2643" s="110" t="str">
        <f>IF(E2643="","",VLOOKUP(E2643,[1]PROJECTES!$C$14:$G$5000,2,FALSE))</f>
        <v/>
      </c>
      <c r="C2643" s="80"/>
      <c r="D2643" s="283" t="str">
        <f>IF(E2643="","",VLOOKUP(E2643,[1]PROJECTES!$C$14:$G$5000,5,FALSE))</f>
        <v/>
      </c>
      <c r="E2643" s="79"/>
      <c r="F2643" s="110" t="str">
        <f>IF(I2643="","",VLOOKUP(I2643,[1]PROJECTES!$C$14:$G$5000,2,FALSE))</f>
        <v/>
      </c>
      <c r="G2643" s="112" t="str">
        <f>IF(E2643="","",VLOOKUP(E2643,[1]PROJECTES!$C$14:$G$5000,4,FALSE))</f>
        <v/>
      </c>
      <c r="H2643" s="95"/>
      <c r="I2643" s="113" t="str">
        <f>IF(H2643="","",VLOOKUP(H2643,BD!B$2:C$16,2,FALSE))</f>
        <v/>
      </c>
      <c r="J2643" s="114"/>
      <c r="K2643" s="115" t="str">
        <f t="shared" si="92"/>
        <v/>
      </c>
      <c r="L2643" s="116" t="str">
        <f t="shared" ca="1" si="93"/>
        <v>-</v>
      </c>
      <c r="M2643" s="111" t="str">
        <f>IF(E2643="","",VLOOKUP(E2643,[1]PROJECTES!$C$14:$Z$5000,21,FALSE))</f>
        <v/>
      </c>
      <c r="N2643" s="117"/>
      <c r="O2643" s="118" t="s">
        <v>222</v>
      </c>
      <c r="P2643" s="119"/>
      <c r="Q2643" s="84"/>
      <c r="R2643" s="125"/>
      <c r="S2643" s="166"/>
      <c r="T2643" s="167"/>
    </row>
    <row r="2644" spans="1:20" s="121" customFormat="1" ht="20.100000000000001" customHeight="1" x14ac:dyDescent="0.3">
      <c r="A2644" s="80"/>
      <c r="B2644" s="110" t="str">
        <f>IF(E2644="","",VLOOKUP(E2644,[1]PROJECTES!$C$14:$G$5000,2,FALSE))</f>
        <v/>
      </c>
      <c r="C2644" s="80"/>
      <c r="D2644" s="283" t="str">
        <f>IF(E2644="","",VLOOKUP(E2644,[1]PROJECTES!$C$14:$G$5000,5,FALSE))</f>
        <v/>
      </c>
      <c r="E2644" s="79"/>
      <c r="F2644" s="110" t="str">
        <f>IF(I2644="","",VLOOKUP(I2644,[1]PROJECTES!$C$14:$G$5000,2,FALSE))</f>
        <v/>
      </c>
      <c r="G2644" s="112" t="str">
        <f>IF(E2644="","",VLOOKUP(E2644,[1]PROJECTES!$C$14:$G$5000,4,FALSE))</f>
        <v/>
      </c>
      <c r="H2644" s="95"/>
      <c r="I2644" s="113" t="str">
        <f>IF(H2644="","",VLOOKUP(H2644,BD!B$2:C$16,2,FALSE))</f>
        <v/>
      </c>
      <c r="J2644" s="114"/>
      <c r="K2644" s="115" t="str">
        <f t="shared" si="92"/>
        <v/>
      </c>
      <c r="L2644" s="116" t="str">
        <f t="shared" ca="1" si="93"/>
        <v>-</v>
      </c>
      <c r="M2644" s="111" t="str">
        <f>IF(E2644="","",VLOOKUP(E2644,[1]PROJECTES!$C$14:$Z$5000,21,FALSE))</f>
        <v/>
      </c>
      <c r="N2644" s="117"/>
      <c r="O2644" s="118" t="s">
        <v>222</v>
      </c>
      <c r="P2644" s="119"/>
      <c r="Q2644" s="84"/>
      <c r="R2644" s="125"/>
      <c r="S2644" s="166"/>
      <c r="T2644" s="167"/>
    </row>
    <row r="2645" spans="1:20" s="121" customFormat="1" ht="20.100000000000001" customHeight="1" x14ac:dyDescent="0.3">
      <c r="A2645" s="80"/>
      <c r="B2645" s="110" t="str">
        <f>IF(E2645="","",VLOOKUP(E2645,[1]PROJECTES!$C$14:$G$5000,2,FALSE))</f>
        <v/>
      </c>
      <c r="C2645" s="80"/>
      <c r="D2645" s="283" t="str">
        <f>IF(E2645="","",VLOOKUP(E2645,[1]PROJECTES!$C$14:$G$5000,5,FALSE))</f>
        <v/>
      </c>
      <c r="E2645" s="79"/>
      <c r="F2645" s="110" t="str">
        <f>IF(I2645="","",VLOOKUP(I2645,[1]PROJECTES!$C$14:$G$5000,2,FALSE))</f>
        <v/>
      </c>
      <c r="G2645" s="112" t="str">
        <f>IF(E2645="","",VLOOKUP(E2645,[1]PROJECTES!$C$14:$G$5000,4,FALSE))</f>
        <v/>
      </c>
      <c r="H2645" s="95"/>
      <c r="I2645" s="113" t="str">
        <f>IF(H2645="","",VLOOKUP(H2645,BD!B$2:C$16,2,FALSE))</f>
        <v/>
      </c>
      <c r="J2645" s="114"/>
      <c r="K2645" s="115" t="str">
        <f t="shared" si="92"/>
        <v/>
      </c>
      <c r="L2645" s="116" t="str">
        <f t="shared" ca="1" si="93"/>
        <v>-</v>
      </c>
      <c r="M2645" s="111" t="str">
        <f>IF(E2645="","",VLOOKUP(E2645,[1]PROJECTES!$C$14:$Z$5000,21,FALSE))</f>
        <v/>
      </c>
      <c r="N2645" s="117"/>
      <c r="O2645" s="118" t="s">
        <v>222</v>
      </c>
      <c r="P2645" s="119"/>
      <c r="Q2645" s="84"/>
      <c r="R2645" s="125"/>
      <c r="S2645" s="166"/>
      <c r="T2645" s="167"/>
    </row>
    <row r="2646" spans="1:20" s="121" customFormat="1" ht="20.100000000000001" customHeight="1" x14ac:dyDescent="0.3">
      <c r="A2646" s="80"/>
      <c r="B2646" s="110" t="str">
        <f>IF(E2646="","",VLOOKUP(E2646,[1]PROJECTES!$C$14:$G$5000,2,FALSE))</f>
        <v/>
      </c>
      <c r="C2646" s="80"/>
      <c r="D2646" s="283" t="str">
        <f>IF(E2646="","",VLOOKUP(E2646,[1]PROJECTES!$C$14:$G$5000,5,FALSE))</f>
        <v/>
      </c>
      <c r="E2646" s="79"/>
      <c r="F2646" s="110" t="str">
        <f>IF(I2646="","",VLOOKUP(I2646,[1]PROJECTES!$C$14:$G$5000,2,FALSE))</f>
        <v/>
      </c>
      <c r="G2646" s="112" t="str">
        <f>IF(E2646="","",VLOOKUP(E2646,[1]PROJECTES!$C$14:$G$5000,4,FALSE))</f>
        <v/>
      </c>
      <c r="H2646" s="95"/>
      <c r="I2646" s="113" t="str">
        <f>IF(H2646="","",VLOOKUP(H2646,BD!B$2:C$16,2,FALSE))</f>
        <v/>
      </c>
      <c r="J2646" s="114"/>
      <c r="K2646" s="115" t="str">
        <f t="shared" si="92"/>
        <v/>
      </c>
      <c r="L2646" s="116" t="str">
        <f t="shared" ca="1" si="93"/>
        <v>-</v>
      </c>
      <c r="M2646" s="111" t="str">
        <f>IF(E2646="","",VLOOKUP(E2646,[1]PROJECTES!$C$14:$Z$5000,21,FALSE))</f>
        <v/>
      </c>
      <c r="N2646" s="117"/>
      <c r="O2646" s="118" t="s">
        <v>222</v>
      </c>
      <c r="P2646" s="119"/>
      <c r="Q2646" s="84"/>
      <c r="R2646" s="125"/>
      <c r="S2646" s="166"/>
      <c r="T2646" s="167"/>
    </row>
    <row r="2647" spans="1:20" s="121" customFormat="1" ht="20.100000000000001" customHeight="1" x14ac:dyDescent="0.3">
      <c r="A2647" s="80"/>
      <c r="B2647" s="110" t="str">
        <f>IF(E2647="","",VLOOKUP(E2647,[1]PROJECTES!$C$14:$G$5000,2,FALSE))</f>
        <v/>
      </c>
      <c r="C2647" s="80"/>
      <c r="D2647" s="283" t="str">
        <f>IF(E2647="","",VLOOKUP(E2647,[1]PROJECTES!$C$14:$G$5000,5,FALSE))</f>
        <v/>
      </c>
      <c r="E2647" s="79"/>
      <c r="F2647" s="110" t="str">
        <f>IF(I2647="","",VLOOKUP(I2647,[1]PROJECTES!$C$14:$G$5000,2,FALSE))</f>
        <v/>
      </c>
      <c r="G2647" s="112" t="str">
        <f>IF(E2647="","",VLOOKUP(E2647,[1]PROJECTES!$C$14:$G$5000,4,FALSE))</f>
        <v/>
      </c>
      <c r="H2647" s="95"/>
      <c r="I2647" s="113" t="str">
        <f>IF(H2647="","",VLOOKUP(H2647,BD!B$2:C$16,2,FALSE))</f>
        <v/>
      </c>
      <c r="J2647" s="114"/>
      <c r="K2647" s="115" t="str">
        <f t="shared" si="92"/>
        <v/>
      </c>
      <c r="L2647" s="116" t="str">
        <f t="shared" ca="1" si="93"/>
        <v>-</v>
      </c>
      <c r="M2647" s="111" t="str">
        <f>IF(E2647="","",VLOOKUP(E2647,[1]PROJECTES!$C$14:$Z$5000,21,FALSE))</f>
        <v/>
      </c>
      <c r="N2647" s="117"/>
      <c r="O2647" s="118" t="s">
        <v>222</v>
      </c>
      <c r="P2647" s="119"/>
      <c r="Q2647" s="84"/>
      <c r="R2647" s="125"/>
      <c r="S2647" s="166"/>
      <c r="T2647" s="167"/>
    </row>
    <row r="2648" spans="1:20" s="121" customFormat="1" ht="20.100000000000001" customHeight="1" x14ac:dyDescent="0.3">
      <c r="A2648" s="80"/>
      <c r="B2648" s="110" t="str">
        <f>IF(E2648="","",VLOOKUP(E2648,[1]PROJECTES!$C$14:$G$5000,2,FALSE))</f>
        <v/>
      </c>
      <c r="C2648" s="80"/>
      <c r="D2648" s="283" t="str">
        <f>IF(E2648="","",VLOOKUP(E2648,[1]PROJECTES!$C$14:$G$5000,5,FALSE))</f>
        <v/>
      </c>
      <c r="E2648" s="79"/>
      <c r="F2648" s="110" t="str">
        <f>IF(I2648="","",VLOOKUP(I2648,[1]PROJECTES!$C$14:$G$5000,2,FALSE))</f>
        <v/>
      </c>
      <c r="G2648" s="112" t="str">
        <f>IF(E2648="","",VLOOKUP(E2648,[1]PROJECTES!$C$14:$G$5000,4,FALSE))</f>
        <v/>
      </c>
      <c r="H2648" s="95"/>
      <c r="I2648" s="113" t="str">
        <f>IF(H2648="","",VLOOKUP(H2648,BD!B$2:C$16,2,FALSE))</f>
        <v/>
      </c>
      <c r="J2648" s="114"/>
      <c r="K2648" s="115" t="str">
        <f t="shared" si="92"/>
        <v/>
      </c>
      <c r="L2648" s="116" t="str">
        <f t="shared" ca="1" si="93"/>
        <v>-</v>
      </c>
      <c r="M2648" s="111" t="str">
        <f>IF(E2648="","",VLOOKUP(E2648,[1]PROJECTES!$C$14:$Z$5000,21,FALSE))</f>
        <v/>
      </c>
      <c r="N2648" s="117"/>
      <c r="O2648" s="118" t="s">
        <v>222</v>
      </c>
      <c r="P2648" s="119"/>
      <c r="Q2648" s="84"/>
      <c r="R2648" s="125"/>
      <c r="S2648" s="166"/>
      <c r="T2648" s="167"/>
    </row>
    <row r="2649" spans="1:20" s="121" customFormat="1" ht="20.100000000000001" customHeight="1" x14ac:dyDescent="0.3">
      <c r="A2649" s="80"/>
      <c r="B2649" s="110" t="str">
        <f>IF(E2649="","",VLOOKUP(E2649,[1]PROJECTES!$C$14:$G$5000,2,FALSE))</f>
        <v/>
      </c>
      <c r="C2649" s="80"/>
      <c r="D2649" s="283" t="str">
        <f>IF(E2649="","",VLOOKUP(E2649,[1]PROJECTES!$C$14:$G$5000,5,FALSE))</f>
        <v/>
      </c>
      <c r="E2649" s="79"/>
      <c r="F2649" s="110" t="str">
        <f>IF(I2649="","",VLOOKUP(I2649,[1]PROJECTES!$C$14:$G$5000,2,FALSE))</f>
        <v/>
      </c>
      <c r="G2649" s="112" t="str">
        <f>IF(E2649="","",VLOOKUP(E2649,[1]PROJECTES!$C$14:$G$5000,4,FALSE))</f>
        <v/>
      </c>
      <c r="H2649" s="95"/>
      <c r="I2649" s="113" t="str">
        <f>IF(H2649="","",VLOOKUP(H2649,BD!B$2:C$16,2,FALSE))</f>
        <v/>
      </c>
      <c r="J2649" s="114"/>
      <c r="K2649" s="115" t="str">
        <f t="shared" si="92"/>
        <v/>
      </c>
      <c r="L2649" s="116" t="str">
        <f t="shared" ca="1" si="93"/>
        <v>-</v>
      </c>
      <c r="M2649" s="111" t="str">
        <f>IF(E2649="","",VLOOKUP(E2649,[1]PROJECTES!$C$14:$Z$5000,21,FALSE))</f>
        <v/>
      </c>
      <c r="N2649" s="117"/>
      <c r="O2649" s="118" t="s">
        <v>222</v>
      </c>
      <c r="P2649" s="119"/>
      <c r="Q2649" s="84"/>
      <c r="R2649" s="125"/>
      <c r="S2649" s="166"/>
      <c r="T2649" s="167"/>
    </row>
    <row r="2650" spans="1:20" s="121" customFormat="1" ht="20.100000000000001" customHeight="1" x14ac:dyDescent="0.3">
      <c r="A2650" s="80"/>
      <c r="B2650" s="110" t="str">
        <f>IF(E2650="","",VLOOKUP(E2650,[1]PROJECTES!$C$14:$G$5000,2,FALSE))</f>
        <v/>
      </c>
      <c r="C2650" s="80"/>
      <c r="D2650" s="283" t="str">
        <f>IF(E2650="","",VLOOKUP(E2650,[1]PROJECTES!$C$14:$G$5000,5,FALSE))</f>
        <v/>
      </c>
      <c r="E2650" s="79"/>
      <c r="F2650" s="110" t="str">
        <f>IF(I2650="","",VLOOKUP(I2650,[1]PROJECTES!$C$14:$G$5000,2,FALSE))</f>
        <v/>
      </c>
      <c r="G2650" s="112" t="str">
        <f>IF(E2650="","",VLOOKUP(E2650,[1]PROJECTES!$C$14:$G$5000,4,FALSE))</f>
        <v/>
      </c>
      <c r="H2650" s="95"/>
      <c r="I2650" s="113" t="str">
        <f>IF(H2650="","",VLOOKUP(H2650,BD!B$2:C$16,2,FALSE))</f>
        <v/>
      </c>
      <c r="J2650" s="114"/>
      <c r="K2650" s="115" t="str">
        <f t="shared" si="92"/>
        <v/>
      </c>
      <c r="L2650" s="116" t="str">
        <f t="shared" ca="1" si="93"/>
        <v>-</v>
      </c>
      <c r="M2650" s="111" t="str">
        <f>IF(E2650="","",VLOOKUP(E2650,[1]PROJECTES!$C$14:$Z$5000,21,FALSE))</f>
        <v/>
      </c>
      <c r="N2650" s="117"/>
      <c r="O2650" s="118" t="s">
        <v>222</v>
      </c>
      <c r="P2650" s="119"/>
      <c r="Q2650" s="84"/>
      <c r="R2650" s="125"/>
      <c r="S2650" s="166"/>
      <c r="T2650" s="167"/>
    </row>
    <row r="2651" spans="1:20" s="121" customFormat="1" ht="20.100000000000001" customHeight="1" x14ac:dyDescent="0.3">
      <c r="A2651" s="80"/>
      <c r="B2651" s="110" t="str">
        <f>IF(E2651="","",VLOOKUP(E2651,[1]PROJECTES!$C$14:$G$5000,2,FALSE))</f>
        <v/>
      </c>
      <c r="C2651" s="80"/>
      <c r="D2651" s="283" t="str">
        <f>IF(E2651="","",VLOOKUP(E2651,[1]PROJECTES!$C$14:$G$5000,5,FALSE))</f>
        <v/>
      </c>
      <c r="E2651" s="79"/>
      <c r="F2651" s="110" t="str">
        <f>IF(I2651="","",VLOOKUP(I2651,[1]PROJECTES!$C$14:$G$5000,2,FALSE))</f>
        <v/>
      </c>
      <c r="G2651" s="112" t="str">
        <f>IF(E2651="","",VLOOKUP(E2651,[1]PROJECTES!$C$14:$G$5000,4,FALSE))</f>
        <v/>
      </c>
      <c r="H2651" s="95"/>
      <c r="I2651" s="113" t="str">
        <f>IF(H2651="","",VLOOKUP(H2651,BD!B$2:C$16,2,FALSE))</f>
        <v/>
      </c>
      <c r="J2651" s="114"/>
      <c r="K2651" s="115" t="str">
        <f t="shared" si="92"/>
        <v/>
      </c>
      <c r="L2651" s="116" t="str">
        <f t="shared" ca="1" si="93"/>
        <v>-</v>
      </c>
      <c r="M2651" s="111" t="str">
        <f>IF(E2651="","",VLOOKUP(E2651,[1]PROJECTES!$C$14:$Z$5000,21,FALSE))</f>
        <v/>
      </c>
      <c r="N2651" s="117"/>
      <c r="O2651" s="118" t="s">
        <v>222</v>
      </c>
      <c r="P2651" s="119"/>
      <c r="Q2651" s="84"/>
      <c r="R2651" s="125"/>
      <c r="S2651" s="166"/>
      <c r="T2651" s="167"/>
    </row>
    <row r="2652" spans="1:20" s="121" customFormat="1" ht="20.100000000000001" customHeight="1" x14ac:dyDescent="0.3">
      <c r="A2652" s="80"/>
      <c r="B2652" s="110" t="str">
        <f>IF(E2652="","",VLOOKUP(E2652,[1]PROJECTES!$C$14:$G$5000,2,FALSE))</f>
        <v/>
      </c>
      <c r="C2652" s="80"/>
      <c r="D2652" s="283" t="str">
        <f>IF(E2652="","",VLOOKUP(E2652,[1]PROJECTES!$C$14:$G$5000,5,FALSE))</f>
        <v/>
      </c>
      <c r="E2652" s="79"/>
      <c r="F2652" s="110" t="str">
        <f>IF(I2652="","",VLOOKUP(I2652,[1]PROJECTES!$C$14:$G$5000,2,FALSE))</f>
        <v/>
      </c>
      <c r="G2652" s="112" t="str">
        <f>IF(E2652="","",VLOOKUP(E2652,[1]PROJECTES!$C$14:$G$5000,4,FALSE))</f>
        <v/>
      </c>
      <c r="H2652" s="95"/>
      <c r="I2652" s="113" t="str">
        <f>IF(H2652="","",VLOOKUP(H2652,BD!B$2:C$16,2,FALSE))</f>
        <v/>
      </c>
      <c r="J2652" s="114"/>
      <c r="K2652" s="115" t="str">
        <f t="shared" si="92"/>
        <v/>
      </c>
      <c r="L2652" s="116" t="str">
        <f t="shared" ca="1" si="93"/>
        <v>-</v>
      </c>
      <c r="M2652" s="111" t="str">
        <f>IF(E2652="","",VLOOKUP(E2652,[1]PROJECTES!$C$14:$Z$5000,21,FALSE))</f>
        <v/>
      </c>
      <c r="N2652" s="117"/>
      <c r="O2652" s="118" t="s">
        <v>222</v>
      </c>
      <c r="P2652" s="119"/>
      <c r="Q2652" s="84"/>
      <c r="R2652" s="125"/>
      <c r="S2652" s="166"/>
      <c r="T2652" s="167"/>
    </row>
    <row r="2653" spans="1:20" s="121" customFormat="1" ht="20.100000000000001" customHeight="1" x14ac:dyDescent="0.3">
      <c r="A2653" s="80"/>
      <c r="B2653" s="110" t="str">
        <f>IF(E2653="","",VLOOKUP(E2653,[1]PROJECTES!$C$14:$G$5000,2,FALSE))</f>
        <v/>
      </c>
      <c r="C2653" s="80"/>
      <c r="D2653" s="283" t="str">
        <f>IF(E2653="","",VLOOKUP(E2653,[1]PROJECTES!$C$14:$G$5000,5,FALSE))</f>
        <v/>
      </c>
      <c r="E2653" s="79"/>
      <c r="F2653" s="110" t="str">
        <f>IF(I2653="","",VLOOKUP(I2653,[1]PROJECTES!$C$14:$G$5000,2,FALSE))</f>
        <v/>
      </c>
      <c r="G2653" s="112" t="str">
        <f>IF(E2653="","",VLOOKUP(E2653,[1]PROJECTES!$C$14:$G$5000,4,FALSE))</f>
        <v/>
      </c>
      <c r="H2653" s="95"/>
      <c r="I2653" s="113" t="str">
        <f>IF(H2653="","",VLOOKUP(H2653,BD!B$2:C$16,2,FALSE))</f>
        <v/>
      </c>
      <c r="J2653" s="114"/>
      <c r="K2653" s="115" t="str">
        <f t="shared" si="92"/>
        <v/>
      </c>
      <c r="L2653" s="116" t="str">
        <f t="shared" ca="1" si="93"/>
        <v>-</v>
      </c>
      <c r="M2653" s="111" t="str">
        <f>IF(E2653="","",VLOOKUP(E2653,[1]PROJECTES!$C$14:$Z$5000,21,FALSE))</f>
        <v/>
      </c>
      <c r="N2653" s="117"/>
      <c r="O2653" s="118" t="s">
        <v>222</v>
      </c>
      <c r="P2653" s="119"/>
      <c r="Q2653" s="84"/>
      <c r="R2653" s="125"/>
      <c r="S2653" s="166"/>
      <c r="T2653" s="167"/>
    </row>
    <row r="2654" spans="1:20" s="121" customFormat="1" ht="20.100000000000001" customHeight="1" x14ac:dyDescent="0.3">
      <c r="A2654" s="80"/>
      <c r="B2654" s="110" t="str">
        <f>IF(E2654="","",VLOOKUP(E2654,[1]PROJECTES!$C$14:$G$5000,2,FALSE))</f>
        <v/>
      </c>
      <c r="C2654" s="80"/>
      <c r="D2654" s="283" t="str">
        <f>IF(E2654="","",VLOOKUP(E2654,[1]PROJECTES!$C$14:$G$5000,5,FALSE))</f>
        <v/>
      </c>
      <c r="E2654" s="79"/>
      <c r="F2654" s="110" t="str">
        <f>IF(I2654="","",VLOOKUP(I2654,[1]PROJECTES!$C$14:$G$5000,2,FALSE))</f>
        <v/>
      </c>
      <c r="G2654" s="112" t="str">
        <f>IF(E2654="","",VLOOKUP(E2654,[1]PROJECTES!$C$14:$G$5000,4,FALSE))</f>
        <v/>
      </c>
      <c r="H2654" s="95"/>
      <c r="I2654" s="113" t="str">
        <f>IF(H2654="","",VLOOKUP(H2654,BD!B$2:C$16,2,FALSE))</f>
        <v/>
      </c>
      <c r="J2654" s="114"/>
      <c r="K2654" s="115" t="str">
        <f t="shared" si="92"/>
        <v/>
      </c>
      <c r="L2654" s="116" t="str">
        <f t="shared" ca="1" si="93"/>
        <v>-</v>
      </c>
      <c r="M2654" s="111" t="str">
        <f>IF(E2654="","",VLOOKUP(E2654,[1]PROJECTES!$C$14:$Z$5000,21,FALSE))</f>
        <v/>
      </c>
      <c r="N2654" s="117"/>
      <c r="O2654" s="118" t="s">
        <v>222</v>
      </c>
      <c r="P2654" s="119"/>
      <c r="Q2654" s="84"/>
      <c r="R2654" s="125"/>
      <c r="S2654" s="166"/>
      <c r="T2654" s="167"/>
    </row>
    <row r="2655" spans="1:20" s="121" customFormat="1" ht="20.100000000000001" customHeight="1" x14ac:dyDescent="0.3">
      <c r="A2655" s="80"/>
      <c r="B2655" s="110" t="str">
        <f>IF(E2655="","",VLOOKUP(E2655,[1]PROJECTES!$C$14:$G$5000,2,FALSE))</f>
        <v/>
      </c>
      <c r="C2655" s="80"/>
      <c r="D2655" s="283" t="str">
        <f>IF(E2655="","",VLOOKUP(E2655,[1]PROJECTES!$C$14:$G$5000,5,FALSE))</f>
        <v/>
      </c>
      <c r="E2655" s="79"/>
      <c r="F2655" s="110" t="str">
        <f>IF(I2655="","",VLOOKUP(I2655,[1]PROJECTES!$C$14:$G$5000,2,FALSE))</f>
        <v/>
      </c>
      <c r="G2655" s="112" t="str">
        <f>IF(E2655="","",VLOOKUP(E2655,[1]PROJECTES!$C$14:$G$5000,4,FALSE))</f>
        <v/>
      </c>
      <c r="H2655" s="95"/>
      <c r="I2655" s="113" t="str">
        <f>IF(H2655="","",VLOOKUP(H2655,BD!B$2:C$16,2,FALSE))</f>
        <v/>
      </c>
      <c r="J2655" s="114"/>
      <c r="K2655" s="115" t="str">
        <f t="shared" si="92"/>
        <v/>
      </c>
      <c r="L2655" s="116" t="str">
        <f t="shared" ca="1" si="93"/>
        <v>-</v>
      </c>
      <c r="M2655" s="111" t="str">
        <f>IF(E2655="","",VLOOKUP(E2655,[1]PROJECTES!$C$14:$Z$5000,21,FALSE))</f>
        <v/>
      </c>
      <c r="N2655" s="117"/>
      <c r="O2655" s="118" t="s">
        <v>222</v>
      </c>
      <c r="P2655" s="119"/>
      <c r="Q2655" s="84"/>
      <c r="R2655" s="125"/>
      <c r="S2655" s="166"/>
      <c r="T2655" s="167"/>
    </row>
    <row r="2656" spans="1:20" s="121" customFormat="1" ht="20.100000000000001" customHeight="1" x14ac:dyDescent="0.3">
      <c r="A2656" s="80"/>
      <c r="B2656" s="110" t="str">
        <f>IF(E2656="","",VLOOKUP(E2656,[1]PROJECTES!$C$14:$G$5000,2,FALSE))</f>
        <v/>
      </c>
      <c r="C2656" s="80"/>
      <c r="D2656" s="283" t="str">
        <f>IF(E2656="","",VLOOKUP(E2656,[1]PROJECTES!$C$14:$G$5000,5,FALSE))</f>
        <v/>
      </c>
      <c r="E2656" s="79"/>
      <c r="F2656" s="110" t="str">
        <f>IF(I2656="","",VLOOKUP(I2656,[1]PROJECTES!$C$14:$G$5000,2,FALSE))</f>
        <v/>
      </c>
      <c r="G2656" s="112" t="str">
        <f>IF(E2656="","",VLOOKUP(E2656,[1]PROJECTES!$C$14:$G$5000,4,FALSE))</f>
        <v/>
      </c>
      <c r="H2656" s="95"/>
      <c r="I2656" s="113" t="str">
        <f>IF(H2656="","",VLOOKUP(H2656,BD!B$2:C$16,2,FALSE))</f>
        <v/>
      </c>
      <c r="J2656" s="114"/>
      <c r="K2656" s="115" t="str">
        <f t="shared" si="92"/>
        <v/>
      </c>
      <c r="L2656" s="116" t="str">
        <f t="shared" ca="1" si="93"/>
        <v>-</v>
      </c>
      <c r="M2656" s="111" t="str">
        <f>IF(E2656="","",VLOOKUP(E2656,[1]PROJECTES!$C$14:$Z$5000,21,FALSE))</f>
        <v/>
      </c>
      <c r="N2656" s="117"/>
      <c r="O2656" s="118" t="s">
        <v>222</v>
      </c>
      <c r="P2656" s="119"/>
      <c r="Q2656" s="84"/>
      <c r="R2656" s="125"/>
      <c r="S2656" s="166"/>
      <c r="T2656" s="167"/>
    </row>
    <row r="2657" spans="1:20" s="121" customFormat="1" ht="20.100000000000001" customHeight="1" x14ac:dyDescent="0.3">
      <c r="A2657" s="80"/>
      <c r="B2657" s="110" t="str">
        <f>IF(E2657="","",VLOOKUP(E2657,[1]PROJECTES!$C$14:$G$5000,2,FALSE))</f>
        <v/>
      </c>
      <c r="C2657" s="80"/>
      <c r="D2657" s="283" t="str">
        <f>IF(E2657="","",VLOOKUP(E2657,[1]PROJECTES!$C$14:$G$5000,5,FALSE))</f>
        <v/>
      </c>
      <c r="E2657" s="79"/>
      <c r="F2657" s="110" t="str">
        <f>IF(I2657="","",VLOOKUP(I2657,[1]PROJECTES!$C$14:$G$5000,2,FALSE))</f>
        <v/>
      </c>
      <c r="G2657" s="112" t="str">
        <f>IF(E2657="","",VLOOKUP(E2657,[1]PROJECTES!$C$14:$G$5000,4,FALSE))</f>
        <v/>
      </c>
      <c r="H2657" s="95"/>
      <c r="I2657" s="113" t="str">
        <f>IF(H2657="","",VLOOKUP(H2657,BD!B$2:C$16,2,FALSE))</f>
        <v/>
      </c>
      <c r="J2657" s="114"/>
      <c r="K2657" s="115" t="str">
        <f t="shared" si="92"/>
        <v/>
      </c>
      <c r="L2657" s="116" t="str">
        <f t="shared" ca="1" si="93"/>
        <v>-</v>
      </c>
      <c r="M2657" s="111" t="str">
        <f>IF(E2657="","",VLOOKUP(E2657,[1]PROJECTES!$C$14:$Z$5000,21,FALSE))</f>
        <v/>
      </c>
      <c r="N2657" s="117"/>
      <c r="O2657" s="118" t="s">
        <v>222</v>
      </c>
      <c r="P2657" s="119"/>
      <c r="Q2657" s="84"/>
      <c r="R2657" s="125"/>
      <c r="S2657" s="166"/>
      <c r="T2657" s="167"/>
    </row>
    <row r="2658" spans="1:20" s="121" customFormat="1" ht="20.100000000000001" customHeight="1" x14ac:dyDescent="0.3">
      <c r="A2658" s="80"/>
      <c r="B2658" s="110" t="str">
        <f>IF(E2658="","",VLOOKUP(E2658,[1]PROJECTES!$C$14:$G$5000,2,FALSE))</f>
        <v/>
      </c>
      <c r="C2658" s="80"/>
      <c r="D2658" s="283" t="str">
        <f>IF(E2658="","",VLOOKUP(E2658,[1]PROJECTES!$C$14:$G$5000,5,FALSE))</f>
        <v/>
      </c>
      <c r="E2658" s="79"/>
      <c r="F2658" s="110" t="str">
        <f>IF(I2658="","",VLOOKUP(I2658,[1]PROJECTES!$C$14:$G$5000,2,FALSE))</f>
        <v/>
      </c>
      <c r="G2658" s="112" t="str">
        <f>IF(E2658="","",VLOOKUP(E2658,[1]PROJECTES!$C$14:$G$5000,4,FALSE))</f>
        <v/>
      </c>
      <c r="H2658" s="95"/>
      <c r="I2658" s="113" t="str">
        <f>IF(H2658="","",VLOOKUP(H2658,BD!B$2:C$16,2,FALSE))</f>
        <v/>
      </c>
      <c r="J2658" s="114"/>
      <c r="K2658" s="115" t="str">
        <f t="shared" si="92"/>
        <v/>
      </c>
      <c r="L2658" s="116" t="str">
        <f t="shared" ca="1" si="93"/>
        <v>-</v>
      </c>
      <c r="M2658" s="111" t="str">
        <f>IF(E2658="","",VLOOKUP(E2658,[1]PROJECTES!$C$14:$Z$5000,21,FALSE))</f>
        <v/>
      </c>
      <c r="N2658" s="117"/>
      <c r="O2658" s="118" t="s">
        <v>222</v>
      </c>
      <c r="P2658" s="119"/>
      <c r="Q2658" s="84"/>
      <c r="R2658" s="125"/>
      <c r="S2658" s="166"/>
      <c r="T2658" s="167"/>
    </row>
    <row r="2659" spans="1:20" s="121" customFormat="1" ht="20.100000000000001" customHeight="1" x14ac:dyDescent="0.3">
      <c r="A2659" s="80"/>
      <c r="B2659" s="110" t="str">
        <f>IF(E2659="","",VLOOKUP(E2659,[1]PROJECTES!$C$14:$G$5000,2,FALSE))</f>
        <v/>
      </c>
      <c r="C2659" s="80"/>
      <c r="D2659" s="283" t="str">
        <f>IF(E2659="","",VLOOKUP(E2659,[1]PROJECTES!$C$14:$G$5000,5,FALSE))</f>
        <v/>
      </c>
      <c r="E2659" s="79"/>
      <c r="F2659" s="110" t="str">
        <f>IF(I2659="","",VLOOKUP(I2659,[1]PROJECTES!$C$14:$G$5000,2,FALSE))</f>
        <v/>
      </c>
      <c r="G2659" s="112" t="str">
        <f>IF(E2659="","",VLOOKUP(E2659,[1]PROJECTES!$C$14:$G$5000,4,FALSE))</f>
        <v/>
      </c>
      <c r="H2659" s="95"/>
      <c r="I2659" s="113" t="str">
        <f>IF(H2659="","",VLOOKUP(H2659,BD!B$2:C$16,2,FALSE))</f>
        <v/>
      </c>
      <c r="J2659" s="114"/>
      <c r="K2659" s="115" t="str">
        <f t="shared" si="92"/>
        <v/>
      </c>
      <c r="L2659" s="116" t="str">
        <f t="shared" ca="1" si="93"/>
        <v>-</v>
      </c>
      <c r="M2659" s="111" t="str">
        <f>IF(E2659="","",VLOOKUP(E2659,[1]PROJECTES!$C$14:$Z$5000,21,FALSE))</f>
        <v/>
      </c>
      <c r="N2659" s="117"/>
      <c r="O2659" s="118" t="s">
        <v>222</v>
      </c>
      <c r="P2659" s="119"/>
      <c r="Q2659" s="84"/>
      <c r="R2659" s="125"/>
      <c r="S2659" s="166"/>
      <c r="T2659" s="167"/>
    </row>
    <row r="2660" spans="1:20" s="121" customFormat="1" ht="20.100000000000001" customHeight="1" x14ac:dyDescent="0.3">
      <c r="A2660" s="80"/>
      <c r="B2660" s="110" t="str">
        <f>IF(E2660="","",VLOOKUP(E2660,[1]PROJECTES!$C$14:$G$5000,2,FALSE))</f>
        <v/>
      </c>
      <c r="C2660" s="80"/>
      <c r="D2660" s="283" t="str">
        <f>IF(E2660="","",VLOOKUP(E2660,[1]PROJECTES!$C$14:$G$5000,5,FALSE))</f>
        <v/>
      </c>
      <c r="E2660" s="79"/>
      <c r="F2660" s="110" t="str">
        <f>IF(I2660="","",VLOOKUP(I2660,[1]PROJECTES!$C$14:$G$5000,2,FALSE))</f>
        <v/>
      </c>
      <c r="G2660" s="112" t="str">
        <f>IF(E2660="","",VLOOKUP(E2660,[1]PROJECTES!$C$14:$G$5000,4,FALSE))</f>
        <v/>
      </c>
      <c r="H2660" s="95"/>
      <c r="I2660" s="113" t="str">
        <f>IF(H2660="","",VLOOKUP(H2660,BD!B$2:C$16,2,FALSE))</f>
        <v/>
      </c>
      <c r="J2660" s="114"/>
      <c r="K2660" s="115" t="str">
        <f t="shared" si="92"/>
        <v/>
      </c>
      <c r="L2660" s="116" t="str">
        <f t="shared" ca="1" si="93"/>
        <v>-</v>
      </c>
      <c r="M2660" s="111" t="str">
        <f>IF(E2660="","",VLOOKUP(E2660,[1]PROJECTES!$C$14:$Z$5000,21,FALSE))</f>
        <v/>
      </c>
      <c r="N2660" s="117"/>
      <c r="O2660" s="118" t="s">
        <v>222</v>
      </c>
      <c r="P2660" s="119"/>
      <c r="Q2660" s="84"/>
      <c r="R2660" s="125"/>
      <c r="S2660" s="166"/>
      <c r="T2660" s="167"/>
    </row>
    <row r="2661" spans="1:20" s="121" customFormat="1" ht="20.100000000000001" customHeight="1" x14ac:dyDescent="0.3">
      <c r="A2661" s="80"/>
      <c r="B2661" s="110" t="str">
        <f>IF(E2661="","",VLOOKUP(E2661,[1]PROJECTES!$C$14:$G$5000,2,FALSE))</f>
        <v/>
      </c>
      <c r="C2661" s="80"/>
      <c r="D2661" s="283" t="str">
        <f>IF(E2661="","",VLOOKUP(E2661,[1]PROJECTES!$C$14:$G$5000,5,FALSE))</f>
        <v/>
      </c>
      <c r="E2661" s="79"/>
      <c r="F2661" s="110" t="str">
        <f>IF(I2661="","",VLOOKUP(I2661,[1]PROJECTES!$C$14:$G$5000,2,FALSE))</f>
        <v/>
      </c>
      <c r="G2661" s="112" t="str">
        <f>IF(E2661="","",VLOOKUP(E2661,[1]PROJECTES!$C$14:$G$5000,4,FALSE))</f>
        <v/>
      </c>
      <c r="H2661" s="95"/>
      <c r="I2661" s="113" t="str">
        <f>IF(H2661="","",VLOOKUP(H2661,BD!B$2:C$16,2,FALSE))</f>
        <v/>
      </c>
      <c r="J2661" s="114"/>
      <c r="K2661" s="115" t="str">
        <f t="shared" si="92"/>
        <v/>
      </c>
      <c r="L2661" s="116" t="str">
        <f t="shared" ca="1" si="93"/>
        <v>-</v>
      </c>
      <c r="M2661" s="111" t="str">
        <f>IF(E2661="","",VLOOKUP(E2661,[1]PROJECTES!$C$14:$Z$5000,21,FALSE))</f>
        <v/>
      </c>
      <c r="N2661" s="117"/>
      <c r="O2661" s="118" t="s">
        <v>222</v>
      </c>
      <c r="P2661" s="119"/>
      <c r="Q2661" s="84"/>
      <c r="R2661" s="125"/>
      <c r="S2661" s="166"/>
      <c r="T2661" s="167"/>
    </row>
    <row r="2662" spans="1:20" s="121" customFormat="1" ht="20.100000000000001" customHeight="1" x14ac:dyDescent="0.3">
      <c r="A2662" s="80"/>
      <c r="B2662" s="110" t="str">
        <f>IF(E2662="","",VLOOKUP(E2662,[1]PROJECTES!$C$14:$G$5000,2,FALSE))</f>
        <v/>
      </c>
      <c r="C2662" s="80"/>
      <c r="D2662" s="283" t="str">
        <f>IF(E2662="","",VLOOKUP(E2662,[1]PROJECTES!$C$14:$G$5000,5,FALSE))</f>
        <v/>
      </c>
      <c r="E2662" s="79"/>
      <c r="F2662" s="110" t="str">
        <f>IF(I2662="","",VLOOKUP(I2662,[1]PROJECTES!$C$14:$G$5000,2,FALSE))</f>
        <v/>
      </c>
      <c r="G2662" s="112" t="str">
        <f>IF(E2662="","",VLOOKUP(E2662,[1]PROJECTES!$C$14:$G$5000,4,FALSE))</f>
        <v/>
      </c>
      <c r="H2662" s="95"/>
      <c r="I2662" s="113" t="str">
        <f>IF(H2662="","",VLOOKUP(H2662,BD!B$2:C$16,2,FALSE))</f>
        <v/>
      </c>
      <c r="J2662" s="114"/>
      <c r="K2662" s="115" t="str">
        <f t="shared" ref="K2662:K2725" si="94">IF(J2662="","",WEEKNUM(J2662,2)-0)</f>
        <v/>
      </c>
      <c r="L2662" s="116" t="str">
        <f t="shared" ca="1" si="93"/>
        <v>-</v>
      </c>
      <c r="M2662" s="111" t="str">
        <f>IF(E2662="","",VLOOKUP(E2662,[1]PROJECTES!$C$14:$Z$5000,21,FALSE))</f>
        <v/>
      </c>
      <c r="N2662" s="117"/>
      <c r="O2662" s="118" t="s">
        <v>222</v>
      </c>
      <c r="P2662" s="119"/>
      <c r="Q2662" s="84"/>
      <c r="R2662" s="125"/>
      <c r="S2662" s="166"/>
      <c r="T2662" s="167"/>
    </row>
    <row r="2663" spans="1:20" s="121" customFormat="1" ht="20.100000000000001" customHeight="1" x14ac:dyDescent="0.3">
      <c r="A2663" s="80"/>
      <c r="B2663" s="110" t="str">
        <f>IF(E2663="","",VLOOKUP(E2663,[1]PROJECTES!$C$14:$G$5000,2,FALSE))</f>
        <v/>
      </c>
      <c r="C2663" s="80"/>
      <c r="D2663" s="283" t="str">
        <f>IF(E2663="","",VLOOKUP(E2663,[1]PROJECTES!$C$14:$G$5000,5,FALSE))</f>
        <v/>
      </c>
      <c r="E2663" s="79"/>
      <c r="F2663" s="110" t="str">
        <f>IF(I2663="","",VLOOKUP(I2663,[1]PROJECTES!$C$14:$G$5000,2,FALSE))</f>
        <v/>
      </c>
      <c r="G2663" s="112" t="str">
        <f>IF(E2663="","",VLOOKUP(E2663,[1]PROJECTES!$C$14:$G$5000,4,FALSE))</f>
        <v/>
      </c>
      <c r="H2663" s="95"/>
      <c r="I2663" s="113" t="str">
        <f>IF(H2663="","",VLOOKUP(H2663,BD!B$2:C$16,2,FALSE))</f>
        <v/>
      </c>
      <c r="J2663" s="114"/>
      <c r="K2663" s="115" t="str">
        <f t="shared" si="94"/>
        <v/>
      </c>
      <c r="L2663" s="116" t="str">
        <f t="shared" ca="1" si="93"/>
        <v>-</v>
      </c>
      <c r="M2663" s="111" t="str">
        <f>IF(E2663="","",VLOOKUP(E2663,[1]PROJECTES!$C$14:$Z$5000,21,FALSE))</f>
        <v/>
      </c>
      <c r="N2663" s="117"/>
      <c r="O2663" s="118" t="s">
        <v>222</v>
      </c>
      <c r="P2663" s="119"/>
      <c r="Q2663" s="84"/>
      <c r="R2663" s="125"/>
      <c r="S2663" s="166"/>
      <c r="T2663" s="167"/>
    </row>
    <row r="2664" spans="1:20" s="121" customFormat="1" ht="20.100000000000001" customHeight="1" x14ac:dyDescent="0.3">
      <c r="A2664" s="80"/>
      <c r="B2664" s="110" t="str">
        <f>IF(E2664="","",VLOOKUP(E2664,[1]PROJECTES!$C$14:$G$5000,2,FALSE))</f>
        <v/>
      </c>
      <c r="C2664" s="80"/>
      <c r="D2664" s="283" t="str">
        <f>IF(E2664="","",VLOOKUP(E2664,[1]PROJECTES!$C$14:$G$5000,5,FALSE))</f>
        <v/>
      </c>
      <c r="E2664" s="79"/>
      <c r="F2664" s="110" t="str">
        <f>IF(I2664="","",VLOOKUP(I2664,[1]PROJECTES!$C$14:$G$5000,2,FALSE))</f>
        <v/>
      </c>
      <c r="G2664" s="112" t="str">
        <f>IF(E2664="","",VLOOKUP(E2664,[1]PROJECTES!$C$14:$G$5000,4,FALSE))</f>
        <v/>
      </c>
      <c r="H2664" s="95"/>
      <c r="I2664" s="113" t="str">
        <f>IF(H2664="","",VLOOKUP(H2664,BD!B$2:C$16,2,FALSE))</f>
        <v/>
      </c>
      <c r="J2664" s="114"/>
      <c r="K2664" s="115" t="str">
        <f t="shared" si="94"/>
        <v/>
      </c>
      <c r="L2664" s="116" t="str">
        <f t="shared" ca="1" si="93"/>
        <v>-</v>
      </c>
      <c r="M2664" s="111" t="str">
        <f>IF(E2664="","",VLOOKUP(E2664,[1]PROJECTES!$C$14:$Z$5000,21,FALSE))</f>
        <v/>
      </c>
      <c r="N2664" s="117"/>
      <c r="O2664" s="118" t="s">
        <v>222</v>
      </c>
      <c r="P2664" s="119"/>
      <c r="Q2664" s="84"/>
      <c r="R2664" s="125"/>
      <c r="S2664" s="166"/>
      <c r="T2664" s="167"/>
    </row>
    <row r="2665" spans="1:20" s="121" customFormat="1" ht="20.100000000000001" customHeight="1" x14ac:dyDescent="0.3">
      <c r="A2665" s="80"/>
      <c r="B2665" s="110" t="str">
        <f>IF(E2665="","",VLOOKUP(E2665,[1]PROJECTES!$C$14:$G$5000,2,FALSE))</f>
        <v/>
      </c>
      <c r="C2665" s="80"/>
      <c r="D2665" s="283" t="str">
        <f>IF(E2665="","",VLOOKUP(E2665,[1]PROJECTES!$C$14:$G$5000,5,FALSE))</f>
        <v/>
      </c>
      <c r="E2665" s="79"/>
      <c r="F2665" s="110" t="str">
        <f>IF(I2665="","",VLOOKUP(I2665,[1]PROJECTES!$C$14:$G$5000,2,FALSE))</f>
        <v/>
      </c>
      <c r="G2665" s="112" t="str">
        <f>IF(E2665="","",VLOOKUP(E2665,[1]PROJECTES!$C$14:$G$5000,4,FALSE))</f>
        <v/>
      </c>
      <c r="H2665" s="95"/>
      <c r="I2665" s="113" t="str">
        <f>IF(H2665="","",VLOOKUP(H2665,BD!B$2:C$16,2,FALSE))</f>
        <v/>
      </c>
      <c r="J2665" s="114"/>
      <c r="K2665" s="115" t="str">
        <f t="shared" si="94"/>
        <v/>
      </c>
      <c r="L2665" s="116" t="str">
        <f t="shared" ca="1" si="93"/>
        <v>-</v>
      </c>
      <c r="M2665" s="111" t="str">
        <f>IF(E2665="","",VLOOKUP(E2665,[1]PROJECTES!$C$14:$Z$5000,21,FALSE))</f>
        <v/>
      </c>
      <c r="N2665" s="117"/>
      <c r="O2665" s="118" t="s">
        <v>222</v>
      </c>
      <c r="P2665" s="119"/>
      <c r="Q2665" s="84"/>
      <c r="R2665" s="125"/>
      <c r="S2665" s="166"/>
      <c r="T2665" s="167"/>
    </row>
    <row r="2666" spans="1:20" s="121" customFormat="1" ht="20.100000000000001" customHeight="1" x14ac:dyDescent="0.3">
      <c r="A2666" s="80"/>
      <c r="B2666" s="110" t="str">
        <f>IF(E2666="","",VLOOKUP(E2666,[1]PROJECTES!$C$14:$G$5000,2,FALSE))</f>
        <v/>
      </c>
      <c r="C2666" s="80"/>
      <c r="D2666" s="283" t="str">
        <f>IF(E2666="","",VLOOKUP(E2666,[1]PROJECTES!$C$14:$G$5000,5,FALSE))</f>
        <v/>
      </c>
      <c r="E2666" s="79"/>
      <c r="F2666" s="110" t="str">
        <f>IF(I2666="","",VLOOKUP(I2666,[1]PROJECTES!$C$14:$G$5000,2,FALSE))</f>
        <v/>
      </c>
      <c r="G2666" s="112" t="str">
        <f>IF(E2666="","",VLOOKUP(E2666,[1]PROJECTES!$C$14:$G$5000,4,FALSE))</f>
        <v/>
      </c>
      <c r="H2666" s="95"/>
      <c r="I2666" s="113" t="str">
        <f>IF(H2666="","",VLOOKUP(H2666,BD!B$2:C$16,2,FALSE))</f>
        <v/>
      </c>
      <c r="J2666" s="114"/>
      <c r="K2666" s="115" t="str">
        <f t="shared" si="94"/>
        <v/>
      </c>
      <c r="L2666" s="116" t="str">
        <f t="shared" ca="1" si="93"/>
        <v>-</v>
      </c>
      <c r="M2666" s="111" t="str">
        <f>IF(E2666="","",VLOOKUP(E2666,[1]PROJECTES!$C$14:$Z$5000,21,FALSE))</f>
        <v/>
      </c>
      <c r="N2666" s="117"/>
      <c r="O2666" s="118" t="s">
        <v>222</v>
      </c>
      <c r="P2666" s="119"/>
      <c r="Q2666" s="84"/>
      <c r="R2666" s="125"/>
      <c r="S2666" s="166"/>
      <c r="T2666" s="167"/>
    </row>
    <row r="2667" spans="1:20" s="121" customFormat="1" ht="20.100000000000001" customHeight="1" x14ac:dyDescent="0.3">
      <c r="A2667" s="80"/>
      <c r="B2667" s="110" t="str">
        <f>IF(E2667="","",VLOOKUP(E2667,[1]PROJECTES!$C$14:$G$5000,2,FALSE))</f>
        <v/>
      </c>
      <c r="C2667" s="80"/>
      <c r="D2667" s="283" t="str">
        <f>IF(E2667="","",VLOOKUP(E2667,[1]PROJECTES!$C$14:$G$5000,5,FALSE))</f>
        <v/>
      </c>
      <c r="E2667" s="79"/>
      <c r="F2667" s="110" t="str">
        <f>IF(I2667="","",VLOOKUP(I2667,[1]PROJECTES!$C$14:$G$5000,2,FALSE))</f>
        <v/>
      </c>
      <c r="G2667" s="112" t="str">
        <f>IF(E2667="","",VLOOKUP(E2667,[1]PROJECTES!$C$14:$G$5000,4,FALSE))</f>
        <v/>
      </c>
      <c r="H2667" s="95"/>
      <c r="I2667" s="113" t="str">
        <f>IF(H2667="","",VLOOKUP(H2667,BD!B$2:C$16,2,FALSE))</f>
        <v/>
      </c>
      <c r="J2667" s="114"/>
      <c r="K2667" s="115" t="str">
        <f t="shared" si="94"/>
        <v/>
      </c>
      <c r="L2667" s="116" t="str">
        <f t="shared" ca="1" si="93"/>
        <v>-</v>
      </c>
      <c r="M2667" s="111" t="str">
        <f>IF(E2667="","",VLOOKUP(E2667,[1]PROJECTES!$C$14:$Z$5000,21,FALSE))</f>
        <v/>
      </c>
      <c r="N2667" s="117"/>
      <c r="O2667" s="118" t="s">
        <v>222</v>
      </c>
      <c r="P2667" s="119"/>
      <c r="Q2667" s="84"/>
      <c r="R2667" s="125"/>
      <c r="S2667" s="166"/>
      <c r="T2667" s="167"/>
    </row>
    <row r="2668" spans="1:20" s="121" customFormat="1" ht="20.100000000000001" customHeight="1" x14ac:dyDescent="0.3">
      <c r="A2668" s="80"/>
      <c r="B2668" s="110" t="str">
        <f>IF(E2668="","",VLOOKUP(E2668,[1]PROJECTES!$C$14:$G$5000,2,FALSE))</f>
        <v/>
      </c>
      <c r="C2668" s="80"/>
      <c r="D2668" s="283" t="str">
        <f>IF(E2668="","",VLOOKUP(E2668,[1]PROJECTES!$C$14:$G$5000,5,FALSE))</f>
        <v/>
      </c>
      <c r="E2668" s="79"/>
      <c r="F2668" s="110" t="str">
        <f>IF(I2668="","",VLOOKUP(I2668,[1]PROJECTES!$C$14:$G$5000,2,FALSE))</f>
        <v/>
      </c>
      <c r="G2668" s="112" t="str">
        <f>IF(E2668="","",VLOOKUP(E2668,[1]PROJECTES!$C$14:$G$5000,4,FALSE))</f>
        <v/>
      </c>
      <c r="H2668" s="95"/>
      <c r="I2668" s="113" t="str">
        <f>IF(H2668="","",VLOOKUP(H2668,BD!B$2:C$16,2,FALSE))</f>
        <v/>
      </c>
      <c r="J2668" s="114"/>
      <c r="K2668" s="115" t="str">
        <f t="shared" si="94"/>
        <v/>
      </c>
      <c r="L2668" s="116" t="str">
        <f t="shared" ca="1" si="93"/>
        <v>-</v>
      </c>
      <c r="M2668" s="111" t="str">
        <f>IF(E2668="","",VLOOKUP(E2668,[1]PROJECTES!$C$14:$Z$5000,21,FALSE))</f>
        <v/>
      </c>
      <c r="N2668" s="117"/>
      <c r="O2668" s="118" t="s">
        <v>222</v>
      </c>
      <c r="P2668" s="119"/>
      <c r="Q2668" s="84"/>
      <c r="R2668" s="125"/>
      <c r="S2668" s="166"/>
      <c r="T2668" s="167"/>
    </row>
    <row r="2669" spans="1:20" s="121" customFormat="1" ht="20.100000000000001" customHeight="1" x14ac:dyDescent="0.3">
      <c r="A2669" s="80"/>
      <c r="B2669" s="110" t="str">
        <f>IF(E2669="","",VLOOKUP(E2669,[1]PROJECTES!$C$14:$G$5000,2,FALSE))</f>
        <v/>
      </c>
      <c r="C2669" s="80"/>
      <c r="D2669" s="283" t="str">
        <f>IF(E2669="","",VLOOKUP(E2669,[1]PROJECTES!$C$14:$G$5000,5,FALSE))</f>
        <v/>
      </c>
      <c r="E2669" s="79"/>
      <c r="F2669" s="110" t="str">
        <f>IF(I2669="","",VLOOKUP(I2669,[1]PROJECTES!$C$14:$G$5000,2,FALSE))</f>
        <v/>
      </c>
      <c r="G2669" s="112" t="str">
        <f>IF(E2669="","",VLOOKUP(E2669,[1]PROJECTES!$C$14:$G$5000,4,FALSE))</f>
        <v/>
      </c>
      <c r="H2669" s="95"/>
      <c r="I2669" s="113" t="str">
        <f>IF(H2669="","",VLOOKUP(H2669,BD!B$2:C$16,2,FALSE))</f>
        <v/>
      </c>
      <c r="J2669" s="114"/>
      <c r="K2669" s="115" t="str">
        <f t="shared" si="94"/>
        <v/>
      </c>
      <c r="L2669" s="116" t="str">
        <f t="shared" ca="1" si="93"/>
        <v>-</v>
      </c>
      <c r="M2669" s="111" t="str">
        <f>IF(E2669="","",VLOOKUP(E2669,[1]PROJECTES!$C$14:$Z$5000,21,FALSE))</f>
        <v/>
      </c>
      <c r="N2669" s="117"/>
      <c r="O2669" s="118" t="s">
        <v>222</v>
      </c>
      <c r="P2669" s="119"/>
      <c r="Q2669" s="84"/>
      <c r="R2669" s="125"/>
      <c r="S2669" s="166"/>
      <c r="T2669" s="167"/>
    </row>
    <row r="2670" spans="1:20" s="121" customFormat="1" ht="20.100000000000001" customHeight="1" x14ac:dyDescent="0.3">
      <c r="A2670" s="80"/>
      <c r="B2670" s="110" t="str">
        <f>IF(E2670="","",VLOOKUP(E2670,[1]PROJECTES!$C$14:$G$5000,2,FALSE))</f>
        <v/>
      </c>
      <c r="C2670" s="80"/>
      <c r="D2670" s="283" t="str">
        <f>IF(E2670="","",VLOOKUP(E2670,[1]PROJECTES!$C$14:$G$5000,5,FALSE))</f>
        <v/>
      </c>
      <c r="E2670" s="79"/>
      <c r="F2670" s="110" t="str">
        <f>IF(I2670="","",VLOOKUP(I2670,[1]PROJECTES!$C$14:$G$5000,2,FALSE))</f>
        <v/>
      </c>
      <c r="G2670" s="112" t="str">
        <f>IF(E2670="","",VLOOKUP(E2670,[1]PROJECTES!$C$14:$G$5000,4,FALSE))</f>
        <v/>
      </c>
      <c r="H2670" s="95"/>
      <c r="I2670" s="113" t="str">
        <f>IF(H2670="","",VLOOKUP(H2670,BD!B$2:C$16,2,FALSE))</f>
        <v/>
      </c>
      <c r="J2670" s="114"/>
      <c r="K2670" s="115" t="str">
        <f t="shared" si="94"/>
        <v/>
      </c>
      <c r="L2670" s="116" t="str">
        <f t="shared" ca="1" si="93"/>
        <v>-</v>
      </c>
      <c r="M2670" s="111" t="str">
        <f>IF(E2670="","",VLOOKUP(E2670,[1]PROJECTES!$C$14:$Z$5000,21,FALSE))</f>
        <v/>
      </c>
      <c r="N2670" s="117"/>
      <c r="O2670" s="118" t="s">
        <v>222</v>
      </c>
      <c r="P2670" s="119"/>
      <c r="Q2670" s="84"/>
      <c r="R2670" s="125"/>
      <c r="S2670" s="166"/>
      <c r="T2670" s="167"/>
    </row>
    <row r="2671" spans="1:20" s="121" customFormat="1" ht="20.100000000000001" customHeight="1" x14ac:dyDescent="0.3">
      <c r="A2671" s="80"/>
      <c r="B2671" s="110" t="str">
        <f>IF(E2671="","",VLOOKUP(E2671,[1]PROJECTES!$C$14:$G$5000,2,FALSE))</f>
        <v/>
      </c>
      <c r="C2671" s="80"/>
      <c r="D2671" s="283" t="str">
        <f>IF(E2671="","",VLOOKUP(E2671,[1]PROJECTES!$C$14:$G$5000,5,FALSE))</f>
        <v/>
      </c>
      <c r="E2671" s="79"/>
      <c r="F2671" s="110" t="str">
        <f>IF(I2671="","",VLOOKUP(I2671,[1]PROJECTES!$C$14:$G$5000,2,FALSE))</f>
        <v/>
      </c>
      <c r="G2671" s="112" t="str">
        <f>IF(E2671="","",VLOOKUP(E2671,[1]PROJECTES!$C$14:$G$5000,4,FALSE))</f>
        <v/>
      </c>
      <c r="H2671" s="95"/>
      <c r="I2671" s="113" t="str">
        <f>IF(H2671="","",VLOOKUP(H2671,BD!B$2:C$16,2,FALSE))</f>
        <v/>
      </c>
      <c r="J2671" s="114"/>
      <c r="K2671" s="115" t="str">
        <f t="shared" si="94"/>
        <v/>
      </c>
      <c r="L2671" s="116" t="str">
        <f t="shared" ca="1" si="93"/>
        <v>-</v>
      </c>
      <c r="M2671" s="111" t="str">
        <f>IF(E2671="","",VLOOKUP(E2671,[1]PROJECTES!$C$14:$Z$5000,21,FALSE))</f>
        <v/>
      </c>
      <c r="N2671" s="117"/>
      <c r="O2671" s="118" t="s">
        <v>222</v>
      </c>
      <c r="P2671" s="119"/>
      <c r="Q2671" s="84"/>
      <c r="R2671" s="125"/>
      <c r="S2671" s="166"/>
      <c r="T2671" s="167"/>
    </row>
    <row r="2672" spans="1:20" s="121" customFormat="1" ht="20.100000000000001" customHeight="1" x14ac:dyDescent="0.3">
      <c r="A2672" s="80"/>
      <c r="B2672" s="110" t="str">
        <f>IF(E2672="","",VLOOKUP(E2672,[1]PROJECTES!$C$14:$G$5000,2,FALSE))</f>
        <v/>
      </c>
      <c r="C2672" s="80"/>
      <c r="D2672" s="283" t="str">
        <f>IF(E2672="","",VLOOKUP(E2672,[1]PROJECTES!$C$14:$G$5000,5,FALSE))</f>
        <v/>
      </c>
      <c r="E2672" s="79"/>
      <c r="F2672" s="110" t="str">
        <f>IF(I2672="","",VLOOKUP(I2672,[1]PROJECTES!$C$14:$G$5000,2,FALSE))</f>
        <v/>
      </c>
      <c r="G2672" s="112" t="str">
        <f>IF(E2672="","",VLOOKUP(E2672,[1]PROJECTES!$C$14:$G$5000,4,FALSE))</f>
        <v/>
      </c>
      <c r="H2672" s="95"/>
      <c r="I2672" s="113" t="str">
        <f>IF(H2672="","",VLOOKUP(H2672,BD!B$2:C$16,2,FALSE))</f>
        <v/>
      </c>
      <c r="J2672" s="114"/>
      <c r="K2672" s="115" t="str">
        <f t="shared" si="94"/>
        <v/>
      </c>
      <c r="L2672" s="116" t="str">
        <f t="shared" ca="1" si="93"/>
        <v>-</v>
      </c>
      <c r="M2672" s="111" t="str">
        <f>IF(E2672="","",VLOOKUP(E2672,[1]PROJECTES!$C$14:$Z$5000,21,FALSE))</f>
        <v/>
      </c>
      <c r="N2672" s="117"/>
      <c r="O2672" s="118" t="s">
        <v>222</v>
      </c>
      <c r="P2672" s="119"/>
      <c r="Q2672" s="84"/>
      <c r="R2672" s="125"/>
      <c r="S2672" s="166"/>
      <c r="T2672" s="167"/>
    </row>
    <row r="2673" spans="1:20" s="121" customFormat="1" ht="20.100000000000001" customHeight="1" x14ac:dyDescent="0.3">
      <c r="A2673" s="80"/>
      <c r="B2673" s="110" t="str">
        <f>IF(E2673="","",VLOOKUP(E2673,[1]PROJECTES!$C$14:$G$5000,2,FALSE))</f>
        <v/>
      </c>
      <c r="C2673" s="80"/>
      <c r="D2673" s="283" t="str">
        <f>IF(E2673="","",VLOOKUP(E2673,[1]PROJECTES!$C$14:$G$5000,5,FALSE))</f>
        <v/>
      </c>
      <c r="E2673" s="79"/>
      <c r="F2673" s="110" t="str">
        <f>IF(I2673="","",VLOOKUP(I2673,[1]PROJECTES!$C$14:$G$5000,2,FALSE))</f>
        <v/>
      </c>
      <c r="G2673" s="112" t="str">
        <f>IF(E2673="","",VLOOKUP(E2673,[1]PROJECTES!$C$14:$G$5000,4,FALSE))</f>
        <v/>
      </c>
      <c r="H2673" s="95"/>
      <c r="I2673" s="113" t="str">
        <f>IF(H2673="","",VLOOKUP(H2673,BD!B$2:C$16,2,FALSE))</f>
        <v/>
      </c>
      <c r="J2673" s="114"/>
      <c r="K2673" s="115" t="str">
        <f t="shared" si="94"/>
        <v/>
      </c>
      <c r="L2673" s="116" t="str">
        <f t="shared" ca="1" si="93"/>
        <v>-</v>
      </c>
      <c r="M2673" s="111" t="str">
        <f>IF(E2673="","",VLOOKUP(E2673,[1]PROJECTES!$C$14:$Z$5000,21,FALSE))</f>
        <v/>
      </c>
      <c r="N2673" s="117"/>
      <c r="O2673" s="118" t="s">
        <v>222</v>
      </c>
      <c r="P2673" s="119"/>
      <c r="Q2673" s="84"/>
      <c r="R2673" s="125"/>
      <c r="S2673" s="166"/>
      <c r="T2673" s="167"/>
    </row>
    <row r="2674" spans="1:20" s="121" customFormat="1" ht="20.100000000000001" customHeight="1" x14ac:dyDescent="0.3">
      <c r="A2674" s="80"/>
      <c r="B2674" s="110" t="str">
        <f>IF(E2674="","",VLOOKUP(E2674,[1]PROJECTES!$C$14:$G$5000,2,FALSE))</f>
        <v/>
      </c>
      <c r="C2674" s="80"/>
      <c r="D2674" s="283" t="str">
        <f>IF(E2674="","",VLOOKUP(E2674,[1]PROJECTES!$C$14:$G$5000,5,FALSE))</f>
        <v/>
      </c>
      <c r="E2674" s="79"/>
      <c r="F2674" s="110" t="str">
        <f>IF(I2674="","",VLOOKUP(I2674,[1]PROJECTES!$C$14:$G$5000,2,FALSE))</f>
        <v/>
      </c>
      <c r="G2674" s="112" t="str">
        <f>IF(E2674="","",VLOOKUP(E2674,[1]PROJECTES!$C$14:$G$5000,4,FALSE))</f>
        <v/>
      </c>
      <c r="H2674" s="95"/>
      <c r="I2674" s="113" t="str">
        <f>IF(H2674="","",VLOOKUP(H2674,BD!B$2:C$16,2,FALSE))</f>
        <v/>
      </c>
      <c r="J2674" s="114"/>
      <c r="K2674" s="115" t="str">
        <f t="shared" si="94"/>
        <v/>
      </c>
      <c r="L2674" s="116" t="str">
        <f t="shared" ca="1" si="93"/>
        <v>-</v>
      </c>
      <c r="M2674" s="111" t="str">
        <f>IF(E2674="","",VLOOKUP(E2674,[1]PROJECTES!$C$14:$Z$5000,21,FALSE))</f>
        <v/>
      </c>
      <c r="N2674" s="117"/>
      <c r="O2674" s="118" t="s">
        <v>222</v>
      </c>
      <c r="P2674" s="119"/>
      <c r="Q2674" s="84"/>
      <c r="R2674" s="125"/>
      <c r="S2674" s="166"/>
      <c r="T2674" s="167"/>
    </row>
    <row r="2675" spans="1:20" s="121" customFormat="1" ht="20.100000000000001" customHeight="1" x14ac:dyDescent="0.3">
      <c r="A2675" s="80"/>
      <c r="B2675" s="110" t="str">
        <f>IF(E2675="","",VLOOKUP(E2675,[1]PROJECTES!$C$14:$G$5000,2,FALSE))</f>
        <v/>
      </c>
      <c r="C2675" s="80"/>
      <c r="D2675" s="283" t="str">
        <f>IF(E2675="","",VLOOKUP(E2675,[1]PROJECTES!$C$14:$G$5000,5,FALSE))</f>
        <v/>
      </c>
      <c r="E2675" s="79"/>
      <c r="F2675" s="110" t="str">
        <f>IF(I2675="","",VLOOKUP(I2675,[1]PROJECTES!$C$14:$G$5000,2,FALSE))</f>
        <v/>
      </c>
      <c r="G2675" s="112" t="str">
        <f>IF(E2675="","",VLOOKUP(E2675,[1]PROJECTES!$C$14:$G$5000,4,FALSE))</f>
        <v/>
      </c>
      <c r="H2675" s="95"/>
      <c r="I2675" s="113" t="str">
        <f>IF(H2675="","",VLOOKUP(H2675,BD!B$2:C$16,2,FALSE))</f>
        <v/>
      </c>
      <c r="J2675" s="147"/>
      <c r="K2675" s="115" t="str">
        <f t="shared" si="94"/>
        <v/>
      </c>
      <c r="L2675" s="116" t="str">
        <f t="shared" ca="1" si="93"/>
        <v>-</v>
      </c>
      <c r="M2675" s="111" t="str">
        <f>IF(E2675="","",VLOOKUP(E2675,[1]PROJECTES!$C$14:$Z$5000,21,FALSE))</f>
        <v/>
      </c>
      <c r="N2675" s="117"/>
      <c r="O2675" s="118" t="s">
        <v>222</v>
      </c>
      <c r="P2675" s="119"/>
      <c r="Q2675" s="84"/>
      <c r="R2675" s="125"/>
      <c r="S2675" s="166"/>
      <c r="T2675" s="167"/>
    </row>
    <row r="2676" spans="1:20" s="121" customFormat="1" ht="20.100000000000001" customHeight="1" x14ac:dyDescent="0.3">
      <c r="A2676" s="80"/>
      <c r="B2676" s="110" t="str">
        <f>IF(E2676="","",VLOOKUP(E2676,[1]PROJECTES!$C$14:$G$5000,2,FALSE))</f>
        <v/>
      </c>
      <c r="C2676" s="80"/>
      <c r="D2676" s="283" t="str">
        <f>IF(E2676="","",VLOOKUP(E2676,[1]PROJECTES!$C$14:$G$5000,5,FALSE))</f>
        <v/>
      </c>
      <c r="E2676" s="79"/>
      <c r="F2676" s="110" t="str">
        <f>IF(I2676="","",VLOOKUP(I2676,[1]PROJECTES!$C$14:$G$5000,2,FALSE))</f>
        <v/>
      </c>
      <c r="G2676" s="112" t="str">
        <f>IF(E2676="","",VLOOKUP(E2676,[1]PROJECTES!$C$14:$G$5000,4,FALSE))</f>
        <v/>
      </c>
      <c r="H2676" s="95"/>
      <c r="I2676" s="113" t="str">
        <f>IF(H2676="","",VLOOKUP(H2676,BD!B$2:C$16,2,FALSE))</f>
        <v/>
      </c>
      <c r="J2676" s="114"/>
      <c r="K2676" s="115" t="str">
        <f t="shared" si="94"/>
        <v/>
      </c>
      <c r="L2676" s="116" t="str">
        <f t="shared" ca="1" si="93"/>
        <v>-</v>
      </c>
      <c r="M2676" s="111" t="str">
        <f>IF(E2676="","",VLOOKUP(E2676,[1]PROJECTES!$C$14:$Z$5000,21,FALSE))</f>
        <v/>
      </c>
      <c r="N2676" s="117"/>
      <c r="O2676" s="118" t="s">
        <v>222</v>
      </c>
      <c r="P2676" s="119"/>
      <c r="Q2676" s="84"/>
      <c r="R2676" s="125"/>
      <c r="S2676" s="166"/>
      <c r="T2676" s="167"/>
    </row>
    <row r="2677" spans="1:20" s="121" customFormat="1" ht="20.100000000000001" customHeight="1" x14ac:dyDescent="0.3">
      <c r="A2677" s="80"/>
      <c r="B2677" s="110" t="str">
        <f>IF(E2677="","",VLOOKUP(E2677,[1]PROJECTES!$C$14:$G$5000,2,FALSE))</f>
        <v/>
      </c>
      <c r="C2677" s="80"/>
      <c r="D2677" s="283" t="str">
        <f>IF(E2677="","",VLOOKUP(E2677,[1]PROJECTES!$C$14:$G$5000,5,FALSE))</f>
        <v/>
      </c>
      <c r="E2677" s="79"/>
      <c r="F2677" s="110" t="str">
        <f>IF(I2677="","",VLOOKUP(I2677,[1]PROJECTES!$C$14:$G$5000,2,FALSE))</f>
        <v/>
      </c>
      <c r="G2677" s="112" t="str">
        <f>IF(E2677="","",VLOOKUP(E2677,[1]PROJECTES!$C$14:$G$5000,4,FALSE))</f>
        <v/>
      </c>
      <c r="H2677" s="95"/>
      <c r="I2677" s="113" t="str">
        <f>IF(H2677="","",VLOOKUP(H2677,BD!B$2:C$16,2,FALSE))</f>
        <v/>
      </c>
      <c r="J2677" s="114"/>
      <c r="K2677" s="115" t="str">
        <f t="shared" si="94"/>
        <v/>
      </c>
      <c r="L2677" s="116" t="str">
        <f t="shared" ca="1" si="93"/>
        <v>-</v>
      </c>
      <c r="M2677" s="111" t="str">
        <f>IF(E2677="","",VLOOKUP(E2677,[1]PROJECTES!$C$14:$Z$5000,21,FALSE))</f>
        <v/>
      </c>
      <c r="N2677" s="117"/>
      <c r="O2677" s="118" t="s">
        <v>222</v>
      </c>
      <c r="P2677" s="119"/>
      <c r="Q2677" s="84"/>
      <c r="R2677" s="125"/>
      <c r="S2677" s="166"/>
      <c r="T2677" s="167"/>
    </row>
    <row r="2678" spans="1:20" s="121" customFormat="1" ht="20.100000000000001" customHeight="1" x14ac:dyDescent="0.3">
      <c r="A2678" s="80"/>
      <c r="B2678" s="110" t="str">
        <f>IF(E2678="","",VLOOKUP(E2678,[1]PROJECTES!$C$14:$G$5000,2,FALSE))</f>
        <v/>
      </c>
      <c r="C2678" s="80"/>
      <c r="D2678" s="283" t="str">
        <f>IF(E2678="","",VLOOKUP(E2678,[1]PROJECTES!$C$14:$G$5000,5,FALSE))</f>
        <v/>
      </c>
      <c r="E2678" s="79"/>
      <c r="F2678" s="110" t="str">
        <f>IF(I2678="","",VLOOKUP(I2678,[1]PROJECTES!$C$14:$G$5000,2,FALSE))</f>
        <v/>
      </c>
      <c r="G2678" s="112" t="str">
        <f>IF(E2678="","",VLOOKUP(E2678,[1]PROJECTES!$C$14:$G$5000,4,FALSE))</f>
        <v/>
      </c>
      <c r="H2678" s="95"/>
      <c r="I2678" s="113" t="str">
        <f>IF(H2678="","",VLOOKUP(H2678,BD!B$2:C$16,2,FALSE))</f>
        <v/>
      </c>
      <c r="J2678" s="114"/>
      <c r="K2678" s="115" t="str">
        <f t="shared" si="94"/>
        <v/>
      </c>
      <c r="L2678" s="116" t="str">
        <f t="shared" ca="1" si="93"/>
        <v>-</v>
      </c>
      <c r="M2678" s="111" t="str">
        <f>IF(E2678="","",VLOOKUP(E2678,[1]PROJECTES!$C$14:$Z$5000,21,FALSE))</f>
        <v/>
      </c>
      <c r="N2678" s="117"/>
      <c r="O2678" s="118" t="s">
        <v>222</v>
      </c>
      <c r="P2678" s="119"/>
      <c r="Q2678" s="84"/>
      <c r="R2678" s="125"/>
      <c r="S2678" s="166"/>
      <c r="T2678" s="167"/>
    </row>
    <row r="2679" spans="1:20" s="121" customFormat="1" ht="20.100000000000001" customHeight="1" x14ac:dyDescent="0.3">
      <c r="A2679" s="80"/>
      <c r="B2679" s="110" t="str">
        <f>IF(E2679="","",VLOOKUP(E2679,[1]PROJECTES!$C$14:$G$5000,2,FALSE))</f>
        <v/>
      </c>
      <c r="C2679" s="80"/>
      <c r="D2679" s="283" t="str">
        <f>IF(E2679="","",VLOOKUP(E2679,[1]PROJECTES!$C$14:$G$5000,5,FALSE))</f>
        <v/>
      </c>
      <c r="E2679" s="79"/>
      <c r="F2679" s="110" t="str">
        <f>IF(I2679="","",VLOOKUP(I2679,[1]PROJECTES!$C$14:$G$5000,2,FALSE))</f>
        <v/>
      </c>
      <c r="G2679" s="112" t="str">
        <f>IF(E2679="","",VLOOKUP(E2679,[1]PROJECTES!$C$14:$G$5000,4,FALSE))</f>
        <v/>
      </c>
      <c r="H2679" s="95"/>
      <c r="I2679" s="113" t="str">
        <f>IF(H2679="","",VLOOKUP(H2679,BD!B$2:C$16,2,FALSE))</f>
        <v/>
      </c>
      <c r="J2679" s="114"/>
      <c r="K2679" s="115" t="str">
        <f t="shared" si="94"/>
        <v/>
      </c>
      <c r="L2679" s="116" t="str">
        <f t="shared" ca="1" si="93"/>
        <v>-</v>
      </c>
      <c r="M2679" s="111" t="str">
        <f>IF(E2679="","",VLOOKUP(E2679,[1]PROJECTES!$C$14:$Z$5000,21,FALSE))</f>
        <v/>
      </c>
      <c r="N2679" s="117"/>
      <c r="O2679" s="118" t="s">
        <v>222</v>
      </c>
      <c r="P2679" s="119"/>
      <c r="Q2679" s="84"/>
      <c r="R2679" s="125"/>
      <c r="S2679" s="166"/>
      <c r="T2679" s="167"/>
    </row>
    <row r="2680" spans="1:20" s="121" customFormat="1" ht="20.100000000000001" customHeight="1" x14ac:dyDescent="0.3">
      <c r="A2680" s="80"/>
      <c r="B2680" s="110" t="str">
        <f>IF(E2680="","",VLOOKUP(E2680,[1]PROJECTES!$C$14:$G$5000,2,FALSE))</f>
        <v/>
      </c>
      <c r="C2680" s="80"/>
      <c r="D2680" s="283" t="str">
        <f>IF(E2680="","",VLOOKUP(E2680,[1]PROJECTES!$C$14:$G$5000,5,FALSE))</f>
        <v/>
      </c>
      <c r="E2680" s="79"/>
      <c r="F2680" s="110" t="str">
        <f>IF(I2680="","",VLOOKUP(I2680,[1]PROJECTES!$C$14:$G$5000,2,FALSE))</f>
        <v/>
      </c>
      <c r="G2680" s="112" t="str">
        <f>IF(E2680="","",VLOOKUP(E2680,[1]PROJECTES!$C$14:$G$5000,4,FALSE))</f>
        <v/>
      </c>
      <c r="H2680" s="95"/>
      <c r="I2680" s="113" t="str">
        <f>IF(H2680="","",VLOOKUP(H2680,BD!B$2:C$16,2,FALSE))</f>
        <v/>
      </c>
      <c r="J2680" s="114"/>
      <c r="K2680" s="115" t="str">
        <f t="shared" si="94"/>
        <v/>
      </c>
      <c r="L2680" s="116" t="str">
        <f t="shared" ca="1" si="93"/>
        <v>-</v>
      </c>
      <c r="M2680" s="111" t="str">
        <f>IF(E2680="","",VLOOKUP(E2680,[1]PROJECTES!$C$14:$Z$5000,21,FALSE))</f>
        <v/>
      </c>
      <c r="N2680" s="117"/>
      <c r="O2680" s="118" t="s">
        <v>222</v>
      </c>
      <c r="P2680" s="119"/>
      <c r="Q2680" s="84"/>
      <c r="R2680" s="125"/>
      <c r="S2680" s="166"/>
      <c r="T2680" s="167"/>
    </row>
    <row r="2681" spans="1:20" s="121" customFormat="1" ht="20.100000000000001" customHeight="1" x14ac:dyDescent="0.3">
      <c r="A2681" s="80"/>
      <c r="B2681" s="110" t="str">
        <f>IF(E2681="","",VLOOKUP(E2681,[1]PROJECTES!$C$14:$G$5000,2,FALSE))</f>
        <v/>
      </c>
      <c r="C2681" s="80"/>
      <c r="D2681" s="283" t="str">
        <f>IF(E2681="","",VLOOKUP(E2681,[1]PROJECTES!$C$14:$G$5000,5,FALSE))</f>
        <v/>
      </c>
      <c r="E2681" s="79"/>
      <c r="F2681" s="110" t="str">
        <f>IF(I2681="","",VLOOKUP(I2681,[1]PROJECTES!$C$14:$G$5000,2,FALSE))</f>
        <v/>
      </c>
      <c r="G2681" s="112" t="str">
        <f>IF(E2681="","",VLOOKUP(E2681,[1]PROJECTES!$C$14:$G$5000,4,FALSE))</f>
        <v/>
      </c>
      <c r="H2681" s="95"/>
      <c r="I2681" s="113" t="str">
        <f>IF(H2681="","",VLOOKUP(H2681,BD!B$2:C$16,2,FALSE))</f>
        <v/>
      </c>
      <c r="J2681" s="114"/>
      <c r="K2681" s="115" t="str">
        <f t="shared" si="94"/>
        <v/>
      </c>
      <c r="L2681" s="116" t="str">
        <f t="shared" ca="1" si="93"/>
        <v>-</v>
      </c>
      <c r="M2681" s="111" t="str">
        <f>IF(E2681="","",VLOOKUP(E2681,[1]PROJECTES!$C$14:$Z$5000,21,FALSE))</f>
        <v/>
      </c>
      <c r="N2681" s="117"/>
      <c r="O2681" s="118" t="s">
        <v>222</v>
      </c>
      <c r="P2681" s="119"/>
      <c r="Q2681" s="84"/>
      <c r="R2681" s="125"/>
      <c r="S2681" s="166"/>
      <c r="T2681" s="167"/>
    </row>
    <row r="2682" spans="1:20" s="121" customFormat="1" ht="20.100000000000001" customHeight="1" x14ac:dyDescent="0.3">
      <c r="A2682" s="80"/>
      <c r="B2682" s="110" t="str">
        <f>IF(E2682="","",VLOOKUP(E2682,[1]PROJECTES!$C$14:$G$5000,2,FALSE))</f>
        <v/>
      </c>
      <c r="C2682" s="80"/>
      <c r="D2682" s="283" t="str">
        <f>IF(E2682="","",VLOOKUP(E2682,[1]PROJECTES!$C$14:$G$5000,5,FALSE))</f>
        <v/>
      </c>
      <c r="E2682" s="79"/>
      <c r="F2682" s="110" t="str">
        <f>IF(I2682="","",VLOOKUP(I2682,[1]PROJECTES!$C$14:$G$5000,2,FALSE))</f>
        <v/>
      </c>
      <c r="G2682" s="112" t="str">
        <f>IF(E2682="","",VLOOKUP(E2682,[1]PROJECTES!$C$14:$G$5000,4,FALSE))</f>
        <v/>
      </c>
      <c r="H2682" s="95"/>
      <c r="I2682" s="113" t="str">
        <f>IF(H2682="","",VLOOKUP(H2682,BD!B$2:C$16,2,FALSE))</f>
        <v/>
      </c>
      <c r="J2682" s="114"/>
      <c r="K2682" s="115" t="str">
        <f t="shared" si="94"/>
        <v/>
      </c>
      <c r="L2682" s="116" t="str">
        <f t="shared" ca="1" si="93"/>
        <v>-</v>
      </c>
      <c r="M2682" s="111" t="str">
        <f>IF(E2682="","",VLOOKUP(E2682,[1]PROJECTES!$C$14:$Z$5000,21,FALSE))</f>
        <v/>
      </c>
      <c r="N2682" s="117"/>
      <c r="O2682" s="118" t="s">
        <v>222</v>
      </c>
      <c r="P2682" s="119"/>
      <c r="Q2682" s="84"/>
      <c r="R2682" s="125"/>
      <c r="S2682" s="166"/>
      <c r="T2682" s="167"/>
    </row>
    <row r="2683" spans="1:20" s="121" customFormat="1" ht="20.100000000000001" customHeight="1" x14ac:dyDescent="0.3">
      <c r="A2683" s="80"/>
      <c r="B2683" s="110" t="str">
        <f>IF(E2683="","",VLOOKUP(E2683,[1]PROJECTES!$C$14:$G$5000,2,FALSE))</f>
        <v/>
      </c>
      <c r="C2683" s="80"/>
      <c r="D2683" s="283" t="str">
        <f>IF(E2683="","",VLOOKUP(E2683,[1]PROJECTES!$C$14:$G$5000,5,FALSE))</f>
        <v/>
      </c>
      <c r="E2683" s="79"/>
      <c r="F2683" s="110" t="str">
        <f>IF(I2683="","",VLOOKUP(I2683,[1]PROJECTES!$C$14:$G$5000,2,FALSE))</f>
        <v/>
      </c>
      <c r="G2683" s="112" t="str">
        <f>IF(E2683="","",VLOOKUP(E2683,[1]PROJECTES!$C$14:$G$5000,4,FALSE))</f>
        <v/>
      </c>
      <c r="H2683" s="95"/>
      <c r="I2683" s="113" t="str">
        <f>IF(H2683="","",VLOOKUP(H2683,BD!B$2:C$16,2,FALSE))</f>
        <v/>
      </c>
      <c r="J2683" s="114"/>
      <c r="K2683" s="115" t="str">
        <f t="shared" si="94"/>
        <v/>
      </c>
      <c r="L2683" s="116" t="str">
        <f t="shared" ca="1" si="93"/>
        <v>-</v>
      </c>
      <c r="M2683" s="111" t="str">
        <f>IF(E2683="","",VLOOKUP(E2683,[1]PROJECTES!$C$14:$Z$5000,21,FALSE))</f>
        <v/>
      </c>
      <c r="N2683" s="117"/>
      <c r="O2683" s="118" t="s">
        <v>222</v>
      </c>
      <c r="P2683" s="119"/>
      <c r="Q2683" s="84"/>
      <c r="R2683" s="125"/>
      <c r="S2683" s="166"/>
      <c r="T2683" s="167"/>
    </row>
    <row r="2684" spans="1:20" s="121" customFormat="1" ht="20.100000000000001" customHeight="1" x14ac:dyDescent="0.3">
      <c r="A2684" s="80"/>
      <c r="B2684" s="110" t="str">
        <f>IF(E2684="","",VLOOKUP(E2684,[1]PROJECTES!$C$14:$G$5000,2,FALSE))</f>
        <v/>
      </c>
      <c r="C2684" s="80"/>
      <c r="D2684" s="283" t="str">
        <f>IF(E2684="","",VLOOKUP(E2684,[1]PROJECTES!$C$14:$G$5000,5,FALSE))</f>
        <v/>
      </c>
      <c r="E2684" s="79"/>
      <c r="F2684" s="110" t="str">
        <f>IF(I2684="","",VLOOKUP(I2684,[1]PROJECTES!$C$14:$G$5000,2,FALSE))</f>
        <v/>
      </c>
      <c r="G2684" s="112" t="str">
        <f>IF(E2684="","",VLOOKUP(E2684,[1]PROJECTES!$C$14:$G$5000,4,FALSE))</f>
        <v/>
      </c>
      <c r="H2684" s="95"/>
      <c r="I2684" s="113" t="str">
        <f>IF(H2684="","",VLOOKUP(H2684,BD!B$2:C$16,2,FALSE))</f>
        <v/>
      </c>
      <c r="J2684" s="114"/>
      <c r="K2684" s="115" t="str">
        <f t="shared" si="94"/>
        <v/>
      </c>
      <c r="L2684" s="116" t="str">
        <f t="shared" ca="1" si="93"/>
        <v>-</v>
      </c>
      <c r="M2684" s="111" t="str">
        <f>IF(E2684="","",VLOOKUP(E2684,[1]PROJECTES!$C$14:$Z$5000,21,FALSE))</f>
        <v/>
      </c>
      <c r="N2684" s="117"/>
      <c r="O2684" s="118" t="s">
        <v>222</v>
      </c>
      <c r="P2684" s="119"/>
      <c r="Q2684" s="84"/>
      <c r="R2684" s="125"/>
      <c r="S2684" s="166"/>
      <c r="T2684" s="167"/>
    </row>
    <row r="2685" spans="1:20" s="121" customFormat="1" ht="20.100000000000001" customHeight="1" x14ac:dyDescent="0.3">
      <c r="A2685" s="80"/>
      <c r="B2685" s="110" t="str">
        <f>IF(E2685="","",VLOOKUP(E2685,[1]PROJECTES!$C$14:$G$5000,2,FALSE))</f>
        <v/>
      </c>
      <c r="C2685" s="80"/>
      <c r="D2685" s="283" t="str">
        <f>IF(E2685="","",VLOOKUP(E2685,[1]PROJECTES!$C$14:$G$5000,5,FALSE))</f>
        <v/>
      </c>
      <c r="E2685" s="79"/>
      <c r="F2685" s="110" t="str">
        <f>IF(I2685="","",VLOOKUP(I2685,[1]PROJECTES!$C$14:$G$5000,2,FALSE))</f>
        <v/>
      </c>
      <c r="G2685" s="112" t="str">
        <f>IF(E2685="","",VLOOKUP(E2685,[1]PROJECTES!$C$14:$G$5000,4,FALSE))</f>
        <v/>
      </c>
      <c r="H2685" s="95"/>
      <c r="I2685" s="113" t="str">
        <f>IF(H2685="","",VLOOKUP(H2685,BD!B$2:C$16,2,FALSE))</f>
        <v/>
      </c>
      <c r="J2685" s="114"/>
      <c r="K2685" s="115" t="str">
        <f t="shared" si="94"/>
        <v/>
      </c>
      <c r="L2685" s="116" t="str">
        <f t="shared" ca="1" si="93"/>
        <v>-</v>
      </c>
      <c r="M2685" s="111" t="str">
        <f>IF(E2685="","",VLOOKUP(E2685,[1]PROJECTES!$C$14:$Z$5000,21,FALSE))</f>
        <v/>
      </c>
      <c r="N2685" s="117"/>
      <c r="O2685" s="118" t="s">
        <v>222</v>
      </c>
      <c r="P2685" s="148"/>
      <c r="Q2685" s="84"/>
      <c r="R2685" s="125"/>
      <c r="S2685" s="166"/>
      <c r="T2685" s="167"/>
    </row>
    <row r="2686" spans="1:20" s="121" customFormat="1" ht="20.100000000000001" customHeight="1" x14ac:dyDescent="0.3">
      <c r="A2686" s="80"/>
      <c r="B2686" s="110" t="str">
        <f>IF(E2686="","",VLOOKUP(E2686,[1]PROJECTES!$C$14:$G$5000,2,FALSE))</f>
        <v/>
      </c>
      <c r="C2686" s="80"/>
      <c r="D2686" s="283" t="str">
        <f>IF(E2686="","",VLOOKUP(E2686,[1]PROJECTES!$C$14:$G$5000,5,FALSE))</f>
        <v/>
      </c>
      <c r="E2686" s="79"/>
      <c r="F2686" s="110" t="str">
        <f>IF(I2686="","",VLOOKUP(I2686,[1]PROJECTES!$C$14:$G$5000,2,FALSE))</f>
        <v/>
      </c>
      <c r="G2686" s="112" t="str">
        <f>IF(E2686="","",VLOOKUP(E2686,[1]PROJECTES!$C$14:$G$5000,4,FALSE))</f>
        <v/>
      </c>
      <c r="H2686" s="95"/>
      <c r="I2686" s="113" t="str">
        <f>IF(H2686="","",VLOOKUP(H2686,BD!B$2:C$16,2,FALSE))</f>
        <v/>
      </c>
      <c r="J2686" s="114"/>
      <c r="K2686" s="115" t="str">
        <f t="shared" si="94"/>
        <v/>
      </c>
      <c r="L2686" s="116" t="str">
        <f t="shared" ca="1" si="93"/>
        <v>-</v>
      </c>
      <c r="M2686" s="111" t="str">
        <f>IF(E2686="","",VLOOKUP(E2686,[1]PROJECTES!$C$14:$Z$5000,21,FALSE))</f>
        <v/>
      </c>
      <c r="N2686" s="117"/>
      <c r="O2686" s="118" t="s">
        <v>222</v>
      </c>
      <c r="P2686" s="119"/>
      <c r="Q2686" s="84"/>
      <c r="R2686" s="123"/>
      <c r="S2686" s="166"/>
      <c r="T2686" s="167"/>
    </row>
    <row r="2687" spans="1:20" s="121" customFormat="1" ht="20.100000000000001" customHeight="1" x14ac:dyDescent="0.3">
      <c r="A2687" s="80"/>
      <c r="B2687" s="110" t="str">
        <f>IF(E2687="","",VLOOKUP(E2687,[1]PROJECTES!$C$14:$G$5000,2,FALSE))</f>
        <v/>
      </c>
      <c r="C2687" s="80"/>
      <c r="D2687" s="283" t="str">
        <f>IF(E2687="","",VLOOKUP(E2687,[1]PROJECTES!$C$14:$G$5000,5,FALSE))</f>
        <v/>
      </c>
      <c r="E2687" s="79"/>
      <c r="F2687" s="110" t="str">
        <f>IF(I2687="","",VLOOKUP(I2687,[1]PROJECTES!$C$14:$G$5000,2,FALSE))</f>
        <v/>
      </c>
      <c r="G2687" s="112" t="str">
        <f>IF(E2687="","",VLOOKUP(E2687,[1]PROJECTES!$C$14:$G$5000,4,FALSE))</f>
        <v/>
      </c>
      <c r="H2687" s="95"/>
      <c r="I2687" s="113" t="str">
        <f>IF(H2687="","",VLOOKUP(H2687,BD!B$2:C$16,2,FALSE))</f>
        <v/>
      </c>
      <c r="J2687" s="114"/>
      <c r="K2687" s="115" t="str">
        <f t="shared" si="94"/>
        <v/>
      </c>
      <c r="L2687" s="116" t="str">
        <f t="shared" ca="1" si="93"/>
        <v>-</v>
      </c>
      <c r="M2687" s="111" t="str">
        <f>IF(E2687="","",VLOOKUP(E2687,[1]PROJECTES!$C$14:$Z$5000,21,FALSE))</f>
        <v/>
      </c>
      <c r="N2687" s="117"/>
      <c r="O2687" s="118" t="s">
        <v>222</v>
      </c>
      <c r="P2687" s="119"/>
      <c r="Q2687" s="84"/>
      <c r="R2687" s="125"/>
      <c r="S2687" s="166"/>
      <c r="T2687" s="167"/>
    </row>
    <row r="2688" spans="1:20" s="121" customFormat="1" ht="20.100000000000001" customHeight="1" x14ac:dyDescent="0.3">
      <c r="A2688" s="80"/>
      <c r="B2688" s="110" t="str">
        <f>IF(E2688="","",VLOOKUP(E2688,[1]PROJECTES!$C$14:$G$5000,2,FALSE))</f>
        <v/>
      </c>
      <c r="C2688" s="80"/>
      <c r="D2688" s="283" t="str">
        <f>IF(E2688="","",VLOOKUP(E2688,[1]PROJECTES!$C$14:$G$5000,5,FALSE))</f>
        <v/>
      </c>
      <c r="E2688" s="79"/>
      <c r="F2688" s="110" t="str">
        <f>IF(I2688="","",VLOOKUP(I2688,[1]PROJECTES!$C$14:$G$5000,2,FALSE))</f>
        <v/>
      </c>
      <c r="G2688" s="112" t="str">
        <f>IF(E2688="","",VLOOKUP(E2688,[1]PROJECTES!$C$14:$G$5000,4,FALSE))</f>
        <v/>
      </c>
      <c r="H2688" s="95"/>
      <c r="I2688" s="113" t="str">
        <f>IF(H2688="","",VLOOKUP(H2688,BD!B$2:C$16,2,FALSE))</f>
        <v/>
      </c>
      <c r="J2688" s="114"/>
      <c r="K2688" s="115" t="str">
        <f t="shared" si="94"/>
        <v/>
      </c>
      <c r="L2688" s="116" t="str">
        <f t="shared" ca="1" si="93"/>
        <v>-</v>
      </c>
      <c r="M2688" s="111" t="str">
        <f>IF(E2688="","",VLOOKUP(E2688,[1]PROJECTES!$C$14:$Z$5000,21,FALSE))</f>
        <v/>
      </c>
      <c r="N2688" s="117"/>
      <c r="O2688" s="118" t="s">
        <v>222</v>
      </c>
      <c r="P2688" s="119"/>
      <c r="Q2688" s="84"/>
      <c r="R2688" s="125"/>
      <c r="S2688" s="166"/>
      <c r="T2688" s="167"/>
    </row>
    <row r="2689" spans="1:20" s="121" customFormat="1" ht="20.100000000000001" customHeight="1" x14ac:dyDescent="0.3">
      <c r="A2689" s="80"/>
      <c r="B2689" s="110" t="str">
        <f>IF(E2689="","",VLOOKUP(E2689,[1]PROJECTES!$C$14:$G$5000,2,FALSE))</f>
        <v/>
      </c>
      <c r="C2689" s="80"/>
      <c r="D2689" s="283" t="str">
        <f>IF(E2689="","",VLOOKUP(E2689,[1]PROJECTES!$C$14:$G$5000,5,FALSE))</f>
        <v/>
      </c>
      <c r="E2689" s="79"/>
      <c r="F2689" s="110" t="str">
        <f>IF(I2689="","",VLOOKUP(I2689,[1]PROJECTES!$C$14:$G$5000,2,FALSE))</f>
        <v/>
      </c>
      <c r="G2689" s="112" t="str">
        <f>IF(E2689="","",VLOOKUP(E2689,[1]PROJECTES!$C$14:$G$5000,4,FALSE))</f>
        <v/>
      </c>
      <c r="H2689" s="95"/>
      <c r="I2689" s="113" t="str">
        <f>IF(H2689="","",VLOOKUP(H2689,BD!B$2:C$16,2,FALSE))</f>
        <v/>
      </c>
      <c r="J2689" s="114"/>
      <c r="K2689" s="115" t="str">
        <f t="shared" si="94"/>
        <v/>
      </c>
      <c r="L2689" s="116" t="str">
        <f t="shared" ca="1" si="93"/>
        <v>-</v>
      </c>
      <c r="M2689" s="111" t="str">
        <f>IF(E2689="","",VLOOKUP(E2689,[1]PROJECTES!$C$14:$Z$5000,21,FALSE))</f>
        <v/>
      </c>
      <c r="N2689" s="117"/>
      <c r="O2689" s="118" t="s">
        <v>222</v>
      </c>
      <c r="P2689" s="119"/>
      <c r="Q2689" s="84"/>
      <c r="R2689" s="125"/>
      <c r="S2689" s="166"/>
      <c r="T2689" s="167"/>
    </row>
    <row r="2690" spans="1:20" s="121" customFormat="1" ht="20.100000000000001" customHeight="1" x14ac:dyDescent="0.3">
      <c r="A2690" s="80"/>
      <c r="B2690" s="110" t="str">
        <f>IF(E2690="","",VLOOKUP(E2690,[1]PROJECTES!$C$14:$G$5000,2,FALSE))</f>
        <v/>
      </c>
      <c r="C2690" s="80"/>
      <c r="D2690" s="283" t="str">
        <f>IF(E2690="","",VLOOKUP(E2690,[1]PROJECTES!$C$14:$G$5000,5,FALSE))</f>
        <v/>
      </c>
      <c r="E2690" s="79"/>
      <c r="F2690" s="110" t="str">
        <f>IF(I2690="","",VLOOKUP(I2690,[1]PROJECTES!$C$14:$G$5000,2,FALSE))</f>
        <v/>
      </c>
      <c r="G2690" s="112" t="str">
        <f>IF(E2690="","",VLOOKUP(E2690,[1]PROJECTES!$C$14:$G$5000,4,FALSE))</f>
        <v/>
      </c>
      <c r="H2690" s="95"/>
      <c r="I2690" s="113" t="str">
        <f>IF(H2690="","",VLOOKUP(H2690,BD!B$2:C$16,2,FALSE))</f>
        <v/>
      </c>
      <c r="J2690" s="114"/>
      <c r="K2690" s="115" t="str">
        <f t="shared" si="94"/>
        <v/>
      </c>
      <c r="L2690" s="116" t="str">
        <f t="shared" ca="1" si="93"/>
        <v>-</v>
      </c>
      <c r="M2690" s="111" t="str">
        <f>IF(E2690="","",VLOOKUP(E2690,[1]PROJECTES!$C$14:$Z$5000,21,FALSE))</f>
        <v/>
      </c>
      <c r="N2690" s="117"/>
      <c r="O2690" s="118" t="s">
        <v>222</v>
      </c>
      <c r="P2690" s="119"/>
      <c r="Q2690" s="84"/>
      <c r="R2690" s="125"/>
      <c r="S2690" s="166"/>
      <c r="T2690" s="167"/>
    </row>
    <row r="2691" spans="1:20" s="121" customFormat="1" ht="20.100000000000001" customHeight="1" x14ac:dyDescent="0.3">
      <c r="A2691" s="80"/>
      <c r="B2691" s="110" t="str">
        <f>IF(E2691="","",VLOOKUP(E2691,[1]PROJECTES!$C$14:$G$5000,2,FALSE))</f>
        <v/>
      </c>
      <c r="C2691" s="80"/>
      <c r="D2691" s="283" t="str">
        <f>IF(E2691="","",VLOOKUP(E2691,[1]PROJECTES!$C$14:$G$5000,5,FALSE))</f>
        <v/>
      </c>
      <c r="E2691" s="79"/>
      <c r="F2691" s="110" t="str">
        <f>IF(I2691="","",VLOOKUP(I2691,[1]PROJECTES!$C$14:$G$5000,2,FALSE))</f>
        <v/>
      </c>
      <c r="G2691" s="112" t="str">
        <f>IF(E2691="","",VLOOKUP(E2691,[1]PROJECTES!$C$14:$G$5000,4,FALSE))</f>
        <v/>
      </c>
      <c r="H2691" s="95"/>
      <c r="I2691" s="113" t="str">
        <f>IF(H2691="","",VLOOKUP(H2691,BD!B$2:C$16,2,FALSE))</f>
        <v/>
      </c>
      <c r="J2691" s="114"/>
      <c r="K2691" s="115" t="str">
        <f t="shared" si="94"/>
        <v/>
      </c>
      <c r="L2691" s="116" t="str">
        <f t="shared" ca="1" si="93"/>
        <v>-</v>
      </c>
      <c r="M2691" s="111" t="str">
        <f>IF(E2691="","",VLOOKUP(E2691,[1]PROJECTES!$C$14:$Z$5000,21,FALSE))</f>
        <v/>
      </c>
      <c r="N2691" s="117"/>
      <c r="O2691" s="118" t="s">
        <v>222</v>
      </c>
      <c r="P2691" s="119"/>
      <c r="Q2691" s="84"/>
      <c r="R2691" s="125"/>
      <c r="S2691" s="166"/>
      <c r="T2691" s="167"/>
    </row>
    <row r="2692" spans="1:20" s="121" customFormat="1" ht="20.100000000000001" customHeight="1" x14ac:dyDescent="0.3">
      <c r="A2692" s="80"/>
      <c r="B2692" s="110" t="str">
        <f>IF(E2692="","",VLOOKUP(E2692,[1]PROJECTES!$C$14:$G$5000,2,FALSE))</f>
        <v/>
      </c>
      <c r="C2692" s="80"/>
      <c r="D2692" s="283" t="str">
        <f>IF(E2692="","",VLOOKUP(E2692,[1]PROJECTES!$C$14:$G$5000,5,FALSE))</f>
        <v/>
      </c>
      <c r="E2692" s="79"/>
      <c r="F2692" s="110" t="str">
        <f>IF(I2692="","",VLOOKUP(I2692,[1]PROJECTES!$C$14:$G$5000,2,FALSE))</f>
        <v/>
      </c>
      <c r="G2692" s="112" t="str">
        <f>IF(E2692="","",VLOOKUP(E2692,[1]PROJECTES!$C$14:$G$5000,4,FALSE))</f>
        <v/>
      </c>
      <c r="H2692" s="95"/>
      <c r="I2692" s="113" t="str">
        <f>IF(H2692="","",VLOOKUP(H2692,BD!B$2:C$16,2,FALSE))</f>
        <v/>
      </c>
      <c r="J2692" s="114"/>
      <c r="K2692" s="115" t="str">
        <f t="shared" si="94"/>
        <v/>
      </c>
      <c r="L2692" s="116" t="str">
        <f t="shared" ca="1" si="93"/>
        <v>-</v>
      </c>
      <c r="M2692" s="111" t="str">
        <f>IF(E2692="","",VLOOKUP(E2692,[1]PROJECTES!$C$14:$Z$5000,21,FALSE))</f>
        <v/>
      </c>
      <c r="N2692" s="117"/>
      <c r="O2692" s="118" t="s">
        <v>222</v>
      </c>
      <c r="P2692" s="119"/>
      <c r="Q2692" s="84"/>
      <c r="R2692" s="125"/>
      <c r="S2692" s="166"/>
      <c r="T2692" s="167"/>
    </row>
    <row r="2693" spans="1:20" s="121" customFormat="1" ht="20.100000000000001" customHeight="1" x14ac:dyDescent="0.3">
      <c r="A2693" s="80"/>
      <c r="B2693" s="110" t="str">
        <f>IF(E2693="","",VLOOKUP(E2693,[1]PROJECTES!$C$14:$G$5000,2,FALSE))</f>
        <v/>
      </c>
      <c r="C2693" s="80"/>
      <c r="D2693" s="283" t="str">
        <f>IF(E2693="","",VLOOKUP(E2693,[1]PROJECTES!$C$14:$G$5000,5,FALSE))</f>
        <v/>
      </c>
      <c r="E2693" s="79"/>
      <c r="F2693" s="110" t="str">
        <f>IF(I2693="","",VLOOKUP(I2693,[1]PROJECTES!$C$14:$G$5000,2,FALSE))</f>
        <v/>
      </c>
      <c r="G2693" s="112" t="str">
        <f>IF(E2693="","",VLOOKUP(E2693,[1]PROJECTES!$C$14:$G$5000,4,FALSE))</f>
        <v/>
      </c>
      <c r="H2693" s="95"/>
      <c r="I2693" s="113" t="str">
        <f>IF(H2693="","",VLOOKUP(H2693,BD!B$2:C$16,2,FALSE))</f>
        <v/>
      </c>
      <c r="J2693" s="114"/>
      <c r="K2693" s="115" t="str">
        <f t="shared" si="94"/>
        <v/>
      </c>
      <c r="L2693" s="116" t="str">
        <f t="shared" ca="1" si="93"/>
        <v>-</v>
      </c>
      <c r="M2693" s="111" t="str">
        <f>IF(E2693="","",VLOOKUP(E2693,[1]PROJECTES!$C$14:$Z$5000,21,FALSE))</f>
        <v/>
      </c>
      <c r="N2693" s="117"/>
      <c r="O2693" s="118" t="s">
        <v>222</v>
      </c>
      <c r="P2693" s="119"/>
      <c r="Q2693" s="84"/>
      <c r="R2693" s="152"/>
      <c r="S2693" s="166"/>
      <c r="T2693" s="167"/>
    </row>
    <row r="2694" spans="1:20" s="121" customFormat="1" ht="20.100000000000001" customHeight="1" x14ac:dyDescent="0.3">
      <c r="A2694" s="80"/>
      <c r="B2694" s="110" t="str">
        <f>IF(E2694="","",VLOOKUP(E2694,[1]PROJECTES!$C$14:$G$5000,2,FALSE))</f>
        <v/>
      </c>
      <c r="C2694" s="80"/>
      <c r="D2694" s="283" t="str">
        <f>IF(E2694="","",VLOOKUP(E2694,[1]PROJECTES!$C$14:$G$5000,5,FALSE))</f>
        <v/>
      </c>
      <c r="E2694" s="79"/>
      <c r="F2694" s="110" t="str">
        <f>IF(I2694="","",VLOOKUP(I2694,[1]PROJECTES!$C$14:$G$5000,2,FALSE))</f>
        <v/>
      </c>
      <c r="G2694" s="112" t="str">
        <f>IF(E2694="","",VLOOKUP(E2694,[1]PROJECTES!$C$14:$G$5000,4,FALSE))</f>
        <v/>
      </c>
      <c r="H2694" s="95"/>
      <c r="I2694" s="113" t="str">
        <f>IF(H2694="","",VLOOKUP(H2694,BD!B$2:C$16,2,FALSE))</f>
        <v/>
      </c>
      <c r="J2694" s="114"/>
      <c r="K2694" s="115" t="str">
        <f t="shared" si="94"/>
        <v/>
      </c>
      <c r="L2694" s="116" t="str">
        <f t="shared" ca="1" si="93"/>
        <v>-</v>
      </c>
      <c r="M2694" s="111" t="str">
        <f>IF(E2694="","",VLOOKUP(E2694,[1]PROJECTES!$C$14:$Z$5000,21,FALSE))</f>
        <v/>
      </c>
      <c r="N2694" s="117"/>
      <c r="O2694" s="118" t="s">
        <v>222</v>
      </c>
      <c r="P2694" s="119"/>
      <c r="Q2694" s="84"/>
      <c r="R2694" s="125"/>
      <c r="S2694" s="166"/>
      <c r="T2694" s="167"/>
    </row>
    <row r="2695" spans="1:20" s="121" customFormat="1" ht="20.100000000000001" customHeight="1" x14ac:dyDescent="0.3">
      <c r="A2695" s="80"/>
      <c r="B2695" s="110" t="str">
        <f>IF(E2695="","",VLOOKUP(E2695,[1]PROJECTES!$C$14:$G$5000,2,FALSE))</f>
        <v/>
      </c>
      <c r="C2695" s="80"/>
      <c r="D2695" s="283" t="str">
        <f>IF(E2695="","",VLOOKUP(E2695,[1]PROJECTES!$C$14:$G$5000,5,FALSE))</f>
        <v/>
      </c>
      <c r="E2695" s="79"/>
      <c r="F2695" s="110" t="str">
        <f>IF(I2695="","",VLOOKUP(I2695,[1]PROJECTES!$C$14:$G$5000,2,FALSE))</f>
        <v/>
      </c>
      <c r="G2695" s="112" t="str">
        <f>IF(E2695="","",VLOOKUP(E2695,[1]PROJECTES!$C$14:$G$5000,4,FALSE))</f>
        <v/>
      </c>
      <c r="H2695" s="95"/>
      <c r="I2695" s="113" t="str">
        <f>IF(H2695="","",VLOOKUP(H2695,BD!B$2:C$16,2,FALSE))</f>
        <v/>
      </c>
      <c r="J2695" s="114"/>
      <c r="K2695" s="115" t="str">
        <f t="shared" si="94"/>
        <v/>
      </c>
      <c r="L2695" s="116" t="str">
        <f t="shared" ca="1" si="93"/>
        <v>-</v>
      </c>
      <c r="M2695" s="111" t="str">
        <f>IF(E2695="","",VLOOKUP(E2695,[1]PROJECTES!$C$14:$Z$5000,21,FALSE))</f>
        <v/>
      </c>
      <c r="N2695" s="117"/>
      <c r="O2695" s="118" t="s">
        <v>222</v>
      </c>
      <c r="P2695" s="119"/>
      <c r="Q2695" s="84"/>
      <c r="R2695" s="125"/>
      <c r="S2695" s="166"/>
      <c r="T2695" s="167"/>
    </row>
    <row r="2696" spans="1:20" s="121" customFormat="1" ht="20.100000000000001" customHeight="1" x14ac:dyDescent="0.3">
      <c r="A2696" s="80"/>
      <c r="B2696" s="110" t="str">
        <f>IF(E2696="","",VLOOKUP(E2696,[1]PROJECTES!$C$14:$G$5000,2,FALSE))</f>
        <v/>
      </c>
      <c r="C2696" s="80"/>
      <c r="D2696" s="283" t="str">
        <f>IF(E2696="","",VLOOKUP(E2696,[1]PROJECTES!$C$14:$G$5000,5,FALSE))</f>
        <v/>
      </c>
      <c r="E2696" s="79"/>
      <c r="F2696" s="110" t="str">
        <f>IF(I2696="","",VLOOKUP(I2696,[1]PROJECTES!$C$14:$G$5000,2,FALSE))</f>
        <v/>
      </c>
      <c r="G2696" s="112" t="str">
        <f>IF(E2696="","",VLOOKUP(E2696,[1]PROJECTES!$C$14:$G$5000,4,FALSE))</f>
        <v/>
      </c>
      <c r="H2696" s="95"/>
      <c r="I2696" s="113" t="str">
        <f>IF(H2696="","",VLOOKUP(H2696,BD!B$2:C$16,2,FALSE))</f>
        <v/>
      </c>
      <c r="J2696" s="114"/>
      <c r="K2696" s="115" t="str">
        <f t="shared" si="94"/>
        <v/>
      </c>
      <c r="L2696" s="116" t="str">
        <f t="shared" ca="1" si="93"/>
        <v>-</v>
      </c>
      <c r="M2696" s="111" t="str">
        <f>IF(E2696="","",VLOOKUP(E2696,[1]PROJECTES!$C$14:$Z$5000,21,FALSE))</f>
        <v/>
      </c>
      <c r="N2696" s="117"/>
      <c r="O2696" s="118" t="s">
        <v>222</v>
      </c>
      <c r="P2696" s="119"/>
      <c r="Q2696" s="84"/>
      <c r="R2696" s="125"/>
      <c r="S2696" s="166"/>
      <c r="T2696" s="167"/>
    </row>
    <row r="2697" spans="1:20" s="121" customFormat="1" ht="20.100000000000001" customHeight="1" x14ac:dyDescent="0.3">
      <c r="A2697" s="80"/>
      <c r="B2697" s="110" t="str">
        <f>IF(E2697="","",VLOOKUP(E2697,[1]PROJECTES!$C$14:$G$5000,2,FALSE))</f>
        <v/>
      </c>
      <c r="C2697" s="80"/>
      <c r="D2697" s="283" t="str">
        <f>IF(E2697="","",VLOOKUP(E2697,[1]PROJECTES!$C$14:$G$5000,5,FALSE))</f>
        <v/>
      </c>
      <c r="E2697" s="79"/>
      <c r="F2697" s="110" t="str">
        <f>IF(I2697="","",VLOOKUP(I2697,[1]PROJECTES!$C$14:$G$5000,2,FALSE))</f>
        <v/>
      </c>
      <c r="G2697" s="112" t="str">
        <f>IF(E2697="","",VLOOKUP(E2697,[1]PROJECTES!$C$14:$G$5000,4,FALSE))</f>
        <v/>
      </c>
      <c r="H2697" s="95"/>
      <c r="I2697" s="113" t="str">
        <f>IF(H2697="","",VLOOKUP(H2697,BD!B$2:C$16,2,FALSE))</f>
        <v/>
      </c>
      <c r="J2697" s="114"/>
      <c r="K2697" s="115" t="str">
        <f t="shared" si="94"/>
        <v/>
      </c>
      <c r="L2697" s="116" t="str">
        <f t="shared" ref="L2697:L2760" ca="1" si="95">IF(M2697="","-",IF(G2697="TA","-",+M2697-TODAY()))</f>
        <v>-</v>
      </c>
      <c r="M2697" s="111" t="str">
        <f>IF(E2697="","",VLOOKUP(E2697,[1]PROJECTES!$C$14:$Z$5000,21,FALSE))</f>
        <v/>
      </c>
      <c r="N2697" s="117"/>
      <c r="O2697" s="118" t="s">
        <v>222</v>
      </c>
      <c r="P2697" s="119"/>
      <c r="Q2697" s="84"/>
      <c r="R2697" s="125"/>
      <c r="S2697" s="166"/>
      <c r="T2697" s="167"/>
    </row>
    <row r="2698" spans="1:20" s="121" customFormat="1" ht="20.100000000000001" customHeight="1" x14ac:dyDescent="0.3">
      <c r="A2698" s="80"/>
      <c r="B2698" s="110" t="str">
        <f>IF(E2698="","",VLOOKUP(E2698,[1]PROJECTES!$C$14:$G$5000,2,FALSE))</f>
        <v/>
      </c>
      <c r="C2698" s="80"/>
      <c r="D2698" s="283" t="str">
        <f>IF(E2698="","",VLOOKUP(E2698,[1]PROJECTES!$C$14:$G$5000,5,FALSE))</f>
        <v/>
      </c>
      <c r="E2698" s="79"/>
      <c r="F2698" s="110" t="str">
        <f>IF(I2698="","",VLOOKUP(I2698,[1]PROJECTES!$C$14:$G$5000,2,FALSE))</f>
        <v/>
      </c>
      <c r="G2698" s="112" t="str">
        <f>IF(E2698="","",VLOOKUP(E2698,[1]PROJECTES!$C$14:$G$5000,4,FALSE))</f>
        <v/>
      </c>
      <c r="H2698" s="95"/>
      <c r="I2698" s="113" t="str">
        <f>IF(H2698="","",VLOOKUP(H2698,BD!B$2:C$16,2,FALSE))</f>
        <v/>
      </c>
      <c r="J2698" s="114"/>
      <c r="K2698" s="115" t="str">
        <f t="shared" si="94"/>
        <v/>
      </c>
      <c r="L2698" s="116" t="str">
        <f t="shared" ca="1" si="95"/>
        <v>-</v>
      </c>
      <c r="M2698" s="111" t="str">
        <f>IF(E2698="","",VLOOKUP(E2698,[1]PROJECTES!$C$14:$Z$5000,21,FALSE))</f>
        <v/>
      </c>
      <c r="N2698" s="117"/>
      <c r="O2698" s="118" t="s">
        <v>222</v>
      </c>
      <c r="P2698" s="119"/>
      <c r="Q2698" s="84"/>
      <c r="R2698" s="125"/>
      <c r="S2698" s="166"/>
      <c r="T2698" s="167"/>
    </row>
    <row r="2699" spans="1:20" s="121" customFormat="1" ht="20.100000000000001" customHeight="1" x14ac:dyDescent="0.3">
      <c r="A2699" s="80"/>
      <c r="B2699" s="110" t="str">
        <f>IF(E2699="","",VLOOKUP(E2699,[1]PROJECTES!$C$14:$G$5000,2,FALSE))</f>
        <v/>
      </c>
      <c r="C2699" s="80"/>
      <c r="D2699" s="283" t="str">
        <f>IF(E2699="","",VLOOKUP(E2699,[1]PROJECTES!$C$14:$G$5000,5,FALSE))</f>
        <v/>
      </c>
      <c r="E2699" s="79"/>
      <c r="F2699" s="110" t="str">
        <f>IF(I2699="","",VLOOKUP(I2699,[1]PROJECTES!$C$14:$G$5000,2,FALSE))</f>
        <v/>
      </c>
      <c r="G2699" s="112" t="str">
        <f>IF(E2699="","",VLOOKUP(E2699,[1]PROJECTES!$C$14:$G$5000,4,FALSE))</f>
        <v/>
      </c>
      <c r="H2699" s="95"/>
      <c r="I2699" s="113" t="str">
        <f>IF(H2699="","",VLOOKUP(H2699,BD!B$2:C$16,2,FALSE))</f>
        <v/>
      </c>
      <c r="J2699" s="114"/>
      <c r="K2699" s="115" t="str">
        <f t="shared" si="94"/>
        <v/>
      </c>
      <c r="L2699" s="116" t="str">
        <f t="shared" ca="1" si="95"/>
        <v>-</v>
      </c>
      <c r="M2699" s="111" t="str">
        <f>IF(E2699="","",VLOOKUP(E2699,[1]PROJECTES!$C$14:$Z$5000,21,FALSE))</f>
        <v/>
      </c>
      <c r="N2699" s="117"/>
      <c r="O2699" s="118" t="s">
        <v>222</v>
      </c>
      <c r="P2699" s="119"/>
      <c r="Q2699" s="84"/>
      <c r="R2699" s="125"/>
      <c r="S2699" s="166"/>
      <c r="T2699" s="167"/>
    </row>
    <row r="2700" spans="1:20" s="121" customFormat="1" ht="20.100000000000001" customHeight="1" x14ac:dyDescent="0.3">
      <c r="A2700" s="80"/>
      <c r="B2700" s="110" t="str">
        <f>IF(E2700="","",VLOOKUP(E2700,[1]PROJECTES!$C$14:$G$5000,2,FALSE))</f>
        <v/>
      </c>
      <c r="C2700" s="80"/>
      <c r="D2700" s="283" t="str">
        <f>IF(E2700="","",VLOOKUP(E2700,[1]PROJECTES!$C$14:$G$5000,5,FALSE))</f>
        <v/>
      </c>
      <c r="E2700" s="79"/>
      <c r="F2700" s="110" t="str">
        <f>IF(I2700="","",VLOOKUP(I2700,[1]PROJECTES!$C$14:$G$5000,2,FALSE))</f>
        <v/>
      </c>
      <c r="G2700" s="112" t="str">
        <f>IF(E2700="","",VLOOKUP(E2700,[1]PROJECTES!$C$14:$G$5000,4,FALSE))</f>
        <v/>
      </c>
      <c r="H2700" s="95"/>
      <c r="I2700" s="113" t="str">
        <f>IF(H2700="","",VLOOKUP(H2700,BD!B$2:C$16,2,FALSE))</f>
        <v/>
      </c>
      <c r="J2700" s="114"/>
      <c r="K2700" s="115" t="str">
        <f t="shared" si="94"/>
        <v/>
      </c>
      <c r="L2700" s="116" t="str">
        <f t="shared" ca="1" si="95"/>
        <v>-</v>
      </c>
      <c r="M2700" s="111" t="str">
        <f>IF(E2700="","",VLOOKUP(E2700,[1]PROJECTES!$C$14:$Z$5000,21,FALSE))</f>
        <v/>
      </c>
      <c r="N2700" s="117"/>
      <c r="O2700" s="118" t="s">
        <v>222</v>
      </c>
      <c r="P2700" s="119"/>
      <c r="Q2700" s="84"/>
      <c r="R2700" s="125"/>
      <c r="S2700" s="166"/>
      <c r="T2700" s="167"/>
    </row>
    <row r="2701" spans="1:20" s="121" customFormat="1" ht="20.100000000000001" customHeight="1" x14ac:dyDescent="0.3">
      <c r="A2701" s="80"/>
      <c r="B2701" s="110" t="str">
        <f>IF(E2701="","",VLOOKUP(E2701,[1]PROJECTES!$C$14:$G$5000,2,FALSE))</f>
        <v/>
      </c>
      <c r="C2701" s="80"/>
      <c r="D2701" s="283" t="str">
        <f>IF(E2701="","",VLOOKUP(E2701,[1]PROJECTES!$C$14:$G$5000,5,FALSE))</f>
        <v/>
      </c>
      <c r="E2701" s="79"/>
      <c r="F2701" s="110" t="str">
        <f>IF(I2701="","",VLOOKUP(I2701,[1]PROJECTES!$C$14:$G$5000,2,FALSE))</f>
        <v/>
      </c>
      <c r="G2701" s="112" t="str">
        <f>IF(E2701="","",VLOOKUP(E2701,[1]PROJECTES!$C$14:$G$5000,4,FALSE))</f>
        <v/>
      </c>
      <c r="H2701" s="95"/>
      <c r="I2701" s="113" t="str">
        <f>IF(H2701="","",VLOOKUP(H2701,BD!B$2:C$16,2,FALSE))</f>
        <v/>
      </c>
      <c r="J2701" s="114"/>
      <c r="K2701" s="115" t="str">
        <f t="shared" si="94"/>
        <v/>
      </c>
      <c r="L2701" s="116" t="str">
        <f t="shared" ca="1" si="95"/>
        <v>-</v>
      </c>
      <c r="M2701" s="111" t="str">
        <f>IF(E2701="","",VLOOKUP(E2701,[1]PROJECTES!$C$14:$Z$5000,21,FALSE))</f>
        <v/>
      </c>
      <c r="N2701" s="117"/>
      <c r="O2701" s="118" t="s">
        <v>222</v>
      </c>
      <c r="P2701" s="119"/>
      <c r="Q2701" s="84"/>
      <c r="R2701" s="125"/>
      <c r="S2701" s="166"/>
      <c r="T2701" s="167"/>
    </row>
    <row r="2702" spans="1:20" s="121" customFormat="1" ht="20.100000000000001" customHeight="1" x14ac:dyDescent="0.3">
      <c r="A2702" s="80"/>
      <c r="B2702" s="110" t="str">
        <f>IF(E2702="","",VLOOKUP(E2702,[1]PROJECTES!$C$14:$G$5000,2,FALSE))</f>
        <v/>
      </c>
      <c r="C2702" s="80"/>
      <c r="D2702" s="283" t="str">
        <f>IF(E2702="","",VLOOKUP(E2702,[1]PROJECTES!$C$14:$G$5000,5,FALSE))</f>
        <v/>
      </c>
      <c r="E2702" s="79"/>
      <c r="F2702" s="110" t="str">
        <f>IF(I2702="","",VLOOKUP(I2702,[1]PROJECTES!$C$14:$G$5000,2,FALSE))</f>
        <v/>
      </c>
      <c r="G2702" s="112" t="str">
        <f>IF(E2702="","",VLOOKUP(E2702,[1]PROJECTES!$C$14:$G$5000,4,FALSE))</f>
        <v/>
      </c>
      <c r="H2702" s="95"/>
      <c r="I2702" s="113" t="str">
        <f>IF(H2702="","",VLOOKUP(H2702,BD!B$2:C$16,2,FALSE))</f>
        <v/>
      </c>
      <c r="J2702" s="114"/>
      <c r="K2702" s="115" t="str">
        <f t="shared" si="94"/>
        <v/>
      </c>
      <c r="L2702" s="116" t="str">
        <f t="shared" ca="1" si="95"/>
        <v>-</v>
      </c>
      <c r="M2702" s="111" t="str">
        <f>IF(E2702="","",VLOOKUP(E2702,[1]PROJECTES!$C$14:$Z$5000,21,FALSE))</f>
        <v/>
      </c>
      <c r="N2702" s="117"/>
      <c r="O2702" s="118" t="s">
        <v>222</v>
      </c>
      <c r="P2702" s="119"/>
      <c r="Q2702" s="84"/>
      <c r="R2702" s="123"/>
      <c r="S2702" s="166"/>
      <c r="T2702" s="167"/>
    </row>
    <row r="2703" spans="1:20" s="121" customFormat="1" ht="20.100000000000001" customHeight="1" x14ac:dyDescent="0.3">
      <c r="A2703" s="80"/>
      <c r="B2703" s="110" t="str">
        <f>IF(E2703="","",VLOOKUP(E2703,[1]PROJECTES!$C$14:$G$5000,2,FALSE))</f>
        <v/>
      </c>
      <c r="C2703" s="80"/>
      <c r="D2703" s="283" t="str">
        <f>IF(E2703="","",VLOOKUP(E2703,[1]PROJECTES!$C$14:$G$5000,5,FALSE))</f>
        <v/>
      </c>
      <c r="E2703" s="79"/>
      <c r="F2703" s="110" t="str">
        <f>IF(I2703="","",VLOOKUP(I2703,[1]PROJECTES!$C$14:$G$5000,2,FALSE))</f>
        <v/>
      </c>
      <c r="G2703" s="112" t="str">
        <f>IF(E2703="","",VLOOKUP(E2703,[1]PROJECTES!$C$14:$G$5000,4,FALSE))</f>
        <v/>
      </c>
      <c r="H2703" s="95"/>
      <c r="I2703" s="113" t="str">
        <f>IF(H2703="","",VLOOKUP(H2703,BD!B$2:C$16,2,FALSE))</f>
        <v/>
      </c>
      <c r="J2703" s="114"/>
      <c r="K2703" s="115" t="str">
        <f t="shared" si="94"/>
        <v/>
      </c>
      <c r="L2703" s="116" t="str">
        <f t="shared" ca="1" si="95"/>
        <v>-</v>
      </c>
      <c r="M2703" s="111" t="str">
        <f>IF(E2703="","",VLOOKUP(E2703,[1]PROJECTES!$C$14:$Z$5000,21,FALSE))</f>
        <v/>
      </c>
      <c r="N2703" s="117"/>
      <c r="O2703" s="118" t="s">
        <v>222</v>
      </c>
      <c r="P2703" s="119"/>
      <c r="Q2703" s="84"/>
      <c r="R2703" s="125"/>
      <c r="S2703" s="166"/>
      <c r="T2703" s="167"/>
    </row>
    <row r="2704" spans="1:20" s="121" customFormat="1" ht="20.100000000000001" customHeight="1" x14ac:dyDescent="0.3">
      <c r="A2704" s="80"/>
      <c r="B2704" s="110" t="str">
        <f>IF(E2704="","",VLOOKUP(E2704,[1]PROJECTES!$C$14:$G$5000,2,FALSE))</f>
        <v/>
      </c>
      <c r="C2704" s="80"/>
      <c r="D2704" s="283" t="str">
        <f>IF(E2704="","",VLOOKUP(E2704,[1]PROJECTES!$C$14:$G$5000,5,FALSE))</f>
        <v/>
      </c>
      <c r="E2704" s="79"/>
      <c r="F2704" s="110" t="str">
        <f>IF(I2704="","",VLOOKUP(I2704,[1]PROJECTES!$C$14:$G$5000,2,FALSE))</f>
        <v/>
      </c>
      <c r="G2704" s="112" t="str">
        <f>IF(E2704="","",VLOOKUP(E2704,[1]PROJECTES!$C$14:$G$5000,4,FALSE))</f>
        <v/>
      </c>
      <c r="H2704" s="95"/>
      <c r="I2704" s="113" t="str">
        <f>IF(H2704="","",VLOOKUP(H2704,BD!B$2:C$16,2,FALSE))</f>
        <v/>
      </c>
      <c r="J2704" s="114"/>
      <c r="K2704" s="115" t="str">
        <f t="shared" si="94"/>
        <v/>
      </c>
      <c r="L2704" s="116" t="str">
        <f t="shared" ca="1" si="95"/>
        <v>-</v>
      </c>
      <c r="M2704" s="111" t="str">
        <f>IF(E2704="","",VLOOKUP(E2704,[1]PROJECTES!$C$14:$Z$5000,21,FALSE))</f>
        <v/>
      </c>
      <c r="N2704" s="117"/>
      <c r="O2704" s="118" t="s">
        <v>222</v>
      </c>
      <c r="P2704" s="119"/>
      <c r="Q2704" s="84"/>
      <c r="R2704" s="125"/>
      <c r="S2704" s="166"/>
      <c r="T2704" s="167"/>
    </row>
    <row r="2705" spans="1:20" s="121" customFormat="1" ht="20.100000000000001" customHeight="1" x14ac:dyDescent="0.3">
      <c r="A2705" s="80"/>
      <c r="B2705" s="110" t="str">
        <f>IF(E2705="","",VLOOKUP(E2705,[1]PROJECTES!$C$14:$G$5000,2,FALSE))</f>
        <v/>
      </c>
      <c r="C2705" s="80"/>
      <c r="D2705" s="283" t="str">
        <f>IF(E2705="","",VLOOKUP(E2705,[1]PROJECTES!$C$14:$G$5000,5,FALSE))</f>
        <v/>
      </c>
      <c r="E2705" s="79"/>
      <c r="F2705" s="110" t="str">
        <f>IF(I2705="","",VLOOKUP(I2705,[1]PROJECTES!$C$14:$G$5000,2,FALSE))</f>
        <v/>
      </c>
      <c r="G2705" s="112" t="str">
        <f>IF(E2705="","",VLOOKUP(E2705,[1]PROJECTES!$C$14:$G$5000,4,FALSE))</f>
        <v/>
      </c>
      <c r="H2705" s="95"/>
      <c r="I2705" s="113" t="str">
        <f>IF(H2705="","",VLOOKUP(H2705,BD!B$2:C$16,2,FALSE))</f>
        <v/>
      </c>
      <c r="J2705" s="114"/>
      <c r="K2705" s="115" t="str">
        <f t="shared" si="94"/>
        <v/>
      </c>
      <c r="L2705" s="116" t="str">
        <f t="shared" ca="1" si="95"/>
        <v>-</v>
      </c>
      <c r="M2705" s="111" t="str">
        <f>IF(E2705="","",VLOOKUP(E2705,[1]PROJECTES!$C$14:$Z$5000,21,FALSE))</f>
        <v/>
      </c>
      <c r="N2705" s="117"/>
      <c r="O2705" s="118" t="s">
        <v>222</v>
      </c>
      <c r="P2705" s="119"/>
      <c r="Q2705" s="84"/>
      <c r="R2705" s="125"/>
      <c r="S2705" s="166"/>
      <c r="T2705" s="167"/>
    </row>
    <row r="2706" spans="1:20" s="121" customFormat="1" ht="20.100000000000001" customHeight="1" x14ac:dyDescent="0.3">
      <c r="A2706" s="80"/>
      <c r="B2706" s="110" t="str">
        <f>IF(E2706="","",VLOOKUP(E2706,[1]PROJECTES!$C$14:$G$5000,2,FALSE))</f>
        <v/>
      </c>
      <c r="C2706" s="80"/>
      <c r="D2706" s="283" t="str">
        <f>IF(E2706="","",VLOOKUP(E2706,[1]PROJECTES!$C$14:$G$5000,5,FALSE))</f>
        <v/>
      </c>
      <c r="E2706" s="79"/>
      <c r="F2706" s="110" t="str">
        <f>IF(I2706="","",VLOOKUP(I2706,[1]PROJECTES!$C$14:$G$5000,2,FALSE))</f>
        <v/>
      </c>
      <c r="G2706" s="112" t="str">
        <f>IF(E2706="","",VLOOKUP(E2706,[1]PROJECTES!$C$14:$G$5000,4,FALSE))</f>
        <v/>
      </c>
      <c r="H2706" s="95"/>
      <c r="I2706" s="113" t="str">
        <f>IF(H2706="","",VLOOKUP(H2706,BD!B$2:C$16,2,FALSE))</f>
        <v/>
      </c>
      <c r="J2706" s="114"/>
      <c r="K2706" s="115" t="str">
        <f t="shared" si="94"/>
        <v/>
      </c>
      <c r="L2706" s="116" t="str">
        <f t="shared" ca="1" si="95"/>
        <v>-</v>
      </c>
      <c r="M2706" s="111" t="str">
        <f>IF(E2706="","",VLOOKUP(E2706,[1]PROJECTES!$C$14:$Z$5000,21,FALSE))</f>
        <v/>
      </c>
      <c r="N2706" s="117"/>
      <c r="O2706" s="118" t="s">
        <v>222</v>
      </c>
      <c r="P2706" s="119"/>
      <c r="Q2706" s="84"/>
      <c r="R2706" s="123"/>
      <c r="S2706" s="166"/>
      <c r="T2706" s="167"/>
    </row>
    <row r="2707" spans="1:20" s="121" customFormat="1" ht="20.100000000000001" customHeight="1" x14ac:dyDescent="0.3">
      <c r="A2707" s="80"/>
      <c r="B2707" s="110" t="str">
        <f>IF(E2707="","",VLOOKUP(E2707,[1]PROJECTES!$C$14:$G$5000,2,FALSE))</f>
        <v/>
      </c>
      <c r="C2707" s="80"/>
      <c r="D2707" s="283" t="str">
        <f>IF(E2707="","",VLOOKUP(E2707,[1]PROJECTES!$C$14:$G$5000,5,FALSE))</f>
        <v/>
      </c>
      <c r="E2707" s="79"/>
      <c r="F2707" s="110" t="str">
        <f>IF(I2707="","",VLOOKUP(I2707,[1]PROJECTES!$C$14:$G$5000,2,FALSE))</f>
        <v/>
      </c>
      <c r="G2707" s="112" t="str">
        <f>IF(E2707="","",VLOOKUP(E2707,[1]PROJECTES!$C$14:$G$5000,4,FALSE))</f>
        <v/>
      </c>
      <c r="H2707" s="95"/>
      <c r="I2707" s="113" t="str">
        <f>IF(H2707="","",VLOOKUP(H2707,BD!B$2:C$16,2,FALSE))</f>
        <v/>
      </c>
      <c r="J2707" s="114"/>
      <c r="K2707" s="115" t="str">
        <f t="shared" si="94"/>
        <v/>
      </c>
      <c r="L2707" s="116" t="str">
        <f t="shared" ca="1" si="95"/>
        <v>-</v>
      </c>
      <c r="M2707" s="111" t="str">
        <f>IF(E2707="","",VLOOKUP(E2707,[1]PROJECTES!$C$14:$Z$5000,21,FALSE))</f>
        <v/>
      </c>
      <c r="N2707" s="117"/>
      <c r="O2707" s="118" t="s">
        <v>222</v>
      </c>
      <c r="P2707" s="119"/>
      <c r="Q2707" s="84"/>
      <c r="R2707" s="125"/>
      <c r="S2707" s="166"/>
      <c r="T2707" s="167"/>
    </row>
    <row r="2708" spans="1:20" s="121" customFormat="1" ht="20.100000000000001" customHeight="1" x14ac:dyDescent="0.3">
      <c r="A2708" s="80"/>
      <c r="B2708" s="110" t="str">
        <f>IF(E2708="","",VLOOKUP(E2708,[1]PROJECTES!$C$14:$G$5000,2,FALSE))</f>
        <v/>
      </c>
      <c r="C2708" s="80"/>
      <c r="D2708" s="283" t="str">
        <f>IF(E2708="","",VLOOKUP(E2708,[1]PROJECTES!$C$14:$G$5000,5,FALSE))</f>
        <v/>
      </c>
      <c r="E2708" s="79"/>
      <c r="F2708" s="110" t="str">
        <f>IF(I2708="","",VLOOKUP(I2708,[1]PROJECTES!$C$14:$G$5000,2,FALSE))</f>
        <v/>
      </c>
      <c r="G2708" s="112" t="str">
        <f>IF(E2708="","",VLOOKUP(E2708,[1]PROJECTES!$C$14:$G$5000,4,FALSE))</f>
        <v/>
      </c>
      <c r="H2708" s="95"/>
      <c r="I2708" s="113" t="str">
        <f>IF(H2708="","",VLOOKUP(H2708,BD!B$2:C$16,2,FALSE))</f>
        <v/>
      </c>
      <c r="J2708" s="114"/>
      <c r="K2708" s="115" t="str">
        <f t="shared" si="94"/>
        <v/>
      </c>
      <c r="L2708" s="116" t="str">
        <f t="shared" ca="1" si="95"/>
        <v>-</v>
      </c>
      <c r="M2708" s="111" t="str">
        <f>IF(E2708="","",VLOOKUP(E2708,[1]PROJECTES!$C$14:$Z$5000,21,FALSE))</f>
        <v/>
      </c>
      <c r="N2708" s="117"/>
      <c r="O2708" s="118" t="s">
        <v>222</v>
      </c>
      <c r="P2708" s="119"/>
      <c r="Q2708" s="84"/>
      <c r="R2708" s="125"/>
      <c r="S2708" s="166"/>
      <c r="T2708" s="167"/>
    </row>
    <row r="2709" spans="1:20" s="121" customFormat="1" ht="20.100000000000001" customHeight="1" x14ac:dyDescent="0.3">
      <c r="A2709" s="80"/>
      <c r="B2709" s="110" t="str">
        <f>IF(E2709="","",VLOOKUP(E2709,[1]PROJECTES!$C$14:$G$5000,2,FALSE))</f>
        <v/>
      </c>
      <c r="C2709" s="80"/>
      <c r="D2709" s="283" t="str">
        <f>IF(E2709="","",VLOOKUP(E2709,[1]PROJECTES!$C$14:$G$5000,5,FALSE))</f>
        <v/>
      </c>
      <c r="E2709" s="79"/>
      <c r="F2709" s="110" t="str">
        <f>IF(I2709="","",VLOOKUP(I2709,[1]PROJECTES!$C$14:$G$5000,2,FALSE))</f>
        <v/>
      </c>
      <c r="G2709" s="112" t="str">
        <f>IF(E2709="","",VLOOKUP(E2709,[1]PROJECTES!$C$14:$G$5000,4,FALSE))</f>
        <v/>
      </c>
      <c r="H2709" s="95"/>
      <c r="I2709" s="113" t="str">
        <f>IF(H2709="","",VLOOKUP(H2709,BD!B$2:C$16,2,FALSE))</f>
        <v/>
      </c>
      <c r="J2709" s="114"/>
      <c r="K2709" s="115" t="str">
        <f t="shared" si="94"/>
        <v/>
      </c>
      <c r="L2709" s="116" t="str">
        <f t="shared" ca="1" si="95"/>
        <v>-</v>
      </c>
      <c r="M2709" s="111" t="str">
        <f>IF(E2709="","",VLOOKUP(E2709,[1]PROJECTES!$C$14:$Z$5000,21,FALSE))</f>
        <v/>
      </c>
      <c r="N2709" s="117"/>
      <c r="O2709" s="118" t="s">
        <v>222</v>
      </c>
      <c r="P2709" s="119"/>
      <c r="Q2709" s="84"/>
      <c r="R2709" s="125"/>
      <c r="S2709" s="166"/>
      <c r="T2709" s="167"/>
    </row>
    <row r="2710" spans="1:20" s="121" customFormat="1" ht="20.100000000000001" customHeight="1" x14ac:dyDescent="0.3">
      <c r="A2710" s="80"/>
      <c r="B2710" s="110" t="str">
        <f>IF(E2710="","",VLOOKUP(E2710,[1]PROJECTES!$C$14:$G$5000,2,FALSE))</f>
        <v/>
      </c>
      <c r="C2710" s="80"/>
      <c r="D2710" s="283" t="str">
        <f>IF(E2710="","",VLOOKUP(E2710,[1]PROJECTES!$C$14:$G$5000,5,FALSE))</f>
        <v/>
      </c>
      <c r="E2710" s="79"/>
      <c r="F2710" s="110" t="str">
        <f>IF(I2710="","",VLOOKUP(I2710,[1]PROJECTES!$C$14:$G$5000,2,FALSE))</f>
        <v/>
      </c>
      <c r="G2710" s="112" t="str">
        <f>IF(E2710="","",VLOOKUP(E2710,[1]PROJECTES!$C$14:$G$5000,4,FALSE))</f>
        <v/>
      </c>
      <c r="H2710" s="95"/>
      <c r="I2710" s="113" t="str">
        <f>IF(H2710="","",VLOOKUP(H2710,BD!B$2:C$16,2,FALSE))</f>
        <v/>
      </c>
      <c r="J2710" s="114"/>
      <c r="K2710" s="115" t="str">
        <f t="shared" si="94"/>
        <v/>
      </c>
      <c r="L2710" s="116" t="str">
        <f t="shared" ca="1" si="95"/>
        <v>-</v>
      </c>
      <c r="M2710" s="111" t="str">
        <f>IF(E2710="","",VLOOKUP(E2710,[1]PROJECTES!$C$14:$Z$5000,21,FALSE))</f>
        <v/>
      </c>
      <c r="N2710" s="117"/>
      <c r="O2710" s="118" t="s">
        <v>222</v>
      </c>
      <c r="P2710" s="119"/>
      <c r="Q2710" s="84"/>
      <c r="R2710" s="125"/>
      <c r="S2710" s="166"/>
      <c r="T2710" s="167"/>
    </row>
    <row r="2711" spans="1:20" s="121" customFormat="1" ht="20.100000000000001" customHeight="1" x14ac:dyDescent="0.3">
      <c r="A2711" s="80"/>
      <c r="B2711" s="110" t="str">
        <f>IF(E2711="","",VLOOKUP(E2711,[1]PROJECTES!$C$14:$G$5000,2,FALSE))</f>
        <v/>
      </c>
      <c r="C2711" s="80"/>
      <c r="D2711" s="283" t="str">
        <f>IF(E2711="","",VLOOKUP(E2711,[1]PROJECTES!$C$14:$G$5000,5,FALSE))</f>
        <v/>
      </c>
      <c r="E2711" s="79"/>
      <c r="F2711" s="110" t="str">
        <f>IF(I2711="","",VLOOKUP(I2711,[1]PROJECTES!$C$14:$G$5000,2,FALSE))</f>
        <v/>
      </c>
      <c r="G2711" s="112" t="str">
        <f>IF(E2711="","",VLOOKUP(E2711,[1]PROJECTES!$C$14:$G$5000,4,FALSE))</f>
        <v/>
      </c>
      <c r="H2711" s="95"/>
      <c r="I2711" s="113" t="str">
        <f>IF(H2711="","",VLOOKUP(H2711,BD!B$2:C$16,2,FALSE))</f>
        <v/>
      </c>
      <c r="J2711" s="114"/>
      <c r="K2711" s="115" t="str">
        <f t="shared" si="94"/>
        <v/>
      </c>
      <c r="L2711" s="116" t="str">
        <f t="shared" ca="1" si="95"/>
        <v>-</v>
      </c>
      <c r="M2711" s="111" t="str">
        <f>IF(E2711="","",VLOOKUP(E2711,[1]PROJECTES!$C$14:$Z$5000,21,FALSE))</f>
        <v/>
      </c>
      <c r="N2711" s="117"/>
      <c r="O2711" s="118" t="s">
        <v>222</v>
      </c>
      <c r="P2711" s="119"/>
      <c r="Q2711" s="84"/>
      <c r="R2711" s="125"/>
      <c r="S2711" s="166"/>
      <c r="T2711" s="167"/>
    </row>
    <row r="2712" spans="1:20" s="121" customFormat="1" ht="20.100000000000001" customHeight="1" x14ac:dyDescent="0.3">
      <c r="A2712" s="80"/>
      <c r="B2712" s="110" t="str">
        <f>IF(E2712="","",VLOOKUP(E2712,[1]PROJECTES!$C$14:$G$5000,2,FALSE))</f>
        <v/>
      </c>
      <c r="C2712" s="80"/>
      <c r="D2712" s="283" t="str">
        <f>IF(E2712="","",VLOOKUP(E2712,[1]PROJECTES!$C$14:$G$5000,5,FALSE))</f>
        <v/>
      </c>
      <c r="E2712" s="79"/>
      <c r="F2712" s="110" t="str">
        <f>IF(I2712="","",VLOOKUP(I2712,[1]PROJECTES!$C$14:$G$5000,2,FALSE))</f>
        <v/>
      </c>
      <c r="G2712" s="112" t="str">
        <f>IF(E2712="","",VLOOKUP(E2712,[1]PROJECTES!$C$14:$G$5000,4,FALSE))</f>
        <v/>
      </c>
      <c r="H2712" s="95"/>
      <c r="I2712" s="113" t="str">
        <f>IF(H2712="","",VLOOKUP(H2712,BD!B$2:C$16,2,FALSE))</f>
        <v/>
      </c>
      <c r="J2712" s="114"/>
      <c r="K2712" s="115" t="str">
        <f t="shared" si="94"/>
        <v/>
      </c>
      <c r="L2712" s="116" t="str">
        <f t="shared" ca="1" si="95"/>
        <v>-</v>
      </c>
      <c r="M2712" s="111" t="str">
        <f>IF(E2712="","",VLOOKUP(E2712,[1]PROJECTES!$C$14:$Z$5000,21,FALSE))</f>
        <v/>
      </c>
      <c r="N2712" s="117"/>
      <c r="O2712" s="118" t="s">
        <v>222</v>
      </c>
      <c r="P2712" s="119"/>
      <c r="Q2712" s="84"/>
      <c r="R2712" s="125"/>
      <c r="S2712" s="166"/>
      <c r="T2712" s="167"/>
    </row>
    <row r="2713" spans="1:20" s="121" customFormat="1" ht="20.100000000000001" customHeight="1" x14ac:dyDescent="0.3">
      <c r="A2713" s="80"/>
      <c r="B2713" s="110" t="str">
        <f>IF(E2713="","",VLOOKUP(E2713,[1]PROJECTES!$C$14:$G$5000,2,FALSE))</f>
        <v/>
      </c>
      <c r="C2713" s="80"/>
      <c r="D2713" s="283" t="str">
        <f>IF(E2713="","",VLOOKUP(E2713,[1]PROJECTES!$C$14:$G$5000,5,FALSE))</f>
        <v/>
      </c>
      <c r="E2713" s="79"/>
      <c r="F2713" s="110" t="str">
        <f>IF(I2713="","",VLOOKUP(I2713,[1]PROJECTES!$C$14:$G$5000,2,FALSE))</f>
        <v/>
      </c>
      <c r="G2713" s="112" t="str">
        <f>IF(E2713="","",VLOOKUP(E2713,[1]PROJECTES!$C$14:$G$5000,4,FALSE))</f>
        <v/>
      </c>
      <c r="H2713" s="95"/>
      <c r="I2713" s="113" t="str">
        <f>IF(H2713="","",VLOOKUP(H2713,BD!B$2:C$16,2,FALSE))</f>
        <v/>
      </c>
      <c r="J2713" s="114"/>
      <c r="K2713" s="115" t="str">
        <f t="shared" si="94"/>
        <v/>
      </c>
      <c r="L2713" s="116" t="str">
        <f t="shared" ca="1" si="95"/>
        <v>-</v>
      </c>
      <c r="M2713" s="111" t="str">
        <f>IF(E2713="","",VLOOKUP(E2713,[1]PROJECTES!$C$14:$Z$5000,21,FALSE))</f>
        <v/>
      </c>
      <c r="N2713" s="117"/>
      <c r="O2713" s="118" t="s">
        <v>222</v>
      </c>
      <c r="P2713" s="119"/>
      <c r="Q2713" s="84"/>
      <c r="R2713" s="125"/>
      <c r="S2713" s="166"/>
      <c r="T2713" s="167"/>
    </row>
    <row r="2714" spans="1:20" s="121" customFormat="1" ht="20.100000000000001" customHeight="1" x14ac:dyDescent="0.3">
      <c r="A2714" s="80"/>
      <c r="B2714" s="110" t="str">
        <f>IF(E2714="","",VLOOKUP(E2714,[1]PROJECTES!$C$14:$G$5000,2,FALSE))</f>
        <v/>
      </c>
      <c r="C2714" s="80"/>
      <c r="D2714" s="283" t="str">
        <f>IF(E2714="","",VLOOKUP(E2714,[1]PROJECTES!$C$14:$G$5000,5,FALSE))</f>
        <v/>
      </c>
      <c r="E2714" s="79"/>
      <c r="F2714" s="110" t="str">
        <f>IF(I2714="","",VLOOKUP(I2714,[1]PROJECTES!$C$14:$G$5000,2,FALSE))</f>
        <v/>
      </c>
      <c r="G2714" s="112" t="str">
        <f>IF(E2714="","",VLOOKUP(E2714,[1]PROJECTES!$C$14:$G$5000,4,FALSE))</f>
        <v/>
      </c>
      <c r="H2714" s="95"/>
      <c r="I2714" s="113" t="str">
        <f>IF(H2714="","",VLOOKUP(H2714,BD!B$2:C$16,2,FALSE))</f>
        <v/>
      </c>
      <c r="J2714" s="114"/>
      <c r="K2714" s="115" t="str">
        <f t="shared" si="94"/>
        <v/>
      </c>
      <c r="L2714" s="116" t="str">
        <f t="shared" ca="1" si="95"/>
        <v>-</v>
      </c>
      <c r="M2714" s="111" t="str">
        <f>IF(E2714="","",VLOOKUP(E2714,[1]PROJECTES!$C$14:$Z$5000,21,FALSE))</f>
        <v/>
      </c>
      <c r="N2714" s="117"/>
      <c r="O2714" s="118" t="s">
        <v>222</v>
      </c>
      <c r="P2714" s="119"/>
      <c r="Q2714" s="84"/>
      <c r="R2714" s="125"/>
      <c r="S2714" s="166"/>
      <c r="T2714" s="167"/>
    </row>
    <row r="2715" spans="1:20" s="121" customFormat="1" ht="20.100000000000001" customHeight="1" x14ac:dyDescent="0.3">
      <c r="A2715" s="80"/>
      <c r="B2715" s="110" t="str">
        <f>IF(E2715="","",VLOOKUP(E2715,[1]PROJECTES!$C$14:$G$5000,2,FALSE))</f>
        <v/>
      </c>
      <c r="C2715" s="80"/>
      <c r="D2715" s="283" t="str">
        <f>IF(E2715="","",VLOOKUP(E2715,[1]PROJECTES!$C$14:$G$5000,5,FALSE))</f>
        <v/>
      </c>
      <c r="E2715" s="79"/>
      <c r="F2715" s="110" t="str">
        <f>IF(I2715="","",VLOOKUP(I2715,[1]PROJECTES!$C$14:$G$5000,2,FALSE))</f>
        <v/>
      </c>
      <c r="G2715" s="112" t="str">
        <f>IF(E2715="","",VLOOKUP(E2715,[1]PROJECTES!$C$14:$G$5000,4,FALSE))</f>
        <v/>
      </c>
      <c r="H2715" s="95"/>
      <c r="I2715" s="113" t="str">
        <f>IF(H2715="","",VLOOKUP(H2715,BD!B$2:C$16,2,FALSE))</f>
        <v/>
      </c>
      <c r="J2715" s="114"/>
      <c r="K2715" s="115" t="str">
        <f t="shared" si="94"/>
        <v/>
      </c>
      <c r="L2715" s="116" t="str">
        <f t="shared" ca="1" si="95"/>
        <v>-</v>
      </c>
      <c r="M2715" s="111" t="str">
        <f>IF(E2715="","",VLOOKUP(E2715,[1]PROJECTES!$C$14:$Z$5000,21,FALSE))</f>
        <v/>
      </c>
      <c r="N2715" s="117"/>
      <c r="O2715" s="118" t="s">
        <v>222</v>
      </c>
      <c r="P2715" s="119"/>
      <c r="Q2715" s="84"/>
      <c r="R2715" s="125"/>
      <c r="S2715" s="166"/>
      <c r="T2715" s="167"/>
    </row>
    <row r="2716" spans="1:20" s="121" customFormat="1" ht="20.100000000000001" customHeight="1" x14ac:dyDescent="0.3">
      <c r="A2716" s="80"/>
      <c r="B2716" s="110" t="str">
        <f>IF(E2716="","",VLOOKUP(E2716,[1]PROJECTES!$C$14:$G$5000,2,FALSE))</f>
        <v/>
      </c>
      <c r="C2716" s="80"/>
      <c r="D2716" s="283" t="str">
        <f>IF(E2716="","",VLOOKUP(E2716,[1]PROJECTES!$C$14:$G$5000,5,FALSE))</f>
        <v/>
      </c>
      <c r="E2716" s="79"/>
      <c r="F2716" s="110" t="str">
        <f>IF(I2716="","",VLOOKUP(I2716,[1]PROJECTES!$C$14:$G$5000,2,FALSE))</f>
        <v/>
      </c>
      <c r="G2716" s="112" t="str">
        <f>IF(E2716="","",VLOOKUP(E2716,[1]PROJECTES!$C$14:$G$5000,4,FALSE))</f>
        <v/>
      </c>
      <c r="H2716" s="95"/>
      <c r="I2716" s="113" t="str">
        <f>IF(H2716="","",VLOOKUP(H2716,BD!B$2:C$16,2,FALSE))</f>
        <v/>
      </c>
      <c r="J2716" s="114"/>
      <c r="K2716" s="115" t="str">
        <f t="shared" si="94"/>
        <v/>
      </c>
      <c r="L2716" s="116" t="str">
        <f t="shared" ca="1" si="95"/>
        <v>-</v>
      </c>
      <c r="M2716" s="111" t="str">
        <f>IF(E2716="","",VLOOKUP(E2716,[1]PROJECTES!$C$14:$Z$5000,21,FALSE))</f>
        <v/>
      </c>
      <c r="N2716" s="117"/>
      <c r="O2716" s="118" t="s">
        <v>222</v>
      </c>
      <c r="P2716" s="119"/>
      <c r="Q2716" s="84"/>
      <c r="R2716" s="125"/>
      <c r="S2716" s="166"/>
      <c r="T2716" s="167"/>
    </row>
    <row r="2717" spans="1:20" s="121" customFormat="1" ht="20.100000000000001" customHeight="1" x14ac:dyDescent="0.3">
      <c r="A2717" s="80"/>
      <c r="B2717" s="110" t="str">
        <f>IF(E2717="","",VLOOKUP(E2717,[1]PROJECTES!$C$14:$G$5000,2,FALSE))</f>
        <v/>
      </c>
      <c r="C2717" s="80"/>
      <c r="D2717" s="283" t="str">
        <f>IF(E2717="","",VLOOKUP(E2717,[1]PROJECTES!$C$14:$G$5000,5,FALSE))</f>
        <v/>
      </c>
      <c r="E2717" s="79"/>
      <c r="F2717" s="110" t="str">
        <f>IF(I2717="","",VLOOKUP(I2717,[1]PROJECTES!$C$14:$G$5000,2,FALSE))</f>
        <v/>
      </c>
      <c r="G2717" s="112" t="str">
        <f>IF(E2717="","",VLOOKUP(E2717,[1]PROJECTES!$C$14:$G$5000,4,FALSE))</f>
        <v/>
      </c>
      <c r="H2717" s="95"/>
      <c r="I2717" s="113" t="str">
        <f>IF(H2717="","",VLOOKUP(H2717,BD!B$2:C$16,2,FALSE))</f>
        <v/>
      </c>
      <c r="J2717" s="114"/>
      <c r="K2717" s="115" t="str">
        <f t="shared" si="94"/>
        <v/>
      </c>
      <c r="L2717" s="116" t="str">
        <f t="shared" ca="1" si="95"/>
        <v>-</v>
      </c>
      <c r="M2717" s="111" t="str">
        <f>IF(E2717="","",VLOOKUP(E2717,[1]PROJECTES!$C$14:$Z$5000,21,FALSE))</f>
        <v/>
      </c>
      <c r="N2717" s="117"/>
      <c r="O2717" s="118" t="s">
        <v>222</v>
      </c>
      <c r="P2717" s="119"/>
      <c r="Q2717" s="84"/>
      <c r="R2717" s="125"/>
      <c r="S2717" s="166"/>
      <c r="T2717" s="167"/>
    </row>
    <row r="2718" spans="1:20" s="121" customFormat="1" ht="20.100000000000001" customHeight="1" x14ac:dyDescent="0.3">
      <c r="A2718" s="80"/>
      <c r="B2718" s="110" t="str">
        <f>IF(E2718="","",VLOOKUP(E2718,[1]PROJECTES!$C$14:$G$5000,2,FALSE))</f>
        <v/>
      </c>
      <c r="C2718" s="80"/>
      <c r="D2718" s="283" t="str">
        <f>IF(E2718="","",VLOOKUP(E2718,[1]PROJECTES!$C$14:$G$5000,5,FALSE))</f>
        <v/>
      </c>
      <c r="E2718" s="79"/>
      <c r="F2718" s="110" t="str">
        <f>IF(I2718="","",VLOOKUP(I2718,[1]PROJECTES!$C$14:$G$5000,2,FALSE))</f>
        <v/>
      </c>
      <c r="G2718" s="112" t="str">
        <f>IF(E2718="","",VLOOKUP(E2718,[1]PROJECTES!$C$14:$G$5000,4,FALSE))</f>
        <v/>
      </c>
      <c r="H2718" s="95"/>
      <c r="I2718" s="113" t="str">
        <f>IF(H2718="","",VLOOKUP(H2718,BD!B$2:C$16,2,FALSE))</f>
        <v/>
      </c>
      <c r="J2718" s="114"/>
      <c r="K2718" s="115" t="str">
        <f t="shared" si="94"/>
        <v/>
      </c>
      <c r="L2718" s="116" t="str">
        <f t="shared" ca="1" si="95"/>
        <v>-</v>
      </c>
      <c r="M2718" s="111" t="str">
        <f>IF(E2718="","",VLOOKUP(E2718,[1]PROJECTES!$C$14:$Z$5000,21,FALSE))</f>
        <v/>
      </c>
      <c r="N2718" s="117"/>
      <c r="O2718" s="118" t="s">
        <v>222</v>
      </c>
      <c r="P2718" s="119"/>
      <c r="Q2718" s="84"/>
      <c r="R2718" s="125"/>
      <c r="S2718" s="166"/>
      <c r="T2718" s="167"/>
    </row>
    <row r="2719" spans="1:20" s="121" customFormat="1" ht="20.100000000000001" customHeight="1" x14ac:dyDescent="0.3">
      <c r="A2719" s="80"/>
      <c r="B2719" s="110" t="str">
        <f>IF(E2719="","",VLOOKUP(E2719,[1]PROJECTES!$C$14:$G$5000,2,FALSE))</f>
        <v/>
      </c>
      <c r="C2719" s="80"/>
      <c r="D2719" s="283" t="str">
        <f>IF(E2719="","",VLOOKUP(E2719,[1]PROJECTES!$C$14:$G$5000,5,FALSE))</f>
        <v/>
      </c>
      <c r="E2719" s="79"/>
      <c r="F2719" s="110" t="str">
        <f>IF(I2719="","",VLOOKUP(I2719,[1]PROJECTES!$C$14:$G$5000,2,FALSE))</f>
        <v/>
      </c>
      <c r="G2719" s="112" t="str">
        <f>IF(E2719="","",VLOOKUP(E2719,[1]PROJECTES!$C$14:$G$5000,4,FALSE))</f>
        <v/>
      </c>
      <c r="H2719" s="95"/>
      <c r="I2719" s="113" t="str">
        <f>IF(H2719="","",VLOOKUP(H2719,BD!B$2:C$16,2,FALSE))</f>
        <v/>
      </c>
      <c r="J2719" s="114"/>
      <c r="K2719" s="115" t="str">
        <f t="shared" si="94"/>
        <v/>
      </c>
      <c r="L2719" s="116" t="str">
        <f t="shared" ca="1" si="95"/>
        <v>-</v>
      </c>
      <c r="M2719" s="111" t="str">
        <f>IF(E2719="","",VLOOKUP(E2719,[1]PROJECTES!$C$14:$Z$5000,21,FALSE))</f>
        <v/>
      </c>
      <c r="N2719" s="117"/>
      <c r="O2719" s="118" t="s">
        <v>222</v>
      </c>
      <c r="P2719" s="119"/>
      <c r="Q2719" s="84"/>
      <c r="R2719" s="125"/>
      <c r="S2719" s="166"/>
      <c r="T2719" s="167"/>
    </row>
    <row r="2720" spans="1:20" s="121" customFormat="1" ht="20.100000000000001" customHeight="1" x14ac:dyDescent="0.3">
      <c r="A2720" s="80"/>
      <c r="B2720" s="110" t="str">
        <f>IF(E2720="","",VLOOKUP(E2720,[1]PROJECTES!$C$14:$G$5000,2,FALSE))</f>
        <v/>
      </c>
      <c r="C2720" s="80"/>
      <c r="D2720" s="283" t="str">
        <f>IF(E2720="","",VLOOKUP(E2720,[1]PROJECTES!$C$14:$G$5000,5,FALSE))</f>
        <v/>
      </c>
      <c r="E2720" s="79"/>
      <c r="F2720" s="110" t="str">
        <f>IF(I2720="","",VLOOKUP(I2720,[1]PROJECTES!$C$14:$G$5000,2,FALSE))</f>
        <v/>
      </c>
      <c r="G2720" s="112" t="str">
        <f>IF(E2720="","",VLOOKUP(E2720,[1]PROJECTES!$C$14:$G$5000,4,FALSE))</f>
        <v/>
      </c>
      <c r="H2720" s="95"/>
      <c r="I2720" s="113" t="str">
        <f>IF(H2720="","",VLOOKUP(H2720,BD!B$2:C$16,2,FALSE))</f>
        <v/>
      </c>
      <c r="J2720" s="114"/>
      <c r="K2720" s="115" t="str">
        <f t="shared" si="94"/>
        <v/>
      </c>
      <c r="L2720" s="116" t="str">
        <f t="shared" ca="1" si="95"/>
        <v>-</v>
      </c>
      <c r="M2720" s="111" t="str">
        <f>IF(E2720="","",VLOOKUP(E2720,[1]PROJECTES!$C$14:$Z$5000,21,FALSE))</f>
        <v/>
      </c>
      <c r="N2720" s="117"/>
      <c r="O2720" s="118" t="s">
        <v>222</v>
      </c>
      <c r="P2720" s="119"/>
      <c r="Q2720" s="84"/>
      <c r="R2720" s="125"/>
      <c r="S2720" s="166"/>
      <c r="T2720" s="167"/>
    </row>
    <row r="2721" spans="1:20" s="121" customFormat="1" ht="20.100000000000001" customHeight="1" x14ac:dyDescent="0.3">
      <c r="A2721" s="80"/>
      <c r="B2721" s="110" t="str">
        <f>IF(E2721="","",VLOOKUP(E2721,[1]PROJECTES!$C$14:$G$5000,2,FALSE))</f>
        <v/>
      </c>
      <c r="C2721" s="80"/>
      <c r="D2721" s="283" t="str">
        <f>IF(E2721="","",VLOOKUP(E2721,[1]PROJECTES!$C$14:$G$5000,5,FALSE))</f>
        <v/>
      </c>
      <c r="E2721" s="79"/>
      <c r="F2721" s="110" t="str">
        <f>IF(I2721="","",VLOOKUP(I2721,[1]PROJECTES!$C$14:$G$5000,2,FALSE))</f>
        <v/>
      </c>
      <c r="G2721" s="112" t="str">
        <f>IF(E2721="","",VLOOKUP(E2721,[1]PROJECTES!$C$14:$G$5000,4,FALSE))</f>
        <v/>
      </c>
      <c r="H2721" s="95"/>
      <c r="I2721" s="113" t="str">
        <f>IF(H2721="","",VLOOKUP(H2721,BD!B$2:C$16,2,FALSE))</f>
        <v/>
      </c>
      <c r="J2721" s="114"/>
      <c r="K2721" s="115" t="str">
        <f t="shared" si="94"/>
        <v/>
      </c>
      <c r="L2721" s="116" t="str">
        <f t="shared" ca="1" si="95"/>
        <v>-</v>
      </c>
      <c r="M2721" s="111" t="str">
        <f>IF(E2721="","",VLOOKUP(E2721,[1]PROJECTES!$C$14:$Z$5000,21,FALSE))</f>
        <v/>
      </c>
      <c r="N2721" s="117"/>
      <c r="O2721" s="118" t="s">
        <v>222</v>
      </c>
      <c r="P2721" s="119"/>
      <c r="Q2721" s="84"/>
      <c r="R2721" s="125"/>
      <c r="S2721" s="166"/>
      <c r="T2721" s="167"/>
    </row>
    <row r="2722" spans="1:20" s="121" customFormat="1" ht="20.100000000000001" customHeight="1" x14ac:dyDescent="0.3">
      <c r="A2722" s="80"/>
      <c r="B2722" s="110" t="str">
        <f>IF(E2722="","",VLOOKUP(E2722,[1]PROJECTES!$C$14:$G$5000,2,FALSE))</f>
        <v/>
      </c>
      <c r="C2722" s="80"/>
      <c r="D2722" s="283" t="str">
        <f>IF(E2722="","",VLOOKUP(E2722,[1]PROJECTES!$C$14:$G$5000,5,FALSE))</f>
        <v/>
      </c>
      <c r="E2722" s="79"/>
      <c r="F2722" s="110" t="str">
        <f>IF(I2722="","",VLOOKUP(I2722,[1]PROJECTES!$C$14:$G$5000,2,FALSE))</f>
        <v/>
      </c>
      <c r="G2722" s="112" t="str">
        <f>IF(E2722="","",VLOOKUP(E2722,[1]PROJECTES!$C$14:$G$5000,4,FALSE))</f>
        <v/>
      </c>
      <c r="H2722" s="95"/>
      <c r="I2722" s="113" t="str">
        <f>IF(H2722="","",VLOOKUP(H2722,BD!B$2:C$16,2,FALSE))</f>
        <v/>
      </c>
      <c r="J2722" s="114"/>
      <c r="K2722" s="115" t="str">
        <f t="shared" si="94"/>
        <v/>
      </c>
      <c r="L2722" s="116" t="str">
        <f t="shared" ca="1" si="95"/>
        <v>-</v>
      </c>
      <c r="M2722" s="111" t="str">
        <f>IF(E2722="","",VLOOKUP(E2722,[1]PROJECTES!$C$14:$Z$5000,21,FALSE))</f>
        <v/>
      </c>
      <c r="N2722" s="117"/>
      <c r="O2722" s="118" t="s">
        <v>222</v>
      </c>
      <c r="P2722" s="119"/>
      <c r="Q2722" s="84"/>
      <c r="R2722" s="125"/>
      <c r="S2722" s="166"/>
      <c r="T2722" s="167"/>
    </row>
    <row r="2723" spans="1:20" s="121" customFormat="1" ht="20.100000000000001" customHeight="1" x14ac:dyDescent="0.3">
      <c r="A2723" s="80"/>
      <c r="B2723" s="110" t="str">
        <f>IF(E2723="","",VLOOKUP(E2723,[1]PROJECTES!$C$14:$G$5000,2,FALSE))</f>
        <v/>
      </c>
      <c r="C2723" s="80"/>
      <c r="D2723" s="283" t="str">
        <f>IF(E2723="","",VLOOKUP(E2723,[1]PROJECTES!$C$14:$G$5000,5,FALSE))</f>
        <v/>
      </c>
      <c r="E2723" s="79"/>
      <c r="F2723" s="110" t="str">
        <f>IF(I2723="","",VLOOKUP(I2723,[1]PROJECTES!$C$14:$G$5000,2,FALSE))</f>
        <v/>
      </c>
      <c r="G2723" s="112" t="str">
        <f>IF(E2723="","",VLOOKUP(E2723,[1]PROJECTES!$C$14:$G$5000,4,FALSE))</f>
        <v/>
      </c>
      <c r="H2723" s="95"/>
      <c r="I2723" s="113" t="str">
        <f>IF(H2723="","",VLOOKUP(H2723,BD!B$2:C$16,2,FALSE))</f>
        <v/>
      </c>
      <c r="J2723" s="114"/>
      <c r="K2723" s="115" t="str">
        <f t="shared" si="94"/>
        <v/>
      </c>
      <c r="L2723" s="116" t="str">
        <f t="shared" ca="1" si="95"/>
        <v>-</v>
      </c>
      <c r="M2723" s="111" t="str">
        <f>IF(E2723="","",VLOOKUP(E2723,[1]PROJECTES!$C$14:$Z$5000,21,FALSE))</f>
        <v/>
      </c>
      <c r="N2723" s="117"/>
      <c r="O2723" s="118" t="s">
        <v>222</v>
      </c>
      <c r="P2723" s="119"/>
      <c r="Q2723" s="84"/>
      <c r="R2723" s="125"/>
      <c r="S2723" s="166"/>
      <c r="T2723" s="167"/>
    </row>
    <row r="2724" spans="1:20" s="121" customFormat="1" ht="20.100000000000001" customHeight="1" x14ac:dyDescent="0.3">
      <c r="A2724" s="80"/>
      <c r="B2724" s="110" t="str">
        <f>IF(E2724="","",VLOOKUP(E2724,[1]PROJECTES!$C$14:$G$5000,2,FALSE))</f>
        <v/>
      </c>
      <c r="C2724" s="80"/>
      <c r="D2724" s="283" t="str">
        <f>IF(E2724="","",VLOOKUP(E2724,[1]PROJECTES!$C$14:$G$5000,5,FALSE))</f>
        <v/>
      </c>
      <c r="E2724" s="79"/>
      <c r="F2724" s="110" t="str">
        <f>IF(I2724="","",VLOOKUP(I2724,[1]PROJECTES!$C$14:$G$5000,2,FALSE))</f>
        <v/>
      </c>
      <c r="G2724" s="112" t="str">
        <f>IF(E2724="","",VLOOKUP(E2724,[1]PROJECTES!$C$14:$G$5000,4,FALSE))</f>
        <v/>
      </c>
      <c r="H2724" s="95"/>
      <c r="I2724" s="113" t="str">
        <f>IF(H2724="","",VLOOKUP(H2724,BD!B$2:C$16,2,FALSE))</f>
        <v/>
      </c>
      <c r="J2724" s="114"/>
      <c r="K2724" s="115" t="str">
        <f t="shared" si="94"/>
        <v/>
      </c>
      <c r="L2724" s="116" t="str">
        <f t="shared" ca="1" si="95"/>
        <v>-</v>
      </c>
      <c r="M2724" s="111" t="str">
        <f>IF(E2724="","",VLOOKUP(E2724,[1]PROJECTES!$C$14:$Z$5000,21,FALSE))</f>
        <v/>
      </c>
      <c r="N2724" s="117"/>
      <c r="O2724" s="118" t="s">
        <v>222</v>
      </c>
      <c r="P2724" s="119"/>
      <c r="Q2724" s="84"/>
      <c r="R2724" s="125"/>
      <c r="S2724" s="166"/>
      <c r="T2724" s="167"/>
    </row>
    <row r="2725" spans="1:20" s="121" customFormat="1" ht="20.100000000000001" customHeight="1" x14ac:dyDescent="0.3">
      <c r="A2725" s="80"/>
      <c r="B2725" s="110" t="str">
        <f>IF(E2725="","",VLOOKUP(E2725,[1]PROJECTES!$C$14:$G$5000,2,FALSE))</f>
        <v/>
      </c>
      <c r="C2725" s="80"/>
      <c r="D2725" s="283" t="str">
        <f>IF(E2725="","",VLOOKUP(E2725,[1]PROJECTES!$C$14:$G$5000,5,FALSE))</f>
        <v/>
      </c>
      <c r="E2725" s="79"/>
      <c r="F2725" s="110" t="str">
        <f>IF(I2725="","",VLOOKUP(I2725,[1]PROJECTES!$C$14:$G$5000,2,FALSE))</f>
        <v/>
      </c>
      <c r="G2725" s="112" t="str">
        <f>IF(E2725="","",VLOOKUP(E2725,[1]PROJECTES!$C$14:$G$5000,4,FALSE))</f>
        <v/>
      </c>
      <c r="H2725" s="95"/>
      <c r="I2725" s="113" t="str">
        <f>IF(H2725="","",VLOOKUP(H2725,BD!B$2:C$16,2,FALSE))</f>
        <v/>
      </c>
      <c r="J2725" s="114"/>
      <c r="K2725" s="115" t="str">
        <f t="shared" si="94"/>
        <v/>
      </c>
      <c r="L2725" s="116" t="str">
        <f t="shared" ca="1" si="95"/>
        <v>-</v>
      </c>
      <c r="M2725" s="111" t="str">
        <f>IF(E2725="","",VLOOKUP(E2725,[1]PROJECTES!$C$14:$Z$5000,21,FALSE))</f>
        <v/>
      </c>
      <c r="N2725" s="117"/>
      <c r="O2725" s="118" t="s">
        <v>222</v>
      </c>
      <c r="P2725" s="119"/>
      <c r="Q2725" s="84"/>
      <c r="R2725" s="125"/>
      <c r="S2725" s="166"/>
      <c r="T2725" s="167"/>
    </row>
    <row r="2726" spans="1:20" s="121" customFormat="1" ht="20.100000000000001" customHeight="1" x14ac:dyDescent="0.3">
      <c r="A2726" s="80"/>
      <c r="B2726" s="110" t="str">
        <f>IF(E2726="","",VLOOKUP(E2726,[1]PROJECTES!$C$14:$G$5000,2,FALSE))</f>
        <v/>
      </c>
      <c r="C2726" s="80"/>
      <c r="D2726" s="283" t="str">
        <f>IF(E2726="","",VLOOKUP(E2726,[1]PROJECTES!$C$14:$G$5000,5,FALSE))</f>
        <v/>
      </c>
      <c r="E2726" s="79"/>
      <c r="F2726" s="110" t="str">
        <f>IF(I2726="","",VLOOKUP(I2726,[1]PROJECTES!$C$14:$G$5000,2,FALSE))</f>
        <v/>
      </c>
      <c r="G2726" s="112" t="str">
        <f>IF(E2726="","",VLOOKUP(E2726,[1]PROJECTES!$C$14:$G$5000,4,FALSE))</f>
        <v/>
      </c>
      <c r="H2726" s="95"/>
      <c r="I2726" s="113" t="str">
        <f>IF(H2726="","",VLOOKUP(H2726,BD!B$2:C$16,2,FALSE))</f>
        <v/>
      </c>
      <c r="J2726" s="114"/>
      <c r="K2726" s="115" t="str">
        <f t="shared" ref="K2726:K2789" si="96">IF(J2726="","",WEEKNUM(J2726,2)-0)</f>
        <v/>
      </c>
      <c r="L2726" s="116" t="str">
        <f t="shared" ca="1" si="95"/>
        <v>-</v>
      </c>
      <c r="M2726" s="111" t="str">
        <f>IF(E2726="","",VLOOKUP(E2726,[1]PROJECTES!$C$14:$Z$5000,21,FALSE))</f>
        <v/>
      </c>
      <c r="N2726" s="117"/>
      <c r="O2726" s="118" t="s">
        <v>222</v>
      </c>
      <c r="P2726" s="119"/>
      <c r="Q2726" s="84"/>
      <c r="R2726" s="125"/>
      <c r="S2726" s="166"/>
      <c r="T2726" s="167"/>
    </row>
    <row r="2727" spans="1:20" s="121" customFormat="1" ht="20.100000000000001" customHeight="1" x14ac:dyDescent="0.3">
      <c r="A2727" s="80"/>
      <c r="B2727" s="110" t="str">
        <f>IF(E2727="","",VLOOKUP(E2727,[1]PROJECTES!$C$14:$G$5000,2,FALSE))</f>
        <v/>
      </c>
      <c r="C2727" s="80"/>
      <c r="D2727" s="283" t="str">
        <f>IF(E2727="","",VLOOKUP(E2727,[1]PROJECTES!$C$14:$G$5000,5,FALSE))</f>
        <v/>
      </c>
      <c r="E2727" s="79"/>
      <c r="F2727" s="110" t="str">
        <f>IF(I2727="","",VLOOKUP(I2727,[1]PROJECTES!$C$14:$G$5000,2,FALSE))</f>
        <v/>
      </c>
      <c r="G2727" s="112" t="str">
        <f>IF(E2727="","",VLOOKUP(E2727,[1]PROJECTES!$C$14:$G$5000,4,FALSE))</f>
        <v/>
      </c>
      <c r="H2727" s="95"/>
      <c r="I2727" s="113" t="str">
        <f>IF(H2727="","",VLOOKUP(H2727,BD!B$2:C$16,2,FALSE))</f>
        <v/>
      </c>
      <c r="J2727" s="114"/>
      <c r="K2727" s="115" t="str">
        <f t="shared" si="96"/>
        <v/>
      </c>
      <c r="L2727" s="116" t="str">
        <f t="shared" ca="1" si="95"/>
        <v>-</v>
      </c>
      <c r="M2727" s="111" t="str">
        <f>IF(E2727="","",VLOOKUP(E2727,[1]PROJECTES!$C$14:$Z$5000,21,FALSE))</f>
        <v/>
      </c>
      <c r="N2727" s="117"/>
      <c r="O2727" s="118" t="s">
        <v>222</v>
      </c>
      <c r="P2727" s="119"/>
      <c r="Q2727" s="84"/>
      <c r="R2727" s="125"/>
      <c r="S2727" s="166"/>
      <c r="T2727" s="167"/>
    </row>
    <row r="2728" spans="1:20" s="121" customFormat="1" ht="20.100000000000001" customHeight="1" x14ac:dyDescent="0.3">
      <c r="A2728" s="80"/>
      <c r="B2728" s="110" t="str">
        <f>IF(E2728="","",VLOOKUP(E2728,[1]PROJECTES!$C$14:$G$5000,2,FALSE))</f>
        <v/>
      </c>
      <c r="C2728" s="80"/>
      <c r="D2728" s="283" t="str">
        <f>IF(E2728="","",VLOOKUP(E2728,[1]PROJECTES!$C$14:$G$5000,5,FALSE))</f>
        <v/>
      </c>
      <c r="E2728" s="79"/>
      <c r="F2728" s="110" t="str">
        <f>IF(I2728="","",VLOOKUP(I2728,[1]PROJECTES!$C$14:$G$5000,2,FALSE))</f>
        <v/>
      </c>
      <c r="G2728" s="112" t="str">
        <f>IF(E2728="","",VLOOKUP(E2728,[1]PROJECTES!$C$14:$G$5000,4,FALSE))</f>
        <v/>
      </c>
      <c r="H2728" s="95"/>
      <c r="I2728" s="113" t="str">
        <f>IF(H2728="","",VLOOKUP(H2728,BD!B$2:C$16,2,FALSE))</f>
        <v/>
      </c>
      <c r="J2728" s="114"/>
      <c r="K2728" s="115" t="str">
        <f t="shared" si="96"/>
        <v/>
      </c>
      <c r="L2728" s="116" t="str">
        <f t="shared" ca="1" si="95"/>
        <v>-</v>
      </c>
      <c r="M2728" s="111" t="str">
        <f>IF(E2728="","",VLOOKUP(E2728,[1]PROJECTES!$C$14:$Z$5000,21,FALSE))</f>
        <v/>
      </c>
      <c r="N2728" s="117"/>
      <c r="O2728" s="118" t="s">
        <v>222</v>
      </c>
      <c r="P2728" s="119"/>
      <c r="Q2728" s="84"/>
      <c r="R2728" s="125"/>
      <c r="S2728" s="166"/>
      <c r="T2728" s="167"/>
    </row>
    <row r="2729" spans="1:20" s="121" customFormat="1" ht="20.100000000000001" customHeight="1" x14ac:dyDescent="0.3">
      <c r="A2729" s="80"/>
      <c r="B2729" s="110" t="str">
        <f>IF(E2729="","",VLOOKUP(E2729,[1]PROJECTES!$C$14:$G$5000,2,FALSE))</f>
        <v/>
      </c>
      <c r="C2729" s="80"/>
      <c r="D2729" s="283" t="str">
        <f>IF(E2729="","",VLOOKUP(E2729,[1]PROJECTES!$C$14:$G$5000,5,FALSE))</f>
        <v/>
      </c>
      <c r="E2729" s="79"/>
      <c r="F2729" s="110" t="str">
        <f>IF(I2729="","",VLOOKUP(I2729,[1]PROJECTES!$C$14:$G$5000,2,FALSE))</f>
        <v/>
      </c>
      <c r="G2729" s="112" t="str">
        <f>IF(E2729="","",VLOOKUP(E2729,[1]PROJECTES!$C$14:$G$5000,4,FALSE))</f>
        <v/>
      </c>
      <c r="H2729" s="95"/>
      <c r="I2729" s="113" t="str">
        <f>IF(H2729="","",VLOOKUP(H2729,BD!B$2:C$16,2,FALSE))</f>
        <v/>
      </c>
      <c r="J2729" s="114"/>
      <c r="K2729" s="115" t="str">
        <f t="shared" si="96"/>
        <v/>
      </c>
      <c r="L2729" s="116" t="str">
        <f t="shared" ca="1" si="95"/>
        <v>-</v>
      </c>
      <c r="M2729" s="111" t="str">
        <f>IF(E2729="","",VLOOKUP(E2729,[1]PROJECTES!$C$14:$Z$5000,21,FALSE))</f>
        <v/>
      </c>
      <c r="N2729" s="117"/>
      <c r="O2729" s="118" t="s">
        <v>222</v>
      </c>
      <c r="P2729" s="119"/>
      <c r="Q2729" s="84"/>
      <c r="R2729" s="125"/>
      <c r="S2729" s="166"/>
      <c r="T2729" s="167"/>
    </row>
    <row r="2730" spans="1:20" s="121" customFormat="1" ht="20.100000000000001" customHeight="1" x14ac:dyDescent="0.3">
      <c r="A2730" s="80"/>
      <c r="B2730" s="110" t="str">
        <f>IF(E2730="","",VLOOKUP(E2730,[1]PROJECTES!$C$14:$G$5000,2,FALSE))</f>
        <v/>
      </c>
      <c r="C2730" s="80"/>
      <c r="D2730" s="283" t="str">
        <f>IF(E2730="","",VLOOKUP(E2730,[1]PROJECTES!$C$14:$G$5000,5,FALSE))</f>
        <v/>
      </c>
      <c r="E2730" s="79"/>
      <c r="F2730" s="110" t="str">
        <f>IF(I2730="","",VLOOKUP(I2730,[1]PROJECTES!$C$14:$G$5000,2,FALSE))</f>
        <v/>
      </c>
      <c r="G2730" s="112" t="str">
        <f>IF(E2730="","",VLOOKUP(E2730,[1]PROJECTES!$C$14:$G$5000,4,FALSE))</f>
        <v/>
      </c>
      <c r="H2730" s="95"/>
      <c r="I2730" s="113" t="str">
        <f>IF(H2730="","",VLOOKUP(H2730,BD!B$2:C$16,2,FALSE))</f>
        <v/>
      </c>
      <c r="J2730" s="114"/>
      <c r="K2730" s="115" t="str">
        <f t="shared" si="96"/>
        <v/>
      </c>
      <c r="L2730" s="116" t="str">
        <f t="shared" ca="1" si="95"/>
        <v>-</v>
      </c>
      <c r="M2730" s="111" t="str">
        <f>IF(E2730="","",VLOOKUP(E2730,[1]PROJECTES!$C$14:$Z$5000,21,FALSE))</f>
        <v/>
      </c>
      <c r="N2730" s="117"/>
      <c r="O2730" s="118" t="s">
        <v>222</v>
      </c>
      <c r="P2730" s="119"/>
      <c r="Q2730" s="84"/>
      <c r="R2730" s="125"/>
      <c r="S2730" s="166"/>
      <c r="T2730" s="167"/>
    </row>
    <row r="2731" spans="1:20" s="121" customFormat="1" ht="20.100000000000001" customHeight="1" x14ac:dyDescent="0.3">
      <c r="A2731" s="80"/>
      <c r="B2731" s="110" t="str">
        <f>IF(E2731="","",VLOOKUP(E2731,[1]PROJECTES!$C$14:$G$5000,2,FALSE))</f>
        <v/>
      </c>
      <c r="C2731" s="80"/>
      <c r="D2731" s="283" t="str">
        <f>IF(E2731="","",VLOOKUP(E2731,[1]PROJECTES!$C$14:$G$5000,5,FALSE))</f>
        <v/>
      </c>
      <c r="E2731" s="79"/>
      <c r="F2731" s="110" t="str">
        <f>IF(I2731="","",VLOOKUP(I2731,[1]PROJECTES!$C$14:$G$5000,2,FALSE))</f>
        <v/>
      </c>
      <c r="G2731" s="112" t="str">
        <f>IF(E2731="","",VLOOKUP(E2731,[1]PROJECTES!$C$14:$G$5000,4,FALSE))</f>
        <v/>
      </c>
      <c r="H2731" s="95"/>
      <c r="I2731" s="113" t="str">
        <f>IF(H2731="","",VLOOKUP(H2731,BD!B$2:C$16,2,FALSE))</f>
        <v/>
      </c>
      <c r="J2731" s="114"/>
      <c r="K2731" s="115" t="str">
        <f t="shared" si="96"/>
        <v/>
      </c>
      <c r="L2731" s="116" t="str">
        <f t="shared" ca="1" si="95"/>
        <v>-</v>
      </c>
      <c r="M2731" s="111" t="str">
        <f>IF(E2731="","",VLOOKUP(E2731,[1]PROJECTES!$C$14:$Z$5000,21,FALSE))</f>
        <v/>
      </c>
      <c r="N2731" s="117"/>
      <c r="O2731" s="118" t="s">
        <v>222</v>
      </c>
      <c r="P2731" s="119"/>
      <c r="Q2731" s="84"/>
      <c r="R2731" s="125"/>
      <c r="S2731" s="166"/>
      <c r="T2731" s="167"/>
    </row>
    <row r="2732" spans="1:20" s="121" customFormat="1" ht="20.100000000000001" customHeight="1" x14ac:dyDescent="0.3">
      <c r="A2732" s="80"/>
      <c r="B2732" s="110" t="str">
        <f>IF(E2732="","",VLOOKUP(E2732,[1]PROJECTES!$C$14:$G$5000,2,FALSE))</f>
        <v/>
      </c>
      <c r="C2732" s="80"/>
      <c r="D2732" s="283" t="str">
        <f>IF(E2732="","",VLOOKUP(E2732,[1]PROJECTES!$C$14:$G$5000,5,FALSE))</f>
        <v/>
      </c>
      <c r="E2732" s="79"/>
      <c r="F2732" s="110" t="str">
        <f>IF(I2732="","",VLOOKUP(I2732,[1]PROJECTES!$C$14:$G$5000,2,FALSE))</f>
        <v/>
      </c>
      <c r="G2732" s="112" t="str">
        <f>IF(E2732="","",VLOOKUP(E2732,[1]PROJECTES!$C$14:$G$5000,4,FALSE))</f>
        <v/>
      </c>
      <c r="H2732" s="95"/>
      <c r="I2732" s="113" t="str">
        <f>IF(H2732="","",VLOOKUP(H2732,BD!B$2:C$16,2,FALSE))</f>
        <v/>
      </c>
      <c r="J2732" s="114"/>
      <c r="K2732" s="115" t="str">
        <f t="shared" si="96"/>
        <v/>
      </c>
      <c r="L2732" s="116" t="str">
        <f t="shared" ca="1" si="95"/>
        <v>-</v>
      </c>
      <c r="M2732" s="111" t="str">
        <f>IF(E2732="","",VLOOKUP(E2732,[1]PROJECTES!$C$14:$Z$5000,21,FALSE))</f>
        <v/>
      </c>
      <c r="N2732" s="117"/>
      <c r="O2732" s="118" t="s">
        <v>222</v>
      </c>
      <c r="P2732" s="119"/>
      <c r="Q2732" s="84"/>
      <c r="R2732" s="125"/>
      <c r="S2732" s="166"/>
      <c r="T2732" s="167"/>
    </row>
    <row r="2733" spans="1:20" s="121" customFormat="1" ht="20.100000000000001" customHeight="1" x14ac:dyDescent="0.3">
      <c r="A2733" s="80"/>
      <c r="B2733" s="110" t="str">
        <f>IF(E2733="","",VLOOKUP(E2733,[1]PROJECTES!$C$14:$G$5000,2,FALSE))</f>
        <v/>
      </c>
      <c r="C2733" s="80"/>
      <c r="D2733" s="283" t="str">
        <f>IF(E2733="","",VLOOKUP(E2733,[1]PROJECTES!$C$14:$G$5000,5,FALSE))</f>
        <v/>
      </c>
      <c r="E2733" s="79"/>
      <c r="F2733" s="110" t="str">
        <f>IF(I2733="","",VLOOKUP(I2733,[1]PROJECTES!$C$14:$G$5000,2,FALSE))</f>
        <v/>
      </c>
      <c r="G2733" s="112" t="str">
        <f>IF(E2733="","",VLOOKUP(E2733,[1]PROJECTES!$C$14:$G$5000,4,FALSE))</f>
        <v/>
      </c>
      <c r="H2733" s="95"/>
      <c r="I2733" s="113" t="str">
        <f>IF(H2733="","",VLOOKUP(H2733,BD!B$2:C$16,2,FALSE))</f>
        <v/>
      </c>
      <c r="J2733" s="114"/>
      <c r="K2733" s="115" t="str">
        <f t="shared" si="96"/>
        <v/>
      </c>
      <c r="L2733" s="116" t="str">
        <f t="shared" ca="1" si="95"/>
        <v>-</v>
      </c>
      <c r="M2733" s="111" t="str">
        <f>IF(E2733="","",VLOOKUP(E2733,[1]PROJECTES!$C$14:$Z$5000,21,FALSE))</f>
        <v/>
      </c>
      <c r="N2733" s="117"/>
      <c r="O2733" s="118" t="s">
        <v>222</v>
      </c>
      <c r="P2733" s="119"/>
      <c r="Q2733" s="84"/>
      <c r="R2733" s="125"/>
      <c r="S2733" s="166"/>
      <c r="T2733" s="167"/>
    </row>
    <row r="2734" spans="1:20" s="121" customFormat="1" ht="20.100000000000001" customHeight="1" x14ac:dyDescent="0.3">
      <c r="A2734" s="80"/>
      <c r="B2734" s="110" t="str">
        <f>IF(E2734="","",VLOOKUP(E2734,[1]PROJECTES!$C$14:$G$5000,2,FALSE))</f>
        <v/>
      </c>
      <c r="C2734" s="80"/>
      <c r="D2734" s="283" t="str">
        <f>IF(E2734="","",VLOOKUP(E2734,[1]PROJECTES!$C$14:$G$5000,5,FALSE))</f>
        <v/>
      </c>
      <c r="E2734" s="79"/>
      <c r="F2734" s="110" t="str">
        <f>IF(I2734="","",VLOOKUP(I2734,[1]PROJECTES!$C$14:$G$5000,2,FALSE))</f>
        <v/>
      </c>
      <c r="G2734" s="112" t="str">
        <f>IF(E2734="","",VLOOKUP(E2734,[1]PROJECTES!$C$14:$G$5000,4,FALSE))</f>
        <v/>
      </c>
      <c r="H2734" s="95"/>
      <c r="I2734" s="113" t="str">
        <f>IF(H2734="","",VLOOKUP(H2734,BD!B$2:C$16,2,FALSE))</f>
        <v/>
      </c>
      <c r="J2734" s="114"/>
      <c r="K2734" s="115" t="str">
        <f t="shared" si="96"/>
        <v/>
      </c>
      <c r="L2734" s="116" t="str">
        <f t="shared" ca="1" si="95"/>
        <v>-</v>
      </c>
      <c r="M2734" s="111" t="str">
        <f>IF(E2734="","",VLOOKUP(E2734,[1]PROJECTES!$C$14:$Z$5000,21,FALSE))</f>
        <v/>
      </c>
      <c r="N2734" s="117"/>
      <c r="O2734" s="118" t="s">
        <v>222</v>
      </c>
      <c r="P2734" s="119"/>
      <c r="Q2734" s="84"/>
      <c r="R2734" s="125"/>
      <c r="S2734" s="166"/>
      <c r="T2734" s="167"/>
    </row>
    <row r="2735" spans="1:20" s="121" customFormat="1" ht="20.100000000000001" customHeight="1" x14ac:dyDescent="0.3">
      <c r="A2735" s="80"/>
      <c r="B2735" s="110" t="str">
        <f>IF(E2735="","",VLOOKUP(E2735,[1]PROJECTES!$C$14:$G$5000,2,FALSE))</f>
        <v/>
      </c>
      <c r="C2735" s="80"/>
      <c r="D2735" s="283" t="str">
        <f>IF(E2735="","",VLOOKUP(E2735,[1]PROJECTES!$C$14:$G$5000,5,FALSE))</f>
        <v/>
      </c>
      <c r="E2735" s="79"/>
      <c r="F2735" s="110" t="str">
        <f>IF(I2735="","",VLOOKUP(I2735,[1]PROJECTES!$C$14:$G$5000,2,FALSE))</f>
        <v/>
      </c>
      <c r="G2735" s="112" t="str">
        <f>IF(E2735="","",VLOOKUP(E2735,[1]PROJECTES!$C$14:$G$5000,4,FALSE))</f>
        <v/>
      </c>
      <c r="H2735" s="95"/>
      <c r="I2735" s="113" t="str">
        <f>IF(H2735="","",VLOOKUP(H2735,BD!B$2:C$16,2,FALSE))</f>
        <v/>
      </c>
      <c r="J2735" s="114"/>
      <c r="K2735" s="115" t="str">
        <f t="shared" si="96"/>
        <v/>
      </c>
      <c r="L2735" s="116" t="str">
        <f t="shared" ca="1" si="95"/>
        <v>-</v>
      </c>
      <c r="M2735" s="111" t="str">
        <f>IF(E2735="","",VLOOKUP(E2735,[1]PROJECTES!$C$14:$Z$5000,21,FALSE))</f>
        <v/>
      </c>
      <c r="N2735" s="117"/>
      <c r="O2735" s="118" t="s">
        <v>222</v>
      </c>
      <c r="P2735" s="119"/>
      <c r="Q2735" s="84"/>
      <c r="R2735" s="125"/>
      <c r="S2735" s="166"/>
      <c r="T2735" s="167"/>
    </row>
    <row r="2736" spans="1:20" s="121" customFormat="1" ht="20.100000000000001" customHeight="1" x14ac:dyDescent="0.3">
      <c r="A2736" s="80"/>
      <c r="B2736" s="110" t="str">
        <f>IF(E2736="","",VLOOKUP(E2736,[1]PROJECTES!$C$14:$G$5000,2,FALSE))</f>
        <v/>
      </c>
      <c r="C2736" s="80"/>
      <c r="D2736" s="283" t="str">
        <f>IF(E2736="","",VLOOKUP(E2736,[1]PROJECTES!$C$14:$G$5000,5,FALSE))</f>
        <v/>
      </c>
      <c r="E2736" s="79"/>
      <c r="F2736" s="110" t="str">
        <f>IF(I2736="","",VLOOKUP(I2736,[1]PROJECTES!$C$14:$G$5000,2,FALSE))</f>
        <v/>
      </c>
      <c r="G2736" s="112" t="str">
        <f>IF(E2736="","",VLOOKUP(E2736,[1]PROJECTES!$C$14:$G$5000,4,FALSE))</f>
        <v/>
      </c>
      <c r="H2736" s="95"/>
      <c r="I2736" s="113" t="str">
        <f>IF(H2736="","",VLOOKUP(H2736,BD!B$2:C$16,2,FALSE))</f>
        <v/>
      </c>
      <c r="J2736" s="114"/>
      <c r="K2736" s="115" t="str">
        <f t="shared" si="96"/>
        <v/>
      </c>
      <c r="L2736" s="116" t="str">
        <f t="shared" ca="1" si="95"/>
        <v>-</v>
      </c>
      <c r="M2736" s="111" t="str">
        <f>IF(E2736="","",VLOOKUP(E2736,[1]PROJECTES!$C$14:$Z$5000,21,FALSE))</f>
        <v/>
      </c>
      <c r="N2736" s="117"/>
      <c r="O2736" s="118" t="s">
        <v>222</v>
      </c>
      <c r="P2736" s="119"/>
      <c r="Q2736" s="84"/>
      <c r="R2736" s="125"/>
      <c r="S2736" s="166"/>
      <c r="T2736" s="167"/>
    </row>
    <row r="2737" spans="1:20" s="121" customFormat="1" ht="20.100000000000001" customHeight="1" x14ac:dyDescent="0.3">
      <c r="A2737" s="80"/>
      <c r="B2737" s="110" t="str">
        <f>IF(E2737="","",VLOOKUP(E2737,[1]PROJECTES!$C$14:$G$5000,2,FALSE))</f>
        <v/>
      </c>
      <c r="C2737" s="80"/>
      <c r="D2737" s="283" t="str">
        <f>IF(E2737="","",VLOOKUP(E2737,[1]PROJECTES!$C$14:$G$5000,5,FALSE))</f>
        <v/>
      </c>
      <c r="E2737" s="79"/>
      <c r="F2737" s="110" t="str">
        <f>IF(I2737="","",VLOOKUP(I2737,[1]PROJECTES!$C$14:$G$5000,2,FALSE))</f>
        <v/>
      </c>
      <c r="G2737" s="112" t="str">
        <f>IF(E2737="","",VLOOKUP(E2737,[1]PROJECTES!$C$14:$G$5000,4,FALSE))</f>
        <v/>
      </c>
      <c r="H2737" s="95"/>
      <c r="I2737" s="113" t="str">
        <f>IF(H2737="","",VLOOKUP(H2737,BD!B$2:C$16,2,FALSE))</f>
        <v/>
      </c>
      <c r="J2737" s="114"/>
      <c r="K2737" s="115" t="str">
        <f t="shared" si="96"/>
        <v/>
      </c>
      <c r="L2737" s="116" t="str">
        <f t="shared" ca="1" si="95"/>
        <v>-</v>
      </c>
      <c r="M2737" s="111" t="str">
        <f>IF(E2737="","",VLOOKUP(E2737,[1]PROJECTES!$C$14:$Z$5000,21,FALSE))</f>
        <v/>
      </c>
      <c r="N2737" s="117"/>
      <c r="O2737" s="118" t="s">
        <v>222</v>
      </c>
      <c r="P2737" s="119"/>
      <c r="Q2737" s="84"/>
      <c r="R2737" s="125"/>
      <c r="S2737" s="166"/>
      <c r="T2737" s="167"/>
    </row>
    <row r="2738" spans="1:20" s="121" customFormat="1" ht="20.100000000000001" customHeight="1" x14ac:dyDescent="0.3">
      <c r="A2738" s="80"/>
      <c r="B2738" s="110" t="str">
        <f>IF(E2738="","",VLOOKUP(E2738,[1]PROJECTES!$C$14:$G$5000,2,FALSE))</f>
        <v/>
      </c>
      <c r="C2738" s="80"/>
      <c r="D2738" s="283" t="str">
        <f>IF(E2738="","",VLOOKUP(E2738,[1]PROJECTES!$C$14:$G$5000,5,FALSE))</f>
        <v/>
      </c>
      <c r="E2738" s="79"/>
      <c r="F2738" s="110" t="str">
        <f>IF(I2738="","",VLOOKUP(I2738,[1]PROJECTES!$C$14:$G$5000,2,FALSE))</f>
        <v/>
      </c>
      <c r="G2738" s="112" t="str">
        <f>IF(E2738="","",VLOOKUP(E2738,[1]PROJECTES!$C$14:$G$5000,4,FALSE))</f>
        <v/>
      </c>
      <c r="H2738" s="95"/>
      <c r="I2738" s="113" t="str">
        <f>IF(H2738="","",VLOOKUP(H2738,BD!B$2:C$16,2,FALSE))</f>
        <v/>
      </c>
      <c r="J2738" s="114"/>
      <c r="K2738" s="115" t="str">
        <f t="shared" si="96"/>
        <v/>
      </c>
      <c r="L2738" s="116" t="str">
        <f t="shared" ca="1" si="95"/>
        <v>-</v>
      </c>
      <c r="M2738" s="111" t="str">
        <f>IF(E2738="","",VLOOKUP(E2738,[1]PROJECTES!$C$14:$Z$5000,21,FALSE))</f>
        <v/>
      </c>
      <c r="N2738" s="117"/>
      <c r="O2738" s="118" t="s">
        <v>222</v>
      </c>
      <c r="P2738" s="119"/>
      <c r="Q2738" s="84"/>
      <c r="R2738" s="125"/>
      <c r="S2738" s="166"/>
      <c r="T2738" s="167"/>
    </row>
    <row r="2739" spans="1:20" s="121" customFormat="1" ht="20.100000000000001" customHeight="1" x14ac:dyDescent="0.3">
      <c r="A2739" s="80"/>
      <c r="B2739" s="110" t="str">
        <f>IF(E2739="","",VLOOKUP(E2739,[1]PROJECTES!$C$14:$G$5000,2,FALSE))</f>
        <v/>
      </c>
      <c r="C2739" s="80"/>
      <c r="D2739" s="283" t="str">
        <f>IF(E2739="","",VLOOKUP(E2739,[1]PROJECTES!$C$14:$G$5000,5,FALSE))</f>
        <v/>
      </c>
      <c r="E2739" s="79"/>
      <c r="F2739" s="110" t="str">
        <f>IF(I2739="","",VLOOKUP(I2739,[1]PROJECTES!$C$14:$G$5000,2,FALSE))</f>
        <v/>
      </c>
      <c r="G2739" s="112" t="str">
        <f>IF(E2739="","",VLOOKUP(E2739,[1]PROJECTES!$C$14:$G$5000,4,FALSE))</f>
        <v/>
      </c>
      <c r="H2739" s="95"/>
      <c r="I2739" s="113" t="str">
        <f>IF(H2739="","",VLOOKUP(H2739,BD!B$2:C$16,2,FALSE))</f>
        <v/>
      </c>
      <c r="J2739" s="114"/>
      <c r="K2739" s="115" t="str">
        <f t="shared" si="96"/>
        <v/>
      </c>
      <c r="L2739" s="116" t="str">
        <f t="shared" ca="1" si="95"/>
        <v>-</v>
      </c>
      <c r="M2739" s="111" t="str">
        <f>IF(E2739="","",VLOOKUP(E2739,[1]PROJECTES!$C$14:$Z$5000,21,FALSE))</f>
        <v/>
      </c>
      <c r="N2739" s="117"/>
      <c r="O2739" s="118" t="s">
        <v>222</v>
      </c>
      <c r="P2739" s="119"/>
      <c r="Q2739" s="84"/>
      <c r="R2739" s="125"/>
      <c r="S2739" s="166"/>
      <c r="T2739" s="167"/>
    </row>
    <row r="2740" spans="1:20" s="121" customFormat="1" ht="20.100000000000001" customHeight="1" x14ac:dyDescent="0.3">
      <c r="A2740" s="80"/>
      <c r="B2740" s="110" t="str">
        <f>IF(E2740="","",VLOOKUP(E2740,[1]PROJECTES!$C$14:$G$5000,2,FALSE))</f>
        <v/>
      </c>
      <c r="C2740" s="80"/>
      <c r="D2740" s="283" t="str">
        <f>IF(E2740="","",VLOOKUP(E2740,[1]PROJECTES!$C$14:$G$5000,5,FALSE))</f>
        <v/>
      </c>
      <c r="E2740" s="79"/>
      <c r="F2740" s="110" t="str">
        <f>IF(I2740="","",VLOOKUP(I2740,[1]PROJECTES!$C$14:$G$5000,2,FALSE))</f>
        <v/>
      </c>
      <c r="G2740" s="112" t="str">
        <f>IF(E2740="","",VLOOKUP(E2740,[1]PROJECTES!$C$14:$G$5000,4,FALSE))</f>
        <v/>
      </c>
      <c r="H2740" s="95"/>
      <c r="I2740" s="113" t="str">
        <f>IF(H2740="","",VLOOKUP(H2740,BD!B$2:C$16,2,FALSE))</f>
        <v/>
      </c>
      <c r="J2740" s="114"/>
      <c r="K2740" s="115" t="str">
        <f t="shared" si="96"/>
        <v/>
      </c>
      <c r="L2740" s="116" t="str">
        <f t="shared" ca="1" si="95"/>
        <v>-</v>
      </c>
      <c r="M2740" s="111" t="str">
        <f>IF(E2740="","",VLOOKUP(E2740,[1]PROJECTES!$C$14:$Z$5000,21,FALSE))</f>
        <v/>
      </c>
      <c r="N2740" s="117"/>
      <c r="O2740" s="118" t="s">
        <v>222</v>
      </c>
      <c r="P2740" s="119"/>
      <c r="Q2740" s="84"/>
      <c r="R2740" s="125"/>
      <c r="S2740" s="166"/>
      <c r="T2740" s="167"/>
    </row>
    <row r="2741" spans="1:20" s="121" customFormat="1" ht="20.100000000000001" customHeight="1" x14ac:dyDescent="0.3">
      <c r="A2741" s="80"/>
      <c r="B2741" s="110" t="str">
        <f>IF(E2741="","",VLOOKUP(E2741,[1]PROJECTES!$C$14:$G$5000,2,FALSE))</f>
        <v/>
      </c>
      <c r="C2741" s="80"/>
      <c r="D2741" s="283" t="str">
        <f>IF(E2741="","",VLOOKUP(E2741,[1]PROJECTES!$C$14:$G$5000,5,FALSE))</f>
        <v/>
      </c>
      <c r="E2741" s="79"/>
      <c r="F2741" s="110" t="str">
        <f>IF(I2741="","",VLOOKUP(I2741,[1]PROJECTES!$C$14:$G$5000,2,FALSE))</f>
        <v/>
      </c>
      <c r="G2741" s="112" t="str">
        <f>IF(E2741="","",VLOOKUP(E2741,[1]PROJECTES!$C$14:$G$5000,4,FALSE))</f>
        <v/>
      </c>
      <c r="H2741" s="95"/>
      <c r="I2741" s="113" t="str">
        <f>IF(H2741="","",VLOOKUP(H2741,BD!B$2:C$16,2,FALSE))</f>
        <v/>
      </c>
      <c r="J2741" s="114"/>
      <c r="K2741" s="115" t="str">
        <f t="shared" si="96"/>
        <v/>
      </c>
      <c r="L2741" s="116" t="str">
        <f t="shared" ca="1" si="95"/>
        <v>-</v>
      </c>
      <c r="M2741" s="111" t="str">
        <f>IF(E2741="","",VLOOKUP(E2741,[1]PROJECTES!$C$14:$Z$5000,21,FALSE))</f>
        <v/>
      </c>
      <c r="N2741" s="117"/>
      <c r="O2741" s="118" t="s">
        <v>222</v>
      </c>
      <c r="P2741" s="119"/>
      <c r="Q2741" s="84"/>
      <c r="R2741" s="125"/>
      <c r="S2741" s="166"/>
      <c r="T2741" s="167"/>
    </row>
    <row r="2742" spans="1:20" s="121" customFormat="1" ht="20.100000000000001" customHeight="1" x14ac:dyDescent="0.3">
      <c r="A2742" s="80"/>
      <c r="B2742" s="110" t="str">
        <f>IF(E2742="","",VLOOKUP(E2742,[1]PROJECTES!$C$14:$G$5000,2,FALSE))</f>
        <v/>
      </c>
      <c r="C2742" s="80"/>
      <c r="D2742" s="283" t="str">
        <f>IF(E2742="","",VLOOKUP(E2742,[1]PROJECTES!$C$14:$G$5000,5,FALSE))</f>
        <v/>
      </c>
      <c r="E2742" s="79"/>
      <c r="F2742" s="110" t="str">
        <f>IF(I2742="","",VLOOKUP(I2742,[1]PROJECTES!$C$14:$G$5000,2,FALSE))</f>
        <v/>
      </c>
      <c r="G2742" s="112" t="str">
        <f>IF(E2742="","",VLOOKUP(E2742,[1]PROJECTES!$C$14:$G$5000,4,FALSE))</f>
        <v/>
      </c>
      <c r="H2742" s="95"/>
      <c r="I2742" s="113" t="str">
        <f>IF(H2742="","",VLOOKUP(H2742,BD!B$2:C$16,2,FALSE))</f>
        <v/>
      </c>
      <c r="J2742" s="114"/>
      <c r="K2742" s="115" t="str">
        <f t="shared" si="96"/>
        <v/>
      </c>
      <c r="L2742" s="116" t="str">
        <f t="shared" ca="1" si="95"/>
        <v>-</v>
      </c>
      <c r="M2742" s="111" t="str">
        <f>IF(E2742="","",VLOOKUP(E2742,[1]PROJECTES!$C$14:$Z$5000,21,FALSE))</f>
        <v/>
      </c>
      <c r="N2742" s="117"/>
      <c r="O2742" s="118" t="s">
        <v>222</v>
      </c>
      <c r="P2742" s="119"/>
      <c r="Q2742" s="84"/>
      <c r="R2742" s="125"/>
      <c r="S2742" s="166"/>
      <c r="T2742" s="167"/>
    </row>
    <row r="2743" spans="1:20" s="121" customFormat="1" ht="20.100000000000001" customHeight="1" x14ac:dyDescent="0.3">
      <c r="A2743" s="80"/>
      <c r="B2743" s="110" t="str">
        <f>IF(E2743="","",VLOOKUP(E2743,[1]PROJECTES!$C$14:$G$5000,2,FALSE))</f>
        <v/>
      </c>
      <c r="C2743" s="80"/>
      <c r="D2743" s="283" t="str">
        <f>IF(E2743="","",VLOOKUP(E2743,[1]PROJECTES!$C$14:$G$5000,5,FALSE))</f>
        <v/>
      </c>
      <c r="E2743" s="79"/>
      <c r="F2743" s="110" t="str">
        <f>IF(I2743="","",VLOOKUP(I2743,[1]PROJECTES!$C$14:$G$5000,2,FALSE))</f>
        <v/>
      </c>
      <c r="G2743" s="112" t="str">
        <f>IF(E2743="","",VLOOKUP(E2743,[1]PROJECTES!$C$14:$G$5000,4,FALSE))</f>
        <v/>
      </c>
      <c r="H2743" s="95"/>
      <c r="I2743" s="113" t="str">
        <f>IF(H2743="","",VLOOKUP(H2743,BD!B$2:C$16,2,FALSE))</f>
        <v/>
      </c>
      <c r="J2743" s="114"/>
      <c r="K2743" s="115" t="str">
        <f t="shared" si="96"/>
        <v/>
      </c>
      <c r="L2743" s="116" t="str">
        <f t="shared" ca="1" si="95"/>
        <v>-</v>
      </c>
      <c r="M2743" s="111" t="str">
        <f>IF(E2743="","",VLOOKUP(E2743,[1]PROJECTES!$C$14:$Z$5000,21,FALSE))</f>
        <v/>
      </c>
      <c r="N2743" s="117"/>
      <c r="O2743" s="118" t="s">
        <v>222</v>
      </c>
      <c r="P2743" s="119"/>
      <c r="Q2743" s="84"/>
      <c r="R2743" s="125"/>
      <c r="S2743" s="166"/>
      <c r="T2743" s="167"/>
    </row>
    <row r="2744" spans="1:20" s="121" customFormat="1" ht="20.100000000000001" customHeight="1" x14ac:dyDescent="0.3">
      <c r="A2744" s="80"/>
      <c r="B2744" s="110" t="str">
        <f>IF(E2744="","",VLOOKUP(E2744,[1]PROJECTES!$C$14:$G$5000,2,FALSE))</f>
        <v/>
      </c>
      <c r="C2744" s="80"/>
      <c r="D2744" s="283" t="str">
        <f>IF(E2744="","",VLOOKUP(E2744,[1]PROJECTES!$C$14:$G$5000,5,FALSE))</f>
        <v/>
      </c>
      <c r="E2744" s="79"/>
      <c r="F2744" s="110" t="str">
        <f>IF(I2744="","",VLOOKUP(I2744,[1]PROJECTES!$C$14:$G$5000,2,FALSE))</f>
        <v/>
      </c>
      <c r="G2744" s="112" t="str">
        <f>IF(E2744="","",VLOOKUP(E2744,[1]PROJECTES!$C$14:$G$5000,4,FALSE))</f>
        <v/>
      </c>
      <c r="H2744" s="95"/>
      <c r="I2744" s="113" t="str">
        <f>IF(H2744="","",VLOOKUP(H2744,BD!B$2:C$16,2,FALSE))</f>
        <v/>
      </c>
      <c r="J2744" s="114"/>
      <c r="K2744" s="115" t="str">
        <f t="shared" si="96"/>
        <v/>
      </c>
      <c r="L2744" s="116" t="str">
        <f t="shared" ca="1" si="95"/>
        <v>-</v>
      </c>
      <c r="M2744" s="111" t="str">
        <f>IF(E2744="","",VLOOKUP(E2744,[1]PROJECTES!$C$14:$Z$5000,21,FALSE))</f>
        <v/>
      </c>
      <c r="N2744" s="117"/>
      <c r="O2744" s="118" t="s">
        <v>222</v>
      </c>
      <c r="P2744" s="119"/>
      <c r="Q2744" s="84"/>
      <c r="R2744" s="125"/>
      <c r="S2744" s="166"/>
      <c r="T2744" s="167"/>
    </row>
    <row r="2745" spans="1:20" s="121" customFormat="1" ht="20.100000000000001" customHeight="1" x14ac:dyDescent="0.3">
      <c r="A2745" s="80"/>
      <c r="B2745" s="110" t="str">
        <f>IF(E2745="","",VLOOKUP(E2745,[1]PROJECTES!$C$14:$G$5000,2,FALSE))</f>
        <v/>
      </c>
      <c r="C2745" s="80"/>
      <c r="D2745" s="283" t="str">
        <f>IF(E2745="","",VLOOKUP(E2745,[1]PROJECTES!$C$14:$G$5000,5,FALSE))</f>
        <v/>
      </c>
      <c r="E2745" s="79"/>
      <c r="F2745" s="110" t="str">
        <f>IF(I2745="","",VLOOKUP(I2745,[1]PROJECTES!$C$14:$G$5000,2,FALSE))</f>
        <v/>
      </c>
      <c r="G2745" s="112" t="str">
        <f>IF(E2745="","",VLOOKUP(E2745,[1]PROJECTES!$C$14:$G$5000,4,FALSE))</f>
        <v/>
      </c>
      <c r="H2745" s="95"/>
      <c r="I2745" s="113" t="str">
        <f>IF(H2745="","",VLOOKUP(H2745,BD!B$2:C$16,2,FALSE))</f>
        <v/>
      </c>
      <c r="J2745" s="114"/>
      <c r="K2745" s="115" t="str">
        <f t="shared" si="96"/>
        <v/>
      </c>
      <c r="L2745" s="116" t="str">
        <f t="shared" ca="1" si="95"/>
        <v>-</v>
      </c>
      <c r="M2745" s="111" t="str">
        <f>IF(E2745="","",VLOOKUP(E2745,[1]PROJECTES!$C$14:$Z$5000,21,FALSE))</f>
        <v/>
      </c>
      <c r="N2745" s="117"/>
      <c r="O2745" s="118" t="s">
        <v>222</v>
      </c>
      <c r="P2745" s="119"/>
      <c r="Q2745" s="84"/>
      <c r="R2745" s="125"/>
      <c r="S2745" s="166"/>
      <c r="T2745" s="167"/>
    </row>
    <row r="2746" spans="1:20" s="121" customFormat="1" ht="20.100000000000001" customHeight="1" x14ac:dyDescent="0.3">
      <c r="A2746" s="80"/>
      <c r="B2746" s="110" t="str">
        <f>IF(E2746="","",VLOOKUP(E2746,[1]PROJECTES!$C$14:$G$5000,2,FALSE))</f>
        <v/>
      </c>
      <c r="C2746" s="80"/>
      <c r="D2746" s="283" t="str">
        <f>IF(E2746="","",VLOOKUP(E2746,[1]PROJECTES!$C$14:$G$5000,5,FALSE))</f>
        <v/>
      </c>
      <c r="E2746" s="79"/>
      <c r="F2746" s="110" t="str">
        <f>IF(I2746="","",VLOOKUP(I2746,[1]PROJECTES!$C$14:$G$5000,2,FALSE))</f>
        <v/>
      </c>
      <c r="G2746" s="112" t="str">
        <f>IF(E2746="","",VLOOKUP(E2746,[1]PROJECTES!$C$14:$G$5000,4,FALSE))</f>
        <v/>
      </c>
      <c r="H2746" s="95"/>
      <c r="I2746" s="113" t="str">
        <f>IF(H2746="","",VLOOKUP(H2746,BD!B$2:C$16,2,FALSE))</f>
        <v/>
      </c>
      <c r="J2746" s="114"/>
      <c r="K2746" s="115" t="str">
        <f t="shared" si="96"/>
        <v/>
      </c>
      <c r="L2746" s="116" t="str">
        <f t="shared" ca="1" si="95"/>
        <v>-</v>
      </c>
      <c r="M2746" s="111" t="str">
        <f>IF(E2746="","",VLOOKUP(E2746,[1]PROJECTES!$C$14:$Z$5000,21,FALSE))</f>
        <v/>
      </c>
      <c r="N2746" s="117"/>
      <c r="O2746" s="118" t="s">
        <v>222</v>
      </c>
      <c r="P2746" s="119"/>
      <c r="Q2746" s="84"/>
      <c r="R2746" s="125"/>
      <c r="S2746" s="166"/>
      <c r="T2746" s="167"/>
    </row>
    <row r="2747" spans="1:20" s="121" customFormat="1" ht="20.100000000000001" customHeight="1" x14ac:dyDescent="0.3">
      <c r="A2747" s="80"/>
      <c r="B2747" s="110" t="str">
        <f>IF(E2747="","",VLOOKUP(E2747,[1]PROJECTES!$C$14:$G$5000,2,FALSE))</f>
        <v/>
      </c>
      <c r="C2747" s="80"/>
      <c r="D2747" s="283" t="str">
        <f>IF(E2747="","",VLOOKUP(E2747,[1]PROJECTES!$C$14:$G$5000,5,FALSE))</f>
        <v/>
      </c>
      <c r="E2747" s="79"/>
      <c r="F2747" s="110" t="str">
        <f>IF(I2747="","",VLOOKUP(I2747,[1]PROJECTES!$C$14:$G$5000,2,FALSE))</f>
        <v/>
      </c>
      <c r="G2747" s="112" t="str">
        <f>IF(E2747="","",VLOOKUP(E2747,[1]PROJECTES!$C$14:$G$5000,4,FALSE))</f>
        <v/>
      </c>
      <c r="H2747" s="95"/>
      <c r="I2747" s="113" t="str">
        <f>IF(H2747="","",VLOOKUP(H2747,BD!B$2:C$16,2,FALSE))</f>
        <v/>
      </c>
      <c r="J2747" s="114"/>
      <c r="K2747" s="115" t="str">
        <f t="shared" si="96"/>
        <v/>
      </c>
      <c r="L2747" s="116" t="str">
        <f t="shared" ca="1" si="95"/>
        <v>-</v>
      </c>
      <c r="M2747" s="111" t="str">
        <f>IF(E2747="","",VLOOKUP(E2747,[1]PROJECTES!$C$14:$Z$5000,21,FALSE))</f>
        <v/>
      </c>
      <c r="N2747" s="117"/>
      <c r="O2747" s="118" t="s">
        <v>222</v>
      </c>
      <c r="P2747" s="119"/>
      <c r="Q2747" s="84"/>
      <c r="R2747" s="125"/>
      <c r="S2747" s="166"/>
      <c r="T2747" s="167"/>
    </row>
    <row r="2748" spans="1:20" s="121" customFormat="1" ht="20.100000000000001" customHeight="1" x14ac:dyDescent="0.3">
      <c r="A2748" s="80"/>
      <c r="B2748" s="110" t="str">
        <f>IF(E2748="","",VLOOKUP(E2748,[1]PROJECTES!$C$14:$G$5000,2,FALSE))</f>
        <v/>
      </c>
      <c r="C2748" s="80"/>
      <c r="D2748" s="283" t="str">
        <f>IF(E2748="","",VLOOKUP(E2748,[1]PROJECTES!$C$14:$G$5000,5,FALSE))</f>
        <v/>
      </c>
      <c r="E2748" s="79"/>
      <c r="F2748" s="110" t="str">
        <f>IF(I2748="","",VLOOKUP(I2748,[1]PROJECTES!$C$14:$G$5000,2,FALSE))</f>
        <v/>
      </c>
      <c r="G2748" s="112" t="str">
        <f>IF(E2748="","",VLOOKUP(E2748,[1]PROJECTES!$C$14:$G$5000,4,FALSE))</f>
        <v/>
      </c>
      <c r="H2748" s="95"/>
      <c r="I2748" s="113" t="str">
        <f>IF(H2748="","",VLOOKUP(H2748,BD!B$2:C$16,2,FALSE))</f>
        <v/>
      </c>
      <c r="J2748" s="114"/>
      <c r="K2748" s="115" t="str">
        <f t="shared" si="96"/>
        <v/>
      </c>
      <c r="L2748" s="116" t="str">
        <f t="shared" ca="1" si="95"/>
        <v>-</v>
      </c>
      <c r="M2748" s="111" t="str">
        <f>IF(E2748="","",VLOOKUP(E2748,[1]PROJECTES!$C$14:$Z$5000,21,FALSE))</f>
        <v/>
      </c>
      <c r="N2748" s="117"/>
      <c r="O2748" s="118" t="s">
        <v>222</v>
      </c>
      <c r="P2748" s="119"/>
      <c r="Q2748" s="84"/>
      <c r="R2748" s="125"/>
      <c r="S2748" s="166"/>
      <c r="T2748" s="167"/>
    </row>
    <row r="2749" spans="1:20" s="121" customFormat="1" ht="20.100000000000001" customHeight="1" x14ac:dyDescent="0.3">
      <c r="A2749" s="80"/>
      <c r="B2749" s="110" t="str">
        <f>IF(E2749="","",VLOOKUP(E2749,[1]PROJECTES!$C$14:$G$5000,2,FALSE))</f>
        <v/>
      </c>
      <c r="C2749" s="80"/>
      <c r="D2749" s="283" t="str">
        <f>IF(E2749="","",VLOOKUP(E2749,[1]PROJECTES!$C$14:$G$5000,5,FALSE))</f>
        <v/>
      </c>
      <c r="E2749" s="79"/>
      <c r="F2749" s="110" t="str">
        <f>IF(I2749="","",VLOOKUP(I2749,[1]PROJECTES!$C$14:$G$5000,2,FALSE))</f>
        <v/>
      </c>
      <c r="G2749" s="112" t="str">
        <f>IF(E2749="","",VLOOKUP(E2749,[1]PROJECTES!$C$14:$G$5000,4,FALSE))</f>
        <v/>
      </c>
      <c r="H2749" s="95"/>
      <c r="I2749" s="113" t="str">
        <f>IF(H2749="","",VLOOKUP(H2749,BD!B$2:C$16,2,FALSE))</f>
        <v/>
      </c>
      <c r="J2749" s="114"/>
      <c r="K2749" s="115" t="str">
        <f t="shared" si="96"/>
        <v/>
      </c>
      <c r="L2749" s="116" t="str">
        <f t="shared" ca="1" si="95"/>
        <v>-</v>
      </c>
      <c r="M2749" s="111" t="str">
        <f>IF(E2749="","",VLOOKUP(E2749,[1]PROJECTES!$C$14:$Z$5000,21,FALSE))</f>
        <v/>
      </c>
      <c r="N2749" s="117"/>
      <c r="O2749" s="118" t="s">
        <v>222</v>
      </c>
      <c r="P2749" s="119"/>
      <c r="Q2749" s="84"/>
      <c r="R2749" s="123"/>
      <c r="S2749" s="166"/>
      <c r="T2749" s="167"/>
    </row>
    <row r="2750" spans="1:20" s="121" customFormat="1" ht="20.100000000000001" customHeight="1" x14ac:dyDescent="0.3">
      <c r="A2750" s="80"/>
      <c r="B2750" s="110" t="str">
        <f>IF(E2750="","",VLOOKUP(E2750,[1]PROJECTES!$C$14:$G$5000,2,FALSE))</f>
        <v/>
      </c>
      <c r="C2750" s="80"/>
      <c r="D2750" s="283" t="str">
        <f>IF(E2750="","",VLOOKUP(E2750,[1]PROJECTES!$C$14:$G$5000,5,FALSE))</f>
        <v/>
      </c>
      <c r="E2750" s="79"/>
      <c r="F2750" s="110" t="str">
        <f>IF(I2750="","",VLOOKUP(I2750,[1]PROJECTES!$C$14:$G$5000,2,FALSE))</f>
        <v/>
      </c>
      <c r="G2750" s="112" t="str">
        <f>IF(E2750="","",VLOOKUP(E2750,[1]PROJECTES!$C$14:$G$5000,4,FALSE))</f>
        <v/>
      </c>
      <c r="H2750" s="95"/>
      <c r="I2750" s="113" t="str">
        <f>IF(H2750="","",VLOOKUP(H2750,BD!B$2:C$16,2,FALSE))</f>
        <v/>
      </c>
      <c r="J2750" s="114"/>
      <c r="K2750" s="115" t="str">
        <f t="shared" si="96"/>
        <v/>
      </c>
      <c r="L2750" s="116" t="str">
        <f t="shared" ca="1" si="95"/>
        <v>-</v>
      </c>
      <c r="M2750" s="111" t="str">
        <f>IF(E2750="","",VLOOKUP(E2750,[1]PROJECTES!$C$14:$Z$5000,21,FALSE))</f>
        <v/>
      </c>
      <c r="N2750" s="117"/>
      <c r="O2750" s="118" t="s">
        <v>222</v>
      </c>
      <c r="P2750" s="119"/>
      <c r="Q2750" s="84"/>
      <c r="R2750" s="123"/>
      <c r="S2750" s="166"/>
      <c r="T2750" s="167"/>
    </row>
    <row r="2751" spans="1:20" s="121" customFormat="1" ht="20.100000000000001" customHeight="1" x14ac:dyDescent="0.3">
      <c r="A2751" s="80"/>
      <c r="B2751" s="110" t="str">
        <f>IF(E2751="","",VLOOKUP(E2751,[1]PROJECTES!$C$14:$G$5000,2,FALSE))</f>
        <v/>
      </c>
      <c r="C2751" s="80"/>
      <c r="D2751" s="283" t="str">
        <f>IF(E2751="","",VLOOKUP(E2751,[1]PROJECTES!$C$14:$G$5000,5,FALSE))</f>
        <v/>
      </c>
      <c r="E2751" s="79"/>
      <c r="F2751" s="110" t="str">
        <f>IF(I2751="","",VLOOKUP(I2751,[1]PROJECTES!$C$14:$G$5000,2,FALSE))</f>
        <v/>
      </c>
      <c r="G2751" s="112" t="str">
        <f>IF(E2751="","",VLOOKUP(E2751,[1]PROJECTES!$C$14:$G$5000,4,FALSE))</f>
        <v/>
      </c>
      <c r="H2751" s="95"/>
      <c r="I2751" s="113" t="str">
        <f>IF(H2751="","",VLOOKUP(H2751,BD!B$2:C$16,2,FALSE))</f>
        <v/>
      </c>
      <c r="J2751" s="114"/>
      <c r="K2751" s="115" t="str">
        <f t="shared" si="96"/>
        <v/>
      </c>
      <c r="L2751" s="116" t="str">
        <f t="shared" ca="1" si="95"/>
        <v>-</v>
      </c>
      <c r="M2751" s="111" t="str">
        <f>IF(E2751="","",VLOOKUP(E2751,[1]PROJECTES!$C$14:$Z$5000,21,FALSE))</f>
        <v/>
      </c>
      <c r="N2751" s="117"/>
      <c r="O2751" s="118" t="s">
        <v>222</v>
      </c>
      <c r="P2751" s="119"/>
      <c r="Q2751" s="84"/>
      <c r="R2751" s="125"/>
      <c r="S2751" s="166"/>
      <c r="T2751" s="167"/>
    </row>
    <row r="2752" spans="1:20" s="121" customFormat="1" ht="20.100000000000001" customHeight="1" x14ac:dyDescent="0.3">
      <c r="A2752" s="80"/>
      <c r="B2752" s="110" t="str">
        <f>IF(E2752="","",VLOOKUP(E2752,[1]PROJECTES!$C$14:$G$5000,2,FALSE))</f>
        <v/>
      </c>
      <c r="C2752" s="80"/>
      <c r="D2752" s="283" t="str">
        <f>IF(E2752="","",VLOOKUP(E2752,[1]PROJECTES!$C$14:$G$5000,5,FALSE))</f>
        <v/>
      </c>
      <c r="E2752" s="79"/>
      <c r="F2752" s="110" t="str">
        <f>IF(I2752="","",VLOOKUP(I2752,[1]PROJECTES!$C$14:$G$5000,2,FALSE))</f>
        <v/>
      </c>
      <c r="G2752" s="112" t="str">
        <f>IF(E2752="","",VLOOKUP(E2752,[1]PROJECTES!$C$14:$G$5000,4,FALSE))</f>
        <v/>
      </c>
      <c r="H2752" s="95"/>
      <c r="I2752" s="113" t="str">
        <f>IF(H2752="","",VLOOKUP(H2752,BD!B$2:C$16,2,FALSE))</f>
        <v/>
      </c>
      <c r="J2752" s="114"/>
      <c r="K2752" s="115" t="str">
        <f t="shared" si="96"/>
        <v/>
      </c>
      <c r="L2752" s="116" t="str">
        <f t="shared" ca="1" si="95"/>
        <v>-</v>
      </c>
      <c r="M2752" s="111" t="str">
        <f>IF(E2752="","",VLOOKUP(E2752,[1]PROJECTES!$C$14:$Z$5000,21,FALSE))</f>
        <v/>
      </c>
      <c r="N2752" s="117"/>
      <c r="O2752" s="118" t="s">
        <v>222</v>
      </c>
      <c r="P2752" s="119"/>
      <c r="Q2752" s="84"/>
      <c r="R2752" s="125"/>
      <c r="S2752" s="166"/>
      <c r="T2752" s="167"/>
    </row>
    <row r="2753" spans="1:20" s="121" customFormat="1" ht="20.100000000000001" customHeight="1" x14ac:dyDescent="0.3">
      <c r="A2753" s="80"/>
      <c r="B2753" s="110" t="str">
        <f>IF(E2753="","",VLOOKUP(E2753,[1]PROJECTES!$C$14:$G$5000,2,FALSE))</f>
        <v/>
      </c>
      <c r="C2753" s="80"/>
      <c r="D2753" s="283" t="str">
        <f>IF(E2753="","",VLOOKUP(E2753,[1]PROJECTES!$C$14:$G$5000,5,FALSE))</f>
        <v/>
      </c>
      <c r="E2753" s="79"/>
      <c r="F2753" s="110" t="str">
        <f>IF(I2753="","",VLOOKUP(I2753,[1]PROJECTES!$C$14:$G$5000,2,FALSE))</f>
        <v/>
      </c>
      <c r="G2753" s="112" t="str">
        <f>IF(E2753="","",VLOOKUP(E2753,[1]PROJECTES!$C$14:$G$5000,4,FALSE))</f>
        <v/>
      </c>
      <c r="H2753" s="95"/>
      <c r="I2753" s="113" t="str">
        <f>IF(H2753="","",VLOOKUP(H2753,BD!B$2:C$16,2,FALSE))</f>
        <v/>
      </c>
      <c r="J2753" s="114"/>
      <c r="K2753" s="115" t="str">
        <f t="shared" si="96"/>
        <v/>
      </c>
      <c r="L2753" s="116" t="str">
        <f t="shared" ca="1" si="95"/>
        <v>-</v>
      </c>
      <c r="M2753" s="111" t="str">
        <f>IF(E2753="","",VLOOKUP(E2753,[1]PROJECTES!$C$14:$Z$5000,21,FALSE))</f>
        <v/>
      </c>
      <c r="N2753" s="117"/>
      <c r="O2753" s="118" t="s">
        <v>222</v>
      </c>
      <c r="P2753" s="119"/>
      <c r="Q2753" s="84"/>
      <c r="R2753" s="125"/>
      <c r="S2753" s="166"/>
      <c r="T2753" s="167"/>
    </row>
    <row r="2754" spans="1:20" s="121" customFormat="1" ht="20.100000000000001" customHeight="1" x14ac:dyDescent="0.3">
      <c r="A2754" s="80"/>
      <c r="B2754" s="110" t="str">
        <f>IF(E2754="","",VLOOKUP(E2754,[1]PROJECTES!$C$14:$G$5000,2,FALSE))</f>
        <v/>
      </c>
      <c r="C2754" s="80"/>
      <c r="D2754" s="283" t="str">
        <f>IF(E2754="","",VLOOKUP(E2754,[1]PROJECTES!$C$14:$G$5000,5,FALSE))</f>
        <v/>
      </c>
      <c r="E2754" s="79"/>
      <c r="F2754" s="110" t="str">
        <f>IF(I2754="","",VLOOKUP(I2754,[1]PROJECTES!$C$14:$G$5000,2,FALSE))</f>
        <v/>
      </c>
      <c r="G2754" s="112" t="str">
        <f>IF(E2754="","",VLOOKUP(E2754,[1]PROJECTES!$C$14:$G$5000,4,FALSE))</f>
        <v/>
      </c>
      <c r="H2754" s="95"/>
      <c r="I2754" s="113" t="str">
        <f>IF(H2754="","",VLOOKUP(H2754,BD!B$2:C$16,2,FALSE))</f>
        <v/>
      </c>
      <c r="J2754" s="114"/>
      <c r="K2754" s="115" t="str">
        <f t="shared" si="96"/>
        <v/>
      </c>
      <c r="L2754" s="116" t="str">
        <f t="shared" ca="1" si="95"/>
        <v>-</v>
      </c>
      <c r="M2754" s="111" t="str">
        <f>IF(E2754="","",VLOOKUP(E2754,[1]PROJECTES!$C$14:$Z$5000,21,FALSE))</f>
        <v/>
      </c>
      <c r="N2754" s="117"/>
      <c r="O2754" s="118" t="s">
        <v>222</v>
      </c>
      <c r="P2754" s="119"/>
      <c r="Q2754" s="84"/>
      <c r="R2754" s="125"/>
      <c r="S2754" s="166"/>
      <c r="T2754" s="167"/>
    </row>
    <row r="2755" spans="1:20" s="121" customFormat="1" ht="20.100000000000001" customHeight="1" x14ac:dyDescent="0.3">
      <c r="A2755" s="80"/>
      <c r="B2755" s="110" t="str">
        <f>IF(E2755="","",VLOOKUP(E2755,[1]PROJECTES!$C$14:$G$5000,2,FALSE))</f>
        <v/>
      </c>
      <c r="C2755" s="80"/>
      <c r="D2755" s="283" t="str">
        <f>IF(E2755="","",VLOOKUP(E2755,[1]PROJECTES!$C$14:$G$5000,5,FALSE))</f>
        <v/>
      </c>
      <c r="E2755" s="79"/>
      <c r="F2755" s="110" t="str">
        <f>IF(I2755="","",VLOOKUP(I2755,[1]PROJECTES!$C$14:$G$5000,2,FALSE))</f>
        <v/>
      </c>
      <c r="G2755" s="112" t="str">
        <f>IF(E2755="","",VLOOKUP(E2755,[1]PROJECTES!$C$14:$G$5000,4,FALSE))</f>
        <v/>
      </c>
      <c r="H2755" s="95"/>
      <c r="I2755" s="113" t="str">
        <f>IF(H2755="","",VLOOKUP(H2755,BD!B$2:C$16,2,FALSE))</f>
        <v/>
      </c>
      <c r="J2755" s="114"/>
      <c r="K2755" s="115" t="str">
        <f t="shared" si="96"/>
        <v/>
      </c>
      <c r="L2755" s="116" t="str">
        <f t="shared" ca="1" si="95"/>
        <v>-</v>
      </c>
      <c r="M2755" s="111" t="str">
        <f>IF(E2755="","",VLOOKUP(E2755,[1]PROJECTES!$C$14:$Z$5000,21,FALSE))</f>
        <v/>
      </c>
      <c r="N2755" s="117"/>
      <c r="O2755" s="118" t="s">
        <v>222</v>
      </c>
      <c r="P2755" s="119"/>
      <c r="Q2755" s="84"/>
      <c r="R2755" s="125"/>
      <c r="S2755" s="166"/>
      <c r="T2755" s="167"/>
    </row>
    <row r="2756" spans="1:20" s="121" customFormat="1" ht="20.100000000000001" customHeight="1" x14ac:dyDescent="0.3">
      <c r="A2756" s="80"/>
      <c r="B2756" s="110" t="str">
        <f>IF(E2756="","",VLOOKUP(E2756,[1]PROJECTES!$C$14:$G$5000,2,FALSE))</f>
        <v/>
      </c>
      <c r="C2756" s="80"/>
      <c r="D2756" s="283" t="str">
        <f>IF(E2756="","",VLOOKUP(E2756,[1]PROJECTES!$C$14:$G$5000,5,FALSE))</f>
        <v/>
      </c>
      <c r="E2756" s="79"/>
      <c r="F2756" s="110" t="str">
        <f>IF(I2756="","",VLOOKUP(I2756,[1]PROJECTES!$C$14:$G$5000,2,FALSE))</f>
        <v/>
      </c>
      <c r="G2756" s="112" t="str">
        <f>IF(E2756="","",VLOOKUP(E2756,[1]PROJECTES!$C$14:$G$5000,4,FALSE))</f>
        <v/>
      </c>
      <c r="H2756" s="95"/>
      <c r="I2756" s="113" t="str">
        <f>IF(H2756="","",VLOOKUP(H2756,BD!B$2:C$16,2,FALSE))</f>
        <v/>
      </c>
      <c r="J2756" s="114"/>
      <c r="K2756" s="115" t="str">
        <f t="shared" si="96"/>
        <v/>
      </c>
      <c r="L2756" s="116" t="str">
        <f t="shared" ca="1" si="95"/>
        <v>-</v>
      </c>
      <c r="M2756" s="111" t="str">
        <f>IF(E2756="","",VLOOKUP(E2756,[1]PROJECTES!$C$14:$Z$5000,21,FALSE))</f>
        <v/>
      </c>
      <c r="N2756" s="117"/>
      <c r="O2756" s="118" t="s">
        <v>222</v>
      </c>
      <c r="P2756" s="119"/>
      <c r="Q2756" s="84"/>
      <c r="R2756" s="125"/>
      <c r="S2756" s="166"/>
      <c r="T2756" s="167"/>
    </row>
    <row r="2757" spans="1:20" s="121" customFormat="1" ht="20.100000000000001" customHeight="1" x14ac:dyDescent="0.3">
      <c r="A2757" s="80"/>
      <c r="B2757" s="110" t="str">
        <f>IF(E2757="","",VLOOKUP(E2757,[1]PROJECTES!$C$14:$G$5000,2,FALSE))</f>
        <v/>
      </c>
      <c r="C2757" s="80"/>
      <c r="D2757" s="283" t="str">
        <f>IF(E2757="","",VLOOKUP(E2757,[1]PROJECTES!$C$14:$G$5000,5,FALSE))</f>
        <v/>
      </c>
      <c r="E2757" s="79"/>
      <c r="F2757" s="110" t="str">
        <f>IF(I2757="","",VLOOKUP(I2757,[1]PROJECTES!$C$14:$G$5000,2,FALSE))</f>
        <v/>
      </c>
      <c r="G2757" s="112" t="str">
        <f>IF(E2757="","",VLOOKUP(E2757,[1]PROJECTES!$C$14:$G$5000,4,FALSE))</f>
        <v/>
      </c>
      <c r="H2757" s="95"/>
      <c r="I2757" s="113" t="str">
        <f>IF(H2757="","",VLOOKUP(H2757,BD!B$2:C$16,2,FALSE))</f>
        <v/>
      </c>
      <c r="J2757" s="114"/>
      <c r="K2757" s="115" t="str">
        <f t="shared" si="96"/>
        <v/>
      </c>
      <c r="L2757" s="116" t="str">
        <f t="shared" ca="1" si="95"/>
        <v>-</v>
      </c>
      <c r="M2757" s="111" t="str">
        <f>IF(E2757="","",VLOOKUP(E2757,[1]PROJECTES!$C$14:$Z$5000,21,FALSE))</f>
        <v/>
      </c>
      <c r="N2757" s="117"/>
      <c r="O2757" s="118" t="s">
        <v>222</v>
      </c>
      <c r="P2757" s="119"/>
      <c r="Q2757" s="84"/>
      <c r="R2757" s="125"/>
      <c r="S2757" s="166"/>
      <c r="T2757" s="167"/>
    </row>
    <row r="2758" spans="1:20" s="121" customFormat="1" ht="20.100000000000001" customHeight="1" x14ac:dyDescent="0.3">
      <c r="A2758" s="80"/>
      <c r="B2758" s="110" t="str">
        <f>IF(E2758="","",VLOOKUP(E2758,[1]PROJECTES!$C$14:$G$5000,2,FALSE))</f>
        <v/>
      </c>
      <c r="C2758" s="80"/>
      <c r="D2758" s="283" t="str">
        <f>IF(E2758="","",VLOOKUP(E2758,[1]PROJECTES!$C$14:$G$5000,5,FALSE))</f>
        <v/>
      </c>
      <c r="E2758" s="79"/>
      <c r="F2758" s="110" t="str">
        <f>IF(I2758="","",VLOOKUP(I2758,[1]PROJECTES!$C$14:$G$5000,2,FALSE))</f>
        <v/>
      </c>
      <c r="G2758" s="112" t="str">
        <f>IF(E2758="","",VLOOKUP(E2758,[1]PROJECTES!$C$14:$G$5000,4,FALSE))</f>
        <v/>
      </c>
      <c r="H2758" s="95"/>
      <c r="I2758" s="113" t="str">
        <f>IF(H2758="","",VLOOKUP(H2758,BD!B$2:C$16,2,FALSE))</f>
        <v/>
      </c>
      <c r="J2758" s="114"/>
      <c r="K2758" s="115" t="str">
        <f t="shared" si="96"/>
        <v/>
      </c>
      <c r="L2758" s="116" t="str">
        <f t="shared" ca="1" si="95"/>
        <v>-</v>
      </c>
      <c r="M2758" s="111" t="str">
        <f>IF(E2758="","",VLOOKUP(E2758,[1]PROJECTES!$C$14:$Z$5000,21,FALSE))</f>
        <v/>
      </c>
      <c r="N2758" s="117"/>
      <c r="O2758" s="118" t="s">
        <v>222</v>
      </c>
      <c r="P2758" s="119"/>
      <c r="Q2758" s="84"/>
      <c r="R2758" s="125"/>
      <c r="S2758" s="166"/>
      <c r="T2758" s="167"/>
    </row>
    <row r="2759" spans="1:20" s="121" customFormat="1" ht="20.100000000000001" customHeight="1" x14ac:dyDescent="0.3">
      <c r="A2759" s="80"/>
      <c r="B2759" s="110" t="str">
        <f>IF(E2759="","",VLOOKUP(E2759,[1]PROJECTES!$C$14:$G$5000,2,FALSE))</f>
        <v/>
      </c>
      <c r="C2759" s="80"/>
      <c r="D2759" s="283" t="str">
        <f>IF(E2759="","",VLOOKUP(E2759,[1]PROJECTES!$C$14:$G$5000,5,FALSE))</f>
        <v/>
      </c>
      <c r="E2759" s="79"/>
      <c r="F2759" s="110" t="str">
        <f>IF(I2759="","",VLOOKUP(I2759,[1]PROJECTES!$C$14:$G$5000,2,FALSE))</f>
        <v/>
      </c>
      <c r="G2759" s="112" t="str">
        <f>IF(E2759="","",VLOOKUP(E2759,[1]PROJECTES!$C$14:$G$5000,4,FALSE))</f>
        <v/>
      </c>
      <c r="H2759" s="95"/>
      <c r="I2759" s="113" t="str">
        <f>IF(H2759="","",VLOOKUP(H2759,BD!B$2:C$16,2,FALSE))</f>
        <v/>
      </c>
      <c r="J2759" s="114"/>
      <c r="K2759" s="115" t="str">
        <f t="shared" si="96"/>
        <v/>
      </c>
      <c r="L2759" s="116" t="str">
        <f t="shared" ca="1" si="95"/>
        <v>-</v>
      </c>
      <c r="M2759" s="111" t="str">
        <f>IF(E2759="","",VLOOKUP(E2759,[1]PROJECTES!$C$14:$Z$5000,21,FALSE))</f>
        <v/>
      </c>
      <c r="N2759" s="117"/>
      <c r="O2759" s="118" t="s">
        <v>222</v>
      </c>
      <c r="P2759" s="119"/>
      <c r="Q2759" s="84"/>
      <c r="R2759" s="125"/>
      <c r="S2759" s="166"/>
      <c r="T2759" s="167"/>
    </row>
    <row r="2760" spans="1:20" s="121" customFormat="1" ht="20.100000000000001" customHeight="1" x14ac:dyDescent="0.3">
      <c r="A2760" s="80"/>
      <c r="B2760" s="110" t="str">
        <f>IF(E2760="","",VLOOKUP(E2760,[1]PROJECTES!$C$14:$G$5000,2,FALSE))</f>
        <v/>
      </c>
      <c r="C2760" s="80"/>
      <c r="D2760" s="283" t="str">
        <f>IF(E2760="","",VLOOKUP(E2760,[1]PROJECTES!$C$14:$G$5000,5,FALSE))</f>
        <v/>
      </c>
      <c r="E2760" s="79"/>
      <c r="F2760" s="110" t="str">
        <f>IF(I2760="","",VLOOKUP(I2760,[1]PROJECTES!$C$14:$G$5000,2,FALSE))</f>
        <v/>
      </c>
      <c r="G2760" s="112" t="str">
        <f>IF(E2760="","",VLOOKUP(E2760,[1]PROJECTES!$C$14:$G$5000,4,FALSE))</f>
        <v/>
      </c>
      <c r="H2760" s="95"/>
      <c r="I2760" s="113" t="str">
        <f>IF(H2760="","",VLOOKUP(H2760,BD!B$2:C$16,2,FALSE))</f>
        <v/>
      </c>
      <c r="J2760" s="114"/>
      <c r="K2760" s="115" t="str">
        <f t="shared" si="96"/>
        <v/>
      </c>
      <c r="L2760" s="116" t="str">
        <f t="shared" ca="1" si="95"/>
        <v>-</v>
      </c>
      <c r="M2760" s="111" t="str">
        <f>IF(E2760="","",VLOOKUP(E2760,[1]PROJECTES!$C$14:$Z$5000,21,FALSE))</f>
        <v/>
      </c>
      <c r="N2760" s="117"/>
      <c r="O2760" s="118" t="s">
        <v>222</v>
      </c>
      <c r="P2760" s="119"/>
      <c r="Q2760" s="84"/>
      <c r="R2760" s="125"/>
      <c r="S2760" s="166"/>
      <c r="T2760" s="167"/>
    </row>
    <row r="2761" spans="1:20" s="121" customFormat="1" ht="20.100000000000001" customHeight="1" x14ac:dyDescent="0.3">
      <c r="A2761" s="80"/>
      <c r="B2761" s="110" t="str">
        <f>IF(E2761="","",VLOOKUP(E2761,[1]PROJECTES!$C$14:$G$5000,2,FALSE))</f>
        <v/>
      </c>
      <c r="C2761" s="80"/>
      <c r="D2761" s="283" t="str">
        <f>IF(E2761="","",VLOOKUP(E2761,[1]PROJECTES!$C$14:$G$5000,5,FALSE))</f>
        <v/>
      </c>
      <c r="E2761" s="79"/>
      <c r="F2761" s="110" t="str">
        <f>IF(I2761="","",VLOOKUP(I2761,[1]PROJECTES!$C$14:$G$5000,2,FALSE))</f>
        <v/>
      </c>
      <c r="G2761" s="112" t="str">
        <f>IF(E2761="","",VLOOKUP(E2761,[1]PROJECTES!$C$14:$G$5000,4,FALSE))</f>
        <v/>
      </c>
      <c r="H2761" s="95"/>
      <c r="I2761" s="113" t="str">
        <f>IF(H2761="","",VLOOKUP(H2761,BD!B$2:C$16,2,FALSE))</f>
        <v/>
      </c>
      <c r="J2761" s="114"/>
      <c r="K2761" s="115" t="str">
        <f t="shared" si="96"/>
        <v/>
      </c>
      <c r="L2761" s="116" t="str">
        <f t="shared" ref="L2761:L2824" ca="1" si="97">IF(M2761="","-",IF(G2761="TA","-",+M2761-TODAY()))</f>
        <v>-</v>
      </c>
      <c r="M2761" s="111" t="str">
        <f>IF(E2761="","",VLOOKUP(E2761,[1]PROJECTES!$C$14:$Z$5000,21,FALSE))</f>
        <v/>
      </c>
      <c r="N2761" s="117"/>
      <c r="O2761" s="118" t="s">
        <v>222</v>
      </c>
      <c r="P2761" s="119"/>
      <c r="Q2761" s="84"/>
      <c r="R2761" s="125"/>
      <c r="S2761" s="166"/>
      <c r="T2761" s="167"/>
    </row>
    <row r="2762" spans="1:20" s="121" customFormat="1" ht="20.100000000000001" customHeight="1" x14ac:dyDescent="0.3">
      <c r="A2762" s="80"/>
      <c r="B2762" s="110" t="str">
        <f>IF(E2762="","",VLOOKUP(E2762,[1]PROJECTES!$C$14:$G$5000,2,FALSE))</f>
        <v/>
      </c>
      <c r="C2762" s="80"/>
      <c r="D2762" s="283" t="str">
        <f>IF(E2762="","",VLOOKUP(E2762,[1]PROJECTES!$C$14:$G$5000,5,FALSE))</f>
        <v/>
      </c>
      <c r="E2762" s="79"/>
      <c r="F2762" s="110" t="str">
        <f>IF(I2762="","",VLOOKUP(I2762,[1]PROJECTES!$C$14:$G$5000,2,FALSE))</f>
        <v/>
      </c>
      <c r="G2762" s="112" t="str">
        <f>IF(E2762="","",VLOOKUP(E2762,[1]PROJECTES!$C$14:$G$5000,4,FALSE))</f>
        <v/>
      </c>
      <c r="H2762" s="95"/>
      <c r="I2762" s="113" t="str">
        <f>IF(H2762="","",VLOOKUP(H2762,BD!B$2:C$16,2,FALSE))</f>
        <v/>
      </c>
      <c r="J2762" s="114"/>
      <c r="K2762" s="115" t="str">
        <f t="shared" si="96"/>
        <v/>
      </c>
      <c r="L2762" s="116" t="str">
        <f t="shared" ca="1" si="97"/>
        <v>-</v>
      </c>
      <c r="M2762" s="111" t="str">
        <f>IF(E2762="","",VLOOKUP(E2762,[1]PROJECTES!$C$14:$Z$5000,21,FALSE))</f>
        <v/>
      </c>
      <c r="N2762" s="117"/>
      <c r="O2762" s="118" t="s">
        <v>222</v>
      </c>
      <c r="P2762" s="119"/>
      <c r="Q2762" s="84"/>
      <c r="R2762" s="125"/>
      <c r="S2762" s="166"/>
      <c r="T2762" s="167"/>
    </row>
    <row r="2763" spans="1:20" s="121" customFormat="1" ht="20.100000000000001" customHeight="1" x14ac:dyDescent="0.3">
      <c r="A2763" s="80"/>
      <c r="B2763" s="110" t="str">
        <f>IF(E2763="","",VLOOKUP(E2763,[1]PROJECTES!$C$14:$G$5000,2,FALSE))</f>
        <v/>
      </c>
      <c r="C2763" s="80"/>
      <c r="D2763" s="283" t="str">
        <f>IF(E2763="","",VLOOKUP(E2763,[1]PROJECTES!$C$14:$G$5000,5,FALSE))</f>
        <v/>
      </c>
      <c r="E2763" s="79"/>
      <c r="F2763" s="110" t="str">
        <f>IF(I2763="","",VLOOKUP(I2763,[1]PROJECTES!$C$14:$G$5000,2,FALSE))</f>
        <v/>
      </c>
      <c r="G2763" s="112" t="str">
        <f>IF(E2763="","",VLOOKUP(E2763,[1]PROJECTES!$C$14:$G$5000,4,FALSE))</f>
        <v/>
      </c>
      <c r="H2763" s="95"/>
      <c r="I2763" s="113" t="str">
        <f>IF(H2763="","",VLOOKUP(H2763,BD!B$2:C$16,2,FALSE))</f>
        <v/>
      </c>
      <c r="J2763" s="114"/>
      <c r="K2763" s="115" t="str">
        <f t="shared" si="96"/>
        <v/>
      </c>
      <c r="L2763" s="116" t="str">
        <f t="shared" ca="1" si="97"/>
        <v>-</v>
      </c>
      <c r="M2763" s="111" t="str">
        <f>IF(E2763="","",VLOOKUP(E2763,[1]PROJECTES!$C$14:$Z$5000,21,FALSE))</f>
        <v/>
      </c>
      <c r="N2763" s="117"/>
      <c r="O2763" s="118" t="s">
        <v>222</v>
      </c>
      <c r="P2763" s="119"/>
      <c r="Q2763" s="84"/>
      <c r="R2763" s="125"/>
      <c r="S2763" s="166"/>
      <c r="T2763" s="167"/>
    </row>
    <row r="2764" spans="1:20" s="121" customFormat="1" ht="20.100000000000001" customHeight="1" x14ac:dyDescent="0.3">
      <c r="A2764" s="80"/>
      <c r="B2764" s="110" t="str">
        <f>IF(E2764="","",VLOOKUP(E2764,[1]PROJECTES!$C$14:$G$5000,2,FALSE))</f>
        <v/>
      </c>
      <c r="C2764" s="80"/>
      <c r="D2764" s="283" t="str">
        <f>IF(E2764="","",VLOOKUP(E2764,[1]PROJECTES!$C$14:$G$5000,5,FALSE))</f>
        <v/>
      </c>
      <c r="E2764" s="79"/>
      <c r="F2764" s="110" t="str">
        <f>IF(I2764="","",VLOOKUP(I2764,[1]PROJECTES!$C$14:$G$5000,2,FALSE))</f>
        <v/>
      </c>
      <c r="G2764" s="112" t="str">
        <f>IF(E2764="","",VLOOKUP(E2764,[1]PROJECTES!$C$14:$G$5000,4,FALSE))</f>
        <v/>
      </c>
      <c r="H2764" s="95"/>
      <c r="I2764" s="113" t="str">
        <f>IF(H2764="","",VLOOKUP(H2764,BD!B$2:C$16,2,FALSE))</f>
        <v/>
      </c>
      <c r="J2764" s="114"/>
      <c r="K2764" s="115" t="str">
        <f t="shared" si="96"/>
        <v/>
      </c>
      <c r="L2764" s="116" t="str">
        <f t="shared" ca="1" si="97"/>
        <v>-</v>
      </c>
      <c r="M2764" s="111" t="str">
        <f>IF(E2764="","",VLOOKUP(E2764,[1]PROJECTES!$C$14:$Z$5000,21,FALSE))</f>
        <v/>
      </c>
      <c r="N2764" s="117"/>
      <c r="O2764" s="118" t="s">
        <v>222</v>
      </c>
      <c r="P2764" s="119"/>
      <c r="Q2764" s="84"/>
      <c r="R2764" s="125"/>
      <c r="S2764" s="166"/>
      <c r="T2764" s="167"/>
    </row>
    <row r="2765" spans="1:20" s="121" customFormat="1" ht="20.100000000000001" customHeight="1" x14ac:dyDescent="0.3">
      <c r="A2765" s="80"/>
      <c r="B2765" s="110" t="str">
        <f>IF(E2765="","",VLOOKUP(E2765,[1]PROJECTES!$C$14:$G$5000,2,FALSE))</f>
        <v/>
      </c>
      <c r="C2765" s="80"/>
      <c r="D2765" s="283" t="str">
        <f>IF(E2765="","",VLOOKUP(E2765,[1]PROJECTES!$C$14:$G$5000,5,FALSE))</f>
        <v/>
      </c>
      <c r="E2765" s="79"/>
      <c r="F2765" s="110" t="str">
        <f>IF(I2765="","",VLOOKUP(I2765,[1]PROJECTES!$C$14:$G$5000,2,FALSE))</f>
        <v/>
      </c>
      <c r="G2765" s="112" t="str">
        <f>IF(E2765="","",VLOOKUP(E2765,[1]PROJECTES!$C$14:$G$5000,4,FALSE))</f>
        <v/>
      </c>
      <c r="H2765" s="95"/>
      <c r="I2765" s="113" t="str">
        <f>IF(H2765="","",VLOOKUP(H2765,BD!B$2:C$16,2,FALSE))</f>
        <v/>
      </c>
      <c r="J2765" s="114"/>
      <c r="K2765" s="115" t="str">
        <f t="shared" si="96"/>
        <v/>
      </c>
      <c r="L2765" s="116" t="str">
        <f t="shared" ca="1" si="97"/>
        <v>-</v>
      </c>
      <c r="M2765" s="111" t="str">
        <f>IF(E2765="","",VLOOKUP(E2765,[1]PROJECTES!$C$14:$Z$5000,21,FALSE))</f>
        <v/>
      </c>
      <c r="N2765" s="117"/>
      <c r="O2765" s="118" t="s">
        <v>222</v>
      </c>
      <c r="P2765" s="119"/>
      <c r="Q2765" s="84"/>
      <c r="R2765" s="125"/>
      <c r="S2765" s="166"/>
      <c r="T2765" s="167"/>
    </row>
    <row r="2766" spans="1:20" s="121" customFormat="1" ht="20.100000000000001" customHeight="1" x14ac:dyDescent="0.3">
      <c r="A2766" s="80"/>
      <c r="B2766" s="110" t="str">
        <f>IF(E2766="","",VLOOKUP(E2766,[1]PROJECTES!$C$14:$G$5000,2,FALSE))</f>
        <v/>
      </c>
      <c r="C2766" s="80"/>
      <c r="D2766" s="283" t="str">
        <f>IF(E2766="","",VLOOKUP(E2766,[1]PROJECTES!$C$14:$G$5000,5,FALSE))</f>
        <v/>
      </c>
      <c r="E2766" s="79"/>
      <c r="F2766" s="110" t="str">
        <f>IF(I2766="","",VLOOKUP(I2766,[1]PROJECTES!$C$14:$G$5000,2,FALSE))</f>
        <v/>
      </c>
      <c r="G2766" s="112" t="str">
        <f>IF(E2766="","",VLOOKUP(E2766,[1]PROJECTES!$C$14:$G$5000,4,FALSE))</f>
        <v/>
      </c>
      <c r="H2766" s="95"/>
      <c r="I2766" s="113" t="str">
        <f>IF(H2766="","",VLOOKUP(H2766,BD!B$2:C$16,2,FALSE))</f>
        <v/>
      </c>
      <c r="J2766" s="114"/>
      <c r="K2766" s="115" t="str">
        <f t="shared" si="96"/>
        <v/>
      </c>
      <c r="L2766" s="116" t="str">
        <f t="shared" ca="1" si="97"/>
        <v>-</v>
      </c>
      <c r="M2766" s="111" t="str">
        <f>IF(E2766="","",VLOOKUP(E2766,[1]PROJECTES!$C$14:$Z$5000,21,FALSE))</f>
        <v/>
      </c>
      <c r="N2766" s="117"/>
      <c r="O2766" s="118" t="s">
        <v>222</v>
      </c>
      <c r="P2766" s="119"/>
      <c r="Q2766" s="84"/>
      <c r="R2766" s="125"/>
      <c r="S2766" s="166"/>
      <c r="T2766" s="167"/>
    </row>
    <row r="2767" spans="1:20" s="121" customFormat="1" ht="20.100000000000001" customHeight="1" x14ac:dyDescent="0.3">
      <c r="A2767" s="80"/>
      <c r="B2767" s="110" t="str">
        <f>IF(E2767="","",VLOOKUP(E2767,[1]PROJECTES!$C$14:$G$5000,2,FALSE))</f>
        <v/>
      </c>
      <c r="C2767" s="80"/>
      <c r="D2767" s="283" t="str">
        <f>IF(E2767="","",VLOOKUP(E2767,[1]PROJECTES!$C$14:$G$5000,5,FALSE))</f>
        <v/>
      </c>
      <c r="E2767" s="79"/>
      <c r="F2767" s="110" t="str">
        <f>IF(I2767="","",VLOOKUP(I2767,[1]PROJECTES!$C$14:$G$5000,2,FALSE))</f>
        <v/>
      </c>
      <c r="G2767" s="112" t="str">
        <f>IF(E2767="","",VLOOKUP(E2767,[1]PROJECTES!$C$14:$G$5000,4,FALSE))</f>
        <v/>
      </c>
      <c r="H2767" s="95"/>
      <c r="I2767" s="113" t="str">
        <f>IF(H2767="","",VLOOKUP(H2767,BD!B$2:C$16,2,FALSE))</f>
        <v/>
      </c>
      <c r="J2767" s="114"/>
      <c r="K2767" s="115" t="str">
        <f t="shared" si="96"/>
        <v/>
      </c>
      <c r="L2767" s="116" t="str">
        <f t="shared" ca="1" si="97"/>
        <v>-</v>
      </c>
      <c r="M2767" s="111" t="str">
        <f>IF(E2767="","",VLOOKUP(E2767,[1]PROJECTES!$C$14:$Z$5000,21,FALSE))</f>
        <v/>
      </c>
      <c r="N2767" s="117"/>
      <c r="O2767" s="118" t="s">
        <v>222</v>
      </c>
      <c r="P2767" s="119"/>
      <c r="Q2767" s="84"/>
      <c r="R2767" s="125"/>
      <c r="S2767" s="166"/>
      <c r="T2767" s="167"/>
    </row>
    <row r="2768" spans="1:20" s="121" customFormat="1" ht="20.100000000000001" customHeight="1" x14ac:dyDescent="0.3">
      <c r="A2768" s="80"/>
      <c r="B2768" s="110" t="str">
        <f>IF(E2768="","",VLOOKUP(E2768,[1]PROJECTES!$C$14:$G$5000,2,FALSE))</f>
        <v/>
      </c>
      <c r="C2768" s="80"/>
      <c r="D2768" s="283" t="str">
        <f>IF(E2768="","",VLOOKUP(E2768,[1]PROJECTES!$C$14:$G$5000,5,FALSE))</f>
        <v/>
      </c>
      <c r="E2768" s="79"/>
      <c r="F2768" s="110" t="str">
        <f>IF(I2768="","",VLOOKUP(I2768,[1]PROJECTES!$C$14:$G$5000,2,FALSE))</f>
        <v/>
      </c>
      <c r="G2768" s="112" t="str">
        <f>IF(E2768="","",VLOOKUP(E2768,[1]PROJECTES!$C$14:$G$5000,4,FALSE))</f>
        <v/>
      </c>
      <c r="H2768" s="95"/>
      <c r="I2768" s="113" t="str">
        <f>IF(H2768="","",VLOOKUP(H2768,BD!B$2:C$16,2,FALSE))</f>
        <v/>
      </c>
      <c r="J2768" s="114"/>
      <c r="K2768" s="115" t="str">
        <f t="shared" si="96"/>
        <v/>
      </c>
      <c r="L2768" s="116" t="str">
        <f t="shared" ca="1" si="97"/>
        <v>-</v>
      </c>
      <c r="M2768" s="111" t="str">
        <f>IF(E2768="","",VLOOKUP(E2768,[1]PROJECTES!$C$14:$Z$5000,21,FALSE))</f>
        <v/>
      </c>
      <c r="N2768" s="117"/>
      <c r="O2768" s="118" t="s">
        <v>222</v>
      </c>
      <c r="P2768" s="119"/>
      <c r="Q2768" s="84"/>
      <c r="R2768" s="125"/>
      <c r="S2768" s="166"/>
      <c r="T2768" s="167"/>
    </row>
    <row r="2769" spans="1:20" s="121" customFormat="1" ht="20.100000000000001" customHeight="1" x14ac:dyDescent="0.3">
      <c r="A2769" s="80"/>
      <c r="B2769" s="110" t="str">
        <f>IF(E2769="","",VLOOKUP(E2769,[1]PROJECTES!$C$14:$G$5000,2,FALSE))</f>
        <v/>
      </c>
      <c r="C2769" s="80"/>
      <c r="D2769" s="283" t="str">
        <f>IF(E2769="","",VLOOKUP(E2769,[1]PROJECTES!$C$14:$G$5000,5,FALSE))</f>
        <v/>
      </c>
      <c r="E2769" s="79"/>
      <c r="F2769" s="110" t="str">
        <f>IF(I2769="","",VLOOKUP(I2769,[1]PROJECTES!$C$14:$G$5000,2,FALSE))</f>
        <v/>
      </c>
      <c r="G2769" s="112" t="str">
        <f>IF(E2769="","",VLOOKUP(E2769,[1]PROJECTES!$C$14:$G$5000,4,FALSE))</f>
        <v/>
      </c>
      <c r="H2769" s="95"/>
      <c r="I2769" s="113" t="str">
        <f>IF(H2769="","",VLOOKUP(H2769,BD!B$2:C$16,2,FALSE))</f>
        <v/>
      </c>
      <c r="J2769" s="114"/>
      <c r="K2769" s="115" t="str">
        <f t="shared" si="96"/>
        <v/>
      </c>
      <c r="L2769" s="116" t="str">
        <f t="shared" ca="1" si="97"/>
        <v>-</v>
      </c>
      <c r="M2769" s="111" t="str">
        <f>IF(E2769="","",VLOOKUP(E2769,[1]PROJECTES!$C$14:$Z$5000,21,FALSE))</f>
        <v/>
      </c>
      <c r="N2769" s="117"/>
      <c r="O2769" s="118" t="s">
        <v>222</v>
      </c>
      <c r="P2769" s="119"/>
      <c r="Q2769" s="84"/>
      <c r="R2769" s="125"/>
      <c r="S2769" s="166"/>
      <c r="T2769" s="167"/>
    </row>
    <row r="2770" spans="1:20" s="121" customFormat="1" ht="20.100000000000001" customHeight="1" x14ac:dyDescent="0.3">
      <c r="A2770" s="80"/>
      <c r="B2770" s="110" t="str">
        <f>IF(E2770="","",VLOOKUP(E2770,[1]PROJECTES!$C$14:$G$5000,2,FALSE))</f>
        <v/>
      </c>
      <c r="C2770" s="80"/>
      <c r="D2770" s="283" t="str">
        <f>IF(E2770="","",VLOOKUP(E2770,[1]PROJECTES!$C$14:$G$5000,5,FALSE))</f>
        <v/>
      </c>
      <c r="E2770" s="79"/>
      <c r="F2770" s="110" t="str">
        <f>IF(I2770="","",VLOOKUP(I2770,[1]PROJECTES!$C$14:$G$5000,2,FALSE))</f>
        <v/>
      </c>
      <c r="G2770" s="112" t="str">
        <f>IF(E2770="","",VLOOKUP(E2770,[1]PROJECTES!$C$14:$G$5000,4,FALSE))</f>
        <v/>
      </c>
      <c r="H2770" s="95"/>
      <c r="I2770" s="113" t="str">
        <f>IF(H2770="","",VLOOKUP(H2770,BD!B$2:C$16,2,FALSE))</f>
        <v/>
      </c>
      <c r="J2770" s="114"/>
      <c r="K2770" s="115" t="str">
        <f t="shared" si="96"/>
        <v/>
      </c>
      <c r="L2770" s="116" t="str">
        <f t="shared" ca="1" si="97"/>
        <v>-</v>
      </c>
      <c r="M2770" s="111" t="str">
        <f>IF(E2770="","",VLOOKUP(E2770,[1]PROJECTES!$C$14:$Z$5000,21,FALSE))</f>
        <v/>
      </c>
      <c r="N2770" s="117"/>
      <c r="O2770" s="118" t="s">
        <v>222</v>
      </c>
      <c r="P2770" s="119"/>
      <c r="Q2770" s="84"/>
      <c r="R2770" s="125"/>
      <c r="S2770" s="166"/>
      <c r="T2770" s="167"/>
    </row>
    <row r="2771" spans="1:20" s="121" customFormat="1" ht="20.100000000000001" customHeight="1" x14ac:dyDescent="0.3">
      <c r="A2771" s="80"/>
      <c r="B2771" s="110" t="str">
        <f>IF(E2771="","",VLOOKUP(E2771,[1]PROJECTES!$C$14:$G$5000,2,FALSE))</f>
        <v/>
      </c>
      <c r="C2771" s="80"/>
      <c r="D2771" s="283" t="str">
        <f>IF(E2771="","",VLOOKUP(E2771,[1]PROJECTES!$C$14:$G$5000,5,FALSE))</f>
        <v/>
      </c>
      <c r="E2771" s="79"/>
      <c r="F2771" s="110" t="str">
        <f>IF(I2771="","",VLOOKUP(I2771,[1]PROJECTES!$C$14:$G$5000,2,FALSE))</f>
        <v/>
      </c>
      <c r="G2771" s="112" t="str">
        <f>IF(E2771="","",VLOOKUP(E2771,[1]PROJECTES!$C$14:$G$5000,4,FALSE))</f>
        <v/>
      </c>
      <c r="H2771" s="95"/>
      <c r="I2771" s="113" t="str">
        <f>IF(H2771="","",VLOOKUP(H2771,BD!B$2:C$16,2,FALSE))</f>
        <v/>
      </c>
      <c r="J2771" s="114"/>
      <c r="K2771" s="115" t="str">
        <f t="shared" si="96"/>
        <v/>
      </c>
      <c r="L2771" s="116" t="str">
        <f t="shared" ca="1" si="97"/>
        <v>-</v>
      </c>
      <c r="M2771" s="111" t="str">
        <f>IF(E2771="","",VLOOKUP(E2771,[1]PROJECTES!$C$14:$Z$5000,21,FALSE))</f>
        <v/>
      </c>
      <c r="N2771" s="117"/>
      <c r="O2771" s="118" t="s">
        <v>222</v>
      </c>
      <c r="P2771" s="119"/>
      <c r="Q2771" s="84"/>
      <c r="R2771" s="125"/>
      <c r="S2771" s="166"/>
      <c r="T2771" s="167"/>
    </row>
    <row r="2772" spans="1:20" s="121" customFormat="1" ht="20.100000000000001" customHeight="1" x14ac:dyDescent="0.3">
      <c r="A2772" s="80"/>
      <c r="B2772" s="110" t="str">
        <f>IF(E2772="","",VLOOKUP(E2772,[1]PROJECTES!$C$14:$G$5000,2,FALSE))</f>
        <v/>
      </c>
      <c r="C2772" s="80"/>
      <c r="D2772" s="283" t="str">
        <f>IF(E2772="","",VLOOKUP(E2772,[1]PROJECTES!$C$14:$G$5000,5,FALSE))</f>
        <v/>
      </c>
      <c r="E2772" s="79"/>
      <c r="F2772" s="110" t="str">
        <f>IF(I2772="","",VLOOKUP(I2772,[1]PROJECTES!$C$14:$G$5000,2,FALSE))</f>
        <v/>
      </c>
      <c r="G2772" s="112" t="str">
        <f>IF(E2772="","",VLOOKUP(E2772,[1]PROJECTES!$C$14:$G$5000,4,FALSE))</f>
        <v/>
      </c>
      <c r="H2772" s="95"/>
      <c r="I2772" s="113" t="str">
        <f>IF(H2772="","",VLOOKUP(H2772,BD!B$2:C$16,2,FALSE))</f>
        <v/>
      </c>
      <c r="J2772" s="114"/>
      <c r="K2772" s="115" t="str">
        <f t="shared" si="96"/>
        <v/>
      </c>
      <c r="L2772" s="116" t="str">
        <f t="shared" ca="1" si="97"/>
        <v>-</v>
      </c>
      <c r="M2772" s="111" t="str">
        <f>IF(E2772="","",VLOOKUP(E2772,[1]PROJECTES!$C$14:$Z$5000,21,FALSE))</f>
        <v/>
      </c>
      <c r="N2772" s="117"/>
      <c r="O2772" s="118" t="s">
        <v>222</v>
      </c>
      <c r="P2772" s="119"/>
      <c r="Q2772" s="84"/>
      <c r="R2772" s="125"/>
      <c r="S2772" s="166"/>
      <c r="T2772" s="167"/>
    </row>
    <row r="2773" spans="1:20" s="121" customFormat="1" ht="20.100000000000001" customHeight="1" x14ac:dyDescent="0.3">
      <c r="A2773" s="80"/>
      <c r="B2773" s="110" t="str">
        <f>IF(E2773="","",VLOOKUP(E2773,[1]PROJECTES!$C$14:$G$5000,2,FALSE))</f>
        <v/>
      </c>
      <c r="C2773" s="80"/>
      <c r="D2773" s="283" t="str">
        <f>IF(E2773="","",VLOOKUP(E2773,[1]PROJECTES!$C$14:$G$5000,5,FALSE))</f>
        <v/>
      </c>
      <c r="E2773" s="79"/>
      <c r="F2773" s="110" t="str">
        <f>IF(I2773="","",VLOOKUP(I2773,[1]PROJECTES!$C$14:$G$5000,2,FALSE))</f>
        <v/>
      </c>
      <c r="G2773" s="112" t="str">
        <f>IF(E2773="","",VLOOKUP(E2773,[1]PROJECTES!$C$14:$G$5000,4,FALSE))</f>
        <v/>
      </c>
      <c r="H2773" s="95"/>
      <c r="I2773" s="113" t="str">
        <f>IF(H2773="","",VLOOKUP(H2773,BD!B$2:C$16,2,FALSE))</f>
        <v/>
      </c>
      <c r="J2773" s="114"/>
      <c r="K2773" s="115" t="str">
        <f t="shared" si="96"/>
        <v/>
      </c>
      <c r="L2773" s="116" t="str">
        <f t="shared" ca="1" si="97"/>
        <v>-</v>
      </c>
      <c r="M2773" s="111" t="str">
        <f>IF(E2773="","",VLOOKUP(E2773,[1]PROJECTES!$C$14:$Z$5000,21,FALSE))</f>
        <v/>
      </c>
      <c r="N2773" s="117"/>
      <c r="O2773" s="118" t="s">
        <v>222</v>
      </c>
      <c r="P2773" s="119"/>
      <c r="Q2773" s="84"/>
      <c r="R2773" s="125"/>
      <c r="S2773" s="166"/>
      <c r="T2773" s="167"/>
    </row>
    <row r="2774" spans="1:20" s="121" customFormat="1" ht="20.100000000000001" customHeight="1" x14ac:dyDescent="0.3">
      <c r="A2774" s="80"/>
      <c r="B2774" s="110" t="str">
        <f>IF(E2774="","",VLOOKUP(E2774,[1]PROJECTES!$C$14:$G$5000,2,FALSE))</f>
        <v/>
      </c>
      <c r="C2774" s="80"/>
      <c r="D2774" s="283" t="str">
        <f>IF(E2774="","",VLOOKUP(E2774,[1]PROJECTES!$C$14:$G$5000,5,FALSE))</f>
        <v/>
      </c>
      <c r="E2774" s="79"/>
      <c r="F2774" s="110" t="str">
        <f>IF(I2774="","",VLOOKUP(I2774,[1]PROJECTES!$C$14:$G$5000,2,FALSE))</f>
        <v/>
      </c>
      <c r="G2774" s="112" t="str">
        <f>IF(E2774="","",VLOOKUP(E2774,[1]PROJECTES!$C$14:$G$5000,4,FALSE))</f>
        <v/>
      </c>
      <c r="H2774" s="95"/>
      <c r="I2774" s="113" t="str">
        <f>IF(H2774="","",VLOOKUP(H2774,BD!B$2:C$16,2,FALSE))</f>
        <v/>
      </c>
      <c r="J2774" s="114"/>
      <c r="K2774" s="115" t="str">
        <f t="shared" si="96"/>
        <v/>
      </c>
      <c r="L2774" s="116" t="str">
        <f t="shared" ca="1" si="97"/>
        <v>-</v>
      </c>
      <c r="M2774" s="111" t="str">
        <f>IF(E2774="","",VLOOKUP(E2774,[1]PROJECTES!$C$14:$Z$5000,21,FALSE))</f>
        <v/>
      </c>
      <c r="N2774" s="117"/>
      <c r="O2774" s="118" t="s">
        <v>222</v>
      </c>
      <c r="P2774" s="119"/>
      <c r="Q2774" s="84"/>
      <c r="R2774" s="125"/>
      <c r="S2774" s="166"/>
      <c r="T2774" s="167"/>
    </row>
    <row r="2775" spans="1:20" s="121" customFormat="1" ht="20.100000000000001" customHeight="1" x14ac:dyDescent="0.3">
      <c r="A2775" s="80"/>
      <c r="B2775" s="110" t="str">
        <f>IF(E2775="","",VLOOKUP(E2775,[1]PROJECTES!$C$14:$G$5000,2,FALSE))</f>
        <v/>
      </c>
      <c r="C2775" s="80"/>
      <c r="D2775" s="283" t="str">
        <f>IF(E2775="","",VLOOKUP(E2775,[1]PROJECTES!$C$14:$G$5000,5,FALSE))</f>
        <v/>
      </c>
      <c r="E2775" s="79"/>
      <c r="F2775" s="110" t="str">
        <f>IF(I2775="","",VLOOKUP(I2775,[1]PROJECTES!$C$14:$G$5000,2,FALSE))</f>
        <v/>
      </c>
      <c r="G2775" s="112" t="str">
        <f>IF(E2775="","",VLOOKUP(E2775,[1]PROJECTES!$C$14:$G$5000,4,FALSE))</f>
        <v/>
      </c>
      <c r="H2775" s="95"/>
      <c r="I2775" s="113" t="str">
        <f>IF(H2775="","",VLOOKUP(H2775,BD!B$2:C$16,2,FALSE))</f>
        <v/>
      </c>
      <c r="J2775" s="147"/>
      <c r="K2775" s="115" t="str">
        <f t="shared" si="96"/>
        <v/>
      </c>
      <c r="L2775" s="116" t="str">
        <f t="shared" ca="1" si="97"/>
        <v>-</v>
      </c>
      <c r="M2775" s="111" t="str">
        <f>IF(E2775="","",VLOOKUP(E2775,[1]PROJECTES!$C$14:$Z$5000,21,FALSE))</f>
        <v/>
      </c>
      <c r="N2775" s="117"/>
      <c r="O2775" s="118" t="s">
        <v>222</v>
      </c>
      <c r="P2775" s="119"/>
      <c r="Q2775" s="84"/>
      <c r="R2775" s="125"/>
      <c r="S2775" s="166"/>
      <c r="T2775" s="167"/>
    </row>
    <row r="2776" spans="1:20" s="121" customFormat="1" ht="20.100000000000001" customHeight="1" x14ac:dyDescent="0.3">
      <c r="A2776" s="80"/>
      <c r="B2776" s="110" t="str">
        <f>IF(E2776="","",VLOOKUP(E2776,[1]PROJECTES!$C$14:$G$5000,2,FALSE))</f>
        <v/>
      </c>
      <c r="C2776" s="80"/>
      <c r="D2776" s="283" t="str">
        <f>IF(E2776="","",VLOOKUP(E2776,[1]PROJECTES!$C$14:$G$5000,5,FALSE))</f>
        <v/>
      </c>
      <c r="E2776" s="79"/>
      <c r="F2776" s="110" t="str">
        <f>IF(I2776="","",VLOOKUP(I2776,[1]PROJECTES!$C$14:$G$5000,2,FALSE))</f>
        <v/>
      </c>
      <c r="G2776" s="112" t="str">
        <f>IF(E2776="","",VLOOKUP(E2776,[1]PROJECTES!$C$14:$G$5000,4,FALSE))</f>
        <v/>
      </c>
      <c r="H2776" s="95"/>
      <c r="I2776" s="113" t="str">
        <f>IF(H2776="","",VLOOKUP(H2776,BD!B$2:C$16,2,FALSE))</f>
        <v/>
      </c>
      <c r="J2776" s="114"/>
      <c r="K2776" s="115" t="str">
        <f t="shared" si="96"/>
        <v/>
      </c>
      <c r="L2776" s="116" t="str">
        <f t="shared" ca="1" si="97"/>
        <v>-</v>
      </c>
      <c r="M2776" s="111" t="str">
        <f>IF(E2776="","",VLOOKUP(E2776,[1]PROJECTES!$C$14:$Z$5000,21,FALSE))</f>
        <v/>
      </c>
      <c r="N2776" s="117"/>
      <c r="O2776" s="118" t="s">
        <v>222</v>
      </c>
      <c r="P2776" s="119"/>
      <c r="Q2776" s="84"/>
      <c r="R2776" s="125"/>
      <c r="S2776" s="166"/>
      <c r="T2776" s="167"/>
    </row>
    <row r="2777" spans="1:20" s="121" customFormat="1" ht="20.100000000000001" customHeight="1" x14ac:dyDescent="0.3">
      <c r="A2777" s="80"/>
      <c r="B2777" s="110" t="str">
        <f>IF(E2777="","",VLOOKUP(E2777,[1]PROJECTES!$C$14:$G$5000,2,FALSE))</f>
        <v/>
      </c>
      <c r="C2777" s="80"/>
      <c r="D2777" s="283" t="str">
        <f>IF(E2777="","",VLOOKUP(E2777,[1]PROJECTES!$C$14:$G$5000,5,FALSE))</f>
        <v/>
      </c>
      <c r="E2777" s="79"/>
      <c r="F2777" s="110" t="str">
        <f>IF(I2777="","",VLOOKUP(I2777,[1]PROJECTES!$C$14:$G$5000,2,FALSE))</f>
        <v/>
      </c>
      <c r="G2777" s="112" t="str">
        <f>IF(E2777="","",VLOOKUP(E2777,[1]PROJECTES!$C$14:$G$5000,4,FALSE))</f>
        <v/>
      </c>
      <c r="H2777" s="95"/>
      <c r="I2777" s="113" t="str">
        <f>IF(H2777="","",VLOOKUP(H2777,BD!B$2:C$16,2,FALSE))</f>
        <v/>
      </c>
      <c r="J2777" s="114"/>
      <c r="K2777" s="115" t="str">
        <f t="shared" si="96"/>
        <v/>
      </c>
      <c r="L2777" s="116" t="str">
        <f t="shared" ca="1" si="97"/>
        <v>-</v>
      </c>
      <c r="M2777" s="111" t="str">
        <f>IF(E2777="","",VLOOKUP(E2777,[1]PROJECTES!$C$14:$Z$5000,21,FALSE))</f>
        <v/>
      </c>
      <c r="N2777" s="117"/>
      <c r="O2777" s="118" t="s">
        <v>222</v>
      </c>
      <c r="P2777" s="119"/>
      <c r="Q2777" s="84"/>
      <c r="R2777" s="125"/>
      <c r="S2777" s="166"/>
      <c r="T2777" s="167"/>
    </row>
    <row r="2778" spans="1:20" s="121" customFormat="1" ht="20.100000000000001" customHeight="1" x14ac:dyDescent="0.3">
      <c r="A2778" s="80"/>
      <c r="B2778" s="110" t="str">
        <f>IF(E2778="","",VLOOKUP(E2778,[1]PROJECTES!$C$14:$G$5000,2,FALSE))</f>
        <v/>
      </c>
      <c r="C2778" s="80"/>
      <c r="D2778" s="283" t="str">
        <f>IF(E2778="","",VLOOKUP(E2778,[1]PROJECTES!$C$14:$G$5000,5,FALSE))</f>
        <v/>
      </c>
      <c r="E2778" s="79"/>
      <c r="F2778" s="110" t="str">
        <f>IF(I2778="","",VLOOKUP(I2778,[1]PROJECTES!$C$14:$G$5000,2,FALSE))</f>
        <v/>
      </c>
      <c r="G2778" s="112" t="str">
        <f>IF(E2778="","",VLOOKUP(E2778,[1]PROJECTES!$C$14:$G$5000,4,FALSE))</f>
        <v/>
      </c>
      <c r="H2778" s="95"/>
      <c r="I2778" s="113" t="str">
        <f>IF(H2778="","",VLOOKUP(H2778,BD!B$2:C$16,2,FALSE))</f>
        <v/>
      </c>
      <c r="J2778" s="114"/>
      <c r="K2778" s="115" t="str">
        <f t="shared" si="96"/>
        <v/>
      </c>
      <c r="L2778" s="116" t="str">
        <f t="shared" ca="1" si="97"/>
        <v>-</v>
      </c>
      <c r="M2778" s="111" t="str">
        <f>IF(E2778="","",VLOOKUP(E2778,[1]PROJECTES!$C$14:$Z$5000,21,FALSE))</f>
        <v/>
      </c>
      <c r="N2778" s="117"/>
      <c r="O2778" s="118" t="s">
        <v>222</v>
      </c>
      <c r="P2778" s="119"/>
      <c r="Q2778" s="84"/>
      <c r="R2778" s="125"/>
      <c r="S2778" s="166"/>
      <c r="T2778" s="167"/>
    </row>
    <row r="2779" spans="1:20" s="121" customFormat="1" ht="20.100000000000001" customHeight="1" x14ac:dyDescent="0.3">
      <c r="A2779" s="80"/>
      <c r="B2779" s="110" t="str">
        <f>IF(E2779="","",VLOOKUP(E2779,[1]PROJECTES!$C$14:$G$5000,2,FALSE))</f>
        <v/>
      </c>
      <c r="C2779" s="80"/>
      <c r="D2779" s="283" t="str">
        <f>IF(E2779="","",VLOOKUP(E2779,[1]PROJECTES!$C$14:$G$5000,5,FALSE))</f>
        <v/>
      </c>
      <c r="E2779" s="79"/>
      <c r="F2779" s="110" t="str">
        <f>IF(I2779="","",VLOOKUP(I2779,[1]PROJECTES!$C$14:$G$5000,2,FALSE))</f>
        <v/>
      </c>
      <c r="G2779" s="112" t="str">
        <f>IF(E2779="","",VLOOKUP(E2779,[1]PROJECTES!$C$14:$G$5000,4,FALSE))</f>
        <v/>
      </c>
      <c r="H2779" s="95"/>
      <c r="I2779" s="113" t="str">
        <f>IF(H2779="","",VLOOKUP(H2779,BD!B$2:C$16,2,FALSE))</f>
        <v/>
      </c>
      <c r="J2779" s="114"/>
      <c r="K2779" s="115" t="str">
        <f t="shared" si="96"/>
        <v/>
      </c>
      <c r="L2779" s="116" t="str">
        <f t="shared" ca="1" si="97"/>
        <v>-</v>
      </c>
      <c r="M2779" s="111" t="str">
        <f>IF(E2779="","",VLOOKUP(E2779,[1]PROJECTES!$C$14:$Z$5000,21,FALSE))</f>
        <v/>
      </c>
      <c r="N2779" s="117"/>
      <c r="O2779" s="118" t="s">
        <v>222</v>
      </c>
      <c r="P2779" s="119"/>
      <c r="Q2779" s="84"/>
      <c r="R2779" s="125"/>
      <c r="S2779" s="166"/>
      <c r="T2779" s="167"/>
    </row>
    <row r="2780" spans="1:20" s="121" customFormat="1" ht="20.100000000000001" customHeight="1" x14ac:dyDescent="0.3">
      <c r="A2780" s="80"/>
      <c r="B2780" s="110" t="str">
        <f>IF(E2780="","",VLOOKUP(E2780,[1]PROJECTES!$C$14:$G$5000,2,FALSE))</f>
        <v/>
      </c>
      <c r="C2780" s="80"/>
      <c r="D2780" s="283" t="str">
        <f>IF(E2780="","",VLOOKUP(E2780,[1]PROJECTES!$C$14:$G$5000,5,FALSE))</f>
        <v/>
      </c>
      <c r="E2780" s="79"/>
      <c r="F2780" s="110" t="str">
        <f>IF(I2780="","",VLOOKUP(I2780,[1]PROJECTES!$C$14:$G$5000,2,FALSE))</f>
        <v/>
      </c>
      <c r="G2780" s="112" t="str">
        <f>IF(E2780="","",VLOOKUP(E2780,[1]PROJECTES!$C$14:$G$5000,4,FALSE))</f>
        <v/>
      </c>
      <c r="H2780" s="95"/>
      <c r="I2780" s="113" t="str">
        <f>IF(H2780="","",VLOOKUP(H2780,BD!B$2:C$16,2,FALSE))</f>
        <v/>
      </c>
      <c r="J2780" s="114"/>
      <c r="K2780" s="115" t="str">
        <f t="shared" si="96"/>
        <v/>
      </c>
      <c r="L2780" s="116" t="str">
        <f t="shared" ca="1" si="97"/>
        <v>-</v>
      </c>
      <c r="M2780" s="111" t="str">
        <f>IF(E2780="","",VLOOKUP(E2780,[1]PROJECTES!$C$14:$Z$5000,21,FALSE))</f>
        <v/>
      </c>
      <c r="N2780" s="117"/>
      <c r="O2780" s="118" t="s">
        <v>222</v>
      </c>
      <c r="P2780" s="119"/>
      <c r="Q2780" s="84"/>
      <c r="R2780" s="125"/>
      <c r="S2780" s="166"/>
      <c r="T2780" s="167"/>
    </row>
    <row r="2781" spans="1:20" s="121" customFormat="1" ht="20.100000000000001" customHeight="1" x14ac:dyDescent="0.3">
      <c r="A2781" s="80"/>
      <c r="B2781" s="110" t="str">
        <f>IF(E2781="","",VLOOKUP(E2781,[1]PROJECTES!$C$14:$G$5000,2,FALSE))</f>
        <v/>
      </c>
      <c r="C2781" s="80"/>
      <c r="D2781" s="283" t="str">
        <f>IF(E2781="","",VLOOKUP(E2781,[1]PROJECTES!$C$14:$G$5000,5,FALSE))</f>
        <v/>
      </c>
      <c r="E2781" s="79"/>
      <c r="F2781" s="110" t="str">
        <f>IF(I2781="","",VLOOKUP(I2781,[1]PROJECTES!$C$14:$G$5000,2,FALSE))</f>
        <v/>
      </c>
      <c r="G2781" s="112" t="str">
        <f>IF(E2781="","",VLOOKUP(E2781,[1]PROJECTES!$C$14:$G$5000,4,FALSE))</f>
        <v/>
      </c>
      <c r="H2781" s="95"/>
      <c r="I2781" s="113" t="str">
        <f>IF(H2781="","",VLOOKUP(H2781,BD!B$2:C$16,2,FALSE))</f>
        <v/>
      </c>
      <c r="J2781" s="114"/>
      <c r="K2781" s="115" t="str">
        <f t="shared" si="96"/>
        <v/>
      </c>
      <c r="L2781" s="116" t="str">
        <f t="shared" ca="1" si="97"/>
        <v>-</v>
      </c>
      <c r="M2781" s="111" t="str">
        <f>IF(E2781="","",VLOOKUP(E2781,[1]PROJECTES!$C$14:$Z$5000,21,FALSE))</f>
        <v/>
      </c>
      <c r="N2781" s="117"/>
      <c r="O2781" s="118" t="s">
        <v>222</v>
      </c>
      <c r="P2781" s="119"/>
      <c r="Q2781" s="84"/>
      <c r="R2781" s="125"/>
      <c r="S2781" s="166"/>
      <c r="T2781" s="167"/>
    </row>
    <row r="2782" spans="1:20" s="121" customFormat="1" ht="20.100000000000001" customHeight="1" x14ac:dyDescent="0.3">
      <c r="A2782" s="80"/>
      <c r="B2782" s="110" t="str">
        <f>IF(E2782="","",VLOOKUP(E2782,[1]PROJECTES!$C$14:$G$5000,2,FALSE))</f>
        <v/>
      </c>
      <c r="C2782" s="80"/>
      <c r="D2782" s="283" t="str">
        <f>IF(E2782="","",VLOOKUP(E2782,[1]PROJECTES!$C$14:$G$5000,5,FALSE))</f>
        <v/>
      </c>
      <c r="E2782" s="79"/>
      <c r="F2782" s="110" t="str">
        <f>IF(I2782="","",VLOOKUP(I2782,[1]PROJECTES!$C$14:$G$5000,2,FALSE))</f>
        <v/>
      </c>
      <c r="G2782" s="112" t="str">
        <f>IF(E2782="","",VLOOKUP(E2782,[1]PROJECTES!$C$14:$G$5000,4,FALSE))</f>
        <v/>
      </c>
      <c r="H2782" s="95"/>
      <c r="I2782" s="113" t="str">
        <f>IF(H2782="","",VLOOKUP(H2782,BD!B$2:C$16,2,FALSE))</f>
        <v/>
      </c>
      <c r="J2782" s="114"/>
      <c r="K2782" s="115" t="str">
        <f t="shared" si="96"/>
        <v/>
      </c>
      <c r="L2782" s="116" t="str">
        <f t="shared" ca="1" si="97"/>
        <v>-</v>
      </c>
      <c r="M2782" s="111" t="str">
        <f>IF(E2782="","",VLOOKUP(E2782,[1]PROJECTES!$C$14:$Z$5000,21,FALSE))</f>
        <v/>
      </c>
      <c r="N2782" s="117"/>
      <c r="O2782" s="118" t="s">
        <v>222</v>
      </c>
      <c r="P2782" s="119"/>
      <c r="Q2782" s="84"/>
      <c r="R2782" s="125"/>
      <c r="S2782" s="166"/>
      <c r="T2782" s="167"/>
    </row>
    <row r="2783" spans="1:20" s="121" customFormat="1" ht="20.100000000000001" customHeight="1" x14ac:dyDescent="0.3">
      <c r="A2783" s="80"/>
      <c r="B2783" s="110" t="str">
        <f>IF(E2783="","",VLOOKUP(E2783,[1]PROJECTES!$C$14:$G$5000,2,FALSE))</f>
        <v/>
      </c>
      <c r="C2783" s="80"/>
      <c r="D2783" s="283" t="str">
        <f>IF(E2783="","",VLOOKUP(E2783,[1]PROJECTES!$C$14:$G$5000,5,FALSE))</f>
        <v/>
      </c>
      <c r="E2783" s="79"/>
      <c r="F2783" s="110" t="str">
        <f>IF(I2783="","",VLOOKUP(I2783,[1]PROJECTES!$C$14:$G$5000,2,FALSE))</f>
        <v/>
      </c>
      <c r="G2783" s="112" t="str">
        <f>IF(E2783="","",VLOOKUP(E2783,[1]PROJECTES!$C$14:$G$5000,4,FALSE))</f>
        <v/>
      </c>
      <c r="H2783" s="95"/>
      <c r="I2783" s="113" t="str">
        <f>IF(H2783="","",VLOOKUP(H2783,BD!B$2:C$16,2,FALSE))</f>
        <v/>
      </c>
      <c r="J2783" s="114"/>
      <c r="K2783" s="115" t="str">
        <f t="shared" si="96"/>
        <v/>
      </c>
      <c r="L2783" s="116" t="str">
        <f t="shared" ca="1" si="97"/>
        <v>-</v>
      </c>
      <c r="M2783" s="111" t="str">
        <f>IF(E2783="","",VLOOKUP(E2783,[1]PROJECTES!$C$14:$Z$5000,21,FALSE))</f>
        <v/>
      </c>
      <c r="N2783" s="117"/>
      <c r="O2783" s="118" t="s">
        <v>222</v>
      </c>
      <c r="P2783" s="119"/>
      <c r="Q2783" s="84"/>
      <c r="R2783" s="125"/>
      <c r="S2783" s="166"/>
      <c r="T2783" s="167"/>
    </row>
    <row r="2784" spans="1:20" s="121" customFormat="1" ht="20.100000000000001" customHeight="1" x14ac:dyDescent="0.3">
      <c r="A2784" s="80"/>
      <c r="B2784" s="110" t="str">
        <f>IF(E2784="","",VLOOKUP(E2784,[1]PROJECTES!$C$14:$G$5000,2,FALSE))</f>
        <v/>
      </c>
      <c r="C2784" s="80"/>
      <c r="D2784" s="283" t="str">
        <f>IF(E2784="","",VLOOKUP(E2784,[1]PROJECTES!$C$14:$G$5000,5,FALSE))</f>
        <v/>
      </c>
      <c r="E2784" s="79"/>
      <c r="F2784" s="110" t="str">
        <f>IF(I2784="","",VLOOKUP(I2784,[1]PROJECTES!$C$14:$G$5000,2,FALSE))</f>
        <v/>
      </c>
      <c r="G2784" s="112" t="str">
        <f>IF(E2784="","",VLOOKUP(E2784,[1]PROJECTES!$C$14:$G$5000,4,FALSE))</f>
        <v/>
      </c>
      <c r="H2784" s="95"/>
      <c r="I2784" s="113" t="str">
        <f>IF(H2784="","",VLOOKUP(H2784,BD!B$2:C$16,2,FALSE))</f>
        <v/>
      </c>
      <c r="J2784" s="114"/>
      <c r="K2784" s="115" t="str">
        <f t="shared" si="96"/>
        <v/>
      </c>
      <c r="L2784" s="116" t="str">
        <f t="shared" ca="1" si="97"/>
        <v>-</v>
      </c>
      <c r="M2784" s="111" t="str">
        <f>IF(E2784="","",VLOOKUP(E2784,[1]PROJECTES!$C$14:$Z$5000,21,FALSE))</f>
        <v/>
      </c>
      <c r="N2784" s="117"/>
      <c r="O2784" s="118" t="s">
        <v>222</v>
      </c>
      <c r="P2784" s="119"/>
      <c r="Q2784" s="84"/>
      <c r="R2784" s="125"/>
      <c r="S2784" s="166"/>
      <c r="T2784" s="167"/>
    </row>
    <row r="2785" spans="1:20" s="121" customFormat="1" ht="20.100000000000001" customHeight="1" x14ac:dyDescent="0.3">
      <c r="A2785" s="80"/>
      <c r="B2785" s="110" t="str">
        <f>IF(E2785="","",VLOOKUP(E2785,[1]PROJECTES!$C$14:$G$5000,2,FALSE))</f>
        <v/>
      </c>
      <c r="C2785" s="80"/>
      <c r="D2785" s="283" t="str">
        <f>IF(E2785="","",VLOOKUP(E2785,[1]PROJECTES!$C$14:$G$5000,5,FALSE))</f>
        <v/>
      </c>
      <c r="E2785" s="79"/>
      <c r="F2785" s="110" t="str">
        <f>IF(I2785="","",VLOOKUP(I2785,[1]PROJECTES!$C$14:$G$5000,2,FALSE))</f>
        <v/>
      </c>
      <c r="G2785" s="112" t="str">
        <f>IF(E2785="","",VLOOKUP(E2785,[1]PROJECTES!$C$14:$G$5000,4,FALSE))</f>
        <v/>
      </c>
      <c r="H2785" s="95"/>
      <c r="I2785" s="113" t="str">
        <f>IF(H2785="","",VLOOKUP(H2785,BD!B$2:C$16,2,FALSE))</f>
        <v/>
      </c>
      <c r="J2785" s="114"/>
      <c r="K2785" s="115" t="str">
        <f t="shared" si="96"/>
        <v/>
      </c>
      <c r="L2785" s="116" t="str">
        <f t="shared" ca="1" si="97"/>
        <v>-</v>
      </c>
      <c r="M2785" s="111" t="str">
        <f>IF(E2785="","",VLOOKUP(E2785,[1]PROJECTES!$C$14:$Z$5000,21,FALSE))</f>
        <v/>
      </c>
      <c r="N2785" s="117"/>
      <c r="O2785" s="118" t="s">
        <v>222</v>
      </c>
      <c r="P2785" s="119"/>
      <c r="Q2785" s="84"/>
      <c r="R2785" s="125"/>
      <c r="S2785" s="166"/>
      <c r="T2785" s="167"/>
    </row>
    <row r="2786" spans="1:20" s="121" customFormat="1" ht="20.100000000000001" customHeight="1" x14ac:dyDescent="0.3">
      <c r="A2786" s="80"/>
      <c r="B2786" s="110" t="str">
        <f>IF(E2786="","",VLOOKUP(E2786,[1]PROJECTES!$C$14:$G$5000,2,FALSE))</f>
        <v/>
      </c>
      <c r="C2786" s="80"/>
      <c r="D2786" s="283" t="str">
        <f>IF(E2786="","",VLOOKUP(E2786,[1]PROJECTES!$C$14:$G$5000,5,FALSE))</f>
        <v/>
      </c>
      <c r="E2786" s="79"/>
      <c r="F2786" s="110" t="str">
        <f>IF(I2786="","",VLOOKUP(I2786,[1]PROJECTES!$C$14:$G$5000,2,FALSE))</f>
        <v/>
      </c>
      <c r="G2786" s="112" t="str">
        <f>IF(E2786="","",VLOOKUP(E2786,[1]PROJECTES!$C$14:$G$5000,4,FALSE))</f>
        <v/>
      </c>
      <c r="H2786" s="95"/>
      <c r="I2786" s="113" t="str">
        <f>IF(H2786="","",VLOOKUP(H2786,BD!B$2:C$16,2,FALSE))</f>
        <v/>
      </c>
      <c r="J2786" s="114"/>
      <c r="K2786" s="115" t="str">
        <f t="shared" si="96"/>
        <v/>
      </c>
      <c r="L2786" s="116" t="str">
        <f t="shared" ca="1" si="97"/>
        <v>-</v>
      </c>
      <c r="M2786" s="111" t="str">
        <f>IF(E2786="","",VLOOKUP(E2786,[1]PROJECTES!$C$14:$Z$5000,21,FALSE))</f>
        <v/>
      </c>
      <c r="N2786" s="117"/>
      <c r="O2786" s="118" t="s">
        <v>222</v>
      </c>
      <c r="P2786" s="119"/>
      <c r="Q2786" s="84"/>
      <c r="R2786" s="125"/>
      <c r="S2786" s="166"/>
      <c r="T2786" s="167"/>
    </row>
    <row r="2787" spans="1:20" s="121" customFormat="1" ht="20.100000000000001" customHeight="1" x14ac:dyDescent="0.3">
      <c r="A2787" s="80"/>
      <c r="B2787" s="110" t="str">
        <f>IF(E2787="","",VLOOKUP(E2787,[1]PROJECTES!$C$14:$G$5000,2,FALSE))</f>
        <v/>
      </c>
      <c r="C2787" s="80"/>
      <c r="D2787" s="283" t="str">
        <f>IF(E2787="","",VLOOKUP(E2787,[1]PROJECTES!$C$14:$G$5000,5,FALSE))</f>
        <v/>
      </c>
      <c r="E2787" s="79"/>
      <c r="F2787" s="110" t="str">
        <f>IF(I2787="","",VLOOKUP(I2787,[1]PROJECTES!$C$14:$G$5000,2,FALSE))</f>
        <v/>
      </c>
      <c r="G2787" s="112" t="str">
        <f>IF(E2787="","",VLOOKUP(E2787,[1]PROJECTES!$C$14:$G$5000,4,FALSE))</f>
        <v/>
      </c>
      <c r="H2787" s="95"/>
      <c r="I2787" s="113" t="str">
        <f>IF(H2787="","",VLOOKUP(H2787,BD!B$2:C$16,2,FALSE))</f>
        <v/>
      </c>
      <c r="J2787" s="114"/>
      <c r="K2787" s="115" t="str">
        <f t="shared" si="96"/>
        <v/>
      </c>
      <c r="L2787" s="116" t="str">
        <f t="shared" ca="1" si="97"/>
        <v>-</v>
      </c>
      <c r="M2787" s="111" t="str">
        <f>IF(E2787="","",VLOOKUP(E2787,[1]PROJECTES!$C$14:$Z$5000,21,FALSE))</f>
        <v/>
      </c>
      <c r="N2787" s="117"/>
      <c r="O2787" s="118" t="s">
        <v>222</v>
      </c>
      <c r="P2787" s="119"/>
      <c r="Q2787" s="84"/>
      <c r="R2787" s="125"/>
      <c r="S2787" s="166"/>
      <c r="T2787" s="167"/>
    </row>
    <row r="2788" spans="1:20" s="121" customFormat="1" ht="20.100000000000001" customHeight="1" x14ac:dyDescent="0.3">
      <c r="A2788" s="80"/>
      <c r="B2788" s="110" t="str">
        <f>IF(E2788="","",VLOOKUP(E2788,[1]PROJECTES!$C$14:$G$5000,2,FALSE))</f>
        <v/>
      </c>
      <c r="C2788" s="80"/>
      <c r="D2788" s="283" t="str">
        <f>IF(E2788="","",VLOOKUP(E2788,[1]PROJECTES!$C$14:$G$5000,5,FALSE))</f>
        <v/>
      </c>
      <c r="E2788" s="79"/>
      <c r="F2788" s="110" t="str">
        <f>IF(I2788="","",VLOOKUP(I2788,[1]PROJECTES!$C$14:$G$5000,2,FALSE))</f>
        <v/>
      </c>
      <c r="G2788" s="112" t="str">
        <f>IF(E2788="","",VLOOKUP(E2788,[1]PROJECTES!$C$14:$G$5000,4,FALSE))</f>
        <v/>
      </c>
      <c r="H2788" s="95"/>
      <c r="I2788" s="113" t="str">
        <f>IF(H2788="","",VLOOKUP(H2788,BD!B$2:C$16,2,FALSE))</f>
        <v/>
      </c>
      <c r="J2788" s="114"/>
      <c r="K2788" s="115" t="str">
        <f t="shared" si="96"/>
        <v/>
      </c>
      <c r="L2788" s="116" t="str">
        <f t="shared" ca="1" si="97"/>
        <v>-</v>
      </c>
      <c r="M2788" s="111" t="str">
        <f>IF(E2788="","",VLOOKUP(E2788,[1]PROJECTES!$C$14:$Z$5000,21,FALSE))</f>
        <v/>
      </c>
      <c r="N2788" s="161"/>
      <c r="O2788" s="118" t="s">
        <v>222</v>
      </c>
      <c r="P2788" s="119"/>
      <c r="Q2788" s="84"/>
      <c r="R2788" s="125"/>
      <c r="S2788" s="166"/>
      <c r="T2788" s="167"/>
    </row>
    <row r="2789" spans="1:20" s="121" customFormat="1" ht="20.100000000000001" customHeight="1" x14ac:dyDescent="0.3">
      <c r="A2789" s="80"/>
      <c r="B2789" s="110" t="str">
        <f>IF(E2789="","",VLOOKUP(E2789,[1]PROJECTES!$C$14:$G$5000,2,FALSE))</f>
        <v/>
      </c>
      <c r="C2789" s="80"/>
      <c r="D2789" s="283" t="str">
        <f>IF(E2789="","",VLOOKUP(E2789,[1]PROJECTES!$C$14:$G$5000,5,FALSE))</f>
        <v/>
      </c>
      <c r="E2789" s="79"/>
      <c r="F2789" s="110" t="str">
        <f>IF(I2789="","",VLOOKUP(I2789,[1]PROJECTES!$C$14:$G$5000,2,FALSE))</f>
        <v/>
      </c>
      <c r="G2789" s="112" t="str">
        <f>IF(E2789="","",VLOOKUP(E2789,[1]PROJECTES!$C$14:$G$5000,4,FALSE))</f>
        <v/>
      </c>
      <c r="H2789" s="95"/>
      <c r="I2789" s="113" t="str">
        <f>IF(H2789="","",VLOOKUP(H2789,BD!B$2:C$16,2,FALSE))</f>
        <v/>
      </c>
      <c r="J2789" s="114"/>
      <c r="K2789" s="115" t="str">
        <f t="shared" si="96"/>
        <v/>
      </c>
      <c r="L2789" s="116" t="str">
        <f t="shared" ca="1" si="97"/>
        <v>-</v>
      </c>
      <c r="M2789" s="111" t="str">
        <f>IF(E2789="","",VLOOKUP(E2789,[1]PROJECTES!$C$14:$Z$5000,21,FALSE))</f>
        <v/>
      </c>
      <c r="N2789" s="117"/>
      <c r="O2789" s="118" t="s">
        <v>222</v>
      </c>
      <c r="P2789" s="119"/>
      <c r="Q2789" s="84"/>
      <c r="R2789" s="125"/>
      <c r="S2789" s="166"/>
      <c r="T2789" s="167"/>
    </row>
    <row r="2790" spans="1:20" s="121" customFormat="1" ht="20.100000000000001" customHeight="1" x14ac:dyDescent="0.3">
      <c r="A2790" s="80"/>
      <c r="B2790" s="110" t="str">
        <f>IF(E2790="","",VLOOKUP(E2790,[1]PROJECTES!$C$14:$G$5000,2,FALSE))</f>
        <v/>
      </c>
      <c r="C2790" s="80"/>
      <c r="D2790" s="283" t="str">
        <f>IF(E2790="","",VLOOKUP(E2790,[1]PROJECTES!$C$14:$G$5000,5,FALSE))</f>
        <v/>
      </c>
      <c r="E2790" s="79"/>
      <c r="F2790" s="110" t="str">
        <f>IF(I2790="","",VLOOKUP(I2790,[1]PROJECTES!$C$14:$G$5000,2,FALSE))</f>
        <v/>
      </c>
      <c r="G2790" s="112" t="str">
        <f>IF(E2790="","",VLOOKUP(E2790,[1]PROJECTES!$C$14:$G$5000,4,FALSE))</f>
        <v/>
      </c>
      <c r="H2790" s="95"/>
      <c r="I2790" s="113" t="str">
        <f>IF(H2790="","",VLOOKUP(H2790,BD!B$2:C$16,2,FALSE))</f>
        <v/>
      </c>
      <c r="J2790" s="126"/>
      <c r="K2790" s="115" t="str">
        <f t="shared" ref="K2790:K2853" si="98">IF(J2790="","",WEEKNUM(J2790,2)-0)</f>
        <v/>
      </c>
      <c r="L2790" s="116" t="str">
        <f t="shared" ca="1" si="97"/>
        <v>-</v>
      </c>
      <c r="M2790" s="111" t="str">
        <f>IF(E2790="","",VLOOKUP(E2790,[1]PROJECTES!$C$14:$Z$5000,21,FALSE))</f>
        <v/>
      </c>
      <c r="N2790" s="117"/>
      <c r="O2790" s="118" t="s">
        <v>222</v>
      </c>
      <c r="P2790" s="119"/>
      <c r="Q2790" s="84"/>
      <c r="R2790" s="125"/>
      <c r="S2790" s="166"/>
      <c r="T2790" s="167"/>
    </row>
    <row r="2791" spans="1:20" s="121" customFormat="1" ht="20.100000000000001" customHeight="1" x14ac:dyDescent="0.3">
      <c r="A2791" s="80"/>
      <c r="B2791" s="110" t="str">
        <f>IF(E2791="","",VLOOKUP(E2791,[1]PROJECTES!$C$14:$G$5000,2,FALSE))</f>
        <v/>
      </c>
      <c r="C2791" s="80"/>
      <c r="D2791" s="283" t="str">
        <f>IF(E2791="","",VLOOKUP(E2791,[1]PROJECTES!$C$14:$G$5000,5,FALSE))</f>
        <v/>
      </c>
      <c r="E2791" s="79"/>
      <c r="F2791" s="110" t="str">
        <f>IF(I2791="","",VLOOKUP(I2791,[1]PROJECTES!$C$14:$G$5000,2,FALSE))</f>
        <v/>
      </c>
      <c r="G2791" s="112" t="str">
        <f>IF(E2791="","",VLOOKUP(E2791,[1]PROJECTES!$C$14:$G$5000,4,FALSE))</f>
        <v/>
      </c>
      <c r="H2791" s="95"/>
      <c r="I2791" s="113" t="str">
        <f>IF(H2791="","",VLOOKUP(H2791,BD!B$2:C$16,2,FALSE))</f>
        <v/>
      </c>
      <c r="J2791" s="126"/>
      <c r="K2791" s="115" t="str">
        <f t="shared" si="98"/>
        <v/>
      </c>
      <c r="L2791" s="116" t="str">
        <f t="shared" ca="1" si="97"/>
        <v>-</v>
      </c>
      <c r="M2791" s="111" t="str">
        <f>IF(E2791="","",VLOOKUP(E2791,[1]PROJECTES!$C$14:$Z$5000,21,FALSE))</f>
        <v/>
      </c>
      <c r="N2791" s="117"/>
      <c r="O2791" s="118" t="s">
        <v>222</v>
      </c>
      <c r="P2791" s="119"/>
      <c r="Q2791" s="84"/>
      <c r="R2791" s="122"/>
      <c r="S2791" s="166"/>
      <c r="T2791" s="167"/>
    </row>
    <row r="2792" spans="1:20" s="121" customFormat="1" ht="20.100000000000001" customHeight="1" x14ac:dyDescent="0.3">
      <c r="A2792" s="80"/>
      <c r="B2792" s="110" t="str">
        <f>IF(E2792="","",VLOOKUP(E2792,[1]PROJECTES!$C$14:$G$5000,2,FALSE))</f>
        <v/>
      </c>
      <c r="C2792" s="80"/>
      <c r="D2792" s="283" t="str">
        <f>IF(E2792="","",VLOOKUP(E2792,[1]PROJECTES!$C$14:$G$5000,5,FALSE))</f>
        <v/>
      </c>
      <c r="E2792" s="79"/>
      <c r="F2792" s="110" t="str">
        <f>IF(I2792="","",VLOOKUP(I2792,[1]PROJECTES!$C$14:$G$5000,2,FALSE))</f>
        <v/>
      </c>
      <c r="G2792" s="112" t="str">
        <f>IF(E2792="","",VLOOKUP(E2792,[1]PROJECTES!$C$14:$G$5000,4,FALSE))</f>
        <v/>
      </c>
      <c r="H2792" s="95"/>
      <c r="I2792" s="113" t="str">
        <f>IF(H2792="","",VLOOKUP(H2792,BD!B$2:C$16,2,FALSE))</f>
        <v/>
      </c>
      <c r="J2792" s="114"/>
      <c r="K2792" s="115" t="str">
        <f t="shared" si="98"/>
        <v/>
      </c>
      <c r="L2792" s="116" t="str">
        <f t="shared" ca="1" si="97"/>
        <v>-</v>
      </c>
      <c r="M2792" s="111" t="str">
        <f>IF(E2792="","",VLOOKUP(E2792,[1]PROJECTES!$C$14:$Z$5000,21,FALSE))</f>
        <v/>
      </c>
      <c r="N2792" s="117"/>
      <c r="O2792" s="118" t="s">
        <v>222</v>
      </c>
      <c r="P2792" s="119"/>
      <c r="Q2792" s="84"/>
      <c r="R2792" s="125"/>
      <c r="S2792" s="166"/>
      <c r="T2792" s="167"/>
    </row>
    <row r="2793" spans="1:20" s="121" customFormat="1" ht="20.100000000000001" customHeight="1" x14ac:dyDescent="0.3">
      <c r="A2793" s="80"/>
      <c r="B2793" s="110" t="str">
        <f>IF(E2793="","",VLOOKUP(E2793,[1]PROJECTES!$C$14:$G$5000,2,FALSE))</f>
        <v/>
      </c>
      <c r="C2793" s="80"/>
      <c r="D2793" s="283" t="str">
        <f>IF(E2793="","",VLOOKUP(E2793,[1]PROJECTES!$C$14:$G$5000,5,FALSE))</f>
        <v/>
      </c>
      <c r="E2793" s="79"/>
      <c r="F2793" s="110" t="str">
        <f>IF(I2793="","",VLOOKUP(I2793,[1]PROJECTES!$C$14:$G$5000,2,FALSE))</f>
        <v/>
      </c>
      <c r="G2793" s="112" t="str">
        <f>IF(E2793="","",VLOOKUP(E2793,[1]PROJECTES!$C$14:$G$5000,4,FALSE))</f>
        <v/>
      </c>
      <c r="H2793" s="95"/>
      <c r="I2793" s="113" t="str">
        <f>IF(H2793="","",VLOOKUP(H2793,BD!B$2:C$16,2,FALSE))</f>
        <v/>
      </c>
      <c r="J2793" s="114"/>
      <c r="K2793" s="115" t="str">
        <f t="shared" si="98"/>
        <v/>
      </c>
      <c r="L2793" s="116" t="str">
        <f t="shared" ca="1" si="97"/>
        <v>-</v>
      </c>
      <c r="M2793" s="111" t="str">
        <f>IF(E2793="","",VLOOKUP(E2793,[1]PROJECTES!$C$14:$Z$5000,21,FALSE))</f>
        <v/>
      </c>
      <c r="N2793" s="117"/>
      <c r="O2793" s="118" t="s">
        <v>222</v>
      </c>
      <c r="P2793" s="119"/>
      <c r="Q2793" s="84"/>
      <c r="R2793" s="125"/>
      <c r="S2793" s="166"/>
      <c r="T2793" s="167"/>
    </row>
    <row r="2794" spans="1:20" s="121" customFormat="1" ht="20.100000000000001" customHeight="1" x14ac:dyDescent="0.3">
      <c r="A2794" s="80"/>
      <c r="B2794" s="110" t="str">
        <f>IF(E2794="","",VLOOKUP(E2794,[1]PROJECTES!$C$14:$G$5000,2,FALSE))</f>
        <v/>
      </c>
      <c r="C2794" s="80"/>
      <c r="D2794" s="283" t="str">
        <f>IF(E2794="","",VLOOKUP(E2794,[1]PROJECTES!$C$14:$G$5000,5,FALSE))</f>
        <v/>
      </c>
      <c r="E2794" s="79"/>
      <c r="F2794" s="110" t="str">
        <f>IF(I2794="","",VLOOKUP(I2794,[1]PROJECTES!$C$14:$G$5000,2,FALSE))</f>
        <v/>
      </c>
      <c r="G2794" s="112" t="str">
        <f>IF(E2794="","",VLOOKUP(E2794,[1]PROJECTES!$C$14:$G$5000,4,FALSE))</f>
        <v/>
      </c>
      <c r="H2794" s="95"/>
      <c r="I2794" s="113" t="str">
        <f>IF(H2794="","",VLOOKUP(H2794,BD!B$2:C$16,2,FALSE))</f>
        <v/>
      </c>
      <c r="J2794" s="114"/>
      <c r="K2794" s="115" t="str">
        <f t="shared" si="98"/>
        <v/>
      </c>
      <c r="L2794" s="116" t="str">
        <f t="shared" ca="1" si="97"/>
        <v>-</v>
      </c>
      <c r="M2794" s="111" t="str">
        <f>IF(E2794="","",VLOOKUP(E2794,[1]PROJECTES!$C$14:$Z$5000,21,FALSE))</f>
        <v/>
      </c>
      <c r="N2794" s="117"/>
      <c r="O2794" s="118" t="s">
        <v>222</v>
      </c>
      <c r="P2794" s="119"/>
      <c r="Q2794" s="84"/>
      <c r="R2794" s="125"/>
      <c r="S2794" s="166"/>
      <c r="T2794" s="167"/>
    </row>
    <row r="2795" spans="1:20" s="121" customFormat="1" ht="20.100000000000001" customHeight="1" x14ac:dyDescent="0.3">
      <c r="A2795" s="80"/>
      <c r="B2795" s="110" t="str">
        <f>IF(E2795="","",VLOOKUP(E2795,[1]PROJECTES!$C$14:$G$5000,2,FALSE))</f>
        <v/>
      </c>
      <c r="C2795" s="80"/>
      <c r="D2795" s="283" t="str">
        <f>IF(E2795="","",VLOOKUP(E2795,[1]PROJECTES!$C$14:$G$5000,5,FALSE))</f>
        <v/>
      </c>
      <c r="E2795" s="79"/>
      <c r="F2795" s="110" t="str">
        <f>IF(I2795="","",VLOOKUP(I2795,[1]PROJECTES!$C$14:$G$5000,2,FALSE))</f>
        <v/>
      </c>
      <c r="G2795" s="112" t="str">
        <f>IF(E2795="","",VLOOKUP(E2795,[1]PROJECTES!$C$14:$G$5000,4,FALSE))</f>
        <v/>
      </c>
      <c r="H2795" s="95"/>
      <c r="I2795" s="113" t="str">
        <f>IF(H2795="","",VLOOKUP(H2795,BD!B$2:C$16,2,FALSE))</f>
        <v/>
      </c>
      <c r="J2795" s="114"/>
      <c r="K2795" s="115" t="str">
        <f t="shared" si="98"/>
        <v/>
      </c>
      <c r="L2795" s="116" t="str">
        <f t="shared" ca="1" si="97"/>
        <v>-</v>
      </c>
      <c r="M2795" s="111" t="str">
        <f>IF(E2795="","",VLOOKUP(E2795,[1]PROJECTES!$C$14:$Z$5000,21,FALSE))</f>
        <v/>
      </c>
      <c r="N2795" s="117"/>
      <c r="O2795" s="118" t="s">
        <v>222</v>
      </c>
      <c r="P2795" s="119"/>
      <c r="Q2795" s="84"/>
      <c r="R2795" s="125"/>
      <c r="S2795" s="166"/>
      <c r="T2795" s="167"/>
    </row>
    <row r="2796" spans="1:20" s="121" customFormat="1" ht="20.100000000000001" customHeight="1" x14ac:dyDescent="0.3">
      <c r="A2796" s="80"/>
      <c r="B2796" s="110" t="str">
        <f>IF(E2796="","",VLOOKUP(E2796,[1]PROJECTES!$C$14:$G$5000,2,FALSE))</f>
        <v/>
      </c>
      <c r="C2796" s="80"/>
      <c r="D2796" s="283" t="str">
        <f>IF(E2796="","",VLOOKUP(E2796,[1]PROJECTES!$C$14:$G$5000,5,FALSE))</f>
        <v/>
      </c>
      <c r="E2796" s="79"/>
      <c r="F2796" s="110" t="str">
        <f>IF(I2796="","",VLOOKUP(I2796,[1]PROJECTES!$C$14:$G$5000,2,FALSE))</f>
        <v/>
      </c>
      <c r="G2796" s="112" t="str">
        <f>IF(E2796="","",VLOOKUP(E2796,[1]PROJECTES!$C$14:$G$5000,4,FALSE))</f>
        <v/>
      </c>
      <c r="H2796" s="95"/>
      <c r="I2796" s="113" t="str">
        <f>IF(H2796="","",VLOOKUP(H2796,BD!B$2:C$16,2,FALSE))</f>
        <v/>
      </c>
      <c r="J2796" s="114"/>
      <c r="K2796" s="115" t="str">
        <f t="shared" si="98"/>
        <v/>
      </c>
      <c r="L2796" s="116" t="str">
        <f t="shared" ca="1" si="97"/>
        <v>-</v>
      </c>
      <c r="M2796" s="111" t="str">
        <f>IF(E2796="","",VLOOKUP(E2796,[1]PROJECTES!$C$14:$Z$5000,21,FALSE))</f>
        <v/>
      </c>
      <c r="N2796" s="117"/>
      <c r="O2796" s="118" t="s">
        <v>222</v>
      </c>
      <c r="P2796" s="119"/>
      <c r="Q2796" s="84"/>
      <c r="R2796" s="125"/>
      <c r="S2796" s="166"/>
      <c r="T2796" s="167"/>
    </row>
    <row r="2797" spans="1:20" s="121" customFormat="1" ht="20.100000000000001" customHeight="1" x14ac:dyDescent="0.3">
      <c r="A2797" s="80"/>
      <c r="B2797" s="110" t="str">
        <f>IF(E2797="","",VLOOKUP(E2797,[1]PROJECTES!$C$14:$G$5000,2,FALSE))</f>
        <v/>
      </c>
      <c r="C2797" s="80"/>
      <c r="D2797" s="283" t="str">
        <f>IF(E2797="","",VLOOKUP(E2797,[1]PROJECTES!$C$14:$G$5000,5,FALSE))</f>
        <v/>
      </c>
      <c r="E2797" s="79"/>
      <c r="F2797" s="110" t="str">
        <f>IF(I2797="","",VLOOKUP(I2797,[1]PROJECTES!$C$14:$G$5000,2,FALSE))</f>
        <v/>
      </c>
      <c r="G2797" s="112" t="str">
        <f>IF(E2797="","",VLOOKUP(E2797,[1]PROJECTES!$C$14:$G$5000,4,FALSE))</f>
        <v/>
      </c>
      <c r="H2797" s="95"/>
      <c r="I2797" s="113" t="str">
        <f>IF(H2797="","",VLOOKUP(H2797,BD!B$2:C$16,2,FALSE))</f>
        <v/>
      </c>
      <c r="J2797" s="114"/>
      <c r="K2797" s="115" t="str">
        <f t="shared" si="98"/>
        <v/>
      </c>
      <c r="L2797" s="116" t="str">
        <f t="shared" ca="1" si="97"/>
        <v>-</v>
      </c>
      <c r="M2797" s="111" t="str">
        <f>IF(E2797="","",VLOOKUP(E2797,[1]PROJECTES!$C$14:$Z$5000,21,FALSE))</f>
        <v/>
      </c>
      <c r="N2797" s="117"/>
      <c r="O2797" s="118" t="s">
        <v>222</v>
      </c>
      <c r="P2797" s="119"/>
      <c r="Q2797" s="84"/>
      <c r="R2797" s="125"/>
      <c r="S2797" s="166"/>
      <c r="T2797" s="167"/>
    </row>
    <row r="2798" spans="1:20" s="121" customFormat="1" ht="20.100000000000001" customHeight="1" x14ac:dyDescent="0.3">
      <c r="A2798" s="80"/>
      <c r="B2798" s="110" t="str">
        <f>IF(E2798="","",VLOOKUP(E2798,[1]PROJECTES!$C$14:$G$5000,2,FALSE))</f>
        <v/>
      </c>
      <c r="C2798" s="80"/>
      <c r="D2798" s="283" t="str">
        <f>IF(E2798="","",VLOOKUP(E2798,[1]PROJECTES!$C$14:$G$5000,5,FALSE))</f>
        <v/>
      </c>
      <c r="E2798" s="79"/>
      <c r="F2798" s="110" t="str">
        <f>IF(I2798="","",VLOOKUP(I2798,[1]PROJECTES!$C$14:$G$5000,2,FALSE))</f>
        <v/>
      </c>
      <c r="G2798" s="112" t="str">
        <f>IF(E2798="","",VLOOKUP(E2798,[1]PROJECTES!$C$14:$G$5000,4,FALSE))</f>
        <v/>
      </c>
      <c r="H2798" s="95"/>
      <c r="I2798" s="113" t="str">
        <f>IF(H2798="","",VLOOKUP(H2798,BD!B$2:C$16,2,FALSE))</f>
        <v/>
      </c>
      <c r="J2798" s="114"/>
      <c r="K2798" s="115" t="str">
        <f t="shared" si="98"/>
        <v/>
      </c>
      <c r="L2798" s="116" t="str">
        <f t="shared" ca="1" si="97"/>
        <v>-</v>
      </c>
      <c r="M2798" s="111" t="str">
        <f>IF(E2798="","",VLOOKUP(E2798,[1]PROJECTES!$C$14:$Z$5000,21,FALSE))</f>
        <v/>
      </c>
      <c r="N2798" s="117"/>
      <c r="O2798" s="118" t="s">
        <v>222</v>
      </c>
      <c r="P2798" s="119"/>
      <c r="Q2798" s="84"/>
      <c r="R2798" s="125"/>
      <c r="S2798" s="166"/>
      <c r="T2798" s="167"/>
    </row>
    <row r="2799" spans="1:20" s="121" customFormat="1" ht="20.100000000000001" customHeight="1" x14ac:dyDescent="0.3">
      <c r="A2799" s="80"/>
      <c r="B2799" s="110" t="str">
        <f>IF(E2799="","",VLOOKUP(E2799,[1]PROJECTES!$C$14:$G$5000,2,FALSE))</f>
        <v/>
      </c>
      <c r="C2799" s="80"/>
      <c r="D2799" s="283" t="str">
        <f>IF(E2799="","",VLOOKUP(E2799,[1]PROJECTES!$C$14:$G$5000,5,FALSE))</f>
        <v/>
      </c>
      <c r="E2799" s="79"/>
      <c r="F2799" s="110" t="str">
        <f>IF(I2799="","",VLOOKUP(I2799,[1]PROJECTES!$C$14:$G$5000,2,FALSE))</f>
        <v/>
      </c>
      <c r="G2799" s="112" t="str">
        <f>IF(E2799="","",VLOOKUP(E2799,[1]PROJECTES!$C$14:$G$5000,4,FALSE))</f>
        <v/>
      </c>
      <c r="H2799" s="95"/>
      <c r="I2799" s="113" t="str">
        <f>IF(H2799="","",VLOOKUP(H2799,BD!B$2:C$16,2,FALSE))</f>
        <v/>
      </c>
      <c r="J2799" s="114"/>
      <c r="K2799" s="115" t="str">
        <f t="shared" si="98"/>
        <v/>
      </c>
      <c r="L2799" s="116" t="str">
        <f t="shared" ca="1" si="97"/>
        <v>-</v>
      </c>
      <c r="M2799" s="111" t="str">
        <f>IF(E2799="","",VLOOKUP(E2799,[1]PROJECTES!$C$14:$Z$5000,21,FALSE))</f>
        <v/>
      </c>
      <c r="N2799" s="117"/>
      <c r="O2799" s="118" t="s">
        <v>222</v>
      </c>
      <c r="P2799" s="119"/>
      <c r="Q2799" s="84"/>
      <c r="R2799" s="125"/>
      <c r="S2799" s="166"/>
      <c r="T2799" s="167"/>
    </row>
    <row r="2800" spans="1:20" s="121" customFormat="1" ht="20.100000000000001" customHeight="1" x14ac:dyDescent="0.3">
      <c r="A2800" s="80"/>
      <c r="B2800" s="110" t="str">
        <f>IF(E2800="","",VLOOKUP(E2800,[1]PROJECTES!$C$14:$G$5000,2,FALSE))</f>
        <v/>
      </c>
      <c r="C2800" s="80"/>
      <c r="D2800" s="283" t="str">
        <f>IF(E2800="","",VLOOKUP(E2800,[1]PROJECTES!$C$14:$G$5000,5,FALSE))</f>
        <v/>
      </c>
      <c r="E2800" s="79"/>
      <c r="F2800" s="110" t="str">
        <f>IF(I2800="","",VLOOKUP(I2800,[1]PROJECTES!$C$14:$G$5000,2,FALSE))</f>
        <v/>
      </c>
      <c r="G2800" s="112" t="str">
        <f>IF(E2800="","",VLOOKUP(E2800,[1]PROJECTES!$C$14:$G$5000,4,FALSE))</f>
        <v/>
      </c>
      <c r="H2800" s="95"/>
      <c r="I2800" s="113" t="str">
        <f>IF(H2800="","",VLOOKUP(H2800,BD!B$2:C$16,2,FALSE))</f>
        <v/>
      </c>
      <c r="J2800" s="114"/>
      <c r="K2800" s="115" t="str">
        <f t="shared" si="98"/>
        <v/>
      </c>
      <c r="L2800" s="116" t="str">
        <f t="shared" ca="1" si="97"/>
        <v>-</v>
      </c>
      <c r="M2800" s="111" t="str">
        <f>IF(E2800="","",VLOOKUP(E2800,[1]PROJECTES!$C$14:$Z$5000,21,FALSE))</f>
        <v/>
      </c>
      <c r="N2800" s="117"/>
      <c r="O2800" s="118" t="s">
        <v>222</v>
      </c>
      <c r="P2800" s="119"/>
      <c r="Q2800" s="84"/>
      <c r="R2800" s="125"/>
      <c r="S2800" s="166"/>
      <c r="T2800" s="167"/>
    </row>
    <row r="2801" spans="1:20" s="121" customFormat="1" ht="20.100000000000001" customHeight="1" x14ac:dyDescent="0.3">
      <c r="A2801" s="80"/>
      <c r="B2801" s="110" t="str">
        <f>IF(E2801="","",VLOOKUP(E2801,[1]PROJECTES!$C$14:$G$5000,2,FALSE))</f>
        <v/>
      </c>
      <c r="C2801" s="80"/>
      <c r="D2801" s="283" t="str">
        <f>IF(E2801="","",VLOOKUP(E2801,[1]PROJECTES!$C$14:$G$5000,5,FALSE))</f>
        <v/>
      </c>
      <c r="E2801" s="79"/>
      <c r="F2801" s="110" t="str">
        <f>IF(I2801="","",VLOOKUP(I2801,[1]PROJECTES!$C$14:$G$5000,2,FALSE))</f>
        <v/>
      </c>
      <c r="G2801" s="112" t="str">
        <f>IF(E2801="","",VLOOKUP(E2801,[1]PROJECTES!$C$14:$G$5000,4,FALSE))</f>
        <v/>
      </c>
      <c r="H2801" s="95"/>
      <c r="I2801" s="113" t="str">
        <f>IF(H2801="","",VLOOKUP(H2801,BD!B$2:C$16,2,FALSE))</f>
        <v/>
      </c>
      <c r="J2801" s="114"/>
      <c r="K2801" s="115" t="str">
        <f t="shared" si="98"/>
        <v/>
      </c>
      <c r="L2801" s="116" t="str">
        <f t="shared" ca="1" si="97"/>
        <v>-</v>
      </c>
      <c r="M2801" s="111" t="str">
        <f>IF(E2801="","",VLOOKUP(E2801,[1]PROJECTES!$C$14:$Z$5000,21,FALSE))</f>
        <v/>
      </c>
      <c r="N2801" s="117"/>
      <c r="O2801" s="118" t="s">
        <v>222</v>
      </c>
      <c r="P2801" s="119"/>
      <c r="Q2801" s="84"/>
      <c r="R2801" s="125"/>
      <c r="S2801" s="166"/>
      <c r="T2801" s="167"/>
    </row>
    <row r="2802" spans="1:20" s="121" customFormat="1" ht="20.100000000000001" customHeight="1" x14ac:dyDescent="0.3">
      <c r="A2802" s="80"/>
      <c r="B2802" s="110" t="str">
        <f>IF(E2802="","",VLOOKUP(E2802,[1]PROJECTES!$C$14:$G$5000,2,FALSE))</f>
        <v/>
      </c>
      <c r="C2802" s="80"/>
      <c r="D2802" s="283" t="str">
        <f>IF(E2802="","",VLOOKUP(E2802,[1]PROJECTES!$C$14:$G$5000,5,FALSE))</f>
        <v/>
      </c>
      <c r="E2802" s="79"/>
      <c r="F2802" s="110" t="str">
        <f>IF(I2802="","",VLOOKUP(I2802,[1]PROJECTES!$C$14:$G$5000,2,FALSE))</f>
        <v/>
      </c>
      <c r="G2802" s="112" t="str">
        <f>IF(E2802="","",VLOOKUP(E2802,[1]PROJECTES!$C$14:$G$5000,4,FALSE))</f>
        <v/>
      </c>
      <c r="H2802" s="95"/>
      <c r="I2802" s="113" t="str">
        <f>IF(H2802="","",VLOOKUP(H2802,BD!B$2:C$16,2,FALSE))</f>
        <v/>
      </c>
      <c r="J2802" s="114"/>
      <c r="K2802" s="115" t="str">
        <f t="shared" si="98"/>
        <v/>
      </c>
      <c r="L2802" s="116" t="str">
        <f t="shared" ca="1" si="97"/>
        <v>-</v>
      </c>
      <c r="M2802" s="111" t="str">
        <f>IF(E2802="","",VLOOKUP(E2802,[1]PROJECTES!$C$14:$Z$5000,21,FALSE))</f>
        <v/>
      </c>
      <c r="N2802" s="117"/>
      <c r="O2802" s="118" t="s">
        <v>222</v>
      </c>
      <c r="P2802" s="119"/>
      <c r="Q2802" s="84"/>
      <c r="R2802" s="125"/>
      <c r="S2802" s="166"/>
      <c r="T2802" s="167"/>
    </row>
    <row r="2803" spans="1:20" s="121" customFormat="1" ht="20.100000000000001" customHeight="1" x14ac:dyDescent="0.3">
      <c r="A2803" s="80"/>
      <c r="B2803" s="110" t="str">
        <f>IF(E2803="","",VLOOKUP(E2803,[1]PROJECTES!$C$14:$G$5000,2,FALSE))</f>
        <v/>
      </c>
      <c r="C2803" s="80"/>
      <c r="D2803" s="283" t="str">
        <f>IF(E2803="","",VLOOKUP(E2803,[1]PROJECTES!$C$14:$G$5000,5,FALSE))</f>
        <v/>
      </c>
      <c r="E2803" s="79"/>
      <c r="F2803" s="110" t="str">
        <f>IF(I2803="","",VLOOKUP(I2803,[1]PROJECTES!$C$14:$G$5000,2,FALSE))</f>
        <v/>
      </c>
      <c r="G2803" s="112" t="str">
        <f>IF(E2803="","",VLOOKUP(E2803,[1]PROJECTES!$C$14:$G$5000,4,FALSE))</f>
        <v/>
      </c>
      <c r="H2803" s="95"/>
      <c r="I2803" s="113" t="str">
        <f>IF(H2803="","",VLOOKUP(H2803,BD!B$2:C$16,2,FALSE))</f>
        <v/>
      </c>
      <c r="J2803" s="114"/>
      <c r="K2803" s="115" t="str">
        <f t="shared" si="98"/>
        <v/>
      </c>
      <c r="L2803" s="116" t="str">
        <f t="shared" ca="1" si="97"/>
        <v>-</v>
      </c>
      <c r="M2803" s="111" t="str">
        <f>IF(E2803="","",VLOOKUP(E2803,[1]PROJECTES!$C$14:$Z$5000,21,FALSE))</f>
        <v/>
      </c>
      <c r="N2803" s="117"/>
      <c r="O2803" s="118" t="s">
        <v>222</v>
      </c>
      <c r="P2803" s="119"/>
      <c r="Q2803" s="84"/>
      <c r="R2803" s="125"/>
      <c r="S2803" s="166"/>
      <c r="T2803" s="167"/>
    </row>
    <row r="2804" spans="1:20" s="121" customFormat="1" ht="20.100000000000001" customHeight="1" x14ac:dyDescent="0.3">
      <c r="A2804" s="80"/>
      <c r="B2804" s="110" t="str">
        <f>IF(E2804="","",VLOOKUP(E2804,[1]PROJECTES!$C$14:$G$5000,2,FALSE))</f>
        <v/>
      </c>
      <c r="C2804" s="80"/>
      <c r="D2804" s="283" t="str">
        <f>IF(E2804="","",VLOOKUP(E2804,[1]PROJECTES!$C$14:$G$5000,5,FALSE))</f>
        <v/>
      </c>
      <c r="E2804" s="79"/>
      <c r="F2804" s="110" t="str">
        <f>IF(I2804="","",VLOOKUP(I2804,[1]PROJECTES!$C$14:$G$5000,2,FALSE))</f>
        <v/>
      </c>
      <c r="G2804" s="112" t="str">
        <f>IF(E2804="","",VLOOKUP(E2804,[1]PROJECTES!$C$14:$G$5000,4,FALSE))</f>
        <v/>
      </c>
      <c r="H2804" s="95"/>
      <c r="I2804" s="113" t="str">
        <f>IF(H2804="","",VLOOKUP(H2804,BD!B$2:C$16,2,FALSE))</f>
        <v/>
      </c>
      <c r="J2804" s="114"/>
      <c r="K2804" s="115" t="str">
        <f t="shared" si="98"/>
        <v/>
      </c>
      <c r="L2804" s="116" t="str">
        <f t="shared" ca="1" si="97"/>
        <v>-</v>
      </c>
      <c r="M2804" s="111" t="str">
        <f>IF(E2804="","",VLOOKUP(E2804,[1]PROJECTES!$C$14:$Z$5000,21,FALSE))</f>
        <v/>
      </c>
      <c r="N2804" s="117"/>
      <c r="O2804" s="118" t="s">
        <v>222</v>
      </c>
      <c r="P2804" s="119"/>
      <c r="Q2804" s="84"/>
      <c r="R2804" s="125"/>
      <c r="S2804" s="166"/>
      <c r="T2804" s="167"/>
    </row>
    <row r="2805" spans="1:20" s="121" customFormat="1" ht="20.100000000000001" customHeight="1" x14ac:dyDescent="0.3">
      <c r="A2805" s="80"/>
      <c r="B2805" s="110" t="str">
        <f>IF(E2805="","",VLOOKUP(E2805,[1]PROJECTES!$C$14:$G$5000,2,FALSE))</f>
        <v/>
      </c>
      <c r="C2805" s="80"/>
      <c r="D2805" s="283" t="str">
        <f>IF(E2805="","",VLOOKUP(E2805,[1]PROJECTES!$C$14:$G$5000,5,FALSE))</f>
        <v/>
      </c>
      <c r="E2805" s="79"/>
      <c r="F2805" s="110" t="str">
        <f>IF(I2805="","",VLOOKUP(I2805,[1]PROJECTES!$C$14:$G$5000,2,FALSE))</f>
        <v/>
      </c>
      <c r="G2805" s="112" t="str">
        <f>IF(E2805="","",VLOOKUP(E2805,[1]PROJECTES!$C$14:$G$5000,4,FALSE))</f>
        <v/>
      </c>
      <c r="H2805" s="95"/>
      <c r="I2805" s="113" t="str">
        <f>IF(H2805="","",VLOOKUP(H2805,BD!B$2:C$16,2,FALSE))</f>
        <v/>
      </c>
      <c r="J2805" s="114"/>
      <c r="K2805" s="115" t="str">
        <f t="shared" si="98"/>
        <v/>
      </c>
      <c r="L2805" s="116" t="str">
        <f t="shared" ca="1" si="97"/>
        <v>-</v>
      </c>
      <c r="M2805" s="111" t="str">
        <f>IF(E2805="","",VLOOKUP(E2805,[1]PROJECTES!$C$14:$Z$5000,21,FALSE))</f>
        <v/>
      </c>
      <c r="N2805" s="117"/>
      <c r="O2805" s="118" t="s">
        <v>222</v>
      </c>
      <c r="P2805" s="119"/>
      <c r="Q2805" s="84"/>
      <c r="R2805" s="125"/>
      <c r="S2805" s="166"/>
      <c r="T2805" s="167"/>
    </row>
    <row r="2806" spans="1:20" s="121" customFormat="1" ht="20.100000000000001" customHeight="1" x14ac:dyDescent="0.3">
      <c r="A2806" s="80"/>
      <c r="B2806" s="110" t="str">
        <f>IF(E2806="","",VLOOKUP(E2806,[1]PROJECTES!$C$14:$G$5000,2,FALSE))</f>
        <v/>
      </c>
      <c r="C2806" s="80"/>
      <c r="D2806" s="283" t="str">
        <f>IF(E2806="","",VLOOKUP(E2806,[1]PROJECTES!$C$14:$G$5000,5,FALSE))</f>
        <v/>
      </c>
      <c r="E2806" s="79"/>
      <c r="F2806" s="110" t="str">
        <f>IF(I2806="","",VLOOKUP(I2806,[1]PROJECTES!$C$14:$G$5000,2,FALSE))</f>
        <v/>
      </c>
      <c r="G2806" s="112" t="str">
        <f>IF(E2806="","",VLOOKUP(E2806,[1]PROJECTES!$C$14:$G$5000,4,FALSE))</f>
        <v/>
      </c>
      <c r="H2806" s="95"/>
      <c r="I2806" s="113" t="str">
        <f>IF(H2806="","",VLOOKUP(H2806,BD!B$2:C$16,2,FALSE))</f>
        <v/>
      </c>
      <c r="J2806" s="114"/>
      <c r="K2806" s="115" t="str">
        <f t="shared" si="98"/>
        <v/>
      </c>
      <c r="L2806" s="116" t="str">
        <f t="shared" ca="1" si="97"/>
        <v>-</v>
      </c>
      <c r="M2806" s="111" t="str">
        <f>IF(E2806="","",VLOOKUP(E2806,[1]PROJECTES!$C$14:$Z$5000,21,FALSE))</f>
        <v/>
      </c>
      <c r="N2806" s="117"/>
      <c r="O2806" s="118" t="s">
        <v>222</v>
      </c>
      <c r="P2806" s="119"/>
      <c r="Q2806" s="84"/>
      <c r="R2806" s="125"/>
      <c r="S2806" s="166"/>
      <c r="T2806" s="167"/>
    </row>
    <row r="2807" spans="1:20" s="121" customFormat="1" ht="20.100000000000001" customHeight="1" x14ac:dyDescent="0.3">
      <c r="A2807" s="80"/>
      <c r="B2807" s="110" t="str">
        <f>IF(E2807="","",VLOOKUP(E2807,[1]PROJECTES!$C$14:$G$5000,2,FALSE))</f>
        <v/>
      </c>
      <c r="C2807" s="80"/>
      <c r="D2807" s="283" t="str">
        <f>IF(E2807="","",VLOOKUP(E2807,[1]PROJECTES!$C$14:$G$5000,5,FALSE))</f>
        <v/>
      </c>
      <c r="E2807" s="79"/>
      <c r="F2807" s="110" t="str">
        <f>IF(I2807="","",VLOOKUP(I2807,[1]PROJECTES!$C$14:$G$5000,2,FALSE))</f>
        <v/>
      </c>
      <c r="G2807" s="112" t="str">
        <f>IF(E2807="","",VLOOKUP(E2807,[1]PROJECTES!$C$14:$G$5000,4,FALSE))</f>
        <v/>
      </c>
      <c r="H2807" s="95"/>
      <c r="I2807" s="113" t="str">
        <f>IF(H2807="","",VLOOKUP(H2807,BD!B$2:C$16,2,FALSE))</f>
        <v/>
      </c>
      <c r="J2807" s="114"/>
      <c r="K2807" s="115" t="str">
        <f t="shared" si="98"/>
        <v/>
      </c>
      <c r="L2807" s="116" t="str">
        <f t="shared" ca="1" si="97"/>
        <v>-</v>
      </c>
      <c r="M2807" s="111" t="str">
        <f>IF(E2807="","",VLOOKUP(E2807,[1]PROJECTES!$C$14:$Z$5000,21,FALSE))</f>
        <v/>
      </c>
      <c r="N2807" s="117"/>
      <c r="O2807" s="118" t="s">
        <v>222</v>
      </c>
      <c r="P2807" s="119"/>
      <c r="Q2807" s="84"/>
      <c r="R2807" s="125"/>
      <c r="S2807" s="166"/>
      <c r="T2807" s="167"/>
    </row>
    <row r="2808" spans="1:20" s="121" customFormat="1" ht="20.100000000000001" customHeight="1" x14ac:dyDescent="0.3">
      <c r="A2808" s="80"/>
      <c r="B2808" s="110" t="str">
        <f>IF(E2808="","",VLOOKUP(E2808,[1]PROJECTES!$C$14:$G$5000,2,FALSE))</f>
        <v/>
      </c>
      <c r="C2808" s="80"/>
      <c r="D2808" s="283" t="str">
        <f>IF(E2808="","",VLOOKUP(E2808,[1]PROJECTES!$C$14:$G$5000,5,FALSE))</f>
        <v/>
      </c>
      <c r="E2808" s="79"/>
      <c r="F2808" s="110" t="str">
        <f>IF(I2808="","",VLOOKUP(I2808,[1]PROJECTES!$C$14:$G$5000,2,FALSE))</f>
        <v/>
      </c>
      <c r="G2808" s="112" t="str">
        <f>IF(E2808="","",VLOOKUP(E2808,[1]PROJECTES!$C$14:$G$5000,4,FALSE))</f>
        <v/>
      </c>
      <c r="H2808" s="95"/>
      <c r="I2808" s="113" t="str">
        <f>IF(H2808="","",VLOOKUP(H2808,BD!B$2:C$16,2,FALSE))</f>
        <v/>
      </c>
      <c r="J2808" s="114"/>
      <c r="K2808" s="115" t="str">
        <f t="shared" si="98"/>
        <v/>
      </c>
      <c r="L2808" s="116" t="str">
        <f t="shared" ca="1" si="97"/>
        <v>-</v>
      </c>
      <c r="M2808" s="111" t="str">
        <f>IF(E2808="","",VLOOKUP(E2808,[1]PROJECTES!$C$14:$Z$5000,21,FALSE))</f>
        <v/>
      </c>
      <c r="N2808" s="117"/>
      <c r="O2808" s="118" t="s">
        <v>222</v>
      </c>
      <c r="P2808" s="119"/>
      <c r="Q2808" s="84"/>
      <c r="R2808" s="125"/>
      <c r="S2808" s="166"/>
      <c r="T2808" s="167"/>
    </row>
    <row r="2809" spans="1:20" s="121" customFormat="1" ht="20.100000000000001" customHeight="1" x14ac:dyDescent="0.3">
      <c r="A2809" s="80"/>
      <c r="B2809" s="110" t="str">
        <f>IF(E2809="","",VLOOKUP(E2809,[1]PROJECTES!$C$14:$G$5000,2,FALSE))</f>
        <v/>
      </c>
      <c r="C2809" s="80"/>
      <c r="D2809" s="283" t="str">
        <f>IF(E2809="","",VLOOKUP(E2809,[1]PROJECTES!$C$14:$G$5000,5,FALSE))</f>
        <v/>
      </c>
      <c r="E2809" s="79"/>
      <c r="F2809" s="110" t="str">
        <f>IF(I2809="","",VLOOKUP(I2809,[1]PROJECTES!$C$14:$G$5000,2,FALSE))</f>
        <v/>
      </c>
      <c r="G2809" s="112" t="str">
        <f>IF(E2809="","",VLOOKUP(E2809,[1]PROJECTES!$C$14:$G$5000,4,FALSE))</f>
        <v/>
      </c>
      <c r="H2809" s="95"/>
      <c r="I2809" s="113" t="str">
        <f>IF(H2809="","",VLOOKUP(H2809,BD!B$2:C$16,2,FALSE))</f>
        <v/>
      </c>
      <c r="J2809" s="114"/>
      <c r="K2809" s="115" t="str">
        <f t="shared" si="98"/>
        <v/>
      </c>
      <c r="L2809" s="116" t="str">
        <f t="shared" ca="1" si="97"/>
        <v>-</v>
      </c>
      <c r="M2809" s="111" t="str">
        <f>IF(E2809="","",VLOOKUP(E2809,[1]PROJECTES!$C$14:$Z$5000,21,FALSE))</f>
        <v/>
      </c>
      <c r="N2809" s="117"/>
      <c r="O2809" s="118" t="s">
        <v>222</v>
      </c>
      <c r="P2809" s="119"/>
      <c r="Q2809" s="84"/>
      <c r="R2809" s="125"/>
      <c r="S2809" s="166"/>
      <c r="T2809" s="167"/>
    </row>
    <row r="2810" spans="1:20" s="121" customFormat="1" ht="20.100000000000001" customHeight="1" x14ac:dyDescent="0.3">
      <c r="A2810" s="80"/>
      <c r="B2810" s="110" t="str">
        <f>IF(E2810="","",VLOOKUP(E2810,[1]PROJECTES!$C$14:$G$5000,2,FALSE))</f>
        <v/>
      </c>
      <c r="C2810" s="80"/>
      <c r="D2810" s="283" t="str">
        <f>IF(E2810="","",VLOOKUP(E2810,[1]PROJECTES!$C$14:$G$5000,5,FALSE))</f>
        <v/>
      </c>
      <c r="E2810" s="79"/>
      <c r="F2810" s="110" t="str">
        <f>IF(I2810="","",VLOOKUP(I2810,[1]PROJECTES!$C$14:$G$5000,2,FALSE))</f>
        <v/>
      </c>
      <c r="G2810" s="112" t="str">
        <f>IF(E2810="","",VLOOKUP(E2810,[1]PROJECTES!$C$14:$G$5000,4,FALSE))</f>
        <v/>
      </c>
      <c r="H2810" s="95"/>
      <c r="I2810" s="113" t="str">
        <f>IF(H2810="","",VLOOKUP(H2810,BD!B$2:C$16,2,FALSE))</f>
        <v/>
      </c>
      <c r="J2810" s="114"/>
      <c r="K2810" s="115" t="str">
        <f t="shared" si="98"/>
        <v/>
      </c>
      <c r="L2810" s="116" t="str">
        <f t="shared" ca="1" si="97"/>
        <v>-</v>
      </c>
      <c r="M2810" s="111" t="str">
        <f>IF(E2810="","",VLOOKUP(E2810,[1]PROJECTES!$C$14:$Z$5000,21,FALSE))</f>
        <v/>
      </c>
      <c r="N2810" s="117"/>
      <c r="O2810" s="118" t="s">
        <v>222</v>
      </c>
      <c r="P2810" s="119"/>
      <c r="Q2810" s="84"/>
      <c r="R2810" s="125"/>
      <c r="S2810" s="166"/>
      <c r="T2810" s="167"/>
    </row>
    <row r="2811" spans="1:20" s="121" customFormat="1" ht="20.100000000000001" customHeight="1" x14ac:dyDescent="0.3">
      <c r="A2811" s="80"/>
      <c r="B2811" s="110" t="str">
        <f>IF(E2811="","",VLOOKUP(E2811,[1]PROJECTES!$C$14:$G$5000,2,FALSE))</f>
        <v/>
      </c>
      <c r="C2811" s="80"/>
      <c r="D2811" s="283" t="str">
        <f>IF(E2811="","",VLOOKUP(E2811,[1]PROJECTES!$C$14:$G$5000,5,FALSE))</f>
        <v/>
      </c>
      <c r="E2811" s="79"/>
      <c r="F2811" s="110" t="str">
        <f>IF(I2811="","",VLOOKUP(I2811,[1]PROJECTES!$C$14:$G$5000,2,FALSE))</f>
        <v/>
      </c>
      <c r="G2811" s="112" t="str">
        <f>IF(E2811="","",VLOOKUP(E2811,[1]PROJECTES!$C$14:$G$5000,4,FALSE))</f>
        <v/>
      </c>
      <c r="H2811" s="95"/>
      <c r="I2811" s="113" t="str">
        <f>IF(H2811="","",VLOOKUP(H2811,BD!B$2:C$16,2,FALSE))</f>
        <v/>
      </c>
      <c r="J2811" s="114"/>
      <c r="K2811" s="115" t="str">
        <f t="shared" si="98"/>
        <v/>
      </c>
      <c r="L2811" s="116" t="str">
        <f t="shared" ca="1" si="97"/>
        <v>-</v>
      </c>
      <c r="M2811" s="111" t="str">
        <f>IF(E2811="","",VLOOKUP(E2811,[1]PROJECTES!$C$14:$Z$5000,21,FALSE))</f>
        <v/>
      </c>
      <c r="N2811" s="117"/>
      <c r="O2811" s="118" t="s">
        <v>222</v>
      </c>
      <c r="P2811" s="119"/>
      <c r="Q2811" s="84"/>
      <c r="R2811" s="125"/>
      <c r="S2811" s="166"/>
      <c r="T2811" s="167"/>
    </row>
    <row r="2812" spans="1:20" s="121" customFormat="1" ht="20.100000000000001" customHeight="1" x14ac:dyDescent="0.3">
      <c r="A2812" s="80"/>
      <c r="B2812" s="110" t="str">
        <f>IF(E2812="","",VLOOKUP(E2812,[1]PROJECTES!$C$14:$G$5000,2,FALSE))</f>
        <v/>
      </c>
      <c r="C2812" s="80"/>
      <c r="D2812" s="283" t="str">
        <f>IF(E2812="","",VLOOKUP(E2812,[1]PROJECTES!$C$14:$G$5000,5,FALSE))</f>
        <v/>
      </c>
      <c r="E2812" s="79"/>
      <c r="F2812" s="110" t="str">
        <f>IF(I2812="","",VLOOKUP(I2812,[1]PROJECTES!$C$14:$G$5000,2,FALSE))</f>
        <v/>
      </c>
      <c r="G2812" s="112" t="str">
        <f>IF(E2812="","",VLOOKUP(E2812,[1]PROJECTES!$C$14:$G$5000,4,FALSE))</f>
        <v/>
      </c>
      <c r="H2812" s="95"/>
      <c r="I2812" s="113" t="str">
        <f>IF(H2812="","",VLOOKUP(H2812,BD!B$2:C$16,2,FALSE))</f>
        <v/>
      </c>
      <c r="J2812" s="114"/>
      <c r="K2812" s="115" t="str">
        <f t="shared" si="98"/>
        <v/>
      </c>
      <c r="L2812" s="116" t="str">
        <f t="shared" ca="1" si="97"/>
        <v>-</v>
      </c>
      <c r="M2812" s="111" t="str">
        <f>IF(E2812="","",VLOOKUP(E2812,[1]PROJECTES!$C$14:$Z$5000,21,FALSE))</f>
        <v/>
      </c>
      <c r="N2812" s="117"/>
      <c r="O2812" s="118" t="s">
        <v>222</v>
      </c>
      <c r="P2812" s="119"/>
      <c r="Q2812" s="84"/>
      <c r="R2812" s="125"/>
      <c r="S2812" s="166"/>
      <c r="T2812" s="167"/>
    </row>
    <row r="2813" spans="1:20" s="121" customFormat="1" ht="20.100000000000001" customHeight="1" x14ac:dyDescent="0.3">
      <c r="A2813" s="80"/>
      <c r="B2813" s="110" t="str">
        <f>IF(E2813="","",VLOOKUP(E2813,[1]PROJECTES!$C$14:$G$5000,2,FALSE))</f>
        <v/>
      </c>
      <c r="C2813" s="80"/>
      <c r="D2813" s="283" t="str">
        <f>IF(E2813="","",VLOOKUP(E2813,[1]PROJECTES!$C$14:$G$5000,5,FALSE))</f>
        <v/>
      </c>
      <c r="E2813" s="79"/>
      <c r="F2813" s="110" t="str">
        <f>IF(I2813="","",VLOOKUP(I2813,[1]PROJECTES!$C$14:$G$5000,2,FALSE))</f>
        <v/>
      </c>
      <c r="G2813" s="112" t="str">
        <f>IF(E2813="","",VLOOKUP(E2813,[1]PROJECTES!$C$14:$G$5000,4,FALSE))</f>
        <v/>
      </c>
      <c r="H2813" s="95"/>
      <c r="I2813" s="113" t="str">
        <f>IF(H2813="","",VLOOKUP(H2813,BD!B$2:C$16,2,FALSE))</f>
        <v/>
      </c>
      <c r="J2813" s="114"/>
      <c r="K2813" s="115" t="str">
        <f t="shared" si="98"/>
        <v/>
      </c>
      <c r="L2813" s="116" t="str">
        <f t="shared" ca="1" si="97"/>
        <v>-</v>
      </c>
      <c r="M2813" s="111" t="str">
        <f>IF(E2813="","",VLOOKUP(E2813,[1]PROJECTES!$C$14:$Z$5000,21,FALSE))</f>
        <v/>
      </c>
      <c r="N2813" s="117"/>
      <c r="O2813" s="118" t="s">
        <v>222</v>
      </c>
      <c r="P2813" s="119"/>
      <c r="Q2813" s="84"/>
      <c r="R2813" s="146"/>
      <c r="S2813" s="166"/>
      <c r="T2813" s="167"/>
    </row>
    <row r="2814" spans="1:20" s="121" customFormat="1" ht="20.100000000000001" customHeight="1" x14ac:dyDescent="0.3">
      <c r="A2814" s="80"/>
      <c r="B2814" s="110" t="str">
        <f>IF(E2814="","",VLOOKUP(E2814,[1]PROJECTES!$C$14:$G$5000,2,FALSE))</f>
        <v/>
      </c>
      <c r="C2814" s="80"/>
      <c r="D2814" s="283" t="str">
        <f>IF(E2814="","",VLOOKUP(E2814,[1]PROJECTES!$C$14:$G$5000,5,FALSE))</f>
        <v/>
      </c>
      <c r="E2814" s="79"/>
      <c r="F2814" s="110" t="str">
        <f>IF(I2814="","",VLOOKUP(I2814,[1]PROJECTES!$C$14:$G$5000,2,FALSE))</f>
        <v/>
      </c>
      <c r="G2814" s="112" t="str">
        <f>IF(E2814="","",VLOOKUP(E2814,[1]PROJECTES!$C$14:$G$5000,4,FALSE))</f>
        <v/>
      </c>
      <c r="H2814" s="95"/>
      <c r="I2814" s="113" t="str">
        <f>IF(H2814="","",VLOOKUP(H2814,BD!B$2:C$16,2,FALSE))</f>
        <v/>
      </c>
      <c r="J2814" s="114"/>
      <c r="K2814" s="115" t="str">
        <f t="shared" si="98"/>
        <v/>
      </c>
      <c r="L2814" s="116" t="str">
        <f t="shared" ca="1" si="97"/>
        <v>-</v>
      </c>
      <c r="M2814" s="111" t="str">
        <f>IF(E2814="","",VLOOKUP(E2814,[1]PROJECTES!$C$14:$Z$5000,21,FALSE))</f>
        <v/>
      </c>
      <c r="N2814" s="117"/>
      <c r="O2814" s="118" t="s">
        <v>222</v>
      </c>
      <c r="P2814" s="119"/>
      <c r="Q2814" s="84"/>
      <c r="R2814" s="125"/>
      <c r="S2814" s="166"/>
      <c r="T2814" s="167"/>
    </row>
    <row r="2815" spans="1:20" s="121" customFormat="1" ht="20.100000000000001" customHeight="1" x14ac:dyDescent="0.3">
      <c r="A2815" s="80"/>
      <c r="B2815" s="110" t="str">
        <f>IF(E2815="","",VLOOKUP(E2815,[1]PROJECTES!$C$14:$G$5000,2,FALSE))</f>
        <v/>
      </c>
      <c r="C2815" s="80"/>
      <c r="D2815" s="283" t="str">
        <f>IF(E2815="","",VLOOKUP(E2815,[1]PROJECTES!$C$14:$G$5000,5,FALSE))</f>
        <v/>
      </c>
      <c r="E2815" s="79"/>
      <c r="F2815" s="110" t="str">
        <f>IF(I2815="","",VLOOKUP(I2815,[1]PROJECTES!$C$14:$G$5000,2,FALSE))</f>
        <v/>
      </c>
      <c r="G2815" s="112" t="str">
        <f>IF(E2815="","",VLOOKUP(E2815,[1]PROJECTES!$C$14:$G$5000,4,FALSE))</f>
        <v/>
      </c>
      <c r="H2815" s="95"/>
      <c r="I2815" s="113" t="str">
        <f>IF(H2815="","",VLOOKUP(H2815,BD!B$2:C$16,2,FALSE))</f>
        <v/>
      </c>
      <c r="J2815" s="114"/>
      <c r="K2815" s="115" t="str">
        <f t="shared" si="98"/>
        <v/>
      </c>
      <c r="L2815" s="116" t="str">
        <f t="shared" ca="1" si="97"/>
        <v>-</v>
      </c>
      <c r="M2815" s="111" t="str">
        <f>IF(E2815="","",VLOOKUP(E2815,[1]PROJECTES!$C$14:$Z$5000,21,FALSE))</f>
        <v/>
      </c>
      <c r="N2815" s="117"/>
      <c r="O2815" s="118" t="s">
        <v>222</v>
      </c>
      <c r="P2815" s="119"/>
      <c r="Q2815" s="84"/>
      <c r="R2815" s="125"/>
      <c r="S2815" s="166"/>
      <c r="T2815" s="167"/>
    </row>
    <row r="2816" spans="1:20" s="121" customFormat="1" ht="20.100000000000001" customHeight="1" x14ac:dyDescent="0.3">
      <c r="A2816" s="80"/>
      <c r="B2816" s="110" t="str">
        <f>IF(E2816="","",VLOOKUP(E2816,[1]PROJECTES!$C$14:$G$5000,2,FALSE))</f>
        <v/>
      </c>
      <c r="C2816" s="80"/>
      <c r="D2816" s="283" t="str">
        <f>IF(E2816="","",VLOOKUP(E2816,[1]PROJECTES!$C$14:$G$5000,5,FALSE))</f>
        <v/>
      </c>
      <c r="E2816" s="79"/>
      <c r="F2816" s="110" t="str">
        <f>IF(I2816="","",VLOOKUP(I2816,[1]PROJECTES!$C$14:$G$5000,2,FALSE))</f>
        <v/>
      </c>
      <c r="G2816" s="112" t="str">
        <f>IF(E2816="","",VLOOKUP(E2816,[1]PROJECTES!$C$14:$G$5000,4,FALSE))</f>
        <v/>
      </c>
      <c r="H2816" s="95"/>
      <c r="I2816" s="113" t="str">
        <f>IF(H2816="","",VLOOKUP(H2816,BD!B$2:C$16,2,FALSE))</f>
        <v/>
      </c>
      <c r="J2816" s="114"/>
      <c r="K2816" s="115" t="str">
        <f t="shared" si="98"/>
        <v/>
      </c>
      <c r="L2816" s="116" t="str">
        <f t="shared" ca="1" si="97"/>
        <v>-</v>
      </c>
      <c r="M2816" s="111" t="str">
        <f>IF(E2816="","",VLOOKUP(E2816,[1]PROJECTES!$C$14:$Z$5000,21,FALSE))</f>
        <v/>
      </c>
      <c r="N2816" s="117"/>
      <c r="O2816" s="118" t="s">
        <v>222</v>
      </c>
      <c r="P2816" s="119"/>
      <c r="Q2816" s="84"/>
      <c r="R2816" s="125"/>
      <c r="S2816" s="166"/>
      <c r="T2816" s="167"/>
    </row>
    <row r="2817" spans="1:20" s="121" customFormat="1" ht="20.100000000000001" customHeight="1" x14ac:dyDescent="0.3">
      <c r="A2817" s="80"/>
      <c r="B2817" s="110" t="str">
        <f>IF(E2817="","",VLOOKUP(E2817,[1]PROJECTES!$C$14:$G$5000,2,FALSE))</f>
        <v/>
      </c>
      <c r="C2817" s="80"/>
      <c r="D2817" s="283" t="str">
        <f>IF(E2817="","",VLOOKUP(E2817,[1]PROJECTES!$C$14:$G$5000,5,FALSE))</f>
        <v/>
      </c>
      <c r="E2817" s="79"/>
      <c r="F2817" s="110" t="str">
        <f>IF(I2817="","",VLOOKUP(I2817,[1]PROJECTES!$C$14:$G$5000,2,FALSE))</f>
        <v/>
      </c>
      <c r="G2817" s="112" t="str">
        <f>IF(E2817="","",VLOOKUP(E2817,[1]PROJECTES!$C$14:$G$5000,4,FALSE))</f>
        <v/>
      </c>
      <c r="H2817" s="95"/>
      <c r="I2817" s="113" t="str">
        <f>IF(H2817="","",VLOOKUP(H2817,BD!B$2:C$16,2,FALSE))</f>
        <v/>
      </c>
      <c r="J2817" s="114"/>
      <c r="K2817" s="115" t="str">
        <f t="shared" si="98"/>
        <v/>
      </c>
      <c r="L2817" s="116" t="str">
        <f t="shared" ca="1" si="97"/>
        <v>-</v>
      </c>
      <c r="M2817" s="111" t="str">
        <f>IF(E2817="","",VLOOKUP(E2817,[1]PROJECTES!$C$14:$Z$5000,21,FALSE))</f>
        <v/>
      </c>
      <c r="N2817" s="117"/>
      <c r="O2817" s="118" t="s">
        <v>222</v>
      </c>
      <c r="P2817" s="119"/>
      <c r="Q2817" s="84"/>
      <c r="R2817" s="125"/>
      <c r="S2817" s="166"/>
      <c r="T2817" s="167"/>
    </row>
    <row r="2818" spans="1:20" s="121" customFormat="1" ht="20.100000000000001" customHeight="1" x14ac:dyDescent="0.3">
      <c r="A2818" s="80"/>
      <c r="B2818" s="110" t="str">
        <f>IF(E2818="","",VLOOKUP(E2818,[1]PROJECTES!$C$14:$G$5000,2,FALSE))</f>
        <v/>
      </c>
      <c r="C2818" s="80"/>
      <c r="D2818" s="283" t="str">
        <f>IF(E2818="","",VLOOKUP(E2818,[1]PROJECTES!$C$14:$G$5000,5,FALSE))</f>
        <v/>
      </c>
      <c r="E2818" s="79"/>
      <c r="F2818" s="110" t="str">
        <f>IF(I2818="","",VLOOKUP(I2818,[1]PROJECTES!$C$14:$G$5000,2,FALSE))</f>
        <v/>
      </c>
      <c r="G2818" s="112" t="str">
        <f>IF(E2818="","",VLOOKUP(E2818,[1]PROJECTES!$C$14:$G$5000,4,FALSE))</f>
        <v/>
      </c>
      <c r="H2818" s="95"/>
      <c r="I2818" s="113" t="str">
        <f>IF(H2818="","",VLOOKUP(H2818,BD!B$2:C$16,2,FALSE))</f>
        <v/>
      </c>
      <c r="J2818" s="114"/>
      <c r="K2818" s="115" t="str">
        <f t="shared" si="98"/>
        <v/>
      </c>
      <c r="L2818" s="116" t="str">
        <f t="shared" ca="1" si="97"/>
        <v>-</v>
      </c>
      <c r="M2818" s="111" t="str">
        <f>IF(E2818="","",VLOOKUP(E2818,[1]PROJECTES!$C$14:$Z$5000,21,FALSE))</f>
        <v/>
      </c>
      <c r="N2818" s="117"/>
      <c r="O2818" s="118" t="s">
        <v>222</v>
      </c>
      <c r="P2818" s="119"/>
      <c r="Q2818" s="84"/>
      <c r="R2818" s="125"/>
      <c r="S2818" s="166"/>
      <c r="T2818" s="167"/>
    </row>
    <row r="2819" spans="1:20" s="121" customFormat="1" ht="20.100000000000001" customHeight="1" x14ac:dyDescent="0.3">
      <c r="A2819" s="80"/>
      <c r="B2819" s="110" t="str">
        <f>IF(E2819="","",VLOOKUP(E2819,[1]PROJECTES!$C$14:$G$5000,2,FALSE))</f>
        <v/>
      </c>
      <c r="C2819" s="80"/>
      <c r="D2819" s="283" t="str">
        <f>IF(E2819="","",VLOOKUP(E2819,[1]PROJECTES!$C$14:$G$5000,5,FALSE))</f>
        <v/>
      </c>
      <c r="E2819" s="79"/>
      <c r="F2819" s="110" t="str">
        <f>IF(I2819="","",VLOOKUP(I2819,[1]PROJECTES!$C$14:$G$5000,2,FALSE))</f>
        <v/>
      </c>
      <c r="G2819" s="112" t="str">
        <f>IF(E2819="","",VLOOKUP(E2819,[1]PROJECTES!$C$14:$G$5000,4,FALSE))</f>
        <v/>
      </c>
      <c r="H2819" s="95"/>
      <c r="I2819" s="113" t="str">
        <f>IF(H2819="","",VLOOKUP(H2819,BD!B$2:C$16,2,FALSE))</f>
        <v/>
      </c>
      <c r="J2819" s="114"/>
      <c r="K2819" s="115" t="str">
        <f t="shared" si="98"/>
        <v/>
      </c>
      <c r="L2819" s="116" t="str">
        <f t="shared" ca="1" si="97"/>
        <v>-</v>
      </c>
      <c r="M2819" s="111" t="str">
        <f>IF(E2819="","",VLOOKUP(E2819,[1]PROJECTES!$C$14:$Z$5000,21,FALSE))</f>
        <v/>
      </c>
      <c r="N2819" s="117"/>
      <c r="O2819" s="118" t="s">
        <v>222</v>
      </c>
      <c r="P2819" s="119"/>
      <c r="Q2819" s="84"/>
      <c r="R2819" s="125"/>
      <c r="S2819" s="166"/>
      <c r="T2819" s="167"/>
    </row>
    <row r="2820" spans="1:20" s="121" customFormat="1" ht="20.100000000000001" customHeight="1" x14ac:dyDescent="0.3">
      <c r="A2820" s="80"/>
      <c r="B2820" s="110" t="str">
        <f>IF(E2820="","",VLOOKUP(E2820,[1]PROJECTES!$C$14:$G$5000,2,FALSE))</f>
        <v/>
      </c>
      <c r="C2820" s="80"/>
      <c r="D2820" s="283" t="str">
        <f>IF(E2820="","",VLOOKUP(E2820,[1]PROJECTES!$C$14:$G$5000,5,FALSE))</f>
        <v/>
      </c>
      <c r="E2820" s="79"/>
      <c r="F2820" s="110" t="str">
        <f>IF(I2820="","",VLOOKUP(I2820,[1]PROJECTES!$C$14:$G$5000,2,FALSE))</f>
        <v/>
      </c>
      <c r="G2820" s="112" t="str">
        <f>IF(E2820="","",VLOOKUP(E2820,[1]PROJECTES!$C$14:$G$5000,4,FALSE))</f>
        <v/>
      </c>
      <c r="H2820" s="95"/>
      <c r="I2820" s="113" t="str">
        <f>IF(H2820="","",VLOOKUP(H2820,BD!B$2:C$16,2,FALSE))</f>
        <v/>
      </c>
      <c r="J2820" s="114"/>
      <c r="K2820" s="115" t="str">
        <f t="shared" si="98"/>
        <v/>
      </c>
      <c r="L2820" s="116" t="str">
        <f t="shared" ca="1" si="97"/>
        <v>-</v>
      </c>
      <c r="M2820" s="111" t="str">
        <f>IF(E2820="","",VLOOKUP(E2820,[1]PROJECTES!$C$14:$Z$5000,21,FALSE))</f>
        <v/>
      </c>
      <c r="N2820" s="117"/>
      <c r="O2820" s="118" t="s">
        <v>222</v>
      </c>
      <c r="P2820" s="119"/>
      <c r="Q2820" s="84"/>
      <c r="R2820" s="125"/>
      <c r="S2820" s="166"/>
      <c r="T2820" s="167"/>
    </row>
    <row r="2821" spans="1:20" s="121" customFormat="1" ht="20.100000000000001" customHeight="1" x14ac:dyDescent="0.3">
      <c r="A2821" s="80"/>
      <c r="B2821" s="110" t="str">
        <f>IF(E2821="","",VLOOKUP(E2821,[1]PROJECTES!$C$14:$G$5000,2,FALSE))</f>
        <v/>
      </c>
      <c r="C2821" s="80"/>
      <c r="D2821" s="283" t="str">
        <f>IF(E2821="","",VLOOKUP(E2821,[1]PROJECTES!$C$14:$G$5000,5,FALSE))</f>
        <v/>
      </c>
      <c r="E2821" s="79"/>
      <c r="F2821" s="110" t="str">
        <f>IF(I2821="","",VLOOKUP(I2821,[1]PROJECTES!$C$14:$G$5000,2,FALSE))</f>
        <v/>
      </c>
      <c r="G2821" s="112" t="str">
        <f>IF(E2821="","",VLOOKUP(E2821,[1]PROJECTES!$C$14:$G$5000,4,FALSE))</f>
        <v/>
      </c>
      <c r="H2821" s="95"/>
      <c r="I2821" s="113" t="str">
        <f>IF(H2821="","",VLOOKUP(H2821,BD!B$2:C$16,2,FALSE))</f>
        <v/>
      </c>
      <c r="J2821" s="114"/>
      <c r="K2821" s="115" t="str">
        <f t="shared" si="98"/>
        <v/>
      </c>
      <c r="L2821" s="116" t="str">
        <f t="shared" ca="1" si="97"/>
        <v>-</v>
      </c>
      <c r="M2821" s="111" t="str">
        <f>IF(E2821="","",VLOOKUP(E2821,[1]PROJECTES!$C$14:$Z$5000,21,FALSE))</f>
        <v/>
      </c>
      <c r="N2821" s="117"/>
      <c r="O2821" s="118" t="s">
        <v>222</v>
      </c>
      <c r="P2821" s="119"/>
      <c r="Q2821" s="84"/>
      <c r="R2821" s="125"/>
      <c r="S2821" s="166"/>
      <c r="T2821" s="167"/>
    </row>
    <row r="2822" spans="1:20" s="121" customFormat="1" ht="20.100000000000001" customHeight="1" x14ac:dyDescent="0.3">
      <c r="A2822" s="80"/>
      <c r="B2822" s="110" t="str">
        <f>IF(E2822="","",VLOOKUP(E2822,[1]PROJECTES!$C$14:$G$5000,2,FALSE))</f>
        <v/>
      </c>
      <c r="C2822" s="80"/>
      <c r="D2822" s="283" t="str">
        <f>IF(E2822="","",VLOOKUP(E2822,[1]PROJECTES!$C$14:$G$5000,5,FALSE))</f>
        <v/>
      </c>
      <c r="E2822" s="79"/>
      <c r="F2822" s="110" t="str">
        <f>IF(I2822="","",VLOOKUP(I2822,[1]PROJECTES!$C$14:$G$5000,2,FALSE))</f>
        <v/>
      </c>
      <c r="G2822" s="112" t="str">
        <f>IF(E2822="","",VLOOKUP(E2822,[1]PROJECTES!$C$14:$G$5000,4,FALSE))</f>
        <v/>
      </c>
      <c r="H2822" s="95"/>
      <c r="I2822" s="113" t="str">
        <f>IF(H2822="","",VLOOKUP(H2822,BD!B$2:C$16,2,FALSE))</f>
        <v/>
      </c>
      <c r="J2822" s="114"/>
      <c r="K2822" s="115" t="str">
        <f t="shared" si="98"/>
        <v/>
      </c>
      <c r="L2822" s="116" t="str">
        <f t="shared" ca="1" si="97"/>
        <v>-</v>
      </c>
      <c r="M2822" s="111" t="str">
        <f>IF(E2822="","",VLOOKUP(E2822,[1]PROJECTES!$C$14:$Z$5000,21,FALSE))</f>
        <v/>
      </c>
      <c r="N2822" s="117"/>
      <c r="O2822" s="118" t="s">
        <v>222</v>
      </c>
      <c r="P2822" s="119"/>
      <c r="Q2822" s="84"/>
      <c r="R2822" s="125"/>
      <c r="S2822" s="166"/>
      <c r="T2822" s="167"/>
    </row>
    <row r="2823" spans="1:20" s="121" customFormat="1" ht="20.100000000000001" customHeight="1" x14ac:dyDescent="0.3">
      <c r="A2823" s="80"/>
      <c r="B2823" s="110" t="str">
        <f>IF(E2823="","",VLOOKUP(E2823,[1]PROJECTES!$C$14:$G$5000,2,FALSE))</f>
        <v/>
      </c>
      <c r="C2823" s="80"/>
      <c r="D2823" s="283" t="str">
        <f>IF(E2823="","",VLOOKUP(E2823,[1]PROJECTES!$C$14:$G$5000,5,FALSE))</f>
        <v/>
      </c>
      <c r="E2823" s="79"/>
      <c r="F2823" s="110" t="str">
        <f>IF(I2823="","",VLOOKUP(I2823,[1]PROJECTES!$C$14:$G$5000,2,FALSE))</f>
        <v/>
      </c>
      <c r="G2823" s="112" t="str">
        <f>IF(E2823="","",VLOOKUP(E2823,[1]PROJECTES!$C$14:$G$5000,4,FALSE))</f>
        <v/>
      </c>
      <c r="H2823" s="95"/>
      <c r="I2823" s="113" t="str">
        <f>IF(H2823="","",VLOOKUP(H2823,BD!B$2:C$16,2,FALSE))</f>
        <v/>
      </c>
      <c r="J2823" s="114"/>
      <c r="K2823" s="115" t="str">
        <f t="shared" si="98"/>
        <v/>
      </c>
      <c r="L2823" s="116" t="str">
        <f t="shared" ca="1" si="97"/>
        <v>-</v>
      </c>
      <c r="M2823" s="111" t="str">
        <f>IF(E2823="","",VLOOKUP(E2823,[1]PROJECTES!$C$14:$Z$5000,21,FALSE))</f>
        <v/>
      </c>
      <c r="N2823" s="117"/>
      <c r="O2823" s="118" t="s">
        <v>222</v>
      </c>
      <c r="P2823" s="119"/>
      <c r="Q2823" s="84"/>
      <c r="R2823" s="125"/>
      <c r="S2823" s="166"/>
      <c r="T2823" s="167"/>
    </row>
    <row r="2824" spans="1:20" s="121" customFormat="1" ht="20.100000000000001" customHeight="1" x14ac:dyDescent="0.3">
      <c r="A2824" s="80"/>
      <c r="B2824" s="110" t="str">
        <f>IF(E2824="","",VLOOKUP(E2824,[1]PROJECTES!$C$14:$G$5000,2,FALSE))</f>
        <v/>
      </c>
      <c r="C2824" s="80"/>
      <c r="D2824" s="283" t="str">
        <f>IF(E2824="","",VLOOKUP(E2824,[1]PROJECTES!$C$14:$G$5000,5,FALSE))</f>
        <v/>
      </c>
      <c r="E2824" s="79"/>
      <c r="F2824" s="110" t="str">
        <f>IF(I2824="","",VLOOKUP(I2824,[1]PROJECTES!$C$14:$G$5000,2,FALSE))</f>
        <v/>
      </c>
      <c r="G2824" s="112" t="str">
        <f>IF(E2824="","",VLOOKUP(E2824,[1]PROJECTES!$C$14:$G$5000,4,FALSE))</f>
        <v/>
      </c>
      <c r="H2824" s="95"/>
      <c r="I2824" s="113" t="str">
        <f>IF(H2824="","",VLOOKUP(H2824,BD!B$2:C$16,2,FALSE))</f>
        <v/>
      </c>
      <c r="J2824" s="114"/>
      <c r="K2824" s="115" t="str">
        <f t="shared" si="98"/>
        <v/>
      </c>
      <c r="L2824" s="116" t="str">
        <f t="shared" ca="1" si="97"/>
        <v>-</v>
      </c>
      <c r="M2824" s="111" t="str">
        <f>IF(E2824="","",VLOOKUP(E2824,[1]PROJECTES!$C$14:$Z$5000,21,FALSE))</f>
        <v/>
      </c>
      <c r="N2824" s="117"/>
      <c r="O2824" s="118" t="s">
        <v>222</v>
      </c>
      <c r="P2824" s="119"/>
      <c r="Q2824" s="84"/>
      <c r="R2824" s="125"/>
      <c r="S2824" s="166"/>
      <c r="T2824" s="167"/>
    </row>
    <row r="2825" spans="1:20" s="121" customFormat="1" ht="20.100000000000001" customHeight="1" x14ac:dyDescent="0.3">
      <c r="A2825" s="80"/>
      <c r="B2825" s="110" t="str">
        <f>IF(E2825="","",VLOOKUP(E2825,[1]PROJECTES!$C$14:$G$5000,2,FALSE))</f>
        <v/>
      </c>
      <c r="C2825" s="80"/>
      <c r="D2825" s="283" t="str">
        <f>IF(E2825="","",VLOOKUP(E2825,[1]PROJECTES!$C$14:$G$5000,5,FALSE))</f>
        <v/>
      </c>
      <c r="E2825" s="79"/>
      <c r="F2825" s="110" t="str">
        <f>IF(I2825="","",VLOOKUP(I2825,[1]PROJECTES!$C$14:$G$5000,2,FALSE))</f>
        <v/>
      </c>
      <c r="G2825" s="112" t="str">
        <f>IF(E2825="","",VLOOKUP(E2825,[1]PROJECTES!$C$14:$G$5000,4,FALSE))</f>
        <v/>
      </c>
      <c r="H2825" s="95"/>
      <c r="I2825" s="113" t="str">
        <f>IF(H2825="","",VLOOKUP(H2825,BD!B$2:C$16,2,FALSE))</f>
        <v/>
      </c>
      <c r="J2825" s="114"/>
      <c r="K2825" s="115" t="str">
        <f t="shared" si="98"/>
        <v/>
      </c>
      <c r="L2825" s="116" t="str">
        <f t="shared" ref="L2825:L2888" ca="1" si="99">IF(M2825="","-",IF(G2825="TA","-",+M2825-TODAY()))</f>
        <v>-</v>
      </c>
      <c r="M2825" s="111" t="str">
        <f>IF(E2825="","",VLOOKUP(E2825,[1]PROJECTES!$C$14:$Z$5000,21,FALSE))</f>
        <v/>
      </c>
      <c r="N2825" s="117"/>
      <c r="O2825" s="118" t="s">
        <v>222</v>
      </c>
      <c r="P2825" s="119"/>
      <c r="Q2825" s="84"/>
      <c r="R2825" s="125"/>
      <c r="S2825" s="166"/>
      <c r="T2825" s="167"/>
    </row>
    <row r="2826" spans="1:20" s="121" customFormat="1" ht="20.100000000000001" customHeight="1" x14ac:dyDescent="0.3">
      <c r="A2826" s="80"/>
      <c r="B2826" s="110" t="str">
        <f>IF(E2826="","",VLOOKUP(E2826,[1]PROJECTES!$C$14:$G$5000,2,FALSE))</f>
        <v/>
      </c>
      <c r="C2826" s="80"/>
      <c r="D2826" s="283" t="str">
        <f>IF(E2826="","",VLOOKUP(E2826,[1]PROJECTES!$C$14:$G$5000,5,FALSE))</f>
        <v/>
      </c>
      <c r="E2826" s="79"/>
      <c r="F2826" s="110" t="str">
        <f>IF(I2826="","",VLOOKUP(I2826,[1]PROJECTES!$C$14:$G$5000,2,FALSE))</f>
        <v/>
      </c>
      <c r="G2826" s="112" t="str">
        <f>IF(E2826="","",VLOOKUP(E2826,[1]PROJECTES!$C$14:$G$5000,4,FALSE))</f>
        <v/>
      </c>
      <c r="H2826" s="95"/>
      <c r="I2826" s="113" t="str">
        <f>IF(H2826="","",VLOOKUP(H2826,BD!B$2:C$16,2,FALSE))</f>
        <v/>
      </c>
      <c r="J2826" s="114"/>
      <c r="K2826" s="115" t="str">
        <f t="shared" si="98"/>
        <v/>
      </c>
      <c r="L2826" s="116" t="str">
        <f t="shared" ca="1" si="99"/>
        <v>-</v>
      </c>
      <c r="M2826" s="111" t="str">
        <f>IF(E2826="","",VLOOKUP(E2826,[1]PROJECTES!$C$14:$Z$5000,21,FALSE))</f>
        <v/>
      </c>
      <c r="N2826" s="117"/>
      <c r="O2826" s="118" t="s">
        <v>222</v>
      </c>
      <c r="P2826" s="119"/>
      <c r="Q2826" s="84"/>
      <c r="R2826" s="125"/>
      <c r="S2826" s="166"/>
      <c r="T2826" s="167"/>
    </row>
    <row r="2827" spans="1:20" s="121" customFormat="1" ht="20.100000000000001" customHeight="1" x14ac:dyDescent="0.3">
      <c r="A2827" s="80"/>
      <c r="B2827" s="110" t="str">
        <f>IF(E2827="","",VLOOKUP(E2827,[1]PROJECTES!$C$14:$G$5000,2,FALSE))</f>
        <v/>
      </c>
      <c r="C2827" s="80"/>
      <c r="D2827" s="283" t="str">
        <f>IF(E2827="","",VLOOKUP(E2827,[1]PROJECTES!$C$14:$G$5000,5,FALSE))</f>
        <v/>
      </c>
      <c r="E2827" s="79"/>
      <c r="F2827" s="110" t="str">
        <f>IF(I2827="","",VLOOKUP(I2827,[1]PROJECTES!$C$14:$G$5000,2,FALSE))</f>
        <v/>
      </c>
      <c r="G2827" s="112" t="str">
        <f>IF(E2827="","",VLOOKUP(E2827,[1]PROJECTES!$C$14:$G$5000,4,FALSE))</f>
        <v/>
      </c>
      <c r="H2827" s="95"/>
      <c r="I2827" s="113" t="str">
        <f>IF(H2827="","",VLOOKUP(H2827,BD!B$2:C$16,2,FALSE))</f>
        <v/>
      </c>
      <c r="J2827" s="114"/>
      <c r="K2827" s="115" t="str">
        <f t="shared" si="98"/>
        <v/>
      </c>
      <c r="L2827" s="116" t="str">
        <f t="shared" ca="1" si="99"/>
        <v>-</v>
      </c>
      <c r="M2827" s="111" t="str">
        <f>IF(E2827="","",VLOOKUP(E2827,[1]PROJECTES!$C$14:$Z$5000,21,FALSE))</f>
        <v/>
      </c>
      <c r="N2827" s="117"/>
      <c r="O2827" s="118" t="s">
        <v>222</v>
      </c>
      <c r="P2827" s="119"/>
      <c r="Q2827" s="84"/>
      <c r="R2827" s="125"/>
      <c r="S2827" s="166"/>
      <c r="T2827" s="167"/>
    </row>
    <row r="2828" spans="1:20" s="121" customFormat="1" ht="20.100000000000001" customHeight="1" x14ac:dyDescent="0.3">
      <c r="A2828" s="80"/>
      <c r="B2828" s="110" t="str">
        <f>IF(E2828="","",VLOOKUP(E2828,[1]PROJECTES!$C$14:$G$5000,2,FALSE))</f>
        <v/>
      </c>
      <c r="C2828" s="80"/>
      <c r="D2828" s="283" t="str">
        <f>IF(E2828="","",VLOOKUP(E2828,[1]PROJECTES!$C$14:$G$5000,5,FALSE))</f>
        <v/>
      </c>
      <c r="E2828" s="79"/>
      <c r="F2828" s="110" t="str">
        <f>IF(I2828="","",VLOOKUP(I2828,[1]PROJECTES!$C$14:$G$5000,2,FALSE))</f>
        <v/>
      </c>
      <c r="G2828" s="112" t="str">
        <f>IF(E2828="","",VLOOKUP(E2828,[1]PROJECTES!$C$14:$G$5000,4,FALSE))</f>
        <v/>
      </c>
      <c r="H2828" s="95"/>
      <c r="I2828" s="113" t="str">
        <f>IF(H2828="","",VLOOKUP(H2828,BD!B$2:C$16,2,FALSE))</f>
        <v/>
      </c>
      <c r="J2828" s="114"/>
      <c r="K2828" s="115" t="str">
        <f t="shared" si="98"/>
        <v/>
      </c>
      <c r="L2828" s="116" t="str">
        <f t="shared" ca="1" si="99"/>
        <v>-</v>
      </c>
      <c r="M2828" s="111" t="str">
        <f>IF(E2828="","",VLOOKUP(E2828,[1]PROJECTES!$C$14:$Z$5000,21,FALSE))</f>
        <v/>
      </c>
      <c r="N2828" s="117"/>
      <c r="O2828" s="118" t="s">
        <v>222</v>
      </c>
      <c r="P2828" s="119"/>
      <c r="Q2828" s="84"/>
      <c r="R2828" s="125"/>
      <c r="S2828" s="166"/>
      <c r="T2828" s="167"/>
    </row>
    <row r="2829" spans="1:20" s="121" customFormat="1" ht="20.100000000000001" customHeight="1" x14ac:dyDescent="0.3">
      <c r="A2829" s="80"/>
      <c r="B2829" s="110" t="str">
        <f>IF(E2829="","",VLOOKUP(E2829,[1]PROJECTES!$C$14:$G$5000,2,FALSE))</f>
        <v/>
      </c>
      <c r="C2829" s="80"/>
      <c r="D2829" s="283" t="str">
        <f>IF(E2829="","",VLOOKUP(E2829,[1]PROJECTES!$C$14:$G$5000,5,FALSE))</f>
        <v/>
      </c>
      <c r="E2829" s="79"/>
      <c r="F2829" s="110" t="str">
        <f>IF(I2829="","",VLOOKUP(I2829,[1]PROJECTES!$C$14:$G$5000,2,FALSE))</f>
        <v/>
      </c>
      <c r="G2829" s="112" t="str">
        <f>IF(E2829="","",VLOOKUP(E2829,[1]PROJECTES!$C$14:$G$5000,4,FALSE))</f>
        <v/>
      </c>
      <c r="H2829" s="95"/>
      <c r="I2829" s="113" t="str">
        <f>IF(H2829="","",VLOOKUP(H2829,BD!B$2:C$16,2,FALSE))</f>
        <v/>
      </c>
      <c r="J2829" s="114"/>
      <c r="K2829" s="115" t="str">
        <f t="shared" si="98"/>
        <v/>
      </c>
      <c r="L2829" s="116" t="str">
        <f t="shared" ca="1" si="99"/>
        <v>-</v>
      </c>
      <c r="M2829" s="111" t="str">
        <f>IF(E2829="","",VLOOKUP(E2829,[1]PROJECTES!$C$14:$Z$5000,21,FALSE))</f>
        <v/>
      </c>
      <c r="N2829" s="117"/>
      <c r="O2829" s="118" t="s">
        <v>222</v>
      </c>
      <c r="P2829" s="119"/>
      <c r="Q2829" s="84"/>
      <c r="R2829" s="125"/>
      <c r="S2829" s="166"/>
      <c r="T2829" s="167"/>
    </row>
    <row r="2830" spans="1:20" s="121" customFormat="1" ht="20.100000000000001" customHeight="1" x14ac:dyDescent="0.3">
      <c r="A2830" s="80"/>
      <c r="B2830" s="110" t="str">
        <f>IF(E2830="","",VLOOKUP(E2830,[1]PROJECTES!$C$14:$G$5000,2,FALSE))</f>
        <v/>
      </c>
      <c r="C2830" s="80"/>
      <c r="D2830" s="283" t="str">
        <f>IF(E2830="","",VLOOKUP(E2830,[1]PROJECTES!$C$14:$G$5000,5,FALSE))</f>
        <v/>
      </c>
      <c r="E2830" s="79"/>
      <c r="F2830" s="110" t="str">
        <f>IF(I2830="","",VLOOKUP(I2830,[1]PROJECTES!$C$14:$G$5000,2,FALSE))</f>
        <v/>
      </c>
      <c r="G2830" s="112" t="str">
        <f>IF(E2830="","",VLOOKUP(E2830,[1]PROJECTES!$C$14:$G$5000,4,FALSE))</f>
        <v/>
      </c>
      <c r="H2830" s="95"/>
      <c r="I2830" s="113" t="str">
        <f>IF(H2830="","",VLOOKUP(H2830,BD!B$2:C$16,2,FALSE))</f>
        <v/>
      </c>
      <c r="J2830" s="114"/>
      <c r="K2830" s="115" t="str">
        <f t="shared" si="98"/>
        <v/>
      </c>
      <c r="L2830" s="116" t="str">
        <f t="shared" ca="1" si="99"/>
        <v>-</v>
      </c>
      <c r="M2830" s="111" t="str">
        <f>IF(E2830="","",VLOOKUP(E2830,[1]PROJECTES!$C$14:$Z$5000,21,FALSE))</f>
        <v/>
      </c>
      <c r="N2830" s="117"/>
      <c r="O2830" s="118" t="s">
        <v>222</v>
      </c>
      <c r="P2830" s="119"/>
      <c r="Q2830" s="84"/>
      <c r="R2830" s="149"/>
      <c r="S2830" s="166"/>
      <c r="T2830" s="167"/>
    </row>
    <row r="2831" spans="1:20" s="121" customFormat="1" ht="20.100000000000001" customHeight="1" x14ac:dyDescent="0.3">
      <c r="A2831" s="80"/>
      <c r="B2831" s="110" t="str">
        <f>IF(E2831="","",VLOOKUP(E2831,[1]PROJECTES!$C$14:$G$5000,2,FALSE))</f>
        <v/>
      </c>
      <c r="C2831" s="80"/>
      <c r="D2831" s="283" t="str">
        <f>IF(E2831="","",VLOOKUP(E2831,[1]PROJECTES!$C$14:$G$5000,5,FALSE))</f>
        <v/>
      </c>
      <c r="E2831" s="79"/>
      <c r="F2831" s="110" t="str">
        <f>IF(I2831="","",VLOOKUP(I2831,[1]PROJECTES!$C$14:$G$5000,2,FALSE))</f>
        <v/>
      </c>
      <c r="G2831" s="112" t="str">
        <f>IF(E2831="","",VLOOKUP(E2831,[1]PROJECTES!$C$14:$G$5000,4,FALSE))</f>
        <v/>
      </c>
      <c r="H2831" s="95"/>
      <c r="I2831" s="113" t="str">
        <f>IF(H2831="","",VLOOKUP(H2831,BD!B$2:C$16,2,FALSE))</f>
        <v/>
      </c>
      <c r="J2831" s="114"/>
      <c r="K2831" s="115" t="str">
        <f t="shared" si="98"/>
        <v/>
      </c>
      <c r="L2831" s="116" t="str">
        <f t="shared" ca="1" si="99"/>
        <v>-</v>
      </c>
      <c r="M2831" s="111" t="str">
        <f>IF(E2831="","",VLOOKUP(E2831,[1]PROJECTES!$C$14:$Z$5000,21,FALSE))</f>
        <v/>
      </c>
      <c r="N2831" s="117"/>
      <c r="O2831" s="118" t="s">
        <v>222</v>
      </c>
      <c r="P2831" s="119"/>
      <c r="Q2831" s="84"/>
      <c r="R2831" s="125"/>
      <c r="S2831" s="166"/>
      <c r="T2831" s="167"/>
    </row>
    <row r="2832" spans="1:20" s="121" customFormat="1" ht="20.100000000000001" customHeight="1" x14ac:dyDescent="0.3">
      <c r="A2832" s="80"/>
      <c r="B2832" s="110" t="str">
        <f>IF(E2832="","",VLOOKUP(E2832,[1]PROJECTES!$C$14:$G$5000,2,FALSE))</f>
        <v/>
      </c>
      <c r="C2832" s="80"/>
      <c r="D2832" s="283" t="str">
        <f>IF(E2832="","",VLOOKUP(E2832,[1]PROJECTES!$C$14:$G$5000,5,FALSE))</f>
        <v/>
      </c>
      <c r="E2832" s="79"/>
      <c r="F2832" s="110" t="str">
        <f>IF(I2832="","",VLOOKUP(I2832,[1]PROJECTES!$C$14:$G$5000,2,FALSE))</f>
        <v/>
      </c>
      <c r="G2832" s="112" t="str">
        <f>IF(E2832="","",VLOOKUP(E2832,[1]PROJECTES!$C$14:$G$5000,4,FALSE))</f>
        <v/>
      </c>
      <c r="H2832" s="95"/>
      <c r="I2832" s="113" t="str">
        <f>IF(H2832="","",VLOOKUP(H2832,BD!B$2:C$16,2,FALSE))</f>
        <v/>
      </c>
      <c r="J2832" s="114"/>
      <c r="K2832" s="115" t="str">
        <f t="shared" si="98"/>
        <v/>
      </c>
      <c r="L2832" s="116" t="str">
        <f t="shared" ca="1" si="99"/>
        <v>-</v>
      </c>
      <c r="M2832" s="111" t="str">
        <f>IF(E2832="","",VLOOKUP(E2832,[1]PROJECTES!$C$14:$Z$5000,21,FALSE))</f>
        <v/>
      </c>
      <c r="N2832" s="117"/>
      <c r="O2832" s="118" t="s">
        <v>222</v>
      </c>
      <c r="P2832" s="119"/>
      <c r="Q2832" s="84"/>
      <c r="R2832" s="125"/>
      <c r="S2832" s="166"/>
      <c r="T2832" s="167"/>
    </row>
    <row r="2833" spans="1:20" s="121" customFormat="1" ht="20.100000000000001" customHeight="1" x14ac:dyDescent="0.3">
      <c r="A2833" s="80"/>
      <c r="B2833" s="110" t="str">
        <f>IF(E2833="","",VLOOKUP(E2833,[1]PROJECTES!$C$14:$G$5000,2,FALSE))</f>
        <v/>
      </c>
      <c r="C2833" s="80"/>
      <c r="D2833" s="283" t="str">
        <f>IF(E2833="","",VLOOKUP(E2833,[1]PROJECTES!$C$14:$G$5000,5,FALSE))</f>
        <v/>
      </c>
      <c r="E2833" s="79"/>
      <c r="F2833" s="110" t="str">
        <f>IF(I2833="","",VLOOKUP(I2833,[1]PROJECTES!$C$14:$G$5000,2,FALSE))</f>
        <v/>
      </c>
      <c r="G2833" s="112" t="str">
        <f>IF(E2833="","",VLOOKUP(E2833,[1]PROJECTES!$C$14:$G$5000,4,FALSE))</f>
        <v/>
      </c>
      <c r="H2833" s="95"/>
      <c r="I2833" s="113" t="str">
        <f>IF(H2833="","",VLOOKUP(H2833,BD!B$2:C$16,2,FALSE))</f>
        <v/>
      </c>
      <c r="J2833" s="114"/>
      <c r="K2833" s="115" t="str">
        <f t="shared" si="98"/>
        <v/>
      </c>
      <c r="L2833" s="116" t="str">
        <f t="shared" ca="1" si="99"/>
        <v>-</v>
      </c>
      <c r="M2833" s="111" t="str">
        <f>IF(E2833="","",VLOOKUP(E2833,[1]PROJECTES!$C$14:$Z$5000,21,FALSE))</f>
        <v/>
      </c>
      <c r="N2833" s="117"/>
      <c r="O2833" s="118" t="s">
        <v>222</v>
      </c>
      <c r="P2833" s="119"/>
      <c r="Q2833" s="84"/>
      <c r="R2833" s="125"/>
      <c r="S2833" s="166"/>
      <c r="T2833" s="167"/>
    </row>
    <row r="2834" spans="1:20" s="121" customFormat="1" ht="20.100000000000001" customHeight="1" x14ac:dyDescent="0.3">
      <c r="A2834" s="80"/>
      <c r="B2834" s="110" t="str">
        <f>IF(E2834="","",VLOOKUP(E2834,[1]PROJECTES!$C$14:$G$5000,2,FALSE))</f>
        <v/>
      </c>
      <c r="C2834" s="80"/>
      <c r="D2834" s="283" t="str">
        <f>IF(E2834="","",VLOOKUP(E2834,[1]PROJECTES!$C$14:$G$5000,5,FALSE))</f>
        <v/>
      </c>
      <c r="E2834" s="79"/>
      <c r="F2834" s="110" t="str">
        <f>IF(I2834="","",VLOOKUP(I2834,[1]PROJECTES!$C$14:$G$5000,2,FALSE))</f>
        <v/>
      </c>
      <c r="G2834" s="112" t="str">
        <f>IF(E2834="","",VLOOKUP(E2834,[1]PROJECTES!$C$14:$G$5000,4,FALSE))</f>
        <v/>
      </c>
      <c r="H2834" s="95"/>
      <c r="I2834" s="113" t="str">
        <f>IF(H2834="","",VLOOKUP(H2834,BD!B$2:C$16,2,FALSE))</f>
        <v/>
      </c>
      <c r="J2834" s="114"/>
      <c r="K2834" s="115" t="str">
        <f t="shared" si="98"/>
        <v/>
      </c>
      <c r="L2834" s="116" t="str">
        <f t="shared" ca="1" si="99"/>
        <v>-</v>
      </c>
      <c r="M2834" s="111" t="str">
        <f>IF(E2834="","",VLOOKUP(E2834,[1]PROJECTES!$C$14:$Z$5000,21,FALSE))</f>
        <v/>
      </c>
      <c r="N2834" s="117"/>
      <c r="O2834" s="118" t="s">
        <v>222</v>
      </c>
      <c r="P2834" s="119"/>
      <c r="Q2834" s="84"/>
      <c r="R2834" s="125"/>
      <c r="S2834" s="166"/>
      <c r="T2834" s="167"/>
    </row>
    <row r="2835" spans="1:20" s="121" customFormat="1" ht="20.100000000000001" customHeight="1" x14ac:dyDescent="0.3">
      <c r="A2835" s="80"/>
      <c r="B2835" s="110" t="str">
        <f>IF(E2835="","",VLOOKUP(E2835,[1]PROJECTES!$C$14:$G$5000,2,FALSE))</f>
        <v/>
      </c>
      <c r="C2835" s="80"/>
      <c r="D2835" s="283" t="str">
        <f>IF(E2835="","",VLOOKUP(E2835,[1]PROJECTES!$C$14:$G$5000,5,FALSE))</f>
        <v/>
      </c>
      <c r="E2835" s="79"/>
      <c r="F2835" s="110" t="str">
        <f>IF(I2835="","",VLOOKUP(I2835,[1]PROJECTES!$C$14:$G$5000,2,FALSE))</f>
        <v/>
      </c>
      <c r="G2835" s="112" t="str">
        <f>IF(E2835="","",VLOOKUP(E2835,[1]PROJECTES!$C$14:$G$5000,4,FALSE))</f>
        <v/>
      </c>
      <c r="H2835" s="95"/>
      <c r="I2835" s="113" t="str">
        <f>IF(H2835="","",VLOOKUP(H2835,BD!B$2:C$16,2,FALSE))</f>
        <v/>
      </c>
      <c r="J2835" s="114"/>
      <c r="K2835" s="115" t="str">
        <f t="shared" si="98"/>
        <v/>
      </c>
      <c r="L2835" s="116" t="str">
        <f t="shared" ca="1" si="99"/>
        <v>-</v>
      </c>
      <c r="M2835" s="111" t="str">
        <f>IF(E2835="","",VLOOKUP(E2835,[1]PROJECTES!$C$14:$Z$5000,21,FALSE))</f>
        <v/>
      </c>
      <c r="N2835" s="117"/>
      <c r="O2835" s="118" t="s">
        <v>222</v>
      </c>
      <c r="P2835" s="119"/>
      <c r="Q2835" s="84"/>
      <c r="R2835" s="125"/>
      <c r="S2835" s="166"/>
      <c r="T2835" s="167"/>
    </row>
    <row r="2836" spans="1:20" s="121" customFormat="1" ht="20.100000000000001" customHeight="1" x14ac:dyDescent="0.3">
      <c r="A2836" s="80"/>
      <c r="B2836" s="110" t="str">
        <f>IF(E2836="","",VLOOKUP(E2836,[1]PROJECTES!$C$14:$G$5000,2,FALSE))</f>
        <v/>
      </c>
      <c r="C2836" s="80"/>
      <c r="D2836" s="283" t="str">
        <f>IF(E2836="","",VLOOKUP(E2836,[1]PROJECTES!$C$14:$G$5000,5,FALSE))</f>
        <v/>
      </c>
      <c r="E2836" s="79"/>
      <c r="F2836" s="110" t="str">
        <f>IF(I2836="","",VLOOKUP(I2836,[1]PROJECTES!$C$14:$G$5000,2,FALSE))</f>
        <v/>
      </c>
      <c r="G2836" s="112" t="str">
        <f>IF(E2836="","",VLOOKUP(E2836,[1]PROJECTES!$C$14:$G$5000,4,FALSE))</f>
        <v/>
      </c>
      <c r="H2836" s="95"/>
      <c r="I2836" s="113" t="str">
        <f>IF(H2836="","",VLOOKUP(H2836,BD!B$2:C$16,2,FALSE))</f>
        <v/>
      </c>
      <c r="J2836" s="114"/>
      <c r="K2836" s="115" t="str">
        <f t="shared" si="98"/>
        <v/>
      </c>
      <c r="L2836" s="116" t="str">
        <f t="shared" ca="1" si="99"/>
        <v>-</v>
      </c>
      <c r="M2836" s="111" t="str">
        <f>IF(E2836="","",VLOOKUP(E2836,[1]PROJECTES!$C$14:$Z$5000,21,FALSE))</f>
        <v/>
      </c>
      <c r="N2836" s="117"/>
      <c r="O2836" s="118" t="s">
        <v>222</v>
      </c>
      <c r="P2836" s="119"/>
      <c r="Q2836" s="84"/>
      <c r="R2836" s="125"/>
      <c r="S2836" s="166"/>
      <c r="T2836" s="167"/>
    </row>
    <row r="2837" spans="1:20" s="121" customFormat="1" ht="20.100000000000001" customHeight="1" x14ac:dyDescent="0.3">
      <c r="A2837" s="80"/>
      <c r="B2837" s="110" t="str">
        <f>IF(E2837="","",VLOOKUP(E2837,[1]PROJECTES!$C$14:$G$5000,2,FALSE))</f>
        <v/>
      </c>
      <c r="C2837" s="80"/>
      <c r="D2837" s="283" t="str">
        <f>IF(E2837="","",VLOOKUP(E2837,[1]PROJECTES!$C$14:$G$5000,5,FALSE))</f>
        <v/>
      </c>
      <c r="E2837" s="79"/>
      <c r="F2837" s="110" t="str">
        <f>IF(I2837="","",VLOOKUP(I2837,[1]PROJECTES!$C$14:$G$5000,2,FALSE))</f>
        <v/>
      </c>
      <c r="G2837" s="112" t="str">
        <f>IF(E2837="","",VLOOKUP(E2837,[1]PROJECTES!$C$14:$G$5000,4,FALSE))</f>
        <v/>
      </c>
      <c r="H2837" s="95"/>
      <c r="I2837" s="113" t="str">
        <f>IF(H2837="","",VLOOKUP(H2837,BD!B$2:C$16,2,FALSE))</f>
        <v/>
      </c>
      <c r="J2837" s="114"/>
      <c r="K2837" s="115" t="str">
        <f t="shared" si="98"/>
        <v/>
      </c>
      <c r="L2837" s="116" t="str">
        <f t="shared" ca="1" si="99"/>
        <v>-</v>
      </c>
      <c r="M2837" s="111" t="str">
        <f>IF(E2837="","",VLOOKUP(E2837,[1]PROJECTES!$C$14:$Z$5000,21,FALSE))</f>
        <v/>
      </c>
      <c r="N2837" s="117"/>
      <c r="O2837" s="118" t="s">
        <v>222</v>
      </c>
      <c r="P2837" s="119"/>
      <c r="Q2837" s="84"/>
      <c r="R2837" s="125"/>
      <c r="S2837" s="166"/>
      <c r="T2837" s="167"/>
    </row>
    <row r="2838" spans="1:20" s="121" customFormat="1" ht="20.100000000000001" customHeight="1" x14ac:dyDescent="0.3">
      <c r="A2838" s="80"/>
      <c r="B2838" s="110" t="str">
        <f>IF(E2838="","",VLOOKUP(E2838,[1]PROJECTES!$C$14:$G$5000,2,FALSE))</f>
        <v/>
      </c>
      <c r="C2838" s="80"/>
      <c r="D2838" s="283" t="str">
        <f>IF(E2838="","",VLOOKUP(E2838,[1]PROJECTES!$C$14:$G$5000,5,FALSE))</f>
        <v/>
      </c>
      <c r="E2838" s="79"/>
      <c r="F2838" s="110" t="str">
        <f>IF(I2838="","",VLOOKUP(I2838,[1]PROJECTES!$C$14:$G$5000,2,FALSE))</f>
        <v/>
      </c>
      <c r="G2838" s="112" t="str">
        <f>IF(E2838="","",VLOOKUP(E2838,[1]PROJECTES!$C$14:$G$5000,4,FALSE))</f>
        <v/>
      </c>
      <c r="H2838" s="95"/>
      <c r="I2838" s="113" t="str">
        <f>IF(H2838="","",VLOOKUP(H2838,BD!B$2:C$16,2,FALSE))</f>
        <v/>
      </c>
      <c r="J2838" s="114"/>
      <c r="K2838" s="115" t="str">
        <f t="shared" si="98"/>
        <v/>
      </c>
      <c r="L2838" s="116" t="str">
        <f t="shared" ca="1" si="99"/>
        <v>-</v>
      </c>
      <c r="M2838" s="111" t="str">
        <f>IF(E2838="","",VLOOKUP(E2838,[1]PROJECTES!$C$14:$Z$5000,21,FALSE))</f>
        <v/>
      </c>
      <c r="N2838" s="117"/>
      <c r="O2838" s="118" t="s">
        <v>222</v>
      </c>
      <c r="P2838" s="119"/>
      <c r="Q2838" s="84"/>
      <c r="R2838" s="125"/>
      <c r="S2838" s="166"/>
      <c r="T2838" s="167"/>
    </row>
    <row r="2839" spans="1:20" s="121" customFormat="1" ht="20.100000000000001" customHeight="1" x14ac:dyDescent="0.3">
      <c r="A2839" s="80"/>
      <c r="B2839" s="110" t="str">
        <f>IF(E2839="","",VLOOKUP(E2839,[1]PROJECTES!$C$14:$G$5000,2,FALSE))</f>
        <v/>
      </c>
      <c r="C2839" s="80"/>
      <c r="D2839" s="283" t="str">
        <f>IF(E2839="","",VLOOKUP(E2839,[1]PROJECTES!$C$14:$G$5000,5,FALSE))</f>
        <v/>
      </c>
      <c r="E2839" s="79"/>
      <c r="F2839" s="110" t="str">
        <f>IF(I2839="","",VLOOKUP(I2839,[1]PROJECTES!$C$14:$G$5000,2,FALSE))</f>
        <v/>
      </c>
      <c r="G2839" s="112" t="str">
        <f>IF(E2839="","",VLOOKUP(E2839,[1]PROJECTES!$C$14:$G$5000,4,FALSE))</f>
        <v/>
      </c>
      <c r="H2839" s="95"/>
      <c r="I2839" s="113" t="str">
        <f>IF(H2839="","",VLOOKUP(H2839,BD!B$2:C$16,2,FALSE))</f>
        <v/>
      </c>
      <c r="J2839" s="114"/>
      <c r="K2839" s="115" t="str">
        <f t="shared" si="98"/>
        <v/>
      </c>
      <c r="L2839" s="116" t="str">
        <f t="shared" ca="1" si="99"/>
        <v>-</v>
      </c>
      <c r="M2839" s="111" t="str">
        <f>IF(E2839="","",VLOOKUP(E2839,[1]PROJECTES!$C$14:$Z$5000,21,FALSE))</f>
        <v/>
      </c>
      <c r="N2839" s="117"/>
      <c r="O2839" s="118" t="s">
        <v>222</v>
      </c>
      <c r="P2839" s="119"/>
      <c r="Q2839" s="84"/>
      <c r="R2839" s="125"/>
      <c r="S2839" s="166"/>
      <c r="T2839" s="167"/>
    </row>
    <row r="2840" spans="1:20" s="121" customFormat="1" ht="20.100000000000001" customHeight="1" x14ac:dyDescent="0.3">
      <c r="A2840" s="80"/>
      <c r="B2840" s="110" t="str">
        <f>IF(E2840="","",VLOOKUP(E2840,[1]PROJECTES!$C$14:$G$5000,2,FALSE))</f>
        <v/>
      </c>
      <c r="C2840" s="80"/>
      <c r="D2840" s="283" t="str">
        <f>IF(E2840="","",VLOOKUP(E2840,[1]PROJECTES!$C$14:$G$5000,5,FALSE))</f>
        <v/>
      </c>
      <c r="E2840" s="79"/>
      <c r="F2840" s="110" t="str">
        <f>IF(I2840="","",VLOOKUP(I2840,[1]PROJECTES!$C$14:$G$5000,2,FALSE))</f>
        <v/>
      </c>
      <c r="G2840" s="112" t="str">
        <f>IF(E2840="","",VLOOKUP(E2840,[1]PROJECTES!$C$14:$G$5000,4,FALSE))</f>
        <v/>
      </c>
      <c r="H2840" s="95"/>
      <c r="I2840" s="113" t="str">
        <f>IF(H2840="","",VLOOKUP(H2840,BD!B$2:C$16,2,FALSE))</f>
        <v/>
      </c>
      <c r="J2840" s="114"/>
      <c r="K2840" s="115" t="str">
        <f t="shared" si="98"/>
        <v/>
      </c>
      <c r="L2840" s="116" t="str">
        <f t="shared" ca="1" si="99"/>
        <v>-</v>
      </c>
      <c r="M2840" s="111" t="str">
        <f>IF(E2840="","",VLOOKUP(E2840,[1]PROJECTES!$C$14:$Z$5000,21,FALSE))</f>
        <v/>
      </c>
      <c r="N2840" s="117"/>
      <c r="O2840" s="118" t="s">
        <v>222</v>
      </c>
      <c r="P2840" s="119"/>
      <c r="Q2840" s="84"/>
      <c r="R2840" s="125"/>
      <c r="S2840" s="166"/>
      <c r="T2840" s="167"/>
    </row>
    <row r="2841" spans="1:20" s="121" customFormat="1" ht="20.100000000000001" customHeight="1" x14ac:dyDescent="0.3">
      <c r="A2841" s="80"/>
      <c r="B2841" s="110" t="str">
        <f>IF(E2841="","",VLOOKUP(E2841,[1]PROJECTES!$C$14:$G$5000,2,FALSE))</f>
        <v/>
      </c>
      <c r="C2841" s="80"/>
      <c r="D2841" s="283" t="str">
        <f>IF(E2841="","",VLOOKUP(E2841,[1]PROJECTES!$C$14:$G$5000,5,FALSE))</f>
        <v/>
      </c>
      <c r="E2841" s="79"/>
      <c r="F2841" s="110" t="str">
        <f>IF(I2841="","",VLOOKUP(I2841,[1]PROJECTES!$C$14:$G$5000,2,FALSE))</f>
        <v/>
      </c>
      <c r="G2841" s="112" t="str">
        <f>IF(E2841="","",VLOOKUP(E2841,[1]PROJECTES!$C$14:$G$5000,4,FALSE))</f>
        <v/>
      </c>
      <c r="H2841" s="95"/>
      <c r="I2841" s="113" t="str">
        <f>IF(H2841="","",VLOOKUP(H2841,BD!B$2:C$16,2,FALSE))</f>
        <v/>
      </c>
      <c r="J2841" s="114"/>
      <c r="K2841" s="115" t="str">
        <f t="shared" si="98"/>
        <v/>
      </c>
      <c r="L2841" s="116" t="str">
        <f t="shared" ca="1" si="99"/>
        <v>-</v>
      </c>
      <c r="M2841" s="111" t="str">
        <f>IF(E2841="","",VLOOKUP(E2841,[1]PROJECTES!$C$14:$Z$5000,21,FALSE))</f>
        <v/>
      </c>
      <c r="N2841" s="117"/>
      <c r="O2841" s="118" t="s">
        <v>222</v>
      </c>
      <c r="P2841" s="119"/>
      <c r="Q2841" s="84"/>
      <c r="R2841" s="125"/>
      <c r="S2841" s="166"/>
      <c r="T2841" s="167"/>
    </row>
    <row r="2842" spans="1:20" s="121" customFormat="1" ht="20.100000000000001" customHeight="1" x14ac:dyDescent="0.3">
      <c r="A2842" s="80"/>
      <c r="B2842" s="110" t="str">
        <f>IF(E2842="","",VLOOKUP(E2842,[1]PROJECTES!$C$14:$G$5000,2,FALSE))</f>
        <v/>
      </c>
      <c r="C2842" s="80"/>
      <c r="D2842" s="283" t="str">
        <f>IF(E2842="","",VLOOKUP(E2842,[1]PROJECTES!$C$14:$G$5000,5,FALSE))</f>
        <v/>
      </c>
      <c r="E2842" s="79"/>
      <c r="F2842" s="110" t="str">
        <f>IF(I2842="","",VLOOKUP(I2842,[1]PROJECTES!$C$14:$G$5000,2,FALSE))</f>
        <v/>
      </c>
      <c r="G2842" s="112" t="str">
        <f>IF(E2842="","",VLOOKUP(E2842,[1]PROJECTES!$C$14:$G$5000,4,FALSE))</f>
        <v/>
      </c>
      <c r="H2842" s="95"/>
      <c r="I2842" s="113" t="str">
        <f>IF(H2842="","",VLOOKUP(H2842,BD!B$2:C$16,2,FALSE))</f>
        <v/>
      </c>
      <c r="J2842" s="114"/>
      <c r="K2842" s="115" t="str">
        <f t="shared" si="98"/>
        <v/>
      </c>
      <c r="L2842" s="116" t="str">
        <f t="shared" ca="1" si="99"/>
        <v>-</v>
      </c>
      <c r="M2842" s="111" t="str">
        <f>IF(E2842="","",VLOOKUP(E2842,[1]PROJECTES!$C$14:$Z$5000,21,FALSE))</f>
        <v/>
      </c>
      <c r="N2842" s="117"/>
      <c r="O2842" s="118" t="s">
        <v>222</v>
      </c>
      <c r="P2842" s="119"/>
      <c r="Q2842" s="84"/>
      <c r="R2842" s="125"/>
      <c r="S2842" s="166"/>
      <c r="T2842" s="167"/>
    </row>
    <row r="2843" spans="1:20" s="121" customFormat="1" ht="20.100000000000001" customHeight="1" x14ac:dyDescent="0.3">
      <c r="A2843" s="80"/>
      <c r="B2843" s="110" t="str">
        <f>IF(E2843="","",VLOOKUP(E2843,[1]PROJECTES!$C$14:$G$5000,2,FALSE))</f>
        <v/>
      </c>
      <c r="C2843" s="80"/>
      <c r="D2843" s="283" t="str">
        <f>IF(E2843="","",VLOOKUP(E2843,[1]PROJECTES!$C$14:$G$5000,5,FALSE))</f>
        <v/>
      </c>
      <c r="E2843" s="79"/>
      <c r="F2843" s="110" t="str">
        <f>IF(I2843="","",VLOOKUP(I2843,[1]PROJECTES!$C$14:$G$5000,2,FALSE))</f>
        <v/>
      </c>
      <c r="G2843" s="112" t="str">
        <f>IF(E2843="","",VLOOKUP(E2843,[1]PROJECTES!$C$14:$G$5000,4,FALSE))</f>
        <v/>
      </c>
      <c r="H2843" s="95"/>
      <c r="I2843" s="113" t="str">
        <f>IF(H2843="","",VLOOKUP(H2843,BD!B$2:C$16,2,FALSE))</f>
        <v/>
      </c>
      <c r="J2843" s="114"/>
      <c r="K2843" s="115" t="str">
        <f t="shared" si="98"/>
        <v/>
      </c>
      <c r="L2843" s="116" t="str">
        <f t="shared" ca="1" si="99"/>
        <v>-</v>
      </c>
      <c r="M2843" s="111" t="str">
        <f>IF(E2843="","",VLOOKUP(E2843,[1]PROJECTES!$C$14:$Z$5000,21,FALSE))</f>
        <v/>
      </c>
      <c r="N2843" s="117"/>
      <c r="O2843" s="118" t="s">
        <v>222</v>
      </c>
      <c r="P2843" s="119"/>
      <c r="Q2843" s="84"/>
      <c r="R2843" s="125"/>
      <c r="S2843" s="166"/>
      <c r="T2843" s="167"/>
    </row>
    <row r="2844" spans="1:20" s="121" customFormat="1" ht="20.100000000000001" customHeight="1" x14ac:dyDescent="0.3">
      <c r="A2844" s="80"/>
      <c r="B2844" s="110" t="str">
        <f>IF(E2844="","",VLOOKUP(E2844,[1]PROJECTES!$C$14:$G$5000,2,FALSE))</f>
        <v/>
      </c>
      <c r="C2844" s="80"/>
      <c r="D2844" s="283" t="str">
        <f>IF(E2844="","",VLOOKUP(E2844,[1]PROJECTES!$C$14:$G$5000,5,FALSE))</f>
        <v/>
      </c>
      <c r="E2844" s="79"/>
      <c r="F2844" s="110" t="str">
        <f>IF(I2844="","",VLOOKUP(I2844,[1]PROJECTES!$C$14:$G$5000,2,FALSE))</f>
        <v/>
      </c>
      <c r="G2844" s="112" t="str">
        <f>IF(E2844="","",VLOOKUP(E2844,[1]PROJECTES!$C$14:$G$5000,4,FALSE))</f>
        <v/>
      </c>
      <c r="H2844" s="95"/>
      <c r="I2844" s="113" t="str">
        <f>IF(H2844="","",VLOOKUP(H2844,BD!B$2:C$16,2,FALSE))</f>
        <v/>
      </c>
      <c r="J2844" s="114"/>
      <c r="K2844" s="115" t="str">
        <f t="shared" si="98"/>
        <v/>
      </c>
      <c r="L2844" s="116" t="str">
        <f t="shared" ca="1" si="99"/>
        <v>-</v>
      </c>
      <c r="M2844" s="111" t="str">
        <f>IF(E2844="","",VLOOKUP(E2844,[1]PROJECTES!$C$14:$Z$5000,21,FALSE))</f>
        <v/>
      </c>
      <c r="N2844" s="117"/>
      <c r="O2844" s="118" t="s">
        <v>222</v>
      </c>
      <c r="P2844" s="119"/>
      <c r="Q2844" s="84"/>
      <c r="R2844" s="125"/>
      <c r="S2844" s="166"/>
      <c r="T2844" s="167"/>
    </row>
    <row r="2845" spans="1:20" s="121" customFormat="1" ht="20.100000000000001" customHeight="1" x14ac:dyDescent="0.3">
      <c r="A2845" s="80"/>
      <c r="B2845" s="110" t="str">
        <f>IF(E2845="","",VLOOKUP(E2845,[1]PROJECTES!$C$14:$G$5000,2,FALSE))</f>
        <v/>
      </c>
      <c r="C2845" s="80"/>
      <c r="D2845" s="283" t="str">
        <f>IF(E2845="","",VLOOKUP(E2845,[1]PROJECTES!$C$14:$G$5000,5,FALSE))</f>
        <v/>
      </c>
      <c r="E2845" s="79"/>
      <c r="F2845" s="110" t="str">
        <f>IF(I2845="","",VLOOKUP(I2845,[1]PROJECTES!$C$14:$G$5000,2,FALSE))</f>
        <v/>
      </c>
      <c r="G2845" s="112" t="str">
        <f>IF(E2845="","",VLOOKUP(E2845,[1]PROJECTES!$C$14:$G$5000,4,FALSE))</f>
        <v/>
      </c>
      <c r="H2845" s="95"/>
      <c r="I2845" s="113" t="str">
        <f>IF(H2845="","",VLOOKUP(H2845,BD!B$2:C$16,2,FALSE))</f>
        <v/>
      </c>
      <c r="J2845" s="114"/>
      <c r="K2845" s="115" t="str">
        <f t="shared" si="98"/>
        <v/>
      </c>
      <c r="L2845" s="116" t="str">
        <f t="shared" ca="1" si="99"/>
        <v>-</v>
      </c>
      <c r="M2845" s="111" t="str">
        <f>IF(E2845="","",VLOOKUP(E2845,[1]PROJECTES!$C$14:$Z$5000,21,FALSE))</f>
        <v/>
      </c>
      <c r="N2845" s="117"/>
      <c r="O2845" s="118" t="s">
        <v>222</v>
      </c>
      <c r="P2845" s="119"/>
      <c r="Q2845" s="84"/>
      <c r="R2845" s="125"/>
      <c r="S2845" s="166"/>
      <c r="T2845" s="167"/>
    </row>
    <row r="2846" spans="1:20" s="121" customFormat="1" ht="20.100000000000001" customHeight="1" x14ac:dyDescent="0.3">
      <c r="A2846" s="80"/>
      <c r="B2846" s="110" t="str">
        <f>IF(E2846="","",VLOOKUP(E2846,[1]PROJECTES!$C$14:$G$5000,2,FALSE))</f>
        <v/>
      </c>
      <c r="C2846" s="80"/>
      <c r="D2846" s="283" t="str">
        <f>IF(E2846="","",VLOOKUP(E2846,[1]PROJECTES!$C$14:$G$5000,5,FALSE))</f>
        <v/>
      </c>
      <c r="E2846" s="79"/>
      <c r="F2846" s="110" t="str">
        <f>IF(I2846="","",VLOOKUP(I2846,[1]PROJECTES!$C$14:$G$5000,2,FALSE))</f>
        <v/>
      </c>
      <c r="G2846" s="112" t="str">
        <f>IF(E2846="","",VLOOKUP(E2846,[1]PROJECTES!$C$14:$G$5000,4,FALSE))</f>
        <v/>
      </c>
      <c r="H2846" s="95"/>
      <c r="I2846" s="113" t="str">
        <f>IF(H2846="","",VLOOKUP(H2846,BD!B$2:C$16,2,FALSE))</f>
        <v/>
      </c>
      <c r="J2846" s="144"/>
      <c r="K2846" s="115" t="str">
        <f t="shared" si="98"/>
        <v/>
      </c>
      <c r="L2846" s="116" t="str">
        <f t="shared" ca="1" si="99"/>
        <v>-</v>
      </c>
      <c r="M2846" s="111" t="str">
        <f>IF(E2846="","",VLOOKUP(E2846,[1]PROJECTES!$C$14:$Z$5000,21,FALSE))</f>
        <v/>
      </c>
      <c r="N2846" s="117"/>
      <c r="O2846" s="118" t="s">
        <v>222</v>
      </c>
      <c r="P2846" s="119"/>
      <c r="Q2846" s="84"/>
      <c r="R2846" s="123"/>
      <c r="S2846" s="166"/>
      <c r="T2846" s="167"/>
    </row>
    <row r="2847" spans="1:20" s="121" customFormat="1" ht="20.100000000000001" customHeight="1" x14ac:dyDescent="0.3">
      <c r="A2847" s="80"/>
      <c r="B2847" s="110" t="str">
        <f>IF(E2847="","",VLOOKUP(E2847,[1]PROJECTES!$C$14:$G$5000,2,FALSE))</f>
        <v/>
      </c>
      <c r="C2847" s="80"/>
      <c r="D2847" s="283" t="str">
        <f>IF(E2847="","",VLOOKUP(E2847,[1]PROJECTES!$C$14:$G$5000,5,FALSE))</f>
        <v/>
      </c>
      <c r="E2847" s="79"/>
      <c r="F2847" s="110" t="str">
        <f>IF(I2847="","",VLOOKUP(I2847,[1]PROJECTES!$C$14:$G$5000,2,FALSE))</f>
        <v/>
      </c>
      <c r="G2847" s="112" t="str">
        <f>IF(E2847="","",VLOOKUP(E2847,[1]PROJECTES!$C$14:$G$5000,4,FALSE))</f>
        <v/>
      </c>
      <c r="H2847" s="95"/>
      <c r="I2847" s="113" t="str">
        <f>IF(H2847="","",VLOOKUP(H2847,BD!B$2:C$16,2,FALSE))</f>
        <v/>
      </c>
      <c r="J2847" s="114"/>
      <c r="K2847" s="115" t="str">
        <f t="shared" si="98"/>
        <v/>
      </c>
      <c r="L2847" s="116" t="str">
        <f t="shared" ca="1" si="99"/>
        <v>-</v>
      </c>
      <c r="M2847" s="111" t="str">
        <f>IF(E2847="","",VLOOKUP(E2847,[1]PROJECTES!$C$14:$Z$5000,21,FALSE))</f>
        <v/>
      </c>
      <c r="N2847" s="117"/>
      <c r="O2847" s="118" t="s">
        <v>222</v>
      </c>
      <c r="P2847" s="119"/>
      <c r="Q2847" s="84"/>
      <c r="R2847" s="125"/>
      <c r="S2847" s="166"/>
      <c r="T2847" s="167"/>
    </row>
    <row r="2848" spans="1:20" s="121" customFormat="1" ht="20.100000000000001" customHeight="1" x14ac:dyDescent="0.3">
      <c r="A2848" s="80"/>
      <c r="B2848" s="110" t="str">
        <f>IF(E2848="","",VLOOKUP(E2848,[1]PROJECTES!$C$14:$G$5000,2,FALSE))</f>
        <v/>
      </c>
      <c r="C2848" s="80"/>
      <c r="D2848" s="283" t="str">
        <f>IF(E2848="","",VLOOKUP(E2848,[1]PROJECTES!$C$14:$G$5000,5,FALSE))</f>
        <v/>
      </c>
      <c r="E2848" s="79"/>
      <c r="F2848" s="110" t="str">
        <f>IF(I2848="","",VLOOKUP(I2848,[1]PROJECTES!$C$14:$G$5000,2,FALSE))</f>
        <v/>
      </c>
      <c r="G2848" s="112" t="str">
        <f>IF(E2848="","",VLOOKUP(E2848,[1]PROJECTES!$C$14:$G$5000,4,FALSE))</f>
        <v/>
      </c>
      <c r="H2848" s="95"/>
      <c r="I2848" s="113" t="str">
        <f>IF(H2848="","",VLOOKUP(H2848,BD!B$2:C$16,2,FALSE))</f>
        <v/>
      </c>
      <c r="J2848" s="114"/>
      <c r="K2848" s="115" t="str">
        <f t="shared" si="98"/>
        <v/>
      </c>
      <c r="L2848" s="116" t="str">
        <f t="shared" ca="1" si="99"/>
        <v>-</v>
      </c>
      <c r="M2848" s="111" t="str">
        <f>IF(E2848="","",VLOOKUP(E2848,[1]PROJECTES!$C$14:$Z$5000,21,FALSE))</f>
        <v/>
      </c>
      <c r="N2848" s="117"/>
      <c r="O2848" s="118" t="s">
        <v>222</v>
      </c>
      <c r="P2848" s="119"/>
      <c r="Q2848" s="84"/>
      <c r="R2848" s="125"/>
      <c r="S2848" s="166"/>
      <c r="T2848" s="167"/>
    </row>
    <row r="2849" spans="1:20" s="121" customFormat="1" ht="20.100000000000001" customHeight="1" x14ac:dyDescent="0.3">
      <c r="A2849" s="80"/>
      <c r="B2849" s="110" t="str">
        <f>IF(E2849="","",VLOOKUP(E2849,[1]PROJECTES!$C$14:$G$5000,2,FALSE))</f>
        <v/>
      </c>
      <c r="C2849" s="80"/>
      <c r="D2849" s="283" t="str">
        <f>IF(E2849="","",VLOOKUP(E2849,[1]PROJECTES!$C$14:$G$5000,5,FALSE))</f>
        <v/>
      </c>
      <c r="E2849" s="79"/>
      <c r="F2849" s="110" t="str">
        <f>IF(I2849="","",VLOOKUP(I2849,[1]PROJECTES!$C$14:$G$5000,2,FALSE))</f>
        <v/>
      </c>
      <c r="G2849" s="112" t="str">
        <f>IF(E2849="","",VLOOKUP(E2849,[1]PROJECTES!$C$14:$G$5000,4,FALSE))</f>
        <v/>
      </c>
      <c r="H2849" s="95"/>
      <c r="I2849" s="113" t="str">
        <f>IF(H2849="","",VLOOKUP(H2849,BD!B$2:C$16,2,FALSE))</f>
        <v/>
      </c>
      <c r="J2849" s="114"/>
      <c r="K2849" s="115" t="str">
        <f t="shared" si="98"/>
        <v/>
      </c>
      <c r="L2849" s="116" t="str">
        <f t="shared" ca="1" si="99"/>
        <v>-</v>
      </c>
      <c r="M2849" s="111" t="str">
        <f>IF(E2849="","",VLOOKUP(E2849,[1]PROJECTES!$C$14:$Z$5000,21,FALSE))</f>
        <v/>
      </c>
      <c r="N2849" s="117"/>
      <c r="O2849" s="118" t="s">
        <v>222</v>
      </c>
      <c r="P2849" s="119"/>
      <c r="Q2849" s="84"/>
      <c r="R2849" s="125"/>
      <c r="S2849" s="166"/>
      <c r="T2849" s="167"/>
    </row>
    <row r="2850" spans="1:20" s="121" customFormat="1" ht="20.100000000000001" customHeight="1" x14ac:dyDescent="0.3">
      <c r="A2850" s="80"/>
      <c r="B2850" s="110" t="str">
        <f>IF(E2850="","",VLOOKUP(E2850,[1]PROJECTES!$C$14:$G$5000,2,FALSE))</f>
        <v/>
      </c>
      <c r="C2850" s="80"/>
      <c r="D2850" s="283" t="str">
        <f>IF(E2850="","",VLOOKUP(E2850,[1]PROJECTES!$C$14:$G$5000,5,FALSE))</f>
        <v/>
      </c>
      <c r="E2850" s="79"/>
      <c r="F2850" s="110" t="str">
        <f>IF(I2850="","",VLOOKUP(I2850,[1]PROJECTES!$C$14:$G$5000,2,FALSE))</f>
        <v/>
      </c>
      <c r="G2850" s="112" t="str">
        <f>IF(E2850="","",VLOOKUP(E2850,[1]PROJECTES!$C$14:$G$5000,4,FALSE))</f>
        <v/>
      </c>
      <c r="H2850" s="95"/>
      <c r="I2850" s="113" t="str">
        <f>IF(H2850="","",VLOOKUP(H2850,BD!B$2:C$16,2,FALSE))</f>
        <v/>
      </c>
      <c r="J2850" s="114"/>
      <c r="K2850" s="115" t="str">
        <f t="shared" si="98"/>
        <v/>
      </c>
      <c r="L2850" s="116" t="str">
        <f t="shared" ca="1" si="99"/>
        <v>-</v>
      </c>
      <c r="M2850" s="111" t="str">
        <f>IF(E2850="","",VLOOKUP(E2850,[1]PROJECTES!$C$14:$Z$5000,21,FALSE))</f>
        <v/>
      </c>
      <c r="N2850" s="117"/>
      <c r="O2850" s="118" t="s">
        <v>222</v>
      </c>
      <c r="P2850" s="119"/>
      <c r="Q2850" s="84"/>
      <c r="R2850" s="125"/>
      <c r="S2850" s="166"/>
      <c r="T2850" s="167"/>
    </row>
    <row r="2851" spans="1:20" s="121" customFormat="1" ht="20.100000000000001" customHeight="1" x14ac:dyDescent="0.3">
      <c r="A2851" s="80"/>
      <c r="B2851" s="110" t="str">
        <f>IF(E2851="","",VLOOKUP(E2851,[1]PROJECTES!$C$14:$G$5000,2,FALSE))</f>
        <v/>
      </c>
      <c r="C2851" s="80"/>
      <c r="D2851" s="283" t="str">
        <f>IF(E2851="","",VLOOKUP(E2851,[1]PROJECTES!$C$14:$G$5000,5,FALSE))</f>
        <v/>
      </c>
      <c r="E2851" s="79"/>
      <c r="F2851" s="110" t="str">
        <f>IF(I2851="","",VLOOKUP(I2851,[1]PROJECTES!$C$14:$G$5000,2,FALSE))</f>
        <v/>
      </c>
      <c r="G2851" s="112" t="str">
        <f>IF(E2851="","",VLOOKUP(E2851,[1]PROJECTES!$C$14:$G$5000,4,FALSE))</f>
        <v/>
      </c>
      <c r="H2851" s="95"/>
      <c r="I2851" s="113" t="str">
        <f>IF(H2851="","",VLOOKUP(H2851,BD!B$2:C$16,2,FALSE))</f>
        <v/>
      </c>
      <c r="J2851" s="114"/>
      <c r="K2851" s="115" t="str">
        <f t="shared" si="98"/>
        <v/>
      </c>
      <c r="L2851" s="116" t="str">
        <f t="shared" ca="1" si="99"/>
        <v>-</v>
      </c>
      <c r="M2851" s="111" t="str">
        <f>IF(E2851="","",VLOOKUP(E2851,[1]PROJECTES!$C$14:$Z$5000,21,FALSE))</f>
        <v/>
      </c>
      <c r="N2851" s="117"/>
      <c r="O2851" s="118" t="s">
        <v>222</v>
      </c>
      <c r="P2851" s="119"/>
      <c r="Q2851" s="84"/>
      <c r="R2851" s="125"/>
      <c r="S2851" s="166"/>
      <c r="T2851" s="167"/>
    </row>
    <row r="2852" spans="1:20" s="121" customFormat="1" ht="20.100000000000001" customHeight="1" x14ac:dyDescent="0.3">
      <c r="A2852" s="80"/>
      <c r="B2852" s="110" t="str">
        <f>IF(E2852="","",VLOOKUP(E2852,[1]PROJECTES!$C$14:$G$5000,2,FALSE))</f>
        <v/>
      </c>
      <c r="C2852" s="80"/>
      <c r="D2852" s="283" t="str">
        <f>IF(E2852="","",VLOOKUP(E2852,[1]PROJECTES!$C$14:$G$5000,5,FALSE))</f>
        <v/>
      </c>
      <c r="E2852" s="79"/>
      <c r="F2852" s="110" t="str">
        <f>IF(I2852="","",VLOOKUP(I2852,[1]PROJECTES!$C$14:$G$5000,2,FALSE))</f>
        <v/>
      </c>
      <c r="G2852" s="112" t="str">
        <f>IF(E2852="","",VLOOKUP(E2852,[1]PROJECTES!$C$14:$G$5000,4,FALSE))</f>
        <v/>
      </c>
      <c r="H2852" s="95"/>
      <c r="I2852" s="113" t="str">
        <f>IF(H2852="","",VLOOKUP(H2852,BD!B$2:C$16,2,FALSE))</f>
        <v/>
      </c>
      <c r="J2852" s="114"/>
      <c r="K2852" s="115" t="str">
        <f t="shared" si="98"/>
        <v/>
      </c>
      <c r="L2852" s="116" t="str">
        <f t="shared" ca="1" si="99"/>
        <v>-</v>
      </c>
      <c r="M2852" s="111" t="str">
        <f>IF(E2852="","",VLOOKUP(E2852,[1]PROJECTES!$C$14:$Z$5000,21,FALSE))</f>
        <v/>
      </c>
      <c r="N2852" s="117"/>
      <c r="O2852" s="118" t="s">
        <v>222</v>
      </c>
      <c r="P2852" s="119"/>
      <c r="Q2852" s="84"/>
      <c r="R2852" s="123"/>
      <c r="S2852" s="166"/>
      <c r="T2852" s="167"/>
    </row>
    <row r="2853" spans="1:20" s="121" customFormat="1" ht="20.100000000000001" customHeight="1" x14ac:dyDescent="0.3">
      <c r="A2853" s="80"/>
      <c r="B2853" s="110" t="str">
        <f>IF(E2853="","",VLOOKUP(E2853,[1]PROJECTES!$C$14:$G$5000,2,FALSE))</f>
        <v/>
      </c>
      <c r="C2853" s="80"/>
      <c r="D2853" s="283" t="str">
        <f>IF(E2853="","",VLOOKUP(E2853,[1]PROJECTES!$C$14:$G$5000,5,FALSE))</f>
        <v/>
      </c>
      <c r="E2853" s="79"/>
      <c r="F2853" s="110" t="str">
        <f>IF(I2853="","",VLOOKUP(I2853,[1]PROJECTES!$C$14:$G$5000,2,FALSE))</f>
        <v/>
      </c>
      <c r="G2853" s="112" t="str">
        <f>IF(E2853="","",VLOOKUP(E2853,[1]PROJECTES!$C$14:$G$5000,4,FALSE))</f>
        <v/>
      </c>
      <c r="H2853" s="95"/>
      <c r="I2853" s="113" t="str">
        <f>IF(H2853="","",VLOOKUP(H2853,BD!B$2:C$16,2,FALSE))</f>
        <v/>
      </c>
      <c r="J2853" s="114"/>
      <c r="K2853" s="115" t="str">
        <f t="shared" si="98"/>
        <v/>
      </c>
      <c r="L2853" s="116" t="str">
        <f t="shared" ca="1" si="99"/>
        <v>-</v>
      </c>
      <c r="M2853" s="111" t="str">
        <f>IF(E2853="","",VLOOKUP(E2853,[1]PROJECTES!$C$14:$Z$5000,21,FALSE))</f>
        <v/>
      </c>
      <c r="N2853" s="117"/>
      <c r="O2853" s="118" t="s">
        <v>222</v>
      </c>
      <c r="P2853" s="119"/>
      <c r="Q2853" s="84"/>
      <c r="R2853" s="123"/>
      <c r="S2853" s="166"/>
      <c r="T2853" s="167"/>
    </row>
    <row r="2854" spans="1:20" s="121" customFormat="1" ht="20.100000000000001" customHeight="1" x14ac:dyDescent="0.3">
      <c r="A2854" s="80"/>
      <c r="B2854" s="110" t="str">
        <f>IF(E2854="","",VLOOKUP(E2854,[1]PROJECTES!$C$14:$G$5000,2,FALSE))</f>
        <v/>
      </c>
      <c r="C2854" s="80"/>
      <c r="D2854" s="283" t="str">
        <f>IF(E2854="","",VLOOKUP(E2854,[1]PROJECTES!$C$14:$G$5000,5,FALSE))</f>
        <v/>
      </c>
      <c r="E2854" s="79"/>
      <c r="F2854" s="110" t="str">
        <f>IF(I2854="","",VLOOKUP(I2854,[1]PROJECTES!$C$14:$G$5000,2,FALSE))</f>
        <v/>
      </c>
      <c r="G2854" s="112" t="str">
        <f>IF(E2854="","",VLOOKUP(E2854,[1]PROJECTES!$C$14:$G$5000,4,FALSE))</f>
        <v/>
      </c>
      <c r="H2854" s="95"/>
      <c r="I2854" s="113" t="str">
        <f>IF(H2854="","",VLOOKUP(H2854,BD!B$2:C$16,2,FALSE))</f>
        <v/>
      </c>
      <c r="J2854" s="114"/>
      <c r="K2854" s="115" t="str">
        <f t="shared" ref="K2854:K2917" si="100">IF(J2854="","",WEEKNUM(J2854,2)-0)</f>
        <v/>
      </c>
      <c r="L2854" s="116" t="str">
        <f t="shared" ca="1" si="99"/>
        <v>-</v>
      </c>
      <c r="M2854" s="111" t="str">
        <f>IF(E2854="","",VLOOKUP(E2854,[1]PROJECTES!$C$14:$Z$5000,21,FALSE))</f>
        <v/>
      </c>
      <c r="N2854" s="117"/>
      <c r="O2854" s="118" t="s">
        <v>222</v>
      </c>
      <c r="P2854" s="119"/>
      <c r="Q2854" s="84"/>
      <c r="R2854" s="125"/>
      <c r="S2854" s="166"/>
      <c r="T2854" s="167"/>
    </row>
    <row r="2855" spans="1:20" s="121" customFormat="1" ht="20.100000000000001" customHeight="1" x14ac:dyDescent="0.3">
      <c r="A2855" s="80"/>
      <c r="B2855" s="110" t="str">
        <f>IF(E2855="","",VLOOKUP(E2855,[1]PROJECTES!$C$14:$G$5000,2,FALSE))</f>
        <v/>
      </c>
      <c r="C2855" s="80"/>
      <c r="D2855" s="283" t="str">
        <f>IF(E2855="","",VLOOKUP(E2855,[1]PROJECTES!$C$14:$G$5000,5,FALSE))</f>
        <v/>
      </c>
      <c r="E2855" s="79"/>
      <c r="F2855" s="110" t="str">
        <f>IF(I2855="","",VLOOKUP(I2855,[1]PROJECTES!$C$14:$G$5000,2,FALSE))</f>
        <v/>
      </c>
      <c r="G2855" s="112" t="str">
        <f>IF(E2855="","",VLOOKUP(E2855,[1]PROJECTES!$C$14:$G$5000,4,FALSE))</f>
        <v/>
      </c>
      <c r="H2855" s="95"/>
      <c r="I2855" s="113" t="str">
        <f>IF(H2855="","",VLOOKUP(H2855,BD!B$2:C$16,2,FALSE))</f>
        <v/>
      </c>
      <c r="J2855" s="114"/>
      <c r="K2855" s="115" t="str">
        <f t="shared" si="100"/>
        <v/>
      </c>
      <c r="L2855" s="116" t="str">
        <f t="shared" ca="1" si="99"/>
        <v>-</v>
      </c>
      <c r="M2855" s="111" t="str">
        <f>IF(E2855="","",VLOOKUP(E2855,[1]PROJECTES!$C$14:$Z$5000,21,FALSE))</f>
        <v/>
      </c>
      <c r="N2855" s="117"/>
      <c r="O2855" s="118" t="s">
        <v>222</v>
      </c>
      <c r="P2855" s="119"/>
      <c r="Q2855" s="84"/>
      <c r="R2855" s="125"/>
      <c r="S2855" s="166"/>
      <c r="T2855" s="167"/>
    </row>
    <row r="2856" spans="1:20" s="121" customFormat="1" ht="20.100000000000001" customHeight="1" x14ac:dyDescent="0.3">
      <c r="A2856" s="80"/>
      <c r="B2856" s="110" t="str">
        <f>IF(E2856="","",VLOOKUP(E2856,[1]PROJECTES!$C$14:$G$5000,2,FALSE))</f>
        <v/>
      </c>
      <c r="C2856" s="80"/>
      <c r="D2856" s="283" t="str">
        <f>IF(E2856="","",VLOOKUP(E2856,[1]PROJECTES!$C$14:$G$5000,5,FALSE))</f>
        <v/>
      </c>
      <c r="E2856" s="79"/>
      <c r="F2856" s="110" t="str">
        <f>IF(I2856="","",VLOOKUP(I2856,[1]PROJECTES!$C$14:$G$5000,2,FALSE))</f>
        <v/>
      </c>
      <c r="G2856" s="112" t="str">
        <f>IF(E2856="","",VLOOKUP(E2856,[1]PROJECTES!$C$14:$G$5000,4,FALSE))</f>
        <v/>
      </c>
      <c r="H2856" s="95"/>
      <c r="I2856" s="113" t="str">
        <f>IF(H2856="","",VLOOKUP(H2856,BD!B$2:C$16,2,FALSE))</f>
        <v/>
      </c>
      <c r="J2856" s="114"/>
      <c r="K2856" s="115" t="str">
        <f t="shared" si="100"/>
        <v/>
      </c>
      <c r="L2856" s="116" t="str">
        <f t="shared" ca="1" si="99"/>
        <v>-</v>
      </c>
      <c r="M2856" s="111" t="str">
        <f>IF(E2856="","",VLOOKUP(E2856,[1]PROJECTES!$C$14:$Z$5000,21,FALSE))</f>
        <v/>
      </c>
      <c r="N2856" s="117"/>
      <c r="O2856" s="118" t="s">
        <v>222</v>
      </c>
      <c r="P2856" s="119"/>
      <c r="Q2856" s="84"/>
      <c r="R2856" s="123"/>
      <c r="S2856" s="166"/>
      <c r="T2856" s="167"/>
    </row>
    <row r="2857" spans="1:20" s="121" customFormat="1" ht="20.100000000000001" customHeight="1" x14ac:dyDescent="0.3">
      <c r="A2857" s="80"/>
      <c r="B2857" s="110" t="str">
        <f>IF(E2857="","",VLOOKUP(E2857,[1]PROJECTES!$C$14:$G$5000,2,FALSE))</f>
        <v/>
      </c>
      <c r="C2857" s="80"/>
      <c r="D2857" s="283" t="str">
        <f>IF(E2857="","",VLOOKUP(E2857,[1]PROJECTES!$C$14:$G$5000,5,FALSE))</f>
        <v/>
      </c>
      <c r="E2857" s="79"/>
      <c r="F2857" s="110" t="str">
        <f>IF(I2857="","",VLOOKUP(I2857,[1]PROJECTES!$C$14:$G$5000,2,FALSE))</f>
        <v/>
      </c>
      <c r="G2857" s="112" t="str">
        <f>IF(E2857="","",VLOOKUP(E2857,[1]PROJECTES!$C$14:$G$5000,4,FALSE))</f>
        <v/>
      </c>
      <c r="H2857" s="95"/>
      <c r="I2857" s="113" t="str">
        <f>IF(H2857="","",VLOOKUP(H2857,BD!B$2:C$16,2,FALSE))</f>
        <v/>
      </c>
      <c r="J2857" s="114"/>
      <c r="K2857" s="115" t="str">
        <f t="shared" si="100"/>
        <v/>
      </c>
      <c r="L2857" s="116" t="str">
        <f t="shared" ca="1" si="99"/>
        <v>-</v>
      </c>
      <c r="M2857" s="111" t="str">
        <f>IF(E2857="","",VLOOKUP(E2857,[1]PROJECTES!$C$14:$Z$5000,21,FALSE))</f>
        <v/>
      </c>
      <c r="N2857" s="117"/>
      <c r="O2857" s="118" t="s">
        <v>222</v>
      </c>
      <c r="P2857" s="119"/>
      <c r="Q2857" s="84"/>
      <c r="R2857" s="123"/>
      <c r="S2857" s="166"/>
      <c r="T2857" s="167"/>
    </row>
    <row r="2858" spans="1:20" s="121" customFormat="1" ht="20.100000000000001" customHeight="1" x14ac:dyDescent="0.3">
      <c r="A2858" s="80"/>
      <c r="B2858" s="110" t="str">
        <f>IF(E2858="","",VLOOKUP(E2858,[1]PROJECTES!$C$14:$G$5000,2,FALSE))</f>
        <v/>
      </c>
      <c r="C2858" s="80"/>
      <c r="D2858" s="283" t="str">
        <f>IF(E2858="","",VLOOKUP(E2858,[1]PROJECTES!$C$14:$G$5000,5,FALSE))</f>
        <v/>
      </c>
      <c r="E2858" s="79"/>
      <c r="F2858" s="110" t="str">
        <f>IF(I2858="","",VLOOKUP(I2858,[1]PROJECTES!$C$14:$G$5000,2,FALSE))</f>
        <v/>
      </c>
      <c r="G2858" s="112" t="str">
        <f>IF(E2858="","",VLOOKUP(E2858,[1]PROJECTES!$C$14:$G$5000,4,FALSE))</f>
        <v/>
      </c>
      <c r="H2858" s="95"/>
      <c r="I2858" s="113" t="str">
        <f>IF(H2858="","",VLOOKUP(H2858,BD!B$2:C$16,2,FALSE))</f>
        <v/>
      </c>
      <c r="J2858" s="114"/>
      <c r="K2858" s="115" t="str">
        <f t="shared" si="100"/>
        <v/>
      </c>
      <c r="L2858" s="116" t="str">
        <f t="shared" ca="1" si="99"/>
        <v>-</v>
      </c>
      <c r="M2858" s="111" t="str">
        <f>IF(E2858="","",VLOOKUP(E2858,[1]PROJECTES!$C$14:$Z$5000,21,FALSE))</f>
        <v/>
      </c>
      <c r="N2858" s="117"/>
      <c r="O2858" s="118" t="s">
        <v>222</v>
      </c>
      <c r="P2858" s="119"/>
      <c r="Q2858" s="84"/>
      <c r="R2858" s="125"/>
      <c r="S2858" s="166"/>
      <c r="T2858" s="167"/>
    </row>
    <row r="2859" spans="1:20" s="121" customFormat="1" ht="20.100000000000001" customHeight="1" x14ac:dyDescent="0.3">
      <c r="A2859" s="80"/>
      <c r="B2859" s="110" t="str">
        <f>IF(E2859="","",VLOOKUP(E2859,[1]PROJECTES!$C$14:$G$5000,2,FALSE))</f>
        <v/>
      </c>
      <c r="C2859" s="80"/>
      <c r="D2859" s="283" t="str">
        <f>IF(E2859="","",VLOOKUP(E2859,[1]PROJECTES!$C$14:$G$5000,5,FALSE))</f>
        <v/>
      </c>
      <c r="E2859" s="79"/>
      <c r="F2859" s="110" t="str">
        <f>IF(I2859="","",VLOOKUP(I2859,[1]PROJECTES!$C$14:$G$5000,2,FALSE))</f>
        <v/>
      </c>
      <c r="G2859" s="112" t="str">
        <f>IF(E2859="","",VLOOKUP(E2859,[1]PROJECTES!$C$14:$G$5000,4,FALSE))</f>
        <v/>
      </c>
      <c r="H2859" s="95"/>
      <c r="I2859" s="113" t="str">
        <f>IF(H2859="","",VLOOKUP(H2859,BD!B$2:C$16,2,FALSE))</f>
        <v/>
      </c>
      <c r="J2859" s="114"/>
      <c r="K2859" s="115" t="str">
        <f t="shared" si="100"/>
        <v/>
      </c>
      <c r="L2859" s="116" t="str">
        <f t="shared" ca="1" si="99"/>
        <v>-</v>
      </c>
      <c r="M2859" s="111" t="str">
        <f>IF(E2859="","",VLOOKUP(E2859,[1]PROJECTES!$C$14:$Z$5000,21,FALSE))</f>
        <v/>
      </c>
      <c r="N2859" s="117"/>
      <c r="O2859" s="118" t="s">
        <v>222</v>
      </c>
      <c r="P2859" s="119"/>
      <c r="Q2859" s="84"/>
      <c r="R2859" s="125"/>
      <c r="S2859" s="166"/>
      <c r="T2859" s="167"/>
    </row>
    <row r="2860" spans="1:20" s="121" customFormat="1" ht="20.100000000000001" customHeight="1" x14ac:dyDescent="0.3">
      <c r="A2860" s="80"/>
      <c r="B2860" s="110" t="str">
        <f>IF(E2860="","",VLOOKUP(E2860,[1]PROJECTES!$C$14:$G$5000,2,FALSE))</f>
        <v/>
      </c>
      <c r="C2860" s="80"/>
      <c r="D2860" s="283" t="str">
        <f>IF(E2860="","",VLOOKUP(E2860,[1]PROJECTES!$C$14:$G$5000,5,FALSE))</f>
        <v/>
      </c>
      <c r="E2860" s="79"/>
      <c r="F2860" s="110" t="str">
        <f>IF(I2860="","",VLOOKUP(I2860,[1]PROJECTES!$C$14:$G$5000,2,FALSE))</f>
        <v/>
      </c>
      <c r="G2860" s="112" t="str">
        <f>IF(E2860="","",VLOOKUP(E2860,[1]PROJECTES!$C$14:$G$5000,4,FALSE))</f>
        <v/>
      </c>
      <c r="H2860" s="95"/>
      <c r="I2860" s="113" t="str">
        <f>IF(H2860="","",VLOOKUP(H2860,BD!B$2:C$16,2,FALSE))</f>
        <v/>
      </c>
      <c r="J2860" s="114"/>
      <c r="K2860" s="115" t="str">
        <f t="shared" si="100"/>
        <v/>
      </c>
      <c r="L2860" s="116" t="str">
        <f t="shared" ca="1" si="99"/>
        <v>-</v>
      </c>
      <c r="M2860" s="111" t="str">
        <f>IF(E2860="","",VLOOKUP(E2860,[1]PROJECTES!$C$14:$Z$5000,21,FALSE))</f>
        <v/>
      </c>
      <c r="N2860" s="117"/>
      <c r="O2860" s="118" t="s">
        <v>222</v>
      </c>
      <c r="P2860" s="119"/>
      <c r="Q2860" s="84"/>
      <c r="R2860" s="125"/>
      <c r="S2860" s="166"/>
      <c r="T2860" s="167"/>
    </row>
    <row r="2861" spans="1:20" s="121" customFormat="1" ht="20.100000000000001" customHeight="1" x14ac:dyDescent="0.3">
      <c r="A2861" s="80"/>
      <c r="B2861" s="110" t="str">
        <f>IF(E2861="","",VLOOKUP(E2861,[1]PROJECTES!$C$14:$G$5000,2,FALSE))</f>
        <v/>
      </c>
      <c r="C2861" s="80"/>
      <c r="D2861" s="283" t="str">
        <f>IF(E2861="","",VLOOKUP(E2861,[1]PROJECTES!$C$14:$G$5000,5,FALSE))</f>
        <v/>
      </c>
      <c r="E2861" s="79"/>
      <c r="F2861" s="110" t="str">
        <f>IF(I2861="","",VLOOKUP(I2861,[1]PROJECTES!$C$14:$G$5000,2,FALSE))</f>
        <v/>
      </c>
      <c r="G2861" s="112" t="str">
        <f>IF(E2861="","",VLOOKUP(E2861,[1]PROJECTES!$C$14:$G$5000,4,FALSE))</f>
        <v/>
      </c>
      <c r="H2861" s="95"/>
      <c r="I2861" s="113" t="str">
        <f>IF(H2861="","",VLOOKUP(H2861,BD!B$2:C$16,2,FALSE))</f>
        <v/>
      </c>
      <c r="J2861" s="114"/>
      <c r="K2861" s="115" t="str">
        <f t="shared" si="100"/>
        <v/>
      </c>
      <c r="L2861" s="116" t="str">
        <f t="shared" ca="1" si="99"/>
        <v>-</v>
      </c>
      <c r="M2861" s="111" t="str">
        <f>IF(E2861="","",VLOOKUP(E2861,[1]PROJECTES!$C$14:$Z$5000,21,FALSE))</f>
        <v/>
      </c>
      <c r="N2861" s="117"/>
      <c r="O2861" s="118" t="s">
        <v>222</v>
      </c>
      <c r="P2861" s="119"/>
      <c r="Q2861" s="84"/>
      <c r="R2861" s="125"/>
      <c r="S2861" s="166"/>
      <c r="T2861" s="167"/>
    </row>
    <row r="2862" spans="1:20" s="121" customFormat="1" ht="20.100000000000001" customHeight="1" x14ac:dyDescent="0.3">
      <c r="A2862" s="80"/>
      <c r="B2862" s="110" t="str">
        <f>IF(E2862="","",VLOOKUP(E2862,[1]PROJECTES!$C$14:$G$5000,2,FALSE))</f>
        <v/>
      </c>
      <c r="C2862" s="80"/>
      <c r="D2862" s="283" t="str">
        <f>IF(E2862="","",VLOOKUP(E2862,[1]PROJECTES!$C$14:$G$5000,5,FALSE))</f>
        <v/>
      </c>
      <c r="E2862" s="79"/>
      <c r="F2862" s="110" t="str">
        <f>IF(I2862="","",VLOOKUP(I2862,[1]PROJECTES!$C$14:$G$5000,2,FALSE))</f>
        <v/>
      </c>
      <c r="G2862" s="112" t="str">
        <f>IF(E2862="","",VLOOKUP(E2862,[1]PROJECTES!$C$14:$G$5000,4,FALSE))</f>
        <v/>
      </c>
      <c r="H2862" s="95"/>
      <c r="I2862" s="113" t="str">
        <f>IF(H2862="","",VLOOKUP(H2862,BD!B$2:C$16,2,FALSE))</f>
        <v/>
      </c>
      <c r="J2862" s="114"/>
      <c r="K2862" s="115" t="str">
        <f t="shared" si="100"/>
        <v/>
      </c>
      <c r="L2862" s="116" t="str">
        <f t="shared" ca="1" si="99"/>
        <v>-</v>
      </c>
      <c r="M2862" s="111" t="str">
        <f>IF(E2862="","",VLOOKUP(E2862,[1]PROJECTES!$C$14:$Z$5000,21,FALSE))</f>
        <v/>
      </c>
      <c r="N2862" s="117"/>
      <c r="O2862" s="118" t="s">
        <v>222</v>
      </c>
      <c r="P2862" s="119"/>
      <c r="Q2862" s="84"/>
      <c r="R2862" s="125"/>
      <c r="S2862" s="166"/>
      <c r="T2862" s="167"/>
    </row>
    <row r="2863" spans="1:20" s="121" customFormat="1" ht="20.100000000000001" customHeight="1" x14ac:dyDescent="0.3">
      <c r="A2863" s="80"/>
      <c r="B2863" s="110" t="str">
        <f>IF(E2863="","",VLOOKUP(E2863,[1]PROJECTES!$C$14:$G$5000,2,FALSE))</f>
        <v/>
      </c>
      <c r="C2863" s="80"/>
      <c r="D2863" s="283" t="str">
        <f>IF(E2863="","",VLOOKUP(E2863,[1]PROJECTES!$C$14:$G$5000,5,FALSE))</f>
        <v/>
      </c>
      <c r="E2863" s="79"/>
      <c r="F2863" s="110" t="str">
        <f>IF(I2863="","",VLOOKUP(I2863,[1]PROJECTES!$C$14:$G$5000,2,FALSE))</f>
        <v/>
      </c>
      <c r="G2863" s="112" t="str">
        <f>IF(E2863="","",VLOOKUP(E2863,[1]PROJECTES!$C$14:$G$5000,4,FALSE))</f>
        <v/>
      </c>
      <c r="H2863" s="95"/>
      <c r="I2863" s="113" t="str">
        <f>IF(H2863="","",VLOOKUP(H2863,BD!B$2:C$16,2,FALSE))</f>
        <v/>
      </c>
      <c r="J2863" s="114"/>
      <c r="K2863" s="115" t="str">
        <f t="shared" si="100"/>
        <v/>
      </c>
      <c r="L2863" s="116" t="str">
        <f t="shared" ca="1" si="99"/>
        <v>-</v>
      </c>
      <c r="M2863" s="111" t="str">
        <f>IF(E2863="","",VLOOKUP(E2863,[1]PROJECTES!$C$14:$Z$5000,21,FALSE))</f>
        <v/>
      </c>
      <c r="N2863" s="117"/>
      <c r="O2863" s="118" t="s">
        <v>222</v>
      </c>
      <c r="P2863" s="119"/>
      <c r="Q2863" s="84"/>
      <c r="R2863" s="125"/>
      <c r="S2863" s="166"/>
      <c r="T2863" s="167"/>
    </row>
    <row r="2864" spans="1:20" s="121" customFormat="1" ht="20.100000000000001" customHeight="1" x14ac:dyDescent="0.3">
      <c r="A2864" s="80"/>
      <c r="B2864" s="110" t="str">
        <f>IF(E2864="","",VLOOKUP(E2864,[1]PROJECTES!$C$14:$G$5000,2,FALSE))</f>
        <v/>
      </c>
      <c r="C2864" s="80"/>
      <c r="D2864" s="283" t="str">
        <f>IF(E2864="","",VLOOKUP(E2864,[1]PROJECTES!$C$14:$G$5000,5,FALSE))</f>
        <v/>
      </c>
      <c r="E2864" s="79"/>
      <c r="F2864" s="110" t="str">
        <f>IF(I2864="","",VLOOKUP(I2864,[1]PROJECTES!$C$14:$G$5000,2,FALSE))</f>
        <v/>
      </c>
      <c r="G2864" s="112" t="str">
        <f>IF(E2864="","",VLOOKUP(E2864,[1]PROJECTES!$C$14:$G$5000,4,FALSE))</f>
        <v/>
      </c>
      <c r="H2864" s="95"/>
      <c r="I2864" s="113" t="str">
        <f>IF(H2864="","",VLOOKUP(H2864,BD!B$2:C$16,2,FALSE))</f>
        <v/>
      </c>
      <c r="J2864" s="114"/>
      <c r="K2864" s="115" t="str">
        <f t="shared" si="100"/>
        <v/>
      </c>
      <c r="L2864" s="116" t="str">
        <f t="shared" ca="1" si="99"/>
        <v>-</v>
      </c>
      <c r="M2864" s="111" t="str">
        <f>IF(E2864="","",VLOOKUP(E2864,[1]PROJECTES!$C$14:$Z$5000,21,FALSE))</f>
        <v/>
      </c>
      <c r="N2864" s="117"/>
      <c r="O2864" s="118" t="s">
        <v>222</v>
      </c>
      <c r="P2864" s="119"/>
      <c r="Q2864" s="84"/>
      <c r="R2864" s="125"/>
      <c r="S2864" s="166"/>
      <c r="T2864" s="167"/>
    </row>
    <row r="2865" spans="1:20" s="121" customFormat="1" ht="20.100000000000001" customHeight="1" x14ac:dyDescent="0.3">
      <c r="A2865" s="80"/>
      <c r="B2865" s="110" t="str">
        <f>IF(E2865="","",VLOOKUP(E2865,[1]PROJECTES!$C$14:$G$5000,2,FALSE))</f>
        <v/>
      </c>
      <c r="C2865" s="80"/>
      <c r="D2865" s="283" t="str">
        <f>IF(E2865="","",VLOOKUP(E2865,[1]PROJECTES!$C$14:$G$5000,5,FALSE))</f>
        <v/>
      </c>
      <c r="E2865" s="79"/>
      <c r="F2865" s="110" t="str">
        <f>IF(I2865="","",VLOOKUP(I2865,[1]PROJECTES!$C$14:$G$5000,2,FALSE))</f>
        <v/>
      </c>
      <c r="G2865" s="112" t="str">
        <f>IF(E2865="","",VLOOKUP(E2865,[1]PROJECTES!$C$14:$G$5000,4,FALSE))</f>
        <v/>
      </c>
      <c r="H2865" s="95"/>
      <c r="I2865" s="113" t="str">
        <f>IF(H2865="","",VLOOKUP(H2865,BD!B$2:C$16,2,FALSE))</f>
        <v/>
      </c>
      <c r="J2865" s="114"/>
      <c r="K2865" s="115" t="str">
        <f t="shared" si="100"/>
        <v/>
      </c>
      <c r="L2865" s="116" t="str">
        <f t="shared" ca="1" si="99"/>
        <v>-</v>
      </c>
      <c r="M2865" s="111" t="str">
        <f>IF(E2865="","",VLOOKUP(E2865,[1]PROJECTES!$C$14:$Z$5000,21,FALSE))</f>
        <v/>
      </c>
      <c r="N2865" s="117"/>
      <c r="O2865" s="118" t="s">
        <v>222</v>
      </c>
      <c r="P2865" s="119"/>
      <c r="Q2865" s="84"/>
      <c r="R2865" s="125"/>
      <c r="S2865" s="166"/>
      <c r="T2865" s="167"/>
    </row>
    <row r="2866" spans="1:20" s="121" customFormat="1" ht="20.100000000000001" customHeight="1" x14ac:dyDescent="0.3">
      <c r="A2866" s="80"/>
      <c r="B2866" s="110" t="str">
        <f>IF(E2866="","",VLOOKUP(E2866,[1]PROJECTES!$C$14:$G$5000,2,FALSE))</f>
        <v/>
      </c>
      <c r="C2866" s="80"/>
      <c r="D2866" s="283" t="str">
        <f>IF(E2866="","",VLOOKUP(E2866,[1]PROJECTES!$C$14:$G$5000,5,FALSE))</f>
        <v/>
      </c>
      <c r="E2866" s="79"/>
      <c r="F2866" s="110" t="str">
        <f>IF(I2866="","",VLOOKUP(I2866,[1]PROJECTES!$C$14:$G$5000,2,FALSE))</f>
        <v/>
      </c>
      <c r="G2866" s="112" t="str">
        <f>IF(E2866="","",VLOOKUP(E2866,[1]PROJECTES!$C$14:$G$5000,4,FALSE))</f>
        <v/>
      </c>
      <c r="H2866" s="95"/>
      <c r="I2866" s="113" t="str">
        <f>IF(H2866="","",VLOOKUP(H2866,BD!B$2:C$16,2,FALSE))</f>
        <v/>
      </c>
      <c r="J2866" s="114"/>
      <c r="K2866" s="115" t="str">
        <f t="shared" si="100"/>
        <v/>
      </c>
      <c r="L2866" s="116" t="str">
        <f t="shared" ca="1" si="99"/>
        <v>-</v>
      </c>
      <c r="M2866" s="111" t="str">
        <f>IF(E2866="","",VLOOKUP(E2866,[1]PROJECTES!$C$14:$Z$5000,21,FALSE))</f>
        <v/>
      </c>
      <c r="N2866" s="117"/>
      <c r="O2866" s="118" t="s">
        <v>222</v>
      </c>
      <c r="P2866" s="119"/>
      <c r="Q2866" s="84"/>
      <c r="R2866" s="125"/>
      <c r="S2866" s="166"/>
      <c r="T2866" s="167"/>
    </row>
    <row r="2867" spans="1:20" s="121" customFormat="1" ht="20.100000000000001" customHeight="1" x14ac:dyDescent="0.3">
      <c r="A2867" s="80"/>
      <c r="B2867" s="110" t="str">
        <f>IF(E2867="","",VLOOKUP(E2867,[1]PROJECTES!$C$14:$G$5000,2,FALSE))</f>
        <v/>
      </c>
      <c r="C2867" s="80"/>
      <c r="D2867" s="283" t="str">
        <f>IF(E2867="","",VLOOKUP(E2867,[1]PROJECTES!$C$14:$G$5000,5,FALSE))</f>
        <v/>
      </c>
      <c r="E2867" s="79"/>
      <c r="F2867" s="110" t="str">
        <f>IF(I2867="","",VLOOKUP(I2867,[1]PROJECTES!$C$14:$G$5000,2,FALSE))</f>
        <v/>
      </c>
      <c r="G2867" s="112" t="str">
        <f>IF(E2867="","",VLOOKUP(E2867,[1]PROJECTES!$C$14:$G$5000,4,FALSE))</f>
        <v/>
      </c>
      <c r="H2867" s="95"/>
      <c r="I2867" s="113" t="str">
        <f>IF(H2867="","",VLOOKUP(H2867,BD!B$2:C$16,2,FALSE))</f>
        <v/>
      </c>
      <c r="J2867" s="114"/>
      <c r="K2867" s="115" t="str">
        <f t="shared" si="100"/>
        <v/>
      </c>
      <c r="L2867" s="116" t="str">
        <f t="shared" ca="1" si="99"/>
        <v>-</v>
      </c>
      <c r="M2867" s="111" t="str">
        <f>IF(E2867="","",VLOOKUP(E2867,[1]PROJECTES!$C$14:$Z$5000,21,FALSE))</f>
        <v/>
      </c>
      <c r="N2867" s="117"/>
      <c r="O2867" s="118" t="s">
        <v>222</v>
      </c>
      <c r="P2867" s="119"/>
      <c r="Q2867" s="84"/>
      <c r="R2867" s="125"/>
      <c r="S2867" s="166"/>
      <c r="T2867" s="167"/>
    </row>
    <row r="2868" spans="1:20" s="121" customFormat="1" ht="20.100000000000001" customHeight="1" x14ac:dyDescent="0.3">
      <c r="A2868" s="80"/>
      <c r="B2868" s="110" t="str">
        <f>IF(E2868="","",VLOOKUP(E2868,[1]PROJECTES!$C$14:$G$5000,2,FALSE))</f>
        <v/>
      </c>
      <c r="C2868" s="80"/>
      <c r="D2868" s="283" t="str">
        <f>IF(E2868="","",VLOOKUP(E2868,[1]PROJECTES!$C$14:$G$5000,5,FALSE))</f>
        <v/>
      </c>
      <c r="E2868" s="79"/>
      <c r="F2868" s="110" t="str">
        <f>IF(I2868="","",VLOOKUP(I2868,[1]PROJECTES!$C$14:$G$5000,2,FALSE))</f>
        <v/>
      </c>
      <c r="G2868" s="112" t="str">
        <f>IF(E2868="","",VLOOKUP(E2868,[1]PROJECTES!$C$14:$G$5000,4,FALSE))</f>
        <v/>
      </c>
      <c r="H2868" s="95"/>
      <c r="I2868" s="113" t="str">
        <f>IF(H2868="","",VLOOKUP(H2868,BD!B$2:C$16,2,FALSE))</f>
        <v/>
      </c>
      <c r="J2868" s="114"/>
      <c r="K2868" s="115" t="str">
        <f t="shared" si="100"/>
        <v/>
      </c>
      <c r="L2868" s="116" t="str">
        <f t="shared" ca="1" si="99"/>
        <v>-</v>
      </c>
      <c r="M2868" s="111" t="str">
        <f>IF(E2868="","",VLOOKUP(E2868,[1]PROJECTES!$C$14:$Z$5000,21,FALSE))</f>
        <v/>
      </c>
      <c r="N2868" s="117"/>
      <c r="O2868" s="118" t="s">
        <v>222</v>
      </c>
      <c r="P2868" s="119"/>
      <c r="Q2868" s="84"/>
      <c r="R2868" s="125"/>
      <c r="S2868" s="166"/>
      <c r="T2868" s="167"/>
    </row>
    <row r="2869" spans="1:20" s="121" customFormat="1" ht="20.100000000000001" customHeight="1" x14ac:dyDescent="0.3">
      <c r="A2869" s="80"/>
      <c r="B2869" s="110" t="str">
        <f>IF(E2869="","",VLOOKUP(E2869,[1]PROJECTES!$C$14:$G$5000,2,FALSE))</f>
        <v/>
      </c>
      <c r="C2869" s="80"/>
      <c r="D2869" s="283" t="str">
        <f>IF(E2869="","",VLOOKUP(E2869,[1]PROJECTES!$C$14:$G$5000,5,FALSE))</f>
        <v/>
      </c>
      <c r="E2869" s="79"/>
      <c r="F2869" s="110" t="str">
        <f>IF(I2869="","",VLOOKUP(I2869,[1]PROJECTES!$C$14:$G$5000,2,FALSE))</f>
        <v/>
      </c>
      <c r="G2869" s="112" t="str">
        <f>IF(E2869="","",VLOOKUP(E2869,[1]PROJECTES!$C$14:$G$5000,4,FALSE))</f>
        <v/>
      </c>
      <c r="H2869" s="95"/>
      <c r="I2869" s="113" t="str">
        <f>IF(H2869="","",VLOOKUP(H2869,BD!B$2:C$16,2,FALSE))</f>
        <v/>
      </c>
      <c r="J2869" s="114"/>
      <c r="K2869" s="115" t="str">
        <f t="shared" si="100"/>
        <v/>
      </c>
      <c r="L2869" s="116" t="str">
        <f t="shared" ca="1" si="99"/>
        <v>-</v>
      </c>
      <c r="M2869" s="111" t="str">
        <f>IF(E2869="","",VLOOKUP(E2869,[1]PROJECTES!$C$14:$Z$5000,21,FALSE))</f>
        <v/>
      </c>
      <c r="N2869" s="117"/>
      <c r="O2869" s="118" t="s">
        <v>222</v>
      </c>
      <c r="P2869" s="119"/>
      <c r="Q2869" s="84"/>
      <c r="R2869" s="125"/>
      <c r="S2869" s="166"/>
      <c r="T2869" s="167"/>
    </row>
    <row r="2870" spans="1:20" s="121" customFormat="1" ht="20.100000000000001" customHeight="1" x14ac:dyDescent="0.3">
      <c r="A2870" s="80"/>
      <c r="B2870" s="110" t="str">
        <f>IF(E2870="","",VLOOKUP(E2870,[1]PROJECTES!$C$14:$G$5000,2,FALSE))</f>
        <v/>
      </c>
      <c r="C2870" s="80"/>
      <c r="D2870" s="283" t="str">
        <f>IF(E2870="","",VLOOKUP(E2870,[1]PROJECTES!$C$14:$G$5000,5,FALSE))</f>
        <v/>
      </c>
      <c r="E2870" s="79"/>
      <c r="F2870" s="110" t="str">
        <f>IF(I2870="","",VLOOKUP(I2870,[1]PROJECTES!$C$14:$G$5000,2,FALSE))</f>
        <v/>
      </c>
      <c r="G2870" s="112" t="str">
        <f>IF(E2870="","",VLOOKUP(E2870,[1]PROJECTES!$C$14:$G$5000,4,FALSE))</f>
        <v/>
      </c>
      <c r="H2870" s="95"/>
      <c r="I2870" s="113" t="str">
        <f>IF(H2870="","",VLOOKUP(H2870,BD!B$2:C$16,2,FALSE))</f>
        <v/>
      </c>
      <c r="J2870" s="114"/>
      <c r="K2870" s="115" t="str">
        <f t="shared" si="100"/>
        <v/>
      </c>
      <c r="L2870" s="116" t="str">
        <f t="shared" ca="1" si="99"/>
        <v>-</v>
      </c>
      <c r="M2870" s="111" t="str">
        <f>IF(E2870="","",VLOOKUP(E2870,[1]PROJECTES!$C$14:$Z$5000,21,FALSE))</f>
        <v/>
      </c>
      <c r="N2870" s="117"/>
      <c r="O2870" s="118" t="s">
        <v>222</v>
      </c>
      <c r="P2870" s="119"/>
      <c r="Q2870" s="84"/>
      <c r="R2870" s="125"/>
      <c r="S2870" s="166"/>
      <c r="T2870" s="167"/>
    </row>
    <row r="2871" spans="1:20" s="121" customFormat="1" ht="20.100000000000001" customHeight="1" x14ac:dyDescent="0.3">
      <c r="A2871" s="80"/>
      <c r="B2871" s="110" t="str">
        <f>IF(E2871="","",VLOOKUP(E2871,[1]PROJECTES!$C$14:$G$5000,2,FALSE))</f>
        <v/>
      </c>
      <c r="C2871" s="80"/>
      <c r="D2871" s="283" t="str">
        <f>IF(E2871="","",VLOOKUP(E2871,[1]PROJECTES!$C$14:$G$5000,5,FALSE))</f>
        <v/>
      </c>
      <c r="E2871" s="79"/>
      <c r="F2871" s="110" t="str">
        <f>IF(I2871="","",VLOOKUP(I2871,[1]PROJECTES!$C$14:$G$5000,2,FALSE))</f>
        <v/>
      </c>
      <c r="G2871" s="112" t="str">
        <f>IF(E2871="","",VLOOKUP(E2871,[1]PROJECTES!$C$14:$G$5000,4,FALSE))</f>
        <v/>
      </c>
      <c r="H2871" s="95"/>
      <c r="I2871" s="113" t="str">
        <f>IF(H2871="","",VLOOKUP(H2871,BD!B$2:C$16,2,FALSE))</f>
        <v/>
      </c>
      <c r="J2871" s="114"/>
      <c r="K2871" s="115" t="str">
        <f t="shared" si="100"/>
        <v/>
      </c>
      <c r="L2871" s="116" t="str">
        <f t="shared" ca="1" si="99"/>
        <v>-</v>
      </c>
      <c r="M2871" s="111" t="str">
        <f>IF(E2871="","",VLOOKUP(E2871,[1]PROJECTES!$C$14:$Z$5000,21,FALSE))</f>
        <v/>
      </c>
      <c r="N2871" s="117"/>
      <c r="O2871" s="118" t="s">
        <v>222</v>
      </c>
      <c r="P2871" s="119"/>
      <c r="Q2871" s="84"/>
      <c r="R2871" s="125"/>
      <c r="S2871" s="166"/>
      <c r="T2871" s="167"/>
    </row>
    <row r="2872" spans="1:20" s="121" customFormat="1" ht="20.100000000000001" customHeight="1" x14ac:dyDescent="0.3">
      <c r="A2872" s="80"/>
      <c r="B2872" s="110" t="str">
        <f>IF(E2872="","",VLOOKUP(E2872,[1]PROJECTES!$C$14:$G$5000,2,FALSE))</f>
        <v/>
      </c>
      <c r="C2872" s="80"/>
      <c r="D2872" s="283" t="str">
        <f>IF(E2872="","",VLOOKUP(E2872,[1]PROJECTES!$C$14:$G$5000,5,FALSE))</f>
        <v/>
      </c>
      <c r="E2872" s="79"/>
      <c r="F2872" s="110" t="str">
        <f>IF(I2872="","",VLOOKUP(I2872,[1]PROJECTES!$C$14:$G$5000,2,FALSE))</f>
        <v/>
      </c>
      <c r="G2872" s="112" t="str">
        <f>IF(E2872="","",VLOOKUP(E2872,[1]PROJECTES!$C$14:$G$5000,4,FALSE))</f>
        <v/>
      </c>
      <c r="H2872" s="95"/>
      <c r="I2872" s="113" t="str">
        <f>IF(H2872="","",VLOOKUP(H2872,BD!B$2:C$16,2,FALSE))</f>
        <v/>
      </c>
      <c r="J2872" s="114"/>
      <c r="K2872" s="115" t="str">
        <f t="shared" si="100"/>
        <v/>
      </c>
      <c r="L2872" s="116" t="str">
        <f t="shared" ca="1" si="99"/>
        <v>-</v>
      </c>
      <c r="M2872" s="111" t="str">
        <f>IF(E2872="","",VLOOKUP(E2872,[1]PROJECTES!$C$14:$Z$5000,21,FALSE))</f>
        <v/>
      </c>
      <c r="N2872" s="117"/>
      <c r="O2872" s="118" t="s">
        <v>222</v>
      </c>
      <c r="P2872" s="119"/>
      <c r="Q2872" s="84"/>
      <c r="R2872" s="125"/>
      <c r="S2872" s="166"/>
      <c r="T2872" s="167"/>
    </row>
    <row r="2873" spans="1:20" s="121" customFormat="1" ht="20.100000000000001" customHeight="1" x14ac:dyDescent="0.3">
      <c r="A2873" s="80"/>
      <c r="B2873" s="110" t="str">
        <f>IF(E2873="","",VLOOKUP(E2873,[1]PROJECTES!$C$14:$G$5000,2,FALSE))</f>
        <v/>
      </c>
      <c r="C2873" s="80"/>
      <c r="D2873" s="283" t="str">
        <f>IF(E2873="","",VLOOKUP(E2873,[1]PROJECTES!$C$14:$G$5000,5,FALSE))</f>
        <v/>
      </c>
      <c r="E2873" s="79"/>
      <c r="F2873" s="110" t="str">
        <f>IF(I2873="","",VLOOKUP(I2873,[1]PROJECTES!$C$14:$G$5000,2,FALSE))</f>
        <v/>
      </c>
      <c r="G2873" s="112" t="str">
        <f>IF(E2873="","",VLOOKUP(E2873,[1]PROJECTES!$C$14:$G$5000,4,FALSE))</f>
        <v/>
      </c>
      <c r="H2873" s="95"/>
      <c r="I2873" s="113" t="str">
        <f>IF(H2873="","",VLOOKUP(H2873,BD!B$2:C$16,2,FALSE))</f>
        <v/>
      </c>
      <c r="J2873" s="114"/>
      <c r="K2873" s="115" t="str">
        <f t="shared" si="100"/>
        <v/>
      </c>
      <c r="L2873" s="116" t="str">
        <f t="shared" ca="1" si="99"/>
        <v>-</v>
      </c>
      <c r="M2873" s="111" t="str">
        <f>IF(E2873="","",VLOOKUP(E2873,[1]PROJECTES!$C$14:$Z$5000,21,FALSE))</f>
        <v/>
      </c>
      <c r="N2873" s="117"/>
      <c r="O2873" s="118" t="s">
        <v>222</v>
      </c>
      <c r="P2873" s="119"/>
      <c r="Q2873" s="84"/>
      <c r="R2873" s="125"/>
      <c r="S2873" s="166"/>
      <c r="T2873" s="167"/>
    </row>
    <row r="2874" spans="1:20" s="121" customFormat="1" ht="20.100000000000001" customHeight="1" x14ac:dyDescent="0.3">
      <c r="A2874" s="80"/>
      <c r="B2874" s="110" t="str">
        <f>IF(E2874="","",VLOOKUP(E2874,[1]PROJECTES!$C$14:$G$5000,2,FALSE))</f>
        <v/>
      </c>
      <c r="C2874" s="80"/>
      <c r="D2874" s="283" t="str">
        <f>IF(E2874="","",VLOOKUP(E2874,[1]PROJECTES!$C$14:$G$5000,5,FALSE))</f>
        <v/>
      </c>
      <c r="E2874" s="79"/>
      <c r="F2874" s="110" t="str">
        <f>IF(I2874="","",VLOOKUP(I2874,[1]PROJECTES!$C$14:$G$5000,2,FALSE))</f>
        <v/>
      </c>
      <c r="G2874" s="112" t="str">
        <f>IF(E2874="","",VLOOKUP(E2874,[1]PROJECTES!$C$14:$G$5000,4,FALSE))</f>
        <v/>
      </c>
      <c r="H2874" s="95"/>
      <c r="I2874" s="113" t="str">
        <f>IF(H2874="","",VLOOKUP(H2874,BD!B$2:C$16,2,FALSE))</f>
        <v/>
      </c>
      <c r="J2874" s="114"/>
      <c r="K2874" s="115" t="str">
        <f t="shared" si="100"/>
        <v/>
      </c>
      <c r="L2874" s="116" t="str">
        <f t="shared" ca="1" si="99"/>
        <v>-</v>
      </c>
      <c r="M2874" s="111" t="str">
        <f>IF(E2874="","",VLOOKUP(E2874,[1]PROJECTES!$C$14:$Z$5000,21,FALSE))</f>
        <v/>
      </c>
      <c r="N2874" s="117"/>
      <c r="O2874" s="118" t="s">
        <v>222</v>
      </c>
      <c r="P2874" s="119"/>
      <c r="Q2874" s="84"/>
      <c r="R2874" s="125"/>
      <c r="S2874" s="166"/>
      <c r="T2874" s="167"/>
    </row>
    <row r="2875" spans="1:20" s="121" customFormat="1" ht="20.100000000000001" customHeight="1" x14ac:dyDescent="0.3">
      <c r="A2875" s="80"/>
      <c r="B2875" s="110" t="str">
        <f>IF(E2875="","",VLOOKUP(E2875,[1]PROJECTES!$C$14:$G$5000,2,FALSE))</f>
        <v/>
      </c>
      <c r="C2875" s="80"/>
      <c r="D2875" s="283" t="str">
        <f>IF(E2875="","",VLOOKUP(E2875,[1]PROJECTES!$C$14:$G$5000,5,FALSE))</f>
        <v/>
      </c>
      <c r="E2875" s="79"/>
      <c r="F2875" s="110" t="str">
        <f>IF(I2875="","",VLOOKUP(I2875,[1]PROJECTES!$C$14:$G$5000,2,FALSE))</f>
        <v/>
      </c>
      <c r="G2875" s="112" t="str">
        <f>IF(E2875="","",VLOOKUP(E2875,[1]PROJECTES!$C$14:$G$5000,4,FALSE))</f>
        <v/>
      </c>
      <c r="H2875" s="95"/>
      <c r="I2875" s="113" t="str">
        <f>IF(H2875="","",VLOOKUP(H2875,BD!B$2:C$16,2,FALSE))</f>
        <v/>
      </c>
      <c r="J2875" s="114"/>
      <c r="K2875" s="115" t="str">
        <f t="shared" si="100"/>
        <v/>
      </c>
      <c r="L2875" s="116" t="str">
        <f t="shared" ca="1" si="99"/>
        <v>-</v>
      </c>
      <c r="M2875" s="111" t="str">
        <f>IF(E2875="","",VLOOKUP(E2875,[1]PROJECTES!$C$14:$Z$5000,21,FALSE))</f>
        <v/>
      </c>
      <c r="N2875" s="117"/>
      <c r="O2875" s="118" t="s">
        <v>222</v>
      </c>
      <c r="P2875" s="119"/>
      <c r="Q2875" s="84"/>
      <c r="R2875" s="125"/>
      <c r="S2875" s="166"/>
      <c r="T2875" s="167"/>
    </row>
    <row r="2876" spans="1:20" s="121" customFormat="1" ht="20.100000000000001" customHeight="1" x14ac:dyDescent="0.3">
      <c r="A2876" s="80"/>
      <c r="B2876" s="110" t="str">
        <f>IF(E2876="","",VLOOKUP(E2876,[1]PROJECTES!$C$14:$G$5000,2,FALSE))</f>
        <v/>
      </c>
      <c r="C2876" s="80"/>
      <c r="D2876" s="283" t="str">
        <f>IF(E2876="","",VLOOKUP(E2876,[1]PROJECTES!$C$14:$G$5000,5,FALSE))</f>
        <v/>
      </c>
      <c r="E2876" s="79"/>
      <c r="F2876" s="110" t="str">
        <f>IF(I2876="","",VLOOKUP(I2876,[1]PROJECTES!$C$14:$G$5000,2,FALSE))</f>
        <v/>
      </c>
      <c r="G2876" s="112" t="str">
        <f>IF(E2876="","",VLOOKUP(E2876,[1]PROJECTES!$C$14:$G$5000,4,FALSE))</f>
        <v/>
      </c>
      <c r="H2876" s="95"/>
      <c r="I2876" s="113" t="str">
        <f>IF(H2876="","",VLOOKUP(H2876,BD!B$2:C$16,2,FALSE))</f>
        <v/>
      </c>
      <c r="J2876" s="114"/>
      <c r="K2876" s="115" t="str">
        <f t="shared" si="100"/>
        <v/>
      </c>
      <c r="L2876" s="116" t="str">
        <f t="shared" ca="1" si="99"/>
        <v>-</v>
      </c>
      <c r="M2876" s="111" t="str">
        <f>IF(E2876="","",VLOOKUP(E2876,[1]PROJECTES!$C$14:$Z$5000,21,FALSE))</f>
        <v/>
      </c>
      <c r="N2876" s="117"/>
      <c r="O2876" s="118" t="s">
        <v>222</v>
      </c>
      <c r="P2876" s="119"/>
      <c r="Q2876" s="84"/>
      <c r="R2876" s="125"/>
      <c r="S2876" s="166"/>
      <c r="T2876" s="167"/>
    </row>
    <row r="2877" spans="1:20" s="121" customFormat="1" ht="20.100000000000001" customHeight="1" x14ac:dyDescent="0.3">
      <c r="A2877" s="80"/>
      <c r="B2877" s="110" t="str">
        <f>IF(E2877="","",VLOOKUP(E2877,[1]PROJECTES!$C$14:$G$5000,2,FALSE))</f>
        <v/>
      </c>
      <c r="C2877" s="80"/>
      <c r="D2877" s="283" t="str">
        <f>IF(E2877="","",VLOOKUP(E2877,[1]PROJECTES!$C$14:$G$5000,5,FALSE))</f>
        <v/>
      </c>
      <c r="E2877" s="79"/>
      <c r="F2877" s="110" t="str">
        <f>IF(I2877="","",VLOOKUP(I2877,[1]PROJECTES!$C$14:$G$5000,2,FALSE))</f>
        <v/>
      </c>
      <c r="G2877" s="112" t="str">
        <f>IF(E2877="","",VLOOKUP(E2877,[1]PROJECTES!$C$14:$G$5000,4,FALSE))</f>
        <v/>
      </c>
      <c r="H2877" s="95"/>
      <c r="I2877" s="113" t="str">
        <f>IF(H2877="","",VLOOKUP(H2877,BD!B$2:C$16,2,FALSE))</f>
        <v/>
      </c>
      <c r="J2877" s="114"/>
      <c r="K2877" s="115" t="str">
        <f t="shared" si="100"/>
        <v/>
      </c>
      <c r="L2877" s="116" t="str">
        <f t="shared" ca="1" si="99"/>
        <v>-</v>
      </c>
      <c r="M2877" s="111" t="str">
        <f>IF(E2877="","",VLOOKUP(E2877,[1]PROJECTES!$C$14:$Z$5000,21,FALSE))</f>
        <v/>
      </c>
      <c r="N2877" s="117"/>
      <c r="O2877" s="118" t="s">
        <v>222</v>
      </c>
      <c r="P2877" s="119"/>
      <c r="Q2877" s="84"/>
      <c r="R2877" s="125"/>
      <c r="S2877" s="166"/>
      <c r="T2877" s="167"/>
    </row>
    <row r="2878" spans="1:20" s="121" customFormat="1" ht="20.100000000000001" customHeight="1" x14ac:dyDescent="0.3">
      <c r="A2878" s="80"/>
      <c r="B2878" s="110" t="str">
        <f>IF(E2878="","",VLOOKUP(E2878,[1]PROJECTES!$C$14:$G$5000,2,FALSE))</f>
        <v/>
      </c>
      <c r="C2878" s="80"/>
      <c r="D2878" s="283" t="str">
        <f>IF(E2878="","",VLOOKUP(E2878,[1]PROJECTES!$C$14:$G$5000,5,FALSE))</f>
        <v/>
      </c>
      <c r="E2878" s="79"/>
      <c r="F2878" s="110" t="str">
        <f>IF(I2878="","",VLOOKUP(I2878,[1]PROJECTES!$C$14:$G$5000,2,FALSE))</f>
        <v/>
      </c>
      <c r="G2878" s="112" t="str">
        <f>IF(E2878="","",VLOOKUP(E2878,[1]PROJECTES!$C$14:$G$5000,4,FALSE))</f>
        <v/>
      </c>
      <c r="H2878" s="95"/>
      <c r="I2878" s="113" t="str">
        <f>IF(H2878="","",VLOOKUP(H2878,BD!B$2:C$16,2,FALSE))</f>
        <v/>
      </c>
      <c r="J2878" s="114"/>
      <c r="K2878" s="115" t="str">
        <f t="shared" si="100"/>
        <v/>
      </c>
      <c r="L2878" s="116" t="str">
        <f t="shared" ca="1" si="99"/>
        <v>-</v>
      </c>
      <c r="M2878" s="111" t="str">
        <f>IF(E2878="","",VLOOKUP(E2878,[1]PROJECTES!$C$14:$Z$5000,21,FALSE))</f>
        <v/>
      </c>
      <c r="N2878" s="117"/>
      <c r="O2878" s="118" t="s">
        <v>222</v>
      </c>
      <c r="P2878" s="119"/>
      <c r="Q2878" s="84"/>
      <c r="R2878" s="125"/>
      <c r="S2878" s="166"/>
      <c r="T2878" s="167"/>
    </row>
    <row r="2879" spans="1:20" s="121" customFormat="1" ht="20.100000000000001" customHeight="1" x14ac:dyDescent="0.3">
      <c r="A2879" s="80"/>
      <c r="B2879" s="110" t="str">
        <f>IF(E2879="","",VLOOKUP(E2879,[1]PROJECTES!$C$14:$G$5000,2,FALSE))</f>
        <v/>
      </c>
      <c r="C2879" s="80"/>
      <c r="D2879" s="283" t="str">
        <f>IF(E2879="","",VLOOKUP(E2879,[1]PROJECTES!$C$14:$G$5000,5,FALSE))</f>
        <v/>
      </c>
      <c r="E2879" s="79"/>
      <c r="F2879" s="110" t="str">
        <f>IF(I2879="","",VLOOKUP(I2879,[1]PROJECTES!$C$14:$G$5000,2,FALSE))</f>
        <v/>
      </c>
      <c r="G2879" s="112" t="str">
        <f>IF(E2879="","",VLOOKUP(E2879,[1]PROJECTES!$C$14:$G$5000,4,FALSE))</f>
        <v/>
      </c>
      <c r="H2879" s="95"/>
      <c r="I2879" s="113" t="str">
        <f>IF(H2879="","",VLOOKUP(H2879,BD!B$2:C$16,2,FALSE))</f>
        <v/>
      </c>
      <c r="J2879" s="114"/>
      <c r="K2879" s="115" t="str">
        <f t="shared" si="100"/>
        <v/>
      </c>
      <c r="L2879" s="116" t="str">
        <f t="shared" ca="1" si="99"/>
        <v>-</v>
      </c>
      <c r="M2879" s="111" t="str">
        <f>IF(E2879="","",VLOOKUP(E2879,[1]PROJECTES!$C$14:$Z$5000,21,FALSE))</f>
        <v/>
      </c>
      <c r="N2879" s="117"/>
      <c r="O2879" s="118" t="s">
        <v>222</v>
      </c>
      <c r="P2879" s="119"/>
      <c r="Q2879" s="84"/>
      <c r="R2879" s="125"/>
      <c r="S2879" s="166"/>
      <c r="T2879" s="167"/>
    </row>
    <row r="2880" spans="1:20" s="121" customFormat="1" ht="20.100000000000001" customHeight="1" x14ac:dyDescent="0.3">
      <c r="A2880" s="80"/>
      <c r="B2880" s="110" t="str">
        <f>IF(E2880="","",VLOOKUP(E2880,[1]PROJECTES!$C$14:$G$5000,2,FALSE))</f>
        <v/>
      </c>
      <c r="C2880" s="80"/>
      <c r="D2880" s="283" t="str">
        <f>IF(E2880="","",VLOOKUP(E2880,[1]PROJECTES!$C$14:$G$5000,5,FALSE))</f>
        <v/>
      </c>
      <c r="E2880" s="79"/>
      <c r="F2880" s="110" t="str">
        <f>IF(I2880="","",VLOOKUP(I2880,[1]PROJECTES!$C$14:$G$5000,2,FALSE))</f>
        <v/>
      </c>
      <c r="G2880" s="112" t="str">
        <f>IF(E2880="","",VLOOKUP(E2880,[1]PROJECTES!$C$14:$G$5000,4,FALSE))</f>
        <v/>
      </c>
      <c r="H2880" s="95"/>
      <c r="I2880" s="113" t="str">
        <f>IF(H2880="","",VLOOKUP(H2880,BD!B$2:C$16,2,FALSE))</f>
        <v/>
      </c>
      <c r="J2880" s="114"/>
      <c r="K2880" s="115" t="str">
        <f t="shared" si="100"/>
        <v/>
      </c>
      <c r="L2880" s="116" t="str">
        <f t="shared" ca="1" si="99"/>
        <v>-</v>
      </c>
      <c r="M2880" s="111" t="str">
        <f>IF(E2880="","",VLOOKUP(E2880,[1]PROJECTES!$C$14:$Z$5000,21,FALSE))</f>
        <v/>
      </c>
      <c r="N2880" s="117"/>
      <c r="O2880" s="118" t="s">
        <v>222</v>
      </c>
      <c r="P2880" s="119"/>
      <c r="Q2880" s="84"/>
      <c r="R2880" s="125"/>
      <c r="S2880" s="166"/>
      <c r="T2880" s="167"/>
    </row>
    <row r="2881" spans="1:20" s="121" customFormat="1" ht="20.100000000000001" customHeight="1" x14ac:dyDescent="0.3">
      <c r="A2881" s="80"/>
      <c r="B2881" s="110" t="str">
        <f>IF(E2881="","",VLOOKUP(E2881,[1]PROJECTES!$C$14:$G$5000,2,FALSE))</f>
        <v/>
      </c>
      <c r="C2881" s="80"/>
      <c r="D2881" s="283" t="str">
        <f>IF(E2881="","",VLOOKUP(E2881,[1]PROJECTES!$C$14:$G$5000,5,FALSE))</f>
        <v/>
      </c>
      <c r="E2881" s="79"/>
      <c r="F2881" s="110" t="str">
        <f>IF(I2881="","",VLOOKUP(I2881,[1]PROJECTES!$C$14:$G$5000,2,FALSE))</f>
        <v/>
      </c>
      <c r="G2881" s="112" t="str">
        <f>IF(E2881="","",VLOOKUP(E2881,[1]PROJECTES!$C$14:$G$5000,4,FALSE))</f>
        <v/>
      </c>
      <c r="H2881" s="95"/>
      <c r="I2881" s="113" t="str">
        <f>IF(H2881="","",VLOOKUP(H2881,BD!B$2:C$16,2,FALSE))</f>
        <v/>
      </c>
      <c r="J2881" s="114"/>
      <c r="K2881" s="115" t="str">
        <f t="shared" si="100"/>
        <v/>
      </c>
      <c r="L2881" s="116" t="str">
        <f t="shared" ca="1" si="99"/>
        <v>-</v>
      </c>
      <c r="M2881" s="111" t="str">
        <f>IF(E2881="","",VLOOKUP(E2881,[1]PROJECTES!$C$14:$Z$5000,21,FALSE))</f>
        <v/>
      </c>
      <c r="N2881" s="117"/>
      <c r="O2881" s="118" t="s">
        <v>222</v>
      </c>
      <c r="P2881" s="119"/>
      <c r="Q2881" s="84"/>
      <c r="R2881" s="125"/>
      <c r="S2881" s="166"/>
      <c r="T2881" s="167"/>
    </row>
    <row r="2882" spans="1:20" s="121" customFormat="1" ht="20.100000000000001" customHeight="1" x14ac:dyDescent="0.3">
      <c r="A2882" s="80"/>
      <c r="B2882" s="110" t="str">
        <f>IF(E2882="","",VLOOKUP(E2882,[1]PROJECTES!$C$14:$G$5000,2,FALSE))</f>
        <v/>
      </c>
      <c r="C2882" s="80"/>
      <c r="D2882" s="283" t="str">
        <f>IF(E2882="","",VLOOKUP(E2882,[1]PROJECTES!$C$14:$G$5000,5,FALSE))</f>
        <v/>
      </c>
      <c r="E2882" s="79"/>
      <c r="F2882" s="110" t="str">
        <f>IF(I2882="","",VLOOKUP(I2882,[1]PROJECTES!$C$14:$G$5000,2,FALSE))</f>
        <v/>
      </c>
      <c r="G2882" s="112" t="str">
        <f>IF(E2882="","",VLOOKUP(E2882,[1]PROJECTES!$C$14:$G$5000,4,FALSE))</f>
        <v/>
      </c>
      <c r="H2882" s="95"/>
      <c r="I2882" s="113" t="str">
        <f>IF(H2882="","",VLOOKUP(H2882,BD!B$2:C$16,2,FALSE))</f>
        <v/>
      </c>
      <c r="J2882" s="114"/>
      <c r="K2882" s="115" t="str">
        <f t="shared" si="100"/>
        <v/>
      </c>
      <c r="L2882" s="116" t="str">
        <f t="shared" ca="1" si="99"/>
        <v>-</v>
      </c>
      <c r="M2882" s="111" t="str">
        <f>IF(E2882="","",VLOOKUP(E2882,[1]PROJECTES!$C$14:$Z$5000,21,FALSE))</f>
        <v/>
      </c>
      <c r="N2882" s="117"/>
      <c r="O2882" s="118" t="s">
        <v>222</v>
      </c>
      <c r="P2882" s="119"/>
      <c r="Q2882" s="84"/>
      <c r="R2882" s="123"/>
      <c r="S2882" s="166"/>
      <c r="T2882" s="167"/>
    </row>
    <row r="2883" spans="1:20" s="121" customFormat="1" ht="20.100000000000001" customHeight="1" x14ac:dyDescent="0.3">
      <c r="A2883" s="80"/>
      <c r="B2883" s="110" t="str">
        <f>IF(E2883="","",VLOOKUP(E2883,[1]PROJECTES!$C$14:$G$5000,2,FALSE))</f>
        <v/>
      </c>
      <c r="C2883" s="80"/>
      <c r="D2883" s="283" t="str">
        <f>IF(E2883="","",VLOOKUP(E2883,[1]PROJECTES!$C$14:$G$5000,5,FALSE))</f>
        <v/>
      </c>
      <c r="E2883" s="79"/>
      <c r="F2883" s="110" t="str">
        <f>IF(I2883="","",VLOOKUP(I2883,[1]PROJECTES!$C$14:$G$5000,2,FALSE))</f>
        <v/>
      </c>
      <c r="G2883" s="112" t="str">
        <f>IF(E2883="","",VLOOKUP(E2883,[1]PROJECTES!$C$14:$G$5000,4,FALSE))</f>
        <v/>
      </c>
      <c r="H2883" s="95"/>
      <c r="I2883" s="113" t="str">
        <f>IF(H2883="","",VLOOKUP(H2883,BD!B$2:C$16,2,FALSE))</f>
        <v/>
      </c>
      <c r="J2883" s="114"/>
      <c r="K2883" s="115" t="str">
        <f t="shared" si="100"/>
        <v/>
      </c>
      <c r="L2883" s="116" t="str">
        <f t="shared" ca="1" si="99"/>
        <v>-</v>
      </c>
      <c r="M2883" s="111" t="str">
        <f>IF(E2883="","",VLOOKUP(E2883,[1]PROJECTES!$C$14:$Z$5000,21,FALSE))</f>
        <v/>
      </c>
      <c r="N2883" s="117"/>
      <c r="O2883" s="118" t="s">
        <v>222</v>
      </c>
      <c r="P2883" s="119"/>
      <c r="Q2883" s="84"/>
      <c r="R2883" s="125"/>
      <c r="S2883" s="166"/>
      <c r="T2883" s="167"/>
    </row>
    <row r="2884" spans="1:20" s="121" customFormat="1" ht="20.100000000000001" customHeight="1" x14ac:dyDescent="0.3">
      <c r="A2884" s="80"/>
      <c r="B2884" s="110" t="str">
        <f>IF(E2884="","",VLOOKUP(E2884,[1]PROJECTES!$C$14:$G$5000,2,FALSE))</f>
        <v/>
      </c>
      <c r="C2884" s="80"/>
      <c r="D2884" s="283" t="str">
        <f>IF(E2884="","",VLOOKUP(E2884,[1]PROJECTES!$C$14:$G$5000,5,FALSE))</f>
        <v/>
      </c>
      <c r="E2884" s="79"/>
      <c r="F2884" s="110" t="str">
        <f>IF(I2884="","",VLOOKUP(I2884,[1]PROJECTES!$C$14:$G$5000,2,FALSE))</f>
        <v/>
      </c>
      <c r="G2884" s="112" t="str">
        <f>IF(E2884="","",VLOOKUP(E2884,[1]PROJECTES!$C$14:$G$5000,4,FALSE))</f>
        <v/>
      </c>
      <c r="H2884" s="95"/>
      <c r="I2884" s="113" t="str">
        <f>IF(H2884="","",VLOOKUP(H2884,BD!B$2:C$16,2,FALSE))</f>
        <v/>
      </c>
      <c r="J2884" s="114"/>
      <c r="K2884" s="115" t="str">
        <f t="shared" si="100"/>
        <v/>
      </c>
      <c r="L2884" s="116" t="str">
        <f t="shared" ca="1" si="99"/>
        <v>-</v>
      </c>
      <c r="M2884" s="111" t="str">
        <f>IF(E2884="","",VLOOKUP(E2884,[1]PROJECTES!$C$14:$Z$5000,21,FALSE))</f>
        <v/>
      </c>
      <c r="N2884" s="117"/>
      <c r="O2884" s="118" t="s">
        <v>222</v>
      </c>
      <c r="P2884" s="119"/>
      <c r="Q2884" s="84"/>
      <c r="R2884" s="125"/>
      <c r="S2884" s="166"/>
      <c r="T2884" s="167"/>
    </row>
    <row r="2885" spans="1:20" s="121" customFormat="1" ht="20.100000000000001" customHeight="1" x14ac:dyDescent="0.3">
      <c r="A2885" s="80"/>
      <c r="B2885" s="110" t="str">
        <f>IF(E2885="","",VLOOKUP(E2885,[1]PROJECTES!$C$14:$G$5000,2,FALSE))</f>
        <v/>
      </c>
      <c r="C2885" s="80"/>
      <c r="D2885" s="283" t="str">
        <f>IF(E2885="","",VLOOKUP(E2885,[1]PROJECTES!$C$14:$G$5000,5,FALSE))</f>
        <v/>
      </c>
      <c r="E2885" s="79"/>
      <c r="F2885" s="110" t="str">
        <f>IF(I2885="","",VLOOKUP(I2885,[1]PROJECTES!$C$14:$G$5000,2,FALSE))</f>
        <v/>
      </c>
      <c r="G2885" s="112" t="str">
        <f>IF(E2885="","",VLOOKUP(E2885,[1]PROJECTES!$C$14:$G$5000,4,FALSE))</f>
        <v/>
      </c>
      <c r="H2885" s="95"/>
      <c r="I2885" s="113" t="str">
        <f>IF(H2885="","",VLOOKUP(H2885,BD!B$2:C$16,2,FALSE))</f>
        <v/>
      </c>
      <c r="J2885" s="114"/>
      <c r="K2885" s="115" t="str">
        <f t="shared" si="100"/>
        <v/>
      </c>
      <c r="L2885" s="116" t="str">
        <f t="shared" ca="1" si="99"/>
        <v>-</v>
      </c>
      <c r="M2885" s="111" t="str">
        <f>IF(E2885="","",VLOOKUP(E2885,[1]PROJECTES!$C$14:$Z$5000,21,FALSE))</f>
        <v/>
      </c>
      <c r="N2885" s="117"/>
      <c r="O2885" s="118" t="s">
        <v>222</v>
      </c>
      <c r="P2885" s="119"/>
      <c r="Q2885" s="84"/>
      <c r="R2885" s="123"/>
      <c r="S2885" s="166"/>
      <c r="T2885" s="167"/>
    </row>
    <row r="2886" spans="1:20" s="121" customFormat="1" ht="20.100000000000001" customHeight="1" x14ac:dyDescent="0.3">
      <c r="A2886" s="80"/>
      <c r="B2886" s="110" t="str">
        <f>IF(E2886="","",VLOOKUP(E2886,[1]PROJECTES!$C$14:$G$5000,2,FALSE))</f>
        <v/>
      </c>
      <c r="C2886" s="80"/>
      <c r="D2886" s="283" t="str">
        <f>IF(E2886="","",VLOOKUP(E2886,[1]PROJECTES!$C$14:$G$5000,5,FALSE))</f>
        <v/>
      </c>
      <c r="E2886" s="79"/>
      <c r="F2886" s="110" t="str">
        <f>IF(I2886="","",VLOOKUP(I2886,[1]PROJECTES!$C$14:$G$5000,2,FALSE))</f>
        <v/>
      </c>
      <c r="G2886" s="112" t="str">
        <f>IF(E2886="","",VLOOKUP(E2886,[1]PROJECTES!$C$14:$G$5000,4,FALSE))</f>
        <v/>
      </c>
      <c r="H2886" s="95"/>
      <c r="I2886" s="113" t="str">
        <f>IF(H2886="","",VLOOKUP(H2886,BD!B$2:C$16,2,FALSE))</f>
        <v/>
      </c>
      <c r="J2886" s="114"/>
      <c r="K2886" s="115" t="str">
        <f t="shared" si="100"/>
        <v/>
      </c>
      <c r="L2886" s="116" t="str">
        <f t="shared" ca="1" si="99"/>
        <v>-</v>
      </c>
      <c r="M2886" s="111" t="str">
        <f>IF(E2886="","",VLOOKUP(E2886,[1]PROJECTES!$C$14:$Z$5000,21,FALSE))</f>
        <v/>
      </c>
      <c r="N2886" s="117"/>
      <c r="O2886" s="118" t="s">
        <v>222</v>
      </c>
      <c r="P2886" s="119"/>
      <c r="Q2886" s="84"/>
      <c r="R2886" s="125"/>
      <c r="S2886" s="166"/>
      <c r="T2886" s="167"/>
    </row>
    <row r="2887" spans="1:20" s="121" customFormat="1" ht="20.100000000000001" customHeight="1" x14ac:dyDescent="0.3">
      <c r="A2887" s="80"/>
      <c r="B2887" s="110" t="str">
        <f>IF(E2887="","",VLOOKUP(E2887,[1]PROJECTES!$C$14:$G$5000,2,FALSE))</f>
        <v/>
      </c>
      <c r="C2887" s="80"/>
      <c r="D2887" s="283" t="str">
        <f>IF(E2887="","",VLOOKUP(E2887,[1]PROJECTES!$C$14:$G$5000,5,FALSE))</f>
        <v/>
      </c>
      <c r="E2887" s="79"/>
      <c r="F2887" s="110" t="str">
        <f>IF(I2887="","",VLOOKUP(I2887,[1]PROJECTES!$C$14:$G$5000,2,FALSE))</f>
        <v/>
      </c>
      <c r="G2887" s="112" t="str">
        <f>IF(E2887="","",VLOOKUP(E2887,[1]PROJECTES!$C$14:$G$5000,4,FALSE))</f>
        <v/>
      </c>
      <c r="H2887" s="95"/>
      <c r="I2887" s="113" t="str">
        <f>IF(H2887="","",VLOOKUP(H2887,BD!B$2:C$16,2,FALSE))</f>
        <v/>
      </c>
      <c r="J2887" s="114"/>
      <c r="K2887" s="115" t="str">
        <f t="shared" si="100"/>
        <v/>
      </c>
      <c r="L2887" s="116" t="str">
        <f t="shared" ca="1" si="99"/>
        <v>-</v>
      </c>
      <c r="M2887" s="111" t="str">
        <f>IF(E2887="","",VLOOKUP(E2887,[1]PROJECTES!$C$14:$Z$5000,21,FALSE))</f>
        <v/>
      </c>
      <c r="N2887" s="117"/>
      <c r="O2887" s="118" t="s">
        <v>222</v>
      </c>
      <c r="P2887" s="119"/>
      <c r="Q2887" s="84"/>
      <c r="R2887" s="125"/>
      <c r="S2887" s="166"/>
      <c r="T2887" s="167"/>
    </row>
    <row r="2888" spans="1:20" s="121" customFormat="1" ht="20.100000000000001" customHeight="1" x14ac:dyDescent="0.3">
      <c r="A2888" s="80"/>
      <c r="B2888" s="110" t="str">
        <f>IF(E2888="","",VLOOKUP(E2888,[1]PROJECTES!$C$14:$G$5000,2,FALSE))</f>
        <v/>
      </c>
      <c r="C2888" s="80"/>
      <c r="D2888" s="283" t="str">
        <f>IF(E2888="","",VLOOKUP(E2888,[1]PROJECTES!$C$14:$G$5000,5,FALSE))</f>
        <v/>
      </c>
      <c r="E2888" s="79"/>
      <c r="F2888" s="110" t="str">
        <f>IF(I2888="","",VLOOKUP(I2888,[1]PROJECTES!$C$14:$G$5000,2,FALSE))</f>
        <v/>
      </c>
      <c r="G2888" s="112" t="str">
        <f>IF(E2888="","",VLOOKUP(E2888,[1]PROJECTES!$C$14:$G$5000,4,FALSE))</f>
        <v/>
      </c>
      <c r="H2888" s="95"/>
      <c r="I2888" s="113" t="str">
        <f>IF(H2888="","",VLOOKUP(H2888,BD!B$2:C$16,2,FALSE))</f>
        <v/>
      </c>
      <c r="J2888" s="114"/>
      <c r="K2888" s="115" t="str">
        <f t="shared" si="100"/>
        <v/>
      </c>
      <c r="L2888" s="116" t="str">
        <f t="shared" ca="1" si="99"/>
        <v>-</v>
      </c>
      <c r="M2888" s="111" t="str">
        <f>IF(E2888="","",VLOOKUP(E2888,[1]PROJECTES!$C$14:$Z$5000,21,FALSE))</f>
        <v/>
      </c>
      <c r="N2888" s="117"/>
      <c r="O2888" s="118" t="s">
        <v>222</v>
      </c>
      <c r="P2888" s="119"/>
      <c r="Q2888" s="84"/>
      <c r="R2888" s="125"/>
      <c r="S2888" s="166"/>
      <c r="T2888" s="167"/>
    </row>
    <row r="2889" spans="1:20" s="121" customFormat="1" ht="20.100000000000001" customHeight="1" x14ac:dyDescent="0.3">
      <c r="A2889" s="80"/>
      <c r="B2889" s="110" t="str">
        <f>IF(E2889="","",VLOOKUP(E2889,[1]PROJECTES!$C$14:$G$5000,2,FALSE))</f>
        <v/>
      </c>
      <c r="C2889" s="80"/>
      <c r="D2889" s="283" t="str">
        <f>IF(E2889="","",VLOOKUP(E2889,[1]PROJECTES!$C$14:$G$5000,5,FALSE))</f>
        <v/>
      </c>
      <c r="E2889" s="79"/>
      <c r="F2889" s="110" t="str">
        <f>IF(I2889="","",VLOOKUP(I2889,[1]PROJECTES!$C$14:$G$5000,2,FALSE))</f>
        <v/>
      </c>
      <c r="G2889" s="112" t="str">
        <f>IF(E2889="","",VLOOKUP(E2889,[1]PROJECTES!$C$14:$G$5000,4,FALSE))</f>
        <v/>
      </c>
      <c r="H2889" s="95"/>
      <c r="I2889" s="113" t="str">
        <f>IF(H2889="","",VLOOKUP(H2889,BD!B$2:C$16,2,FALSE))</f>
        <v/>
      </c>
      <c r="J2889" s="114"/>
      <c r="K2889" s="115" t="str">
        <f t="shared" si="100"/>
        <v/>
      </c>
      <c r="L2889" s="116" t="str">
        <f t="shared" ref="L2889:L2952" ca="1" si="101">IF(M2889="","-",IF(G2889="TA","-",+M2889-TODAY()))</f>
        <v>-</v>
      </c>
      <c r="M2889" s="111" t="str">
        <f>IF(E2889="","",VLOOKUP(E2889,[1]PROJECTES!$C$14:$Z$5000,21,FALSE))</f>
        <v/>
      </c>
      <c r="N2889" s="117"/>
      <c r="O2889" s="118" t="s">
        <v>222</v>
      </c>
      <c r="P2889" s="119"/>
      <c r="Q2889" s="84"/>
      <c r="R2889" s="125"/>
      <c r="S2889" s="166"/>
      <c r="T2889" s="167"/>
    </row>
    <row r="2890" spans="1:20" s="121" customFormat="1" ht="20.100000000000001" customHeight="1" x14ac:dyDescent="0.3">
      <c r="A2890" s="80"/>
      <c r="B2890" s="110" t="str">
        <f>IF(E2890="","",VLOOKUP(E2890,[1]PROJECTES!$C$14:$G$5000,2,FALSE))</f>
        <v/>
      </c>
      <c r="C2890" s="80"/>
      <c r="D2890" s="283" t="str">
        <f>IF(E2890="","",VLOOKUP(E2890,[1]PROJECTES!$C$14:$G$5000,5,FALSE))</f>
        <v/>
      </c>
      <c r="E2890" s="79"/>
      <c r="F2890" s="110" t="str">
        <f>IF(I2890="","",VLOOKUP(I2890,[1]PROJECTES!$C$14:$G$5000,2,FALSE))</f>
        <v/>
      </c>
      <c r="G2890" s="112" t="str">
        <f>IF(E2890="","",VLOOKUP(E2890,[1]PROJECTES!$C$14:$G$5000,4,FALSE))</f>
        <v/>
      </c>
      <c r="H2890" s="95"/>
      <c r="I2890" s="113" t="str">
        <f>IF(H2890="","",VLOOKUP(H2890,BD!B$2:C$16,2,FALSE))</f>
        <v/>
      </c>
      <c r="J2890" s="114"/>
      <c r="K2890" s="115" t="str">
        <f t="shared" si="100"/>
        <v/>
      </c>
      <c r="L2890" s="116" t="str">
        <f t="shared" ca="1" si="101"/>
        <v>-</v>
      </c>
      <c r="M2890" s="111" t="str">
        <f>IF(E2890="","",VLOOKUP(E2890,[1]PROJECTES!$C$14:$Z$5000,21,FALSE))</f>
        <v/>
      </c>
      <c r="N2890" s="117"/>
      <c r="O2890" s="118" t="s">
        <v>222</v>
      </c>
      <c r="P2890" s="119"/>
      <c r="Q2890" s="84"/>
      <c r="R2890" s="125"/>
      <c r="S2890" s="166"/>
      <c r="T2890" s="167"/>
    </row>
    <row r="2891" spans="1:20" s="121" customFormat="1" ht="20.100000000000001" customHeight="1" x14ac:dyDescent="0.3">
      <c r="A2891" s="80"/>
      <c r="B2891" s="110" t="str">
        <f>IF(E2891="","",VLOOKUP(E2891,[1]PROJECTES!$C$14:$G$5000,2,FALSE))</f>
        <v/>
      </c>
      <c r="C2891" s="80"/>
      <c r="D2891" s="283" t="str">
        <f>IF(E2891="","",VLOOKUP(E2891,[1]PROJECTES!$C$14:$G$5000,5,FALSE))</f>
        <v/>
      </c>
      <c r="E2891" s="79"/>
      <c r="F2891" s="110" t="str">
        <f>IF(I2891="","",VLOOKUP(I2891,[1]PROJECTES!$C$14:$G$5000,2,FALSE))</f>
        <v/>
      </c>
      <c r="G2891" s="112" t="str">
        <f>IF(E2891="","",VLOOKUP(E2891,[1]PROJECTES!$C$14:$G$5000,4,FALSE))</f>
        <v/>
      </c>
      <c r="H2891" s="95"/>
      <c r="I2891" s="113" t="str">
        <f>IF(H2891="","",VLOOKUP(H2891,BD!B$2:C$16,2,FALSE))</f>
        <v/>
      </c>
      <c r="J2891" s="114"/>
      <c r="K2891" s="115" t="str">
        <f t="shared" si="100"/>
        <v/>
      </c>
      <c r="L2891" s="116" t="str">
        <f t="shared" ca="1" si="101"/>
        <v>-</v>
      </c>
      <c r="M2891" s="111" t="str">
        <f>IF(E2891="","",VLOOKUP(E2891,[1]PROJECTES!$C$14:$Z$5000,21,FALSE))</f>
        <v/>
      </c>
      <c r="N2891" s="117"/>
      <c r="O2891" s="118" t="s">
        <v>222</v>
      </c>
      <c r="P2891" s="119"/>
      <c r="Q2891" s="84"/>
      <c r="R2891" s="125"/>
      <c r="S2891" s="166"/>
      <c r="T2891" s="167"/>
    </row>
    <row r="2892" spans="1:20" s="121" customFormat="1" ht="20.100000000000001" customHeight="1" x14ac:dyDescent="0.3">
      <c r="A2892" s="80"/>
      <c r="B2892" s="110" t="str">
        <f>IF(E2892="","",VLOOKUP(E2892,[1]PROJECTES!$C$14:$G$5000,2,FALSE))</f>
        <v/>
      </c>
      <c r="C2892" s="80"/>
      <c r="D2892" s="283" t="str">
        <f>IF(E2892="","",VLOOKUP(E2892,[1]PROJECTES!$C$14:$G$5000,5,FALSE))</f>
        <v/>
      </c>
      <c r="E2892" s="79"/>
      <c r="F2892" s="110" t="str">
        <f>IF(I2892="","",VLOOKUP(I2892,[1]PROJECTES!$C$14:$G$5000,2,FALSE))</f>
        <v/>
      </c>
      <c r="G2892" s="112" t="str">
        <f>IF(E2892="","",VLOOKUP(E2892,[1]PROJECTES!$C$14:$G$5000,4,FALSE))</f>
        <v/>
      </c>
      <c r="H2892" s="95"/>
      <c r="I2892" s="113" t="str">
        <f>IF(H2892="","",VLOOKUP(H2892,BD!B$2:C$16,2,FALSE))</f>
        <v/>
      </c>
      <c r="J2892" s="114"/>
      <c r="K2892" s="115" t="str">
        <f t="shared" si="100"/>
        <v/>
      </c>
      <c r="L2892" s="116" t="str">
        <f t="shared" ca="1" si="101"/>
        <v>-</v>
      </c>
      <c r="M2892" s="111" t="str">
        <f>IF(E2892="","",VLOOKUP(E2892,[1]PROJECTES!$C$14:$Z$5000,21,FALSE))</f>
        <v/>
      </c>
      <c r="N2892" s="117"/>
      <c r="O2892" s="118" t="s">
        <v>222</v>
      </c>
      <c r="P2892" s="119"/>
      <c r="Q2892" s="84"/>
      <c r="R2892" s="125"/>
      <c r="S2892" s="166"/>
      <c r="T2892" s="167"/>
    </row>
    <row r="2893" spans="1:20" s="121" customFormat="1" ht="20.100000000000001" customHeight="1" x14ac:dyDescent="0.3">
      <c r="A2893" s="80"/>
      <c r="B2893" s="110" t="str">
        <f>IF(E2893="","",VLOOKUP(E2893,[1]PROJECTES!$C$14:$G$5000,2,FALSE))</f>
        <v/>
      </c>
      <c r="C2893" s="80"/>
      <c r="D2893" s="283" t="str">
        <f>IF(E2893="","",VLOOKUP(E2893,[1]PROJECTES!$C$14:$G$5000,5,FALSE))</f>
        <v/>
      </c>
      <c r="E2893" s="79"/>
      <c r="F2893" s="110" t="str">
        <f>IF(I2893="","",VLOOKUP(I2893,[1]PROJECTES!$C$14:$G$5000,2,FALSE))</f>
        <v/>
      </c>
      <c r="G2893" s="112" t="str">
        <f>IF(E2893="","",VLOOKUP(E2893,[1]PROJECTES!$C$14:$G$5000,4,FALSE))</f>
        <v/>
      </c>
      <c r="H2893" s="95"/>
      <c r="I2893" s="113" t="str">
        <f>IF(H2893="","",VLOOKUP(H2893,BD!B$2:C$16,2,FALSE))</f>
        <v/>
      </c>
      <c r="J2893" s="114"/>
      <c r="K2893" s="115" t="str">
        <f t="shared" si="100"/>
        <v/>
      </c>
      <c r="L2893" s="116" t="str">
        <f t="shared" ca="1" si="101"/>
        <v>-</v>
      </c>
      <c r="M2893" s="111" t="str">
        <f>IF(E2893="","",VLOOKUP(E2893,[1]PROJECTES!$C$14:$Z$5000,21,FALSE))</f>
        <v/>
      </c>
      <c r="N2893" s="117"/>
      <c r="O2893" s="118" t="s">
        <v>222</v>
      </c>
      <c r="P2893" s="119"/>
      <c r="Q2893" s="84"/>
      <c r="R2893" s="125"/>
      <c r="S2893" s="166"/>
      <c r="T2893" s="167"/>
    </row>
    <row r="2894" spans="1:20" s="121" customFormat="1" ht="20.100000000000001" customHeight="1" x14ac:dyDescent="0.3">
      <c r="A2894" s="80"/>
      <c r="B2894" s="110" t="str">
        <f>IF(E2894="","",VLOOKUP(E2894,[1]PROJECTES!$C$14:$G$5000,2,FALSE))</f>
        <v/>
      </c>
      <c r="C2894" s="80"/>
      <c r="D2894" s="283" t="str">
        <f>IF(E2894="","",VLOOKUP(E2894,[1]PROJECTES!$C$14:$G$5000,5,FALSE))</f>
        <v/>
      </c>
      <c r="E2894" s="79"/>
      <c r="F2894" s="110" t="str">
        <f>IF(I2894="","",VLOOKUP(I2894,[1]PROJECTES!$C$14:$G$5000,2,FALSE))</f>
        <v/>
      </c>
      <c r="G2894" s="112" t="str">
        <f>IF(E2894="","",VLOOKUP(E2894,[1]PROJECTES!$C$14:$G$5000,4,FALSE))</f>
        <v/>
      </c>
      <c r="H2894" s="95"/>
      <c r="I2894" s="113" t="str">
        <f>IF(H2894="","",VLOOKUP(H2894,BD!B$2:C$16,2,FALSE))</f>
        <v/>
      </c>
      <c r="J2894" s="114"/>
      <c r="K2894" s="115" t="str">
        <f t="shared" si="100"/>
        <v/>
      </c>
      <c r="L2894" s="116" t="str">
        <f t="shared" ca="1" si="101"/>
        <v>-</v>
      </c>
      <c r="M2894" s="111" t="str">
        <f>IF(E2894="","",VLOOKUP(E2894,[1]PROJECTES!$C$14:$Z$5000,21,FALSE))</f>
        <v/>
      </c>
      <c r="N2894" s="117"/>
      <c r="O2894" s="118" t="s">
        <v>222</v>
      </c>
      <c r="P2894" s="119"/>
      <c r="Q2894" s="84"/>
      <c r="R2894" s="125"/>
      <c r="S2894" s="166"/>
      <c r="T2894" s="167"/>
    </row>
    <row r="2895" spans="1:20" s="121" customFormat="1" ht="20.100000000000001" customHeight="1" x14ac:dyDescent="0.3">
      <c r="A2895" s="80"/>
      <c r="B2895" s="110" t="str">
        <f>IF(E2895="","",VLOOKUP(E2895,[1]PROJECTES!$C$14:$G$5000,2,FALSE))</f>
        <v/>
      </c>
      <c r="C2895" s="80"/>
      <c r="D2895" s="283" t="str">
        <f>IF(E2895="","",VLOOKUP(E2895,[1]PROJECTES!$C$14:$G$5000,5,FALSE))</f>
        <v/>
      </c>
      <c r="E2895" s="79"/>
      <c r="F2895" s="110" t="str">
        <f>IF(I2895="","",VLOOKUP(I2895,[1]PROJECTES!$C$14:$G$5000,2,FALSE))</f>
        <v/>
      </c>
      <c r="G2895" s="112" t="str">
        <f>IF(E2895="","",VLOOKUP(E2895,[1]PROJECTES!$C$14:$G$5000,4,FALSE))</f>
        <v/>
      </c>
      <c r="H2895" s="95"/>
      <c r="I2895" s="113" t="str">
        <f>IF(H2895="","",VLOOKUP(H2895,BD!B$2:C$16,2,FALSE))</f>
        <v/>
      </c>
      <c r="J2895" s="114"/>
      <c r="K2895" s="115" t="str">
        <f t="shared" si="100"/>
        <v/>
      </c>
      <c r="L2895" s="116" t="str">
        <f t="shared" ca="1" si="101"/>
        <v>-</v>
      </c>
      <c r="M2895" s="111" t="str">
        <f>IF(E2895="","",VLOOKUP(E2895,[1]PROJECTES!$C$14:$Z$5000,21,FALSE))</f>
        <v/>
      </c>
      <c r="N2895" s="117"/>
      <c r="O2895" s="118" t="s">
        <v>222</v>
      </c>
      <c r="P2895" s="119"/>
      <c r="Q2895" s="84"/>
      <c r="R2895" s="125"/>
      <c r="S2895" s="166"/>
      <c r="T2895" s="167"/>
    </row>
    <row r="2896" spans="1:20" s="121" customFormat="1" ht="20.100000000000001" customHeight="1" x14ac:dyDescent="0.3">
      <c r="A2896" s="80"/>
      <c r="B2896" s="110" t="str">
        <f>IF(E2896="","",VLOOKUP(E2896,[1]PROJECTES!$C$14:$G$5000,2,FALSE))</f>
        <v/>
      </c>
      <c r="C2896" s="80"/>
      <c r="D2896" s="283" t="str">
        <f>IF(E2896="","",VLOOKUP(E2896,[1]PROJECTES!$C$14:$G$5000,5,FALSE))</f>
        <v/>
      </c>
      <c r="E2896" s="79"/>
      <c r="F2896" s="110" t="str">
        <f>IF(I2896="","",VLOOKUP(I2896,[1]PROJECTES!$C$14:$G$5000,2,FALSE))</f>
        <v/>
      </c>
      <c r="G2896" s="112" t="str">
        <f>IF(E2896="","",VLOOKUP(E2896,[1]PROJECTES!$C$14:$G$5000,4,FALSE))</f>
        <v/>
      </c>
      <c r="H2896" s="95"/>
      <c r="I2896" s="113" t="str">
        <f>IF(H2896="","",VLOOKUP(H2896,BD!B$2:C$16,2,FALSE))</f>
        <v/>
      </c>
      <c r="J2896" s="114"/>
      <c r="K2896" s="115" t="str">
        <f t="shared" si="100"/>
        <v/>
      </c>
      <c r="L2896" s="116" t="str">
        <f t="shared" ca="1" si="101"/>
        <v>-</v>
      </c>
      <c r="M2896" s="111" t="str">
        <f>IF(E2896="","",VLOOKUP(E2896,[1]PROJECTES!$C$14:$Z$5000,21,FALSE))</f>
        <v/>
      </c>
      <c r="N2896" s="117"/>
      <c r="O2896" s="118" t="s">
        <v>222</v>
      </c>
      <c r="P2896" s="119"/>
      <c r="Q2896" s="84"/>
      <c r="R2896" s="125"/>
      <c r="S2896" s="166"/>
      <c r="T2896" s="167"/>
    </row>
    <row r="2897" spans="1:20" s="121" customFormat="1" ht="20.100000000000001" customHeight="1" x14ac:dyDescent="0.3">
      <c r="A2897" s="80"/>
      <c r="B2897" s="110" t="str">
        <f>IF(E2897="","",VLOOKUP(E2897,[1]PROJECTES!$C$14:$G$5000,2,FALSE))</f>
        <v/>
      </c>
      <c r="C2897" s="80"/>
      <c r="D2897" s="283" t="str">
        <f>IF(E2897="","",VLOOKUP(E2897,[1]PROJECTES!$C$14:$G$5000,5,FALSE))</f>
        <v/>
      </c>
      <c r="E2897" s="79"/>
      <c r="F2897" s="110" t="str">
        <f>IF(I2897="","",VLOOKUP(I2897,[1]PROJECTES!$C$14:$G$5000,2,FALSE))</f>
        <v/>
      </c>
      <c r="G2897" s="112" t="str">
        <f>IF(E2897="","",VLOOKUP(E2897,[1]PROJECTES!$C$14:$G$5000,4,FALSE))</f>
        <v/>
      </c>
      <c r="H2897" s="95"/>
      <c r="I2897" s="113" t="str">
        <f>IF(H2897="","",VLOOKUP(H2897,BD!B$2:C$16,2,FALSE))</f>
        <v/>
      </c>
      <c r="J2897" s="114"/>
      <c r="K2897" s="115" t="str">
        <f t="shared" si="100"/>
        <v/>
      </c>
      <c r="L2897" s="116" t="str">
        <f t="shared" ca="1" si="101"/>
        <v>-</v>
      </c>
      <c r="M2897" s="111" t="str">
        <f>IF(E2897="","",VLOOKUP(E2897,[1]PROJECTES!$C$14:$Z$5000,21,FALSE))</f>
        <v/>
      </c>
      <c r="N2897" s="117"/>
      <c r="O2897" s="118" t="s">
        <v>222</v>
      </c>
      <c r="P2897" s="119"/>
      <c r="Q2897" s="84"/>
      <c r="R2897" s="125"/>
      <c r="S2897" s="166"/>
      <c r="T2897" s="167"/>
    </row>
    <row r="2898" spans="1:20" s="121" customFormat="1" ht="20.100000000000001" customHeight="1" x14ac:dyDescent="0.3">
      <c r="A2898" s="80"/>
      <c r="B2898" s="110" t="str">
        <f>IF(E2898="","",VLOOKUP(E2898,[1]PROJECTES!$C$14:$G$5000,2,FALSE))</f>
        <v/>
      </c>
      <c r="C2898" s="80"/>
      <c r="D2898" s="283" t="str">
        <f>IF(E2898="","",VLOOKUP(E2898,[1]PROJECTES!$C$14:$G$5000,5,FALSE))</f>
        <v/>
      </c>
      <c r="E2898" s="79"/>
      <c r="F2898" s="110" t="str">
        <f>IF(I2898="","",VLOOKUP(I2898,[1]PROJECTES!$C$14:$G$5000,2,FALSE))</f>
        <v/>
      </c>
      <c r="G2898" s="112" t="str">
        <f>IF(E2898="","",VLOOKUP(E2898,[1]PROJECTES!$C$14:$G$5000,4,FALSE))</f>
        <v/>
      </c>
      <c r="H2898" s="95"/>
      <c r="I2898" s="113" t="str">
        <f>IF(H2898="","",VLOOKUP(H2898,BD!B$2:C$16,2,FALSE))</f>
        <v/>
      </c>
      <c r="J2898" s="114"/>
      <c r="K2898" s="115" t="str">
        <f t="shared" si="100"/>
        <v/>
      </c>
      <c r="L2898" s="116" t="str">
        <f t="shared" ca="1" si="101"/>
        <v>-</v>
      </c>
      <c r="M2898" s="111" t="str">
        <f>IF(E2898="","",VLOOKUP(E2898,[1]PROJECTES!$C$14:$Z$5000,21,FALSE))</f>
        <v/>
      </c>
      <c r="N2898" s="117"/>
      <c r="O2898" s="118" t="s">
        <v>222</v>
      </c>
      <c r="P2898" s="119"/>
      <c r="Q2898" s="84"/>
      <c r="R2898" s="125"/>
      <c r="S2898" s="166"/>
      <c r="T2898" s="167"/>
    </row>
    <row r="2899" spans="1:20" s="121" customFormat="1" ht="20.100000000000001" customHeight="1" x14ac:dyDescent="0.3">
      <c r="A2899" s="80"/>
      <c r="B2899" s="110" t="str">
        <f>IF(E2899="","",VLOOKUP(E2899,[1]PROJECTES!$C$14:$G$5000,2,FALSE))</f>
        <v/>
      </c>
      <c r="C2899" s="80"/>
      <c r="D2899" s="283" t="str">
        <f>IF(E2899="","",VLOOKUP(E2899,[1]PROJECTES!$C$14:$G$5000,5,FALSE))</f>
        <v/>
      </c>
      <c r="E2899" s="79"/>
      <c r="F2899" s="110" t="str">
        <f>IF(I2899="","",VLOOKUP(I2899,[1]PROJECTES!$C$14:$G$5000,2,FALSE))</f>
        <v/>
      </c>
      <c r="G2899" s="112" t="str">
        <f>IF(E2899="","",VLOOKUP(E2899,[1]PROJECTES!$C$14:$G$5000,4,FALSE))</f>
        <v/>
      </c>
      <c r="H2899" s="95"/>
      <c r="I2899" s="113" t="str">
        <f>IF(H2899="","",VLOOKUP(H2899,BD!B$2:C$16,2,FALSE))</f>
        <v/>
      </c>
      <c r="J2899" s="114"/>
      <c r="K2899" s="115" t="str">
        <f t="shared" si="100"/>
        <v/>
      </c>
      <c r="L2899" s="116" t="str">
        <f t="shared" ca="1" si="101"/>
        <v>-</v>
      </c>
      <c r="M2899" s="111" t="str">
        <f>IF(E2899="","",VLOOKUP(E2899,[1]PROJECTES!$C$14:$Z$5000,21,FALSE))</f>
        <v/>
      </c>
      <c r="N2899" s="117"/>
      <c r="O2899" s="118" t="s">
        <v>222</v>
      </c>
      <c r="P2899" s="119"/>
      <c r="Q2899" s="84"/>
      <c r="R2899" s="125"/>
      <c r="S2899" s="166"/>
      <c r="T2899" s="167"/>
    </row>
    <row r="2900" spans="1:20" s="121" customFormat="1" ht="20.100000000000001" customHeight="1" x14ac:dyDescent="0.3">
      <c r="A2900" s="80"/>
      <c r="B2900" s="110" t="str">
        <f>IF(E2900="","",VLOOKUP(E2900,[1]PROJECTES!$C$14:$G$5000,2,FALSE))</f>
        <v/>
      </c>
      <c r="C2900" s="80"/>
      <c r="D2900" s="283" t="str">
        <f>IF(E2900="","",VLOOKUP(E2900,[1]PROJECTES!$C$14:$G$5000,5,FALSE))</f>
        <v/>
      </c>
      <c r="E2900" s="79"/>
      <c r="F2900" s="110" t="str">
        <f>IF(I2900="","",VLOOKUP(I2900,[1]PROJECTES!$C$14:$G$5000,2,FALSE))</f>
        <v/>
      </c>
      <c r="G2900" s="112" t="str">
        <f>IF(E2900="","",VLOOKUP(E2900,[1]PROJECTES!$C$14:$G$5000,4,FALSE))</f>
        <v/>
      </c>
      <c r="H2900" s="95"/>
      <c r="I2900" s="113" t="str">
        <f>IF(H2900="","",VLOOKUP(H2900,BD!B$2:C$16,2,FALSE))</f>
        <v/>
      </c>
      <c r="J2900" s="114"/>
      <c r="K2900" s="115" t="str">
        <f t="shared" si="100"/>
        <v/>
      </c>
      <c r="L2900" s="116" t="str">
        <f t="shared" ca="1" si="101"/>
        <v>-</v>
      </c>
      <c r="M2900" s="111" t="str">
        <f>IF(E2900="","",VLOOKUP(E2900,[1]PROJECTES!$C$14:$Z$5000,21,FALSE))</f>
        <v/>
      </c>
      <c r="N2900" s="117"/>
      <c r="O2900" s="118" t="s">
        <v>222</v>
      </c>
      <c r="P2900" s="119"/>
      <c r="Q2900" s="84"/>
      <c r="R2900" s="125"/>
      <c r="S2900" s="166"/>
      <c r="T2900" s="167"/>
    </row>
    <row r="2901" spans="1:20" s="121" customFormat="1" ht="20.100000000000001" customHeight="1" x14ac:dyDescent="0.3">
      <c r="A2901" s="80"/>
      <c r="B2901" s="110" t="str">
        <f>IF(E2901="","",VLOOKUP(E2901,[1]PROJECTES!$C$14:$G$5000,2,FALSE))</f>
        <v/>
      </c>
      <c r="C2901" s="80"/>
      <c r="D2901" s="283" t="str">
        <f>IF(E2901="","",VLOOKUP(E2901,[1]PROJECTES!$C$14:$G$5000,5,FALSE))</f>
        <v/>
      </c>
      <c r="E2901" s="79"/>
      <c r="F2901" s="110" t="str">
        <f>IF(I2901="","",VLOOKUP(I2901,[1]PROJECTES!$C$14:$G$5000,2,FALSE))</f>
        <v/>
      </c>
      <c r="G2901" s="112" t="str">
        <f>IF(E2901="","",VLOOKUP(E2901,[1]PROJECTES!$C$14:$G$5000,4,FALSE))</f>
        <v/>
      </c>
      <c r="H2901" s="95"/>
      <c r="I2901" s="113" t="str">
        <f>IF(H2901="","",VLOOKUP(H2901,BD!B$2:C$16,2,FALSE))</f>
        <v/>
      </c>
      <c r="J2901" s="114"/>
      <c r="K2901" s="115" t="str">
        <f t="shared" si="100"/>
        <v/>
      </c>
      <c r="L2901" s="116" t="str">
        <f t="shared" ca="1" si="101"/>
        <v>-</v>
      </c>
      <c r="M2901" s="111" t="str">
        <f>IF(E2901="","",VLOOKUP(E2901,[1]PROJECTES!$C$14:$Z$5000,21,FALSE))</f>
        <v/>
      </c>
      <c r="N2901" s="117"/>
      <c r="O2901" s="118" t="s">
        <v>222</v>
      </c>
      <c r="P2901" s="119"/>
      <c r="Q2901" s="84"/>
      <c r="R2901" s="125"/>
      <c r="S2901" s="166"/>
      <c r="T2901" s="167"/>
    </row>
    <row r="2902" spans="1:20" s="121" customFormat="1" ht="20.100000000000001" customHeight="1" x14ac:dyDescent="0.3">
      <c r="A2902" s="80"/>
      <c r="B2902" s="110" t="str">
        <f>IF(E2902="","",VLOOKUP(E2902,[1]PROJECTES!$C$14:$G$5000,2,FALSE))</f>
        <v/>
      </c>
      <c r="C2902" s="80"/>
      <c r="D2902" s="283" t="str">
        <f>IF(E2902="","",VLOOKUP(E2902,[1]PROJECTES!$C$14:$G$5000,5,FALSE))</f>
        <v/>
      </c>
      <c r="E2902" s="79"/>
      <c r="F2902" s="110" t="str">
        <f>IF(I2902="","",VLOOKUP(I2902,[1]PROJECTES!$C$14:$G$5000,2,FALSE))</f>
        <v/>
      </c>
      <c r="G2902" s="112" t="str">
        <f>IF(E2902="","",VLOOKUP(E2902,[1]PROJECTES!$C$14:$G$5000,4,FALSE))</f>
        <v/>
      </c>
      <c r="H2902" s="95"/>
      <c r="I2902" s="113" t="str">
        <f>IF(H2902="","",VLOOKUP(H2902,BD!B$2:C$16,2,FALSE))</f>
        <v/>
      </c>
      <c r="J2902" s="114"/>
      <c r="K2902" s="115" t="str">
        <f t="shared" si="100"/>
        <v/>
      </c>
      <c r="L2902" s="116" t="str">
        <f t="shared" ca="1" si="101"/>
        <v>-</v>
      </c>
      <c r="M2902" s="111" t="str">
        <f>IF(E2902="","",VLOOKUP(E2902,[1]PROJECTES!$C$14:$Z$5000,21,FALSE))</f>
        <v/>
      </c>
      <c r="N2902" s="117"/>
      <c r="O2902" s="118" t="s">
        <v>222</v>
      </c>
      <c r="P2902" s="119"/>
      <c r="Q2902" s="84"/>
      <c r="R2902" s="125"/>
      <c r="S2902" s="166"/>
      <c r="T2902" s="167"/>
    </row>
    <row r="2903" spans="1:20" s="121" customFormat="1" ht="20.100000000000001" customHeight="1" x14ac:dyDescent="0.3">
      <c r="A2903" s="80"/>
      <c r="B2903" s="110" t="str">
        <f>IF(E2903="","",VLOOKUP(E2903,[1]PROJECTES!$C$14:$G$5000,2,FALSE))</f>
        <v/>
      </c>
      <c r="C2903" s="80"/>
      <c r="D2903" s="283" t="str">
        <f>IF(E2903="","",VLOOKUP(E2903,[1]PROJECTES!$C$14:$G$5000,5,FALSE))</f>
        <v/>
      </c>
      <c r="E2903" s="79"/>
      <c r="F2903" s="110" t="str">
        <f>IF(I2903="","",VLOOKUP(I2903,[1]PROJECTES!$C$14:$G$5000,2,FALSE))</f>
        <v/>
      </c>
      <c r="G2903" s="112" t="str">
        <f>IF(E2903="","",VLOOKUP(E2903,[1]PROJECTES!$C$14:$G$5000,4,FALSE))</f>
        <v/>
      </c>
      <c r="H2903" s="95"/>
      <c r="I2903" s="113" t="str">
        <f>IF(H2903="","",VLOOKUP(H2903,BD!B$2:C$16,2,FALSE))</f>
        <v/>
      </c>
      <c r="J2903" s="114"/>
      <c r="K2903" s="115" t="str">
        <f t="shared" si="100"/>
        <v/>
      </c>
      <c r="L2903" s="116" t="str">
        <f t="shared" ca="1" si="101"/>
        <v>-</v>
      </c>
      <c r="M2903" s="111" t="str">
        <f>IF(E2903="","",VLOOKUP(E2903,[1]PROJECTES!$C$14:$Z$5000,21,FALSE))</f>
        <v/>
      </c>
      <c r="N2903" s="117"/>
      <c r="O2903" s="118" t="s">
        <v>222</v>
      </c>
      <c r="P2903" s="119"/>
      <c r="Q2903" s="84"/>
      <c r="R2903" s="125"/>
      <c r="S2903" s="166"/>
      <c r="T2903" s="167"/>
    </row>
    <row r="2904" spans="1:20" s="121" customFormat="1" ht="20.100000000000001" customHeight="1" x14ac:dyDescent="0.3">
      <c r="A2904" s="80"/>
      <c r="B2904" s="110" t="str">
        <f>IF(E2904="","",VLOOKUP(E2904,[1]PROJECTES!$C$14:$G$5000,2,FALSE))</f>
        <v/>
      </c>
      <c r="C2904" s="80"/>
      <c r="D2904" s="283" t="str">
        <f>IF(E2904="","",VLOOKUP(E2904,[1]PROJECTES!$C$14:$G$5000,5,FALSE))</f>
        <v/>
      </c>
      <c r="E2904" s="79"/>
      <c r="F2904" s="110" t="str">
        <f>IF(I2904="","",VLOOKUP(I2904,[1]PROJECTES!$C$14:$G$5000,2,FALSE))</f>
        <v/>
      </c>
      <c r="G2904" s="112" t="str">
        <f>IF(E2904="","",VLOOKUP(E2904,[1]PROJECTES!$C$14:$G$5000,4,FALSE))</f>
        <v/>
      </c>
      <c r="H2904" s="95"/>
      <c r="I2904" s="113" t="str">
        <f>IF(H2904="","",VLOOKUP(H2904,BD!B$2:C$16,2,FALSE))</f>
        <v/>
      </c>
      <c r="J2904" s="114"/>
      <c r="K2904" s="115" t="str">
        <f t="shared" si="100"/>
        <v/>
      </c>
      <c r="L2904" s="116" t="str">
        <f t="shared" ca="1" si="101"/>
        <v>-</v>
      </c>
      <c r="M2904" s="111" t="str">
        <f>IF(E2904="","",VLOOKUP(E2904,[1]PROJECTES!$C$14:$Z$5000,21,FALSE))</f>
        <v/>
      </c>
      <c r="N2904" s="117"/>
      <c r="O2904" s="118" t="s">
        <v>222</v>
      </c>
      <c r="P2904" s="119"/>
      <c r="Q2904" s="84"/>
      <c r="R2904" s="125"/>
      <c r="S2904" s="166"/>
      <c r="T2904" s="167"/>
    </row>
    <row r="2905" spans="1:20" s="121" customFormat="1" ht="20.100000000000001" customHeight="1" x14ac:dyDescent="0.3">
      <c r="A2905" s="80"/>
      <c r="B2905" s="110" t="str">
        <f>IF(E2905="","",VLOOKUP(E2905,[1]PROJECTES!$C$14:$G$5000,2,FALSE))</f>
        <v/>
      </c>
      <c r="C2905" s="80"/>
      <c r="D2905" s="283" t="str">
        <f>IF(E2905="","",VLOOKUP(E2905,[1]PROJECTES!$C$14:$G$5000,5,FALSE))</f>
        <v/>
      </c>
      <c r="E2905" s="79"/>
      <c r="F2905" s="110" t="str">
        <f>IF(I2905="","",VLOOKUP(I2905,[1]PROJECTES!$C$14:$G$5000,2,FALSE))</f>
        <v/>
      </c>
      <c r="G2905" s="112" t="str">
        <f>IF(E2905="","",VLOOKUP(E2905,[1]PROJECTES!$C$14:$G$5000,4,FALSE))</f>
        <v/>
      </c>
      <c r="H2905" s="95"/>
      <c r="I2905" s="113" t="str">
        <f>IF(H2905="","",VLOOKUP(H2905,BD!B$2:C$16,2,FALSE))</f>
        <v/>
      </c>
      <c r="J2905" s="114"/>
      <c r="K2905" s="115" t="str">
        <f t="shared" si="100"/>
        <v/>
      </c>
      <c r="L2905" s="116" t="str">
        <f t="shared" ca="1" si="101"/>
        <v>-</v>
      </c>
      <c r="M2905" s="111" t="str">
        <f>IF(E2905="","",VLOOKUP(E2905,[1]PROJECTES!$C$14:$Z$5000,21,FALSE))</f>
        <v/>
      </c>
      <c r="N2905" s="117"/>
      <c r="O2905" s="118" t="s">
        <v>222</v>
      </c>
      <c r="P2905" s="119"/>
      <c r="Q2905" s="84"/>
      <c r="R2905" s="125"/>
      <c r="S2905" s="166"/>
      <c r="T2905" s="167"/>
    </row>
    <row r="2906" spans="1:20" s="121" customFormat="1" ht="20.100000000000001" customHeight="1" x14ac:dyDescent="0.3">
      <c r="A2906" s="80"/>
      <c r="B2906" s="110" t="str">
        <f>IF(E2906="","",VLOOKUP(E2906,[1]PROJECTES!$C$14:$G$5000,2,FALSE))</f>
        <v/>
      </c>
      <c r="C2906" s="80"/>
      <c r="D2906" s="283" t="str">
        <f>IF(E2906="","",VLOOKUP(E2906,[1]PROJECTES!$C$14:$G$5000,5,FALSE))</f>
        <v/>
      </c>
      <c r="E2906" s="79"/>
      <c r="F2906" s="110" t="str">
        <f>IF(I2906="","",VLOOKUP(I2906,[1]PROJECTES!$C$14:$G$5000,2,FALSE))</f>
        <v/>
      </c>
      <c r="G2906" s="112" t="str">
        <f>IF(E2906="","",VLOOKUP(E2906,[1]PROJECTES!$C$14:$G$5000,4,FALSE))</f>
        <v/>
      </c>
      <c r="H2906" s="95"/>
      <c r="I2906" s="113" t="str">
        <f>IF(H2906="","",VLOOKUP(H2906,BD!B$2:C$16,2,FALSE))</f>
        <v/>
      </c>
      <c r="J2906" s="114"/>
      <c r="K2906" s="115" t="str">
        <f t="shared" si="100"/>
        <v/>
      </c>
      <c r="L2906" s="116" t="str">
        <f t="shared" ca="1" si="101"/>
        <v>-</v>
      </c>
      <c r="M2906" s="111" t="str">
        <f>IF(E2906="","",VLOOKUP(E2906,[1]PROJECTES!$C$14:$Z$5000,21,FALSE))</f>
        <v/>
      </c>
      <c r="N2906" s="117"/>
      <c r="O2906" s="118" t="s">
        <v>222</v>
      </c>
      <c r="P2906" s="119"/>
      <c r="Q2906" s="84"/>
      <c r="R2906" s="125"/>
      <c r="S2906" s="166"/>
      <c r="T2906" s="167"/>
    </row>
    <row r="2907" spans="1:20" s="121" customFormat="1" ht="20.100000000000001" customHeight="1" x14ac:dyDescent="0.3">
      <c r="A2907" s="80"/>
      <c r="B2907" s="110" t="str">
        <f>IF(E2907="","",VLOOKUP(E2907,[1]PROJECTES!$C$14:$G$5000,2,FALSE))</f>
        <v/>
      </c>
      <c r="C2907" s="80"/>
      <c r="D2907" s="283" t="str">
        <f>IF(E2907="","",VLOOKUP(E2907,[1]PROJECTES!$C$14:$G$5000,5,FALSE))</f>
        <v/>
      </c>
      <c r="E2907" s="79"/>
      <c r="F2907" s="110" t="str">
        <f>IF(I2907="","",VLOOKUP(I2907,[1]PROJECTES!$C$14:$G$5000,2,FALSE))</f>
        <v/>
      </c>
      <c r="G2907" s="112" t="str">
        <f>IF(E2907="","",VLOOKUP(E2907,[1]PROJECTES!$C$14:$G$5000,4,FALSE))</f>
        <v/>
      </c>
      <c r="H2907" s="95"/>
      <c r="I2907" s="113" t="str">
        <f>IF(H2907="","",VLOOKUP(H2907,BD!B$2:C$16,2,FALSE))</f>
        <v/>
      </c>
      <c r="J2907" s="114"/>
      <c r="K2907" s="115" t="str">
        <f t="shared" si="100"/>
        <v/>
      </c>
      <c r="L2907" s="116" t="str">
        <f t="shared" ca="1" si="101"/>
        <v>-</v>
      </c>
      <c r="M2907" s="111" t="str">
        <f>IF(E2907="","",VLOOKUP(E2907,[1]PROJECTES!$C$14:$Z$5000,21,FALSE))</f>
        <v/>
      </c>
      <c r="N2907" s="117"/>
      <c r="O2907" s="118" t="s">
        <v>222</v>
      </c>
      <c r="P2907" s="119"/>
      <c r="Q2907" s="84"/>
      <c r="R2907" s="125"/>
      <c r="S2907" s="166"/>
      <c r="T2907" s="167"/>
    </row>
    <row r="2908" spans="1:20" s="121" customFormat="1" ht="20.100000000000001" customHeight="1" x14ac:dyDescent="0.3">
      <c r="A2908" s="80"/>
      <c r="B2908" s="110" t="str">
        <f>IF(E2908="","",VLOOKUP(E2908,[1]PROJECTES!$C$14:$G$5000,2,FALSE))</f>
        <v/>
      </c>
      <c r="C2908" s="80"/>
      <c r="D2908" s="283" t="str">
        <f>IF(E2908="","",VLOOKUP(E2908,[1]PROJECTES!$C$14:$G$5000,5,FALSE))</f>
        <v/>
      </c>
      <c r="E2908" s="79"/>
      <c r="F2908" s="110" t="str">
        <f>IF(I2908="","",VLOOKUP(I2908,[1]PROJECTES!$C$14:$G$5000,2,FALSE))</f>
        <v/>
      </c>
      <c r="G2908" s="112" t="str">
        <f>IF(E2908="","",VLOOKUP(E2908,[1]PROJECTES!$C$14:$G$5000,4,FALSE))</f>
        <v/>
      </c>
      <c r="H2908" s="95"/>
      <c r="I2908" s="113" t="str">
        <f>IF(H2908="","",VLOOKUP(H2908,BD!B$2:C$16,2,FALSE))</f>
        <v/>
      </c>
      <c r="J2908" s="114"/>
      <c r="K2908" s="115" t="str">
        <f t="shared" si="100"/>
        <v/>
      </c>
      <c r="L2908" s="116" t="str">
        <f t="shared" ca="1" si="101"/>
        <v>-</v>
      </c>
      <c r="M2908" s="111" t="str">
        <f>IF(E2908="","",VLOOKUP(E2908,[1]PROJECTES!$C$14:$Z$5000,21,FALSE))</f>
        <v/>
      </c>
      <c r="N2908" s="117"/>
      <c r="O2908" s="118" t="s">
        <v>222</v>
      </c>
      <c r="P2908" s="119"/>
      <c r="Q2908" s="84"/>
      <c r="R2908" s="125"/>
      <c r="S2908" s="166"/>
      <c r="T2908" s="167"/>
    </row>
    <row r="2909" spans="1:20" s="121" customFormat="1" ht="20.100000000000001" customHeight="1" x14ac:dyDescent="0.3">
      <c r="A2909" s="80"/>
      <c r="B2909" s="110" t="str">
        <f>IF(E2909="","",VLOOKUP(E2909,[1]PROJECTES!$C$14:$G$5000,2,FALSE))</f>
        <v/>
      </c>
      <c r="C2909" s="80"/>
      <c r="D2909" s="283" t="str">
        <f>IF(E2909="","",VLOOKUP(E2909,[1]PROJECTES!$C$14:$G$5000,5,FALSE))</f>
        <v/>
      </c>
      <c r="E2909" s="79"/>
      <c r="F2909" s="110" t="str">
        <f>IF(I2909="","",VLOOKUP(I2909,[1]PROJECTES!$C$14:$G$5000,2,FALSE))</f>
        <v/>
      </c>
      <c r="G2909" s="112" t="str">
        <f>IF(E2909="","",VLOOKUP(E2909,[1]PROJECTES!$C$14:$G$5000,4,FALSE))</f>
        <v/>
      </c>
      <c r="H2909" s="95"/>
      <c r="I2909" s="113" t="str">
        <f>IF(H2909="","",VLOOKUP(H2909,BD!B$2:C$16,2,FALSE))</f>
        <v/>
      </c>
      <c r="J2909" s="114"/>
      <c r="K2909" s="115" t="str">
        <f t="shared" si="100"/>
        <v/>
      </c>
      <c r="L2909" s="116" t="str">
        <f t="shared" ca="1" si="101"/>
        <v>-</v>
      </c>
      <c r="M2909" s="111" t="str">
        <f>IF(E2909="","",VLOOKUP(E2909,[1]PROJECTES!$C$14:$Z$5000,21,FALSE))</f>
        <v/>
      </c>
      <c r="N2909" s="117"/>
      <c r="O2909" s="118" t="s">
        <v>222</v>
      </c>
      <c r="P2909" s="119"/>
      <c r="Q2909" s="84"/>
      <c r="R2909" s="122"/>
      <c r="S2909" s="166"/>
      <c r="T2909" s="167"/>
    </row>
    <row r="2910" spans="1:20" s="121" customFormat="1" ht="20.100000000000001" customHeight="1" x14ac:dyDescent="0.3">
      <c r="A2910" s="80"/>
      <c r="B2910" s="110" t="str">
        <f>IF(E2910="","",VLOOKUP(E2910,[1]PROJECTES!$C$14:$G$5000,2,FALSE))</f>
        <v/>
      </c>
      <c r="C2910" s="80"/>
      <c r="D2910" s="283" t="str">
        <f>IF(E2910="","",VLOOKUP(E2910,[1]PROJECTES!$C$14:$G$5000,5,FALSE))</f>
        <v/>
      </c>
      <c r="E2910" s="79"/>
      <c r="F2910" s="110" t="str">
        <f>IF(I2910="","",VLOOKUP(I2910,[1]PROJECTES!$C$14:$G$5000,2,FALSE))</f>
        <v/>
      </c>
      <c r="G2910" s="112" t="str">
        <f>IF(E2910="","",VLOOKUP(E2910,[1]PROJECTES!$C$14:$G$5000,4,FALSE))</f>
        <v/>
      </c>
      <c r="H2910" s="95"/>
      <c r="I2910" s="113" t="str">
        <f>IF(H2910="","",VLOOKUP(H2910,BD!B$2:C$16,2,FALSE))</f>
        <v/>
      </c>
      <c r="J2910" s="114"/>
      <c r="K2910" s="115" t="str">
        <f t="shared" si="100"/>
        <v/>
      </c>
      <c r="L2910" s="116" t="str">
        <f t="shared" ca="1" si="101"/>
        <v>-</v>
      </c>
      <c r="M2910" s="111" t="str">
        <f>IF(E2910="","",VLOOKUP(E2910,[1]PROJECTES!$C$14:$Z$5000,21,FALSE))</f>
        <v/>
      </c>
      <c r="N2910" s="117"/>
      <c r="O2910" s="118" t="s">
        <v>222</v>
      </c>
      <c r="P2910" s="119"/>
      <c r="Q2910" s="84"/>
      <c r="R2910" s="122"/>
      <c r="S2910" s="166"/>
      <c r="T2910" s="167"/>
    </row>
    <row r="2911" spans="1:20" s="121" customFormat="1" ht="20.100000000000001" customHeight="1" x14ac:dyDescent="0.3">
      <c r="A2911" s="80"/>
      <c r="B2911" s="110" t="str">
        <f>IF(E2911="","",VLOOKUP(E2911,[1]PROJECTES!$C$14:$G$5000,2,FALSE))</f>
        <v/>
      </c>
      <c r="C2911" s="80"/>
      <c r="D2911" s="283" t="str">
        <f>IF(E2911="","",VLOOKUP(E2911,[1]PROJECTES!$C$14:$G$5000,5,FALSE))</f>
        <v/>
      </c>
      <c r="E2911" s="79"/>
      <c r="F2911" s="110" t="str">
        <f>IF(I2911="","",VLOOKUP(I2911,[1]PROJECTES!$C$14:$G$5000,2,FALSE))</f>
        <v/>
      </c>
      <c r="G2911" s="112" t="str">
        <f>IF(E2911="","",VLOOKUP(E2911,[1]PROJECTES!$C$14:$G$5000,4,FALSE))</f>
        <v/>
      </c>
      <c r="H2911" s="95"/>
      <c r="I2911" s="113" t="str">
        <f>IF(H2911="","",VLOOKUP(H2911,BD!B$2:C$16,2,FALSE))</f>
        <v/>
      </c>
      <c r="J2911" s="114"/>
      <c r="K2911" s="115" t="str">
        <f t="shared" si="100"/>
        <v/>
      </c>
      <c r="L2911" s="116" t="str">
        <f t="shared" ca="1" si="101"/>
        <v>-</v>
      </c>
      <c r="M2911" s="111" t="str">
        <f>IF(E2911="","",VLOOKUP(E2911,[1]PROJECTES!$C$14:$Z$5000,21,FALSE))</f>
        <v/>
      </c>
      <c r="N2911" s="117"/>
      <c r="O2911" s="118" t="s">
        <v>222</v>
      </c>
      <c r="P2911" s="119"/>
      <c r="Q2911" s="84"/>
      <c r="R2911" s="122"/>
      <c r="S2911" s="166"/>
      <c r="T2911" s="167"/>
    </row>
    <row r="2912" spans="1:20" s="121" customFormat="1" ht="20.100000000000001" customHeight="1" x14ac:dyDescent="0.3">
      <c r="A2912" s="80"/>
      <c r="B2912" s="110" t="str">
        <f>IF(E2912="","",VLOOKUP(E2912,[1]PROJECTES!$C$14:$G$5000,2,FALSE))</f>
        <v/>
      </c>
      <c r="C2912" s="80"/>
      <c r="D2912" s="283" t="str">
        <f>IF(E2912="","",VLOOKUP(E2912,[1]PROJECTES!$C$14:$G$5000,5,FALSE))</f>
        <v/>
      </c>
      <c r="E2912" s="79"/>
      <c r="F2912" s="110" t="str">
        <f>IF(I2912="","",VLOOKUP(I2912,[1]PROJECTES!$C$14:$G$5000,2,FALSE))</f>
        <v/>
      </c>
      <c r="G2912" s="112" t="str">
        <f>IF(E2912="","",VLOOKUP(E2912,[1]PROJECTES!$C$14:$G$5000,4,FALSE))</f>
        <v/>
      </c>
      <c r="H2912" s="95"/>
      <c r="I2912" s="113" t="str">
        <f>IF(H2912="","",VLOOKUP(H2912,BD!B$2:C$16,2,FALSE))</f>
        <v/>
      </c>
      <c r="J2912" s="114"/>
      <c r="K2912" s="115" t="str">
        <f t="shared" si="100"/>
        <v/>
      </c>
      <c r="L2912" s="116" t="str">
        <f t="shared" ca="1" si="101"/>
        <v>-</v>
      </c>
      <c r="M2912" s="111" t="str">
        <f>IF(E2912="","",VLOOKUP(E2912,[1]PROJECTES!$C$14:$Z$5000,21,FALSE))</f>
        <v/>
      </c>
      <c r="N2912" s="117"/>
      <c r="O2912" s="118" t="s">
        <v>222</v>
      </c>
      <c r="P2912" s="119"/>
      <c r="Q2912" s="84"/>
      <c r="R2912" s="125"/>
      <c r="S2912" s="166"/>
      <c r="T2912" s="167"/>
    </row>
    <row r="2913" spans="1:20" s="121" customFormat="1" ht="20.100000000000001" customHeight="1" x14ac:dyDescent="0.3">
      <c r="A2913" s="80"/>
      <c r="B2913" s="110" t="str">
        <f>IF(E2913="","",VLOOKUP(E2913,[1]PROJECTES!$C$14:$G$5000,2,FALSE))</f>
        <v/>
      </c>
      <c r="C2913" s="80"/>
      <c r="D2913" s="283" t="str">
        <f>IF(E2913="","",VLOOKUP(E2913,[1]PROJECTES!$C$14:$G$5000,5,FALSE))</f>
        <v/>
      </c>
      <c r="E2913" s="79"/>
      <c r="F2913" s="110" t="str">
        <f>IF(I2913="","",VLOOKUP(I2913,[1]PROJECTES!$C$14:$G$5000,2,FALSE))</f>
        <v/>
      </c>
      <c r="G2913" s="112" t="str">
        <f>IF(E2913="","",VLOOKUP(E2913,[1]PROJECTES!$C$14:$G$5000,4,FALSE))</f>
        <v/>
      </c>
      <c r="H2913" s="95"/>
      <c r="I2913" s="113" t="str">
        <f>IF(H2913="","",VLOOKUP(H2913,BD!B$2:C$16,2,FALSE))</f>
        <v/>
      </c>
      <c r="J2913" s="114"/>
      <c r="K2913" s="115" t="str">
        <f t="shared" si="100"/>
        <v/>
      </c>
      <c r="L2913" s="116" t="str">
        <f t="shared" ca="1" si="101"/>
        <v>-</v>
      </c>
      <c r="M2913" s="111" t="str">
        <f>IF(E2913="","",VLOOKUP(E2913,[1]PROJECTES!$C$14:$Z$5000,21,FALSE))</f>
        <v/>
      </c>
      <c r="N2913" s="117"/>
      <c r="O2913" s="118" t="s">
        <v>222</v>
      </c>
      <c r="P2913" s="119"/>
      <c r="Q2913" s="84"/>
      <c r="R2913" s="125"/>
      <c r="S2913" s="166"/>
      <c r="T2913" s="167"/>
    </row>
    <row r="2914" spans="1:20" s="121" customFormat="1" ht="20.100000000000001" customHeight="1" x14ac:dyDescent="0.3">
      <c r="A2914" s="80"/>
      <c r="B2914" s="110" t="str">
        <f>IF(E2914="","",VLOOKUP(E2914,[1]PROJECTES!$C$14:$G$5000,2,FALSE))</f>
        <v/>
      </c>
      <c r="C2914" s="80"/>
      <c r="D2914" s="283" t="str">
        <f>IF(E2914="","",VLOOKUP(E2914,[1]PROJECTES!$C$14:$G$5000,5,FALSE))</f>
        <v/>
      </c>
      <c r="E2914" s="79"/>
      <c r="F2914" s="110" t="str">
        <f>IF(I2914="","",VLOOKUP(I2914,[1]PROJECTES!$C$14:$G$5000,2,FALSE))</f>
        <v/>
      </c>
      <c r="G2914" s="112" t="str">
        <f>IF(E2914="","",VLOOKUP(E2914,[1]PROJECTES!$C$14:$G$5000,4,FALSE))</f>
        <v/>
      </c>
      <c r="H2914" s="95"/>
      <c r="I2914" s="113" t="str">
        <f>IF(H2914="","",VLOOKUP(H2914,BD!B$2:C$16,2,FALSE))</f>
        <v/>
      </c>
      <c r="J2914" s="114"/>
      <c r="K2914" s="115" t="str">
        <f t="shared" si="100"/>
        <v/>
      </c>
      <c r="L2914" s="116" t="str">
        <f t="shared" ca="1" si="101"/>
        <v>-</v>
      </c>
      <c r="M2914" s="111" t="str">
        <f>IF(E2914="","",VLOOKUP(E2914,[1]PROJECTES!$C$14:$Z$5000,21,FALSE))</f>
        <v/>
      </c>
      <c r="N2914" s="117"/>
      <c r="O2914" s="118" t="s">
        <v>222</v>
      </c>
      <c r="P2914" s="119"/>
      <c r="Q2914" s="84"/>
      <c r="R2914" s="122"/>
      <c r="S2914" s="166"/>
      <c r="T2914" s="167"/>
    </row>
    <row r="2915" spans="1:20" s="121" customFormat="1" ht="20.100000000000001" customHeight="1" x14ac:dyDescent="0.3">
      <c r="A2915" s="80"/>
      <c r="B2915" s="110" t="str">
        <f>IF(E2915="","",VLOOKUP(E2915,[1]PROJECTES!$C$14:$G$5000,2,FALSE))</f>
        <v/>
      </c>
      <c r="C2915" s="80"/>
      <c r="D2915" s="283" t="str">
        <f>IF(E2915="","",VLOOKUP(E2915,[1]PROJECTES!$C$14:$G$5000,5,FALSE))</f>
        <v/>
      </c>
      <c r="E2915" s="79"/>
      <c r="F2915" s="110" t="str">
        <f>IF(I2915="","",VLOOKUP(I2915,[1]PROJECTES!$C$14:$G$5000,2,FALSE))</f>
        <v/>
      </c>
      <c r="G2915" s="112" t="str">
        <f>IF(E2915="","",VLOOKUP(E2915,[1]PROJECTES!$C$14:$G$5000,4,FALSE))</f>
        <v/>
      </c>
      <c r="H2915" s="95"/>
      <c r="I2915" s="113" t="str">
        <f>IF(H2915="","",VLOOKUP(H2915,BD!B$2:C$16,2,FALSE))</f>
        <v/>
      </c>
      <c r="J2915" s="114"/>
      <c r="K2915" s="115" t="str">
        <f t="shared" si="100"/>
        <v/>
      </c>
      <c r="L2915" s="116" t="str">
        <f t="shared" ca="1" si="101"/>
        <v>-</v>
      </c>
      <c r="M2915" s="111" t="str">
        <f>IF(E2915="","",VLOOKUP(E2915,[1]PROJECTES!$C$14:$Z$5000,21,FALSE))</f>
        <v/>
      </c>
      <c r="N2915" s="117"/>
      <c r="O2915" s="118" t="s">
        <v>222</v>
      </c>
      <c r="P2915" s="119"/>
      <c r="Q2915" s="84"/>
      <c r="R2915" s="125"/>
      <c r="S2915" s="166"/>
      <c r="T2915" s="167"/>
    </row>
    <row r="2916" spans="1:20" s="121" customFormat="1" ht="20.100000000000001" customHeight="1" x14ac:dyDescent="0.3">
      <c r="A2916" s="80"/>
      <c r="B2916" s="110" t="str">
        <f>IF(E2916="","",VLOOKUP(E2916,[1]PROJECTES!$C$14:$G$5000,2,FALSE))</f>
        <v/>
      </c>
      <c r="C2916" s="80"/>
      <c r="D2916" s="283" t="str">
        <f>IF(E2916="","",VLOOKUP(E2916,[1]PROJECTES!$C$14:$G$5000,5,FALSE))</f>
        <v/>
      </c>
      <c r="E2916" s="79"/>
      <c r="F2916" s="110" t="str">
        <f>IF(I2916="","",VLOOKUP(I2916,[1]PROJECTES!$C$14:$G$5000,2,FALSE))</f>
        <v/>
      </c>
      <c r="G2916" s="112" t="str">
        <f>IF(E2916="","",VLOOKUP(E2916,[1]PROJECTES!$C$14:$G$5000,4,FALSE))</f>
        <v/>
      </c>
      <c r="H2916" s="95"/>
      <c r="I2916" s="113" t="str">
        <f>IF(H2916="","",VLOOKUP(H2916,BD!B$2:C$16,2,FALSE))</f>
        <v/>
      </c>
      <c r="J2916" s="114"/>
      <c r="K2916" s="115" t="str">
        <f t="shared" si="100"/>
        <v/>
      </c>
      <c r="L2916" s="116" t="str">
        <f t="shared" ca="1" si="101"/>
        <v>-</v>
      </c>
      <c r="M2916" s="111" t="str">
        <f>IF(E2916="","",VLOOKUP(E2916,[1]PROJECTES!$C$14:$Z$5000,21,FALSE))</f>
        <v/>
      </c>
      <c r="N2916" s="117"/>
      <c r="O2916" s="118" t="s">
        <v>222</v>
      </c>
      <c r="P2916" s="119"/>
      <c r="Q2916" s="84"/>
      <c r="R2916" s="125"/>
      <c r="S2916" s="166"/>
      <c r="T2916" s="167"/>
    </row>
    <row r="2917" spans="1:20" s="121" customFormat="1" ht="20.100000000000001" customHeight="1" x14ac:dyDescent="0.3">
      <c r="A2917" s="80"/>
      <c r="B2917" s="110" t="str">
        <f>IF(E2917="","",VLOOKUP(E2917,[1]PROJECTES!$C$14:$G$5000,2,FALSE))</f>
        <v/>
      </c>
      <c r="C2917" s="80"/>
      <c r="D2917" s="283" t="str">
        <f>IF(E2917="","",VLOOKUP(E2917,[1]PROJECTES!$C$14:$G$5000,5,FALSE))</f>
        <v/>
      </c>
      <c r="E2917" s="79"/>
      <c r="F2917" s="110" t="str">
        <f>IF(I2917="","",VLOOKUP(I2917,[1]PROJECTES!$C$14:$G$5000,2,FALSE))</f>
        <v/>
      </c>
      <c r="G2917" s="112" t="str">
        <f>IF(E2917="","",VLOOKUP(E2917,[1]PROJECTES!$C$14:$G$5000,4,FALSE))</f>
        <v/>
      </c>
      <c r="H2917" s="95"/>
      <c r="I2917" s="113" t="str">
        <f>IF(H2917="","",VLOOKUP(H2917,BD!B$2:C$16,2,FALSE))</f>
        <v/>
      </c>
      <c r="J2917" s="114"/>
      <c r="K2917" s="115" t="str">
        <f t="shared" si="100"/>
        <v/>
      </c>
      <c r="L2917" s="116" t="str">
        <f t="shared" ca="1" si="101"/>
        <v>-</v>
      </c>
      <c r="M2917" s="111" t="str">
        <f>IF(E2917="","",VLOOKUP(E2917,[1]PROJECTES!$C$14:$Z$5000,21,FALSE))</f>
        <v/>
      </c>
      <c r="N2917" s="117"/>
      <c r="O2917" s="118" t="s">
        <v>222</v>
      </c>
      <c r="P2917" s="119"/>
      <c r="Q2917" s="84"/>
      <c r="R2917" s="125"/>
      <c r="S2917" s="166"/>
      <c r="T2917" s="167"/>
    </row>
    <row r="2918" spans="1:20" s="121" customFormat="1" ht="20.100000000000001" customHeight="1" x14ac:dyDescent="0.3">
      <c r="A2918" s="80"/>
      <c r="B2918" s="110" t="str">
        <f>IF(E2918="","",VLOOKUP(E2918,[1]PROJECTES!$C$14:$G$5000,2,FALSE))</f>
        <v/>
      </c>
      <c r="C2918" s="80"/>
      <c r="D2918" s="283" t="str">
        <f>IF(E2918="","",VLOOKUP(E2918,[1]PROJECTES!$C$14:$G$5000,5,FALSE))</f>
        <v/>
      </c>
      <c r="E2918" s="79"/>
      <c r="F2918" s="110" t="str">
        <f>IF(I2918="","",VLOOKUP(I2918,[1]PROJECTES!$C$14:$G$5000,2,FALSE))</f>
        <v/>
      </c>
      <c r="G2918" s="112" t="str">
        <f>IF(E2918="","",VLOOKUP(E2918,[1]PROJECTES!$C$14:$G$5000,4,FALSE))</f>
        <v/>
      </c>
      <c r="H2918" s="95"/>
      <c r="I2918" s="113" t="str">
        <f>IF(H2918="","",VLOOKUP(H2918,BD!B$2:C$16,2,FALSE))</f>
        <v/>
      </c>
      <c r="J2918" s="114"/>
      <c r="K2918" s="115" t="str">
        <f t="shared" ref="K2918:K2981" si="102">IF(J2918="","",WEEKNUM(J2918,2)-0)</f>
        <v/>
      </c>
      <c r="L2918" s="116" t="str">
        <f t="shared" ca="1" si="101"/>
        <v>-</v>
      </c>
      <c r="M2918" s="111" t="str">
        <f>IF(E2918="","",VLOOKUP(E2918,[1]PROJECTES!$C$14:$Z$5000,21,FALSE))</f>
        <v/>
      </c>
      <c r="N2918" s="117"/>
      <c r="O2918" s="118" t="s">
        <v>222</v>
      </c>
      <c r="P2918" s="119"/>
      <c r="Q2918" s="84"/>
      <c r="R2918" s="125"/>
      <c r="S2918" s="166"/>
      <c r="T2918" s="167"/>
    </row>
    <row r="2919" spans="1:20" s="121" customFormat="1" ht="20.100000000000001" customHeight="1" x14ac:dyDescent="0.3">
      <c r="A2919" s="80"/>
      <c r="B2919" s="110" t="str">
        <f>IF(E2919="","",VLOOKUP(E2919,[1]PROJECTES!$C$14:$G$5000,2,FALSE))</f>
        <v/>
      </c>
      <c r="C2919" s="80"/>
      <c r="D2919" s="283" t="str">
        <f>IF(E2919="","",VLOOKUP(E2919,[1]PROJECTES!$C$14:$G$5000,5,FALSE))</f>
        <v/>
      </c>
      <c r="E2919" s="79"/>
      <c r="F2919" s="110" t="str">
        <f>IF(I2919="","",VLOOKUP(I2919,[1]PROJECTES!$C$14:$G$5000,2,FALSE))</f>
        <v/>
      </c>
      <c r="G2919" s="112" t="str">
        <f>IF(E2919="","",VLOOKUP(E2919,[1]PROJECTES!$C$14:$G$5000,4,FALSE))</f>
        <v/>
      </c>
      <c r="H2919" s="95"/>
      <c r="I2919" s="113" t="str">
        <f>IF(H2919="","",VLOOKUP(H2919,BD!B$2:C$16,2,FALSE))</f>
        <v/>
      </c>
      <c r="J2919" s="114"/>
      <c r="K2919" s="115" t="str">
        <f t="shared" si="102"/>
        <v/>
      </c>
      <c r="L2919" s="116" t="str">
        <f t="shared" ca="1" si="101"/>
        <v>-</v>
      </c>
      <c r="M2919" s="111" t="str">
        <f>IF(E2919="","",VLOOKUP(E2919,[1]PROJECTES!$C$14:$Z$5000,21,FALSE))</f>
        <v/>
      </c>
      <c r="N2919" s="117"/>
      <c r="O2919" s="118" t="s">
        <v>222</v>
      </c>
      <c r="P2919" s="119"/>
      <c r="Q2919" s="84"/>
      <c r="R2919" s="125"/>
      <c r="S2919" s="166"/>
      <c r="T2919" s="167"/>
    </row>
    <row r="2920" spans="1:20" s="121" customFormat="1" ht="20.100000000000001" customHeight="1" x14ac:dyDescent="0.3">
      <c r="A2920" s="80"/>
      <c r="B2920" s="110" t="str">
        <f>IF(E2920="","",VLOOKUP(E2920,[1]PROJECTES!$C$14:$G$5000,2,FALSE))</f>
        <v/>
      </c>
      <c r="C2920" s="80"/>
      <c r="D2920" s="283" t="str">
        <f>IF(E2920="","",VLOOKUP(E2920,[1]PROJECTES!$C$14:$G$5000,5,FALSE))</f>
        <v/>
      </c>
      <c r="E2920" s="79"/>
      <c r="F2920" s="110" t="str">
        <f>IF(I2920="","",VLOOKUP(I2920,[1]PROJECTES!$C$14:$G$5000,2,FALSE))</f>
        <v/>
      </c>
      <c r="G2920" s="112" t="str">
        <f>IF(E2920="","",VLOOKUP(E2920,[1]PROJECTES!$C$14:$G$5000,4,FALSE))</f>
        <v/>
      </c>
      <c r="H2920" s="95"/>
      <c r="I2920" s="113" t="str">
        <f>IF(H2920="","",VLOOKUP(H2920,BD!B$2:C$16,2,FALSE))</f>
        <v/>
      </c>
      <c r="J2920" s="114"/>
      <c r="K2920" s="115" t="str">
        <f t="shared" si="102"/>
        <v/>
      </c>
      <c r="L2920" s="116" t="str">
        <f t="shared" ca="1" si="101"/>
        <v>-</v>
      </c>
      <c r="M2920" s="111" t="str">
        <f>IF(E2920="","",VLOOKUP(E2920,[1]PROJECTES!$C$14:$Z$5000,21,FALSE))</f>
        <v/>
      </c>
      <c r="N2920" s="117"/>
      <c r="O2920" s="118" t="s">
        <v>222</v>
      </c>
      <c r="P2920" s="119"/>
      <c r="Q2920" s="84"/>
      <c r="R2920" s="125"/>
      <c r="S2920" s="166"/>
      <c r="T2920" s="167"/>
    </row>
    <row r="2921" spans="1:20" s="121" customFormat="1" ht="20.100000000000001" customHeight="1" x14ac:dyDescent="0.3">
      <c r="A2921" s="80"/>
      <c r="B2921" s="110" t="str">
        <f>IF(E2921="","",VLOOKUP(E2921,[1]PROJECTES!$C$14:$G$5000,2,FALSE))</f>
        <v/>
      </c>
      <c r="C2921" s="80"/>
      <c r="D2921" s="283" t="str">
        <f>IF(E2921="","",VLOOKUP(E2921,[1]PROJECTES!$C$14:$G$5000,5,FALSE))</f>
        <v/>
      </c>
      <c r="E2921" s="79"/>
      <c r="F2921" s="110" t="str">
        <f>IF(I2921="","",VLOOKUP(I2921,[1]PROJECTES!$C$14:$G$5000,2,FALSE))</f>
        <v/>
      </c>
      <c r="G2921" s="112" t="str">
        <f>IF(E2921="","",VLOOKUP(E2921,[1]PROJECTES!$C$14:$G$5000,4,FALSE))</f>
        <v/>
      </c>
      <c r="H2921" s="95"/>
      <c r="I2921" s="113" t="str">
        <f>IF(H2921="","",VLOOKUP(H2921,BD!B$2:C$16,2,FALSE))</f>
        <v/>
      </c>
      <c r="J2921" s="114"/>
      <c r="K2921" s="115" t="str">
        <f t="shared" si="102"/>
        <v/>
      </c>
      <c r="L2921" s="116" t="str">
        <f t="shared" ca="1" si="101"/>
        <v>-</v>
      </c>
      <c r="M2921" s="111" t="str">
        <f>IF(E2921="","",VLOOKUP(E2921,[1]PROJECTES!$C$14:$Z$5000,21,FALSE))</f>
        <v/>
      </c>
      <c r="N2921" s="117"/>
      <c r="O2921" s="118" t="s">
        <v>222</v>
      </c>
      <c r="P2921" s="119"/>
      <c r="Q2921" s="84"/>
      <c r="R2921" s="125"/>
      <c r="S2921" s="166"/>
      <c r="T2921" s="167"/>
    </row>
    <row r="2922" spans="1:20" s="121" customFormat="1" ht="20.100000000000001" customHeight="1" x14ac:dyDescent="0.3">
      <c r="A2922" s="80"/>
      <c r="B2922" s="110" t="str">
        <f>IF(E2922="","",VLOOKUP(E2922,[1]PROJECTES!$C$14:$G$5000,2,FALSE))</f>
        <v/>
      </c>
      <c r="C2922" s="80"/>
      <c r="D2922" s="283" t="str">
        <f>IF(E2922="","",VLOOKUP(E2922,[1]PROJECTES!$C$14:$G$5000,5,FALSE))</f>
        <v/>
      </c>
      <c r="E2922" s="79"/>
      <c r="F2922" s="110" t="str">
        <f>IF(I2922="","",VLOOKUP(I2922,[1]PROJECTES!$C$14:$G$5000,2,FALSE))</f>
        <v/>
      </c>
      <c r="G2922" s="112" t="str">
        <f>IF(E2922="","",VLOOKUP(E2922,[1]PROJECTES!$C$14:$G$5000,4,FALSE))</f>
        <v/>
      </c>
      <c r="H2922" s="95"/>
      <c r="I2922" s="113" t="str">
        <f>IF(H2922="","",VLOOKUP(H2922,BD!B$2:C$16,2,FALSE))</f>
        <v/>
      </c>
      <c r="J2922" s="114"/>
      <c r="K2922" s="115" t="str">
        <f t="shared" si="102"/>
        <v/>
      </c>
      <c r="L2922" s="116" t="str">
        <f t="shared" ca="1" si="101"/>
        <v>-</v>
      </c>
      <c r="M2922" s="111" t="str">
        <f>IF(E2922="","",VLOOKUP(E2922,[1]PROJECTES!$C$14:$Z$5000,21,FALSE))</f>
        <v/>
      </c>
      <c r="N2922" s="117"/>
      <c r="O2922" s="118" t="s">
        <v>222</v>
      </c>
      <c r="P2922" s="119"/>
      <c r="Q2922" s="84"/>
      <c r="R2922" s="125"/>
      <c r="S2922" s="166"/>
      <c r="T2922" s="167"/>
    </row>
    <row r="2923" spans="1:20" s="121" customFormat="1" ht="20.100000000000001" customHeight="1" x14ac:dyDescent="0.3">
      <c r="A2923" s="80"/>
      <c r="B2923" s="110" t="str">
        <f>IF(E2923="","",VLOOKUP(E2923,[1]PROJECTES!$C$14:$G$5000,2,FALSE))</f>
        <v/>
      </c>
      <c r="C2923" s="80"/>
      <c r="D2923" s="283" t="str">
        <f>IF(E2923="","",VLOOKUP(E2923,[1]PROJECTES!$C$14:$G$5000,5,FALSE))</f>
        <v/>
      </c>
      <c r="E2923" s="79"/>
      <c r="F2923" s="110" t="str">
        <f>IF(I2923="","",VLOOKUP(I2923,[1]PROJECTES!$C$14:$G$5000,2,FALSE))</f>
        <v/>
      </c>
      <c r="G2923" s="112" t="str">
        <f>IF(E2923="","",VLOOKUP(E2923,[1]PROJECTES!$C$14:$G$5000,4,FALSE))</f>
        <v/>
      </c>
      <c r="H2923" s="95"/>
      <c r="I2923" s="113" t="str">
        <f>IF(H2923="","",VLOOKUP(H2923,BD!B$2:C$16,2,FALSE))</f>
        <v/>
      </c>
      <c r="J2923" s="114"/>
      <c r="K2923" s="115" t="str">
        <f t="shared" si="102"/>
        <v/>
      </c>
      <c r="L2923" s="116" t="str">
        <f t="shared" ca="1" si="101"/>
        <v>-</v>
      </c>
      <c r="M2923" s="111" t="str">
        <f>IF(E2923="","",VLOOKUP(E2923,[1]PROJECTES!$C$14:$Z$5000,21,FALSE))</f>
        <v/>
      </c>
      <c r="N2923" s="117"/>
      <c r="O2923" s="118" t="s">
        <v>222</v>
      </c>
      <c r="P2923" s="119"/>
      <c r="Q2923" s="84"/>
      <c r="R2923" s="125"/>
      <c r="S2923" s="166"/>
      <c r="T2923" s="167"/>
    </row>
    <row r="2924" spans="1:20" s="121" customFormat="1" ht="20.100000000000001" customHeight="1" x14ac:dyDescent="0.3">
      <c r="A2924" s="80"/>
      <c r="B2924" s="110" t="str">
        <f>IF(E2924="","",VLOOKUP(E2924,[1]PROJECTES!$C$14:$G$5000,2,FALSE))</f>
        <v/>
      </c>
      <c r="C2924" s="80"/>
      <c r="D2924" s="283" t="str">
        <f>IF(E2924="","",VLOOKUP(E2924,[1]PROJECTES!$C$14:$G$5000,5,FALSE))</f>
        <v/>
      </c>
      <c r="E2924" s="79"/>
      <c r="F2924" s="110" t="str">
        <f>IF(I2924="","",VLOOKUP(I2924,[1]PROJECTES!$C$14:$G$5000,2,FALSE))</f>
        <v/>
      </c>
      <c r="G2924" s="112" t="str">
        <f>IF(E2924="","",VLOOKUP(E2924,[1]PROJECTES!$C$14:$G$5000,4,FALSE))</f>
        <v/>
      </c>
      <c r="H2924" s="95"/>
      <c r="I2924" s="113" t="str">
        <f>IF(H2924="","",VLOOKUP(H2924,BD!B$2:C$16,2,FALSE))</f>
        <v/>
      </c>
      <c r="J2924" s="114"/>
      <c r="K2924" s="115" t="str">
        <f t="shared" si="102"/>
        <v/>
      </c>
      <c r="L2924" s="116" t="str">
        <f t="shared" ca="1" si="101"/>
        <v>-</v>
      </c>
      <c r="M2924" s="111" t="str">
        <f>IF(E2924="","",VLOOKUP(E2924,[1]PROJECTES!$C$14:$Z$5000,21,FALSE))</f>
        <v/>
      </c>
      <c r="N2924" s="117"/>
      <c r="O2924" s="118" t="s">
        <v>222</v>
      </c>
      <c r="P2924" s="119"/>
      <c r="Q2924" s="84"/>
      <c r="R2924" s="125"/>
      <c r="S2924" s="166"/>
      <c r="T2924" s="167"/>
    </row>
    <row r="2925" spans="1:20" s="121" customFormat="1" ht="20.100000000000001" customHeight="1" x14ac:dyDescent="0.3">
      <c r="A2925" s="80"/>
      <c r="B2925" s="110" t="str">
        <f>IF(E2925="","",VLOOKUP(E2925,[1]PROJECTES!$C$14:$G$5000,2,FALSE))</f>
        <v/>
      </c>
      <c r="C2925" s="80"/>
      <c r="D2925" s="283" t="str">
        <f>IF(E2925="","",VLOOKUP(E2925,[1]PROJECTES!$C$14:$G$5000,5,FALSE))</f>
        <v/>
      </c>
      <c r="E2925" s="79"/>
      <c r="F2925" s="110" t="str">
        <f>IF(I2925="","",VLOOKUP(I2925,[1]PROJECTES!$C$14:$G$5000,2,FALSE))</f>
        <v/>
      </c>
      <c r="G2925" s="112" t="str">
        <f>IF(E2925="","",VLOOKUP(E2925,[1]PROJECTES!$C$14:$G$5000,4,FALSE))</f>
        <v/>
      </c>
      <c r="H2925" s="95"/>
      <c r="I2925" s="113" t="str">
        <f>IF(H2925="","",VLOOKUP(H2925,BD!B$2:C$16,2,FALSE))</f>
        <v/>
      </c>
      <c r="J2925" s="114"/>
      <c r="K2925" s="115" t="str">
        <f t="shared" si="102"/>
        <v/>
      </c>
      <c r="L2925" s="116" t="str">
        <f t="shared" ca="1" si="101"/>
        <v>-</v>
      </c>
      <c r="M2925" s="111" t="str">
        <f>IF(E2925="","",VLOOKUP(E2925,[1]PROJECTES!$C$14:$Z$5000,21,FALSE))</f>
        <v/>
      </c>
      <c r="N2925" s="117"/>
      <c r="O2925" s="118" t="s">
        <v>222</v>
      </c>
      <c r="P2925" s="119"/>
      <c r="Q2925" s="84"/>
      <c r="R2925" s="125"/>
      <c r="S2925" s="166"/>
      <c r="T2925" s="167"/>
    </row>
    <row r="2926" spans="1:20" s="121" customFormat="1" ht="20.100000000000001" customHeight="1" x14ac:dyDescent="0.3">
      <c r="A2926" s="80"/>
      <c r="B2926" s="110" t="str">
        <f>IF(E2926="","",VLOOKUP(E2926,[1]PROJECTES!$C$14:$G$5000,2,FALSE))</f>
        <v/>
      </c>
      <c r="C2926" s="80"/>
      <c r="D2926" s="283" t="str">
        <f>IF(E2926="","",VLOOKUP(E2926,[1]PROJECTES!$C$14:$G$5000,5,FALSE))</f>
        <v/>
      </c>
      <c r="E2926" s="79"/>
      <c r="F2926" s="110" t="str">
        <f>IF(I2926="","",VLOOKUP(I2926,[1]PROJECTES!$C$14:$G$5000,2,FALSE))</f>
        <v/>
      </c>
      <c r="G2926" s="112" t="str">
        <f>IF(E2926="","",VLOOKUP(E2926,[1]PROJECTES!$C$14:$G$5000,4,FALSE))</f>
        <v/>
      </c>
      <c r="H2926" s="95"/>
      <c r="I2926" s="113" t="str">
        <f>IF(H2926="","",VLOOKUP(H2926,BD!B$2:C$16,2,FALSE))</f>
        <v/>
      </c>
      <c r="J2926" s="114"/>
      <c r="K2926" s="115" t="str">
        <f t="shared" si="102"/>
        <v/>
      </c>
      <c r="L2926" s="116" t="str">
        <f t="shared" ca="1" si="101"/>
        <v>-</v>
      </c>
      <c r="M2926" s="111" t="str">
        <f>IF(E2926="","",VLOOKUP(E2926,[1]PROJECTES!$C$14:$Z$5000,21,FALSE))</f>
        <v/>
      </c>
      <c r="N2926" s="117"/>
      <c r="O2926" s="118" t="s">
        <v>222</v>
      </c>
      <c r="P2926" s="119"/>
      <c r="Q2926" s="84"/>
      <c r="R2926" s="125"/>
      <c r="S2926" s="166"/>
      <c r="T2926" s="167"/>
    </row>
    <row r="2927" spans="1:20" s="121" customFormat="1" ht="20.100000000000001" customHeight="1" x14ac:dyDescent="0.3">
      <c r="A2927" s="80"/>
      <c r="B2927" s="110" t="str">
        <f>IF(E2927="","",VLOOKUP(E2927,[1]PROJECTES!$C$14:$G$5000,2,FALSE))</f>
        <v/>
      </c>
      <c r="C2927" s="80"/>
      <c r="D2927" s="283" t="str">
        <f>IF(E2927="","",VLOOKUP(E2927,[1]PROJECTES!$C$14:$G$5000,5,FALSE))</f>
        <v/>
      </c>
      <c r="E2927" s="79"/>
      <c r="F2927" s="110" t="str">
        <f>IF(I2927="","",VLOOKUP(I2927,[1]PROJECTES!$C$14:$G$5000,2,FALSE))</f>
        <v/>
      </c>
      <c r="G2927" s="112" t="str">
        <f>IF(E2927="","",VLOOKUP(E2927,[1]PROJECTES!$C$14:$G$5000,4,FALSE))</f>
        <v/>
      </c>
      <c r="H2927" s="95"/>
      <c r="I2927" s="113" t="str">
        <f>IF(H2927="","",VLOOKUP(H2927,BD!B$2:C$16,2,FALSE))</f>
        <v/>
      </c>
      <c r="J2927" s="114"/>
      <c r="K2927" s="115" t="str">
        <f t="shared" si="102"/>
        <v/>
      </c>
      <c r="L2927" s="116" t="str">
        <f t="shared" ca="1" si="101"/>
        <v>-</v>
      </c>
      <c r="M2927" s="111" t="str">
        <f>IF(E2927="","",VLOOKUP(E2927,[1]PROJECTES!$C$14:$Z$5000,21,FALSE))</f>
        <v/>
      </c>
      <c r="N2927" s="117"/>
      <c r="O2927" s="118" t="s">
        <v>222</v>
      </c>
      <c r="P2927" s="119"/>
      <c r="Q2927" s="84"/>
      <c r="R2927" s="125"/>
      <c r="S2927" s="166"/>
      <c r="T2927" s="167"/>
    </row>
    <row r="2928" spans="1:20" s="121" customFormat="1" ht="20.100000000000001" customHeight="1" x14ac:dyDescent="0.3">
      <c r="A2928" s="80"/>
      <c r="B2928" s="110" t="str">
        <f>IF(E2928="","",VLOOKUP(E2928,[1]PROJECTES!$C$14:$G$5000,2,FALSE))</f>
        <v/>
      </c>
      <c r="C2928" s="80"/>
      <c r="D2928" s="283" t="str">
        <f>IF(E2928="","",VLOOKUP(E2928,[1]PROJECTES!$C$14:$G$5000,5,FALSE))</f>
        <v/>
      </c>
      <c r="E2928" s="79"/>
      <c r="F2928" s="110" t="str">
        <f>IF(I2928="","",VLOOKUP(I2928,[1]PROJECTES!$C$14:$G$5000,2,FALSE))</f>
        <v/>
      </c>
      <c r="G2928" s="112" t="str">
        <f>IF(E2928="","",VLOOKUP(E2928,[1]PROJECTES!$C$14:$G$5000,4,FALSE))</f>
        <v/>
      </c>
      <c r="H2928" s="95"/>
      <c r="I2928" s="113" t="str">
        <f>IF(H2928="","",VLOOKUP(H2928,BD!B$2:C$16,2,FALSE))</f>
        <v/>
      </c>
      <c r="J2928" s="114"/>
      <c r="K2928" s="115" t="str">
        <f t="shared" si="102"/>
        <v/>
      </c>
      <c r="L2928" s="116" t="str">
        <f t="shared" ca="1" si="101"/>
        <v>-</v>
      </c>
      <c r="M2928" s="111" t="str">
        <f>IF(E2928="","",VLOOKUP(E2928,[1]PROJECTES!$C$14:$Z$5000,21,FALSE))</f>
        <v/>
      </c>
      <c r="N2928" s="117"/>
      <c r="O2928" s="118" t="s">
        <v>222</v>
      </c>
      <c r="P2928" s="119"/>
      <c r="Q2928" s="84"/>
      <c r="R2928" s="125"/>
      <c r="S2928" s="166"/>
      <c r="T2928" s="167"/>
    </row>
    <row r="2929" spans="1:20" s="121" customFormat="1" ht="20.100000000000001" customHeight="1" x14ac:dyDescent="0.3">
      <c r="A2929" s="80"/>
      <c r="B2929" s="110" t="str">
        <f>IF(E2929="","",VLOOKUP(E2929,[1]PROJECTES!$C$14:$G$5000,2,FALSE))</f>
        <v/>
      </c>
      <c r="C2929" s="80"/>
      <c r="D2929" s="283" t="str">
        <f>IF(E2929="","",VLOOKUP(E2929,[1]PROJECTES!$C$14:$G$5000,5,FALSE))</f>
        <v/>
      </c>
      <c r="E2929" s="79"/>
      <c r="F2929" s="110" t="str">
        <f>IF(I2929="","",VLOOKUP(I2929,[1]PROJECTES!$C$14:$G$5000,2,FALSE))</f>
        <v/>
      </c>
      <c r="G2929" s="112" t="str">
        <f>IF(E2929="","",VLOOKUP(E2929,[1]PROJECTES!$C$14:$G$5000,4,FALSE))</f>
        <v/>
      </c>
      <c r="H2929" s="95"/>
      <c r="I2929" s="113" t="str">
        <f>IF(H2929="","",VLOOKUP(H2929,BD!B$2:C$16,2,FALSE))</f>
        <v/>
      </c>
      <c r="J2929" s="144"/>
      <c r="K2929" s="115" t="str">
        <f t="shared" si="102"/>
        <v/>
      </c>
      <c r="L2929" s="116" t="str">
        <f t="shared" ca="1" si="101"/>
        <v>-</v>
      </c>
      <c r="M2929" s="111" t="str">
        <f>IF(E2929="","",VLOOKUP(E2929,[1]PROJECTES!$C$14:$Z$5000,21,FALSE))</f>
        <v/>
      </c>
      <c r="N2929" s="117"/>
      <c r="O2929" s="118" t="s">
        <v>222</v>
      </c>
      <c r="P2929" s="119"/>
      <c r="Q2929" s="84"/>
      <c r="R2929" s="125"/>
      <c r="S2929" s="166"/>
      <c r="T2929" s="167"/>
    </row>
    <row r="2930" spans="1:20" s="121" customFormat="1" ht="20.100000000000001" customHeight="1" x14ac:dyDescent="0.3">
      <c r="A2930" s="80"/>
      <c r="B2930" s="110" t="str">
        <f>IF(E2930="","",VLOOKUP(E2930,[1]PROJECTES!$C$14:$G$5000,2,FALSE))</f>
        <v/>
      </c>
      <c r="C2930" s="80"/>
      <c r="D2930" s="283" t="str">
        <f>IF(E2930="","",VLOOKUP(E2930,[1]PROJECTES!$C$14:$G$5000,5,FALSE))</f>
        <v/>
      </c>
      <c r="E2930" s="79"/>
      <c r="F2930" s="110" t="str">
        <f>IF(I2930="","",VLOOKUP(I2930,[1]PROJECTES!$C$14:$G$5000,2,FALSE))</f>
        <v/>
      </c>
      <c r="G2930" s="112" t="str">
        <f>IF(E2930="","",VLOOKUP(E2930,[1]PROJECTES!$C$14:$G$5000,4,FALSE))</f>
        <v/>
      </c>
      <c r="H2930" s="95"/>
      <c r="I2930" s="113" t="str">
        <f>IF(H2930="","",VLOOKUP(H2930,BD!B$2:C$16,2,FALSE))</f>
        <v/>
      </c>
      <c r="J2930" s="114"/>
      <c r="K2930" s="115" t="str">
        <f t="shared" si="102"/>
        <v/>
      </c>
      <c r="L2930" s="116" t="str">
        <f t="shared" ca="1" si="101"/>
        <v>-</v>
      </c>
      <c r="M2930" s="111" t="str">
        <f>IF(E2930="","",VLOOKUP(E2930,[1]PROJECTES!$C$14:$Z$5000,21,FALSE))</f>
        <v/>
      </c>
      <c r="N2930" s="117"/>
      <c r="O2930" s="118" t="s">
        <v>222</v>
      </c>
      <c r="P2930" s="119"/>
      <c r="Q2930" s="84"/>
      <c r="R2930" s="125"/>
      <c r="S2930" s="166"/>
      <c r="T2930" s="167"/>
    </row>
    <row r="2931" spans="1:20" s="121" customFormat="1" ht="20.100000000000001" customHeight="1" x14ac:dyDescent="0.3">
      <c r="A2931" s="80"/>
      <c r="B2931" s="110" t="str">
        <f>IF(E2931="","",VLOOKUP(E2931,[1]PROJECTES!$C$14:$G$5000,2,FALSE))</f>
        <v/>
      </c>
      <c r="C2931" s="80"/>
      <c r="D2931" s="283" t="str">
        <f>IF(E2931="","",VLOOKUP(E2931,[1]PROJECTES!$C$14:$G$5000,5,FALSE))</f>
        <v/>
      </c>
      <c r="E2931" s="79"/>
      <c r="F2931" s="110" t="str">
        <f>IF(I2931="","",VLOOKUP(I2931,[1]PROJECTES!$C$14:$G$5000,2,FALSE))</f>
        <v/>
      </c>
      <c r="G2931" s="112" t="str">
        <f>IF(E2931="","",VLOOKUP(E2931,[1]PROJECTES!$C$14:$G$5000,4,FALSE))</f>
        <v/>
      </c>
      <c r="H2931" s="95"/>
      <c r="I2931" s="113" t="str">
        <f>IF(H2931="","",VLOOKUP(H2931,BD!B$2:C$16,2,FALSE))</f>
        <v/>
      </c>
      <c r="J2931" s="114"/>
      <c r="K2931" s="115" t="str">
        <f t="shared" si="102"/>
        <v/>
      </c>
      <c r="L2931" s="116" t="str">
        <f t="shared" ca="1" si="101"/>
        <v>-</v>
      </c>
      <c r="M2931" s="111" t="str">
        <f>IF(E2931="","",VLOOKUP(E2931,[1]PROJECTES!$C$14:$Z$5000,21,FALSE))</f>
        <v/>
      </c>
      <c r="N2931" s="117"/>
      <c r="O2931" s="118" t="s">
        <v>222</v>
      </c>
      <c r="P2931" s="119"/>
      <c r="Q2931" s="84"/>
      <c r="R2931" s="125"/>
      <c r="S2931" s="166"/>
      <c r="T2931" s="167"/>
    </row>
    <row r="2932" spans="1:20" s="121" customFormat="1" ht="20.100000000000001" customHeight="1" x14ac:dyDescent="0.3">
      <c r="A2932" s="80"/>
      <c r="B2932" s="110" t="str">
        <f>IF(E2932="","",VLOOKUP(E2932,[1]PROJECTES!$C$14:$G$5000,2,FALSE))</f>
        <v/>
      </c>
      <c r="C2932" s="80"/>
      <c r="D2932" s="283" t="str">
        <f>IF(E2932="","",VLOOKUP(E2932,[1]PROJECTES!$C$14:$G$5000,5,FALSE))</f>
        <v/>
      </c>
      <c r="E2932" s="79"/>
      <c r="F2932" s="110" t="str">
        <f>IF(I2932="","",VLOOKUP(I2932,[1]PROJECTES!$C$14:$G$5000,2,FALSE))</f>
        <v/>
      </c>
      <c r="G2932" s="112" t="str">
        <f>IF(E2932="","",VLOOKUP(E2932,[1]PROJECTES!$C$14:$G$5000,4,FALSE))</f>
        <v/>
      </c>
      <c r="H2932" s="95"/>
      <c r="I2932" s="113" t="str">
        <f>IF(H2932="","",VLOOKUP(H2932,BD!B$2:C$16,2,FALSE))</f>
        <v/>
      </c>
      <c r="J2932" s="114"/>
      <c r="K2932" s="115" t="str">
        <f t="shared" si="102"/>
        <v/>
      </c>
      <c r="L2932" s="116" t="str">
        <f t="shared" ca="1" si="101"/>
        <v>-</v>
      </c>
      <c r="M2932" s="111" t="str">
        <f>IF(E2932="","",VLOOKUP(E2932,[1]PROJECTES!$C$14:$Z$5000,21,FALSE))</f>
        <v/>
      </c>
      <c r="N2932" s="117"/>
      <c r="O2932" s="118" t="s">
        <v>222</v>
      </c>
      <c r="P2932" s="119"/>
      <c r="Q2932" s="84"/>
      <c r="R2932" s="125"/>
      <c r="S2932" s="166"/>
      <c r="T2932" s="167"/>
    </row>
    <row r="2933" spans="1:20" s="121" customFormat="1" ht="20.100000000000001" customHeight="1" x14ac:dyDescent="0.3">
      <c r="A2933" s="80"/>
      <c r="B2933" s="110" t="str">
        <f>IF(E2933="","",VLOOKUP(E2933,[1]PROJECTES!$C$14:$G$5000,2,FALSE))</f>
        <v/>
      </c>
      <c r="C2933" s="80"/>
      <c r="D2933" s="283" t="str">
        <f>IF(E2933="","",VLOOKUP(E2933,[1]PROJECTES!$C$14:$G$5000,5,FALSE))</f>
        <v/>
      </c>
      <c r="E2933" s="79"/>
      <c r="F2933" s="110" t="str">
        <f>IF(I2933="","",VLOOKUP(I2933,[1]PROJECTES!$C$14:$G$5000,2,FALSE))</f>
        <v/>
      </c>
      <c r="G2933" s="112" t="str">
        <f>IF(E2933="","",VLOOKUP(E2933,[1]PROJECTES!$C$14:$G$5000,4,FALSE))</f>
        <v/>
      </c>
      <c r="H2933" s="95"/>
      <c r="I2933" s="113" t="str">
        <f>IF(H2933="","",VLOOKUP(H2933,BD!B$2:C$16,2,FALSE))</f>
        <v/>
      </c>
      <c r="J2933" s="114"/>
      <c r="K2933" s="115" t="str">
        <f t="shared" si="102"/>
        <v/>
      </c>
      <c r="L2933" s="116" t="str">
        <f t="shared" ca="1" si="101"/>
        <v>-</v>
      </c>
      <c r="M2933" s="111" t="str">
        <f>IF(E2933="","",VLOOKUP(E2933,[1]PROJECTES!$C$14:$Z$5000,21,FALSE))</f>
        <v/>
      </c>
      <c r="N2933" s="117"/>
      <c r="O2933" s="118" t="s">
        <v>222</v>
      </c>
      <c r="P2933" s="119"/>
      <c r="Q2933" s="84"/>
      <c r="R2933" s="125"/>
      <c r="S2933" s="166"/>
      <c r="T2933" s="167"/>
    </row>
    <row r="2934" spans="1:20" s="121" customFormat="1" ht="20.100000000000001" customHeight="1" x14ac:dyDescent="0.3">
      <c r="A2934" s="80"/>
      <c r="B2934" s="110" t="str">
        <f>IF(E2934="","",VLOOKUP(E2934,[1]PROJECTES!$C$14:$G$5000,2,FALSE))</f>
        <v/>
      </c>
      <c r="C2934" s="80"/>
      <c r="D2934" s="283" t="str">
        <f>IF(E2934="","",VLOOKUP(E2934,[1]PROJECTES!$C$14:$G$5000,5,FALSE))</f>
        <v/>
      </c>
      <c r="E2934" s="79"/>
      <c r="F2934" s="110" t="str">
        <f>IF(I2934="","",VLOOKUP(I2934,[1]PROJECTES!$C$14:$G$5000,2,FALSE))</f>
        <v/>
      </c>
      <c r="G2934" s="112" t="str">
        <f>IF(E2934="","",VLOOKUP(E2934,[1]PROJECTES!$C$14:$G$5000,4,FALSE))</f>
        <v/>
      </c>
      <c r="H2934" s="95"/>
      <c r="I2934" s="113" t="str">
        <f>IF(H2934="","",VLOOKUP(H2934,BD!B$2:C$16,2,FALSE))</f>
        <v/>
      </c>
      <c r="J2934" s="114"/>
      <c r="K2934" s="115" t="str">
        <f t="shared" si="102"/>
        <v/>
      </c>
      <c r="L2934" s="116" t="str">
        <f t="shared" ca="1" si="101"/>
        <v>-</v>
      </c>
      <c r="M2934" s="111" t="str">
        <f>IF(E2934="","",VLOOKUP(E2934,[1]PROJECTES!$C$14:$Z$5000,21,FALSE))</f>
        <v/>
      </c>
      <c r="N2934" s="117"/>
      <c r="O2934" s="118" t="s">
        <v>222</v>
      </c>
      <c r="P2934" s="119"/>
      <c r="Q2934" s="84"/>
      <c r="R2934" s="125"/>
      <c r="S2934" s="166"/>
      <c r="T2934" s="167"/>
    </row>
    <row r="2935" spans="1:20" s="121" customFormat="1" ht="20.100000000000001" customHeight="1" x14ac:dyDescent="0.3">
      <c r="A2935" s="80"/>
      <c r="B2935" s="110" t="str">
        <f>IF(E2935="","",VLOOKUP(E2935,[1]PROJECTES!$C$14:$G$5000,2,FALSE))</f>
        <v/>
      </c>
      <c r="C2935" s="80"/>
      <c r="D2935" s="283" t="str">
        <f>IF(E2935="","",VLOOKUP(E2935,[1]PROJECTES!$C$14:$G$5000,5,FALSE))</f>
        <v/>
      </c>
      <c r="E2935" s="79"/>
      <c r="F2935" s="110" t="str">
        <f>IF(I2935="","",VLOOKUP(I2935,[1]PROJECTES!$C$14:$G$5000,2,FALSE))</f>
        <v/>
      </c>
      <c r="G2935" s="112" t="str">
        <f>IF(E2935="","",VLOOKUP(E2935,[1]PROJECTES!$C$14:$G$5000,4,FALSE))</f>
        <v/>
      </c>
      <c r="H2935" s="95"/>
      <c r="I2935" s="113" t="str">
        <f>IF(H2935="","",VLOOKUP(H2935,BD!B$2:C$16,2,FALSE))</f>
        <v/>
      </c>
      <c r="J2935" s="114"/>
      <c r="K2935" s="115" t="str">
        <f t="shared" si="102"/>
        <v/>
      </c>
      <c r="L2935" s="116" t="str">
        <f t="shared" ca="1" si="101"/>
        <v>-</v>
      </c>
      <c r="M2935" s="111" t="str">
        <f>IF(E2935="","",VLOOKUP(E2935,[1]PROJECTES!$C$14:$Z$5000,21,FALSE))</f>
        <v/>
      </c>
      <c r="N2935" s="117"/>
      <c r="O2935" s="118" t="s">
        <v>222</v>
      </c>
      <c r="P2935" s="119"/>
      <c r="Q2935" s="84"/>
      <c r="R2935" s="125"/>
      <c r="S2935" s="166"/>
      <c r="T2935" s="167"/>
    </row>
    <row r="2936" spans="1:20" s="121" customFormat="1" ht="20.100000000000001" customHeight="1" x14ac:dyDescent="0.3">
      <c r="A2936" s="80"/>
      <c r="B2936" s="110" t="str">
        <f>IF(E2936="","",VLOOKUP(E2936,[1]PROJECTES!$C$14:$G$5000,2,FALSE))</f>
        <v/>
      </c>
      <c r="C2936" s="80"/>
      <c r="D2936" s="283" t="str">
        <f>IF(E2936="","",VLOOKUP(E2936,[1]PROJECTES!$C$14:$G$5000,5,FALSE))</f>
        <v/>
      </c>
      <c r="E2936" s="79"/>
      <c r="F2936" s="110" t="str">
        <f>IF(I2936="","",VLOOKUP(I2936,[1]PROJECTES!$C$14:$G$5000,2,FALSE))</f>
        <v/>
      </c>
      <c r="G2936" s="112" t="str">
        <f>IF(E2936="","",VLOOKUP(E2936,[1]PROJECTES!$C$14:$G$5000,4,FALSE))</f>
        <v/>
      </c>
      <c r="H2936" s="95"/>
      <c r="I2936" s="113" t="str">
        <f>IF(H2936="","",VLOOKUP(H2936,BD!B$2:C$16,2,FALSE))</f>
        <v/>
      </c>
      <c r="J2936" s="114"/>
      <c r="K2936" s="115" t="str">
        <f t="shared" si="102"/>
        <v/>
      </c>
      <c r="L2936" s="116" t="str">
        <f t="shared" ca="1" si="101"/>
        <v>-</v>
      </c>
      <c r="M2936" s="111" t="str">
        <f>IF(E2936="","",VLOOKUP(E2936,[1]PROJECTES!$C$14:$Z$5000,21,FALSE))</f>
        <v/>
      </c>
      <c r="N2936" s="117"/>
      <c r="O2936" s="118" t="s">
        <v>222</v>
      </c>
      <c r="P2936" s="119"/>
      <c r="Q2936" s="84"/>
      <c r="R2936" s="125"/>
      <c r="S2936" s="166"/>
      <c r="T2936" s="167"/>
    </row>
    <row r="2937" spans="1:20" s="121" customFormat="1" ht="20.100000000000001" customHeight="1" x14ac:dyDescent="0.3">
      <c r="A2937" s="80"/>
      <c r="B2937" s="110" t="str">
        <f>IF(E2937="","",VLOOKUP(E2937,[1]PROJECTES!$C$14:$G$5000,2,FALSE))</f>
        <v/>
      </c>
      <c r="C2937" s="80"/>
      <c r="D2937" s="283" t="str">
        <f>IF(E2937="","",VLOOKUP(E2937,[1]PROJECTES!$C$14:$G$5000,5,FALSE))</f>
        <v/>
      </c>
      <c r="E2937" s="79"/>
      <c r="F2937" s="110" t="str">
        <f>IF(I2937="","",VLOOKUP(I2937,[1]PROJECTES!$C$14:$G$5000,2,FALSE))</f>
        <v/>
      </c>
      <c r="G2937" s="112" t="str">
        <f>IF(E2937="","",VLOOKUP(E2937,[1]PROJECTES!$C$14:$G$5000,4,FALSE))</f>
        <v/>
      </c>
      <c r="H2937" s="95"/>
      <c r="I2937" s="113" t="str">
        <f>IF(H2937="","",VLOOKUP(H2937,BD!B$2:C$16,2,FALSE))</f>
        <v/>
      </c>
      <c r="J2937" s="114"/>
      <c r="K2937" s="115" t="str">
        <f t="shared" si="102"/>
        <v/>
      </c>
      <c r="L2937" s="116" t="str">
        <f t="shared" ca="1" si="101"/>
        <v>-</v>
      </c>
      <c r="M2937" s="111" t="str">
        <f>IF(E2937="","",VLOOKUP(E2937,[1]PROJECTES!$C$14:$Z$5000,21,FALSE))</f>
        <v/>
      </c>
      <c r="N2937" s="117"/>
      <c r="O2937" s="118" t="s">
        <v>222</v>
      </c>
      <c r="P2937" s="119"/>
      <c r="Q2937" s="84"/>
      <c r="R2937" s="125"/>
      <c r="S2937" s="166"/>
      <c r="T2937" s="167"/>
    </row>
    <row r="2938" spans="1:20" s="121" customFormat="1" ht="20.100000000000001" customHeight="1" x14ac:dyDescent="0.3">
      <c r="A2938" s="80"/>
      <c r="B2938" s="110" t="str">
        <f>IF(E2938="","",VLOOKUP(E2938,[1]PROJECTES!$C$14:$G$5000,2,FALSE))</f>
        <v/>
      </c>
      <c r="C2938" s="80"/>
      <c r="D2938" s="283" t="str">
        <f>IF(E2938="","",VLOOKUP(E2938,[1]PROJECTES!$C$14:$G$5000,5,FALSE))</f>
        <v/>
      </c>
      <c r="E2938" s="79"/>
      <c r="F2938" s="110" t="str">
        <f>IF(I2938="","",VLOOKUP(I2938,[1]PROJECTES!$C$14:$G$5000,2,FALSE))</f>
        <v/>
      </c>
      <c r="G2938" s="112" t="str">
        <f>IF(E2938="","",VLOOKUP(E2938,[1]PROJECTES!$C$14:$G$5000,4,FALSE))</f>
        <v/>
      </c>
      <c r="H2938" s="95"/>
      <c r="I2938" s="113" t="str">
        <f>IF(H2938="","",VLOOKUP(H2938,BD!B$2:C$16,2,FALSE))</f>
        <v/>
      </c>
      <c r="J2938" s="114"/>
      <c r="K2938" s="115" t="str">
        <f t="shared" si="102"/>
        <v/>
      </c>
      <c r="L2938" s="116" t="str">
        <f t="shared" ca="1" si="101"/>
        <v>-</v>
      </c>
      <c r="M2938" s="111" t="str">
        <f>IF(E2938="","",VLOOKUP(E2938,[1]PROJECTES!$C$14:$Z$5000,21,FALSE))</f>
        <v/>
      </c>
      <c r="N2938" s="117"/>
      <c r="O2938" s="118" t="s">
        <v>222</v>
      </c>
      <c r="P2938" s="119"/>
      <c r="Q2938" s="84"/>
      <c r="R2938" s="125"/>
      <c r="S2938" s="166"/>
      <c r="T2938" s="167"/>
    </row>
    <row r="2939" spans="1:20" s="121" customFormat="1" ht="20.100000000000001" customHeight="1" x14ac:dyDescent="0.3">
      <c r="A2939" s="80"/>
      <c r="B2939" s="110" t="str">
        <f>IF(E2939="","",VLOOKUP(E2939,[1]PROJECTES!$C$14:$G$5000,2,FALSE))</f>
        <v/>
      </c>
      <c r="C2939" s="80"/>
      <c r="D2939" s="283" t="str">
        <f>IF(E2939="","",VLOOKUP(E2939,[1]PROJECTES!$C$14:$G$5000,5,FALSE))</f>
        <v/>
      </c>
      <c r="E2939" s="79"/>
      <c r="F2939" s="110" t="str">
        <f>IF(I2939="","",VLOOKUP(I2939,[1]PROJECTES!$C$14:$G$5000,2,FALSE))</f>
        <v/>
      </c>
      <c r="G2939" s="112" t="str">
        <f>IF(E2939="","",VLOOKUP(E2939,[1]PROJECTES!$C$14:$G$5000,4,FALSE))</f>
        <v/>
      </c>
      <c r="H2939" s="95"/>
      <c r="I2939" s="113" t="str">
        <f>IF(H2939="","",VLOOKUP(H2939,BD!B$2:C$16,2,FALSE))</f>
        <v/>
      </c>
      <c r="J2939" s="114"/>
      <c r="K2939" s="115" t="str">
        <f t="shared" si="102"/>
        <v/>
      </c>
      <c r="L2939" s="116" t="str">
        <f t="shared" ca="1" si="101"/>
        <v>-</v>
      </c>
      <c r="M2939" s="111" t="str">
        <f>IF(E2939="","",VLOOKUP(E2939,[1]PROJECTES!$C$14:$Z$5000,21,FALSE))</f>
        <v/>
      </c>
      <c r="N2939" s="117"/>
      <c r="O2939" s="118" t="s">
        <v>222</v>
      </c>
      <c r="P2939" s="119"/>
      <c r="Q2939" s="84"/>
      <c r="R2939" s="125"/>
      <c r="S2939" s="166"/>
      <c r="T2939" s="167"/>
    </row>
    <row r="2940" spans="1:20" s="121" customFormat="1" ht="20.100000000000001" customHeight="1" x14ac:dyDescent="0.3">
      <c r="A2940" s="80"/>
      <c r="B2940" s="110" t="str">
        <f>IF(E2940="","",VLOOKUP(E2940,[1]PROJECTES!$C$14:$G$5000,2,FALSE))</f>
        <v/>
      </c>
      <c r="C2940" s="80"/>
      <c r="D2940" s="283" t="str">
        <f>IF(E2940="","",VLOOKUP(E2940,[1]PROJECTES!$C$14:$G$5000,5,FALSE))</f>
        <v/>
      </c>
      <c r="E2940" s="79"/>
      <c r="F2940" s="110" t="str">
        <f>IF(I2940="","",VLOOKUP(I2940,[1]PROJECTES!$C$14:$G$5000,2,FALSE))</f>
        <v/>
      </c>
      <c r="G2940" s="112" t="str">
        <f>IF(E2940="","",VLOOKUP(E2940,[1]PROJECTES!$C$14:$G$5000,4,FALSE))</f>
        <v/>
      </c>
      <c r="H2940" s="95"/>
      <c r="I2940" s="113" t="str">
        <f>IF(H2940="","",VLOOKUP(H2940,BD!B$2:C$16,2,FALSE))</f>
        <v/>
      </c>
      <c r="J2940" s="114"/>
      <c r="K2940" s="115" t="str">
        <f t="shared" si="102"/>
        <v/>
      </c>
      <c r="L2940" s="116" t="str">
        <f t="shared" ca="1" si="101"/>
        <v>-</v>
      </c>
      <c r="M2940" s="111" t="str">
        <f>IF(E2940="","",VLOOKUP(E2940,[1]PROJECTES!$C$14:$Z$5000,21,FALSE))</f>
        <v/>
      </c>
      <c r="N2940" s="117"/>
      <c r="O2940" s="118" t="s">
        <v>222</v>
      </c>
      <c r="P2940" s="119"/>
      <c r="Q2940" s="84"/>
      <c r="R2940" s="122"/>
      <c r="S2940" s="166"/>
      <c r="T2940" s="167"/>
    </row>
    <row r="2941" spans="1:20" s="121" customFormat="1" ht="20.100000000000001" customHeight="1" x14ac:dyDescent="0.3">
      <c r="A2941" s="80"/>
      <c r="B2941" s="110" t="str">
        <f>IF(E2941="","",VLOOKUP(E2941,[1]PROJECTES!$C$14:$G$5000,2,FALSE))</f>
        <v/>
      </c>
      <c r="C2941" s="80"/>
      <c r="D2941" s="283" t="str">
        <f>IF(E2941="","",VLOOKUP(E2941,[1]PROJECTES!$C$14:$G$5000,5,FALSE))</f>
        <v/>
      </c>
      <c r="E2941" s="79"/>
      <c r="F2941" s="110" t="str">
        <f>IF(I2941="","",VLOOKUP(I2941,[1]PROJECTES!$C$14:$G$5000,2,FALSE))</f>
        <v/>
      </c>
      <c r="G2941" s="112" t="str">
        <f>IF(E2941="","",VLOOKUP(E2941,[1]PROJECTES!$C$14:$G$5000,4,FALSE))</f>
        <v/>
      </c>
      <c r="H2941" s="95"/>
      <c r="I2941" s="113" t="str">
        <f>IF(H2941="","",VLOOKUP(H2941,BD!B$2:C$16,2,FALSE))</f>
        <v/>
      </c>
      <c r="J2941" s="114"/>
      <c r="K2941" s="115" t="str">
        <f t="shared" si="102"/>
        <v/>
      </c>
      <c r="L2941" s="116" t="str">
        <f t="shared" ca="1" si="101"/>
        <v>-</v>
      </c>
      <c r="M2941" s="111" t="str">
        <f>IF(E2941="","",VLOOKUP(E2941,[1]PROJECTES!$C$14:$Z$5000,21,FALSE))</f>
        <v/>
      </c>
      <c r="N2941" s="117"/>
      <c r="O2941" s="118" t="s">
        <v>222</v>
      </c>
      <c r="P2941" s="119"/>
      <c r="Q2941" s="84"/>
      <c r="R2941" s="122"/>
      <c r="S2941" s="166"/>
      <c r="T2941" s="167"/>
    </row>
    <row r="2942" spans="1:20" s="121" customFormat="1" ht="20.100000000000001" customHeight="1" x14ac:dyDescent="0.3">
      <c r="A2942" s="80"/>
      <c r="B2942" s="110" t="str">
        <f>IF(E2942="","",VLOOKUP(E2942,[1]PROJECTES!$C$14:$G$5000,2,FALSE))</f>
        <v/>
      </c>
      <c r="C2942" s="80"/>
      <c r="D2942" s="283" t="str">
        <f>IF(E2942="","",VLOOKUP(E2942,[1]PROJECTES!$C$14:$G$5000,5,FALSE))</f>
        <v/>
      </c>
      <c r="E2942" s="79"/>
      <c r="F2942" s="110" t="str">
        <f>IF(I2942="","",VLOOKUP(I2942,[1]PROJECTES!$C$14:$G$5000,2,FALSE))</f>
        <v/>
      </c>
      <c r="G2942" s="112" t="str">
        <f>IF(E2942="","",VLOOKUP(E2942,[1]PROJECTES!$C$14:$G$5000,4,FALSE))</f>
        <v/>
      </c>
      <c r="H2942" s="95"/>
      <c r="I2942" s="113" t="str">
        <f>IF(H2942="","",VLOOKUP(H2942,BD!B$2:C$16,2,FALSE))</f>
        <v/>
      </c>
      <c r="J2942" s="114"/>
      <c r="K2942" s="115" t="str">
        <f t="shared" si="102"/>
        <v/>
      </c>
      <c r="L2942" s="116" t="str">
        <f t="shared" ca="1" si="101"/>
        <v>-</v>
      </c>
      <c r="M2942" s="111" t="str">
        <f>IF(E2942="","",VLOOKUP(E2942,[1]PROJECTES!$C$14:$Z$5000,21,FALSE))</f>
        <v/>
      </c>
      <c r="N2942" s="117"/>
      <c r="O2942" s="118" t="s">
        <v>222</v>
      </c>
      <c r="P2942" s="119"/>
      <c r="Q2942" s="84"/>
      <c r="R2942" s="125"/>
      <c r="S2942" s="166"/>
      <c r="T2942" s="167"/>
    </row>
    <row r="2943" spans="1:20" s="121" customFormat="1" ht="20.100000000000001" customHeight="1" x14ac:dyDescent="0.3">
      <c r="A2943" s="80"/>
      <c r="B2943" s="110" t="str">
        <f>IF(E2943="","",VLOOKUP(E2943,[1]PROJECTES!$C$14:$G$5000,2,FALSE))</f>
        <v/>
      </c>
      <c r="C2943" s="80"/>
      <c r="D2943" s="283" t="str">
        <f>IF(E2943="","",VLOOKUP(E2943,[1]PROJECTES!$C$14:$G$5000,5,FALSE))</f>
        <v/>
      </c>
      <c r="E2943" s="79"/>
      <c r="F2943" s="110" t="str">
        <f>IF(I2943="","",VLOOKUP(I2943,[1]PROJECTES!$C$14:$G$5000,2,FALSE))</f>
        <v/>
      </c>
      <c r="G2943" s="112" t="str">
        <f>IF(E2943="","",VLOOKUP(E2943,[1]PROJECTES!$C$14:$G$5000,4,FALSE))</f>
        <v/>
      </c>
      <c r="H2943" s="95"/>
      <c r="I2943" s="113" t="str">
        <f>IF(H2943="","",VLOOKUP(H2943,BD!B$2:C$16,2,FALSE))</f>
        <v/>
      </c>
      <c r="J2943" s="114"/>
      <c r="K2943" s="115" t="str">
        <f t="shared" si="102"/>
        <v/>
      </c>
      <c r="L2943" s="116" t="str">
        <f t="shared" ca="1" si="101"/>
        <v>-</v>
      </c>
      <c r="M2943" s="111" t="str">
        <f>IF(E2943="","",VLOOKUP(E2943,[1]PROJECTES!$C$14:$Z$5000,21,FALSE))</f>
        <v/>
      </c>
      <c r="N2943" s="117"/>
      <c r="O2943" s="118" t="s">
        <v>222</v>
      </c>
      <c r="P2943" s="119"/>
      <c r="Q2943" s="84"/>
      <c r="R2943" s="125"/>
      <c r="S2943" s="166"/>
      <c r="T2943" s="167"/>
    </row>
    <row r="2944" spans="1:20" s="121" customFormat="1" ht="20.100000000000001" customHeight="1" x14ac:dyDescent="0.3">
      <c r="A2944" s="80"/>
      <c r="B2944" s="110" t="str">
        <f>IF(E2944="","",VLOOKUP(E2944,[1]PROJECTES!$C$14:$G$5000,2,FALSE))</f>
        <v/>
      </c>
      <c r="C2944" s="80"/>
      <c r="D2944" s="283" t="str">
        <f>IF(E2944="","",VLOOKUP(E2944,[1]PROJECTES!$C$14:$G$5000,5,FALSE))</f>
        <v/>
      </c>
      <c r="E2944" s="79"/>
      <c r="F2944" s="110" t="str">
        <f>IF(I2944="","",VLOOKUP(I2944,[1]PROJECTES!$C$14:$G$5000,2,FALSE))</f>
        <v/>
      </c>
      <c r="G2944" s="112" t="str">
        <f>IF(E2944="","",VLOOKUP(E2944,[1]PROJECTES!$C$14:$G$5000,4,FALSE))</f>
        <v/>
      </c>
      <c r="H2944" s="95"/>
      <c r="I2944" s="113" t="str">
        <f>IF(H2944="","",VLOOKUP(H2944,BD!B$2:C$16,2,FALSE))</f>
        <v/>
      </c>
      <c r="J2944" s="114"/>
      <c r="K2944" s="115" t="str">
        <f t="shared" si="102"/>
        <v/>
      </c>
      <c r="L2944" s="116" t="str">
        <f t="shared" ca="1" si="101"/>
        <v>-</v>
      </c>
      <c r="M2944" s="111" t="str">
        <f>IF(E2944="","",VLOOKUP(E2944,[1]PROJECTES!$C$14:$Z$5000,21,FALSE))</f>
        <v/>
      </c>
      <c r="N2944" s="117"/>
      <c r="O2944" s="118" t="s">
        <v>222</v>
      </c>
      <c r="P2944" s="119"/>
      <c r="Q2944" s="84"/>
      <c r="R2944" s="123"/>
      <c r="S2944" s="166"/>
      <c r="T2944" s="167"/>
    </row>
    <row r="2945" spans="1:20" s="121" customFormat="1" ht="20.100000000000001" customHeight="1" x14ac:dyDescent="0.3">
      <c r="A2945" s="80"/>
      <c r="B2945" s="110" t="str">
        <f>IF(E2945="","",VLOOKUP(E2945,[1]PROJECTES!$C$14:$G$5000,2,FALSE))</f>
        <v/>
      </c>
      <c r="C2945" s="80"/>
      <c r="D2945" s="283" t="str">
        <f>IF(E2945="","",VLOOKUP(E2945,[1]PROJECTES!$C$14:$G$5000,5,FALSE))</f>
        <v/>
      </c>
      <c r="E2945" s="79"/>
      <c r="F2945" s="110" t="str">
        <f>IF(I2945="","",VLOOKUP(I2945,[1]PROJECTES!$C$14:$G$5000,2,FALSE))</f>
        <v/>
      </c>
      <c r="G2945" s="112" t="str">
        <f>IF(E2945="","",VLOOKUP(E2945,[1]PROJECTES!$C$14:$G$5000,4,FALSE))</f>
        <v/>
      </c>
      <c r="H2945" s="95"/>
      <c r="I2945" s="113" t="str">
        <f>IF(H2945="","",VLOOKUP(H2945,BD!B$2:C$16,2,FALSE))</f>
        <v/>
      </c>
      <c r="J2945" s="114"/>
      <c r="K2945" s="115" t="str">
        <f t="shared" si="102"/>
        <v/>
      </c>
      <c r="L2945" s="116" t="str">
        <f t="shared" ca="1" si="101"/>
        <v>-</v>
      </c>
      <c r="M2945" s="111" t="str">
        <f>IF(E2945="","",VLOOKUP(E2945,[1]PROJECTES!$C$14:$Z$5000,21,FALSE))</f>
        <v/>
      </c>
      <c r="N2945" s="117"/>
      <c r="O2945" s="118" t="s">
        <v>222</v>
      </c>
      <c r="P2945" s="119"/>
      <c r="Q2945" s="84"/>
      <c r="R2945" s="123"/>
      <c r="S2945" s="166"/>
      <c r="T2945" s="167"/>
    </row>
    <row r="2946" spans="1:20" s="121" customFormat="1" ht="20.100000000000001" customHeight="1" x14ac:dyDescent="0.3">
      <c r="A2946" s="80"/>
      <c r="B2946" s="110" t="str">
        <f>IF(E2946="","",VLOOKUP(E2946,[1]PROJECTES!$C$14:$G$5000,2,FALSE))</f>
        <v/>
      </c>
      <c r="C2946" s="80"/>
      <c r="D2946" s="283" t="str">
        <f>IF(E2946="","",VLOOKUP(E2946,[1]PROJECTES!$C$14:$G$5000,5,FALSE))</f>
        <v/>
      </c>
      <c r="E2946" s="79"/>
      <c r="F2946" s="110" t="str">
        <f>IF(I2946="","",VLOOKUP(I2946,[1]PROJECTES!$C$14:$G$5000,2,FALSE))</f>
        <v/>
      </c>
      <c r="G2946" s="112" t="str">
        <f>IF(E2946="","",VLOOKUP(E2946,[1]PROJECTES!$C$14:$G$5000,4,FALSE))</f>
        <v/>
      </c>
      <c r="H2946" s="95"/>
      <c r="I2946" s="113" t="str">
        <f>IF(H2946="","",VLOOKUP(H2946,BD!B$2:C$16,2,FALSE))</f>
        <v/>
      </c>
      <c r="J2946" s="114"/>
      <c r="K2946" s="115" t="str">
        <f t="shared" si="102"/>
        <v/>
      </c>
      <c r="L2946" s="116" t="str">
        <f t="shared" ca="1" si="101"/>
        <v>-</v>
      </c>
      <c r="M2946" s="111" t="str">
        <f>IF(E2946="","",VLOOKUP(E2946,[1]PROJECTES!$C$14:$Z$5000,21,FALSE))</f>
        <v/>
      </c>
      <c r="N2946" s="117"/>
      <c r="O2946" s="118" t="s">
        <v>222</v>
      </c>
      <c r="P2946" s="119"/>
      <c r="Q2946" s="84"/>
      <c r="R2946" s="125"/>
      <c r="S2946" s="166"/>
      <c r="T2946" s="167"/>
    </row>
    <row r="2947" spans="1:20" s="121" customFormat="1" ht="20.100000000000001" customHeight="1" x14ac:dyDescent="0.3">
      <c r="A2947" s="80"/>
      <c r="B2947" s="110" t="str">
        <f>IF(E2947="","",VLOOKUP(E2947,[1]PROJECTES!$C$14:$G$5000,2,FALSE))</f>
        <v/>
      </c>
      <c r="C2947" s="80"/>
      <c r="D2947" s="283" t="str">
        <f>IF(E2947="","",VLOOKUP(E2947,[1]PROJECTES!$C$14:$G$5000,5,FALSE))</f>
        <v/>
      </c>
      <c r="E2947" s="79"/>
      <c r="F2947" s="110" t="str">
        <f>IF(I2947="","",VLOOKUP(I2947,[1]PROJECTES!$C$14:$G$5000,2,FALSE))</f>
        <v/>
      </c>
      <c r="G2947" s="112" t="str">
        <f>IF(E2947="","",VLOOKUP(E2947,[1]PROJECTES!$C$14:$G$5000,4,FALSE))</f>
        <v/>
      </c>
      <c r="H2947" s="95"/>
      <c r="I2947" s="113" t="str">
        <f>IF(H2947="","",VLOOKUP(H2947,BD!B$2:C$16,2,FALSE))</f>
        <v/>
      </c>
      <c r="J2947" s="114"/>
      <c r="K2947" s="115" t="str">
        <f t="shared" si="102"/>
        <v/>
      </c>
      <c r="L2947" s="116" t="str">
        <f t="shared" ca="1" si="101"/>
        <v>-</v>
      </c>
      <c r="M2947" s="111" t="str">
        <f>IF(E2947="","",VLOOKUP(E2947,[1]PROJECTES!$C$14:$Z$5000,21,FALSE))</f>
        <v/>
      </c>
      <c r="N2947" s="117"/>
      <c r="O2947" s="118" t="s">
        <v>222</v>
      </c>
      <c r="P2947" s="119"/>
      <c r="Q2947" s="84"/>
      <c r="R2947" s="122"/>
      <c r="S2947" s="166"/>
      <c r="T2947" s="167"/>
    </row>
    <row r="2948" spans="1:20" s="121" customFormat="1" ht="20.100000000000001" customHeight="1" x14ac:dyDescent="0.3">
      <c r="A2948" s="80"/>
      <c r="B2948" s="110" t="str">
        <f>IF(E2948="","",VLOOKUP(E2948,[1]PROJECTES!$C$14:$G$5000,2,FALSE))</f>
        <v/>
      </c>
      <c r="C2948" s="80"/>
      <c r="D2948" s="283" t="str">
        <f>IF(E2948="","",VLOOKUP(E2948,[1]PROJECTES!$C$14:$G$5000,5,FALSE))</f>
        <v/>
      </c>
      <c r="E2948" s="79"/>
      <c r="F2948" s="110" t="str">
        <f>IF(I2948="","",VLOOKUP(I2948,[1]PROJECTES!$C$14:$G$5000,2,FALSE))</f>
        <v/>
      </c>
      <c r="G2948" s="112" t="str">
        <f>IF(E2948="","",VLOOKUP(E2948,[1]PROJECTES!$C$14:$G$5000,4,FALSE))</f>
        <v/>
      </c>
      <c r="H2948" s="95"/>
      <c r="I2948" s="113" t="str">
        <f>IF(H2948="","",VLOOKUP(H2948,BD!B$2:C$16,2,FALSE))</f>
        <v/>
      </c>
      <c r="J2948" s="114"/>
      <c r="K2948" s="115" t="str">
        <f t="shared" si="102"/>
        <v/>
      </c>
      <c r="L2948" s="116" t="str">
        <f t="shared" ca="1" si="101"/>
        <v>-</v>
      </c>
      <c r="M2948" s="111" t="str">
        <f>IF(E2948="","",VLOOKUP(E2948,[1]PROJECTES!$C$14:$Z$5000,21,FALSE))</f>
        <v/>
      </c>
      <c r="N2948" s="117"/>
      <c r="O2948" s="118" t="s">
        <v>222</v>
      </c>
      <c r="P2948" s="119"/>
      <c r="Q2948" s="84"/>
      <c r="R2948" s="122"/>
      <c r="S2948" s="166"/>
      <c r="T2948" s="167"/>
    </row>
    <row r="2949" spans="1:20" s="121" customFormat="1" ht="20.100000000000001" customHeight="1" x14ac:dyDescent="0.3">
      <c r="A2949" s="80"/>
      <c r="B2949" s="110" t="str">
        <f>IF(E2949="","",VLOOKUP(E2949,[1]PROJECTES!$C$14:$G$5000,2,FALSE))</f>
        <v/>
      </c>
      <c r="C2949" s="80"/>
      <c r="D2949" s="283" t="str">
        <f>IF(E2949="","",VLOOKUP(E2949,[1]PROJECTES!$C$14:$G$5000,5,FALSE))</f>
        <v/>
      </c>
      <c r="E2949" s="79"/>
      <c r="F2949" s="110" t="str">
        <f>IF(I2949="","",VLOOKUP(I2949,[1]PROJECTES!$C$14:$G$5000,2,FALSE))</f>
        <v/>
      </c>
      <c r="G2949" s="112" t="str">
        <f>IF(E2949="","",VLOOKUP(E2949,[1]PROJECTES!$C$14:$G$5000,4,FALSE))</f>
        <v/>
      </c>
      <c r="H2949" s="95"/>
      <c r="I2949" s="113" t="str">
        <f>IF(H2949="","",VLOOKUP(H2949,BD!B$2:C$16,2,FALSE))</f>
        <v/>
      </c>
      <c r="J2949" s="114"/>
      <c r="K2949" s="115" t="str">
        <f t="shared" si="102"/>
        <v/>
      </c>
      <c r="L2949" s="116" t="str">
        <f t="shared" ca="1" si="101"/>
        <v>-</v>
      </c>
      <c r="M2949" s="111" t="str">
        <f>IF(E2949="","",VLOOKUP(E2949,[1]PROJECTES!$C$14:$Z$5000,21,FALSE))</f>
        <v/>
      </c>
      <c r="N2949" s="117"/>
      <c r="O2949" s="118" t="s">
        <v>222</v>
      </c>
      <c r="P2949" s="119"/>
      <c r="Q2949" s="84"/>
      <c r="R2949" s="122"/>
      <c r="S2949" s="166"/>
      <c r="T2949" s="167"/>
    </row>
    <row r="2950" spans="1:20" s="121" customFormat="1" ht="20.100000000000001" customHeight="1" x14ac:dyDescent="0.3">
      <c r="A2950" s="80"/>
      <c r="B2950" s="110" t="str">
        <f>IF(E2950="","",VLOOKUP(E2950,[1]PROJECTES!$C$14:$G$5000,2,FALSE))</f>
        <v/>
      </c>
      <c r="C2950" s="80"/>
      <c r="D2950" s="283" t="str">
        <f>IF(E2950="","",VLOOKUP(E2950,[1]PROJECTES!$C$14:$G$5000,5,FALSE))</f>
        <v/>
      </c>
      <c r="E2950" s="79"/>
      <c r="F2950" s="110" t="str">
        <f>IF(I2950="","",VLOOKUP(I2950,[1]PROJECTES!$C$14:$G$5000,2,FALSE))</f>
        <v/>
      </c>
      <c r="G2950" s="112" t="str">
        <f>IF(E2950="","",VLOOKUP(E2950,[1]PROJECTES!$C$14:$G$5000,4,FALSE))</f>
        <v/>
      </c>
      <c r="H2950" s="95"/>
      <c r="I2950" s="113" t="str">
        <f>IF(H2950="","",VLOOKUP(H2950,BD!B$2:C$16,2,FALSE))</f>
        <v/>
      </c>
      <c r="J2950" s="114"/>
      <c r="K2950" s="115" t="str">
        <f t="shared" si="102"/>
        <v/>
      </c>
      <c r="L2950" s="116" t="str">
        <f t="shared" ca="1" si="101"/>
        <v>-</v>
      </c>
      <c r="M2950" s="111" t="str">
        <f>IF(E2950="","",VLOOKUP(E2950,[1]PROJECTES!$C$14:$Z$5000,21,FALSE))</f>
        <v/>
      </c>
      <c r="N2950" s="117"/>
      <c r="O2950" s="118" t="s">
        <v>222</v>
      </c>
      <c r="P2950" s="119"/>
      <c r="Q2950" s="84"/>
      <c r="R2950" s="125"/>
      <c r="S2950" s="166"/>
      <c r="T2950" s="167"/>
    </row>
    <row r="2951" spans="1:20" s="121" customFormat="1" ht="20.100000000000001" customHeight="1" x14ac:dyDescent="0.3">
      <c r="A2951" s="80"/>
      <c r="B2951" s="110" t="str">
        <f>IF(E2951="","",VLOOKUP(E2951,[1]PROJECTES!$C$14:$G$5000,2,FALSE))</f>
        <v/>
      </c>
      <c r="C2951" s="80"/>
      <c r="D2951" s="283" t="str">
        <f>IF(E2951="","",VLOOKUP(E2951,[1]PROJECTES!$C$14:$G$5000,5,FALSE))</f>
        <v/>
      </c>
      <c r="E2951" s="79"/>
      <c r="F2951" s="110" t="str">
        <f>IF(I2951="","",VLOOKUP(I2951,[1]PROJECTES!$C$14:$G$5000,2,FALSE))</f>
        <v/>
      </c>
      <c r="G2951" s="112" t="str">
        <f>IF(E2951="","",VLOOKUP(E2951,[1]PROJECTES!$C$14:$G$5000,4,FALSE))</f>
        <v/>
      </c>
      <c r="H2951" s="95"/>
      <c r="I2951" s="113" t="str">
        <f>IF(H2951="","",VLOOKUP(H2951,BD!B$2:C$16,2,FALSE))</f>
        <v/>
      </c>
      <c r="J2951" s="114"/>
      <c r="K2951" s="115" t="str">
        <f t="shared" si="102"/>
        <v/>
      </c>
      <c r="L2951" s="116" t="str">
        <f t="shared" ca="1" si="101"/>
        <v>-</v>
      </c>
      <c r="M2951" s="111" t="str">
        <f>IF(E2951="","",VLOOKUP(E2951,[1]PROJECTES!$C$14:$Z$5000,21,FALSE))</f>
        <v/>
      </c>
      <c r="N2951" s="117"/>
      <c r="O2951" s="118" t="s">
        <v>222</v>
      </c>
      <c r="P2951" s="119"/>
      <c r="Q2951" s="84"/>
      <c r="R2951" s="125"/>
      <c r="S2951" s="166"/>
      <c r="T2951" s="167"/>
    </row>
    <row r="2952" spans="1:20" s="121" customFormat="1" ht="20.100000000000001" customHeight="1" x14ac:dyDescent="0.3">
      <c r="A2952" s="80"/>
      <c r="B2952" s="110" t="str">
        <f>IF(E2952="","",VLOOKUP(E2952,[1]PROJECTES!$C$14:$G$5000,2,FALSE))</f>
        <v/>
      </c>
      <c r="C2952" s="80"/>
      <c r="D2952" s="283" t="str">
        <f>IF(E2952="","",VLOOKUP(E2952,[1]PROJECTES!$C$14:$G$5000,5,FALSE))</f>
        <v/>
      </c>
      <c r="E2952" s="79"/>
      <c r="F2952" s="110" t="str">
        <f>IF(I2952="","",VLOOKUP(I2952,[1]PROJECTES!$C$14:$G$5000,2,FALSE))</f>
        <v/>
      </c>
      <c r="G2952" s="112" t="str">
        <f>IF(E2952="","",VLOOKUP(E2952,[1]PROJECTES!$C$14:$G$5000,4,FALSE))</f>
        <v/>
      </c>
      <c r="H2952" s="95"/>
      <c r="I2952" s="113" t="str">
        <f>IF(H2952="","",VLOOKUP(H2952,BD!B$2:C$16,2,FALSE))</f>
        <v/>
      </c>
      <c r="J2952" s="114"/>
      <c r="K2952" s="115" t="str">
        <f t="shared" si="102"/>
        <v/>
      </c>
      <c r="L2952" s="116" t="str">
        <f t="shared" ca="1" si="101"/>
        <v>-</v>
      </c>
      <c r="M2952" s="111" t="str">
        <f>IF(E2952="","",VLOOKUP(E2952,[1]PROJECTES!$C$14:$Z$5000,21,FALSE))</f>
        <v/>
      </c>
      <c r="N2952" s="117"/>
      <c r="O2952" s="118" t="s">
        <v>222</v>
      </c>
      <c r="P2952" s="119"/>
      <c r="Q2952" s="84"/>
      <c r="R2952" s="125"/>
      <c r="S2952" s="166"/>
      <c r="T2952" s="167"/>
    </row>
    <row r="2953" spans="1:20" s="121" customFormat="1" ht="20.100000000000001" customHeight="1" x14ac:dyDescent="0.3">
      <c r="A2953" s="80"/>
      <c r="B2953" s="110" t="str">
        <f>IF(E2953="","",VLOOKUP(E2953,[1]PROJECTES!$C$14:$G$5000,2,FALSE))</f>
        <v/>
      </c>
      <c r="C2953" s="80"/>
      <c r="D2953" s="283" t="str">
        <f>IF(E2953="","",VLOOKUP(E2953,[1]PROJECTES!$C$14:$G$5000,5,FALSE))</f>
        <v/>
      </c>
      <c r="E2953" s="79"/>
      <c r="F2953" s="110" t="str">
        <f>IF(I2953="","",VLOOKUP(I2953,[1]PROJECTES!$C$14:$G$5000,2,FALSE))</f>
        <v/>
      </c>
      <c r="G2953" s="112" t="str">
        <f>IF(E2953="","",VLOOKUP(E2953,[1]PROJECTES!$C$14:$G$5000,4,FALSE))</f>
        <v/>
      </c>
      <c r="H2953" s="95"/>
      <c r="I2953" s="113" t="str">
        <f>IF(H2953="","",VLOOKUP(H2953,BD!B$2:C$16,2,FALSE))</f>
        <v/>
      </c>
      <c r="J2953" s="114"/>
      <c r="K2953" s="115" t="str">
        <f t="shared" si="102"/>
        <v/>
      </c>
      <c r="L2953" s="116" t="str">
        <f t="shared" ref="L2953:L3016" ca="1" si="103">IF(M2953="","-",IF(G2953="TA","-",+M2953-TODAY()))</f>
        <v>-</v>
      </c>
      <c r="M2953" s="111" t="str">
        <f>IF(E2953="","",VLOOKUP(E2953,[1]PROJECTES!$C$14:$Z$5000,21,FALSE))</f>
        <v/>
      </c>
      <c r="N2953" s="117"/>
      <c r="O2953" s="118" t="s">
        <v>222</v>
      </c>
      <c r="P2953" s="119"/>
      <c r="Q2953" s="84"/>
      <c r="R2953" s="125"/>
      <c r="S2953" s="166"/>
      <c r="T2953" s="167"/>
    </row>
    <row r="2954" spans="1:20" s="121" customFormat="1" ht="20.100000000000001" customHeight="1" x14ac:dyDescent="0.3">
      <c r="A2954" s="80"/>
      <c r="B2954" s="110" t="str">
        <f>IF(E2954="","",VLOOKUP(E2954,[1]PROJECTES!$C$14:$G$5000,2,FALSE))</f>
        <v/>
      </c>
      <c r="C2954" s="80"/>
      <c r="D2954" s="283" t="str">
        <f>IF(E2954="","",VLOOKUP(E2954,[1]PROJECTES!$C$14:$G$5000,5,FALSE))</f>
        <v/>
      </c>
      <c r="E2954" s="79"/>
      <c r="F2954" s="110" t="str">
        <f>IF(I2954="","",VLOOKUP(I2954,[1]PROJECTES!$C$14:$G$5000,2,FALSE))</f>
        <v/>
      </c>
      <c r="G2954" s="112" t="str">
        <f>IF(E2954="","",VLOOKUP(E2954,[1]PROJECTES!$C$14:$G$5000,4,FALSE))</f>
        <v/>
      </c>
      <c r="H2954" s="95"/>
      <c r="I2954" s="113" t="str">
        <f>IF(H2954="","",VLOOKUP(H2954,BD!B$2:C$16,2,FALSE))</f>
        <v/>
      </c>
      <c r="J2954" s="114"/>
      <c r="K2954" s="115" t="str">
        <f t="shared" si="102"/>
        <v/>
      </c>
      <c r="L2954" s="116" t="str">
        <f t="shared" ca="1" si="103"/>
        <v>-</v>
      </c>
      <c r="M2954" s="111" t="str">
        <f>IF(E2954="","",VLOOKUP(E2954,[1]PROJECTES!$C$14:$Z$5000,21,FALSE))</f>
        <v/>
      </c>
      <c r="N2954" s="117"/>
      <c r="O2954" s="118" t="s">
        <v>222</v>
      </c>
      <c r="P2954" s="119"/>
      <c r="Q2954" s="84"/>
      <c r="R2954" s="125"/>
      <c r="S2954" s="166"/>
      <c r="T2954" s="167"/>
    </row>
    <row r="2955" spans="1:20" s="121" customFormat="1" ht="20.100000000000001" customHeight="1" x14ac:dyDescent="0.3">
      <c r="A2955" s="80"/>
      <c r="B2955" s="110" t="str">
        <f>IF(E2955="","",VLOOKUP(E2955,[1]PROJECTES!$C$14:$G$5000,2,FALSE))</f>
        <v/>
      </c>
      <c r="C2955" s="80"/>
      <c r="D2955" s="283" t="str">
        <f>IF(E2955="","",VLOOKUP(E2955,[1]PROJECTES!$C$14:$G$5000,5,FALSE))</f>
        <v/>
      </c>
      <c r="E2955" s="79"/>
      <c r="F2955" s="110" t="str">
        <f>IF(I2955="","",VLOOKUP(I2955,[1]PROJECTES!$C$14:$G$5000,2,FALSE))</f>
        <v/>
      </c>
      <c r="G2955" s="112" t="str">
        <f>IF(E2955="","",VLOOKUP(E2955,[1]PROJECTES!$C$14:$G$5000,4,FALSE))</f>
        <v/>
      </c>
      <c r="H2955" s="95"/>
      <c r="I2955" s="113" t="str">
        <f>IF(H2955="","",VLOOKUP(H2955,BD!B$2:C$16,2,FALSE))</f>
        <v/>
      </c>
      <c r="J2955" s="114"/>
      <c r="K2955" s="115" t="str">
        <f t="shared" si="102"/>
        <v/>
      </c>
      <c r="L2955" s="116" t="str">
        <f t="shared" ca="1" si="103"/>
        <v>-</v>
      </c>
      <c r="M2955" s="111" t="str">
        <f>IF(E2955="","",VLOOKUP(E2955,[1]PROJECTES!$C$14:$Z$5000,21,FALSE))</f>
        <v/>
      </c>
      <c r="N2955" s="117"/>
      <c r="O2955" s="118" t="s">
        <v>222</v>
      </c>
      <c r="P2955" s="119"/>
      <c r="Q2955" s="84"/>
      <c r="R2955" s="125"/>
      <c r="S2955" s="166"/>
      <c r="T2955" s="167"/>
    </row>
    <row r="2956" spans="1:20" s="121" customFormat="1" ht="20.100000000000001" customHeight="1" x14ac:dyDescent="0.3">
      <c r="A2956" s="80"/>
      <c r="B2956" s="110" t="str">
        <f>IF(E2956="","",VLOOKUP(E2956,[1]PROJECTES!$C$14:$G$5000,2,FALSE))</f>
        <v/>
      </c>
      <c r="C2956" s="80"/>
      <c r="D2956" s="283" t="str">
        <f>IF(E2956="","",VLOOKUP(E2956,[1]PROJECTES!$C$14:$G$5000,5,FALSE))</f>
        <v/>
      </c>
      <c r="E2956" s="79"/>
      <c r="F2956" s="110" t="str">
        <f>IF(I2956="","",VLOOKUP(I2956,[1]PROJECTES!$C$14:$G$5000,2,FALSE))</f>
        <v/>
      </c>
      <c r="G2956" s="112" t="str">
        <f>IF(E2956="","",VLOOKUP(E2956,[1]PROJECTES!$C$14:$G$5000,4,FALSE))</f>
        <v/>
      </c>
      <c r="H2956" s="95"/>
      <c r="I2956" s="113" t="str">
        <f>IF(H2956="","",VLOOKUP(H2956,BD!B$2:C$16,2,FALSE))</f>
        <v/>
      </c>
      <c r="J2956" s="114"/>
      <c r="K2956" s="115" t="str">
        <f t="shared" si="102"/>
        <v/>
      </c>
      <c r="L2956" s="116" t="str">
        <f t="shared" ca="1" si="103"/>
        <v>-</v>
      </c>
      <c r="M2956" s="111" t="str">
        <f>IF(E2956="","",VLOOKUP(E2956,[1]PROJECTES!$C$14:$Z$5000,21,FALSE))</f>
        <v/>
      </c>
      <c r="N2956" s="117"/>
      <c r="O2956" s="118" t="s">
        <v>222</v>
      </c>
      <c r="P2956" s="119"/>
      <c r="Q2956" s="84"/>
      <c r="R2956" s="125"/>
      <c r="S2956" s="166"/>
      <c r="T2956" s="167"/>
    </row>
    <row r="2957" spans="1:20" s="121" customFormat="1" ht="20.100000000000001" customHeight="1" x14ac:dyDescent="0.3">
      <c r="A2957" s="80"/>
      <c r="B2957" s="110" t="str">
        <f>IF(E2957="","",VLOOKUP(E2957,[1]PROJECTES!$C$14:$G$5000,2,FALSE))</f>
        <v/>
      </c>
      <c r="C2957" s="80"/>
      <c r="D2957" s="283" t="str">
        <f>IF(E2957="","",VLOOKUP(E2957,[1]PROJECTES!$C$14:$G$5000,5,FALSE))</f>
        <v/>
      </c>
      <c r="E2957" s="79"/>
      <c r="F2957" s="110" t="str">
        <f>IF(I2957="","",VLOOKUP(I2957,[1]PROJECTES!$C$14:$G$5000,2,FALSE))</f>
        <v/>
      </c>
      <c r="G2957" s="112" t="str">
        <f>IF(E2957="","",VLOOKUP(E2957,[1]PROJECTES!$C$14:$G$5000,4,FALSE))</f>
        <v/>
      </c>
      <c r="H2957" s="95"/>
      <c r="I2957" s="113" t="str">
        <f>IF(H2957="","",VLOOKUP(H2957,BD!B$2:C$16,2,FALSE))</f>
        <v/>
      </c>
      <c r="J2957" s="114"/>
      <c r="K2957" s="115" t="str">
        <f t="shared" si="102"/>
        <v/>
      </c>
      <c r="L2957" s="116" t="str">
        <f t="shared" ca="1" si="103"/>
        <v>-</v>
      </c>
      <c r="M2957" s="111" t="str">
        <f>IF(E2957="","",VLOOKUP(E2957,[1]PROJECTES!$C$14:$Z$5000,21,FALSE))</f>
        <v/>
      </c>
      <c r="N2957" s="117"/>
      <c r="O2957" s="118" t="s">
        <v>222</v>
      </c>
      <c r="P2957" s="119"/>
      <c r="Q2957" s="84"/>
      <c r="R2957" s="125"/>
      <c r="S2957" s="166"/>
      <c r="T2957" s="167"/>
    </row>
    <row r="2958" spans="1:20" s="121" customFormat="1" ht="20.100000000000001" customHeight="1" x14ac:dyDescent="0.3">
      <c r="A2958" s="80"/>
      <c r="B2958" s="110" t="str">
        <f>IF(E2958="","",VLOOKUP(E2958,[1]PROJECTES!$C$14:$G$5000,2,FALSE))</f>
        <v/>
      </c>
      <c r="C2958" s="80"/>
      <c r="D2958" s="283" t="str">
        <f>IF(E2958="","",VLOOKUP(E2958,[1]PROJECTES!$C$14:$G$5000,5,FALSE))</f>
        <v/>
      </c>
      <c r="E2958" s="79"/>
      <c r="F2958" s="110" t="str">
        <f>IF(I2958="","",VLOOKUP(I2958,[1]PROJECTES!$C$14:$G$5000,2,FALSE))</f>
        <v/>
      </c>
      <c r="G2958" s="112" t="str">
        <f>IF(E2958="","",VLOOKUP(E2958,[1]PROJECTES!$C$14:$G$5000,4,FALSE))</f>
        <v/>
      </c>
      <c r="H2958" s="95"/>
      <c r="I2958" s="113" t="str">
        <f>IF(H2958="","",VLOOKUP(H2958,BD!B$2:C$16,2,FALSE))</f>
        <v/>
      </c>
      <c r="J2958" s="114"/>
      <c r="K2958" s="115" t="str">
        <f t="shared" si="102"/>
        <v/>
      </c>
      <c r="L2958" s="116" t="str">
        <f t="shared" ca="1" si="103"/>
        <v>-</v>
      </c>
      <c r="M2958" s="111" t="str">
        <f>IF(E2958="","",VLOOKUP(E2958,[1]PROJECTES!$C$14:$Z$5000,21,FALSE))</f>
        <v/>
      </c>
      <c r="N2958" s="117"/>
      <c r="O2958" s="118" t="s">
        <v>222</v>
      </c>
      <c r="P2958" s="119"/>
      <c r="Q2958" s="84"/>
      <c r="R2958" s="125"/>
      <c r="S2958" s="166"/>
      <c r="T2958" s="167"/>
    </row>
    <row r="2959" spans="1:20" s="121" customFormat="1" ht="20.100000000000001" customHeight="1" x14ac:dyDescent="0.3">
      <c r="A2959" s="80"/>
      <c r="B2959" s="110" t="str">
        <f>IF(E2959="","",VLOOKUP(E2959,[1]PROJECTES!$C$14:$G$5000,2,FALSE))</f>
        <v/>
      </c>
      <c r="C2959" s="80"/>
      <c r="D2959" s="283" t="str">
        <f>IF(E2959="","",VLOOKUP(E2959,[1]PROJECTES!$C$14:$G$5000,5,FALSE))</f>
        <v/>
      </c>
      <c r="E2959" s="79"/>
      <c r="F2959" s="110" t="str">
        <f>IF(I2959="","",VLOOKUP(I2959,[1]PROJECTES!$C$14:$G$5000,2,FALSE))</f>
        <v/>
      </c>
      <c r="G2959" s="112" t="str">
        <f>IF(E2959="","",VLOOKUP(E2959,[1]PROJECTES!$C$14:$G$5000,4,FALSE))</f>
        <v/>
      </c>
      <c r="H2959" s="95"/>
      <c r="I2959" s="113" t="str">
        <f>IF(H2959="","",VLOOKUP(H2959,BD!B$2:C$16,2,FALSE))</f>
        <v/>
      </c>
      <c r="J2959" s="114"/>
      <c r="K2959" s="115" t="str">
        <f t="shared" si="102"/>
        <v/>
      </c>
      <c r="L2959" s="116" t="str">
        <f t="shared" ca="1" si="103"/>
        <v>-</v>
      </c>
      <c r="M2959" s="111" t="str">
        <f>IF(E2959="","",VLOOKUP(E2959,[1]PROJECTES!$C$14:$Z$5000,21,FALSE))</f>
        <v/>
      </c>
      <c r="N2959" s="117"/>
      <c r="O2959" s="118" t="s">
        <v>222</v>
      </c>
      <c r="P2959" s="119"/>
      <c r="Q2959" s="84"/>
      <c r="R2959" s="125"/>
      <c r="S2959" s="166"/>
      <c r="T2959" s="167"/>
    </row>
    <row r="2960" spans="1:20" s="121" customFormat="1" ht="20.100000000000001" customHeight="1" x14ac:dyDescent="0.3">
      <c r="A2960" s="80"/>
      <c r="B2960" s="110" t="str">
        <f>IF(E2960="","",VLOOKUP(E2960,[1]PROJECTES!$C$14:$G$5000,2,FALSE))</f>
        <v/>
      </c>
      <c r="C2960" s="80"/>
      <c r="D2960" s="283" t="str">
        <f>IF(E2960="","",VLOOKUP(E2960,[1]PROJECTES!$C$14:$G$5000,5,FALSE))</f>
        <v/>
      </c>
      <c r="E2960" s="79"/>
      <c r="F2960" s="110" t="str">
        <f>IF(I2960="","",VLOOKUP(I2960,[1]PROJECTES!$C$14:$G$5000,2,FALSE))</f>
        <v/>
      </c>
      <c r="G2960" s="112" t="str">
        <f>IF(E2960="","",VLOOKUP(E2960,[1]PROJECTES!$C$14:$G$5000,4,FALSE))</f>
        <v/>
      </c>
      <c r="H2960" s="95"/>
      <c r="I2960" s="113" t="str">
        <f>IF(H2960="","",VLOOKUP(H2960,BD!B$2:C$16,2,FALSE))</f>
        <v/>
      </c>
      <c r="J2960" s="114"/>
      <c r="K2960" s="115" t="str">
        <f t="shared" si="102"/>
        <v/>
      </c>
      <c r="L2960" s="116" t="str">
        <f t="shared" ca="1" si="103"/>
        <v>-</v>
      </c>
      <c r="M2960" s="111" t="str">
        <f>IF(E2960="","",VLOOKUP(E2960,[1]PROJECTES!$C$14:$Z$5000,21,FALSE))</f>
        <v/>
      </c>
      <c r="N2960" s="117"/>
      <c r="O2960" s="118" t="s">
        <v>222</v>
      </c>
      <c r="P2960" s="119"/>
      <c r="Q2960" s="84"/>
      <c r="R2960" s="125"/>
      <c r="S2960" s="166"/>
      <c r="T2960" s="167"/>
    </row>
    <row r="2961" spans="1:20" s="121" customFormat="1" ht="20.100000000000001" customHeight="1" x14ac:dyDescent="0.3">
      <c r="A2961" s="80"/>
      <c r="B2961" s="110" t="str">
        <f>IF(E2961="","",VLOOKUP(E2961,[1]PROJECTES!$C$14:$G$5000,2,FALSE))</f>
        <v/>
      </c>
      <c r="C2961" s="80"/>
      <c r="D2961" s="283" t="str">
        <f>IF(E2961="","",VLOOKUP(E2961,[1]PROJECTES!$C$14:$G$5000,5,FALSE))</f>
        <v/>
      </c>
      <c r="E2961" s="79"/>
      <c r="F2961" s="110" t="str">
        <f>IF(I2961="","",VLOOKUP(I2961,[1]PROJECTES!$C$14:$G$5000,2,FALSE))</f>
        <v/>
      </c>
      <c r="G2961" s="112" t="str">
        <f>IF(E2961="","",VLOOKUP(E2961,[1]PROJECTES!$C$14:$G$5000,4,FALSE))</f>
        <v/>
      </c>
      <c r="H2961" s="95"/>
      <c r="I2961" s="113" t="str">
        <f>IF(H2961="","",VLOOKUP(H2961,BD!B$2:C$16,2,FALSE))</f>
        <v/>
      </c>
      <c r="J2961" s="114"/>
      <c r="K2961" s="115" t="str">
        <f t="shared" si="102"/>
        <v/>
      </c>
      <c r="L2961" s="116" t="str">
        <f t="shared" ca="1" si="103"/>
        <v>-</v>
      </c>
      <c r="M2961" s="111" t="str">
        <f>IF(E2961="","",VLOOKUP(E2961,[1]PROJECTES!$C$14:$Z$5000,21,FALSE))</f>
        <v/>
      </c>
      <c r="N2961" s="117"/>
      <c r="O2961" s="118" t="s">
        <v>222</v>
      </c>
      <c r="P2961" s="119"/>
      <c r="Q2961" s="84"/>
      <c r="R2961" s="123"/>
      <c r="S2961" s="166"/>
      <c r="T2961" s="167"/>
    </row>
    <row r="2962" spans="1:20" s="121" customFormat="1" ht="20.100000000000001" customHeight="1" x14ac:dyDescent="0.3">
      <c r="A2962" s="80"/>
      <c r="B2962" s="110" t="str">
        <f>IF(E2962="","",VLOOKUP(E2962,[1]PROJECTES!$C$14:$G$5000,2,FALSE))</f>
        <v/>
      </c>
      <c r="C2962" s="80"/>
      <c r="D2962" s="283" t="str">
        <f>IF(E2962="","",VLOOKUP(E2962,[1]PROJECTES!$C$14:$G$5000,5,FALSE))</f>
        <v/>
      </c>
      <c r="E2962" s="79"/>
      <c r="F2962" s="110" t="str">
        <f>IF(I2962="","",VLOOKUP(I2962,[1]PROJECTES!$C$14:$G$5000,2,FALSE))</f>
        <v/>
      </c>
      <c r="G2962" s="112" t="str">
        <f>IF(E2962="","",VLOOKUP(E2962,[1]PROJECTES!$C$14:$G$5000,4,FALSE))</f>
        <v/>
      </c>
      <c r="H2962" s="95"/>
      <c r="I2962" s="113" t="str">
        <f>IF(H2962="","",VLOOKUP(H2962,BD!B$2:C$16,2,FALSE))</f>
        <v/>
      </c>
      <c r="J2962" s="114"/>
      <c r="K2962" s="115" t="str">
        <f t="shared" si="102"/>
        <v/>
      </c>
      <c r="L2962" s="116" t="str">
        <f t="shared" ca="1" si="103"/>
        <v>-</v>
      </c>
      <c r="M2962" s="111" t="str">
        <f>IF(E2962="","",VLOOKUP(E2962,[1]PROJECTES!$C$14:$Z$5000,21,FALSE))</f>
        <v/>
      </c>
      <c r="N2962" s="117"/>
      <c r="O2962" s="118" t="s">
        <v>222</v>
      </c>
      <c r="P2962" s="119"/>
      <c r="Q2962" s="84"/>
      <c r="R2962" s="125"/>
      <c r="S2962" s="166"/>
      <c r="T2962" s="167"/>
    </row>
    <row r="2963" spans="1:20" s="121" customFormat="1" ht="20.100000000000001" customHeight="1" x14ac:dyDescent="0.3">
      <c r="A2963" s="80"/>
      <c r="B2963" s="110" t="str">
        <f>IF(E2963="","",VLOOKUP(E2963,[1]PROJECTES!$C$14:$G$5000,2,FALSE))</f>
        <v/>
      </c>
      <c r="C2963" s="80"/>
      <c r="D2963" s="283" t="str">
        <f>IF(E2963="","",VLOOKUP(E2963,[1]PROJECTES!$C$14:$G$5000,5,FALSE))</f>
        <v/>
      </c>
      <c r="E2963" s="79"/>
      <c r="F2963" s="110" t="str">
        <f>IF(I2963="","",VLOOKUP(I2963,[1]PROJECTES!$C$14:$G$5000,2,FALSE))</f>
        <v/>
      </c>
      <c r="G2963" s="112" t="str">
        <f>IF(E2963="","",VLOOKUP(E2963,[1]PROJECTES!$C$14:$G$5000,4,FALSE))</f>
        <v/>
      </c>
      <c r="H2963" s="95"/>
      <c r="I2963" s="113" t="str">
        <f>IF(H2963="","",VLOOKUP(H2963,BD!B$2:C$16,2,FALSE))</f>
        <v/>
      </c>
      <c r="J2963" s="114"/>
      <c r="K2963" s="115" t="str">
        <f t="shared" si="102"/>
        <v/>
      </c>
      <c r="L2963" s="116" t="str">
        <f t="shared" ca="1" si="103"/>
        <v>-</v>
      </c>
      <c r="M2963" s="111" t="str">
        <f>IF(E2963="","",VLOOKUP(E2963,[1]PROJECTES!$C$14:$Z$5000,21,FALSE))</f>
        <v/>
      </c>
      <c r="N2963" s="117"/>
      <c r="O2963" s="118" t="s">
        <v>222</v>
      </c>
      <c r="P2963" s="119"/>
      <c r="Q2963" s="84"/>
      <c r="R2963" s="125"/>
      <c r="S2963" s="166"/>
      <c r="T2963" s="167"/>
    </row>
    <row r="2964" spans="1:20" s="121" customFormat="1" ht="20.100000000000001" customHeight="1" x14ac:dyDescent="0.3">
      <c r="A2964" s="80"/>
      <c r="B2964" s="110" t="str">
        <f>IF(E2964="","",VLOOKUP(E2964,[1]PROJECTES!$C$14:$G$5000,2,FALSE))</f>
        <v/>
      </c>
      <c r="C2964" s="80"/>
      <c r="D2964" s="283" t="str">
        <f>IF(E2964="","",VLOOKUP(E2964,[1]PROJECTES!$C$14:$G$5000,5,FALSE))</f>
        <v/>
      </c>
      <c r="E2964" s="79"/>
      <c r="F2964" s="110" t="str">
        <f>IF(I2964="","",VLOOKUP(I2964,[1]PROJECTES!$C$14:$G$5000,2,FALSE))</f>
        <v/>
      </c>
      <c r="G2964" s="112" t="str">
        <f>IF(E2964="","",VLOOKUP(E2964,[1]PROJECTES!$C$14:$G$5000,4,FALSE))</f>
        <v/>
      </c>
      <c r="H2964" s="95"/>
      <c r="I2964" s="113" t="str">
        <f>IF(H2964="","",VLOOKUP(H2964,BD!B$2:C$16,2,FALSE))</f>
        <v/>
      </c>
      <c r="J2964" s="114"/>
      <c r="K2964" s="115" t="str">
        <f t="shared" si="102"/>
        <v/>
      </c>
      <c r="L2964" s="116" t="str">
        <f t="shared" ca="1" si="103"/>
        <v>-</v>
      </c>
      <c r="M2964" s="111" t="str">
        <f>IF(E2964="","",VLOOKUP(E2964,[1]PROJECTES!$C$14:$Z$5000,21,FALSE))</f>
        <v/>
      </c>
      <c r="N2964" s="117"/>
      <c r="O2964" s="118" t="s">
        <v>222</v>
      </c>
      <c r="P2964" s="119"/>
      <c r="Q2964" s="84"/>
      <c r="R2964" s="125"/>
      <c r="S2964" s="166"/>
      <c r="T2964" s="167"/>
    </row>
    <row r="2965" spans="1:20" s="121" customFormat="1" ht="20.100000000000001" customHeight="1" x14ac:dyDescent="0.3">
      <c r="A2965" s="80"/>
      <c r="B2965" s="110" t="str">
        <f>IF(E2965="","",VLOOKUP(E2965,[1]PROJECTES!$C$14:$G$5000,2,FALSE))</f>
        <v/>
      </c>
      <c r="C2965" s="80"/>
      <c r="D2965" s="283" t="str">
        <f>IF(E2965="","",VLOOKUP(E2965,[1]PROJECTES!$C$14:$G$5000,5,FALSE))</f>
        <v/>
      </c>
      <c r="E2965" s="79"/>
      <c r="F2965" s="110" t="str">
        <f>IF(I2965="","",VLOOKUP(I2965,[1]PROJECTES!$C$14:$G$5000,2,FALSE))</f>
        <v/>
      </c>
      <c r="G2965" s="112" t="str">
        <f>IF(E2965="","",VLOOKUP(E2965,[1]PROJECTES!$C$14:$G$5000,4,FALSE))</f>
        <v/>
      </c>
      <c r="H2965" s="95"/>
      <c r="I2965" s="113" t="str">
        <f>IF(H2965="","",VLOOKUP(H2965,BD!B$2:C$16,2,FALSE))</f>
        <v/>
      </c>
      <c r="J2965" s="114"/>
      <c r="K2965" s="115" t="str">
        <f t="shared" si="102"/>
        <v/>
      </c>
      <c r="L2965" s="116" t="str">
        <f t="shared" ca="1" si="103"/>
        <v>-</v>
      </c>
      <c r="M2965" s="111" t="str">
        <f>IF(E2965="","",VLOOKUP(E2965,[1]PROJECTES!$C$14:$Z$5000,21,FALSE))</f>
        <v/>
      </c>
      <c r="N2965" s="117"/>
      <c r="O2965" s="118" t="s">
        <v>222</v>
      </c>
      <c r="P2965" s="119"/>
      <c r="Q2965" s="84"/>
      <c r="R2965" s="125"/>
      <c r="S2965" s="166"/>
      <c r="T2965" s="167"/>
    </row>
    <row r="2966" spans="1:20" s="121" customFormat="1" ht="20.100000000000001" customHeight="1" x14ac:dyDescent="0.3">
      <c r="A2966" s="80"/>
      <c r="B2966" s="110" t="str">
        <f>IF(E2966="","",VLOOKUP(E2966,[1]PROJECTES!$C$14:$G$5000,2,FALSE))</f>
        <v/>
      </c>
      <c r="C2966" s="80"/>
      <c r="D2966" s="283" t="str">
        <f>IF(E2966="","",VLOOKUP(E2966,[1]PROJECTES!$C$14:$G$5000,5,FALSE))</f>
        <v/>
      </c>
      <c r="E2966" s="79"/>
      <c r="F2966" s="110" t="str">
        <f>IF(I2966="","",VLOOKUP(I2966,[1]PROJECTES!$C$14:$G$5000,2,FALSE))</f>
        <v/>
      </c>
      <c r="G2966" s="112" t="str">
        <f>IF(E2966="","",VLOOKUP(E2966,[1]PROJECTES!$C$14:$G$5000,4,FALSE))</f>
        <v/>
      </c>
      <c r="H2966" s="95"/>
      <c r="I2966" s="113" t="str">
        <f>IF(H2966="","",VLOOKUP(H2966,BD!B$2:C$16,2,FALSE))</f>
        <v/>
      </c>
      <c r="J2966" s="114"/>
      <c r="K2966" s="115" t="str">
        <f t="shared" si="102"/>
        <v/>
      </c>
      <c r="L2966" s="116" t="str">
        <f t="shared" ca="1" si="103"/>
        <v>-</v>
      </c>
      <c r="M2966" s="111" t="str">
        <f>IF(E2966="","",VLOOKUP(E2966,[1]PROJECTES!$C$14:$Z$5000,21,FALSE))</f>
        <v/>
      </c>
      <c r="N2966" s="117"/>
      <c r="O2966" s="118" t="s">
        <v>222</v>
      </c>
      <c r="P2966" s="119"/>
      <c r="Q2966" s="84"/>
      <c r="R2966" s="125"/>
      <c r="S2966" s="166"/>
      <c r="T2966" s="167"/>
    </row>
    <row r="2967" spans="1:20" s="121" customFormat="1" ht="20.100000000000001" customHeight="1" x14ac:dyDescent="0.3">
      <c r="A2967" s="80"/>
      <c r="B2967" s="110" t="str">
        <f>IF(E2967="","",VLOOKUP(E2967,[1]PROJECTES!$C$14:$G$5000,2,FALSE))</f>
        <v/>
      </c>
      <c r="C2967" s="80"/>
      <c r="D2967" s="283" t="str">
        <f>IF(E2967="","",VLOOKUP(E2967,[1]PROJECTES!$C$14:$G$5000,5,FALSE))</f>
        <v/>
      </c>
      <c r="E2967" s="79"/>
      <c r="F2967" s="110" t="str">
        <f>IF(I2967="","",VLOOKUP(I2967,[1]PROJECTES!$C$14:$G$5000,2,FALSE))</f>
        <v/>
      </c>
      <c r="G2967" s="112" t="str">
        <f>IF(E2967="","",VLOOKUP(E2967,[1]PROJECTES!$C$14:$G$5000,4,FALSE))</f>
        <v/>
      </c>
      <c r="H2967" s="95"/>
      <c r="I2967" s="113" t="str">
        <f>IF(H2967="","",VLOOKUP(H2967,BD!B$2:C$16,2,FALSE))</f>
        <v/>
      </c>
      <c r="J2967" s="114"/>
      <c r="K2967" s="115" t="str">
        <f t="shared" si="102"/>
        <v/>
      </c>
      <c r="L2967" s="116" t="str">
        <f t="shared" ca="1" si="103"/>
        <v>-</v>
      </c>
      <c r="M2967" s="111" t="str">
        <f>IF(E2967="","",VLOOKUP(E2967,[1]PROJECTES!$C$14:$Z$5000,21,FALSE))</f>
        <v/>
      </c>
      <c r="N2967" s="117"/>
      <c r="O2967" s="118" t="s">
        <v>222</v>
      </c>
      <c r="P2967" s="119"/>
      <c r="Q2967" s="84"/>
      <c r="R2967" s="125"/>
      <c r="S2967" s="166"/>
      <c r="T2967" s="167"/>
    </row>
    <row r="2968" spans="1:20" s="121" customFormat="1" ht="20.100000000000001" customHeight="1" x14ac:dyDescent="0.3">
      <c r="A2968" s="80"/>
      <c r="B2968" s="110" t="str">
        <f>IF(E2968="","",VLOOKUP(E2968,[1]PROJECTES!$C$14:$G$5000,2,FALSE))</f>
        <v/>
      </c>
      <c r="C2968" s="80"/>
      <c r="D2968" s="283" t="str">
        <f>IF(E2968="","",VLOOKUP(E2968,[1]PROJECTES!$C$14:$G$5000,5,FALSE))</f>
        <v/>
      </c>
      <c r="E2968" s="79"/>
      <c r="F2968" s="110" t="str">
        <f>IF(I2968="","",VLOOKUP(I2968,[1]PROJECTES!$C$14:$G$5000,2,FALSE))</f>
        <v/>
      </c>
      <c r="G2968" s="112" t="str">
        <f>IF(E2968="","",VLOOKUP(E2968,[1]PROJECTES!$C$14:$G$5000,4,FALSE))</f>
        <v/>
      </c>
      <c r="H2968" s="95"/>
      <c r="I2968" s="113" t="str">
        <f>IF(H2968="","",VLOOKUP(H2968,BD!B$2:C$16,2,FALSE))</f>
        <v/>
      </c>
      <c r="J2968" s="114"/>
      <c r="K2968" s="115" t="str">
        <f t="shared" si="102"/>
        <v/>
      </c>
      <c r="L2968" s="116" t="str">
        <f t="shared" ca="1" si="103"/>
        <v>-</v>
      </c>
      <c r="M2968" s="111" t="str">
        <f>IF(E2968="","",VLOOKUP(E2968,[1]PROJECTES!$C$14:$Z$5000,21,FALSE))</f>
        <v/>
      </c>
      <c r="N2968" s="117"/>
      <c r="O2968" s="118" t="s">
        <v>222</v>
      </c>
      <c r="P2968" s="119"/>
      <c r="Q2968" s="84"/>
      <c r="R2968" s="125"/>
      <c r="S2968" s="166"/>
      <c r="T2968" s="167"/>
    </row>
    <row r="2969" spans="1:20" s="121" customFormat="1" ht="20.100000000000001" customHeight="1" x14ac:dyDescent="0.3">
      <c r="A2969" s="80"/>
      <c r="B2969" s="110" t="str">
        <f>IF(E2969="","",VLOOKUP(E2969,[1]PROJECTES!$C$14:$G$5000,2,FALSE))</f>
        <v/>
      </c>
      <c r="C2969" s="80"/>
      <c r="D2969" s="283" t="str">
        <f>IF(E2969="","",VLOOKUP(E2969,[1]PROJECTES!$C$14:$G$5000,5,FALSE))</f>
        <v/>
      </c>
      <c r="E2969" s="79"/>
      <c r="F2969" s="110" t="str">
        <f>IF(I2969="","",VLOOKUP(I2969,[1]PROJECTES!$C$14:$G$5000,2,FALSE))</f>
        <v/>
      </c>
      <c r="G2969" s="112" t="str">
        <f>IF(E2969="","",VLOOKUP(E2969,[1]PROJECTES!$C$14:$G$5000,4,FALSE))</f>
        <v/>
      </c>
      <c r="H2969" s="95"/>
      <c r="I2969" s="113" t="str">
        <f>IF(H2969="","",VLOOKUP(H2969,BD!B$2:C$16,2,FALSE))</f>
        <v/>
      </c>
      <c r="J2969" s="114"/>
      <c r="K2969" s="115" t="str">
        <f t="shared" si="102"/>
        <v/>
      </c>
      <c r="L2969" s="116" t="str">
        <f t="shared" ca="1" si="103"/>
        <v>-</v>
      </c>
      <c r="M2969" s="111" t="str">
        <f>IF(E2969="","",VLOOKUP(E2969,[1]PROJECTES!$C$14:$Z$5000,21,FALSE))</f>
        <v/>
      </c>
      <c r="N2969" s="117"/>
      <c r="O2969" s="118" t="s">
        <v>222</v>
      </c>
      <c r="P2969" s="119"/>
      <c r="Q2969" s="84"/>
      <c r="R2969" s="125"/>
      <c r="S2969" s="166"/>
      <c r="T2969" s="167"/>
    </row>
    <row r="2970" spans="1:20" s="121" customFormat="1" ht="20.100000000000001" customHeight="1" x14ac:dyDescent="0.3">
      <c r="A2970" s="80"/>
      <c r="B2970" s="110" t="str">
        <f>IF(E2970="","",VLOOKUP(E2970,[1]PROJECTES!$C$14:$G$5000,2,FALSE))</f>
        <v/>
      </c>
      <c r="C2970" s="80"/>
      <c r="D2970" s="283" t="str">
        <f>IF(E2970="","",VLOOKUP(E2970,[1]PROJECTES!$C$14:$G$5000,5,FALSE))</f>
        <v/>
      </c>
      <c r="E2970" s="79"/>
      <c r="F2970" s="110" t="str">
        <f>IF(I2970="","",VLOOKUP(I2970,[1]PROJECTES!$C$14:$G$5000,2,FALSE))</f>
        <v/>
      </c>
      <c r="G2970" s="112" t="str">
        <f>IF(E2970="","",VLOOKUP(E2970,[1]PROJECTES!$C$14:$G$5000,4,FALSE))</f>
        <v/>
      </c>
      <c r="H2970" s="95"/>
      <c r="I2970" s="113" t="str">
        <f>IF(H2970="","",VLOOKUP(H2970,BD!B$2:C$16,2,FALSE))</f>
        <v/>
      </c>
      <c r="J2970" s="114"/>
      <c r="K2970" s="115" t="str">
        <f t="shared" si="102"/>
        <v/>
      </c>
      <c r="L2970" s="116" t="str">
        <f t="shared" ca="1" si="103"/>
        <v>-</v>
      </c>
      <c r="M2970" s="111" t="str">
        <f>IF(E2970="","",VLOOKUP(E2970,[1]PROJECTES!$C$14:$Z$5000,21,FALSE))</f>
        <v/>
      </c>
      <c r="N2970" s="117"/>
      <c r="O2970" s="118" t="s">
        <v>222</v>
      </c>
      <c r="P2970" s="119"/>
      <c r="Q2970" s="84"/>
      <c r="R2970" s="125"/>
      <c r="S2970" s="166"/>
      <c r="T2970" s="167"/>
    </row>
    <row r="2971" spans="1:20" s="121" customFormat="1" ht="20.100000000000001" customHeight="1" x14ac:dyDescent="0.3">
      <c r="A2971" s="80"/>
      <c r="B2971" s="110" t="str">
        <f>IF(E2971="","",VLOOKUP(E2971,[1]PROJECTES!$C$14:$G$5000,2,FALSE))</f>
        <v/>
      </c>
      <c r="C2971" s="80"/>
      <c r="D2971" s="283" t="str">
        <f>IF(E2971="","",VLOOKUP(E2971,[1]PROJECTES!$C$14:$G$5000,5,FALSE))</f>
        <v/>
      </c>
      <c r="E2971" s="79"/>
      <c r="F2971" s="110" t="str">
        <f>IF(I2971="","",VLOOKUP(I2971,[1]PROJECTES!$C$14:$G$5000,2,FALSE))</f>
        <v/>
      </c>
      <c r="G2971" s="112" t="str">
        <f>IF(E2971="","",VLOOKUP(E2971,[1]PROJECTES!$C$14:$G$5000,4,FALSE))</f>
        <v/>
      </c>
      <c r="H2971" s="95"/>
      <c r="I2971" s="113" t="str">
        <f>IF(H2971="","",VLOOKUP(H2971,BD!B$2:C$16,2,FALSE))</f>
        <v/>
      </c>
      <c r="J2971" s="114"/>
      <c r="K2971" s="115" t="str">
        <f t="shared" si="102"/>
        <v/>
      </c>
      <c r="L2971" s="116" t="str">
        <f t="shared" ca="1" si="103"/>
        <v>-</v>
      </c>
      <c r="M2971" s="111" t="str">
        <f>IF(E2971="","",VLOOKUP(E2971,[1]PROJECTES!$C$14:$Z$5000,21,FALSE))</f>
        <v/>
      </c>
      <c r="N2971" s="117"/>
      <c r="O2971" s="118" t="s">
        <v>222</v>
      </c>
      <c r="P2971" s="119"/>
      <c r="Q2971" s="84"/>
      <c r="R2971" s="125"/>
      <c r="S2971" s="166"/>
      <c r="T2971" s="167"/>
    </row>
    <row r="2972" spans="1:20" s="121" customFormat="1" ht="20.100000000000001" customHeight="1" x14ac:dyDescent="0.3">
      <c r="A2972" s="80"/>
      <c r="B2972" s="110" t="str">
        <f>IF(E2972="","",VLOOKUP(E2972,[1]PROJECTES!$C$14:$G$5000,2,FALSE))</f>
        <v/>
      </c>
      <c r="C2972" s="80"/>
      <c r="D2972" s="283" t="str">
        <f>IF(E2972="","",VLOOKUP(E2972,[1]PROJECTES!$C$14:$G$5000,5,FALSE))</f>
        <v/>
      </c>
      <c r="E2972" s="79"/>
      <c r="F2972" s="110" t="str">
        <f>IF(I2972="","",VLOOKUP(I2972,[1]PROJECTES!$C$14:$G$5000,2,FALSE))</f>
        <v/>
      </c>
      <c r="G2972" s="112" t="str">
        <f>IF(E2972="","",VLOOKUP(E2972,[1]PROJECTES!$C$14:$G$5000,4,FALSE))</f>
        <v/>
      </c>
      <c r="H2972" s="95"/>
      <c r="I2972" s="113" t="str">
        <f>IF(H2972="","",VLOOKUP(H2972,BD!B$2:C$16,2,FALSE))</f>
        <v/>
      </c>
      <c r="J2972" s="114"/>
      <c r="K2972" s="115" t="str">
        <f t="shared" si="102"/>
        <v/>
      </c>
      <c r="L2972" s="116" t="str">
        <f t="shared" ca="1" si="103"/>
        <v>-</v>
      </c>
      <c r="M2972" s="111" t="str">
        <f>IF(E2972="","",VLOOKUP(E2972,[1]PROJECTES!$C$14:$Z$5000,21,FALSE))</f>
        <v/>
      </c>
      <c r="N2972" s="117"/>
      <c r="O2972" s="118" t="s">
        <v>222</v>
      </c>
      <c r="P2972" s="119"/>
      <c r="Q2972" s="84"/>
      <c r="R2972" s="125"/>
      <c r="S2972" s="166"/>
      <c r="T2972" s="167"/>
    </row>
    <row r="2973" spans="1:20" s="121" customFormat="1" ht="20.100000000000001" customHeight="1" x14ac:dyDescent="0.3">
      <c r="A2973" s="80"/>
      <c r="B2973" s="110" t="str">
        <f>IF(E2973="","",VLOOKUP(E2973,[1]PROJECTES!$C$14:$G$5000,2,FALSE))</f>
        <v/>
      </c>
      <c r="C2973" s="80"/>
      <c r="D2973" s="283" t="str">
        <f>IF(E2973="","",VLOOKUP(E2973,[1]PROJECTES!$C$14:$G$5000,5,FALSE))</f>
        <v/>
      </c>
      <c r="E2973" s="79"/>
      <c r="F2973" s="110" t="str">
        <f>IF(I2973="","",VLOOKUP(I2973,[1]PROJECTES!$C$14:$G$5000,2,FALSE))</f>
        <v/>
      </c>
      <c r="G2973" s="112" t="str">
        <f>IF(E2973="","",VLOOKUP(E2973,[1]PROJECTES!$C$14:$G$5000,4,FALSE))</f>
        <v/>
      </c>
      <c r="H2973" s="95"/>
      <c r="I2973" s="113" t="str">
        <f>IF(H2973="","",VLOOKUP(H2973,BD!B$2:C$16,2,FALSE))</f>
        <v/>
      </c>
      <c r="J2973" s="114"/>
      <c r="K2973" s="115" t="str">
        <f t="shared" si="102"/>
        <v/>
      </c>
      <c r="L2973" s="116" t="str">
        <f t="shared" ca="1" si="103"/>
        <v>-</v>
      </c>
      <c r="M2973" s="111" t="str">
        <f>IF(E2973="","",VLOOKUP(E2973,[1]PROJECTES!$C$14:$Z$5000,21,FALSE))</f>
        <v/>
      </c>
      <c r="N2973" s="117"/>
      <c r="O2973" s="118" t="s">
        <v>222</v>
      </c>
      <c r="P2973" s="119"/>
      <c r="Q2973" s="84"/>
      <c r="R2973" s="125"/>
      <c r="S2973" s="166"/>
      <c r="T2973" s="167"/>
    </row>
    <row r="2974" spans="1:20" s="121" customFormat="1" ht="20.100000000000001" customHeight="1" x14ac:dyDescent="0.3">
      <c r="A2974" s="80"/>
      <c r="B2974" s="110" t="str">
        <f>IF(E2974="","",VLOOKUP(E2974,[1]PROJECTES!$C$14:$G$5000,2,FALSE))</f>
        <v/>
      </c>
      <c r="C2974" s="80"/>
      <c r="D2974" s="283" t="str">
        <f>IF(E2974="","",VLOOKUP(E2974,[1]PROJECTES!$C$14:$G$5000,5,FALSE))</f>
        <v/>
      </c>
      <c r="E2974" s="79"/>
      <c r="F2974" s="110" t="str">
        <f>IF(I2974="","",VLOOKUP(I2974,[1]PROJECTES!$C$14:$G$5000,2,FALSE))</f>
        <v/>
      </c>
      <c r="G2974" s="112" t="str">
        <f>IF(E2974="","",VLOOKUP(E2974,[1]PROJECTES!$C$14:$G$5000,4,FALSE))</f>
        <v/>
      </c>
      <c r="H2974" s="95"/>
      <c r="I2974" s="113" t="str">
        <f>IF(H2974="","",VLOOKUP(H2974,BD!B$2:C$16,2,FALSE))</f>
        <v/>
      </c>
      <c r="J2974" s="114"/>
      <c r="K2974" s="115" t="str">
        <f t="shared" si="102"/>
        <v/>
      </c>
      <c r="L2974" s="116" t="str">
        <f t="shared" ca="1" si="103"/>
        <v>-</v>
      </c>
      <c r="M2974" s="111" t="str">
        <f>IF(E2974="","",VLOOKUP(E2974,[1]PROJECTES!$C$14:$Z$5000,21,FALSE))</f>
        <v/>
      </c>
      <c r="N2974" s="117"/>
      <c r="O2974" s="118" t="s">
        <v>222</v>
      </c>
      <c r="P2974" s="119"/>
      <c r="Q2974" s="84"/>
      <c r="R2974" s="125"/>
      <c r="S2974" s="166"/>
      <c r="T2974" s="167"/>
    </row>
    <row r="2975" spans="1:20" s="121" customFormat="1" ht="20.100000000000001" customHeight="1" x14ac:dyDescent="0.3">
      <c r="A2975" s="80"/>
      <c r="B2975" s="110" t="str">
        <f>IF(E2975="","",VLOOKUP(E2975,[1]PROJECTES!$C$14:$G$5000,2,FALSE))</f>
        <v/>
      </c>
      <c r="C2975" s="80"/>
      <c r="D2975" s="283" t="str">
        <f>IF(E2975="","",VLOOKUP(E2975,[1]PROJECTES!$C$14:$G$5000,5,FALSE))</f>
        <v/>
      </c>
      <c r="E2975" s="79"/>
      <c r="F2975" s="110" t="str">
        <f>IF(I2975="","",VLOOKUP(I2975,[1]PROJECTES!$C$14:$G$5000,2,FALSE))</f>
        <v/>
      </c>
      <c r="G2975" s="112" t="str">
        <f>IF(E2975="","",VLOOKUP(E2975,[1]PROJECTES!$C$14:$G$5000,4,FALSE))</f>
        <v/>
      </c>
      <c r="H2975" s="95"/>
      <c r="I2975" s="113" t="str">
        <f>IF(H2975="","",VLOOKUP(H2975,BD!B$2:C$16,2,FALSE))</f>
        <v/>
      </c>
      <c r="J2975" s="114"/>
      <c r="K2975" s="115" t="str">
        <f t="shared" si="102"/>
        <v/>
      </c>
      <c r="L2975" s="116" t="str">
        <f t="shared" ca="1" si="103"/>
        <v>-</v>
      </c>
      <c r="M2975" s="111" t="str">
        <f>IF(E2975="","",VLOOKUP(E2975,[1]PROJECTES!$C$14:$Z$5000,21,FALSE))</f>
        <v/>
      </c>
      <c r="N2975" s="117"/>
      <c r="O2975" s="118" t="s">
        <v>222</v>
      </c>
      <c r="P2975" s="119"/>
      <c r="Q2975" s="84"/>
      <c r="R2975" s="125"/>
      <c r="S2975" s="166"/>
      <c r="T2975" s="167"/>
    </row>
    <row r="2976" spans="1:20" s="121" customFormat="1" ht="20.100000000000001" customHeight="1" x14ac:dyDescent="0.3">
      <c r="A2976" s="80"/>
      <c r="B2976" s="110" t="str">
        <f>IF(E2976="","",VLOOKUP(E2976,[1]PROJECTES!$C$14:$G$5000,2,FALSE))</f>
        <v/>
      </c>
      <c r="C2976" s="80"/>
      <c r="D2976" s="283" t="str">
        <f>IF(E2976="","",VLOOKUP(E2976,[1]PROJECTES!$C$14:$G$5000,5,FALSE))</f>
        <v/>
      </c>
      <c r="E2976" s="79"/>
      <c r="F2976" s="110" t="str">
        <f>IF(I2976="","",VLOOKUP(I2976,[1]PROJECTES!$C$14:$G$5000,2,FALSE))</f>
        <v/>
      </c>
      <c r="G2976" s="112" t="str">
        <f>IF(E2976="","",VLOOKUP(E2976,[1]PROJECTES!$C$14:$G$5000,4,FALSE))</f>
        <v/>
      </c>
      <c r="H2976" s="95"/>
      <c r="I2976" s="113" t="str">
        <f>IF(H2976="","",VLOOKUP(H2976,BD!B$2:C$16,2,FALSE))</f>
        <v/>
      </c>
      <c r="J2976" s="114"/>
      <c r="K2976" s="115" t="str">
        <f t="shared" si="102"/>
        <v/>
      </c>
      <c r="L2976" s="116" t="str">
        <f t="shared" ca="1" si="103"/>
        <v>-</v>
      </c>
      <c r="M2976" s="111" t="str">
        <f>IF(E2976="","",VLOOKUP(E2976,[1]PROJECTES!$C$14:$Z$5000,21,FALSE))</f>
        <v/>
      </c>
      <c r="N2976" s="117"/>
      <c r="O2976" s="118" t="s">
        <v>222</v>
      </c>
      <c r="P2976" s="119"/>
      <c r="Q2976" s="84"/>
      <c r="R2976" s="125"/>
      <c r="S2976" s="166"/>
      <c r="T2976" s="167"/>
    </row>
    <row r="2977" spans="1:20" s="121" customFormat="1" ht="20.100000000000001" customHeight="1" x14ac:dyDescent="0.3">
      <c r="A2977" s="80"/>
      <c r="B2977" s="110" t="str">
        <f>IF(E2977="","",VLOOKUP(E2977,[1]PROJECTES!$C$14:$G$5000,2,FALSE))</f>
        <v/>
      </c>
      <c r="C2977" s="80"/>
      <c r="D2977" s="283" t="str">
        <f>IF(E2977="","",VLOOKUP(E2977,[1]PROJECTES!$C$14:$G$5000,5,FALSE))</f>
        <v/>
      </c>
      <c r="E2977" s="79"/>
      <c r="F2977" s="110" t="str">
        <f>IF(I2977="","",VLOOKUP(I2977,[1]PROJECTES!$C$14:$G$5000,2,FALSE))</f>
        <v/>
      </c>
      <c r="G2977" s="112" t="str">
        <f>IF(E2977="","",VLOOKUP(E2977,[1]PROJECTES!$C$14:$G$5000,4,FALSE))</f>
        <v/>
      </c>
      <c r="H2977" s="95"/>
      <c r="I2977" s="113" t="str">
        <f>IF(H2977="","",VLOOKUP(H2977,BD!B$2:C$16,2,FALSE))</f>
        <v/>
      </c>
      <c r="J2977" s="114"/>
      <c r="K2977" s="115" t="str">
        <f t="shared" si="102"/>
        <v/>
      </c>
      <c r="L2977" s="116" t="str">
        <f t="shared" ca="1" si="103"/>
        <v>-</v>
      </c>
      <c r="M2977" s="111" t="str">
        <f>IF(E2977="","",VLOOKUP(E2977,[1]PROJECTES!$C$14:$Z$5000,21,FALSE))</f>
        <v/>
      </c>
      <c r="N2977" s="117"/>
      <c r="O2977" s="118" t="s">
        <v>222</v>
      </c>
      <c r="P2977" s="119"/>
      <c r="Q2977" s="84"/>
      <c r="R2977" s="125"/>
      <c r="S2977" s="166"/>
      <c r="T2977" s="167"/>
    </row>
    <row r="2978" spans="1:20" s="121" customFormat="1" ht="20.100000000000001" customHeight="1" x14ac:dyDescent="0.3">
      <c r="A2978" s="80"/>
      <c r="B2978" s="110" t="str">
        <f>IF(E2978="","",VLOOKUP(E2978,[1]PROJECTES!$C$14:$G$5000,2,FALSE))</f>
        <v/>
      </c>
      <c r="C2978" s="80"/>
      <c r="D2978" s="283" t="str">
        <f>IF(E2978="","",VLOOKUP(E2978,[1]PROJECTES!$C$14:$G$5000,5,FALSE))</f>
        <v/>
      </c>
      <c r="E2978" s="79"/>
      <c r="F2978" s="110" t="str">
        <f>IF(I2978="","",VLOOKUP(I2978,[1]PROJECTES!$C$14:$G$5000,2,FALSE))</f>
        <v/>
      </c>
      <c r="G2978" s="112" t="str">
        <f>IF(E2978="","",VLOOKUP(E2978,[1]PROJECTES!$C$14:$G$5000,4,FALSE))</f>
        <v/>
      </c>
      <c r="H2978" s="95"/>
      <c r="I2978" s="113" t="str">
        <f>IF(H2978="","",VLOOKUP(H2978,BD!B$2:C$16,2,FALSE))</f>
        <v/>
      </c>
      <c r="J2978" s="114"/>
      <c r="K2978" s="115" t="str">
        <f t="shared" si="102"/>
        <v/>
      </c>
      <c r="L2978" s="116" t="str">
        <f t="shared" ca="1" si="103"/>
        <v>-</v>
      </c>
      <c r="M2978" s="111" t="str">
        <f>IF(E2978="","",VLOOKUP(E2978,[1]PROJECTES!$C$14:$Z$5000,21,FALSE))</f>
        <v/>
      </c>
      <c r="N2978" s="117"/>
      <c r="O2978" s="118" t="s">
        <v>222</v>
      </c>
      <c r="P2978" s="119"/>
      <c r="Q2978" s="84"/>
      <c r="R2978" s="125"/>
      <c r="S2978" s="166"/>
      <c r="T2978" s="167"/>
    </row>
    <row r="2979" spans="1:20" s="121" customFormat="1" ht="20.100000000000001" customHeight="1" x14ac:dyDescent="0.3">
      <c r="A2979" s="80"/>
      <c r="B2979" s="110" t="str">
        <f>IF(E2979="","",VLOOKUP(E2979,[1]PROJECTES!$C$14:$G$5000,2,FALSE))</f>
        <v/>
      </c>
      <c r="C2979" s="80"/>
      <c r="D2979" s="283" t="str">
        <f>IF(E2979="","",VLOOKUP(E2979,[1]PROJECTES!$C$14:$G$5000,5,FALSE))</f>
        <v/>
      </c>
      <c r="E2979" s="170"/>
      <c r="F2979" s="110" t="str">
        <f>IF(I2979="","",VLOOKUP(I2979,[1]PROJECTES!$C$14:$G$5000,2,FALSE))</f>
        <v/>
      </c>
      <c r="G2979" s="112" t="str">
        <f>IF(E2979="","",VLOOKUP(E2979,[1]PROJECTES!$C$14:$G$5000,4,FALSE))</f>
        <v/>
      </c>
      <c r="H2979" s="95"/>
      <c r="I2979" s="113" t="str">
        <f>IF(H2979="","",VLOOKUP(H2979,BD!B$2:C$16,2,FALSE))</f>
        <v/>
      </c>
      <c r="J2979" s="114"/>
      <c r="K2979" s="115" t="str">
        <f t="shared" si="102"/>
        <v/>
      </c>
      <c r="L2979" s="116" t="str">
        <f t="shared" ca="1" si="103"/>
        <v>-</v>
      </c>
      <c r="M2979" s="111" t="str">
        <f>IF(E2979="","",VLOOKUP(E2979,[1]PROJECTES!$C$14:$Z$5000,21,FALSE))</f>
        <v/>
      </c>
      <c r="N2979" s="117"/>
      <c r="O2979" s="118" t="s">
        <v>222</v>
      </c>
      <c r="P2979" s="119"/>
      <c r="Q2979" s="84"/>
      <c r="R2979" s="125"/>
      <c r="S2979" s="166"/>
      <c r="T2979" s="167"/>
    </row>
    <row r="2980" spans="1:20" s="121" customFormat="1" ht="20.100000000000001" customHeight="1" x14ac:dyDescent="0.3">
      <c r="A2980" s="80"/>
      <c r="B2980" s="110" t="str">
        <f>IF(E2980="","",VLOOKUP(E2980,[1]PROJECTES!$C$14:$G$5000,2,FALSE))</f>
        <v/>
      </c>
      <c r="C2980" s="80"/>
      <c r="D2980" s="283" t="str">
        <f>IF(E2980="","",VLOOKUP(E2980,[1]PROJECTES!$C$14:$G$5000,5,FALSE))</f>
        <v/>
      </c>
      <c r="E2980" s="79"/>
      <c r="F2980" s="110" t="str">
        <f>IF(I2980="","",VLOOKUP(I2980,[1]PROJECTES!$C$14:$G$5000,2,FALSE))</f>
        <v/>
      </c>
      <c r="G2980" s="112" t="str">
        <f>IF(E2980="","",VLOOKUP(E2980,[1]PROJECTES!$C$14:$G$5000,4,FALSE))</f>
        <v/>
      </c>
      <c r="H2980" s="95"/>
      <c r="I2980" s="113" t="str">
        <f>IF(H2980="","",VLOOKUP(H2980,BD!B$2:C$16,2,FALSE))</f>
        <v/>
      </c>
      <c r="J2980" s="114"/>
      <c r="K2980" s="115" t="str">
        <f t="shared" si="102"/>
        <v/>
      </c>
      <c r="L2980" s="116" t="str">
        <f t="shared" ca="1" si="103"/>
        <v>-</v>
      </c>
      <c r="M2980" s="111" t="str">
        <f>IF(E2980="","",VLOOKUP(E2980,[1]PROJECTES!$C$14:$Z$5000,21,FALSE))</f>
        <v/>
      </c>
      <c r="N2980" s="117"/>
      <c r="O2980" s="118" t="s">
        <v>222</v>
      </c>
      <c r="P2980" s="119"/>
      <c r="Q2980" s="84"/>
      <c r="R2980" s="125"/>
      <c r="S2980" s="166"/>
      <c r="T2980" s="167"/>
    </row>
    <row r="2981" spans="1:20" s="121" customFormat="1" ht="20.100000000000001" customHeight="1" x14ac:dyDescent="0.3">
      <c r="A2981" s="80"/>
      <c r="B2981" s="110" t="str">
        <f>IF(E2981="","",VLOOKUP(E2981,[1]PROJECTES!$C$14:$G$5000,2,FALSE))</f>
        <v/>
      </c>
      <c r="C2981" s="80"/>
      <c r="D2981" s="283" t="str">
        <f>IF(E2981="","",VLOOKUP(E2981,[1]PROJECTES!$C$14:$G$5000,5,FALSE))</f>
        <v/>
      </c>
      <c r="E2981" s="79"/>
      <c r="F2981" s="110" t="str">
        <f>IF(I2981="","",VLOOKUP(I2981,[1]PROJECTES!$C$14:$G$5000,2,FALSE))</f>
        <v/>
      </c>
      <c r="G2981" s="112" t="str">
        <f>IF(E2981="","",VLOOKUP(E2981,[1]PROJECTES!$C$14:$G$5000,4,FALSE))</f>
        <v/>
      </c>
      <c r="H2981" s="95"/>
      <c r="I2981" s="113" t="str">
        <f>IF(H2981="","",VLOOKUP(H2981,BD!B$2:C$16,2,FALSE))</f>
        <v/>
      </c>
      <c r="J2981" s="114"/>
      <c r="K2981" s="115" t="str">
        <f t="shared" si="102"/>
        <v/>
      </c>
      <c r="L2981" s="116" t="str">
        <f t="shared" ca="1" si="103"/>
        <v>-</v>
      </c>
      <c r="M2981" s="111" t="str">
        <f>IF(E2981="","",VLOOKUP(E2981,[1]PROJECTES!$C$14:$Z$5000,21,FALSE))</f>
        <v/>
      </c>
      <c r="N2981" s="117"/>
      <c r="O2981" s="118" t="s">
        <v>222</v>
      </c>
      <c r="P2981" s="119"/>
      <c r="Q2981" s="84"/>
      <c r="R2981" s="125"/>
      <c r="S2981" s="166"/>
      <c r="T2981" s="167"/>
    </row>
    <row r="2982" spans="1:20" s="121" customFormat="1" ht="20.100000000000001" customHeight="1" x14ac:dyDescent="0.3">
      <c r="A2982" s="80"/>
      <c r="B2982" s="110" t="str">
        <f>IF(E2982="","",VLOOKUP(E2982,[1]PROJECTES!$C$14:$G$5000,2,FALSE))</f>
        <v/>
      </c>
      <c r="C2982" s="80"/>
      <c r="D2982" s="283" t="str">
        <f>IF(E2982="","",VLOOKUP(E2982,[1]PROJECTES!$C$14:$G$5000,5,FALSE))</f>
        <v/>
      </c>
      <c r="E2982" s="79"/>
      <c r="F2982" s="110" t="str">
        <f>IF(I2982="","",VLOOKUP(I2982,[1]PROJECTES!$C$14:$G$5000,2,FALSE))</f>
        <v/>
      </c>
      <c r="G2982" s="112" t="str">
        <f>IF(E2982="","",VLOOKUP(E2982,[1]PROJECTES!$C$14:$G$5000,4,FALSE))</f>
        <v/>
      </c>
      <c r="H2982" s="95"/>
      <c r="I2982" s="113" t="str">
        <f>IF(H2982="","",VLOOKUP(H2982,BD!B$2:C$16,2,FALSE))</f>
        <v/>
      </c>
      <c r="J2982" s="114"/>
      <c r="K2982" s="115" t="str">
        <f t="shared" ref="K2982:K3045" si="104">IF(J2982="","",WEEKNUM(J2982,2)-0)</f>
        <v/>
      </c>
      <c r="L2982" s="116" t="str">
        <f t="shared" ca="1" si="103"/>
        <v>-</v>
      </c>
      <c r="M2982" s="111" t="str">
        <f>IF(E2982="","",VLOOKUP(E2982,[1]PROJECTES!$C$14:$Z$5000,21,FALSE))</f>
        <v/>
      </c>
      <c r="N2982" s="117"/>
      <c r="O2982" s="118" t="s">
        <v>222</v>
      </c>
      <c r="P2982" s="119"/>
      <c r="Q2982" s="84"/>
      <c r="R2982" s="125"/>
      <c r="S2982" s="166"/>
      <c r="T2982" s="167"/>
    </row>
    <row r="2983" spans="1:20" s="121" customFormat="1" ht="20.100000000000001" customHeight="1" x14ac:dyDescent="0.3">
      <c r="A2983" s="80"/>
      <c r="B2983" s="110" t="str">
        <f>IF(E2983="","",VLOOKUP(E2983,[1]PROJECTES!$C$14:$G$5000,2,FALSE))</f>
        <v/>
      </c>
      <c r="C2983" s="80"/>
      <c r="D2983" s="283" t="str">
        <f>IF(E2983="","",VLOOKUP(E2983,[1]PROJECTES!$C$14:$G$5000,5,FALSE))</f>
        <v/>
      </c>
      <c r="E2983" s="79"/>
      <c r="F2983" s="110" t="str">
        <f>IF(I2983="","",VLOOKUP(I2983,[1]PROJECTES!$C$14:$G$5000,2,FALSE))</f>
        <v/>
      </c>
      <c r="G2983" s="112" t="str">
        <f>IF(E2983="","",VLOOKUP(E2983,[1]PROJECTES!$C$14:$G$5000,4,FALSE))</f>
        <v/>
      </c>
      <c r="H2983" s="95"/>
      <c r="I2983" s="113" t="str">
        <f>IF(H2983="","",VLOOKUP(H2983,BD!B$2:C$16,2,FALSE))</f>
        <v/>
      </c>
      <c r="J2983" s="114"/>
      <c r="K2983" s="115" t="str">
        <f t="shared" si="104"/>
        <v/>
      </c>
      <c r="L2983" s="116" t="str">
        <f t="shared" ca="1" si="103"/>
        <v>-</v>
      </c>
      <c r="M2983" s="111" t="str">
        <f>IF(E2983="","",VLOOKUP(E2983,[1]PROJECTES!$C$14:$Z$5000,21,FALSE))</f>
        <v/>
      </c>
      <c r="N2983" s="117"/>
      <c r="O2983" s="118" t="s">
        <v>222</v>
      </c>
      <c r="P2983" s="119"/>
      <c r="Q2983" s="84"/>
      <c r="R2983" s="125"/>
      <c r="S2983" s="166"/>
      <c r="T2983" s="167"/>
    </row>
    <row r="2984" spans="1:20" s="121" customFormat="1" ht="20.100000000000001" customHeight="1" x14ac:dyDescent="0.3">
      <c r="A2984" s="80"/>
      <c r="B2984" s="110" t="str">
        <f>IF(E2984="","",VLOOKUP(E2984,[1]PROJECTES!$C$14:$G$5000,2,FALSE))</f>
        <v/>
      </c>
      <c r="C2984" s="80"/>
      <c r="D2984" s="283" t="str">
        <f>IF(E2984="","",VLOOKUP(E2984,[1]PROJECTES!$C$14:$G$5000,5,FALSE))</f>
        <v/>
      </c>
      <c r="E2984" s="79"/>
      <c r="F2984" s="110" t="str">
        <f>IF(I2984="","",VLOOKUP(I2984,[1]PROJECTES!$C$14:$G$5000,2,FALSE))</f>
        <v/>
      </c>
      <c r="G2984" s="112" t="str">
        <f>IF(E2984="","",VLOOKUP(E2984,[1]PROJECTES!$C$14:$G$5000,4,FALSE))</f>
        <v/>
      </c>
      <c r="H2984" s="95"/>
      <c r="I2984" s="113" t="str">
        <f>IF(H2984="","",VLOOKUP(H2984,BD!B$2:C$16,2,FALSE))</f>
        <v/>
      </c>
      <c r="J2984" s="114"/>
      <c r="K2984" s="115" t="str">
        <f t="shared" si="104"/>
        <v/>
      </c>
      <c r="L2984" s="116" t="str">
        <f t="shared" ca="1" si="103"/>
        <v>-</v>
      </c>
      <c r="M2984" s="111" t="str">
        <f>IF(E2984="","",VLOOKUP(E2984,[1]PROJECTES!$C$14:$Z$5000,21,FALSE))</f>
        <v/>
      </c>
      <c r="N2984" s="117"/>
      <c r="O2984" s="118" t="s">
        <v>222</v>
      </c>
      <c r="P2984" s="119"/>
      <c r="Q2984" s="84"/>
      <c r="R2984" s="125"/>
      <c r="S2984" s="166"/>
      <c r="T2984" s="167"/>
    </row>
    <row r="2985" spans="1:20" s="121" customFormat="1" ht="20.100000000000001" customHeight="1" x14ac:dyDescent="0.3">
      <c r="A2985" s="80"/>
      <c r="B2985" s="110" t="str">
        <f>IF(E2985="","",VLOOKUP(E2985,[1]PROJECTES!$C$14:$G$5000,2,FALSE))</f>
        <v/>
      </c>
      <c r="C2985" s="80"/>
      <c r="D2985" s="283" t="str">
        <f>IF(E2985="","",VLOOKUP(E2985,[1]PROJECTES!$C$14:$G$5000,5,FALSE))</f>
        <v/>
      </c>
      <c r="E2985" s="79"/>
      <c r="F2985" s="110" t="str">
        <f>IF(I2985="","",VLOOKUP(I2985,[1]PROJECTES!$C$14:$G$5000,2,FALSE))</f>
        <v/>
      </c>
      <c r="G2985" s="112" t="str">
        <f>IF(E2985="","",VLOOKUP(E2985,[1]PROJECTES!$C$14:$G$5000,4,FALSE))</f>
        <v/>
      </c>
      <c r="H2985" s="95"/>
      <c r="I2985" s="113" t="str">
        <f>IF(H2985="","",VLOOKUP(H2985,BD!B$2:C$16,2,FALSE))</f>
        <v/>
      </c>
      <c r="J2985" s="114"/>
      <c r="K2985" s="115" t="str">
        <f t="shared" si="104"/>
        <v/>
      </c>
      <c r="L2985" s="116" t="str">
        <f t="shared" ca="1" si="103"/>
        <v>-</v>
      </c>
      <c r="M2985" s="111" t="str">
        <f>IF(E2985="","",VLOOKUP(E2985,[1]PROJECTES!$C$14:$Z$5000,21,FALSE))</f>
        <v/>
      </c>
      <c r="N2985" s="117"/>
      <c r="O2985" s="118" t="s">
        <v>222</v>
      </c>
      <c r="P2985" s="119"/>
      <c r="Q2985" s="84"/>
      <c r="R2985" s="125"/>
      <c r="S2985" s="166"/>
      <c r="T2985" s="167"/>
    </row>
    <row r="2986" spans="1:20" s="121" customFormat="1" ht="20.100000000000001" customHeight="1" x14ac:dyDescent="0.3">
      <c r="A2986" s="80"/>
      <c r="B2986" s="110" t="str">
        <f>IF(E2986="","",VLOOKUP(E2986,[1]PROJECTES!$C$14:$G$5000,2,FALSE))</f>
        <v/>
      </c>
      <c r="C2986" s="80"/>
      <c r="D2986" s="283" t="str">
        <f>IF(E2986="","",VLOOKUP(E2986,[1]PROJECTES!$C$14:$G$5000,5,FALSE))</f>
        <v/>
      </c>
      <c r="E2986" s="79"/>
      <c r="F2986" s="110" t="str">
        <f>IF(I2986="","",VLOOKUP(I2986,[1]PROJECTES!$C$14:$G$5000,2,FALSE))</f>
        <v/>
      </c>
      <c r="G2986" s="112" t="str">
        <f>IF(E2986="","",VLOOKUP(E2986,[1]PROJECTES!$C$14:$G$5000,4,FALSE))</f>
        <v/>
      </c>
      <c r="H2986" s="95"/>
      <c r="I2986" s="113" t="str">
        <f>IF(H2986="","",VLOOKUP(H2986,BD!B$2:C$16,2,FALSE))</f>
        <v/>
      </c>
      <c r="J2986" s="114"/>
      <c r="K2986" s="115" t="str">
        <f t="shared" si="104"/>
        <v/>
      </c>
      <c r="L2986" s="116" t="str">
        <f t="shared" ca="1" si="103"/>
        <v>-</v>
      </c>
      <c r="M2986" s="111" t="str">
        <f>IF(E2986="","",VLOOKUP(E2986,[1]PROJECTES!$C$14:$Z$5000,21,FALSE))</f>
        <v/>
      </c>
      <c r="N2986" s="117"/>
      <c r="O2986" s="118" t="s">
        <v>222</v>
      </c>
      <c r="P2986" s="119"/>
      <c r="Q2986" s="84"/>
      <c r="R2986" s="125"/>
      <c r="S2986" s="166"/>
      <c r="T2986" s="167"/>
    </row>
    <row r="2987" spans="1:20" s="121" customFormat="1" ht="20.100000000000001" customHeight="1" x14ac:dyDescent="0.3">
      <c r="A2987" s="80"/>
      <c r="B2987" s="110" t="str">
        <f>IF(E2987="","",VLOOKUP(E2987,[1]PROJECTES!$C$14:$G$5000,2,FALSE))</f>
        <v/>
      </c>
      <c r="C2987" s="80"/>
      <c r="D2987" s="283" t="str">
        <f>IF(E2987="","",VLOOKUP(E2987,[1]PROJECTES!$C$14:$G$5000,5,FALSE))</f>
        <v/>
      </c>
      <c r="E2987" s="79"/>
      <c r="F2987" s="110" t="str">
        <f>IF(I2987="","",VLOOKUP(I2987,[1]PROJECTES!$C$14:$G$5000,2,FALSE))</f>
        <v/>
      </c>
      <c r="G2987" s="112" t="str">
        <f>IF(E2987="","",VLOOKUP(E2987,[1]PROJECTES!$C$14:$G$5000,4,FALSE))</f>
        <v/>
      </c>
      <c r="H2987" s="95"/>
      <c r="I2987" s="113" t="str">
        <f>IF(H2987="","",VLOOKUP(H2987,BD!B$2:C$16,2,FALSE))</f>
        <v/>
      </c>
      <c r="J2987" s="114"/>
      <c r="K2987" s="115" t="str">
        <f t="shared" si="104"/>
        <v/>
      </c>
      <c r="L2987" s="116" t="str">
        <f t="shared" ca="1" si="103"/>
        <v>-</v>
      </c>
      <c r="M2987" s="111" t="str">
        <f>IF(E2987="","",VLOOKUP(E2987,[1]PROJECTES!$C$14:$Z$5000,21,FALSE))</f>
        <v/>
      </c>
      <c r="N2987" s="117"/>
      <c r="O2987" s="118" t="s">
        <v>222</v>
      </c>
      <c r="P2987" s="119"/>
      <c r="Q2987" s="84"/>
      <c r="R2987" s="125"/>
      <c r="S2987" s="166"/>
      <c r="T2987" s="167"/>
    </row>
    <row r="2988" spans="1:20" s="121" customFormat="1" ht="20.100000000000001" customHeight="1" x14ac:dyDescent="0.3">
      <c r="A2988" s="80"/>
      <c r="B2988" s="110" t="str">
        <f>IF(E2988="","",VLOOKUP(E2988,[1]PROJECTES!$C$14:$G$5000,2,FALSE))</f>
        <v/>
      </c>
      <c r="C2988" s="80"/>
      <c r="D2988" s="283" t="str">
        <f>IF(E2988="","",VLOOKUP(E2988,[1]PROJECTES!$C$14:$G$5000,5,FALSE))</f>
        <v/>
      </c>
      <c r="E2988" s="79"/>
      <c r="F2988" s="110" t="str">
        <f>IF(I2988="","",VLOOKUP(I2988,[1]PROJECTES!$C$14:$G$5000,2,FALSE))</f>
        <v/>
      </c>
      <c r="G2988" s="112" t="str">
        <f>IF(E2988="","",VLOOKUP(E2988,[1]PROJECTES!$C$14:$G$5000,4,FALSE))</f>
        <v/>
      </c>
      <c r="H2988" s="95"/>
      <c r="I2988" s="113" t="str">
        <f>IF(H2988="","",VLOOKUP(H2988,BD!B$2:C$16,2,FALSE))</f>
        <v/>
      </c>
      <c r="J2988" s="114"/>
      <c r="K2988" s="115" t="str">
        <f t="shared" si="104"/>
        <v/>
      </c>
      <c r="L2988" s="116" t="str">
        <f t="shared" ca="1" si="103"/>
        <v>-</v>
      </c>
      <c r="M2988" s="111" t="str">
        <f>IF(E2988="","",VLOOKUP(E2988,[1]PROJECTES!$C$14:$Z$5000,21,FALSE))</f>
        <v/>
      </c>
      <c r="N2988" s="117"/>
      <c r="O2988" s="118" t="s">
        <v>222</v>
      </c>
      <c r="P2988" s="119"/>
      <c r="Q2988" s="84"/>
      <c r="R2988" s="125"/>
      <c r="S2988" s="166"/>
      <c r="T2988" s="167"/>
    </row>
    <row r="2989" spans="1:20" s="121" customFormat="1" ht="20.100000000000001" customHeight="1" x14ac:dyDescent="0.3">
      <c r="A2989" s="80"/>
      <c r="B2989" s="110" t="str">
        <f>IF(E2989="","",VLOOKUP(E2989,[1]PROJECTES!$C$14:$G$5000,2,FALSE))</f>
        <v/>
      </c>
      <c r="C2989" s="80"/>
      <c r="D2989" s="283" t="str">
        <f>IF(E2989="","",VLOOKUP(E2989,[1]PROJECTES!$C$14:$G$5000,5,FALSE))</f>
        <v/>
      </c>
      <c r="E2989" s="79"/>
      <c r="F2989" s="110" t="str">
        <f>IF(I2989="","",VLOOKUP(I2989,[1]PROJECTES!$C$14:$G$5000,2,FALSE))</f>
        <v/>
      </c>
      <c r="G2989" s="112" t="str">
        <f>IF(E2989="","",VLOOKUP(E2989,[1]PROJECTES!$C$14:$G$5000,4,FALSE))</f>
        <v/>
      </c>
      <c r="H2989" s="95"/>
      <c r="I2989" s="113" t="str">
        <f>IF(H2989="","",VLOOKUP(H2989,BD!B$2:C$16,2,FALSE))</f>
        <v/>
      </c>
      <c r="J2989" s="114"/>
      <c r="K2989" s="115" t="str">
        <f t="shared" si="104"/>
        <v/>
      </c>
      <c r="L2989" s="116" t="str">
        <f t="shared" ca="1" si="103"/>
        <v>-</v>
      </c>
      <c r="M2989" s="111" t="str">
        <f>IF(E2989="","",VLOOKUP(E2989,[1]PROJECTES!$C$14:$Z$5000,21,FALSE))</f>
        <v/>
      </c>
      <c r="N2989" s="117"/>
      <c r="O2989" s="118" t="s">
        <v>222</v>
      </c>
      <c r="P2989" s="119"/>
      <c r="Q2989" s="84"/>
      <c r="R2989" s="125"/>
      <c r="S2989" s="166"/>
      <c r="T2989" s="167"/>
    </row>
    <row r="2990" spans="1:20" s="121" customFormat="1" ht="20.100000000000001" customHeight="1" x14ac:dyDescent="0.3">
      <c r="A2990" s="80"/>
      <c r="B2990" s="110" t="str">
        <f>IF(E2990="","",VLOOKUP(E2990,[1]PROJECTES!$C$14:$G$5000,2,FALSE))</f>
        <v/>
      </c>
      <c r="C2990" s="80"/>
      <c r="D2990" s="283" t="str">
        <f>IF(E2990="","",VLOOKUP(E2990,[1]PROJECTES!$C$14:$G$5000,5,FALSE))</f>
        <v/>
      </c>
      <c r="E2990" s="79"/>
      <c r="F2990" s="110" t="str">
        <f>IF(I2990="","",VLOOKUP(I2990,[1]PROJECTES!$C$14:$G$5000,2,FALSE))</f>
        <v/>
      </c>
      <c r="G2990" s="112" t="str">
        <f>IF(E2990="","",VLOOKUP(E2990,[1]PROJECTES!$C$14:$G$5000,4,FALSE))</f>
        <v/>
      </c>
      <c r="H2990" s="95"/>
      <c r="I2990" s="113" t="str">
        <f>IF(H2990="","",VLOOKUP(H2990,BD!B$2:C$16,2,FALSE))</f>
        <v/>
      </c>
      <c r="J2990" s="114"/>
      <c r="K2990" s="115" t="str">
        <f t="shared" si="104"/>
        <v/>
      </c>
      <c r="L2990" s="116" t="str">
        <f t="shared" ca="1" si="103"/>
        <v>-</v>
      </c>
      <c r="M2990" s="111" t="str">
        <f>IF(E2990="","",VLOOKUP(E2990,[1]PROJECTES!$C$14:$Z$5000,21,FALSE))</f>
        <v/>
      </c>
      <c r="N2990" s="117"/>
      <c r="O2990" s="118" t="s">
        <v>222</v>
      </c>
      <c r="P2990" s="119"/>
      <c r="Q2990" s="84"/>
      <c r="R2990" s="125"/>
      <c r="S2990" s="166"/>
      <c r="T2990" s="167"/>
    </row>
    <row r="2991" spans="1:20" s="121" customFormat="1" ht="20.100000000000001" customHeight="1" x14ac:dyDescent="0.3">
      <c r="A2991" s="80"/>
      <c r="B2991" s="110" t="str">
        <f>IF(E2991="","",VLOOKUP(E2991,[1]PROJECTES!$C$14:$G$5000,2,FALSE))</f>
        <v/>
      </c>
      <c r="C2991" s="80"/>
      <c r="D2991" s="283" t="str">
        <f>IF(E2991="","",VLOOKUP(E2991,[1]PROJECTES!$C$14:$G$5000,5,FALSE))</f>
        <v/>
      </c>
      <c r="E2991" s="79"/>
      <c r="F2991" s="110" t="str">
        <f>IF(I2991="","",VLOOKUP(I2991,[1]PROJECTES!$C$14:$G$5000,2,FALSE))</f>
        <v/>
      </c>
      <c r="G2991" s="112" t="str">
        <f>IF(E2991="","",VLOOKUP(E2991,[1]PROJECTES!$C$14:$G$5000,4,FALSE))</f>
        <v/>
      </c>
      <c r="H2991" s="95"/>
      <c r="I2991" s="113" t="str">
        <f>IF(H2991="","",VLOOKUP(H2991,BD!B$2:C$16,2,FALSE))</f>
        <v/>
      </c>
      <c r="J2991" s="114"/>
      <c r="K2991" s="115" t="str">
        <f t="shared" si="104"/>
        <v/>
      </c>
      <c r="L2991" s="116" t="str">
        <f t="shared" ca="1" si="103"/>
        <v>-</v>
      </c>
      <c r="M2991" s="111" t="str">
        <f>IF(E2991="","",VLOOKUP(E2991,[1]PROJECTES!$C$14:$Z$5000,21,FALSE))</f>
        <v/>
      </c>
      <c r="N2991" s="117"/>
      <c r="O2991" s="118" t="s">
        <v>222</v>
      </c>
      <c r="P2991" s="119"/>
      <c r="Q2991" s="84"/>
      <c r="R2991" s="125"/>
      <c r="S2991" s="166"/>
      <c r="T2991" s="167"/>
    </row>
    <row r="2992" spans="1:20" s="121" customFormat="1" ht="20.100000000000001" customHeight="1" x14ac:dyDescent="0.3">
      <c r="A2992" s="80"/>
      <c r="B2992" s="110" t="str">
        <f>IF(E2992="","",VLOOKUP(E2992,[1]PROJECTES!$C$14:$G$5000,2,FALSE))</f>
        <v/>
      </c>
      <c r="C2992" s="80"/>
      <c r="D2992" s="283" t="str">
        <f>IF(E2992="","",VLOOKUP(E2992,[1]PROJECTES!$C$14:$G$5000,5,FALSE))</f>
        <v/>
      </c>
      <c r="E2992" s="79"/>
      <c r="F2992" s="110" t="str">
        <f>IF(I2992="","",VLOOKUP(I2992,[1]PROJECTES!$C$14:$G$5000,2,FALSE))</f>
        <v/>
      </c>
      <c r="G2992" s="112" t="str">
        <f>IF(E2992="","",VLOOKUP(E2992,[1]PROJECTES!$C$14:$G$5000,4,FALSE))</f>
        <v/>
      </c>
      <c r="H2992" s="95"/>
      <c r="I2992" s="113" t="str">
        <f>IF(H2992="","",VLOOKUP(H2992,BD!B$2:C$16,2,FALSE))</f>
        <v/>
      </c>
      <c r="J2992" s="114"/>
      <c r="K2992" s="115" t="str">
        <f t="shared" si="104"/>
        <v/>
      </c>
      <c r="L2992" s="116" t="str">
        <f t="shared" ca="1" si="103"/>
        <v>-</v>
      </c>
      <c r="M2992" s="111" t="str">
        <f>IF(E2992="","",VLOOKUP(E2992,[1]PROJECTES!$C$14:$Z$5000,21,FALSE))</f>
        <v/>
      </c>
      <c r="N2992" s="117"/>
      <c r="O2992" s="118" t="s">
        <v>222</v>
      </c>
      <c r="P2992" s="119"/>
      <c r="Q2992" s="84"/>
      <c r="R2992" s="125"/>
      <c r="S2992" s="166"/>
      <c r="T2992" s="167"/>
    </row>
    <row r="2993" spans="1:20" s="121" customFormat="1" ht="20.100000000000001" customHeight="1" x14ac:dyDescent="0.3">
      <c r="A2993" s="80"/>
      <c r="B2993" s="110" t="str">
        <f>IF(E2993="","",VLOOKUP(E2993,[1]PROJECTES!$C$14:$G$5000,2,FALSE))</f>
        <v/>
      </c>
      <c r="C2993" s="80"/>
      <c r="D2993" s="283" t="str">
        <f>IF(E2993="","",VLOOKUP(E2993,[1]PROJECTES!$C$14:$G$5000,5,FALSE))</f>
        <v/>
      </c>
      <c r="E2993" s="79"/>
      <c r="F2993" s="110" t="str">
        <f>IF(I2993="","",VLOOKUP(I2993,[1]PROJECTES!$C$14:$G$5000,2,FALSE))</f>
        <v/>
      </c>
      <c r="G2993" s="112" t="str">
        <f>IF(E2993="","",VLOOKUP(E2993,[1]PROJECTES!$C$14:$G$5000,4,FALSE))</f>
        <v/>
      </c>
      <c r="H2993" s="95"/>
      <c r="I2993" s="113" t="str">
        <f>IF(H2993="","",VLOOKUP(H2993,BD!B$2:C$16,2,FALSE))</f>
        <v/>
      </c>
      <c r="J2993" s="114"/>
      <c r="K2993" s="115" t="str">
        <f t="shared" si="104"/>
        <v/>
      </c>
      <c r="L2993" s="116" t="str">
        <f t="shared" ca="1" si="103"/>
        <v>-</v>
      </c>
      <c r="M2993" s="111" t="str">
        <f>IF(E2993="","",VLOOKUP(E2993,[1]PROJECTES!$C$14:$Z$5000,21,FALSE))</f>
        <v/>
      </c>
      <c r="N2993" s="117"/>
      <c r="O2993" s="118" t="s">
        <v>222</v>
      </c>
      <c r="P2993" s="119"/>
      <c r="Q2993" s="84"/>
      <c r="R2993" s="123"/>
      <c r="S2993" s="166"/>
      <c r="T2993" s="167"/>
    </row>
    <row r="2994" spans="1:20" s="121" customFormat="1" ht="20.100000000000001" customHeight="1" x14ac:dyDescent="0.3">
      <c r="A2994" s="80"/>
      <c r="B2994" s="110" t="str">
        <f>IF(E2994="","",VLOOKUP(E2994,[1]PROJECTES!$C$14:$G$5000,2,FALSE))</f>
        <v/>
      </c>
      <c r="C2994" s="80"/>
      <c r="D2994" s="283" t="str">
        <f>IF(E2994="","",VLOOKUP(E2994,[1]PROJECTES!$C$14:$G$5000,5,FALSE))</f>
        <v/>
      </c>
      <c r="E2994" s="79"/>
      <c r="F2994" s="110" t="str">
        <f>IF(I2994="","",VLOOKUP(I2994,[1]PROJECTES!$C$14:$G$5000,2,FALSE))</f>
        <v/>
      </c>
      <c r="G2994" s="112" t="str">
        <f>IF(E2994="","",VLOOKUP(E2994,[1]PROJECTES!$C$14:$G$5000,4,FALSE))</f>
        <v/>
      </c>
      <c r="H2994" s="95"/>
      <c r="I2994" s="113" t="str">
        <f>IF(H2994="","",VLOOKUP(H2994,BD!B$2:C$16,2,FALSE))</f>
        <v/>
      </c>
      <c r="J2994" s="114"/>
      <c r="K2994" s="115" t="str">
        <f t="shared" si="104"/>
        <v/>
      </c>
      <c r="L2994" s="116" t="str">
        <f t="shared" ca="1" si="103"/>
        <v>-</v>
      </c>
      <c r="M2994" s="111" t="str">
        <f>IF(E2994="","",VLOOKUP(E2994,[1]PROJECTES!$C$14:$Z$5000,21,FALSE))</f>
        <v/>
      </c>
      <c r="N2994" s="117"/>
      <c r="O2994" s="118" t="s">
        <v>222</v>
      </c>
      <c r="P2994" s="119"/>
      <c r="Q2994" s="84"/>
      <c r="R2994" s="125"/>
      <c r="S2994" s="166"/>
      <c r="T2994" s="167"/>
    </row>
    <row r="2995" spans="1:20" s="121" customFormat="1" ht="20.100000000000001" customHeight="1" x14ac:dyDescent="0.3">
      <c r="A2995" s="80"/>
      <c r="B2995" s="110" t="str">
        <f>IF(E2995="","",VLOOKUP(E2995,[1]PROJECTES!$C$14:$G$5000,2,FALSE))</f>
        <v/>
      </c>
      <c r="C2995" s="80"/>
      <c r="D2995" s="283" t="str">
        <f>IF(E2995="","",VLOOKUP(E2995,[1]PROJECTES!$C$14:$G$5000,5,FALSE))</f>
        <v/>
      </c>
      <c r="E2995" s="79"/>
      <c r="F2995" s="110" t="str">
        <f>IF(I2995="","",VLOOKUP(I2995,[1]PROJECTES!$C$14:$G$5000,2,FALSE))</f>
        <v/>
      </c>
      <c r="G2995" s="112" t="str">
        <f>IF(E2995="","",VLOOKUP(E2995,[1]PROJECTES!$C$14:$G$5000,4,FALSE))</f>
        <v/>
      </c>
      <c r="H2995" s="95"/>
      <c r="I2995" s="113" t="str">
        <f>IF(H2995="","",VLOOKUP(H2995,BD!B$2:C$16,2,FALSE))</f>
        <v/>
      </c>
      <c r="J2995" s="114"/>
      <c r="K2995" s="115" t="str">
        <f t="shared" si="104"/>
        <v/>
      </c>
      <c r="L2995" s="116" t="str">
        <f t="shared" ca="1" si="103"/>
        <v>-</v>
      </c>
      <c r="M2995" s="111" t="str">
        <f>IF(E2995="","",VLOOKUP(E2995,[1]PROJECTES!$C$14:$Z$5000,21,FALSE))</f>
        <v/>
      </c>
      <c r="N2995" s="117"/>
      <c r="O2995" s="118" t="s">
        <v>222</v>
      </c>
      <c r="P2995" s="119"/>
      <c r="Q2995" s="84"/>
      <c r="R2995" s="125"/>
      <c r="S2995" s="166"/>
      <c r="T2995" s="167"/>
    </row>
    <row r="2996" spans="1:20" s="121" customFormat="1" ht="20.100000000000001" customHeight="1" x14ac:dyDescent="0.3">
      <c r="A2996" s="80"/>
      <c r="B2996" s="110" t="str">
        <f>IF(E2996="","",VLOOKUP(E2996,[1]PROJECTES!$C$14:$G$5000,2,FALSE))</f>
        <v/>
      </c>
      <c r="C2996" s="80"/>
      <c r="D2996" s="283" t="str">
        <f>IF(E2996="","",VLOOKUP(E2996,[1]PROJECTES!$C$14:$G$5000,5,FALSE))</f>
        <v/>
      </c>
      <c r="E2996" s="79"/>
      <c r="F2996" s="110" t="str">
        <f>IF(I2996="","",VLOOKUP(I2996,[1]PROJECTES!$C$14:$G$5000,2,FALSE))</f>
        <v/>
      </c>
      <c r="G2996" s="112" t="str">
        <f>IF(E2996="","",VLOOKUP(E2996,[1]PROJECTES!$C$14:$G$5000,4,FALSE))</f>
        <v/>
      </c>
      <c r="H2996" s="95"/>
      <c r="I2996" s="113" t="str">
        <f>IF(H2996="","",VLOOKUP(H2996,BD!B$2:C$16,2,FALSE))</f>
        <v/>
      </c>
      <c r="J2996" s="114"/>
      <c r="K2996" s="115" t="str">
        <f t="shared" si="104"/>
        <v/>
      </c>
      <c r="L2996" s="116" t="str">
        <f t="shared" ca="1" si="103"/>
        <v>-</v>
      </c>
      <c r="M2996" s="111" t="str">
        <f>IF(E2996="","",VLOOKUP(E2996,[1]PROJECTES!$C$14:$Z$5000,21,FALSE))</f>
        <v/>
      </c>
      <c r="N2996" s="117"/>
      <c r="O2996" s="118" t="s">
        <v>222</v>
      </c>
      <c r="P2996" s="119"/>
      <c r="Q2996" s="84"/>
      <c r="R2996" s="125"/>
      <c r="S2996" s="166"/>
      <c r="T2996" s="167"/>
    </row>
    <row r="2997" spans="1:20" s="121" customFormat="1" ht="20.100000000000001" customHeight="1" x14ac:dyDescent="0.3">
      <c r="A2997" s="80"/>
      <c r="B2997" s="110" t="str">
        <f>IF(E2997="","",VLOOKUP(E2997,[1]PROJECTES!$C$14:$G$5000,2,FALSE))</f>
        <v/>
      </c>
      <c r="C2997" s="80"/>
      <c r="D2997" s="283" t="str">
        <f>IF(E2997="","",VLOOKUP(E2997,[1]PROJECTES!$C$14:$G$5000,5,FALSE))</f>
        <v/>
      </c>
      <c r="E2997" s="79"/>
      <c r="F2997" s="110" t="str">
        <f>IF(I2997="","",VLOOKUP(I2997,[1]PROJECTES!$C$14:$G$5000,2,FALSE))</f>
        <v/>
      </c>
      <c r="G2997" s="112" t="str">
        <f>IF(E2997="","",VLOOKUP(E2997,[1]PROJECTES!$C$14:$G$5000,4,FALSE))</f>
        <v/>
      </c>
      <c r="H2997" s="95"/>
      <c r="I2997" s="113" t="str">
        <f>IF(H2997="","",VLOOKUP(H2997,BD!B$2:C$16,2,FALSE))</f>
        <v/>
      </c>
      <c r="J2997" s="114"/>
      <c r="K2997" s="115" t="str">
        <f t="shared" si="104"/>
        <v/>
      </c>
      <c r="L2997" s="116" t="str">
        <f t="shared" ca="1" si="103"/>
        <v>-</v>
      </c>
      <c r="M2997" s="111" t="str">
        <f>IF(E2997="","",VLOOKUP(E2997,[1]PROJECTES!$C$14:$Z$5000,21,FALSE))</f>
        <v/>
      </c>
      <c r="N2997" s="117"/>
      <c r="O2997" s="118" t="s">
        <v>222</v>
      </c>
      <c r="P2997" s="119"/>
      <c r="Q2997" s="84"/>
      <c r="R2997" s="125"/>
      <c r="S2997" s="166"/>
      <c r="T2997" s="167"/>
    </row>
    <row r="2998" spans="1:20" s="121" customFormat="1" ht="20.100000000000001" customHeight="1" x14ac:dyDescent="0.3">
      <c r="A2998" s="80"/>
      <c r="B2998" s="110" t="str">
        <f>IF(E2998="","",VLOOKUP(E2998,[1]PROJECTES!$C$14:$G$5000,2,FALSE))</f>
        <v/>
      </c>
      <c r="C2998" s="80"/>
      <c r="D2998" s="283" t="str">
        <f>IF(E2998="","",VLOOKUP(E2998,[1]PROJECTES!$C$14:$G$5000,5,FALSE))</f>
        <v/>
      </c>
      <c r="E2998" s="79"/>
      <c r="F2998" s="110" t="str">
        <f>IF(I2998="","",VLOOKUP(I2998,[1]PROJECTES!$C$14:$G$5000,2,FALSE))</f>
        <v/>
      </c>
      <c r="G2998" s="112" t="str">
        <f>IF(E2998="","",VLOOKUP(E2998,[1]PROJECTES!$C$14:$G$5000,4,FALSE))</f>
        <v/>
      </c>
      <c r="H2998" s="95"/>
      <c r="I2998" s="113" t="str">
        <f>IF(H2998="","",VLOOKUP(H2998,BD!B$2:C$16,2,FALSE))</f>
        <v/>
      </c>
      <c r="J2998" s="114"/>
      <c r="K2998" s="115" t="str">
        <f t="shared" si="104"/>
        <v/>
      </c>
      <c r="L2998" s="116" t="str">
        <f t="shared" ca="1" si="103"/>
        <v>-</v>
      </c>
      <c r="M2998" s="111" t="str">
        <f>IF(E2998="","",VLOOKUP(E2998,[1]PROJECTES!$C$14:$Z$5000,21,FALSE))</f>
        <v/>
      </c>
      <c r="N2998" s="117"/>
      <c r="O2998" s="118" t="s">
        <v>222</v>
      </c>
      <c r="P2998" s="119"/>
      <c r="Q2998" s="84"/>
      <c r="R2998" s="125"/>
      <c r="S2998" s="166"/>
      <c r="T2998" s="167"/>
    </row>
    <row r="2999" spans="1:20" s="121" customFormat="1" ht="20.100000000000001" customHeight="1" x14ac:dyDescent="0.3">
      <c r="A2999" s="80"/>
      <c r="B2999" s="110" t="str">
        <f>IF(E2999="","",VLOOKUP(E2999,[1]PROJECTES!$C$14:$G$5000,2,FALSE))</f>
        <v/>
      </c>
      <c r="C2999" s="80"/>
      <c r="D2999" s="283" t="str">
        <f>IF(E2999="","",VLOOKUP(E2999,[1]PROJECTES!$C$14:$G$5000,5,FALSE))</f>
        <v/>
      </c>
      <c r="E2999" s="79"/>
      <c r="F2999" s="110" t="str">
        <f>IF(I2999="","",VLOOKUP(I2999,[1]PROJECTES!$C$14:$G$5000,2,FALSE))</f>
        <v/>
      </c>
      <c r="G2999" s="112" t="str">
        <f>IF(E2999="","",VLOOKUP(E2999,[1]PROJECTES!$C$14:$G$5000,4,FALSE))</f>
        <v/>
      </c>
      <c r="H2999" s="95"/>
      <c r="I2999" s="113" t="str">
        <f>IF(H2999="","",VLOOKUP(H2999,BD!B$2:C$16,2,FALSE))</f>
        <v/>
      </c>
      <c r="J2999" s="114"/>
      <c r="K2999" s="115" t="str">
        <f t="shared" si="104"/>
        <v/>
      </c>
      <c r="L2999" s="116" t="str">
        <f t="shared" ca="1" si="103"/>
        <v>-</v>
      </c>
      <c r="M2999" s="111" t="str">
        <f>IF(E2999="","",VLOOKUP(E2999,[1]PROJECTES!$C$14:$Z$5000,21,FALSE))</f>
        <v/>
      </c>
      <c r="N2999" s="117"/>
      <c r="O2999" s="118" t="s">
        <v>222</v>
      </c>
      <c r="P2999" s="119"/>
      <c r="Q2999" s="84"/>
      <c r="R2999" s="125"/>
      <c r="S2999" s="166"/>
      <c r="T2999" s="167"/>
    </row>
    <row r="3000" spans="1:20" s="121" customFormat="1" ht="20.100000000000001" customHeight="1" x14ac:dyDescent="0.3">
      <c r="A3000" s="80"/>
      <c r="B3000" s="110" t="str">
        <f>IF(E3000="","",VLOOKUP(E3000,[1]PROJECTES!$C$14:$G$5000,2,FALSE))</f>
        <v/>
      </c>
      <c r="C3000" s="80"/>
      <c r="D3000" s="283" t="str">
        <f>IF(E3000="","",VLOOKUP(E3000,[1]PROJECTES!$C$14:$G$5000,5,FALSE))</f>
        <v/>
      </c>
      <c r="E3000" s="79"/>
      <c r="F3000" s="110" t="str">
        <f>IF(I3000="","",VLOOKUP(I3000,[1]PROJECTES!$C$14:$G$5000,2,FALSE))</f>
        <v/>
      </c>
      <c r="G3000" s="112" t="str">
        <f>IF(E3000="","",VLOOKUP(E3000,[1]PROJECTES!$C$14:$G$5000,4,FALSE))</f>
        <v/>
      </c>
      <c r="H3000" s="95"/>
      <c r="I3000" s="113" t="str">
        <f>IF(H3000="","",VLOOKUP(H3000,BD!B$2:C$16,2,FALSE))</f>
        <v/>
      </c>
      <c r="J3000" s="114"/>
      <c r="K3000" s="115" t="str">
        <f t="shared" si="104"/>
        <v/>
      </c>
      <c r="L3000" s="116" t="str">
        <f t="shared" ca="1" si="103"/>
        <v>-</v>
      </c>
      <c r="M3000" s="111" t="str">
        <f>IF(E3000="","",VLOOKUP(E3000,[1]PROJECTES!$C$14:$Z$5000,21,FALSE))</f>
        <v/>
      </c>
      <c r="N3000" s="117"/>
      <c r="O3000" s="118" t="s">
        <v>222</v>
      </c>
      <c r="P3000" s="119"/>
      <c r="Q3000" s="84"/>
      <c r="R3000" s="125"/>
      <c r="S3000" s="166"/>
      <c r="T3000" s="167"/>
    </row>
    <row r="3001" spans="1:20" s="121" customFormat="1" ht="20.100000000000001" customHeight="1" x14ac:dyDescent="0.3">
      <c r="A3001" s="80"/>
      <c r="B3001" s="110" t="str">
        <f>IF(E3001="","",VLOOKUP(E3001,[1]PROJECTES!$C$14:$G$5000,2,FALSE))</f>
        <v/>
      </c>
      <c r="C3001" s="80"/>
      <c r="D3001" s="283" t="str">
        <f>IF(E3001="","",VLOOKUP(E3001,[1]PROJECTES!$C$14:$G$5000,5,FALSE))</f>
        <v/>
      </c>
      <c r="E3001" s="79"/>
      <c r="F3001" s="110" t="str">
        <f>IF(I3001="","",VLOOKUP(I3001,[1]PROJECTES!$C$14:$G$5000,2,FALSE))</f>
        <v/>
      </c>
      <c r="G3001" s="112" t="str">
        <f>IF(E3001="","",VLOOKUP(E3001,[1]PROJECTES!$C$14:$G$5000,4,FALSE))</f>
        <v/>
      </c>
      <c r="H3001" s="95"/>
      <c r="I3001" s="113" t="str">
        <f>IF(H3001="","",VLOOKUP(H3001,BD!B$2:C$16,2,FALSE))</f>
        <v/>
      </c>
      <c r="J3001" s="114"/>
      <c r="K3001" s="115" t="str">
        <f t="shared" si="104"/>
        <v/>
      </c>
      <c r="L3001" s="116" t="str">
        <f t="shared" ca="1" si="103"/>
        <v>-</v>
      </c>
      <c r="M3001" s="111" t="str">
        <f>IF(E3001="","",VLOOKUP(E3001,[1]PROJECTES!$C$14:$Z$5000,21,FALSE))</f>
        <v/>
      </c>
      <c r="N3001" s="117"/>
      <c r="O3001" s="118" t="s">
        <v>222</v>
      </c>
      <c r="P3001" s="119"/>
      <c r="Q3001" s="84"/>
      <c r="R3001" s="125"/>
      <c r="S3001" s="166"/>
      <c r="T3001" s="167"/>
    </row>
    <row r="3002" spans="1:20" s="121" customFormat="1" ht="20.100000000000001" customHeight="1" x14ac:dyDescent="0.3">
      <c r="A3002" s="80"/>
      <c r="B3002" s="110" t="str">
        <f>IF(E3002="","",VLOOKUP(E3002,[1]PROJECTES!$C$14:$G$5000,2,FALSE))</f>
        <v/>
      </c>
      <c r="C3002" s="80"/>
      <c r="D3002" s="283" t="str">
        <f>IF(E3002="","",VLOOKUP(E3002,[1]PROJECTES!$C$14:$G$5000,5,FALSE))</f>
        <v/>
      </c>
      <c r="E3002" s="79"/>
      <c r="F3002" s="110" t="str">
        <f>IF(I3002="","",VLOOKUP(I3002,[1]PROJECTES!$C$14:$G$5000,2,FALSE))</f>
        <v/>
      </c>
      <c r="G3002" s="112" t="str">
        <f>IF(E3002="","",VLOOKUP(E3002,[1]PROJECTES!$C$14:$G$5000,4,FALSE))</f>
        <v/>
      </c>
      <c r="H3002" s="95"/>
      <c r="I3002" s="113" t="str">
        <f>IF(H3002="","",VLOOKUP(H3002,BD!B$2:C$16,2,FALSE))</f>
        <v/>
      </c>
      <c r="J3002" s="114"/>
      <c r="K3002" s="115" t="str">
        <f t="shared" si="104"/>
        <v/>
      </c>
      <c r="L3002" s="116" t="str">
        <f t="shared" ca="1" si="103"/>
        <v>-</v>
      </c>
      <c r="M3002" s="111" t="str">
        <f>IF(E3002="","",VLOOKUP(E3002,[1]PROJECTES!$C$14:$Z$5000,21,FALSE))</f>
        <v/>
      </c>
      <c r="N3002" s="117"/>
      <c r="O3002" s="118" t="s">
        <v>222</v>
      </c>
      <c r="P3002" s="119"/>
      <c r="Q3002" s="84"/>
      <c r="R3002" s="125"/>
      <c r="S3002" s="166"/>
      <c r="T3002" s="167"/>
    </row>
    <row r="3003" spans="1:20" s="121" customFormat="1" ht="20.100000000000001" customHeight="1" x14ac:dyDescent="0.3">
      <c r="A3003" s="80"/>
      <c r="B3003" s="110" t="str">
        <f>IF(E3003="","",VLOOKUP(E3003,[1]PROJECTES!$C$14:$G$5000,2,FALSE))</f>
        <v/>
      </c>
      <c r="C3003" s="80"/>
      <c r="D3003" s="283" t="str">
        <f>IF(E3003="","",VLOOKUP(E3003,[1]PROJECTES!$C$14:$G$5000,5,FALSE))</f>
        <v/>
      </c>
      <c r="E3003" s="79"/>
      <c r="F3003" s="110" t="str">
        <f>IF(I3003="","",VLOOKUP(I3003,[1]PROJECTES!$C$14:$G$5000,2,FALSE))</f>
        <v/>
      </c>
      <c r="G3003" s="112" t="str">
        <f>IF(E3003="","",VLOOKUP(E3003,[1]PROJECTES!$C$14:$G$5000,4,FALSE))</f>
        <v/>
      </c>
      <c r="H3003" s="95"/>
      <c r="I3003" s="113" t="str">
        <f>IF(H3003="","",VLOOKUP(H3003,BD!B$2:C$16,2,FALSE))</f>
        <v/>
      </c>
      <c r="J3003" s="114"/>
      <c r="K3003" s="115" t="str">
        <f t="shared" si="104"/>
        <v/>
      </c>
      <c r="L3003" s="116" t="str">
        <f t="shared" ca="1" si="103"/>
        <v>-</v>
      </c>
      <c r="M3003" s="111" t="str">
        <f>IF(E3003="","",VLOOKUP(E3003,[1]PROJECTES!$C$14:$Z$5000,21,FALSE))</f>
        <v/>
      </c>
      <c r="N3003" s="117"/>
      <c r="O3003" s="118" t="s">
        <v>222</v>
      </c>
      <c r="P3003" s="119"/>
      <c r="Q3003" s="84"/>
      <c r="R3003" s="125"/>
      <c r="S3003" s="166"/>
      <c r="T3003" s="167"/>
    </row>
    <row r="3004" spans="1:20" s="121" customFormat="1" ht="20.100000000000001" customHeight="1" x14ac:dyDescent="0.3">
      <c r="A3004" s="80"/>
      <c r="B3004" s="110" t="str">
        <f>IF(E3004="","",VLOOKUP(E3004,[1]PROJECTES!$C$14:$G$5000,2,FALSE))</f>
        <v/>
      </c>
      <c r="C3004" s="80"/>
      <c r="D3004" s="283" t="str">
        <f>IF(E3004="","",VLOOKUP(E3004,[1]PROJECTES!$C$14:$G$5000,5,FALSE))</f>
        <v/>
      </c>
      <c r="E3004" s="79"/>
      <c r="F3004" s="110" t="str">
        <f>IF(I3004="","",VLOOKUP(I3004,[1]PROJECTES!$C$14:$G$5000,2,FALSE))</f>
        <v/>
      </c>
      <c r="G3004" s="112" t="str">
        <f>IF(E3004="","",VLOOKUP(E3004,[1]PROJECTES!$C$14:$G$5000,4,FALSE))</f>
        <v/>
      </c>
      <c r="H3004" s="95"/>
      <c r="I3004" s="113" t="str">
        <f>IF(H3004="","",VLOOKUP(H3004,BD!B$2:C$16,2,FALSE))</f>
        <v/>
      </c>
      <c r="J3004" s="114"/>
      <c r="K3004" s="115" t="str">
        <f t="shared" si="104"/>
        <v/>
      </c>
      <c r="L3004" s="116" t="str">
        <f t="shared" ca="1" si="103"/>
        <v>-</v>
      </c>
      <c r="M3004" s="111" t="str">
        <f>IF(E3004="","",VLOOKUP(E3004,[1]PROJECTES!$C$14:$Z$5000,21,FALSE))</f>
        <v/>
      </c>
      <c r="N3004" s="117"/>
      <c r="O3004" s="118" t="s">
        <v>222</v>
      </c>
      <c r="P3004" s="119"/>
      <c r="Q3004" s="84"/>
      <c r="R3004" s="125"/>
      <c r="S3004" s="166"/>
      <c r="T3004" s="167"/>
    </row>
    <row r="3005" spans="1:20" s="121" customFormat="1" ht="20.100000000000001" customHeight="1" x14ac:dyDescent="0.3">
      <c r="A3005" s="80"/>
      <c r="B3005" s="110" t="str">
        <f>IF(E3005="","",VLOOKUP(E3005,[1]PROJECTES!$C$14:$G$5000,2,FALSE))</f>
        <v/>
      </c>
      <c r="C3005" s="80"/>
      <c r="D3005" s="283" t="str">
        <f>IF(E3005="","",VLOOKUP(E3005,[1]PROJECTES!$C$14:$G$5000,5,FALSE))</f>
        <v/>
      </c>
      <c r="E3005" s="79"/>
      <c r="F3005" s="110" t="str">
        <f>IF(I3005="","",VLOOKUP(I3005,[1]PROJECTES!$C$14:$G$5000,2,FALSE))</f>
        <v/>
      </c>
      <c r="G3005" s="112" t="str">
        <f>IF(E3005="","",VLOOKUP(E3005,[1]PROJECTES!$C$14:$G$5000,4,FALSE))</f>
        <v/>
      </c>
      <c r="H3005" s="95"/>
      <c r="I3005" s="113" t="str">
        <f>IF(H3005="","",VLOOKUP(H3005,BD!B$2:C$16,2,FALSE))</f>
        <v/>
      </c>
      <c r="J3005" s="114"/>
      <c r="K3005" s="115" t="str">
        <f t="shared" si="104"/>
        <v/>
      </c>
      <c r="L3005" s="116" t="str">
        <f t="shared" ca="1" si="103"/>
        <v>-</v>
      </c>
      <c r="M3005" s="111" t="str">
        <f>IF(E3005="","",VLOOKUP(E3005,[1]PROJECTES!$C$14:$Z$5000,21,FALSE))</f>
        <v/>
      </c>
      <c r="N3005" s="117"/>
      <c r="O3005" s="118" t="s">
        <v>222</v>
      </c>
      <c r="P3005" s="119"/>
      <c r="Q3005" s="84"/>
      <c r="R3005" s="125"/>
      <c r="S3005" s="166"/>
      <c r="T3005" s="167"/>
    </row>
    <row r="3006" spans="1:20" s="121" customFormat="1" ht="20.100000000000001" customHeight="1" x14ac:dyDescent="0.3">
      <c r="A3006" s="80"/>
      <c r="B3006" s="110" t="str">
        <f>IF(E3006="","",VLOOKUP(E3006,[1]PROJECTES!$C$14:$G$5000,2,FALSE))</f>
        <v/>
      </c>
      <c r="C3006" s="80"/>
      <c r="D3006" s="283" t="str">
        <f>IF(E3006="","",VLOOKUP(E3006,[1]PROJECTES!$C$14:$G$5000,5,FALSE))</f>
        <v/>
      </c>
      <c r="E3006" s="79"/>
      <c r="F3006" s="110" t="str">
        <f>IF(I3006="","",VLOOKUP(I3006,[1]PROJECTES!$C$14:$G$5000,2,FALSE))</f>
        <v/>
      </c>
      <c r="G3006" s="112" t="str">
        <f>IF(E3006="","",VLOOKUP(E3006,[1]PROJECTES!$C$14:$G$5000,4,FALSE))</f>
        <v/>
      </c>
      <c r="H3006" s="95"/>
      <c r="I3006" s="113" t="str">
        <f>IF(H3006="","",VLOOKUP(H3006,BD!B$2:C$16,2,FALSE))</f>
        <v/>
      </c>
      <c r="J3006" s="114"/>
      <c r="K3006" s="115" t="str">
        <f t="shared" si="104"/>
        <v/>
      </c>
      <c r="L3006" s="116" t="str">
        <f t="shared" ca="1" si="103"/>
        <v>-</v>
      </c>
      <c r="M3006" s="111" t="str">
        <f>IF(E3006="","",VLOOKUP(E3006,[1]PROJECTES!$C$14:$Z$5000,21,FALSE))</f>
        <v/>
      </c>
      <c r="N3006" s="117"/>
      <c r="O3006" s="118" t="s">
        <v>222</v>
      </c>
      <c r="P3006" s="119"/>
      <c r="Q3006" s="84"/>
      <c r="R3006" s="125"/>
      <c r="S3006" s="166"/>
      <c r="T3006" s="167"/>
    </row>
    <row r="3007" spans="1:20" s="121" customFormat="1" ht="20.100000000000001" customHeight="1" x14ac:dyDescent="0.3">
      <c r="A3007" s="80"/>
      <c r="B3007" s="110" t="str">
        <f>IF(E3007="","",VLOOKUP(E3007,[1]PROJECTES!$C$14:$G$5000,2,FALSE))</f>
        <v/>
      </c>
      <c r="C3007" s="80"/>
      <c r="D3007" s="283" t="str">
        <f>IF(E3007="","",VLOOKUP(E3007,[1]PROJECTES!$C$14:$G$5000,5,FALSE))</f>
        <v/>
      </c>
      <c r="E3007" s="79"/>
      <c r="F3007" s="110" t="str">
        <f>IF(I3007="","",VLOOKUP(I3007,[1]PROJECTES!$C$14:$G$5000,2,FALSE))</f>
        <v/>
      </c>
      <c r="G3007" s="112" t="str">
        <f>IF(E3007="","",VLOOKUP(E3007,[1]PROJECTES!$C$14:$G$5000,4,FALSE))</f>
        <v/>
      </c>
      <c r="H3007" s="95"/>
      <c r="I3007" s="113" t="str">
        <f>IF(H3007="","",VLOOKUP(H3007,BD!B$2:C$16,2,FALSE))</f>
        <v/>
      </c>
      <c r="J3007" s="114"/>
      <c r="K3007" s="115" t="str">
        <f t="shared" si="104"/>
        <v/>
      </c>
      <c r="L3007" s="116" t="str">
        <f t="shared" ca="1" si="103"/>
        <v>-</v>
      </c>
      <c r="M3007" s="111" t="str">
        <f>IF(E3007="","",VLOOKUP(E3007,[1]PROJECTES!$C$14:$Z$5000,21,FALSE))</f>
        <v/>
      </c>
      <c r="N3007" s="117"/>
      <c r="O3007" s="118" t="s">
        <v>222</v>
      </c>
      <c r="P3007" s="119"/>
      <c r="Q3007" s="84"/>
      <c r="R3007" s="125"/>
      <c r="S3007" s="166"/>
      <c r="T3007" s="167"/>
    </row>
    <row r="3008" spans="1:20" s="121" customFormat="1" ht="20.100000000000001" customHeight="1" x14ac:dyDescent="0.3">
      <c r="A3008" s="80"/>
      <c r="B3008" s="110" t="str">
        <f>IF(E3008="","",VLOOKUP(E3008,[1]PROJECTES!$C$14:$G$5000,2,FALSE))</f>
        <v/>
      </c>
      <c r="C3008" s="80"/>
      <c r="D3008" s="283" t="str">
        <f>IF(E3008="","",VLOOKUP(E3008,[1]PROJECTES!$C$14:$G$5000,5,FALSE))</f>
        <v/>
      </c>
      <c r="E3008" s="79"/>
      <c r="F3008" s="110" t="str">
        <f>IF(I3008="","",VLOOKUP(I3008,[1]PROJECTES!$C$14:$G$5000,2,FALSE))</f>
        <v/>
      </c>
      <c r="G3008" s="112" t="str">
        <f>IF(E3008="","",VLOOKUP(E3008,[1]PROJECTES!$C$14:$G$5000,4,FALSE))</f>
        <v/>
      </c>
      <c r="H3008" s="95"/>
      <c r="I3008" s="113" t="str">
        <f>IF(H3008="","",VLOOKUP(H3008,BD!B$2:C$16,2,FALSE))</f>
        <v/>
      </c>
      <c r="J3008" s="114"/>
      <c r="K3008" s="115" t="str">
        <f t="shared" si="104"/>
        <v/>
      </c>
      <c r="L3008" s="116" t="str">
        <f t="shared" ca="1" si="103"/>
        <v>-</v>
      </c>
      <c r="M3008" s="111" t="str">
        <f>IF(E3008="","",VLOOKUP(E3008,[1]PROJECTES!$C$14:$Z$5000,21,FALSE))</f>
        <v/>
      </c>
      <c r="N3008" s="117"/>
      <c r="O3008" s="118" t="s">
        <v>222</v>
      </c>
      <c r="P3008" s="119"/>
      <c r="Q3008" s="84"/>
      <c r="R3008" s="125"/>
      <c r="S3008" s="166"/>
      <c r="T3008" s="167"/>
    </row>
    <row r="3009" spans="1:20" s="121" customFormat="1" ht="20.100000000000001" customHeight="1" x14ac:dyDescent="0.3">
      <c r="A3009" s="80"/>
      <c r="B3009" s="110" t="str">
        <f>IF(E3009="","",VLOOKUP(E3009,[1]PROJECTES!$C$14:$G$5000,2,FALSE))</f>
        <v/>
      </c>
      <c r="C3009" s="80"/>
      <c r="D3009" s="283" t="str">
        <f>IF(E3009="","",VLOOKUP(E3009,[1]PROJECTES!$C$14:$G$5000,5,FALSE))</f>
        <v/>
      </c>
      <c r="E3009" s="79"/>
      <c r="F3009" s="110" t="str">
        <f>IF(I3009="","",VLOOKUP(I3009,[1]PROJECTES!$C$14:$G$5000,2,FALSE))</f>
        <v/>
      </c>
      <c r="G3009" s="112" t="str">
        <f>IF(E3009="","",VLOOKUP(E3009,[1]PROJECTES!$C$14:$G$5000,4,FALSE))</f>
        <v/>
      </c>
      <c r="H3009" s="95"/>
      <c r="I3009" s="113" t="str">
        <f>IF(H3009="","",VLOOKUP(H3009,BD!B$2:C$16,2,FALSE))</f>
        <v/>
      </c>
      <c r="J3009" s="114"/>
      <c r="K3009" s="115" t="str">
        <f t="shared" si="104"/>
        <v/>
      </c>
      <c r="L3009" s="116" t="str">
        <f t="shared" ca="1" si="103"/>
        <v>-</v>
      </c>
      <c r="M3009" s="111" t="str">
        <f>IF(E3009="","",VLOOKUP(E3009,[1]PROJECTES!$C$14:$Z$5000,21,FALSE))</f>
        <v/>
      </c>
      <c r="N3009" s="117"/>
      <c r="O3009" s="118" t="s">
        <v>222</v>
      </c>
      <c r="P3009" s="119"/>
      <c r="Q3009" s="84"/>
      <c r="R3009" s="125"/>
      <c r="S3009" s="166"/>
      <c r="T3009" s="167"/>
    </row>
    <row r="3010" spans="1:20" s="121" customFormat="1" ht="20.100000000000001" customHeight="1" x14ac:dyDescent="0.3">
      <c r="A3010" s="80"/>
      <c r="B3010" s="110" t="str">
        <f>IF(E3010="","",VLOOKUP(E3010,[1]PROJECTES!$C$14:$G$5000,2,FALSE))</f>
        <v/>
      </c>
      <c r="C3010" s="80"/>
      <c r="D3010" s="283" t="str">
        <f>IF(E3010="","",VLOOKUP(E3010,[1]PROJECTES!$C$14:$G$5000,5,FALSE))</f>
        <v/>
      </c>
      <c r="E3010" s="79"/>
      <c r="F3010" s="110" t="str">
        <f>IF(I3010="","",VLOOKUP(I3010,[1]PROJECTES!$C$14:$G$5000,2,FALSE))</f>
        <v/>
      </c>
      <c r="G3010" s="112" t="str">
        <f>IF(E3010="","",VLOOKUP(E3010,[1]PROJECTES!$C$14:$G$5000,4,FALSE))</f>
        <v/>
      </c>
      <c r="H3010" s="95"/>
      <c r="I3010" s="113" t="str">
        <f>IF(H3010="","",VLOOKUP(H3010,BD!B$2:C$16,2,FALSE))</f>
        <v/>
      </c>
      <c r="J3010" s="114"/>
      <c r="K3010" s="115" t="str">
        <f t="shared" si="104"/>
        <v/>
      </c>
      <c r="L3010" s="116" t="str">
        <f t="shared" ca="1" si="103"/>
        <v>-</v>
      </c>
      <c r="M3010" s="111" t="str">
        <f>IF(E3010="","",VLOOKUP(E3010,[1]PROJECTES!$C$14:$Z$5000,21,FALSE))</f>
        <v/>
      </c>
      <c r="N3010" s="117"/>
      <c r="O3010" s="118" t="s">
        <v>222</v>
      </c>
      <c r="P3010" s="119"/>
      <c r="Q3010" s="84"/>
      <c r="R3010" s="125"/>
      <c r="S3010" s="166"/>
      <c r="T3010" s="167"/>
    </row>
    <row r="3011" spans="1:20" s="121" customFormat="1" ht="20.100000000000001" customHeight="1" x14ac:dyDescent="0.3">
      <c r="A3011" s="80"/>
      <c r="B3011" s="110" t="str">
        <f>IF(E3011="","",VLOOKUP(E3011,[1]PROJECTES!$C$14:$G$5000,2,FALSE))</f>
        <v/>
      </c>
      <c r="C3011" s="80"/>
      <c r="D3011" s="283" t="str">
        <f>IF(E3011="","",VLOOKUP(E3011,[1]PROJECTES!$C$14:$G$5000,5,FALSE))</f>
        <v/>
      </c>
      <c r="E3011" s="79"/>
      <c r="F3011" s="110" t="str">
        <f>IF(I3011="","",VLOOKUP(I3011,[1]PROJECTES!$C$14:$G$5000,2,FALSE))</f>
        <v/>
      </c>
      <c r="G3011" s="112" t="str">
        <f>IF(E3011="","",VLOOKUP(E3011,[1]PROJECTES!$C$14:$G$5000,4,FALSE))</f>
        <v/>
      </c>
      <c r="H3011" s="95"/>
      <c r="I3011" s="113" t="str">
        <f>IF(H3011="","",VLOOKUP(H3011,BD!B$2:C$16,2,FALSE))</f>
        <v/>
      </c>
      <c r="J3011" s="114"/>
      <c r="K3011" s="115" t="str">
        <f t="shared" si="104"/>
        <v/>
      </c>
      <c r="L3011" s="116" t="str">
        <f t="shared" ca="1" si="103"/>
        <v>-</v>
      </c>
      <c r="M3011" s="111" t="str">
        <f>IF(E3011="","",VLOOKUP(E3011,[1]PROJECTES!$C$14:$Z$5000,21,FALSE))</f>
        <v/>
      </c>
      <c r="N3011" s="117"/>
      <c r="O3011" s="118" t="s">
        <v>222</v>
      </c>
      <c r="P3011" s="119"/>
      <c r="Q3011" s="84"/>
      <c r="R3011" s="125"/>
      <c r="S3011" s="166"/>
      <c r="T3011" s="167"/>
    </row>
    <row r="3012" spans="1:20" s="121" customFormat="1" ht="20.100000000000001" customHeight="1" x14ac:dyDescent="0.3">
      <c r="A3012" s="80"/>
      <c r="B3012" s="110" t="str">
        <f>IF(E3012="","",VLOOKUP(E3012,[1]PROJECTES!$C$14:$G$5000,2,FALSE))</f>
        <v/>
      </c>
      <c r="C3012" s="80"/>
      <c r="D3012" s="283" t="str">
        <f>IF(E3012="","",VLOOKUP(E3012,[1]PROJECTES!$C$14:$G$5000,5,FALSE))</f>
        <v/>
      </c>
      <c r="E3012" s="79"/>
      <c r="F3012" s="110" t="str">
        <f>IF(I3012="","",VLOOKUP(I3012,[1]PROJECTES!$C$14:$G$5000,2,FALSE))</f>
        <v/>
      </c>
      <c r="G3012" s="112" t="str">
        <f>IF(E3012="","",VLOOKUP(E3012,[1]PROJECTES!$C$14:$G$5000,4,FALSE))</f>
        <v/>
      </c>
      <c r="H3012" s="95"/>
      <c r="I3012" s="113" t="str">
        <f>IF(H3012="","",VLOOKUP(H3012,BD!B$2:C$16,2,FALSE))</f>
        <v/>
      </c>
      <c r="J3012" s="114"/>
      <c r="K3012" s="115" t="str">
        <f t="shared" si="104"/>
        <v/>
      </c>
      <c r="L3012" s="116" t="str">
        <f t="shared" ca="1" si="103"/>
        <v>-</v>
      </c>
      <c r="M3012" s="111" t="str">
        <f>IF(E3012="","",VLOOKUP(E3012,[1]PROJECTES!$C$14:$Z$5000,21,FALSE))</f>
        <v/>
      </c>
      <c r="N3012" s="117"/>
      <c r="O3012" s="118" t="s">
        <v>222</v>
      </c>
      <c r="P3012" s="119"/>
      <c r="Q3012" s="84"/>
      <c r="R3012" s="125"/>
      <c r="S3012" s="166"/>
      <c r="T3012" s="167"/>
    </row>
    <row r="3013" spans="1:20" s="121" customFormat="1" ht="20.100000000000001" customHeight="1" x14ac:dyDescent="0.3">
      <c r="A3013" s="80"/>
      <c r="B3013" s="110" t="str">
        <f>IF(E3013="","",VLOOKUP(E3013,[1]PROJECTES!$C$14:$G$5000,2,FALSE))</f>
        <v/>
      </c>
      <c r="C3013" s="80"/>
      <c r="D3013" s="283" t="str">
        <f>IF(E3013="","",VLOOKUP(E3013,[1]PROJECTES!$C$14:$G$5000,5,FALSE))</f>
        <v/>
      </c>
      <c r="E3013" s="79"/>
      <c r="F3013" s="110" t="str">
        <f>IF(I3013="","",VLOOKUP(I3013,[1]PROJECTES!$C$14:$G$5000,2,FALSE))</f>
        <v/>
      </c>
      <c r="G3013" s="112" t="str">
        <f>IF(E3013="","",VLOOKUP(E3013,[1]PROJECTES!$C$14:$G$5000,4,FALSE))</f>
        <v/>
      </c>
      <c r="H3013" s="95"/>
      <c r="I3013" s="113" t="str">
        <f>IF(H3013="","",VLOOKUP(H3013,BD!B$2:C$16,2,FALSE))</f>
        <v/>
      </c>
      <c r="J3013" s="114"/>
      <c r="K3013" s="115" t="str">
        <f t="shared" si="104"/>
        <v/>
      </c>
      <c r="L3013" s="116" t="str">
        <f t="shared" ca="1" si="103"/>
        <v>-</v>
      </c>
      <c r="M3013" s="111" t="str">
        <f>IF(E3013="","",VLOOKUP(E3013,[1]PROJECTES!$C$14:$Z$5000,21,FALSE))</f>
        <v/>
      </c>
      <c r="N3013" s="117"/>
      <c r="O3013" s="118" t="s">
        <v>222</v>
      </c>
      <c r="P3013" s="119"/>
      <c r="Q3013" s="84"/>
      <c r="R3013" s="125"/>
      <c r="S3013" s="166"/>
      <c r="T3013" s="167"/>
    </row>
    <row r="3014" spans="1:20" s="121" customFormat="1" ht="20.100000000000001" customHeight="1" x14ac:dyDescent="0.3">
      <c r="A3014" s="80"/>
      <c r="B3014" s="110" t="str">
        <f>IF(E3014="","",VLOOKUP(E3014,[1]PROJECTES!$C$14:$G$5000,2,FALSE))</f>
        <v/>
      </c>
      <c r="C3014" s="80"/>
      <c r="D3014" s="283" t="str">
        <f>IF(E3014="","",VLOOKUP(E3014,[1]PROJECTES!$C$14:$G$5000,5,FALSE))</f>
        <v/>
      </c>
      <c r="E3014" s="79"/>
      <c r="F3014" s="110" t="str">
        <f>IF(I3014="","",VLOOKUP(I3014,[1]PROJECTES!$C$14:$G$5000,2,FALSE))</f>
        <v/>
      </c>
      <c r="G3014" s="112" t="str">
        <f>IF(E3014="","",VLOOKUP(E3014,[1]PROJECTES!$C$14:$G$5000,4,FALSE))</f>
        <v/>
      </c>
      <c r="H3014" s="95"/>
      <c r="I3014" s="113" t="str">
        <f>IF(H3014="","",VLOOKUP(H3014,BD!B$2:C$16,2,FALSE))</f>
        <v/>
      </c>
      <c r="J3014" s="114"/>
      <c r="K3014" s="115" t="str">
        <f t="shared" si="104"/>
        <v/>
      </c>
      <c r="L3014" s="116" t="str">
        <f t="shared" ca="1" si="103"/>
        <v>-</v>
      </c>
      <c r="M3014" s="111" t="str">
        <f>IF(E3014="","",VLOOKUP(E3014,[1]PROJECTES!$C$14:$Z$5000,21,FALSE))</f>
        <v/>
      </c>
      <c r="N3014" s="117"/>
      <c r="O3014" s="118" t="s">
        <v>222</v>
      </c>
      <c r="P3014" s="119"/>
      <c r="Q3014" s="84"/>
      <c r="R3014" s="125"/>
      <c r="S3014" s="166"/>
      <c r="T3014" s="167"/>
    </row>
    <row r="3015" spans="1:20" s="121" customFormat="1" ht="20.100000000000001" customHeight="1" x14ac:dyDescent="0.3">
      <c r="A3015" s="80"/>
      <c r="B3015" s="110" t="str">
        <f>IF(E3015="","",VLOOKUP(E3015,[1]PROJECTES!$C$14:$G$5000,2,FALSE))</f>
        <v/>
      </c>
      <c r="C3015" s="80"/>
      <c r="D3015" s="283" t="str">
        <f>IF(E3015="","",VLOOKUP(E3015,[1]PROJECTES!$C$14:$G$5000,5,FALSE))</f>
        <v/>
      </c>
      <c r="E3015" s="79"/>
      <c r="F3015" s="110" t="str">
        <f>IF(I3015="","",VLOOKUP(I3015,[1]PROJECTES!$C$14:$G$5000,2,FALSE))</f>
        <v/>
      </c>
      <c r="G3015" s="112" t="str">
        <f>IF(E3015="","",VLOOKUP(E3015,[1]PROJECTES!$C$14:$G$5000,4,FALSE))</f>
        <v/>
      </c>
      <c r="H3015" s="95"/>
      <c r="I3015" s="113" t="str">
        <f>IF(H3015="","",VLOOKUP(H3015,BD!B$2:C$16,2,FALSE))</f>
        <v/>
      </c>
      <c r="J3015" s="114"/>
      <c r="K3015" s="115" t="str">
        <f t="shared" si="104"/>
        <v/>
      </c>
      <c r="L3015" s="116" t="str">
        <f t="shared" ca="1" si="103"/>
        <v>-</v>
      </c>
      <c r="M3015" s="111" t="str">
        <f>IF(E3015="","",VLOOKUP(E3015,[1]PROJECTES!$C$14:$Z$5000,21,FALSE))</f>
        <v/>
      </c>
      <c r="N3015" s="117"/>
      <c r="O3015" s="118" t="s">
        <v>222</v>
      </c>
      <c r="P3015" s="119"/>
      <c r="Q3015" s="84"/>
      <c r="R3015" s="125"/>
      <c r="S3015" s="166"/>
      <c r="T3015" s="167"/>
    </row>
    <row r="3016" spans="1:20" s="121" customFormat="1" ht="20.100000000000001" customHeight="1" x14ac:dyDescent="0.3">
      <c r="A3016" s="80"/>
      <c r="B3016" s="110" t="str">
        <f>IF(E3016="","",VLOOKUP(E3016,[1]PROJECTES!$C$14:$G$5000,2,FALSE))</f>
        <v/>
      </c>
      <c r="C3016" s="80"/>
      <c r="D3016" s="283" t="str">
        <f>IF(E3016="","",VLOOKUP(E3016,[1]PROJECTES!$C$14:$G$5000,5,FALSE))</f>
        <v/>
      </c>
      <c r="E3016" s="79"/>
      <c r="F3016" s="110" t="str">
        <f>IF(I3016="","",VLOOKUP(I3016,[1]PROJECTES!$C$14:$G$5000,2,FALSE))</f>
        <v/>
      </c>
      <c r="G3016" s="112" t="str">
        <f>IF(E3016="","",VLOOKUP(E3016,[1]PROJECTES!$C$14:$G$5000,4,FALSE))</f>
        <v/>
      </c>
      <c r="H3016" s="95"/>
      <c r="I3016" s="113" t="str">
        <f>IF(H3016="","",VLOOKUP(H3016,BD!B$2:C$16,2,FALSE))</f>
        <v/>
      </c>
      <c r="J3016" s="114"/>
      <c r="K3016" s="115" t="str">
        <f t="shared" si="104"/>
        <v/>
      </c>
      <c r="L3016" s="116" t="str">
        <f t="shared" ca="1" si="103"/>
        <v>-</v>
      </c>
      <c r="M3016" s="111" t="str">
        <f>IF(E3016="","",VLOOKUP(E3016,[1]PROJECTES!$C$14:$Z$5000,21,FALSE))</f>
        <v/>
      </c>
      <c r="N3016" s="117"/>
      <c r="O3016" s="118" t="s">
        <v>222</v>
      </c>
      <c r="P3016" s="119"/>
      <c r="Q3016" s="84"/>
      <c r="R3016" s="125"/>
      <c r="S3016" s="166"/>
      <c r="T3016" s="167"/>
    </row>
    <row r="3017" spans="1:20" s="121" customFormat="1" ht="20.100000000000001" customHeight="1" x14ac:dyDescent="0.3">
      <c r="A3017" s="80"/>
      <c r="B3017" s="110" t="str">
        <f>IF(E3017="","",VLOOKUP(E3017,[1]PROJECTES!$C$14:$G$5000,2,FALSE))</f>
        <v/>
      </c>
      <c r="C3017" s="80"/>
      <c r="D3017" s="283" t="str">
        <f>IF(E3017="","",VLOOKUP(E3017,[1]PROJECTES!$C$14:$G$5000,5,FALSE))</f>
        <v/>
      </c>
      <c r="E3017" s="79"/>
      <c r="F3017" s="110" t="str">
        <f>IF(I3017="","",VLOOKUP(I3017,[1]PROJECTES!$C$14:$G$5000,2,FALSE))</f>
        <v/>
      </c>
      <c r="G3017" s="112" t="str">
        <f>IF(E3017="","",VLOOKUP(E3017,[1]PROJECTES!$C$14:$G$5000,4,FALSE))</f>
        <v/>
      </c>
      <c r="H3017" s="95"/>
      <c r="I3017" s="113" t="str">
        <f>IF(H3017="","",VLOOKUP(H3017,BD!B$2:C$16,2,FALSE))</f>
        <v/>
      </c>
      <c r="J3017" s="114"/>
      <c r="K3017" s="115" t="str">
        <f t="shared" si="104"/>
        <v/>
      </c>
      <c r="L3017" s="116" t="str">
        <f t="shared" ref="L3017:L3080" ca="1" si="105">IF(M3017="","-",IF(G3017="TA","-",+M3017-TODAY()))</f>
        <v>-</v>
      </c>
      <c r="M3017" s="111" t="str">
        <f>IF(E3017="","",VLOOKUP(E3017,[1]PROJECTES!$C$14:$Z$5000,21,FALSE))</f>
        <v/>
      </c>
      <c r="N3017" s="117"/>
      <c r="O3017" s="118" t="s">
        <v>222</v>
      </c>
      <c r="P3017" s="119"/>
      <c r="Q3017" s="84"/>
      <c r="R3017" s="125"/>
      <c r="S3017" s="166"/>
      <c r="T3017" s="167"/>
    </row>
    <row r="3018" spans="1:20" s="121" customFormat="1" ht="20.100000000000001" customHeight="1" x14ac:dyDescent="0.3">
      <c r="A3018" s="80"/>
      <c r="B3018" s="110" t="str">
        <f>IF(E3018="","",VLOOKUP(E3018,[1]PROJECTES!$C$14:$G$5000,2,FALSE))</f>
        <v/>
      </c>
      <c r="C3018" s="80"/>
      <c r="D3018" s="283" t="str">
        <f>IF(E3018="","",VLOOKUP(E3018,[1]PROJECTES!$C$14:$G$5000,5,FALSE))</f>
        <v/>
      </c>
      <c r="E3018" s="79"/>
      <c r="F3018" s="110" t="str">
        <f>IF(I3018="","",VLOOKUP(I3018,[1]PROJECTES!$C$14:$G$5000,2,FALSE))</f>
        <v/>
      </c>
      <c r="G3018" s="112" t="str">
        <f>IF(E3018="","",VLOOKUP(E3018,[1]PROJECTES!$C$14:$G$5000,4,FALSE))</f>
        <v/>
      </c>
      <c r="H3018" s="95"/>
      <c r="I3018" s="113" t="str">
        <f>IF(H3018="","",VLOOKUP(H3018,BD!B$2:C$16,2,FALSE))</f>
        <v/>
      </c>
      <c r="J3018" s="114"/>
      <c r="K3018" s="115" t="str">
        <f t="shared" si="104"/>
        <v/>
      </c>
      <c r="L3018" s="116" t="str">
        <f t="shared" ca="1" si="105"/>
        <v>-</v>
      </c>
      <c r="M3018" s="111" t="str">
        <f>IF(E3018="","",VLOOKUP(E3018,[1]PROJECTES!$C$14:$Z$5000,21,FALSE))</f>
        <v/>
      </c>
      <c r="N3018" s="117"/>
      <c r="O3018" s="118" t="s">
        <v>222</v>
      </c>
      <c r="P3018" s="119"/>
      <c r="Q3018" s="84"/>
      <c r="R3018" s="125"/>
      <c r="S3018" s="166"/>
      <c r="T3018" s="167"/>
    </row>
    <row r="3019" spans="1:20" s="121" customFormat="1" ht="20.100000000000001" customHeight="1" x14ac:dyDescent="0.3">
      <c r="A3019" s="80"/>
      <c r="B3019" s="110" t="str">
        <f>IF(E3019="","",VLOOKUP(E3019,[1]PROJECTES!$C$14:$G$5000,2,FALSE))</f>
        <v/>
      </c>
      <c r="C3019" s="80"/>
      <c r="D3019" s="283" t="str">
        <f>IF(E3019="","",VLOOKUP(E3019,[1]PROJECTES!$C$14:$G$5000,5,FALSE))</f>
        <v/>
      </c>
      <c r="E3019" s="79"/>
      <c r="F3019" s="110" t="str">
        <f>IF(I3019="","",VLOOKUP(I3019,[1]PROJECTES!$C$14:$G$5000,2,FALSE))</f>
        <v/>
      </c>
      <c r="G3019" s="112" t="str">
        <f>IF(E3019="","",VLOOKUP(E3019,[1]PROJECTES!$C$14:$G$5000,4,FALSE))</f>
        <v/>
      </c>
      <c r="H3019" s="95"/>
      <c r="I3019" s="113" t="str">
        <f>IF(H3019="","",VLOOKUP(H3019,BD!B$2:C$16,2,FALSE))</f>
        <v/>
      </c>
      <c r="J3019" s="114"/>
      <c r="K3019" s="115" t="str">
        <f t="shared" si="104"/>
        <v/>
      </c>
      <c r="L3019" s="116" t="str">
        <f t="shared" ca="1" si="105"/>
        <v>-</v>
      </c>
      <c r="M3019" s="111" t="str">
        <f>IF(E3019="","",VLOOKUP(E3019,[1]PROJECTES!$C$14:$Z$5000,21,FALSE))</f>
        <v/>
      </c>
      <c r="N3019" s="117"/>
      <c r="O3019" s="118" t="s">
        <v>222</v>
      </c>
      <c r="P3019" s="119"/>
      <c r="Q3019" s="84"/>
      <c r="R3019" s="125"/>
      <c r="S3019" s="166"/>
      <c r="T3019" s="167"/>
    </row>
    <row r="3020" spans="1:20" s="121" customFormat="1" ht="20.100000000000001" customHeight="1" x14ac:dyDescent="0.3">
      <c r="A3020" s="80"/>
      <c r="B3020" s="110" t="str">
        <f>IF(E3020="","",VLOOKUP(E3020,[1]PROJECTES!$C$14:$G$5000,2,FALSE))</f>
        <v/>
      </c>
      <c r="C3020" s="80"/>
      <c r="D3020" s="283" t="str">
        <f>IF(E3020="","",VLOOKUP(E3020,[1]PROJECTES!$C$14:$G$5000,5,FALSE))</f>
        <v/>
      </c>
      <c r="E3020" s="79"/>
      <c r="F3020" s="110" t="str">
        <f>IF(I3020="","",VLOOKUP(I3020,[1]PROJECTES!$C$14:$G$5000,2,FALSE))</f>
        <v/>
      </c>
      <c r="G3020" s="112" t="str">
        <f>IF(E3020="","",VLOOKUP(E3020,[1]PROJECTES!$C$14:$G$5000,4,FALSE))</f>
        <v/>
      </c>
      <c r="H3020" s="95"/>
      <c r="I3020" s="113" t="str">
        <f>IF(H3020="","",VLOOKUP(H3020,BD!B$2:C$16,2,FALSE))</f>
        <v/>
      </c>
      <c r="J3020" s="114"/>
      <c r="K3020" s="115" t="str">
        <f t="shared" si="104"/>
        <v/>
      </c>
      <c r="L3020" s="116" t="str">
        <f t="shared" ca="1" si="105"/>
        <v>-</v>
      </c>
      <c r="M3020" s="111" t="str">
        <f>IF(E3020="","",VLOOKUP(E3020,[1]PROJECTES!$C$14:$Z$5000,21,FALSE))</f>
        <v/>
      </c>
      <c r="N3020" s="117"/>
      <c r="O3020" s="118" t="s">
        <v>222</v>
      </c>
      <c r="P3020" s="119"/>
      <c r="Q3020" s="84"/>
      <c r="R3020" s="125"/>
      <c r="S3020" s="166"/>
      <c r="T3020" s="167"/>
    </row>
    <row r="3021" spans="1:20" s="121" customFormat="1" ht="20.100000000000001" customHeight="1" x14ac:dyDescent="0.3">
      <c r="A3021" s="80"/>
      <c r="B3021" s="110" t="str">
        <f>IF(E3021="","",VLOOKUP(E3021,[1]PROJECTES!$C$14:$G$5000,2,FALSE))</f>
        <v/>
      </c>
      <c r="C3021" s="80"/>
      <c r="D3021" s="283" t="str">
        <f>IF(E3021="","",VLOOKUP(E3021,[1]PROJECTES!$C$14:$G$5000,5,FALSE))</f>
        <v/>
      </c>
      <c r="E3021" s="79"/>
      <c r="F3021" s="110" t="str">
        <f>IF(I3021="","",VLOOKUP(I3021,[1]PROJECTES!$C$14:$G$5000,2,FALSE))</f>
        <v/>
      </c>
      <c r="G3021" s="112" t="str">
        <f>IF(E3021="","",VLOOKUP(E3021,[1]PROJECTES!$C$14:$G$5000,4,FALSE))</f>
        <v/>
      </c>
      <c r="H3021" s="95"/>
      <c r="I3021" s="113" t="str">
        <f>IF(H3021="","",VLOOKUP(H3021,BD!B$2:C$16,2,FALSE))</f>
        <v/>
      </c>
      <c r="J3021" s="114"/>
      <c r="K3021" s="115" t="str">
        <f t="shared" si="104"/>
        <v/>
      </c>
      <c r="L3021" s="116" t="str">
        <f t="shared" ca="1" si="105"/>
        <v>-</v>
      </c>
      <c r="M3021" s="111" t="str">
        <f>IF(E3021="","",VLOOKUP(E3021,[1]PROJECTES!$C$14:$Z$5000,21,FALSE))</f>
        <v/>
      </c>
      <c r="N3021" s="117"/>
      <c r="O3021" s="118" t="s">
        <v>222</v>
      </c>
      <c r="P3021" s="119"/>
      <c r="Q3021" s="84"/>
      <c r="R3021" s="125"/>
      <c r="S3021" s="166"/>
      <c r="T3021" s="167"/>
    </row>
    <row r="3022" spans="1:20" s="121" customFormat="1" ht="20.100000000000001" customHeight="1" x14ac:dyDescent="0.3">
      <c r="A3022" s="80"/>
      <c r="B3022" s="110" t="str">
        <f>IF(E3022="","",VLOOKUP(E3022,[1]PROJECTES!$C$14:$G$5000,2,FALSE))</f>
        <v/>
      </c>
      <c r="C3022" s="80"/>
      <c r="D3022" s="283" t="str">
        <f>IF(E3022="","",VLOOKUP(E3022,[1]PROJECTES!$C$14:$G$5000,5,FALSE))</f>
        <v/>
      </c>
      <c r="E3022" s="79"/>
      <c r="F3022" s="110" t="str">
        <f>IF(I3022="","",VLOOKUP(I3022,[1]PROJECTES!$C$14:$G$5000,2,FALSE))</f>
        <v/>
      </c>
      <c r="G3022" s="112" t="str">
        <f>IF(E3022="","",VLOOKUP(E3022,[1]PROJECTES!$C$14:$G$5000,4,FALSE))</f>
        <v/>
      </c>
      <c r="H3022" s="95"/>
      <c r="I3022" s="113" t="str">
        <f>IF(H3022="","",VLOOKUP(H3022,BD!B$2:C$16,2,FALSE))</f>
        <v/>
      </c>
      <c r="J3022" s="114"/>
      <c r="K3022" s="115" t="str">
        <f t="shared" si="104"/>
        <v/>
      </c>
      <c r="L3022" s="116" t="str">
        <f t="shared" ca="1" si="105"/>
        <v>-</v>
      </c>
      <c r="M3022" s="111" t="str">
        <f>IF(E3022="","",VLOOKUP(E3022,[1]PROJECTES!$C$14:$Z$5000,21,FALSE))</f>
        <v/>
      </c>
      <c r="N3022" s="117"/>
      <c r="O3022" s="118" t="s">
        <v>222</v>
      </c>
      <c r="P3022" s="119"/>
      <c r="Q3022" s="84"/>
      <c r="R3022" s="125"/>
      <c r="S3022" s="166"/>
      <c r="T3022" s="167"/>
    </row>
    <row r="3023" spans="1:20" s="121" customFormat="1" ht="20.100000000000001" customHeight="1" x14ac:dyDescent="0.3">
      <c r="A3023" s="80"/>
      <c r="B3023" s="110" t="str">
        <f>IF(E3023="","",VLOOKUP(E3023,[1]PROJECTES!$C$14:$G$5000,2,FALSE))</f>
        <v/>
      </c>
      <c r="C3023" s="80"/>
      <c r="D3023" s="283" t="str">
        <f>IF(E3023="","",VLOOKUP(E3023,[1]PROJECTES!$C$14:$G$5000,5,FALSE))</f>
        <v/>
      </c>
      <c r="E3023" s="79"/>
      <c r="F3023" s="110" t="str">
        <f>IF(I3023="","",VLOOKUP(I3023,[1]PROJECTES!$C$14:$G$5000,2,FALSE))</f>
        <v/>
      </c>
      <c r="G3023" s="112" t="str">
        <f>IF(E3023="","",VLOOKUP(E3023,[1]PROJECTES!$C$14:$G$5000,4,FALSE))</f>
        <v/>
      </c>
      <c r="H3023" s="95"/>
      <c r="I3023" s="113" t="str">
        <f>IF(H3023="","",VLOOKUP(H3023,BD!B$2:C$16,2,FALSE))</f>
        <v/>
      </c>
      <c r="J3023" s="114"/>
      <c r="K3023" s="115" t="str">
        <f t="shared" si="104"/>
        <v/>
      </c>
      <c r="L3023" s="116" t="str">
        <f t="shared" ca="1" si="105"/>
        <v>-</v>
      </c>
      <c r="M3023" s="111" t="str">
        <f>IF(E3023="","",VLOOKUP(E3023,[1]PROJECTES!$C$14:$Z$5000,21,FALSE))</f>
        <v/>
      </c>
      <c r="N3023" s="117"/>
      <c r="O3023" s="118" t="s">
        <v>222</v>
      </c>
      <c r="P3023" s="148"/>
      <c r="Q3023" s="84"/>
      <c r="R3023" s="125"/>
      <c r="S3023" s="166"/>
      <c r="T3023" s="167"/>
    </row>
    <row r="3024" spans="1:20" s="121" customFormat="1" ht="20.100000000000001" customHeight="1" x14ac:dyDescent="0.3">
      <c r="A3024" s="80"/>
      <c r="B3024" s="110" t="str">
        <f>IF(E3024="","",VLOOKUP(E3024,[1]PROJECTES!$C$14:$G$5000,2,FALSE))</f>
        <v/>
      </c>
      <c r="C3024" s="80"/>
      <c r="D3024" s="283" t="str">
        <f>IF(E3024="","",VLOOKUP(E3024,[1]PROJECTES!$C$14:$G$5000,5,FALSE))</f>
        <v/>
      </c>
      <c r="E3024" s="79"/>
      <c r="F3024" s="110" t="str">
        <f>IF(I3024="","",VLOOKUP(I3024,[1]PROJECTES!$C$14:$G$5000,2,FALSE))</f>
        <v/>
      </c>
      <c r="G3024" s="112" t="str">
        <f>IF(E3024="","",VLOOKUP(E3024,[1]PROJECTES!$C$14:$G$5000,4,FALSE))</f>
        <v/>
      </c>
      <c r="H3024" s="95"/>
      <c r="I3024" s="113" t="str">
        <f>IF(H3024="","",VLOOKUP(H3024,BD!B$2:C$16,2,FALSE))</f>
        <v/>
      </c>
      <c r="J3024" s="114"/>
      <c r="K3024" s="115" t="str">
        <f t="shared" si="104"/>
        <v/>
      </c>
      <c r="L3024" s="116" t="str">
        <f t="shared" ca="1" si="105"/>
        <v>-</v>
      </c>
      <c r="M3024" s="111" t="str">
        <f>IF(E3024="","",VLOOKUP(E3024,[1]PROJECTES!$C$14:$Z$5000,21,FALSE))</f>
        <v/>
      </c>
      <c r="N3024" s="117"/>
      <c r="O3024" s="118" t="s">
        <v>222</v>
      </c>
      <c r="P3024" s="119"/>
      <c r="Q3024" s="84"/>
      <c r="R3024" s="125"/>
      <c r="S3024" s="166"/>
      <c r="T3024" s="167"/>
    </row>
    <row r="3025" spans="1:20" s="121" customFormat="1" ht="20.100000000000001" customHeight="1" x14ac:dyDescent="0.3">
      <c r="A3025" s="80"/>
      <c r="B3025" s="110" t="str">
        <f>IF(E3025="","",VLOOKUP(E3025,[1]PROJECTES!$C$14:$G$5000,2,FALSE))</f>
        <v/>
      </c>
      <c r="C3025" s="80"/>
      <c r="D3025" s="283" t="str">
        <f>IF(E3025="","",VLOOKUP(E3025,[1]PROJECTES!$C$14:$G$5000,5,FALSE))</f>
        <v/>
      </c>
      <c r="E3025" s="79"/>
      <c r="F3025" s="110" t="str">
        <f>IF(I3025="","",VLOOKUP(I3025,[1]PROJECTES!$C$14:$G$5000,2,FALSE))</f>
        <v/>
      </c>
      <c r="G3025" s="112" t="str">
        <f>IF(E3025="","",VLOOKUP(E3025,[1]PROJECTES!$C$14:$G$5000,4,FALSE))</f>
        <v/>
      </c>
      <c r="H3025" s="95"/>
      <c r="I3025" s="113" t="str">
        <f>IF(H3025="","",VLOOKUP(H3025,BD!B$2:C$16,2,FALSE))</f>
        <v/>
      </c>
      <c r="J3025" s="114"/>
      <c r="K3025" s="115" t="str">
        <f t="shared" si="104"/>
        <v/>
      </c>
      <c r="L3025" s="116" t="str">
        <f t="shared" ca="1" si="105"/>
        <v>-</v>
      </c>
      <c r="M3025" s="111" t="str">
        <f>IF(E3025="","",VLOOKUP(E3025,[1]PROJECTES!$C$14:$Z$5000,21,FALSE))</f>
        <v/>
      </c>
      <c r="N3025" s="117"/>
      <c r="O3025" s="118" t="s">
        <v>222</v>
      </c>
      <c r="P3025" s="119"/>
      <c r="Q3025" s="84"/>
      <c r="R3025" s="125"/>
      <c r="S3025" s="166"/>
      <c r="T3025" s="167"/>
    </row>
    <row r="3026" spans="1:20" s="121" customFormat="1" ht="20.100000000000001" customHeight="1" x14ac:dyDescent="0.3">
      <c r="A3026" s="80"/>
      <c r="B3026" s="110" t="str">
        <f>IF(E3026="","",VLOOKUP(E3026,[1]PROJECTES!$C$14:$G$5000,2,FALSE))</f>
        <v/>
      </c>
      <c r="C3026" s="80"/>
      <c r="D3026" s="283" t="str">
        <f>IF(E3026="","",VLOOKUP(E3026,[1]PROJECTES!$C$14:$G$5000,5,FALSE))</f>
        <v/>
      </c>
      <c r="E3026" s="79"/>
      <c r="F3026" s="110" t="str">
        <f>IF(I3026="","",VLOOKUP(I3026,[1]PROJECTES!$C$14:$G$5000,2,FALSE))</f>
        <v/>
      </c>
      <c r="G3026" s="112" t="str">
        <f>IF(E3026="","",VLOOKUP(E3026,[1]PROJECTES!$C$14:$G$5000,4,FALSE))</f>
        <v/>
      </c>
      <c r="H3026" s="95"/>
      <c r="I3026" s="113" t="str">
        <f>IF(H3026="","",VLOOKUP(H3026,BD!B$2:C$16,2,FALSE))</f>
        <v/>
      </c>
      <c r="J3026" s="114"/>
      <c r="K3026" s="115" t="str">
        <f t="shared" si="104"/>
        <v/>
      </c>
      <c r="L3026" s="116" t="str">
        <f t="shared" ca="1" si="105"/>
        <v>-</v>
      </c>
      <c r="M3026" s="111" t="str">
        <f>IF(E3026="","",VLOOKUP(E3026,[1]PROJECTES!$C$14:$Z$5000,21,FALSE))</f>
        <v/>
      </c>
      <c r="N3026" s="117"/>
      <c r="O3026" s="118" t="s">
        <v>222</v>
      </c>
      <c r="P3026" s="119"/>
      <c r="Q3026" s="84"/>
      <c r="R3026" s="125"/>
      <c r="S3026" s="166"/>
      <c r="T3026" s="167"/>
    </row>
    <row r="3027" spans="1:20" s="121" customFormat="1" ht="20.100000000000001" customHeight="1" x14ac:dyDescent="0.3">
      <c r="A3027" s="80"/>
      <c r="B3027" s="110" t="str">
        <f>IF(E3027="","",VLOOKUP(E3027,[1]PROJECTES!$C$14:$G$5000,2,FALSE))</f>
        <v/>
      </c>
      <c r="C3027" s="80"/>
      <c r="D3027" s="283" t="str">
        <f>IF(E3027="","",VLOOKUP(E3027,[1]PROJECTES!$C$14:$G$5000,5,FALSE))</f>
        <v/>
      </c>
      <c r="E3027" s="79"/>
      <c r="F3027" s="110" t="str">
        <f>IF(I3027="","",VLOOKUP(I3027,[1]PROJECTES!$C$14:$G$5000,2,FALSE))</f>
        <v/>
      </c>
      <c r="G3027" s="112" t="str">
        <f>IF(E3027="","",VLOOKUP(E3027,[1]PROJECTES!$C$14:$G$5000,4,FALSE))</f>
        <v/>
      </c>
      <c r="H3027" s="95"/>
      <c r="I3027" s="113" t="str">
        <f>IF(H3027="","",VLOOKUP(H3027,BD!B$2:C$16,2,FALSE))</f>
        <v/>
      </c>
      <c r="J3027" s="114"/>
      <c r="K3027" s="115" t="str">
        <f t="shared" si="104"/>
        <v/>
      </c>
      <c r="L3027" s="116" t="str">
        <f t="shared" ca="1" si="105"/>
        <v>-</v>
      </c>
      <c r="M3027" s="111" t="str">
        <f>IF(E3027="","",VLOOKUP(E3027,[1]PROJECTES!$C$14:$Z$5000,21,FALSE))</f>
        <v/>
      </c>
      <c r="N3027" s="117"/>
      <c r="O3027" s="118" t="s">
        <v>222</v>
      </c>
      <c r="P3027" s="119"/>
      <c r="Q3027" s="84"/>
      <c r="R3027" s="125"/>
      <c r="S3027" s="166"/>
      <c r="T3027" s="167"/>
    </row>
    <row r="3028" spans="1:20" s="121" customFormat="1" ht="20.100000000000001" customHeight="1" x14ac:dyDescent="0.3">
      <c r="A3028" s="80"/>
      <c r="B3028" s="110" t="str">
        <f>IF(E3028="","",VLOOKUP(E3028,[1]PROJECTES!$C$14:$G$5000,2,FALSE))</f>
        <v/>
      </c>
      <c r="C3028" s="80"/>
      <c r="D3028" s="283" t="str">
        <f>IF(E3028="","",VLOOKUP(E3028,[1]PROJECTES!$C$14:$G$5000,5,FALSE))</f>
        <v/>
      </c>
      <c r="E3028" s="79"/>
      <c r="F3028" s="110" t="str">
        <f>IF(I3028="","",VLOOKUP(I3028,[1]PROJECTES!$C$14:$G$5000,2,FALSE))</f>
        <v/>
      </c>
      <c r="G3028" s="112" t="str">
        <f>IF(E3028="","",VLOOKUP(E3028,[1]PROJECTES!$C$14:$G$5000,4,FALSE))</f>
        <v/>
      </c>
      <c r="H3028" s="95"/>
      <c r="I3028" s="113" t="str">
        <f>IF(H3028="","",VLOOKUP(H3028,BD!B$2:C$16,2,FALSE))</f>
        <v/>
      </c>
      <c r="J3028" s="114"/>
      <c r="K3028" s="115" t="str">
        <f t="shared" si="104"/>
        <v/>
      </c>
      <c r="L3028" s="116" t="str">
        <f t="shared" ca="1" si="105"/>
        <v>-</v>
      </c>
      <c r="M3028" s="111" t="str">
        <f>IF(E3028="","",VLOOKUP(E3028,[1]PROJECTES!$C$14:$Z$5000,21,FALSE))</f>
        <v/>
      </c>
      <c r="N3028" s="117"/>
      <c r="O3028" s="118" t="s">
        <v>222</v>
      </c>
      <c r="P3028" s="119"/>
      <c r="Q3028" s="84"/>
      <c r="R3028" s="125"/>
      <c r="S3028" s="166"/>
      <c r="T3028" s="167"/>
    </row>
    <row r="3029" spans="1:20" s="121" customFormat="1" ht="20.100000000000001" customHeight="1" x14ac:dyDescent="0.3">
      <c r="A3029" s="80"/>
      <c r="B3029" s="110" t="str">
        <f>IF(E3029="","",VLOOKUP(E3029,[1]PROJECTES!$C$14:$G$5000,2,FALSE))</f>
        <v/>
      </c>
      <c r="C3029" s="80"/>
      <c r="D3029" s="283" t="str">
        <f>IF(E3029="","",VLOOKUP(E3029,[1]PROJECTES!$C$14:$G$5000,5,FALSE))</f>
        <v/>
      </c>
      <c r="E3029" s="79"/>
      <c r="F3029" s="110" t="str">
        <f>IF(I3029="","",VLOOKUP(I3029,[1]PROJECTES!$C$14:$G$5000,2,FALSE))</f>
        <v/>
      </c>
      <c r="G3029" s="112" t="str">
        <f>IF(E3029="","",VLOOKUP(E3029,[1]PROJECTES!$C$14:$G$5000,4,FALSE))</f>
        <v/>
      </c>
      <c r="H3029" s="95"/>
      <c r="I3029" s="113" t="str">
        <f>IF(H3029="","",VLOOKUP(H3029,BD!B$2:C$16,2,FALSE))</f>
        <v/>
      </c>
      <c r="J3029" s="114"/>
      <c r="K3029" s="115" t="str">
        <f t="shared" si="104"/>
        <v/>
      </c>
      <c r="L3029" s="116" t="str">
        <f t="shared" ca="1" si="105"/>
        <v>-</v>
      </c>
      <c r="M3029" s="111" t="str">
        <f>IF(E3029="","",VLOOKUP(E3029,[1]PROJECTES!$C$14:$Z$5000,21,FALSE))</f>
        <v/>
      </c>
      <c r="N3029" s="117"/>
      <c r="O3029" s="118" t="s">
        <v>222</v>
      </c>
      <c r="P3029" s="119"/>
      <c r="Q3029" s="84"/>
      <c r="R3029" s="125"/>
      <c r="S3029" s="166"/>
      <c r="T3029" s="167"/>
    </row>
    <row r="3030" spans="1:20" s="121" customFormat="1" ht="20.100000000000001" customHeight="1" x14ac:dyDescent="0.3">
      <c r="A3030" s="80"/>
      <c r="B3030" s="110" t="str">
        <f>IF(E3030="","",VLOOKUP(E3030,[1]PROJECTES!$C$14:$G$5000,2,FALSE))</f>
        <v/>
      </c>
      <c r="C3030" s="80"/>
      <c r="D3030" s="283" t="str">
        <f>IF(E3030="","",VLOOKUP(E3030,[1]PROJECTES!$C$14:$G$5000,5,FALSE))</f>
        <v/>
      </c>
      <c r="E3030" s="79"/>
      <c r="F3030" s="110" t="str">
        <f>IF(I3030="","",VLOOKUP(I3030,[1]PROJECTES!$C$14:$G$5000,2,FALSE))</f>
        <v/>
      </c>
      <c r="G3030" s="112" t="str">
        <f>IF(E3030="","",VLOOKUP(E3030,[1]PROJECTES!$C$14:$G$5000,4,FALSE))</f>
        <v/>
      </c>
      <c r="H3030" s="95"/>
      <c r="I3030" s="113" t="str">
        <f>IF(H3030="","",VLOOKUP(H3030,BD!B$2:C$16,2,FALSE))</f>
        <v/>
      </c>
      <c r="J3030" s="114"/>
      <c r="K3030" s="115" t="str">
        <f t="shared" si="104"/>
        <v/>
      </c>
      <c r="L3030" s="116" t="str">
        <f t="shared" ca="1" si="105"/>
        <v>-</v>
      </c>
      <c r="M3030" s="111" t="str">
        <f>IF(E3030="","",VLOOKUP(E3030,[1]PROJECTES!$C$14:$Z$5000,21,FALSE))</f>
        <v/>
      </c>
      <c r="N3030" s="117"/>
      <c r="O3030" s="118" t="s">
        <v>222</v>
      </c>
      <c r="P3030" s="119"/>
      <c r="Q3030" s="84"/>
      <c r="R3030" s="125"/>
      <c r="S3030" s="166"/>
      <c r="T3030" s="167"/>
    </row>
    <row r="3031" spans="1:20" s="121" customFormat="1" ht="20.100000000000001" customHeight="1" x14ac:dyDescent="0.3">
      <c r="A3031" s="80"/>
      <c r="B3031" s="110" t="str">
        <f>IF(E3031="","",VLOOKUP(E3031,[1]PROJECTES!$C$14:$G$5000,2,FALSE))</f>
        <v/>
      </c>
      <c r="C3031" s="80"/>
      <c r="D3031" s="283" t="str">
        <f>IF(E3031="","",VLOOKUP(E3031,[1]PROJECTES!$C$14:$G$5000,5,FALSE))</f>
        <v/>
      </c>
      <c r="E3031" s="79"/>
      <c r="F3031" s="110" t="str">
        <f>IF(I3031="","",VLOOKUP(I3031,[1]PROJECTES!$C$14:$G$5000,2,FALSE))</f>
        <v/>
      </c>
      <c r="G3031" s="112" t="str">
        <f>IF(E3031="","",VLOOKUP(E3031,[1]PROJECTES!$C$14:$G$5000,4,FALSE))</f>
        <v/>
      </c>
      <c r="H3031" s="95"/>
      <c r="I3031" s="113" t="str">
        <f>IF(H3031="","",VLOOKUP(H3031,BD!B$2:C$16,2,FALSE))</f>
        <v/>
      </c>
      <c r="J3031" s="114"/>
      <c r="K3031" s="115" t="str">
        <f t="shared" si="104"/>
        <v/>
      </c>
      <c r="L3031" s="116" t="str">
        <f t="shared" ca="1" si="105"/>
        <v>-</v>
      </c>
      <c r="M3031" s="111" t="str">
        <f>IF(E3031="","",VLOOKUP(E3031,[1]PROJECTES!$C$14:$Z$5000,21,FALSE))</f>
        <v/>
      </c>
      <c r="N3031" s="117"/>
      <c r="O3031" s="118" t="s">
        <v>222</v>
      </c>
      <c r="P3031" s="119"/>
      <c r="Q3031" s="84"/>
      <c r="R3031" s="125"/>
      <c r="S3031" s="166"/>
      <c r="T3031" s="167"/>
    </row>
    <row r="3032" spans="1:20" s="121" customFormat="1" ht="20.100000000000001" customHeight="1" x14ac:dyDescent="0.3">
      <c r="A3032" s="80"/>
      <c r="B3032" s="110" t="str">
        <f>IF(E3032="","",VLOOKUP(E3032,[1]PROJECTES!$C$14:$G$5000,2,FALSE))</f>
        <v/>
      </c>
      <c r="C3032" s="80"/>
      <c r="D3032" s="283" t="str">
        <f>IF(E3032="","",VLOOKUP(E3032,[1]PROJECTES!$C$14:$G$5000,5,FALSE))</f>
        <v/>
      </c>
      <c r="E3032" s="79"/>
      <c r="F3032" s="110" t="str">
        <f>IF(I3032="","",VLOOKUP(I3032,[1]PROJECTES!$C$14:$G$5000,2,FALSE))</f>
        <v/>
      </c>
      <c r="G3032" s="112" t="str">
        <f>IF(E3032="","",VLOOKUP(E3032,[1]PROJECTES!$C$14:$G$5000,4,FALSE))</f>
        <v/>
      </c>
      <c r="H3032" s="95"/>
      <c r="I3032" s="113" t="str">
        <f>IF(H3032="","",VLOOKUP(H3032,BD!B$2:C$16,2,FALSE))</f>
        <v/>
      </c>
      <c r="J3032" s="114"/>
      <c r="K3032" s="115" t="str">
        <f t="shared" si="104"/>
        <v/>
      </c>
      <c r="L3032" s="116" t="str">
        <f t="shared" ca="1" si="105"/>
        <v>-</v>
      </c>
      <c r="M3032" s="111" t="str">
        <f>IF(E3032="","",VLOOKUP(E3032,[1]PROJECTES!$C$14:$Z$5000,21,FALSE))</f>
        <v/>
      </c>
      <c r="N3032" s="117"/>
      <c r="O3032" s="118" t="s">
        <v>222</v>
      </c>
      <c r="P3032" s="119"/>
      <c r="Q3032" s="84"/>
      <c r="R3032" s="125"/>
      <c r="S3032" s="166"/>
      <c r="T3032" s="167"/>
    </row>
    <row r="3033" spans="1:20" s="121" customFormat="1" ht="20.100000000000001" customHeight="1" x14ac:dyDescent="0.3">
      <c r="A3033" s="80"/>
      <c r="B3033" s="110" t="str">
        <f>IF(E3033="","",VLOOKUP(E3033,[1]PROJECTES!$C$14:$G$5000,2,FALSE))</f>
        <v/>
      </c>
      <c r="C3033" s="80"/>
      <c r="D3033" s="283" t="str">
        <f>IF(E3033="","",VLOOKUP(E3033,[1]PROJECTES!$C$14:$G$5000,5,FALSE))</f>
        <v/>
      </c>
      <c r="E3033" s="79"/>
      <c r="F3033" s="110" t="str">
        <f>IF(I3033="","",VLOOKUP(I3033,[1]PROJECTES!$C$14:$G$5000,2,FALSE))</f>
        <v/>
      </c>
      <c r="G3033" s="112" t="str">
        <f>IF(E3033="","",VLOOKUP(E3033,[1]PROJECTES!$C$14:$G$5000,4,FALSE))</f>
        <v/>
      </c>
      <c r="H3033" s="95"/>
      <c r="I3033" s="113" t="str">
        <f>IF(H3033="","",VLOOKUP(H3033,BD!B$2:C$16,2,FALSE))</f>
        <v/>
      </c>
      <c r="J3033" s="114"/>
      <c r="K3033" s="115" t="str">
        <f t="shared" si="104"/>
        <v/>
      </c>
      <c r="L3033" s="116" t="str">
        <f t="shared" ca="1" si="105"/>
        <v>-</v>
      </c>
      <c r="M3033" s="111" t="str">
        <f>IF(E3033="","",VLOOKUP(E3033,[1]PROJECTES!$C$14:$Z$5000,21,FALSE))</f>
        <v/>
      </c>
      <c r="N3033" s="117"/>
      <c r="O3033" s="118" t="s">
        <v>222</v>
      </c>
      <c r="P3033" s="119"/>
      <c r="Q3033" s="84"/>
      <c r="R3033" s="125"/>
      <c r="S3033" s="166"/>
      <c r="T3033" s="167"/>
    </row>
    <row r="3034" spans="1:20" s="121" customFormat="1" ht="20.100000000000001" customHeight="1" x14ac:dyDescent="0.3">
      <c r="A3034" s="80"/>
      <c r="B3034" s="110" t="str">
        <f>IF(E3034="","",VLOOKUP(E3034,[1]PROJECTES!$C$14:$G$5000,2,FALSE))</f>
        <v/>
      </c>
      <c r="C3034" s="80"/>
      <c r="D3034" s="283" t="str">
        <f>IF(E3034="","",VLOOKUP(E3034,[1]PROJECTES!$C$14:$G$5000,5,FALSE))</f>
        <v/>
      </c>
      <c r="E3034" s="79"/>
      <c r="F3034" s="110" t="str">
        <f>IF(I3034="","",VLOOKUP(I3034,[1]PROJECTES!$C$14:$G$5000,2,FALSE))</f>
        <v/>
      </c>
      <c r="G3034" s="112" t="str">
        <f>IF(E3034="","",VLOOKUP(E3034,[1]PROJECTES!$C$14:$G$5000,4,FALSE))</f>
        <v/>
      </c>
      <c r="H3034" s="95"/>
      <c r="I3034" s="113" t="str">
        <f>IF(H3034="","",VLOOKUP(H3034,BD!B$2:C$16,2,FALSE))</f>
        <v/>
      </c>
      <c r="J3034" s="114"/>
      <c r="K3034" s="115" t="str">
        <f t="shared" si="104"/>
        <v/>
      </c>
      <c r="L3034" s="116" t="str">
        <f t="shared" ca="1" si="105"/>
        <v>-</v>
      </c>
      <c r="M3034" s="111" t="str">
        <f>IF(E3034="","",VLOOKUP(E3034,[1]PROJECTES!$C$14:$Z$5000,21,FALSE))</f>
        <v/>
      </c>
      <c r="N3034" s="117"/>
      <c r="O3034" s="118" t="s">
        <v>222</v>
      </c>
      <c r="P3034" s="119"/>
      <c r="Q3034" s="84"/>
      <c r="R3034" s="125"/>
      <c r="S3034" s="166"/>
      <c r="T3034" s="167"/>
    </row>
    <row r="3035" spans="1:20" s="121" customFormat="1" ht="20.100000000000001" customHeight="1" x14ac:dyDescent="0.3">
      <c r="A3035" s="80"/>
      <c r="B3035" s="110" t="str">
        <f>IF(E3035="","",VLOOKUP(E3035,[1]PROJECTES!$C$14:$G$5000,2,FALSE))</f>
        <v/>
      </c>
      <c r="C3035" s="80"/>
      <c r="D3035" s="283" t="str">
        <f>IF(E3035="","",VLOOKUP(E3035,[1]PROJECTES!$C$14:$G$5000,5,FALSE))</f>
        <v/>
      </c>
      <c r="E3035" s="79"/>
      <c r="F3035" s="110" t="str">
        <f>IF(I3035="","",VLOOKUP(I3035,[1]PROJECTES!$C$14:$G$5000,2,FALSE))</f>
        <v/>
      </c>
      <c r="G3035" s="112" t="str">
        <f>IF(E3035="","",VLOOKUP(E3035,[1]PROJECTES!$C$14:$G$5000,4,FALSE))</f>
        <v/>
      </c>
      <c r="H3035" s="95"/>
      <c r="I3035" s="113" t="str">
        <f>IF(H3035="","",VLOOKUP(H3035,BD!B$2:C$16,2,FALSE))</f>
        <v/>
      </c>
      <c r="J3035" s="114"/>
      <c r="K3035" s="115" t="str">
        <f t="shared" si="104"/>
        <v/>
      </c>
      <c r="L3035" s="116" t="str">
        <f t="shared" ca="1" si="105"/>
        <v>-</v>
      </c>
      <c r="M3035" s="111" t="str">
        <f>IF(E3035="","",VLOOKUP(E3035,[1]PROJECTES!$C$14:$Z$5000,21,FALSE))</f>
        <v/>
      </c>
      <c r="N3035" s="117"/>
      <c r="O3035" s="118" t="s">
        <v>222</v>
      </c>
      <c r="P3035" s="119"/>
      <c r="Q3035" s="84"/>
      <c r="R3035" s="122"/>
      <c r="S3035" s="166"/>
      <c r="T3035" s="167"/>
    </row>
    <row r="3036" spans="1:20" s="121" customFormat="1" ht="20.100000000000001" customHeight="1" x14ac:dyDescent="0.3">
      <c r="A3036" s="80"/>
      <c r="B3036" s="110" t="str">
        <f>IF(E3036="","",VLOOKUP(E3036,[1]PROJECTES!$C$14:$G$5000,2,FALSE))</f>
        <v/>
      </c>
      <c r="C3036" s="80"/>
      <c r="D3036" s="283" t="str">
        <f>IF(E3036="","",VLOOKUP(E3036,[1]PROJECTES!$C$14:$G$5000,5,FALSE))</f>
        <v/>
      </c>
      <c r="E3036" s="79"/>
      <c r="F3036" s="110" t="str">
        <f>IF(I3036="","",VLOOKUP(I3036,[1]PROJECTES!$C$14:$G$5000,2,FALSE))</f>
        <v/>
      </c>
      <c r="G3036" s="112" t="str">
        <f>IF(E3036="","",VLOOKUP(E3036,[1]PROJECTES!$C$14:$G$5000,4,FALSE))</f>
        <v/>
      </c>
      <c r="H3036" s="95"/>
      <c r="I3036" s="113" t="str">
        <f>IF(H3036="","",VLOOKUP(H3036,BD!B$2:C$16,2,FALSE))</f>
        <v/>
      </c>
      <c r="J3036" s="114"/>
      <c r="K3036" s="115" t="str">
        <f t="shared" si="104"/>
        <v/>
      </c>
      <c r="L3036" s="116" t="str">
        <f t="shared" ca="1" si="105"/>
        <v>-</v>
      </c>
      <c r="M3036" s="111" t="str">
        <f>IF(E3036="","",VLOOKUP(E3036,[1]PROJECTES!$C$14:$Z$5000,21,FALSE))</f>
        <v/>
      </c>
      <c r="N3036" s="117"/>
      <c r="O3036" s="118" t="s">
        <v>222</v>
      </c>
      <c r="P3036" s="119"/>
      <c r="Q3036" s="84"/>
      <c r="R3036" s="122"/>
      <c r="S3036" s="166"/>
      <c r="T3036" s="167"/>
    </row>
    <row r="3037" spans="1:20" s="121" customFormat="1" ht="20.100000000000001" customHeight="1" x14ac:dyDescent="0.3">
      <c r="A3037" s="80"/>
      <c r="B3037" s="110" t="str">
        <f>IF(E3037="","",VLOOKUP(E3037,[1]PROJECTES!$C$14:$G$5000,2,FALSE))</f>
        <v/>
      </c>
      <c r="C3037" s="80"/>
      <c r="D3037" s="283" t="str">
        <f>IF(E3037="","",VLOOKUP(E3037,[1]PROJECTES!$C$14:$G$5000,5,FALSE))</f>
        <v/>
      </c>
      <c r="E3037" s="79"/>
      <c r="F3037" s="110" t="str">
        <f>IF(I3037="","",VLOOKUP(I3037,[1]PROJECTES!$C$14:$G$5000,2,FALSE))</f>
        <v/>
      </c>
      <c r="G3037" s="112" t="str">
        <f>IF(E3037="","",VLOOKUP(E3037,[1]PROJECTES!$C$14:$G$5000,4,FALSE))</f>
        <v/>
      </c>
      <c r="H3037" s="95"/>
      <c r="I3037" s="113" t="str">
        <f>IF(H3037="","",VLOOKUP(H3037,BD!B$2:C$16,2,FALSE))</f>
        <v/>
      </c>
      <c r="J3037" s="114"/>
      <c r="K3037" s="115" t="str">
        <f t="shared" si="104"/>
        <v/>
      </c>
      <c r="L3037" s="116" t="str">
        <f t="shared" ca="1" si="105"/>
        <v>-</v>
      </c>
      <c r="M3037" s="111" t="str">
        <f>IF(E3037="","",VLOOKUP(E3037,[1]PROJECTES!$C$14:$Z$5000,21,FALSE))</f>
        <v/>
      </c>
      <c r="N3037" s="117"/>
      <c r="O3037" s="118" t="s">
        <v>222</v>
      </c>
      <c r="P3037" s="119"/>
      <c r="Q3037" s="84"/>
      <c r="R3037" s="125"/>
      <c r="S3037" s="166"/>
      <c r="T3037" s="167"/>
    </row>
    <row r="3038" spans="1:20" s="121" customFormat="1" ht="20.100000000000001" customHeight="1" x14ac:dyDescent="0.3">
      <c r="A3038" s="80"/>
      <c r="B3038" s="110" t="str">
        <f>IF(E3038="","",VLOOKUP(E3038,[1]PROJECTES!$C$14:$G$5000,2,FALSE))</f>
        <v/>
      </c>
      <c r="C3038" s="80"/>
      <c r="D3038" s="283" t="str">
        <f>IF(E3038="","",VLOOKUP(E3038,[1]PROJECTES!$C$14:$G$5000,5,FALSE))</f>
        <v/>
      </c>
      <c r="E3038" s="79"/>
      <c r="F3038" s="110" t="str">
        <f>IF(I3038="","",VLOOKUP(I3038,[1]PROJECTES!$C$14:$G$5000,2,FALSE))</f>
        <v/>
      </c>
      <c r="G3038" s="112" t="str">
        <f>IF(E3038="","",VLOOKUP(E3038,[1]PROJECTES!$C$14:$G$5000,4,FALSE))</f>
        <v/>
      </c>
      <c r="H3038" s="95"/>
      <c r="I3038" s="113" t="str">
        <f>IF(H3038="","",VLOOKUP(H3038,BD!B$2:C$16,2,FALSE))</f>
        <v/>
      </c>
      <c r="J3038" s="114"/>
      <c r="K3038" s="115" t="str">
        <f t="shared" si="104"/>
        <v/>
      </c>
      <c r="L3038" s="116" t="str">
        <f t="shared" ca="1" si="105"/>
        <v>-</v>
      </c>
      <c r="M3038" s="111" t="str">
        <f>IF(E3038="","",VLOOKUP(E3038,[1]PROJECTES!$C$14:$Z$5000,21,FALSE))</f>
        <v/>
      </c>
      <c r="N3038" s="117"/>
      <c r="O3038" s="118" t="s">
        <v>222</v>
      </c>
      <c r="P3038" s="119"/>
      <c r="Q3038" s="84"/>
      <c r="R3038" s="125"/>
      <c r="S3038" s="166"/>
      <c r="T3038" s="167"/>
    </row>
    <row r="3039" spans="1:20" s="121" customFormat="1" ht="20.100000000000001" customHeight="1" x14ac:dyDescent="0.3">
      <c r="A3039" s="80"/>
      <c r="B3039" s="110" t="str">
        <f>IF(E3039="","",VLOOKUP(E3039,[1]PROJECTES!$C$14:$G$5000,2,FALSE))</f>
        <v/>
      </c>
      <c r="C3039" s="80"/>
      <c r="D3039" s="283" t="str">
        <f>IF(E3039="","",VLOOKUP(E3039,[1]PROJECTES!$C$14:$G$5000,5,FALSE))</f>
        <v/>
      </c>
      <c r="E3039" s="79"/>
      <c r="F3039" s="110" t="str">
        <f>IF(I3039="","",VLOOKUP(I3039,[1]PROJECTES!$C$14:$G$5000,2,FALSE))</f>
        <v/>
      </c>
      <c r="G3039" s="112" t="str">
        <f>IF(E3039="","",VLOOKUP(E3039,[1]PROJECTES!$C$14:$G$5000,4,FALSE))</f>
        <v/>
      </c>
      <c r="H3039" s="95"/>
      <c r="I3039" s="113" t="str">
        <f>IF(H3039="","",VLOOKUP(H3039,BD!B$2:C$16,2,FALSE))</f>
        <v/>
      </c>
      <c r="J3039" s="114"/>
      <c r="K3039" s="115" t="str">
        <f t="shared" si="104"/>
        <v/>
      </c>
      <c r="L3039" s="116" t="str">
        <f t="shared" ca="1" si="105"/>
        <v>-</v>
      </c>
      <c r="M3039" s="111" t="str">
        <f>IF(E3039="","",VLOOKUP(E3039,[1]PROJECTES!$C$14:$Z$5000,21,FALSE))</f>
        <v/>
      </c>
      <c r="N3039" s="117"/>
      <c r="O3039" s="118" t="s">
        <v>222</v>
      </c>
      <c r="P3039" s="119"/>
      <c r="Q3039" s="84"/>
      <c r="R3039" s="125"/>
      <c r="S3039" s="166"/>
      <c r="T3039" s="167"/>
    </row>
    <row r="3040" spans="1:20" s="121" customFormat="1" ht="20.100000000000001" customHeight="1" x14ac:dyDescent="0.3">
      <c r="A3040" s="80"/>
      <c r="B3040" s="110" t="str">
        <f>IF(E3040="","",VLOOKUP(E3040,[1]PROJECTES!$C$14:$G$5000,2,FALSE))</f>
        <v/>
      </c>
      <c r="C3040" s="80"/>
      <c r="D3040" s="283" t="str">
        <f>IF(E3040="","",VLOOKUP(E3040,[1]PROJECTES!$C$14:$G$5000,5,FALSE))</f>
        <v/>
      </c>
      <c r="E3040" s="79"/>
      <c r="F3040" s="110" t="str">
        <f>IF(I3040="","",VLOOKUP(I3040,[1]PROJECTES!$C$14:$G$5000,2,FALSE))</f>
        <v/>
      </c>
      <c r="G3040" s="112" t="str">
        <f>IF(E3040="","",VLOOKUP(E3040,[1]PROJECTES!$C$14:$G$5000,4,FALSE))</f>
        <v/>
      </c>
      <c r="H3040" s="95"/>
      <c r="I3040" s="113" t="str">
        <f>IF(H3040="","",VLOOKUP(H3040,BD!B$2:C$16,2,FALSE))</f>
        <v/>
      </c>
      <c r="J3040" s="114"/>
      <c r="K3040" s="115" t="str">
        <f t="shared" si="104"/>
        <v/>
      </c>
      <c r="L3040" s="116" t="str">
        <f t="shared" ca="1" si="105"/>
        <v>-</v>
      </c>
      <c r="M3040" s="111" t="str">
        <f>IF(E3040="","",VLOOKUP(E3040,[1]PROJECTES!$C$14:$Z$5000,21,FALSE))</f>
        <v/>
      </c>
      <c r="N3040" s="117"/>
      <c r="O3040" s="118" t="s">
        <v>222</v>
      </c>
      <c r="P3040" s="119"/>
      <c r="Q3040" s="84"/>
      <c r="R3040" s="122"/>
      <c r="S3040" s="166"/>
      <c r="T3040" s="167"/>
    </row>
    <row r="3041" spans="1:20" s="121" customFormat="1" ht="20.100000000000001" customHeight="1" x14ac:dyDescent="0.3">
      <c r="A3041" s="80"/>
      <c r="B3041" s="110" t="str">
        <f>IF(E3041="","",VLOOKUP(E3041,[1]PROJECTES!$C$14:$G$5000,2,FALSE))</f>
        <v/>
      </c>
      <c r="C3041" s="80"/>
      <c r="D3041" s="283" t="str">
        <f>IF(E3041="","",VLOOKUP(E3041,[1]PROJECTES!$C$14:$G$5000,5,FALSE))</f>
        <v/>
      </c>
      <c r="E3041" s="79"/>
      <c r="F3041" s="110" t="str">
        <f>IF(I3041="","",VLOOKUP(I3041,[1]PROJECTES!$C$14:$G$5000,2,FALSE))</f>
        <v/>
      </c>
      <c r="G3041" s="112" t="str">
        <f>IF(E3041="","",VLOOKUP(E3041,[1]PROJECTES!$C$14:$G$5000,4,FALSE))</f>
        <v/>
      </c>
      <c r="H3041" s="95"/>
      <c r="I3041" s="113" t="str">
        <f>IF(H3041="","",VLOOKUP(H3041,BD!B$2:C$16,2,FALSE))</f>
        <v/>
      </c>
      <c r="J3041" s="114"/>
      <c r="K3041" s="115" t="str">
        <f t="shared" si="104"/>
        <v/>
      </c>
      <c r="L3041" s="116" t="str">
        <f t="shared" ca="1" si="105"/>
        <v>-</v>
      </c>
      <c r="M3041" s="111" t="str">
        <f>IF(E3041="","",VLOOKUP(E3041,[1]PROJECTES!$C$14:$Z$5000,21,FALSE))</f>
        <v/>
      </c>
      <c r="N3041" s="117"/>
      <c r="O3041" s="118" t="s">
        <v>222</v>
      </c>
      <c r="P3041" s="119"/>
      <c r="Q3041" s="84"/>
      <c r="R3041" s="125"/>
      <c r="S3041" s="166"/>
      <c r="T3041" s="167"/>
    </row>
    <row r="3042" spans="1:20" s="121" customFormat="1" ht="20.100000000000001" customHeight="1" x14ac:dyDescent="0.3">
      <c r="A3042" s="80"/>
      <c r="B3042" s="110" t="str">
        <f>IF(E3042="","",VLOOKUP(E3042,[1]PROJECTES!$C$14:$G$5000,2,FALSE))</f>
        <v/>
      </c>
      <c r="C3042" s="80"/>
      <c r="D3042" s="283" t="str">
        <f>IF(E3042="","",VLOOKUP(E3042,[1]PROJECTES!$C$14:$G$5000,5,FALSE))</f>
        <v/>
      </c>
      <c r="E3042" s="79"/>
      <c r="F3042" s="110" t="str">
        <f>IF(I3042="","",VLOOKUP(I3042,[1]PROJECTES!$C$14:$G$5000,2,FALSE))</f>
        <v/>
      </c>
      <c r="G3042" s="112" t="str">
        <f>IF(E3042="","",VLOOKUP(E3042,[1]PROJECTES!$C$14:$G$5000,4,FALSE))</f>
        <v/>
      </c>
      <c r="H3042" s="95"/>
      <c r="I3042" s="113" t="str">
        <f>IF(H3042="","",VLOOKUP(H3042,BD!B$2:C$16,2,FALSE))</f>
        <v/>
      </c>
      <c r="J3042" s="114"/>
      <c r="K3042" s="115" t="str">
        <f t="shared" si="104"/>
        <v/>
      </c>
      <c r="L3042" s="116" t="str">
        <f t="shared" ca="1" si="105"/>
        <v>-</v>
      </c>
      <c r="M3042" s="111" t="str">
        <f>IF(E3042="","",VLOOKUP(E3042,[1]PROJECTES!$C$14:$Z$5000,21,FALSE))</f>
        <v/>
      </c>
      <c r="N3042" s="117"/>
      <c r="O3042" s="118" t="s">
        <v>222</v>
      </c>
      <c r="P3042" s="119"/>
      <c r="Q3042" s="84"/>
      <c r="R3042" s="125"/>
      <c r="S3042" s="166"/>
      <c r="T3042" s="167"/>
    </row>
    <row r="3043" spans="1:20" s="121" customFormat="1" ht="20.100000000000001" customHeight="1" x14ac:dyDescent="0.3">
      <c r="A3043" s="80"/>
      <c r="B3043" s="110" t="str">
        <f>IF(E3043="","",VLOOKUP(E3043,[1]PROJECTES!$C$14:$G$5000,2,FALSE))</f>
        <v/>
      </c>
      <c r="C3043" s="80"/>
      <c r="D3043" s="283" t="str">
        <f>IF(E3043="","",VLOOKUP(E3043,[1]PROJECTES!$C$14:$G$5000,5,FALSE))</f>
        <v/>
      </c>
      <c r="E3043" s="79"/>
      <c r="F3043" s="110" t="str">
        <f>IF(I3043="","",VLOOKUP(I3043,[1]PROJECTES!$C$14:$G$5000,2,FALSE))</f>
        <v/>
      </c>
      <c r="G3043" s="112" t="str">
        <f>IF(E3043="","",VLOOKUP(E3043,[1]PROJECTES!$C$14:$G$5000,4,FALSE))</f>
        <v/>
      </c>
      <c r="H3043" s="95"/>
      <c r="I3043" s="113" t="str">
        <f>IF(H3043="","",VLOOKUP(H3043,BD!B$2:C$16,2,FALSE))</f>
        <v/>
      </c>
      <c r="J3043" s="114"/>
      <c r="K3043" s="115" t="str">
        <f t="shared" si="104"/>
        <v/>
      </c>
      <c r="L3043" s="116" t="str">
        <f t="shared" ca="1" si="105"/>
        <v>-</v>
      </c>
      <c r="M3043" s="111" t="str">
        <f>IF(E3043="","",VLOOKUP(E3043,[1]PROJECTES!$C$14:$Z$5000,21,FALSE))</f>
        <v/>
      </c>
      <c r="N3043" s="117"/>
      <c r="O3043" s="118" t="s">
        <v>222</v>
      </c>
      <c r="P3043" s="119"/>
      <c r="Q3043" s="84"/>
      <c r="R3043" s="125"/>
      <c r="S3043" s="166"/>
      <c r="T3043" s="167"/>
    </row>
    <row r="3044" spans="1:20" s="121" customFormat="1" ht="20.100000000000001" customHeight="1" x14ac:dyDescent="0.3">
      <c r="A3044" s="80"/>
      <c r="B3044" s="110" t="str">
        <f>IF(E3044="","",VLOOKUP(E3044,[1]PROJECTES!$C$14:$G$5000,2,FALSE))</f>
        <v/>
      </c>
      <c r="C3044" s="80"/>
      <c r="D3044" s="283" t="str">
        <f>IF(E3044="","",VLOOKUP(E3044,[1]PROJECTES!$C$14:$G$5000,5,FALSE))</f>
        <v/>
      </c>
      <c r="E3044" s="79"/>
      <c r="F3044" s="110" t="str">
        <f>IF(I3044="","",VLOOKUP(I3044,[1]PROJECTES!$C$14:$G$5000,2,FALSE))</f>
        <v/>
      </c>
      <c r="G3044" s="112" t="str">
        <f>IF(E3044="","",VLOOKUP(E3044,[1]PROJECTES!$C$14:$G$5000,4,FALSE))</f>
        <v/>
      </c>
      <c r="H3044" s="95"/>
      <c r="I3044" s="113" t="str">
        <f>IF(H3044="","",VLOOKUP(H3044,BD!B$2:C$16,2,FALSE))</f>
        <v/>
      </c>
      <c r="J3044" s="114"/>
      <c r="K3044" s="115" t="str">
        <f t="shared" si="104"/>
        <v/>
      </c>
      <c r="L3044" s="116" t="str">
        <f t="shared" ca="1" si="105"/>
        <v>-</v>
      </c>
      <c r="M3044" s="111" t="str">
        <f>IF(E3044="","",VLOOKUP(E3044,[1]PROJECTES!$C$14:$Z$5000,21,FALSE))</f>
        <v/>
      </c>
      <c r="N3044" s="117"/>
      <c r="O3044" s="118" t="s">
        <v>222</v>
      </c>
      <c r="P3044" s="119"/>
      <c r="Q3044" s="84"/>
      <c r="R3044" s="125"/>
      <c r="S3044" s="166"/>
      <c r="T3044" s="167"/>
    </row>
    <row r="3045" spans="1:20" s="121" customFormat="1" ht="20.100000000000001" customHeight="1" x14ac:dyDescent="0.3">
      <c r="A3045" s="80"/>
      <c r="B3045" s="110" t="str">
        <f>IF(E3045="","",VLOOKUP(E3045,[1]PROJECTES!$C$14:$G$5000,2,FALSE))</f>
        <v/>
      </c>
      <c r="C3045" s="80"/>
      <c r="D3045" s="283" t="str">
        <f>IF(E3045="","",VLOOKUP(E3045,[1]PROJECTES!$C$14:$G$5000,5,FALSE))</f>
        <v/>
      </c>
      <c r="E3045" s="79"/>
      <c r="F3045" s="110" t="str">
        <f>IF(I3045="","",VLOOKUP(I3045,[1]PROJECTES!$C$14:$G$5000,2,FALSE))</f>
        <v/>
      </c>
      <c r="G3045" s="112" t="str">
        <f>IF(E3045="","",VLOOKUP(E3045,[1]PROJECTES!$C$14:$G$5000,4,FALSE))</f>
        <v/>
      </c>
      <c r="H3045" s="95"/>
      <c r="I3045" s="113" t="str">
        <f>IF(H3045="","",VLOOKUP(H3045,BD!B$2:C$16,2,FALSE))</f>
        <v/>
      </c>
      <c r="J3045" s="114"/>
      <c r="K3045" s="115" t="str">
        <f t="shared" si="104"/>
        <v/>
      </c>
      <c r="L3045" s="116" t="str">
        <f t="shared" ca="1" si="105"/>
        <v>-</v>
      </c>
      <c r="M3045" s="111" t="str">
        <f>IF(E3045="","",VLOOKUP(E3045,[1]PROJECTES!$C$14:$Z$5000,21,FALSE))</f>
        <v/>
      </c>
      <c r="N3045" s="117"/>
      <c r="O3045" s="118" t="s">
        <v>222</v>
      </c>
      <c r="P3045" s="119"/>
      <c r="Q3045" s="84"/>
      <c r="R3045" s="125"/>
      <c r="S3045" s="166"/>
      <c r="T3045" s="167"/>
    </row>
    <row r="3046" spans="1:20" s="121" customFormat="1" ht="20.100000000000001" customHeight="1" x14ac:dyDescent="0.3">
      <c r="A3046" s="80"/>
      <c r="B3046" s="110" t="str">
        <f>IF(E3046="","",VLOOKUP(E3046,[1]PROJECTES!$C$14:$G$5000,2,FALSE))</f>
        <v/>
      </c>
      <c r="C3046" s="80"/>
      <c r="D3046" s="283" t="str">
        <f>IF(E3046="","",VLOOKUP(E3046,[1]PROJECTES!$C$14:$G$5000,5,FALSE))</f>
        <v/>
      </c>
      <c r="E3046" s="79"/>
      <c r="F3046" s="110" t="str">
        <f>IF(I3046="","",VLOOKUP(I3046,[1]PROJECTES!$C$14:$G$5000,2,FALSE))</f>
        <v/>
      </c>
      <c r="G3046" s="112" t="str">
        <f>IF(E3046="","",VLOOKUP(E3046,[1]PROJECTES!$C$14:$G$5000,4,FALSE))</f>
        <v/>
      </c>
      <c r="H3046" s="95"/>
      <c r="I3046" s="113" t="str">
        <f>IF(H3046="","",VLOOKUP(H3046,BD!B$2:C$16,2,FALSE))</f>
        <v/>
      </c>
      <c r="J3046" s="114"/>
      <c r="K3046" s="115" t="str">
        <f t="shared" ref="K3046:K3109" si="106">IF(J3046="","",WEEKNUM(J3046,2)-0)</f>
        <v/>
      </c>
      <c r="L3046" s="116" t="str">
        <f t="shared" ca="1" si="105"/>
        <v>-</v>
      </c>
      <c r="M3046" s="111" t="str">
        <f>IF(E3046="","",VLOOKUP(E3046,[1]PROJECTES!$C$14:$Z$5000,21,FALSE))</f>
        <v/>
      </c>
      <c r="N3046" s="117"/>
      <c r="O3046" s="118" t="s">
        <v>222</v>
      </c>
      <c r="P3046" s="119"/>
      <c r="Q3046" s="84"/>
      <c r="R3046" s="125"/>
      <c r="S3046" s="166"/>
      <c r="T3046" s="167"/>
    </row>
    <row r="3047" spans="1:20" s="121" customFormat="1" ht="20.100000000000001" customHeight="1" x14ac:dyDescent="0.3">
      <c r="A3047" s="80"/>
      <c r="B3047" s="110" t="str">
        <f>IF(E3047="","",VLOOKUP(E3047,[1]PROJECTES!$C$14:$G$5000,2,FALSE))</f>
        <v/>
      </c>
      <c r="C3047" s="80"/>
      <c r="D3047" s="283" t="str">
        <f>IF(E3047="","",VLOOKUP(E3047,[1]PROJECTES!$C$14:$G$5000,5,FALSE))</f>
        <v/>
      </c>
      <c r="E3047" s="79"/>
      <c r="F3047" s="110" t="str">
        <f>IF(I3047="","",VLOOKUP(I3047,[1]PROJECTES!$C$14:$G$5000,2,FALSE))</f>
        <v/>
      </c>
      <c r="G3047" s="112" t="str">
        <f>IF(E3047="","",VLOOKUP(E3047,[1]PROJECTES!$C$14:$G$5000,4,FALSE))</f>
        <v/>
      </c>
      <c r="H3047" s="95"/>
      <c r="I3047" s="113" t="str">
        <f>IF(H3047="","",VLOOKUP(H3047,BD!B$2:C$16,2,FALSE))</f>
        <v/>
      </c>
      <c r="J3047" s="114"/>
      <c r="K3047" s="115" t="str">
        <f t="shared" si="106"/>
        <v/>
      </c>
      <c r="L3047" s="116" t="str">
        <f t="shared" ca="1" si="105"/>
        <v>-</v>
      </c>
      <c r="M3047" s="111" t="str">
        <f>IF(E3047="","",VLOOKUP(E3047,[1]PROJECTES!$C$14:$Z$5000,21,FALSE))</f>
        <v/>
      </c>
      <c r="N3047" s="117"/>
      <c r="O3047" s="118" t="s">
        <v>222</v>
      </c>
      <c r="P3047" s="119"/>
      <c r="Q3047" s="84"/>
      <c r="R3047" s="125"/>
      <c r="S3047" s="166"/>
      <c r="T3047" s="167"/>
    </row>
    <row r="3048" spans="1:20" s="121" customFormat="1" ht="20.100000000000001" customHeight="1" x14ac:dyDescent="0.3">
      <c r="A3048" s="80"/>
      <c r="B3048" s="110" t="str">
        <f>IF(E3048="","",VLOOKUP(E3048,[1]PROJECTES!$C$14:$G$5000,2,FALSE))</f>
        <v/>
      </c>
      <c r="C3048" s="80"/>
      <c r="D3048" s="283" t="str">
        <f>IF(E3048="","",VLOOKUP(E3048,[1]PROJECTES!$C$14:$G$5000,5,FALSE))</f>
        <v/>
      </c>
      <c r="E3048" s="79"/>
      <c r="F3048" s="110" t="str">
        <f>IF(I3048="","",VLOOKUP(I3048,[1]PROJECTES!$C$14:$G$5000,2,FALSE))</f>
        <v/>
      </c>
      <c r="G3048" s="112" t="str">
        <f>IF(E3048="","",VLOOKUP(E3048,[1]PROJECTES!$C$14:$G$5000,4,FALSE))</f>
        <v/>
      </c>
      <c r="H3048" s="95"/>
      <c r="I3048" s="113" t="str">
        <f>IF(H3048="","",VLOOKUP(H3048,BD!B$2:C$16,2,FALSE))</f>
        <v/>
      </c>
      <c r="J3048" s="114"/>
      <c r="K3048" s="115" t="str">
        <f t="shared" si="106"/>
        <v/>
      </c>
      <c r="L3048" s="116" t="str">
        <f t="shared" ca="1" si="105"/>
        <v>-</v>
      </c>
      <c r="M3048" s="111" t="str">
        <f>IF(E3048="","",VLOOKUP(E3048,[1]PROJECTES!$C$14:$Z$5000,21,FALSE))</f>
        <v/>
      </c>
      <c r="N3048" s="117"/>
      <c r="O3048" s="118" t="s">
        <v>222</v>
      </c>
      <c r="P3048" s="119"/>
      <c r="Q3048" s="84"/>
      <c r="R3048" s="125"/>
      <c r="S3048" s="166"/>
      <c r="T3048" s="167"/>
    </row>
    <row r="3049" spans="1:20" s="121" customFormat="1" ht="20.100000000000001" customHeight="1" x14ac:dyDescent="0.3">
      <c r="A3049" s="80"/>
      <c r="B3049" s="110" t="str">
        <f>IF(E3049="","",VLOOKUP(E3049,[1]PROJECTES!$C$14:$G$5000,2,FALSE))</f>
        <v/>
      </c>
      <c r="C3049" s="80"/>
      <c r="D3049" s="283" t="str">
        <f>IF(E3049="","",VLOOKUP(E3049,[1]PROJECTES!$C$14:$G$5000,5,FALSE))</f>
        <v/>
      </c>
      <c r="E3049" s="79"/>
      <c r="F3049" s="110" t="str">
        <f>IF(I3049="","",VLOOKUP(I3049,[1]PROJECTES!$C$14:$G$5000,2,FALSE))</f>
        <v/>
      </c>
      <c r="G3049" s="112" t="str">
        <f>IF(E3049="","",VLOOKUP(E3049,[1]PROJECTES!$C$14:$G$5000,4,FALSE))</f>
        <v/>
      </c>
      <c r="H3049" s="95"/>
      <c r="I3049" s="113" t="str">
        <f>IF(H3049="","",VLOOKUP(H3049,BD!B$2:C$16,2,FALSE))</f>
        <v/>
      </c>
      <c r="J3049" s="114"/>
      <c r="K3049" s="115" t="str">
        <f t="shared" si="106"/>
        <v/>
      </c>
      <c r="L3049" s="116" t="str">
        <f t="shared" ca="1" si="105"/>
        <v>-</v>
      </c>
      <c r="M3049" s="111" t="str">
        <f>IF(E3049="","",VLOOKUP(E3049,[1]PROJECTES!$C$14:$Z$5000,21,FALSE))</f>
        <v/>
      </c>
      <c r="N3049" s="117"/>
      <c r="O3049" s="118" t="s">
        <v>222</v>
      </c>
      <c r="P3049" s="119"/>
      <c r="Q3049" s="84"/>
      <c r="R3049" s="125"/>
      <c r="S3049" s="166"/>
      <c r="T3049" s="167"/>
    </row>
    <row r="3050" spans="1:20" s="121" customFormat="1" ht="20.100000000000001" customHeight="1" x14ac:dyDescent="0.3">
      <c r="A3050" s="80"/>
      <c r="B3050" s="110" t="str">
        <f>IF(E3050="","",VLOOKUP(E3050,[1]PROJECTES!$C$14:$G$5000,2,FALSE))</f>
        <v/>
      </c>
      <c r="C3050" s="80"/>
      <c r="D3050" s="283" t="str">
        <f>IF(E3050="","",VLOOKUP(E3050,[1]PROJECTES!$C$14:$G$5000,5,FALSE))</f>
        <v/>
      </c>
      <c r="E3050" s="79"/>
      <c r="F3050" s="110" t="str">
        <f>IF(I3050="","",VLOOKUP(I3050,[1]PROJECTES!$C$14:$G$5000,2,FALSE))</f>
        <v/>
      </c>
      <c r="G3050" s="112" t="str">
        <f>IF(E3050="","",VLOOKUP(E3050,[1]PROJECTES!$C$14:$G$5000,4,FALSE))</f>
        <v/>
      </c>
      <c r="H3050" s="95"/>
      <c r="I3050" s="113" t="str">
        <f>IF(H3050="","",VLOOKUP(H3050,BD!B$2:C$16,2,FALSE))</f>
        <v/>
      </c>
      <c r="J3050" s="114"/>
      <c r="K3050" s="115" t="str">
        <f t="shared" si="106"/>
        <v/>
      </c>
      <c r="L3050" s="116" t="str">
        <f t="shared" ca="1" si="105"/>
        <v>-</v>
      </c>
      <c r="M3050" s="111" t="str">
        <f>IF(E3050="","",VLOOKUP(E3050,[1]PROJECTES!$C$14:$Z$5000,21,FALSE))</f>
        <v/>
      </c>
      <c r="N3050" s="117"/>
      <c r="O3050" s="118" t="s">
        <v>222</v>
      </c>
      <c r="P3050" s="119"/>
      <c r="Q3050" s="84"/>
      <c r="R3050" s="125"/>
      <c r="S3050" s="166"/>
      <c r="T3050" s="167"/>
    </row>
    <row r="3051" spans="1:20" s="121" customFormat="1" ht="20.100000000000001" customHeight="1" x14ac:dyDescent="0.3">
      <c r="A3051" s="80"/>
      <c r="B3051" s="110" t="str">
        <f>IF(E3051="","",VLOOKUP(E3051,[1]PROJECTES!$C$14:$G$5000,2,FALSE))</f>
        <v/>
      </c>
      <c r="C3051" s="80"/>
      <c r="D3051" s="283" t="str">
        <f>IF(E3051="","",VLOOKUP(E3051,[1]PROJECTES!$C$14:$G$5000,5,FALSE))</f>
        <v/>
      </c>
      <c r="E3051" s="79"/>
      <c r="F3051" s="110" t="str">
        <f>IF(I3051="","",VLOOKUP(I3051,[1]PROJECTES!$C$14:$G$5000,2,FALSE))</f>
        <v/>
      </c>
      <c r="G3051" s="112" t="str">
        <f>IF(E3051="","",VLOOKUP(E3051,[1]PROJECTES!$C$14:$G$5000,4,FALSE))</f>
        <v/>
      </c>
      <c r="H3051" s="95"/>
      <c r="I3051" s="113" t="str">
        <f>IF(H3051="","",VLOOKUP(H3051,BD!B$2:C$16,2,FALSE))</f>
        <v/>
      </c>
      <c r="J3051" s="114"/>
      <c r="K3051" s="115" t="str">
        <f t="shared" si="106"/>
        <v/>
      </c>
      <c r="L3051" s="116" t="str">
        <f t="shared" ca="1" si="105"/>
        <v>-</v>
      </c>
      <c r="M3051" s="111" t="str">
        <f>IF(E3051="","",VLOOKUP(E3051,[1]PROJECTES!$C$14:$Z$5000,21,FALSE))</f>
        <v/>
      </c>
      <c r="N3051" s="117"/>
      <c r="O3051" s="118" t="s">
        <v>222</v>
      </c>
      <c r="P3051" s="119"/>
      <c r="Q3051" s="84"/>
      <c r="R3051" s="125"/>
      <c r="S3051" s="166"/>
      <c r="T3051" s="167"/>
    </row>
    <row r="3052" spans="1:20" s="121" customFormat="1" ht="20.100000000000001" customHeight="1" x14ac:dyDescent="0.3">
      <c r="A3052" s="80"/>
      <c r="B3052" s="110" t="str">
        <f>IF(E3052="","",VLOOKUP(E3052,[1]PROJECTES!$C$14:$G$5000,2,FALSE))</f>
        <v/>
      </c>
      <c r="C3052" s="80"/>
      <c r="D3052" s="283" t="str">
        <f>IF(E3052="","",VLOOKUP(E3052,[1]PROJECTES!$C$14:$G$5000,5,FALSE))</f>
        <v/>
      </c>
      <c r="E3052" s="79"/>
      <c r="F3052" s="110" t="str">
        <f>IF(I3052="","",VLOOKUP(I3052,[1]PROJECTES!$C$14:$G$5000,2,FALSE))</f>
        <v/>
      </c>
      <c r="G3052" s="112" t="str">
        <f>IF(E3052="","",VLOOKUP(E3052,[1]PROJECTES!$C$14:$G$5000,4,FALSE))</f>
        <v/>
      </c>
      <c r="H3052" s="95"/>
      <c r="I3052" s="113" t="str">
        <f>IF(H3052="","",VLOOKUP(H3052,BD!B$2:C$16,2,FALSE))</f>
        <v/>
      </c>
      <c r="J3052" s="114"/>
      <c r="K3052" s="115" t="str">
        <f t="shared" si="106"/>
        <v/>
      </c>
      <c r="L3052" s="116" t="str">
        <f t="shared" ca="1" si="105"/>
        <v>-</v>
      </c>
      <c r="M3052" s="111" t="str">
        <f>IF(E3052="","",VLOOKUP(E3052,[1]PROJECTES!$C$14:$Z$5000,21,FALSE))</f>
        <v/>
      </c>
      <c r="N3052" s="117"/>
      <c r="O3052" s="118" t="s">
        <v>222</v>
      </c>
      <c r="P3052" s="119"/>
      <c r="Q3052" s="84"/>
      <c r="R3052" s="125"/>
      <c r="S3052" s="166"/>
      <c r="T3052" s="167"/>
    </row>
    <row r="3053" spans="1:20" s="121" customFormat="1" ht="20.100000000000001" customHeight="1" x14ac:dyDescent="0.3">
      <c r="A3053" s="80"/>
      <c r="B3053" s="110" t="str">
        <f>IF(E3053="","",VLOOKUP(E3053,[1]PROJECTES!$C$14:$G$5000,2,FALSE))</f>
        <v/>
      </c>
      <c r="C3053" s="80"/>
      <c r="D3053" s="283" t="str">
        <f>IF(E3053="","",VLOOKUP(E3053,[1]PROJECTES!$C$14:$G$5000,5,FALSE))</f>
        <v/>
      </c>
      <c r="E3053" s="79"/>
      <c r="F3053" s="110" t="str">
        <f>IF(I3053="","",VLOOKUP(I3053,[1]PROJECTES!$C$14:$G$5000,2,FALSE))</f>
        <v/>
      </c>
      <c r="G3053" s="112" t="str">
        <f>IF(E3053="","",VLOOKUP(E3053,[1]PROJECTES!$C$14:$G$5000,4,FALSE))</f>
        <v/>
      </c>
      <c r="H3053" s="95"/>
      <c r="I3053" s="113" t="str">
        <f>IF(H3053="","",VLOOKUP(H3053,BD!B$2:C$16,2,FALSE))</f>
        <v/>
      </c>
      <c r="J3053" s="114"/>
      <c r="K3053" s="115" t="str">
        <f t="shared" si="106"/>
        <v/>
      </c>
      <c r="L3053" s="116" t="str">
        <f t="shared" ca="1" si="105"/>
        <v>-</v>
      </c>
      <c r="M3053" s="111" t="str">
        <f>IF(E3053="","",VLOOKUP(E3053,[1]PROJECTES!$C$14:$Z$5000,21,FALSE))</f>
        <v/>
      </c>
      <c r="N3053" s="117"/>
      <c r="O3053" s="118" t="s">
        <v>222</v>
      </c>
      <c r="P3053" s="119"/>
      <c r="Q3053" s="84"/>
      <c r="R3053" s="125"/>
      <c r="S3053" s="166"/>
      <c r="T3053" s="167"/>
    </row>
    <row r="3054" spans="1:20" s="121" customFormat="1" ht="20.100000000000001" customHeight="1" x14ac:dyDescent="0.3">
      <c r="A3054" s="80"/>
      <c r="B3054" s="110" t="str">
        <f>IF(E3054="","",VLOOKUP(E3054,[1]PROJECTES!$C$14:$G$5000,2,FALSE))</f>
        <v/>
      </c>
      <c r="C3054" s="80"/>
      <c r="D3054" s="283" t="str">
        <f>IF(E3054="","",VLOOKUP(E3054,[1]PROJECTES!$C$14:$G$5000,5,FALSE))</f>
        <v/>
      </c>
      <c r="E3054" s="79"/>
      <c r="F3054" s="110" t="str">
        <f>IF(I3054="","",VLOOKUP(I3054,[1]PROJECTES!$C$14:$G$5000,2,FALSE))</f>
        <v/>
      </c>
      <c r="G3054" s="112" t="str">
        <f>IF(E3054="","",VLOOKUP(E3054,[1]PROJECTES!$C$14:$G$5000,4,FALSE))</f>
        <v/>
      </c>
      <c r="H3054" s="95"/>
      <c r="I3054" s="113" t="str">
        <f>IF(H3054="","",VLOOKUP(H3054,BD!B$2:C$16,2,FALSE))</f>
        <v/>
      </c>
      <c r="J3054" s="114"/>
      <c r="K3054" s="115" t="str">
        <f t="shared" si="106"/>
        <v/>
      </c>
      <c r="L3054" s="116" t="str">
        <f t="shared" ca="1" si="105"/>
        <v>-</v>
      </c>
      <c r="M3054" s="111" t="str">
        <f>IF(E3054="","",VLOOKUP(E3054,[1]PROJECTES!$C$14:$Z$5000,21,FALSE))</f>
        <v/>
      </c>
      <c r="N3054" s="117"/>
      <c r="O3054" s="118" t="s">
        <v>222</v>
      </c>
      <c r="P3054" s="119"/>
      <c r="Q3054" s="84"/>
      <c r="R3054" s="125"/>
      <c r="S3054" s="166"/>
      <c r="T3054" s="167"/>
    </row>
    <row r="3055" spans="1:20" s="121" customFormat="1" ht="20.100000000000001" customHeight="1" x14ac:dyDescent="0.3">
      <c r="A3055" s="80"/>
      <c r="B3055" s="110" t="str">
        <f>IF(E3055="","",VLOOKUP(E3055,[1]PROJECTES!$C$14:$G$5000,2,FALSE))</f>
        <v/>
      </c>
      <c r="C3055" s="80"/>
      <c r="D3055" s="283" t="str">
        <f>IF(E3055="","",VLOOKUP(E3055,[1]PROJECTES!$C$14:$G$5000,5,FALSE))</f>
        <v/>
      </c>
      <c r="E3055" s="79"/>
      <c r="F3055" s="110" t="str">
        <f>IF(I3055="","",VLOOKUP(I3055,[1]PROJECTES!$C$14:$G$5000,2,FALSE))</f>
        <v/>
      </c>
      <c r="G3055" s="112" t="str">
        <f>IF(E3055="","",VLOOKUP(E3055,[1]PROJECTES!$C$14:$G$5000,4,FALSE))</f>
        <v/>
      </c>
      <c r="H3055" s="95"/>
      <c r="I3055" s="113" t="str">
        <f>IF(H3055="","",VLOOKUP(H3055,BD!B$2:C$16,2,FALSE))</f>
        <v/>
      </c>
      <c r="J3055" s="114"/>
      <c r="K3055" s="115" t="str">
        <f t="shared" si="106"/>
        <v/>
      </c>
      <c r="L3055" s="116" t="str">
        <f t="shared" ca="1" si="105"/>
        <v>-</v>
      </c>
      <c r="M3055" s="111" t="str">
        <f>IF(E3055="","",VLOOKUP(E3055,[1]PROJECTES!$C$14:$Z$5000,21,FALSE))</f>
        <v/>
      </c>
      <c r="N3055" s="117"/>
      <c r="O3055" s="118" t="s">
        <v>222</v>
      </c>
      <c r="P3055" s="119"/>
      <c r="Q3055" s="84"/>
      <c r="R3055" s="125"/>
      <c r="S3055" s="166"/>
      <c r="T3055" s="167"/>
    </row>
    <row r="3056" spans="1:20" s="121" customFormat="1" ht="20.100000000000001" customHeight="1" x14ac:dyDescent="0.3">
      <c r="A3056" s="80"/>
      <c r="B3056" s="110" t="str">
        <f>IF(E3056="","",VLOOKUP(E3056,[1]PROJECTES!$C$14:$G$5000,2,FALSE))</f>
        <v/>
      </c>
      <c r="C3056" s="80"/>
      <c r="D3056" s="283" t="str">
        <f>IF(E3056="","",VLOOKUP(E3056,[1]PROJECTES!$C$14:$G$5000,5,FALSE))</f>
        <v/>
      </c>
      <c r="E3056" s="79"/>
      <c r="F3056" s="110" t="str">
        <f>IF(I3056="","",VLOOKUP(I3056,[1]PROJECTES!$C$14:$G$5000,2,FALSE))</f>
        <v/>
      </c>
      <c r="G3056" s="112" t="str">
        <f>IF(E3056="","",VLOOKUP(E3056,[1]PROJECTES!$C$14:$G$5000,4,FALSE))</f>
        <v/>
      </c>
      <c r="H3056" s="95"/>
      <c r="I3056" s="113" t="str">
        <f>IF(H3056="","",VLOOKUP(H3056,BD!B$2:C$16,2,FALSE))</f>
        <v/>
      </c>
      <c r="J3056" s="114"/>
      <c r="K3056" s="115" t="str">
        <f t="shared" si="106"/>
        <v/>
      </c>
      <c r="L3056" s="116" t="str">
        <f t="shared" ca="1" si="105"/>
        <v>-</v>
      </c>
      <c r="M3056" s="111" t="str">
        <f>IF(E3056="","",VLOOKUP(E3056,[1]PROJECTES!$C$14:$Z$5000,21,FALSE))</f>
        <v/>
      </c>
      <c r="N3056" s="117"/>
      <c r="O3056" s="118" t="s">
        <v>222</v>
      </c>
      <c r="P3056" s="119"/>
      <c r="Q3056" s="84"/>
      <c r="R3056" s="125"/>
      <c r="S3056" s="166"/>
      <c r="T3056" s="167"/>
    </row>
    <row r="3057" spans="1:20" s="121" customFormat="1" ht="20.100000000000001" customHeight="1" x14ac:dyDescent="0.3">
      <c r="A3057" s="80"/>
      <c r="B3057" s="110" t="str">
        <f>IF(E3057="","",VLOOKUP(E3057,[1]PROJECTES!$C$14:$G$5000,2,FALSE))</f>
        <v/>
      </c>
      <c r="C3057" s="80"/>
      <c r="D3057" s="283" t="str">
        <f>IF(E3057="","",VLOOKUP(E3057,[1]PROJECTES!$C$14:$G$5000,5,FALSE))</f>
        <v/>
      </c>
      <c r="E3057" s="79"/>
      <c r="F3057" s="110" t="str">
        <f>IF(I3057="","",VLOOKUP(I3057,[1]PROJECTES!$C$14:$G$5000,2,FALSE))</f>
        <v/>
      </c>
      <c r="G3057" s="112" t="str">
        <f>IF(E3057="","",VLOOKUP(E3057,[1]PROJECTES!$C$14:$G$5000,4,FALSE))</f>
        <v/>
      </c>
      <c r="H3057" s="95"/>
      <c r="I3057" s="113" t="str">
        <f>IF(H3057="","",VLOOKUP(H3057,BD!B$2:C$16,2,FALSE))</f>
        <v/>
      </c>
      <c r="J3057" s="114"/>
      <c r="K3057" s="115" t="str">
        <f t="shared" si="106"/>
        <v/>
      </c>
      <c r="L3057" s="116" t="str">
        <f t="shared" ca="1" si="105"/>
        <v>-</v>
      </c>
      <c r="M3057" s="111" t="str">
        <f>IF(E3057="","",VLOOKUP(E3057,[1]PROJECTES!$C$14:$Z$5000,21,FALSE))</f>
        <v/>
      </c>
      <c r="N3057" s="117"/>
      <c r="O3057" s="118" t="s">
        <v>222</v>
      </c>
      <c r="P3057" s="119"/>
      <c r="Q3057" s="84"/>
      <c r="R3057" s="125"/>
      <c r="S3057" s="166"/>
      <c r="T3057" s="167"/>
    </row>
    <row r="3058" spans="1:20" s="121" customFormat="1" ht="20.100000000000001" customHeight="1" x14ac:dyDescent="0.3">
      <c r="A3058" s="80"/>
      <c r="B3058" s="110" t="str">
        <f>IF(E3058="","",VLOOKUP(E3058,[1]PROJECTES!$C$14:$G$5000,2,FALSE))</f>
        <v/>
      </c>
      <c r="C3058" s="80"/>
      <c r="D3058" s="283" t="str">
        <f>IF(E3058="","",VLOOKUP(E3058,[1]PROJECTES!$C$14:$G$5000,5,FALSE))</f>
        <v/>
      </c>
      <c r="E3058" s="79"/>
      <c r="F3058" s="110" t="str">
        <f>IF(I3058="","",VLOOKUP(I3058,[1]PROJECTES!$C$14:$G$5000,2,FALSE))</f>
        <v/>
      </c>
      <c r="G3058" s="112" t="str">
        <f>IF(E3058="","",VLOOKUP(E3058,[1]PROJECTES!$C$14:$G$5000,4,FALSE))</f>
        <v/>
      </c>
      <c r="H3058" s="95"/>
      <c r="I3058" s="113" t="str">
        <f>IF(H3058="","",VLOOKUP(H3058,BD!B$2:C$16,2,FALSE))</f>
        <v/>
      </c>
      <c r="J3058" s="114"/>
      <c r="K3058" s="115" t="str">
        <f t="shared" si="106"/>
        <v/>
      </c>
      <c r="L3058" s="116" t="str">
        <f t="shared" ca="1" si="105"/>
        <v>-</v>
      </c>
      <c r="M3058" s="111" t="str">
        <f>IF(E3058="","",VLOOKUP(E3058,[1]PROJECTES!$C$14:$Z$5000,21,FALSE))</f>
        <v/>
      </c>
      <c r="N3058" s="117"/>
      <c r="O3058" s="118" t="s">
        <v>222</v>
      </c>
      <c r="P3058" s="119"/>
      <c r="Q3058" s="84"/>
      <c r="R3058" s="125"/>
      <c r="S3058" s="166"/>
      <c r="T3058" s="167"/>
    </row>
    <row r="3059" spans="1:20" s="121" customFormat="1" ht="20.100000000000001" customHeight="1" x14ac:dyDescent="0.3">
      <c r="A3059" s="80"/>
      <c r="B3059" s="110" t="str">
        <f>IF(E3059="","",VLOOKUP(E3059,[1]PROJECTES!$C$14:$G$5000,2,FALSE))</f>
        <v/>
      </c>
      <c r="C3059" s="80"/>
      <c r="D3059" s="283" t="str">
        <f>IF(E3059="","",VLOOKUP(E3059,[1]PROJECTES!$C$14:$G$5000,5,FALSE))</f>
        <v/>
      </c>
      <c r="E3059" s="79"/>
      <c r="F3059" s="110" t="str">
        <f>IF(I3059="","",VLOOKUP(I3059,[1]PROJECTES!$C$14:$G$5000,2,FALSE))</f>
        <v/>
      </c>
      <c r="G3059" s="112" t="str">
        <f>IF(E3059="","",VLOOKUP(E3059,[1]PROJECTES!$C$14:$G$5000,4,FALSE))</f>
        <v/>
      </c>
      <c r="H3059" s="95"/>
      <c r="I3059" s="113" t="str">
        <f>IF(H3059="","",VLOOKUP(H3059,BD!B$2:C$16,2,FALSE))</f>
        <v/>
      </c>
      <c r="J3059" s="114"/>
      <c r="K3059" s="115" t="str">
        <f t="shared" si="106"/>
        <v/>
      </c>
      <c r="L3059" s="116" t="str">
        <f t="shared" ca="1" si="105"/>
        <v>-</v>
      </c>
      <c r="M3059" s="111" t="str">
        <f>IF(E3059="","",VLOOKUP(E3059,[1]PROJECTES!$C$14:$Z$5000,21,FALSE))</f>
        <v/>
      </c>
      <c r="N3059" s="117"/>
      <c r="O3059" s="118" t="s">
        <v>222</v>
      </c>
      <c r="P3059" s="119"/>
      <c r="Q3059" s="84"/>
      <c r="R3059" s="125"/>
      <c r="S3059" s="166"/>
      <c r="T3059" s="167"/>
    </row>
    <row r="3060" spans="1:20" s="121" customFormat="1" ht="20.100000000000001" customHeight="1" x14ac:dyDescent="0.3">
      <c r="A3060" s="80"/>
      <c r="B3060" s="110" t="str">
        <f>IF(E3060="","",VLOOKUP(E3060,[1]PROJECTES!$C$14:$G$5000,2,FALSE))</f>
        <v/>
      </c>
      <c r="C3060" s="80"/>
      <c r="D3060" s="283" t="str">
        <f>IF(E3060="","",VLOOKUP(E3060,[1]PROJECTES!$C$14:$G$5000,5,FALSE))</f>
        <v/>
      </c>
      <c r="E3060" s="79"/>
      <c r="F3060" s="110" t="str">
        <f>IF(I3060="","",VLOOKUP(I3060,[1]PROJECTES!$C$14:$G$5000,2,FALSE))</f>
        <v/>
      </c>
      <c r="G3060" s="112" t="str">
        <f>IF(E3060="","",VLOOKUP(E3060,[1]PROJECTES!$C$14:$G$5000,4,FALSE))</f>
        <v/>
      </c>
      <c r="H3060" s="95"/>
      <c r="I3060" s="113" t="str">
        <f>IF(H3060="","",VLOOKUP(H3060,BD!B$2:C$16,2,FALSE))</f>
        <v/>
      </c>
      <c r="J3060" s="114"/>
      <c r="K3060" s="115" t="str">
        <f t="shared" si="106"/>
        <v/>
      </c>
      <c r="L3060" s="116" t="str">
        <f t="shared" ca="1" si="105"/>
        <v>-</v>
      </c>
      <c r="M3060" s="111" t="str">
        <f>IF(E3060="","",VLOOKUP(E3060,[1]PROJECTES!$C$14:$Z$5000,21,FALSE))</f>
        <v/>
      </c>
      <c r="N3060" s="117"/>
      <c r="O3060" s="118" t="s">
        <v>222</v>
      </c>
      <c r="P3060" s="119"/>
      <c r="Q3060" s="84"/>
      <c r="R3060" s="125"/>
      <c r="S3060" s="166"/>
      <c r="T3060" s="167"/>
    </row>
    <row r="3061" spans="1:20" s="121" customFormat="1" ht="20.100000000000001" customHeight="1" x14ac:dyDescent="0.3">
      <c r="A3061" s="80"/>
      <c r="B3061" s="110" t="str">
        <f>IF(E3061="","",VLOOKUP(E3061,[1]PROJECTES!$C$14:$G$5000,2,FALSE))</f>
        <v/>
      </c>
      <c r="C3061" s="80"/>
      <c r="D3061" s="283" t="str">
        <f>IF(E3061="","",VLOOKUP(E3061,[1]PROJECTES!$C$14:$G$5000,5,FALSE))</f>
        <v/>
      </c>
      <c r="E3061" s="79"/>
      <c r="F3061" s="110" t="str">
        <f>IF(I3061="","",VLOOKUP(I3061,[1]PROJECTES!$C$14:$G$5000,2,FALSE))</f>
        <v/>
      </c>
      <c r="G3061" s="112" t="str">
        <f>IF(E3061="","",VLOOKUP(E3061,[1]PROJECTES!$C$14:$G$5000,4,FALSE))</f>
        <v/>
      </c>
      <c r="H3061" s="95"/>
      <c r="I3061" s="113" t="str">
        <f>IF(H3061="","",VLOOKUP(H3061,BD!B$2:C$16,2,FALSE))</f>
        <v/>
      </c>
      <c r="J3061" s="114"/>
      <c r="K3061" s="115" t="str">
        <f t="shared" si="106"/>
        <v/>
      </c>
      <c r="L3061" s="116" t="str">
        <f t="shared" ca="1" si="105"/>
        <v>-</v>
      </c>
      <c r="M3061" s="111" t="str">
        <f>IF(E3061="","",VLOOKUP(E3061,[1]PROJECTES!$C$14:$Z$5000,21,FALSE))</f>
        <v/>
      </c>
      <c r="N3061" s="117"/>
      <c r="O3061" s="118" t="s">
        <v>222</v>
      </c>
      <c r="P3061" s="119"/>
      <c r="Q3061" s="84"/>
      <c r="R3061" s="125"/>
      <c r="S3061" s="166"/>
      <c r="T3061" s="167"/>
    </row>
    <row r="3062" spans="1:20" s="121" customFormat="1" ht="20.100000000000001" customHeight="1" x14ac:dyDescent="0.3">
      <c r="A3062" s="80"/>
      <c r="B3062" s="110" t="str">
        <f>IF(E3062="","",VLOOKUP(E3062,[1]PROJECTES!$C$14:$G$5000,2,FALSE))</f>
        <v/>
      </c>
      <c r="C3062" s="80"/>
      <c r="D3062" s="283" t="str">
        <f>IF(E3062="","",VLOOKUP(E3062,[1]PROJECTES!$C$14:$G$5000,5,FALSE))</f>
        <v/>
      </c>
      <c r="E3062" s="79"/>
      <c r="F3062" s="110" t="str">
        <f>IF(I3062="","",VLOOKUP(I3062,[1]PROJECTES!$C$14:$G$5000,2,FALSE))</f>
        <v/>
      </c>
      <c r="G3062" s="112" t="str">
        <f>IF(E3062="","",VLOOKUP(E3062,[1]PROJECTES!$C$14:$G$5000,4,FALSE))</f>
        <v/>
      </c>
      <c r="H3062" s="95"/>
      <c r="I3062" s="113" t="str">
        <f>IF(H3062="","",VLOOKUP(H3062,BD!B$2:C$16,2,FALSE))</f>
        <v/>
      </c>
      <c r="J3062" s="114"/>
      <c r="K3062" s="115" t="str">
        <f t="shared" si="106"/>
        <v/>
      </c>
      <c r="L3062" s="116" t="str">
        <f t="shared" ca="1" si="105"/>
        <v>-</v>
      </c>
      <c r="M3062" s="111" t="str">
        <f>IF(E3062="","",VLOOKUP(E3062,[1]PROJECTES!$C$14:$Z$5000,21,FALSE))</f>
        <v/>
      </c>
      <c r="N3062" s="117"/>
      <c r="O3062" s="118" t="s">
        <v>222</v>
      </c>
      <c r="P3062" s="119"/>
      <c r="Q3062" s="84"/>
      <c r="R3062" s="125"/>
      <c r="S3062" s="166"/>
      <c r="T3062" s="167"/>
    </row>
    <row r="3063" spans="1:20" s="121" customFormat="1" ht="20.100000000000001" customHeight="1" x14ac:dyDescent="0.3">
      <c r="A3063" s="80"/>
      <c r="B3063" s="110" t="str">
        <f>IF(E3063="","",VLOOKUP(E3063,[1]PROJECTES!$C$14:$G$5000,2,FALSE))</f>
        <v/>
      </c>
      <c r="C3063" s="80"/>
      <c r="D3063" s="283" t="str">
        <f>IF(E3063="","",VLOOKUP(E3063,[1]PROJECTES!$C$14:$G$5000,5,FALSE))</f>
        <v/>
      </c>
      <c r="E3063" s="79"/>
      <c r="F3063" s="110" t="str">
        <f>IF(I3063="","",VLOOKUP(I3063,[1]PROJECTES!$C$14:$G$5000,2,FALSE))</f>
        <v/>
      </c>
      <c r="G3063" s="112" t="str">
        <f>IF(E3063="","",VLOOKUP(E3063,[1]PROJECTES!$C$14:$G$5000,4,FALSE))</f>
        <v/>
      </c>
      <c r="H3063" s="95"/>
      <c r="I3063" s="113" t="str">
        <f>IF(H3063="","",VLOOKUP(H3063,BD!B$2:C$16,2,FALSE))</f>
        <v/>
      </c>
      <c r="J3063" s="114"/>
      <c r="K3063" s="115" t="str">
        <f t="shared" si="106"/>
        <v/>
      </c>
      <c r="L3063" s="116" t="str">
        <f t="shared" ca="1" si="105"/>
        <v>-</v>
      </c>
      <c r="M3063" s="111" t="str">
        <f>IF(E3063="","",VLOOKUP(E3063,[1]PROJECTES!$C$14:$Z$5000,21,FALSE))</f>
        <v/>
      </c>
      <c r="N3063" s="117"/>
      <c r="O3063" s="118" t="s">
        <v>222</v>
      </c>
      <c r="P3063" s="119"/>
      <c r="Q3063" s="84"/>
      <c r="R3063" s="125"/>
      <c r="S3063" s="166"/>
      <c r="T3063" s="167"/>
    </row>
    <row r="3064" spans="1:20" s="121" customFormat="1" ht="20.100000000000001" customHeight="1" x14ac:dyDescent="0.3">
      <c r="A3064" s="80"/>
      <c r="B3064" s="110" t="str">
        <f>IF(E3064="","",VLOOKUP(E3064,[1]PROJECTES!$C$14:$G$5000,2,FALSE))</f>
        <v/>
      </c>
      <c r="C3064" s="80"/>
      <c r="D3064" s="283" t="str">
        <f>IF(E3064="","",VLOOKUP(E3064,[1]PROJECTES!$C$14:$G$5000,5,FALSE))</f>
        <v/>
      </c>
      <c r="E3064" s="79"/>
      <c r="F3064" s="110" t="str">
        <f>IF(I3064="","",VLOOKUP(I3064,[1]PROJECTES!$C$14:$G$5000,2,FALSE))</f>
        <v/>
      </c>
      <c r="G3064" s="112" t="str">
        <f>IF(E3064="","",VLOOKUP(E3064,[1]PROJECTES!$C$14:$G$5000,4,FALSE))</f>
        <v/>
      </c>
      <c r="H3064" s="95"/>
      <c r="I3064" s="113" t="str">
        <f>IF(H3064="","",VLOOKUP(H3064,BD!B$2:C$16,2,FALSE))</f>
        <v/>
      </c>
      <c r="J3064" s="114"/>
      <c r="K3064" s="115" t="str">
        <f t="shared" si="106"/>
        <v/>
      </c>
      <c r="L3064" s="116" t="str">
        <f t="shared" ca="1" si="105"/>
        <v>-</v>
      </c>
      <c r="M3064" s="111" t="str">
        <f>IF(E3064="","",VLOOKUP(E3064,[1]PROJECTES!$C$14:$Z$5000,21,FALSE))</f>
        <v/>
      </c>
      <c r="N3064" s="117"/>
      <c r="O3064" s="118" t="s">
        <v>222</v>
      </c>
      <c r="P3064" s="119"/>
      <c r="Q3064" s="84"/>
      <c r="R3064" s="125"/>
      <c r="S3064" s="166"/>
      <c r="T3064" s="167"/>
    </row>
    <row r="3065" spans="1:20" s="121" customFormat="1" ht="20.100000000000001" customHeight="1" x14ac:dyDescent="0.3">
      <c r="A3065" s="80"/>
      <c r="B3065" s="110" t="str">
        <f>IF(E3065="","",VLOOKUP(E3065,[1]PROJECTES!$C$14:$G$5000,2,FALSE))</f>
        <v/>
      </c>
      <c r="C3065" s="80"/>
      <c r="D3065" s="283" t="str">
        <f>IF(E3065="","",VLOOKUP(E3065,[1]PROJECTES!$C$14:$G$5000,5,FALSE))</f>
        <v/>
      </c>
      <c r="E3065" s="79"/>
      <c r="F3065" s="110" t="str">
        <f>IF(I3065="","",VLOOKUP(I3065,[1]PROJECTES!$C$14:$G$5000,2,FALSE))</f>
        <v/>
      </c>
      <c r="G3065" s="112" t="str">
        <f>IF(E3065="","",VLOOKUP(E3065,[1]PROJECTES!$C$14:$G$5000,4,FALSE))</f>
        <v/>
      </c>
      <c r="H3065" s="95"/>
      <c r="I3065" s="113" t="str">
        <f>IF(H3065="","",VLOOKUP(H3065,BD!B$2:C$16,2,FALSE))</f>
        <v/>
      </c>
      <c r="J3065" s="114"/>
      <c r="K3065" s="115" t="str">
        <f t="shared" si="106"/>
        <v/>
      </c>
      <c r="L3065" s="116" t="str">
        <f t="shared" ca="1" si="105"/>
        <v>-</v>
      </c>
      <c r="M3065" s="111" t="str">
        <f>IF(E3065="","",VLOOKUP(E3065,[1]PROJECTES!$C$14:$Z$5000,21,FALSE))</f>
        <v/>
      </c>
      <c r="N3065" s="117"/>
      <c r="O3065" s="118" t="s">
        <v>222</v>
      </c>
      <c r="P3065" s="119"/>
      <c r="Q3065" s="84"/>
      <c r="R3065" s="125"/>
      <c r="S3065" s="166"/>
      <c r="T3065" s="167"/>
    </row>
    <row r="3066" spans="1:20" s="121" customFormat="1" ht="20.100000000000001" customHeight="1" x14ac:dyDescent="0.3">
      <c r="A3066" s="80"/>
      <c r="B3066" s="110" t="str">
        <f>IF(E3066="","",VLOOKUP(E3066,[1]PROJECTES!$C$14:$G$5000,2,FALSE))</f>
        <v/>
      </c>
      <c r="C3066" s="80"/>
      <c r="D3066" s="283" t="str">
        <f>IF(E3066="","",VLOOKUP(E3066,[1]PROJECTES!$C$14:$G$5000,5,FALSE))</f>
        <v/>
      </c>
      <c r="E3066" s="79"/>
      <c r="F3066" s="110" t="str">
        <f>IF(I3066="","",VLOOKUP(I3066,[1]PROJECTES!$C$14:$G$5000,2,FALSE))</f>
        <v/>
      </c>
      <c r="G3066" s="112" t="str">
        <f>IF(E3066="","",VLOOKUP(E3066,[1]PROJECTES!$C$14:$G$5000,4,FALSE))</f>
        <v/>
      </c>
      <c r="H3066" s="95"/>
      <c r="I3066" s="113" t="str">
        <f>IF(H3066="","",VLOOKUP(H3066,BD!B$2:C$16,2,FALSE))</f>
        <v/>
      </c>
      <c r="J3066" s="114"/>
      <c r="K3066" s="115" t="str">
        <f t="shared" si="106"/>
        <v/>
      </c>
      <c r="L3066" s="116" t="str">
        <f t="shared" ca="1" si="105"/>
        <v>-</v>
      </c>
      <c r="M3066" s="111" t="str">
        <f>IF(E3066="","",VLOOKUP(E3066,[1]PROJECTES!$C$14:$Z$5000,21,FALSE))</f>
        <v/>
      </c>
      <c r="N3066" s="117"/>
      <c r="O3066" s="118" t="s">
        <v>222</v>
      </c>
      <c r="P3066" s="119"/>
      <c r="Q3066" s="84"/>
      <c r="R3066" s="125"/>
      <c r="S3066" s="166"/>
      <c r="T3066" s="167"/>
    </row>
    <row r="3067" spans="1:20" s="121" customFormat="1" ht="20.100000000000001" customHeight="1" x14ac:dyDescent="0.3">
      <c r="A3067" s="80"/>
      <c r="B3067" s="110" t="str">
        <f>IF(E3067="","",VLOOKUP(E3067,[1]PROJECTES!$C$14:$G$5000,2,FALSE))</f>
        <v/>
      </c>
      <c r="C3067" s="80"/>
      <c r="D3067" s="283" t="str">
        <f>IF(E3067="","",VLOOKUP(E3067,[1]PROJECTES!$C$14:$G$5000,5,FALSE))</f>
        <v/>
      </c>
      <c r="E3067" s="79"/>
      <c r="F3067" s="110" t="str">
        <f>IF(I3067="","",VLOOKUP(I3067,[1]PROJECTES!$C$14:$G$5000,2,FALSE))</f>
        <v/>
      </c>
      <c r="G3067" s="112" t="str">
        <f>IF(E3067="","",VLOOKUP(E3067,[1]PROJECTES!$C$14:$G$5000,4,FALSE))</f>
        <v/>
      </c>
      <c r="H3067" s="95"/>
      <c r="I3067" s="113" t="str">
        <f>IF(H3067="","",VLOOKUP(H3067,BD!B$2:C$16,2,FALSE))</f>
        <v/>
      </c>
      <c r="J3067" s="114"/>
      <c r="K3067" s="115" t="str">
        <f t="shared" si="106"/>
        <v/>
      </c>
      <c r="L3067" s="116" t="str">
        <f t="shared" ca="1" si="105"/>
        <v>-</v>
      </c>
      <c r="M3067" s="111" t="str">
        <f>IF(E3067="","",VLOOKUP(E3067,[1]PROJECTES!$C$14:$Z$5000,21,FALSE))</f>
        <v/>
      </c>
      <c r="N3067" s="117"/>
      <c r="O3067" s="118" t="s">
        <v>222</v>
      </c>
      <c r="P3067" s="119"/>
      <c r="Q3067" s="84"/>
      <c r="R3067" s="125"/>
      <c r="S3067" s="166"/>
      <c r="T3067" s="167"/>
    </row>
    <row r="3068" spans="1:20" s="121" customFormat="1" ht="20.100000000000001" customHeight="1" x14ac:dyDescent="0.3">
      <c r="A3068" s="80"/>
      <c r="B3068" s="110" t="str">
        <f>IF(E3068="","",VLOOKUP(E3068,[1]PROJECTES!$C$14:$G$5000,2,FALSE))</f>
        <v/>
      </c>
      <c r="C3068" s="80"/>
      <c r="D3068" s="283" t="str">
        <f>IF(E3068="","",VLOOKUP(E3068,[1]PROJECTES!$C$14:$G$5000,5,FALSE))</f>
        <v/>
      </c>
      <c r="E3068" s="79"/>
      <c r="F3068" s="110" t="str">
        <f>IF(I3068="","",VLOOKUP(I3068,[1]PROJECTES!$C$14:$G$5000,2,FALSE))</f>
        <v/>
      </c>
      <c r="G3068" s="112" t="str">
        <f>IF(E3068="","",VLOOKUP(E3068,[1]PROJECTES!$C$14:$G$5000,4,FALSE))</f>
        <v/>
      </c>
      <c r="H3068" s="95"/>
      <c r="I3068" s="113" t="str">
        <f>IF(H3068="","",VLOOKUP(H3068,BD!B$2:C$16,2,FALSE))</f>
        <v/>
      </c>
      <c r="J3068" s="114"/>
      <c r="K3068" s="115" t="str">
        <f t="shared" si="106"/>
        <v/>
      </c>
      <c r="L3068" s="116" t="str">
        <f t="shared" ca="1" si="105"/>
        <v>-</v>
      </c>
      <c r="M3068" s="111" t="str">
        <f>IF(E3068="","",VLOOKUP(E3068,[1]PROJECTES!$C$14:$Z$5000,21,FALSE))</f>
        <v/>
      </c>
      <c r="N3068" s="117"/>
      <c r="O3068" s="118" t="s">
        <v>222</v>
      </c>
      <c r="P3068" s="119"/>
      <c r="Q3068" s="84"/>
      <c r="R3068" s="125"/>
      <c r="S3068" s="166"/>
      <c r="T3068" s="167"/>
    </row>
    <row r="3069" spans="1:20" s="121" customFormat="1" ht="20.100000000000001" customHeight="1" x14ac:dyDescent="0.3">
      <c r="A3069" s="80"/>
      <c r="B3069" s="110" t="str">
        <f>IF(E3069="","",VLOOKUP(E3069,[1]PROJECTES!$C$14:$G$5000,2,FALSE))</f>
        <v/>
      </c>
      <c r="C3069" s="80"/>
      <c r="D3069" s="283" t="str">
        <f>IF(E3069="","",VLOOKUP(E3069,[1]PROJECTES!$C$14:$G$5000,5,FALSE))</f>
        <v/>
      </c>
      <c r="E3069" s="79"/>
      <c r="F3069" s="110" t="str">
        <f>IF(I3069="","",VLOOKUP(I3069,[1]PROJECTES!$C$14:$G$5000,2,FALSE))</f>
        <v/>
      </c>
      <c r="G3069" s="112" t="str">
        <f>IF(E3069="","",VLOOKUP(E3069,[1]PROJECTES!$C$14:$G$5000,4,FALSE))</f>
        <v/>
      </c>
      <c r="H3069" s="95"/>
      <c r="I3069" s="113" t="str">
        <f>IF(H3069="","",VLOOKUP(H3069,BD!B$2:C$16,2,FALSE))</f>
        <v/>
      </c>
      <c r="J3069" s="114"/>
      <c r="K3069" s="115" t="str">
        <f t="shared" si="106"/>
        <v/>
      </c>
      <c r="L3069" s="116" t="str">
        <f t="shared" ca="1" si="105"/>
        <v>-</v>
      </c>
      <c r="M3069" s="111" t="str">
        <f>IF(E3069="","",VLOOKUP(E3069,[1]PROJECTES!$C$14:$Z$5000,21,FALSE))</f>
        <v/>
      </c>
      <c r="N3069" s="117"/>
      <c r="O3069" s="118" t="s">
        <v>222</v>
      </c>
      <c r="P3069" s="119"/>
      <c r="Q3069" s="84"/>
      <c r="R3069" s="125"/>
      <c r="S3069" s="166"/>
      <c r="T3069" s="167"/>
    </row>
    <row r="3070" spans="1:20" s="121" customFormat="1" ht="20.100000000000001" customHeight="1" x14ac:dyDescent="0.3">
      <c r="A3070" s="80"/>
      <c r="B3070" s="110" t="str">
        <f>IF(E3070="","",VLOOKUP(E3070,[1]PROJECTES!$C$14:$G$5000,2,FALSE))</f>
        <v/>
      </c>
      <c r="C3070" s="80"/>
      <c r="D3070" s="283" t="str">
        <f>IF(E3070="","",VLOOKUP(E3070,[1]PROJECTES!$C$14:$G$5000,5,FALSE))</f>
        <v/>
      </c>
      <c r="E3070" s="79"/>
      <c r="F3070" s="110" t="str">
        <f>IF(I3070="","",VLOOKUP(I3070,[1]PROJECTES!$C$14:$G$5000,2,FALSE))</f>
        <v/>
      </c>
      <c r="G3070" s="112" t="str">
        <f>IF(E3070="","",VLOOKUP(E3070,[1]PROJECTES!$C$14:$G$5000,4,FALSE))</f>
        <v/>
      </c>
      <c r="H3070" s="95"/>
      <c r="I3070" s="113" t="str">
        <f>IF(H3070="","",VLOOKUP(H3070,BD!B$2:C$16,2,FALSE))</f>
        <v/>
      </c>
      <c r="J3070" s="114"/>
      <c r="K3070" s="115" t="str">
        <f t="shared" si="106"/>
        <v/>
      </c>
      <c r="L3070" s="116" t="str">
        <f t="shared" ca="1" si="105"/>
        <v>-</v>
      </c>
      <c r="M3070" s="111" t="str">
        <f>IF(E3070="","",VLOOKUP(E3070,[1]PROJECTES!$C$14:$Z$5000,21,FALSE))</f>
        <v/>
      </c>
      <c r="N3070" s="117"/>
      <c r="O3070" s="118" t="s">
        <v>222</v>
      </c>
      <c r="P3070" s="119"/>
      <c r="Q3070" s="84"/>
      <c r="R3070" s="125"/>
      <c r="S3070" s="166"/>
      <c r="T3070" s="167"/>
    </row>
    <row r="3071" spans="1:20" s="121" customFormat="1" ht="20.100000000000001" customHeight="1" x14ac:dyDescent="0.3">
      <c r="A3071" s="80"/>
      <c r="B3071" s="110" t="str">
        <f>IF(E3071="","",VLOOKUP(E3071,[1]PROJECTES!$C$14:$G$5000,2,FALSE))</f>
        <v/>
      </c>
      <c r="C3071" s="80"/>
      <c r="D3071" s="283" t="str">
        <f>IF(E3071="","",VLOOKUP(E3071,[1]PROJECTES!$C$14:$G$5000,5,FALSE))</f>
        <v/>
      </c>
      <c r="E3071" s="79"/>
      <c r="F3071" s="110" t="str">
        <f>IF(I3071="","",VLOOKUP(I3071,[1]PROJECTES!$C$14:$G$5000,2,FALSE))</f>
        <v/>
      </c>
      <c r="G3071" s="112" t="str">
        <f>IF(E3071="","",VLOOKUP(E3071,[1]PROJECTES!$C$14:$G$5000,4,FALSE))</f>
        <v/>
      </c>
      <c r="H3071" s="95"/>
      <c r="I3071" s="113" t="str">
        <f>IF(H3071="","",VLOOKUP(H3071,BD!B$2:C$16,2,FALSE))</f>
        <v/>
      </c>
      <c r="J3071" s="114"/>
      <c r="K3071" s="115" t="str">
        <f t="shared" si="106"/>
        <v/>
      </c>
      <c r="L3071" s="116" t="str">
        <f t="shared" ca="1" si="105"/>
        <v>-</v>
      </c>
      <c r="M3071" s="111" t="str">
        <f>IF(E3071="","",VLOOKUP(E3071,[1]PROJECTES!$C$14:$Z$5000,21,FALSE))</f>
        <v/>
      </c>
      <c r="N3071" s="117"/>
      <c r="O3071" s="118" t="s">
        <v>222</v>
      </c>
      <c r="P3071" s="119"/>
      <c r="Q3071" s="84"/>
      <c r="R3071" s="125"/>
      <c r="S3071" s="166"/>
      <c r="T3071" s="167"/>
    </row>
    <row r="3072" spans="1:20" s="121" customFormat="1" ht="20.100000000000001" customHeight="1" x14ac:dyDescent="0.3">
      <c r="A3072" s="80"/>
      <c r="B3072" s="110" t="str">
        <f>IF(E3072="","",VLOOKUP(E3072,[1]PROJECTES!$C$14:$G$5000,2,FALSE))</f>
        <v/>
      </c>
      <c r="C3072" s="80"/>
      <c r="D3072" s="283" t="str">
        <f>IF(E3072="","",VLOOKUP(E3072,[1]PROJECTES!$C$14:$G$5000,5,FALSE))</f>
        <v/>
      </c>
      <c r="E3072" s="79"/>
      <c r="F3072" s="110" t="str">
        <f>IF(I3072="","",VLOOKUP(I3072,[1]PROJECTES!$C$14:$G$5000,2,FALSE))</f>
        <v/>
      </c>
      <c r="G3072" s="112" t="str">
        <f>IF(E3072="","",VLOOKUP(E3072,[1]PROJECTES!$C$14:$G$5000,4,FALSE))</f>
        <v/>
      </c>
      <c r="H3072" s="95"/>
      <c r="I3072" s="113" t="str">
        <f>IF(H3072="","",VLOOKUP(H3072,BD!B$2:C$16,2,FALSE))</f>
        <v/>
      </c>
      <c r="J3072" s="114"/>
      <c r="K3072" s="115" t="str">
        <f t="shared" si="106"/>
        <v/>
      </c>
      <c r="L3072" s="116" t="str">
        <f t="shared" ca="1" si="105"/>
        <v>-</v>
      </c>
      <c r="M3072" s="111" t="str">
        <f>IF(E3072="","",VLOOKUP(E3072,[1]PROJECTES!$C$14:$Z$5000,21,FALSE))</f>
        <v/>
      </c>
      <c r="N3072" s="117"/>
      <c r="O3072" s="118" t="s">
        <v>222</v>
      </c>
      <c r="P3072" s="119"/>
      <c r="Q3072" s="84"/>
      <c r="R3072" s="125"/>
      <c r="S3072" s="166"/>
      <c r="T3072" s="167"/>
    </row>
    <row r="3073" spans="1:20" s="121" customFormat="1" ht="20.100000000000001" customHeight="1" x14ac:dyDescent="0.3">
      <c r="A3073" s="80"/>
      <c r="B3073" s="110" t="str">
        <f>IF(E3073="","",VLOOKUP(E3073,[1]PROJECTES!$C$14:$G$5000,2,FALSE))</f>
        <v/>
      </c>
      <c r="C3073" s="80"/>
      <c r="D3073" s="283" t="str">
        <f>IF(E3073="","",VLOOKUP(E3073,[1]PROJECTES!$C$14:$G$5000,5,FALSE))</f>
        <v/>
      </c>
      <c r="E3073" s="79"/>
      <c r="F3073" s="110" t="str">
        <f>IF(I3073="","",VLOOKUP(I3073,[1]PROJECTES!$C$14:$G$5000,2,FALSE))</f>
        <v/>
      </c>
      <c r="G3073" s="112" t="str">
        <f>IF(E3073="","",VLOOKUP(E3073,[1]PROJECTES!$C$14:$G$5000,4,FALSE))</f>
        <v/>
      </c>
      <c r="H3073" s="95"/>
      <c r="I3073" s="113" t="str">
        <f>IF(H3073="","",VLOOKUP(H3073,BD!B$2:C$16,2,FALSE))</f>
        <v/>
      </c>
      <c r="J3073" s="114"/>
      <c r="K3073" s="115" t="str">
        <f t="shared" si="106"/>
        <v/>
      </c>
      <c r="L3073" s="116" t="str">
        <f t="shared" ca="1" si="105"/>
        <v>-</v>
      </c>
      <c r="M3073" s="111" t="str">
        <f>IF(E3073="","",VLOOKUP(E3073,[1]PROJECTES!$C$14:$Z$5000,21,FALSE))</f>
        <v/>
      </c>
      <c r="N3073" s="117"/>
      <c r="O3073" s="118" t="s">
        <v>222</v>
      </c>
      <c r="P3073" s="119"/>
      <c r="Q3073" s="84"/>
      <c r="R3073" s="125"/>
      <c r="S3073" s="166"/>
      <c r="T3073" s="167"/>
    </row>
    <row r="3074" spans="1:20" s="121" customFormat="1" ht="20.100000000000001" customHeight="1" x14ac:dyDescent="0.3">
      <c r="A3074" s="80"/>
      <c r="B3074" s="110" t="str">
        <f>IF(E3074="","",VLOOKUP(E3074,[1]PROJECTES!$C$14:$G$5000,2,FALSE))</f>
        <v/>
      </c>
      <c r="C3074" s="80"/>
      <c r="D3074" s="283" t="str">
        <f>IF(E3074="","",VLOOKUP(E3074,[1]PROJECTES!$C$14:$G$5000,5,FALSE))</f>
        <v/>
      </c>
      <c r="E3074" s="79"/>
      <c r="F3074" s="110" t="str">
        <f>IF(I3074="","",VLOOKUP(I3074,[1]PROJECTES!$C$14:$G$5000,2,FALSE))</f>
        <v/>
      </c>
      <c r="G3074" s="112" t="str">
        <f>IF(E3074="","",VLOOKUP(E3074,[1]PROJECTES!$C$14:$G$5000,4,FALSE))</f>
        <v/>
      </c>
      <c r="H3074" s="95"/>
      <c r="I3074" s="113" t="str">
        <f>IF(H3074="","",VLOOKUP(H3074,BD!B$2:C$16,2,FALSE))</f>
        <v/>
      </c>
      <c r="J3074" s="114"/>
      <c r="K3074" s="115" t="str">
        <f t="shared" si="106"/>
        <v/>
      </c>
      <c r="L3074" s="116" t="str">
        <f t="shared" ca="1" si="105"/>
        <v>-</v>
      </c>
      <c r="M3074" s="111" t="str">
        <f>IF(E3074="","",VLOOKUP(E3074,[1]PROJECTES!$C$14:$Z$5000,21,FALSE))</f>
        <v/>
      </c>
      <c r="N3074" s="117"/>
      <c r="O3074" s="118" t="s">
        <v>222</v>
      </c>
      <c r="P3074" s="119"/>
      <c r="Q3074" s="84"/>
      <c r="R3074" s="125"/>
      <c r="S3074" s="166"/>
      <c r="T3074" s="167"/>
    </row>
    <row r="3075" spans="1:20" s="121" customFormat="1" ht="20.100000000000001" customHeight="1" x14ac:dyDescent="0.3">
      <c r="A3075" s="80"/>
      <c r="B3075" s="110" t="str">
        <f>IF(E3075="","",VLOOKUP(E3075,[1]PROJECTES!$C$14:$G$5000,2,FALSE))</f>
        <v/>
      </c>
      <c r="C3075" s="80"/>
      <c r="D3075" s="283" t="str">
        <f>IF(E3075="","",VLOOKUP(E3075,[1]PROJECTES!$C$14:$G$5000,5,FALSE))</f>
        <v/>
      </c>
      <c r="E3075" s="79"/>
      <c r="F3075" s="110" t="str">
        <f>IF(I3075="","",VLOOKUP(I3075,[1]PROJECTES!$C$14:$G$5000,2,FALSE))</f>
        <v/>
      </c>
      <c r="G3075" s="112" t="str">
        <f>IF(E3075="","",VLOOKUP(E3075,[1]PROJECTES!$C$14:$G$5000,4,FALSE))</f>
        <v/>
      </c>
      <c r="H3075" s="95"/>
      <c r="I3075" s="113" t="str">
        <f>IF(H3075="","",VLOOKUP(H3075,BD!B$2:C$16,2,FALSE))</f>
        <v/>
      </c>
      <c r="J3075" s="114"/>
      <c r="K3075" s="115" t="str">
        <f t="shared" si="106"/>
        <v/>
      </c>
      <c r="L3075" s="116" t="str">
        <f t="shared" ca="1" si="105"/>
        <v>-</v>
      </c>
      <c r="M3075" s="111" t="str">
        <f>IF(E3075="","",VLOOKUP(E3075,[1]PROJECTES!$C$14:$Z$5000,21,FALSE))</f>
        <v/>
      </c>
      <c r="N3075" s="117"/>
      <c r="O3075" s="118" t="s">
        <v>222</v>
      </c>
      <c r="P3075" s="119"/>
      <c r="Q3075" s="84"/>
      <c r="R3075" s="125"/>
      <c r="S3075" s="166"/>
      <c r="T3075" s="167"/>
    </row>
    <row r="3076" spans="1:20" s="121" customFormat="1" ht="20.100000000000001" customHeight="1" x14ac:dyDescent="0.3">
      <c r="A3076" s="80"/>
      <c r="B3076" s="110" t="str">
        <f>IF(E3076="","",VLOOKUP(E3076,[1]PROJECTES!$C$14:$G$5000,2,FALSE))</f>
        <v/>
      </c>
      <c r="C3076" s="80"/>
      <c r="D3076" s="283" t="str">
        <f>IF(E3076="","",VLOOKUP(E3076,[1]PROJECTES!$C$14:$G$5000,5,FALSE))</f>
        <v/>
      </c>
      <c r="E3076" s="79"/>
      <c r="F3076" s="110" t="str">
        <f>IF(I3076="","",VLOOKUP(I3076,[1]PROJECTES!$C$14:$G$5000,2,FALSE))</f>
        <v/>
      </c>
      <c r="G3076" s="112" t="str">
        <f>IF(E3076="","",VLOOKUP(E3076,[1]PROJECTES!$C$14:$G$5000,4,FALSE))</f>
        <v/>
      </c>
      <c r="H3076" s="95"/>
      <c r="I3076" s="113" t="str">
        <f>IF(H3076="","",VLOOKUP(H3076,BD!B$2:C$16,2,FALSE))</f>
        <v/>
      </c>
      <c r="J3076" s="114"/>
      <c r="K3076" s="115" t="str">
        <f t="shared" si="106"/>
        <v/>
      </c>
      <c r="L3076" s="116" t="str">
        <f t="shared" ca="1" si="105"/>
        <v>-</v>
      </c>
      <c r="M3076" s="111" t="str">
        <f>IF(E3076="","",VLOOKUP(E3076,[1]PROJECTES!$C$14:$Z$5000,21,FALSE))</f>
        <v/>
      </c>
      <c r="N3076" s="117"/>
      <c r="O3076" s="118" t="s">
        <v>222</v>
      </c>
      <c r="P3076" s="119"/>
      <c r="Q3076" s="84"/>
      <c r="R3076" s="125"/>
      <c r="S3076" s="166"/>
      <c r="T3076" s="167"/>
    </row>
    <row r="3077" spans="1:20" s="121" customFormat="1" ht="20.100000000000001" customHeight="1" x14ac:dyDescent="0.3">
      <c r="A3077" s="80"/>
      <c r="B3077" s="110" t="str">
        <f>IF(E3077="","",VLOOKUP(E3077,[1]PROJECTES!$C$14:$G$5000,2,FALSE))</f>
        <v/>
      </c>
      <c r="C3077" s="80"/>
      <c r="D3077" s="283" t="str">
        <f>IF(E3077="","",VLOOKUP(E3077,[1]PROJECTES!$C$14:$G$5000,5,FALSE))</f>
        <v/>
      </c>
      <c r="E3077" s="79"/>
      <c r="F3077" s="110" t="str">
        <f>IF(I3077="","",VLOOKUP(I3077,[1]PROJECTES!$C$14:$G$5000,2,FALSE))</f>
        <v/>
      </c>
      <c r="G3077" s="112" t="str">
        <f>IF(E3077="","",VLOOKUP(E3077,[1]PROJECTES!$C$14:$G$5000,4,FALSE))</f>
        <v/>
      </c>
      <c r="H3077" s="95"/>
      <c r="I3077" s="113" t="str">
        <f>IF(H3077="","",VLOOKUP(H3077,BD!B$2:C$16,2,FALSE))</f>
        <v/>
      </c>
      <c r="J3077" s="147"/>
      <c r="K3077" s="115" t="str">
        <f t="shared" si="106"/>
        <v/>
      </c>
      <c r="L3077" s="116" t="str">
        <f t="shared" ca="1" si="105"/>
        <v>-</v>
      </c>
      <c r="M3077" s="111" t="str">
        <f>IF(E3077="","",VLOOKUP(E3077,[1]PROJECTES!$C$14:$Z$5000,21,FALSE))</f>
        <v/>
      </c>
      <c r="N3077" s="117"/>
      <c r="O3077" s="118" t="s">
        <v>222</v>
      </c>
      <c r="P3077" s="119"/>
      <c r="Q3077" s="84"/>
      <c r="R3077" s="125"/>
      <c r="S3077" s="166"/>
      <c r="T3077" s="167"/>
    </row>
    <row r="3078" spans="1:20" s="121" customFormat="1" ht="20.100000000000001" customHeight="1" x14ac:dyDescent="0.3">
      <c r="A3078" s="80"/>
      <c r="B3078" s="110" t="str">
        <f>IF(E3078="","",VLOOKUP(E3078,[1]PROJECTES!$C$14:$G$5000,2,FALSE))</f>
        <v/>
      </c>
      <c r="C3078" s="80"/>
      <c r="D3078" s="283" t="str">
        <f>IF(E3078="","",VLOOKUP(E3078,[1]PROJECTES!$C$14:$G$5000,5,FALSE))</f>
        <v/>
      </c>
      <c r="E3078" s="79"/>
      <c r="F3078" s="110" t="str">
        <f>IF(I3078="","",VLOOKUP(I3078,[1]PROJECTES!$C$14:$G$5000,2,FALSE))</f>
        <v/>
      </c>
      <c r="G3078" s="112" t="str">
        <f>IF(E3078="","",VLOOKUP(E3078,[1]PROJECTES!$C$14:$G$5000,4,FALSE))</f>
        <v/>
      </c>
      <c r="H3078" s="95"/>
      <c r="I3078" s="113" t="str">
        <f>IF(H3078="","",VLOOKUP(H3078,BD!B$2:C$16,2,FALSE))</f>
        <v/>
      </c>
      <c r="J3078" s="114"/>
      <c r="K3078" s="115" t="str">
        <f t="shared" si="106"/>
        <v/>
      </c>
      <c r="L3078" s="116" t="str">
        <f t="shared" ca="1" si="105"/>
        <v>-</v>
      </c>
      <c r="M3078" s="111" t="str">
        <f>IF(E3078="","",VLOOKUP(E3078,[1]PROJECTES!$C$14:$Z$5000,21,FALSE))</f>
        <v/>
      </c>
      <c r="N3078" s="117"/>
      <c r="O3078" s="118" t="s">
        <v>222</v>
      </c>
      <c r="P3078" s="119"/>
      <c r="Q3078" s="84"/>
      <c r="R3078" s="125"/>
      <c r="S3078" s="166"/>
      <c r="T3078" s="167"/>
    </row>
    <row r="3079" spans="1:20" s="121" customFormat="1" ht="20.100000000000001" customHeight="1" x14ac:dyDescent="0.3">
      <c r="A3079" s="80"/>
      <c r="B3079" s="110" t="str">
        <f>IF(E3079="","",VLOOKUP(E3079,[1]PROJECTES!$C$14:$G$5000,2,FALSE))</f>
        <v/>
      </c>
      <c r="C3079" s="80"/>
      <c r="D3079" s="283" t="str">
        <f>IF(E3079="","",VLOOKUP(E3079,[1]PROJECTES!$C$14:$G$5000,5,FALSE))</f>
        <v/>
      </c>
      <c r="E3079" s="79"/>
      <c r="F3079" s="110" t="str">
        <f>IF(I3079="","",VLOOKUP(I3079,[1]PROJECTES!$C$14:$G$5000,2,FALSE))</f>
        <v/>
      </c>
      <c r="G3079" s="112" t="str">
        <f>IF(E3079="","",VLOOKUP(E3079,[1]PROJECTES!$C$14:$G$5000,4,FALSE))</f>
        <v/>
      </c>
      <c r="H3079" s="95"/>
      <c r="I3079" s="113" t="str">
        <f>IF(H3079="","",VLOOKUP(H3079,BD!B$2:C$16,2,FALSE))</f>
        <v/>
      </c>
      <c r="J3079" s="114"/>
      <c r="K3079" s="115" t="str">
        <f t="shared" si="106"/>
        <v/>
      </c>
      <c r="L3079" s="116" t="str">
        <f t="shared" ca="1" si="105"/>
        <v>-</v>
      </c>
      <c r="M3079" s="111" t="str">
        <f>IF(E3079="","",VLOOKUP(E3079,[1]PROJECTES!$C$14:$Z$5000,21,FALSE))</f>
        <v/>
      </c>
      <c r="N3079" s="117"/>
      <c r="O3079" s="118" t="s">
        <v>222</v>
      </c>
      <c r="P3079" s="119"/>
      <c r="Q3079" s="84"/>
      <c r="R3079" s="125"/>
      <c r="S3079" s="166"/>
      <c r="T3079" s="167"/>
    </row>
    <row r="3080" spans="1:20" s="121" customFormat="1" ht="20.100000000000001" customHeight="1" x14ac:dyDescent="0.3">
      <c r="A3080" s="80"/>
      <c r="B3080" s="110" t="str">
        <f>IF(E3080="","",VLOOKUP(E3080,[1]PROJECTES!$C$14:$G$5000,2,FALSE))</f>
        <v/>
      </c>
      <c r="C3080" s="80"/>
      <c r="D3080" s="283" t="str">
        <f>IF(E3080="","",VLOOKUP(E3080,[1]PROJECTES!$C$14:$G$5000,5,FALSE))</f>
        <v/>
      </c>
      <c r="E3080" s="79"/>
      <c r="F3080" s="110" t="str">
        <f>IF(I3080="","",VLOOKUP(I3080,[1]PROJECTES!$C$14:$G$5000,2,FALSE))</f>
        <v/>
      </c>
      <c r="G3080" s="112" t="str">
        <f>IF(E3080="","",VLOOKUP(E3080,[1]PROJECTES!$C$14:$G$5000,4,FALSE))</f>
        <v/>
      </c>
      <c r="H3080" s="95"/>
      <c r="I3080" s="113" t="str">
        <f>IF(H3080="","",VLOOKUP(H3080,BD!B$2:C$16,2,FALSE))</f>
        <v/>
      </c>
      <c r="J3080" s="114"/>
      <c r="K3080" s="115" t="str">
        <f t="shared" si="106"/>
        <v/>
      </c>
      <c r="L3080" s="116" t="str">
        <f t="shared" ca="1" si="105"/>
        <v>-</v>
      </c>
      <c r="M3080" s="111" t="str">
        <f>IF(E3080="","",VLOOKUP(E3080,[1]PROJECTES!$C$14:$Z$5000,21,FALSE))</f>
        <v/>
      </c>
      <c r="N3080" s="117"/>
      <c r="O3080" s="118" t="s">
        <v>222</v>
      </c>
      <c r="P3080" s="119"/>
      <c r="Q3080" s="84"/>
      <c r="R3080" s="125"/>
      <c r="S3080" s="166"/>
      <c r="T3080" s="167"/>
    </row>
    <row r="3081" spans="1:20" s="121" customFormat="1" ht="20.100000000000001" customHeight="1" x14ac:dyDescent="0.3">
      <c r="A3081" s="80"/>
      <c r="B3081" s="110" t="str">
        <f>IF(E3081="","",VLOOKUP(E3081,[1]PROJECTES!$C$14:$G$5000,2,FALSE))</f>
        <v/>
      </c>
      <c r="C3081" s="80"/>
      <c r="D3081" s="283" t="str">
        <f>IF(E3081="","",VLOOKUP(E3081,[1]PROJECTES!$C$14:$G$5000,5,FALSE))</f>
        <v/>
      </c>
      <c r="E3081" s="79"/>
      <c r="F3081" s="110" t="str">
        <f>IF(I3081="","",VLOOKUP(I3081,[1]PROJECTES!$C$14:$G$5000,2,FALSE))</f>
        <v/>
      </c>
      <c r="G3081" s="112" t="str">
        <f>IF(E3081="","",VLOOKUP(E3081,[1]PROJECTES!$C$14:$G$5000,4,FALSE))</f>
        <v/>
      </c>
      <c r="H3081" s="95"/>
      <c r="I3081" s="113" t="str">
        <f>IF(H3081="","",VLOOKUP(H3081,BD!B$2:C$16,2,FALSE))</f>
        <v/>
      </c>
      <c r="J3081" s="114"/>
      <c r="K3081" s="115" t="str">
        <f t="shared" si="106"/>
        <v/>
      </c>
      <c r="L3081" s="116" t="str">
        <f t="shared" ref="L3081:L3144" ca="1" si="107">IF(M3081="","-",IF(G3081="TA","-",+M3081-TODAY()))</f>
        <v>-</v>
      </c>
      <c r="M3081" s="111" t="str">
        <f>IF(E3081="","",VLOOKUP(E3081,[1]PROJECTES!$C$14:$Z$5000,21,FALSE))</f>
        <v/>
      </c>
      <c r="N3081" s="117"/>
      <c r="O3081" s="118" t="s">
        <v>222</v>
      </c>
      <c r="P3081" s="119"/>
      <c r="Q3081" s="84"/>
      <c r="R3081" s="123"/>
      <c r="S3081" s="166"/>
      <c r="T3081" s="167"/>
    </row>
    <row r="3082" spans="1:20" s="121" customFormat="1" ht="20.100000000000001" customHeight="1" x14ac:dyDescent="0.3">
      <c r="A3082" s="80"/>
      <c r="B3082" s="110" t="str">
        <f>IF(E3082="","",VLOOKUP(E3082,[1]PROJECTES!$C$14:$G$5000,2,FALSE))</f>
        <v/>
      </c>
      <c r="C3082" s="80"/>
      <c r="D3082" s="283" t="str">
        <f>IF(E3082="","",VLOOKUP(E3082,[1]PROJECTES!$C$14:$G$5000,5,FALSE))</f>
        <v/>
      </c>
      <c r="E3082" s="79"/>
      <c r="F3082" s="110" t="str">
        <f>IF(I3082="","",VLOOKUP(I3082,[1]PROJECTES!$C$14:$G$5000,2,FALSE))</f>
        <v/>
      </c>
      <c r="G3082" s="112" t="str">
        <f>IF(E3082="","",VLOOKUP(E3082,[1]PROJECTES!$C$14:$G$5000,4,FALSE))</f>
        <v/>
      </c>
      <c r="H3082" s="95"/>
      <c r="I3082" s="113" t="str">
        <f>IF(H3082="","",VLOOKUP(H3082,BD!B$2:C$16,2,FALSE))</f>
        <v/>
      </c>
      <c r="J3082" s="114"/>
      <c r="K3082" s="115" t="str">
        <f t="shared" si="106"/>
        <v/>
      </c>
      <c r="L3082" s="116" t="str">
        <f t="shared" ca="1" si="107"/>
        <v>-</v>
      </c>
      <c r="M3082" s="111" t="str">
        <f>IF(E3082="","",VLOOKUP(E3082,[1]PROJECTES!$C$14:$Z$5000,21,FALSE))</f>
        <v/>
      </c>
      <c r="N3082" s="117"/>
      <c r="O3082" s="118" t="s">
        <v>222</v>
      </c>
      <c r="P3082" s="119"/>
      <c r="Q3082" s="84"/>
      <c r="R3082" s="125"/>
      <c r="S3082" s="166"/>
      <c r="T3082" s="167"/>
    </row>
    <row r="3083" spans="1:20" s="121" customFormat="1" ht="20.100000000000001" customHeight="1" x14ac:dyDescent="0.3">
      <c r="A3083" s="80"/>
      <c r="B3083" s="110" t="str">
        <f>IF(E3083="","",VLOOKUP(E3083,[1]PROJECTES!$C$14:$G$5000,2,FALSE))</f>
        <v/>
      </c>
      <c r="C3083" s="80"/>
      <c r="D3083" s="283" t="str">
        <f>IF(E3083="","",VLOOKUP(E3083,[1]PROJECTES!$C$14:$G$5000,5,FALSE))</f>
        <v/>
      </c>
      <c r="E3083" s="79"/>
      <c r="F3083" s="110" t="str">
        <f>IF(I3083="","",VLOOKUP(I3083,[1]PROJECTES!$C$14:$G$5000,2,FALSE))</f>
        <v/>
      </c>
      <c r="G3083" s="112" t="str">
        <f>IF(E3083="","",VLOOKUP(E3083,[1]PROJECTES!$C$14:$G$5000,4,FALSE))</f>
        <v/>
      </c>
      <c r="H3083" s="95"/>
      <c r="I3083" s="113" t="str">
        <f>IF(H3083="","",VLOOKUP(H3083,BD!B$2:C$16,2,FALSE))</f>
        <v/>
      </c>
      <c r="J3083" s="114"/>
      <c r="K3083" s="115" t="str">
        <f t="shared" si="106"/>
        <v/>
      </c>
      <c r="L3083" s="116" t="str">
        <f t="shared" ca="1" si="107"/>
        <v>-</v>
      </c>
      <c r="M3083" s="111" t="str">
        <f>IF(E3083="","",VLOOKUP(E3083,[1]PROJECTES!$C$14:$Z$5000,21,FALSE))</f>
        <v/>
      </c>
      <c r="N3083" s="117"/>
      <c r="O3083" s="118" t="s">
        <v>222</v>
      </c>
      <c r="P3083" s="119"/>
      <c r="Q3083" s="84"/>
      <c r="R3083" s="125"/>
      <c r="S3083" s="166"/>
      <c r="T3083" s="167"/>
    </row>
    <row r="3084" spans="1:20" s="121" customFormat="1" ht="20.100000000000001" customHeight="1" x14ac:dyDescent="0.3">
      <c r="A3084" s="80"/>
      <c r="B3084" s="110" t="str">
        <f>IF(E3084="","",VLOOKUP(E3084,[1]PROJECTES!$C$14:$G$5000,2,FALSE))</f>
        <v/>
      </c>
      <c r="C3084" s="80"/>
      <c r="D3084" s="283" t="str">
        <f>IF(E3084="","",VLOOKUP(E3084,[1]PROJECTES!$C$14:$G$5000,5,FALSE))</f>
        <v/>
      </c>
      <c r="E3084" s="79"/>
      <c r="F3084" s="110" t="str">
        <f>IF(I3084="","",VLOOKUP(I3084,[1]PROJECTES!$C$14:$G$5000,2,FALSE))</f>
        <v/>
      </c>
      <c r="G3084" s="112" t="str">
        <f>IF(E3084="","",VLOOKUP(E3084,[1]PROJECTES!$C$14:$G$5000,4,FALSE))</f>
        <v/>
      </c>
      <c r="H3084" s="95"/>
      <c r="I3084" s="113" t="str">
        <f>IF(H3084="","",VLOOKUP(H3084,BD!B$2:C$16,2,FALSE))</f>
        <v/>
      </c>
      <c r="J3084" s="114"/>
      <c r="K3084" s="115" t="str">
        <f t="shared" si="106"/>
        <v/>
      </c>
      <c r="L3084" s="116" t="str">
        <f t="shared" ca="1" si="107"/>
        <v>-</v>
      </c>
      <c r="M3084" s="111" t="str">
        <f>IF(E3084="","",VLOOKUP(E3084,[1]PROJECTES!$C$14:$Z$5000,21,FALSE))</f>
        <v/>
      </c>
      <c r="N3084" s="117"/>
      <c r="O3084" s="118" t="s">
        <v>222</v>
      </c>
      <c r="P3084" s="119"/>
      <c r="Q3084" s="84"/>
      <c r="R3084" s="123"/>
      <c r="S3084" s="166"/>
      <c r="T3084" s="167"/>
    </row>
    <row r="3085" spans="1:20" s="121" customFormat="1" ht="20.100000000000001" customHeight="1" x14ac:dyDescent="0.3">
      <c r="A3085" s="80"/>
      <c r="B3085" s="110" t="str">
        <f>IF(E3085="","",VLOOKUP(E3085,[1]PROJECTES!$C$14:$G$5000,2,FALSE))</f>
        <v/>
      </c>
      <c r="C3085" s="80"/>
      <c r="D3085" s="283" t="str">
        <f>IF(E3085="","",VLOOKUP(E3085,[1]PROJECTES!$C$14:$G$5000,5,FALSE))</f>
        <v/>
      </c>
      <c r="E3085" s="79"/>
      <c r="F3085" s="110" t="str">
        <f>IF(I3085="","",VLOOKUP(I3085,[1]PROJECTES!$C$14:$G$5000,2,FALSE))</f>
        <v/>
      </c>
      <c r="G3085" s="112" t="str">
        <f>IF(E3085="","",VLOOKUP(E3085,[1]PROJECTES!$C$14:$G$5000,4,FALSE))</f>
        <v/>
      </c>
      <c r="H3085" s="95"/>
      <c r="I3085" s="113" t="str">
        <f>IF(H3085="","",VLOOKUP(H3085,BD!B$2:C$16,2,FALSE))</f>
        <v/>
      </c>
      <c r="J3085" s="114"/>
      <c r="K3085" s="115" t="str">
        <f t="shared" si="106"/>
        <v/>
      </c>
      <c r="L3085" s="116" t="str">
        <f t="shared" ca="1" si="107"/>
        <v>-</v>
      </c>
      <c r="M3085" s="111" t="str">
        <f>IF(E3085="","",VLOOKUP(E3085,[1]PROJECTES!$C$14:$Z$5000,21,FALSE))</f>
        <v/>
      </c>
      <c r="N3085" s="117"/>
      <c r="O3085" s="118" t="s">
        <v>222</v>
      </c>
      <c r="P3085" s="119"/>
      <c r="Q3085" s="84"/>
      <c r="R3085" s="125"/>
      <c r="S3085" s="166"/>
      <c r="T3085" s="167"/>
    </row>
    <row r="3086" spans="1:20" s="121" customFormat="1" ht="20.100000000000001" customHeight="1" x14ac:dyDescent="0.3">
      <c r="A3086" s="80"/>
      <c r="B3086" s="110" t="str">
        <f>IF(E3086="","",VLOOKUP(E3086,[1]PROJECTES!$C$14:$G$5000,2,FALSE))</f>
        <v/>
      </c>
      <c r="C3086" s="80"/>
      <c r="D3086" s="283" t="str">
        <f>IF(E3086="","",VLOOKUP(E3086,[1]PROJECTES!$C$14:$G$5000,5,FALSE))</f>
        <v/>
      </c>
      <c r="E3086" s="79"/>
      <c r="F3086" s="110" t="str">
        <f>IF(I3086="","",VLOOKUP(I3086,[1]PROJECTES!$C$14:$G$5000,2,FALSE))</f>
        <v/>
      </c>
      <c r="G3086" s="112" t="str">
        <f>IF(E3086="","",VLOOKUP(E3086,[1]PROJECTES!$C$14:$G$5000,4,FALSE))</f>
        <v/>
      </c>
      <c r="H3086" s="95"/>
      <c r="I3086" s="113" t="str">
        <f>IF(H3086="","",VLOOKUP(H3086,BD!B$2:C$16,2,FALSE))</f>
        <v/>
      </c>
      <c r="J3086" s="114"/>
      <c r="K3086" s="115" t="str">
        <f t="shared" si="106"/>
        <v/>
      </c>
      <c r="L3086" s="116" t="str">
        <f t="shared" ca="1" si="107"/>
        <v>-</v>
      </c>
      <c r="M3086" s="111" t="str">
        <f>IF(E3086="","",VLOOKUP(E3086,[1]PROJECTES!$C$14:$Z$5000,21,FALSE))</f>
        <v/>
      </c>
      <c r="N3086" s="117"/>
      <c r="O3086" s="118" t="s">
        <v>222</v>
      </c>
      <c r="P3086" s="119"/>
      <c r="Q3086" s="84"/>
      <c r="R3086" s="123"/>
      <c r="S3086" s="166"/>
      <c r="T3086" s="167"/>
    </row>
    <row r="3087" spans="1:20" s="121" customFormat="1" ht="20.100000000000001" customHeight="1" x14ac:dyDescent="0.3">
      <c r="A3087" s="80"/>
      <c r="B3087" s="110" t="str">
        <f>IF(E3087="","",VLOOKUP(E3087,[1]PROJECTES!$C$14:$G$5000,2,FALSE))</f>
        <v/>
      </c>
      <c r="C3087" s="80"/>
      <c r="D3087" s="283" t="str">
        <f>IF(E3087="","",VLOOKUP(E3087,[1]PROJECTES!$C$14:$G$5000,5,FALSE))</f>
        <v/>
      </c>
      <c r="E3087" s="79"/>
      <c r="F3087" s="110" t="str">
        <f>IF(I3087="","",VLOOKUP(I3087,[1]PROJECTES!$C$14:$G$5000,2,FALSE))</f>
        <v/>
      </c>
      <c r="G3087" s="112" t="str">
        <f>IF(E3087="","",VLOOKUP(E3087,[1]PROJECTES!$C$14:$G$5000,4,FALSE))</f>
        <v/>
      </c>
      <c r="H3087" s="95"/>
      <c r="I3087" s="113" t="str">
        <f>IF(H3087="","",VLOOKUP(H3087,BD!B$2:C$16,2,FALSE))</f>
        <v/>
      </c>
      <c r="J3087" s="114"/>
      <c r="K3087" s="115" t="str">
        <f t="shared" si="106"/>
        <v/>
      </c>
      <c r="L3087" s="116" t="str">
        <f t="shared" ca="1" si="107"/>
        <v>-</v>
      </c>
      <c r="M3087" s="111" t="str">
        <f>IF(E3087="","",VLOOKUP(E3087,[1]PROJECTES!$C$14:$Z$5000,21,FALSE))</f>
        <v/>
      </c>
      <c r="N3087" s="117"/>
      <c r="O3087" s="118" t="s">
        <v>222</v>
      </c>
      <c r="P3087" s="119"/>
      <c r="Q3087" s="84"/>
      <c r="R3087" s="125"/>
      <c r="S3087" s="166"/>
      <c r="T3087" s="167"/>
    </row>
    <row r="3088" spans="1:20" s="121" customFormat="1" ht="20.100000000000001" customHeight="1" x14ac:dyDescent="0.3">
      <c r="A3088" s="80"/>
      <c r="B3088" s="110" t="str">
        <f>IF(E3088="","",VLOOKUP(E3088,[1]PROJECTES!$C$14:$G$5000,2,FALSE))</f>
        <v/>
      </c>
      <c r="C3088" s="80"/>
      <c r="D3088" s="283" t="str">
        <f>IF(E3088="","",VLOOKUP(E3088,[1]PROJECTES!$C$14:$G$5000,5,FALSE))</f>
        <v/>
      </c>
      <c r="E3088" s="79"/>
      <c r="F3088" s="110" t="str">
        <f>IF(I3088="","",VLOOKUP(I3088,[1]PROJECTES!$C$14:$G$5000,2,FALSE))</f>
        <v/>
      </c>
      <c r="G3088" s="112" t="str">
        <f>IF(E3088="","",VLOOKUP(E3088,[1]PROJECTES!$C$14:$G$5000,4,FALSE))</f>
        <v/>
      </c>
      <c r="H3088" s="95"/>
      <c r="I3088" s="113" t="str">
        <f>IF(H3088="","",VLOOKUP(H3088,BD!B$2:C$16,2,FALSE))</f>
        <v/>
      </c>
      <c r="J3088" s="114"/>
      <c r="K3088" s="115" t="str">
        <f t="shared" si="106"/>
        <v/>
      </c>
      <c r="L3088" s="116" t="str">
        <f t="shared" ca="1" si="107"/>
        <v>-</v>
      </c>
      <c r="M3088" s="111" t="str">
        <f>IF(E3088="","",VLOOKUP(E3088,[1]PROJECTES!$C$14:$Z$5000,21,FALSE))</f>
        <v/>
      </c>
      <c r="N3088" s="117"/>
      <c r="O3088" s="118" t="s">
        <v>222</v>
      </c>
      <c r="P3088" s="119"/>
      <c r="Q3088" s="84"/>
      <c r="R3088" s="125"/>
      <c r="S3088" s="166"/>
      <c r="T3088" s="167"/>
    </row>
    <row r="3089" spans="1:20" s="121" customFormat="1" ht="20.100000000000001" customHeight="1" x14ac:dyDescent="0.3">
      <c r="A3089" s="80"/>
      <c r="B3089" s="110" t="str">
        <f>IF(E3089="","",VLOOKUP(E3089,[1]PROJECTES!$C$14:$G$5000,2,FALSE))</f>
        <v/>
      </c>
      <c r="C3089" s="80"/>
      <c r="D3089" s="283" t="str">
        <f>IF(E3089="","",VLOOKUP(E3089,[1]PROJECTES!$C$14:$G$5000,5,FALSE))</f>
        <v/>
      </c>
      <c r="E3089" s="79"/>
      <c r="F3089" s="110" t="str">
        <f>IF(I3089="","",VLOOKUP(I3089,[1]PROJECTES!$C$14:$G$5000,2,FALSE))</f>
        <v/>
      </c>
      <c r="G3089" s="112" t="str">
        <f>IF(E3089="","",VLOOKUP(E3089,[1]PROJECTES!$C$14:$G$5000,4,FALSE))</f>
        <v/>
      </c>
      <c r="H3089" s="95"/>
      <c r="I3089" s="113" t="str">
        <f>IF(H3089="","",VLOOKUP(H3089,BD!B$2:C$16,2,FALSE))</f>
        <v/>
      </c>
      <c r="J3089" s="114"/>
      <c r="K3089" s="115" t="str">
        <f t="shared" si="106"/>
        <v/>
      </c>
      <c r="L3089" s="116" t="str">
        <f t="shared" ca="1" si="107"/>
        <v>-</v>
      </c>
      <c r="M3089" s="111" t="str">
        <f>IF(E3089="","",VLOOKUP(E3089,[1]PROJECTES!$C$14:$Z$5000,21,FALSE))</f>
        <v/>
      </c>
      <c r="N3089" s="117"/>
      <c r="O3089" s="118" t="s">
        <v>222</v>
      </c>
      <c r="P3089" s="119"/>
      <c r="Q3089" s="84"/>
      <c r="R3089" s="125"/>
      <c r="S3089" s="166"/>
      <c r="T3089" s="167"/>
    </row>
    <row r="3090" spans="1:20" s="121" customFormat="1" ht="20.100000000000001" customHeight="1" x14ac:dyDescent="0.3">
      <c r="A3090" s="80"/>
      <c r="B3090" s="110" t="str">
        <f>IF(E3090="","",VLOOKUP(E3090,[1]PROJECTES!$C$14:$G$5000,2,FALSE))</f>
        <v/>
      </c>
      <c r="C3090" s="80"/>
      <c r="D3090" s="283" t="str">
        <f>IF(E3090="","",VLOOKUP(E3090,[1]PROJECTES!$C$14:$G$5000,5,FALSE))</f>
        <v/>
      </c>
      <c r="E3090" s="79"/>
      <c r="F3090" s="110" t="str">
        <f>IF(I3090="","",VLOOKUP(I3090,[1]PROJECTES!$C$14:$G$5000,2,FALSE))</f>
        <v/>
      </c>
      <c r="G3090" s="112" t="str">
        <f>IF(E3090="","",VLOOKUP(E3090,[1]PROJECTES!$C$14:$G$5000,4,FALSE))</f>
        <v/>
      </c>
      <c r="H3090" s="95"/>
      <c r="I3090" s="113" t="str">
        <f>IF(H3090="","",VLOOKUP(H3090,BD!B$2:C$16,2,FALSE))</f>
        <v/>
      </c>
      <c r="J3090" s="114"/>
      <c r="K3090" s="115" t="str">
        <f t="shared" si="106"/>
        <v/>
      </c>
      <c r="L3090" s="116" t="str">
        <f t="shared" ca="1" si="107"/>
        <v>-</v>
      </c>
      <c r="M3090" s="111" t="str">
        <f>IF(E3090="","",VLOOKUP(E3090,[1]PROJECTES!$C$14:$Z$5000,21,FALSE))</f>
        <v/>
      </c>
      <c r="N3090" s="117"/>
      <c r="O3090" s="118" t="s">
        <v>222</v>
      </c>
      <c r="P3090" s="119"/>
      <c r="Q3090" s="84"/>
      <c r="R3090" s="125"/>
      <c r="S3090" s="166"/>
      <c r="T3090" s="167"/>
    </row>
    <row r="3091" spans="1:20" s="121" customFormat="1" ht="20.100000000000001" customHeight="1" x14ac:dyDescent="0.3">
      <c r="A3091" s="80"/>
      <c r="B3091" s="110" t="str">
        <f>IF(E3091="","",VLOOKUP(E3091,[1]PROJECTES!$C$14:$G$5000,2,FALSE))</f>
        <v/>
      </c>
      <c r="C3091" s="80"/>
      <c r="D3091" s="283" t="str">
        <f>IF(E3091="","",VLOOKUP(E3091,[1]PROJECTES!$C$14:$G$5000,5,FALSE))</f>
        <v/>
      </c>
      <c r="E3091" s="79"/>
      <c r="F3091" s="110" t="str">
        <f>IF(I3091="","",VLOOKUP(I3091,[1]PROJECTES!$C$14:$G$5000,2,FALSE))</f>
        <v/>
      </c>
      <c r="G3091" s="112" t="str">
        <f>IF(E3091="","",VLOOKUP(E3091,[1]PROJECTES!$C$14:$G$5000,4,FALSE))</f>
        <v/>
      </c>
      <c r="H3091" s="95"/>
      <c r="I3091" s="113" t="str">
        <f>IF(H3091="","",VLOOKUP(H3091,BD!B$2:C$16,2,FALSE))</f>
        <v/>
      </c>
      <c r="J3091" s="114"/>
      <c r="K3091" s="115" t="str">
        <f t="shared" si="106"/>
        <v/>
      </c>
      <c r="L3091" s="116" t="str">
        <f t="shared" ca="1" si="107"/>
        <v>-</v>
      </c>
      <c r="M3091" s="111" t="str">
        <f>IF(E3091="","",VLOOKUP(E3091,[1]PROJECTES!$C$14:$Z$5000,21,FALSE))</f>
        <v/>
      </c>
      <c r="N3091" s="117"/>
      <c r="O3091" s="118" t="s">
        <v>222</v>
      </c>
      <c r="P3091" s="119"/>
      <c r="Q3091" s="84"/>
      <c r="R3091" s="125"/>
      <c r="S3091" s="166"/>
      <c r="T3091" s="167"/>
    </row>
    <row r="3092" spans="1:20" s="121" customFormat="1" ht="20.100000000000001" customHeight="1" x14ac:dyDescent="0.3">
      <c r="A3092" s="80"/>
      <c r="B3092" s="110" t="str">
        <f>IF(E3092="","",VLOOKUP(E3092,[1]PROJECTES!$C$14:$G$5000,2,FALSE))</f>
        <v/>
      </c>
      <c r="C3092" s="80"/>
      <c r="D3092" s="283" t="str">
        <f>IF(E3092="","",VLOOKUP(E3092,[1]PROJECTES!$C$14:$G$5000,5,FALSE))</f>
        <v/>
      </c>
      <c r="E3092" s="79"/>
      <c r="F3092" s="110" t="str">
        <f>IF(I3092="","",VLOOKUP(I3092,[1]PROJECTES!$C$14:$G$5000,2,FALSE))</f>
        <v/>
      </c>
      <c r="G3092" s="112" t="str">
        <f>IF(E3092="","",VLOOKUP(E3092,[1]PROJECTES!$C$14:$G$5000,4,FALSE))</f>
        <v/>
      </c>
      <c r="H3092" s="95"/>
      <c r="I3092" s="113" t="str">
        <f>IF(H3092="","",VLOOKUP(H3092,BD!B$2:C$16,2,FALSE))</f>
        <v/>
      </c>
      <c r="J3092" s="114"/>
      <c r="K3092" s="115" t="str">
        <f t="shared" si="106"/>
        <v/>
      </c>
      <c r="L3092" s="116" t="str">
        <f t="shared" ca="1" si="107"/>
        <v>-</v>
      </c>
      <c r="M3092" s="111" t="str">
        <f>IF(E3092="","",VLOOKUP(E3092,[1]PROJECTES!$C$14:$Z$5000,21,FALSE))</f>
        <v/>
      </c>
      <c r="N3092" s="117"/>
      <c r="O3092" s="118" t="s">
        <v>222</v>
      </c>
      <c r="P3092" s="119"/>
      <c r="Q3092" s="84"/>
      <c r="R3092" s="125"/>
      <c r="S3092" s="166"/>
      <c r="T3092" s="167"/>
    </row>
    <row r="3093" spans="1:20" s="121" customFormat="1" ht="20.100000000000001" customHeight="1" x14ac:dyDescent="0.3">
      <c r="A3093" s="80"/>
      <c r="B3093" s="110" t="str">
        <f>IF(E3093="","",VLOOKUP(E3093,[1]PROJECTES!$C$14:$G$5000,2,FALSE))</f>
        <v/>
      </c>
      <c r="C3093" s="80"/>
      <c r="D3093" s="283" t="str">
        <f>IF(E3093="","",VLOOKUP(E3093,[1]PROJECTES!$C$14:$G$5000,5,FALSE))</f>
        <v/>
      </c>
      <c r="E3093" s="79"/>
      <c r="F3093" s="110" t="str">
        <f>IF(I3093="","",VLOOKUP(I3093,[1]PROJECTES!$C$14:$G$5000,2,FALSE))</f>
        <v/>
      </c>
      <c r="G3093" s="112" t="str">
        <f>IF(E3093="","",VLOOKUP(E3093,[1]PROJECTES!$C$14:$G$5000,4,FALSE))</f>
        <v/>
      </c>
      <c r="H3093" s="95"/>
      <c r="I3093" s="113" t="str">
        <f>IF(H3093="","",VLOOKUP(H3093,BD!B$2:C$16,2,FALSE))</f>
        <v/>
      </c>
      <c r="J3093" s="114"/>
      <c r="K3093" s="115" t="str">
        <f t="shared" si="106"/>
        <v/>
      </c>
      <c r="L3093" s="116" t="str">
        <f t="shared" ca="1" si="107"/>
        <v>-</v>
      </c>
      <c r="M3093" s="111" t="str">
        <f>IF(E3093="","",VLOOKUP(E3093,[1]PROJECTES!$C$14:$Z$5000,21,FALSE))</f>
        <v/>
      </c>
      <c r="N3093" s="117"/>
      <c r="O3093" s="118" t="s">
        <v>222</v>
      </c>
      <c r="P3093" s="119"/>
      <c r="Q3093" s="84"/>
      <c r="R3093" s="125"/>
      <c r="S3093" s="166"/>
      <c r="T3093" s="167"/>
    </row>
    <row r="3094" spans="1:20" s="121" customFormat="1" ht="20.100000000000001" customHeight="1" x14ac:dyDescent="0.3">
      <c r="A3094" s="80"/>
      <c r="B3094" s="110" t="str">
        <f>IF(E3094="","",VLOOKUP(E3094,[1]PROJECTES!$C$14:$G$5000,2,FALSE))</f>
        <v/>
      </c>
      <c r="C3094" s="80"/>
      <c r="D3094" s="283" t="str">
        <f>IF(E3094="","",VLOOKUP(E3094,[1]PROJECTES!$C$14:$G$5000,5,FALSE))</f>
        <v/>
      </c>
      <c r="E3094" s="79"/>
      <c r="F3094" s="110" t="str">
        <f>IF(I3094="","",VLOOKUP(I3094,[1]PROJECTES!$C$14:$G$5000,2,FALSE))</f>
        <v/>
      </c>
      <c r="G3094" s="112" t="str">
        <f>IF(E3094="","",VLOOKUP(E3094,[1]PROJECTES!$C$14:$G$5000,4,FALSE))</f>
        <v/>
      </c>
      <c r="H3094" s="95"/>
      <c r="I3094" s="113" t="str">
        <f>IF(H3094="","",VLOOKUP(H3094,BD!B$2:C$16,2,FALSE))</f>
        <v/>
      </c>
      <c r="J3094" s="114"/>
      <c r="K3094" s="115" t="str">
        <f t="shared" si="106"/>
        <v/>
      </c>
      <c r="L3094" s="116" t="str">
        <f t="shared" ca="1" si="107"/>
        <v>-</v>
      </c>
      <c r="M3094" s="111" t="str">
        <f>IF(E3094="","",VLOOKUP(E3094,[1]PROJECTES!$C$14:$Z$5000,21,FALSE))</f>
        <v/>
      </c>
      <c r="N3094" s="117"/>
      <c r="O3094" s="118" t="s">
        <v>222</v>
      </c>
      <c r="P3094" s="119"/>
      <c r="Q3094" s="84"/>
      <c r="R3094" s="125"/>
      <c r="S3094" s="166"/>
      <c r="T3094" s="167"/>
    </row>
    <row r="3095" spans="1:20" s="121" customFormat="1" ht="20.100000000000001" customHeight="1" x14ac:dyDescent="0.3">
      <c r="A3095" s="80"/>
      <c r="B3095" s="110" t="str">
        <f>IF(E3095="","",VLOOKUP(E3095,[1]PROJECTES!$C$14:$G$5000,2,FALSE))</f>
        <v/>
      </c>
      <c r="C3095" s="80"/>
      <c r="D3095" s="283" t="str">
        <f>IF(E3095="","",VLOOKUP(E3095,[1]PROJECTES!$C$14:$G$5000,5,FALSE))</f>
        <v/>
      </c>
      <c r="E3095" s="79"/>
      <c r="F3095" s="110" t="str">
        <f>IF(I3095="","",VLOOKUP(I3095,[1]PROJECTES!$C$14:$G$5000,2,FALSE))</f>
        <v/>
      </c>
      <c r="G3095" s="112" t="str">
        <f>IF(E3095="","",VLOOKUP(E3095,[1]PROJECTES!$C$14:$G$5000,4,FALSE))</f>
        <v/>
      </c>
      <c r="H3095" s="95"/>
      <c r="I3095" s="113" t="str">
        <f>IF(H3095="","",VLOOKUP(H3095,BD!B$2:C$16,2,FALSE))</f>
        <v/>
      </c>
      <c r="J3095" s="114"/>
      <c r="K3095" s="115" t="str">
        <f t="shared" si="106"/>
        <v/>
      </c>
      <c r="L3095" s="116" t="str">
        <f t="shared" ca="1" si="107"/>
        <v>-</v>
      </c>
      <c r="M3095" s="111" t="str">
        <f>IF(E3095="","",VLOOKUP(E3095,[1]PROJECTES!$C$14:$Z$5000,21,FALSE))</f>
        <v/>
      </c>
      <c r="N3095" s="117"/>
      <c r="O3095" s="118" t="s">
        <v>222</v>
      </c>
      <c r="P3095" s="119"/>
      <c r="Q3095" s="84"/>
      <c r="R3095" s="125"/>
      <c r="S3095" s="166"/>
      <c r="T3095" s="167"/>
    </row>
    <row r="3096" spans="1:20" s="121" customFormat="1" ht="20.100000000000001" customHeight="1" x14ac:dyDescent="0.3">
      <c r="A3096" s="80"/>
      <c r="B3096" s="110" t="str">
        <f>IF(E3096="","",VLOOKUP(E3096,[1]PROJECTES!$C$14:$G$5000,2,FALSE))</f>
        <v/>
      </c>
      <c r="C3096" s="80"/>
      <c r="D3096" s="283" t="str">
        <f>IF(E3096="","",VLOOKUP(E3096,[1]PROJECTES!$C$14:$G$5000,5,FALSE))</f>
        <v/>
      </c>
      <c r="E3096" s="79"/>
      <c r="F3096" s="110" t="str">
        <f>IF(I3096="","",VLOOKUP(I3096,[1]PROJECTES!$C$14:$G$5000,2,FALSE))</f>
        <v/>
      </c>
      <c r="G3096" s="112" t="str">
        <f>IF(E3096="","",VLOOKUP(E3096,[1]PROJECTES!$C$14:$G$5000,4,FALSE))</f>
        <v/>
      </c>
      <c r="H3096" s="95"/>
      <c r="I3096" s="113" t="str">
        <f>IF(H3096="","",VLOOKUP(H3096,BD!B$2:C$16,2,FALSE))</f>
        <v/>
      </c>
      <c r="J3096" s="114"/>
      <c r="K3096" s="115" t="str">
        <f t="shared" si="106"/>
        <v/>
      </c>
      <c r="L3096" s="116" t="str">
        <f t="shared" ca="1" si="107"/>
        <v>-</v>
      </c>
      <c r="M3096" s="111" t="str">
        <f>IF(E3096="","",VLOOKUP(E3096,[1]PROJECTES!$C$14:$Z$5000,21,FALSE))</f>
        <v/>
      </c>
      <c r="N3096" s="117"/>
      <c r="O3096" s="118" t="s">
        <v>222</v>
      </c>
      <c r="P3096" s="119"/>
      <c r="Q3096" s="84"/>
      <c r="R3096" s="125"/>
      <c r="S3096" s="166"/>
      <c r="T3096" s="167"/>
    </row>
    <row r="3097" spans="1:20" s="121" customFormat="1" ht="20.100000000000001" customHeight="1" x14ac:dyDescent="0.3">
      <c r="A3097" s="80"/>
      <c r="B3097" s="110" t="str">
        <f>IF(E3097="","",VLOOKUP(E3097,[1]PROJECTES!$C$14:$G$5000,2,FALSE))</f>
        <v/>
      </c>
      <c r="C3097" s="80"/>
      <c r="D3097" s="283" t="str">
        <f>IF(E3097="","",VLOOKUP(E3097,[1]PROJECTES!$C$14:$G$5000,5,FALSE))</f>
        <v/>
      </c>
      <c r="E3097" s="79"/>
      <c r="F3097" s="110" t="str">
        <f>IF(I3097="","",VLOOKUP(I3097,[1]PROJECTES!$C$14:$G$5000,2,FALSE))</f>
        <v/>
      </c>
      <c r="G3097" s="112" t="str">
        <f>IF(E3097="","",VLOOKUP(E3097,[1]PROJECTES!$C$14:$G$5000,4,FALSE))</f>
        <v/>
      </c>
      <c r="H3097" s="95"/>
      <c r="I3097" s="113" t="str">
        <f>IF(H3097="","",VLOOKUP(H3097,BD!B$2:C$16,2,FALSE))</f>
        <v/>
      </c>
      <c r="J3097" s="114"/>
      <c r="K3097" s="115" t="str">
        <f t="shared" si="106"/>
        <v/>
      </c>
      <c r="L3097" s="116" t="str">
        <f t="shared" ca="1" si="107"/>
        <v>-</v>
      </c>
      <c r="M3097" s="111" t="str">
        <f>IF(E3097="","",VLOOKUP(E3097,[1]PROJECTES!$C$14:$Z$5000,21,FALSE))</f>
        <v/>
      </c>
      <c r="N3097" s="117"/>
      <c r="O3097" s="118" t="s">
        <v>222</v>
      </c>
      <c r="P3097" s="119"/>
      <c r="Q3097" s="84"/>
      <c r="R3097" s="125"/>
      <c r="S3097" s="166"/>
      <c r="T3097" s="167"/>
    </row>
    <row r="3098" spans="1:20" s="121" customFormat="1" ht="20.100000000000001" customHeight="1" x14ac:dyDescent="0.3">
      <c r="A3098" s="80"/>
      <c r="B3098" s="110" t="str">
        <f>IF(E3098="","",VLOOKUP(E3098,[1]PROJECTES!$C$14:$G$5000,2,FALSE))</f>
        <v/>
      </c>
      <c r="C3098" s="80"/>
      <c r="D3098" s="283" t="str">
        <f>IF(E3098="","",VLOOKUP(E3098,[1]PROJECTES!$C$14:$G$5000,5,FALSE))</f>
        <v/>
      </c>
      <c r="E3098" s="79"/>
      <c r="F3098" s="110" t="str">
        <f>IF(I3098="","",VLOOKUP(I3098,[1]PROJECTES!$C$14:$G$5000,2,FALSE))</f>
        <v/>
      </c>
      <c r="G3098" s="112" t="str">
        <f>IF(E3098="","",VLOOKUP(E3098,[1]PROJECTES!$C$14:$G$5000,4,FALSE))</f>
        <v/>
      </c>
      <c r="H3098" s="95"/>
      <c r="I3098" s="113" t="str">
        <f>IF(H3098="","",VLOOKUP(H3098,BD!B$2:C$16,2,FALSE))</f>
        <v/>
      </c>
      <c r="J3098" s="114"/>
      <c r="K3098" s="115" t="str">
        <f t="shared" si="106"/>
        <v/>
      </c>
      <c r="L3098" s="116" t="str">
        <f t="shared" ca="1" si="107"/>
        <v>-</v>
      </c>
      <c r="M3098" s="111" t="str">
        <f>IF(E3098="","",VLOOKUP(E3098,[1]PROJECTES!$C$14:$Z$5000,21,FALSE))</f>
        <v/>
      </c>
      <c r="N3098" s="117"/>
      <c r="O3098" s="118" t="s">
        <v>222</v>
      </c>
      <c r="P3098" s="119"/>
      <c r="Q3098" s="84"/>
      <c r="R3098" s="125"/>
      <c r="S3098" s="166"/>
      <c r="T3098" s="167"/>
    </row>
    <row r="3099" spans="1:20" s="121" customFormat="1" ht="20.100000000000001" customHeight="1" x14ac:dyDescent="0.3">
      <c r="A3099" s="80"/>
      <c r="B3099" s="110" t="str">
        <f>IF(E3099="","",VLOOKUP(E3099,[1]PROJECTES!$C$14:$G$5000,2,FALSE))</f>
        <v/>
      </c>
      <c r="C3099" s="80"/>
      <c r="D3099" s="283" t="str">
        <f>IF(E3099="","",VLOOKUP(E3099,[1]PROJECTES!$C$14:$G$5000,5,FALSE))</f>
        <v/>
      </c>
      <c r="E3099" s="79"/>
      <c r="F3099" s="110" t="str">
        <f>IF(I3099="","",VLOOKUP(I3099,[1]PROJECTES!$C$14:$G$5000,2,FALSE))</f>
        <v/>
      </c>
      <c r="G3099" s="112" t="str">
        <f>IF(E3099="","",VLOOKUP(E3099,[1]PROJECTES!$C$14:$G$5000,4,FALSE))</f>
        <v/>
      </c>
      <c r="H3099" s="95"/>
      <c r="I3099" s="113" t="str">
        <f>IF(H3099="","",VLOOKUP(H3099,BD!B$2:C$16,2,FALSE))</f>
        <v/>
      </c>
      <c r="J3099" s="114"/>
      <c r="K3099" s="115" t="str">
        <f t="shared" si="106"/>
        <v/>
      </c>
      <c r="L3099" s="116" t="str">
        <f t="shared" ca="1" si="107"/>
        <v>-</v>
      </c>
      <c r="M3099" s="111" t="str">
        <f>IF(E3099="","",VLOOKUP(E3099,[1]PROJECTES!$C$14:$Z$5000,21,FALSE))</f>
        <v/>
      </c>
      <c r="N3099" s="117"/>
      <c r="O3099" s="118" t="s">
        <v>222</v>
      </c>
      <c r="P3099" s="119"/>
      <c r="Q3099" s="84"/>
      <c r="R3099" s="125"/>
      <c r="S3099" s="166"/>
      <c r="T3099" s="167"/>
    </row>
    <row r="3100" spans="1:20" s="121" customFormat="1" ht="20.100000000000001" customHeight="1" x14ac:dyDescent="0.3">
      <c r="A3100" s="80"/>
      <c r="B3100" s="110" t="str">
        <f>IF(E3100="","",VLOOKUP(E3100,[1]PROJECTES!$C$14:$G$5000,2,FALSE))</f>
        <v/>
      </c>
      <c r="C3100" s="80"/>
      <c r="D3100" s="283" t="str">
        <f>IF(E3100="","",VLOOKUP(E3100,[1]PROJECTES!$C$14:$G$5000,5,FALSE))</f>
        <v/>
      </c>
      <c r="E3100" s="79"/>
      <c r="F3100" s="110" t="str">
        <f>IF(I3100="","",VLOOKUP(I3100,[1]PROJECTES!$C$14:$G$5000,2,FALSE))</f>
        <v/>
      </c>
      <c r="G3100" s="112" t="str">
        <f>IF(E3100="","",VLOOKUP(E3100,[1]PROJECTES!$C$14:$G$5000,4,FALSE))</f>
        <v/>
      </c>
      <c r="H3100" s="95"/>
      <c r="I3100" s="113" t="str">
        <f>IF(H3100="","",VLOOKUP(H3100,BD!B$2:C$16,2,FALSE))</f>
        <v/>
      </c>
      <c r="J3100" s="114"/>
      <c r="K3100" s="115" t="str">
        <f t="shared" si="106"/>
        <v/>
      </c>
      <c r="L3100" s="116" t="str">
        <f t="shared" ca="1" si="107"/>
        <v>-</v>
      </c>
      <c r="M3100" s="111" t="str">
        <f>IF(E3100="","",VLOOKUP(E3100,[1]PROJECTES!$C$14:$Z$5000,21,FALSE))</f>
        <v/>
      </c>
      <c r="N3100" s="117"/>
      <c r="O3100" s="118" t="s">
        <v>222</v>
      </c>
      <c r="P3100" s="119"/>
      <c r="Q3100" s="84"/>
      <c r="R3100" s="125"/>
      <c r="S3100" s="166"/>
      <c r="T3100" s="167"/>
    </row>
    <row r="3101" spans="1:20" s="121" customFormat="1" ht="20.100000000000001" customHeight="1" x14ac:dyDescent="0.3">
      <c r="A3101" s="80"/>
      <c r="B3101" s="110" t="str">
        <f>IF(E3101="","",VLOOKUP(E3101,[1]PROJECTES!$C$14:$G$5000,2,FALSE))</f>
        <v/>
      </c>
      <c r="C3101" s="80"/>
      <c r="D3101" s="283" t="str">
        <f>IF(E3101="","",VLOOKUP(E3101,[1]PROJECTES!$C$14:$G$5000,5,FALSE))</f>
        <v/>
      </c>
      <c r="E3101" s="79"/>
      <c r="F3101" s="110" t="str">
        <f>IF(I3101="","",VLOOKUP(I3101,[1]PROJECTES!$C$14:$G$5000,2,FALSE))</f>
        <v/>
      </c>
      <c r="G3101" s="112" t="str">
        <f>IF(E3101="","",VLOOKUP(E3101,[1]PROJECTES!$C$14:$G$5000,4,FALSE))</f>
        <v/>
      </c>
      <c r="H3101" s="95"/>
      <c r="I3101" s="113" t="str">
        <f>IF(H3101="","",VLOOKUP(H3101,BD!B$2:C$16,2,FALSE))</f>
        <v/>
      </c>
      <c r="J3101" s="114"/>
      <c r="K3101" s="115" t="str">
        <f t="shared" si="106"/>
        <v/>
      </c>
      <c r="L3101" s="116" t="str">
        <f t="shared" ca="1" si="107"/>
        <v>-</v>
      </c>
      <c r="M3101" s="111" t="str">
        <f>IF(E3101="","",VLOOKUP(E3101,[1]PROJECTES!$C$14:$Z$5000,21,FALSE))</f>
        <v/>
      </c>
      <c r="N3101" s="117"/>
      <c r="O3101" s="118" t="s">
        <v>222</v>
      </c>
      <c r="P3101" s="119"/>
      <c r="Q3101" s="84"/>
      <c r="R3101" s="125"/>
      <c r="S3101" s="166"/>
      <c r="T3101" s="167"/>
    </row>
    <row r="3102" spans="1:20" s="121" customFormat="1" ht="20.100000000000001" customHeight="1" x14ac:dyDescent="0.3">
      <c r="A3102" s="80"/>
      <c r="B3102" s="110" t="str">
        <f>IF(E3102="","",VLOOKUP(E3102,[1]PROJECTES!$C$14:$G$5000,2,FALSE))</f>
        <v/>
      </c>
      <c r="C3102" s="80"/>
      <c r="D3102" s="283" t="str">
        <f>IF(E3102="","",VLOOKUP(E3102,[1]PROJECTES!$C$14:$G$5000,5,FALSE))</f>
        <v/>
      </c>
      <c r="E3102" s="79"/>
      <c r="F3102" s="110" t="str">
        <f>IF(I3102="","",VLOOKUP(I3102,[1]PROJECTES!$C$14:$G$5000,2,FALSE))</f>
        <v/>
      </c>
      <c r="G3102" s="112" t="str">
        <f>IF(E3102="","",VLOOKUP(E3102,[1]PROJECTES!$C$14:$G$5000,4,FALSE))</f>
        <v/>
      </c>
      <c r="H3102" s="95"/>
      <c r="I3102" s="113" t="str">
        <f>IF(H3102="","",VLOOKUP(H3102,BD!B$2:C$16,2,FALSE))</f>
        <v/>
      </c>
      <c r="J3102" s="114"/>
      <c r="K3102" s="115" t="str">
        <f t="shared" si="106"/>
        <v/>
      </c>
      <c r="L3102" s="116" t="str">
        <f t="shared" ca="1" si="107"/>
        <v>-</v>
      </c>
      <c r="M3102" s="111" t="str">
        <f>IF(E3102="","",VLOOKUP(E3102,[1]PROJECTES!$C$14:$Z$5000,21,FALSE))</f>
        <v/>
      </c>
      <c r="N3102" s="117"/>
      <c r="O3102" s="118" t="s">
        <v>222</v>
      </c>
      <c r="P3102" s="119"/>
      <c r="Q3102" s="84"/>
      <c r="R3102" s="125"/>
      <c r="S3102" s="166"/>
      <c r="T3102" s="167"/>
    </row>
    <row r="3103" spans="1:20" s="121" customFormat="1" ht="20.100000000000001" customHeight="1" x14ac:dyDescent="0.3">
      <c r="A3103" s="80"/>
      <c r="B3103" s="110" t="str">
        <f>IF(E3103="","",VLOOKUP(E3103,[1]PROJECTES!$C$14:$G$5000,2,FALSE))</f>
        <v/>
      </c>
      <c r="C3103" s="80"/>
      <c r="D3103" s="283" t="str">
        <f>IF(E3103="","",VLOOKUP(E3103,[1]PROJECTES!$C$14:$G$5000,5,FALSE))</f>
        <v/>
      </c>
      <c r="E3103" s="79"/>
      <c r="F3103" s="110" t="str">
        <f>IF(I3103="","",VLOOKUP(I3103,[1]PROJECTES!$C$14:$G$5000,2,FALSE))</f>
        <v/>
      </c>
      <c r="G3103" s="112" t="str">
        <f>IF(E3103="","",VLOOKUP(E3103,[1]PROJECTES!$C$14:$G$5000,4,FALSE))</f>
        <v/>
      </c>
      <c r="H3103" s="95"/>
      <c r="I3103" s="113" t="str">
        <f>IF(H3103="","",VLOOKUP(H3103,BD!B$2:C$16,2,FALSE))</f>
        <v/>
      </c>
      <c r="J3103" s="114"/>
      <c r="K3103" s="115" t="str">
        <f t="shared" si="106"/>
        <v/>
      </c>
      <c r="L3103" s="116" t="str">
        <f t="shared" ca="1" si="107"/>
        <v>-</v>
      </c>
      <c r="M3103" s="111" t="str">
        <f>IF(E3103="","",VLOOKUP(E3103,[1]PROJECTES!$C$14:$Z$5000,21,FALSE))</f>
        <v/>
      </c>
      <c r="N3103" s="117"/>
      <c r="O3103" s="118" t="s">
        <v>222</v>
      </c>
      <c r="P3103" s="119"/>
      <c r="Q3103" s="84"/>
      <c r="R3103" s="125"/>
      <c r="S3103" s="166"/>
      <c r="T3103" s="167"/>
    </row>
    <row r="3104" spans="1:20" s="121" customFormat="1" ht="20.100000000000001" customHeight="1" x14ac:dyDescent="0.3">
      <c r="A3104" s="80"/>
      <c r="B3104" s="110" t="str">
        <f>IF(E3104="","",VLOOKUP(E3104,[1]PROJECTES!$C$14:$G$5000,2,FALSE))</f>
        <v/>
      </c>
      <c r="C3104" s="80"/>
      <c r="D3104" s="283" t="str">
        <f>IF(E3104="","",VLOOKUP(E3104,[1]PROJECTES!$C$14:$G$5000,5,FALSE))</f>
        <v/>
      </c>
      <c r="E3104" s="79"/>
      <c r="F3104" s="110" t="str">
        <f>IF(I3104="","",VLOOKUP(I3104,[1]PROJECTES!$C$14:$G$5000,2,FALSE))</f>
        <v/>
      </c>
      <c r="G3104" s="112" t="str">
        <f>IF(E3104="","",VLOOKUP(E3104,[1]PROJECTES!$C$14:$G$5000,4,FALSE))</f>
        <v/>
      </c>
      <c r="H3104" s="95"/>
      <c r="I3104" s="113" t="str">
        <f>IF(H3104="","",VLOOKUP(H3104,BD!B$2:C$16,2,FALSE))</f>
        <v/>
      </c>
      <c r="J3104" s="114"/>
      <c r="K3104" s="115" t="str">
        <f t="shared" si="106"/>
        <v/>
      </c>
      <c r="L3104" s="116" t="str">
        <f t="shared" ca="1" si="107"/>
        <v>-</v>
      </c>
      <c r="M3104" s="111" t="str">
        <f>IF(E3104="","",VLOOKUP(E3104,[1]PROJECTES!$C$14:$Z$5000,21,FALSE))</f>
        <v/>
      </c>
      <c r="N3104" s="117"/>
      <c r="O3104" s="118" t="s">
        <v>222</v>
      </c>
      <c r="P3104" s="119"/>
      <c r="Q3104" s="84"/>
      <c r="R3104" s="125"/>
      <c r="S3104" s="166"/>
      <c r="T3104" s="167"/>
    </row>
    <row r="3105" spans="1:20" s="121" customFormat="1" ht="20.100000000000001" customHeight="1" x14ac:dyDescent="0.3">
      <c r="A3105" s="80"/>
      <c r="B3105" s="110" t="str">
        <f>IF(E3105="","",VLOOKUP(E3105,[1]PROJECTES!$C$14:$G$5000,2,FALSE))</f>
        <v/>
      </c>
      <c r="C3105" s="80"/>
      <c r="D3105" s="283" t="str">
        <f>IF(E3105="","",VLOOKUP(E3105,[1]PROJECTES!$C$14:$G$5000,5,FALSE))</f>
        <v/>
      </c>
      <c r="E3105" s="79"/>
      <c r="F3105" s="110" t="str">
        <f>IF(I3105="","",VLOOKUP(I3105,[1]PROJECTES!$C$14:$G$5000,2,FALSE))</f>
        <v/>
      </c>
      <c r="G3105" s="112" t="str">
        <f>IF(E3105="","",VLOOKUP(E3105,[1]PROJECTES!$C$14:$G$5000,4,FALSE))</f>
        <v/>
      </c>
      <c r="H3105" s="95"/>
      <c r="I3105" s="113" t="str">
        <f>IF(H3105="","",VLOOKUP(H3105,BD!B$2:C$16,2,FALSE))</f>
        <v/>
      </c>
      <c r="J3105" s="114"/>
      <c r="K3105" s="115" t="str">
        <f t="shared" si="106"/>
        <v/>
      </c>
      <c r="L3105" s="116" t="str">
        <f t="shared" ca="1" si="107"/>
        <v>-</v>
      </c>
      <c r="M3105" s="111" t="str">
        <f>IF(E3105="","",VLOOKUP(E3105,[1]PROJECTES!$C$14:$Z$5000,21,FALSE))</f>
        <v/>
      </c>
      <c r="N3105" s="117"/>
      <c r="O3105" s="118" t="s">
        <v>222</v>
      </c>
      <c r="P3105" s="119"/>
      <c r="Q3105" s="84"/>
      <c r="R3105" s="125"/>
      <c r="S3105" s="166"/>
      <c r="T3105" s="167"/>
    </row>
    <row r="3106" spans="1:20" s="121" customFormat="1" ht="20.100000000000001" customHeight="1" x14ac:dyDescent="0.3">
      <c r="A3106" s="80"/>
      <c r="B3106" s="110" t="str">
        <f>IF(E3106="","",VLOOKUP(E3106,[1]PROJECTES!$C$14:$G$5000,2,FALSE))</f>
        <v/>
      </c>
      <c r="C3106" s="80"/>
      <c r="D3106" s="283" t="str">
        <f>IF(E3106="","",VLOOKUP(E3106,[1]PROJECTES!$C$14:$G$5000,5,FALSE))</f>
        <v/>
      </c>
      <c r="E3106" s="79"/>
      <c r="F3106" s="110" t="str">
        <f>IF(I3106="","",VLOOKUP(I3106,[1]PROJECTES!$C$14:$G$5000,2,FALSE))</f>
        <v/>
      </c>
      <c r="G3106" s="112" t="str">
        <f>IF(E3106="","",VLOOKUP(E3106,[1]PROJECTES!$C$14:$G$5000,4,FALSE))</f>
        <v/>
      </c>
      <c r="H3106" s="95"/>
      <c r="I3106" s="113" t="str">
        <f>IF(H3106="","",VLOOKUP(H3106,BD!B$2:C$16,2,FALSE))</f>
        <v/>
      </c>
      <c r="J3106" s="114"/>
      <c r="K3106" s="115" t="str">
        <f t="shared" si="106"/>
        <v/>
      </c>
      <c r="L3106" s="116" t="str">
        <f t="shared" ca="1" si="107"/>
        <v>-</v>
      </c>
      <c r="M3106" s="111" t="str">
        <f>IF(E3106="","",VLOOKUP(E3106,[1]PROJECTES!$C$14:$Z$5000,21,FALSE))</f>
        <v/>
      </c>
      <c r="N3106" s="117"/>
      <c r="O3106" s="118" t="s">
        <v>222</v>
      </c>
      <c r="P3106" s="119"/>
      <c r="Q3106" s="84"/>
      <c r="R3106" s="125"/>
      <c r="S3106" s="166"/>
      <c r="T3106" s="167"/>
    </row>
    <row r="3107" spans="1:20" s="121" customFormat="1" ht="20.100000000000001" customHeight="1" x14ac:dyDescent="0.3">
      <c r="A3107" s="80"/>
      <c r="B3107" s="110" t="str">
        <f>IF(E3107="","",VLOOKUP(E3107,[1]PROJECTES!$C$14:$G$5000,2,FALSE))</f>
        <v/>
      </c>
      <c r="C3107" s="80"/>
      <c r="D3107" s="283" t="str">
        <f>IF(E3107="","",VLOOKUP(E3107,[1]PROJECTES!$C$14:$G$5000,5,FALSE))</f>
        <v/>
      </c>
      <c r="E3107" s="79"/>
      <c r="F3107" s="110" t="str">
        <f>IF(I3107="","",VLOOKUP(I3107,[1]PROJECTES!$C$14:$G$5000,2,FALSE))</f>
        <v/>
      </c>
      <c r="G3107" s="112" t="str">
        <f>IF(E3107="","",VLOOKUP(E3107,[1]PROJECTES!$C$14:$G$5000,4,FALSE))</f>
        <v/>
      </c>
      <c r="H3107" s="95"/>
      <c r="I3107" s="113" t="str">
        <f>IF(H3107="","",VLOOKUP(H3107,BD!B$2:C$16,2,FALSE))</f>
        <v/>
      </c>
      <c r="J3107" s="114"/>
      <c r="K3107" s="115" t="str">
        <f t="shared" si="106"/>
        <v/>
      </c>
      <c r="L3107" s="116" t="str">
        <f t="shared" ca="1" si="107"/>
        <v>-</v>
      </c>
      <c r="M3107" s="111" t="str">
        <f>IF(E3107="","",VLOOKUP(E3107,[1]PROJECTES!$C$14:$Z$5000,21,FALSE))</f>
        <v/>
      </c>
      <c r="N3107" s="117"/>
      <c r="O3107" s="118" t="s">
        <v>222</v>
      </c>
      <c r="P3107" s="119"/>
      <c r="Q3107" s="84"/>
      <c r="R3107" s="125"/>
      <c r="S3107" s="166"/>
      <c r="T3107" s="167"/>
    </row>
    <row r="3108" spans="1:20" s="121" customFormat="1" ht="20.100000000000001" customHeight="1" x14ac:dyDescent="0.3">
      <c r="A3108" s="80"/>
      <c r="B3108" s="110" t="str">
        <f>IF(E3108="","",VLOOKUP(E3108,[1]PROJECTES!$C$14:$G$5000,2,FALSE))</f>
        <v/>
      </c>
      <c r="C3108" s="80"/>
      <c r="D3108" s="283" t="str">
        <f>IF(E3108="","",VLOOKUP(E3108,[1]PROJECTES!$C$14:$G$5000,5,FALSE))</f>
        <v/>
      </c>
      <c r="E3108" s="79"/>
      <c r="F3108" s="110" t="str">
        <f>IF(I3108="","",VLOOKUP(I3108,[1]PROJECTES!$C$14:$G$5000,2,FALSE))</f>
        <v/>
      </c>
      <c r="G3108" s="112" t="str">
        <f>IF(E3108="","",VLOOKUP(E3108,[1]PROJECTES!$C$14:$G$5000,4,FALSE))</f>
        <v/>
      </c>
      <c r="H3108" s="95"/>
      <c r="I3108" s="113" t="str">
        <f>IF(H3108="","",VLOOKUP(H3108,BD!B$2:C$16,2,FALSE))</f>
        <v/>
      </c>
      <c r="J3108" s="114"/>
      <c r="K3108" s="115" t="str">
        <f t="shared" si="106"/>
        <v/>
      </c>
      <c r="L3108" s="116" t="str">
        <f t="shared" ca="1" si="107"/>
        <v>-</v>
      </c>
      <c r="M3108" s="111" t="str">
        <f>IF(E3108="","",VLOOKUP(E3108,[1]PROJECTES!$C$14:$Z$5000,21,FALSE))</f>
        <v/>
      </c>
      <c r="N3108" s="117"/>
      <c r="O3108" s="118" t="s">
        <v>222</v>
      </c>
      <c r="P3108" s="119"/>
      <c r="Q3108" s="84"/>
      <c r="R3108" s="125"/>
      <c r="S3108" s="166"/>
      <c r="T3108" s="167"/>
    </row>
    <row r="3109" spans="1:20" s="121" customFormat="1" ht="20.100000000000001" customHeight="1" x14ac:dyDescent="0.3">
      <c r="A3109" s="80"/>
      <c r="B3109" s="110" t="str">
        <f>IF(E3109="","",VLOOKUP(E3109,[1]PROJECTES!$C$14:$G$5000,2,FALSE))</f>
        <v/>
      </c>
      <c r="C3109" s="80"/>
      <c r="D3109" s="283" t="str">
        <f>IF(E3109="","",VLOOKUP(E3109,[1]PROJECTES!$C$14:$G$5000,5,FALSE))</f>
        <v/>
      </c>
      <c r="E3109" s="79"/>
      <c r="F3109" s="110" t="str">
        <f>IF(I3109="","",VLOOKUP(I3109,[1]PROJECTES!$C$14:$G$5000,2,FALSE))</f>
        <v/>
      </c>
      <c r="G3109" s="112" t="str">
        <f>IF(E3109="","",VLOOKUP(E3109,[1]PROJECTES!$C$14:$G$5000,4,FALSE))</f>
        <v/>
      </c>
      <c r="H3109" s="95"/>
      <c r="I3109" s="113" t="str">
        <f>IF(H3109="","",VLOOKUP(H3109,BD!B$2:C$16,2,FALSE))</f>
        <v/>
      </c>
      <c r="J3109" s="114"/>
      <c r="K3109" s="115" t="str">
        <f t="shared" si="106"/>
        <v/>
      </c>
      <c r="L3109" s="116" t="str">
        <f t="shared" ca="1" si="107"/>
        <v>-</v>
      </c>
      <c r="M3109" s="111" t="str">
        <f>IF(E3109="","",VLOOKUP(E3109,[1]PROJECTES!$C$14:$Z$5000,21,FALSE))</f>
        <v/>
      </c>
      <c r="N3109" s="117"/>
      <c r="O3109" s="118" t="s">
        <v>222</v>
      </c>
      <c r="P3109" s="119"/>
      <c r="Q3109" s="84"/>
      <c r="R3109" s="125"/>
      <c r="S3109" s="166"/>
      <c r="T3109" s="167"/>
    </row>
    <row r="3110" spans="1:20" s="121" customFormat="1" ht="20.100000000000001" customHeight="1" x14ac:dyDescent="0.3">
      <c r="A3110" s="80"/>
      <c r="B3110" s="110" t="str">
        <f>IF(E3110="","",VLOOKUP(E3110,[1]PROJECTES!$C$14:$G$5000,2,FALSE))</f>
        <v/>
      </c>
      <c r="C3110" s="80"/>
      <c r="D3110" s="283" t="str">
        <f>IF(E3110="","",VLOOKUP(E3110,[1]PROJECTES!$C$14:$G$5000,5,FALSE))</f>
        <v/>
      </c>
      <c r="E3110" s="79"/>
      <c r="F3110" s="110" t="str">
        <f>IF(I3110="","",VLOOKUP(I3110,[1]PROJECTES!$C$14:$G$5000,2,FALSE))</f>
        <v/>
      </c>
      <c r="G3110" s="112" t="str">
        <f>IF(E3110="","",VLOOKUP(E3110,[1]PROJECTES!$C$14:$G$5000,4,FALSE))</f>
        <v/>
      </c>
      <c r="H3110" s="95"/>
      <c r="I3110" s="113" t="str">
        <f>IF(H3110="","",VLOOKUP(H3110,BD!B$2:C$16,2,FALSE))</f>
        <v/>
      </c>
      <c r="J3110" s="114"/>
      <c r="K3110" s="115" t="str">
        <f t="shared" ref="K3110:K3173" si="108">IF(J3110="","",WEEKNUM(J3110,2)-0)</f>
        <v/>
      </c>
      <c r="L3110" s="116" t="str">
        <f t="shared" ca="1" si="107"/>
        <v>-</v>
      </c>
      <c r="M3110" s="111" t="str">
        <f>IF(E3110="","",VLOOKUP(E3110,[1]PROJECTES!$C$14:$Z$5000,21,FALSE))</f>
        <v/>
      </c>
      <c r="N3110" s="117"/>
      <c r="O3110" s="118" t="s">
        <v>222</v>
      </c>
      <c r="P3110" s="119"/>
      <c r="Q3110" s="84"/>
      <c r="R3110" s="125"/>
      <c r="S3110" s="166"/>
      <c r="T3110" s="167"/>
    </row>
    <row r="3111" spans="1:20" s="121" customFormat="1" ht="20.100000000000001" customHeight="1" x14ac:dyDescent="0.3">
      <c r="A3111" s="80"/>
      <c r="B3111" s="110" t="str">
        <f>IF(E3111="","",VLOOKUP(E3111,[1]PROJECTES!$C$14:$G$5000,2,FALSE))</f>
        <v/>
      </c>
      <c r="C3111" s="80"/>
      <c r="D3111" s="283" t="str">
        <f>IF(E3111="","",VLOOKUP(E3111,[1]PROJECTES!$C$14:$G$5000,5,FALSE))</f>
        <v/>
      </c>
      <c r="E3111" s="79"/>
      <c r="F3111" s="110" t="str">
        <f>IF(I3111="","",VLOOKUP(I3111,[1]PROJECTES!$C$14:$G$5000,2,FALSE))</f>
        <v/>
      </c>
      <c r="G3111" s="112" t="str">
        <f>IF(E3111="","",VLOOKUP(E3111,[1]PROJECTES!$C$14:$G$5000,4,FALSE))</f>
        <v/>
      </c>
      <c r="H3111" s="95"/>
      <c r="I3111" s="113" t="str">
        <f>IF(H3111="","",VLOOKUP(H3111,BD!B$2:C$16,2,FALSE))</f>
        <v/>
      </c>
      <c r="J3111" s="114"/>
      <c r="K3111" s="115" t="str">
        <f t="shared" si="108"/>
        <v/>
      </c>
      <c r="L3111" s="116" t="str">
        <f t="shared" ca="1" si="107"/>
        <v>-</v>
      </c>
      <c r="M3111" s="111" t="str">
        <f>IF(E3111="","",VLOOKUP(E3111,[1]PROJECTES!$C$14:$Z$5000,21,FALSE))</f>
        <v/>
      </c>
      <c r="N3111" s="117"/>
      <c r="O3111" s="118" t="s">
        <v>222</v>
      </c>
      <c r="P3111" s="119"/>
      <c r="Q3111" s="84"/>
      <c r="R3111" s="125"/>
      <c r="S3111" s="166"/>
      <c r="T3111" s="167"/>
    </row>
    <row r="3112" spans="1:20" s="121" customFormat="1" ht="20.100000000000001" customHeight="1" x14ac:dyDescent="0.3">
      <c r="A3112" s="80"/>
      <c r="B3112" s="110" t="str">
        <f>IF(E3112="","",VLOOKUP(E3112,[1]PROJECTES!$C$14:$G$5000,2,FALSE))</f>
        <v/>
      </c>
      <c r="C3112" s="80"/>
      <c r="D3112" s="283" t="str">
        <f>IF(E3112="","",VLOOKUP(E3112,[1]PROJECTES!$C$14:$G$5000,5,FALSE))</f>
        <v/>
      </c>
      <c r="E3112" s="79"/>
      <c r="F3112" s="110" t="str">
        <f>IF(I3112="","",VLOOKUP(I3112,[1]PROJECTES!$C$14:$G$5000,2,FALSE))</f>
        <v/>
      </c>
      <c r="G3112" s="112" t="str">
        <f>IF(E3112="","",VLOOKUP(E3112,[1]PROJECTES!$C$14:$G$5000,4,FALSE))</f>
        <v/>
      </c>
      <c r="H3112" s="95"/>
      <c r="I3112" s="113" t="str">
        <f>IF(H3112="","",VLOOKUP(H3112,BD!B$2:C$16,2,FALSE))</f>
        <v/>
      </c>
      <c r="J3112" s="114"/>
      <c r="K3112" s="115" t="str">
        <f t="shared" si="108"/>
        <v/>
      </c>
      <c r="L3112" s="116" t="str">
        <f t="shared" ca="1" si="107"/>
        <v>-</v>
      </c>
      <c r="M3112" s="111" t="str">
        <f>IF(E3112="","",VLOOKUP(E3112,[1]PROJECTES!$C$14:$Z$5000,21,FALSE))</f>
        <v/>
      </c>
      <c r="N3112" s="117"/>
      <c r="O3112" s="118" t="s">
        <v>222</v>
      </c>
      <c r="P3112" s="119"/>
      <c r="Q3112" s="84"/>
      <c r="R3112" s="125"/>
      <c r="S3112" s="166"/>
      <c r="T3112" s="167"/>
    </row>
    <row r="3113" spans="1:20" s="121" customFormat="1" ht="20.100000000000001" customHeight="1" x14ac:dyDescent="0.3">
      <c r="A3113" s="80"/>
      <c r="B3113" s="110" t="str">
        <f>IF(E3113="","",VLOOKUP(E3113,[1]PROJECTES!$C$14:$G$5000,2,FALSE))</f>
        <v/>
      </c>
      <c r="C3113" s="80"/>
      <c r="D3113" s="283" t="str">
        <f>IF(E3113="","",VLOOKUP(E3113,[1]PROJECTES!$C$14:$G$5000,5,FALSE))</f>
        <v/>
      </c>
      <c r="E3113" s="79"/>
      <c r="F3113" s="110" t="str">
        <f>IF(I3113="","",VLOOKUP(I3113,[1]PROJECTES!$C$14:$G$5000,2,FALSE))</f>
        <v/>
      </c>
      <c r="G3113" s="112" t="str">
        <f>IF(E3113="","",VLOOKUP(E3113,[1]PROJECTES!$C$14:$G$5000,4,FALSE))</f>
        <v/>
      </c>
      <c r="H3113" s="95"/>
      <c r="I3113" s="113" t="str">
        <f>IF(H3113="","",VLOOKUP(H3113,BD!B$2:C$16,2,FALSE))</f>
        <v/>
      </c>
      <c r="J3113" s="114"/>
      <c r="K3113" s="115" t="str">
        <f t="shared" si="108"/>
        <v/>
      </c>
      <c r="L3113" s="116" t="str">
        <f t="shared" ca="1" si="107"/>
        <v>-</v>
      </c>
      <c r="M3113" s="111" t="str">
        <f>IF(E3113="","",VLOOKUP(E3113,[1]PROJECTES!$C$14:$Z$5000,21,FALSE))</f>
        <v/>
      </c>
      <c r="N3113" s="117"/>
      <c r="O3113" s="118" t="s">
        <v>222</v>
      </c>
      <c r="P3113" s="119"/>
      <c r="Q3113" s="84"/>
      <c r="R3113" s="125"/>
      <c r="S3113" s="166"/>
      <c r="T3113" s="167"/>
    </row>
    <row r="3114" spans="1:20" s="121" customFormat="1" ht="20.100000000000001" customHeight="1" x14ac:dyDescent="0.3">
      <c r="A3114" s="80"/>
      <c r="B3114" s="110" t="str">
        <f>IF(E3114="","",VLOOKUP(E3114,[1]PROJECTES!$C$14:$G$5000,2,FALSE))</f>
        <v/>
      </c>
      <c r="C3114" s="80"/>
      <c r="D3114" s="283" t="str">
        <f>IF(E3114="","",VLOOKUP(E3114,[1]PROJECTES!$C$14:$G$5000,5,FALSE))</f>
        <v/>
      </c>
      <c r="E3114" s="79"/>
      <c r="F3114" s="110" t="str">
        <f>IF(I3114="","",VLOOKUP(I3114,[1]PROJECTES!$C$14:$G$5000,2,FALSE))</f>
        <v/>
      </c>
      <c r="G3114" s="112" t="str">
        <f>IF(E3114="","",VLOOKUP(E3114,[1]PROJECTES!$C$14:$G$5000,4,FALSE))</f>
        <v/>
      </c>
      <c r="H3114" s="95"/>
      <c r="I3114" s="113" t="str">
        <f>IF(H3114="","",VLOOKUP(H3114,BD!B$2:C$16,2,FALSE))</f>
        <v/>
      </c>
      <c r="J3114" s="114"/>
      <c r="K3114" s="115" t="str">
        <f t="shared" si="108"/>
        <v/>
      </c>
      <c r="L3114" s="116" t="str">
        <f t="shared" ca="1" si="107"/>
        <v>-</v>
      </c>
      <c r="M3114" s="111" t="str">
        <f>IF(E3114="","",VLOOKUP(E3114,[1]PROJECTES!$C$14:$Z$5000,21,FALSE))</f>
        <v/>
      </c>
      <c r="N3114" s="117"/>
      <c r="O3114" s="118" t="s">
        <v>222</v>
      </c>
      <c r="P3114" s="119"/>
      <c r="Q3114" s="84"/>
      <c r="R3114" s="125"/>
      <c r="S3114" s="166"/>
      <c r="T3114" s="167"/>
    </row>
    <row r="3115" spans="1:20" s="121" customFormat="1" ht="20.100000000000001" customHeight="1" x14ac:dyDescent="0.3">
      <c r="A3115" s="80"/>
      <c r="B3115" s="110" t="str">
        <f>IF(E3115="","",VLOOKUP(E3115,[1]PROJECTES!$C$14:$G$5000,2,FALSE))</f>
        <v/>
      </c>
      <c r="C3115" s="80"/>
      <c r="D3115" s="283" t="str">
        <f>IF(E3115="","",VLOOKUP(E3115,[1]PROJECTES!$C$14:$G$5000,5,FALSE))</f>
        <v/>
      </c>
      <c r="E3115" s="79"/>
      <c r="F3115" s="110" t="str">
        <f>IF(I3115="","",VLOOKUP(I3115,[1]PROJECTES!$C$14:$G$5000,2,FALSE))</f>
        <v/>
      </c>
      <c r="G3115" s="112" t="str">
        <f>IF(E3115="","",VLOOKUP(E3115,[1]PROJECTES!$C$14:$G$5000,4,FALSE))</f>
        <v/>
      </c>
      <c r="H3115" s="95"/>
      <c r="I3115" s="113" t="str">
        <f>IF(H3115="","",VLOOKUP(H3115,BD!B$2:C$16,2,FALSE))</f>
        <v/>
      </c>
      <c r="J3115" s="114"/>
      <c r="K3115" s="115" t="str">
        <f t="shared" si="108"/>
        <v/>
      </c>
      <c r="L3115" s="116" t="str">
        <f t="shared" ca="1" si="107"/>
        <v>-</v>
      </c>
      <c r="M3115" s="111" t="str">
        <f>IF(E3115="","",VLOOKUP(E3115,[1]PROJECTES!$C$14:$Z$5000,21,FALSE))</f>
        <v/>
      </c>
      <c r="N3115" s="117"/>
      <c r="O3115" s="118" t="s">
        <v>222</v>
      </c>
      <c r="P3115" s="119"/>
      <c r="Q3115" s="84"/>
      <c r="R3115" s="125"/>
      <c r="S3115" s="166"/>
      <c r="T3115" s="167"/>
    </row>
    <row r="3116" spans="1:20" s="121" customFormat="1" ht="20.100000000000001" customHeight="1" x14ac:dyDescent="0.3">
      <c r="A3116" s="80"/>
      <c r="B3116" s="110" t="str">
        <f>IF(E3116="","",VLOOKUP(E3116,[1]PROJECTES!$C$14:$G$5000,2,FALSE))</f>
        <v/>
      </c>
      <c r="C3116" s="80"/>
      <c r="D3116" s="283" t="str">
        <f>IF(E3116="","",VLOOKUP(E3116,[1]PROJECTES!$C$14:$G$5000,5,FALSE))</f>
        <v/>
      </c>
      <c r="E3116" s="79"/>
      <c r="F3116" s="110" t="str">
        <f>IF(I3116="","",VLOOKUP(I3116,[1]PROJECTES!$C$14:$G$5000,2,FALSE))</f>
        <v/>
      </c>
      <c r="G3116" s="112" t="str">
        <f>IF(E3116="","",VLOOKUP(E3116,[1]PROJECTES!$C$14:$G$5000,4,FALSE))</f>
        <v/>
      </c>
      <c r="H3116" s="95"/>
      <c r="I3116" s="113" t="str">
        <f>IF(H3116="","",VLOOKUP(H3116,BD!B$2:C$16,2,FALSE))</f>
        <v/>
      </c>
      <c r="J3116" s="114"/>
      <c r="K3116" s="115" t="str">
        <f t="shared" si="108"/>
        <v/>
      </c>
      <c r="L3116" s="116" t="str">
        <f t="shared" ca="1" si="107"/>
        <v>-</v>
      </c>
      <c r="M3116" s="111" t="str">
        <f>IF(E3116="","",VLOOKUP(E3116,[1]PROJECTES!$C$14:$Z$5000,21,FALSE))</f>
        <v/>
      </c>
      <c r="N3116" s="117"/>
      <c r="O3116" s="118" t="s">
        <v>222</v>
      </c>
      <c r="P3116" s="119"/>
      <c r="Q3116" s="84"/>
      <c r="R3116" s="125"/>
      <c r="S3116" s="166"/>
      <c r="T3116" s="167"/>
    </row>
    <row r="3117" spans="1:20" s="121" customFormat="1" ht="20.100000000000001" customHeight="1" x14ac:dyDescent="0.3">
      <c r="A3117" s="80"/>
      <c r="B3117" s="110" t="str">
        <f>IF(E3117="","",VLOOKUP(E3117,[1]PROJECTES!$C$14:$G$5000,2,FALSE))</f>
        <v/>
      </c>
      <c r="C3117" s="80"/>
      <c r="D3117" s="283" t="str">
        <f>IF(E3117="","",VLOOKUP(E3117,[1]PROJECTES!$C$14:$G$5000,5,FALSE))</f>
        <v/>
      </c>
      <c r="E3117" s="79"/>
      <c r="F3117" s="110" t="str">
        <f>IF(I3117="","",VLOOKUP(I3117,[1]PROJECTES!$C$14:$G$5000,2,FALSE))</f>
        <v/>
      </c>
      <c r="G3117" s="112" t="str">
        <f>IF(E3117="","",VLOOKUP(E3117,[1]PROJECTES!$C$14:$G$5000,4,FALSE))</f>
        <v/>
      </c>
      <c r="H3117" s="95"/>
      <c r="I3117" s="113" t="str">
        <f>IF(H3117="","",VLOOKUP(H3117,BD!B$2:C$16,2,FALSE))</f>
        <v/>
      </c>
      <c r="J3117" s="114"/>
      <c r="K3117" s="115" t="str">
        <f t="shared" si="108"/>
        <v/>
      </c>
      <c r="L3117" s="116" t="str">
        <f t="shared" ca="1" si="107"/>
        <v>-</v>
      </c>
      <c r="M3117" s="111" t="str">
        <f>IF(E3117="","",VLOOKUP(E3117,[1]PROJECTES!$C$14:$Z$5000,21,FALSE))</f>
        <v/>
      </c>
      <c r="N3117" s="117"/>
      <c r="O3117" s="118" t="s">
        <v>222</v>
      </c>
      <c r="P3117" s="119"/>
      <c r="Q3117" s="84"/>
      <c r="R3117" s="125"/>
      <c r="S3117" s="166"/>
      <c r="T3117" s="167"/>
    </row>
    <row r="3118" spans="1:20" s="121" customFormat="1" ht="20.100000000000001" customHeight="1" x14ac:dyDescent="0.3">
      <c r="A3118" s="80"/>
      <c r="B3118" s="110" t="str">
        <f>IF(E3118="","",VLOOKUP(E3118,[1]PROJECTES!$C$14:$G$5000,2,FALSE))</f>
        <v/>
      </c>
      <c r="C3118" s="80"/>
      <c r="D3118" s="283" t="str">
        <f>IF(E3118="","",VLOOKUP(E3118,[1]PROJECTES!$C$14:$G$5000,5,FALSE))</f>
        <v/>
      </c>
      <c r="E3118" s="79"/>
      <c r="F3118" s="110" t="str">
        <f>IF(I3118="","",VLOOKUP(I3118,[1]PROJECTES!$C$14:$G$5000,2,FALSE))</f>
        <v/>
      </c>
      <c r="G3118" s="112" t="str">
        <f>IF(E3118="","",VLOOKUP(E3118,[1]PROJECTES!$C$14:$G$5000,4,FALSE))</f>
        <v/>
      </c>
      <c r="H3118" s="95"/>
      <c r="I3118" s="113" t="str">
        <f>IF(H3118="","",VLOOKUP(H3118,BD!B$2:C$16,2,FALSE))</f>
        <v/>
      </c>
      <c r="J3118" s="114"/>
      <c r="K3118" s="115" t="str">
        <f t="shared" si="108"/>
        <v/>
      </c>
      <c r="L3118" s="116" t="str">
        <f t="shared" ca="1" si="107"/>
        <v>-</v>
      </c>
      <c r="M3118" s="111" t="str">
        <f>IF(E3118="","",VLOOKUP(E3118,[1]PROJECTES!$C$14:$Z$5000,21,FALSE))</f>
        <v/>
      </c>
      <c r="N3118" s="117"/>
      <c r="O3118" s="118" t="s">
        <v>222</v>
      </c>
      <c r="P3118" s="119"/>
      <c r="Q3118" s="84"/>
      <c r="R3118" s="125"/>
      <c r="S3118" s="166"/>
      <c r="T3118" s="167"/>
    </row>
    <row r="3119" spans="1:20" s="121" customFormat="1" ht="20.100000000000001" customHeight="1" x14ac:dyDescent="0.3">
      <c r="A3119" s="80"/>
      <c r="B3119" s="110" t="str">
        <f>IF(E3119="","",VLOOKUP(E3119,[1]PROJECTES!$C$14:$G$5000,2,FALSE))</f>
        <v/>
      </c>
      <c r="C3119" s="80"/>
      <c r="D3119" s="283" t="str">
        <f>IF(E3119="","",VLOOKUP(E3119,[1]PROJECTES!$C$14:$G$5000,5,FALSE))</f>
        <v/>
      </c>
      <c r="E3119" s="79"/>
      <c r="F3119" s="110" t="str">
        <f>IF(I3119="","",VLOOKUP(I3119,[1]PROJECTES!$C$14:$G$5000,2,FALSE))</f>
        <v/>
      </c>
      <c r="G3119" s="112" t="str">
        <f>IF(E3119="","",VLOOKUP(E3119,[1]PROJECTES!$C$14:$G$5000,4,FALSE))</f>
        <v/>
      </c>
      <c r="H3119" s="95"/>
      <c r="I3119" s="113" t="str">
        <f>IF(H3119="","",VLOOKUP(H3119,BD!B$2:C$16,2,FALSE))</f>
        <v/>
      </c>
      <c r="J3119" s="114"/>
      <c r="K3119" s="115" t="str">
        <f t="shared" si="108"/>
        <v/>
      </c>
      <c r="L3119" s="116" t="str">
        <f t="shared" ca="1" si="107"/>
        <v>-</v>
      </c>
      <c r="M3119" s="111" t="str">
        <f>IF(E3119="","",VLOOKUP(E3119,[1]PROJECTES!$C$14:$Z$5000,21,FALSE))</f>
        <v/>
      </c>
      <c r="N3119" s="117"/>
      <c r="O3119" s="118" t="s">
        <v>222</v>
      </c>
      <c r="P3119" s="119"/>
      <c r="Q3119" s="84"/>
      <c r="R3119" s="125"/>
      <c r="S3119" s="166"/>
      <c r="T3119" s="167"/>
    </row>
    <row r="3120" spans="1:20" s="121" customFormat="1" ht="20.100000000000001" customHeight="1" x14ac:dyDescent="0.3">
      <c r="A3120" s="80"/>
      <c r="B3120" s="110" t="str">
        <f>IF(E3120="","",VLOOKUP(E3120,[1]PROJECTES!$C$14:$G$5000,2,FALSE))</f>
        <v/>
      </c>
      <c r="C3120" s="80"/>
      <c r="D3120" s="283" t="str">
        <f>IF(E3120="","",VLOOKUP(E3120,[1]PROJECTES!$C$14:$G$5000,5,FALSE))</f>
        <v/>
      </c>
      <c r="E3120" s="79"/>
      <c r="F3120" s="110" t="str">
        <f>IF(I3120="","",VLOOKUP(I3120,[1]PROJECTES!$C$14:$G$5000,2,FALSE))</f>
        <v/>
      </c>
      <c r="G3120" s="112" t="str">
        <f>IF(E3120="","",VLOOKUP(E3120,[1]PROJECTES!$C$14:$G$5000,4,FALSE))</f>
        <v/>
      </c>
      <c r="H3120" s="95"/>
      <c r="I3120" s="113" t="str">
        <f>IF(H3120="","",VLOOKUP(H3120,BD!B$2:C$16,2,FALSE))</f>
        <v/>
      </c>
      <c r="J3120" s="114"/>
      <c r="K3120" s="115" t="str">
        <f t="shared" si="108"/>
        <v/>
      </c>
      <c r="L3120" s="116" t="str">
        <f t="shared" ca="1" si="107"/>
        <v>-</v>
      </c>
      <c r="M3120" s="111" t="str">
        <f>IF(E3120="","",VLOOKUP(E3120,[1]PROJECTES!$C$14:$Z$5000,21,FALSE))</f>
        <v/>
      </c>
      <c r="N3120" s="117"/>
      <c r="O3120" s="118" t="s">
        <v>222</v>
      </c>
      <c r="P3120" s="119"/>
      <c r="Q3120" s="84"/>
      <c r="R3120" s="125"/>
      <c r="S3120" s="166"/>
      <c r="T3120" s="167"/>
    </row>
    <row r="3121" spans="1:20" s="121" customFormat="1" ht="20.100000000000001" customHeight="1" x14ac:dyDescent="0.3">
      <c r="A3121" s="80"/>
      <c r="B3121" s="110" t="str">
        <f>IF(E3121="","",VLOOKUP(E3121,[1]PROJECTES!$C$14:$G$5000,2,FALSE))</f>
        <v/>
      </c>
      <c r="C3121" s="80"/>
      <c r="D3121" s="283" t="str">
        <f>IF(E3121="","",VLOOKUP(E3121,[1]PROJECTES!$C$14:$G$5000,5,FALSE))</f>
        <v/>
      </c>
      <c r="E3121" s="79"/>
      <c r="F3121" s="110" t="str">
        <f>IF(I3121="","",VLOOKUP(I3121,[1]PROJECTES!$C$14:$G$5000,2,FALSE))</f>
        <v/>
      </c>
      <c r="G3121" s="112" t="str">
        <f>IF(E3121="","",VLOOKUP(E3121,[1]PROJECTES!$C$14:$G$5000,4,FALSE))</f>
        <v/>
      </c>
      <c r="H3121" s="95"/>
      <c r="I3121" s="113" t="str">
        <f>IF(H3121="","",VLOOKUP(H3121,BD!B$2:C$16,2,FALSE))</f>
        <v/>
      </c>
      <c r="J3121" s="114"/>
      <c r="K3121" s="115" t="str">
        <f t="shared" si="108"/>
        <v/>
      </c>
      <c r="L3121" s="116" t="str">
        <f t="shared" ca="1" si="107"/>
        <v>-</v>
      </c>
      <c r="M3121" s="111" t="str">
        <f>IF(E3121="","",VLOOKUP(E3121,[1]PROJECTES!$C$14:$Z$5000,21,FALSE))</f>
        <v/>
      </c>
      <c r="N3121" s="117"/>
      <c r="O3121" s="118" t="s">
        <v>222</v>
      </c>
      <c r="P3121" s="119"/>
      <c r="Q3121" s="84"/>
      <c r="R3121" s="125"/>
      <c r="S3121" s="166"/>
      <c r="T3121" s="167"/>
    </row>
    <row r="3122" spans="1:20" s="121" customFormat="1" ht="20.100000000000001" customHeight="1" x14ac:dyDescent="0.3">
      <c r="A3122" s="80"/>
      <c r="B3122" s="110" t="str">
        <f>IF(E3122="","",VLOOKUP(E3122,[1]PROJECTES!$C$14:$G$5000,2,FALSE))</f>
        <v/>
      </c>
      <c r="C3122" s="80"/>
      <c r="D3122" s="283" t="str">
        <f>IF(E3122="","",VLOOKUP(E3122,[1]PROJECTES!$C$14:$G$5000,5,FALSE))</f>
        <v/>
      </c>
      <c r="E3122" s="79"/>
      <c r="F3122" s="110" t="str">
        <f>IF(I3122="","",VLOOKUP(I3122,[1]PROJECTES!$C$14:$G$5000,2,FALSE))</f>
        <v/>
      </c>
      <c r="G3122" s="112" t="str">
        <f>IF(E3122="","",VLOOKUP(E3122,[1]PROJECTES!$C$14:$G$5000,4,FALSE))</f>
        <v/>
      </c>
      <c r="H3122" s="95"/>
      <c r="I3122" s="113" t="str">
        <f>IF(H3122="","",VLOOKUP(H3122,BD!B$2:C$16,2,FALSE))</f>
        <v/>
      </c>
      <c r="J3122" s="114"/>
      <c r="K3122" s="115" t="str">
        <f t="shared" si="108"/>
        <v/>
      </c>
      <c r="L3122" s="116" t="str">
        <f t="shared" ca="1" si="107"/>
        <v>-</v>
      </c>
      <c r="M3122" s="111" t="str">
        <f>IF(E3122="","",VLOOKUP(E3122,[1]PROJECTES!$C$14:$Z$5000,21,FALSE))</f>
        <v/>
      </c>
      <c r="N3122" s="117"/>
      <c r="O3122" s="118" t="s">
        <v>222</v>
      </c>
      <c r="P3122" s="119"/>
      <c r="Q3122" s="84"/>
      <c r="R3122" s="125"/>
      <c r="S3122" s="166"/>
      <c r="T3122" s="167"/>
    </row>
    <row r="3123" spans="1:20" s="121" customFormat="1" ht="20.100000000000001" customHeight="1" x14ac:dyDescent="0.3">
      <c r="A3123" s="80"/>
      <c r="B3123" s="110" t="str">
        <f>IF(E3123="","",VLOOKUP(E3123,[1]PROJECTES!$C$14:$G$5000,2,FALSE))</f>
        <v/>
      </c>
      <c r="C3123" s="80"/>
      <c r="D3123" s="283" t="str">
        <f>IF(E3123="","",VLOOKUP(E3123,[1]PROJECTES!$C$14:$G$5000,5,FALSE))</f>
        <v/>
      </c>
      <c r="E3123" s="79"/>
      <c r="F3123" s="110" t="str">
        <f>IF(I3123="","",VLOOKUP(I3123,[1]PROJECTES!$C$14:$G$5000,2,FALSE))</f>
        <v/>
      </c>
      <c r="G3123" s="112" t="str">
        <f>IF(E3123="","",VLOOKUP(E3123,[1]PROJECTES!$C$14:$G$5000,4,FALSE))</f>
        <v/>
      </c>
      <c r="H3123" s="95"/>
      <c r="I3123" s="113" t="str">
        <f>IF(H3123="","",VLOOKUP(H3123,BD!B$2:C$16,2,FALSE))</f>
        <v/>
      </c>
      <c r="J3123" s="114"/>
      <c r="K3123" s="115" t="str">
        <f t="shared" si="108"/>
        <v/>
      </c>
      <c r="L3123" s="116" t="str">
        <f t="shared" ca="1" si="107"/>
        <v>-</v>
      </c>
      <c r="M3123" s="111" t="str">
        <f>IF(E3123="","",VLOOKUP(E3123,[1]PROJECTES!$C$14:$Z$5000,21,FALSE))</f>
        <v/>
      </c>
      <c r="N3123" s="117"/>
      <c r="O3123" s="118" t="s">
        <v>222</v>
      </c>
      <c r="P3123" s="119"/>
      <c r="Q3123" s="84"/>
      <c r="R3123" s="125"/>
      <c r="S3123" s="166"/>
      <c r="T3123" s="167"/>
    </row>
    <row r="3124" spans="1:20" s="121" customFormat="1" ht="20.100000000000001" customHeight="1" x14ac:dyDescent="0.3">
      <c r="A3124" s="80"/>
      <c r="B3124" s="110" t="str">
        <f>IF(E3124="","",VLOOKUP(E3124,[1]PROJECTES!$C$14:$G$5000,2,FALSE))</f>
        <v/>
      </c>
      <c r="C3124" s="80"/>
      <c r="D3124" s="283" t="str">
        <f>IF(E3124="","",VLOOKUP(E3124,[1]PROJECTES!$C$14:$G$5000,5,FALSE))</f>
        <v/>
      </c>
      <c r="E3124" s="79"/>
      <c r="F3124" s="110" t="str">
        <f>IF(I3124="","",VLOOKUP(I3124,[1]PROJECTES!$C$14:$G$5000,2,FALSE))</f>
        <v/>
      </c>
      <c r="G3124" s="112" t="str">
        <f>IF(E3124="","",VLOOKUP(E3124,[1]PROJECTES!$C$14:$G$5000,4,FALSE))</f>
        <v/>
      </c>
      <c r="H3124" s="95"/>
      <c r="I3124" s="113" t="str">
        <f>IF(H3124="","",VLOOKUP(H3124,BD!B$2:C$16,2,FALSE))</f>
        <v/>
      </c>
      <c r="J3124" s="114"/>
      <c r="K3124" s="115" t="str">
        <f t="shared" si="108"/>
        <v/>
      </c>
      <c r="L3124" s="116" t="str">
        <f t="shared" ca="1" si="107"/>
        <v>-</v>
      </c>
      <c r="M3124" s="111" t="str">
        <f>IF(E3124="","",VLOOKUP(E3124,[1]PROJECTES!$C$14:$Z$5000,21,FALSE))</f>
        <v/>
      </c>
      <c r="N3124" s="117"/>
      <c r="O3124" s="118" t="s">
        <v>222</v>
      </c>
      <c r="P3124" s="119"/>
      <c r="Q3124" s="84"/>
      <c r="R3124" s="125"/>
      <c r="S3124" s="166"/>
      <c r="T3124" s="167"/>
    </row>
    <row r="3125" spans="1:20" s="121" customFormat="1" ht="20.100000000000001" customHeight="1" x14ac:dyDescent="0.3">
      <c r="A3125" s="80"/>
      <c r="B3125" s="110" t="str">
        <f>IF(E3125="","",VLOOKUP(E3125,[1]PROJECTES!$C$14:$G$5000,2,FALSE))</f>
        <v/>
      </c>
      <c r="C3125" s="80"/>
      <c r="D3125" s="283" t="str">
        <f>IF(E3125="","",VLOOKUP(E3125,[1]PROJECTES!$C$14:$G$5000,5,FALSE))</f>
        <v/>
      </c>
      <c r="E3125" s="79"/>
      <c r="F3125" s="110" t="str">
        <f>IF(I3125="","",VLOOKUP(I3125,[1]PROJECTES!$C$14:$G$5000,2,FALSE))</f>
        <v/>
      </c>
      <c r="G3125" s="112" t="str">
        <f>IF(E3125="","",VLOOKUP(E3125,[1]PROJECTES!$C$14:$G$5000,4,FALSE))</f>
        <v/>
      </c>
      <c r="H3125" s="95"/>
      <c r="I3125" s="113" t="str">
        <f>IF(H3125="","",VLOOKUP(H3125,BD!B$2:C$16,2,FALSE))</f>
        <v/>
      </c>
      <c r="J3125" s="114"/>
      <c r="K3125" s="115" t="str">
        <f t="shared" si="108"/>
        <v/>
      </c>
      <c r="L3125" s="116" t="str">
        <f t="shared" ca="1" si="107"/>
        <v>-</v>
      </c>
      <c r="M3125" s="111" t="str">
        <f>IF(E3125="","",VLOOKUP(E3125,[1]PROJECTES!$C$14:$Z$5000,21,FALSE))</f>
        <v/>
      </c>
      <c r="N3125" s="117"/>
      <c r="O3125" s="118" t="s">
        <v>222</v>
      </c>
      <c r="P3125" s="119"/>
      <c r="Q3125" s="84"/>
      <c r="R3125" s="125"/>
      <c r="S3125" s="166"/>
      <c r="T3125" s="167"/>
    </row>
    <row r="3126" spans="1:20" s="121" customFormat="1" ht="20.100000000000001" customHeight="1" x14ac:dyDescent="0.3">
      <c r="A3126" s="80"/>
      <c r="B3126" s="110" t="str">
        <f>IF(E3126="","",VLOOKUP(E3126,[1]PROJECTES!$C$14:$G$5000,2,FALSE))</f>
        <v/>
      </c>
      <c r="C3126" s="80"/>
      <c r="D3126" s="283" t="str">
        <f>IF(E3126="","",VLOOKUP(E3126,[1]PROJECTES!$C$14:$G$5000,5,FALSE))</f>
        <v/>
      </c>
      <c r="E3126" s="79"/>
      <c r="F3126" s="110" t="str">
        <f>IF(I3126="","",VLOOKUP(I3126,[1]PROJECTES!$C$14:$G$5000,2,FALSE))</f>
        <v/>
      </c>
      <c r="G3126" s="112" t="str">
        <f>IF(E3126="","",VLOOKUP(E3126,[1]PROJECTES!$C$14:$G$5000,4,FALSE))</f>
        <v/>
      </c>
      <c r="H3126" s="95"/>
      <c r="I3126" s="113" t="str">
        <f>IF(H3126="","",VLOOKUP(H3126,BD!B$2:C$16,2,FALSE))</f>
        <v/>
      </c>
      <c r="J3126" s="114"/>
      <c r="K3126" s="115" t="str">
        <f t="shared" si="108"/>
        <v/>
      </c>
      <c r="L3126" s="116" t="str">
        <f t="shared" ca="1" si="107"/>
        <v>-</v>
      </c>
      <c r="M3126" s="111" t="str">
        <f>IF(E3126="","",VLOOKUP(E3126,[1]PROJECTES!$C$14:$Z$5000,21,FALSE))</f>
        <v/>
      </c>
      <c r="N3126" s="117"/>
      <c r="O3126" s="118" t="s">
        <v>222</v>
      </c>
      <c r="P3126" s="119"/>
      <c r="Q3126" s="84"/>
      <c r="R3126" s="125"/>
      <c r="S3126" s="166"/>
      <c r="T3126" s="167"/>
    </row>
    <row r="3127" spans="1:20" s="121" customFormat="1" ht="20.100000000000001" customHeight="1" x14ac:dyDescent="0.3">
      <c r="A3127" s="80"/>
      <c r="B3127" s="110" t="str">
        <f>IF(E3127="","",VLOOKUP(E3127,[1]PROJECTES!$C$14:$G$5000,2,FALSE))</f>
        <v/>
      </c>
      <c r="C3127" s="80"/>
      <c r="D3127" s="283" t="str">
        <f>IF(E3127="","",VLOOKUP(E3127,[1]PROJECTES!$C$14:$G$5000,5,FALSE))</f>
        <v/>
      </c>
      <c r="E3127" s="79"/>
      <c r="F3127" s="110" t="str">
        <f>IF(I3127="","",VLOOKUP(I3127,[1]PROJECTES!$C$14:$G$5000,2,FALSE))</f>
        <v/>
      </c>
      <c r="G3127" s="112" t="str">
        <f>IF(E3127="","",VLOOKUP(E3127,[1]PROJECTES!$C$14:$G$5000,4,FALSE))</f>
        <v/>
      </c>
      <c r="H3127" s="95"/>
      <c r="I3127" s="113" t="str">
        <f>IF(H3127="","",VLOOKUP(H3127,BD!B$2:C$16,2,FALSE))</f>
        <v/>
      </c>
      <c r="J3127" s="114"/>
      <c r="K3127" s="115" t="str">
        <f t="shared" si="108"/>
        <v/>
      </c>
      <c r="L3127" s="116" t="str">
        <f t="shared" ca="1" si="107"/>
        <v>-</v>
      </c>
      <c r="M3127" s="111" t="str">
        <f>IF(E3127="","",VLOOKUP(E3127,[1]PROJECTES!$C$14:$Z$5000,21,FALSE))</f>
        <v/>
      </c>
      <c r="N3127" s="117"/>
      <c r="O3127" s="118" t="s">
        <v>222</v>
      </c>
      <c r="P3127" s="119"/>
      <c r="Q3127" s="84"/>
      <c r="R3127" s="125"/>
      <c r="S3127" s="166"/>
      <c r="T3127" s="167"/>
    </row>
    <row r="3128" spans="1:20" s="121" customFormat="1" ht="20.100000000000001" customHeight="1" x14ac:dyDescent="0.3">
      <c r="A3128" s="80"/>
      <c r="B3128" s="110" t="str">
        <f>IF(E3128="","",VLOOKUP(E3128,[1]PROJECTES!$C$14:$G$5000,2,FALSE))</f>
        <v/>
      </c>
      <c r="C3128" s="80"/>
      <c r="D3128" s="283" t="str">
        <f>IF(E3128="","",VLOOKUP(E3128,[1]PROJECTES!$C$14:$G$5000,5,FALSE))</f>
        <v/>
      </c>
      <c r="E3128" s="79"/>
      <c r="F3128" s="110" t="str">
        <f>IF(I3128="","",VLOOKUP(I3128,[1]PROJECTES!$C$14:$G$5000,2,FALSE))</f>
        <v/>
      </c>
      <c r="G3128" s="112" t="str">
        <f>IF(E3128="","",VLOOKUP(E3128,[1]PROJECTES!$C$14:$G$5000,4,FALSE))</f>
        <v/>
      </c>
      <c r="H3128" s="95"/>
      <c r="I3128" s="113" t="str">
        <f>IF(H3128="","",VLOOKUP(H3128,BD!B$2:C$16,2,FALSE))</f>
        <v/>
      </c>
      <c r="J3128" s="114"/>
      <c r="K3128" s="115" t="str">
        <f t="shared" si="108"/>
        <v/>
      </c>
      <c r="L3128" s="116" t="str">
        <f t="shared" ca="1" si="107"/>
        <v>-</v>
      </c>
      <c r="M3128" s="111" t="str">
        <f>IF(E3128="","",VLOOKUP(E3128,[1]PROJECTES!$C$14:$Z$5000,21,FALSE))</f>
        <v/>
      </c>
      <c r="N3128" s="117"/>
      <c r="O3128" s="118" t="s">
        <v>222</v>
      </c>
      <c r="P3128" s="119"/>
      <c r="Q3128" s="84"/>
      <c r="R3128" s="125"/>
      <c r="S3128" s="166"/>
      <c r="T3128" s="167"/>
    </row>
    <row r="3129" spans="1:20" s="121" customFormat="1" ht="20.100000000000001" customHeight="1" x14ac:dyDescent="0.3">
      <c r="A3129" s="80"/>
      <c r="B3129" s="110" t="str">
        <f>IF(E3129="","",VLOOKUP(E3129,[1]PROJECTES!$C$14:$G$5000,2,FALSE))</f>
        <v/>
      </c>
      <c r="C3129" s="80"/>
      <c r="D3129" s="283" t="str">
        <f>IF(E3129="","",VLOOKUP(E3129,[1]PROJECTES!$C$14:$G$5000,5,FALSE))</f>
        <v/>
      </c>
      <c r="E3129" s="79"/>
      <c r="F3129" s="110" t="str">
        <f>IF(I3129="","",VLOOKUP(I3129,[1]PROJECTES!$C$14:$G$5000,2,FALSE))</f>
        <v/>
      </c>
      <c r="G3129" s="112" t="str">
        <f>IF(E3129="","",VLOOKUP(E3129,[1]PROJECTES!$C$14:$G$5000,4,FALSE))</f>
        <v/>
      </c>
      <c r="H3129" s="95"/>
      <c r="I3129" s="113" t="str">
        <f>IF(H3129="","",VLOOKUP(H3129,BD!B$2:C$16,2,FALSE))</f>
        <v/>
      </c>
      <c r="J3129" s="144"/>
      <c r="K3129" s="115" t="str">
        <f t="shared" si="108"/>
        <v/>
      </c>
      <c r="L3129" s="116" t="str">
        <f t="shared" ca="1" si="107"/>
        <v>-</v>
      </c>
      <c r="M3129" s="111" t="str">
        <f>IF(E3129="","",VLOOKUP(E3129,[1]PROJECTES!$C$14:$Z$5000,21,FALSE))</f>
        <v/>
      </c>
      <c r="N3129" s="117"/>
      <c r="O3129" s="118" t="s">
        <v>222</v>
      </c>
      <c r="P3129" s="119"/>
      <c r="Q3129" s="84"/>
      <c r="R3129" s="248"/>
      <c r="S3129" s="166"/>
      <c r="T3129" s="167"/>
    </row>
    <row r="3130" spans="1:20" s="121" customFormat="1" ht="20.100000000000001" customHeight="1" x14ac:dyDescent="0.3">
      <c r="A3130" s="80"/>
      <c r="B3130" s="110" t="str">
        <f>IF(E3130="","",VLOOKUP(E3130,[1]PROJECTES!$C$14:$G$5000,2,FALSE))</f>
        <v/>
      </c>
      <c r="C3130" s="80"/>
      <c r="D3130" s="283" t="str">
        <f>IF(E3130="","",VLOOKUP(E3130,[1]PROJECTES!$C$14:$G$5000,5,FALSE))</f>
        <v/>
      </c>
      <c r="E3130" s="79"/>
      <c r="F3130" s="110" t="str">
        <f>IF(I3130="","",VLOOKUP(I3130,[1]PROJECTES!$C$14:$G$5000,2,FALSE))</f>
        <v/>
      </c>
      <c r="G3130" s="112" t="str">
        <f>IF(E3130="","",VLOOKUP(E3130,[1]PROJECTES!$C$14:$G$5000,4,FALSE))</f>
        <v/>
      </c>
      <c r="H3130" s="95"/>
      <c r="I3130" s="113" t="str">
        <f>IF(H3130="","",VLOOKUP(H3130,BD!B$2:C$16,2,FALSE))</f>
        <v/>
      </c>
      <c r="J3130" s="114"/>
      <c r="K3130" s="115" t="str">
        <f t="shared" si="108"/>
        <v/>
      </c>
      <c r="L3130" s="116" t="str">
        <f t="shared" ca="1" si="107"/>
        <v>-</v>
      </c>
      <c r="M3130" s="111" t="str">
        <f>IF(E3130="","",VLOOKUP(E3130,[1]PROJECTES!$C$14:$Z$5000,21,FALSE))</f>
        <v/>
      </c>
      <c r="N3130" s="117"/>
      <c r="O3130" s="118" t="s">
        <v>222</v>
      </c>
      <c r="P3130" s="119"/>
      <c r="Q3130" s="84"/>
      <c r="R3130" s="125"/>
      <c r="S3130" s="166"/>
      <c r="T3130" s="167"/>
    </row>
    <row r="3131" spans="1:20" s="121" customFormat="1" ht="20.100000000000001" customHeight="1" x14ac:dyDescent="0.3">
      <c r="A3131" s="80"/>
      <c r="B3131" s="110" t="str">
        <f>IF(E3131="","",VLOOKUP(E3131,[1]PROJECTES!$C$14:$G$5000,2,FALSE))</f>
        <v/>
      </c>
      <c r="C3131" s="80"/>
      <c r="D3131" s="283" t="str">
        <f>IF(E3131="","",VLOOKUP(E3131,[1]PROJECTES!$C$14:$G$5000,5,FALSE))</f>
        <v/>
      </c>
      <c r="E3131" s="79"/>
      <c r="F3131" s="110" t="str">
        <f>IF(I3131="","",VLOOKUP(I3131,[1]PROJECTES!$C$14:$G$5000,2,FALSE))</f>
        <v/>
      </c>
      <c r="G3131" s="112" t="str">
        <f>IF(E3131="","",VLOOKUP(E3131,[1]PROJECTES!$C$14:$G$5000,4,FALSE))</f>
        <v/>
      </c>
      <c r="H3131" s="95"/>
      <c r="I3131" s="113" t="str">
        <f>IF(H3131="","",VLOOKUP(H3131,BD!B$2:C$16,2,FALSE))</f>
        <v/>
      </c>
      <c r="J3131" s="114"/>
      <c r="K3131" s="115" t="str">
        <f t="shared" si="108"/>
        <v/>
      </c>
      <c r="L3131" s="116" t="str">
        <f t="shared" ca="1" si="107"/>
        <v>-</v>
      </c>
      <c r="M3131" s="111" t="str">
        <f>IF(E3131="","",VLOOKUP(E3131,[1]PROJECTES!$C$14:$Z$5000,21,FALSE))</f>
        <v/>
      </c>
      <c r="N3131" s="117"/>
      <c r="O3131" s="118" t="s">
        <v>222</v>
      </c>
      <c r="P3131" s="119"/>
      <c r="Q3131" s="84"/>
      <c r="R3131" s="125"/>
      <c r="S3131" s="166"/>
      <c r="T3131" s="167"/>
    </row>
    <row r="3132" spans="1:20" s="121" customFormat="1" ht="20.100000000000001" customHeight="1" x14ac:dyDescent="0.3">
      <c r="A3132" s="80"/>
      <c r="B3132" s="110" t="str">
        <f>IF(E3132="","",VLOOKUP(E3132,[1]PROJECTES!$C$14:$G$5000,2,FALSE))</f>
        <v/>
      </c>
      <c r="C3132" s="80"/>
      <c r="D3132" s="283" t="str">
        <f>IF(E3132="","",VLOOKUP(E3132,[1]PROJECTES!$C$14:$G$5000,5,FALSE))</f>
        <v/>
      </c>
      <c r="E3132" s="79"/>
      <c r="F3132" s="110" t="str">
        <f>IF(I3132="","",VLOOKUP(I3132,[1]PROJECTES!$C$14:$G$5000,2,FALSE))</f>
        <v/>
      </c>
      <c r="G3132" s="112" t="str">
        <f>IF(E3132="","",VLOOKUP(E3132,[1]PROJECTES!$C$14:$G$5000,4,FALSE))</f>
        <v/>
      </c>
      <c r="H3132" s="95"/>
      <c r="I3132" s="113" t="str">
        <f>IF(H3132="","",VLOOKUP(H3132,BD!B$2:C$16,2,FALSE))</f>
        <v/>
      </c>
      <c r="J3132" s="114"/>
      <c r="K3132" s="115" t="str">
        <f t="shared" si="108"/>
        <v/>
      </c>
      <c r="L3132" s="116" t="str">
        <f t="shared" ca="1" si="107"/>
        <v>-</v>
      </c>
      <c r="M3132" s="111" t="str">
        <f>IF(E3132="","",VLOOKUP(E3132,[1]PROJECTES!$C$14:$Z$5000,21,FALSE))</f>
        <v/>
      </c>
      <c r="N3132" s="117"/>
      <c r="O3132" s="118" t="s">
        <v>222</v>
      </c>
      <c r="P3132" s="119"/>
      <c r="Q3132" s="84"/>
      <c r="R3132" s="125"/>
      <c r="S3132" s="166"/>
      <c r="T3132" s="167"/>
    </row>
    <row r="3133" spans="1:20" s="121" customFormat="1" ht="20.100000000000001" customHeight="1" x14ac:dyDescent="0.3">
      <c r="A3133" s="80"/>
      <c r="B3133" s="110" t="str">
        <f>IF(E3133="","",VLOOKUP(E3133,[1]PROJECTES!$C$14:$G$5000,2,FALSE))</f>
        <v/>
      </c>
      <c r="C3133" s="80"/>
      <c r="D3133" s="283" t="str">
        <f>IF(E3133="","",VLOOKUP(E3133,[1]PROJECTES!$C$14:$G$5000,5,FALSE))</f>
        <v/>
      </c>
      <c r="E3133" s="79"/>
      <c r="F3133" s="110" t="str">
        <f>IF(I3133="","",VLOOKUP(I3133,[1]PROJECTES!$C$14:$G$5000,2,FALSE))</f>
        <v/>
      </c>
      <c r="G3133" s="112" t="str">
        <f>IF(E3133="","",VLOOKUP(E3133,[1]PROJECTES!$C$14:$G$5000,4,FALSE))</f>
        <v/>
      </c>
      <c r="H3133" s="95"/>
      <c r="I3133" s="113" t="str">
        <f>IF(H3133="","",VLOOKUP(H3133,BD!B$2:C$16,2,FALSE))</f>
        <v/>
      </c>
      <c r="J3133" s="114"/>
      <c r="K3133" s="115" t="str">
        <f t="shared" si="108"/>
        <v/>
      </c>
      <c r="L3133" s="116" t="str">
        <f t="shared" ca="1" si="107"/>
        <v>-</v>
      </c>
      <c r="M3133" s="111" t="str">
        <f>IF(E3133="","",VLOOKUP(E3133,[1]PROJECTES!$C$14:$Z$5000,21,FALSE))</f>
        <v/>
      </c>
      <c r="N3133" s="117"/>
      <c r="O3133" s="118" t="s">
        <v>222</v>
      </c>
      <c r="P3133" s="119"/>
      <c r="Q3133" s="84"/>
      <c r="R3133" s="125"/>
      <c r="S3133" s="166"/>
      <c r="T3133" s="167"/>
    </row>
    <row r="3134" spans="1:20" s="121" customFormat="1" ht="20.100000000000001" customHeight="1" x14ac:dyDescent="0.3">
      <c r="A3134" s="80"/>
      <c r="B3134" s="110" t="str">
        <f>IF(E3134="","",VLOOKUP(E3134,[1]PROJECTES!$C$14:$G$5000,2,FALSE))</f>
        <v/>
      </c>
      <c r="C3134" s="80"/>
      <c r="D3134" s="283" t="str">
        <f>IF(E3134="","",VLOOKUP(E3134,[1]PROJECTES!$C$14:$G$5000,5,FALSE))</f>
        <v/>
      </c>
      <c r="E3134" s="79"/>
      <c r="F3134" s="110" t="str">
        <f>IF(I3134="","",VLOOKUP(I3134,[1]PROJECTES!$C$14:$G$5000,2,FALSE))</f>
        <v/>
      </c>
      <c r="G3134" s="112" t="str">
        <f>IF(E3134="","",VLOOKUP(E3134,[1]PROJECTES!$C$14:$G$5000,4,FALSE))</f>
        <v/>
      </c>
      <c r="H3134" s="95"/>
      <c r="I3134" s="113" t="str">
        <f>IF(H3134="","",VLOOKUP(H3134,BD!B$2:C$16,2,FALSE))</f>
        <v/>
      </c>
      <c r="J3134" s="114"/>
      <c r="K3134" s="115" t="str">
        <f t="shared" si="108"/>
        <v/>
      </c>
      <c r="L3134" s="116" t="str">
        <f t="shared" ca="1" si="107"/>
        <v>-</v>
      </c>
      <c r="M3134" s="111" t="str">
        <f>IF(E3134="","",VLOOKUP(E3134,[1]PROJECTES!$C$14:$Z$5000,21,FALSE))</f>
        <v/>
      </c>
      <c r="N3134" s="117"/>
      <c r="O3134" s="118" t="s">
        <v>222</v>
      </c>
      <c r="P3134" s="119"/>
      <c r="Q3134" s="84"/>
      <c r="R3134" s="125"/>
      <c r="S3134" s="166"/>
      <c r="T3134" s="167"/>
    </row>
    <row r="3135" spans="1:20" s="121" customFormat="1" ht="20.100000000000001" customHeight="1" x14ac:dyDescent="0.3">
      <c r="A3135" s="80"/>
      <c r="B3135" s="110" t="str">
        <f>IF(E3135="","",VLOOKUP(E3135,[1]PROJECTES!$C$14:$G$5000,2,FALSE))</f>
        <v/>
      </c>
      <c r="C3135" s="80"/>
      <c r="D3135" s="283" t="str">
        <f>IF(E3135="","",VLOOKUP(E3135,[1]PROJECTES!$C$14:$G$5000,5,FALSE))</f>
        <v/>
      </c>
      <c r="E3135" s="79"/>
      <c r="F3135" s="110" t="str">
        <f>IF(I3135="","",VLOOKUP(I3135,[1]PROJECTES!$C$14:$G$5000,2,FALSE))</f>
        <v/>
      </c>
      <c r="G3135" s="112" t="str">
        <f>IF(E3135="","",VLOOKUP(E3135,[1]PROJECTES!$C$14:$G$5000,4,FALSE))</f>
        <v/>
      </c>
      <c r="H3135" s="95"/>
      <c r="I3135" s="113" t="str">
        <f>IF(H3135="","",VLOOKUP(H3135,BD!B$2:C$16,2,FALSE))</f>
        <v/>
      </c>
      <c r="J3135" s="114"/>
      <c r="K3135" s="115" t="str">
        <f t="shared" si="108"/>
        <v/>
      </c>
      <c r="L3135" s="116" t="str">
        <f t="shared" ca="1" si="107"/>
        <v>-</v>
      </c>
      <c r="M3135" s="111" t="str">
        <f>IF(E3135="","",VLOOKUP(E3135,[1]PROJECTES!$C$14:$Z$5000,21,FALSE))</f>
        <v/>
      </c>
      <c r="N3135" s="117"/>
      <c r="O3135" s="118" t="s">
        <v>222</v>
      </c>
      <c r="P3135" s="119"/>
      <c r="Q3135" s="84"/>
      <c r="R3135" s="125"/>
      <c r="S3135" s="166"/>
      <c r="T3135" s="167"/>
    </row>
    <row r="3136" spans="1:20" s="121" customFormat="1" ht="20.100000000000001" customHeight="1" x14ac:dyDescent="0.3">
      <c r="A3136" s="80"/>
      <c r="B3136" s="110" t="str">
        <f>IF(E3136="","",VLOOKUP(E3136,[1]PROJECTES!$C$14:$G$5000,2,FALSE))</f>
        <v/>
      </c>
      <c r="C3136" s="80"/>
      <c r="D3136" s="283" t="str">
        <f>IF(E3136="","",VLOOKUP(E3136,[1]PROJECTES!$C$14:$G$5000,5,FALSE))</f>
        <v/>
      </c>
      <c r="E3136" s="79"/>
      <c r="F3136" s="110" t="str">
        <f>IF(I3136="","",VLOOKUP(I3136,[1]PROJECTES!$C$14:$G$5000,2,FALSE))</f>
        <v/>
      </c>
      <c r="G3136" s="112" t="str">
        <f>IF(E3136="","",VLOOKUP(E3136,[1]PROJECTES!$C$14:$G$5000,4,FALSE))</f>
        <v/>
      </c>
      <c r="H3136" s="95"/>
      <c r="I3136" s="113" t="str">
        <f>IF(H3136="","",VLOOKUP(H3136,BD!B$2:C$16,2,FALSE))</f>
        <v/>
      </c>
      <c r="J3136" s="114"/>
      <c r="K3136" s="115" t="str">
        <f t="shared" si="108"/>
        <v/>
      </c>
      <c r="L3136" s="116" t="str">
        <f t="shared" ca="1" si="107"/>
        <v>-</v>
      </c>
      <c r="M3136" s="111" t="str">
        <f>IF(E3136="","",VLOOKUP(E3136,[1]PROJECTES!$C$14:$Z$5000,21,FALSE))</f>
        <v/>
      </c>
      <c r="N3136" s="117"/>
      <c r="O3136" s="118" t="s">
        <v>222</v>
      </c>
      <c r="P3136" s="119"/>
      <c r="Q3136" s="84"/>
      <c r="R3136" s="125"/>
      <c r="S3136" s="166"/>
      <c r="T3136" s="167"/>
    </row>
    <row r="3137" spans="1:20" s="121" customFormat="1" ht="20.100000000000001" customHeight="1" x14ac:dyDescent="0.3">
      <c r="A3137" s="80"/>
      <c r="B3137" s="110" t="str">
        <f>IF(E3137="","",VLOOKUP(E3137,[1]PROJECTES!$C$14:$G$5000,2,FALSE))</f>
        <v/>
      </c>
      <c r="C3137" s="80"/>
      <c r="D3137" s="283" t="str">
        <f>IF(E3137="","",VLOOKUP(E3137,[1]PROJECTES!$C$14:$G$5000,5,FALSE))</f>
        <v/>
      </c>
      <c r="E3137" s="79"/>
      <c r="F3137" s="110" t="str">
        <f>IF(I3137="","",VLOOKUP(I3137,[1]PROJECTES!$C$14:$G$5000,2,FALSE))</f>
        <v/>
      </c>
      <c r="G3137" s="112" t="str">
        <f>IF(E3137="","",VLOOKUP(E3137,[1]PROJECTES!$C$14:$G$5000,4,FALSE))</f>
        <v/>
      </c>
      <c r="H3137" s="95"/>
      <c r="I3137" s="113" t="str">
        <f>IF(H3137="","",VLOOKUP(H3137,BD!B$2:C$16,2,FALSE))</f>
        <v/>
      </c>
      <c r="J3137" s="114"/>
      <c r="K3137" s="115" t="str">
        <f t="shared" si="108"/>
        <v/>
      </c>
      <c r="L3137" s="116" t="str">
        <f t="shared" ca="1" si="107"/>
        <v>-</v>
      </c>
      <c r="M3137" s="111" t="str">
        <f>IF(E3137="","",VLOOKUP(E3137,[1]PROJECTES!$C$14:$Z$5000,21,FALSE))</f>
        <v/>
      </c>
      <c r="N3137" s="117"/>
      <c r="O3137" s="118" t="s">
        <v>222</v>
      </c>
      <c r="P3137" s="119"/>
      <c r="Q3137" s="84"/>
      <c r="R3137" s="125"/>
      <c r="S3137" s="166"/>
      <c r="T3137" s="167"/>
    </row>
    <row r="3138" spans="1:20" s="121" customFormat="1" ht="20.100000000000001" customHeight="1" x14ac:dyDescent="0.3">
      <c r="A3138" s="80"/>
      <c r="B3138" s="110" t="str">
        <f>IF(E3138="","",VLOOKUP(E3138,[1]PROJECTES!$C$14:$G$5000,2,FALSE))</f>
        <v/>
      </c>
      <c r="C3138" s="80"/>
      <c r="D3138" s="283" t="str">
        <f>IF(E3138="","",VLOOKUP(E3138,[1]PROJECTES!$C$14:$G$5000,5,FALSE))</f>
        <v/>
      </c>
      <c r="E3138" s="79"/>
      <c r="F3138" s="110" t="str">
        <f>IF(I3138="","",VLOOKUP(I3138,[1]PROJECTES!$C$14:$G$5000,2,FALSE))</f>
        <v/>
      </c>
      <c r="G3138" s="112" t="str">
        <f>IF(E3138="","",VLOOKUP(E3138,[1]PROJECTES!$C$14:$G$5000,4,FALSE))</f>
        <v/>
      </c>
      <c r="H3138" s="95"/>
      <c r="I3138" s="113" t="str">
        <f>IF(H3138="","",VLOOKUP(H3138,BD!B$2:C$16,2,FALSE))</f>
        <v/>
      </c>
      <c r="J3138" s="114"/>
      <c r="K3138" s="115" t="str">
        <f t="shared" si="108"/>
        <v/>
      </c>
      <c r="L3138" s="116" t="str">
        <f t="shared" ca="1" si="107"/>
        <v>-</v>
      </c>
      <c r="M3138" s="111" t="str">
        <f>IF(E3138="","",VLOOKUP(E3138,[1]PROJECTES!$C$14:$Z$5000,21,FALSE))</f>
        <v/>
      </c>
      <c r="N3138" s="117"/>
      <c r="O3138" s="118" t="s">
        <v>222</v>
      </c>
      <c r="P3138" s="119"/>
      <c r="Q3138" s="84"/>
      <c r="R3138" s="125"/>
      <c r="S3138" s="166"/>
      <c r="T3138" s="167"/>
    </row>
    <row r="3139" spans="1:20" s="121" customFormat="1" ht="20.100000000000001" customHeight="1" x14ac:dyDescent="0.3">
      <c r="A3139" s="80"/>
      <c r="B3139" s="110" t="str">
        <f>IF(E3139="","",VLOOKUP(E3139,[1]PROJECTES!$C$14:$G$5000,2,FALSE))</f>
        <v/>
      </c>
      <c r="C3139" s="80"/>
      <c r="D3139" s="283" t="str">
        <f>IF(E3139="","",VLOOKUP(E3139,[1]PROJECTES!$C$14:$G$5000,5,FALSE))</f>
        <v/>
      </c>
      <c r="E3139" s="79"/>
      <c r="F3139" s="110" t="str">
        <f>IF(I3139="","",VLOOKUP(I3139,[1]PROJECTES!$C$14:$G$5000,2,FALSE))</f>
        <v/>
      </c>
      <c r="G3139" s="112" t="str">
        <f>IF(E3139="","",VLOOKUP(E3139,[1]PROJECTES!$C$14:$G$5000,4,FALSE))</f>
        <v/>
      </c>
      <c r="H3139" s="95"/>
      <c r="I3139" s="113" t="str">
        <f>IF(H3139="","",VLOOKUP(H3139,BD!B$2:C$16,2,FALSE))</f>
        <v/>
      </c>
      <c r="J3139" s="114"/>
      <c r="K3139" s="115" t="str">
        <f t="shared" si="108"/>
        <v/>
      </c>
      <c r="L3139" s="116" t="str">
        <f t="shared" ca="1" si="107"/>
        <v>-</v>
      </c>
      <c r="M3139" s="111" t="str">
        <f>IF(E3139="","",VLOOKUP(E3139,[1]PROJECTES!$C$14:$Z$5000,21,FALSE))</f>
        <v/>
      </c>
      <c r="N3139" s="117"/>
      <c r="O3139" s="118" t="s">
        <v>222</v>
      </c>
      <c r="P3139" s="119"/>
      <c r="Q3139" s="84"/>
      <c r="R3139" s="125"/>
      <c r="S3139" s="166"/>
      <c r="T3139" s="167"/>
    </row>
    <row r="3140" spans="1:20" s="121" customFormat="1" ht="20.100000000000001" customHeight="1" x14ac:dyDescent="0.3">
      <c r="A3140" s="80"/>
      <c r="B3140" s="110" t="str">
        <f>IF(E3140="","",VLOOKUP(E3140,[1]PROJECTES!$C$14:$G$5000,2,FALSE))</f>
        <v/>
      </c>
      <c r="C3140" s="80"/>
      <c r="D3140" s="283" t="str">
        <f>IF(E3140="","",VLOOKUP(E3140,[1]PROJECTES!$C$14:$G$5000,5,FALSE))</f>
        <v/>
      </c>
      <c r="E3140" s="79"/>
      <c r="F3140" s="110" t="str">
        <f>IF(I3140="","",VLOOKUP(I3140,[1]PROJECTES!$C$14:$G$5000,2,FALSE))</f>
        <v/>
      </c>
      <c r="G3140" s="112" t="str">
        <f>IF(E3140="","",VLOOKUP(E3140,[1]PROJECTES!$C$14:$G$5000,4,FALSE))</f>
        <v/>
      </c>
      <c r="H3140" s="95"/>
      <c r="I3140" s="113" t="str">
        <f>IF(H3140="","",VLOOKUP(H3140,BD!B$2:C$16,2,FALSE))</f>
        <v/>
      </c>
      <c r="J3140" s="114"/>
      <c r="K3140" s="115" t="str">
        <f t="shared" si="108"/>
        <v/>
      </c>
      <c r="L3140" s="116" t="str">
        <f t="shared" ca="1" si="107"/>
        <v>-</v>
      </c>
      <c r="M3140" s="111" t="str">
        <f>IF(E3140="","",VLOOKUP(E3140,[1]PROJECTES!$C$14:$Z$5000,21,FALSE))</f>
        <v/>
      </c>
      <c r="N3140" s="117"/>
      <c r="O3140" s="118" t="s">
        <v>222</v>
      </c>
      <c r="P3140" s="119"/>
      <c r="Q3140" s="84"/>
      <c r="R3140" s="125"/>
      <c r="S3140" s="166"/>
      <c r="T3140" s="167"/>
    </row>
    <row r="3141" spans="1:20" s="121" customFormat="1" ht="20.100000000000001" customHeight="1" x14ac:dyDescent="0.3">
      <c r="A3141" s="80"/>
      <c r="B3141" s="110" t="str">
        <f>IF(E3141="","",VLOOKUP(E3141,[1]PROJECTES!$C$14:$G$5000,2,FALSE))</f>
        <v/>
      </c>
      <c r="C3141" s="80"/>
      <c r="D3141" s="283" t="str">
        <f>IF(E3141="","",VLOOKUP(E3141,[1]PROJECTES!$C$14:$G$5000,5,FALSE))</f>
        <v/>
      </c>
      <c r="E3141" s="79"/>
      <c r="F3141" s="110" t="str">
        <f>IF(I3141="","",VLOOKUP(I3141,[1]PROJECTES!$C$14:$G$5000,2,FALSE))</f>
        <v/>
      </c>
      <c r="G3141" s="112" t="str">
        <f>IF(E3141="","",VLOOKUP(E3141,[1]PROJECTES!$C$14:$G$5000,4,FALSE))</f>
        <v/>
      </c>
      <c r="H3141" s="95"/>
      <c r="I3141" s="113" t="str">
        <f>IF(H3141="","",VLOOKUP(H3141,BD!B$2:C$16,2,FALSE))</f>
        <v/>
      </c>
      <c r="J3141" s="114"/>
      <c r="K3141" s="115" t="str">
        <f t="shared" si="108"/>
        <v/>
      </c>
      <c r="L3141" s="116" t="str">
        <f t="shared" ca="1" si="107"/>
        <v>-</v>
      </c>
      <c r="M3141" s="111" t="str">
        <f>IF(E3141="","",VLOOKUP(E3141,[1]PROJECTES!$C$14:$Z$5000,21,FALSE))</f>
        <v/>
      </c>
      <c r="N3141" s="117"/>
      <c r="O3141" s="118" t="s">
        <v>222</v>
      </c>
      <c r="P3141" s="119"/>
      <c r="Q3141" s="84"/>
      <c r="R3141" s="125"/>
      <c r="S3141" s="166"/>
      <c r="T3141" s="167"/>
    </row>
    <row r="3142" spans="1:20" s="121" customFormat="1" ht="20.100000000000001" customHeight="1" x14ac:dyDescent="0.3">
      <c r="A3142" s="80"/>
      <c r="B3142" s="110" t="str">
        <f>IF(E3142="","",VLOOKUP(E3142,[1]PROJECTES!$C$14:$G$5000,2,FALSE))</f>
        <v/>
      </c>
      <c r="C3142" s="80"/>
      <c r="D3142" s="283" t="str">
        <f>IF(E3142="","",VLOOKUP(E3142,[1]PROJECTES!$C$14:$G$5000,5,FALSE))</f>
        <v/>
      </c>
      <c r="E3142" s="79"/>
      <c r="F3142" s="110" t="str">
        <f>IF(I3142="","",VLOOKUP(I3142,[1]PROJECTES!$C$14:$G$5000,2,FALSE))</f>
        <v/>
      </c>
      <c r="G3142" s="112" t="str">
        <f>IF(E3142="","",VLOOKUP(E3142,[1]PROJECTES!$C$14:$G$5000,4,FALSE))</f>
        <v/>
      </c>
      <c r="H3142" s="95"/>
      <c r="I3142" s="113" t="str">
        <f>IF(H3142="","",VLOOKUP(H3142,BD!B$2:C$16,2,FALSE))</f>
        <v/>
      </c>
      <c r="J3142" s="114"/>
      <c r="K3142" s="115" t="str">
        <f t="shared" si="108"/>
        <v/>
      </c>
      <c r="L3142" s="116" t="str">
        <f t="shared" ca="1" si="107"/>
        <v>-</v>
      </c>
      <c r="M3142" s="111" t="str">
        <f>IF(E3142="","",VLOOKUP(E3142,[1]PROJECTES!$C$14:$Z$5000,21,FALSE))</f>
        <v/>
      </c>
      <c r="N3142" s="117"/>
      <c r="O3142" s="118" t="s">
        <v>222</v>
      </c>
      <c r="P3142" s="119"/>
      <c r="Q3142" s="84"/>
      <c r="R3142" s="125"/>
      <c r="S3142" s="166"/>
      <c r="T3142" s="167"/>
    </row>
    <row r="3143" spans="1:20" s="121" customFormat="1" ht="20.100000000000001" customHeight="1" x14ac:dyDescent="0.3">
      <c r="A3143" s="80"/>
      <c r="B3143" s="110" t="str">
        <f>IF(E3143="","",VLOOKUP(E3143,[1]PROJECTES!$C$14:$G$5000,2,FALSE))</f>
        <v/>
      </c>
      <c r="C3143" s="80"/>
      <c r="D3143" s="283" t="str">
        <f>IF(E3143="","",VLOOKUP(E3143,[1]PROJECTES!$C$14:$G$5000,5,FALSE))</f>
        <v/>
      </c>
      <c r="E3143" s="79"/>
      <c r="F3143" s="110" t="str">
        <f>IF(I3143="","",VLOOKUP(I3143,[1]PROJECTES!$C$14:$G$5000,2,FALSE))</f>
        <v/>
      </c>
      <c r="G3143" s="112" t="str">
        <f>IF(E3143="","",VLOOKUP(E3143,[1]PROJECTES!$C$14:$G$5000,4,FALSE))</f>
        <v/>
      </c>
      <c r="H3143" s="95"/>
      <c r="I3143" s="113" t="str">
        <f>IF(H3143="","",VLOOKUP(H3143,BD!B$2:C$16,2,FALSE))</f>
        <v/>
      </c>
      <c r="J3143" s="114"/>
      <c r="K3143" s="115" t="str">
        <f t="shared" si="108"/>
        <v/>
      </c>
      <c r="L3143" s="116" t="str">
        <f t="shared" ca="1" si="107"/>
        <v>-</v>
      </c>
      <c r="M3143" s="111" t="str">
        <f>IF(E3143="","",VLOOKUP(E3143,[1]PROJECTES!$C$14:$Z$5000,21,FALSE))</f>
        <v/>
      </c>
      <c r="N3143" s="117"/>
      <c r="O3143" s="118" t="s">
        <v>222</v>
      </c>
      <c r="P3143" s="119"/>
      <c r="Q3143" s="84"/>
      <c r="R3143" s="123"/>
      <c r="S3143" s="166"/>
      <c r="T3143" s="167"/>
    </row>
    <row r="3144" spans="1:20" s="121" customFormat="1" ht="20.100000000000001" customHeight="1" x14ac:dyDescent="0.3">
      <c r="A3144" s="80"/>
      <c r="B3144" s="110" t="str">
        <f>IF(E3144="","",VLOOKUP(E3144,[1]PROJECTES!$C$14:$G$5000,2,FALSE))</f>
        <v/>
      </c>
      <c r="C3144" s="80"/>
      <c r="D3144" s="283" t="str">
        <f>IF(E3144="","",VLOOKUP(E3144,[1]PROJECTES!$C$14:$G$5000,5,FALSE))</f>
        <v/>
      </c>
      <c r="E3144" s="79"/>
      <c r="F3144" s="110" t="str">
        <f>IF(I3144="","",VLOOKUP(I3144,[1]PROJECTES!$C$14:$G$5000,2,FALSE))</f>
        <v/>
      </c>
      <c r="G3144" s="112" t="str">
        <f>IF(E3144="","",VLOOKUP(E3144,[1]PROJECTES!$C$14:$G$5000,4,FALSE))</f>
        <v/>
      </c>
      <c r="H3144" s="95"/>
      <c r="I3144" s="113" t="str">
        <f>IF(H3144="","",VLOOKUP(H3144,BD!B$2:C$16,2,FALSE))</f>
        <v/>
      </c>
      <c r="J3144" s="114"/>
      <c r="K3144" s="115" t="str">
        <f t="shared" si="108"/>
        <v/>
      </c>
      <c r="L3144" s="116" t="str">
        <f t="shared" ca="1" si="107"/>
        <v>-</v>
      </c>
      <c r="M3144" s="111" t="str">
        <f>IF(E3144="","",VLOOKUP(E3144,[1]PROJECTES!$C$14:$Z$5000,21,FALSE))</f>
        <v/>
      </c>
      <c r="N3144" s="117"/>
      <c r="O3144" s="118" t="s">
        <v>222</v>
      </c>
      <c r="P3144" s="119"/>
      <c r="Q3144" s="84"/>
      <c r="R3144" s="123"/>
      <c r="S3144" s="166"/>
      <c r="T3144" s="167"/>
    </row>
    <row r="3145" spans="1:20" s="121" customFormat="1" ht="20.100000000000001" customHeight="1" x14ac:dyDescent="0.3">
      <c r="A3145" s="80"/>
      <c r="B3145" s="110" t="str">
        <f>IF(E3145="","",VLOOKUP(E3145,[1]PROJECTES!$C$14:$G$5000,2,FALSE))</f>
        <v/>
      </c>
      <c r="C3145" s="80"/>
      <c r="D3145" s="283" t="str">
        <f>IF(E3145="","",VLOOKUP(E3145,[1]PROJECTES!$C$14:$G$5000,5,FALSE))</f>
        <v/>
      </c>
      <c r="E3145" s="79"/>
      <c r="F3145" s="110" t="str">
        <f>IF(I3145="","",VLOOKUP(I3145,[1]PROJECTES!$C$14:$G$5000,2,FALSE))</f>
        <v/>
      </c>
      <c r="G3145" s="112" t="str">
        <f>IF(E3145="","",VLOOKUP(E3145,[1]PROJECTES!$C$14:$G$5000,4,FALSE))</f>
        <v/>
      </c>
      <c r="H3145" s="95"/>
      <c r="I3145" s="113" t="str">
        <f>IF(H3145="","",VLOOKUP(H3145,BD!B$2:C$16,2,FALSE))</f>
        <v/>
      </c>
      <c r="J3145" s="114"/>
      <c r="K3145" s="115" t="str">
        <f t="shared" si="108"/>
        <v/>
      </c>
      <c r="L3145" s="116" t="str">
        <f t="shared" ref="L3145:L3208" ca="1" si="109">IF(M3145="","-",IF(G3145="TA","-",+M3145-TODAY()))</f>
        <v>-</v>
      </c>
      <c r="M3145" s="111" t="str">
        <f>IF(E3145="","",VLOOKUP(E3145,[1]PROJECTES!$C$14:$Z$5000,21,FALSE))</f>
        <v/>
      </c>
      <c r="N3145" s="117"/>
      <c r="O3145" s="118" t="s">
        <v>222</v>
      </c>
      <c r="P3145" s="119"/>
      <c r="Q3145" s="84"/>
      <c r="R3145" s="123"/>
      <c r="S3145" s="166"/>
      <c r="T3145" s="167"/>
    </row>
    <row r="3146" spans="1:20" s="121" customFormat="1" ht="20.100000000000001" customHeight="1" x14ac:dyDescent="0.3">
      <c r="A3146" s="80"/>
      <c r="B3146" s="110" t="str">
        <f>IF(E3146="","",VLOOKUP(E3146,[1]PROJECTES!$C$14:$G$5000,2,FALSE))</f>
        <v/>
      </c>
      <c r="C3146" s="80"/>
      <c r="D3146" s="283" t="str">
        <f>IF(E3146="","",VLOOKUP(E3146,[1]PROJECTES!$C$14:$G$5000,5,FALSE))</f>
        <v/>
      </c>
      <c r="E3146" s="79"/>
      <c r="F3146" s="110" t="str">
        <f>IF(I3146="","",VLOOKUP(I3146,[1]PROJECTES!$C$14:$G$5000,2,FALSE))</f>
        <v/>
      </c>
      <c r="G3146" s="112" t="str">
        <f>IF(E3146="","",VLOOKUP(E3146,[1]PROJECTES!$C$14:$G$5000,4,FALSE))</f>
        <v/>
      </c>
      <c r="H3146" s="95"/>
      <c r="I3146" s="113" t="str">
        <f>IF(H3146="","",VLOOKUP(H3146,BD!B$2:C$16,2,FALSE))</f>
        <v/>
      </c>
      <c r="J3146" s="114"/>
      <c r="K3146" s="115" t="str">
        <f t="shared" si="108"/>
        <v/>
      </c>
      <c r="L3146" s="116" t="str">
        <f t="shared" ca="1" si="109"/>
        <v>-</v>
      </c>
      <c r="M3146" s="111" t="str">
        <f>IF(E3146="","",VLOOKUP(E3146,[1]PROJECTES!$C$14:$Z$5000,21,FALSE))</f>
        <v/>
      </c>
      <c r="N3146" s="117"/>
      <c r="O3146" s="118" t="s">
        <v>222</v>
      </c>
      <c r="P3146" s="119"/>
      <c r="Q3146" s="84"/>
      <c r="R3146" s="123"/>
      <c r="S3146" s="166"/>
      <c r="T3146" s="167"/>
    </row>
    <row r="3147" spans="1:20" s="121" customFormat="1" ht="20.100000000000001" customHeight="1" x14ac:dyDescent="0.3">
      <c r="A3147" s="80"/>
      <c r="B3147" s="110" t="str">
        <f>IF(E3147="","",VLOOKUP(E3147,[1]PROJECTES!$C$14:$G$5000,2,FALSE))</f>
        <v/>
      </c>
      <c r="C3147" s="80"/>
      <c r="D3147" s="283" t="str">
        <f>IF(E3147="","",VLOOKUP(E3147,[1]PROJECTES!$C$14:$G$5000,5,FALSE))</f>
        <v/>
      </c>
      <c r="E3147" s="79"/>
      <c r="F3147" s="110" t="str">
        <f>IF(I3147="","",VLOOKUP(I3147,[1]PROJECTES!$C$14:$G$5000,2,FALSE))</f>
        <v/>
      </c>
      <c r="G3147" s="112" t="str">
        <f>IF(E3147="","",VLOOKUP(E3147,[1]PROJECTES!$C$14:$G$5000,4,FALSE))</f>
        <v/>
      </c>
      <c r="H3147" s="95"/>
      <c r="I3147" s="113" t="str">
        <f>IF(H3147="","",VLOOKUP(H3147,BD!B$2:C$16,2,FALSE))</f>
        <v/>
      </c>
      <c r="J3147" s="114"/>
      <c r="K3147" s="115" t="str">
        <f t="shared" si="108"/>
        <v/>
      </c>
      <c r="L3147" s="116" t="str">
        <f t="shared" ca="1" si="109"/>
        <v>-</v>
      </c>
      <c r="M3147" s="111" t="str">
        <f>IF(E3147="","",VLOOKUP(E3147,[1]PROJECTES!$C$14:$Z$5000,21,FALSE))</f>
        <v/>
      </c>
      <c r="N3147" s="117"/>
      <c r="O3147" s="118" t="s">
        <v>222</v>
      </c>
      <c r="P3147" s="119"/>
      <c r="Q3147" s="84"/>
      <c r="R3147" s="125"/>
      <c r="S3147" s="166"/>
      <c r="T3147" s="167"/>
    </row>
    <row r="3148" spans="1:20" s="121" customFormat="1" ht="20.100000000000001" customHeight="1" x14ac:dyDescent="0.3">
      <c r="A3148" s="80"/>
      <c r="B3148" s="110" t="str">
        <f>IF(E3148="","",VLOOKUP(E3148,[1]PROJECTES!$C$14:$G$5000,2,FALSE))</f>
        <v/>
      </c>
      <c r="C3148" s="80"/>
      <c r="D3148" s="283" t="str">
        <f>IF(E3148="","",VLOOKUP(E3148,[1]PROJECTES!$C$14:$G$5000,5,FALSE))</f>
        <v/>
      </c>
      <c r="E3148" s="79"/>
      <c r="F3148" s="110" t="str">
        <f>IF(I3148="","",VLOOKUP(I3148,[1]PROJECTES!$C$14:$G$5000,2,FALSE))</f>
        <v/>
      </c>
      <c r="G3148" s="112" t="str">
        <f>IF(E3148="","",VLOOKUP(E3148,[1]PROJECTES!$C$14:$G$5000,4,FALSE))</f>
        <v/>
      </c>
      <c r="H3148" s="95"/>
      <c r="I3148" s="113" t="str">
        <f>IF(H3148="","",VLOOKUP(H3148,BD!B$2:C$16,2,FALSE))</f>
        <v/>
      </c>
      <c r="J3148" s="114"/>
      <c r="K3148" s="115" t="str">
        <f t="shared" si="108"/>
        <v/>
      </c>
      <c r="L3148" s="116" t="str">
        <f t="shared" ca="1" si="109"/>
        <v>-</v>
      </c>
      <c r="M3148" s="111" t="str">
        <f>IF(E3148="","",VLOOKUP(E3148,[1]PROJECTES!$C$14:$Z$5000,21,FALSE))</f>
        <v/>
      </c>
      <c r="N3148" s="117"/>
      <c r="O3148" s="118" t="s">
        <v>222</v>
      </c>
      <c r="P3148" s="119"/>
      <c r="Q3148" s="84"/>
      <c r="R3148" s="125"/>
      <c r="S3148" s="166"/>
      <c r="T3148" s="167"/>
    </row>
    <row r="3149" spans="1:20" s="121" customFormat="1" ht="20.100000000000001" customHeight="1" x14ac:dyDescent="0.3">
      <c r="A3149" s="80"/>
      <c r="B3149" s="110" t="str">
        <f>IF(E3149="","",VLOOKUP(E3149,[1]PROJECTES!$C$14:$G$5000,2,FALSE))</f>
        <v/>
      </c>
      <c r="C3149" s="80"/>
      <c r="D3149" s="283" t="str">
        <f>IF(E3149="","",VLOOKUP(E3149,[1]PROJECTES!$C$14:$G$5000,5,FALSE))</f>
        <v/>
      </c>
      <c r="E3149" s="79"/>
      <c r="F3149" s="110" t="str">
        <f>IF(I3149="","",VLOOKUP(I3149,[1]PROJECTES!$C$14:$G$5000,2,FALSE))</f>
        <v/>
      </c>
      <c r="G3149" s="112" t="str">
        <f>IF(E3149="","",VLOOKUP(E3149,[1]PROJECTES!$C$14:$G$5000,4,FALSE))</f>
        <v/>
      </c>
      <c r="H3149" s="95"/>
      <c r="I3149" s="113" t="str">
        <f>IF(H3149="","",VLOOKUP(H3149,BD!B$2:C$16,2,FALSE))</f>
        <v/>
      </c>
      <c r="J3149" s="114"/>
      <c r="K3149" s="115" t="str">
        <f t="shared" si="108"/>
        <v/>
      </c>
      <c r="L3149" s="116" t="str">
        <f t="shared" ca="1" si="109"/>
        <v>-</v>
      </c>
      <c r="M3149" s="111" t="str">
        <f>IF(E3149="","",VLOOKUP(E3149,[1]PROJECTES!$C$14:$Z$5000,21,FALSE))</f>
        <v/>
      </c>
      <c r="N3149" s="117"/>
      <c r="O3149" s="118" t="s">
        <v>222</v>
      </c>
      <c r="P3149" s="119"/>
      <c r="Q3149" s="84"/>
      <c r="R3149" s="125"/>
      <c r="S3149" s="166"/>
      <c r="T3149" s="167"/>
    </row>
    <row r="3150" spans="1:20" s="121" customFormat="1" ht="20.100000000000001" customHeight="1" x14ac:dyDescent="0.3">
      <c r="A3150" s="80"/>
      <c r="B3150" s="110" t="str">
        <f>IF(E3150="","",VLOOKUP(E3150,[1]PROJECTES!$C$14:$G$5000,2,FALSE))</f>
        <v/>
      </c>
      <c r="C3150" s="80"/>
      <c r="D3150" s="283" t="str">
        <f>IF(E3150="","",VLOOKUP(E3150,[1]PROJECTES!$C$14:$G$5000,5,FALSE))</f>
        <v/>
      </c>
      <c r="E3150" s="79"/>
      <c r="F3150" s="110" t="str">
        <f>IF(I3150="","",VLOOKUP(I3150,[1]PROJECTES!$C$14:$G$5000,2,FALSE))</f>
        <v/>
      </c>
      <c r="G3150" s="112" t="str">
        <f>IF(E3150="","",VLOOKUP(E3150,[1]PROJECTES!$C$14:$G$5000,4,FALSE))</f>
        <v/>
      </c>
      <c r="H3150" s="95"/>
      <c r="I3150" s="113" t="str">
        <f>IF(H3150="","",VLOOKUP(H3150,BD!B$2:C$16,2,FALSE))</f>
        <v/>
      </c>
      <c r="J3150" s="114"/>
      <c r="K3150" s="115" t="str">
        <f t="shared" si="108"/>
        <v/>
      </c>
      <c r="L3150" s="116" t="str">
        <f t="shared" ca="1" si="109"/>
        <v>-</v>
      </c>
      <c r="M3150" s="111" t="str">
        <f>IF(E3150="","",VLOOKUP(E3150,[1]PROJECTES!$C$14:$Z$5000,21,FALSE))</f>
        <v/>
      </c>
      <c r="N3150" s="117"/>
      <c r="O3150" s="118" t="s">
        <v>222</v>
      </c>
      <c r="P3150" s="119"/>
      <c r="Q3150" s="84"/>
      <c r="R3150" s="125"/>
      <c r="S3150" s="166"/>
      <c r="T3150" s="167"/>
    </row>
    <row r="3151" spans="1:20" s="121" customFormat="1" ht="20.100000000000001" customHeight="1" x14ac:dyDescent="0.3">
      <c r="A3151" s="80"/>
      <c r="B3151" s="110" t="str">
        <f>IF(E3151="","",VLOOKUP(E3151,[1]PROJECTES!$C$14:$G$5000,2,FALSE))</f>
        <v/>
      </c>
      <c r="C3151" s="80"/>
      <c r="D3151" s="283" t="str">
        <f>IF(E3151="","",VLOOKUP(E3151,[1]PROJECTES!$C$14:$G$5000,5,FALSE))</f>
        <v/>
      </c>
      <c r="E3151" s="79"/>
      <c r="F3151" s="110" t="str">
        <f>IF(I3151="","",VLOOKUP(I3151,[1]PROJECTES!$C$14:$G$5000,2,FALSE))</f>
        <v/>
      </c>
      <c r="G3151" s="112" t="str">
        <f>IF(E3151="","",VLOOKUP(E3151,[1]PROJECTES!$C$14:$G$5000,4,FALSE))</f>
        <v/>
      </c>
      <c r="H3151" s="95"/>
      <c r="I3151" s="113" t="str">
        <f>IF(H3151="","",VLOOKUP(H3151,BD!B$2:C$16,2,FALSE))</f>
        <v/>
      </c>
      <c r="J3151" s="114"/>
      <c r="K3151" s="115" t="str">
        <f t="shared" si="108"/>
        <v/>
      </c>
      <c r="L3151" s="116" t="str">
        <f t="shared" ca="1" si="109"/>
        <v>-</v>
      </c>
      <c r="M3151" s="111" t="str">
        <f>IF(E3151="","",VLOOKUP(E3151,[1]PROJECTES!$C$14:$Z$5000,21,FALSE))</f>
        <v/>
      </c>
      <c r="N3151" s="117"/>
      <c r="O3151" s="118" t="s">
        <v>222</v>
      </c>
      <c r="P3151" s="119"/>
      <c r="Q3151" s="84"/>
      <c r="R3151" s="125"/>
      <c r="S3151" s="166"/>
      <c r="T3151" s="167"/>
    </row>
    <row r="3152" spans="1:20" s="121" customFormat="1" ht="20.100000000000001" customHeight="1" x14ac:dyDescent="0.3">
      <c r="A3152" s="80"/>
      <c r="B3152" s="110" t="str">
        <f>IF(E3152="","",VLOOKUP(E3152,[1]PROJECTES!$C$14:$G$5000,2,FALSE))</f>
        <v/>
      </c>
      <c r="C3152" s="80"/>
      <c r="D3152" s="283" t="str">
        <f>IF(E3152="","",VLOOKUP(E3152,[1]PROJECTES!$C$14:$G$5000,5,FALSE))</f>
        <v/>
      </c>
      <c r="E3152" s="79"/>
      <c r="F3152" s="110" t="str">
        <f>IF(I3152="","",VLOOKUP(I3152,[1]PROJECTES!$C$14:$G$5000,2,FALSE))</f>
        <v/>
      </c>
      <c r="G3152" s="112" t="str">
        <f>IF(E3152="","",VLOOKUP(E3152,[1]PROJECTES!$C$14:$G$5000,4,FALSE))</f>
        <v/>
      </c>
      <c r="H3152" s="95"/>
      <c r="I3152" s="113" t="str">
        <f>IF(H3152="","",VLOOKUP(H3152,BD!B$2:C$16,2,FALSE))</f>
        <v/>
      </c>
      <c r="J3152" s="114"/>
      <c r="K3152" s="115" t="str">
        <f t="shared" si="108"/>
        <v/>
      </c>
      <c r="L3152" s="116" t="str">
        <f t="shared" ca="1" si="109"/>
        <v>-</v>
      </c>
      <c r="M3152" s="111" t="str">
        <f>IF(E3152="","",VLOOKUP(E3152,[1]PROJECTES!$C$14:$Z$5000,21,FALSE))</f>
        <v/>
      </c>
      <c r="N3152" s="117"/>
      <c r="O3152" s="118" t="s">
        <v>222</v>
      </c>
      <c r="P3152" s="119"/>
      <c r="Q3152" s="84"/>
      <c r="R3152" s="125"/>
      <c r="S3152" s="166"/>
      <c r="T3152" s="167"/>
    </row>
    <row r="3153" spans="1:20" s="121" customFormat="1" ht="20.100000000000001" customHeight="1" x14ac:dyDescent="0.3">
      <c r="A3153" s="80"/>
      <c r="B3153" s="110" t="str">
        <f>IF(E3153="","",VLOOKUP(E3153,[1]PROJECTES!$C$14:$G$5000,2,FALSE))</f>
        <v/>
      </c>
      <c r="C3153" s="80"/>
      <c r="D3153" s="283" t="str">
        <f>IF(E3153="","",VLOOKUP(E3153,[1]PROJECTES!$C$14:$G$5000,5,FALSE))</f>
        <v/>
      </c>
      <c r="E3153" s="79"/>
      <c r="F3153" s="110" t="str">
        <f>IF(I3153="","",VLOOKUP(I3153,[1]PROJECTES!$C$14:$G$5000,2,FALSE))</f>
        <v/>
      </c>
      <c r="G3153" s="112" t="str">
        <f>IF(E3153="","",VLOOKUP(E3153,[1]PROJECTES!$C$14:$G$5000,4,FALSE))</f>
        <v/>
      </c>
      <c r="H3153" s="95"/>
      <c r="I3153" s="113" t="str">
        <f>IF(H3153="","",VLOOKUP(H3153,BD!B$2:C$16,2,FALSE))</f>
        <v/>
      </c>
      <c r="J3153" s="114"/>
      <c r="K3153" s="115" t="str">
        <f t="shared" si="108"/>
        <v/>
      </c>
      <c r="L3153" s="116" t="str">
        <f t="shared" ca="1" si="109"/>
        <v>-</v>
      </c>
      <c r="M3153" s="111" t="str">
        <f>IF(E3153="","",VLOOKUP(E3153,[1]PROJECTES!$C$14:$Z$5000,21,FALSE))</f>
        <v/>
      </c>
      <c r="N3153" s="117"/>
      <c r="O3153" s="118" t="s">
        <v>222</v>
      </c>
      <c r="P3153" s="119"/>
      <c r="Q3153" s="84"/>
      <c r="R3153" s="125"/>
      <c r="S3153" s="166"/>
      <c r="T3153" s="167"/>
    </row>
    <row r="3154" spans="1:20" s="121" customFormat="1" ht="20.100000000000001" customHeight="1" x14ac:dyDescent="0.3">
      <c r="A3154" s="80"/>
      <c r="B3154" s="110" t="str">
        <f>IF(E3154="","",VLOOKUP(E3154,[1]PROJECTES!$C$14:$G$5000,2,FALSE))</f>
        <v/>
      </c>
      <c r="C3154" s="80"/>
      <c r="D3154" s="283" t="str">
        <f>IF(E3154="","",VLOOKUP(E3154,[1]PROJECTES!$C$14:$G$5000,5,FALSE))</f>
        <v/>
      </c>
      <c r="E3154" s="79"/>
      <c r="F3154" s="110" t="str">
        <f>IF(I3154="","",VLOOKUP(I3154,[1]PROJECTES!$C$14:$G$5000,2,FALSE))</f>
        <v/>
      </c>
      <c r="G3154" s="112" t="str">
        <f>IF(E3154="","",VLOOKUP(E3154,[1]PROJECTES!$C$14:$G$5000,4,FALSE))</f>
        <v/>
      </c>
      <c r="H3154" s="95"/>
      <c r="I3154" s="113" t="str">
        <f>IF(H3154="","",VLOOKUP(H3154,BD!B$2:C$16,2,FALSE))</f>
        <v/>
      </c>
      <c r="J3154" s="114"/>
      <c r="K3154" s="115" t="str">
        <f t="shared" si="108"/>
        <v/>
      </c>
      <c r="L3154" s="116" t="str">
        <f t="shared" ca="1" si="109"/>
        <v>-</v>
      </c>
      <c r="M3154" s="111" t="str">
        <f>IF(E3154="","",VLOOKUP(E3154,[1]PROJECTES!$C$14:$Z$5000,21,FALSE))</f>
        <v/>
      </c>
      <c r="N3154" s="117"/>
      <c r="O3154" s="118" t="s">
        <v>222</v>
      </c>
      <c r="P3154" s="119"/>
      <c r="Q3154" s="84"/>
      <c r="R3154" s="125"/>
      <c r="S3154" s="166"/>
      <c r="T3154" s="167"/>
    </row>
    <row r="3155" spans="1:20" s="121" customFormat="1" ht="20.100000000000001" customHeight="1" x14ac:dyDescent="0.3">
      <c r="A3155" s="80"/>
      <c r="B3155" s="110" t="str">
        <f>IF(E3155="","",VLOOKUP(E3155,[1]PROJECTES!$C$14:$G$5000,2,FALSE))</f>
        <v/>
      </c>
      <c r="C3155" s="80"/>
      <c r="D3155" s="283" t="str">
        <f>IF(E3155="","",VLOOKUP(E3155,[1]PROJECTES!$C$14:$G$5000,5,FALSE))</f>
        <v/>
      </c>
      <c r="E3155" s="79"/>
      <c r="F3155" s="110" t="str">
        <f>IF(I3155="","",VLOOKUP(I3155,[1]PROJECTES!$C$14:$G$5000,2,FALSE))</f>
        <v/>
      </c>
      <c r="G3155" s="112" t="str">
        <f>IF(E3155="","",VLOOKUP(E3155,[1]PROJECTES!$C$14:$G$5000,4,FALSE))</f>
        <v/>
      </c>
      <c r="H3155" s="95"/>
      <c r="I3155" s="113" t="str">
        <f>IF(H3155="","",VLOOKUP(H3155,BD!B$2:C$16,2,FALSE))</f>
        <v/>
      </c>
      <c r="J3155" s="114"/>
      <c r="K3155" s="115" t="str">
        <f t="shared" si="108"/>
        <v/>
      </c>
      <c r="L3155" s="116" t="str">
        <f t="shared" ca="1" si="109"/>
        <v>-</v>
      </c>
      <c r="M3155" s="111" t="str">
        <f>IF(E3155="","",VLOOKUP(E3155,[1]PROJECTES!$C$14:$Z$5000,21,FALSE))</f>
        <v/>
      </c>
      <c r="N3155" s="117"/>
      <c r="O3155" s="118" t="s">
        <v>222</v>
      </c>
      <c r="P3155" s="119"/>
      <c r="Q3155" s="84"/>
      <c r="R3155" s="125"/>
      <c r="S3155" s="166"/>
      <c r="T3155" s="167"/>
    </row>
    <row r="3156" spans="1:20" s="121" customFormat="1" ht="20.100000000000001" customHeight="1" x14ac:dyDescent="0.3">
      <c r="A3156" s="80"/>
      <c r="B3156" s="110" t="str">
        <f>IF(E3156="","",VLOOKUP(E3156,[1]PROJECTES!$C$14:$G$5000,2,FALSE))</f>
        <v/>
      </c>
      <c r="C3156" s="80"/>
      <c r="D3156" s="283" t="str">
        <f>IF(E3156="","",VLOOKUP(E3156,[1]PROJECTES!$C$14:$G$5000,5,FALSE))</f>
        <v/>
      </c>
      <c r="E3156" s="79"/>
      <c r="F3156" s="110" t="str">
        <f>IF(I3156="","",VLOOKUP(I3156,[1]PROJECTES!$C$14:$G$5000,2,FALSE))</f>
        <v/>
      </c>
      <c r="G3156" s="112" t="str">
        <f>IF(E3156="","",VLOOKUP(E3156,[1]PROJECTES!$C$14:$G$5000,4,FALSE))</f>
        <v/>
      </c>
      <c r="H3156" s="95"/>
      <c r="I3156" s="113" t="str">
        <f>IF(H3156="","",VLOOKUP(H3156,BD!B$2:C$16,2,FALSE))</f>
        <v/>
      </c>
      <c r="J3156" s="114"/>
      <c r="K3156" s="115" t="str">
        <f t="shared" si="108"/>
        <v/>
      </c>
      <c r="L3156" s="116" t="str">
        <f t="shared" ca="1" si="109"/>
        <v>-</v>
      </c>
      <c r="M3156" s="111" t="str">
        <f>IF(E3156="","",VLOOKUP(E3156,[1]PROJECTES!$C$14:$Z$5000,21,FALSE))</f>
        <v/>
      </c>
      <c r="N3156" s="117"/>
      <c r="O3156" s="118" t="s">
        <v>222</v>
      </c>
      <c r="P3156" s="119"/>
      <c r="Q3156" s="84"/>
      <c r="R3156" s="125"/>
      <c r="S3156" s="166"/>
      <c r="T3156" s="167"/>
    </row>
    <row r="3157" spans="1:20" s="121" customFormat="1" ht="20.100000000000001" customHeight="1" x14ac:dyDescent="0.3">
      <c r="A3157" s="80"/>
      <c r="B3157" s="110" t="str">
        <f>IF(E3157="","",VLOOKUP(E3157,[1]PROJECTES!$C$14:$G$5000,2,FALSE))</f>
        <v/>
      </c>
      <c r="C3157" s="80"/>
      <c r="D3157" s="283" t="str">
        <f>IF(E3157="","",VLOOKUP(E3157,[1]PROJECTES!$C$14:$G$5000,5,FALSE))</f>
        <v/>
      </c>
      <c r="E3157" s="79"/>
      <c r="F3157" s="110" t="str">
        <f>IF(I3157="","",VLOOKUP(I3157,[1]PROJECTES!$C$14:$G$5000,2,FALSE))</f>
        <v/>
      </c>
      <c r="G3157" s="112" t="str">
        <f>IF(E3157="","",VLOOKUP(E3157,[1]PROJECTES!$C$14:$G$5000,4,FALSE))</f>
        <v/>
      </c>
      <c r="H3157" s="95"/>
      <c r="I3157" s="113" t="str">
        <f>IF(H3157="","",VLOOKUP(H3157,BD!B$2:C$16,2,FALSE))</f>
        <v/>
      </c>
      <c r="J3157" s="114"/>
      <c r="K3157" s="115" t="str">
        <f t="shared" si="108"/>
        <v/>
      </c>
      <c r="L3157" s="116" t="str">
        <f t="shared" ca="1" si="109"/>
        <v>-</v>
      </c>
      <c r="M3157" s="111" t="str">
        <f>IF(E3157="","",VLOOKUP(E3157,[1]PROJECTES!$C$14:$Z$5000,21,FALSE))</f>
        <v/>
      </c>
      <c r="N3157" s="117"/>
      <c r="O3157" s="118" t="s">
        <v>222</v>
      </c>
      <c r="P3157" s="119"/>
      <c r="Q3157" s="84"/>
      <c r="R3157" s="125"/>
      <c r="S3157" s="166"/>
      <c r="T3157" s="167"/>
    </row>
    <row r="3158" spans="1:20" s="121" customFormat="1" ht="20.100000000000001" customHeight="1" x14ac:dyDescent="0.3">
      <c r="A3158" s="80"/>
      <c r="B3158" s="110" t="str">
        <f>IF(E3158="","",VLOOKUP(E3158,[1]PROJECTES!$C$14:$G$5000,2,FALSE))</f>
        <v/>
      </c>
      <c r="C3158" s="80"/>
      <c r="D3158" s="283" t="str">
        <f>IF(E3158="","",VLOOKUP(E3158,[1]PROJECTES!$C$14:$G$5000,5,FALSE))</f>
        <v/>
      </c>
      <c r="E3158" s="79"/>
      <c r="F3158" s="110" t="str">
        <f>IF(I3158="","",VLOOKUP(I3158,[1]PROJECTES!$C$14:$G$5000,2,FALSE))</f>
        <v/>
      </c>
      <c r="G3158" s="112" t="str">
        <f>IF(E3158="","",VLOOKUP(E3158,[1]PROJECTES!$C$14:$G$5000,4,FALSE))</f>
        <v/>
      </c>
      <c r="H3158" s="95"/>
      <c r="I3158" s="113" t="str">
        <f>IF(H3158="","",VLOOKUP(H3158,BD!B$2:C$16,2,FALSE))</f>
        <v/>
      </c>
      <c r="J3158" s="114"/>
      <c r="K3158" s="115" t="str">
        <f t="shared" si="108"/>
        <v/>
      </c>
      <c r="L3158" s="116" t="str">
        <f t="shared" ca="1" si="109"/>
        <v>-</v>
      </c>
      <c r="M3158" s="111" t="str">
        <f>IF(E3158="","",VLOOKUP(E3158,[1]PROJECTES!$C$14:$Z$5000,21,FALSE))</f>
        <v/>
      </c>
      <c r="N3158" s="117"/>
      <c r="O3158" s="118" t="s">
        <v>222</v>
      </c>
      <c r="P3158" s="119"/>
      <c r="Q3158" s="84"/>
      <c r="R3158" s="125"/>
      <c r="S3158" s="166"/>
      <c r="T3158" s="167"/>
    </row>
    <row r="3159" spans="1:20" s="121" customFormat="1" ht="20.100000000000001" customHeight="1" x14ac:dyDescent="0.3">
      <c r="A3159" s="80"/>
      <c r="B3159" s="110" t="str">
        <f>IF(E3159="","",VLOOKUP(E3159,[1]PROJECTES!$C$14:$G$5000,2,FALSE))</f>
        <v/>
      </c>
      <c r="C3159" s="80"/>
      <c r="D3159" s="283" t="str">
        <f>IF(E3159="","",VLOOKUP(E3159,[1]PROJECTES!$C$14:$G$5000,5,FALSE))</f>
        <v/>
      </c>
      <c r="E3159" s="79"/>
      <c r="F3159" s="110" t="str">
        <f>IF(I3159="","",VLOOKUP(I3159,[1]PROJECTES!$C$14:$G$5000,2,FALSE))</f>
        <v/>
      </c>
      <c r="G3159" s="112" t="str">
        <f>IF(E3159="","",VLOOKUP(E3159,[1]PROJECTES!$C$14:$G$5000,4,FALSE))</f>
        <v/>
      </c>
      <c r="H3159" s="95"/>
      <c r="I3159" s="113" t="str">
        <f>IF(H3159="","",VLOOKUP(H3159,BD!B$2:C$16,2,FALSE))</f>
        <v/>
      </c>
      <c r="J3159" s="114"/>
      <c r="K3159" s="115" t="str">
        <f t="shared" si="108"/>
        <v/>
      </c>
      <c r="L3159" s="116" t="str">
        <f t="shared" ca="1" si="109"/>
        <v>-</v>
      </c>
      <c r="M3159" s="111" t="str">
        <f>IF(E3159="","",VLOOKUP(E3159,[1]PROJECTES!$C$14:$Z$5000,21,FALSE))</f>
        <v/>
      </c>
      <c r="N3159" s="117"/>
      <c r="O3159" s="118" t="s">
        <v>222</v>
      </c>
      <c r="P3159" s="119"/>
      <c r="Q3159" s="84"/>
      <c r="R3159" s="125"/>
      <c r="S3159" s="166"/>
      <c r="T3159" s="167"/>
    </row>
    <row r="3160" spans="1:20" s="121" customFormat="1" ht="20.100000000000001" customHeight="1" x14ac:dyDescent="0.3">
      <c r="A3160" s="80"/>
      <c r="B3160" s="110" t="str">
        <f>IF(E3160="","",VLOOKUP(E3160,[1]PROJECTES!$C$14:$G$5000,2,FALSE))</f>
        <v/>
      </c>
      <c r="C3160" s="80"/>
      <c r="D3160" s="283" t="str">
        <f>IF(E3160="","",VLOOKUP(E3160,[1]PROJECTES!$C$14:$G$5000,5,FALSE))</f>
        <v/>
      </c>
      <c r="E3160" s="79"/>
      <c r="F3160" s="110" t="str">
        <f>IF(I3160="","",VLOOKUP(I3160,[1]PROJECTES!$C$14:$G$5000,2,FALSE))</f>
        <v/>
      </c>
      <c r="G3160" s="112" t="str">
        <f>IF(E3160="","",VLOOKUP(E3160,[1]PROJECTES!$C$14:$G$5000,4,FALSE))</f>
        <v/>
      </c>
      <c r="H3160" s="95"/>
      <c r="I3160" s="113" t="str">
        <f>IF(H3160="","",VLOOKUP(H3160,BD!B$2:C$16,2,FALSE))</f>
        <v/>
      </c>
      <c r="J3160" s="114"/>
      <c r="K3160" s="115" t="str">
        <f t="shared" si="108"/>
        <v/>
      </c>
      <c r="L3160" s="116" t="str">
        <f t="shared" ca="1" si="109"/>
        <v>-</v>
      </c>
      <c r="M3160" s="111" t="str">
        <f>IF(E3160="","",VLOOKUP(E3160,[1]PROJECTES!$C$14:$Z$5000,21,FALSE))</f>
        <v/>
      </c>
      <c r="N3160" s="117"/>
      <c r="O3160" s="118" t="s">
        <v>222</v>
      </c>
      <c r="P3160" s="119"/>
      <c r="Q3160" s="84"/>
      <c r="R3160" s="125"/>
      <c r="S3160" s="166"/>
      <c r="T3160" s="167"/>
    </row>
    <row r="3161" spans="1:20" s="121" customFormat="1" ht="20.100000000000001" customHeight="1" x14ac:dyDescent="0.3">
      <c r="A3161" s="80"/>
      <c r="B3161" s="110" t="str">
        <f>IF(E3161="","",VLOOKUP(E3161,[1]PROJECTES!$C$14:$G$5000,2,FALSE))</f>
        <v/>
      </c>
      <c r="C3161" s="80"/>
      <c r="D3161" s="283" t="str">
        <f>IF(E3161="","",VLOOKUP(E3161,[1]PROJECTES!$C$14:$G$5000,5,FALSE))</f>
        <v/>
      </c>
      <c r="E3161" s="79"/>
      <c r="F3161" s="110" t="str">
        <f>IF(I3161="","",VLOOKUP(I3161,[1]PROJECTES!$C$14:$G$5000,2,FALSE))</f>
        <v/>
      </c>
      <c r="G3161" s="112" t="str">
        <f>IF(E3161="","",VLOOKUP(E3161,[1]PROJECTES!$C$14:$G$5000,4,FALSE))</f>
        <v/>
      </c>
      <c r="H3161" s="95"/>
      <c r="I3161" s="113" t="str">
        <f>IF(H3161="","",VLOOKUP(H3161,BD!B$2:C$16,2,FALSE))</f>
        <v/>
      </c>
      <c r="J3161" s="114"/>
      <c r="K3161" s="115" t="str">
        <f t="shared" si="108"/>
        <v/>
      </c>
      <c r="L3161" s="116" t="str">
        <f t="shared" ca="1" si="109"/>
        <v>-</v>
      </c>
      <c r="M3161" s="111" t="str">
        <f>IF(E3161="","",VLOOKUP(E3161,[1]PROJECTES!$C$14:$Z$5000,21,FALSE))</f>
        <v/>
      </c>
      <c r="N3161" s="117"/>
      <c r="O3161" s="118" t="s">
        <v>222</v>
      </c>
      <c r="P3161" s="119"/>
      <c r="Q3161" s="84"/>
      <c r="R3161" s="125"/>
      <c r="S3161" s="166"/>
      <c r="T3161" s="167"/>
    </row>
    <row r="3162" spans="1:20" s="121" customFormat="1" ht="20.100000000000001" customHeight="1" x14ac:dyDescent="0.3">
      <c r="A3162" s="80"/>
      <c r="B3162" s="110" t="str">
        <f>IF(E3162="","",VLOOKUP(E3162,[1]PROJECTES!$C$14:$G$5000,2,FALSE))</f>
        <v/>
      </c>
      <c r="C3162" s="80"/>
      <c r="D3162" s="283" t="str">
        <f>IF(E3162="","",VLOOKUP(E3162,[1]PROJECTES!$C$14:$G$5000,5,FALSE))</f>
        <v/>
      </c>
      <c r="E3162" s="79"/>
      <c r="F3162" s="110" t="str">
        <f>IF(I3162="","",VLOOKUP(I3162,[1]PROJECTES!$C$14:$G$5000,2,FALSE))</f>
        <v/>
      </c>
      <c r="G3162" s="112" t="str">
        <f>IF(E3162="","",VLOOKUP(E3162,[1]PROJECTES!$C$14:$G$5000,4,FALSE))</f>
        <v/>
      </c>
      <c r="H3162" s="95"/>
      <c r="I3162" s="113" t="str">
        <f>IF(H3162="","",VLOOKUP(H3162,BD!B$2:C$16,2,FALSE))</f>
        <v/>
      </c>
      <c r="J3162" s="114"/>
      <c r="K3162" s="115" t="str">
        <f t="shared" si="108"/>
        <v/>
      </c>
      <c r="L3162" s="116" t="str">
        <f t="shared" ca="1" si="109"/>
        <v>-</v>
      </c>
      <c r="M3162" s="111" t="str">
        <f>IF(E3162="","",VLOOKUP(E3162,[1]PROJECTES!$C$14:$Z$5000,21,FALSE))</f>
        <v/>
      </c>
      <c r="N3162" s="117"/>
      <c r="O3162" s="118" t="s">
        <v>222</v>
      </c>
      <c r="P3162" s="119"/>
      <c r="Q3162" s="84"/>
      <c r="R3162" s="125"/>
      <c r="S3162" s="166"/>
      <c r="T3162" s="167"/>
    </row>
    <row r="3163" spans="1:20" s="121" customFormat="1" ht="20.100000000000001" customHeight="1" x14ac:dyDescent="0.3">
      <c r="A3163" s="80"/>
      <c r="B3163" s="110" t="str">
        <f>IF(E3163="","",VLOOKUP(E3163,[1]PROJECTES!$C$14:$G$5000,2,FALSE))</f>
        <v/>
      </c>
      <c r="C3163" s="80"/>
      <c r="D3163" s="283" t="str">
        <f>IF(E3163="","",VLOOKUP(E3163,[1]PROJECTES!$C$14:$G$5000,5,FALSE))</f>
        <v/>
      </c>
      <c r="E3163" s="79"/>
      <c r="F3163" s="110" t="str">
        <f>IF(I3163="","",VLOOKUP(I3163,[1]PROJECTES!$C$14:$G$5000,2,FALSE))</f>
        <v/>
      </c>
      <c r="G3163" s="112" t="str">
        <f>IF(E3163="","",VLOOKUP(E3163,[1]PROJECTES!$C$14:$G$5000,4,FALSE))</f>
        <v/>
      </c>
      <c r="H3163" s="95"/>
      <c r="I3163" s="113" t="str">
        <f>IF(H3163="","",VLOOKUP(H3163,BD!B$2:C$16,2,FALSE))</f>
        <v/>
      </c>
      <c r="J3163" s="114"/>
      <c r="K3163" s="115" t="str">
        <f t="shared" si="108"/>
        <v/>
      </c>
      <c r="L3163" s="116" t="str">
        <f t="shared" ca="1" si="109"/>
        <v>-</v>
      </c>
      <c r="M3163" s="111" t="str">
        <f>IF(E3163="","",VLOOKUP(E3163,[1]PROJECTES!$C$14:$Z$5000,21,FALSE))</f>
        <v/>
      </c>
      <c r="N3163" s="117"/>
      <c r="O3163" s="118" t="s">
        <v>222</v>
      </c>
      <c r="P3163" s="119"/>
      <c r="Q3163" s="84"/>
      <c r="R3163" s="125"/>
      <c r="S3163" s="166"/>
      <c r="T3163" s="167"/>
    </row>
    <row r="3164" spans="1:20" s="121" customFormat="1" ht="20.100000000000001" customHeight="1" x14ac:dyDescent="0.3">
      <c r="A3164" s="80"/>
      <c r="B3164" s="110" t="str">
        <f>IF(E3164="","",VLOOKUP(E3164,[1]PROJECTES!$C$14:$G$5000,2,FALSE))</f>
        <v/>
      </c>
      <c r="C3164" s="80"/>
      <c r="D3164" s="283" t="str">
        <f>IF(E3164="","",VLOOKUP(E3164,[1]PROJECTES!$C$14:$G$5000,5,FALSE))</f>
        <v/>
      </c>
      <c r="E3164" s="79"/>
      <c r="F3164" s="110" t="str">
        <f>IF(I3164="","",VLOOKUP(I3164,[1]PROJECTES!$C$14:$G$5000,2,FALSE))</f>
        <v/>
      </c>
      <c r="G3164" s="112" t="str">
        <f>IF(E3164="","",VLOOKUP(E3164,[1]PROJECTES!$C$14:$G$5000,4,FALSE))</f>
        <v/>
      </c>
      <c r="H3164" s="95"/>
      <c r="I3164" s="113" t="str">
        <f>IF(H3164="","",VLOOKUP(H3164,BD!B$2:C$16,2,FALSE))</f>
        <v/>
      </c>
      <c r="J3164" s="114"/>
      <c r="K3164" s="115" t="str">
        <f t="shared" si="108"/>
        <v/>
      </c>
      <c r="L3164" s="116" t="str">
        <f t="shared" ca="1" si="109"/>
        <v>-</v>
      </c>
      <c r="M3164" s="111" t="str">
        <f>IF(E3164="","",VLOOKUP(E3164,[1]PROJECTES!$C$14:$Z$5000,21,FALSE))</f>
        <v/>
      </c>
      <c r="N3164" s="117"/>
      <c r="O3164" s="118" t="s">
        <v>222</v>
      </c>
      <c r="P3164" s="119"/>
      <c r="Q3164" s="84"/>
      <c r="R3164" s="125"/>
      <c r="S3164" s="166"/>
      <c r="T3164" s="167"/>
    </row>
    <row r="3165" spans="1:20" s="121" customFormat="1" ht="20.100000000000001" customHeight="1" x14ac:dyDescent="0.3">
      <c r="A3165" s="80"/>
      <c r="B3165" s="110" t="str">
        <f>IF(E3165="","",VLOOKUP(E3165,[1]PROJECTES!$C$14:$G$5000,2,FALSE))</f>
        <v/>
      </c>
      <c r="C3165" s="80"/>
      <c r="D3165" s="283" t="str">
        <f>IF(E3165="","",VLOOKUP(E3165,[1]PROJECTES!$C$14:$G$5000,5,FALSE))</f>
        <v/>
      </c>
      <c r="E3165" s="79"/>
      <c r="F3165" s="110" t="str">
        <f>IF(I3165="","",VLOOKUP(I3165,[1]PROJECTES!$C$14:$G$5000,2,FALSE))</f>
        <v/>
      </c>
      <c r="G3165" s="112" t="str">
        <f>IF(E3165="","",VLOOKUP(E3165,[1]PROJECTES!$C$14:$G$5000,4,FALSE))</f>
        <v/>
      </c>
      <c r="H3165" s="95"/>
      <c r="I3165" s="113" t="str">
        <f>IF(H3165="","",VLOOKUP(H3165,BD!B$2:C$16,2,FALSE))</f>
        <v/>
      </c>
      <c r="J3165" s="114"/>
      <c r="K3165" s="115" t="str">
        <f t="shared" si="108"/>
        <v/>
      </c>
      <c r="L3165" s="116" t="str">
        <f t="shared" ca="1" si="109"/>
        <v>-</v>
      </c>
      <c r="M3165" s="111" t="str">
        <f>IF(E3165="","",VLOOKUP(E3165,[1]PROJECTES!$C$14:$Z$5000,21,FALSE))</f>
        <v/>
      </c>
      <c r="N3165" s="117"/>
      <c r="O3165" s="118" t="s">
        <v>222</v>
      </c>
      <c r="P3165" s="119"/>
      <c r="Q3165" s="84"/>
      <c r="R3165" s="125"/>
      <c r="S3165" s="166"/>
      <c r="T3165" s="167"/>
    </row>
    <row r="3166" spans="1:20" s="121" customFormat="1" ht="20.100000000000001" customHeight="1" x14ac:dyDescent="0.3">
      <c r="A3166" s="80"/>
      <c r="B3166" s="110" t="str">
        <f>IF(E3166="","",VLOOKUP(E3166,[1]PROJECTES!$C$14:$G$5000,2,FALSE))</f>
        <v/>
      </c>
      <c r="C3166" s="80"/>
      <c r="D3166" s="283" t="str">
        <f>IF(E3166="","",VLOOKUP(E3166,[1]PROJECTES!$C$14:$G$5000,5,FALSE))</f>
        <v/>
      </c>
      <c r="E3166" s="79"/>
      <c r="F3166" s="110" t="str">
        <f>IF(I3166="","",VLOOKUP(I3166,[1]PROJECTES!$C$14:$G$5000,2,FALSE))</f>
        <v/>
      </c>
      <c r="G3166" s="112" t="str">
        <f>IF(E3166="","",VLOOKUP(E3166,[1]PROJECTES!$C$14:$G$5000,4,FALSE))</f>
        <v/>
      </c>
      <c r="H3166" s="95"/>
      <c r="I3166" s="113" t="str">
        <f>IF(H3166="","",VLOOKUP(H3166,BD!B$2:C$16,2,FALSE))</f>
        <v/>
      </c>
      <c r="J3166" s="114"/>
      <c r="K3166" s="115" t="str">
        <f t="shared" si="108"/>
        <v/>
      </c>
      <c r="L3166" s="116" t="str">
        <f t="shared" ca="1" si="109"/>
        <v>-</v>
      </c>
      <c r="M3166" s="111" t="str">
        <f>IF(E3166="","",VLOOKUP(E3166,[1]PROJECTES!$C$14:$Z$5000,21,FALSE))</f>
        <v/>
      </c>
      <c r="N3166" s="117"/>
      <c r="O3166" s="118" t="s">
        <v>222</v>
      </c>
      <c r="P3166" s="119"/>
      <c r="Q3166" s="84"/>
      <c r="R3166" s="125"/>
      <c r="S3166" s="166"/>
      <c r="T3166" s="167"/>
    </row>
    <row r="3167" spans="1:20" s="121" customFormat="1" ht="20.100000000000001" customHeight="1" x14ac:dyDescent="0.3">
      <c r="A3167" s="80"/>
      <c r="B3167" s="110" t="str">
        <f>IF(E3167="","",VLOOKUP(E3167,[1]PROJECTES!$C$14:$G$5000,2,FALSE))</f>
        <v/>
      </c>
      <c r="C3167" s="80"/>
      <c r="D3167" s="283" t="str">
        <f>IF(E3167="","",VLOOKUP(E3167,[1]PROJECTES!$C$14:$G$5000,5,FALSE))</f>
        <v/>
      </c>
      <c r="E3167" s="79"/>
      <c r="F3167" s="110" t="str">
        <f>IF(I3167="","",VLOOKUP(I3167,[1]PROJECTES!$C$14:$G$5000,2,FALSE))</f>
        <v/>
      </c>
      <c r="G3167" s="112" t="str">
        <f>IF(E3167="","",VLOOKUP(E3167,[1]PROJECTES!$C$14:$G$5000,4,FALSE))</f>
        <v/>
      </c>
      <c r="H3167" s="95"/>
      <c r="I3167" s="113" t="str">
        <f>IF(H3167="","",VLOOKUP(H3167,BD!B$2:C$16,2,FALSE))</f>
        <v/>
      </c>
      <c r="J3167" s="114"/>
      <c r="K3167" s="115" t="str">
        <f t="shared" si="108"/>
        <v/>
      </c>
      <c r="L3167" s="116" t="str">
        <f t="shared" ca="1" si="109"/>
        <v>-</v>
      </c>
      <c r="M3167" s="111" t="str">
        <f>IF(E3167="","",VLOOKUP(E3167,[1]PROJECTES!$C$14:$Z$5000,21,FALSE))</f>
        <v/>
      </c>
      <c r="N3167" s="117"/>
      <c r="O3167" s="118" t="s">
        <v>222</v>
      </c>
      <c r="P3167" s="119"/>
      <c r="Q3167" s="84"/>
      <c r="R3167" s="125"/>
      <c r="S3167" s="166"/>
      <c r="T3167" s="167"/>
    </row>
    <row r="3168" spans="1:20" s="121" customFormat="1" ht="20.100000000000001" customHeight="1" x14ac:dyDescent="0.3">
      <c r="A3168" s="80"/>
      <c r="B3168" s="110" t="str">
        <f>IF(E3168="","",VLOOKUP(E3168,[1]PROJECTES!$C$14:$G$5000,2,FALSE))</f>
        <v/>
      </c>
      <c r="C3168" s="80"/>
      <c r="D3168" s="283" t="str">
        <f>IF(E3168="","",VLOOKUP(E3168,[1]PROJECTES!$C$14:$G$5000,5,FALSE))</f>
        <v/>
      </c>
      <c r="E3168" s="79"/>
      <c r="F3168" s="110" t="str">
        <f>IF(I3168="","",VLOOKUP(I3168,[1]PROJECTES!$C$14:$G$5000,2,FALSE))</f>
        <v/>
      </c>
      <c r="G3168" s="112" t="str">
        <f>IF(E3168="","",VLOOKUP(E3168,[1]PROJECTES!$C$14:$G$5000,4,FALSE))</f>
        <v/>
      </c>
      <c r="H3168" s="95"/>
      <c r="I3168" s="113" t="str">
        <f>IF(H3168="","",VLOOKUP(H3168,BD!B$2:C$16,2,FALSE))</f>
        <v/>
      </c>
      <c r="J3168" s="114"/>
      <c r="K3168" s="115" t="str">
        <f t="shared" si="108"/>
        <v/>
      </c>
      <c r="L3168" s="116" t="str">
        <f t="shared" ca="1" si="109"/>
        <v>-</v>
      </c>
      <c r="M3168" s="111" t="str">
        <f>IF(E3168="","",VLOOKUP(E3168,[1]PROJECTES!$C$14:$Z$5000,21,FALSE))</f>
        <v/>
      </c>
      <c r="N3168" s="117"/>
      <c r="O3168" s="118" t="s">
        <v>222</v>
      </c>
      <c r="P3168" s="119"/>
      <c r="Q3168" s="84"/>
      <c r="R3168" s="125"/>
      <c r="S3168" s="166"/>
      <c r="T3168" s="167"/>
    </row>
    <row r="3169" spans="1:20" s="121" customFormat="1" ht="20.100000000000001" customHeight="1" x14ac:dyDescent="0.3">
      <c r="A3169" s="80"/>
      <c r="B3169" s="110" t="str">
        <f>IF(E3169="","",VLOOKUP(E3169,[1]PROJECTES!$C$14:$G$5000,2,FALSE))</f>
        <v/>
      </c>
      <c r="C3169" s="80"/>
      <c r="D3169" s="283" t="str">
        <f>IF(E3169="","",VLOOKUP(E3169,[1]PROJECTES!$C$14:$G$5000,5,FALSE))</f>
        <v/>
      </c>
      <c r="E3169" s="79"/>
      <c r="F3169" s="110" t="str">
        <f>IF(I3169="","",VLOOKUP(I3169,[1]PROJECTES!$C$14:$G$5000,2,FALSE))</f>
        <v/>
      </c>
      <c r="G3169" s="112" t="str">
        <f>IF(E3169="","",VLOOKUP(E3169,[1]PROJECTES!$C$14:$G$5000,4,FALSE))</f>
        <v/>
      </c>
      <c r="H3169" s="95"/>
      <c r="I3169" s="113" t="str">
        <f>IF(H3169="","",VLOOKUP(H3169,BD!B$2:C$16,2,FALSE))</f>
        <v/>
      </c>
      <c r="J3169" s="114"/>
      <c r="K3169" s="115" t="str">
        <f t="shared" si="108"/>
        <v/>
      </c>
      <c r="L3169" s="116" t="str">
        <f t="shared" ca="1" si="109"/>
        <v>-</v>
      </c>
      <c r="M3169" s="111" t="str">
        <f>IF(E3169="","",VLOOKUP(E3169,[1]PROJECTES!$C$14:$Z$5000,21,FALSE))</f>
        <v/>
      </c>
      <c r="N3169" s="117"/>
      <c r="O3169" s="118" t="s">
        <v>222</v>
      </c>
      <c r="P3169" s="119"/>
      <c r="Q3169" s="84"/>
      <c r="R3169" s="125"/>
      <c r="S3169" s="166"/>
      <c r="T3169" s="167"/>
    </row>
    <row r="3170" spans="1:20" s="121" customFormat="1" ht="20.100000000000001" customHeight="1" x14ac:dyDescent="0.3">
      <c r="A3170" s="80"/>
      <c r="B3170" s="110" t="str">
        <f>IF(E3170="","",VLOOKUP(E3170,[1]PROJECTES!$C$14:$G$5000,2,FALSE))</f>
        <v/>
      </c>
      <c r="C3170" s="80"/>
      <c r="D3170" s="283" t="str">
        <f>IF(E3170="","",VLOOKUP(E3170,[1]PROJECTES!$C$14:$G$5000,5,FALSE))</f>
        <v/>
      </c>
      <c r="E3170" s="79"/>
      <c r="F3170" s="110" t="str">
        <f>IF(I3170="","",VLOOKUP(I3170,[1]PROJECTES!$C$14:$G$5000,2,FALSE))</f>
        <v/>
      </c>
      <c r="G3170" s="112" t="str">
        <f>IF(E3170="","",VLOOKUP(E3170,[1]PROJECTES!$C$14:$G$5000,4,FALSE))</f>
        <v/>
      </c>
      <c r="H3170" s="95"/>
      <c r="I3170" s="113" t="str">
        <f>IF(H3170="","",VLOOKUP(H3170,BD!B$2:C$16,2,FALSE))</f>
        <v/>
      </c>
      <c r="J3170" s="114"/>
      <c r="K3170" s="115" t="str">
        <f t="shared" si="108"/>
        <v/>
      </c>
      <c r="L3170" s="116" t="str">
        <f t="shared" ca="1" si="109"/>
        <v>-</v>
      </c>
      <c r="M3170" s="111" t="str">
        <f>IF(E3170="","",VLOOKUP(E3170,[1]PROJECTES!$C$14:$Z$5000,21,FALSE))</f>
        <v/>
      </c>
      <c r="N3170" s="117"/>
      <c r="O3170" s="118" t="s">
        <v>222</v>
      </c>
      <c r="P3170" s="119"/>
      <c r="Q3170" s="84"/>
      <c r="R3170" s="125"/>
      <c r="S3170" s="166"/>
      <c r="T3170" s="167"/>
    </row>
    <row r="3171" spans="1:20" s="121" customFormat="1" ht="20.100000000000001" customHeight="1" x14ac:dyDescent="0.3">
      <c r="A3171" s="80"/>
      <c r="B3171" s="110" t="str">
        <f>IF(E3171="","",VLOOKUP(E3171,[1]PROJECTES!$C$14:$G$5000,2,FALSE))</f>
        <v/>
      </c>
      <c r="C3171" s="80"/>
      <c r="D3171" s="283" t="str">
        <f>IF(E3171="","",VLOOKUP(E3171,[1]PROJECTES!$C$14:$G$5000,5,FALSE))</f>
        <v/>
      </c>
      <c r="E3171" s="79"/>
      <c r="F3171" s="110" t="str">
        <f>IF(I3171="","",VLOOKUP(I3171,[1]PROJECTES!$C$14:$G$5000,2,FALSE))</f>
        <v/>
      </c>
      <c r="G3171" s="112" t="str">
        <f>IF(E3171="","",VLOOKUP(E3171,[1]PROJECTES!$C$14:$G$5000,4,FALSE))</f>
        <v/>
      </c>
      <c r="H3171" s="95"/>
      <c r="I3171" s="113" t="str">
        <f>IF(H3171="","",VLOOKUP(H3171,BD!B$2:C$16,2,FALSE))</f>
        <v/>
      </c>
      <c r="J3171" s="114"/>
      <c r="K3171" s="115" t="str">
        <f t="shared" si="108"/>
        <v/>
      </c>
      <c r="L3171" s="116" t="str">
        <f t="shared" ca="1" si="109"/>
        <v>-</v>
      </c>
      <c r="M3171" s="111" t="str">
        <f>IF(E3171="","",VLOOKUP(E3171,[1]PROJECTES!$C$14:$Z$5000,21,FALSE))</f>
        <v/>
      </c>
      <c r="N3171" s="117"/>
      <c r="O3171" s="118" t="s">
        <v>222</v>
      </c>
      <c r="P3171" s="119"/>
      <c r="Q3171" s="84"/>
      <c r="R3171" s="125"/>
      <c r="S3171" s="166"/>
      <c r="T3171" s="167"/>
    </row>
    <row r="3172" spans="1:20" s="121" customFormat="1" ht="20.100000000000001" customHeight="1" x14ac:dyDescent="0.3">
      <c r="A3172" s="80"/>
      <c r="B3172" s="110" t="str">
        <f>IF(E3172="","",VLOOKUP(E3172,[1]PROJECTES!$C$14:$G$5000,2,FALSE))</f>
        <v/>
      </c>
      <c r="C3172" s="80"/>
      <c r="D3172" s="283" t="str">
        <f>IF(E3172="","",VLOOKUP(E3172,[1]PROJECTES!$C$14:$G$5000,5,FALSE))</f>
        <v/>
      </c>
      <c r="E3172" s="79"/>
      <c r="F3172" s="110" t="str">
        <f>IF(I3172="","",VLOOKUP(I3172,[1]PROJECTES!$C$14:$G$5000,2,FALSE))</f>
        <v/>
      </c>
      <c r="G3172" s="112" t="str">
        <f>IF(E3172="","",VLOOKUP(E3172,[1]PROJECTES!$C$14:$G$5000,4,FALSE))</f>
        <v/>
      </c>
      <c r="H3172" s="95"/>
      <c r="I3172" s="113" t="str">
        <f>IF(H3172="","",VLOOKUP(H3172,BD!B$2:C$16,2,FALSE))</f>
        <v/>
      </c>
      <c r="J3172" s="114"/>
      <c r="K3172" s="115" t="str">
        <f t="shared" si="108"/>
        <v/>
      </c>
      <c r="L3172" s="116" t="str">
        <f t="shared" ca="1" si="109"/>
        <v>-</v>
      </c>
      <c r="M3172" s="111" t="str">
        <f>IF(E3172="","",VLOOKUP(E3172,[1]PROJECTES!$C$14:$Z$5000,21,FALSE))</f>
        <v/>
      </c>
      <c r="N3172" s="117"/>
      <c r="O3172" s="118" t="s">
        <v>222</v>
      </c>
      <c r="P3172" s="119"/>
      <c r="Q3172" s="84"/>
      <c r="R3172" s="125"/>
      <c r="S3172" s="166"/>
      <c r="T3172" s="167"/>
    </row>
    <row r="3173" spans="1:20" s="121" customFormat="1" ht="20.100000000000001" customHeight="1" x14ac:dyDescent="0.3">
      <c r="A3173" s="80"/>
      <c r="B3173" s="110" t="str">
        <f>IF(E3173="","",VLOOKUP(E3173,[1]PROJECTES!$C$14:$G$5000,2,FALSE))</f>
        <v/>
      </c>
      <c r="C3173" s="80"/>
      <c r="D3173" s="283" t="str">
        <f>IF(E3173="","",VLOOKUP(E3173,[1]PROJECTES!$C$14:$G$5000,5,FALSE))</f>
        <v/>
      </c>
      <c r="E3173" s="79"/>
      <c r="F3173" s="110" t="str">
        <f>IF(I3173="","",VLOOKUP(I3173,[1]PROJECTES!$C$14:$G$5000,2,FALSE))</f>
        <v/>
      </c>
      <c r="G3173" s="112" t="str">
        <f>IF(E3173="","",VLOOKUP(E3173,[1]PROJECTES!$C$14:$G$5000,4,FALSE))</f>
        <v/>
      </c>
      <c r="H3173" s="95"/>
      <c r="I3173" s="113" t="str">
        <f>IF(H3173="","",VLOOKUP(H3173,BD!B$2:C$16,2,FALSE))</f>
        <v/>
      </c>
      <c r="J3173" s="114"/>
      <c r="K3173" s="115" t="str">
        <f t="shared" si="108"/>
        <v/>
      </c>
      <c r="L3173" s="116" t="str">
        <f t="shared" ca="1" si="109"/>
        <v>-</v>
      </c>
      <c r="M3173" s="111" t="str">
        <f>IF(E3173="","",VLOOKUP(E3173,[1]PROJECTES!$C$14:$Z$5000,21,FALSE))</f>
        <v/>
      </c>
      <c r="N3173" s="117"/>
      <c r="O3173" s="118" t="s">
        <v>222</v>
      </c>
      <c r="P3173" s="119"/>
      <c r="Q3173" s="84"/>
      <c r="R3173" s="125"/>
      <c r="S3173" s="166"/>
      <c r="T3173" s="167"/>
    </row>
    <row r="3174" spans="1:20" s="121" customFormat="1" ht="20.100000000000001" customHeight="1" x14ac:dyDescent="0.3">
      <c r="A3174" s="80"/>
      <c r="B3174" s="110" t="str">
        <f>IF(E3174="","",VLOOKUP(E3174,[1]PROJECTES!$C$14:$G$5000,2,FALSE))</f>
        <v/>
      </c>
      <c r="C3174" s="80"/>
      <c r="D3174" s="283" t="str">
        <f>IF(E3174="","",VLOOKUP(E3174,[1]PROJECTES!$C$14:$G$5000,5,FALSE))</f>
        <v/>
      </c>
      <c r="E3174" s="79"/>
      <c r="F3174" s="110" t="str">
        <f>IF(I3174="","",VLOOKUP(I3174,[1]PROJECTES!$C$14:$G$5000,2,FALSE))</f>
        <v/>
      </c>
      <c r="G3174" s="112" t="str">
        <f>IF(E3174="","",VLOOKUP(E3174,[1]PROJECTES!$C$14:$G$5000,4,FALSE))</f>
        <v/>
      </c>
      <c r="H3174" s="95"/>
      <c r="I3174" s="113" t="str">
        <f>IF(H3174="","",VLOOKUP(H3174,BD!B$2:C$16,2,FALSE))</f>
        <v/>
      </c>
      <c r="J3174" s="114"/>
      <c r="K3174" s="115" t="str">
        <f t="shared" ref="K3174:K3237" si="110">IF(J3174="","",WEEKNUM(J3174,2)-0)</f>
        <v/>
      </c>
      <c r="L3174" s="116" t="str">
        <f t="shared" ca="1" si="109"/>
        <v>-</v>
      </c>
      <c r="M3174" s="111" t="str">
        <f>IF(E3174="","",VLOOKUP(E3174,[1]PROJECTES!$C$14:$Z$5000,21,FALSE))</f>
        <v/>
      </c>
      <c r="N3174" s="117"/>
      <c r="O3174" s="118" t="s">
        <v>222</v>
      </c>
      <c r="P3174" s="119"/>
      <c r="Q3174" s="84"/>
      <c r="R3174" s="125"/>
      <c r="S3174" s="166"/>
      <c r="T3174" s="167"/>
    </row>
    <row r="3175" spans="1:20" s="121" customFormat="1" ht="20.100000000000001" customHeight="1" x14ac:dyDescent="0.3">
      <c r="A3175" s="80"/>
      <c r="B3175" s="110" t="str">
        <f>IF(E3175="","",VLOOKUP(E3175,[1]PROJECTES!$C$14:$G$5000,2,FALSE))</f>
        <v/>
      </c>
      <c r="C3175" s="80"/>
      <c r="D3175" s="283" t="str">
        <f>IF(E3175="","",VLOOKUP(E3175,[1]PROJECTES!$C$14:$G$5000,5,FALSE))</f>
        <v/>
      </c>
      <c r="E3175" s="79"/>
      <c r="F3175" s="110" t="str">
        <f>IF(I3175="","",VLOOKUP(I3175,[1]PROJECTES!$C$14:$G$5000,2,FALSE))</f>
        <v/>
      </c>
      <c r="G3175" s="112" t="str">
        <f>IF(E3175="","",VLOOKUP(E3175,[1]PROJECTES!$C$14:$G$5000,4,FALSE))</f>
        <v/>
      </c>
      <c r="H3175" s="95"/>
      <c r="I3175" s="113" t="str">
        <f>IF(H3175="","",VLOOKUP(H3175,BD!B$2:C$16,2,FALSE))</f>
        <v/>
      </c>
      <c r="J3175" s="114"/>
      <c r="K3175" s="115" t="str">
        <f t="shared" si="110"/>
        <v/>
      </c>
      <c r="L3175" s="116" t="str">
        <f t="shared" ca="1" si="109"/>
        <v>-</v>
      </c>
      <c r="M3175" s="111" t="str">
        <f>IF(E3175="","",VLOOKUP(E3175,[1]PROJECTES!$C$14:$Z$5000,21,FALSE))</f>
        <v/>
      </c>
      <c r="N3175" s="117"/>
      <c r="O3175" s="118" t="s">
        <v>222</v>
      </c>
      <c r="P3175" s="119"/>
      <c r="Q3175" s="84"/>
      <c r="R3175" s="125"/>
      <c r="S3175" s="166"/>
      <c r="T3175" s="167"/>
    </row>
    <row r="3176" spans="1:20" s="121" customFormat="1" ht="20.100000000000001" customHeight="1" x14ac:dyDescent="0.3">
      <c r="A3176" s="80"/>
      <c r="B3176" s="110" t="str">
        <f>IF(E3176="","",VLOOKUP(E3176,[1]PROJECTES!$C$14:$G$5000,2,FALSE))</f>
        <v/>
      </c>
      <c r="C3176" s="80"/>
      <c r="D3176" s="283" t="str">
        <f>IF(E3176="","",VLOOKUP(E3176,[1]PROJECTES!$C$14:$G$5000,5,FALSE))</f>
        <v/>
      </c>
      <c r="E3176" s="79"/>
      <c r="F3176" s="110" t="str">
        <f>IF(I3176="","",VLOOKUP(I3176,[1]PROJECTES!$C$14:$G$5000,2,FALSE))</f>
        <v/>
      </c>
      <c r="G3176" s="112" t="str">
        <f>IF(E3176="","",VLOOKUP(E3176,[1]PROJECTES!$C$14:$G$5000,4,FALSE))</f>
        <v/>
      </c>
      <c r="H3176" s="95"/>
      <c r="I3176" s="113" t="str">
        <f>IF(H3176="","",VLOOKUP(H3176,BD!B$2:C$16,2,FALSE))</f>
        <v/>
      </c>
      <c r="J3176" s="114"/>
      <c r="K3176" s="115" t="str">
        <f t="shared" si="110"/>
        <v/>
      </c>
      <c r="L3176" s="116" t="str">
        <f t="shared" ca="1" si="109"/>
        <v>-</v>
      </c>
      <c r="M3176" s="111" t="str">
        <f>IF(E3176="","",VLOOKUP(E3176,[1]PROJECTES!$C$14:$Z$5000,21,FALSE))</f>
        <v/>
      </c>
      <c r="N3176" s="117"/>
      <c r="O3176" s="118" t="s">
        <v>222</v>
      </c>
      <c r="P3176" s="119"/>
      <c r="Q3176" s="84"/>
      <c r="R3176" s="125"/>
      <c r="S3176" s="166"/>
      <c r="T3176" s="167"/>
    </row>
    <row r="3177" spans="1:20" s="121" customFormat="1" ht="20.100000000000001" customHeight="1" x14ac:dyDescent="0.3">
      <c r="A3177" s="80"/>
      <c r="B3177" s="110" t="str">
        <f>IF(E3177="","",VLOOKUP(E3177,[1]PROJECTES!$C$14:$G$5000,2,FALSE))</f>
        <v/>
      </c>
      <c r="C3177" s="80"/>
      <c r="D3177" s="283" t="str">
        <f>IF(E3177="","",VLOOKUP(E3177,[1]PROJECTES!$C$14:$G$5000,5,FALSE))</f>
        <v/>
      </c>
      <c r="E3177" s="79"/>
      <c r="F3177" s="110" t="str">
        <f>IF(I3177="","",VLOOKUP(I3177,[1]PROJECTES!$C$14:$G$5000,2,FALSE))</f>
        <v/>
      </c>
      <c r="G3177" s="112" t="str">
        <f>IF(E3177="","",VLOOKUP(E3177,[1]PROJECTES!$C$14:$G$5000,4,FALSE))</f>
        <v/>
      </c>
      <c r="H3177" s="95"/>
      <c r="I3177" s="113" t="str">
        <f>IF(H3177="","",VLOOKUP(H3177,BD!B$2:C$16,2,FALSE))</f>
        <v/>
      </c>
      <c r="J3177" s="114"/>
      <c r="K3177" s="115" t="str">
        <f t="shared" si="110"/>
        <v/>
      </c>
      <c r="L3177" s="116" t="str">
        <f t="shared" ca="1" si="109"/>
        <v>-</v>
      </c>
      <c r="M3177" s="111" t="str">
        <f>IF(E3177="","",VLOOKUP(E3177,[1]PROJECTES!$C$14:$Z$5000,21,FALSE))</f>
        <v/>
      </c>
      <c r="N3177" s="117"/>
      <c r="O3177" s="118" t="s">
        <v>222</v>
      </c>
      <c r="P3177" s="119"/>
      <c r="Q3177" s="84"/>
      <c r="R3177" s="125"/>
      <c r="S3177" s="166"/>
      <c r="T3177" s="167"/>
    </row>
    <row r="3178" spans="1:20" s="121" customFormat="1" ht="20.100000000000001" customHeight="1" x14ac:dyDescent="0.3">
      <c r="A3178" s="80"/>
      <c r="B3178" s="110" t="str">
        <f>IF(E3178="","",VLOOKUP(E3178,[1]PROJECTES!$C$14:$G$5000,2,FALSE))</f>
        <v/>
      </c>
      <c r="C3178" s="80"/>
      <c r="D3178" s="283" t="str">
        <f>IF(E3178="","",VLOOKUP(E3178,[1]PROJECTES!$C$14:$G$5000,5,FALSE))</f>
        <v/>
      </c>
      <c r="E3178" s="79"/>
      <c r="F3178" s="110" t="str">
        <f>IF(I3178="","",VLOOKUP(I3178,[1]PROJECTES!$C$14:$G$5000,2,FALSE))</f>
        <v/>
      </c>
      <c r="G3178" s="112" t="str">
        <f>IF(E3178="","",VLOOKUP(E3178,[1]PROJECTES!$C$14:$G$5000,4,FALSE))</f>
        <v/>
      </c>
      <c r="H3178" s="95"/>
      <c r="I3178" s="113" t="str">
        <f>IF(H3178="","",VLOOKUP(H3178,BD!B$2:C$16,2,FALSE))</f>
        <v/>
      </c>
      <c r="J3178" s="114"/>
      <c r="K3178" s="115" t="str">
        <f t="shared" si="110"/>
        <v/>
      </c>
      <c r="L3178" s="116" t="str">
        <f t="shared" ca="1" si="109"/>
        <v>-</v>
      </c>
      <c r="M3178" s="111" t="str">
        <f>IF(E3178="","",VLOOKUP(E3178,[1]PROJECTES!$C$14:$Z$5000,21,FALSE))</f>
        <v/>
      </c>
      <c r="N3178" s="117"/>
      <c r="O3178" s="118" t="s">
        <v>222</v>
      </c>
      <c r="P3178" s="119"/>
      <c r="Q3178" s="84"/>
      <c r="R3178" s="125"/>
      <c r="S3178" s="166"/>
      <c r="T3178" s="167"/>
    </row>
    <row r="3179" spans="1:20" s="121" customFormat="1" ht="20.100000000000001" customHeight="1" x14ac:dyDescent="0.3">
      <c r="A3179" s="80"/>
      <c r="B3179" s="110" t="str">
        <f>IF(E3179="","",VLOOKUP(E3179,[1]PROJECTES!$C$14:$G$5000,2,FALSE))</f>
        <v/>
      </c>
      <c r="C3179" s="80"/>
      <c r="D3179" s="283" t="str">
        <f>IF(E3179="","",VLOOKUP(E3179,[1]PROJECTES!$C$14:$G$5000,5,FALSE))</f>
        <v/>
      </c>
      <c r="E3179" s="79"/>
      <c r="F3179" s="110" t="str">
        <f>IF(I3179="","",VLOOKUP(I3179,[1]PROJECTES!$C$14:$G$5000,2,FALSE))</f>
        <v/>
      </c>
      <c r="G3179" s="112" t="str">
        <f>IF(E3179="","",VLOOKUP(E3179,[1]PROJECTES!$C$14:$G$5000,4,FALSE))</f>
        <v/>
      </c>
      <c r="H3179" s="95"/>
      <c r="I3179" s="113" t="str">
        <f>IF(H3179="","",VLOOKUP(H3179,BD!B$2:C$16,2,FALSE))</f>
        <v/>
      </c>
      <c r="J3179" s="114"/>
      <c r="K3179" s="115" t="str">
        <f t="shared" si="110"/>
        <v/>
      </c>
      <c r="L3179" s="116" t="str">
        <f t="shared" ca="1" si="109"/>
        <v>-</v>
      </c>
      <c r="M3179" s="111" t="str">
        <f>IF(E3179="","",VLOOKUP(E3179,[1]PROJECTES!$C$14:$Z$5000,21,FALSE))</f>
        <v/>
      </c>
      <c r="N3179" s="117"/>
      <c r="O3179" s="118" t="s">
        <v>222</v>
      </c>
      <c r="P3179" s="119"/>
      <c r="Q3179" s="84"/>
      <c r="R3179" s="125"/>
      <c r="S3179" s="166"/>
      <c r="T3179" s="167"/>
    </row>
    <row r="3180" spans="1:20" s="121" customFormat="1" ht="20.100000000000001" customHeight="1" x14ac:dyDescent="0.3">
      <c r="A3180" s="80"/>
      <c r="B3180" s="110" t="str">
        <f>IF(E3180="","",VLOOKUP(E3180,[1]PROJECTES!$C$14:$G$5000,2,FALSE))</f>
        <v/>
      </c>
      <c r="C3180" s="80"/>
      <c r="D3180" s="283" t="str">
        <f>IF(E3180="","",VLOOKUP(E3180,[1]PROJECTES!$C$14:$G$5000,5,FALSE))</f>
        <v/>
      </c>
      <c r="E3180" s="79"/>
      <c r="F3180" s="110" t="str">
        <f>IF(I3180="","",VLOOKUP(I3180,[1]PROJECTES!$C$14:$G$5000,2,FALSE))</f>
        <v/>
      </c>
      <c r="G3180" s="112" t="str">
        <f>IF(E3180="","",VLOOKUP(E3180,[1]PROJECTES!$C$14:$G$5000,4,FALSE))</f>
        <v/>
      </c>
      <c r="H3180" s="95"/>
      <c r="I3180" s="113" t="str">
        <f>IF(H3180="","",VLOOKUP(H3180,BD!B$2:C$16,2,FALSE))</f>
        <v/>
      </c>
      <c r="J3180" s="114"/>
      <c r="K3180" s="115" t="str">
        <f t="shared" si="110"/>
        <v/>
      </c>
      <c r="L3180" s="116" t="str">
        <f t="shared" ca="1" si="109"/>
        <v>-</v>
      </c>
      <c r="M3180" s="111" t="str">
        <f>IF(E3180="","",VLOOKUP(E3180,[1]PROJECTES!$C$14:$Z$5000,21,FALSE))</f>
        <v/>
      </c>
      <c r="N3180" s="117"/>
      <c r="O3180" s="118" t="s">
        <v>222</v>
      </c>
      <c r="P3180" s="119"/>
      <c r="Q3180" s="84"/>
      <c r="R3180" s="125"/>
      <c r="S3180" s="166"/>
      <c r="T3180" s="167"/>
    </row>
    <row r="3181" spans="1:20" s="121" customFormat="1" ht="20.100000000000001" customHeight="1" x14ac:dyDescent="0.3">
      <c r="A3181" s="80"/>
      <c r="B3181" s="110" t="str">
        <f>IF(E3181="","",VLOOKUP(E3181,[1]PROJECTES!$C$14:$G$5000,2,FALSE))</f>
        <v/>
      </c>
      <c r="C3181" s="80"/>
      <c r="D3181" s="283" t="str">
        <f>IF(E3181="","",VLOOKUP(E3181,[1]PROJECTES!$C$14:$G$5000,5,FALSE))</f>
        <v/>
      </c>
      <c r="E3181" s="79"/>
      <c r="F3181" s="110" t="str">
        <f>IF(I3181="","",VLOOKUP(I3181,[1]PROJECTES!$C$14:$G$5000,2,FALSE))</f>
        <v/>
      </c>
      <c r="G3181" s="112" t="str">
        <f>IF(E3181="","",VLOOKUP(E3181,[1]PROJECTES!$C$14:$G$5000,4,FALSE))</f>
        <v/>
      </c>
      <c r="H3181" s="95"/>
      <c r="I3181" s="113" t="str">
        <f>IF(H3181="","",VLOOKUP(H3181,BD!B$2:C$16,2,FALSE))</f>
        <v/>
      </c>
      <c r="J3181" s="114"/>
      <c r="K3181" s="115" t="str">
        <f t="shared" si="110"/>
        <v/>
      </c>
      <c r="L3181" s="116" t="str">
        <f t="shared" ca="1" si="109"/>
        <v>-</v>
      </c>
      <c r="M3181" s="111" t="str">
        <f>IF(E3181="","",VLOOKUP(E3181,[1]PROJECTES!$C$14:$Z$5000,21,FALSE))</f>
        <v/>
      </c>
      <c r="N3181" s="117"/>
      <c r="O3181" s="118" t="s">
        <v>222</v>
      </c>
      <c r="P3181" s="119"/>
      <c r="Q3181" s="84"/>
      <c r="R3181" s="125"/>
      <c r="S3181" s="166"/>
      <c r="T3181" s="167"/>
    </row>
    <row r="3182" spans="1:20" s="121" customFormat="1" ht="20.100000000000001" customHeight="1" x14ac:dyDescent="0.3">
      <c r="A3182" s="80"/>
      <c r="B3182" s="110" t="str">
        <f>IF(E3182="","",VLOOKUP(E3182,[1]PROJECTES!$C$14:$G$5000,2,FALSE))</f>
        <v/>
      </c>
      <c r="C3182" s="80"/>
      <c r="D3182" s="283" t="str">
        <f>IF(E3182="","",VLOOKUP(E3182,[1]PROJECTES!$C$14:$G$5000,5,FALSE))</f>
        <v/>
      </c>
      <c r="E3182" s="79"/>
      <c r="F3182" s="110" t="str">
        <f>IF(I3182="","",VLOOKUP(I3182,[1]PROJECTES!$C$14:$G$5000,2,FALSE))</f>
        <v/>
      </c>
      <c r="G3182" s="112" t="str">
        <f>IF(E3182="","",VLOOKUP(E3182,[1]PROJECTES!$C$14:$G$5000,4,FALSE))</f>
        <v/>
      </c>
      <c r="H3182" s="95"/>
      <c r="I3182" s="113" t="str">
        <f>IF(H3182="","",VLOOKUP(H3182,BD!B$2:C$16,2,FALSE))</f>
        <v/>
      </c>
      <c r="J3182" s="114"/>
      <c r="K3182" s="115" t="str">
        <f t="shared" si="110"/>
        <v/>
      </c>
      <c r="L3182" s="116" t="str">
        <f t="shared" ca="1" si="109"/>
        <v>-</v>
      </c>
      <c r="M3182" s="111" t="str">
        <f>IF(E3182="","",VLOOKUP(E3182,[1]PROJECTES!$C$14:$Z$5000,21,FALSE))</f>
        <v/>
      </c>
      <c r="N3182" s="117"/>
      <c r="O3182" s="118" t="s">
        <v>222</v>
      </c>
      <c r="P3182" s="119"/>
      <c r="Q3182" s="84"/>
      <c r="R3182" s="125"/>
      <c r="S3182" s="166"/>
      <c r="T3182" s="167"/>
    </row>
    <row r="3183" spans="1:20" s="121" customFormat="1" ht="20.100000000000001" customHeight="1" x14ac:dyDescent="0.3">
      <c r="A3183" s="80"/>
      <c r="B3183" s="110" t="str">
        <f>IF(E3183="","",VLOOKUP(E3183,[1]PROJECTES!$C$14:$G$5000,2,FALSE))</f>
        <v/>
      </c>
      <c r="C3183" s="80"/>
      <c r="D3183" s="283" t="str">
        <f>IF(E3183="","",VLOOKUP(E3183,[1]PROJECTES!$C$14:$G$5000,5,FALSE))</f>
        <v/>
      </c>
      <c r="E3183" s="79"/>
      <c r="F3183" s="110" t="str">
        <f>IF(I3183="","",VLOOKUP(I3183,[1]PROJECTES!$C$14:$G$5000,2,FALSE))</f>
        <v/>
      </c>
      <c r="G3183" s="112" t="str">
        <f>IF(E3183="","",VLOOKUP(E3183,[1]PROJECTES!$C$14:$G$5000,4,FALSE))</f>
        <v/>
      </c>
      <c r="H3183" s="95"/>
      <c r="I3183" s="113" t="str">
        <f>IF(H3183="","",VLOOKUP(H3183,BD!B$2:C$16,2,FALSE))</f>
        <v/>
      </c>
      <c r="J3183" s="114"/>
      <c r="K3183" s="115" t="str">
        <f t="shared" si="110"/>
        <v/>
      </c>
      <c r="L3183" s="116" t="str">
        <f t="shared" ca="1" si="109"/>
        <v>-</v>
      </c>
      <c r="M3183" s="111" t="str">
        <f>IF(E3183="","",VLOOKUP(E3183,[1]PROJECTES!$C$14:$Z$5000,21,FALSE))</f>
        <v/>
      </c>
      <c r="N3183" s="117"/>
      <c r="O3183" s="118" t="s">
        <v>222</v>
      </c>
      <c r="P3183" s="119"/>
      <c r="Q3183" s="84"/>
      <c r="R3183" s="125"/>
      <c r="S3183" s="166"/>
      <c r="T3183" s="167"/>
    </row>
    <row r="3184" spans="1:20" s="121" customFormat="1" ht="20.100000000000001" customHeight="1" x14ac:dyDescent="0.3">
      <c r="A3184" s="80"/>
      <c r="B3184" s="110" t="str">
        <f>IF(E3184="","",VLOOKUP(E3184,[1]PROJECTES!$C$14:$G$5000,2,FALSE))</f>
        <v/>
      </c>
      <c r="C3184" s="80"/>
      <c r="D3184" s="283" t="str">
        <f>IF(E3184="","",VLOOKUP(E3184,[1]PROJECTES!$C$14:$G$5000,5,FALSE))</f>
        <v/>
      </c>
      <c r="E3184" s="79"/>
      <c r="F3184" s="110" t="str">
        <f>IF(I3184="","",VLOOKUP(I3184,[1]PROJECTES!$C$14:$G$5000,2,FALSE))</f>
        <v/>
      </c>
      <c r="G3184" s="112" t="str">
        <f>IF(E3184="","",VLOOKUP(E3184,[1]PROJECTES!$C$14:$G$5000,4,FALSE))</f>
        <v/>
      </c>
      <c r="H3184" s="95"/>
      <c r="I3184" s="113" t="str">
        <f>IF(H3184="","",VLOOKUP(H3184,BD!B$2:C$16,2,FALSE))</f>
        <v/>
      </c>
      <c r="J3184" s="114"/>
      <c r="K3184" s="115" t="str">
        <f t="shared" si="110"/>
        <v/>
      </c>
      <c r="L3184" s="116" t="str">
        <f t="shared" ca="1" si="109"/>
        <v>-</v>
      </c>
      <c r="M3184" s="111" t="str">
        <f>IF(E3184="","",VLOOKUP(E3184,[1]PROJECTES!$C$14:$Z$5000,21,FALSE))</f>
        <v/>
      </c>
      <c r="N3184" s="117"/>
      <c r="O3184" s="118" t="s">
        <v>222</v>
      </c>
      <c r="P3184" s="119"/>
      <c r="Q3184" s="84"/>
      <c r="R3184" s="125"/>
      <c r="S3184" s="166"/>
      <c r="T3184" s="167"/>
    </row>
    <row r="3185" spans="1:20" s="121" customFormat="1" ht="20.100000000000001" customHeight="1" x14ac:dyDescent="0.3">
      <c r="A3185" s="80"/>
      <c r="B3185" s="110" t="str">
        <f>IF(E3185="","",VLOOKUP(E3185,[1]PROJECTES!$C$14:$G$5000,2,FALSE))</f>
        <v/>
      </c>
      <c r="C3185" s="80"/>
      <c r="D3185" s="283" t="str">
        <f>IF(E3185="","",VLOOKUP(E3185,[1]PROJECTES!$C$14:$G$5000,5,FALSE))</f>
        <v/>
      </c>
      <c r="E3185" s="79"/>
      <c r="F3185" s="110" t="str">
        <f>IF(I3185="","",VLOOKUP(I3185,[1]PROJECTES!$C$14:$G$5000,2,FALSE))</f>
        <v/>
      </c>
      <c r="G3185" s="112" t="str">
        <f>IF(E3185="","",VLOOKUP(E3185,[1]PROJECTES!$C$14:$G$5000,4,FALSE))</f>
        <v/>
      </c>
      <c r="H3185" s="95"/>
      <c r="I3185" s="113" t="str">
        <f>IF(H3185="","",VLOOKUP(H3185,BD!B$2:C$16,2,FALSE))</f>
        <v/>
      </c>
      <c r="J3185" s="114"/>
      <c r="K3185" s="115" t="str">
        <f t="shared" si="110"/>
        <v/>
      </c>
      <c r="L3185" s="116" t="str">
        <f t="shared" ca="1" si="109"/>
        <v>-</v>
      </c>
      <c r="M3185" s="111" t="str">
        <f>IF(E3185="","",VLOOKUP(E3185,[1]PROJECTES!$C$14:$Z$5000,21,FALSE))</f>
        <v/>
      </c>
      <c r="N3185" s="117"/>
      <c r="O3185" s="118" t="s">
        <v>222</v>
      </c>
      <c r="P3185" s="119"/>
      <c r="Q3185" s="84"/>
      <c r="R3185" s="125"/>
      <c r="S3185" s="166"/>
      <c r="T3185" s="167"/>
    </row>
    <row r="3186" spans="1:20" s="121" customFormat="1" ht="20.100000000000001" customHeight="1" x14ac:dyDescent="0.3">
      <c r="A3186" s="80"/>
      <c r="B3186" s="110" t="str">
        <f>IF(E3186="","",VLOOKUP(E3186,[1]PROJECTES!$C$14:$G$5000,2,FALSE))</f>
        <v/>
      </c>
      <c r="C3186" s="80"/>
      <c r="D3186" s="283" t="str">
        <f>IF(E3186="","",VLOOKUP(E3186,[1]PROJECTES!$C$14:$G$5000,5,FALSE))</f>
        <v/>
      </c>
      <c r="E3186" s="79"/>
      <c r="F3186" s="110" t="str">
        <f>IF(I3186="","",VLOOKUP(I3186,[1]PROJECTES!$C$14:$G$5000,2,FALSE))</f>
        <v/>
      </c>
      <c r="G3186" s="112" t="str">
        <f>IF(E3186="","",VLOOKUP(E3186,[1]PROJECTES!$C$14:$G$5000,4,FALSE))</f>
        <v/>
      </c>
      <c r="H3186" s="95"/>
      <c r="I3186" s="113" t="str">
        <f>IF(H3186="","",VLOOKUP(H3186,BD!B$2:C$16,2,FALSE))</f>
        <v/>
      </c>
      <c r="J3186" s="114"/>
      <c r="K3186" s="115" t="str">
        <f t="shared" si="110"/>
        <v/>
      </c>
      <c r="L3186" s="116" t="str">
        <f t="shared" ca="1" si="109"/>
        <v>-</v>
      </c>
      <c r="M3186" s="111" t="str">
        <f>IF(E3186="","",VLOOKUP(E3186,[1]PROJECTES!$C$14:$Z$5000,21,FALSE))</f>
        <v/>
      </c>
      <c r="N3186" s="117"/>
      <c r="O3186" s="118" t="s">
        <v>222</v>
      </c>
      <c r="P3186" s="119"/>
      <c r="Q3186" s="84"/>
      <c r="R3186" s="125"/>
      <c r="S3186" s="166"/>
      <c r="T3186" s="167"/>
    </row>
    <row r="3187" spans="1:20" s="121" customFormat="1" ht="20.100000000000001" customHeight="1" x14ac:dyDescent="0.3">
      <c r="A3187" s="80"/>
      <c r="B3187" s="110" t="str">
        <f>IF(E3187="","",VLOOKUP(E3187,[1]PROJECTES!$C$14:$G$5000,2,FALSE))</f>
        <v/>
      </c>
      <c r="C3187" s="80"/>
      <c r="D3187" s="283" t="str">
        <f>IF(E3187="","",VLOOKUP(E3187,[1]PROJECTES!$C$14:$G$5000,5,FALSE))</f>
        <v/>
      </c>
      <c r="E3187" s="79"/>
      <c r="F3187" s="110" t="str">
        <f>IF(I3187="","",VLOOKUP(I3187,[1]PROJECTES!$C$14:$G$5000,2,FALSE))</f>
        <v/>
      </c>
      <c r="G3187" s="112" t="str">
        <f>IF(E3187="","",VLOOKUP(E3187,[1]PROJECTES!$C$14:$G$5000,4,FALSE))</f>
        <v/>
      </c>
      <c r="H3187" s="95"/>
      <c r="I3187" s="113" t="str">
        <f>IF(H3187="","",VLOOKUP(H3187,BD!B$2:C$16,2,FALSE))</f>
        <v/>
      </c>
      <c r="J3187" s="114"/>
      <c r="K3187" s="115" t="str">
        <f t="shared" si="110"/>
        <v/>
      </c>
      <c r="L3187" s="116" t="str">
        <f t="shared" ca="1" si="109"/>
        <v>-</v>
      </c>
      <c r="M3187" s="111" t="str">
        <f>IF(E3187="","",VLOOKUP(E3187,[1]PROJECTES!$C$14:$Z$5000,21,FALSE))</f>
        <v/>
      </c>
      <c r="N3187" s="117"/>
      <c r="O3187" s="118" t="s">
        <v>222</v>
      </c>
      <c r="P3187" s="119"/>
      <c r="Q3187" s="84"/>
      <c r="R3187" s="125"/>
      <c r="S3187" s="166"/>
      <c r="T3187" s="167"/>
    </row>
    <row r="3188" spans="1:20" s="121" customFormat="1" ht="20.100000000000001" customHeight="1" x14ac:dyDescent="0.3">
      <c r="A3188" s="80"/>
      <c r="B3188" s="110" t="str">
        <f>IF(E3188="","",VLOOKUP(E3188,[1]PROJECTES!$C$14:$G$5000,2,FALSE))</f>
        <v/>
      </c>
      <c r="C3188" s="80"/>
      <c r="D3188" s="283" t="str">
        <f>IF(E3188="","",VLOOKUP(E3188,[1]PROJECTES!$C$14:$G$5000,5,FALSE))</f>
        <v/>
      </c>
      <c r="E3188" s="79"/>
      <c r="F3188" s="110" t="str">
        <f>IF(I3188="","",VLOOKUP(I3188,[1]PROJECTES!$C$14:$G$5000,2,FALSE))</f>
        <v/>
      </c>
      <c r="G3188" s="112" t="str">
        <f>IF(E3188="","",VLOOKUP(E3188,[1]PROJECTES!$C$14:$G$5000,4,FALSE))</f>
        <v/>
      </c>
      <c r="H3188" s="95"/>
      <c r="I3188" s="113" t="str">
        <f>IF(H3188="","",VLOOKUP(H3188,BD!B$2:C$16,2,FALSE))</f>
        <v/>
      </c>
      <c r="J3188" s="114"/>
      <c r="K3188" s="115" t="str">
        <f t="shared" si="110"/>
        <v/>
      </c>
      <c r="L3188" s="116" t="str">
        <f t="shared" ca="1" si="109"/>
        <v>-</v>
      </c>
      <c r="M3188" s="111" t="str">
        <f>IF(E3188="","",VLOOKUP(E3188,[1]PROJECTES!$C$14:$Z$5000,21,FALSE))</f>
        <v/>
      </c>
      <c r="N3188" s="117"/>
      <c r="O3188" s="118" t="s">
        <v>222</v>
      </c>
      <c r="P3188" s="119"/>
      <c r="Q3188" s="84"/>
      <c r="R3188" s="125"/>
      <c r="S3188" s="166"/>
      <c r="T3188" s="167"/>
    </row>
    <row r="3189" spans="1:20" s="121" customFormat="1" ht="20.100000000000001" customHeight="1" x14ac:dyDescent="0.3">
      <c r="A3189" s="80"/>
      <c r="B3189" s="110" t="str">
        <f>IF(E3189="","",VLOOKUP(E3189,[1]PROJECTES!$C$14:$G$5000,2,FALSE))</f>
        <v/>
      </c>
      <c r="C3189" s="80"/>
      <c r="D3189" s="283" t="str">
        <f>IF(E3189="","",VLOOKUP(E3189,[1]PROJECTES!$C$14:$G$5000,5,FALSE))</f>
        <v/>
      </c>
      <c r="E3189" s="79"/>
      <c r="F3189" s="110" t="str">
        <f>IF(I3189="","",VLOOKUP(I3189,[1]PROJECTES!$C$14:$G$5000,2,FALSE))</f>
        <v/>
      </c>
      <c r="G3189" s="112" t="str">
        <f>IF(E3189="","",VLOOKUP(E3189,[1]PROJECTES!$C$14:$G$5000,4,FALSE))</f>
        <v/>
      </c>
      <c r="H3189" s="95"/>
      <c r="I3189" s="113" t="str">
        <f>IF(H3189="","",VLOOKUP(H3189,BD!B$2:C$16,2,FALSE))</f>
        <v/>
      </c>
      <c r="J3189" s="114"/>
      <c r="K3189" s="115" t="str">
        <f t="shared" si="110"/>
        <v/>
      </c>
      <c r="L3189" s="116" t="str">
        <f t="shared" ca="1" si="109"/>
        <v>-</v>
      </c>
      <c r="M3189" s="111" t="str">
        <f>IF(E3189="","",VLOOKUP(E3189,[1]PROJECTES!$C$14:$Z$5000,21,FALSE))</f>
        <v/>
      </c>
      <c r="N3189" s="117"/>
      <c r="O3189" s="118" t="s">
        <v>222</v>
      </c>
      <c r="P3189" s="119"/>
      <c r="Q3189" s="84"/>
      <c r="R3189" s="125"/>
      <c r="S3189" s="166"/>
      <c r="T3189" s="167"/>
    </row>
    <row r="3190" spans="1:20" s="121" customFormat="1" ht="20.100000000000001" customHeight="1" x14ac:dyDescent="0.3">
      <c r="A3190" s="80"/>
      <c r="B3190" s="110" t="str">
        <f>IF(E3190="","",VLOOKUP(E3190,[1]PROJECTES!$C$14:$G$5000,2,FALSE))</f>
        <v/>
      </c>
      <c r="C3190" s="80"/>
      <c r="D3190" s="283" t="str">
        <f>IF(E3190="","",VLOOKUP(E3190,[1]PROJECTES!$C$14:$G$5000,5,FALSE))</f>
        <v/>
      </c>
      <c r="E3190" s="79"/>
      <c r="F3190" s="110" t="str">
        <f>IF(I3190="","",VLOOKUP(I3190,[1]PROJECTES!$C$14:$G$5000,2,FALSE))</f>
        <v/>
      </c>
      <c r="G3190" s="112" t="str">
        <f>IF(E3190="","",VLOOKUP(E3190,[1]PROJECTES!$C$14:$G$5000,4,FALSE))</f>
        <v/>
      </c>
      <c r="H3190" s="95"/>
      <c r="I3190" s="113" t="str">
        <f>IF(H3190="","",VLOOKUP(H3190,BD!B$2:C$16,2,FALSE))</f>
        <v/>
      </c>
      <c r="J3190" s="114"/>
      <c r="K3190" s="115" t="str">
        <f t="shared" si="110"/>
        <v/>
      </c>
      <c r="L3190" s="116" t="str">
        <f t="shared" ca="1" si="109"/>
        <v>-</v>
      </c>
      <c r="M3190" s="111" t="str">
        <f>IF(E3190="","",VLOOKUP(E3190,[1]PROJECTES!$C$14:$Z$5000,21,FALSE))</f>
        <v/>
      </c>
      <c r="N3190" s="117"/>
      <c r="O3190" s="118" t="s">
        <v>222</v>
      </c>
      <c r="P3190" s="119"/>
      <c r="Q3190" s="84"/>
      <c r="R3190" s="125"/>
      <c r="S3190" s="166"/>
      <c r="T3190" s="167"/>
    </row>
    <row r="3191" spans="1:20" s="121" customFormat="1" ht="20.100000000000001" customHeight="1" x14ac:dyDescent="0.3">
      <c r="A3191" s="80"/>
      <c r="B3191" s="110" t="str">
        <f>IF(E3191="","",VLOOKUP(E3191,[1]PROJECTES!$C$14:$G$5000,2,FALSE))</f>
        <v/>
      </c>
      <c r="C3191" s="80"/>
      <c r="D3191" s="283" t="str">
        <f>IF(E3191="","",VLOOKUP(E3191,[1]PROJECTES!$C$14:$G$5000,5,FALSE))</f>
        <v/>
      </c>
      <c r="E3191" s="79"/>
      <c r="F3191" s="110" t="str">
        <f>IF(I3191="","",VLOOKUP(I3191,[1]PROJECTES!$C$14:$G$5000,2,FALSE))</f>
        <v/>
      </c>
      <c r="G3191" s="112" t="str">
        <f>IF(E3191="","",VLOOKUP(E3191,[1]PROJECTES!$C$14:$G$5000,4,FALSE))</f>
        <v/>
      </c>
      <c r="H3191" s="95"/>
      <c r="I3191" s="113" t="str">
        <f>IF(H3191="","",VLOOKUP(H3191,BD!B$2:C$16,2,FALSE))</f>
        <v/>
      </c>
      <c r="J3191" s="114"/>
      <c r="K3191" s="115" t="str">
        <f t="shared" si="110"/>
        <v/>
      </c>
      <c r="L3191" s="116" t="str">
        <f t="shared" ca="1" si="109"/>
        <v>-</v>
      </c>
      <c r="M3191" s="111" t="str">
        <f>IF(E3191="","",VLOOKUP(E3191,[1]PROJECTES!$C$14:$Z$5000,21,FALSE))</f>
        <v/>
      </c>
      <c r="N3191" s="117"/>
      <c r="O3191" s="118" t="s">
        <v>222</v>
      </c>
      <c r="P3191" s="119"/>
      <c r="Q3191" s="84"/>
      <c r="R3191" s="123"/>
      <c r="S3191" s="166"/>
      <c r="T3191" s="167"/>
    </row>
    <row r="3192" spans="1:20" s="121" customFormat="1" ht="20.100000000000001" customHeight="1" x14ac:dyDescent="0.3">
      <c r="A3192" s="80"/>
      <c r="B3192" s="110" t="str">
        <f>IF(E3192="","",VLOOKUP(E3192,[1]PROJECTES!$C$14:$G$5000,2,FALSE))</f>
        <v/>
      </c>
      <c r="C3192" s="80"/>
      <c r="D3192" s="283" t="str">
        <f>IF(E3192="","",VLOOKUP(E3192,[1]PROJECTES!$C$14:$G$5000,5,FALSE))</f>
        <v/>
      </c>
      <c r="E3192" s="79"/>
      <c r="F3192" s="110" t="str">
        <f>IF(I3192="","",VLOOKUP(I3192,[1]PROJECTES!$C$14:$G$5000,2,FALSE))</f>
        <v/>
      </c>
      <c r="G3192" s="112" t="str">
        <f>IF(E3192="","",VLOOKUP(E3192,[1]PROJECTES!$C$14:$G$5000,4,FALSE))</f>
        <v/>
      </c>
      <c r="H3192" s="95"/>
      <c r="I3192" s="113" t="str">
        <f>IF(H3192="","",VLOOKUP(H3192,BD!B$2:C$16,2,FALSE))</f>
        <v/>
      </c>
      <c r="J3192" s="147"/>
      <c r="K3192" s="115" t="str">
        <f t="shared" si="110"/>
        <v/>
      </c>
      <c r="L3192" s="116" t="str">
        <f t="shared" ca="1" si="109"/>
        <v>-</v>
      </c>
      <c r="M3192" s="111" t="str">
        <f>IF(E3192="","",VLOOKUP(E3192,[1]PROJECTES!$C$14:$Z$5000,21,FALSE))</f>
        <v/>
      </c>
      <c r="N3192" s="117"/>
      <c r="O3192" s="118" t="s">
        <v>222</v>
      </c>
      <c r="P3192" s="119"/>
      <c r="Q3192" s="84"/>
      <c r="R3192" s="123"/>
      <c r="S3192" s="166"/>
      <c r="T3192" s="167"/>
    </row>
    <row r="3193" spans="1:20" s="121" customFormat="1" ht="20.100000000000001" customHeight="1" x14ac:dyDescent="0.3">
      <c r="A3193" s="80"/>
      <c r="B3193" s="110" t="str">
        <f>IF(E3193="","",VLOOKUP(E3193,[1]PROJECTES!$C$14:$G$5000,2,FALSE))</f>
        <v/>
      </c>
      <c r="C3193" s="80"/>
      <c r="D3193" s="283" t="str">
        <f>IF(E3193="","",VLOOKUP(E3193,[1]PROJECTES!$C$14:$G$5000,5,FALSE))</f>
        <v/>
      </c>
      <c r="E3193" s="79"/>
      <c r="F3193" s="110" t="str">
        <f>IF(I3193="","",VLOOKUP(I3193,[1]PROJECTES!$C$14:$G$5000,2,FALSE))</f>
        <v/>
      </c>
      <c r="G3193" s="112" t="str">
        <f>IF(E3193="","",VLOOKUP(E3193,[1]PROJECTES!$C$14:$G$5000,4,FALSE))</f>
        <v/>
      </c>
      <c r="H3193" s="95"/>
      <c r="I3193" s="113" t="str">
        <f>IF(H3193="","",VLOOKUP(H3193,BD!B$2:C$16,2,FALSE))</f>
        <v/>
      </c>
      <c r="J3193" s="147"/>
      <c r="K3193" s="115" t="str">
        <f t="shared" si="110"/>
        <v/>
      </c>
      <c r="L3193" s="116" t="str">
        <f t="shared" ca="1" si="109"/>
        <v>-</v>
      </c>
      <c r="M3193" s="111" t="str">
        <f>IF(E3193="","",VLOOKUP(E3193,[1]PROJECTES!$C$14:$Z$5000,21,FALSE))</f>
        <v/>
      </c>
      <c r="N3193" s="117"/>
      <c r="O3193" s="118" t="s">
        <v>222</v>
      </c>
      <c r="P3193" s="119"/>
      <c r="Q3193" s="84"/>
      <c r="R3193" s="125"/>
      <c r="S3193" s="166"/>
      <c r="T3193" s="167"/>
    </row>
    <row r="3194" spans="1:20" s="121" customFormat="1" ht="20.100000000000001" customHeight="1" x14ac:dyDescent="0.3">
      <c r="A3194" s="80"/>
      <c r="B3194" s="110" t="str">
        <f>IF(E3194="","",VLOOKUP(E3194,[1]PROJECTES!$C$14:$G$5000,2,FALSE))</f>
        <v/>
      </c>
      <c r="C3194" s="80"/>
      <c r="D3194" s="283" t="str">
        <f>IF(E3194="","",VLOOKUP(E3194,[1]PROJECTES!$C$14:$G$5000,5,FALSE))</f>
        <v/>
      </c>
      <c r="E3194" s="79"/>
      <c r="F3194" s="110" t="str">
        <f>IF(I3194="","",VLOOKUP(I3194,[1]PROJECTES!$C$14:$G$5000,2,FALSE))</f>
        <v/>
      </c>
      <c r="G3194" s="112" t="str">
        <f>IF(E3194="","",VLOOKUP(E3194,[1]PROJECTES!$C$14:$G$5000,4,FALSE))</f>
        <v/>
      </c>
      <c r="H3194" s="95"/>
      <c r="I3194" s="113" t="str">
        <f>IF(H3194="","",VLOOKUP(H3194,BD!B$2:C$16,2,FALSE))</f>
        <v/>
      </c>
      <c r="J3194" s="114"/>
      <c r="K3194" s="115" t="str">
        <f t="shared" si="110"/>
        <v/>
      </c>
      <c r="L3194" s="116" t="str">
        <f t="shared" ca="1" si="109"/>
        <v>-</v>
      </c>
      <c r="M3194" s="111" t="str">
        <f>IF(E3194="","",VLOOKUP(E3194,[1]PROJECTES!$C$14:$Z$5000,21,FALSE))</f>
        <v/>
      </c>
      <c r="N3194" s="117"/>
      <c r="O3194" s="118" t="s">
        <v>222</v>
      </c>
      <c r="P3194" s="119"/>
      <c r="Q3194" s="84"/>
      <c r="R3194" s="125"/>
      <c r="S3194" s="166"/>
      <c r="T3194" s="167"/>
    </row>
    <row r="3195" spans="1:20" s="121" customFormat="1" ht="20.100000000000001" customHeight="1" x14ac:dyDescent="0.3">
      <c r="A3195" s="80"/>
      <c r="B3195" s="110" t="str">
        <f>IF(E3195="","",VLOOKUP(E3195,[1]PROJECTES!$C$14:$G$5000,2,FALSE))</f>
        <v/>
      </c>
      <c r="C3195" s="80"/>
      <c r="D3195" s="283" t="str">
        <f>IF(E3195="","",VLOOKUP(E3195,[1]PROJECTES!$C$14:$G$5000,5,FALSE))</f>
        <v/>
      </c>
      <c r="E3195" s="79"/>
      <c r="F3195" s="110" t="str">
        <f>IF(I3195="","",VLOOKUP(I3195,[1]PROJECTES!$C$14:$G$5000,2,FALSE))</f>
        <v/>
      </c>
      <c r="G3195" s="112" t="str">
        <f>IF(E3195="","",VLOOKUP(E3195,[1]PROJECTES!$C$14:$G$5000,4,FALSE))</f>
        <v/>
      </c>
      <c r="H3195" s="95"/>
      <c r="I3195" s="113" t="str">
        <f>IF(H3195="","",VLOOKUP(H3195,BD!B$2:C$16,2,FALSE))</f>
        <v/>
      </c>
      <c r="J3195" s="114"/>
      <c r="K3195" s="115" t="str">
        <f t="shared" si="110"/>
        <v/>
      </c>
      <c r="L3195" s="116" t="str">
        <f t="shared" ca="1" si="109"/>
        <v>-</v>
      </c>
      <c r="M3195" s="111" t="str">
        <f>IF(E3195="","",VLOOKUP(E3195,[1]PROJECTES!$C$14:$Z$5000,21,FALSE))</f>
        <v/>
      </c>
      <c r="N3195" s="117"/>
      <c r="O3195" s="118" t="s">
        <v>222</v>
      </c>
      <c r="P3195" s="119"/>
      <c r="Q3195" s="84"/>
      <c r="R3195" s="125"/>
      <c r="S3195" s="166"/>
      <c r="T3195" s="167"/>
    </row>
    <row r="3196" spans="1:20" s="121" customFormat="1" ht="20.100000000000001" customHeight="1" x14ac:dyDescent="0.3">
      <c r="A3196" s="80"/>
      <c r="B3196" s="110" t="str">
        <f>IF(E3196="","",VLOOKUP(E3196,[1]PROJECTES!$C$14:$G$5000,2,FALSE))</f>
        <v/>
      </c>
      <c r="C3196" s="80"/>
      <c r="D3196" s="283" t="str">
        <f>IF(E3196="","",VLOOKUP(E3196,[1]PROJECTES!$C$14:$G$5000,5,FALSE))</f>
        <v/>
      </c>
      <c r="E3196" s="79"/>
      <c r="F3196" s="110" t="str">
        <f>IF(I3196="","",VLOOKUP(I3196,[1]PROJECTES!$C$14:$G$5000,2,FALSE))</f>
        <v/>
      </c>
      <c r="G3196" s="112" t="str">
        <f>IF(E3196="","",VLOOKUP(E3196,[1]PROJECTES!$C$14:$G$5000,4,FALSE))</f>
        <v/>
      </c>
      <c r="H3196" s="95"/>
      <c r="I3196" s="113" t="str">
        <f>IF(H3196="","",VLOOKUP(H3196,BD!B$2:C$16,2,FALSE))</f>
        <v/>
      </c>
      <c r="J3196" s="114"/>
      <c r="K3196" s="115" t="str">
        <f t="shared" si="110"/>
        <v/>
      </c>
      <c r="L3196" s="116" t="str">
        <f t="shared" ca="1" si="109"/>
        <v>-</v>
      </c>
      <c r="M3196" s="111" t="str">
        <f>IF(E3196="","",VLOOKUP(E3196,[1]PROJECTES!$C$14:$Z$5000,21,FALSE))</f>
        <v/>
      </c>
      <c r="N3196" s="117"/>
      <c r="O3196" s="118" t="s">
        <v>222</v>
      </c>
      <c r="P3196" s="119"/>
      <c r="Q3196" s="84"/>
      <c r="R3196" s="125"/>
      <c r="S3196" s="166"/>
      <c r="T3196" s="167"/>
    </row>
    <row r="3197" spans="1:20" s="121" customFormat="1" ht="20.100000000000001" customHeight="1" x14ac:dyDescent="0.3">
      <c r="A3197" s="80"/>
      <c r="B3197" s="110" t="str">
        <f>IF(E3197="","",VLOOKUP(E3197,[1]PROJECTES!$C$14:$G$5000,2,FALSE))</f>
        <v/>
      </c>
      <c r="C3197" s="80"/>
      <c r="D3197" s="283" t="str">
        <f>IF(E3197="","",VLOOKUP(E3197,[1]PROJECTES!$C$14:$G$5000,5,FALSE))</f>
        <v/>
      </c>
      <c r="E3197" s="79"/>
      <c r="F3197" s="110" t="str">
        <f>IF(I3197="","",VLOOKUP(I3197,[1]PROJECTES!$C$14:$G$5000,2,FALSE))</f>
        <v/>
      </c>
      <c r="G3197" s="112" t="str">
        <f>IF(E3197="","",VLOOKUP(E3197,[1]PROJECTES!$C$14:$G$5000,4,FALSE))</f>
        <v/>
      </c>
      <c r="H3197" s="95"/>
      <c r="I3197" s="113" t="str">
        <f>IF(H3197="","",VLOOKUP(H3197,BD!B$2:C$16,2,FALSE))</f>
        <v/>
      </c>
      <c r="J3197" s="114"/>
      <c r="K3197" s="115" t="str">
        <f t="shared" si="110"/>
        <v/>
      </c>
      <c r="L3197" s="116" t="str">
        <f t="shared" ca="1" si="109"/>
        <v>-</v>
      </c>
      <c r="M3197" s="111" t="str">
        <f>IF(E3197="","",VLOOKUP(E3197,[1]PROJECTES!$C$14:$Z$5000,21,FALSE))</f>
        <v/>
      </c>
      <c r="N3197" s="117"/>
      <c r="O3197" s="118" t="s">
        <v>222</v>
      </c>
      <c r="P3197" s="119"/>
      <c r="Q3197" s="84"/>
      <c r="R3197" s="125"/>
      <c r="S3197" s="166"/>
      <c r="T3197" s="167"/>
    </row>
    <row r="3198" spans="1:20" s="121" customFormat="1" ht="20.100000000000001" customHeight="1" x14ac:dyDescent="0.3">
      <c r="A3198" s="80"/>
      <c r="B3198" s="110" t="str">
        <f>IF(E3198="","",VLOOKUP(E3198,[1]PROJECTES!$C$14:$G$5000,2,FALSE))</f>
        <v/>
      </c>
      <c r="C3198" s="80"/>
      <c r="D3198" s="283" t="str">
        <f>IF(E3198="","",VLOOKUP(E3198,[1]PROJECTES!$C$14:$G$5000,5,FALSE))</f>
        <v/>
      </c>
      <c r="E3198" s="79"/>
      <c r="F3198" s="110" t="str">
        <f>IF(I3198="","",VLOOKUP(I3198,[1]PROJECTES!$C$14:$G$5000,2,FALSE))</f>
        <v/>
      </c>
      <c r="G3198" s="112" t="str">
        <f>IF(E3198="","",VLOOKUP(E3198,[1]PROJECTES!$C$14:$G$5000,4,FALSE))</f>
        <v/>
      </c>
      <c r="H3198" s="95"/>
      <c r="I3198" s="113" t="str">
        <f>IF(H3198="","",VLOOKUP(H3198,BD!B$2:C$16,2,FALSE))</f>
        <v/>
      </c>
      <c r="J3198" s="114"/>
      <c r="K3198" s="115" t="str">
        <f t="shared" si="110"/>
        <v/>
      </c>
      <c r="L3198" s="116" t="str">
        <f t="shared" ca="1" si="109"/>
        <v>-</v>
      </c>
      <c r="M3198" s="111" t="str">
        <f>IF(E3198="","",VLOOKUP(E3198,[1]PROJECTES!$C$14:$Z$5000,21,FALSE))</f>
        <v/>
      </c>
      <c r="N3198" s="117"/>
      <c r="O3198" s="118" t="s">
        <v>222</v>
      </c>
      <c r="P3198" s="119"/>
      <c r="Q3198" s="84"/>
      <c r="R3198" s="125"/>
      <c r="S3198" s="166"/>
      <c r="T3198" s="167"/>
    </row>
    <row r="3199" spans="1:20" s="121" customFormat="1" ht="20.100000000000001" customHeight="1" x14ac:dyDescent="0.3">
      <c r="A3199" s="80"/>
      <c r="B3199" s="110" t="str">
        <f>IF(E3199="","",VLOOKUP(E3199,[1]PROJECTES!$C$14:$G$5000,2,FALSE))</f>
        <v/>
      </c>
      <c r="C3199" s="80"/>
      <c r="D3199" s="283" t="str">
        <f>IF(E3199="","",VLOOKUP(E3199,[1]PROJECTES!$C$14:$G$5000,5,FALSE))</f>
        <v/>
      </c>
      <c r="E3199" s="79"/>
      <c r="F3199" s="110" t="str">
        <f>IF(I3199="","",VLOOKUP(I3199,[1]PROJECTES!$C$14:$G$5000,2,FALSE))</f>
        <v/>
      </c>
      <c r="G3199" s="112" t="str">
        <f>IF(E3199="","",VLOOKUP(E3199,[1]PROJECTES!$C$14:$G$5000,4,FALSE))</f>
        <v/>
      </c>
      <c r="H3199" s="95"/>
      <c r="I3199" s="113" t="str">
        <f>IF(H3199="","",VLOOKUP(H3199,BD!B$2:C$16,2,FALSE))</f>
        <v/>
      </c>
      <c r="J3199" s="114"/>
      <c r="K3199" s="115" t="str">
        <f t="shared" si="110"/>
        <v/>
      </c>
      <c r="L3199" s="116" t="str">
        <f t="shared" ca="1" si="109"/>
        <v>-</v>
      </c>
      <c r="M3199" s="111" t="str">
        <f>IF(E3199="","",VLOOKUP(E3199,[1]PROJECTES!$C$14:$Z$5000,21,FALSE))</f>
        <v/>
      </c>
      <c r="N3199" s="117"/>
      <c r="O3199" s="118" t="s">
        <v>222</v>
      </c>
      <c r="P3199" s="119"/>
      <c r="Q3199" s="84"/>
      <c r="R3199" s="125"/>
      <c r="S3199" s="166"/>
      <c r="T3199" s="167"/>
    </row>
    <row r="3200" spans="1:20" s="121" customFormat="1" ht="20.100000000000001" customHeight="1" x14ac:dyDescent="0.3">
      <c r="A3200" s="80"/>
      <c r="B3200" s="110" t="str">
        <f>IF(E3200="","",VLOOKUP(E3200,[1]PROJECTES!$C$14:$G$5000,2,FALSE))</f>
        <v/>
      </c>
      <c r="C3200" s="80"/>
      <c r="D3200" s="283" t="str">
        <f>IF(E3200="","",VLOOKUP(E3200,[1]PROJECTES!$C$14:$G$5000,5,FALSE))</f>
        <v/>
      </c>
      <c r="E3200" s="79"/>
      <c r="F3200" s="110" t="str">
        <f>IF(I3200="","",VLOOKUP(I3200,[1]PROJECTES!$C$14:$G$5000,2,FALSE))</f>
        <v/>
      </c>
      <c r="G3200" s="112" t="str">
        <f>IF(E3200="","",VLOOKUP(E3200,[1]PROJECTES!$C$14:$G$5000,4,FALSE))</f>
        <v/>
      </c>
      <c r="H3200" s="95"/>
      <c r="I3200" s="113" t="str">
        <f>IF(H3200="","",VLOOKUP(H3200,BD!B$2:C$16,2,FALSE))</f>
        <v/>
      </c>
      <c r="J3200" s="114"/>
      <c r="K3200" s="115" t="str">
        <f t="shared" si="110"/>
        <v/>
      </c>
      <c r="L3200" s="116" t="str">
        <f t="shared" ca="1" si="109"/>
        <v>-</v>
      </c>
      <c r="M3200" s="111" t="str">
        <f>IF(E3200="","",VLOOKUP(E3200,[1]PROJECTES!$C$14:$Z$5000,21,FALSE))</f>
        <v/>
      </c>
      <c r="N3200" s="117"/>
      <c r="O3200" s="118" t="s">
        <v>222</v>
      </c>
      <c r="P3200" s="119"/>
      <c r="Q3200" s="84"/>
      <c r="R3200" s="125"/>
      <c r="S3200" s="166"/>
      <c r="T3200" s="167"/>
    </row>
    <row r="3201" spans="1:20" s="121" customFormat="1" ht="20.100000000000001" customHeight="1" x14ac:dyDescent="0.3">
      <c r="A3201" s="80"/>
      <c r="B3201" s="110" t="str">
        <f>IF(E3201="","",VLOOKUP(E3201,[1]PROJECTES!$C$14:$G$5000,2,FALSE))</f>
        <v/>
      </c>
      <c r="C3201" s="80"/>
      <c r="D3201" s="283" t="str">
        <f>IF(E3201="","",VLOOKUP(E3201,[1]PROJECTES!$C$14:$G$5000,5,FALSE))</f>
        <v/>
      </c>
      <c r="E3201" s="79"/>
      <c r="F3201" s="110" t="str">
        <f>IF(I3201="","",VLOOKUP(I3201,[1]PROJECTES!$C$14:$G$5000,2,FALSE))</f>
        <v/>
      </c>
      <c r="G3201" s="112" t="str">
        <f>IF(E3201="","",VLOOKUP(E3201,[1]PROJECTES!$C$14:$G$5000,4,FALSE))</f>
        <v/>
      </c>
      <c r="H3201" s="95"/>
      <c r="I3201" s="113" t="str">
        <f>IF(H3201="","",VLOOKUP(H3201,BD!B$2:C$16,2,FALSE))</f>
        <v/>
      </c>
      <c r="J3201" s="114"/>
      <c r="K3201" s="115" t="str">
        <f t="shared" si="110"/>
        <v/>
      </c>
      <c r="L3201" s="116" t="str">
        <f t="shared" ca="1" si="109"/>
        <v>-</v>
      </c>
      <c r="M3201" s="111" t="str">
        <f>IF(E3201="","",VLOOKUP(E3201,[1]PROJECTES!$C$14:$Z$5000,21,FALSE))</f>
        <v/>
      </c>
      <c r="N3201" s="117"/>
      <c r="O3201" s="118" t="s">
        <v>222</v>
      </c>
      <c r="P3201" s="119"/>
      <c r="Q3201" s="84"/>
      <c r="R3201" s="125"/>
      <c r="S3201" s="166"/>
      <c r="T3201" s="167"/>
    </row>
    <row r="3202" spans="1:20" s="121" customFormat="1" ht="20.100000000000001" customHeight="1" x14ac:dyDescent="0.3">
      <c r="A3202" s="80"/>
      <c r="B3202" s="110" t="str">
        <f>IF(E3202="","",VLOOKUP(E3202,[1]PROJECTES!$C$14:$G$5000,2,FALSE))</f>
        <v/>
      </c>
      <c r="C3202" s="80"/>
      <c r="D3202" s="283" t="str">
        <f>IF(E3202="","",VLOOKUP(E3202,[1]PROJECTES!$C$14:$G$5000,5,FALSE))</f>
        <v/>
      </c>
      <c r="E3202" s="79"/>
      <c r="F3202" s="110" t="str">
        <f>IF(I3202="","",VLOOKUP(I3202,[1]PROJECTES!$C$14:$G$5000,2,FALSE))</f>
        <v/>
      </c>
      <c r="G3202" s="112" t="str">
        <f>IF(E3202="","",VLOOKUP(E3202,[1]PROJECTES!$C$14:$G$5000,4,FALSE))</f>
        <v/>
      </c>
      <c r="H3202" s="95"/>
      <c r="I3202" s="113" t="str">
        <f>IF(H3202="","",VLOOKUP(H3202,BD!B$2:C$16,2,FALSE))</f>
        <v/>
      </c>
      <c r="J3202" s="114"/>
      <c r="K3202" s="115" t="str">
        <f t="shared" si="110"/>
        <v/>
      </c>
      <c r="L3202" s="116" t="str">
        <f t="shared" ca="1" si="109"/>
        <v>-</v>
      </c>
      <c r="M3202" s="111" t="str">
        <f>IF(E3202="","",VLOOKUP(E3202,[1]PROJECTES!$C$14:$Z$5000,21,FALSE))</f>
        <v/>
      </c>
      <c r="N3202" s="117"/>
      <c r="O3202" s="118" t="s">
        <v>222</v>
      </c>
      <c r="P3202" s="119"/>
      <c r="Q3202" s="84"/>
      <c r="R3202" s="125"/>
      <c r="S3202" s="166"/>
      <c r="T3202" s="167"/>
    </row>
    <row r="3203" spans="1:20" s="121" customFormat="1" ht="20.100000000000001" customHeight="1" x14ac:dyDescent="0.3">
      <c r="A3203" s="80"/>
      <c r="B3203" s="110" t="str">
        <f>IF(E3203="","",VLOOKUP(E3203,[1]PROJECTES!$C$14:$G$5000,2,FALSE))</f>
        <v/>
      </c>
      <c r="C3203" s="80"/>
      <c r="D3203" s="283" t="str">
        <f>IF(E3203="","",VLOOKUP(E3203,[1]PROJECTES!$C$14:$G$5000,5,FALSE))</f>
        <v/>
      </c>
      <c r="E3203" s="79"/>
      <c r="F3203" s="110" t="str">
        <f>IF(I3203="","",VLOOKUP(I3203,[1]PROJECTES!$C$14:$G$5000,2,FALSE))</f>
        <v/>
      </c>
      <c r="G3203" s="112" t="str">
        <f>IF(E3203="","",VLOOKUP(E3203,[1]PROJECTES!$C$14:$G$5000,4,FALSE))</f>
        <v/>
      </c>
      <c r="H3203" s="95"/>
      <c r="I3203" s="113" t="str">
        <f>IF(H3203="","",VLOOKUP(H3203,BD!B$2:C$16,2,FALSE))</f>
        <v/>
      </c>
      <c r="J3203" s="114"/>
      <c r="K3203" s="115" t="str">
        <f t="shared" si="110"/>
        <v/>
      </c>
      <c r="L3203" s="116" t="str">
        <f t="shared" ca="1" si="109"/>
        <v>-</v>
      </c>
      <c r="M3203" s="111" t="str">
        <f>IF(E3203="","",VLOOKUP(E3203,[1]PROJECTES!$C$14:$Z$5000,21,FALSE))</f>
        <v/>
      </c>
      <c r="N3203" s="117"/>
      <c r="O3203" s="118" t="s">
        <v>222</v>
      </c>
      <c r="P3203" s="119"/>
      <c r="Q3203" s="84"/>
      <c r="R3203" s="125"/>
      <c r="S3203" s="166"/>
      <c r="T3203" s="167"/>
    </row>
    <row r="3204" spans="1:20" s="121" customFormat="1" ht="20.100000000000001" customHeight="1" x14ac:dyDescent="0.3">
      <c r="A3204" s="80"/>
      <c r="B3204" s="110" t="str">
        <f>IF(E3204="","",VLOOKUP(E3204,[1]PROJECTES!$C$14:$G$5000,2,FALSE))</f>
        <v/>
      </c>
      <c r="C3204" s="80"/>
      <c r="D3204" s="283" t="str">
        <f>IF(E3204="","",VLOOKUP(E3204,[1]PROJECTES!$C$14:$G$5000,5,FALSE))</f>
        <v/>
      </c>
      <c r="E3204" s="79"/>
      <c r="F3204" s="110" t="str">
        <f>IF(I3204="","",VLOOKUP(I3204,[1]PROJECTES!$C$14:$G$5000,2,FALSE))</f>
        <v/>
      </c>
      <c r="G3204" s="112" t="str">
        <f>IF(E3204="","",VLOOKUP(E3204,[1]PROJECTES!$C$14:$G$5000,4,FALSE))</f>
        <v/>
      </c>
      <c r="H3204" s="95"/>
      <c r="I3204" s="113" t="str">
        <f>IF(H3204="","",VLOOKUP(H3204,BD!B$2:C$16,2,FALSE))</f>
        <v/>
      </c>
      <c r="J3204" s="114"/>
      <c r="K3204" s="115" t="str">
        <f t="shared" si="110"/>
        <v/>
      </c>
      <c r="L3204" s="116" t="str">
        <f t="shared" ca="1" si="109"/>
        <v>-</v>
      </c>
      <c r="M3204" s="111" t="str">
        <f>IF(E3204="","",VLOOKUP(E3204,[1]PROJECTES!$C$14:$Z$5000,21,FALSE))</f>
        <v/>
      </c>
      <c r="N3204" s="117"/>
      <c r="O3204" s="118" t="s">
        <v>222</v>
      </c>
      <c r="P3204" s="119"/>
      <c r="Q3204" s="84"/>
      <c r="R3204" s="125"/>
      <c r="S3204" s="166"/>
      <c r="T3204" s="167"/>
    </row>
    <row r="3205" spans="1:20" s="121" customFormat="1" ht="20.100000000000001" customHeight="1" x14ac:dyDescent="0.3">
      <c r="A3205" s="80"/>
      <c r="B3205" s="110" t="str">
        <f>IF(E3205="","",VLOOKUP(E3205,[1]PROJECTES!$C$14:$G$5000,2,FALSE))</f>
        <v/>
      </c>
      <c r="C3205" s="80"/>
      <c r="D3205" s="283" t="str">
        <f>IF(E3205="","",VLOOKUP(E3205,[1]PROJECTES!$C$14:$G$5000,5,FALSE))</f>
        <v/>
      </c>
      <c r="E3205" s="79"/>
      <c r="F3205" s="110" t="str">
        <f>IF(I3205="","",VLOOKUP(I3205,[1]PROJECTES!$C$14:$G$5000,2,FALSE))</f>
        <v/>
      </c>
      <c r="G3205" s="112" t="str">
        <f>IF(E3205="","",VLOOKUP(E3205,[1]PROJECTES!$C$14:$G$5000,4,FALSE))</f>
        <v/>
      </c>
      <c r="H3205" s="95"/>
      <c r="I3205" s="113" t="str">
        <f>IF(H3205="","",VLOOKUP(H3205,BD!B$2:C$16,2,FALSE))</f>
        <v/>
      </c>
      <c r="J3205" s="114"/>
      <c r="K3205" s="115" t="str">
        <f t="shared" si="110"/>
        <v/>
      </c>
      <c r="L3205" s="116" t="str">
        <f t="shared" ca="1" si="109"/>
        <v>-</v>
      </c>
      <c r="M3205" s="111" t="str">
        <f>IF(E3205="","",VLOOKUP(E3205,[1]PROJECTES!$C$14:$Z$5000,21,FALSE))</f>
        <v/>
      </c>
      <c r="N3205" s="117"/>
      <c r="O3205" s="118" t="s">
        <v>222</v>
      </c>
      <c r="P3205" s="119"/>
      <c r="Q3205" s="84"/>
      <c r="R3205" s="125"/>
      <c r="S3205" s="166"/>
      <c r="T3205" s="167"/>
    </row>
    <row r="3206" spans="1:20" s="121" customFormat="1" ht="20.100000000000001" customHeight="1" x14ac:dyDescent="0.3">
      <c r="A3206" s="80"/>
      <c r="B3206" s="110" t="str">
        <f>IF(E3206="","",VLOOKUP(E3206,[1]PROJECTES!$C$14:$G$5000,2,FALSE))</f>
        <v/>
      </c>
      <c r="C3206" s="80"/>
      <c r="D3206" s="283" t="str">
        <f>IF(E3206="","",VLOOKUP(E3206,[1]PROJECTES!$C$14:$G$5000,5,FALSE))</f>
        <v/>
      </c>
      <c r="E3206" s="79"/>
      <c r="F3206" s="110" t="str">
        <f>IF(I3206="","",VLOOKUP(I3206,[1]PROJECTES!$C$14:$G$5000,2,FALSE))</f>
        <v/>
      </c>
      <c r="G3206" s="112" t="str">
        <f>IF(E3206="","",VLOOKUP(E3206,[1]PROJECTES!$C$14:$G$5000,4,FALSE))</f>
        <v/>
      </c>
      <c r="H3206" s="95"/>
      <c r="I3206" s="113" t="str">
        <f>IF(H3206="","",VLOOKUP(H3206,BD!B$2:C$16,2,FALSE))</f>
        <v/>
      </c>
      <c r="J3206" s="114"/>
      <c r="K3206" s="115" t="str">
        <f t="shared" si="110"/>
        <v/>
      </c>
      <c r="L3206" s="116" t="str">
        <f t="shared" ca="1" si="109"/>
        <v>-</v>
      </c>
      <c r="M3206" s="111" t="str">
        <f>IF(E3206="","",VLOOKUP(E3206,[1]PROJECTES!$C$14:$Z$5000,21,FALSE))</f>
        <v/>
      </c>
      <c r="N3206" s="117"/>
      <c r="O3206" s="118" t="s">
        <v>222</v>
      </c>
      <c r="P3206" s="119"/>
      <c r="Q3206" s="84"/>
      <c r="R3206" s="125"/>
      <c r="S3206" s="166"/>
      <c r="T3206" s="167"/>
    </row>
    <row r="3207" spans="1:20" s="121" customFormat="1" ht="20.100000000000001" customHeight="1" x14ac:dyDescent="0.3">
      <c r="A3207" s="80"/>
      <c r="B3207" s="110" t="str">
        <f>IF(E3207="","",VLOOKUP(E3207,[1]PROJECTES!$C$14:$G$5000,2,FALSE))</f>
        <v/>
      </c>
      <c r="C3207" s="80"/>
      <c r="D3207" s="283" t="str">
        <f>IF(E3207="","",VLOOKUP(E3207,[1]PROJECTES!$C$14:$G$5000,5,FALSE))</f>
        <v/>
      </c>
      <c r="E3207" s="79"/>
      <c r="F3207" s="110" t="str">
        <f>IF(I3207="","",VLOOKUP(I3207,[1]PROJECTES!$C$14:$G$5000,2,FALSE))</f>
        <v/>
      </c>
      <c r="G3207" s="112" t="str">
        <f>IF(E3207="","",VLOOKUP(E3207,[1]PROJECTES!$C$14:$G$5000,4,FALSE))</f>
        <v/>
      </c>
      <c r="H3207" s="95"/>
      <c r="I3207" s="113" t="str">
        <f>IF(H3207="","",VLOOKUP(H3207,BD!B$2:C$16,2,FALSE))</f>
        <v/>
      </c>
      <c r="J3207" s="114"/>
      <c r="K3207" s="115" t="str">
        <f t="shared" si="110"/>
        <v/>
      </c>
      <c r="L3207" s="116" t="str">
        <f t="shared" ca="1" si="109"/>
        <v>-</v>
      </c>
      <c r="M3207" s="111" t="str">
        <f>IF(E3207="","",VLOOKUP(E3207,[1]PROJECTES!$C$14:$Z$5000,21,FALSE))</f>
        <v/>
      </c>
      <c r="N3207" s="117"/>
      <c r="O3207" s="118" t="s">
        <v>222</v>
      </c>
      <c r="P3207" s="119"/>
      <c r="Q3207" s="84"/>
      <c r="R3207" s="125"/>
      <c r="S3207" s="166"/>
      <c r="T3207" s="167"/>
    </row>
    <row r="3208" spans="1:20" s="121" customFormat="1" ht="20.100000000000001" customHeight="1" x14ac:dyDescent="0.3">
      <c r="A3208" s="80"/>
      <c r="B3208" s="110" t="str">
        <f>IF(E3208="","",VLOOKUP(E3208,[1]PROJECTES!$C$14:$G$5000,2,FALSE))</f>
        <v/>
      </c>
      <c r="C3208" s="80"/>
      <c r="D3208" s="283" t="str">
        <f>IF(E3208="","",VLOOKUP(E3208,[1]PROJECTES!$C$14:$G$5000,5,FALSE))</f>
        <v/>
      </c>
      <c r="E3208" s="79"/>
      <c r="F3208" s="110" t="str">
        <f>IF(I3208="","",VLOOKUP(I3208,[1]PROJECTES!$C$14:$G$5000,2,FALSE))</f>
        <v/>
      </c>
      <c r="G3208" s="112" t="str">
        <f>IF(E3208="","",VLOOKUP(E3208,[1]PROJECTES!$C$14:$G$5000,4,FALSE))</f>
        <v/>
      </c>
      <c r="H3208" s="95"/>
      <c r="I3208" s="113" t="str">
        <f>IF(H3208="","",VLOOKUP(H3208,BD!B$2:C$16,2,FALSE))</f>
        <v/>
      </c>
      <c r="J3208" s="114"/>
      <c r="K3208" s="115" t="str">
        <f t="shared" si="110"/>
        <v/>
      </c>
      <c r="L3208" s="116" t="str">
        <f t="shared" ca="1" si="109"/>
        <v>-</v>
      </c>
      <c r="M3208" s="111" t="str">
        <f>IF(E3208="","",VLOOKUP(E3208,[1]PROJECTES!$C$14:$Z$5000,21,FALSE))</f>
        <v/>
      </c>
      <c r="N3208" s="117"/>
      <c r="O3208" s="118" t="s">
        <v>222</v>
      </c>
      <c r="P3208" s="119"/>
      <c r="Q3208" s="84"/>
      <c r="R3208" s="125"/>
      <c r="S3208" s="166"/>
      <c r="T3208" s="167"/>
    </row>
    <row r="3209" spans="1:20" s="121" customFormat="1" ht="20.100000000000001" customHeight="1" x14ac:dyDescent="0.3">
      <c r="A3209" s="80"/>
      <c r="B3209" s="110" t="str">
        <f>IF(E3209="","",VLOOKUP(E3209,[1]PROJECTES!$C$14:$G$5000,2,FALSE))</f>
        <v/>
      </c>
      <c r="C3209" s="80"/>
      <c r="D3209" s="283" t="str">
        <f>IF(E3209="","",VLOOKUP(E3209,[1]PROJECTES!$C$14:$G$5000,5,FALSE))</f>
        <v/>
      </c>
      <c r="E3209" s="79"/>
      <c r="F3209" s="110" t="str">
        <f>IF(I3209="","",VLOOKUP(I3209,[1]PROJECTES!$C$14:$G$5000,2,FALSE))</f>
        <v/>
      </c>
      <c r="G3209" s="112" t="str">
        <f>IF(E3209="","",VLOOKUP(E3209,[1]PROJECTES!$C$14:$G$5000,4,FALSE))</f>
        <v/>
      </c>
      <c r="H3209" s="95"/>
      <c r="I3209" s="113" t="str">
        <f>IF(H3209="","",VLOOKUP(H3209,BD!B$2:C$16,2,FALSE))</f>
        <v/>
      </c>
      <c r="J3209" s="114"/>
      <c r="K3209" s="115" t="str">
        <f t="shared" si="110"/>
        <v/>
      </c>
      <c r="L3209" s="116" t="str">
        <f t="shared" ref="L3209:L3272" ca="1" si="111">IF(M3209="","-",IF(G3209="TA","-",+M3209-TODAY()))</f>
        <v>-</v>
      </c>
      <c r="M3209" s="111" t="str">
        <f>IF(E3209="","",VLOOKUP(E3209,[1]PROJECTES!$C$14:$Z$5000,21,FALSE))</f>
        <v/>
      </c>
      <c r="N3209" s="117"/>
      <c r="O3209" s="118" t="s">
        <v>222</v>
      </c>
      <c r="P3209" s="119"/>
      <c r="Q3209" s="84"/>
      <c r="R3209" s="125"/>
      <c r="S3209" s="166"/>
      <c r="T3209" s="167"/>
    </row>
    <row r="3210" spans="1:20" s="121" customFormat="1" ht="20.100000000000001" customHeight="1" x14ac:dyDescent="0.3">
      <c r="A3210" s="80"/>
      <c r="B3210" s="110" t="str">
        <f>IF(E3210="","",VLOOKUP(E3210,[1]PROJECTES!$C$14:$G$5000,2,FALSE))</f>
        <v/>
      </c>
      <c r="C3210" s="80"/>
      <c r="D3210" s="283" t="str">
        <f>IF(E3210="","",VLOOKUP(E3210,[1]PROJECTES!$C$14:$G$5000,5,FALSE))</f>
        <v/>
      </c>
      <c r="E3210" s="79"/>
      <c r="F3210" s="110" t="str">
        <f>IF(I3210="","",VLOOKUP(I3210,[1]PROJECTES!$C$14:$G$5000,2,FALSE))</f>
        <v/>
      </c>
      <c r="G3210" s="112" t="str">
        <f>IF(E3210="","",VLOOKUP(E3210,[1]PROJECTES!$C$14:$G$5000,4,FALSE))</f>
        <v/>
      </c>
      <c r="H3210" s="95"/>
      <c r="I3210" s="113" t="str">
        <f>IF(H3210="","",VLOOKUP(H3210,BD!B$2:C$16,2,FALSE))</f>
        <v/>
      </c>
      <c r="J3210" s="114"/>
      <c r="K3210" s="115" t="str">
        <f t="shared" si="110"/>
        <v/>
      </c>
      <c r="L3210" s="116" t="str">
        <f t="shared" ca="1" si="111"/>
        <v>-</v>
      </c>
      <c r="M3210" s="111" t="str">
        <f>IF(E3210="","",VLOOKUP(E3210,[1]PROJECTES!$C$14:$Z$5000,21,FALSE))</f>
        <v/>
      </c>
      <c r="N3210" s="117"/>
      <c r="O3210" s="118" t="s">
        <v>222</v>
      </c>
      <c r="P3210" s="119"/>
      <c r="Q3210" s="84"/>
      <c r="R3210" s="125"/>
      <c r="S3210" s="166"/>
      <c r="T3210" s="167"/>
    </row>
    <row r="3211" spans="1:20" s="121" customFormat="1" ht="20.100000000000001" customHeight="1" x14ac:dyDescent="0.3">
      <c r="A3211" s="80"/>
      <c r="B3211" s="110" t="str">
        <f>IF(E3211="","",VLOOKUP(E3211,[1]PROJECTES!$C$14:$G$5000,2,FALSE))</f>
        <v/>
      </c>
      <c r="C3211" s="80"/>
      <c r="D3211" s="283" t="str">
        <f>IF(E3211="","",VLOOKUP(E3211,[1]PROJECTES!$C$14:$G$5000,5,FALSE))</f>
        <v/>
      </c>
      <c r="E3211" s="79"/>
      <c r="F3211" s="110" t="str">
        <f>IF(I3211="","",VLOOKUP(I3211,[1]PROJECTES!$C$14:$G$5000,2,FALSE))</f>
        <v/>
      </c>
      <c r="G3211" s="112" t="str">
        <f>IF(E3211="","",VLOOKUP(E3211,[1]PROJECTES!$C$14:$G$5000,4,FALSE))</f>
        <v/>
      </c>
      <c r="H3211" s="95"/>
      <c r="I3211" s="113" t="str">
        <f>IF(H3211="","",VLOOKUP(H3211,BD!B$2:C$16,2,FALSE))</f>
        <v/>
      </c>
      <c r="J3211" s="114"/>
      <c r="K3211" s="115" t="str">
        <f t="shared" si="110"/>
        <v/>
      </c>
      <c r="L3211" s="116" t="str">
        <f t="shared" ca="1" si="111"/>
        <v>-</v>
      </c>
      <c r="M3211" s="111" t="str">
        <f>IF(E3211="","",VLOOKUP(E3211,[1]PROJECTES!$C$14:$Z$5000,21,FALSE))</f>
        <v/>
      </c>
      <c r="N3211" s="117"/>
      <c r="O3211" s="118" t="s">
        <v>222</v>
      </c>
      <c r="P3211" s="119"/>
      <c r="Q3211" s="84"/>
      <c r="R3211" s="125"/>
      <c r="S3211" s="166"/>
      <c r="T3211" s="167"/>
    </row>
    <row r="3212" spans="1:20" s="121" customFormat="1" ht="20.100000000000001" customHeight="1" x14ac:dyDescent="0.3">
      <c r="A3212" s="80"/>
      <c r="B3212" s="110" t="str">
        <f>IF(E3212="","",VLOOKUP(E3212,[1]PROJECTES!$C$14:$G$5000,2,FALSE))</f>
        <v/>
      </c>
      <c r="C3212" s="80"/>
      <c r="D3212" s="283" t="str">
        <f>IF(E3212="","",VLOOKUP(E3212,[1]PROJECTES!$C$14:$G$5000,5,FALSE))</f>
        <v/>
      </c>
      <c r="E3212" s="79"/>
      <c r="F3212" s="110" t="str">
        <f>IF(I3212="","",VLOOKUP(I3212,[1]PROJECTES!$C$14:$G$5000,2,FALSE))</f>
        <v/>
      </c>
      <c r="G3212" s="112" t="str">
        <f>IF(E3212="","",VLOOKUP(E3212,[1]PROJECTES!$C$14:$G$5000,4,FALSE))</f>
        <v/>
      </c>
      <c r="H3212" s="95"/>
      <c r="I3212" s="113" t="str">
        <f>IF(H3212="","",VLOOKUP(H3212,BD!B$2:C$16,2,FALSE))</f>
        <v/>
      </c>
      <c r="J3212" s="114"/>
      <c r="K3212" s="115" t="str">
        <f t="shared" si="110"/>
        <v/>
      </c>
      <c r="L3212" s="116" t="str">
        <f t="shared" ca="1" si="111"/>
        <v>-</v>
      </c>
      <c r="M3212" s="111" t="str">
        <f>IF(E3212="","",VLOOKUP(E3212,[1]PROJECTES!$C$14:$Z$5000,21,FALSE))</f>
        <v/>
      </c>
      <c r="N3212" s="117"/>
      <c r="O3212" s="118" t="s">
        <v>222</v>
      </c>
      <c r="P3212" s="119"/>
      <c r="Q3212" s="84"/>
      <c r="R3212" s="125"/>
      <c r="S3212" s="166"/>
      <c r="T3212" s="167"/>
    </row>
    <row r="3213" spans="1:20" s="121" customFormat="1" ht="20.100000000000001" customHeight="1" x14ac:dyDescent="0.3">
      <c r="A3213" s="80"/>
      <c r="B3213" s="110" t="str">
        <f>IF(E3213="","",VLOOKUP(E3213,[1]PROJECTES!$C$14:$G$5000,2,FALSE))</f>
        <v/>
      </c>
      <c r="C3213" s="80"/>
      <c r="D3213" s="283" t="str">
        <f>IF(E3213="","",VLOOKUP(E3213,[1]PROJECTES!$C$14:$G$5000,5,FALSE))</f>
        <v/>
      </c>
      <c r="E3213" s="79"/>
      <c r="F3213" s="110" t="str">
        <f>IF(I3213="","",VLOOKUP(I3213,[1]PROJECTES!$C$14:$G$5000,2,FALSE))</f>
        <v/>
      </c>
      <c r="G3213" s="112" t="str">
        <f>IF(E3213="","",VLOOKUP(E3213,[1]PROJECTES!$C$14:$G$5000,4,FALSE))</f>
        <v/>
      </c>
      <c r="H3213" s="95"/>
      <c r="I3213" s="113" t="str">
        <f>IF(H3213="","",VLOOKUP(H3213,BD!B$2:C$16,2,FALSE))</f>
        <v/>
      </c>
      <c r="J3213" s="114"/>
      <c r="K3213" s="115" t="str">
        <f t="shared" si="110"/>
        <v/>
      </c>
      <c r="L3213" s="116" t="str">
        <f t="shared" ca="1" si="111"/>
        <v>-</v>
      </c>
      <c r="M3213" s="111" t="str">
        <f>IF(E3213="","",VLOOKUP(E3213,[1]PROJECTES!$C$14:$Z$5000,21,FALSE))</f>
        <v/>
      </c>
      <c r="N3213" s="117"/>
      <c r="O3213" s="118" t="s">
        <v>222</v>
      </c>
      <c r="P3213" s="119"/>
      <c r="Q3213" s="84"/>
      <c r="R3213" s="125"/>
      <c r="S3213" s="166"/>
      <c r="T3213" s="167"/>
    </row>
    <row r="3214" spans="1:20" s="121" customFormat="1" ht="20.100000000000001" customHeight="1" x14ac:dyDescent="0.3">
      <c r="A3214" s="80"/>
      <c r="B3214" s="110" t="str">
        <f>IF(E3214="","",VLOOKUP(E3214,[1]PROJECTES!$C$14:$G$5000,2,FALSE))</f>
        <v/>
      </c>
      <c r="C3214" s="80"/>
      <c r="D3214" s="283" t="str">
        <f>IF(E3214="","",VLOOKUP(E3214,[1]PROJECTES!$C$14:$G$5000,5,FALSE))</f>
        <v/>
      </c>
      <c r="E3214" s="79"/>
      <c r="F3214" s="110" t="str">
        <f>IF(I3214="","",VLOOKUP(I3214,[1]PROJECTES!$C$14:$G$5000,2,FALSE))</f>
        <v/>
      </c>
      <c r="G3214" s="112" t="str">
        <f>IF(E3214="","",VLOOKUP(E3214,[1]PROJECTES!$C$14:$G$5000,4,FALSE))</f>
        <v/>
      </c>
      <c r="H3214" s="95"/>
      <c r="I3214" s="113" t="str">
        <f>IF(H3214="","",VLOOKUP(H3214,BD!B$2:C$16,2,FALSE))</f>
        <v/>
      </c>
      <c r="J3214" s="114"/>
      <c r="K3214" s="115" t="str">
        <f t="shared" si="110"/>
        <v/>
      </c>
      <c r="L3214" s="116" t="str">
        <f t="shared" ca="1" si="111"/>
        <v>-</v>
      </c>
      <c r="M3214" s="111" t="str">
        <f>IF(E3214="","",VLOOKUP(E3214,[1]PROJECTES!$C$14:$Z$5000,21,FALSE))</f>
        <v/>
      </c>
      <c r="N3214" s="117"/>
      <c r="O3214" s="118" t="s">
        <v>222</v>
      </c>
      <c r="P3214" s="119"/>
      <c r="Q3214" s="84"/>
      <c r="R3214" s="125"/>
      <c r="S3214" s="166"/>
      <c r="T3214" s="167"/>
    </row>
    <row r="3215" spans="1:20" s="121" customFormat="1" ht="20.100000000000001" customHeight="1" x14ac:dyDescent="0.3">
      <c r="A3215" s="80"/>
      <c r="B3215" s="110" t="str">
        <f>IF(E3215="","",VLOOKUP(E3215,[1]PROJECTES!$C$14:$G$5000,2,FALSE))</f>
        <v/>
      </c>
      <c r="C3215" s="80"/>
      <c r="D3215" s="283" t="str">
        <f>IF(E3215="","",VLOOKUP(E3215,[1]PROJECTES!$C$14:$G$5000,5,FALSE))</f>
        <v/>
      </c>
      <c r="E3215" s="79"/>
      <c r="F3215" s="110" t="str">
        <f>IF(I3215="","",VLOOKUP(I3215,[1]PROJECTES!$C$14:$G$5000,2,FALSE))</f>
        <v/>
      </c>
      <c r="G3215" s="112" t="str">
        <f>IF(E3215="","",VLOOKUP(E3215,[1]PROJECTES!$C$14:$G$5000,4,FALSE))</f>
        <v/>
      </c>
      <c r="H3215" s="95"/>
      <c r="I3215" s="113" t="str">
        <f>IF(H3215="","",VLOOKUP(H3215,BD!B$2:C$16,2,FALSE))</f>
        <v/>
      </c>
      <c r="J3215" s="114"/>
      <c r="K3215" s="115" t="str">
        <f t="shared" si="110"/>
        <v/>
      </c>
      <c r="L3215" s="116" t="str">
        <f t="shared" ca="1" si="111"/>
        <v>-</v>
      </c>
      <c r="M3215" s="111" t="str">
        <f>IF(E3215="","",VLOOKUP(E3215,[1]PROJECTES!$C$14:$Z$5000,21,FALSE))</f>
        <v/>
      </c>
      <c r="N3215" s="117"/>
      <c r="O3215" s="118" t="s">
        <v>222</v>
      </c>
      <c r="P3215" s="119"/>
      <c r="Q3215" s="84"/>
      <c r="R3215" s="125"/>
      <c r="S3215" s="166"/>
      <c r="T3215" s="167"/>
    </row>
    <row r="3216" spans="1:20" s="121" customFormat="1" ht="20.100000000000001" customHeight="1" x14ac:dyDescent="0.3">
      <c r="A3216" s="80"/>
      <c r="B3216" s="110" t="str">
        <f>IF(E3216="","",VLOOKUP(E3216,[1]PROJECTES!$C$14:$G$5000,2,FALSE))</f>
        <v/>
      </c>
      <c r="C3216" s="80"/>
      <c r="D3216" s="283" t="str">
        <f>IF(E3216="","",VLOOKUP(E3216,[1]PROJECTES!$C$14:$G$5000,5,FALSE))</f>
        <v/>
      </c>
      <c r="E3216" s="79"/>
      <c r="F3216" s="110" t="str">
        <f>IF(I3216="","",VLOOKUP(I3216,[1]PROJECTES!$C$14:$G$5000,2,FALSE))</f>
        <v/>
      </c>
      <c r="G3216" s="112" t="str">
        <f>IF(E3216="","",VLOOKUP(E3216,[1]PROJECTES!$C$14:$G$5000,4,FALSE))</f>
        <v/>
      </c>
      <c r="H3216" s="95"/>
      <c r="I3216" s="113" t="str">
        <f>IF(H3216="","",VLOOKUP(H3216,BD!B$2:C$16,2,FALSE))</f>
        <v/>
      </c>
      <c r="J3216" s="114"/>
      <c r="K3216" s="115" t="str">
        <f t="shared" si="110"/>
        <v/>
      </c>
      <c r="L3216" s="116" t="str">
        <f t="shared" ca="1" si="111"/>
        <v>-</v>
      </c>
      <c r="M3216" s="111" t="str">
        <f>IF(E3216="","",VLOOKUP(E3216,[1]PROJECTES!$C$14:$Z$5000,21,FALSE))</f>
        <v/>
      </c>
      <c r="N3216" s="117"/>
      <c r="O3216" s="118" t="s">
        <v>222</v>
      </c>
      <c r="P3216" s="119"/>
      <c r="Q3216" s="84"/>
      <c r="R3216" s="125"/>
      <c r="S3216" s="166"/>
      <c r="T3216" s="167"/>
    </row>
    <row r="3217" spans="1:20" s="121" customFormat="1" ht="20.100000000000001" customHeight="1" x14ac:dyDescent="0.3">
      <c r="A3217" s="80"/>
      <c r="B3217" s="110" t="str">
        <f>IF(E3217="","",VLOOKUP(E3217,[1]PROJECTES!$C$14:$G$5000,2,FALSE))</f>
        <v/>
      </c>
      <c r="C3217" s="80"/>
      <c r="D3217" s="283" t="str">
        <f>IF(E3217="","",VLOOKUP(E3217,[1]PROJECTES!$C$14:$G$5000,5,FALSE))</f>
        <v/>
      </c>
      <c r="E3217" s="79"/>
      <c r="F3217" s="110" t="str">
        <f>IF(I3217="","",VLOOKUP(I3217,[1]PROJECTES!$C$14:$G$5000,2,FALSE))</f>
        <v/>
      </c>
      <c r="G3217" s="112" t="str">
        <f>IF(E3217="","",VLOOKUP(E3217,[1]PROJECTES!$C$14:$G$5000,4,FALSE))</f>
        <v/>
      </c>
      <c r="H3217" s="95"/>
      <c r="I3217" s="113" t="str">
        <f>IF(H3217="","",VLOOKUP(H3217,BD!B$2:C$16,2,FALSE))</f>
        <v/>
      </c>
      <c r="J3217" s="114"/>
      <c r="K3217" s="115" t="str">
        <f t="shared" si="110"/>
        <v/>
      </c>
      <c r="L3217" s="116" t="str">
        <f t="shared" ca="1" si="111"/>
        <v>-</v>
      </c>
      <c r="M3217" s="111" t="str">
        <f>IF(E3217="","",VLOOKUP(E3217,[1]PROJECTES!$C$14:$Z$5000,21,FALSE))</f>
        <v/>
      </c>
      <c r="N3217" s="117"/>
      <c r="O3217" s="118" t="s">
        <v>222</v>
      </c>
      <c r="P3217" s="119"/>
      <c r="Q3217" s="84"/>
      <c r="R3217" s="125"/>
      <c r="S3217" s="166"/>
      <c r="T3217" s="167"/>
    </row>
    <row r="3218" spans="1:20" s="121" customFormat="1" ht="20.100000000000001" customHeight="1" x14ac:dyDescent="0.3">
      <c r="A3218" s="80"/>
      <c r="B3218" s="110" t="str">
        <f>IF(E3218="","",VLOOKUP(E3218,[1]PROJECTES!$C$14:$G$5000,2,FALSE))</f>
        <v/>
      </c>
      <c r="C3218" s="80"/>
      <c r="D3218" s="283" t="str">
        <f>IF(E3218="","",VLOOKUP(E3218,[1]PROJECTES!$C$14:$G$5000,5,FALSE))</f>
        <v/>
      </c>
      <c r="E3218" s="79"/>
      <c r="F3218" s="110" t="str">
        <f>IF(I3218="","",VLOOKUP(I3218,[1]PROJECTES!$C$14:$G$5000,2,FALSE))</f>
        <v/>
      </c>
      <c r="G3218" s="112" t="str">
        <f>IF(E3218="","",VLOOKUP(E3218,[1]PROJECTES!$C$14:$G$5000,4,FALSE))</f>
        <v/>
      </c>
      <c r="H3218" s="95"/>
      <c r="I3218" s="113" t="str">
        <f>IF(H3218="","",VLOOKUP(H3218,BD!B$2:C$16,2,FALSE))</f>
        <v/>
      </c>
      <c r="J3218" s="114"/>
      <c r="K3218" s="115" t="str">
        <f t="shared" si="110"/>
        <v/>
      </c>
      <c r="L3218" s="116" t="str">
        <f t="shared" ca="1" si="111"/>
        <v>-</v>
      </c>
      <c r="M3218" s="111" t="str">
        <f>IF(E3218="","",VLOOKUP(E3218,[1]PROJECTES!$C$14:$Z$5000,21,FALSE))</f>
        <v/>
      </c>
      <c r="N3218" s="117"/>
      <c r="O3218" s="118" t="s">
        <v>222</v>
      </c>
      <c r="P3218" s="119"/>
      <c r="Q3218" s="84"/>
      <c r="R3218" s="125"/>
      <c r="S3218" s="166"/>
      <c r="T3218" s="167"/>
    </row>
    <row r="3219" spans="1:20" s="121" customFormat="1" ht="20.100000000000001" customHeight="1" x14ac:dyDescent="0.3">
      <c r="A3219" s="80"/>
      <c r="B3219" s="110" t="str">
        <f>IF(E3219="","",VLOOKUP(E3219,[1]PROJECTES!$C$14:$G$5000,2,FALSE))</f>
        <v/>
      </c>
      <c r="C3219" s="80"/>
      <c r="D3219" s="283" t="str">
        <f>IF(E3219="","",VLOOKUP(E3219,[1]PROJECTES!$C$14:$G$5000,5,FALSE))</f>
        <v/>
      </c>
      <c r="E3219" s="79"/>
      <c r="F3219" s="110" t="str">
        <f>IF(I3219="","",VLOOKUP(I3219,[1]PROJECTES!$C$14:$G$5000,2,FALSE))</f>
        <v/>
      </c>
      <c r="G3219" s="112" t="str">
        <f>IF(E3219="","",VLOOKUP(E3219,[1]PROJECTES!$C$14:$G$5000,4,FALSE))</f>
        <v/>
      </c>
      <c r="H3219" s="95"/>
      <c r="I3219" s="113" t="str">
        <f>IF(H3219="","",VLOOKUP(H3219,BD!B$2:C$16,2,FALSE))</f>
        <v/>
      </c>
      <c r="J3219" s="114"/>
      <c r="K3219" s="115" t="str">
        <f t="shared" si="110"/>
        <v/>
      </c>
      <c r="L3219" s="116" t="str">
        <f t="shared" ca="1" si="111"/>
        <v>-</v>
      </c>
      <c r="M3219" s="111" t="str">
        <f>IF(E3219="","",VLOOKUP(E3219,[1]PROJECTES!$C$14:$Z$5000,21,FALSE))</f>
        <v/>
      </c>
      <c r="N3219" s="117"/>
      <c r="O3219" s="118" t="s">
        <v>222</v>
      </c>
      <c r="P3219" s="119"/>
      <c r="Q3219" s="84"/>
      <c r="R3219" s="125"/>
      <c r="S3219" s="166"/>
      <c r="T3219" s="167"/>
    </row>
    <row r="3220" spans="1:20" s="121" customFormat="1" ht="20.100000000000001" customHeight="1" x14ac:dyDescent="0.3">
      <c r="A3220" s="80"/>
      <c r="B3220" s="110" t="str">
        <f>IF(E3220="","",VLOOKUP(E3220,[1]PROJECTES!$C$14:$G$5000,2,FALSE))</f>
        <v/>
      </c>
      <c r="C3220" s="80"/>
      <c r="D3220" s="283" t="str">
        <f>IF(E3220="","",VLOOKUP(E3220,[1]PROJECTES!$C$14:$G$5000,5,FALSE))</f>
        <v/>
      </c>
      <c r="E3220" s="79"/>
      <c r="F3220" s="110" t="str">
        <f>IF(I3220="","",VLOOKUP(I3220,[1]PROJECTES!$C$14:$G$5000,2,FALSE))</f>
        <v/>
      </c>
      <c r="G3220" s="112" t="str">
        <f>IF(E3220="","",VLOOKUP(E3220,[1]PROJECTES!$C$14:$G$5000,4,FALSE))</f>
        <v/>
      </c>
      <c r="H3220" s="95"/>
      <c r="I3220" s="113" t="str">
        <f>IF(H3220="","",VLOOKUP(H3220,BD!B$2:C$16,2,FALSE))</f>
        <v/>
      </c>
      <c r="J3220" s="114"/>
      <c r="K3220" s="115" t="str">
        <f t="shared" si="110"/>
        <v/>
      </c>
      <c r="L3220" s="116" t="str">
        <f t="shared" ca="1" si="111"/>
        <v>-</v>
      </c>
      <c r="M3220" s="111" t="str">
        <f>IF(E3220="","",VLOOKUP(E3220,[1]PROJECTES!$C$14:$Z$5000,21,FALSE))</f>
        <v/>
      </c>
      <c r="N3220" s="117"/>
      <c r="O3220" s="118" t="s">
        <v>222</v>
      </c>
      <c r="P3220" s="119"/>
      <c r="Q3220" s="84"/>
      <c r="R3220" s="125"/>
      <c r="S3220" s="166"/>
      <c r="T3220" s="167"/>
    </row>
    <row r="3221" spans="1:20" s="121" customFormat="1" ht="20.100000000000001" customHeight="1" x14ac:dyDescent="0.3">
      <c r="A3221" s="80"/>
      <c r="B3221" s="110" t="str">
        <f>IF(E3221="","",VLOOKUP(E3221,[1]PROJECTES!$C$14:$G$5000,2,FALSE))</f>
        <v/>
      </c>
      <c r="C3221" s="80"/>
      <c r="D3221" s="283" t="str">
        <f>IF(E3221="","",VLOOKUP(E3221,[1]PROJECTES!$C$14:$G$5000,5,FALSE))</f>
        <v/>
      </c>
      <c r="E3221" s="79"/>
      <c r="F3221" s="110" t="str">
        <f>IF(I3221="","",VLOOKUP(I3221,[1]PROJECTES!$C$14:$G$5000,2,FALSE))</f>
        <v/>
      </c>
      <c r="G3221" s="112" t="str">
        <f>IF(E3221="","",VLOOKUP(E3221,[1]PROJECTES!$C$14:$G$5000,4,FALSE))</f>
        <v/>
      </c>
      <c r="H3221" s="95"/>
      <c r="I3221" s="113" t="str">
        <f>IF(H3221="","",VLOOKUP(H3221,BD!B$2:C$16,2,FALSE))</f>
        <v/>
      </c>
      <c r="J3221" s="114"/>
      <c r="K3221" s="115" t="str">
        <f t="shared" si="110"/>
        <v/>
      </c>
      <c r="L3221" s="116" t="str">
        <f t="shared" ca="1" si="111"/>
        <v>-</v>
      </c>
      <c r="M3221" s="111" t="str">
        <f>IF(E3221="","",VLOOKUP(E3221,[1]PROJECTES!$C$14:$Z$5000,21,FALSE))</f>
        <v/>
      </c>
      <c r="N3221" s="117"/>
      <c r="O3221" s="118" t="s">
        <v>222</v>
      </c>
      <c r="P3221" s="119"/>
      <c r="Q3221" s="84"/>
      <c r="R3221" s="125"/>
      <c r="S3221" s="166"/>
      <c r="T3221" s="167"/>
    </row>
    <row r="3222" spans="1:20" s="121" customFormat="1" ht="20.100000000000001" customHeight="1" x14ac:dyDescent="0.3">
      <c r="A3222" s="80"/>
      <c r="B3222" s="110" t="str">
        <f>IF(E3222="","",VLOOKUP(E3222,[1]PROJECTES!$C$14:$G$5000,2,FALSE))</f>
        <v/>
      </c>
      <c r="C3222" s="80"/>
      <c r="D3222" s="283" t="str">
        <f>IF(E3222="","",VLOOKUP(E3222,[1]PROJECTES!$C$14:$G$5000,5,FALSE))</f>
        <v/>
      </c>
      <c r="E3222" s="79"/>
      <c r="F3222" s="110" t="str">
        <f>IF(I3222="","",VLOOKUP(I3222,[1]PROJECTES!$C$14:$G$5000,2,FALSE))</f>
        <v/>
      </c>
      <c r="G3222" s="112" t="str">
        <f>IF(E3222="","",VLOOKUP(E3222,[1]PROJECTES!$C$14:$G$5000,4,FALSE))</f>
        <v/>
      </c>
      <c r="H3222" s="95"/>
      <c r="I3222" s="113" t="str">
        <f>IF(H3222="","",VLOOKUP(H3222,BD!B$2:C$16,2,FALSE))</f>
        <v/>
      </c>
      <c r="J3222" s="114"/>
      <c r="K3222" s="115" t="str">
        <f t="shared" si="110"/>
        <v/>
      </c>
      <c r="L3222" s="116" t="str">
        <f t="shared" ca="1" si="111"/>
        <v>-</v>
      </c>
      <c r="M3222" s="111" t="str">
        <f>IF(E3222="","",VLOOKUP(E3222,[1]PROJECTES!$C$14:$Z$5000,21,FALSE))</f>
        <v/>
      </c>
      <c r="N3222" s="117"/>
      <c r="O3222" s="118" t="s">
        <v>222</v>
      </c>
      <c r="P3222" s="119"/>
      <c r="Q3222" s="84"/>
      <c r="R3222" s="125"/>
      <c r="S3222" s="166"/>
      <c r="T3222" s="167"/>
    </row>
    <row r="3223" spans="1:20" s="121" customFormat="1" ht="20.100000000000001" customHeight="1" x14ac:dyDescent="0.3">
      <c r="A3223" s="80"/>
      <c r="B3223" s="110" t="str">
        <f>IF(E3223="","",VLOOKUP(E3223,[1]PROJECTES!$C$14:$G$5000,2,FALSE))</f>
        <v/>
      </c>
      <c r="C3223" s="80"/>
      <c r="D3223" s="283" t="str">
        <f>IF(E3223="","",VLOOKUP(E3223,[1]PROJECTES!$C$14:$G$5000,5,FALSE))</f>
        <v/>
      </c>
      <c r="E3223" s="79"/>
      <c r="F3223" s="110" t="str">
        <f>IF(I3223="","",VLOOKUP(I3223,[1]PROJECTES!$C$14:$G$5000,2,FALSE))</f>
        <v/>
      </c>
      <c r="G3223" s="112" t="str">
        <f>IF(E3223="","",VLOOKUP(E3223,[1]PROJECTES!$C$14:$G$5000,4,FALSE))</f>
        <v/>
      </c>
      <c r="H3223" s="95"/>
      <c r="I3223" s="113" t="str">
        <f>IF(H3223="","",VLOOKUP(H3223,BD!B$2:C$16,2,FALSE))</f>
        <v/>
      </c>
      <c r="J3223" s="114"/>
      <c r="K3223" s="115" t="str">
        <f t="shared" si="110"/>
        <v/>
      </c>
      <c r="L3223" s="116" t="str">
        <f t="shared" ca="1" si="111"/>
        <v>-</v>
      </c>
      <c r="M3223" s="111" t="str">
        <f>IF(E3223="","",VLOOKUP(E3223,[1]PROJECTES!$C$14:$Z$5000,21,FALSE))</f>
        <v/>
      </c>
      <c r="N3223" s="117"/>
      <c r="O3223" s="118" t="s">
        <v>222</v>
      </c>
      <c r="P3223" s="119"/>
      <c r="Q3223" s="84"/>
      <c r="R3223" s="125"/>
      <c r="S3223" s="166"/>
      <c r="T3223" s="167"/>
    </row>
    <row r="3224" spans="1:20" s="121" customFormat="1" ht="20.100000000000001" customHeight="1" x14ac:dyDescent="0.3">
      <c r="A3224" s="80"/>
      <c r="B3224" s="110" t="str">
        <f>IF(E3224="","",VLOOKUP(E3224,[1]PROJECTES!$C$14:$G$5000,2,FALSE))</f>
        <v/>
      </c>
      <c r="C3224" s="80"/>
      <c r="D3224" s="283" t="str">
        <f>IF(E3224="","",VLOOKUP(E3224,[1]PROJECTES!$C$14:$G$5000,5,FALSE))</f>
        <v/>
      </c>
      <c r="E3224" s="79"/>
      <c r="F3224" s="110" t="str">
        <f>IF(I3224="","",VLOOKUP(I3224,[1]PROJECTES!$C$14:$G$5000,2,FALSE))</f>
        <v/>
      </c>
      <c r="G3224" s="112" t="str">
        <f>IF(E3224="","",VLOOKUP(E3224,[1]PROJECTES!$C$14:$G$5000,4,FALSE))</f>
        <v/>
      </c>
      <c r="H3224" s="95"/>
      <c r="I3224" s="113" t="str">
        <f>IF(H3224="","",VLOOKUP(H3224,BD!B$2:C$16,2,FALSE))</f>
        <v/>
      </c>
      <c r="J3224" s="114"/>
      <c r="K3224" s="115" t="str">
        <f t="shared" si="110"/>
        <v/>
      </c>
      <c r="L3224" s="116" t="str">
        <f t="shared" ca="1" si="111"/>
        <v>-</v>
      </c>
      <c r="M3224" s="111" t="str">
        <f>IF(E3224="","",VLOOKUP(E3224,[1]PROJECTES!$C$14:$Z$5000,21,FALSE))</f>
        <v/>
      </c>
      <c r="N3224" s="117"/>
      <c r="O3224" s="118" t="s">
        <v>222</v>
      </c>
      <c r="P3224" s="119"/>
      <c r="Q3224" s="84"/>
      <c r="R3224" s="125"/>
      <c r="S3224" s="166"/>
      <c r="T3224" s="167"/>
    </row>
    <row r="3225" spans="1:20" s="121" customFormat="1" ht="20.100000000000001" customHeight="1" x14ac:dyDescent="0.3">
      <c r="A3225" s="80"/>
      <c r="B3225" s="110" t="str">
        <f>IF(E3225="","",VLOOKUP(E3225,[1]PROJECTES!$C$14:$G$5000,2,FALSE))</f>
        <v/>
      </c>
      <c r="C3225" s="80"/>
      <c r="D3225" s="283" t="str">
        <f>IF(E3225="","",VLOOKUP(E3225,[1]PROJECTES!$C$14:$G$5000,5,FALSE))</f>
        <v/>
      </c>
      <c r="E3225" s="79"/>
      <c r="F3225" s="110" t="str">
        <f>IF(I3225="","",VLOOKUP(I3225,[1]PROJECTES!$C$14:$G$5000,2,FALSE))</f>
        <v/>
      </c>
      <c r="G3225" s="112" t="str">
        <f>IF(E3225="","",VLOOKUP(E3225,[1]PROJECTES!$C$14:$G$5000,4,FALSE))</f>
        <v/>
      </c>
      <c r="H3225" s="95"/>
      <c r="I3225" s="113" t="str">
        <f>IF(H3225="","",VLOOKUP(H3225,BD!B$2:C$16,2,FALSE))</f>
        <v/>
      </c>
      <c r="J3225" s="114"/>
      <c r="K3225" s="115" t="str">
        <f t="shared" si="110"/>
        <v/>
      </c>
      <c r="L3225" s="116" t="str">
        <f t="shared" ca="1" si="111"/>
        <v>-</v>
      </c>
      <c r="M3225" s="111" t="str">
        <f>IF(E3225="","",VLOOKUP(E3225,[1]PROJECTES!$C$14:$Z$5000,21,FALSE))</f>
        <v/>
      </c>
      <c r="N3225" s="117"/>
      <c r="O3225" s="118" t="s">
        <v>222</v>
      </c>
      <c r="P3225" s="119"/>
      <c r="Q3225" s="84"/>
      <c r="R3225" s="125"/>
      <c r="S3225" s="166"/>
      <c r="T3225" s="167"/>
    </row>
    <row r="3226" spans="1:20" s="121" customFormat="1" ht="20.100000000000001" customHeight="1" x14ac:dyDescent="0.3">
      <c r="A3226" s="80"/>
      <c r="B3226" s="110" t="str">
        <f>IF(E3226="","",VLOOKUP(E3226,[1]PROJECTES!$C$14:$G$5000,2,FALSE))</f>
        <v/>
      </c>
      <c r="C3226" s="80"/>
      <c r="D3226" s="283" t="str">
        <f>IF(E3226="","",VLOOKUP(E3226,[1]PROJECTES!$C$14:$G$5000,5,FALSE))</f>
        <v/>
      </c>
      <c r="E3226" s="79"/>
      <c r="F3226" s="110" t="str">
        <f>IF(I3226="","",VLOOKUP(I3226,[1]PROJECTES!$C$14:$G$5000,2,FALSE))</f>
        <v/>
      </c>
      <c r="G3226" s="112" t="str">
        <f>IF(E3226="","",VLOOKUP(E3226,[1]PROJECTES!$C$14:$G$5000,4,FALSE))</f>
        <v/>
      </c>
      <c r="H3226" s="95"/>
      <c r="I3226" s="113" t="str">
        <f>IF(H3226="","",VLOOKUP(H3226,BD!B$2:C$16,2,FALSE))</f>
        <v/>
      </c>
      <c r="J3226" s="114"/>
      <c r="K3226" s="115" t="str">
        <f t="shared" si="110"/>
        <v/>
      </c>
      <c r="L3226" s="116" t="str">
        <f t="shared" ca="1" si="111"/>
        <v>-</v>
      </c>
      <c r="M3226" s="111" t="str">
        <f>IF(E3226="","",VLOOKUP(E3226,[1]PROJECTES!$C$14:$Z$5000,21,FALSE))</f>
        <v/>
      </c>
      <c r="N3226" s="117"/>
      <c r="O3226" s="118" t="s">
        <v>222</v>
      </c>
      <c r="P3226" s="119"/>
      <c r="Q3226" s="84"/>
      <c r="R3226" s="125"/>
      <c r="S3226" s="166"/>
      <c r="T3226" s="167"/>
    </row>
    <row r="3227" spans="1:20" s="121" customFormat="1" ht="20.100000000000001" customHeight="1" x14ac:dyDescent="0.3">
      <c r="A3227" s="80"/>
      <c r="B3227" s="110" t="str">
        <f>IF(E3227="","",VLOOKUP(E3227,[1]PROJECTES!$C$14:$G$5000,2,FALSE))</f>
        <v/>
      </c>
      <c r="C3227" s="80"/>
      <c r="D3227" s="283" t="str">
        <f>IF(E3227="","",VLOOKUP(E3227,[1]PROJECTES!$C$14:$G$5000,5,FALSE))</f>
        <v/>
      </c>
      <c r="E3227" s="79"/>
      <c r="F3227" s="110" t="str">
        <f>IF(I3227="","",VLOOKUP(I3227,[1]PROJECTES!$C$14:$G$5000,2,FALSE))</f>
        <v/>
      </c>
      <c r="G3227" s="112" t="str">
        <f>IF(E3227="","",VLOOKUP(E3227,[1]PROJECTES!$C$14:$G$5000,4,FALSE))</f>
        <v/>
      </c>
      <c r="H3227" s="95"/>
      <c r="I3227" s="113" t="str">
        <f>IF(H3227="","",VLOOKUP(H3227,BD!B$2:C$16,2,FALSE))</f>
        <v/>
      </c>
      <c r="J3227" s="114"/>
      <c r="K3227" s="115" t="str">
        <f t="shared" si="110"/>
        <v/>
      </c>
      <c r="L3227" s="116" t="str">
        <f t="shared" ca="1" si="111"/>
        <v>-</v>
      </c>
      <c r="M3227" s="111" t="str">
        <f>IF(E3227="","",VLOOKUP(E3227,[1]PROJECTES!$C$14:$Z$5000,21,FALSE))</f>
        <v/>
      </c>
      <c r="N3227" s="117"/>
      <c r="O3227" s="118" t="s">
        <v>222</v>
      </c>
      <c r="P3227" s="119"/>
      <c r="Q3227" s="84"/>
      <c r="R3227" s="125"/>
      <c r="S3227" s="166"/>
      <c r="T3227" s="167"/>
    </row>
    <row r="3228" spans="1:20" s="121" customFormat="1" ht="20.100000000000001" customHeight="1" x14ac:dyDescent="0.3">
      <c r="A3228" s="80"/>
      <c r="B3228" s="110" t="str">
        <f>IF(E3228="","",VLOOKUP(E3228,[1]PROJECTES!$C$14:$G$5000,2,FALSE))</f>
        <v/>
      </c>
      <c r="C3228" s="80"/>
      <c r="D3228" s="283" t="str">
        <f>IF(E3228="","",VLOOKUP(E3228,[1]PROJECTES!$C$14:$G$5000,5,FALSE))</f>
        <v/>
      </c>
      <c r="E3228" s="79"/>
      <c r="F3228" s="110" t="str">
        <f>IF(I3228="","",VLOOKUP(I3228,[1]PROJECTES!$C$14:$G$5000,2,FALSE))</f>
        <v/>
      </c>
      <c r="G3228" s="112" t="str">
        <f>IF(E3228="","",VLOOKUP(E3228,[1]PROJECTES!$C$14:$G$5000,4,FALSE))</f>
        <v/>
      </c>
      <c r="H3228" s="95"/>
      <c r="I3228" s="113" t="str">
        <f>IF(H3228="","",VLOOKUP(H3228,BD!B$2:C$16,2,FALSE))</f>
        <v/>
      </c>
      <c r="J3228" s="114"/>
      <c r="K3228" s="115" t="str">
        <f t="shared" si="110"/>
        <v/>
      </c>
      <c r="L3228" s="116" t="str">
        <f t="shared" ca="1" si="111"/>
        <v>-</v>
      </c>
      <c r="M3228" s="111" t="str">
        <f>IF(E3228="","",VLOOKUP(E3228,[1]PROJECTES!$C$14:$Z$5000,21,FALSE))</f>
        <v/>
      </c>
      <c r="N3228" s="117"/>
      <c r="O3228" s="118" t="s">
        <v>222</v>
      </c>
      <c r="P3228" s="119"/>
      <c r="Q3228" s="84"/>
      <c r="R3228" s="123"/>
      <c r="S3228" s="166"/>
      <c r="T3228" s="167"/>
    </row>
    <row r="3229" spans="1:20" s="121" customFormat="1" ht="20.100000000000001" customHeight="1" x14ac:dyDescent="0.3">
      <c r="A3229" s="80"/>
      <c r="B3229" s="110" t="str">
        <f>IF(E3229="","",VLOOKUP(E3229,[1]PROJECTES!$C$14:$G$5000,2,FALSE))</f>
        <v/>
      </c>
      <c r="C3229" s="80"/>
      <c r="D3229" s="283" t="str">
        <f>IF(E3229="","",VLOOKUP(E3229,[1]PROJECTES!$C$14:$G$5000,5,FALSE))</f>
        <v/>
      </c>
      <c r="E3229" s="79"/>
      <c r="F3229" s="110" t="str">
        <f>IF(I3229="","",VLOOKUP(I3229,[1]PROJECTES!$C$14:$G$5000,2,FALSE))</f>
        <v/>
      </c>
      <c r="G3229" s="112" t="str">
        <f>IF(E3229="","",VLOOKUP(E3229,[1]PROJECTES!$C$14:$G$5000,4,FALSE))</f>
        <v/>
      </c>
      <c r="H3229" s="95"/>
      <c r="I3229" s="113" t="str">
        <f>IF(H3229="","",VLOOKUP(H3229,BD!B$2:C$16,2,FALSE))</f>
        <v/>
      </c>
      <c r="J3229" s="114"/>
      <c r="K3229" s="115" t="str">
        <f t="shared" si="110"/>
        <v/>
      </c>
      <c r="L3229" s="116" t="str">
        <f t="shared" ca="1" si="111"/>
        <v>-</v>
      </c>
      <c r="M3229" s="111" t="str">
        <f>IF(E3229="","",VLOOKUP(E3229,[1]PROJECTES!$C$14:$Z$5000,21,FALSE))</f>
        <v/>
      </c>
      <c r="N3229" s="117"/>
      <c r="O3229" s="118" t="s">
        <v>222</v>
      </c>
      <c r="P3229" s="119"/>
      <c r="Q3229" s="84"/>
      <c r="R3229" s="125"/>
      <c r="S3229" s="166"/>
      <c r="T3229" s="167"/>
    </row>
    <row r="3230" spans="1:20" s="121" customFormat="1" ht="20.100000000000001" customHeight="1" x14ac:dyDescent="0.3">
      <c r="A3230" s="80"/>
      <c r="B3230" s="110" t="str">
        <f>IF(E3230="","",VLOOKUP(E3230,[1]PROJECTES!$C$14:$G$5000,2,FALSE))</f>
        <v/>
      </c>
      <c r="C3230" s="80"/>
      <c r="D3230" s="283" t="str">
        <f>IF(E3230="","",VLOOKUP(E3230,[1]PROJECTES!$C$14:$G$5000,5,FALSE))</f>
        <v/>
      </c>
      <c r="E3230" s="79"/>
      <c r="F3230" s="110" t="str">
        <f>IF(I3230="","",VLOOKUP(I3230,[1]PROJECTES!$C$14:$G$5000,2,FALSE))</f>
        <v/>
      </c>
      <c r="G3230" s="112" t="str">
        <f>IF(E3230="","",VLOOKUP(E3230,[1]PROJECTES!$C$14:$G$5000,4,FALSE))</f>
        <v/>
      </c>
      <c r="H3230" s="95"/>
      <c r="I3230" s="113" t="str">
        <f>IF(H3230="","",VLOOKUP(H3230,BD!B$2:C$16,2,FALSE))</f>
        <v/>
      </c>
      <c r="J3230" s="114"/>
      <c r="K3230" s="115" t="str">
        <f t="shared" si="110"/>
        <v/>
      </c>
      <c r="L3230" s="116" t="str">
        <f t="shared" ca="1" si="111"/>
        <v>-</v>
      </c>
      <c r="M3230" s="111" t="str">
        <f>IF(E3230="","",VLOOKUP(E3230,[1]PROJECTES!$C$14:$Z$5000,21,FALSE))</f>
        <v/>
      </c>
      <c r="N3230" s="117"/>
      <c r="O3230" s="118" t="s">
        <v>222</v>
      </c>
      <c r="P3230" s="119"/>
      <c r="Q3230" s="84"/>
      <c r="R3230" s="125"/>
      <c r="S3230" s="166"/>
      <c r="T3230" s="167"/>
    </row>
    <row r="3231" spans="1:20" s="121" customFormat="1" ht="20.100000000000001" customHeight="1" x14ac:dyDescent="0.3">
      <c r="A3231" s="80"/>
      <c r="B3231" s="110" t="str">
        <f>IF(E3231="","",VLOOKUP(E3231,[1]PROJECTES!$C$14:$G$5000,2,FALSE))</f>
        <v/>
      </c>
      <c r="C3231" s="80"/>
      <c r="D3231" s="283" t="str">
        <f>IF(E3231="","",VLOOKUP(E3231,[1]PROJECTES!$C$14:$G$5000,5,FALSE))</f>
        <v/>
      </c>
      <c r="E3231" s="79"/>
      <c r="F3231" s="110" t="str">
        <f>IF(I3231="","",VLOOKUP(I3231,[1]PROJECTES!$C$14:$G$5000,2,FALSE))</f>
        <v/>
      </c>
      <c r="G3231" s="112" t="str">
        <f>IF(E3231="","",VLOOKUP(E3231,[1]PROJECTES!$C$14:$G$5000,4,FALSE))</f>
        <v/>
      </c>
      <c r="H3231" s="95"/>
      <c r="I3231" s="113" t="str">
        <f>IF(H3231="","",VLOOKUP(H3231,BD!B$2:C$16,2,FALSE))</f>
        <v/>
      </c>
      <c r="J3231" s="114"/>
      <c r="K3231" s="115" t="str">
        <f t="shared" si="110"/>
        <v/>
      </c>
      <c r="L3231" s="116" t="str">
        <f t="shared" ca="1" si="111"/>
        <v>-</v>
      </c>
      <c r="M3231" s="111" t="str">
        <f>IF(E3231="","",VLOOKUP(E3231,[1]PROJECTES!$C$14:$Z$5000,21,FALSE))</f>
        <v/>
      </c>
      <c r="N3231" s="117"/>
      <c r="O3231" s="118" t="s">
        <v>222</v>
      </c>
      <c r="P3231" s="119"/>
      <c r="Q3231" s="84"/>
      <c r="R3231" s="125"/>
      <c r="S3231" s="166"/>
      <c r="T3231" s="167"/>
    </row>
    <row r="3232" spans="1:20" s="121" customFormat="1" ht="20.100000000000001" customHeight="1" x14ac:dyDescent="0.3">
      <c r="A3232" s="80"/>
      <c r="B3232" s="110" t="str">
        <f>IF(E3232="","",VLOOKUP(E3232,[1]PROJECTES!$C$14:$G$5000,2,FALSE))</f>
        <v/>
      </c>
      <c r="C3232" s="80"/>
      <c r="D3232" s="283" t="str">
        <f>IF(E3232="","",VLOOKUP(E3232,[1]PROJECTES!$C$14:$G$5000,5,FALSE))</f>
        <v/>
      </c>
      <c r="E3232" s="79"/>
      <c r="F3232" s="110" t="str">
        <f>IF(I3232="","",VLOOKUP(I3232,[1]PROJECTES!$C$14:$G$5000,2,FALSE))</f>
        <v/>
      </c>
      <c r="G3232" s="112" t="str">
        <f>IF(E3232="","",VLOOKUP(E3232,[1]PROJECTES!$C$14:$G$5000,4,FALSE))</f>
        <v/>
      </c>
      <c r="H3232" s="95"/>
      <c r="I3232" s="113" t="str">
        <f>IF(H3232="","",VLOOKUP(H3232,BD!B$2:C$16,2,FALSE))</f>
        <v/>
      </c>
      <c r="J3232" s="114"/>
      <c r="K3232" s="115" t="str">
        <f t="shared" si="110"/>
        <v/>
      </c>
      <c r="L3232" s="116" t="str">
        <f t="shared" ca="1" si="111"/>
        <v>-</v>
      </c>
      <c r="M3232" s="111" t="str">
        <f>IF(E3232="","",VLOOKUP(E3232,[1]PROJECTES!$C$14:$Z$5000,21,FALSE))</f>
        <v/>
      </c>
      <c r="N3232" s="117"/>
      <c r="O3232" s="118" t="s">
        <v>222</v>
      </c>
      <c r="P3232" s="119"/>
      <c r="Q3232" s="84"/>
      <c r="R3232" s="125"/>
      <c r="S3232" s="166"/>
      <c r="T3232" s="167"/>
    </row>
    <row r="3233" spans="1:20" s="121" customFormat="1" ht="20.100000000000001" customHeight="1" x14ac:dyDescent="0.3">
      <c r="A3233" s="80"/>
      <c r="B3233" s="110" t="str">
        <f>IF(E3233="","",VLOOKUP(E3233,[1]PROJECTES!$C$14:$G$5000,2,FALSE))</f>
        <v/>
      </c>
      <c r="C3233" s="80"/>
      <c r="D3233" s="283" t="str">
        <f>IF(E3233="","",VLOOKUP(E3233,[1]PROJECTES!$C$14:$G$5000,5,FALSE))</f>
        <v/>
      </c>
      <c r="E3233" s="79"/>
      <c r="F3233" s="110" t="str">
        <f>IF(I3233="","",VLOOKUP(I3233,[1]PROJECTES!$C$14:$G$5000,2,FALSE))</f>
        <v/>
      </c>
      <c r="G3233" s="112" t="str">
        <f>IF(E3233="","",VLOOKUP(E3233,[1]PROJECTES!$C$14:$G$5000,4,FALSE))</f>
        <v/>
      </c>
      <c r="H3233" s="95"/>
      <c r="I3233" s="113" t="str">
        <f>IF(H3233="","",VLOOKUP(H3233,BD!B$2:C$16,2,FALSE))</f>
        <v/>
      </c>
      <c r="J3233" s="114"/>
      <c r="K3233" s="115" t="str">
        <f t="shared" si="110"/>
        <v/>
      </c>
      <c r="L3233" s="116" t="str">
        <f t="shared" ca="1" si="111"/>
        <v>-</v>
      </c>
      <c r="M3233" s="111" t="str">
        <f>IF(E3233="","",VLOOKUP(E3233,[1]PROJECTES!$C$14:$Z$5000,21,FALSE))</f>
        <v/>
      </c>
      <c r="N3233" s="117"/>
      <c r="O3233" s="118" t="s">
        <v>222</v>
      </c>
      <c r="P3233" s="119"/>
      <c r="Q3233" s="84"/>
      <c r="R3233" s="125"/>
      <c r="S3233" s="166"/>
      <c r="T3233" s="167"/>
    </row>
    <row r="3234" spans="1:20" s="121" customFormat="1" ht="20.100000000000001" customHeight="1" x14ac:dyDescent="0.3">
      <c r="A3234" s="80"/>
      <c r="B3234" s="110" t="str">
        <f>IF(E3234="","",VLOOKUP(E3234,[1]PROJECTES!$C$14:$G$5000,2,FALSE))</f>
        <v/>
      </c>
      <c r="C3234" s="80"/>
      <c r="D3234" s="283" t="str">
        <f>IF(E3234="","",VLOOKUP(E3234,[1]PROJECTES!$C$14:$G$5000,5,FALSE))</f>
        <v/>
      </c>
      <c r="E3234" s="79"/>
      <c r="F3234" s="110" t="str">
        <f>IF(I3234="","",VLOOKUP(I3234,[1]PROJECTES!$C$14:$G$5000,2,FALSE))</f>
        <v/>
      </c>
      <c r="G3234" s="112" t="str">
        <f>IF(E3234="","",VLOOKUP(E3234,[1]PROJECTES!$C$14:$G$5000,4,FALSE))</f>
        <v/>
      </c>
      <c r="H3234" s="95"/>
      <c r="I3234" s="113" t="str">
        <f>IF(H3234="","",VLOOKUP(H3234,BD!B$2:C$16,2,FALSE))</f>
        <v/>
      </c>
      <c r="J3234" s="114"/>
      <c r="K3234" s="115" t="str">
        <f t="shared" si="110"/>
        <v/>
      </c>
      <c r="L3234" s="116" t="str">
        <f t="shared" ca="1" si="111"/>
        <v>-</v>
      </c>
      <c r="M3234" s="111" t="str">
        <f>IF(E3234="","",VLOOKUP(E3234,[1]PROJECTES!$C$14:$Z$5000,21,FALSE))</f>
        <v/>
      </c>
      <c r="N3234" s="117"/>
      <c r="O3234" s="118" t="s">
        <v>222</v>
      </c>
      <c r="P3234" s="119"/>
      <c r="Q3234" s="84"/>
      <c r="R3234" s="125"/>
      <c r="S3234" s="166"/>
      <c r="T3234" s="167"/>
    </row>
    <row r="3235" spans="1:20" s="121" customFormat="1" ht="20.100000000000001" customHeight="1" x14ac:dyDescent="0.3">
      <c r="A3235" s="80"/>
      <c r="B3235" s="110" t="str">
        <f>IF(E3235="","",VLOOKUP(E3235,[1]PROJECTES!$C$14:$G$5000,2,FALSE))</f>
        <v/>
      </c>
      <c r="C3235" s="80"/>
      <c r="D3235" s="283" t="str">
        <f>IF(E3235="","",VLOOKUP(E3235,[1]PROJECTES!$C$14:$G$5000,5,FALSE))</f>
        <v/>
      </c>
      <c r="E3235" s="79"/>
      <c r="F3235" s="110" t="str">
        <f>IF(I3235="","",VLOOKUP(I3235,[1]PROJECTES!$C$14:$G$5000,2,FALSE))</f>
        <v/>
      </c>
      <c r="G3235" s="112" t="str">
        <f>IF(E3235="","",VLOOKUP(E3235,[1]PROJECTES!$C$14:$G$5000,4,FALSE))</f>
        <v/>
      </c>
      <c r="H3235" s="95"/>
      <c r="I3235" s="113" t="str">
        <f>IF(H3235="","",VLOOKUP(H3235,BD!B$2:C$16,2,FALSE))</f>
        <v/>
      </c>
      <c r="J3235" s="114"/>
      <c r="K3235" s="115" t="str">
        <f t="shared" si="110"/>
        <v/>
      </c>
      <c r="L3235" s="116" t="str">
        <f t="shared" ca="1" si="111"/>
        <v>-</v>
      </c>
      <c r="M3235" s="111" t="str">
        <f>IF(E3235="","",VLOOKUP(E3235,[1]PROJECTES!$C$14:$Z$5000,21,FALSE))</f>
        <v/>
      </c>
      <c r="N3235" s="117"/>
      <c r="O3235" s="118" t="s">
        <v>222</v>
      </c>
      <c r="P3235" s="119"/>
      <c r="Q3235" s="84"/>
      <c r="R3235" s="125"/>
      <c r="S3235" s="166"/>
      <c r="T3235" s="167"/>
    </row>
    <row r="3236" spans="1:20" s="121" customFormat="1" ht="20.100000000000001" customHeight="1" x14ac:dyDescent="0.3">
      <c r="A3236" s="80"/>
      <c r="B3236" s="110" t="str">
        <f>IF(E3236="","",VLOOKUP(E3236,[1]PROJECTES!$C$14:$G$5000,2,FALSE))</f>
        <v/>
      </c>
      <c r="C3236" s="80"/>
      <c r="D3236" s="283" t="str">
        <f>IF(E3236="","",VLOOKUP(E3236,[1]PROJECTES!$C$14:$G$5000,5,FALSE))</f>
        <v/>
      </c>
      <c r="E3236" s="79"/>
      <c r="F3236" s="110" t="str">
        <f>IF(I3236="","",VLOOKUP(I3236,[1]PROJECTES!$C$14:$G$5000,2,FALSE))</f>
        <v/>
      </c>
      <c r="G3236" s="112" t="str">
        <f>IF(E3236="","",VLOOKUP(E3236,[1]PROJECTES!$C$14:$G$5000,4,FALSE))</f>
        <v/>
      </c>
      <c r="H3236" s="95"/>
      <c r="I3236" s="113" t="str">
        <f>IF(H3236="","",VLOOKUP(H3236,BD!B$2:C$16,2,FALSE))</f>
        <v/>
      </c>
      <c r="J3236" s="114"/>
      <c r="K3236" s="115" t="str">
        <f t="shared" si="110"/>
        <v/>
      </c>
      <c r="L3236" s="116" t="str">
        <f t="shared" ca="1" si="111"/>
        <v>-</v>
      </c>
      <c r="M3236" s="111" t="str">
        <f>IF(E3236="","",VLOOKUP(E3236,[1]PROJECTES!$C$14:$Z$5000,21,FALSE))</f>
        <v/>
      </c>
      <c r="N3236" s="117"/>
      <c r="O3236" s="118" t="s">
        <v>222</v>
      </c>
      <c r="P3236" s="119"/>
      <c r="Q3236" s="84"/>
      <c r="R3236" s="125"/>
      <c r="S3236" s="166"/>
      <c r="T3236" s="167"/>
    </row>
    <row r="3237" spans="1:20" s="121" customFormat="1" ht="20.100000000000001" customHeight="1" x14ac:dyDescent="0.3">
      <c r="A3237" s="80"/>
      <c r="B3237" s="110" t="str">
        <f>IF(E3237="","",VLOOKUP(E3237,[1]PROJECTES!$C$14:$G$5000,2,FALSE))</f>
        <v/>
      </c>
      <c r="C3237" s="80"/>
      <c r="D3237" s="283" t="str">
        <f>IF(E3237="","",VLOOKUP(E3237,[1]PROJECTES!$C$14:$G$5000,5,FALSE))</f>
        <v/>
      </c>
      <c r="E3237" s="79"/>
      <c r="F3237" s="110" t="str">
        <f>IF(I3237="","",VLOOKUP(I3237,[1]PROJECTES!$C$14:$G$5000,2,FALSE))</f>
        <v/>
      </c>
      <c r="G3237" s="112" t="str">
        <f>IF(E3237="","",VLOOKUP(E3237,[1]PROJECTES!$C$14:$G$5000,4,FALSE))</f>
        <v/>
      </c>
      <c r="H3237" s="95"/>
      <c r="I3237" s="113" t="str">
        <f>IF(H3237="","",VLOOKUP(H3237,BD!B$2:C$16,2,FALSE))</f>
        <v/>
      </c>
      <c r="J3237" s="114"/>
      <c r="K3237" s="115" t="str">
        <f t="shared" si="110"/>
        <v/>
      </c>
      <c r="L3237" s="116" t="str">
        <f t="shared" ca="1" si="111"/>
        <v>-</v>
      </c>
      <c r="M3237" s="111" t="str">
        <f>IF(E3237="","",VLOOKUP(E3237,[1]PROJECTES!$C$14:$Z$5000,21,FALSE))</f>
        <v/>
      </c>
      <c r="N3237" s="117"/>
      <c r="O3237" s="118" t="s">
        <v>222</v>
      </c>
      <c r="P3237" s="119"/>
      <c r="Q3237" s="84"/>
      <c r="R3237" s="125"/>
      <c r="S3237" s="166"/>
      <c r="T3237" s="167"/>
    </row>
    <row r="3238" spans="1:20" s="121" customFormat="1" ht="20.100000000000001" customHeight="1" x14ac:dyDescent="0.3">
      <c r="A3238" s="80"/>
      <c r="B3238" s="110" t="str">
        <f>IF(E3238="","",VLOOKUP(E3238,[1]PROJECTES!$C$14:$G$5000,2,FALSE))</f>
        <v/>
      </c>
      <c r="C3238" s="80"/>
      <c r="D3238" s="283" t="str">
        <f>IF(E3238="","",VLOOKUP(E3238,[1]PROJECTES!$C$14:$G$5000,5,FALSE))</f>
        <v/>
      </c>
      <c r="E3238" s="79"/>
      <c r="F3238" s="110" t="str">
        <f>IF(I3238="","",VLOOKUP(I3238,[1]PROJECTES!$C$14:$G$5000,2,FALSE))</f>
        <v/>
      </c>
      <c r="G3238" s="112" t="str">
        <f>IF(E3238="","",VLOOKUP(E3238,[1]PROJECTES!$C$14:$G$5000,4,FALSE))</f>
        <v/>
      </c>
      <c r="H3238" s="95"/>
      <c r="I3238" s="113" t="str">
        <f>IF(H3238="","",VLOOKUP(H3238,BD!B$2:C$16,2,FALSE))</f>
        <v/>
      </c>
      <c r="J3238" s="114"/>
      <c r="K3238" s="115" t="str">
        <f t="shared" ref="K3238:K3301" si="112">IF(J3238="","",WEEKNUM(J3238,2)-0)</f>
        <v/>
      </c>
      <c r="L3238" s="116" t="str">
        <f t="shared" ca="1" si="111"/>
        <v>-</v>
      </c>
      <c r="M3238" s="111" t="str">
        <f>IF(E3238="","",VLOOKUP(E3238,[1]PROJECTES!$C$14:$Z$5000,21,FALSE))</f>
        <v/>
      </c>
      <c r="N3238" s="117"/>
      <c r="O3238" s="118" t="s">
        <v>222</v>
      </c>
      <c r="P3238" s="119"/>
      <c r="Q3238" s="84"/>
      <c r="R3238" s="125"/>
      <c r="S3238" s="166"/>
      <c r="T3238" s="167"/>
    </row>
    <row r="3239" spans="1:20" s="121" customFormat="1" ht="20.100000000000001" customHeight="1" x14ac:dyDescent="0.3">
      <c r="A3239" s="80"/>
      <c r="B3239" s="110" t="str">
        <f>IF(E3239="","",VLOOKUP(E3239,[1]PROJECTES!$C$14:$G$5000,2,FALSE))</f>
        <v/>
      </c>
      <c r="C3239" s="80"/>
      <c r="D3239" s="283" t="str">
        <f>IF(E3239="","",VLOOKUP(E3239,[1]PROJECTES!$C$14:$G$5000,5,FALSE))</f>
        <v/>
      </c>
      <c r="E3239" s="79"/>
      <c r="F3239" s="110" t="str">
        <f>IF(I3239="","",VLOOKUP(I3239,[1]PROJECTES!$C$14:$G$5000,2,FALSE))</f>
        <v/>
      </c>
      <c r="G3239" s="112" t="str">
        <f>IF(E3239="","",VLOOKUP(E3239,[1]PROJECTES!$C$14:$G$5000,4,FALSE))</f>
        <v/>
      </c>
      <c r="H3239" s="95"/>
      <c r="I3239" s="113" t="str">
        <f>IF(H3239="","",VLOOKUP(H3239,BD!B$2:C$16,2,FALSE))</f>
        <v/>
      </c>
      <c r="J3239" s="144"/>
      <c r="K3239" s="115" t="str">
        <f t="shared" si="112"/>
        <v/>
      </c>
      <c r="L3239" s="116" t="str">
        <f t="shared" ca="1" si="111"/>
        <v>-</v>
      </c>
      <c r="M3239" s="111" t="str">
        <f>IF(E3239="","",VLOOKUP(E3239,[1]PROJECTES!$C$14:$Z$5000,21,FALSE))</f>
        <v/>
      </c>
      <c r="N3239" s="117"/>
      <c r="O3239" s="118" t="s">
        <v>222</v>
      </c>
      <c r="P3239" s="119"/>
      <c r="Q3239" s="84"/>
      <c r="R3239" s="125"/>
      <c r="S3239" s="166"/>
      <c r="T3239" s="167"/>
    </row>
    <row r="3240" spans="1:20" s="121" customFormat="1" ht="20.100000000000001" customHeight="1" x14ac:dyDescent="0.3">
      <c r="A3240" s="80"/>
      <c r="B3240" s="110" t="str">
        <f>IF(E3240="","",VLOOKUP(E3240,[1]PROJECTES!$C$14:$G$5000,2,FALSE))</f>
        <v/>
      </c>
      <c r="C3240" s="80"/>
      <c r="D3240" s="283" t="str">
        <f>IF(E3240="","",VLOOKUP(E3240,[1]PROJECTES!$C$14:$G$5000,5,FALSE))</f>
        <v/>
      </c>
      <c r="E3240" s="79"/>
      <c r="F3240" s="110" t="str">
        <f>IF(I3240="","",VLOOKUP(I3240,[1]PROJECTES!$C$14:$G$5000,2,FALSE))</f>
        <v/>
      </c>
      <c r="G3240" s="112" t="str">
        <f>IF(E3240="","",VLOOKUP(E3240,[1]PROJECTES!$C$14:$G$5000,4,FALSE))</f>
        <v/>
      </c>
      <c r="H3240" s="95"/>
      <c r="I3240" s="113" t="str">
        <f>IF(H3240="","",VLOOKUP(H3240,BD!B$2:C$16,2,FALSE))</f>
        <v/>
      </c>
      <c r="J3240" s="114"/>
      <c r="K3240" s="115" t="str">
        <f t="shared" si="112"/>
        <v/>
      </c>
      <c r="L3240" s="116" t="str">
        <f t="shared" ca="1" si="111"/>
        <v>-</v>
      </c>
      <c r="M3240" s="111" t="str">
        <f>IF(E3240="","",VLOOKUP(E3240,[1]PROJECTES!$C$14:$Z$5000,21,FALSE))</f>
        <v/>
      </c>
      <c r="N3240" s="117"/>
      <c r="O3240" s="118" t="s">
        <v>222</v>
      </c>
      <c r="P3240" s="119"/>
      <c r="Q3240" s="84"/>
      <c r="R3240" s="125"/>
      <c r="S3240" s="166"/>
      <c r="T3240" s="167"/>
    </row>
    <row r="3241" spans="1:20" s="121" customFormat="1" ht="20.100000000000001" customHeight="1" x14ac:dyDescent="0.3">
      <c r="A3241" s="80"/>
      <c r="B3241" s="110" t="str">
        <f>IF(E3241="","",VLOOKUP(E3241,[1]PROJECTES!$C$14:$G$5000,2,FALSE))</f>
        <v/>
      </c>
      <c r="C3241" s="80"/>
      <c r="D3241" s="283" t="str">
        <f>IF(E3241="","",VLOOKUP(E3241,[1]PROJECTES!$C$14:$G$5000,5,FALSE))</f>
        <v/>
      </c>
      <c r="E3241" s="79"/>
      <c r="F3241" s="110" t="str">
        <f>IF(I3241="","",VLOOKUP(I3241,[1]PROJECTES!$C$14:$G$5000,2,FALSE))</f>
        <v/>
      </c>
      <c r="G3241" s="112" t="str">
        <f>IF(E3241="","",VLOOKUP(E3241,[1]PROJECTES!$C$14:$G$5000,4,FALSE))</f>
        <v/>
      </c>
      <c r="H3241" s="95"/>
      <c r="I3241" s="113" t="str">
        <f>IF(H3241="","",VLOOKUP(H3241,BD!B$2:C$16,2,FALSE))</f>
        <v/>
      </c>
      <c r="J3241" s="114"/>
      <c r="K3241" s="115" t="str">
        <f t="shared" si="112"/>
        <v/>
      </c>
      <c r="L3241" s="116" t="str">
        <f t="shared" ca="1" si="111"/>
        <v>-</v>
      </c>
      <c r="M3241" s="111" t="str">
        <f>IF(E3241="","",VLOOKUP(E3241,[1]PROJECTES!$C$14:$Z$5000,21,FALSE))</f>
        <v/>
      </c>
      <c r="N3241" s="117"/>
      <c r="O3241" s="118" t="s">
        <v>222</v>
      </c>
      <c r="P3241" s="119"/>
      <c r="Q3241" s="84"/>
      <c r="R3241" s="125"/>
      <c r="S3241" s="166"/>
      <c r="T3241" s="167"/>
    </row>
    <row r="3242" spans="1:20" s="121" customFormat="1" ht="20.100000000000001" customHeight="1" x14ac:dyDescent="0.3">
      <c r="A3242" s="80"/>
      <c r="B3242" s="110" t="str">
        <f>IF(E3242="","",VLOOKUP(E3242,[1]PROJECTES!$C$14:$G$5000,2,FALSE))</f>
        <v/>
      </c>
      <c r="C3242" s="80"/>
      <c r="D3242" s="283" t="str">
        <f>IF(E3242="","",VLOOKUP(E3242,[1]PROJECTES!$C$14:$G$5000,5,FALSE))</f>
        <v/>
      </c>
      <c r="E3242" s="79"/>
      <c r="F3242" s="110" t="str">
        <f>IF(I3242="","",VLOOKUP(I3242,[1]PROJECTES!$C$14:$G$5000,2,FALSE))</f>
        <v/>
      </c>
      <c r="G3242" s="112" t="str">
        <f>IF(E3242="","",VLOOKUP(E3242,[1]PROJECTES!$C$14:$G$5000,4,FALSE))</f>
        <v/>
      </c>
      <c r="H3242" s="95"/>
      <c r="I3242" s="113" t="str">
        <f>IF(H3242="","",VLOOKUP(H3242,BD!B$2:C$16,2,FALSE))</f>
        <v/>
      </c>
      <c r="J3242" s="114"/>
      <c r="K3242" s="115" t="str">
        <f t="shared" si="112"/>
        <v/>
      </c>
      <c r="L3242" s="116" t="str">
        <f t="shared" ca="1" si="111"/>
        <v>-</v>
      </c>
      <c r="M3242" s="111" t="str">
        <f>IF(E3242="","",VLOOKUP(E3242,[1]PROJECTES!$C$14:$Z$5000,21,FALSE))</f>
        <v/>
      </c>
      <c r="N3242" s="117"/>
      <c r="O3242" s="118" t="s">
        <v>222</v>
      </c>
      <c r="P3242" s="119"/>
      <c r="Q3242" s="84"/>
      <c r="R3242" s="125"/>
      <c r="S3242" s="166"/>
      <c r="T3242" s="167"/>
    </row>
    <row r="3243" spans="1:20" s="121" customFormat="1" ht="20.100000000000001" customHeight="1" x14ac:dyDescent="0.3">
      <c r="A3243" s="80"/>
      <c r="B3243" s="110" t="str">
        <f>IF(E3243="","",VLOOKUP(E3243,[1]PROJECTES!$C$14:$G$5000,2,FALSE))</f>
        <v/>
      </c>
      <c r="C3243" s="80"/>
      <c r="D3243" s="283" t="str">
        <f>IF(E3243="","",VLOOKUP(E3243,[1]PROJECTES!$C$14:$G$5000,5,FALSE))</f>
        <v/>
      </c>
      <c r="E3243" s="79"/>
      <c r="F3243" s="110" t="str">
        <f>IF(I3243="","",VLOOKUP(I3243,[1]PROJECTES!$C$14:$G$5000,2,FALSE))</f>
        <v/>
      </c>
      <c r="G3243" s="112" t="str">
        <f>IF(E3243="","",VLOOKUP(E3243,[1]PROJECTES!$C$14:$G$5000,4,FALSE))</f>
        <v/>
      </c>
      <c r="H3243" s="95"/>
      <c r="I3243" s="113" t="str">
        <f>IF(H3243="","",VLOOKUP(H3243,BD!B$2:C$16,2,FALSE))</f>
        <v/>
      </c>
      <c r="J3243" s="114"/>
      <c r="K3243" s="115" t="str">
        <f t="shared" si="112"/>
        <v/>
      </c>
      <c r="L3243" s="116" t="str">
        <f t="shared" ca="1" si="111"/>
        <v>-</v>
      </c>
      <c r="M3243" s="111" t="str">
        <f>IF(E3243="","",VLOOKUP(E3243,[1]PROJECTES!$C$14:$Z$5000,21,FALSE))</f>
        <v/>
      </c>
      <c r="N3243" s="117"/>
      <c r="O3243" s="118" t="s">
        <v>222</v>
      </c>
      <c r="P3243" s="119"/>
      <c r="Q3243" s="84"/>
      <c r="R3243" s="125"/>
      <c r="S3243" s="166"/>
      <c r="T3243" s="167"/>
    </row>
    <row r="3244" spans="1:20" s="121" customFormat="1" ht="20.100000000000001" customHeight="1" x14ac:dyDescent="0.3">
      <c r="A3244" s="80"/>
      <c r="B3244" s="110" t="str">
        <f>IF(E3244="","",VLOOKUP(E3244,[1]PROJECTES!$C$14:$G$5000,2,FALSE))</f>
        <v/>
      </c>
      <c r="C3244" s="80"/>
      <c r="D3244" s="283" t="str">
        <f>IF(E3244="","",VLOOKUP(E3244,[1]PROJECTES!$C$14:$G$5000,5,FALSE))</f>
        <v/>
      </c>
      <c r="E3244" s="79"/>
      <c r="F3244" s="110" t="str">
        <f>IF(I3244="","",VLOOKUP(I3244,[1]PROJECTES!$C$14:$G$5000,2,FALSE))</f>
        <v/>
      </c>
      <c r="G3244" s="112" t="str">
        <f>IF(E3244="","",VLOOKUP(E3244,[1]PROJECTES!$C$14:$G$5000,4,FALSE))</f>
        <v/>
      </c>
      <c r="H3244" s="95"/>
      <c r="I3244" s="113" t="str">
        <f>IF(H3244="","",VLOOKUP(H3244,BD!B$2:C$16,2,FALSE))</f>
        <v/>
      </c>
      <c r="J3244" s="114"/>
      <c r="K3244" s="115" t="str">
        <f t="shared" si="112"/>
        <v/>
      </c>
      <c r="L3244" s="116" t="str">
        <f t="shared" ca="1" si="111"/>
        <v>-</v>
      </c>
      <c r="M3244" s="111" t="str">
        <f>IF(E3244="","",VLOOKUP(E3244,[1]PROJECTES!$C$14:$Z$5000,21,FALSE))</f>
        <v/>
      </c>
      <c r="N3244" s="117"/>
      <c r="O3244" s="118" t="s">
        <v>222</v>
      </c>
      <c r="P3244" s="119"/>
      <c r="Q3244" s="84"/>
      <c r="R3244" s="125"/>
      <c r="S3244" s="166"/>
      <c r="T3244" s="167"/>
    </row>
    <row r="3245" spans="1:20" s="121" customFormat="1" ht="20.100000000000001" customHeight="1" x14ac:dyDescent="0.3">
      <c r="A3245" s="80"/>
      <c r="B3245" s="110" t="str">
        <f>IF(E3245="","",VLOOKUP(E3245,[1]PROJECTES!$C$14:$G$5000,2,FALSE))</f>
        <v/>
      </c>
      <c r="C3245" s="80"/>
      <c r="D3245" s="283" t="str">
        <f>IF(E3245="","",VLOOKUP(E3245,[1]PROJECTES!$C$14:$G$5000,5,FALSE))</f>
        <v/>
      </c>
      <c r="E3245" s="79"/>
      <c r="F3245" s="110" t="str">
        <f>IF(I3245="","",VLOOKUP(I3245,[1]PROJECTES!$C$14:$G$5000,2,FALSE))</f>
        <v/>
      </c>
      <c r="G3245" s="112" t="str">
        <f>IF(E3245="","",VLOOKUP(E3245,[1]PROJECTES!$C$14:$G$5000,4,FALSE))</f>
        <v/>
      </c>
      <c r="H3245" s="95"/>
      <c r="I3245" s="113" t="str">
        <f>IF(H3245="","",VLOOKUP(H3245,BD!B$2:C$16,2,FALSE))</f>
        <v/>
      </c>
      <c r="J3245" s="114"/>
      <c r="K3245" s="115" t="str">
        <f t="shared" si="112"/>
        <v/>
      </c>
      <c r="L3245" s="116" t="str">
        <f t="shared" ca="1" si="111"/>
        <v>-</v>
      </c>
      <c r="M3245" s="111" t="str">
        <f>IF(E3245="","",VLOOKUP(E3245,[1]PROJECTES!$C$14:$Z$5000,21,FALSE))</f>
        <v/>
      </c>
      <c r="N3245" s="117"/>
      <c r="O3245" s="118" t="s">
        <v>222</v>
      </c>
      <c r="P3245" s="119"/>
      <c r="Q3245" s="84"/>
      <c r="R3245" s="125"/>
      <c r="S3245" s="166"/>
      <c r="T3245" s="167"/>
    </row>
    <row r="3246" spans="1:20" s="121" customFormat="1" ht="20.100000000000001" customHeight="1" x14ac:dyDescent="0.3">
      <c r="A3246" s="80"/>
      <c r="B3246" s="110" t="str">
        <f>IF(E3246="","",VLOOKUP(E3246,[1]PROJECTES!$C$14:$G$5000,2,FALSE))</f>
        <v/>
      </c>
      <c r="C3246" s="80"/>
      <c r="D3246" s="283" t="str">
        <f>IF(E3246="","",VLOOKUP(E3246,[1]PROJECTES!$C$14:$G$5000,5,FALSE))</f>
        <v/>
      </c>
      <c r="E3246" s="79"/>
      <c r="F3246" s="110" t="str">
        <f>IF(I3246="","",VLOOKUP(I3246,[1]PROJECTES!$C$14:$G$5000,2,FALSE))</f>
        <v/>
      </c>
      <c r="G3246" s="112" t="str">
        <f>IF(E3246="","",VLOOKUP(E3246,[1]PROJECTES!$C$14:$G$5000,4,FALSE))</f>
        <v/>
      </c>
      <c r="H3246" s="95"/>
      <c r="I3246" s="113" t="str">
        <f>IF(H3246="","",VLOOKUP(H3246,BD!B$2:C$16,2,FALSE))</f>
        <v/>
      </c>
      <c r="J3246" s="114"/>
      <c r="K3246" s="115" t="str">
        <f t="shared" si="112"/>
        <v/>
      </c>
      <c r="L3246" s="116" t="str">
        <f t="shared" ca="1" si="111"/>
        <v>-</v>
      </c>
      <c r="M3246" s="111" t="str">
        <f>IF(E3246="","",VLOOKUP(E3246,[1]PROJECTES!$C$14:$Z$5000,21,FALSE))</f>
        <v/>
      </c>
      <c r="N3246" s="117"/>
      <c r="O3246" s="118" t="s">
        <v>222</v>
      </c>
      <c r="P3246" s="119"/>
      <c r="Q3246" s="84"/>
      <c r="R3246" s="125"/>
      <c r="S3246" s="166"/>
      <c r="T3246" s="167"/>
    </row>
    <row r="3247" spans="1:20" s="121" customFormat="1" ht="20.100000000000001" customHeight="1" x14ac:dyDescent="0.3">
      <c r="A3247" s="80"/>
      <c r="B3247" s="110" t="str">
        <f>IF(E3247="","",VLOOKUP(E3247,[1]PROJECTES!$C$14:$G$5000,2,FALSE))</f>
        <v/>
      </c>
      <c r="C3247" s="80"/>
      <c r="D3247" s="283" t="str">
        <f>IF(E3247="","",VLOOKUP(E3247,[1]PROJECTES!$C$14:$G$5000,5,FALSE))</f>
        <v/>
      </c>
      <c r="E3247" s="79"/>
      <c r="F3247" s="110" t="str">
        <f>IF(I3247="","",VLOOKUP(I3247,[1]PROJECTES!$C$14:$G$5000,2,FALSE))</f>
        <v/>
      </c>
      <c r="G3247" s="112" t="str">
        <f>IF(E3247="","",VLOOKUP(E3247,[1]PROJECTES!$C$14:$G$5000,4,FALSE))</f>
        <v/>
      </c>
      <c r="H3247" s="95"/>
      <c r="I3247" s="113" t="str">
        <f>IF(H3247="","",VLOOKUP(H3247,BD!B$2:C$16,2,FALSE))</f>
        <v/>
      </c>
      <c r="J3247" s="114"/>
      <c r="K3247" s="115" t="str">
        <f t="shared" si="112"/>
        <v/>
      </c>
      <c r="L3247" s="116" t="str">
        <f t="shared" ca="1" si="111"/>
        <v>-</v>
      </c>
      <c r="M3247" s="111" t="str">
        <f>IF(E3247="","",VLOOKUP(E3247,[1]PROJECTES!$C$14:$Z$5000,21,FALSE))</f>
        <v/>
      </c>
      <c r="N3247" s="117"/>
      <c r="O3247" s="118" t="s">
        <v>222</v>
      </c>
      <c r="P3247" s="119"/>
      <c r="Q3247" s="84"/>
      <c r="R3247" s="125"/>
      <c r="S3247" s="166"/>
      <c r="T3247" s="167"/>
    </row>
    <row r="3248" spans="1:20" s="121" customFormat="1" ht="20.100000000000001" customHeight="1" x14ac:dyDescent="0.3">
      <c r="A3248" s="80"/>
      <c r="B3248" s="110" t="str">
        <f>IF(E3248="","",VLOOKUP(E3248,[1]PROJECTES!$C$14:$G$5000,2,FALSE))</f>
        <v/>
      </c>
      <c r="C3248" s="80"/>
      <c r="D3248" s="283" t="str">
        <f>IF(E3248="","",VLOOKUP(E3248,[1]PROJECTES!$C$14:$G$5000,5,FALSE))</f>
        <v/>
      </c>
      <c r="E3248" s="79"/>
      <c r="F3248" s="110" t="str">
        <f>IF(I3248="","",VLOOKUP(I3248,[1]PROJECTES!$C$14:$G$5000,2,FALSE))</f>
        <v/>
      </c>
      <c r="G3248" s="112" t="str">
        <f>IF(E3248="","",VLOOKUP(E3248,[1]PROJECTES!$C$14:$G$5000,4,FALSE))</f>
        <v/>
      </c>
      <c r="H3248" s="95"/>
      <c r="I3248" s="113" t="str">
        <f>IF(H3248="","",VLOOKUP(H3248,BD!B$2:C$16,2,FALSE))</f>
        <v/>
      </c>
      <c r="J3248" s="114"/>
      <c r="K3248" s="115" t="str">
        <f t="shared" si="112"/>
        <v/>
      </c>
      <c r="L3248" s="116" t="str">
        <f t="shared" ca="1" si="111"/>
        <v>-</v>
      </c>
      <c r="M3248" s="111" t="str">
        <f>IF(E3248="","",VLOOKUP(E3248,[1]PROJECTES!$C$14:$Z$5000,21,FALSE))</f>
        <v/>
      </c>
      <c r="N3248" s="117"/>
      <c r="O3248" s="118" t="s">
        <v>222</v>
      </c>
      <c r="P3248" s="119"/>
      <c r="Q3248" s="84"/>
      <c r="R3248" s="125"/>
      <c r="S3248" s="166"/>
      <c r="T3248" s="167"/>
    </row>
    <row r="3249" spans="1:20" s="121" customFormat="1" ht="20.100000000000001" customHeight="1" x14ac:dyDescent="0.3">
      <c r="A3249" s="80"/>
      <c r="B3249" s="110" t="str">
        <f>IF(E3249="","",VLOOKUP(E3249,[1]PROJECTES!$C$14:$G$5000,2,FALSE))</f>
        <v/>
      </c>
      <c r="C3249" s="80"/>
      <c r="D3249" s="283" t="str">
        <f>IF(E3249="","",VLOOKUP(E3249,[1]PROJECTES!$C$14:$G$5000,5,FALSE))</f>
        <v/>
      </c>
      <c r="E3249" s="79"/>
      <c r="F3249" s="110" t="str">
        <f>IF(I3249="","",VLOOKUP(I3249,[1]PROJECTES!$C$14:$G$5000,2,FALSE))</f>
        <v/>
      </c>
      <c r="G3249" s="112" t="str">
        <f>IF(E3249="","",VLOOKUP(E3249,[1]PROJECTES!$C$14:$G$5000,4,FALSE))</f>
        <v/>
      </c>
      <c r="H3249" s="95"/>
      <c r="I3249" s="113" t="str">
        <f>IF(H3249="","",VLOOKUP(H3249,BD!B$2:C$16,2,FALSE))</f>
        <v/>
      </c>
      <c r="J3249" s="114"/>
      <c r="K3249" s="115" t="str">
        <f t="shared" si="112"/>
        <v/>
      </c>
      <c r="L3249" s="116" t="str">
        <f t="shared" ca="1" si="111"/>
        <v>-</v>
      </c>
      <c r="M3249" s="111" t="str">
        <f>IF(E3249="","",VLOOKUP(E3249,[1]PROJECTES!$C$14:$Z$5000,21,FALSE))</f>
        <v/>
      </c>
      <c r="N3249" s="117"/>
      <c r="O3249" s="118" t="s">
        <v>222</v>
      </c>
      <c r="P3249" s="119"/>
      <c r="Q3249" s="84"/>
      <c r="R3249" s="125"/>
      <c r="S3249" s="166"/>
      <c r="T3249" s="167"/>
    </row>
    <row r="3250" spans="1:20" s="121" customFormat="1" ht="20.100000000000001" customHeight="1" x14ac:dyDescent="0.3">
      <c r="A3250" s="80"/>
      <c r="B3250" s="110" t="str">
        <f>IF(E3250="","",VLOOKUP(E3250,[1]PROJECTES!$C$14:$G$5000,2,FALSE))</f>
        <v/>
      </c>
      <c r="C3250" s="80"/>
      <c r="D3250" s="283" t="str">
        <f>IF(E3250="","",VLOOKUP(E3250,[1]PROJECTES!$C$14:$G$5000,5,FALSE))</f>
        <v/>
      </c>
      <c r="E3250" s="79"/>
      <c r="F3250" s="110" t="str">
        <f>IF(I3250="","",VLOOKUP(I3250,[1]PROJECTES!$C$14:$G$5000,2,FALSE))</f>
        <v/>
      </c>
      <c r="G3250" s="112" t="str">
        <f>IF(E3250="","",VLOOKUP(E3250,[1]PROJECTES!$C$14:$G$5000,4,FALSE))</f>
        <v/>
      </c>
      <c r="H3250" s="95"/>
      <c r="I3250" s="113" t="str">
        <f>IF(H3250="","",VLOOKUP(H3250,BD!B$2:C$16,2,FALSE))</f>
        <v/>
      </c>
      <c r="J3250" s="114"/>
      <c r="K3250" s="115" t="str">
        <f t="shared" si="112"/>
        <v/>
      </c>
      <c r="L3250" s="116" t="str">
        <f t="shared" ca="1" si="111"/>
        <v>-</v>
      </c>
      <c r="M3250" s="111" t="str">
        <f>IF(E3250="","",VLOOKUP(E3250,[1]PROJECTES!$C$14:$Z$5000,21,FALSE))</f>
        <v/>
      </c>
      <c r="N3250" s="117"/>
      <c r="O3250" s="118" t="s">
        <v>222</v>
      </c>
      <c r="P3250" s="119"/>
      <c r="Q3250" s="84"/>
      <c r="R3250" s="125"/>
      <c r="S3250" s="166"/>
      <c r="T3250" s="167"/>
    </row>
    <row r="3251" spans="1:20" s="121" customFormat="1" ht="20.100000000000001" customHeight="1" x14ac:dyDescent="0.3">
      <c r="A3251" s="80"/>
      <c r="B3251" s="110" t="str">
        <f>IF(E3251="","",VLOOKUP(E3251,[1]PROJECTES!$C$14:$G$5000,2,FALSE))</f>
        <v/>
      </c>
      <c r="C3251" s="80"/>
      <c r="D3251" s="283" t="str">
        <f>IF(E3251="","",VLOOKUP(E3251,[1]PROJECTES!$C$14:$G$5000,5,FALSE))</f>
        <v/>
      </c>
      <c r="E3251" s="79"/>
      <c r="F3251" s="110" t="str">
        <f>IF(I3251="","",VLOOKUP(I3251,[1]PROJECTES!$C$14:$G$5000,2,FALSE))</f>
        <v/>
      </c>
      <c r="G3251" s="112" t="str">
        <f>IF(E3251="","",VLOOKUP(E3251,[1]PROJECTES!$C$14:$G$5000,4,FALSE))</f>
        <v/>
      </c>
      <c r="H3251" s="95"/>
      <c r="I3251" s="113" t="str">
        <f>IF(H3251="","",VLOOKUP(H3251,BD!B$2:C$16,2,FALSE))</f>
        <v/>
      </c>
      <c r="J3251" s="114"/>
      <c r="K3251" s="115" t="str">
        <f t="shared" si="112"/>
        <v/>
      </c>
      <c r="L3251" s="116" t="str">
        <f t="shared" ca="1" si="111"/>
        <v>-</v>
      </c>
      <c r="M3251" s="111" t="str">
        <f>IF(E3251="","",VLOOKUP(E3251,[1]PROJECTES!$C$14:$Z$5000,21,FALSE))</f>
        <v/>
      </c>
      <c r="N3251" s="117"/>
      <c r="O3251" s="118" t="s">
        <v>222</v>
      </c>
      <c r="P3251" s="119"/>
      <c r="Q3251" s="84"/>
      <c r="R3251" s="125"/>
      <c r="S3251" s="166"/>
      <c r="T3251" s="167"/>
    </row>
    <row r="3252" spans="1:20" s="121" customFormat="1" ht="20.100000000000001" customHeight="1" x14ac:dyDescent="0.3">
      <c r="A3252" s="80"/>
      <c r="B3252" s="110" t="str">
        <f>IF(E3252="","",VLOOKUP(E3252,[1]PROJECTES!$C$14:$G$5000,2,FALSE))</f>
        <v/>
      </c>
      <c r="C3252" s="80"/>
      <c r="D3252" s="283" t="str">
        <f>IF(E3252="","",VLOOKUP(E3252,[1]PROJECTES!$C$14:$G$5000,5,FALSE))</f>
        <v/>
      </c>
      <c r="E3252" s="79"/>
      <c r="F3252" s="110" t="str">
        <f>IF(I3252="","",VLOOKUP(I3252,[1]PROJECTES!$C$14:$G$5000,2,FALSE))</f>
        <v/>
      </c>
      <c r="G3252" s="112" t="str">
        <f>IF(E3252="","",VLOOKUP(E3252,[1]PROJECTES!$C$14:$G$5000,4,FALSE))</f>
        <v/>
      </c>
      <c r="H3252" s="95"/>
      <c r="I3252" s="113" t="str">
        <f>IF(H3252="","",VLOOKUP(H3252,BD!B$2:C$16,2,FALSE))</f>
        <v/>
      </c>
      <c r="J3252" s="114"/>
      <c r="K3252" s="115" t="str">
        <f t="shared" si="112"/>
        <v/>
      </c>
      <c r="L3252" s="116" t="str">
        <f t="shared" ca="1" si="111"/>
        <v>-</v>
      </c>
      <c r="M3252" s="111" t="str">
        <f>IF(E3252="","",VLOOKUP(E3252,[1]PROJECTES!$C$14:$Z$5000,21,FALSE))</f>
        <v/>
      </c>
      <c r="N3252" s="117"/>
      <c r="O3252" s="118" t="s">
        <v>222</v>
      </c>
      <c r="P3252" s="119"/>
      <c r="Q3252" s="84"/>
      <c r="R3252" s="125"/>
      <c r="S3252" s="166"/>
      <c r="T3252" s="167"/>
    </row>
    <row r="3253" spans="1:20" s="121" customFormat="1" ht="20.100000000000001" customHeight="1" x14ac:dyDescent="0.3">
      <c r="A3253" s="80"/>
      <c r="B3253" s="110" t="str">
        <f>IF(E3253="","",VLOOKUP(E3253,[1]PROJECTES!$C$14:$G$5000,2,FALSE))</f>
        <v/>
      </c>
      <c r="C3253" s="80"/>
      <c r="D3253" s="283" t="str">
        <f>IF(E3253="","",VLOOKUP(E3253,[1]PROJECTES!$C$14:$G$5000,5,FALSE))</f>
        <v/>
      </c>
      <c r="E3253" s="79"/>
      <c r="F3253" s="110" t="str">
        <f>IF(I3253="","",VLOOKUP(I3253,[1]PROJECTES!$C$14:$G$5000,2,FALSE))</f>
        <v/>
      </c>
      <c r="G3253" s="112" t="str">
        <f>IF(E3253="","",VLOOKUP(E3253,[1]PROJECTES!$C$14:$G$5000,4,FALSE))</f>
        <v/>
      </c>
      <c r="H3253" s="95"/>
      <c r="I3253" s="113" t="str">
        <f>IF(H3253="","",VLOOKUP(H3253,BD!B$2:C$16,2,FALSE))</f>
        <v/>
      </c>
      <c r="J3253" s="114"/>
      <c r="K3253" s="115" t="str">
        <f t="shared" si="112"/>
        <v/>
      </c>
      <c r="L3253" s="116" t="str">
        <f t="shared" ca="1" si="111"/>
        <v>-</v>
      </c>
      <c r="M3253" s="111" t="str">
        <f>IF(E3253="","",VLOOKUP(E3253,[1]PROJECTES!$C$14:$Z$5000,21,FALSE))</f>
        <v/>
      </c>
      <c r="N3253" s="117"/>
      <c r="O3253" s="118" t="s">
        <v>222</v>
      </c>
      <c r="P3253" s="119"/>
      <c r="Q3253" s="84"/>
      <c r="R3253" s="125"/>
      <c r="S3253" s="166"/>
      <c r="T3253" s="167"/>
    </row>
    <row r="3254" spans="1:20" s="121" customFormat="1" ht="20.100000000000001" customHeight="1" x14ac:dyDescent="0.3">
      <c r="A3254" s="80"/>
      <c r="B3254" s="110" t="str">
        <f>IF(E3254="","",VLOOKUP(E3254,[1]PROJECTES!$C$14:$G$5000,2,FALSE))</f>
        <v/>
      </c>
      <c r="C3254" s="80"/>
      <c r="D3254" s="283" t="str">
        <f>IF(E3254="","",VLOOKUP(E3254,[1]PROJECTES!$C$14:$G$5000,5,FALSE))</f>
        <v/>
      </c>
      <c r="E3254" s="79"/>
      <c r="F3254" s="110" t="str">
        <f>IF(I3254="","",VLOOKUP(I3254,[1]PROJECTES!$C$14:$G$5000,2,FALSE))</f>
        <v/>
      </c>
      <c r="G3254" s="112" t="str">
        <f>IF(E3254="","",VLOOKUP(E3254,[1]PROJECTES!$C$14:$G$5000,4,FALSE))</f>
        <v/>
      </c>
      <c r="H3254" s="95"/>
      <c r="I3254" s="113" t="str">
        <f>IF(H3254="","",VLOOKUP(H3254,BD!B$2:C$16,2,FALSE))</f>
        <v/>
      </c>
      <c r="J3254" s="114"/>
      <c r="K3254" s="115" t="str">
        <f t="shared" si="112"/>
        <v/>
      </c>
      <c r="L3254" s="116" t="str">
        <f t="shared" ca="1" si="111"/>
        <v>-</v>
      </c>
      <c r="M3254" s="111" t="str">
        <f>IF(E3254="","",VLOOKUP(E3254,[1]PROJECTES!$C$14:$Z$5000,21,FALSE))</f>
        <v/>
      </c>
      <c r="N3254" s="117"/>
      <c r="O3254" s="118" t="s">
        <v>222</v>
      </c>
      <c r="P3254" s="119"/>
      <c r="Q3254" s="84"/>
      <c r="R3254" s="125"/>
      <c r="S3254" s="166"/>
      <c r="T3254" s="167"/>
    </row>
    <row r="3255" spans="1:20" s="121" customFormat="1" ht="20.100000000000001" customHeight="1" x14ac:dyDescent="0.3">
      <c r="A3255" s="80"/>
      <c r="B3255" s="110" t="str">
        <f>IF(E3255="","",VLOOKUP(E3255,[1]PROJECTES!$C$14:$G$5000,2,FALSE))</f>
        <v/>
      </c>
      <c r="C3255" s="80"/>
      <c r="D3255" s="283" t="str">
        <f>IF(E3255="","",VLOOKUP(E3255,[1]PROJECTES!$C$14:$G$5000,5,FALSE))</f>
        <v/>
      </c>
      <c r="E3255" s="79"/>
      <c r="F3255" s="110" t="str">
        <f>IF(I3255="","",VLOOKUP(I3255,[1]PROJECTES!$C$14:$G$5000,2,FALSE))</f>
        <v/>
      </c>
      <c r="G3255" s="112" t="str">
        <f>IF(E3255="","",VLOOKUP(E3255,[1]PROJECTES!$C$14:$G$5000,4,FALSE))</f>
        <v/>
      </c>
      <c r="H3255" s="95"/>
      <c r="I3255" s="113" t="str">
        <f>IF(H3255="","",VLOOKUP(H3255,BD!B$2:C$16,2,FALSE))</f>
        <v/>
      </c>
      <c r="J3255" s="114"/>
      <c r="K3255" s="115" t="str">
        <f t="shared" si="112"/>
        <v/>
      </c>
      <c r="L3255" s="116" t="str">
        <f t="shared" ca="1" si="111"/>
        <v>-</v>
      </c>
      <c r="M3255" s="111" t="str">
        <f>IF(E3255="","",VLOOKUP(E3255,[1]PROJECTES!$C$14:$Z$5000,21,FALSE))</f>
        <v/>
      </c>
      <c r="N3255" s="117"/>
      <c r="O3255" s="118" t="s">
        <v>222</v>
      </c>
      <c r="P3255" s="119"/>
      <c r="Q3255" s="84"/>
      <c r="R3255" s="125"/>
      <c r="S3255" s="166"/>
      <c r="T3255" s="167"/>
    </row>
    <row r="3256" spans="1:20" s="121" customFormat="1" ht="20.100000000000001" customHeight="1" x14ac:dyDescent="0.3">
      <c r="A3256" s="80"/>
      <c r="B3256" s="110" t="str">
        <f>IF(E3256="","",VLOOKUP(E3256,[1]PROJECTES!$C$14:$G$5000,2,FALSE))</f>
        <v/>
      </c>
      <c r="C3256" s="80"/>
      <c r="D3256" s="283" t="str">
        <f>IF(E3256="","",VLOOKUP(E3256,[1]PROJECTES!$C$14:$G$5000,5,FALSE))</f>
        <v/>
      </c>
      <c r="E3256" s="79"/>
      <c r="F3256" s="110" t="str">
        <f>IF(I3256="","",VLOOKUP(I3256,[1]PROJECTES!$C$14:$G$5000,2,FALSE))</f>
        <v/>
      </c>
      <c r="G3256" s="112" t="str">
        <f>IF(E3256="","",VLOOKUP(E3256,[1]PROJECTES!$C$14:$G$5000,4,FALSE))</f>
        <v/>
      </c>
      <c r="H3256" s="95"/>
      <c r="I3256" s="113" t="str">
        <f>IF(H3256="","",VLOOKUP(H3256,BD!B$2:C$16,2,FALSE))</f>
        <v/>
      </c>
      <c r="J3256" s="114"/>
      <c r="K3256" s="115" t="str">
        <f t="shared" si="112"/>
        <v/>
      </c>
      <c r="L3256" s="116" t="str">
        <f t="shared" ca="1" si="111"/>
        <v>-</v>
      </c>
      <c r="M3256" s="111" t="str">
        <f>IF(E3256="","",VLOOKUP(E3256,[1]PROJECTES!$C$14:$Z$5000,21,FALSE))</f>
        <v/>
      </c>
      <c r="N3256" s="117"/>
      <c r="O3256" s="118" t="s">
        <v>222</v>
      </c>
      <c r="P3256" s="119"/>
      <c r="Q3256" s="84"/>
      <c r="R3256" s="125"/>
      <c r="S3256" s="166"/>
      <c r="T3256" s="167"/>
    </row>
    <row r="3257" spans="1:20" s="121" customFormat="1" ht="20.100000000000001" customHeight="1" x14ac:dyDescent="0.3">
      <c r="A3257" s="80"/>
      <c r="B3257" s="110" t="str">
        <f>IF(E3257="","",VLOOKUP(E3257,[1]PROJECTES!$C$14:$G$5000,2,FALSE))</f>
        <v/>
      </c>
      <c r="C3257" s="80"/>
      <c r="D3257" s="283" t="str">
        <f>IF(E3257="","",VLOOKUP(E3257,[1]PROJECTES!$C$14:$G$5000,5,FALSE))</f>
        <v/>
      </c>
      <c r="E3257" s="79"/>
      <c r="F3257" s="110" t="str">
        <f>IF(I3257="","",VLOOKUP(I3257,[1]PROJECTES!$C$14:$G$5000,2,FALSE))</f>
        <v/>
      </c>
      <c r="G3257" s="112" t="str">
        <f>IF(E3257="","",VLOOKUP(E3257,[1]PROJECTES!$C$14:$G$5000,4,FALSE))</f>
        <v/>
      </c>
      <c r="H3257" s="95"/>
      <c r="I3257" s="113" t="str">
        <f>IF(H3257="","",VLOOKUP(H3257,BD!B$2:C$16,2,FALSE))</f>
        <v/>
      </c>
      <c r="J3257" s="114"/>
      <c r="K3257" s="115" t="str">
        <f t="shared" si="112"/>
        <v/>
      </c>
      <c r="L3257" s="116" t="str">
        <f t="shared" ca="1" si="111"/>
        <v>-</v>
      </c>
      <c r="M3257" s="111" t="str">
        <f>IF(E3257="","",VLOOKUP(E3257,[1]PROJECTES!$C$14:$Z$5000,21,FALSE))</f>
        <v/>
      </c>
      <c r="N3257" s="117"/>
      <c r="O3257" s="118" t="s">
        <v>222</v>
      </c>
      <c r="P3257" s="119"/>
      <c r="Q3257" s="84"/>
      <c r="R3257" s="125"/>
      <c r="S3257" s="166"/>
      <c r="T3257" s="167"/>
    </row>
    <row r="3258" spans="1:20" s="121" customFormat="1" ht="20.100000000000001" customHeight="1" x14ac:dyDescent="0.3">
      <c r="A3258" s="80"/>
      <c r="B3258" s="110" t="str">
        <f>IF(E3258="","",VLOOKUP(E3258,[1]PROJECTES!$C$14:$G$5000,2,FALSE))</f>
        <v/>
      </c>
      <c r="C3258" s="80"/>
      <c r="D3258" s="283" t="str">
        <f>IF(E3258="","",VLOOKUP(E3258,[1]PROJECTES!$C$14:$G$5000,5,FALSE))</f>
        <v/>
      </c>
      <c r="E3258" s="79"/>
      <c r="F3258" s="110" t="str">
        <f>IF(I3258="","",VLOOKUP(I3258,[1]PROJECTES!$C$14:$G$5000,2,FALSE))</f>
        <v/>
      </c>
      <c r="G3258" s="112" t="str">
        <f>IF(E3258="","",VLOOKUP(E3258,[1]PROJECTES!$C$14:$G$5000,4,FALSE))</f>
        <v/>
      </c>
      <c r="H3258" s="95"/>
      <c r="I3258" s="113" t="str">
        <f>IF(H3258="","",VLOOKUP(H3258,BD!B$2:C$16,2,FALSE))</f>
        <v/>
      </c>
      <c r="J3258" s="114"/>
      <c r="K3258" s="115" t="str">
        <f t="shared" si="112"/>
        <v/>
      </c>
      <c r="L3258" s="116" t="str">
        <f t="shared" ca="1" si="111"/>
        <v>-</v>
      </c>
      <c r="M3258" s="111" t="str">
        <f>IF(E3258="","",VLOOKUP(E3258,[1]PROJECTES!$C$14:$Z$5000,21,FALSE))</f>
        <v/>
      </c>
      <c r="N3258" s="117"/>
      <c r="O3258" s="118" t="s">
        <v>222</v>
      </c>
      <c r="P3258" s="119"/>
      <c r="Q3258" s="84"/>
      <c r="R3258" s="125"/>
      <c r="S3258" s="166"/>
      <c r="T3258" s="167"/>
    </row>
    <row r="3259" spans="1:20" s="121" customFormat="1" ht="20.100000000000001" customHeight="1" x14ac:dyDescent="0.3">
      <c r="A3259" s="80"/>
      <c r="B3259" s="110" t="str">
        <f>IF(E3259="","",VLOOKUP(E3259,[1]PROJECTES!$C$14:$G$5000,2,FALSE))</f>
        <v/>
      </c>
      <c r="C3259" s="80"/>
      <c r="D3259" s="283" t="str">
        <f>IF(E3259="","",VLOOKUP(E3259,[1]PROJECTES!$C$14:$G$5000,5,FALSE))</f>
        <v/>
      </c>
      <c r="E3259" s="79"/>
      <c r="F3259" s="110" t="str">
        <f>IF(I3259="","",VLOOKUP(I3259,[1]PROJECTES!$C$14:$G$5000,2,FALSE))</f>
        <v/>
      </c>
      <c r="G3259" s="112" t="str">
        <f>IF(E3259="","",VLOOKUP(E3259,[1]PROJECTES!$C$14:$G$5000,4,FALSE))</f>
        <v/>
      </c>
      <c r="H3259" s="95"/>
      <c r="I3259" s="113" t="str">
        <f>IF(H3259="","",VLOOKUP(H3259,BD!B$2:C$16,2,FALSE))</f>
        <v/>
      </c>
      <c r="J3259" s="114"/>
      <c r="K3259" s="115" t="str">
        <f t="shared" si="112"/>
        <v/>
      </c>
      <c r="L3259" s="116" t="str">
        <f t="shared" ca="1" si="111"/>
        <v>-</v>
      </c>
      <c r="M3259" s="111" t="str">
        <f>IF(E3259="","",VLOOKUP(E3259,[1]PROJECTES!$C$14:$Z$5000,21,FALSE))</f>
        <v/>
      </c>
      <c r="N3259" s="117"/>
      <c r="O3259" s="118" t="s">
        <v>222</v>
      </c>
      <c r="P3259" s="119"/>
      <c r="Q3259" s="84"/>
      <c r="R3259" s="125"/>
      <c r="S3259" s="166"/>
      <c r="T3259" s="167"/>
    </row>
    <row r="3260" spans="1:20" s="121" customFormat="1" ht="20.100000000000001" customHeight="1" x14ac:dyDescent="0.3">
      <c r="A3260" s="80"/>
      <c r="B3260" s="110" t="str">
        <f>IF(E3260="","",VLOOKUP(E3260,[1]PROJECTES!$C$14:$G$5000,2,FALSE))</f>
        <v/>
      </c>
      <c r="C3260" s="80"/>
      <c r="D3260" s="283" t="str">
        <f>IF(E3260="","",VLOOKUP(E3260,[1]PROJECTES!$C$14:$G$5000,5,FALSE))</f>
        <v/>
      </c>
      <c r="E3260" s="79"/>
      <c r="F3260" s="110" t="str">
        <f>IF(I3260="","",VLOOKUP(I3260,[1]PROJECTES!$C$14:$G$5000,2,FALSE))</f>
        <v/>
      </c>
      <c r="G3260" s="112" t="str">
        <f>IF(E3260="","",VLOOKUP(E3260,[1]PROJECTES!$C$14:$G$5000,4,FALSE))</f>
        <v/>
      </c>
      <c r="H3260" s="95"/>
      <c r="I3260" s="113" t="str">
        <f>IF(H3260="","",VLOOKUP(H3260,BD!B$2:C$16,2,FALSE))</f>
        <v/>
      </c>
      <c r="J3260" s="114"/>
      <c r="K3260" s="115" t="str">
        <f t="shared" si="112"/>
        <v/>
      </c>
      <c r="L3260" s="116" t="str">
        <f t="shared" ca="1" si="111"/>
        <v>-</v>
      </c>
      <c r="M3260" s="111" t="str">
        <f>IF(E3260="","",VLOOKUP(E3260,[1]PROJECTES!$C$14:$Z$5000,21,FALSE))</f>
        <v/>
      </c>
      <c r="N3260" s="117"/>
      <c r="O3260" s="118" t="s">
        <v>222</v>
      </c>
      <c r="P3260" s="119"/>
      <c r="Q3260" s="84"/>
      <c r="R3260" s="125"/>
      <c r="S3260" s="166"/>
      <c r="T3260" s="167"/>
    </row>
    <row r="3261" spans="1:20" s="121" customFormat="1" ht="20.100000000000001" customHeight="1" x14ac:dyDescent="0.3">
      <c r="A3261" s="80"/>
      <c r="B3261" s="110" t="str">
        <f>IF(E3261="","",VLOOKUP(E3261,[1]PROJECTES!$C$14:$G$5000,2,FALSE))</f>
        <v/>
      </c>
      <c r="C3261" s="80"/>
      <c r="D3261" s="283" t="str">
        <f>IF(E3261="","",VLOOKUP(E3261,[1]PROJECTES!$C$14:$G$5000,5,FALSE))</f>
        <v/>
      </c>
      <c r="E3261" s="79"/>
      <c r="F3261" s="110" t="str">
        <f>IF(I3261="","",VLOOKUP(I3261,[1]PROJECTES!$C$14:$G$5000,2,FALSE))</f>
        <v/>
      </c>
      <c r="G3261" s="112" t="str">
        <f>IF(E3261="","",VLOOKUP(E3261,[1]PROJECTES!$C$14:$G$5000,4,FALSE))</f>
        <v/>
      </c>
      <c r="H3261" s="95"/>
      <c r="I3261" s="113" t="str">
        <f>IF(H3261="","",VLOOKUP(H3261,BD!B$2:C$16,2,FALSE))</f>
        <v/>
      </c>
      <c r="J3261" s="114"/>
      <c r="K3261" s="115" t="str">
        <f t="shared" si="112"/>
        <v/>
      </c>
      <c r="L3261" s="116" t="str">
        <f t="shared" ca="1" si="111"/>
        <v>-</v>
      </c>
      <c r="M3261" s="111" t="str">
        <f>IF(E3261="","",VLOOKUP(E3261,[1]PROJECTES!$C$14:$Z$5000,21,FALSE))</f>
        <v/>
      </c>
      <c r="N3261" s="117"/>
      <c r="O3261" s="118" t="s">
        <v>222</v>
      </c>
      <c r="P3261" s="119"/>
      <c r="Q3261" s="84"/>
      <c r="R3261" s="125"/>
      <c r="S3261" s="166"/>
      <c r="T3261" s="167"/>
    </row>
    <row r="3262" spans="1:20" s="121" customFormat="1" ht="20.100000000000001" customHeight="1" x14ac:dyDescent="0.3">
      <c r="A3262" s="80"/>
      <c r="B3262" s="110" t="str">
        <f>IF(E3262="","",VLOOKUP(E3262,[1]PROJECTES!$C$14:$G$5000,2,FALSE))</f>
        <v/>
      </c>
      <c r="C3262" s="80"/>
      <c r="D3262" s="283" t="str">
        <f>IF(E3262="","",VLOOKUP(E3262,[1]PROJECTES!$C$14:$G$5000,5,FALSE))</f>
        <v/>
      </c>
      <c r="E3262" s="79"/>
      <c r="F3262" s="110" t="str">
        <f>IF(I3262="","",VLOOKUP(I3262,[1]PROJECTES!$C$14:$G$5000,2,FALSE))</f>
        <v/>
      </c>
      <c r="G3262" s="112" t="str">
        <f>IF(E3262="","",VLOOKUP(E3262,[1]PROJECTES!$C$14:$G$5000,4,FALSE))</f>
        <v/>
      </c>
      <c r="H3262" s="95"/>
      <c r="I3262" s="113" t="str">
        <f>IF(H3262="","",VLOOKUP(H3262,BD!B$2:C$16,2,FALSE))</f>
        <v/>
      </c>
      <c r="J3262" s="114"/>
      <c r="K3262" s="115" t="str">
        <f t="shared" si="112"/>
        <v/>
      </c>
      <c r="L3262" s="116" t="str">
        <f t="shared" ca="1" si="111"/>
        <v>-</v>
      </c>
      <c r="M3262" s="111" t="str">
        <f>IF(E3262="","",VLOOKUP(E3262,[1]PROJECTES!$C$14:$Z$5000,21,FALSE))</f>
        <v/>
      </c>
      <c r="N3262" s="117"/>
      <c r="O3262" s="118" t="s">
        <v>222</v>
      </c>
      <c r="P3262" s="119"/>
      <c r="Q3262" s="84"/>
      <c r="R3262" s="125"/>
      <c r="S3262" s="166"/>
      <c r="T3262" s="167"/>
    </row>
    <row r="3263" spans="1:20" s="121" customFormat="1" ht="20.100000000000001" customHeight="1" x14ac:dyDescent="0.3">
      <c r="A3263" s="80"/>
      <c r="B3263" s="110" t="str">
        <f>IF(E3263="","",VLOOKUP(E3263,[1]PROJECTES!$C$14:$G$5000,2,FALSE))</f>
        <v/>
      </c>
      <c r="C3263" s="80"/>
      <c r="D3263" s="283" t="str">
        <f>IF(E3263="","",VLOOKUP(E3263,[1]PROJECTES!$C$14:$G$5000,5,FALSE))</f>
        <v/>
      </c>
      <c r="E3263" s="79"/>
      <c r="F3263" s="110" t="str">
        <f>IF(I3263="","",VLOOKUP(I3263,[1]PROJECTES!$C$14:$G$5000,2,FALSE))</f>
        <v/>
      </c>
      <c r="G3263" s="112" t="str">
        <f>IF(E3263="","",VLOOKUP(E3263,[1]PROJECTES!$C$14:$G$5000,4,FALSE))</f>
        <v/>
      </c>
      <c r="H3263" s="95"/>
      <c r="I3263" s="113" t="str">
        <f>IF(H3263="","",VLOOKUP(H3263,BD!B$2:C$16,2,FALSE))</f>
        <v/>
      </c>
      <c r="J3263" s="114"/>
      <c r="K3263" s="115" t="str">
        <f t="shared" si="112"/>
        <v/>
      </c>
      <c r="L3263" s="116" t="str">
        <f t="shared" ca="1" si="111"/>
        <v>-</v>
      </c>
      <c r="M3263" s="111" t="str">
        <f>IF(E3263="","",VLOOKUP(E3263,[1]PROJECTES!$C$14:$Z$5000,21,FALSE))</f>
        <v/>
      </c>
      <c r="N3263" s="117"/>
      <c r="O3263" s="118" t="s">
        <v>222</v>
      </c>
      <c r="P3263" s="119"/>
      <c r="Q3263" s="84"/>
      <c r="R3263" s="125"/>
      <c r="S3263" s="166"/>
      <c r="T3263" s="167"/>
    </row>
    <row r="3264" spans="1:20" s="121" customFormat="1" ht="20.100000000000001" customHeight="1" x14ac:dyDescent="0.3">
      <c r="A3264" s="80"/>
      <c r="B3264" s="110" t="str">
        <f>IF(E3264="","",VLOOKUP(E3264,[1]PROJECTES!$C$14:$G$5000,2,FALSE))</f>
        <v/>
      </c>
      <c r="C3264" s="80"/>
      <c r="D3264" s="283" t="str">
        <f>IF(E3264="","",VLOOKUP(E3264,[1]PROJECTES!$C$14:$G$5000,5,FALSE))</f>
        <v/>
      </c>
      <c r="E3264" s="79"/>
      <c r="F3264" s="110" t="str">
        <f>IF(I3264="","",VLOOKUP(I3264,[1]PROJECTES!$C$14:$G$5000,2,FALSE))</f>
        <v/>
      </c>
      <c r="G3264" s="112" t="str">
        <f>IF(E3264="","",VLOOKUP(E3264,[1]PROJECTES!$C$14:$G$5000,4,FALSE))</f>
        <v/>
      </c>
      <c r="H3264" s="95"/>
      <c r="I3264" s="113" t="str">
        <f>IF(H3264="","",VLOOKUP(H3264,BD!B$2:C$16,2,FALSE))</f>
        <v/>
      </c>
      <c r="J3264" s="114"/>
      <c r="K3264" s="115" t="str">
        <f t="shared" si="112"/>
        <v/>
      </c>
      <c r="L3264" s="116" t="str">
        <f t="shared" ca="1" si="111"/>
        <v>-</v>
      </c>
      <c r="M3264" s="111" t="str">
        <f>IF(E3264="","",VLOOKUP(E3264,[1]PROJECTES!$C$14:$Z$5000,21,FALSE))</f>
        <v/>
      </c>
      <c r="N3264" s="117"/>
      <c r="O3264" s="118" t="s">
        <v>222</v>
      </c>
      <c r="P3264" s="119"/>
      <c r="Q3264" s="84"/>
      <c r="R3264" s="125"/>
      <c r="S3264" s="166"/>
      <c r="T3264" s="167"/>
    </row>
    <row r="3265" spans="1:20" s="121" customFormat="1" ht="20.100000000000001" customHeight="1" x14ac:dyDescent="0.3">
      <c r="A3265" s="80"/>
      <c r="B3265" s="110" t="str">
        <f>IF(E3265="","",VLOOKUP(E3265,[1]PROJECTES!$C$14:$G$5000,2,FALSE))</f>
        <v/>
      </c>
      <c r="C3265" s="80"/>
      <c r="D3265" s="283" t="str">
        <f>IF(E3265="","",VLOOKUP(E3265,[1]PROJECTES!$C$14:$G$5000,5,FALSE))</f>
        <v/>
      </c>
      <c r="E3265" s="79"/>
      <c r="F3265" s="110" t="str">
        <f>IF(I3265="","",VLOOKUP(I3265,[1]PROJECTES!$C$14:$G$5000,2,FALSE))</f>
        <v/>
      </c>
      <c r="G3265" s="112" t="str">
        <f>IF(E3265="","",VLOOKUP(E3265,[1]PROJECTES!$C$14:$G$5000,4,FALSE))</f>
        <v/>
      </c>
      <c r="H3265" s="95"/>
      <c r="I3265" s="113" t="str">
        <f>IF(H3265="","",VLOOKUP(H3265,BD!B$2:C$16,2,FALSE))</f>
        <v/>
      </c>
      <c r="J3265" s="114"/>
      <c r="K3265" s="115" t="str">
        <f t="shared" si="112"/>
        <v/>
      </c>
      <c r="L3265" s="116" t="str">
        <f t="shared" ca="1" si="111"/>
        <v>-</v>
      </c>
      <c r="M3265" s="111" t="str">
        <f>IF(E3265="","",VLOOKUP(E3265,[1]PROJECTES!$C$14:$Z$5000,21,FALSE))</f>
        <v/>
      </c>
      <c r="N3265" s="117"/>
      <c r="O3265" s="118" t="s">
        <v>222</v>
      </c>
      <c r="P3265" s="119"/>
      <c r="Q3265" s="84"/>
      <c r="R3265" s="125"/>
      <c r="S3265" s="166"/>
      <c r="T3265" s="167"/>
    </row>
    <row r="3266" spans="1:20" s="121" customFormat="1" ht="20.100000000000001" customHeight="1" x14ac:dyDescent="0.3">
      <c r="A3266" s="80"/>
      <c r="B3266" s="110" t="str">
        <f>IF(E3266="","",VLOOKUP(E3266,[1]PROJECTES!$C$14:$G$5000,2,FALSE))</f>
        <v/>
      </c>
      <c r="C3266" s="80"/>
      <c r="D3266" s="283" t="str">
        <f>IF(E3266="","",VLOOKUP(E3266,[1]PROJECTES!$C$14:$G$5000,5,FALSE))</f>
        <v/>
      </c>
      <c r="E3266" s="79"/>
      <c r="F3266" s="110" t="str">
        <f>IF(I3266="","",VLOOKUP(I3266,[1]PROJECTES!$C$14:$G$5000,2,FALSE))</f>
        <v/>
      </c>
      <c r="G3266" s="112" t="str">
        <f>IF(E3266="","",VLOOKUP(E3266,[1]PROJECTES!$C$14:$G$5000,4,FALSE))</f>
        <v/>
      </c>
      <c r="H3266" s="95"/>
      <c r="I3266" s="113" t="str">
        <f>IF(H3266="","",VLOOKUP(H3266,BD!B$2:C$16,2,FALSE))</f>
        <v/>
      </c>
      <c r="J3266" s="114"/>
      <c r="K3266" s="115" t="str">
        <f t="shared" si="112"/>
        <v/>
      </c>
      <c r="L3266" s="116" t="str">
        <f t="shared" ca="1" si="111"/>
        <v>-</v>
      </c>
      <c r="M3266" s="111" t="str">
        <f>IF(E3266="","",VLOOKUP(E3266,[1]PROJECTES!$C$14:$Z$5000,21,FALSE))</f>
        <v/>
      </c>
      <c r="N3266" s="117"/>
      <c r="O3266" s="118" t="s">
        <v>222</v>
      </c>
      <c r="P3266" s="119"/>
      <c r="Q3266" s="84"/>
      <c r="R3266" s="125"/>
      <c r="S3266" s="166"/>
      <c r="T3266" s="167"/>
    </row>
    <row r="3267" spans="1:20" s="121" customFormat="1" ht="20.100000000000001" customHeight="1" x14ac:dyDescent="0.3">
      <c r="A3267" s="80"/>
      <c r="B3267" s="110" t="str">
        <f>IF(E3267="","",VLOOKUP(E3267,[1]PROJECTES!$C$14:$G$5000,2,FALSE))</f>
        <v/>
      </c>
      <c r="C3267" s="80"/>
      <c r="D3267" s="283" t="str">
        <f>IF(E3267="","",VLOOKUP(E3267,[1]PROJECTES!$C$14:$G$5000,5,FALSE))</f>
        <v/>
      </c>
      <c r="E3267" s="79"/>
      <c r="F3267" s="110" t="str">
        <f>IF(I3267="","",VLOOKUP(I3267,[1]PROJECTES!$C$14:$G$5000,2,FALSE))</f>
        <v/>
      </c>
      <c r="G3267" s="112" t="str">
        <f>IF(E3267="","",VLOOKUP(E3267,[1]PROJECTES!$C$14:$G$5000,4,FALSE))</f>
        <v/>
      </c>
      <c r="H3267" s="95"/>
      <c r="I3267" s="113" t="str">
        <f>IF(H3267="","",VLOOKUP(H3267,BD!B$2:C$16,2,FALSE))</f>
        <v/>
      </c>
      <c r="J3267" s="114"/>
      <c r="K3267" s="115" t="str">
        <f t="shared" si="112"/>
        <v/>
      </c>
      <c r="L3267" s="116" t="str">
        <f t="shared" ca="1" si="111"/>
        <v>-</v>
      </c>
      <c r="M3267" s="111" t="str">
        <f>IF(E3267="","",VLOOKUP(E3267,[1]PROJECTES!$C$14:$Z$5000,21,FALSE))</f>
        <v/>
      </c>
      <c r="N3267" s="117"/>
      <c r="O3267" s="118" t="s">
        <v>222</v>
      </c>
      <c r="P3267" s="119"/>
      <c r="Q3267" s="84"/>
      <c r="R3267" s="125"/>
      <c r="S3267" s="166"/>
      <c r="T3267" s="167"/>
    </row>
    <row r="3268" spans="1:20" s="121" customFormat="1" ht="20.100000000000001" customHeight="1" x14ac:dyDescent="0.3">
      <c r="A3268" s="80"/>
      <c r="B3268" s="110" t="str">
        <f>IF(E3268="","",VLOOKUP(E3268,[1]PROJECTES!$C$14:$G$5000,2,FALSE))</f>
        <v/>
      </c>
      <c r="C3268" s="80"/>
      <c r="D3268" s="283" t="str">
        <f>IF(E3268="","",VLOOKUP(E3268,[1]PROJECTES!$C$14:$G$5000,5,FALSE))</f>
        <v/>
      </c>
      <c r="E3268" s="79"/>
      <c r="F3268" s="110" t="str">
        <f>IF(I3268="","",VLOOKUP(I3268,[1]PROJECTES!$C$14:$G$5000,2,FALSE))</f>
        <v/>
      </c>
      <c r="G3268" s="112" t="str">
        <f>IF(E3268="","",VLOOKUP(E3268,[1]PROJECTES!$C$14:$G$5000,4,FALSE))</f>
        <v/>
      </c>
      <c r="H3268" s="95"/>
      <c r="I3268" s="113" t="str">
        <f>IF(H3268="","",VLOOKUP(H3268,BD!B$2:C$16,2,FALSE))</f>
        <v/>
      </c>
      <c r="J3268" s="114"/>
      <c r="K3268" s="115" t="str">
        <f t="shared" si="112"/>
        <v/>
      </c>
      <c r="L3268" s="116" t="str">
        <f t="shared" ca="1" si="111"/>
        <v>-</v>
      </c>
      <c r="M3268" s="111" t="str">
        <f>IF(E3268="","",VLOOKUP(E3268,[1]PROJECTES!$C$14:$Z$5000,21,FALSE))</f>
        <v/>
      </c>
      <c r="N3268" s="117"/>
      <c r="O3268" s="118" t="s">
        <v>222</v>
      </c>
      <c r="P3268" s="119"/>
      <c r="Q3268" s="84"/>
      <c r="R3268" s="125"/>
      <c r="S3268" s="166"/>
      <c r="T3268" s="167"/>
    </row>
    <row r="3269" spans="1:20" s="121" customFormat="1" ht="20.100000000000001" customHeight="1" x14ac:dyDescent="0.3">
      <c r="A3269" s="80"/>
      <c r="B3269" s="110" t="str">
        <f>IF(E3269="","",VLOOKUP(E3269,[1]PROJECTES!$C$14:$G$5000,2,FALSE))</f>
        <v/>
      </c>
      <c r="C3269" s="80"/>
      <c r="D3269" s="283" t="str">
        <f>IF(E3269="","",VLOOKUP(E3269,[1]PROJECTES!$C$14:$G$5000,5,FALSE))</f>
        <v/>
      </c>
      <c r="E3269" s="79"/>
      <c r="F3269" s="110" t="str">
        <f>IF(I3269="","",VLOOKUP(I3269,[1]PROJECTES!$C$14:$G$5000,2,FALSE))</f>
        <v/>
      </c>
      <c r="G3269" s="112" t="str">
        <f>IF(E3269="","",VLOOKUP(E3269,[1]PROJECTES!$C$14:$G$5000,4,FALSE))</f>
        <v/>
      </c>
      <c r="H3269" s="95"/>
      <c r="I3269" s="113" t="str">
        <f>IF(H3269="","",VLOOKUP(H3269,BD!B$2:C$16,2,FALSE))</f>
        <v/>
      </c>
      <c r="J3269" s="114"/>
      <c r="K3269" s="115" t="str">
        <f t="shared" si="112"/>
        <v/>
      </c>
      <c r="L3269" s="116" t="str">
        <f t="shared" ca="1" si="111"/>
        <v>-</v>
      </c>
      <c r="M3269" s="111" t="str">
        <f>IF(E3269="","",VLOOKUP(E3269,[1]PROJECTES!$C$14:$Z$5000,21,FALSE))</f>
        <v/>
      </c>
      <c r="N3269" s="117"/>
      <c r="O3269" s="118" t="s">
        <v>222</v>
      </c>
      <c r="P3269" s="119"/>
      <c r="Q3269" s="84"/>
      <c r="R3269" s="125"/>
      <c r="S3269" s="166"/>
      <c r="T3269" s="167"/>
    </row>
    <row r="3270" spans="1:20" s="121" customFormat="1" ht="20.100000000000001" customHeight="1" x14ac:dyDescent="0.3">
      <c r="A3270" s="80"/>
      <c r="B3270" s="110" t="str">
        <f>IF(E3270="","",VLOOKUP(E3270,[1]PROJECTES!$C$14:$G$5000,2,FALSE))</f>
        <v/>
      </c>
      <c r="C3270" s="80"/>
      <c r="D3270" s="283" t="str">
        <f>IF(E3270="","",VLOOKUP(E3270,[1]PROJECTES!$C$14:$G$5000,5,FALSE))</f>
        <v/>
      </c>
      <c r="E3270" s="79"/>
      <c r="F3270" s="110" t="str">
        <f>IF(I3270="","",VLOOKUP(I3270,[1]PROJECTES!$C$14:$G$5000,2,FALSE))</f>
        <v/>
      </c>
      <c r="G3270" s="112" t="str">
        <f>IF(E3270="","",VLOOKUP(E3270,[1]PROJECTES!$C$14:$G$5000,4,FALSE))</f>
        <v/>
      </c>
      <c r="H3270" s="95"/>
      <c r="I3270" s="113" t="str">
        <f>IF(H3270="","",VLOOKUP(H3270,BD!B$2:C$16,2,FALSE))</f>
        <v/>
      </c>
      <c r="J3270" s="114"/>
      <c r="K3270" s="115" t="str">
        <f t="shared" si="112"/>
        <v/>
      </c>
      <c r="L3270" s="116" t="str">
        <f t="shared" ca="1" si="111"/>
        <v>-</v>
      </c>
      <c r="M3270" s="111" t="str">
        <f>IF(E3270="","",VLOOKUP(E3270,[1]PROJECTES!$C$14:$Z$5000,21,FALSE))</f>
        <v/>
      </c>
      <c r="N3270" s="117"/>
      <c r="O3270" s="118" t="s">
        <v>222</v>
      </c>
      <c r="P3270" s="119"/>
      <c r="Q3270" s="84"/>
      <c r="R3270" s="125"/>
      <c r="S3270" s="166"/>
      <c r="T3270" s="167"/>
    </row>
    <row r="3271" spans="1:20" s="121" customFormat="1" ht="20.100000000000001" customHeight="1" x14ac:dyDescent="0.3">
      <c r="A3271" s="80"/>
      <c r="B3271" s="110" t="str">
        <f>IF(E3271="","",VLOOKUP(E3271,[1]PROJECTES!$C$14:$G$5000,2,FALSE))</f>
        <v/>
      </c>
      <c r="C3271" s="80"/>
      <c r="D3271" s="283" t="str">
        <f>IF(E3271="","",VLOOKUP(E3271,[1]PROJECTES!$C$14:$G$5000,5,FALSE))</f>
        <v/>
      </c>
      <c r="E3271" s="79"/>
      <c r="F3271" s="110" t="str">
        <f>IF(I3271="","",VLOOKUP(I3271,[1]PROJECTES!$C$14:$G$5000,2,FALSE))</f>
        <v/>
      </c>
      <c r="G3271" s="112" t="str">
        <f>IF(E3271="","",VLOOKUP(E3271,[1]PROJECTES!$C$14:$G$5000,4,FALSE))</f>
        <v/>
      </c>
      <c r="H3271" s="95"/>
      <c r="I3271" s="113" t="str">
        <f>IF(H3271="","",VLOOKUP(H3271,BD!B$2:C$16,2,FALSE))</f>
        <v/>
      </c>
      <c r="J3271" s="114"/>
      <c r="K3271" s="115" t="str">
        <f t="shared" si="112"/>
        <v/>
      </c>
      <c r="L3271" s="116" t="str">
        <f t="shared" ca="1" si="111"/>
        <v>-</v>
      </c>
      <c r="M3271" s="111" t="str">
        <f>IF(E3271="","",VLOOKUP(E3271,[1]PROJECTES!$C$14:$Z$5000,21,FALSE))</f>
        <v/>
      </c>
      <c r="N3271" s="117"/>
      <c r="O3271" s="118" t="s">
        <v>222</v>
      </c>
      <c r="P3271" s="119"/>
      <c r="Q3271" s="84"/>
      <c r="R3271" s="125"/>
      <c r="S3271" s="166"/>
      <c r="T3271" s="167"/>
    </row>
    <row r="3272" spans="1:20" s="121" customFormat="1" ht="20.100000000000001" customHeight="1" x14ac:dyDescent="0.3">
      <c r="A3272" s="80"/>
      <c r="B3272" s="110" t="str">
        <f>IF(E3272="","",VLOOKUP(E3272,[1]PROJECTES!$C$14:$G$5000,2,FALSE))</f>
        <v/>
      </c>
      <c r="C3272" s="80"/>
      <c r="D3272" s="283" t="str">
        <f>IF(E3272="","",VLOOKUP(E3272,[1]PROJECTES!$C$14:$G$5000,5,FALSE))</f>
        <v/>
      </c>
      <c r="E3272" s="79"/>
      <c r="F3272" s="110" t="str">
        <f>IF(I3272="","",VLOOKUP(I3272,[1]PROJECTES!$C$14:$G$5000,2,FALSE))</f>
        <v/>
      </c>
      <c r="G3272" s="112" t="str">
        <f>IF(E3272="","",VLOOKUP(E3272,[1]PROJECTES!$C$14:$G$5000,4,FALSE))</f>
        <v/>
      </c>
      <c r="H3272" s="95"/>
      <c r="I3272" s="113" t="str">
        <f>IF(H3272="","",VLOOKUP(H3272,BD!B$2:C$16,2,FALSE))</f>
        <v/>
      </c>
      <c r="J3272" s="114"/>
      <c r="K3272" s="115" t="str">
        <f t="shared" si="112"/>
        <v/>
      </c>
      <c r="L3272" s="116" t="str">
        <f t="shared" ca="1" si="111"/>
        <v>-</v>
      </c>
      <c r="M3272" s="111" t="str">
        <f>IF(E3272="","",VLOOKUP(E3272,[1]PROJECTES!$C$14:$Z$5000,21,FALSE))</f>
        <v/>
      </c>
      <c r="N3272" s="117"/>
      <c r="O3272" s="118" t="s">
        <v>222</v>
      </c>
      <c r="P3272" s="119"/>
      <c r="Q3272" s="84"/>
      <c r="R3272" s="125"/>
      <c r="S3272" s="166"/>
      <c r="T3272" s="167"/>
    </row>
    <row r="3273" spans="1:20" s="121" customFormat="1" ht="20.100000000000001" customHeight="1" x14ac:dyDescent="0.3">
      <c r="A3273" s="80"/>
      <c r="B3273" s="110" t="str">
        <f>IF(E3273="","",VLOOKUP(E3273,[1]PROJECTES!$C$14:$G$5000,2,FALSE))</f>
        <v/>
      </c>
      <c r="C3273" s="80"/>
      <c r="D3273" s="283" t="str">
        <f>IF(E3273="","",VLOOKUP(E3273,[1]PROJECTES!$C$14:$G$5000,5,FALSE))</f>
        <v/>
      </c>
      <c r="E3273" s="79"/>
      <c r="F3273" s="110" t="str">
        <f>IF(I3273="","",VLOOKUP(I3273,[1]PROJECTES!$C$14:$G$5000,2,FALSE))</f>
        <v/>
      </c>
      <c r="G3273" s="112" t="str">
        <f>IF(E3273="","",VLOOKUP(E3273,[1]PROJECTES!$C$14:$G$5000,4,FALSE))</f>
        <v/>
      </c>
      <c r="H3273" s="95"/>
      <c r="I3273" s="113" t="str">
        <f>IF(H3273="","",VLOOKUP(H3273,BD!B$2:C$16,2,FALSE))</f>
        <v/>
      </c>
      <c r="J3273" s="114"/>
      <c r="K3273" s="115" t="str">
        <f t="shared" si="112"/>
        <v/>
      </c>
      <c r="L3273" s="116" t="str">
        <f t="shared" ref="L3273:L3336" ca="1" si="113">IF(M3273="","-",IF(G3273="TA","-",+M3273-TODAY()))</f>
        <v>-</v>
      </c>
      <c r="M3273" s="111" t="str">
        <f>IF(E3273="","",VLOOKUP(E3273,[1]PROJECTES!$C$14:$Z$5000,21,FALSE))</f>
        <v/>
      </c>
      <c r="N3273" s="117"/>
      <c r="O3273" s="118" t="s">
        <v>222</v>
      </c>
      <c r="P3273" s="119"/>
      <c r="Q3273" s="84"/>
      <c r="R3273" s="125"/>
      <c r="S3273" s="166"/>
      <c r="T3273" s="167"/>
    </row>
    <row r="3274" spans="1:20" s="121" customFormat="1" ht="20.100000000000001" customHeight="1" x14ac:dyDescent="0.3">
      <c r="A3274" s="80"/>
      <c r="B3274" s="110" t="str">
        <f>IF(E3274="","",VLOOKUP(E3274,[1]PROJECTES!$C$14:$G$5000,2,FALSE))</f>
        <v/>
      </c>
      <c r="C3274" s="80"/>
      <c r="D3274" s="283" t="str">
        <f>IF(E3274="","",VLOOKUP(E3274,[1]PROJECTES!$C$14:$G$5000,5,FALSE))</f>
        <v/>
      </c>
      <c r="E3274" s="79"/>
      <c r="F3274" s="110" t="str">
        <f>IF(I3274="","",VLOOKUP(I3274,[1]PROJECTES!$C$14:$G$5000,2,FALSE))</f>
        <v/>
      </c>
      <c r="G3274" s="112" t="str">
        <f>IF(E3274="","",VLOOKUP(E3274,[1]PROJECTES!$C$14:$G$5000,4,FALSE))</f>
        <v/>
      </c>
      <c r="H3274" s="95"/>
      <c r="I3274" s="113" t="str">
        <f>IF(H3274="","",VLOOKUP(H3274,BD!B$2:C$16,2,FALSE))</f>
        <v/>
      </c>
      <c r="J3274" s="114"/>
      <c r="K3274" s="115" t="str">
        <f t="shared" si="112"/>
        <v/>
      </c>
      <c r="L3274" s="116" t="str">
        <f t="shared" ca="1" si="113"/>
        <v>-</v>
      </c>
      <c r="M3274" s="111" t="str">
        <f>IF(E3274="","",VLOOKUP(E3274,[1]PROJECTES!$C$14:$Z$5000,21,FALSE))</f>
        <v/>
      </c>
      <c r="N3274" s="117"/>
      <c r="O3274" s="118" t="s">
        <v>222</v>
      </c>
      <c r="P3274" s="119"/>
      <c r="Q3274" s="84"/>
      <c r="R3274" s="125"/>
      <c r="S3274" s="166"/>
      <c r="T3274" s="167"/>
    </row>
    <row r="3275" spans="1:20" s="121" customFormat="1" ht="20.100000000000001" customHeight="1" x14ac:dyDescent="0.3">
      <c r="A3275" s="80"/>
      <c r="B3275" s="110" t="str">
        <f>IF(E3275="","",VLOOKUP(E3275,[1]PROJECTES!$C$14:$G$5000,2,FALSE))</f>
        <v/>
      </c>
      <c r="C3275" s="80"/>
      <c r="D3275" s="283" t="str">
        <f>IF(E3275="","",VLOOKUP(E3275,[1]PROJECTES!$C$14:$G$5000,5,FALSE))</f>
        <v/>
      </c>
      <c r="E3275" s="79"/>
      <c r="F3275" s="110" t="str">
        <f>IF(I3275="","",VLOOKUP(I3275,[1]PROJECTES!$C$14:$G$5000,2,FALSE))</f>
        <v/>
      </c>
      <c r="G3275" s="112" t="str">
        <f>IF(E3275="","",VLOOKUP(E3275,[1]PROJECTES!$C$14:$G$5000,4,FALSE))</f>
        <v/>
      </c>
      <c r="H3275" s="95"/>
      <c r="I3275" s="113" t="str">
        <f>IF(H3275="","",VLOOKUP(H3275,BD!B$2:C$16,2,FALSE))</f>
        <v/>
      </c>
      <c r="J3275" s="114"/>
      <c r="K3275" s="115" t="str">
        <f t="shared" si="112"/>
        <v/>
      </c>
      <c r="L3275" s="116" t="str">
        <f t="shared" ca="1" si="113"/>
        <v>-</v>
      </c>
      <c r="M3275" s="111" t="str">
        <f>IF(E3275="","",VLOOKUP(E3275,[1]PROJECTES!$C$14:$Z$5000,21,FALSE))</f>
        <v/>
      </c>
      <c r="N3275" s="117"/>
      <c r="O3275" s="118" t="s">
        <v>222</v>
      </c>
      <c r="P3275" s="119"/>
      <c r="Q3275" s="84"/>
      <c r="R3275" s="125"/>
      <c r="S3275" s="166"/>
      <c r="T3275" s="167"/>
    </row>
    <row r="3276" spans="1:20" s="121" customFormat="1" ht="20.100000000000001" customHeight="1" x14ac:dyDescent="0.3">
      <c r="A3276" s="80"/>
      <c r="B3276" s="110" t="str">
        <f>IF(E3276="","",VLOOKUP(E3276,[1]PROJECTES!$C$14:$G$5000,2,FALSE))</f>
        <v/>
      </c>
      <c r="C3276" s="80"/>
      <c r="D3276" s="283" t="str">
        <f>IF(E3276="","",VLOOKUP(E3276,[1]PROJECTES!$C$14:$G$5000,5,FALSE))</f>
        <v/>
      </c>
      <c r="E3276" s="79"/>
      <c r="F3276" s="110" t="str">
        <f>IF(I3276="","",VLOOKUP(I3276,[1]PROJECTES!$C$14:$G$5000,2,FALSE))</f>
        <v/>
      </c>
      <c r="G3276" s="112" t="str">
        <f>IF(E3276="","",VLOOKUP(E3276,[1]PROJECTES!$C$14:$G$5000,4,FALSE))</f>
        <v/>
      </c>
      <c r="H3276" s="95"/>
      <c r="I3276" s="113" t="str">
        <f>IF(H3276="","",VLOOKUP(H3276,BD!B$2:C$16,2,FALSE))</f>
        <v/>
      </c>
      <c r="J3276" s="114"/>
      <c r="K3276" s="115" t="str">
        <f t="shared" si="112"/>
        <v/>
      </c>
      <c r="L3276" s="116" t="str">
        <f t="shared" ca="1" si="113"/>
        <v>-</v>
      </c>
      <c r="M3276" s="111" t="str">
        <f>IF(E3276="","",VLOOKUP(E3276,[1]PROJECTES!$C$14:$Z$5000,21,FALSE))</f>
        <v/>
      </c>
      <c r="N3276" s="117"/>
      <c r="O3276" s="118" t="s">
        <v>222</v>
      </c>
      <c r="P3276" s="119"/>
      <c r="Q3276" s="84"/>
      <c r="R3276" s="125"/>
      <c r="S3276" s="166"/>
      <c r="T3276" s="167"/>
    </row>
    <row r="3277" spans="1:20" s="121" customFormat="1" ht="20.100000000000001" customHeight="1" x14ac:dyDescent="0.3">
      <c r="A3277" s="80"/>
      <c r="B3277" s="110" t="str">
        <f>IF(E3277="","",VLOOKUP(E3277,[1]PROJECTES!$C$14:$G$5000,2,FALSE))</f>
        <v/>
      </c>
      <c r="C3277" s="80"/>
      <c r="D3277" s="283" t="str">
        <f>IF(E3277="","",VLOOKUP(E3277,[1]PROJECTES!$C$14:$G$5000,5,FALSE))</f>
        <v/>
      </c>
      <c r="E3277" s="79"/>
      <c r="F3277" s="110" t="str">
        <f>IF(I3277="","",VLOOKUP(I3277,[1]PROJECTES!$C$14:$G$5000,2,FALSE))</f>
        <v/>
      </c>
      <c r="G3277" s="112" t="str">
        <f>IF(E3277="","",VLOOKUP(E3277,[1]PROJECTES!$C$14:$G$5000,4,FALSE))</f>
        <v/>
      </c>
      <c r="H3277" s="95"/>
      <c r="I3277" s="113" t="str">
        <f>IF(H3277="","",VLOOKUP(H3277,BD!B$2:C$16,2,FALSE))</f>
        <v/>
      </c>
      <c r="J3277" s="114"/>
      <c r="K3277" s="115" t="str">
        <f t="shared" si="112"/>
        <v/>
      </c>
      <c r="L3277" s="116" t="str">
        <f t="shared" ca="1" si="113"/>
        <v>-</v>
      </c>
      <c r="M3277" s="111" t="str">
        <f>IF(E3277="","",VLOOKUP(E3277,[1]PROJECTES!$C$14:$Z$5000,21,FALSE))</f>
        <v/>
      </c>
      <c r="N3277" s="117"/>
      <c r="O3277" s="118" t="s">
        <v>222</v>
      </c>
      <c r="P3277" s="119"/>
      <c r="Q3277" s="84"/>
      <c r="R3277" s="125"/>
      <c r="S3277" s="166"/>
      <c r="T3277" s="167"/>
    </row>
    <row r="3278" spans="1:20" s="121" customFormat="1" ht="20.100000000000001" customHeight="1" x14ac:dyDescent="0.3">
      <c r="A3278" s="80"/>
      <c r="B3278" s="110" t="str">
        <f>IF(E3278="","",VLOOKUP(E3278,[1]PROJECTES!$C$14:$G$5000,2,FALSE))</f>
        <v/>
      </c>
      <c r="C3278" s="80"/>
      <c r="D3278" s="283" t="str">
        <f>IF(E3278="","",VLOOKUP(E3278,[1]PROJECTES!$C$14:$G$5000,5,FALSE))</f>
        <v/>
      </c>
      <c r="E3278" s="79"/>
      <c r="F3278" s="110" t="str">
        <f>IF(I3278="","",VLOOKUP(I3278,[1]PROJECTES!$C$14:$G$5000,2,FALSE))</f>
        <v/>
      </c>
      <c r="G3278" s="112" t="str">
        <f>IF(E3278="","",VLOOKUP(E3278,[1]PROJECTES!$C$14:$G$5000,4,FALSE))</f>
        <v/>
      </c>
      <c r="H3278" s="95"/>
      <c r="I3278" s="113" t="str">
        <f>IF(H3278="","",VLOOKUP(H3278,BD!B$2:C$16,2,FALSE))</f>
        <v/>
      </c>
      <c r="J3278" s="114"/>
      <c r="K3278" s="115" t="str">
        <f t="shared" si="112"/>
        <v/>
      </c>
      <c r="L3278" s="116" t="str">
        <f t="shared" ca="1" si="113"/>
        <v>-</v>
      </c>
      <c r="M3278" s="111" t="str">
        <f>IF(E3278="","",VLOOKUP(E3278,[1]PROJECTES!$C$14:$Z$5000,21,FALSE))</f>
        <v/>
      </c>
      <c r="N3278" s="117"/>
      <c r="O3278" s="118" t="s">
        <v>222</v>
      </c>
      <c r="P3278" s="119"/>
      <c r="Q3278" s="84"/>
      <c r="R3278" s="125"/>
      <c r="S3278" s="166"/>
      <c r="T3278" s="167"/>
    </row>
    <row r="3279" spans="1:20" s="121" customFormat="1" ht="20.100000000000001" customHeight="1" x14ac:dyDescent="0.3">
      <c r="A3279" s="80"/>
      <c r="B3279" s="110" t="str">
        <f>IF(E3279="","",VLOOKUP(E3279,[1]PROJECTES!$C$14:$G$5000,2,FALSE))</f>
        <v/>
      </c>
      <c r="C3279" s="80"/>
      <c r="D3279" s="283" t="str">
        <f>IF(E3279="","",VLOOKUP(E3279,[1]PROJECTES!$C$14:$G$5000,5,FALSE))</f>
        <v/>
      </c>
      <c r="E3279" s="79"/>
      <c r="F3279" s="110" t="str">
        <f>IF(I3279="","",VLOOKUP(I3279,[1]PROJECTES!$C$14:$G$5000,2,FALSE))</f>
        <v/>
      </c>
      <c r="G3279" s="112" t="str">
        <f>IF(E3279="","",VLOOKUP(E3279,[1]PROJECTES!$C$14:$G$5000,4,FALSE))</f>
        <v/>
      </c>
      <c r="H3279" s="95"/>
      <c r="I3279" s="113" t="str">
        <f>IF(H3279="","",VLOOKUP(H3279,BD!B$2:C$16,2,FALSE))</f>
        <v/>
      </c>
      <c r="J3279" s="114"/>
      <c r="K3279" s="115" t="str">
        <f t="shared" si="112"/>
        <v/>
      </c>
      <c r="L3279" s="116" t="str">
        <f t="shared" ca="1" si="113"/>
        <v>-</v>
      </c>
      <c r="M3279" s="111" t="str">
        <f>IF(E3279="","",VLOOKUP(E3279,[1]PROJECTES!$C$14:$Z$5000,21,FALSE))</f>
        <v/>
      </c>
      <c r="N3279" s="117"/>
      <c r="O3279" s="118" t="s">
        <v>222</v>
      </c>
      <c r="P3279" s="119"/>
      <c r="Q3279" s="84"/>
      <c r="R3279" s="125"/>
      <c r="S3279" s="166"/>
      <c r="T3279" s="167"/>
    </row>
    <row r="3280" spans="1:20" s="121" customFormat="1" ht="20.100000000000001" customHeight="1" x14ac:dyDescent="0.3">
      <c r="A3280" s="80"/>
      <c r="B3280" s="110" t="str">
        <f>IF(E3280="","",VLOOKUP(E3280,[1]PROJECTES!$C$14:$G$5000,2,FALSE))</f>
        <v/>
      </c>
      <c r="C3280" s="80"/>
      <c r="D3280" s="283" t="str">
        <f>IF(E3280="","",VLOOKUP(E3280,[1]PROJECTES!$C$14:$G$5000,5,FALSE))</f>
        <v/>
      </c>
      <c r="E3280" s="79"/>
      <c r="F3280" s="110" t="str">
        <f>IF(I3280="","",VLOOKUP(I3280,[1]PROJECTES!$C$14:$G$5000,2,FALSE))</f>
        <v/>
      </c>
      <c r="G3280" s="112" t="str">
        <f>IF(E3280="","",VLOOKUP(E3280,[1]PROJECTES!$C$14:$G$5000,4,FALSE))</f>
        <v/>
      </c>
      <c r="H3280" s="95"/>
      <c r="I3280" s="113" t="str">
        <f>IF(H3280="","",VLOOKUP(H3280,BD!B$2:C$16,2,FALSE))</f>
        <v/>
      </c>
      <c r="J3280" s="114"/>
      <c r="K3280" s="115" t="str">
        <f t="shared" si="112"/>
        <v/>
      </c>
      <c r="L3280" s="116" t="str">
        <f t="shared" ca="1" si="113"/>
        <v>-</v>
      </c>
      <c r="M3280" s="111" t="str">
        <f>IF(E3280="","",VLOOKUP(E3280,[1]PROJECTES!$C$14:$Z$5000,21,FALSE))</f>
        <v/>
      </c>
      <c r="N3280" s="117"/>
      <c r="O3280" s="118" t="s">
        <v>222</v>
      </c>
      <c r="P3280" s="119"/>
      <c r="Q3280" s="84"/>
      <c r="R3280" s="125"/>
      <c r="S3280" s="166"/>
      <c r="T3280" s="167"/>
    </row>
    <row r="3281" spans="1:20" s="121" customFormat="1" ht="20.100000000000001" customHeight="1" x14ac:dyDescent="0.3">
      <c r="A3281" s="80"/>
      <c r="B3281" s="110" t="str">
        <f>IF(E3281="","",VLOOKUP(E3281,[1]PROJECTES!$C$14:$G$5000,2,FALSE))</f>
        <v/>
      </c>
      <c r="C3281" s="80"/>
      <c r="D3281" s="283" t="str">
        <f>IF(E3281="","",VLOOKUP(E3281,[1]PROJECTES!$C$14:$G$5000,5,FALSE))</f>
        <v/>
      </c>
      <c r="E3281" s="79"/>
      <c r="F3281" s="110" t="str">
        <f>IF(I3281="","",VLOOKUP(I3281,[1]PROJECTES!$C$14:$G$5000,2,FALSE))</f>
        <v/>
      </c>
      <c r="G3281" s="112" t="str">
        <f>IF(E3281="","",VLOOKUP(E3281,[1]PROJECTES!$C$14:$G$5000,4,FALSE))</f>
        <v/>
      </c>
      <c r="H3281" s="95"/>
      <c r="I3281" s="113" t="str">
        <f>IF(H3281="","",VLOOKUP(H3281,BD!B$2:C$16,2,FALSE))</f>
        <v/>
      </c>
      <c r="J3281" s="114"/>
      <c r="K3281" s="115" t="str">
        <f t="shared" si="112"/>
        <v/>
      </c>
      <c r="L3281" s="116" t="str">
        <f t="shared" ca="1" si="113"/>
        <v>-</v>
      </c>
      <c r="M3281" s="111" t="str">
        <f>IF(E3281="","",VLOOKUP(E3281,[1]PROJECTES!$C$14:$Z$5000,21,FALSE))</f>
        <v/>
      </c>
      <c r="N3281" s="117"/>
      <c r="O3281" s="118" t="s">
        <v>222</v>
      </c>
      <c r="P3281" s="119"/>
      <c r="Q3281" s="84"/>
      <c r="R3281" s="125"/>
      <c r="S3281" s="166"/>
      <c r="T3281" s="167"/>
    </row>
    <row r="3282" spans="1:20" s="121" customFormat="1" ht="20.100000000000001" customHeight="1" x14ac:dyDescent="0.3">
      <c r="A3282" s="80"/>
      <c r="B3282" s="110" t="str">
        <f>IF(E3282="","",VLOOKUP(E3282,[1]PROJECTES!$C$14:$G$5000,2,FALSE))</f>
        <v/>
      </c>
      <c r="C3282" s="80"/>
      <c r="D3282" s="283" t="str">
        <f>IF(E3282="","",VLOOKUP(E3282,[1]PROJECTES!$C$14:$G$5000,5,FALSE))</f>
        <v/>
      </c>
      <c r="E3282" s="79"/>
      <c r="F3282" s="110" t="str">
        <f>IF(I3282="","",VLOOKUP(I3282,[1]PROJECTES!$C$14:$G$5000,2,FALSE))</f>
        <v/>
      </c>
      <c r="G3282" s="112" t="str">
        <f>IF(E3282="","",VLOOKUP(E3282,[1]PROJECTES!$C$14:$G$5000,4,FALSE))</f>
        <v/>
      </c>
      <c r="H3282" s="95"/>
      <c r="I3282" s="113" t="str">
        <f>IF(H3282="","",VLOOKUP(H3282,BD!B$2:C$16,2,FALSE))</f>
        <v/>
      </c>
      <c r="J3282" s="114"/>
      <c r="K3282" s="115" t="str">
        <f t="shared" si="112"/>
        <v/>
      </c>
      <c r="L3282" s="116" t="str">
        <f t="shared" ca="1" si="113"/>
        <v>-</v>
      </c>
      <c r="M3282" s="111" t="str">
        <f>IF(E3282="","",VLOOKUP(E3282,[1]PROJECTES!$C$14:$Z$5000,21,FALSE))</f>
        <v/>
      </c>
      <c r="N3282" s="117"/>
      <c r="O3282" s="118" t="s">
        <v>222</v>
      </c>
      <c r="P3282" s="119"/>
      <c r="Q3282" s="84"/>
      <c r="R3282" s="125"/>
      <c r="S3282" s="166"/>
      <c r="T3282" s="167"/>
    </row>
    <row r="3283" spans="1:20" s="121" customFormat="1" ht="20.100000000000001" customHeight="1" x14ac:dyDescent="0.3">
      <c r="A3283" s="80"/>
      <c r="B3283" s="110" t="str">
        <f>IF(E3283="","",VLOOKUP(E3283,[1]PROJECTES!$C$14:$G$5000,2,FALSE))</f>
        <v/>
      </c>
      <c r="C3283" s="80"/>
      <c r="D3283" s="283" t="str">
        <f>IF(E3283="","",VLOOKUP(E3283,[1]PROJECTES!$C$14:$G$5000,5,FALSE))</f>
        <v/>
      </c>
      <c r="E3283" s="79"/>
      <c r="F3283" s="110" t="str">
        <f>IF(I3283="","",VLOOKUP(I3283,[1]PROJECTES!$C$14:$G$5000,2,FALSE))</f>
        <v/>
      </c>
      <c r="G3283" s="112" t="str">
        <f>IF(E3283="","",VLOOKUP(E3283,[1]PROJECTES!$C$14:$G$5000,4,FALSE))</f>
        <v/>
      </c>
      <c r="H3283" s="95"/>
      <c r="I3283" s="113" t="str">
        <f>IF(H3283="","",VLOOKUP(H3283,BD!B$2:C$16,2,FALSE))</f>
        <v/>
      </c>
      <c r="J3283" s="114"/>
      <c r="K3283" s="115" t="str">
        <f t="shared" si="112"/>
        <v/>
      </c>
      <c r="L3283" s="116" t="str">
        <f t="shared" ca="1" si="113"/>
        <v>-</v>
      </c>
      <c r="M3283" s="111" t="str">
        <f>IF(E3283="","",VLOOKUP(E3283,[1]PROJECTES!$C$14:$Z$5000,21,FALSE))</f>
        <v/>
      </c>
      <c r="N3283" s="117"/>
      <c r="O3283" s="118" t="s">
        <v>222</v>
      </c>
      <c r="P3283" s="119"/>
      <c r="Q3283" s="84"/>
      <c r="R3283" s="123"/>
      <c r="S3283" s="166"/>
      <c r="T3283" s="167"/>
    </row>
    <row r="3284" spans="1:20" s="121" customFormat="1" ht="20.100000000000001" customHeight="1" x14ac:dyDescent="0.3">
      <c r="A3284" s="80"/>
      <c r="B3284" s="110" t="str">
        <f>IF(E3284="","",VLOOKUP(E3284,[1]PROJECTES!$C$14:$G$5000,2,FALSE))</f>
        <v/>
      </c>
      <c r="C3284" s="80"/>
      <c r="D3284" s="283" t="str">
        <f>IF(E3284="","",VLOOKUP(E3284,[1]PROJECTES!$C$14:$G$5000,5,FALSE))</f>
        <v/>
      </c>
      <c r="E3284" s="79"/>
      <c r="F3284" s="110" t="str">
        <f>IF(I3284="","",VLOOKUP(I3284,[1]PROJECTES!$C$14:$G$5000,2,FALSE))</f>
        <v/>
      </c>
      <c r="G3284" s="112" t="str">
        <f>IF(E3284="","",VLOOKUP(E3284,[1]PROJECTES!$C$14:$G$5000,4,FALSE))</f>
        <v/>
      </c>
      <c r="H3284" s="95"/>
      <c r="I3284" s="113" t="str">
        <f>IF(H3284="","",VLOOKUP(H3284,BD!B$2:C$16,2,FALSE))</f>
        <v/>
      </c>
      <c r="J3284" s="114"/>
      <c r="K3284" s="115" t="str">
        <f t="shared" si="112"/>
        <v/>
      </c>
      <c r="L3284" s="116" t="str">
        <f t="shared" ca="1" si="113"/>
        <v>-</v>
      </c>
      <c r="M3284" s="111" t="str">
        <f>IF(E3284="","",VLOOKUP(E3284,[1]PROJECTES!$C$14:$Z$5000,21,FALSE))</f>
        <v/>
      </c>
      <c r="N3284" s="117"/>
      <c r="O3284" s="118" t="s">
        <v>222</v>
      </c>
      <c r="P3284" s="119"/>
      <c r="Q3284" s="84"/>
      <c r="R3284" s="125"/>
      <c r="S3284" s="166"/>
      <c r="T3284" s="167"/>
    </row>
    <row r="3285" spans="1:20" s="121" customFormat="1" ht="20.100000000000001" customHeight="1" x14ac:dyDescent="0.3">
      <c r="A3285" s="80"/>
      <c r="B3285" s="110" t="str">
        <f>IF(E3285="","",VLOOKUP(E3285,[1]PROJECTES!$C$14:$G$5000,2,FALSE))</f>
        <v/>
      </c>
      <c r="C3285" s="80"/>
      <c r="D3285" s="283" t="str">
        <f>IF(E3285="","",VLOOKUP(E3285,[1]PROJECTES!$C$14:$G$5000,5,FALSE))</f>
        <v/>
      </c>
      <c r="E3285" s="79"/>
      <c r="F3285" s="110" t="str">
        <f>IF(I3285="","",VLOOKUP(I3285,[1]PROJECTES!$C$14:$G$5000,2,FALSE))</f>
        <v/>
      </c>
      <c r="G3285" s="112" t="str">
        <f>IF(E3285="","",VLOOKUP(E3285,[1]PROJECTES!$C$14:$G$5000,4,FALSE))</f>
        <v/>
      </c>
      <c r="H3285" s="95"/>
      <c r="I3285" s="113" t="str">
        <f>IF(H3285="","",VLOOKUP(H3285,BD!B$2:C$16,2,FALSE))</f>
        <v/>
      </c>
      <c r="J3285" s="114"/>
      <c r="K3285" s="115" t="str">
        <f t="shared" si="112"/>
        <v/>
      </c>
      <c r="L3285" s="116" t="str">
        <f t="shared" ca="1" si="113"/>
        <v>-</v>
      </c>
      <c r="M3285" s="111" t="str">
        <f>IF(E3285="","",VLOOKUP(E3285,[1]PROJECTES!$C$14:$Z$5000,21,FALSE))</f>
        <v/>
      </c>
      <c r="N3285" s="117"/>
      <c r="O3285" s="118" t="s">
        <v>222</v>
      </c>
      <c r="P3285" s="119"/>
      <c r="Q3285" s="84"/>
      <c r="R3285" s="125"/>
      <c r="S3285" s="166"/>
      <c r="T3285" s="167"/>
    </row>
    <row r="3286" spans="1:20" s="121" customFormat="1" ht="20.100000000000001" customHeight="1" x14ac:dyDescent="0.3">
      <c r="A3286" s="80"/>
      <c r="B3286" s="110" t="str">
        <f>IF(E3286="","",VLOOKUP(E3286,[1]PROJECTES!$C$14:$G$5000,2,FALSE))</f>
        <v/>
      </c>
      <c r="C3286" s="80"/>
      <c r="D3286" s="283" t="str">
        <f>IF(E3286="","",VLOOKUP(E3286,[1]PROJECTES!$C$14:$G$5000,5,FALSE))</f>
        <v/>
      </c>
      <c r="E3286" s="79"/>
      <c r="F3286" s="110" t="str">
        <f>IF(I3286="","",VLOOKUP(I3286,[1]PROJECTES!$C$14:$G$5000,2,FALSE))</f>
        <v/>
      </c>
      <c r="G3286" s="112" t="str">
        <f>IF(E3286="","",VLOOKUP(E3286,[1]PROJECTES!$C$14:$G$5000,4,FALSE))</f>
        <v/>
      </c>
      <c r="H3286" s="95"/>
      <c r="I3286" s="113" t="str">
        <f>IF(H3286="","",VLOOKUP(H3286,BD!B$2:C$16,2,FALSE))</f>
        <v/>
      </c>
      <c r="J3286" s="114"/>
      <c r="K3286" s="115" t="str">
        <f t="shared" si="112"/>
        <v/>
      </c>
      <c r="L3286" s="116" t="str">
        <f t="shared" ca="1" si="113"/>
        <v>-</v>
      </c>
      <c r="M3286" s="111" t="str">
        <f>IF(E3286="","",VLOOKUP(E3286,[1]PROJECTES!$C$14:$Z$5000,21,FALSE))</f>
        <v/>
      </c>
      <c r="N3286" s="117"/>
      <c r="O3286" s="118" t="s">
        <v>222</v>
      </c>
      <c r="P3286" s="119"/>
      <c r="Q3286" s="84"/>
      <c r="R3286" s="125"/>
      <c r="S3286" s="166"/>
      <c r="T3286" s="167"/>
    </row>
    <row r="3287" spans="1:20" s="121" customFormat="1" ht="20.100000000000001" customHeight="1" x14ac:dyDescent="0.3">
      <c r="A3287" s="80"/>
      <c r="B3287" s="110" t="str">
        <f>IF(E3287="","",VLOOKUP(E3287,[1]PROJECTES!$C$14:$G$5000,2,FALSE))</f>
        <v/>
      </c>
      <c r="C3287" s="80"/>
      <c r="D3287" s="283" t="str">
        <f>IF(E3287="","",VLOOKUP(E3287,[1]PROJECTES!$C$14:$G$5000,5,FALSE))</f>
        <v/>
      </c>
      <c r="E3287" s="79"/>
      <c r="F3287" s="110" t="str">
        <f>IF(I3287="","",VLOOKUP(I3287,[1]PROJECTES!$C$14:$G$5000,2,FALSE))</f>
        <v/>
      </c>
      <c r="G3287" s="112" t="str">
        <f>IF(E3287="","",VLOOKUP(E3287,[1]PROJECTES!$C$14:$G$5000,4,FALSE))</f>
        <v/>
      </c>
      <c r="H3287" s="95"/>
      <c r="I3287" s="113" t="str">
        <f>IF(H3287="","",VLOOKUP(H3287,BD!B$2:C$16,2,FALSE))</f>
        <v/>
      </c>
      <c r="J3287" s="114"/>
      <c r="K3287" s="115" t="str">
        <f t="shared" si="112"/>
        <v/>
      </c>
      <c r="L3287" s="116" t="str">
        <f t="shared" ca="1" si="113"/>
        <v>-</v>
      </c>
      <c r="M3287" s="111" t="str">
        <f>IF(E3287="","",VLOOKUP(E3287,[1]PROJECTES!$C$14:$Z$5000,21,FALSE))</f>
        <v/>
      </c>
      <c r="N3287" s="117"/>
      <c r="O3287" s="118" t="s">
        <v>222</v>
      </c>
      <c r="P3287" s="119"/>
      <c r="Q3287" s="84"/>
      <c r="R3287" s="125"/>
      <c r="S3287" s="166"/>
      <c r="T3287" s="167"/>
    </row>
    <row r="3288" spans="1:20" s="121" customFormat="1" ht="20.100000000000001" customHeight="1" x14ac:dyDescent="0.3">
      <c r="A3288" s="80"/>
      <c r="B3288" s="110" t="str">
        <f>IF(E3288="","",VLOOKUP(E3288,[1]PROJECTES!$C$14:$G$5000,2,FALSE))</f>
        <v/>
      </c>
      <c r="C3288" s="80"/>
      <c r="D3288" s="283" t="str">
        <f>IF(E3288="","",VLOOKUP(E3288,[1]PROJECTES!$C$14:$G$5000,5,FALSE))</f>
        <v/>
      </c>
      <c r="E3288" s="79"/>
      <c r="F3288" s="110" t="str">
        <f>IF(I3288="","",VLOOKUP(I3288,[1]PROJECTES!$C$14:$G$5000,2,FALSE))</f>
        <v/>
      </c>
      <c r="G3288" s="112" t="str">
        <f>IF(E3288="","",VLOOKUP(E3288,[1]PROJECTES!$C$14:$G$5000,4,FALSE))</f>
        <v/>
      </c>
      <c r="H3288" s="95"/>
      <c r="I3288" s="113" t="str">
        <f>IF(H3288="","",VLOOKUP(H3288,BD!B$2:C$16,2,FALSE))</f>
        <v/>
      </c>
      <c r="J3288" s="114"/>
      <c r="K3288" s="115" t="str">
        <f t="shared" si="112"/>
        <v/>
      </c>
      <c r="L3288" s="116" t="str">
        <f t="shared" ca="1" si="113"/>
        <v>-</v>
      </c>
      <c r="M3288" s="111" t="str">
        <f>IF(E3288="","",VLOOKUP(E3288,[1]PROJECTES!$C$14:$Z$5000,21,FALSE))</f>
        <v/>
      </c>
      <c r="N3288" s="117"/>
      <c r="O3288" s="118" t="s">
        <v>222</v>
      </c>
      <c r="P3288" s="119"/>
      <c r="Q3288" s="84"/>
      <c r="R3288" s="125"/>
      <c r="S3288" s="166"/>
      <c r="T3288" s="167"/>
    </row>
    <row r="3289" spans="1:20" s="121" customFormat="1" ht="20.100000000000001" customHeight="1" x14ac:dyDescent="0.3">
      <c r="A3289" s="80"/>
      <c r="B3289" s="110" t="str">
        <f>IF(E3289="","",VLOOKUP(E3289,[1]PROJECTES!$C$14:$G$5000,2,FALSE))</f>
        <v/>
      </c>
      <c r="C3289" s="80"/>
      <c r="D3289" s="283" t="str">
        <f>IF(E3289="","",VLOOKUP(E3289,[1]PROJECTES!$C$14:$G$5000,5,FALSE))</f>
        <v/>
      </c>
      <c r="E3289" s="79"/>
      <c r="F3289" s="110" t="str">
        <f>IF(I3289="","",VLOOKUP(I3289,[1]PROJECTES!$C$14:$G$5000,2,FALSE))</f>
        <v/>
      </c>
      <c r="G3289" s="112" t="str">
        <f>IF(E3289="","",VLOOKUP(E3289,[1]PROJECTES!$C$14:$G$5000,4,FALSE))</f>
        <v/>
      </c>
      <c r="H3289" s="95"/>
      <c r="I3289" s="113" t="str">
        <f>IF(H3289="","",VLOOKUP(H3289,BD!B$2:C$16,2,FALSE))</f>
        <v/>
      </c>
      <c r="J3289" s="114"/>
      <c r="K3289" s="115" t="str">
        <f t="shared" si="112"/>
        <v/>
      </c>
      <c r="L3289" s="116" t="str">
        <f t="shared" ca="1" si="113"/>
        <v>-</v>
      </c>
      <c r="M3289" s="111" t="str">
        <f>IF(E3289="","",VLOOKUP(E3289,[1]PROJECTES!$C$14:$Z$5000,21,FALSE))</f>
        <v/>
      </c>
      <c r="N3289" s="117"/>
      <c r="O3289" s="118" t="s">
        <v>222</v>
      </c>
      <c r="P3289" s="119"/>
      <c r="Q3289" s="84"/>
      <c r="R3289" s="125"/>
      <c r="S3289" s="166"/>
      <c r="T3289" s="167"/>
    </row>
    <row r="3290" spans="1:20" s="121" customFormat="1" ht="20.100000000000001" customHeight="1" x14ac:dyDescent="0.3">
      <c r="A3290" s="80"/>
      <c r="B3290" s="110" t="str">
        <f>IF(E3290="","",VLOOKUP(E3290,[1]PROJECTES!$C$14:$G$5000,2,FALSE))</f>
        <v/>
      </c>
      <c r="C3290" s="80"/>
      <c r="D3290" s="283" t="str">
        <f>IF(E3290="","",VLOOKUP(E3290,[1]PROJECTES!$C$14:$G$5000,5,FALSE))</f>
        <v/>
      </c>
      <c r="E3290" s="79"/>
      <c r="F3290" s="110" t="str">
        <f>IF(I3290="","",VLOOKUP(I3290,[1]PROJECTES!$C$14:$G$5000,2,FALSE))</f>
        <v/>
      </c>
      <c r="G3290" s="112" t="str">
        <f>IF(E3290="","",VLOOKUP(E3290,[1]PROJECTES!$C$14:$G$5000,4,FALSE))</f>
        <v/>
      </c>
      <c r="H3290" s="95"/>
      <c r="I3290" s="113" t="str">
        <f>IF(H3290="","",VLOOKUP(H3290,BD!B$2:C$16,2,FALSE))</f>
        <v/>
      </c>
      <c r="J3290" s="114"/>
      <c r="K3290" s="115" t="str">
        <f t="shared" si="112"/>
        <v/>
      </c>
      <c r="L3290" s="116" t="str">
        <f t="shared" ca="1" si="113"/>
        <v>-</v>
      </c>
      <c r="M3290" s="111" t="str">
        <f>IF(E3290="","",VLOOKUP(E3290,[1]PROJECTES!$C$14:$Z$5000,21,FALSE))</f>
        <v/>
      </c>
      <c r="N3290" s="117"/>
      <c r="O3290" s="118" t="s">
        <v>222</v>
      </c>
      <c r="P3290" s="119"/>
      <c r="Q3290" s="84"/>
      <c r="R3290" s="125"/>
      <c r="S3290" s="166"/>
      <c r="T3290" s="167"/>
    </row>
    <row r="3291" spans="1:20" s="121" customFormat="1" ht="20.100000000000001" customHeight="1" x14ac:dyDescent="0.3">
      <c r="A3291" s="80"/>
      <c r="B3291" s="110" t="str">
        <f>IF(E3291="","",VLOOKUP(E3291,[1]PROJECTES!$C$14:$G$5000,2,FALSE))</f>
        <v/>
      </c>
      <c r="C3291" s="80"/>
      <c r="D3291" s="283" t="str">
        <f>IF(E3291="","",VLOOKUP(E3291,[1]PROJECTES!$C$14:$G$5000,5,FALSE))</f>
        <v/>
      </c>
      <c r="E3291" s="79"/>
      <c r="F3291" s="110" t="str">
        <f>IF(I3291="","",VLOOKUP(I3291,[1]PROJECTES!$C$14:$G$5000,2,FALSE))</f>
        <v/>
      </c>
      <c r="G3291" s="112" t="str">
        <f>IF(E3291="","",VLOOKUP(E3291,[1]PROJECTES!$C$14:$G$5000,4,FALSE))</f>
        <v/>
      </c>
      <c r="H3291" s="95"/>
      <c r="I3291" s="113" t="str">
        <f>IF(H3291="","",VLOOKUP(H3291,BD!B$2:C$16,2,FALSE))</f>
        <v/>
      </c>
      <c r="J3291" s="114"/>
      <c r="K3291" s="115" t="str">
        <f t="shared" si="112"/>
        <v/>
      </c>
      <c r="L3291" s="116" t="str">
        <f t="shared" ca="1" si="113"/>
        <v>-</v>
      </c>
      <c r="M3291" s="111" t="str">
        <f>IF(E3291="","",VLOOKUP(E3291,[1]PROJECTES!$C$14:$Z$5000,21,FALSE))</f>
        <v/>
      </c>
      <c r="N3291" s="117"/>
      <c r="O3291" s="118" t="s">
        <v>222</v>
      </c>
      <c r="P3291" s="119"/>
      <c r="Q3291" s="84"/>
      <c r="R3291" s="125"/>
      <c r="S3291" s="166"/>
      <c r="T3291" s="167"/>
    </row>
    <row r="3292" spans="1:20" s="121" customFormat="1" ht="20.100000000000001" customHeight="1" x14ac:dyDescent="0.3">
      <c r="A3292" s="80"/>
      <c r="B3292" s="110" t="str">
        <f>IF(E3292="","",VLOOKUP(E3292,[1]PROJECTES!$C$14:$G$5000,2,FALSE))</f>
        <v/>
      </c>
      <c r="C3292" s="80"/>
      <c r="D3292" s="283" t="str">
        <f>IF(E3292="","",VLOOKUP(E3292,[1]PROJECTES!$C$14:$G$5000,5,FALSE))</f>
        <v/>
      </c>
      <c r="E3292" s="79"/>
      <c r="F3292" s="110" t="str">
        <f>IF(I3292="","",VLOOKUP(I3292,[1]PROJECTES!$C$14:$G$5000,2,FALSE))</f>
        <v/>
      </c>
      <c r="G3292" s="112" t="str">
        <f>IF(E3292="","",VLOOKUP(E3292,[1]PROJECTES!$C$14:$G$5000,4,FALSE))</f>
        <v/>
      </c>
      <c r="H3292" s="95"/>
      <c r="I3292" s="113" t="str">
        <f>IF(H3292="","",VLOOKUP(H3292,BD!B$2:C$16,2,FALSE))</f>
        <v/>
      </c>
      <c r="J3292" s="114"/>
      <c r="K3292" s="115" t="str">
        <f t="shared" si="112"/>
        <v/>
      </c>
      <c r="L3292" s="116" t="str">
        <f t="shared" ca="1" si="113"/>
        <v>-</v>
      </c>
      <c r="M3292" s="111" t="str">
        <f>IF(E3292="","",VLOOKUP(E3292,[1]PROJECTES!$C$14:$Z$5000,21,FALSE))</f>
        <v/>
      </c>
      <c r="N3292" s="117"/>
      <c r="O3292" s="118" t="s">
        <v>222</v>
      </c>
      <c r="P3292" s="119"/>
      <c r="Q3292" s="84"/>
      <c r="R3292" s="125"/>
      <c r="S3292" s="166"/>
      <c r="T3292" s="167"/>
    </row>
    <row r="3293" spans="1:20" s="121" customFormat="1" ht="20.100000000000001" customHeight="1" x14ac:dyDescent="0.3">
      <c r="A3293" s="80"/>
      <c r="B3293" s="110" t="str">
        <f>IF(E3293="","",VLOOKUP(E3293,[1]PROJECTES!$C$14:$G$5000,2,FALSE))</f>
        <v/>
      </c>
      <c r="C3293" s="80"/>
      <c r="D3293" s="283" t="str">
        <f>IF(E3293="","",VLOOKUP(E3293,[1]PROJECTES!$C$14:$G$5000,5,FALSE))</f>
        <v/>
      </c>
      <c r="E3293" s="79"/>
      <c r="F3293" s="110" t="str">
        <f>IF(I3293="","",VLOOKUP(I3293,[1]PROJECTES!$C$14:$G$5000,2,FALSE))</f>
        <v/>
      </c>
      <c r="G3293" s="112" t="str">
        <f>IF(E3293="","",VLOOKUP(E3293,[1]PROJECTES!$C$14:$G$5000,4,FALSE))</f>
        <v/>
      </c>
      <c r="H3293" s="95"/>
      <c r="I3293" s="113" t="str">
        <f>IF(H3293="","",VLOOKUP(H3293,BD!B$2:C$16,2,FALSE))</f>
        <v/>
      </c>
      <c r="J3293" s="114"/>
      <c r="K3293" s="115" t="str">
        <f t="shared" si="112"/>
        <v/>
      </c>
      <c r="L3293" s="116" t="str">
        <f t="shared" ca="1" si="113"/>
        <v>-</v>
      </c>
      <c r="M3293" s="111" t="str">
        <f>IF(E3293="","",VLOOKUP(E3293,[1]PROJECTES!$C$14:$Z$5000,21,FALSE))</f>
        <v/>
      </c>
      <c r="N3293" s="117"/>
      <c r="O3293" s="118" t="s">
        <v>222</v>
      </c>
      <c r="P3293" s="119"/>
      <c r="Q3293" s="84"/>
      <c r="R3293" s="125"/>
      <c r="S3293" s="166"/>
      <c r="T3293" s="167"/>
    </row>
    <row r="3294" spans="1:20" s="121" customFormat="1" ht="20.100000000000001" customHeight="1" x14ac:dyDescent="0.3">
      <c r="A3294" s="80"/>
      <c r="B3294" s="110" t="str">
        <f>IF(E3294="","",VLOOKUP(E3294,[1]PROJECTES!$C$14:$G$5000,2,FALSE))</f>
        <v/>
      </c>
      <c r="C3294" s="80"/>
      <c r="D3294" s="283" t="str">
        <f>IF(E3294="","",VLOOKUP(E3294,[1]PROJECTES!$C$14:$G$5000,5,FALSE))</f>
        <v/>
      </c>
      <c r="E3294" s="79"/>
      <c r="F3294" s="110" t="str">
        <f>IF(I3294="","",VLOOKUP(I3294,[1]PROJECTES!$C$14:$G$5000,2,FALSE))</f>
        <v/>
      </c>
      <c r="G3294" s="112"/>
      <c r="H3294" s="95"/>
      <c r="I3294" s="113" t="str">
        <f>IF(H3294="","",VLOOKUP(H3294,BD!B$2:C$16,2,FALSE))</f>
        <v/>
      </c>
      <c r="J3294" s="114"/>
      <c r="K3294" s="115" t="str">
        <f t="shared" si="112"/>
        <v/>
      </c>
      <c r="L3294" s="116" t="str">
        <f t="shared" ca="1" si="113"/>
        <v>-</v>
      </c>
      <c r="M3294" s="111" t="str">
        <f>IF(E3294="","",VLOOKUP(E3294,[1]PROJECTES!$C$14:$Z$5000,21,FALSE))</f>
        <v/>
      </c>
      <c r="N3294" s="117"/>
      <c r="O3294" s="118" t="s">
        <v>222</v>
      </c>
      <c r="P3294" s="119"/>
      <c r="Q3294" s="84"/>
      <c r="R3294" s="125"/>
      <c r="S3294" s="166"/>
      <c r="T3294" s="167"/>
    </row>
    <row r="3295" spans="1:20" s="121" customFormat="1" ht="20.100000000000001" customHeight="1" x14ac:dyDescent="0.3">
      <c r="A3295" s="80"/>
      <c r="B3295" s="110" t="str">
        <f>IF(E3295="","",VLOOKUP(E3295,[1]PROJECTES!$C$14:$G$5000,2,FALSE))</f>
        <v/>
      </c>
      <c r="C3295" s="80"/>
      <c r="D3295" s="283" t="str">
        <f>IF(E3295="","",VLOOKUP(E3295,[1]PROJECTES!$C$14:$G$5000,5,FALSE))</f>
        <v/>
      </c>
      <c r="E3295" s="79"/>
      <c r="F3295" s="110" t="str">
        <f>IF(I3295="","",VLOOKUP(I3295,[1]PROJECTES!$C$14:$G$5000,2,FALSE))</f>
        <v/>
      </c>
      <c r="G3295" s="112"/>
      <c r="H3295" s="95"/>
      <c r="I3295" s="113" t="str">
        <f>IF(H3295="","",VLOOKUP(H3295,BD!B$2:C$16,2,FALSE))</f>
        <v/>
      </c>
      <c r="J3295" s="114"/>
      <c r="K3295" s="115" t="str">
        <f t="shared" si="112"/>
        <v/>
      </c>
      <c r="L3295" s="116" t="str">
        <f t="shared" ca="1" si="113"/>
        <v>-</v>
      </c>
      <c r="M3295" s="111" t="str">
        <f>IF(E3295="","",VLOOKUP(E3295,[1]PROJECTES!$C$14:$Z$5000,21,FALSE))</f>
        <v/>
      </c>
      <c r="N3295" s="117"/>
      <c r="O3295" s="118" t="s">
        <v>222</v>
      </c>
      <c r="P3295" s="119"/>
      <c r="Q3295" s="84"/>
      <c r="R3295" s="125"/>
      <c r="S3295" s="166"/>
      <c r="T3295" s="167"/>
    </row>
    <row r="3296" spans="1:20" s="121" customFormat="1" ht="20.100000000000001" customHeight="1" x14ac:dyDescent="0.3">
      <c r="A3296" s="80"/>
      <c r="B3296" s="110" t="str">
        <f>IF(E3296="","",VLOOKUP(E3296,[1]PROJECTES!$C$14:$G$5000,2,FALSE))</f>
        <v/>
      </c>
      <c r="C3296" s="80"/>
      <c r="D3296" s="283" t="str">
        <f>IF(E3296="","",VLOOKUP(E3296,[1]PROJECTES!$C$14:$G$5000,5,FALSE))</f>
        <v/>
      </c>
      <c r="E3296" s="79"/>
      <c r="F3296" s="110" t="str">
        <f>IF(I3296="","",VLOOKUP(I3296,[1]PROJECTES!$C$14:$G$5000,2,FALSE))</f>
        <v/>
      </c>
      <c r="G3296" s="112" t="str">
        <f>IF(E3296="","",VLOOKUP(E3296,[1]PROJECTES!$C$14:$G$5000,4,FALSE))</f>
        <v/>
      </c>
      <c r="H3296" s="95"/>
      <c r="I3296" s="113" t="str">
        <f>IF(H3296="","",VLOOKUP(H3296,BD!B$2:C$16,2,FALSE))</f>
        <v/>
      </c>
      <c r="J3296" s="114"/>
      <c r="K3296" s="115" t="str">
        <f t="shared" si="112"/>
        <v/>
      </c>
      <c r="L3296" s="116" t="str">
        <f t="shared" ca="1" si="113"/>
        <v>-</v>
      </c>
      <c r="M3296" s="111" t="str">
        <f>IF(E3296="","",VLOOKUP(E3296,[1]PROJECTES!$C$14:$Z$5000,21,FALSE))</f>
        <v/>
      </c>
      <c r="N3296" s="117"/>
      <c r="O3296" s="118" t="s">
        <v>222</v>
      </c>
      <c r="P3296" s="119"/>
      <c r="Q3296" s="84"/>
      <c r="R3296" s="125"/>
      <c r="S3296" s="166"/>
      <c r="T3296" s="167"/>
    </row>
    <row r="3297" spans="1:20" s="121" customFormat="1" ht="20.100000000000001" customHeight="1" x14ac:dyDescent="0.3">
      <c r="A3297" s="80"/>
      <c r="B3297" s="110" t="str">
        <f>IF(E3297="","",VLOOKUP(E3297,[1]PROJECTES!$C$14:$G$5000,2,FALSE))</f>
        <v/>
      </c>
      <c r="C3297" s="80"/>
      <c r="D3297" s="283" t="str">
        <f>IF(E3297="","",VLOOKUP(E3297,[1]PROJECTES!$C$14:$G$5000,5,FALSE))</f>
        <v/>
      </c>
      <c r="E3297" s="79"/>
      <c r="F3297" s="110" t="str">
        <f>IF(I3297="","",VLOOKUP(I3297,[1]PROJECTES!$C$14:$G$5000,2,FALSE))</f>
        <v/>
      </c>
      <c r="G3297" s="112" t="str">
        <f>IF(E3297="","",VLOOKUP(E3297,[1]PROJECTES!$C$14:$G$5000,4,FALSE))</f>
        <v/>
      </c>
      <c r="H3297" s="95"/>
      <c r="I3297" s="113" t="str">
        <f>IF(H3297="","",VLOOKUP(H3297,BD!B$2:C$16,2,FALSE))</f>
        <v/>
      </c>
      <c r="J3297" s="114"/>
      <c r="K3297" s="115" t="str">
        <f t="shared" si="112"/>
        <v/>
      </c>
      <c r="L3297" s="116" t="str">
        <f t="shared" ca="1" si="113"/>
        <v>-</v>
      </c>
      <c r="M3297" s="111" t="str">
        <f>IF(E3297="","",VLOOKUP(E3297,[1]PROJECTES!$C$14:$Z$5000,21,FALSE))</f>
        <v/>
      </c>
      <c r="N3297" s="117"/>
      <c r="O3297" s="118" t="s">
        <v>222</v>
      </c>
      <c r="P3297" s="119"/>
      <c r="Q3297" s="84"/>
      <c r="R3297" s="125"/>
      <c r="S3297" s="166"/>
      <c r="T3297" s="167"/>
    </row>
    <row r="3298" spans="1:20" s="121" customFormat="1" ht="20.100000000000001" customHeight="1" x14ac:dyDescent="0.3">
      <c r="A3298" s="80"/>
      <c r="B3298" s="110" t="str">
        <f>IF(E3298="","",VLOOKUP(E3298,[1]PROJECTES!$C$14:$G$5000,2,FALSE))</f>
        <v/>
      </c>
      <c r="C3298" s="80"/>
      <c r="D3298" s="283" t="str">
        <f>IF(E3298="","",VLOOKUP(E3298,[1]PROJECTES!$C$14:$G$5000,5,FALSE))</f>
        <v/>
      </c>
      <c r="E3298" s="79"/>
      <c r="F3298" s="110" t="str">
        <f>IF(I3298="","",VLOOKUP(I3298,[1]PROJECTES!$C$14:$G$5000,2,FALSE))</f>
        <v/>
      </c>
      <c r="G3298" s="112" t="str">
        <f>IF(E3298="","",VLOOKUP(E3298,[1]PROJECTES!$C$14:$G$5000,4,FALSE))</f>
        <v/>
      </c>
      <c r="H3298" s="95"/>
      <c r="I3298" s="113" t="str">
        <f>IF(H3298="","",VLOOKUP(H3298,BD!B$2:C$16,2,FALSE))</f>
        <v/>
      </c>
      <c r="J3298" s="114"/>
      <c r="K3298" s="115" t="str">
        <f t="shared" si="112"/>
        <v/>
      </c>
      <c r="L3298" s="116" t="str">
        <f t="shared" ca="1" si="113"/>
        <v>-</v>
      </c>
      <c r="M3298" s="111" t="str">
        <f>IF(E3298="","",VLOOKUP(E3298,[1]PROJECTES!$C$14:$Z$5000,21,FALSE))</f>
        <v/>
      </c>
      <c r="N3298" s="117"/>
      <c r="O3298" s="118" t="s">
        <v>222</v>
      </c>
      <c r="P3298" s="119"/>
      <c r="Q3298" s="84"/>
      <c r="R3298" s="125"/>
      <c r="S3298" s="166"/>
      <c r="T3298" s="167"/>
    </row>
    <row r="3299" spans="1:20" s="121" customFormat="1" ht="20.100000000000001" customHeight="1" x14ac:dyDescent="0.3">
      <c r="A3299" s="80"/>
      <c r="B3299" s="110" t="str">
        <f>IF(E3299="","",VLOOKUP(E3299,[1]PROJECTES!$C$14:$G$5000,2,FALSE))</f>
        <v/>
      </c>
      <c r="C3299" s="80"/>
      <c r="D3299" s="283" t="str">
        <f>IF(E3299="","",VLOOKUP(E3299,[1]PROJECTES!$C$14:$G$5000,5,FALSE))</f>
        <v/>
      </c>
      <c r="E3299" s="79"/>
      <c r="F3299" s="110" t="str">
        <f>IF(I3299="","",VLOOKUP(I3299,[1]PROJECTES!$C$14:$G$5000,2,FALSE))</f>
        <v/>
      </c>
      <c r="G3299" s="112" t="str">
        <f>IF(E3299="","",VLOOKUP(E3299,[1]PROJECTES!$C$14:$G$5000,4,FALSE))</f>
        <v/>
      </c>
      <c r="H3299" s="95"/>
      <c r="I3299" s="113" t="str">
        <f>IF(H3299="","",VLOOKUP(H3299,BD!B$2:C$16,2,FALSE))</f>
        <v/>
      </c>
      <c r="J3299" s="114"/>
      <c r="K3299" s="115" t="str">
        <f t="shared" si="112"/>
        <v/>
      </c>
      <c r="L3299" s="116" t="str">
        <f t="shared" ca="1" si="113"/>
        <v>-</v>
      </c>
      <c r="M3299" s="111" t="str">
        <f>IF(E3299="","",VLOOKUP(E3299,[1]PROJECTES!$C$14:$Z$5000,21,FALSE))</f>
        <v/>
      </c>
      <c r="N3299" s="117"/>
      <c r="O3299" s="118" t="s">
        <v>222</v>
      </c>
      <c r="P3299" s="119"/>
      <c r="Q3299" s="84"/>
      <c r="R3299" s="125"/>
      <c r="S3299" s="166"/>
      <c r="T3299" s="167"/>
    </row>
    <row r="3300" spans="1:20" s="121" customFormat="1" ht="20.100000000000001" customHeight="1" x14ac:dyDescent="0.3">
      <c r="A3300" s="80"/>
      <c r="B3300" s="110" t="str">
        <f>IF(E3300="","",VLOOKUP(E3300,[1]PROJECTES!$C$14:$G$5000,2,FALSE))</f>
        <v/>
      </c>
      <c r="C3300" s="80"/>
      <c r="D3300" s="283" t="str">
        <f>IF(E3300="","",VLOOKUP(E3300,[1]PROJECTES!$C$14:$G$5000,5,FALSE))</f>
        <v/>
      </c>
      <c r="E3300" s="79"/>
      <c r="F3300" s="110" t="str">
        <f>IF(I3300="","",VLOOKUP(I3300,[1]PROJECTES!$C$14:$G$5000,2,FALSE))</f>
        <v/>
      </c>
      <c r="G3300" s="112" t="str">
        <f>IF(E3300="","",VLOOKUP(E3300,[1]PROJECTES!$C$14:$G$5000,4,FALSE))</f>
        <v/>
      </c>
      <c r="H3300" s="95"/>
      <c r="I3300" s="113" t="str">
        <f>IF(H3300="","",VLOOKUP(H3300,BD!B$2:C$16,2,FALSE))</f>
        <v/>
      </c>
      <c r="J3300" s="114"/>
      <c r="K3300" s="115" t="str">
        <f t="shared" si="112"/>
        <v/>
      </c>
      <c r="L3300" s="116" t="str">
        <f t="shared" ca="1" si="113"/>
        <v>-</v>
      </c>
      <c r="M3300" s="111" t="str">
        <f>IF(E3300="","",VLOOKUP(E3300,[1]PROJECTES!$C$14:$Z$5000,21,FALSE))</f>
        <v/>
      </c>
      <c r="N3300" s="117"/>
      <c r="O3300" s="118" t="s">
        <v>222</v>
      </c>
      <c r="P3300" s="119"/>
      <c r="Q3300" s="84"/>
      <c r="R3300" s="125"/>
      <c r="S3300" s="166"/>
      <c r="T3300" s="167"/>
    </row>
    <row r="3301" spans="1:20" s="121" customFormat="1" ht="20.100000000000001" customHeight="1" x14ac:dyDescent="0.3">
      <c r="A3301" s="80"/>
      <c r="B3301" s="110" t="str">
        <f>IF(E3301="","",VLOOKUP(E3301,[1]PROJECTES!$C$14:$G$5000,2,FALSE))</f>
        <v/>
      </c>
      <c r="C3301" s="80"/>
      <c r="D3301" s="283" t="str">
        <f>IF(E3301="","",VLOOKUP(E3301,[1]PROJECTES!$C$14:$G$5000,5,FALSE))</f>
        <v/>
      </c>
      <c r="E3301" s="79"/>
      <c r="F3301" s="110" t="str">
        <f>IF(I3301="","",VLOOKUP(I3301,[1]PROJECTES!$C$14:$G$5000,2,FALSE))</f>
        <v/>
      </c>
      <c r="G3301" s="112" t="str">
        <f>IF(E3301="","",VLOOKUP(E3301,[1]PROJECTES!$C$14:$G$5000,4,FALSE))</f>
        <v/>
      </c>
      <c r="H3301" s="95"/>
      <c r="I3301" s="113" t="str">
        <f>IF(H3301="","",VLOOKUP(H3301,BD!B$2:C$16,2,FALSE))</f>
        <v/>
      </c>
      <c r="J3301" s="114"/>
      <c r="K3301" s="115" t="str">
        <f t="shared" si="112"/>
        <v/>
      </c>
      <c r="L3301" s="116" t="str">
        <f t="shared" ca="1" si="113"/>
        <v>-</v>
      </c>
      <c r="M3301" s="111" t="str">
        <f>IF(E3301="","",VLOOKUP(E3301,[1]PROJECTES!$C$14:$Z$5000,21,FALSE))</f>
        <v/>
      </c>
      <c r="N3301" s="117"/>
      <c r="O3301" s="118" t="s">
        <v>222</v>
      </c>
      <c r="P3301" s="119"/>
      <c r="Q3301" s="84"/>
      <c r="R3301" s="125"/>
      <c r="S3301" s="166"/>
      <c r="T3301" s="167"/>
    </row>
    <row r="3302" spans="1:20" s="121" customFormat="1" ht="20.100000000000001" customHeight="1" x14ac:dyDescent="0.3">
      <c r="A3302" s="80"/>
      <c r="B3302" s="110" t="str">
        <f>IF(E3302="","",VLOOKUP(E3302,[1]PROJECTES!$C$14:$G$5000,2,FALSE))</f>
        <v/>
      </c>
      <c r="C3302" s="80"/>
      <c r="D3302" s="283" t="str">
        <f>IF(E3302="","",VLOOKUP(E3302,[1]PROJECTES!$C$14:$G$5000,5,FALSE))</f>
        <v/>
      </c>
      <c r="E3302" s="79"/>
      <c r="F3302" s="110" t="str">
        <f>IF(I3302="","",VLOOKUP(I3302,[1]PROJECTES!$C$14:$G$5000,2,FALSE))</f>
        <v/>
      </c>
      <c r="G3302" s="112" t="str">
        <f>IF(E3302="","",VLOOKUP(E3302,[1]PROJECTES!$C$14:$G$5000,4,FALSE))</f>
        <v/>
      </c>
      <c r="H3302" s="95"/>
      <c r="I3302" s="113" t="str">
        <f>IF(H3302="","",VLOOKUP(H3302,BD!B$2:C$16,2,FALSE))</f>
        <v/>
      </c>
      <c r="J3302" s="114"/>
      <c r="K3302" s="115" t="str">
        <f t="shared" ref="K3302:K3365" si="114">IF(J3302="","",WEEKNUM(J3302,2)-0)</f>
        <v/>
      </c>
      <c r="L3302" s="116" t="str">
        <f t="shared" ca="1" si="113"/>
        <v>-</v>
      </c>
      <c r="M3302" s="111" t="str">
        <f>IF(E3302="","",VLOOKUP(E3302,[1]PROJECTES!$C$14:$Z$5000,21,FALSE))</f>
        <v/>
      </c>
      <c r="N3302" s="117"/>
      <c r="O3302" s="118" t="s">
        <v>222</v>
      </c>
      <c r="P3302" s="119"/>
      <c r="Q3302" s="84"/>
      <c r="R3302" s="125"/>
      <c r="S3302" s="166"/>
      <c r="T3302" s="167"/>
    </row>
    <row r="3303" spans="1:20" s="121" customFormat="1" ht="20.100000000000001" customHeight="1" x14ac:dyDescent="0.3">
      <c r="A3303" s="80"/>
      <c r="B3303" s="110" t="str">
        <f>IF(E3303="","",VLOOKUP(E3303,[1]PROJECTES!$C$14:$G$5000,2,FALSE))</f>
        <v/>
      </c>
      <c r="C3303" s="80"/>
      <c r="D3303" s="283" t="str">
        <f>IF(E3303="","",VLOOKUP(E3303,[1]PROJECTES!$C$14:$G$5000,5,FALSE))</f>
        <v/>
      </c>
      <c r="E3303" s="79"/>
      <c r="F3303" s="110" t="str">
        <f>IF(I3303="","",VLOOKUP(I3303,[1]PROJECTES!$C$14:$G$5000,2,FALSE))</f>
        <v/>
      </c>
      <c r="G3303" s="112" t="str">
        <f>IF(E3303="","",VLOOKUP(E3303,[1]PROJECTES!$C$14:$G$5000,4,FALSE))</f>
        <v/>
      </c>
      <c r="H3303" s="95"/>
      <c r="I3303" s="113" t="str">
        <f>IF(H3303="","",VLOOKUP(H3303,BD!B$2:C$16,2,FALSE))</f>
        <v/>
      </c>
      <c r="J3303" s="114"/>
      <c r="K3303" s="115" t="str">
        <f t="shared" si="114"/>
        <v/>
      </c>
      <c r="L3303" s="116" t="str">
        <f t="shared" ca="1" si="113"/>
        <v>-</v>
      </c>
      <c r="M3303" s="111" t="str">
        <f>IF(E3303="","",VLOOKUP(E3303,[1]PROJECTES!$C$14:$Z$5000,21,FALSE))</f>
        <v/>
      </c>
      <c r="N3303" s="117"/>
      <c r="O3303" s="118" t="s">
        <v>222</v>
      </c>
      <c r="P3303" s="119"/>
      <c r="Q3303" s="84"/>
      <c r="R3303" s="125"/>
      <c r="S3303" s="166"/>
      <c r="T3303" s="167"/>
    </row>
    <row r="3304" spans="1:20" s="121" customFormat="1" ht="20.100000000000001" customHeight="1" x14ac:dyDescent="0.3">
      <c r="A3304" s="80"/>
      <c r="B3304" s="110" t="str">
        <f>IF(E3304="","",VLOOKUP(E3304,[1]PROJECTES!$C$14:$G$5000,2,FALSE))</f>
        <v/>
      </c>
      <c r="C3304" s="80"/>
      <c r="D3304" s="283" t="str">
        <f>IF(E3304="","",VLOOKUP(E3304,[1]PROJECTES!$C$14:$G$5000,5,FALSE))</f>
        <v/>
      </c>
      <c r="E3304" s="79"/>
      <c r="F3304" s="110" t="str">
        <f>IF(I3304="","",VLOOKUP(I3304,[1]PROJECTES!$C$14:$G$5000,2,FALSE))</f>
        <v/>
      </c>
      <c r="G3304" s="112" t="str">
        <f>IF(E3304="","",VLOOKUP(E3304,[1]PROJECTES!$C$14:$G$5000,4,FALSE))</f>
        <v/>
      </c>
      <c r="H3304" s="95"/>
      <c r="I3304" s="113" t="str">
        <f>IF(H3304="","",VLOOKUP(H3304,BD!B$2:C$16,2,FALSE))</f>
        <v/>
      </c>
      <c r="J3304" s="114"/>
      <c r="K3304" s="115" t="str">
        <f t="shared" si="114"/>
        <v/>
      </c>
      <c r="L3304" s="116" t="str">
        <f t="shared" ca="1" si="113"/>
        <v>-</v>
      </c>
      <c r="M3304" s="111" t="str">
        <f>IF(E3304="","",VLOOKUP(E3304,[1]PROJECTES!$C$14:$Z$5000,21,FALSE))</f>
        <v/>
      </c>
      <c r="N3304" s="117"/>
      <c r="O3304" s="118" t="s">
        <v>222</v>
      </c>
      <c r="P3304" s="119"/>
      <c r="Q3304" s="84"/>
      <c r="R3304" s="125"/>
      <c r="S3304" s="166"/>
      <c r="T3304" s="167"/>
    </row>
    <row r="3305" spans="1:20" s="121" customFormat="1" ht="20.100000000000001" customHeight="1" x14ac:dyDescent="0.3">
      <c r="A3305" s="80"/>
      <c r="B3305" s="110" t="str">
        <f>IF(E3305="","",VLOOKUP(E3305,[1]PROJECTES!$C$14:$G$5000,2,FALSE))</f>
        <v/>
      </c>
      <c r="C3305" s="80"/>
      <c r="D3305" s="283" t="str">
        <f>IF(E3305="","",VLOOKUP(E3305,[1]PROJECTES!$C$14:$G$5000,5,FALSE))</f>
        <v/>
      </c>
      <c r="E3305" s="79"/>
      <c r="F3305" s="110" t="str">
        <f>IF(I3305="","",VLOOKUP(I3305,[1]PROJECTES!$C$14:$G$5000,2,FALSE))</f>
        <v/>
      </c>
      <c r="G3305" s="112" t="str">
        <f>IF(E3305="","",VLOOKUP(E3305,[1]PROJECTES!$C$14:$G$5000,4,FALSE))</f>
        <v/>
      </c>
      <c r="H3305" s="95"/>
      <c r="I3305" s="113" t="str">
        <f>IF(H3305="","",VLOOKUP(H3305,BD!B$2:C$16,2,FALSE))</f>
        <v/>
      </c>
      <c r="J3305" s="114"/>
      <c r="K3305" s="115" t="str">
        <f t="shared" si="114"/>
        <v/>
      </c>
      <c r="L3305" s="116" t="str">
        <f t="shared" ca="1" si="113"/>
        <v>-</v>
      </c>
      <c r="M3305" s="111" t="str">
        <f>IF(E3305="","",VLOOKUP(E3305,[1]PROJECTES!$C$14:$Z$5000,21,FALSE))</f>
        <v/>
      </c>
      <c r="N3305" s="117"/>
      <c r="O3305" s="118" t="s">
        <v>222</v>
      </c>
      <c r="P3305" s="119"/>
      <c r="Q3305" s="84"/>
      <c r="R3305" s="125"/>
      <c r="S3305" s="166"/>
      <c r="T3305" s="167"/>
    </row>
    <row r="3306" spans="1:20" s="121" customFormat="1" ht="20.100000000000001" customHeight="1" x14ac:dyDescent="0.3">
      <c r="A3306" s="80"/>
      <c r="B3306" s="110" t="str">
        <f>IF(E3306="","",VLOOKUP(E3306,[1]PROJECTES!$C$14:$G$5000,2,FALSE))</f>
        <v/>
      </c>
      <c r="C3306" s="80"/>
      <c r="D3306" s="283" t="str">
        <f>IF(E3306="","",VLOOKUP(E3306,[1]PROJECTES!$C$14:$G$5000,5,FALSE))</f>
        <v/>
      </c>
      <c r="E3306" s="79"/>
      <c r="F3306" s="110" t="str">
        <f>IF(I3306="","",VLOOKUP(I3306,[1]PROJECTES!$C$14:$G$5000,2,FALSE))</f>
        <v/>
      </c>
      <c r="G3306" s="112" t="str">
        <f>IF(E3306="","",VLOOKUP(E3306,[1]PROJECTES!$C$14:$G$5000,4,FALSE))</f>
        <v/>
      </c>
      <c r="H3306" s="95"/>
      <c r="I3306" s="113" t="str">
        <f>IF(H3306="","",VLOOKUP(H3306,BD!B$2:C$16,2,FALSE))</f>
        <v/>
      </c>
      <c r="J3306" s="114"/>
      <c r="K3306" s="115" t="str">
        <f t="shared" si="114"/>
        <v/>
      </c>
      <c r="L3306" s="116" t="str">
        <f t="shared" ca="1" si="113"/>
        <v>-</v>
      </c>
      <c r="M3306" s="111" t="str">
        <f>IF(E3306="","",VLOOKUP(E3306,[1]PROJECTES!$C$14:$Z$5000,21,FALSE))</f>
        <v/>
      </c>
      <c r="N3306" s="117"/>
      <c r="O3306" s="118" t="s">
        <v>222</v>
      </c>
      <c r="P3306" s="119"/>
      <c r="Q3306" s="84"/>
      <c r="R3306" s="125"/>
      <c r="S3306" s="166"/>
      <c r="T3306" s="167"/>
    </row>
    <row r="3307" spans="1:20" s="121" customFormat="1" ht="20.100000000000001" customHeight="1" x14ac:dyDescent="0.3">
      <c r="A3307" s="80"/>
      <c r="B3307" s="110" t="str">
        <f>IF(E3307="","",VLOOKUP(E3307,[1]PROJECTES!$C$14:$G$5000,2,FALSE))</f>
        <v/>
      </c>
      <c r="C3307" s="80"/>
      <c r="D3307" s="283" t="str">
        <f>IF(E3307="","",VLOOKUP(E3307,[1]PROJECTES!$C$14:$G$5000,5,FALSE))</f>
        <v/>
      </c>
      <c r="E3307" s="79"/>
      <c r="F3307" s="110" t="str">
        <f>IF(I3307="","",VLOOKUP(I3307,[1]PROJECTES!$C$14:$G$5000,2,FALSE))</f>
        <v/>
      </c>
      <c r="G3307" s="112" t="str">
        <f>IF(E3307="","",VLOOKUP(E3307,[1]PROJECTES!$C$14:$G$5000,4,FALSE))</f>
        <v/>
      </c>
      <c r="H3307" s="95"/>
      <c r="I3307" s="113" t="str">
        <f>IF(H3307="","",VLOOKUP(H3307,BD!B$2:C$16,2,FALSE))</f>
        <v/>
      </c>
      <c r="J3307" s="114"/>
      <c r="K3307" s="115" t="str">
        <f t="shared" si="114"/>
        <v/>
      </c>
      <c r="L3307" s="116" t="str">
        <f t="shared" ca="1" si="113"/>
        <v>-</v>
      </c>
      <c r="M3307" s="111" t="str">
        <f>IF(E3307="","",VLOOKUP(E3307,[1]PROJECTES!$C$14:$Z$5000,21,FALSE))</f>
        <v/>
      </c>
      <c r="N3307" s="117"/>
      <c r="O3307" s="118" t="s">
        <v>222</v>
      </c>
      <c r="P3307" s="119"/>
      <c r="Q3307" s="84"/>
      <c r="R3307" s="125"/>
      <c r="S3307" s="166"/>
      <c r="T3307" s="167"/>
    </row>
    <row r="3308" spans="1:20" s="121" customFormat="1" ht="20.100000000000001" customHeight="1" x14ac:dyDescent="0.3">
      <c r="A3308" s="80"/>
      <c r="B3308" s="110" t="str">
        <f>IF(E3308="","",VLOOKUP(E3308,[1]PROJECTES!$C$14:$G$5000,2,FALSE))</f>
        <v/>
      </c>
      <c r="C3308" s="80"/>
      <c r="D3308" s="283" t="str">
        <f>IF(E3308="","",VLOOKUP(E3308,[1]PROJECTES!$C$14:$G$5000,5,FALSE))</f>
        <v/>
      </c>
      <c r="E3308" s="79"/>
      <c r="F3308" s="110" t="str">
        <f>IF(I3308="","",VLOOKUP(I3308,[1]PROJECTES!$C$14:$G$5000,2,FALSE))</f>
        <v/>
      </c>
      <c r="G3308" s="112" t="str">
        <f>IF(E3308="","",VLOOKUP(E3308,[1]PROJECTES!$C$14:$G$5000,4,FALSE))</f>
        <v/>
      </c>
      <c r="H3308" s="95"/>
      <c r="I3308" s="113" t="str">
        <f>IF(H3308="","",VLOOKUP(H3308,BD!B$2:C$16,2,FALSE))</f>
        <v/>
      </c>
      <c r="J3308" s="114"/>
      <c r="K3308" s="115" t="str">
        <f t="shared" si="114"/>
        <v/>
      </c>
      <c r="L3308" s="116" t="str">
        <f t="shared" ca="1" si="113"/>
        <v>-</v>
      </c>
      <c r="M3308" s="111" t="str">
        <f>IF(E3308="","",VLOOKUP(E3308,[1]PROJECTES!$C$14:$Z$5000,21,FALSE))</f>
        <v/>
      </c>
      <c r="N3308" s="117"/>
      <c r="O3308" s="118" t="s">
        <v>222</v>
      </c>
      <c r="P3308" s="119"/>
      <c r="Q3308" s="84"/>
      <c r="R3308" s="125"/>
      <c r="S3308" s="166"/>
      <c r="T3308" s="167"/>
    </row>
    <row r="3309" spans="1:20" s="121" customFormat="1" ht="20.100000000000001" customHeight="1" x14ac:dyDescent="0.3">
      <c r="A3309" s="80"/>
      <c r="B3309" s="110" t="str">
        <f>IF(E3309="","",VLOOKUP(E3309,[1]PROJECTES!$C$14:$G$5000,2,FALSE))</f>
        <v/>
      </c>
      <c r="C3309" s="80"/>
      <c r="D3309" s="283" t="str">
        <f>IF(E3309="","",VLOOKUP(E3309,[1]PROJECTES!$C$14:$G$5000,5,FALSE))</f>
        <v/>
      </c>
      <c r="E3309" s="79"/>
      <c r="F3309" s="110" t="str">
        <f>IF(I3309="","",VLOOKUP(I3309,[1]PROJECTES!$C$14:$G$5000,2,FALSE))</f>
        <v/>
      </c>
      <c r="G3309" s="112" t="str">
        <f>IF(E3309="","",VLOOKUP(E3309,[1]PROJECTES!$C$14:$G$5000,4,FALSE))</f>
        <v/>
      </c>
      <c r="H3309" s="95"/>
      <c r="I3309" s="113" t="str">
        <f>IF(H3309="","",VLOOKUP(H3309,BD!B$2:C$16,2,FALSE))</f>
        <v/>
      </c>
      <c r="J3309" s="114"/>
      <c r="K3309" s="115" t="str">
        <f t="shared" si="114"/>
        <v/>
      </c>
      <c r="L3309" s="116" t="str">
        <f t="shared" ca="1" si="113"/>
        <v>-</v>
      </c>
      <c r="M3309" s="111" t="str">
        <f>IF(E3309="","",VLOOKUP(E3309,[1]PROJECTES!$C$14:$Z$5000,21,FALSE))</f>
        <v/>
      </c>
      <c r="N3309" s="117"/>
      <c r="O3309" s="118" t="s">
        <v>222</v>
      </c>
      <c r="P3309" s="119"/>
      <c r="Q3309" s="84"/>
      <c r="R3309" s="125"/>
      <c r="S3309" s="166"/>
      <c r="T3309" s="167"/>
    </row>
    <row r="3310" spans="1:20" s="121" customFormat="1" ht="20.100000000000001" customHeight="1" x14ac:dyDescent="0.3">
      <c r="A3310" s="80"/>
      <c r="B3310" s="110" t="str">
        <f>IF(E3310="","",VLOOKUP(E3310,[1]PROJECTES!$C$14:$G$5000,2,FALSE))</f>
        <v/>
      </c>
      <c r="C3310" s="80"/>
      <c r="D3310" s="283" t="str">
        <f>IF(E3310="","",VLOOKUP(E3310,[1]PROJECTES!$C$14:$G$5000,5,FALSE))</f>
        <v/>
      </c>
      <c r="E3310" s="79"/>
      <c r="F3310" s="110" t="str">
        <f>IF(I3310="","",VLOOKUP(I3310,[1]PROJECTES!$C$14:$G$5000,2,FALSE))</f>
        <v/>
      </c>
      <c r="G3310" s="112" t="str">
        <f>IF(E3310="","",VLOOKUP(E3310,[1]PROJECTES!$C$14:$G$5000,4,FALSE))</f>
        <v/>
      </c>
      <c r="H3310" s="95"/>
      <c r="I3310" s="113" t="str">
        <f>IF(H3310="","",VLOOKUP(H3310,BD!B$2:C$16,2,FALSE))</f>
        <v/>
      </c>
      <c r="J3310" s="114"/>
      <c r="K3310" s="115" t="str">
        <f t="shared" si="114"/>
        <v/>
      </c>
      <c r="L3310" s="116" t="str">
        <f t="shared" ca="1" si="113"/>
        <v>-</v>
      </c>
      <c r="M3310" s="111" t="str">
        <f>IF(E3310="","",VLOOKUP(E3310,[1]PROJECTES!$C$14:$Z$5000,21,FALSE))</f>
        <v/>
      </c>
      <c r="N3310" s="117"/>
      <c r="O3310" s="118" t="s">
        <v>222</v>
      </c>
      <c r="P3310" s="119"/>
      <c r="Q3310" s="84"/>
      <c r="R3310" s="125"/>
      <c r="S3310" s="166"/>
      <c r="T3310" s="167"/>
    </row>
    <row r="3311" spans="1:20" s="121" customFormat="1" ht="20.100000000000001" customHeight="1" x14ac:dyDescent="0.3">
      <c r="A3311" s="80"/>
      <c r="B3311" s="110" t="str">
        <f>IF(E3311="","",VLOOKUP(E3311,[1]PROJECTES!$C$14:$G$5000,2,FALSE))</f>
        <v/>
      </c>
      <c r="C3311" s="80"/>
      <c r="D3311" s="283" t="str">
        <f>IF(E3311="","",VLOOKUP(E3311,[1]PROJECTES!$C$14:$G$5000,5,FALSE))</f>
        <v/>
      </c>
      <c r="E3311" s="79"/>
      <c r="F3311" s="110" t="str">
        <f>IF(I3311="","",VLOOKUP(I3311,[1]PROJECTES!$C$14:$G$5000,2,FALSE))</f>
        <v/>
      </c>
      <c r="G3311" s="112" t="str">
        <f>IF(E3311="","",VLOOKUP(E3311,[1]PROJECTES!$C$14:$G$5000,4,FALSE))</f>
        <v/>
      </c>
      <c r="H3311" s="95"/>
      <c r="I3311" s="113" t="str">
        <f>IF(H3311="","",VLOOKUP(H3311,BD!B$2:C$16,2,FALSE))</f>
        <v/>
      </c>
      <c r="J3311" s="114"/>
      <c r="K3311" s="115" t="str">
        <f t="shared" si="114"/>
        <v/>
      </c>
      <c r="L3311" s="116" t="str">
        <f t="shared" ca="1" si="113"/>
        <v>-</v>
      </c>
      <c r="M3311" s="111" t="str">
        <f>IF(E3311="","",VLOOKUP(E3311,[1]PROJECTES!$C$14:$Z$5000,21,FALSE))</f>
        <v/>
      </c>
      <c r="N3311" s="117"/>
      <c r="O3311" s="118" t="s">
        <v>222</v>
      </c>
      <c r="P3311" s="119"/>
      <c r="Q3311" s="84"/>
      <c r="R3311" s="125"/>
      <c r="S3311" s="166"/>
      <c r="T3311" s="167"/>
    </row>
    <row r="3312" spans="1:20" s="121" customFormat="1" ht="20.100000000000001" customHeight="1" x14ac:dyDescent="0.3">
      <c r="A3312" s="80"/>
      <c r="B3312" s="110" t="str">
        <f>IF(E3312="","",VLOOKUP(E3312,[1]PROJECTES!$C$14:$G$5000,2,FALSE))</f>
        <v/>
      </c>
      <c r="C3312" s="80"/>
      <c r="D3312" s="283" t="str">
        <f>IF(E3312="","",VLOOKUP(E3312,[1]PROJECTES!$C$14:$G$5000,5,FALSE))</f>
        <v/>
      </c>
      <c r="E3312" s="79"/>
      <c r="F3312" s="110" t="str">
        <f>IF(I3312="","",VLOOKUP(I3312,[1]PROJECTES!$C$14:$G$5000,2,FALSE))</f>
        <v/>
      </c>
      <c r="G3312" s="112" t="str">
        <f>IF(E3312="","",VLOOKUP(E3312,[1]PROJECTES!$C$14:$G$5000,4,FALSE))</f>
        <v/>
      </c>
      <c r="H3312" s="95"/>
      <c r="I3312" s="113" t="str">
        <f>IF(H3312="","",VLOOKUP(H3312,BD!B$2:C$16,2,FALSE))</f>
        <v/>
      </c>
      <c r="J3312" s="114"/>
      <c r="K3312" s="115" t="str">
        <f t="shared" si="114"/>
        <v/>
      </c>
      <c r="L3312" s="116" t="str">
        <f t="shared" ca="1" si="113"/>
        <v>-</v>
      </c>
      <c r="M3312" s="111" t="str">
        <f>IF(E3312="","",VLOOKUP(E3312,[1]PROJECTES!$C$14:$Z$5000,21,FALSE))</f>
        <v/>
      </c>
      <c r="N3312" s="117"/>
      <c r="O3312" s="118" t="s">
        <v>222</v>
      </c>
      <c r="P3312" s="119"/>
      <c r="Q3312" s="84"/>
      <c r="R3312" s="125"/>
      <c r="S3312" s="166"/>
      <c r="T3312" s="167"/>
    </row>
    <row r="3313" spans="1:20" s="121" customFormat="1" ht="20.100000000000001" customHeight="1" x14ac:dyDescent="0.3">
      <c r="A3313" s="80"/>
      <c r="B3313" s="110" t="str">
        <f>IF(E3313="","",VLOOKUP(E3313,[1]PROJECTES!$C$14:$G$5000,2,FALSE))</f>
        <v/>
      </c>
      <c r="C3313" s="80"/>
      <c r="D3313" s="283" t="str">
        <f>IF(E3313="","",VLOOKUP(E3313,[1]PROJECTES!$C$14:$G$5000,5,FALSE))</f>
        <v/>
      </c>
      <c r="E3313" s="79"/>
      <c r="F3313" s="110" t="str">
        <f>IF(I3313="","",VLOOKUP(I3313,[1]PROJECTES!$C$14:$G$5000,2,FALSE))</f>
        <v/>
      </c>
      <c r="G3313" s="112" t="str">
        <f>IF(E3313="","",VLOOKUP(E3313,[1]PROJECTES!$C$14:$G$5000,4,FALSE))</f>
        <v/>
      </c>
      <c r="H3313" s="95"/>
      <c r="I3313" s="113" t="str">
        <f>IF(H3313="","",VLOOKUP(H3313,BD!B$2:C$16,2,FALSE))</f>
        <v/>
      </c>
      <c r="J3313" s="114"/>
      <c r="K3313" s="115" t="str">
        <f t="shared" si="114"/>
        <v/>
      </c>
      <c r="L3313" s="116" t="str">
        <f t="shared" ca="1" si="113"/>
        <v>-</v>
      </c>
      <c r="M3313" s="111" t="str">
        <f>IF(E3313="","",VLOOKUP(E3313,[1]PROJECTES!$C$14:$Z$5000,21,FALSE))</f>
        <v/>
      </c>
      <c r="N3313" s="117"/>
      <c r="O3313" s="118" t="s">
        <v>222</v>
      </c>
      <c r="P3313" s="119"/>
      <c r="Q3313" s="84"/>
      <c r="R3313" s="125"/>
      <c r="S3313" s="166"/>
      <c r="T3313" s="167"/>
    </row>
    <row r="3314" spans="1:20" s="121" customFormat="1" ht="20.100000000000001" customHeight="1" x14ac:dyDescent="0.3">
      <c r="A3314" s="80"/>
      <c r="B3314" s="110" t="str">
        <f>IF(E3314="","",VLOOKUP(E3314,[1]PROJECTES!$C$14:$G$5000,2,FALSE))</f>
        <v/>
      </c>
      <c r="C3314" s="80"/>
      <c r="D3314" s="283" t="str">
        <f>IF(E3314="","",VLOOKUP(E3314,[1]PROJECTES!$C$14:$G$5000,5,FALSE))</f>
        <v/>
      </c>
      <c r="E3314" s="79"/>
      <c r="F3314" s="110" t="str">
        <f>IF(I3314="","",VLOOKUP(I3314,[1]PROJECTES!$C$14:$G$5000,2,FALSE))</f>
        <v/>
      </c>
      <c r="G3314" s="112" t="str">
        <f>IF(E3314="","",VLOOKUP(E3314,[1]PROJECTES!$C$14:$G$5000,4,FALSE))</f>
        <v/>
      </c>
      <c r="H3314" s="95"/>
      <c r="I3314" s="113" t="str">
        <f>IF(H3314="","",VLOOKUP(H3314,BD!B$2:C$16,2,FALSE))</f>
        <v/>
      </c>
      <c r="J3314" s="114"/>
      <c r="K3314" s="115" t="str">
        <f t="shared" si="114"/>
        <v/>
      </c>
      <c r="L3314" s="116" t="str">
        <f t="shared" ca="1" si="113"/>
        <v>-</v>
      </c>
      <c r="M3314" s="111" t="str">
        <f>IF(E3314="","",VLOOKUP(E3314,[1]PROJECTES!$C$14:$Z$5000,21,FALSE))</f>
        <v/>
      </c>
      <c r="N3314" s="117"/>
      <c r="O3314" s="118" t="s">
        <v>222</v>
      </c>
      <c r="P3314" s="119"/>
      <c r="Q3314" s="84"/>
      <c r="R3314" s="125"/>
      <c r="S3314" s="166"/>
      <c r="T3314" s="167"/>
    </row>
    <row r="3315" spans="1:20" s="121" customFormat="1" ht="20.100000000000001" customHeight="1" x14ac:dyDescent="0.3">
      <c r="A3315" s="80"/>
      <c r="B3315" s="110" t="str">
        <f>IF(E3315="","",VLOOKUP(E3315,[1]PROJECTES!$C$14:$G$5000,2,FALSE))</f>
        <v/>
      </c>
      <c r="C3315" s="80"/>
      <c r="D3315" s="283" t="str">
        <f>IF(E3315="","",VLOOKUP(E3315,[1]PROJECTES!$C$14:$G$5000,5,FALSE))</f>
        <v/>
      </c>
      <c r="E3315" s="79"/>
      <c r="F3315" s="110" t="str">
        <f>IF(I3315="","",VLOOKUP(I3315,[1]PROJECTES!$C$14:$G$5000,2,FALSE))</f>
        <v/>
      </c>
      <c r="G3315" s="112" t="str">
        <f>IF(E3315="","",VLOOKUP(E3315,[1]PROJECTES!$C$14:$G$5000,4,FALSE))</f>
        <v/>
      </c>
      <c r="H3315" s="95"/>
      <c r="I3315" s="113" t="str">
        <f>IF(H3315="","",VLOOKUP(H3315,BD!B$2:C$16,2,FALSE))</f>
        <v/>
      </c>
      <c r="J3315" s="114"/>
      <c r="K3315" s="115" t="str">
        <f t="shared" si="114"/>
        <v/>
      </c>
      <c r="L3315" s="116" t="str">
        <f t="shared" ca="1" si="113"/>
        <v>-</v>
      </c>
      <c r="M3315" s="111" t="str">
        <f>IF(E3315="","",VLOOKUP(E3315,[1]PROJECTES!$C$14:$Z$5000,21,FALSE))</f>
        <v/>
      </c>
      <c r="N3315" s="117"/>
      <c r="O3315" s="118" t="s">
        <v>222</v>
      </c>
      <c r="P3315" s="119"/>
      <c r="Q3315" s="84"/>
      <c r="R3315" s="125"/>
      <c r="S3315" s="166"/>
      <c r="T3315" s="167"/>
    </row>
    <row r="3316" spans="1:20" s="121" customFormat="1" ht="20.100000000000001" customHeight="1" x14ac:dyDescent="0.3">
      <c r="A3316" s="80"/>
      <c r="B3316" s="110" t="str">
        <f>IF(E3316="","",VLOOKUP(E3316,[1]PROJECTES!$C$14:$G$5000,2,FALSE))</f>
        <v/>
      </c>
      <c r="C3316" s="80"/>
      <c r="D3316" s="283" t="str">
        <f>IF(E3316="","",VLOOKUP(E3316,[1]PROJECTES!$C$14:$G$5000,5,FALSE))</f>
        <v/>
      </c>
      <c r="E3316" s="79"/>
      <c r="F3316" s="110" t="str">
        <f>IF(I3316="","",VLOOKUP(I3316,[1]PROJECTES!$C$14:$G$5000,2,FALSE))</f>
        <v/>
      </c>
      <c r="G3316" s="112" t="str">
        <f>IF(E3316="","",VLOOKUP(E3316,[1]PROJECTES!$C$14:$G$5000,4,FALSE))</f>
        <v/>
      </c>
      <c r="H3316" s="95"/>
      <c r="I3316" s="113" t="str">
        <f>IF(H3316="","",VLOOKUP(H3316,BD!B$2:C$16,2,FALSE))</f>
        <v/>
      </c>
      <c r="J3316" s="114"/>
      <c r="K3316" s="115" t="str">
        <f t="shared" si="114"/>
        <v/>
      </c>
      <c r="L3316" s="116" t="str">
        <f t="shared" ca="1" si="113"/>
        <v>-</v>
      </c>
      <c r="M3316" s="111" t="str">
        <f>IF(E3316="","",VLOOKUP(E3316,[1]PROJECTES!$C$14:$Z$5000,21,FALSE))</f>
        <v/>
      </c>
      <c r="N3316" s="117"/>
      <c r="O3316" s="118" t="s">
        <v>222</v>
      </c>
      <c r="P3316" s="119"/>
      <c r="Q3316" s="84"/>
      <c r="R3316" s="125"/>
      <c r="S3316" s="166"/>
      <c r="T3316" s="167"/>
    </row>
    <row r="3317" spans="1:20" s="121" customFormat="1" ht="20.100000000000001" customHeight="1" x14ac:dyDescent="0.3">
      <c r="A3317" s="80"/>
      <c r="B3317" s="110" t="str">
        <f>IF(E3317="","",VLOOKUP(E3317,[1]PROJECTES!$C$14:$G$5000,2,FALSE))</f>
        <v/>
      </c>
      <c r="C3317" s="80"/>
      <c r="D3317" s="283" t="str">
        <f>IF(E3317="","",VLOOKUP(E3317,[1]PROJECTES!$C$14:$G$5000,5,FALSE))</f>
        <v/>
      </c>
      <c r="E3317" s="79"/>
      <c r="F3317" s="110" t="str">
        <f>IF(I3317="","",VLOOKUP(I3317,[1]PROJECTES!$C$14:$G$5000,2,FALSE))</f>
        <v/>
      </c>
      <c r="G3317" s="112" t="str">
        <f>IF(E3317="","",VLOOKUP(E3317,[1]PROJECTES!$C$14:$G$5000,4,FALSE))</f>
        <v/>
      </c>
      <c r="H3317" s="95"/>
      <c r="I3317" s="113" t="str">
        <f>IF(H3317="","",VLOOKUP(H3317,BD!B$2:C$16,2,FALSE))</f>
        <v/>
      </c>
      <c r="J3317" s="114"/>
      <c r="K3317" s="115" t="str">
        <f t="shared" si="114"/>
        <v/>
      </c>
      <c r="L3317" s="116" t="str">
        <f t="shared" ca="1" si="113"/>
        <v>-</v>
      </c>
      <c r="M3317" s="111" t="str">
        <f>IF(E3317="","",VLOOKUP(E3317,[1]PROJECTES!$C$14:$Z$5000,21,FALSE))</f>
        <v/>
      </c>
      <c r="N3317" s="117"/>
      <c r="O3317" s="118" t="s">
        <v>222</v>
      </c>
      <c r="P3317" s="119"/>
      <c r="Q3317" s="84"/>
      <c r="R3317" s="125"/>
      <c r="S3317" s="166"/>
      <c r="T3317" s="167"/>
    </row>
    <row r="3318" spans="1:20" s="121" customFormat="1" ht="20.100000000000001" customHeight="1" x14ac:dyDescent="0.3">
      <c r="A3318" s="80"/>
      <c r="B3318" s="110" t="str">
        <f>IF(E3318="","",VLOOKUP(E3318,[1]PROJECTES!$C$14:$G$5000,2,FALSE))</f>
        <v/>
      </c>
      <c r="C3318" s="80"/>
      <c r="D3318" s="283" t="str">
        <f>IF(E3318="","",VLOOKUP(E3318,[1]PROJECTES!$C$14:$G$5000,5,FALSE))</f>
        <v/>
      </c>
      <c r="E3318" s="79"/>
      <c r="F3318" s="110" t="str">
        <f>IF(I3318="","",VLOOKUP(I3318,[1]PROJECTES!$C$14:$G$5000,2,FALSE))</f>
        <v/>
      </c>
      <c r="G3318" s="112" t="str">
        <f>IF(E3318="","",VLOOKUP(E3318,[1]PROJECTES!$C$14:$G$5000,4,FALSE))</f>
        <v/>
      </c>
      <c r="H3318" s="95"/>
      <c r="I3318" s="113" t="str">
        <f>IF(H3318="","",VLOOKUP(H3318,BD!B$2:C$16,2,FALSE))</f>
        <v/>
      </c>
      <c r="J3318" s="114"/>
      <c r="K3318" s="115" t="str">
        <f t="shared" si="114"/>
        <v/>
      </c>
      <c r="L3318" s="116" t="str">
        <f t="shared" ca="1" si="113"/>
        <v>-</v>
      </c>
      <c r="M3318" s="111" t="str">
        <f>IF(E3318="","",VLOOKUP(E3318,[1]PROJECTES!$C$14:$Z$5000,21,FALSE))</f>
        <v/>
      </c>
      <c r="N3318" s="117"/>
      <c r="O3318" s="118" t="s">
        <v>222</v>
      </c>
      <c r="P3318" s="119"/>
      <c r="Q3318" s="84"/>
      <c r="R3318" s="125"/>
      <c r="S3318" s="166"/>
      <c r="T3318" s="167"/>
    </row>
    <row r="3319" spans="1:20" s="121" customFormat="1" ht="20.100000000000001" customHeight="1" x14ac:dyDescent="0.3">
      <c r="A3319" s="80"/>
      <c r="B3319" s="110" t="str">
        <f>IF(E3319="","",VLOOKUP(E3319,[1]PROJECTES!$C$14:$G$5000,2,FALSE))</f>
        <v/>
      </c>
      <c r="C3319" s="80"/>
      <c r="D3319" s="283" t="str">
        <f>IF(E3319="","",VLOOKUP(E3319,[1]PROJECTES!$C$14:$G$5000,5,FALSE))</f>
        <v/>
      </c>
      <c r="E3319" s="79"/>
      <c r="F3319" s="110" t="str">
        <f>IF(I3319="","",VLOOKUP(I3319,[1]PROJECTES!$C$14:$G$5000,2,FALSE))</f>
        <v/>
      </c>
      <c r="G3319" s="112" t="str">
        <f>IF(E3319="","",VLOOKUP(E3319,[1]PROJECTES!$C$14:$G$5000,4,FALSE))</f>
        <v/>
      </c>
      <c r="H3319" s="95"/>
      <c r="I3319" s="113" t="str">
        <f>IF(H3319="","",VLOOKUP(H3319,BD!B$2:C$16,2,FALSE))</f>
        <v/>
      </c>
      <c r="J3319" s="114"/>
      <c r="K3319" s="115" t="str">
        <f t="shared" si="114"/>
        <v/>
      </c>
      <c r="L3319" s="116" t="str">
        <f t="shared" ca="1" si="113"/>
        <v>-</v>
      </c>
      <c r="M3319" s="111" t="str">
        <f>IF(E3319="","",VLOOKUP(E3319,[1]PROJECTES!$C$14:$Z$5000,21,FALSE))</f>
        <v/>
      </c>
      <c r="N3319" s="117"/>
      <c r="O3319" s="118" t="s">
        <v>222</v>
      </c>
      <c r="P3319" s="119"/>
      <c r="Q3319" s="84"/>
      <c r="R3319" s="125"/>
      <c r="S3319" s="166"/>
      <c r="T3319" s="167"/>
    </row>
    <row r="3320" spans="1:20" s="121" customFormat="1" ht="20.100000000000001" customHeight="1" x14ac:dyDescent="0.3">
      <c r="A3320" s="80"/>
      <c r="B3320" s="110" t="str">
        <f>IF(E3320="","",VLOOKUP(E3320,[1]PROJECTES!$C$14:$G$5000,2,FALSE))</f>
        <v/>
      </c>
      <c r="C3320" s="80"/>
      <c r="D3320" s="283" t="str">
        <f>IF(E3320="","",VLOOKUP(E3320,[1]PROJECTES!$C$14:$G$5000,5,FALSE))</f>
        <v/>
      </c>
      <c r="E3320" s="79"/>
      <c r="F3320" s="110" t="str">
        <f>IF(I3320="","",VLOOKUP(I3320,[1]PROJECTES!$C$14:$G$5000,2,FALSE))</f>
        <v/>
      </c>
      <c r="G3320" s="112" t="str">
        <f>IF(E3320="","",VLOOKUP(E3320,[1]PROJECTES!$C$14:$G$5000,4,FALSE))</f>
        <v/>
      </c>
      <c r="H3320" s="95"/>
      <c r="I3320" s="113" t="str">
        <f>IF(H3320="","",VLOOKUP(H3320,BD!B$2:C$16,2,FALSE))</f>
        <v/>
      </c>
      <c r="J3320" s="114"/>
      <c r="K3320" s="115" t="str">
        <f t="shared" si="114"/>
        <v/>
      </c>
      <c r="L3320" s="116" t="str">
        <f t="shared" ca="1" si="113"/>
        <v>-</v>
      </c>
      <c r="M3320" s="111" t="str">
        <f>IF(E3320="","",VLOOKUP(E3320,[1]PROJECTES!$C$14:$Z$5000,21,FALSE))</f>
        <v/>
      </c>
      <c r="N3320" s="117"/>
      <c r="O3320" s="118" t="s">
        <v>222</v>
      </c>
      <c r="P3320" s="119"/>
      <c r="Q3320" s="84"/>
      <c r="R3320" s="125"/>
      <c r="S3320" s="166"/>
      <c r="T3320" s="167"/>
    </row>
    <row r="3321" spans="1:20" s="121" customFormat="1" ht="20.100000000000001" customHeight="1" x14ac:dyDescent="0.3">
      <c r="A3321" s="80"/>
      <c r="B3321" s="110" t="str">
        <f>IF(E3321="","",VLOOKUP(E3321,[1]PROJECTES!$C$14:$G$5000,2,FALSE))</f>
        <v/>
      </c>
      <c r="C3321" s="80"/>
      <c r="D3321" s="283" t="str">
        <f>IF(E3321="","",VLOOKUP(E3321,[1]PROJECTES!$C$14:$G$5000,5,FALSE))</f>
        <v/>
      </c>
      <c r="E3321" s="79"/>
      <c r="F3321" s="110" t="str">
        <f>IF(I3321="","",VLOOKUP(I3321,[1]PROJECTES!$C$14:$G$5000,2,FALSE))</f>
        <v/>
      </c>
      <c r="G3321" s="112" t="str">
        <f>IF(E3321="","",VLOOKUP(E3321,[1]PROJECTES!$C$14:$G$5000,4,FALSE))</f>
        <v/>
      </c>
      <c r="H3321" s="95"/>
      <c r="I3321" s="113" t="str">
        <f>IF(H3321="","",VLOOKUP(H3321,BD!B$2:C$16,2,FALSE))</f>
        <v/>
      </c>
      <c r="J3321" s="114"/>
      <c r="K3321" s="115" t="str">
        <f t="shared" si="114"/>
        <v/>
      </c>
      <c r="L3321" s="116" t="str">
        <f t="shared" ca="1" si="113"/>
        <v>-</v>
      </c>
      <c r="M3321" s="111" t="str">
        <f>IF(E3321="","",VLOOKUP(E3321,[1]PROJECTES!$C$14:$Z$5000,21,FALSE))</f>
        <v/>
      </c>
      <c r="N3321" s="117"/>
      <c r="O3321" s="118" t="s">
        <v>222</v>
      </c>
      <c r="P3321" s="119"/>
      <c r="Q3321" s="84"/>
      <c r="R3321" s="125"/>
      <c r="S3321" s="166"/>
      <c r="T3321" s="167"/>
    </row>
    <row r="3322" spans="1:20" s="121" customFormat="1" ht="20.100000000000001" customHeight="1" x14ac:dyDescent="0.3">
      <c r="A3322" s="80"/>
      <c r="B3322" s="110" t="str">
        <f>IF(E3322="","",VLOOKUP(E3322,[1]PROJECTES!$C$14:$G$5000,2,FALSE))</f>
        <v/>
      </c>
      <c r="C3322" s="80"/>
      <c r="D3322" s="283" t="str">
        <f>IF(E3322="","",VLOOKUP(E3322,[1]PROJECTES!$C$14:$G$5000,5,FALSE))</f>
        <v/>
      </c>
      <c r="E3322" s="79"/>
      <c r="F3322" s="110" t="str">
        <f>IF(I3322="","",VLOOKUP(I3322,[1]PROJECTES!$C$14:$G$5000,2,FALSE))</f>
        <v/>
      </c>
      <c r="G3322" s="112" t="str">
        <f>IF(E3322="","",VLOOKUP(E3322,[1]PROJECTES!$C$14:$G$5000,4,FALSE))</f>
        <v/>
      </c>
      <c r="H3322" s="95"/>
      <c r="I3322" s="113" t="str">
        <f>IF(H3322="","",VLOOKUP(H3322,BD!B$2:C$16,2,FALSE))</f>
        <v/>
      </c>
      <c r="J3322" s="114"/>
      <c r="K3322" s="115" t="str">
        <f t="shared" si="114"/>
        <v/>
      </c>
      <c r="L3322" s="116" t="str">
        <f t="shared" ca="1" si="113"/>
        <v>-</v>
      </c>
      <c r="M3322" s="111" t="str">
        <f>IF(E3322="","",VLOOKUP(E3322,[1]PROJECTES!$C$14:$Z$5000,21,FALSE))</f>
        <v/>
      </c>
      <c r="N3322" s="117"/>
      <c r="O3322" s="118" t="s">
        <v>222</v>
      </c>
      <c r="P3322" s="119"/>
      <c r="Q3322" s="84"/>
      <c r="R3322" s="125"/>
      <c r="S3322" s="166"/>
      <c r="T3322" s="167"/>
    </row>
    <row r="3323" spans="1:20" s="121" customFormat="1" ht="20.100000000000001" customHeight="1" x14ac:dyDescent="0.3">
      <c r="A3323" s="80"/>
      <c r="B3323" s="110" t="str">
        <f>IF(E3323="","",VLOOKUP(E3323,[1]PROJECTES!$C$14:$G$5000,2,FALSE))</f>
        <v/>
      </c>
      <c r="C3323" s="80"/>
      <c r="D3323" s="283" t="str">
        <f>IF(E3323="","",VLOOKUP(E3323,[1]PROJECTES!$C$14:$G$5000,5,FALSE))</f>
        <v/>
      </c>
      <c r="E3323" s="79"/>
      <c r="F3323" s="110" t="str">
        <f>IF(I3323="","",VLOOKUP(I3323,[1]PROJECTES!$C$14:$G$5000,2,FALSE))</f>
        <v/>
      </c>
      <c r="G3323" s="112" t="str">
        <f>IF(E3323="","",VLOOKUP(E3323,[1]PROJECTES!$C$14:$G$5000,4,FALSE))</f>
        <v/>
      </c>
      <c r="H3323" s="95"/>
      <c r="I3323" s="113" t="str">
        <f>IF(H3323="","",VLOOKUP(H3323,BD!B$2:C$16,2,FALSE))</f>
        <v/>
      </c>
      <c r="J3323" s="114"/>
      <c r="K3323" s="115" t="str">
        <f t="shared" si="114"/>
        <v/>
      </c>
      <c r="L3323" s="116" t="str">
        <f t="shared" ca="1" si="113"/>
        <v>-</v>
      </c>
      <c r="M3323" s="111" t="str">
        <f>IF(E3323="","",VLOOKUP(E3323,[1]PROJECTES!$C$14:$Z$5000,21,FALSE))</f>
        <v/>
      </c>
      <c r="N3323" s="117"/>
      <c r="O3323" s="118" t="s">
        <v>222</v>
      </c>
      <c r="P3323" s="119"/>
      <c r="Q3323" s="84"/>
      <c r="R3323" s="125"/>
      <c r="S3323" s="166"/>
      <c r="T3323" s="167"/>
    </row>
    <row r="3324" spans="1:20" s="121" customFormat="1" ht="20.100000000000001" customHeight="1" x14ac:dyDescent="0.3">
      <c r="A3324" s="80"/>
      <c r="B3324" s="110" t="str">
        <f>IF(E3324="","",VLOOKUP(E3324,[1]PROJECTES!$C$14:$G$5000,2,FALSE))</f>
        <v/>
      </c>
      <c r="C3324" s="80"/>
      <c r="D3324" s="283" t="str">
        <f>IF(E3324="","",VLOOKUP(E3324,[1]PROJECTES!$C$14:$G$5000,5,FALSE))</f>
        <v/>
      </c>
      <c r="E3324" s="79"/>
      <c r="F3324" s="110" t="str">
        <f>IF(I3324="","",VLOOKUP(I3324,[1]PROJECTES!$C$14:$G$5000,2,FALSE))</f>
        <v/>
      </c>
      <c r="G3324" s="112" t="str">
        <f>IF(E3324="","",VLOOKUP(E3324,[1]PROJECTES!$C$14:$G$5000,4,FALSE))</f>
        <v/>
      </c>
      <c r="H3324" s="95"/>
      <c r="I3324" s="113" t="str">
        <f>IF(H3324="","",VLOOKUP(H3324,BD!B$2:C$16,2,FALSE))</f>
        <v/>
      </c>
      <c r="J3324" s="114"/>
      <c r="K3324" s="115" t="str">
        <f t="shared" si="114"/>
        <v/>
      </c>
      <c r="L3324" s="116" t="str">
        <f t="shared" ca="1" si="113"/>
        <v>-</v>
      </c>
      <c r="M3324" s="111" t="str">
        <f>IF(E3324="","",VLOOKUP(E3324,[1]PROJECTES!$C$14:$Z$5000,21,FALSE))</f>
        <v/>
      </c>
      <c r="N3324" s="117"/>
      <c r="O3324" s="118" t="s">
        <v>222</v>
      </c>
      <c r="P3324" s="119"/>
      <c r="Q3324" s="84"/>
      <c r="R3324" s="125"/>
      <c r="S3324" s="166"/>
      <c r="T3324" s="167"/>
    </row>
    <row r="3325" spans="1:20" s="121" customFormat="1" ht="20.100000000000001" customHeight="1" x14ac:dyDescent="0.3">
      <c r="A3325" s="80"/>
      <c r="B3325" s="110" t="str">
        <f>IF(E3325="","",VLOOKUP(E3325,[1]PROJECTES!$C$14:$G$5000,2,FALSE))</f>
        <v/>
      </c>
      <c r="C3325" s="80"/>
      <c r="D3325" s="283" t="str">
        <f>IF(E3325="","",VLOOKUP(E3325,[1]PROJECTES!$C$14:$G$5000,5,FALSE))</f>
        <v/>
      </c>
      <c r="E3325" s="79"/>
      <c r="F3325" s="110" t="str">
        <f>IF(I3325="","",VLOOKUP(I3325,[1]PROJECTES!$C$14:$G$5000,2,FALSE))</f>
        <v/>
      </c>
      <c r="G3325" s="112" t="str">
        <f>IF(E3325="","",VLOOKUP(E3325,[1]PROJECTES!$C$14:$G$5000,4,FALSE))</f>
        <v/>
      </c>
      <c r="H3325" s="95"/>
      <c r="I3325" s="113" t="str">
        <f>IF(H3325="","",VLOOKUP(H3325,BD!B$2:C$16,2,FALSE))</f>
        <v/>
      </c>
      <c r="J3325" s="114"/>
      <c r="K3325" s="115" t="str">
        <f t="shared" si="114"/>
        <v/>
      </c>
      <c r="L3325" s="116" t="str">
        <f t="shared" ca="1" si="113"/>
        <v>-</v>
      </c>
      <c r="M3325" s="111" t="str">
        <f>IF(E3325="","",VLOOKUP(E3325,[1]PROJECTES!$C$14:$Z$5000,21,FALSE))</f>
        <v/>
      </c>
      <c r="N3325" s="117"/>
      <c r="O3325" s="118" t="s">
        <v>222</v>
      </c>
      <c r="P3325" s="119"/>
      <c r="Q3325" s="84"/>
      <c r="R3325" s="125"/>
      <c r="S3325" s="166"/>
      <c r="T3325" s="167"/>
    </row>
    <row r="3326" spans="1:20" s="121" customFormat="1" ht="20.100000000000001" customHeight="1" x14ac:dyDescent="0.3">
      <c r="A3326" s="80"/>
      <c r="B3326" s="110" t="str">
        <f>IF(E3326="","",VLOOKUP(E3326,[1]PROJECTES!$C$14:$G$5000,2,FALSE))</f>
        <v/>
      </c>
      <c r="C3326" s="80"/>
      <c r="D3326" s="283" t="str">
        <f>IF(E3326="","",VLOOKUP(E3326,[1]PROJECTES!$C$14:$G$5000,5,FALSE))</f>
        <v/>
      </c>
      <c r="E3326" s="79"/>
      <c r="F3326" s="110" t="str">
        <f>IF(I3326="","",VLOOKUP(I3326,[1]PROJECTES!$C$14:$G$5000,2,FALSE))</f>
        <v/>
      </c>
      <c r="G3326" s="112" t="str">
        <f>IF(E3326="","",VLOOKUP(E3326,[1]PROJECTES!$C$14:$G$5000,4,FALSE))</f>
        <v/>
      </c>
      <c r="H3326" s="95"/>
      <c r="I3326" s="113" t="str">
        <f>IF(H3326="","",VLOOKUP(H3326,BD!B$2:C$16,2,FALSE))</f>
        <v/>
      </c>
      <c r="J3326" s="114"/>
      <c r="K3326" s="115" t="str">
        <f t="shared" si="114"/>
        <v/>
      </c>
      <c r="L3326" s="116" t="str">
        <f t="shared" ca="1" si="113"/>
        <v>-</v>
      </c>
      <c r="M3326" s="111" t="str">
        <f>IF(E3326="","",VLOOKUP(E3326,[1]PROJECTES!$C$14:$Z$5000,21,FALSE))</f>
        <v/>
      </c>
      <c r="N3326" s="117"/>
      <c r="O3326" s="118" t="s">
        <v>222</v>
      </c>
      <c r="P3326" s="119"/>
      <c r="Q3326" s="84"/>
      <c r="R3326" s="125"/>
      <c r="S3326" s="166"/>
      <c r="T3326" s="167"/>
    </row>
    <row r="3327" spans="1:20" s="121" customFormat="1" ht="20.100000000000001" customHeight="1" x14ac:dyDescent="0.3">
      <c r="A3327" s="80"/>
      <c r="B3327" s="110" t="str">
        <f>IF(E3327="","",VLOOKUP(E3327,[1]PROJECTES!$C$14:$G$5000,2,FALSE))</f>
        <v/>
      </c>
      <c r="C3327" s="80"/>
      <c r="D3327" s="283" t="str">
        <f>IF(E3327="","",VLOOKUP(E3327,[1]PROJECTES!$C$14:$G$5000,5,FALSE))</f>
        <v/>
      </c>
      <c r="E3327" s="79"/>
      <c r="F3327" s="110" t="str">
        <f>IF(I3327="","",VLOOKUP(I3327,[1]PROJECTES!$C$14:$G$5000,2,FALSE))</f>
        <v/>
      </c>
      <c r="G3327" s="112" t="str">
        <f>IF(E3327="","",VLOOKUP(E3327,[1]PROJECTES!$C$14:$G$5000,4,FALSE))</f>
        <v/>
      </c>
      <c r="H3327" s="95"/>
      <c r="I3327" s="113" t="str">
        <f>IF(H3327="","",VLOOKUP(H3327,BD!B$2:C$16,2,FALSE))</f>
        <v/>
      </c>
      <c r="J3327" s="114"/>
      <c r="K3327" s="115" t="str">
        <f t="shared" si="114"/>
        <v/>
      </c>
      <c r="L3327" s="116" t="str">
        <f t="shared" ca="1" si="113"/>
        <v>-</v>
      </c>
      <c r="M3327" s="111" t="str">
        <f>IF(E3327="","",VLOOKUP(E3327,[1]PROJECTES!$C$14:$Z$5000,21,FALSE))</f>
        <v/>
      </c>
      <c r="N3327" s="117"/>
      <c r="O3327" s="118" t="s">
        <v>222</v>
      </c>
      <c r="P3327" s="119"/>
      <c r="Q3327" s="84"/>
      <c r="R3327" s="125"/>
      <c r="S3327" s="166"/>
      <c r="T3327" s="167"/>
    </row>
    <row r="3328" spans="1:20" s="121" customFormat="1" ht="20.100000000000001" customHeight="1" x14ac:dyDescent="0.3">
      <c r="A3328" s="80"/>
      <c r="B3328" s="110" t="str">
        <f>IF(E3328="","",VLOOKUP(E3328,[1]PROJECTES!$C$14:$G$5000,2,FALSE))</f>
        <v/>
      </c>
      <c r="C3328" s="80"/>
      <c r="D3328" s="283" t="str">
        <f>IF(E3328="","",VLOOKUP(E3328,[1]PROJECTES!$C$14:$G$5000,5,FALSE))</f>
        <v/>
      </c>
      <c r="E3328" s="79"/>
      <c r="F3328" s="110" t="str">
        <f>IF(I3328="","",VLOOKUP(I3328,[1]PROJECTES!$C$14:$G$5000,2,FALSE))</f>
        <v/>
      </c>
      <c r="G3328" s="112" t="str">
        <f>IF(E3328="","",VLOOKUP(E3328,[1]PROJECTES!$C$14:$G$5000,4,FALSE))</f>
        <v/>
      </c>
      <c r="H3328" s="95"/>
      <c r="I3328" s="113" t="str">
        <f>IF(H3328="","",VLOOKUP(H3328,BD!B$2:C$16,2,FALSE))</f>
        <v/>
      </c>
      <c r="J3328" s="114"/>
      <c r="K3328" s="115" t="str">
        <f t="shared" si="114"/>
        <v/>
      </c>
      <c r="L3328" s="116" t="str">
        <f t="shared" ca="1" si="113"/>
        <v>-</v>
      </c>
      <c r="M3328" s="111" t="str">
        <f>IF(E3328="","",VLOOKUP(E3328,[1]PROJECTES!$C$14:$Z$5000,21,FALSE))</f>
        <v/>
      </c>
      <c r="N3328" s="117"/>
      <c r="O3328" s="118" t="s">
        <v>222</v>
      </c>
      <c r="P3328" s="119"/>
      <c r="Q3328" s="84"/>
      <c r="R3328" s="125"/>
      <c r="S3328" s="166"/>
      <c r="T3328" s="167"/>
    </row>
    <row r="3329" spans="1:20" s="121" customFormat="1" ht="20.100000000000001" customHeight="1" x14ac:dyDescent="0.3">
      <c r="A3329" s="80"/>
      <c r="B3329" s="110" t="str">
        <f>IF(E3329="","",VLOOKUP(E3329,[1]PROJECTES!$C$14:$G$5000,2,FALSE))</f>
        <v/>
      </c>
      <c r="C3329" s="80"/>
      <c r="D3329" s="283" t="str">
        <f>IF(E3329="","",VLOOKUP(E3329,[1]PROJECTES!$C$14:$G$5000,5,FALSE))</f>
        <v/>
      </c>
      <c r="E3329" s="79"/>
      <c r="F3329" s="110" t="str">
        <f>IF(I3329="","",VLOOKUP(I3329,[1]PROJECTES!$C$14:$G$5000,2,FALSE))</f>
        <v/>
      </c>
      <c r="G3329" s="112" t="str">
        <f>IF(E3329="","",VLOOKUP(E3329,[1]PROJECTES!$C$14:$G$5000,4,FALSE))</f>
        <v/>
      </c>
      <c r="H3329" s="95"/>
      <c r="I3329" s="113" t="str">
        <f>IF(H3329="","",VLOOKUP(H3329,BD!B$2:C$16,2,FALSE))</f>
        <v/>
      </c>
      <c r="J3329" s="114"/>
      <c r="K3329" s="115" t="str">
        <f t="shared" si="114"/>
        <v/>
      </c>
      <c r="L3329" s="116" t="str">
        <f t="shared" ca="1" si="113"/>
        <v>-</v>
      </c>
      <c r="M3329" s="111" t="str">
        <f>IF(E3329="","",VLOOKUP(E3329,[1]PROJECTES!$C$14:$Z$5000,21,FALSE))</f>
        <v/>
      </c>
      <c r="N3329" s="117"/>
      <c r="O3329" s="118" t="s">
        <v>222</v>
      </c>
      <c r="P3329" s="119"/>
      <c r="Q3329" s="84"/>
      <c r="R3329" s="125"/>
      <c r="S3329" s="166"/>
      <c r="T3329" s="167"/>
    </row>
    <row r="3330" spans="1:20" s="121" customFormat="1" ht="20.100000000000001" customHeight="1" x14ac:dyDescent="0.3">
      <c r="A3330" s="80"/>
      <c r="B3330" s="110" t="str">
        <f>IF(E3330="","",VLOOKUP(E3330,[1]PROJECTES!$C$14:$G$5000,2,FALSE))</f>
        <v/>
      </c>
      <c r="C3330" s="80"/>
      <c r="D3330" s="283" t="str">
        <f>IF(E3330="","",VLOOKUP(E3330,[1]PROJECTES!$C$14:$G$5000,5,FALSE))</f>
        <v/>
      </c>
      <c r="E3330" s="79"/>
      <c r="F3330" s="110" t="str">
        <f>IF(I3330="","",VLOOKUP(I3330,[1]PROJECTES!$C$14:$G$5000,2,FALSE))</f>
        <v/>
      </c>
      <c r="G3330" s="112" t="str">
        <f>IF(E3330="","",VLOOKUP(E3330,[1]PROJECTES!$C$14:$G$5000,4,FALSE))</f>
        <v/>
      </c>
      <c r="H3330" s="95"/>
      <c r="I3330" s="113" t="str">
        <f>IF(H3330="","",VLOOKUP(H3330,BD!B$2:C$16,2,FALSE))</f>
        <v/>
      </c>
      <c r="J3330" s="114"/>
      <c r="K3330" s="115" t="str">
        <f t="shared" si="114"/>
        <v/>
      </c>
      <c r="L3330" s="116" t="str">
        <f t="shared" ca="1" si="113"/>
        <v>-</v>
      </c>
      <c r="M3330" s="111" t="str">
        <f>IF(E3330="","",VLOOKUP(E3330,[1]PROJECTES!$C$14:$Z$5000,21,FALSE))</f>
        <v/>
      </c>
      <c r="N3330" s="117"/>
      <c r="O3330" s="118" t="s">
        <v>222</v>
      </c>
      <c r="P3330" s="119"/>
      <c r="Q3330" s="84"/>
      <c r="R3330" s="125"/>
      <c r="S3330" s="166"/>
      <c r="T3330" s="167"/>
    </row>
    <row r="3331" spans="1:20" s="121" customFormat="1" ht="20.100000000000001" customHeight="1" x14ac:dyDescent="0.3">
      <c r="A3331" s="80"/>
      <c r="B3331" s="110" t="str">
        <f>IF(E3331="","",VLOOKUP(E3331,[1]PROJECTES!$C$14:$G$5000,2,FALSE))</f>
        <v/>
      </c>
      <c r="C3331" s="80"/>
      <c r="D3331" s="283" t="str">
        <f>IF(E3331="","",VLOOKUP(E3331,[1]PROJECTES!$C$14:$G$5000,5,FALSE))</f>
        <v/>
      </c>
      <c r="E3331" s="79"/>
      <c r="F3331" s="110" t="str">
        <f>IF(I3331="","",VLOOKUP(I3331,[1]PROJECTES!$C$14:$G$5000,2,FALSE))</f>
        <v/>
      </c>
      <c r="G3331" s="112" t="str">
        <f>IF(E3331="","",VLOOKUP(E3331,[1]PROJECTES!$C$14:$G$5000,4,FALSE))</f>
        <v/>
      </c>
      <c r="H3331" s="95"/>
      <c r="I3331" s="113" t="str">
        <f>IF(H3331="","",VLOOKUP(H3331,BD!B$2:C$16,2,FALSE))</f>
        <v/>
      </c>
      <c r="J3331" s="114"/>
      <c r="K3331" s="115" t="str">
        <f t="shared" si="114"/>
        <v/>
      </c>
      <c r="L3331" s="116" t="str">
        <f t="shared" ca="1" si="113"/>
        <v>-</v>
      </c>
      <c r="M3331" s="111" t="str">
        <f>IF(E3331="","",VLOOKUP(E3331,[1]PROJECTES!$C$14:$Z$5000,21,FALSE))</f>
        <v/>
      </c>
      <c r="N3331" s="117"/>
      <c r="O3331" s="118" t="s">
        <v>222</v>
      </c>
      <c r="P3331" s="119"/>
      <c r="Q3331" s="84"/>
      <c r="R3331" s="125"/>
      <c r="S3331" s="166"/>
      <c r="T3331" s="167"/>
    </row>
    <row r="3332" spans="1:20" s="121" customFormat="1" ht="20.100000000000001" customHeight="1" x14ac:dyDescent="0.3">
      <c r="A3332" s="80"/>
      <c r="B3332" s="110" t="str">
        <f>IF(E3332="","",VLOOKUP(E3332,[1]PROJECTES!$C$14:$G$5000,2,FALSE))</f>
        <v/>
      </c>
      <c r="C3332" s="80"/>
      <c r="D3332" s="283" t="str">
        <f>IF(E3332="","",VLOOKUP(E3332,[1]PROJECTES!$C$14:$G$5000,5,FALSE))</f>
        <v/>
      </c>
      <c r="E3332" s="79"/>
      <c r="F3332" s="110" t="str">
        <f>IF(I3332="","",VLOOKUP(I3332,[1]PROJECTES!$C$14:$G$5000,2,FALSE))</f>
        <v/>
      </c>
      <c r="G3332" s="112" t="str">
        <f>IF(E3332="","",VLOOKUP(E3332,[1]PROJECTES!$C$14:$G$5000,4,FALSE))</f>
        <v/>
      </c>
      <c r="H3332" s="95"/>
      <c r="I3332" s="113" t="str">
        <f>IF(H3332="","",VLOOKUP(H3332,BD!B$2:C$16,2,FALSE))</f>
        <v/>
      </c>
      <c r="J3332" s="114"/>
      <c r="K3332" s="115" t="str">
        <f t="shared" si="114"/>
        <v/>
      </c>
      <c r="L3332" s="116" t="str">
        <f t="shared" ca="1" si="113"/>
        <v>-</v>
      </c>
      <c r="M3332" s="111" t="str">
        <f>IF(E3332="","",VLOOKUP(E3332,[1]PROJECTES!$C$14:$Z$5000,21,FALSE))</f>
        <v/>
      </c>
      <c r="N3332" s="117"/>
      <c r="O3332" s="118" t="s">
        <v>222</v>
      </c>
      <c r="P3332" s="119"/>
      <c r="Q3332" s="84"/>
      <c r="R3332" s="125"/>
      <c r="S3332" s="166"/>
      <c r="T3332" s="167"/>
    </row>
    <row r="3333" spans="1:20" s="121" customFormat="1" ht="20.100000000000001" customHeight="1" x14ac:dyDescent="0.3">
      <c r="A3333" s="80"/>
      <c r="B3333" s="110" t="str">
        <f>IF(E3333="","",VLOOKUP(E3333,[1]PROJECTES!$C$14:$G$5000,2,FALSE))</f>
        <v/>
      </c>
      <c r="C3333" s="80"/>
      <c r="D3333" s="283" t="str">
        <f>IF(E3333="","",VLOOKUP(E3333,[1]PROJECTES!$C$14:$G$5000,5,FALSE))</f>
        <v/>
      </c>
      <c r="E3333" s="79"/>
      <c r="F3333" s="110" t="str">
        <f>IF(I3333="","",VLOOKUP(I3333,[1]PROJECTES!$C$14:$G$5000,2,FALSE))</f>
        <v/>
      </c>
      <c r="G3333" s="112" t="str">
        <f>IF(E3333="","",VLOOKUP(E3333,[1]PROJECTES!$C$14:$G$5000,4,FALSE))</f>
        <v/>
      </c>
      <c r="H3333" s="95"/>
      <c r="I3333" s="113" t="str">
        <f>IF(H3333="","",VLOOKUP(H3333,BD!B$2:C$16,2,FALSE))</f>
        <v/>
      </c>
      <c r="J3333" s="114"/>
      <c r="K3333" s="115" t="str">
        <f t="shared" si="114"/>
        <v/>
      </c>
      <c r="L3333" s="116" t="str">
        <f t="shared" ca="1" si="113"/>
        <v>-</v>
      </c>
      <c r="M3333" s="111" t="str">
        <f>IF(E3333="","",VLOOKUP(E3333,[1]PROJECTES!$C$14:$Z$5000,21,FALSE))</f>
        <v/>
      </c>
      <c r="N3333" s="117"/>
      <c r="O3333" s="118" t="s">
        <v>222</v>
      </c>
      <c r="P3333" s="119"/>
      <c r="Q3333" s="84"/>
      <c r="R3333" s="125"/>
      <c r="S3333" s="166"/>
      <c r="T3333" s="167"/>
    </row>
    <row r="3334" spans="1:20" s="121" customFormat="1" ht="20.100000000000001" customHeight="1" x14ac:dyDescent="0.3">
      <c r="A3334" s="80"/>
      <c r="B3334" s="110" t="str">
        <f>IF(E3334="","",VLOOKUP(E3334,[1]PROJECTES!$C$14:$G$5000,2,FALSE))</f>
        <v/>
      </c>
      <c r="C3334" s="80"/>
      <c r="D3334" s="283" t="str">
        <f>IF(E3334="","",VLOOKUP(E3334,[1]PROJECTES!$C$14:$G$5000,5,FALSE))</f>
        <v/>
      </c>
      <c r="E3334" s="79"/>
      <c r="F3334" s="110" t="str">
        <f>IF(I3334="","",VLOOKUP(I3334,[1]PROJECTES!$C$14:$G$5000,2,FALSE))</f>
        <v/>
      </c>
      <c r="G3334" s="112" t="str">
        <f>IF(E3334="","",VLOOKUP(E3334,[1]PROJECTES!$C$14:$G$5000,4,FALSE))</f>
        <v/>
      </c>
      <c r="H3334" s="95"/>
      <c r="I3334" s="113" t="str">
        <f>IF(H3334="","",VLOOKUP(H3334,BD!B$2:C$16,2,FALSE))</f>
        <v/>
      </c>
      <c r="J3334" s="114"/>
      <c r="K3334" s="115" t="str">
        <f t="shared" si="114"/>
        <v/>
      </c>
      <c r="L3334" s="116" t="str">
        <f t="shared" ca="1" si="113"/>
        <v>-</v>
      </c>
      <c r="M3334" s="111" t="str">
        <f>IF(E3334="","",VLOOKUP(E3334,[1]PROJECTES!$C$14:$Z$5000,21,FALSE))</f>
        <v/>
      </c>
      <c r="N3334" s="117"/>
      <c r="O3334" s="118" t="s">
        <v>222</v>
      </c>
      <c r="P3334" s="119"/>
      <c r="Q3334" s="84"/>
      <c r="R3334" s="125"/>
      <c r="S3334" s="166"/>
      <c r="T3334" s="167"/>
    </row>
    <row r="3335" spans="1:20" s="121" customFormat="1" ht="20.100000000000001" customHeight="1" x14ac:dyDescent="0.3">
      <c r="A3335" s="80"/>
      <c r="B3335" s="110" t="str">
        <f>IF(E3335="","",VLOOKUP(E3335,[1]PROJECTES!$C$14:$G$5000,2,FALSE))</f>
        <v/>
      </c>
      <c r="C3335" s="80"/>
      <c r="D3335" s="283" t="str">
        <f>IF(E3335="","",VLOOKUP(E3335,[1]PROJECTES!$C$14:$G$5000,5,FALSE))</f>
        <v/>
      </c>
      <c r="E3335" s="79"/>
      <c r="F3335" s="110" t="str">
        <f>IF(I3335="","",VLOOKUP(I3335,[1]PROJECTES!$C$14:$G$5000,2,FALSE))</f>
        <v/>
      </c>
      <c r="G3335" s="112" t="str">
        <f>IF(E3335="","",VLOOKUP(E3335,[1]PROJECTES!$C$14:$G$5000,4,FALSE))</f>
        <v/>
      </c>
      <c r="H3335" s="95"/>
      <c r="I3335" s="113" t="str">
        <f>IF(H3335="","",VLOOKUP(H3335,BD!B$2:C$16,2,FALSE))</f>
        <v/>
      </c>
      <c r="J3335" s="114"/>
      <c r="K3335" s="115" t="str">
        <f t="shared" si="114"/>
        <v/>
      </c>
      <c r="L3335" s="116" t="str">
        <f t="shared" ca="1" si="113"/>
        <v>-</v>
      </c>
      <c r="M3335" s="111" t="str">
        <f>IF(E3335="","",VLOOKUP(E3335,[1]PROJECTES!$C$14:$Z$5000,21,FALSE))</f>
        <v/>
      </c>
      <c r="N3335" s="117"/>
      <c r="O3335" s="118" t="s">
        <v>222</v>
      </c>
      <c r="P3335" s="119"/>
      <c r="Q3335" s="84"/>
      <c r="R3335" s="125"/>
      <c r="S3335" s="166"/>
      <c r="T3335" s="167"/>
    </row>
    <row r="3336" spans="1:20" s="121" customFormat="1" ht="20.100000000000001" customHeight="1" x14ac:dyDescent="0.3">
      <c r="A3336" s="80"/>
      <c r="B3336" s="110" t="str">
        <f>IF(E3336="","",VLOOKUP(E3336,[1]PROJECTES!$C$14:$G$5000,2,FALSE))</f>
        <v/>
      </c>
      <c r="C3336" s="80"/>
      <c r="D3336" s="283" t="str">
        <f>IF(E3336="","",VLOOKUP(E3336,[1]PROJECTES!$C$14:$G$5000,5,FALSE))</f>
        <v/>
      </c>
      <c r="E3336" s="79"/>
      <c r="F3336" s="110" t="str">
        <f>IF(I3336="","",VLOOKUP(I3336,[1]PROJECTES!$C$14:$G$5000,2,FALSE))</f>
        <v/>
      </c>
      <c r="G3336" s="112" t="str">
        <f>IF(E3336="","",VLOOKUP(E3336,[1]PROJECTES!$C$14:$G$5000,4,FALSE))</f>
        <v/>
      </c>
      <c r="H3336" s="95"/>
      <c r="I3336" s="113" t="str">
        <f>IF(H3336="","",VLOOKUP(H3336,BD!B$2:C$16,2,FALSE))</f>
        <v/>
      </c>
      <c r="J3336" s="114"/>
      <c r="K3336" s="115" t="str">
        <f t="shared" si="114"/>
        <v/>
      </c>
      <c r="L3336" s="116" t="str">
        <f t="shared" ca="1" si="113"/>
        <v>-</v>
      </c>
      <c r="M3336" s="111" t="str">
        <f>IF(E3336="","",VLOOKUP(E3336,[1]PROJECTES!$C$14:$Z$5000,21,FALSE))</f>
        <v/>
      </c>
      <c r="N3336" s="117"/>
      <c r="O3336" s="118" t="s">
        <v>222</v>
      </c>
      <c r="P3336" s="119"/>
      <c r="Q3336" s="84"/>
      <c r="R3336" s="125"/>
      <c r="S3336" s="166"/>
      <c r="T3336" s="167"/>
    </row>
    <row r="3337" spans="1:20" s="121" customFormat="1" ht="20.100000000000001" customHeight="1" x14ac:dyDescent="0.3">
      <c r="A3337" s="80"/>
      <c r="B3337" s="110" t="str">
        <f>IF(E3337="","",VLOOKUP(E3337,[1]PROJECTES!$C$14:$G$5000,2,FALSE))</f>
        <v/>
      </c>
      <c r="C3337" s="80"/>
      <c r="D3337" s="283" t="str">
        <f>IF(E3337="","",VLOOKUP(E3337,[1]PROJECTES!$C$14:$G$5000,5,FALSE))</f>
        <v/>
      </c>
      <c r="E3337" s="79"/>
      <c r="F3337" s="110" t="str">
        <f>IF(I3337="","",VLOOKUP(I3337,[1]PROJECTES!$C$14:$G$5000,2,FALSE))</f>
        <v/>
      </c>
      <c r="G3337" s="112" t="str">
        <f>IF(E3337="","",VLOOKUP(E3337,[1]PROJECTES!$C$14:$G$5000,4,FALSE))</f>
        <v/>
      </c>
      <c r="H3337" s="95"/>
      <c r="I3337" s="113" t="str">
        <f>IF(H3337="","",VLOOKUP(H3337,BD!B$2:C$16,2,FALSE))</f>
        <v/>
      </c>
      <c r="J3337" s="114"/>
      <c r="K3337" s="115" t="str">
        <f t="shared" si="114"/>
        <v/>
      </c>
      <c r="L3337" s="116" t="str">
        <f t="shared" ref="L3337:L3400" ca="1" si="115">IF(M3337="","-",IF(G3337="TA","-",+M3337-TODAY()))</f>
        <v>-</v>
      </c>
      <c r="M3337" s="111" t="str">
        <f>IF(E3337="","",VLOOKUP(E3337,[1]PROJECTES!$C$14:$Z$5000,21,FALSE))</f>
        <v/>
      </c>
      <c r="N3337" s="117"/>
      <c r="O3337" s="118" t="s">
        <v>222</v>
      </c>
      <c r="P3337" s="119"/>
      <c r="Q3337" s="84"/>
      <c r="R3337" s="125"/>
      <c r="S3337" s="166"/>
      <c r="T3337" s="167"/>
    </row>
    <row r="3338" spans="1:20" s="121" customFormat="1" ht="20.100000000000001" customHeight="1" x14ac:dyDescent="0.3">
      <c r="A3338" s="80"/>
      <c r="B3338" s="110" t="str">
        <f>IF(E3338="","",VLOOKUP(E3338,[1]PROJECTES!$C$14:$G$5000,2,FALSE))</f>
        <v/>
      </c>
      <c r="C3338" s="80"/>
      <c r="D3338" s="283" t="str">
        <f>IF(E3338="","",VLOOKUP(E3338,[1]PROJECTES!$C$14:$G$5000,5,FALSE))</f>
        <v/>
      </c>
      <c r="E3338" s="79"/>
      <c r="F3338" s="110" t="str">
        <f>IF(I3338="","",VLOOKUP(I3338,[1]PROJECTES!$C$14:$G$5000,2,FALSE))</f>
        <v/>
      </c>
      <c r="G3338" s="112" t="str">
        <f>IF(E3338="","",VLOOKUP(E3338,[1]PROJECTES!$C$14:$G$5000,4,FALSE))</f>
        <v/>
      </c>
      <c r="H3338" s="95"/>
      <c r="I3338" s="113" t="str">
        <f>IF(H3338="","",VLOOKUP(H3338,BD!B$2:C$16,2,FALSE))</f>
        <v/>
      </c>
      <c r="J3338" s="114"/>
      <c r="K3338" s="115" t="str">
        <f t="shared" si="114"/>
        <v/>
      </c>
      <c r="L3338" s="116" t="str">
        <f t="shared" ca="1" si="115"/>
        <v>-</v>
      </c>
      <c r="M3338" s="111" t="str">
        <f>IF(E3338="","",VLOOKUP(E3338,[1]PROJECTES!$C$14:$Z$5000,21,FALSE))</f>
        <v/>
      </c>
      <c r="N3338" s="117"/>
      <c r="O3338" s="118" t="s">
        <v>222</v>
      </c>
      <c r="P3338" s="119"/>
      <c r="Q3338" s="84"/>
      <c r="R3338" s="125"/>
      <c r="S3338" s="166"/>
      <c r="T3338" s="167"/>
    </row>
    <row r="3339" spans="1:20" s="121" customFormat="1" ht="20.100000000000001" customHeight="1" x14ac:dyDescent="0.3">
      <c r="A3339" s="80"/>
      <c r="B3339" s="110" t="str">
        <f>IF(E3339="","",VLOOKUP(E3339,[1]PROJECTES!$C$14:$G$5000,2,FALSE))</f>
        <v/>
      </c>
      <c r="C3339" s="80"/>
      <c r="D3339" s="283" t="str">
        <f>IF(E3339="","",VLOOKUP(E3339,[1]PROJECTES!$C$14:$G$5000,5,FALSE))</f>
        <v/>
      </c>
      <c r="E3339" s="79"/>
      <c r="F3339" s="110" t="str">
        <f>IF(I3339="","",VLOOKUP(I3339,[1]PROJECTES!$C$14:$G$5000,2,FALSE))</f>
        <v/>
      </c>
      <c r="G3339" s="112" t="str">
        <f>IF(E3339="","",VLOOKUP(E3339,[1]PROJECTES!$C$14:$G$5000,4,FALSE))</f>
        <v/>
      </c>
      <c r="H3339" s="95"/>
      <c r="I3339" s="113" t="str">
        <f>IF(H3339="","",VLOOKUP(H3339,BD!B$2:C$16,2,FALSE))</f>
        <v/>
      </c>
      <c r="J3339" s="114"/>
      <c r="K3339" s="115" t="str">
        <f t="shared" si="114"/>
        <v/>
      </c>
      <c r="L3339" s="116" t="str">
        <f t="shared" ca="1" si="115"/>
        <v>-</v>
      </c>
      <c r="M3339" s="111" t="str">
        <f>IF(E3339="","",VLOOKUP(E3339,[1]PROJECTES!$C$14:$Z$5000,21,FALSE))</f>
        <v/>
      </c>
      <c r="N3339" s="117"/>
      <c r="O3339" s="118" t="s">
        <v>222</v>
      </c>
      <c r="P3339" s="119"/>
      <c r="Q3339" s="84"/>
      <c r="R3339" s="125"/>
      <c r="S3339" s="166"/>
      <c r="T3339" s="167"/>
    </row>
    <row r="3340" spans="1:20" s="121" customFormat="1" ht="20.100000000000001" customHeight="1" x14ac:dyDescent="0.3">
      <c r="A3340" s="80"/>
      <c r="B3340" s="110" t="str">
        <f>IF(E3340="","",VLOOKUP(E3340,[1]PROJECTES!$C$14:$G$5000,2,FALSE))</f>
        <v/>
      </c>
      <c r="C3340" s="80"/>
      <c r="D3340" s="283" t="str">
        <f>IF(E3340="","",VLOOKUP(E3340,[1]PROJECTES!$C$14:$G$5000,5,FALSE))</f>
        <v/>
      </c>
      <c r="E3340" s="79"/>
      <c r="F3340" s="110" t="str">
        <f>IF(I3340="","",VLOOKUP(I3340,[1]PROJECTES!$C$14:$G$5000,2,FALSE))</f>
        <v/>
      </c>
      <c r="G3340" s="112" t="str">
        <f>IF(E3340="","",VLOOKUP(E3340,[1]PROJECTES!$C$14:$G$5000,4,FALSE))</f>
        <v/>
      </c>
      <c r="H3340" s="95"/>
      <c r="I3340" s="113" t="str">
        <f>IF(H3340="","",VLOOKUP(H3340,BD!B$2:C$16,2,FALSE))</f>
        <v/>
      </c>
      <c r="J3340" s="114"/>
      <c r="K3340" s="115" t="str">
        <f t="shared" si="114"/>
        <v/>
      </c>
      <c r="L3340" s="116" t="str">
        <f t="shared" ca="1" si="115"/>
        <v>-</v>
      </c>
      <c r="M3340" s="111" t="str">
        <f>IF(E3340="","",VLOOKUP(E3340,[1]PROJECTES!$C$14:$Z$5000,21,FALSE))</f>
        <v/>
      </c>
      <c r="N3340" s="117"/>
      <c r="O3340" s="118" t="s">
        <v>222</v>
      </c>
      <c r="P3340" s="119"/>
      <c r="Q3340" s="84"/>
      <c r="R3340" s="125"/>
      <c r="S3340" s="166"/>
      <c r="T3340" s="167"/>
    </row>
    <row r="3341" spans="1:20" s="121" customFormat="1" ht="20.100000000000001" customHeight="1" x14ac:dyDescent="0.3">
      <c r="A3341" s="80"/>
      <c r="B3341" s="110" t="str">
        <f>IF(E3341="","",VLOOKUP(E3341,[1]PROJECTES!$C$14:$G$5000,2,FALSE))</f>
        <v/>
      </c>
      <c r="C3341" s="80"/>
      <c r="D3341" s="283" t="str">
        <f>IF(E3341="","",VLOOKUP(E3341,[1]PROJECTES!$C$14:$G$5000,5,FALSE))</f>
        <v/>
      </c>
      <c r="E3341" s="79"/>
      <c r="F3341" s="110" t="str">
        <f>IF(I3341="","",VLOOKUP(I3341,[1]PROJECTES!$C$14:$G$5000,2,FALSE))</f>
        <v/>
      </c>
      <c r="G3341" s="112" t="str">
        <f>IF(E3341="","",VLOOKUP(E3341,[1]PROJECTES!$C$14:$G$5000,4,FALSE))</f>
        <v/>
      </c>
      <c r="H3341" s="95"/>
      <c r="I3341" s="113" t="str">
        <f>IF(H3341="","",VLOOKUP(H3341,BD!B$2:C$16,2,FALSE))</f>
        <v/>
      </c>
      <c r="J3341" s="114"/>
      <c r="K3341" s="115" t="str">
        <f t="shared" si="114"/>
        <v/>
      </c>
      <c r="L3341" s="116" t="str">
        <f t="shared" ca="1" si="115"/>
        <v>-</v>
      </c>
      <c r="M3341" s="111" t="str">
        <f>IF(E3341="","",VLOOKUP(E3341,[1]PROJECTES!$C$14:$Z$5000,21,FALSE))</f>
        <v/>
      </c>
      <c r="N3341" s="117"/>
      <c r="O3341" s="118" t="s">
        <v>222</v>
      </c>
      <c r="P3341" s="119"/>
      <c r="Q3341" s="84"/>
      <c r="R3341" s="125"/>
      <c r="S3341" s="166"/>
      <c r="T3341" s="167"/>
    </row>
    <row r="3342" spans="1:20" s="121" customFormat="1" ht="20.100000000000001" customHeight="1" x14ac:dyDescent="0.3">
      <c r="A3342" s="80"/>
      <c r="B3342" s="110" t="str">
        <f>IF(E3342="","",VLOOKUP(E3342,[1]PROJECTES!$C$14:$G$5000,2,FALSE))</f>
        <v/>
      </c>
      <c r="C3342" s="80"/>
      <c r="D3342" s="283" t="str">
        <f>IF(E3342="","",VLOOKUP(E3342,[1]PROJECTES!$C$14:$G$5000,5,FALSE))</f>
        <v/>
      </c>
      <c r="E3342" s="79"/>
      <c r="F3342" s="110" t="str">
        <f>IF(I3342="","",VLOOKUP(I3342,[1]PROJECTES!$C$14:$G$5000,2,FALSE))</f>
        <v/>
      </c>
      <c r="G3342" s="112" t="str">
        <f>IF(E3342="","",VLOOKUP(E3342,[1]PROJECTES!$C$14:$G$5000,4,FALSE))</f>
        <v/>
      </c>
      <c r="H3342" s="95"/>
      <c r="I3342" s="113" t="str">
        <f>IF(H3342="","",VLOOKUP(H3342,BD!B$2:C$16,2,FALSE))</f>
        <v/>
      </c>
      <c r="J3342" s="114"/>
      <c r="K3342" s="115" t="str">
        <f t="shared" si="114"/>
        <v/>
      </c>
      <c r="L3342" s="116" t="str">
        <f t="shared" ca="1" si="115"/>
        <v>-</v>
      </c>
      <c r="M3342" s="111" t="str">
        <f>IF(E3342="","",VLOOKUP(E3342,[1]PROJECTES!$C$14:$Z$5000,21,FALSE))</f>
        <v/>
      </c>
      <c r="N3342" s="117"/>
      <c r="O3342" s="118" t="s">
        <v>222</v>
      </c>
      <c r="P3342" s="119"/>
      <c r="Q3342" s="84"/>
      <c r="R3342" s="125"/>
      <c r="S3342" s="166"/>
      <c r="T3342" s="167"/>
    </row>
    <row r="3343" spans="1:20" s="121" customFormat="1" ht="20.100000000000001" customHeight="1" x14ac:dyDescent="0.3">
      <c r="A3343" s="80"/>
      <c r="B3343" s="110" t="str">
        <f>IF(E3343="","",VLOOKUP(E3343,[1]PROJECTES!$C$14:$G$5000,2,FALSE))</f>
        <v/>
      </c>
      <c r="C3343" s="80"/>
      <c r="D3343" s="283" t="str">
        <f>IF(E3343="","",VLOOKUP(E3343,[1]PROJECTES!$C$14:$G$5000,5,FALSE))</f>
        <v/>
      </c>
      <c r="E3343" s="79"/>
      <c r="F3343" s="110" t="str">
        <f>IF(I3343="","",VLOOKUP(I3343,[1]PROJECTES!$C$14:$G$5000,2,FALSE))</f>
        <v/>
      </c>
      <c r="G3343" s="112" t="str">
        <f>IF(E3343="","",VLOOKUP(E3343,[1]PROJECTES!$C$14:$G$5000,4,FALSE))</f>
        <v/>
      </c>
      <c r="H3343" s="95"/>
      <c r="I3343" s="113" t="str">
        <f>IF(H3343="","",VLOOKUP(H3343,BD!B$2:C$16,2,FALSE))</f>
        <v/>
      </c>
      <c r="J3343" s="114"/>
      <c r="K3343" s="115" t="str">
        <f t="shared" si="114"/>
        <v/>
      </c>
      <c r="L3343" s="116" t="str">
        <f t="shared" ca="1" si="115"/>
        <v>-</v>
      </c>
      <c r="M3343" s="111" t="str">
        <f>IF(E3343="","",VLOOKUP(E3343,[1]PROJECTES!$C$14:$Z$5000,21,FALSE))</f>
        <v/>
      </c>
      <c r="N3343" s="117"/>
      <c r="O3343" s="118" t="s">
        <v>222</v>
      </c>
      <c r="P3343" s="119"/>
      <c r="Q3343" s="84"/>
      <c r="R3343" s="123"/>
      <c r="S3343" s="166"/>
      <c r="T3343" s="167"/>
    </row>
    <row r="3344" spans="1:20" s="121" customFormat="1" ht="20.100000000000001" customHeight="1" x14ac:dyDescent="0.3">
      <c r="A3344" s="80"/>
      <c r="B3344" s="110" t="str">
        <f>IF(E3344="","",VLOOKUP(E3344,[1]PROJECTES!$C$14:$G$5000,2,FALSE))</f>
        <v/>
      </c>
      <c r="C3344" s="80"/>
      <c r="D3344" s="283" t="str">
        <f>IF(E3344="","",VLOOKUP(E3344,[1]PROJECTES!$C$14:$G$5000,5,FALSE))</f>
        <v/>
      </c>
      <c r="E3344" s="79"/>
      <c r="F3344" s="110" t="str">
        <f>IF(I3344="","",VLOOKUP(I3344,[1]PROJECTES!$C$14:$G$5000,2,FALSE))</f>
        <v/>
      </c>
      <c r="G3344" s="112" t="str">
        <f>IF(E3344="","",VLOOKUP(E3344,[1]PROJECTES!$C$14:$G$5000,4,FALSE))</f>
        <v/>
      </c>
      <c r="H3344" s="95"/>
      <c r="I3344" s="113" t="str">
        <f>IF(H3344="","",VLOOKUP(H3344,BD!B$2:C$16,2,FALSE))</f>
        <v/>
      </c>
      <c r="J3344" s="114"/>
      <c r="K3344" s="115" t="str">
        <f t="shared" si="114"/>
        <v/>
      </c>
      <c r="L3344" s="116" t="str">
        <f t="shared" ca="1" si="115"/>
        <v>-</v>
      </c>
      <c r="M3344" s="111" t="str">
        <f>IF(E3344="","",VLOOKUP(E3344,[1]PROJECTES!$C$14:$Z$5000,21,FALSE))</f>
        <v/>
      </c>
      <c r="N3344" s="117"/>
      <c r="O3344" s="118" t="s">
        <v>222</v>
      </c>
      <c r="P3344" s="119"/>
      <c r="Q3344" s="84"/>
      <c r="R3344" s="123"/>
      <c r="S3344" s="166"/>
      <c r="T3344" s="167"/>
    </row>
    <row r="3345" spans="1:20" s="121" customFormat="1" ht="20.100000000000001" customHeight="1" x14ac:dyDescent="0.3">
      <c r="A3345" s="80"/>
      <c r="B3345" s="110" t="str">
        <f>IF(E3345="","",VLOOKUP(E3345,[1]PROJECTES!$C$14:$G$5000,2,FALSE))</f>
        <v/>
      </c>
      <c r="C3345" s="80"/>
      <c r="D3345" s="283" t="str">
        <f>IF(E3345="","",VLOOKUP(E3345,[1]PROJECTES!$C$14:$G$5000,5,FALSE))</f>
        <v/>
      </c>
      <c r="E3345" s="79"/>
      <c r="F3345" s="110" t="str">
        <f>IF(I3345="","",VLOOKUP(I3345,[1]PROJECTES!$C$14:$G$5000,2,FALSE))</f>
        <v/>
      </c>
      <c r="G3345" s="112" t="str">
        <f>IF(E3345="","",VLOOKUP(E3345,[1]PROJECTES!$C$14:$G$5000,4,FALSE))</f>
        <v/>
      </c>
      <c r="H3345" s="95"/>
      <c r="I3345" s="113" t="str">
        <f>IF(H3345="","",VLOOKUP(H3345,BD!B$2:C$16,2,FALSE))</f>
        <v/>
      </c>
      <c r="J3345" s="114"/>
      <c r="K3345" s="115" t="str">
        <f t="shared" si="114"/>
        <v/>
      </c>
      <c r="L3345" s="116" t="str">
        <f t="shared" ca="1" si="115"/>
        <v>-</v>
      </c>
      <c r="M3345" s="111" t="str">
        <f>IF(E3345="","",VLOOKUP(E3345,[1]PROJECTES!$C$14:$Z$5000,21,FALSE))</f>
        <v/>
      </c>
      <c r="N3345" s="117"/>
      <c r="O3345" s="118" t="s">
        <v>222</v>
      </c>
      <c r="P3345" s="119"/>
      <c r="Q3345" s="84"/>
      <c r="R3345" s="123"/>
      <c r="S3345" s="166"/>
      <c r="T3345" s="167"/>
    </row>
    <row r="3346" spans="1:20" s="121" customFormat="1" ht="20.100000000000001" customHeight="1" x14ac:dyDescent="0.3">
      <c r="A3346" s="80"/>
      <c r="B3346" s="110" t="str">
        <f>IF(E3346="","",VLOOKUP(E3346,[1]PROJECTES!$C$14:$G$5000,2,FALSE))</f>
        <v/>
      </c>
      <c r="C3346" s="80"/>
      <c r="D3346" s="283" t="str">
        <f>IF(E3346="","",VLOOKUP(E3346,[1]PROJECTES!$C$14:$G$5000,5,FALSE))</f>
        <v/>
      </c>
      <c r="E3346" s="79"/>
      <c r="F3346" s="110" t="str">
        <f>IF(I3346="","",VLOOKUP(I3346,[1]PROJECTES!$C$14:$G$5000,2,FALSE))</f>
        <v/>
      </c>
      <c r="G3346" s="112" t="str">
        <f>IF(E3346="","",VLOOKUP(E3346,[1]PROJECTES!$C$14:$G$5000,4,FALSE))</f>
        <v/>
      </c>
      <c r="H3346" s="95"/>
      <c r="I3346" s="113" t="str">
        <f>IF(H3346="","",VLOOKUP(H3346,BD!B$2:C$16,2,FALSE))</f>
        <v/>
      </c>
      <c r="J3346" s="114"/>
      <c r="K3346" s="115" t="str">
        <f t="shared" si="114"/>
        <v/>
      </c>
      <c r="L3346" s="116" t="str">
        <f t="shared" ca="1" si="115"/>
        <v>-</v>
      </c>
      <c r="M3346" s="111" t="str">
        <f>IF(E3346="","",VLOOKUP(E3346,[1]PROJECTES!$C$14:$Z$5000,21,FALSE))</f>
        <v/>
      </c>
      <c r="N3346" s="117"/>
      <c r="O3346" s="118" t="s">
        <v>222</v>
      </c>
      <c r="P3346" s="119"/>
      <c r="Q3346" s="84"/>
      <c r="R3346" s="125"/>
      <c r="S3346" s="166"/>
      <c r="T3346" s="167"/>
    </row>
    <row r="3347" spans="1:20" s="121" customFormat="1" ht="20.100000000000001" customHeight="1" x14ac:dyDescent="0.3">
      <c r="A3347" s="80"/>
      <c r="B3347" s="110" t="str">
        <f>IF(E3347="","",VLOOKUP(E3347,[1]PROJECTES!$C$14:$G$5000,2,FALSE))</f>
        <v/>
      </c>
      <c r="C3347" s="80"/>
      <c r="D3347" s="283" t="str">
        <f>IF(E3347="","",VLOOKUP(E3347,[1]PROJECTES!$C$14:$G$5000,5,FALSE))</f>
        <v/>
      </c>
      <c r="E3347" s="79"/>
      <c r="F3347" s="110" t="str">
        <f>IF(I3347="","",VLOOKUP(I3347,[1]PROJECTES!$C$14:$G$5000,2,FALSE))</f>
        <v/>
      </c>
      <c r="G3347" s="112" t="str">
        <f>IF(E3347="","",VLOOKUP(E3347,[1]PROJECTES!$C$14:$G$5000,4,FALSE))</f>
        <v/>
      </c>
      <c r="H3347" s="95"/>
      <c r="I3347" s="113" t="str">
        <f>IF(H3347="","",VLOOKUP(H3347,BD!B$2:C$16,2,FALSE))</f>
        <v/>
      </c>
      <c r="J3347" s="114"/>
      <c r="K3347" s="115" t="str">
        <f t="shared" si="114"/>
        <v/>
      </c>
      <c r="L3347" s="116" t="str">
        <f t="shared" ca="1" si="115"/>
        <v>-</v>
      </c>
      <c r="M3347" s="111" t="str">
        <f>IF(E3347="","",VLOOKUP(E3347,[1]PROJECTES!$C$14:$Z$5000,21,FALSE))</f>
        <v/>
      </c>
      <c r="N3347" s="117"/>
      <c r="O3347" s="118" t="s">
        <v>222</v>
      </c>
      <c r="P3347" s="119"/>
      <c r="Q3347" s="84"/>
      <c r="R3347" s="125"/>
      <c r="S3347" s="166"/>
      <c r="T3347" s="167"/>
    </row>
    <row r="3348" spans="1:20" s="121" customFormat="1" ht="20.100000000000001" customHeight="1" x14ac:dyDescent="0.3">
      <c r="A3348" s="80"/>
      <c r="B3348" s="110" t="str">
        <f>IF(E3348="","",VLOOKUP(E3348,[1]PROJECTES!$C$14:$G$5000,2,FALSE))</f>
        <v/>
      </c>
      <c r="C3348" s="80"/>
      <c r="D3348" s="283" t="str">
        <f>IF(E3348="","",VLOOKUP(E3348,[1]PROJECTES!$C$14:$G$5000,5,FALSE))</f>
        <v/>
      </c>
      <c r="E3348" s="79"/>
      <c r="F3348" s="110" t="str">
        <f>IF(I3348="","",VLOOKUP(I3348,[1]PROJECTES!$C$14:$G$5000,2,FALSE))</f>
        <v/>
      </c>
      <c r="G3348" s="112" t="str">
        <f>IF(E3348="","",VLOOKUP(E3348,[1]PROJECTES!$C$14:$G$5000,4,FALSE))</f>
        <v/>
      </c>
      <c r="H3348" s="95"/>
      <c r="I3348" s="113" t="str">
        <f>IF(H3348="","",VLOOKUP(H3348,BD!B$2:C$16,2,FALSE))</f>
        <v/>
      </c>
      <c r="J3348" s="114"/>
      <c r="K3348" s="115" t="str">
        <f t="shared" si="114"/>
        <v/>
      </c>
      <c r="L3348" s="116" t="str">
        <f t="shared" ca="1" si="115"/>
        <v>-</v>
      </c>
      <c r="M3348" s="111" t="str">
        <f>IF(E3348="","",VLOOKUP(E3348,[1]PROJECTES!$C$14:$Z$5000,21,FALSE))</f>
        <v/>
      </c>
      <c r="N3348" s="117"/>
      <c r="O3348" s="118" t="s">
        <v>222</v>
      </c>
      <c r="P3348" s="119"/>
      <c r="Q3348" s="84"/>
      <c r="R3348" s="125"/>
      <c r="S3348" s="166"/>
      <c r="T3348" s="167"/>
    </row>
    <row r="3349" spans="1:20" s="121" customFormat="1" ht="20.100000000000001" customHeight="1" x14ac:dyDescent="0.3">
      <c r="A3349" s="80"/>
      <c r="B3349" s="110" t="str">
        <f>IF(E3349="","",VLOOKUP(E3349,[1]PROJECTES!$C$14:$G$5000,2,FALSE))</f>
        <v/>
      </c>
      <c r="C3349" s="80"/>
      <c r="D3349" s="283" t="str">
        <f>IF(E3349="","",VLOOKUP(E3349,[1]PROJECTES!$C$14:$G$5000,5,FALSE))</f>
        <v/>
      </c>
      <c r="E3349" s="79"/>
      <c r="F3349" s="110" t="str">
        <f>IF(I3349="","",VLOOKUP(I3349,[1]PROJECTES!$C$14:$G$5000,2,FALSE))</f>
        <v/>
      </c>
      <c r="G3349" s="112" t="str">
        <f>IF(E3349="","",VLOOKUP(E3349,[1]PROJECTES!$C$14:$G$5000,4,FALSE))</f>
        <v/>
      </c>
      <c r="H3349" s="95"/>
      <c r="I3349" s="113" t="str">
        <f>IF(H3349="","",VLOOKUP(H3349,BD!B$2:C$16,2,FALSE))</f>
        <v/>
      </c>
      <c r="J3349" s="114"/>
      <c r="K3349" s="115" t="str">
        <f t="shared" si="114"/>
        <v/>
      </c>
      <c r="L3349" s="116" t="str">
        <f t="shared" ca="1" si="115"/>
        <v>-</v>
      </c>
      <c r="M3349" s="111" t="str">
        <f>IF(E3349="","",VLOOKUP(E3349,[1]PROJECTES!$C$14:$Z$5000,21,FALSE))</f>
        <v/>
      </c>
      <c r="N3349" s="117"/>
      <c r="O3349" s="118" t="s">
        <v>222</v>
      </c>
      <c r="P3349" s="119"/>
      <c r="Q3349" s="84"/>
      <c r="R3349" s="125"/>
      <c r="S3349" s="166"/>
      <c r="T3349" s="167"/>
    </row>
    <row r="3350" spans="1:20" s="121" customFormat="1" ht="20.100000000000001" customHeight="1" x14ac:dyDescent="0.3">
      <c r="A3350" s="80"/>
      <c r="B3350" s="110" t="str">
        <f>IF(E3350="","",VLOOKUP(E3350,[1]PROJECTES!$C$14:$G$5000,2,FALSE))</f>
        <v/>
      </c>
      <c r="C3350" s="80"/>
      <c r="D3350" s="283" t="str">
        <f>IF(E3350="","",VLOOKUP(E3350,[1]PROJECTES!$C$14:$G$5000,5,FALSE))</f>
        <v/>
      </c>
      <c r="E3350" s="79"/>
      <c r="F3350" s="110" t="str">
        <f>IF(I3350="","",VLOOKUP(I3350,[1]PROJECTES!$C$14:$G$5000,2,FALSE))</f>
        <v/>
      </c>
      <c r="G3350" s="112" t="str">
        <f>IF(E3350="","",VLOOKUP(E3350,[1]PROJECTES!$C$14:$G$5000,4,FALSE))</f>
        <v/>
      </c>
      <c r="H3350" s="95"/>
      <c r="I3350" s="113" t="str">
        <f>IF(H3350="","",VLOOKUP(H3350,BD!B$2:C$16,2,FALSE))</f>
        <v/>
      </c>
      <c r="J3350" s="114"/>
      <c r="K3350" s="115" t="str">
        <f t="shared" si="114"/>
        <v/>
      </c>
      <c r="L3350" s="116" t="str">
        <f t="shared" ca="1" si="115"/>
        <v>-</v>
      </c>
      <c r="M3350" s="111" t="str">
        <f>IF(E3350="","",VLOOKUP(E3350,[1]PROJECTES!$C$14:$Z$5000,21,FALSE))</f>
        <v/>
      </c>
      <c r="N3350" s="117"/>
      <c r="O3350" s="118" t="s">
        <v>222</v>
      </c>
      <c r="P3350" s="119"/>
      <c r="Q3350" s="84"/>
      <c r="R3350" s="125"/>
      <c r="S3350" s="166"/>
      <c r="T3350" s="167"/>
    </row>
    <row r="3351" spans="1:20" s="121" customFormat="1" ht="20.100000000000001" customHeight="1" x14ac:dyDescent="0.3">
      <c r="A3351" s="80"/>
      <c r="B3351" s="110" t="str">
        <f>IF(E3351="","",VLOOKUP(E3351,[1]PROJECTES!$C$14:$G$5000,2,FALSE))</f>
        <v/>
      </c>
      <c r="C3351" s="80"/>
      <c r="D3351" s="283" t="str">
        <f>IF(E3351="","",VLOOKUP(E3351,[1]PROJECTES!$C$14:$G$5000,5,FALSE))</f>
        <v/>
      </c>
      <c r="E3351" s="79"/>
      <c r="F3351" s="110" t="str">
        <f>IF(I3351="","",VLOOKUP(I3351,[1]PROJECTES!$C$14:$G$5000,2,FALSE))</f>
        <v/>
      </c>
      <c r="G3351" s="112" t="str">
        <f>IF(E3351="","",VLOOKUP(E3351,[1]PROJECTES!$C$14:$G$5000,4,FALSE))</f>
        <v/>
      </c>
      <c r="H3351" s="95"/>
      <c r="I3351" s="113" t="str">
        <f>IF(H3351="","",VLOOKUP(H3351,BD!B$2:C$16,2,FALSE))</f>
        <v/>
      </c>
      <c r="J3351" s="114"/>
      <c r="K3351" s="115" t="str">
        <f t="shared" si="114"/>
        <v/>
      </c>
      <c r="L3351" s="116" t="str">
        <f t="shared" ca="1" si="115"/>
        <v>-</v>
      </c>
      <c r="M3351" s="111" t="str">
        <f>IF(E3351="","",VLOOKUP(E3351,[1]PROJECTES!$C$14:$Z$5000,21,FALSE))</f>
        <v/>
      </c>
      <c r="N3351" s="117"/>
      <c r="O3351" s="118" t="s">
        <v>222</v>
      </c>
      <c r="P3351" s="119"/>
      <c r="Q3351" s="84"/>
      <c r="R3351" s="125"/>
      <c r="S3351" s="166"/>
      <c r="T3351" s="167"/>
    </row>
    <row r="3352" spans="1:20" s="121" customFormat="1" ht="20.100000000000001" customHeight="1" x14ac:dyDescent="0.3">
      <c r="A3352" s="80"/>
      <c r="B3352" s="110" t="str">
        <f>IF(E3352="","",VLOOKUP(E3352,[1]PROJECTES!$C$14:$G$5000,2,FALSE))</f>
        <v/>
      </c>
      <c r="C3352" s="80"/>
      <c r="D3352" s="283" t="str">
        <f>IF(E3352="","",VLOOKUP(E3352,[1]PROJECTES!$C$14:$G$5000,5,FALSE))</f>
        <v/>
      </c>
      <c r="E3352" s="79"/>
      <c r="F3352" s="110" t="str">
        <f>IF(I3352="","",VLOOKUP(I3352,[1]PROJECTES!$C$14:$G$5000,2,FALSE))</f>
        <v/>
      </c>
      <c r="G3352" s="112" t="str">
        <f>IF(E3352="","",VLOOKUP(E3352,[1]PROJECTES!$C$14:$G$5000,4,FALSE))</f>
        <v/>
      </c>
      <c r="H3352" s="95"/>
      <c r="I3352" s="113" t="str">
        <f>IF(H3352="","",VLOOKUP(H3352,BD!B$2:C$16,2,FALSE))</f>
        <v/>
      </c>
      <c r="J3352" s="114"/>
      <c r="K3352" s="115" t="str">
        <f t="shared" si="114"/>
        <v/>
      </c>
      <c r="L3352" s="116" t="str">
        <f t="shared" ca="1" si="115"/>
        <v>-</v>
      </c>
      <c r="M3352" s="111" t="str">
        <f>IF(E3352="","",VLOOKUP(E3352,[1]PROJECTES!$C$14:$Z$5000,21,FALSE))</f>
        <v/>
      </c>
      <c r="N3352" s="117"/>
      <c r="O3352" s="118" t="s">
        <v>222</v>
      </c>
      <c r="P3352" s="119"/>
      <c r="Q3352" s="84"/>
      <c r="R3352" s="125"/>
      <c r="S3352" s="166"/>
      <c r="T3352" s="167"/>
    </row>
    <row r="3353" spans="1:20" s="121" customFormat="1" ht="20.100000000000001" customHeight="1" x14ac:dyDescent="0.3">
      <c r="A3353" s="80"/>
      <c r="B3353" s="110" t="str">
        <f>IF(E3353="","",VLOOKUP(E3353,[1]PROJECTES!$C$14:$G$5000,2,FALSE))</f>
        <v/>
      </c>
      <c r="C3353" s="80"/>
      <c r="D3353" s="283" t="str">
        <f>IF(E3353="","",VLOOKUP(E3353,[1]PROJECTES!$C$14:$G$5000,5,FALSE))</f>
        <v/>
      </c>
      <c r="E3353" s="79"/>
      <c r="F3353" s="110" t="str">
        <f>IF(I3353="","",VLOOKUP(I3353,[1]PROJECTES!$C$14:$G$5000,2,FALSE))</f>
        <v/>
      </c>
      <c r="G3353" s="112" t="str">
        <f>IF(E3353="","",VLOOKUP(E3353,[1]PROJECTES!$C$14:$G$5000,4,FALSE))</f>
        <v/>
      </c>
      <c r="H3353" s="95"/>
      <c r="I3353" s="113" t="str">
        <f>IF(H3353="","",VLOOKUP(H3353,BD!B$2:C$16,2,FALSE))</f>
        <v/>
      </c>
      <c r="J3353" s="114"/>
      <c r="K3353" s="115" t="str">
        <f t="shared" si="114"/>
        <v/>
      </c>
      <c r="L3353" s="116" t="str">
        <f t="shared" ca="1" si="115"/>
        <v>-</v>
      </c>
      <c r="M3353" s="111" t="str">
        <f>IF(E3353="","",VLOOKUP(E3353,[1]PROJECTES!$C$14:$Z$5000,21,FALSE))</f>
        <v/>
      </c>
      <c r="N3353" s="117"/>
      <c r="O3353" s="118" t="s">
        <v>222</v>
      </c>
      <c r="P3353" s="119"/>
      <c r="Q3353" s="84"/>
      <c r="R3353" s="125"/>
      <c r="S3353" s="166"/>
      <c r="T3353" s="167"/>
    </row>
    <row r="3354" spans="1:20" s="121" customFormat="1" ht="20.100000000000001" customHeight="1" x14ac:dyDescent="0.3">
      <c r="A3354" s="80"/>
      <c r="B3354" s="110" t="str">
        <f>IF(E3354="","",VLOOKUP(E3354,[1]PROJECTES!$C$14:$G$5000,2,FALSE))</f>
        <v/>
      </c>
      <c r="C3354" s="80"/>
      <c r="D3354" s="283" t="str">
        <f>IF(E3354="","",VLOOKUP(E3354,[1]PROJECTES!$C$14:$G$5000,5,FALSE))</f>
        <v/>
      </c>
      <c r="E3354" s="79"/>
      <c r="F3354" s="110" t="str">
        <f>IF(I3354="","",VLOOKUP(I3354,[1]PROJECTES!$C$14:$G$5000,2,FALSE))</f>
        <v/>
      </c>
      <c r="G3354" s="112" t="str">
        <f>IF(E3354="","",VLOOKUP(E3354,[1]PROJECTES!$C$14:$G$5000,4,FALSE))</f>
        <v/>
      </c>
      <c r="H3354" s="95"/>
      <c r="I3354" s="113" t="str">
        <f>IF(H3354="","",VLOOKUP(H3354,BD!B$2:C$16,2,FALSE))</f>
        <v/>
      </c>
      <c r="J3354" s="114"/>
      <c r="K3354" s="115" t="str">
        <f t="shared" si="114"/>
        <v/>
      </c>
      <c r="L3354" s="116" t="str">
        <f t="shared" ca="1" si="115"/>
        <v>-</v>
      </c>
      <c r="M3354" s="111" t="str">
        <f>IF(E3354="","",VLOOKUP(E3354,[1]PROJECTES!$C$14:$Z$5000,21,FALSE))</f>
        <v/>
      </c>
      <c r="N3354" s="117"/>
      <c r="O3354" s="118" t="s">
        <v>222</v>
      </c>
      <c r="P3354" s="119"/>
      <c r="Q3354" s="84"/>
      <c r="R3354" s="125"/>
      <c r="S3354" s="166"/>
      <c r="T3354" s="167"/>
    </row>
    <row r="3355" spans="1:20" s="121" customFormat="1" ht="20.100000000000001" customHeight="1" x14ac:dyDescent="0.3">
      <c r="A3355" s="80"/>
      <c r="B3355" s="110" t="str">
        <f>IF(E3355="","",VLOOKUP(E3355,[1]PROJECTES!$C$14:$G$5000,2,FALSE))</f>
        <v/>
      </c>
      <c r="C3355" s="80"/>
      <c r="D3355" s="283" t="str">
        <f>IF(E3355="","",VLOOKUP(E3355,[1]PROJECTES!$C$14:$G$5000,5,FALSE))</f>
        <v/>
      </c>
      <c r="E3355" s="79"/>
      <c r="F3355" s="110" t="str">
        <f>IF(I3355="","",VLOOKUP(I3355,[1]PROJECTES!$C$14:$G$5000,2,FALSE))</f>
        <v/>
      </c>
      <c r="G3355" s="112" t="str">
        <f>IF(E3355="","",VLOOKUP(E3355,[1]PROJECTES!$C$14:$G$5000,4,FALSE))</f>
        <v/>
      </c>
      <c r="H3355" s="95"/>
      <c r="I3355" s="113" t="str">
        <f>IF(H3355="","",VLOOKUP(H3355,BD!B$2:C$16,2,FALSE))</f>
        <v/>
      </c>
      <c r="J3355" s="114"/>
      <c r="K3355" s="115" t="str">
        <f t="shared" si="114"/>
        <v/>
      </c>
      <c r="L3355" s="116" t="str">
        <f t="shared" ca="1" si="115"/>
        <v>-</v>
      </c>
      <c r="M3355" s="111" t="str">
        <f>IF(E3355="","",VLOOKUP(E3355,[1]PROJECTES!$C$14:$Z$5000,21,FALSE))</f>
        <v/>
      </c>
      <c r="N3355" s="117"/>
      <c r="O3355" s="118" t="s">
        <v>222</v>
      </c>
      <c r="P3355" s="119"/>
      <c r="Q3355" s="84"/>
      <c r="R3355" s="125"/>
      <c r="S3355" s="166"/>
      <c r="T3355" s="167"/>
    </row>
    <row r="3356" spans="1:20" s="121" customFormat="1" ht="20.100000000000001" customHeight="1" x14ac:dyDescent="0.3">
      <c r="A3356" s="80"/>
      <c r="B3356" s="110" t="str">
        <f>IF(E3356="","",VLOOKUP(E3356,[1]PROJECTES!$C$14:$G$5000,2,FALSE))</f>
        <v/>
      </c>
      <c r="C3356" s="80"/>
      <c r="D3356" s="283" t="str">
        <f>IF(E3356="","",VLOOKUP(E3356,[1]PROJECTES!$C$14:$G$5000,5,FALSE))</f>
        <v/>
      </c>
      <c r="E3356" s="79"/>
      <c r="F3356" s="110" t="str">
        <f>IF(I3356="","",VLOOKUP(I3356,[1]PROJECTES!$C$14:$G$5000,2,FALSE))</f>
        <v/>
      </c>
      <c r="G3356" s="112" t="str">
        <f>IF(E3356="","",VLOOKUP(E3356,[1]PROJECTES!$C$14:$G$5000,4,FALSE))</f>
        <v/>
      </c>
      <c r="H3356" s="95"/>
      <c r="I3356" s="113" t="str">
        <f>IF(H3356="","",VLOOKUP(H3356,BD!B$2:C$16,2,FALSE))</f>
        <v/>
      </c>
      <c r="J3356" s="114"/>
      <c r="K3356" s="115" t="str">
        <f t="shared" si="114"/>
        <v/>
      </c>
      <c r="L3356" s="116" t="str">
        <f t="shared" ca="1" si="115"/>
        <v>-</v>
      </c>
      <c r="M3356" s="111" t="str">
        <f>IF(E3356="","",VLOOKUP(E3356,[1]PROJECTES!$C$14:$Z$5000,21,FALSE))</f>
        <v/>
      </c>
      <c r="N3356" s="117"/>
      <c r="O3356" s="118" t="s">
        <v>222</v>
      </c>
      <c r="P3356" s="119"/>
      <c r="Q3356" s="84"/>
      <c r="R3356" s="125"/>
      <c r="S3356" s="166"/>
      <c r="T3356" s="167"/>
    </row>
    <row r="3357" spans="1:20" s="121" customFormat="1" ht="20.100000000000001" customHeight="1" x14ac:dyDescent="0.3">
      <c r="A3357" s="80"/>
      <c r="B3357" s="110" t="str">
        <f>IF(E3357="","",VLOOKUP(E3357,[1]PROJECTES!$C$14:$G$5000,2,FALSE))</f>
        <v/>
      </c>
      <c r="C3357" s="80"/>
      <c r="D3357" s="283" t="str">
        <f>IF(E3357="","",VLOOKUP(E3357,[1]PROJECTES!$C$14:$G$5000,5,FALSE))</f>
        <v/>
      </c>
      <c r="E3357" s="79"/>
      <c r="F3357" s="110" t="str">
        <f>IF(I3357="","",VLOOKUP(I3357,[1]PROJECTES!$C$14:$G$5000,2,FALSE))</f>
        <v/>
      </c>
      <c r="G3357" s="112" t="str">
        <f>IF(E3357="","",VLOOKUP(E3357,[1]PROJECTES!$C$14:$G$5000,4,FALSE))</f>
        <v/>
      </c>
      <c r="H3357" s="95"/>
      <c r="I3357" s="113" t="str">
        <f>IF(H3357="","",VLOOKUP(H3357,BD!B$2:C$16,2,FALSE))</f>
        <v/>
      </c>
      <c r="J3357" s="114"/>
      <c r="K3357" s="115" t="str">
        <f t="shared" si="114"/>
        <v/>
      </c>
      <c r="L3357" s="116" t="str">
        <f t="shared" ca="1" si="115"/>
        <v>-</v>
      </c>
      <c r="M3357" s="111" t="str">
        <f>IF(E3357="","",VLOOKUP(E3357,[1]PROJECTES!$C$14:$Z$5000,21,FALSE))</f>
        <v/>
      </c>
      <c r="N3357" s="117"/>
      <c r="O3357" s="118" t="s">
        <v>222</v>
      </c>
      <c r="P3357" s="119"/>
      <c r="Q3357" s="84"/>
      <c r="R3357" s="125"/>
      <c r="S3357" s="166"/>
      <c r="T3357" s="167"/>
    </row>
    <row r="3358" spans="1:20" s="121" customFormat="1" ht="20.100000000000001" customHeight="1" x14ac:dyDescent="0.3">
      <c r="A3358" s="80"/>
      <c r="B3358" s="110" t="str">
        <f>IF(E3358="","",VLOOKUP(E3358,[1]PROJECTES!$C$14:$G$5000,2,FALSE))</f>
        <v/>
      </c>
      <c r="C3358" s="80"/>
      <c r="D3358" s="283" t="str">
        <f>IF(E3358="","",VLOOKUP(E3358,[1]PROJECTES!$C$14:$G$5000,5,FALSE))</f>
        <v/>
      </c>
      <c r="E3358" s="79"/>
      <c r="F3358" s="110" t="str">
        <f>IF(I3358="","",VLOOKUP(I3358,[1]PROJECTES!$C$14:$G$5000,2,FALSE))</f>
        <v/>
      </c>
      <c r="G3358" s="112" t="str">
        <f>IF(E3358="","",VLOOKUP(E3358,[1]PROJECTES!$C$14:$G$5000,4,FALSE))</f>
        <v/>
      </c>
      <c r="H3358" s="95"/>
      <c r="I3358" s="113" t="str">
        <f>IF(H3358="","",VLOOKUP(H3358,BD!B$2:C$16,2,FALSE))</f>
        <v/>
      </c>
      <c r="J3358" s="114"/>
      <c r="K3358" s="115" t="str">
        <f t="shared" si="114"/>
        <v/>
      </c>
      <c r="L3358" s="116" t="str">
        <f t="shared" ca="1" si="115"/>
        <v>-</v>
      </c>
      <c r="M3358" s="111" t="str">
        <f>IF(E3358="","",VLOOKUP(E3358,[1]PROJECTES!$C$14:$Z$5000,21,FALSE))</f>
        <v/>
      </c>
      <c r="N3358" s="117"/>
      <c r="O3358" s="118" t="s">
        <v>222</v>
      </c>
      <c r="P3358" s="119"/>
      <c r="Q3358" s="84"/>
      <c r="R3358" s="125"/>
      <c r="S3358" s="166"/>
      <c r="T3358" s="167"/>
    </row>
    <row r="3359" spans="1:20" s="121" customFormat="1" ht="20.100000000000001" customHeight="1" x14ac:dyDescent="0.3">
      <c r="A3359" s="80"/>
      <c r="B3359" s="110" t="str">
        <f>IF(E3359="","",VLOOKUP(E3359,[1]PROJECTES!$C$14:$G$5000,2,FALSE))</f>
        <v/>
      </c>
      <c r="C3359" s="80"/>
      <c r="D3359" s="283" t="str">
        <f>IF(E3359="","",VLOOKUP(E3359,[1]PROJECTES!$C$14:$G$5000,5,FALSE))</f>
        <v/>
      </c>
      <c r="E3359" s="79"/>
      <c r="F3359" s="110" t="str">
        <f>IF(I3359="","",VLOOKUP(I3359,[1]PROJECTES!$C$14:$G$5000,2,FALSE))</f>
        <v/>
      </c>
      <c r="G3359" s="112" t="str">
        <f>IF(E3359="","",VLOOKUP(E3359,[1]PROJECTES!$C$14:$G$5000,4,FALSE))</f>
        <v/>
      </c>
      <c r="H3359" s="95"/>
      <c r="I3359" s="113" t="str">
        <f>IF(H3359="","",VLOOKUP(H3359,BD!B$2:C$16,2,FALSE))</f>
        <v/>
      </c>
      <c r="J3359" s="114"/>
      <c r="K3359" s="115" t="str">
        <f t="shared" si="114"/>
        <v/>
      </c>
      <c r="L3359" s="116" t="str">
        <f t="shared" ca="1" si="115"/>
        <v>-</v>
      </c>
      <c r="M3359" s="111" t="str">
        <f>IF(E3359="","",VLOOKUP(E3359,[1]PROJECTES!$C$14:$Z$5000,21,FALSE))</f>
        <v/>
      </c>
      <c r="N3359" s="117"/>
      <c r="O3359" s="118" t="s">
        <v>222</v>
      </c>
      <c r="P3359" s="119"/>
      <c r="Q3359" s="84"/>
      <c r="R3359" s="125"/>
      <c r="S3359" s="166"/>
      <c r="T3359" s="167"/>
    </row>
    <row r="3360" spans="1:20" s="121" customFormat="1" ht="20.100000000000001" customHeight="1" x14ac:dyDescent="0.3">
      <c r="A3360" s="80"/>
      <c r="B3360" s="110" t="str">
        <f>IF(E3360="","",VLOOKUP(E3360,[1]PROJECTES!$C$14:$G$5000,2,FALSE))</f>
        <v/>
      </c>
      <c r="C3360" s="80"/>
      <c r="D3360" s="283" t="str">
        <f>IF(E3360="","",VLOOKUP(E3360,[1]PROJECTES!$C$14:$G$5000,5,FALSE))</f>
        <v/>
      </c>
      <c r="E3360" s="79"/>
      <c r="F3360" s="110" t="str">
        <f>IF(I3360="","",VLOOKUP(I3360,[1]PROJECTES!$C$14:$G$5000,2,FALSE))</f>
        <v/>
      </c>
      <c r="G3360" s="112" t="str">
        <f>IF(E3360="","",VLOOKUP(E3360,[1]PROJECTES!$C$14:$G$5000,4,FALSE))</f>
        <v/>
      </c>
      <c r="H3360" s="95"/>
      <c r="I3360" s="113" t="str">
        <f>IF(H3360="","",VLOOKUP(H3360,BD!B$2:C$16,2,FALSE))</f>
        <v/>
      </c>
      <c r="J3360" s="114"/>
      <c r="K3360" s="115" t="str">
        <f t="shared" si="114"/>
        <v/>
      </c>
      <c r="L3360" s="116" t="str">
        <f t="shared" ca="1" si="115"/>
        <v>-</v>
      </c>
      <c r="M3360" s="111" t="str">
        <f>IF(E3360="","",VLOOKUP(E3360,[1]PROJECTES!$C$14:$Z$5000,21,FALSE))</f>
        <v/>
      </c>
      <c r="N3360" s="117"/>
      <c r="O3360" s="118" t="s">
        <v>222</v>
      </c>
      <c r="P3360" s="119"/>
      <c r="Q3360" s="84"/>
      <c r="R3360" s="125"/>
      <c r="S3360" s="166"/>
      <c r="T3360" s="167"/>
    </row>
    <row r="3361" spans="1:20" s="121" customFormat="1" ht="20.100000000000001" customHeight="1" x14ac:dyDescent="0.3">
      <c r="A3361" s="80"/>
      <c r="B3361" s="110" t="str">
        <f>IF(E3361="","",VLOOKUP(E3361,[1]PROJECTES!$C$14:$G$5000,2,FALSE))</f>
        <v/>
      </c>
      <c r="C3361" s="80"/>
      <c r="D3361" s="283" t="str">
        <f>IF(E3361="","",VLOOKUP(E3361,[1]PROJECTES!$C$14:$G$5000,5,FALSE))</f>
        <v/>
      </c>
      <c r="E3361" s="79"/>
      <c r="F3361" s="110" t="str">
        <f>IF(I3361="","",VLOOKUP(I3361,[1]PROJECTES!$C$14:$G$5000,2,FALSE))</f>
        <v/>
      </c>
      <c r="G3361" s="112" t="str">
        <f>IF(E3361="","",VLOOKUP(E3361,[1]PROJECTES!$C$14:$G$5000,4,FALSE))</f>
        <v/>
      </c>
      <c r="H3361" s="95"/>
      <c r="I3361" s="113" t="str">
        <f>IF(H3361="","",VLOOKUP(H3361,BD!B$2:C$16,2,FALSE))</f>
        <v/>
      </c>
      <c r="J3361" s="114"/>
      <c r="K3361" s="115" t="str">
        <f t="shared" si="114"/>
        <v/>
      </c>
      <c r="L3361" s="116" t="str">
        <f t="shared" ca="1" si="115"/>
        <v>-</v>
      </c>
      <c r="M3361" s="111" t="str">
        <f>IF(E3361="","",VLOOKUP(E3361,[1]PROJECTES!$C$14:$Z$5000,21,FALSE))</f>
        <v/>
      </c>
      <c r="N3361" s="117"/>
      <c r="O3361" s="118" t="s">
        <v>222</v>
      </c>
      <c r="P3361" s="119"/>
      <c r="Q3361" s="84"/>
      <c r="R3361" s="125"/>
      <c r="S3361" s="166"/>
      <c r="T3361" s="167"/>
    </row>
    <row r="3362" spans="1:20" s="121" customFormat="1" ht="20.100000000000001" customHeight="1" x14ac:dyDescent="0.3">
      <c r="A3362" s="80"/>
      <c r="B3362" s="110" t="str">
        <f>IF(E3362="","",VLOOKUP(E3362,[1]PROJECTES!$C$14:$G$5000,2,FALSE))</f>
        <v/>
      </c>
      <c r="C3362" s="80"/>
      <c r="D3362" s="283" t="str">
        <f>IF(E3362="","",VLOOKUP(E3362,[1]PROJECTES!$C$14:$G$5000,5,FALSE))</f>
        <v/>
      </c>
      <c r="E3362" s="79"/>
      <c r="F3362" s="110" t="str">
        <f>IF(I3362="","",VLOOKUP(I3362,[1]PROJECTES!$C$14:$G$5000,2,FALSE))</f>
        <v/>
      </c>
      <c r="G3362" s="112" t="str">
        <f>IF(E3362="","",VLOOKUP(E3362,[1]PROJECTES!$C$14:$G$5000,4,FALSE))</f>
        <v/>
      </c>
      <c r="H3362" s="95"/>
      <c r="I3362" s="113" t="str">
        <f>IF(H3362="","",VLOOKUP(H3362,BD!B$2:C$16,2,FALSE))</f>
        <v/>
      </c>
      <c r="J3362" s="114"/>
      <c r="K3362" s="115" t="str">
        <f t="shared" si="114"/>
        <v/>
      </c>
      <c r="L3362" s="116" t="str">
        <f t="shared" ca="1" si="115"/>
        <v>-</v>
      </c>
      <c r="M3362" s="111" t="str">
        <f>IF(E3362="","",VLOOKUP(E3362,[1]PROJECTES!$C$14:$Z$5000,21,FALSE))</f>
        <v/>
      </c>
      <c r="N3362" s="117"/>
      <c r="O3362" s="118" t="s">
        <v>222</v>
      </c>
      <c r="P3362" s="119"/>
      <c r="Q3362" s="84"/>
      <c r="R3362" s="125"/>
      <c r="S3362" s="166"/>
      <c r="T3362" s="167"/>
    </row>
    <row r="3363" spans="1:20" s="121" customFormat="1" ht="20.100000000000001" customHeight="1" x14ac:dyDescent="0.3">
      <c r="A3363" s="80"/>
      <c r="B3363" s="110" t="str">
        <f>IF(E3363="","",VLOOKUP(E3363,[1]PROJECTES!$C$14:$G$5000,2,FALSE))</f>
        <v/>
      </c>
      <c r="C3363" s="80"/>
      <c r="D3363" s="283" t="str">
        <f>IF(E3363="","",VLOOKUP(E3363,[1]PROJECTES!$C$14:$G$5000,5,FALSE))</f>
        <v/>
      </c>
      <c r="E3363" s="79"/>
      <c r="F3363" s="110" t="str">
        <f>IF(I3363="","",VLOOKUP(I3363,[1]PROJECTES!$C$14:$G$5000,2,FALSE))</f>
        <v/>
      </c>
      <c r="G3363" s="112" t="str">
        <f>IF(E3363="","",VLOOKUP(E3363,[1]PROJECTES!$C$14:$G$5000,4,FALSE))</f>
        <v/>
      </c>
      <c r="H3363" s="95"/>
      <c r="I3363" s="113" t="str">
        <f>IF(H3363="","",VLOOKUP(H3363,BD!B$2:C$16,2,FALSE))</f>
        <v/>
      </c>
      <c r="J3363" s="114"/>
      <c r="K3363" s="115" t="str">
        <f t="shared" si="114"/>
        <v/>
      </c>
      <c r="L3363" s="116" t="str">
        <f t="shared" ca="1" si="115"/>
        <v>-</v>
      </c>
      <c r="M3363" s="111" t="str">
        <f>IF(E3363="","",VLOOKUP(E3363,[1]PROJECTES!$C$14:$Z$5000,21,FALSE))</f>
        <v/>
      </c>
      <c r="N3363" s="117"/>
      <c r="O3363" s="118" t="s">
        <v>222</v>
      </c>
      <c r="P3363" s="119"/>
      <c r="Q3363" s="84"/>
      <c r="R3363" s="125"/>
      <c r="S3363" s="166"/>
      <c r="T3363" s="167"/>
    </row>
    <row r="3364" spans="1:20" s="121" customFormat="1" ht="20.100000000000001" customHeight="1" x14ac:dyDescent="0.3">
      <c r="A3364" s="80"/>
      <c r="B3364" s="110" t="str">
        <f>IF(E3364="","",VLOOKUP(E3364,[1]PROJECTES!$C$14:$G$5000,2,FALSE))</f>
        <v/>
      </c>
      <c r="C3364" s="80"/>
      <c r="D3364" s="283" t="str">
        <f>IF(E3364="","",VLOOKUP(E3364,[1]PROJECTES!$C$14:$G$5000,5,FALSE))</f>
        <v/>
      </c>
      <c r="E3364" s="79"/>
      <c r="F3364" s="110" t="str">
        <f>IF(I3364="","",VLOOKUP(I3364,[1]PROJECTES!$C$14:$G$5000,2,FALSE))</f>
        <v/>
      </c>
      <c r="G3364" s="112" t="str">
        <f>IF(E3364="","",VLOOKUP(E3364,[1]PROJECTES!$C$14:$G$5000,4,FALSE))</f>
        <v/>
      </c>
      <c r="H3364" s="95"/>
      <c r="I3364" s="113" t="str">
        <f>IF(H3364="","",VLOOKUP(H3364,BD!B$2:C$16,2,FALSE))</f>
        <v/>
      </c>
      <c r="J3364" s="126"/>
      <c r="K3364" s="115" t="str">
        <f t="shared" si="114"/>
        <v/>
      </c>
      <c r="L3364" s="116" t="str">
        <f t="shared" ca="1" si="115"/>
        <v>-</v>
      </c>
      <c r="M3364" s="111" t="str">
        <f>IF(E3364="","",VLOOKUP(E3364,[1]PROJECTES!$C$14:$Z$5000,21,FALSE))</f>
        <v/>
      </c>
      <c r="N3364" s="136"/>
      <c r="O3364" s="118" t="s">
        <v>222</v>
      </c>
      <c r="P3364" s="140"/>
      <c r="Q3364" s="80"/>
      <c r="R3364" s="120"/>
      <c r="S3364" s="166"/>
      <c r="T3364" s="167"/>
    </row>
    <row r="3365" spans="1:20" s="121" customFormat="1" ht="20.100000000000001" customHeight="1" x14ac:dyDescent="0.3">
      <c r="A3365" s="80"/>
      <c r="B3365" s="110" t="str">
        <f>IF(E3365="","",VLOOKUP(E3365,[1]PROJECTES!$C$14:$G$5000,2,FALSE))</f>
        <v/>
      </c>
      <c r="C3365" s="80"/>
      <c r="D3365" s="283" t="str">
        <f>IF(E3365="","",VLOOKUP(E3365,[1]PROJECTES!$C$14:$G$5000,5,FALSE))</f>
        <v/>
      </c>
      <c r="E3365" s="79"/>
      <c r="F3365" s="110" t="str">
        <f>IF(I3365="","",VLOOKUP(I3365,[1]PROJECTES!$C$14:$G$5000,2,FALSE))</f>
        <v/>
      </c>
      <c r="G3365" s="112" t="str">
        <f>IF(E3365="","",VLOOKUP(E3365,[1]PROJECTES!$C$14:$G$5000,4,FALSE))</f>
        <v/>
      </c>
      <c r="H3365" s="95"/>
      <c r="I3365" s="113" t="str">
        <f>IF(H3365="","",VLOOKUP(H3365,BD!B$2:C$16,2,FALSE))</f>
        <v/>
      </c>
      <c r="J3365" s="126"/>
      <c r="K3365" s="115" t="str">
        <f t="shared" si="114"/>
        <v/>
      </c>
      <c r="L3365" s="116" t="str">
        <f t="shared" ca="1" si="115"/>
        <v>-</v>
      </c>
      <c r="M3365" s="111" t="str">
        <f>IF(E3365="","",VLOOKUP(E3365,[1]PROJECTES!$C$14:$Z$5000,21,FALSE))</f>
        <v/>
      </c>
      <c r="N3365" s="136"/>
      <c r="O3365" s="118" t="s">
        <v>222</v>
      </c>
      <c r="P3365" s="140"/>
      <c r="Q3365" s="254"/>
      <c r="R3365" s="120"/>
      <c r="S3365" s="166"/>
      <c r="T3365" s="167"/>
    </row>
    <row r="3366" spans="1:20" s="121" customFormat="1" ht="20.100000000000001" customHeight="1" x14ac:dyDescent="0.3">
      <c r="A3366" s="80"/>
      <c r="B3366" s="110" t="str">
        <f>IF(E3366="","",VLOOKUP(E3366,[1]PROJECTES!$C$14:$G$5000,2,FALSE))</f>
        <v/>
      </c>
      <c r="C3366" s="80"/>
      <c r="D3366" s="283" t="str">
        <f>IF(E3366="","",VLOOKUP(E3366,[1]PROJECTES!$C$14:$G$5000,5,FALSE))</f>
        <v/>
      </c>
      <c r="E3366" s="79"/>
      <c r="F3366" s="110" t="str">
        <f>IF(I3366="","",VLOOKUP(I3366,[1]PROJECTES!$C$14:$G$5000,2,FALSE))</f>
        <v/>
      </c>
      <c r="G3366" s="112" t="str">
        <f>IF(E3366="","",VLOOKUP(E3366,[1]PROJECTES!$C$14:$G$5000,4,FALSE))</f>
        <v/>
      </c>
      <c r="H3366" s="95"/>
      <c r="I3366" s="113" t="str">
        <f>IF(H3366="","",VLOOKUP(H3366,BD!B$2:C$16,2,FALSE))</f>
        <v/>
      </c>
      <c r="J3366" s="126"/>
      <c r="K3366" s="115" t="str">
        <f t="shared" ref="K3366:K3429" si="116">IF(J3366="","",WEEKNUM(J3366,2)-0)</f>
        <v/>
      </c>
      <c r="L3366" s="116" t="str">
        <f t="shared" ca="1" si="115"/>
        <v>-</v>
      </c>
      <c r="M3366" s="111" t="str">
        <f>IF(E3366="","",VLOOKUP(E3366,[1]PROJECTES!$C$14:$Z$5000,21,FALSE))</f>
        <v/>
      </c>
      <c r="N3366" s="136"/>
      <c r="O3366" s="118" t="s">
        <v>222</v>
      </c>
      <c r="P3366" s="140"/>
      <c r="Q3366" s="254"/>
      <c r="R3366" s="120"/>
      <c r="S3366" s="166"/>
      <c r="T3366" s="167"/>
    </row>
    <row r="3367" spans="1:20" s="121" customFormat="1" ht="20.100000000000001" customHeight="1" x14ac:dyDescent="0.3">
      <c r="A3367" s="80"/>
      <c r="B3367" s="110" t="str">
        <f>IF(E3367="","",VLOOKUP(E3367,[1]PROJECTES!$C$14:$G$5000,2,FALSE))</f>
        <v/>
      </c>
      <c r="C3367" s="80"/>
      <c r="D3367" s="283" t="str">
        <f>IF(E3367="","",VLOOKUP(E3367,[1]PROJECTES!$C$14:$G$5000,5,FALSE))</f>
        <v/>
      </c>
      <c r="E3367" s="79"/>
      <c r="F3367" s="110" t="str">
        <f>IF(I3367="","",VLOOKUP(I3367,[1]PROJECTES!$C$14:$G$5000,2,FALSE))</f>
        <v/>
      </c>
      <c r="G3367" s="112" t="str">
        <f>IF(E3367="","",VLOOKUP(E3367,[1]PROJECTES!$C$14:$G$5000,4,FALSE))</f>
        <v/>
      </c>
      <c r="H3367" s="95"/>
      <c r="I3367" s="113" t="str">
        <f>IF(H3367="","",VLOOKUP(H3367,BD!B$2:C$16,2,FALSE))</f>
        <v/>
      </c>
      <c r="J3367" s="126"/>
      <c r="K3367" s="115" t="str">
        <f t="shared" si="116"/>
        <v/>
      </c>
      <c r="L3367" s="116" t="str">
        <f t="shared" ca="1" si="115"/>
        <v>-</v>
      </c>
      <c r="M3367" s="111" t="str">
        <f>IF(E3367="","",VLOOKUP(E3367,[1]PROJECTES!$C$14:$Z$5000,21,FALSE))</f>
        <v/>
      </c>
      <c r="N3367" s="136"/>
      <c r="O3367" s="118" t="s">
        <v>222</v>
      </c>
      <c r="P3367" s="140"/>
      <c r="Q3367" s="84"/>
      <c r="R3367" s="120"/>
      <c r="S3367" s="166"/>
      <c r="T3367" s="167"/>
    </row>
    <row r="3368" spans="1:20" s="121" customFormat="1" ht="20.100000000000001" customHeight="1" x14ac:dyDescent="0.3">
      <c r="A3368" s="80"/>
      <c r="B3368" s="110" t="str">
        <f>IF(E3368="","",VLOOKUP(E3368,[1]PROJECTES!$C$14:$G$5000,2,FALSE))</f>
        <v/>
      </c>
      <c r="C3368" s="80"/>
      <c r="D3368" s="283" t="str">
        <f>IF(E3368="","",VLOOKUP(E3368,[1]PROJECTES!$C$14:$G$5000,5,FALSE))</f>
        <v/>
      </c>
      <c r="E3368" s="79"/>
      <c r="F3368" s="110" t="str">
        <f>IF(I3368="","",VLOOKUP(I3368,[1]PROJECTES!$C$14:$G$5000,2,FALSE))</f>
        <v/>
      </c>
      <c r="G3368" s="112" t="str">
        <f>IF(E3368="","",VLOOKUP(E3368,[1]PROJECTES!$C$14:$G$5000,4,FALSE))</f>
        <v/>
      </c>
      <c r="H3368" s="95"/>
      <c r="I3368" s="113" t="str">
        <f>IF(H3368="","",VLOOKUP(H3368,BD!B$2:C$16,2,FALSE))</f>
        <v/>
      </c>
      <c r="J3368" s="126"/>
      <c r="K3368" s="115" t="str">
        <f t="shared" si="116"/>
        <v/>
      </c>
      <c r="L3368" s="116" t="str">
        <f t="shared" ca="1" si="115"/>
        <v>-</v>
      </c>
      <c r="M3368" s="111" t="str">
        <f>IF(E3368="","",VLOOKUP(E3368,[1]PROJECTES!$C$14:$Z$5000,21,FALSE))</f>
        <v/>
      </c>
      <c r="N3368" s="136"/>
      <c r="O3368" s="118" t="s">
        <v>222</v>
      </c>
      <c r="P3368" s="140"/>
      <c r="Q3368" s="80"/>
      <c r="R3368" s="122"/>
      <c r="S3368" s="166"/>
      <c r="T3368" s="167"/>
    </row>
    <row r="3369" spans="1:20" s="121" customFormat="1" ht="20.100000000000001" customHeight="1" x14ac:dyDescent="0.3">
      <c r="A3369" s="80"/>
      <c r="B3369" s="110" t="str">
        <f>IF(E3369="","",VLOOKUP(E3369,[1]PROJECTES!$C$14:$G$5000,2,FALSE))</f>
        <v/>
      </c>
      <c r="C3369" s="80"/>
      <c r="D3369" s="283" t="str">
        <f>IF(E3369="","",VLOOKUP(E3369,[1]PROJECTES!$C$14:$G$5000,5,FALSE))</f>
        <v/>
      </c>
      <c r="E3369" s="79"/>
      <c r="F3369" s="110" t="str">
        <f>IF(I3369="","",VLOOKUP(I3369,[1]PROJECTES!$C$14:$G$5000,2,FALSE))</f>
        <v/>
      </c>
      <c r="G3369" s="112" t="str">
        <f>IF(E3369="","",VLOOKUP(E3369,[1]PROJECTES!$C$14:$G$5000,4,FALSE))</f>
        <v/>
      </c>
      <c r="H3369" s="95"/>
      <c r="I3369" s="113" t="str">
        <f>IF(H3369="","",VLOOKUP(H3369,BD!B$2:C$16,2,FALSE))</f>
        <v/>
      </c>
      <c r="J3369" s="126"/>
      <c r="K3369" s="115" t="str">
        <f t="shared" si="116"/>
        <v/>
      </c>
      <c r="L3369" s="116" t="str">
        <f t="shared" ca="1" si="115"/>
        <v>-</v>
      </c>
      <c r="M3369" s="111" t="str">
        <f>IF(E3369="","",VLOOKUP(E3369,[1]PROJECTES!$C$14:$Z$5000,21,FALSE))</f>
        <v/>
      </c>
      <c r="N3369" s="136"/>
      <c r="O3369" s="118" t="s">
        <v>222</v>
      </c>
      <c r="P3369" s="140"/>
      <c r="Q3369" s="80"/>
      <c r="R3369" s="122"/>
      <c r="S3369" s="166"/>
      <c r="T3369" s="167"/>
    </row>
    <row r="3370" spans="1:20" s="121" customFormat="1" ht="20.100000000000001" customHeight="1" x14ac:dyDescent="0.3">
      <c r="A3370" s="80"/>
      <c r="B3370" s="110" t="str">
        <f>IF(E3370="","",VLOOKUP(E3370,[1]PROJECTES!$C$14:$G$5000,2,FALSE))</f>
        <v/>
      </c>
      <c r="C3370" s="80"/>
      <c r="D3370" s="283" t="str">
        <f>IF(E3370="","",VLOOKUP(E3370,[1]PROJECTES!$C$14:$G$5000,5,FALSE))</f>
        <v/>
      </c>
      <c r="E3370" s="79"/>
      <c r="F3370" s="110" t="str">
        <f>IF(I3370="","",VLOOKUP(I3370,[1]PROJECTES!$C$14:$G$5000,2,FALSE))</f>
        <v/>
      </c>
      <c r="G3370" s="112" t="str">
        <f>IF(E3370="","",VLOOKUP(E3370,[1]PROJECTES!$C$14:$G$5000,4,FALSE))</f>
        <v/>
      </c>
      <c r="H3370" s="95"/>
      <c r="I3370" s="113" t="str">
        <f>IF(H3370="","",VLOOKUP(H3370,BD!B$2:C$16,2,FALSE))</f>
        <v/>
      </c>
      <c r="J3370" s="126"/>
      <c r="K3370" s="115" t="str">
        <f t="shared" si="116"/>
        <v/>
      </c>
      <c r="L3370" s="116" t="str">
        <f t="shared" ca="1" si="115"/>
        <v>-</v>
      </c>
      <c r="M3370" s="111" t="str">
        <f>IF(E3370="","",VLOOKUP(E3370,[1]PROJECTES!$C$14:$Z$5000,21,FALSE))</f>
        <v/>
      </c>
      <c r="N3370" s="136"/>
      <c r="O3370" s="118" t="s">
        <v>222</v>
      </c>
      <c r="P3370" s="140"/>
      <c r="Q3370" s="84"/>
      <c r="R3370" s="122"/>
      <c r="S3370" s="166"/>
      <c r="T3370" s="167"/>
    </row>
    <row r="3371" spans="1:20" s="121" customFormat="1" ht="20.100000000000001" customHeight="1" x14ac:dyDescent="0.3">
      <c r="A3371" s="80"/>
      <c r="B3371" s="110" t="str">
        <f>IF(E3371="","",VLOOKUP(E3371,[1]PROJECTES!$C$14:$G$5000,2,FALSE))</f>
        <v/>
      </c>
      <c r="C3371" s="80"/>
      <c r="D3371" s="283" t="str">
        <f>IF(E3371="","",VLOOKUP(E3371,[1]PROJECTES!$C$14:$G$5000,5,FALSE))</f>
        <v/>
      </c>
      <c r="E3371" s="79"/>
      <c r="F3371" s="110" t="str">
        <f>IF(I3371="","",VLOOKUP(I3371,[1]PROJECTES!$C$14:$G$5000,2,FALSE))</f>
        <v/>
      </c>
      <c r="G3371" s="112" t="str">
        <f>IF(E3371="","",VLOOKUP(E3371,[1]PROJECTES!$C$14:$G$5000,4,FALSE))</f>
        <v/>
      </c>
      <c r="H3371" s="95"/>
      <c r="I3371" s="113" t="str">
        <f>IF(H3371="","",VLOOKUP(H3371,BD!B$2:C$16,2,FALSE))</f>
        <v/>
      </c>
      <c r="J3371" s="126"/>
      <c r="K3371" s="115" t="str">
        <f t="shared" si="116"/>
        <v/>
      </c>
      <c r="L3371" s="116" t="str">
        <f t="shared" ca="1" si="115"/>
        <v>-</v>
      </c>
      <c r="M3371" s="111" t="str">
        <f>IF(E3371="","",VLOOKUP(E3371,[1]PROJECTES!$C$14:$Z$5000,21,FALSE))</f>
        <v/>
      </c>
      <c r="N3371" s="136"/>
      <c r="O3371" s="118" t="s">
        <v>222</v>
      </c>
      <c r="P3371" s="140"/>
      <c r="Q3371" s="80"/>
      <c r="R3371" s="122"/>
      <c r="S3371" s="166"/>
      <c r="T3371" s="167"/>
    </row>
    <row r="3372" spans="1:20" s="121" customFormat="1" ht="20.100000000000001" customHeight="1" x14ac:dyDescent="0.3">
      <c r="A3372" s="80"/>
      <c r="B3372" s="110" t="str">
        <f>IF(E3372="","",VLOOKUP(E3372,[1]PROJECTES!$C$14:$G$5000,2,FALSE))</f>
        <v/>
      </c>
      <c r="C3372" s="80"/>
      <c r="D3372" s="283" t="str">
        <f>IF(E3372="","",VLOOKUP(E3372,[1]PROJECTES!$C$14:$G$5000,5,FALSE))</f>
        <v/>
      </c>
      <c r="E3372" s="79"/>
      <c r="F3372" s="110" t="str">
        <f>IF(I3372="","",VLOOKUP(I3372,[1]PROJECTES!$C$14:$G$5000,2,FALSE))</f>
        <v/>
      </c>
      <c r="G3372" s="112" t="str">
        <f>IF(E3372="","",VLOOKUP(E3372,[1]PROJECTES!$C$14:$G$5000,4,FALSE))</f>
        <v/>
      </c>
      <c r="H3372" s="95"/>
      <c r="I3372" s="113" t="str">
        <f>IF(H3372="","",VLOOKUP(H3372,BD!B$2:C$16,2,FALSE))</f>
        <v/>
      </c>
      <c r="J3372" s="126"/>
      <c r="K3372" s="115" t="str">
        <f t="shared" si="116"/>
        <v/>
      </c>
      <c r="L3372" s="116" t="str">
        <f t="shared" ca="1" si="115"/>
        <v>-</v>
      </c>
      <c r="M3372" s="111" t="str">
        <f>IF(E3372="","",VLOOKUP(E3372,[1]PROJECTES!$C$14:$Z$5000,21,FALSE))</f>
        <v/>
      </c>
      <c r="N3372" s="136"/>
      <c r="O3372" s="118" t="s">
        <v>222</v>
      </c>
      <c r="P3372" s="140"/>
      <c r="Q3372" s="80"/>
      <c r="R3372" s="122"/>
      <c r="S3372" s="166"/>
      <c r="T3372" s="167"/>
    </row>
    <row r="3373" spans="1:20" s="121" customFormat="1" ht="20.100000000000001" customHeight="1" x14ac:dyDescent="0.3">
      <c r="A3373" s="80"/>
      <c r="B3373" s="110" t="str">
        <f>IF(E3373="","",VLOOKUP(E3373,[1]PROJECTES!$C$14:$G$5000,2,FALSE))</f>
        <v/>
      </c>
      <c r="C3373" s="80"/>
      <c r="D3373" s="283" t="str">
        <f>IF(E3373="","",VLOOKUP(E3373,[1]PROJECTES!$C$14:$G$5000,5,FALSE))</f>
        <v/>
      </c>
      <c r="E3373" s="79"/>
      <c r="F3373" s="110" t="str">
        <f>IF(I3373="","",VLOOKUP(I3373,[1]PROJECTES!$C$14:$G$5000,2,FALSE))</f>
        <v/>
      </c>
      <c r="G3373" s="112" t="str">
        <f>IF(E3373="","",VLOOKUP(E3373,[1]PROJECTES!$C$14:$G$5000,4,FALSE))</f>
        <v/>
      </c>
      <c r="H3373" s="95"/>
      <c r="I3373" s="113" t="str">
        <f>IF(H3373="","",VLOOKUP(H3373,BD!B$2:C$16,2,FALSE))</f>
        <v/>
      </c>
      <c r="J3373" s="126"/>
      <c r="K3373" s="115" t="str">
        <f t="shared" si="116"/>
        <v/>
      </c>
      <c r="L3373" s="116" t="str">
        <f t="shared" ca="1" si="115"/>
        <v>-</v>
      </c>
      <c r="M3373" s="111" t="str">
        <f>IF(E3373="","",VLOOKUP(E3373,[1]PROJECTES!$C$14:$Z$5000,21,FALSE))</f>
        <v/>
      </c>
      <c r="N3373" s="136"/>
      <c r="O3373" s="118" t="s">
        <v>222</v>
      </c>
      <c r="P3373" s="140"/>
      <c r="Q3373" s="84"/>
      <c r="R3373" s="122"/>
      <c r="S3373" s="166"/>
      <c r="T3373" s="167"/>
    </row>
    <row r="3374" spans="1:20" s="121" customFormat="1" ht="20.100000000000001" customHeight="1" x14ac:dyDescent="0.3">
      <c r="A3374" s="80"/>
      <c r="B3374" s="110" t="str">
        <f>IF(E3374="","",VLOOKUP(E3374,[1]PROJECTES!$C$14:$G$5000,2,FALSE))</f>
        <v/>
      </c>
      <c r="C3374" s="80"/>
      <c r="D3374" s="283" t="str">
        <f>IF(E3374="","",VLOOKUP(E3374,[1]PROJECTES!$C$14:$G$5000,5,FALSE))</f>
        <v/>
      </c>
      <c r="E3374" s="79"/>
      <c r="F3374" s="110" t="str">
        <f>IF(I3374="","",VLOOKUP(I3374,[1]PROJECTES!$C$14:$G$5000,2,FALSE))</f>
        <v/>
      </c>
      <c r="G3374" s="112" t="str">
        <f>IF(E3374="","",VLOOKUP(E3374,[1]PROJECTES!$C$14:$G$5000,4,FALSE))</f>
        <v/>
      </c>
      <c r="H3374" s="95"/>
      <c r="I3374" s="113" t="str">
        <f>IF(H3374="","",VLOOKUP(H3374,BD!B$2:C$16,2,FALSE))</f>
        <v/>
      </c>
      <c r="J3374" s="114"/>
      <c r="K3374" s="115" t="str">
        <f t="shared" si="116"/>
        <v/>
      </c>
      <c r="L3374" s="116" t="str">
        <f t="shared" ca="1" si="115"/>
        <v>-</v>
      </c>
      <c r="M3374" s="111" t="str">
        <f>IF(E3374="","",VLOOKUP(E3374,[1]PROJECTES!$C$14:$Z$5000,21,FALSE))</f>
        <v/>
      </c>
      <c r="N3374" s="117"/>
      <c r="O3374" s="118" t="s">
        <v>222</v>
      </c>
      <c r="P3374" s="119"/>
      <c r="Q3374" s="84"/>
      <c r="R3374" s="125"/>
      <c r="S3374" s="166"/>
      <c r="T3374" s="167"/>
    </row>
    <row r="3375" spans="1:20" s="121" customFormat="1" ht="20.100000000000001" customHeight="1" x14ac:dyDescent="0.3">
      <c r="A3375" s="80"/>
      <c r="B3375" s="110" t="str">
        <f>IF(E3375="","",VLOOKUP(E3375,[1]PROJECTES!$C$14:$G$5000,2,FALSE))</f>
        <v/>
      </c>
      <c r="C3375" s="80"/>
      <c r="D3375" s="283" t="str">
        <f>IF(E3375="","",VLOOKUP(E3375,[1]PROJECTES!$C$14:$G$5000,5,FALSE))</f>
        <v/>
      </c>
      <c r="E3375" s="79"/>
      <c r="F3375" s="110" t="str">
        <f>IF(I3375="","",VLOOKUP(I3375,[1]PROJECTES!$C$14:$G$5000,2,FALSE))</f>
        <v/>
      </c>
      <c r="G3375" s="112" t="str">
        <f>IF(E3375="","",VLOOKUP(E3375,[1]PROJECTES!$C$14:$G$5000,4,FALSE))</f>
        <v/>
      </c>
      <c r="H3375" s="95"/>
      <c r="I3375" s="113" t="str">
        <f>IF(H3375="","",VLOOKUP(H3375,BD!B$2:C$16,2,FALSE))</f>
        <v/>
      </c>
      <c r="J3375" s="114"/>
      <c r="K3375" s="115" t="str">
        <f t="shared" si="116"/>
        <v/>
      </c>
      <c r="L3375" s="116" t="str">
        <f t="shared" ca="1" si="115"/>
        <v>-</v>
      </c>
      <c r="M3375" s="111" t="str">
        <f>IF(E3375="","",VLOOKUP(E3375,[1]PROJECTES!$C$14:$Z$5000,21,FALSE))</f>
        <v/>
      </c>
      <c r="N3375" s="117"/>
      <c r="O3375" s="118" t="s">
        <v>222</v>
      </c>
      <c r="P3375" s="119"/>
      <c r="Q3375" s="84"/>
      <c r="R3375" s="125"/>
      <c r="S3375" s="166"/>
      <c r="T3375" s="167"/>
    </row>
    <row r="3376" spans="1:20" s="121" customFormat="1" ht="20.100000000000001" customHeight="1" x14ac:dyDescent="0.3">
      <c r="A3376" s="80"/>
      <c r="B3376" s="110" t="str">
        <f>IF(E3376="","",VLOOKUP(E3376,[1]PROJECTES!$C$14:$G$5000,2,FALSE))</f>
        <v/>
      </c>
      <c r="C3376" s="80"/>
      <c r="D3376" s="283" t="str">
        <f>IF(E3376="","",VLOOKUP(E3376,[1]PROJECTES!$C$14:$G$5000,5,FALSE))</f>
        <v/>
      </c>
      <c r="E3376" s="79"/>
      <c r="F3376" s="110" t="str">
        <f>IF(I3376="","",VLOOKUP(I3376,[1]PROJECTES!$C$14:$G$5000,2,FALSE))</f>
        <v/>
      </c>
      <c r="G3376" s="112" t="str">
        <f>IF(E3376="","",VLOOKUP(E3376,[1]PROJECTES!$C$14:$G$5000,4,FALSE))</f>
        <v/>
      </c>
      <c r="H3376" s="95"/>
      <c r="I3376" s="113" t="str">
        <f>IF(H3376="","",VLOOKUP(H3376,BD!B$2:C$16,2,FALSE))</f>
        <v/>
      </c>
      <c r="J3376" s="114"/>
      <c r="K3376" s="115" t="str">
        <f t="shared" si="116"/>
        <v/>
      </c>
      <c r="L3376" s="116" t="str">
        <f t="shared" ca="1" si="115"/>
        <v>-</v>
      </c>
      <c r="M3376" s="111" t="str">
        <f>IF(E3376="","",VLOOKUP(E3376,[1]PROJECTES!$C$14:$Z$5000,21,FALSE))</f>
        <v/>
      </c>
      <c r="N3376" s="117"/>
      <c r="O3376" s="118" t="s">
        <v>222</v>
      </c>
      <c r="P3376" s="119"/>
      <c r="Q3376" s="84"/>
      <c r="R3376" s="125"/>
      <c r="S3376" s="166"/>
      <c r="T3376" s="167"/>
    </row>
    <row r="3377" spans="1:20" s="121" customFormat="1" ht="20.100000000000001" customHeight="1" x14ac:dyDescent="0.3">
      <c r="A3377" s="80"/>
      <c r="B3377" s="110" t="str">
        <f>IF(E3377="","",VLOOKUP(E3377,[1]PROJECTES!$C$14:$G$5000,2,FALSE))</f>
        <v/>
      </c>
      <c r="C3377" s="80"/>
      <c r="D3377" s="283" t="str">
        <f>IF(E3377="","",VLOOKUP(E3377,[1]PROJECTES!$C$14:$G$5000,5,FALSE))</f>
        <v/>
      </c>
      <c r="E3377" s="79"/>
      <c r="F3377" s="110" t="str">
        <f>IF(I3377="","",VLOOKUP(I3377,[1]PROJECTES!$C$14:$G$5000,2,FALSE))</f>
        <v/>
      </c>
      <c r="G3377" s="112" t="str">
        <f>IF(E3377="","",VLOOKUP(E3377,[1]PROJECTES!$C$14:$G$5000,4,FALSE))</f>
        <v/>
      </c>
      <c r="H3377" s="95"/>
      <c r="I3377" s="113" t="str">
        <f>IF(H3377="","",VLOOKUP(H3377,BD!B$2:C$16,2,FALSE))</f>
        <v/>
      </c>
      <c r="J3377" s="114"/>
      <c r="K3377" s="115" t="str">
        <f t="shared" si="116"/>
        <v/>
      </c>
      <c r="L3377" s="116" t="str">
        <f t="shared" ca="1" si="115"/>
        <v>-</v>
      </c>
      <c r="M3377" s="111" t="str">
        <f>IF(E3377="","",VLOOKUP(E3377,[1]PROJECTES!$C$14:$Z$5000,21,FALSE))</f>
        <v/>
      </c>
      <c r="N3377" s="117"/>
      <c r="O3377" s="118" t="s">
        <v>222</v>
      </c>
      <c r="P3377" s="119"/>
      <c r="Q3377" s="84"/>
      <c r="R3377" s="125"/>
      <c r="S3377" s="166"/>
      <c r="T3377" s="167"/>
    </row>
    <row r="3378" spans="1:20" s="121" customFormat="1" ht="20.100000000000001" customHeight="1" x14ac:dyDescent="0.3">
      <c r="A3378" s="80"/>
      <c r="B3378" s="110" t="str">
        <f>IF(E3378="","",VLOOKUP(E3378,[1]PROJECTES!$C$14:$G$5000,2,FALSE))</f>
        <v/>
      </c>
      <c r="C3378" s="80"/>
      <c r="D3378" s="283" t="str">
        <f>IF(E3378="","",VLOOKUP(E3378,[1]PROJECTES!$C$14:$G$5000,5,FALSE))</f>
        <v/>
      </c>
      <c r="E3378" s="79"/>
      <c r="F3378" s="110" t="str">
        <f>IF(I3378="","",VLOOKUP(I3378,[1]PROJECTES!$C$14:$G$5000,2,FALSE))</f>
        <v/>
      </c>
      <c r="G3378" s="112" t="str">
        <f>IF(E3378="","",VLOOKUP(E3378,[1]PROJECTES!$C$14:$G$5000,4,FALSE))</f>
        <v/>
      </c>
      <c r="H3378" s="95"/>
      <c r="I3378" s="113" t="str">
        <f>IF(H3378="","",VLOOKUP(H3378,BD!B$2:C$16,2,FALSE))</f>
        <v/>
      </c>
      <c r="J3378" s="114"/>
      <c r="K3378" s="115" t="str">
        <f t="shared" si="116"/>
        <v/>
      </c>
      <c r="L3378" s="116" t="str">
        <f t="shared" ca="1" si="115"/>
        <v>-</v>
      </c>
      <c r="M3378" s="111" t="str">
        <f>IF(E3378="","",VLOOKUP(E3378,[1]PROJECTES!$C$14:$Z$5000,21,FALSE))</f>
        <v/>
      </c>
      <c r="N3378" s="117"/>
      <c r="O3378" s="118" t="s">
        <v>222</v>
      </c>
      <c r="P3378" s="119"/>
      <c r="Q3378" s="84"/>
      <c r="R3378" s="125"/>
      <c r="S3378" s="166"/>
      <c r="T3378" s="167"/>
    </row>
    <row r="3379" spans="1:20" s="121" customFormat="1" ht="20.100000000000001" customHeight="1" x14ac:dyDescent="0.3">
      <c r="A3379" s="80"/>
      <c r="B3379" s="110" t="str">
        <f>IF(E3379="","",VLOOKUP(E3379,[1]PROJECTES!$C$14:$G$5000,2,FALSE))</f>
        <v/>
      </c>
      <c r="C3379" s="80"/>
      <c r="D3379" s="283" t="str">
        <f>IF(E3379="","",VLOOKUP(E3379,[1]PROJECTES!$C$14:$G$5000,5,FALSE))</f>
        <v/>
      </c>
      <c r="E3379" s="79"/>
      <c r="F3379" s="110" t="str">
        <f>IF(I3379="","",VLOOKUP(I3379,[1]PROJECTES!$C$14:$G$5000,2,FALSE))</f>
        <v/>
      </c>
      <c r="G3379" s="112" t="str">
        <f>IF(E3379="","",VLOOKUP(E3379,[1]PROJECTES!$C$14:$G$5000,4,FALSE))</f>
        <v/>
      </c>
      <c r="H3379" s="95"/>
      <c r="I3379" s="113" t="str">
        <f>IF(H3379="","",VLOOKUP(H3379,BD!B$2:C$16,2,FALSE))</f>
        <v/>
      </c>
      <c r="J3379" s="114"/>
      <c r="K3379" s="115" t="str">
        <f t="shared" si="116"/>
        <v/>
      </c>
      <c r="L3379" s="116" t="str">
        <f t="shared" ca="1" si="115"/>
        <v>-</v>
      </c>
      <c r="M3379" s="111" t="str">
        <f>IF(E3379="","",VLOOKUP(E3379,[1]PROJECTES!$C$14:$Z$5000,21,FALSE))</f>
        <v/>
      </c>
      <c r="N3379" s="117"/>
      <c r="O3379" s="118" t="s">
        <v>222</v>
      </c>
      <c r="P3379" s="119"/>
      <c r="Q3379" s="84"/>
      <c r="R3379" s="123"/>
      <c r="S3379" s="166"/>
      <c r="T3379" s="167"/>
    </row>
    <row r="3380" spans="1:20" s="121" customFormat="1" ht="20.100000000000001" customHeight="1" x14ac:dyDescent="0.3">
      <c r="A3380" s="80"/>
      <c r="B3380" s="110" t="str">
        <f>IF(E3380="","",VLOOKUP(E3380,[1]PROJECTES!$C$14:$G$5000,2,FALSE))</f>
        <v/>
      </c>
      <c r="C3380" s="80"/>
      <c r="D3380" s="283" t="str">
        <f>IF(E3380="","",VLOOKUP(E3380,[1]PROJECTES!$C$14:$G$5000,5,FALSE))</f>
        <v/>
      </c>
      <c r="E3380" s="79"/>
      <c r="F3380" s="110" t="str">
        <f>IF(I3380="","",VLOOKUP(I3380,[1]PROJECTES!$C$14:$G$5000,2,FALSE))</f>
        <v/>
      </c>
      <c r="G3380" s="112" t="str">
        <f>IF(E3380="","",VLOOKUP(E3380,[1]PROJECTES!$C$14:$G$5000,4,FALSE))</f>
        <v/>
      </c>
      <c r="H3380" s="95"/>
      <c r="I3380" s="113" t="str">
        <f>IF(H3380="","",VLOOKUP(H3380,BD!B$2:C$16,2,FALSE))</f>
        <v/>
      </c>
      <c r="J3380" s="114"/>
      <c r="K3380" s="115" t="str">
        <f t="shared" si="116"/>
        <v/>
      </c>
      <c r="L3380" s="116" t="str">
        <f t="shared" ca="1" si="115"/>
        <v>-</v>
      </c>
      <c r="M3380" s="111" t="str">
        <f>IF(E3380="","",VLOOKUP(E3380,[1]PROJECTES!$C$14:$Z$5000,21,FALSE))</f>
        <v/>
      </c>
      <c r="N3380" s="117"/>
      <c r="O3380" s="118" t="s">
        <v>222</v>
      </c>
      <c r="P3380" s="119"/>
      <c r="Q3380" s="84"/>
      <c r="R3380" s="125"/>
      <c r="S3380" s="166"/>
      <c r="T3380" s="167"/>
    </row>
    <row r="3381" spans="1:20" s="121" customFormat="1" ht="20.100000000000001" customHeight="1" x14ac:dyDescent="0.3">
      <c r="A3381" s="80"/>
      <c r="B3381" s="110" t="str">
        <f>IF(E3381="","",VLOOKUP(E3381,[1]PROJECTES!$C$14:$G$5000,2,FALSE))</f>
        <v/>
      </c>
      <c r="C3381" s="80"/>
      <c r="D3381" s="283" t="str">
        <f>IF(E3381="","",VLOOKUP(E3381,[1]PROJECTES!$C$14:$G$5000,5,FALSE))</f>
        <v/>
      </c>
      <c r="E3381" s="79"/>
      <c r="F3381" s="110" t="str">
        <f>IF(I3381="","",VLOOKUP(I3381,[1]PROJECTES!$C$14:$G$5000,2,FALSE))</f>
        <v/>
      </c>
      <c r="G3381" s="112" t="str">
        <f>IF(E3381="","",VLOOKUP(E3381,[1]PROJECTES!$C$14:$G$5000,4,FALSE))</f>
        <v/>
      </c>
      <c r="H3381" s="95"/>
      <c r="I3381" s="113" t="str">
        <f>IF(H3381="","",VLOOKUP(H3381,BD!B$2:C$16,2,FALSE))</f>
        <v/>
      </c>
      <c r="J3381" s="114"/>
      <c r="K3381" s="115" t="str">
        <f t="shared" si="116"/>
        <v/>
      </c>
      <c r="L3381" s="116" t="str">
        <f t="shared" ca="1" si="115"/>
        <v>-</v>
      </c>
      <c r="M3381" s="111" t="str">
        <f>IF(E3381="","",VLOOKUP(E3381,[1]PROJECTES!$C$14:$Z$5000,21,FALSE))</f>
        <v/>
      </c>
      <c r="N3381" s="117"/>
      <c r="O3381" s="118" t="s">
        <v>222</v>
      </c>
      <c r="P3381" s="119"/>
      <c r="Q3381" s="84"/>
      <c r="R3381" s="125"/>
      <c r="S3381" s="166"/>
      <c r="T3381" s="167"/>
    </row>
    <row r="3382" spans="1:20" s="121" customFormat="1" ht="20.100000000000001" customHeight="1" x14ac:dyDescent="0.3">
      <c r="A3382" s="80"/>
      <c r="B3382" s="110" t="str">
        <f>IF(E3382="","",VLOOKUP(E3382,[1]PROJECTES!$C$14:$G$5000,2,FALSE))</f>
        <v/>
      </c>
      <c r="C3382" s="80"/>
      <c r="D3382" s="283" t="str">
        <f>IF(E3382="","",VLOOKUP(E3382,[1]PROJECTES!$C$14:$G$5000,5,FALSE))</f>
        <v/>
      </c>
      <c r="E3382" s="79"/>
      <c r="F3382" s="110" t="str">
        <f>IF(I3382="","",VLOOKUP(I3382,[1]PROJECTES!$C$14:$G$5000,2,FALSE))</f>
        <v/>
      </c>
      <c r="G3382" s="112" t="str">
        <f>IF(E3382="","",VLOOKUP(E3382,[1]PROJECTES!$C$14:$G$5000,4,FALSE))</f>
        <v/>
      </c>
      <c r="H3382" s="95"/>
      <c r="I3382" s="113" t="str">
        <f>IF(H3382="","",VLOOKUP(H3382,BD!B$2:C$16,2,FALSE))</f>
        <v/>
      </c>
      <c r="J3382" s="114"/>
      <c r="K3382" s="115" t="str">
        <f t="shared" si="116"/>
        <v/>
      </c>
      <c r="L3382" s="116" t="str">
        <f t="shared" ca="1" si="115"/>
        <v>-</v>
      </c>
      <c r="M3382" s="111" t="str">
        <f>IF(E3382="","",VLOOKUP(E3382,[1]PROJECTES!$C$14:$Z$5000,21,FALSE))</f>
        <v/>
      </c>
      <c r="N3382" s="117"/>
      <c r="O3382" s="118" t="s">
        <v>222</v>
      </c>
      <c r="P3382" s="119"/>
      <c r="Q3382" s="84"/>
      <c r="R3382" s="125"/>
      <c r="S3382" s="166"/>
      <c r="T3382" s="167"/>
    </row>
    <row r="3383" spans="1:20" s="121" customFormat="1" ht="20.100000000000001" customHeight="1" x14ac:dyDescent="0.3">
      <c r="A3383" s="80"/>
      <c r="B3383" s="110" t="str">
        <f>IF(E3383="","",VLOOKUP(E3383,[1]PROJECTES!$C$14:$G$5000,2,FALSE))</f>
        <v/>
      </c>
      <c r="C3383" s="80"/>
      <c r="D3383" s="283" t="str">
        <f>IF(E3383="","",VLOOKUP(E3383,[1]PROJECTES!$C$14:$G$5000,5,FALSE))</f>
        <v/>
      </c>
      <c r="E3383" s="79"/>
      <c r="F3383" s="110" t="str">
        <f>IF(I3383="","",VLOOKUP(I3383,[1]PROJECTES!$C$14:$G$5000,2,FALSE))</f>
        <v/>
      </c>
      <c r="G3383" s="112" t="str">
        <f>IF(E3383="","",VLOOKUP(E3383,[1]PROJECTES!$C$14:$G$5000,4,FALSE))</f>
        <v/>
      </c>
      <c r="H3383" s="95"/>
      <c r="I3383" s="113" t="str">
        <f>IF(H3383="","",VLOOKUP(H3383,BD!B$2:C$16,2,FALSE))</f>
        <v/>
      </c>
      <c r="J3383" s="114"/>
      <c r="K3383" s="115" t="str">
        <f t="shared" si="116"/>
        <v/>
      </c>
      <c r="L3383" s="116" t="str">
        <f t="shared" ca="1" si="115"/>
        <v>-</v>
      </c>
      <c r="M3383" s="111" t="str">
        <f>IF(E3383="","",VLOOKUP(E3383,[1]PROJECTES!$C$14:$Z$5000,21,FALSE))</f>
        <v/>
      </c>
      <c r="N3383" s="117"/>
      <c r="O3383" s="118" t="s">
        <v>222</v>
      </c>
      <c r="P3383" s="119"/>
      <c r="Q3383" s="84"/>
      <c r="R3383" s="125"/>
      <c r="S3383" s="166"/>
      <c r="T3383" s="167"/>
    </row>
    <row r="3384" spans="1:20" s="121" customFormat="1" ht="20.100000000000001" customHeight="1" x14ac:dyDescent="0.3">
      <c r="A3384" s="80"/>
      <c r="B3384" s="110" t="str">
        <f>IF(E3384="","",VLOOKUP(E3384,[1]PROJECTES!$C$14:$G$5000,2,FALSE))</f>
        <v/>
      </c>
      <c r="C3384" s="80"/>
      <c r="D3384" s="283" t="str">
        <f>IF(E3384="","",VLOOKUP(E3384,[1]PROJECTES!$C$14:$G$5000,5,FALSE))</f>
        <v/>
      </c>
      <c r="E3384" s="79"/>
      <c r="F3384" s="110" t="str">
        <f>IF(I3384="","",VLOOKUP(I3384,[1]PROJECTES!$C$14:$G$5000,2,FALSE))</f>
        <v/>
      </c>
      <c r="G3384" s="112" t="str">
        <f>IF(E3384="","",VLOOKUP(E3384,[1]PROJECTES!$C$14:$G$5000,4,FALSE))</f>
        <v/>
      </c>
      <c r="H3384" s="95"/>
      <c r="I3384" s="113" t="str">
        <f>IF(H3384="","",VLOOKUP(H3384,BD!B$2:C$16,2,FALSE))</f>
        <v/>
      </c>
      <c r="J3384" s="114"/>
      <c r="K3384" s="115" t="str">
        <f t="shared" si="116"/>
        <v/>
      </c>
      <c r="L3384" s="116" t="str">
        <f t="shared" ca="1" si="115"/>
        <v>-</v>
      </c>
      <c r="M3384" s="111" t="str">
        <f>IF(E3384="","",VLOOKUP(E3384,[1]PROJECTES!$C$14:$Z$5000,21,FALSE))</f>
        <v/>
      </c>
      <c r="N3384" s="117"/>
      <c r="O3384" s="118" t="s">
        <v>222</v>
      </c>
      <c r="P3384" s="119"/>
      <c r="Q3384" s="84"/>
      <c r="R3384" s="125"/>
      <c r="S3384" s="166"/>
      <c r="T3384" s="167"/>
    </row>
    <row r="3385" spans="1:20" s="121" customFormat="1" ht="20.100000000000001" customHeight="1" x14ac:dyDescent="0.3">
      <c r="A3385" s="80"/>
      <c r="B3385" s="110" t="str">
        <f>IF(E3385="","",VLOOKUP(E3385,[1]PROJECTES!$C$14:$G$5000,2,FALSE))</f>
        <v/>
      </c>
      <c r="C3385" s="80"/>
      <c r="D3385" s="283" t="str">
        <f>IF(E3385="","",VLOOKUP(E3385,[1]PROJECTES!$C$14:$G$5000,5,FALSE))</f>
        <v/>
      </c>
      <c r="E3385" s="79"/>
      <c r="F3385" s="110" t="str">
        <f>IF(I3385="","",VLOOKUP(I3385,[1]PROJECTES!$C$14:$G$5000,2,FALSE))</f>
        <v/>
      </c>
      <c r="G3385" s="112" t="str">
        <f>IF(E3385="","",VLOOKUP(E3385,[1]PROJECTES!$C$14:$G$5000,4,FALSE))</f>
        <v/>
      </c>
      <c r="H3385" s="95"/>
      <c r="I3385" s="113" t="str">
        <f>IF(H3385="","",VLOOKUP(H3385,BD!B$2:C$16,2,FALSE))</f>
        <v/>
      </c>
      <c r="J3385" s="114"/>
      <c r="K3385" s="115" t="str">
        <f t="shared" si="116"/>
        <v/>
      </c>
      <c r="L3385" s="116" t="str">
        <f t="shared" ca="1" si="115"/>
        <v>-</v>
      </c>
      <c r="M3385" s="111" t="str">
        <f>IF(E3385="","",VLOOKUP(E3385,[1]PROJECTES!$C$14:$Z$5000,21,FALSE))</f>
        <v/>
      </c>
      <c r="N3385" s="117"/>
      <c r="O3385" s="118" t="s">
        <v>222</v>
      </c>
      <c r="P3385" s="119"/>
      <c r="Q3385" s="84"/>
      <c r="R3385" s="125"/>
      <c r="S3385" s="166"/>
      <c r="T3385" s="167"/>
    </row>
    <row r="3386" spans="1:20" s="121" customFormat="1" ht="20.100000000000001" customHeight="1" x14ac:dyDescent="0.3">
      <c r="A3386" s="80"/>
      <c r="B3386" s="110" t="str">
        <f>IF(E3386="","",VLOOKUP(E3386,[1]PROJECTES!$C$14:$G$5000,2,FALSE))</f>
        <v/>
      </c>
      <c r="C3386" s="80"/>
      <c r="D3386" s="283" t="str">
        <f>IF(E3386="","",VLOOKUP(E3386,[1]PROJECTES!$C$14:$G$5000,5,FALSE))</f>
        <v/>
      </c>
      <c r="E3386" s="79"/>
      <c r="F3386" s="110" t="str">
        <f>IF(I3386="","",VLOOKUP(I3386,[1]PROJECTES!$C$14:$G$5000,2,FALSE))</f>
        <v/>
      </c>
      <c r="G3386" s="112" t="str">
        <f>IF(E3386="","",VLOOKUP(E3386,[1]PROJECTES!$C$14:$G$5000,4,FALSE))</f>
        <v/>
      </c>
      <c r="H3386" s="95"/>
      <c r="I3386" s="113" t="str">
        <f>IF(H3386="","",VLOOKUP(H3386,BD!B$2:C$16,2,FALSE))</f>
        <v/>
      </c>
      <c r="J3386" s="114"/>
      <c r="K3386" s="115" t="str">
        <f t="shared" si="116"/>
        <v/>
      </c>
      <c r="L3386" s="116" t="str">
        <f t="shared" ca="1" si="115"/>
        <v>-</v>
      </c>
      <c r="M3386" s="111" t="str">
        <f>IF(E3386="","",VLOOKUP(E3386,[1]PROJECTES!$C$14:$Z$5000,21,FALSE))</f>
        <v/>
      </c>
      <c r="N3386" s="117"/>
      <c r="O3386" s="118" t="s">
        <v>222</v>
      </c>
      <c r="P3386" s="119"/>
      <c r="Q3386" s="84"/>
      <c r="R3386" s="125"/>
      <c r="S3386" s="166"/>
      <c r="T3386" s="167"/>
    </row>
    <row r="3387" spans="1:20" s="121" customFormat="1" ht="20.100000000000001" customHeight="1" x14ac:dyDescent="0.3">
      <c r="A3387" s="80"/>
      <c r="B3387" s="110" t="str">
        <f>IF(E3387="","",VLOOKUP(E3387,[1]PROJECTES!$C$14:$G$5000,2,FALSE))</f>
        <v/>
      </c>
      <c r="C3387" s="80"/>
      <c r="D3387" s="283" t="str">
        <f>IF(E3387="","",VLOOKUP(E3387,[1]PROJECTES!$C$14:$G$5000,5,FALSE))</f>
        <v/>
      </c>
      <c r="E3387" s="79"/>
      <c r="F3387" s="110" t="str">
        <f>IF(I3387="","",VLOOKUP(I3387,[1]PROJECTES!$C$14:$G$5000,2,FALSE))</f>
        <v/>
      </c>
      <c r="G3387" s="112" t="str">
        <f>IF(E3387="","",VLOOKUP(E3387,[1]PROJECTES!$C$14:$G$5000,4,FALSE))</f>
        <v/>
      </c>
      <c r="H3387" s="95"/>
      <c r="I3387" s="113" t="str">
        <f>IF(H3387="","",VLOOKUP(H3387,BD!B$2:C$16,2,FALSE))</f>
        <v/>
      </c>
      <c r="J3387" s="114"/>
      <c r="K3387" s="115" t="str">
        <f t="shared" si="116"/>
        <v/>
      </c>
      <c r="L3387" s="116" t="str">
        <f t="shared" ca="1" si="115"/>
        <v>-</v>
      </c>
      <c r="M3387" s="111" t="str">
        <f>IF(E3387="","",VLOOKUP(E3387,[1]PROJECTES!$C$14:$Z$5000,21,FALSE))</f>
        <v/>
      </c>
      <c r="N3387" s="117"/>
      <c r="O3387" s="118" t="s">
        <v>222</v>
      </c>
      <c r="P3387" s="119"/>
      <c r="Q3387" s="84"/>
      <c r="R3387" s="125"/>
      <c r="S3387" s="166"/>
      <c r="T3387" s="167"/>
    </row>
    <row r="3388" spans="1:20" s="121" customFormat="1" ht="20.100000000000001" customHeight="1" x14ac:dyDescent="0.3">
      <c r="A3388" s="80"/>
      <c r="B3388" s="110" t="str">
        <f>IF(E3388="","",VLOOKUP(E3388,[1]PROJECTES!$C$14:$G$5000,2,FALSE))</f>
        <v/>
      </c>
      <c r="C3388" s="80"/>
      <c r="D3388" s="283" t="str">
        <f>IF(E3388="","",VLOOKUP(E3388,[1]PROJECTES!$C$14:$G$5000,5,FALSE))</f>
        <v/>
      </c>
      <c r="E3388" s="79"/>
      <c r="F3388" s="110" t="str">
        <f>IF(I3388="","",VLOOKUP(I3388,[1]PROJECTES!$C$14:$G$5000,2,FALSE))</f>
        <v/>
      </c>
      <c r="G3388" s="112" t="str">
        <f>IF(E3388="","",VLOOKUP(E3388,[1]PROJECTES!$C$14:$G$5000,4,FALSE))</f>
        <v/>
      </c>
      <c r="H3388" s="95"/>
      <c r="I3388" s="113" t="str">
        <f>IF(H3388="","",VLOOKUP(H3388,BD!B$2:C$16,2,FALSE))</f>
        <v/>
      </c>
      <c r="J3388" s="114"/>
      <c r="K3388" s="115" t="str">
        <f t="shared" si="116"/>
        <v/>
      </c>
      <c r="L3388" s="116" t="str">
        <f t="shared" ca="1" si="115"/>
        <v>-</v>
      </c>
      <c r="M3388" s="111" t="str">
        <f>IF(E3388="","",VLOOKUP(E3388,[1]PROJECTES!$C$14:$Z$5000,21,FALSE))</f>
        <v/>
      </c>
      <c r="N3388" s="117"/>
      <c r="O3388" s="118" t="s">
        <v>222</v>
      </c>
      <c r="P3388" s="119"/>
      <c r="Q3388" s="84"/>
      <c r="R3388" s="125"/>
      <c r="S3388" s="166"/>
      <c r="T3388" s="167"/>
    </row>
    <row r="3389" spans="1:20" s="121" customFormat="1" ht="20.100000000000001" customHeight="1" x14ac:dyDescent="0.3">
      <c r="A3389" s="80"/>
      <c r="B3389" s="110" t="str">
        <f>IF(E3389="","",VLOOKUP(E3389,[1]PROJECTES!$C$14:$G$5000,2,FALSE))</f>
        <v/>
      </c>
      <c r="C3389" s="80"/>
      <c r="D3389" s="283" t="str">
        <f>IF(E3389="","",VLOOKUP(E3389,[1]PROJECTES!$C$14:$G$5000,5,FALSE))</f>
        <v/>
      </c>
      <c r="E3389" s="79"/>
      <c r="F3389" s="110" t="str">
        <f>IF(I3389="","",VLOOKUP(I3389,[1]PROJECTES!$C$14:$G$5000,2,FALSE))</f>
        <v/>
      </c>
      <c r="G3389" s="112" t="str">
        <f>IF(E3389="","",VLOOKUP(E3389,[1]PROJECTES!$C$14:$G$5000,4,FALSE))</f>
        <v/>
      </c>
      <c r="H3389" s="95"/>
      <c r="I3389" s="113" t="str">
        <f>IF(H3389="","",VLOOKUP(H3389,BD!B$2:C$16,2,FALSE))</f>
        <v/>
      </c>
      <c r="J3389" s="114"/>
      <c r="K3389" s="115" t="str">
        <f t="shared" si="116"/>
        <v/>
      </c>
      <c r="L3389" s="116" t="str">
        <f t="shared" ca="1" si="115"/>
        <v>-</v>
      </c>
      <c r="M3389" s="111" t="str">
        <f>IF(E3389="","",VLOOKUP(E3389,[1]PROJECTES!$C$14:$Z$5000,21,FALSE))</f>
        <v/>
      </c>
      <c r="N3389" s="117"/>
      <c r="O3389" s="118" t="s">
        <v>222</v>
      </c>
      <c r="P3389" s="119"/>
      <c r="Q3389" s="84"/>
      <c r="R3389" s="125"/>
      <c r="S3389" s="166"/>
      <c r="T3389" s="167"/>
    </row>
    <row r="3390" spans="1:20" s="121" customFormat="1" ht="20.100000000000001" customHeight="1" x14ac:dyDescent="0.3">
      <c r="A3390" s="80"/>
      <c r="B3390" s="110" t="str">
        <f>IF(E3390="","",VLOOKUP(E3390,[1]PROJECTES!$C$14:$G$5000,2,FALSE))</f>
        <v/>
      </c>
      <c r="C3390" s="80"/>
      <c r="D3390" s="283" t="str">
        <f>IF(E3390="","",VLOOKUP(E3390,[1]PROJECTES!$C$14:$G$5000,5,FALSE))</f>
        <v/>
      </c>
      <c r="E3390" s="79"/>
      <c r="F3390" s="110" t="str">
        <f>IF(I3390="","",VLOOKUP(I3390,[1]PROJECTES!$C$14:$G$5000,2,FALSE))</f>
        <v/>
      </c>
      <c r="G3390" s="112" t="str">
        <f>IF(E3390="","",VLOOKUP(E3390,[1]PROJECTES!$C$14:$G$5000,4,FALSE))</f>
        <v/>
      </c>
      <c r="H3390" s="95"/>
      <c r="I3390" s="113" t="str">
        <f>IF(H3390="","",VLOOKUP(H3390,BD!B$2:C$16,2,FALSE))</f>
        <v/>
      </c>
      <c r="J3390" s="114"/>
      <c r="K3390" s="115" t="str">
        <f t="shared" si="116"/>
        <v/>
      </c>
      <c r="L3390" s="116" t="str">
        <f t="shared" ca="1" si="115"/>
        <v>-</v>
      </c>
      <c r="M3390" s="111" t="str">
        <f>IF(E3390="","",VLOOKUP(E3390,[1]PROJECTES!$C$14:$Z$5000,21,FALSE))</f>
        <v/>
      </c>
      <c r="N3390" s="117"/>
      <c r="O3390" s="118" t="s">
        <v>222</v>
      </c>
      <c r="P3390" s="119"/>
      <c r="Q3390" s="84"/>
      <c r="R3390" s="125"/>
      <c r="S3390" s="166"/>
      <c r="T3390" s="167"/>
    </row>
    <row r="3391" spans="1:20" s="121" customFormat="1" ht="20.100000000000001" customHeight="1" x14ac:dyDescent="0.3">
      <c r="A3391" s="80"/>
      <c r="B3391" s="110" t="str">
        <f>IF(E3391="","",VLOOKUP(E3391,[1]PROJECTES!$C$14:$G$5000,2,FALSE))</f>
        <v/>
      </c>
      <c r="C3391" s="80"/>
      <c r="D3391" s="283" t="str">
        <f>IF(E3391="","",VLOOKUP(E3391,[1]PROJECTES!$C$14:$G$5000,5,FALSE))</f>
        <v/>
      </c>
      <c r="E3391" s="79"/>
      <c r="F3391" s="110" t="str">
        <f>IF(I3391="","",VLOOKUP(I3391,[1]PROJECTES!$C$14:$G$5000,2,FALSE))</f>
        <v/>
      </c>
      <c r="G3391" s="112" t="str">
        <f>IF(E3391="","",VLOOKUP(E3391,[1]PROJECTES!$C$14:$G$5000,4,FALSE))</f>
        <v/>
      </c>
      <c r="H3391" s="95"/>
      <c r="I3391" s="113" t="str">
        <f>IF(H3391="","",VLOOKUP(H3391,BD!B$2:C$16,2,FALSE))</f>
        <v/>
      </c>
      <c r="J3391" s="114"/>
      <c r="K3391" s="115" t="str">
        <f t="shared" si="116"/>
        <v/>
      </c>
      <c r="L3391" s="116" t="str">
        <f t="shared" ca="1" si="115"/>
        <v>-</v>
      </c>
      <c r="M3391" s="111" t="str">
        <f>IF(E3391="","",VLOOKUP(E3391,[1]PROJECTES!$C$14:$Z$5000,21,FALSE))</f>
        <v/>
      </c>
      <c r="N3391" s="117"/>
      <c r="O3391" s="118" t="s">
        <v>222</v>
      </c>
      <c r="P3391" s="119"/>
      <c r="Q3391" s="84"/>
      <c r="R3391" s="125"/>
      <c r="S3391" s="166"/>
      <c r="T3391" s="167"/>
    </row>
    <row r="3392" spans="1:20" s="121" customFormat="1" ht="20.100000000000001" customHeight="1" x14ac:dyDescent="0.3">
      <c r="A3392" s="80"/>
      <c r="B3392" s="110" t="str">
        <f>IF(E3392="","",VLOOKUP(E3392,[1]PROJECTES!$C$14:$G$5000,2,FALSE))</f>
        <v/>
      </c>
      <c r="C3392" s="80"/>
      <c r="D3392" s="283" t="str">
        <f>IF(E3392="","",VLOOKUP(E3392,[1]PROJECTES!$C$14:$G$5000,5,FALSE))</f>
        <v/>
      </c>
      <c r="E3392" s="79"/>
      <c r="F3392" s="110" t="str">
        <f>IF(I3392="","",VLOOKUP(I3392,[1]PROJECTES!$C$14:$G$5000,2,FALSE))</f>
        <v/>
      </c>
      <c r="G3392" s="112" t="str">
        <f>IF(E3392="","",VLOOKUP(E3392,[1]PROJECTES!$C$14:$G$5000,4,FALSE))</f>
        <v/>
      </c>
      <c r="H3392" s="95"/>
      <c r="I3392" s="113" t="str">
        <f>IF(H3392="","",VLOOKUP(H3392,BD!B$2:C$16,2,FALSE))</f>
        <v/>
      </c>
      <c r="J3392" s="114"/>
      <c r="K3392" s="115" t="str">
        <f t="shared" si="116"/>
        <v/>
      </c>
      <c r="L3392" s="116" t="str">
        <f t="shared" ca="1" si="115"/>
        <v>-</v>
      </c>
      <c r="M3392" s="111" t="str">
        <f>IF(E3392="","",VLOOKUP(E3392,[1]PROJECTES!$C$14:$Z$5000,21,FALSE))</f>
        <v/>
      </c>
      <c r="N3392" s="117"/>
      <c r="O3392" s="118" t="s">
        <v>222</v>
      </c>
      <c r="P3392" s="119"/>
      <c r="Q3392" s="84"/>
      <c r="R3392" s="125"/>
      <c r="S3392" s="166"/>
      <c r="T3392" s="167"/>
    </row>
    <row r="3393" spans="1:20" s="121" customFormat="1" ht="20.100000000000001" customHeight="1" x14ac:dyDescent="0.3">
      <c r="A3393" s="80"/>
      <c r="B3393" s="110" t="str">
        <f>IF(E3393="","",VLOOKUP(E3393,[1]PROJECTES!$C$14:$G$5000,2,FALSE))</f>
        <v/>
      </c>
      <c r="C3393" s="80"/>
      <c r="D3393" s="283" t="str">
        <f>IF(E3393="","",VLOOKUP(E3393,[1]PROJECTES!$C$14:$G$5000,5,FALSE))</f>
        <v/>
      </c>
      <c r="E3393" s="79"/>
      <c r="F3393" s="110" t="str">
        <f>IF(I3393="","",VLOOKUP(I3393,[1]PROJECTES!$C$14:$G$5000,2,FALSE))</f>
        <v/>
      </c>
      <c r="G3393" s="112" t="str">
        <f>IF(E3393="","",VLOOKUP(E3393,[1]PROJECTES!$C$14:$G$5000,4,FALSE))</f>
        <v/>
      </c>
      <c r="H3393" s="95"/>
      <c r="I3393" s="113" t="str">
        <f>IF(H3393="","",VLOOKUP(H3393,BD!B$2:C$16,2,FALSE))</f>
        <v/>
      </c>
      <c r="J3393" s="114"/>
      <c r="K3393" s="115" t="str">
        <f t="shared" si="116"/>
        <v/>
      </c>
      <c r="L3393" s="116" t="str">
        <f t="shared" ca="1" si="115"/>
        <v>-</v>
      </c>
      <c r="M3393" s="111" t="str">
        <f>IF(E3393="","",VLOOKUP(E3393,[1]PROJECTES!$C$14:$Z$5000,21,FALSE))</f>
        <v/>
      </c>
      <c r="N3393" s="117"/>
      <c r="O3393" s="118" t="s">
        <v>222</v>
      </c>
      <c r="P3393" s="119"/>
      <c r="Q3393" s="84"/>
      <c r="R3393" s="125"/>
      <c r="S3393" s="166"/>
      <c r="T3393" s="167"/>
    </row>
    <row r="3394" spans="1:20" s="121" customFormat="1" ht="20.100000000000001" customHeight="1" x14ac:dyDescent="0.3">
      <c r="A3394" s="80"/>
      <c r="B3394" s="110" t="str">
        <f>IF(E3394="","",VLOOKUP(E3394,[1]PROJECTES!$C$14:$G$5000,2,FALSE))</f>
        <v/>
      </c>
      <c r="C3394" s="80"/>
      <c r="D3394" s="283" t="str">
        <f>IF(E3394="","",VLOOKUP(E3394,[1]PROJECTES!$C$14:$G$5000,5,FALSE))</f>
        <v/>
      </c>
      <c r="E3394" s="79"/>
      <c r="F3394" s="110" t="str">
        <f>IF(I3394="","",VLOOKUP(I3394,[1]PROJECTES!$C$14:$G$5000,2,FALSE))</f>
        <v/>
      </c>
      <c r="G3394" s="112" t="str">
        <f>IF(E3394="","",VLOOKUP(E3394,[1]PROJECTES!$C$14:$G$5000,4,FALSE))</f>
        <v/>
      </c>
      <c r="H3394" s="95"/>
      <c r="I3394" s="113" t="str">
        <f>IF(H3394="","",VLOOKUP(H3394,BD!B$2:C$16,2,FALSE))</f>
        <v/>
      </c>
      <c r="J3394" s="114"/>
      <c r="K3394" s="115" t="str">
        <f t="shared" si="116"/>
        <v/>
      </c>
      <c r="L3394" s="116" t="str">
        <f t="shared" ca="1" si="115"/>
        <v>-</v>
      </c>
      <c r="M3394" s="111" t="str">
        <f>IF(E3394="","",VLOOKUP(E3394,[1]PROJECTES!$C$14:$Z$5000,21,FALSE))</f>
        <v/>
      </c>
      <c r="N3394" s="117"/>
      <c r="O3394" s="118" t="s">
        <v>222</v>
      </c>
      <c r="P3394" s="119"/>
      <c r="Q3394" s="84"/>
      <c r="R3394" s="125"/>
      <c r="S3394" s="166"/>
      <c r="T3394" s="167"/>
    </row>
    <row r="3395" spans="1:20" s="121" customFormat="1" ht="20.100000000000001" customHeight="1" x14ac:dyDescent="0.3">
      <c r="A3395" s="80"/>
      <c r="B3395" s="110" t="str">
        <f>IF(E3395="","",VLOOKUP(E3395,[1]PROJECTES!$C$14:$G$5000,2,FALSE))</f>
        <v/>
      </c>
      <c r="C3395" s="80"/>
      <c r="D3395" s="283" t="str">
        <f>IF(E3395="","",VLOOKUP(E3395,[1]PROJECTES!$C$14:$G$5000,5,FALSE))</f>
        <v/>
      </c>
      <c r="E3395" s="79"/>
      <c r="F3395" s="110" t="str">
        <f>IF(I3395="","",VLOOKUP(I3395,[1]PROJECTES!$C$14:$G$5000,2,FALSE))</f>
        <v/>
      </c>
      <c r="G3395" s="112" t="str">
        <f>IF(E3395="","",VLOOKUP(E3395,[1]PROJECTES!$C$14:$G$5000,4,FALSE))</f>
        <v/>
      </c>
      <c r="H3395" s="95"/>
      <c r="I3395" s="113" t="str">
        <f>IF(H3395="","",VLOOKUP(H3395,BD!B$2:C$16,2,FALSE))</f>
        <v/>
      </c>
      <c r="J3395" s="114"/>
      <c r="K3395" s="115" t="str">
        <f t="shared" si="116"/>
        <v/>
      </c>
      <c r="L3395" s="116" t="str">
        <f t="shared" ca="1" si="115"/>
        <v>-</v>
      </c>
      <c r="M3395" s="111" t="str">
        <f>IF(E3395="","",VLOOKUP(E3395,[1]PROJECTES!$C$14:$Z$5000,21,FALSE))</f>
        <v/>
      </c>
      <c r="N3395" s="117"/>
      <c r="O3395" s="118" t="s">
        <v>222</v>
      </c>
      <c r="P3395" s="119"/>
      <c r="Q3395" s="84"/>
      <c r="R3395" s="125"/>
      <c r="S3395" s="166"/>
      <c r="T3395" s="167"/>
    </row>
    <row r="3396" spans="1:20" s="121" customFormat="1" ht="20.100000000000001" customHeight="1" x14ac:dyDescent="0.3">
      <c r="A3396" s="80"/>
      <c r="B3396" s="110" t="str">
        <f>IF(E3396="","",VLOOKUP(E3396,[1]PROJECTES!$C$14:$G$5000,2,FALSE))</f>
        <v/>
      </c>
      <c r="C3396" s="80"/>
      <c r="D3396" s="283" t="str">
        <f>IF(E3396="","",VLOOKUP(E3396,[1]PROJECTES!$C$14:$G$5000,5,FALSE))</f>
        <v/>
      </c>
      <c r="E3396" s="79"/>
      <c r="F3396" s="110" t="str">
        <f>IF(I3396="","",VLOOKUP(I3396,[1]PROJECTES!$C$14:$G$5000,2,FALSE))</f>
        <v/>
      </c>
      <c r="G3396" s="112" t="str">
        <f>IF(E3396="","",VLOOKUP(E3396,[1]PROJECTES!$C$14:$G$5000,4,FALSE))</f>
        <v/>
      </c>
      <c r="H3396" s="95"/>
      <c r="I3396" s="113" t="str">
        <f>IF(H3396="","",VLOOKUP(H3396,BD!B$2:C$16,2,FALSE))</f>
        <v/>
      </c>
      <c r="J3396" s="114"/>
      <c r="K3396" s="115" t="str">
        <f t="shared" si="116"/>
        <v/>
      </c>
      <c r="L3396" s="116" t="str">
        <f t="shared" ca="1" si="115"/>
        <v>-</v>
      </c>
      <c r="M3396" s="111" t="str">
        <f>IF(E3396="","",VLOOKUP(E3396,[1]PROJECTES!$C$14:$Z$5000,21,FALSE))</f>
        <v/>
      </c>
      <c r="N3396" s="117"/>
      <c r="O3396" s="118" t="s">
        <v>222</v>
      </c>
      <c r="P3396" s="119"/>
      <c r="Q3396" s="84"/>
      <c r="R3396" s="125"/>
      <c r="S3396" s="166"/>
      <c r="T3396" s="167"/>
    </row>
    <row r="3397" spans="1:20" s="121" customFormat="1" ht="20.100000000000001" customHeight="1" x14ac:dyDescent="0.3">
      <c r="A3397" s="80"/>
      <c r="B3397" s="110" t="str">
        <f>IF(E3397="","",VLOOKUP(E3397,[1]PROJECTES!$C$14:$G$5000,2,FALSE))</f>
        <v/>
      </c>
      <c r="C3397" s="80"/>
      <c r="D3397" s="283" t="str">
        <f>IF(E3397="","",VLOOKUP(E3397,[1]PROJECTES!$C$14:$G$5000,5,FALSE))</f>
        <v/>
      </c>
      <c r="E3397" s="79"/>
      <c r="F3397" s="110" t="str">
        <f>IF(I3397="","",VLOOKUP(I3397,[1]PROJECTES!$C$14:$G$5000,2,FALSE))</f>
        <v/>
      </c>
      <c r="G3397" s="112" t="str">
        <f>IF(E3397="","",VLOOKUP(E3397,[1]PROJECTES!$C$14:$G$5000,4,FALSE))</f>
        <v/>
      </c>
      <c r="H3397" s="95"/>
      <c r="I3397" s="113" t="str">
        <f>IF(H3397="","",VLOOKUP(H3397,BD!B$2:C$16,2,FALSE))</f>
        <v/>
      </c>
      <c r="J3397" s="114"/>
      <c r="K3397" s="115" t="str">
        <f t="shared" si="116"/>
        <v/>
      </c>
      <c r="L3397" s="116" t="str">
        <f t="shared" ca="1" si="115"/>
        <v>-</v>
      </c>
      <c r="M3397" s="111" t="str">
        <f>IF(E3397="","",VLOOKUP(E3397,[1]PROJECTES!$C$14:$Z$5000,21,FALSE))</f>
        <v/>
      </c>
      <c r="N3397" s="117"/>
      <c r="O3397" s="118" t="s">
        <v>222</v>
      </c>
      <c r="P3397" s="119"/>
      <c r="Q3397" s="84"/>
      <c r="R3397" s="125"/>
      <c r="S3397" s="166"/>
      <c r="T3397" s="167"/>
    </row>
    <row r="3398" spans="1:20" s="121" customFormat="1" ht="20.100000000000001" customHeight="1" x14ac:dyDescent="0.3">
      <c r="A3398" s="80"/>
      <c r="B3398" s="110" t="str">
        <f>IF(E3398="","",VLOOKUP(E3398,[1]PROJECTES!$C$14:$G$5000,2,FALSE))</f>
        <v/>
      </c>
      <c r="C3398" s="80"/>
      <c r="D3398" s="283" t="str">
        <f>IF(E3398="","",VLOOKUP(E3398,[1]PROJECTES!$C$14:$G$5000,5,FALSE))</f>
        <v/>
      </c>
      <c r="E3398" s="79"/>
      <c r="F3398" s="110" t="str">
        <f>IF(I3398="","",VLOOKUP(I3398,[1]PROJECTES!$C$14:$G$5000,2,FALSE))</f>
        <v/>
      </c>
      <c r="G3398" s="112" t="str">
        <f>IF(E3398="","",VLOOKUP(E3398,[1]PROJECTES!$C$14:$G$5000,4,FALSE))</f>
        <v/>
      </c>
      <c r="H3398" s="95"/>
      <c r="I3398" s="113" t="str">
        <f>IF(H3398="","",VLOOKUP(H3398,BD!B$2:C$16,2,FALSE))</f>
        <v/>
      </c>
      <c r="J3398" s="114"/>
      <c r="K3398" s="115" t="str">
        <f t="shared" si="116"/>
        <v/>
      </c>
      <c r="L3398" s="116" t="str">
        <f t="shared" ca="1" si="115"/>
        <v>-</v>
      </c>
      <c r="M3398" s="111" t="str">
        <f>IF(E3398="","",VLOOKUP(E3398,[1]PROJECTES!$C$14:$Z$5000,21,FALSE))</f>
        <v/>
      </c>
      <c r="N3398" s="117"/>
      <c r="O3398" s="118" t="s">
        <v>222</v>
      </c>
      <c r="P3398" s="119"/>
      <c r="Q3398" s="84"/>
      <c r="R3398" s="125"/>
      <c r="S3398" s="166"/>
      <c r="T3398" s="167"/>
    </row>
    <row r="3399" spans="1:20" s="121" customFormat="1" ht="20.100000000000001" customHeight="1" x14ac:dyDescent="0.3">
      <c r="A3399" s="80"/>
      <c r="B3399" s="110" t="str">
        <f>IF(E3399="","",VLOOKUP(E3399,[1]PROJECTES!$C$14:$G$5000,2,FALSE))</f>
        <v/>
      </c>
      <c r="C3399" s="80"/>
      <c r="D3399" s="283" t="str">
        <f>IF(E3399="","",VLOOKUP(E3399,[1]PROJECTES!$C$14:$G$5000,5,FALSE))</f>
        <v/>
      </c>
      <c r="E3399" s="79"/>
      <c r="F3399" s="110" t="str">
        <f>IF(I3399="","",VLOOKUP(I3399,[1]PROJECTES!$C$14:$G$5000,2,FALSE))</f>
        <v/>
      </c>
      <c r="G3399" s="112" t="str">
        <f>IF(E3399="","",VLOOKUP(E3399,[1]PROJECTES!$C$14:$G$5000,4,FALSE))</f>
        <v/>
      </c>
      <c r="H3399" s="95"/>
      <c r="I3399" s="113" t="str">
        <f>IF(H3399="","",VLOOKUP(H3399,BD!B$2:C$16,2,FALSE))</f>
        <v/>
      </c>
      <c r="J3399" s="114"/>
      <c r="K3399" s="115" t="str">
        <f t="shared" si="116"/>
        <v/>
      </c>
      <c r="L3399" s="116" t="str">
        <f t="shared" ca="1" si="115"/>
        <v>-</v>
      </c>
      <c r="M3399" s="111" t="str">
        <f>IF(E3399="","",VLOOKUP(E3399,[1]PROJECTES!$C$14:$Z$5000,21,FALSE))</f>
        <v/>
      </c>
      <c r="N3399" s="117"/>
      <c r="O3399" s="118" t="s">
        <v>222</v>
      </c>
      <c r="P3399" s="119"/>
      <c r="Q3399" s="84"/>
      <c r="R3399" s="125"/>
      <c r="S3399" s="166"/>
      <c r="T3399" s="167"/>
    </row>
    <row r="3400" spans="1:20" s="121" customFormat="1" ht="20.100000000000001" customHeight="1" x14ac:dyDescent="0.3">
      <c r="A3400" s="80"/>
      <c r="B3400" s="110" t="str">
        <f>IF(E3400="","",VLOOKUP(E3400,[1]PROJECTES!$C$14:$G$5000,2,FALSE))</f>
        <v/>
      </c>
      <c r="C3400" s="80"/>
      <c r="D3400" s="283" t="str">
        <f>IF(E3400="","",VLOOKUP(E3400,[1]PROJECTES!$C$14:$G$5000,5,FALSE))</f>
        <v/>
      </c>
      <c r="E3400" s="79"/>
      <c r="F3400" s="110" t="str">
        <f>IF(I3400="","",VLOOKUP(I3400,[1]PROJECTES!$C$14:$G$5000,2,FALSE))</f>
        <v/>
      </c>
      <c r="G3400" s="112" t="str">
        <f>IF(E3400="","",VLOOKUP(E3400,[1]PROJECTES!$C$14:$G$5000,4,FALSE))</f>
        <v/>
      </c>
      <c r="H3400" s="95"/>
      <c r="I3400" s="113" t="str">
        <f>IF(H3400="","",VLOOKUP(H3400,BD!B$2:C$16,2,FALSE))</f>
        <v/>
      </c>
      <c r="J3400" s="114"/>
      <c r="K3400" s="115" t="str">
        <f t="shared" si="116"/>
        <v/>
      </c>
      <c r="L3400" s="116" t="str">
        <f t="shared" ca="1" si="115"/>
        <v>-</v>
      </c>
      <c r="M3400" s="111" t="str">
        <f>IF(E3400="","",VLOOKUP(E3400,[1]PROJECTES!$C$14:$Z$5000,21,FALSE))</f>
        <v/>
      </c>
      <c r="N3400" s="117"/>
      <c r="O3400" s="118" t="s">
        <v>222</v>
      </c>
      <c r="P3400" s="119"/>
      <c r="Q3400" s="84"/>
      <c r="R3400" s="123"/>
      <c r="S3400" s="166"/>
      <c r="T3400" s="167"/>
    </row>
    <row r="3401" spans="1:20" s="121" customFormat="1" ht="20.100000000000001" customHeight="1" x14ac:dyDescent="0.3">
      <c r="A3401" s="80"/>
      <c r="B3401" s="110" t="str">
        <f>IF(E3401="","",VLOOKUP(E3401,[1]PROJECTES!$C$14:$G$5000,2,FALSE))</f>
        <v/>
      </c>
      <c r="C3401" s="80"/>
      <c r="D3401" s="283" t="str">
        <f>IF(E3401="","",VLOOKUP(E3401,[1]PROJECTES!$C$14:$G$5000,5,FALSE))</f>
        <v/>
      </c>
      <c r="E3401" s="79"/>
      <c r="F3401" s="110" t="str">
        <f>IF(I3401="","",VLOOKUP(I3401,[1]PROJECTES!$C$14:$G$5000,2,FALSE))</f>
        <v/>
      </c>
      <c r="G3401" s="112" t="str">
        <f>IF(E3401="","",VLOOKUP(E3401,[1]PROJECTES!$C$14:$G$5000,4,FALSE))</f>
        <v/>
      </c>
      <c r="H3401" s="95"/>
      <c r="I3401" s="113" t="str">
        <f>IF(H3401="","",VLOOKUP(H3401,BD!B$2:C$16,2,FALSE))</f>
        <v/>
      </c>
      <c r="J3401" s="114"/>
      <c r="K3401" s="115" t="str">
        <f t="shared" si="116"/>
        <v/>
      </c>
      <c r="L3401" s="116" t="str">
        <f t="shared" ref="L3401:L3464" ca="1" si="117">IF(M3401="","-",IF(G3401="TA","-",+M3401-TODAY()))</f>
        <v>-</v>
      </c>
      <c r="M3401" s="111" t="str">
        <f>IF(E3401="","",VLOOKUP(E3401,[1]PROJECTES!$C$14:$Z$5000,21,FALSE))</f>
        <v/>
      </c>
      <c r="N3401" s="117"/>
      <c r="O3401" s="118" t="s">
        <v>222</v>
      </c>
      <c r="P3401" s="119"/>
      <c r="Q3401" s="84"/>
      <c r="R3401" s="125"/>
      <c r="S3401" s="166"/>
      <c r="T3401" s="167"/>
    </row>
    <row r="3402" spans="1:20" s="121" customFormat="1" ht="20.100000000000001" customHeight="1" x14ac:dyDescent="0.3">
      <c r="A3402" s="80"/>
      <c r="B3402" s="110" t="str">
        <f>IF(E3402="","",VLOOKUP(E3402,[1]PROJECTES!$C$14:$G$5000,2,FALSE))</f>
        <v/>
      </c>
      <c r="C3402" s="80"/>
      <c r="D3402" s="283" t="str">
        <f>IF(E3402="","",VLOOKUP(E3402,[1]PROJECTES!$C$14:$G$5000,5,FALSE))</f>
        <v/>
      </c>
      <c r="E3402" s="79"/>
      <c r="F3402" s="110" t="str">
        <f>IF(I3402="","",VLOOKUP(I3402,[1]PROJECTES!$C$14:$G$5000,2,FALSE))</f>
        <v/>
      </c>
      <c r="G3402" s="112" t="str">
        <f>IF(E3402="","",VLOOKUP(E3402,[1]PROJECTES!$C$14:$G$5000,4,FALSE))</f>
        <v/>
      </c>
      <c r="H3402" s="95"/>
      <c r="I3402" s="113" t="str">
        <f>IF(H3402="","",VLOOKUP(H3402,BD!B$2:C$16,2,FALSE))</f>
        <v/>
      </c>
      <c r="J3402" s="114"/>
      <c r="K3402" s="115" t="str">
        <f t="shared" si="116"/>
        <v/>
      </c>
      <c r="L3402" s="116" t="str">
        <f t="shared" ca="1" si="117"/>
        <v>-</v>
      </c>
      <c r="M3402" s="111" t="str">
        <f>IF(E3402="","",VLOOKUP(E3402,[1]PROJECTES!$C$14:$Z$5000,21,FALSE))</f>
        <v/>
      </c>
      <c r="N3402" s="117"/>
      <c r="O3402" s="118" t="s">
        <v>222</v>
      </c>
      <c r="P3402" s="119"/>
      <c r="Q3402" s="84"/>
      <c r="R3402" s="125"/>
      <c r="S3402" s="166"/>
      <c r="T3402" s="167"/>
    </row>
    <row r="3403" spans="1:20" s="121" customFormat="1" ht="20.100000000000001" customHeight="1" x14ac:dyDescent="0.3">
      <c r="A3403" s="80"/>
      <c r="B3403" s="110" t="str">
        <f>IF(E3403="","",VLOOKUP(E3403,[1]PROJECTES!$C$14:$G$5000,2,FALSE))</f>
        <v/>
      </c>
      <c r="C3403" s="80"/>
      <c r="D3403" s="283" t="str">
        <f>IF(E3403="","",VLOOKUP(E3403,[1]PROJECTES!$C$14:$G$5000,5,FALSE))</f>
        <v/>
      </c>
      <c r="E3403" s="79"/>
      <c r="F3403" s="110" t="str">
        <f>IF(I3403="","",VLOOKUP(I3403,[1]PROJECTES!$C$14:$G$5000,2,FALSE))</f>
        <v/>
      </c>
      <c r="G3403" s="112" t="str">
        <f>IF(E3403="","",VLOOKUP(E3403,[1]PROJECTES!$C$14:$G$5000,4,FALSE))</f>
        <v/>
      </c>
      <c r="H3403" s="95"/>
      <c r="I3403" s="113" t="str">
        <f>IF(H3403="","",VLOOKUP(H3403,BD!B$2:C$16,2,FALSE))</f>
        <v/>
      </c>
      <c r="J3403" s="114"/>
      <c r="K3403" s="115" t="str">
        <f t="shared" si="116"/>
        <v/>
      </c>
      <c r="L3403" s="116" t="str">
        <f t="shared" ca="1" si="117"/>
        <v>-</v>
      </c>
      <c r="M3403" s="111" t="str">
        <f>IF(E3403="","",VLOOKUP(E3403,[1]PROJECTES!$C$14:$Z$5000,21,FALSE))</f>
        <v/>
      </c>
      <c r="N3403" s="117"/>
      <c r="O3403" s="118" t="s">
        <v>222</v>
      </c>
      <c r="P3403" s="119"/>
      <c r="Q3403" s="84"/>
      <c r="R3403" s="125"/>
      <c r="S3403" s="166"/>
      <c r="T3403" s="167"/>
    </row>
    <row r="3404" spans="1:20" s="121" customFormat="1" ht="20.100000000000001" customHeight="1" x14ac:dyDescent="0.3">
      <c r="A3404" s="80"/>
      <c r="B3404" s="110" t="str">
        <f>IF(E3404="","",VLOOKUP(E3404,[1]PROJECTES!$C$14:$G$5000,2,FALSE))</f>
        <v/>
      </c>
      <c r="C3404" s="80"/>
      <c r="D3404" s="283" t="str">
        <f>IF(E3404="","",VLOOKUP(E3404,[1]PROJECTES!$C$14:$G$5000,5,FALSE))</f>
        <v/>
      </c>
      <c r="E3404" s="79"/>
      <c r="F3404" s="110" t="str">
        <f>IF(I3404="","",VLOOKUP(I3404,[1]PROJECTES!$C$14:$G$5000,2,FALSE))</f>
        <v/>
      </c>
      <c r="G3404" s="112" t="str">
        <f>IF(E3404="","",VLOOKUP(E3404,[1]PROJECTES!$C$14:$G$5000,4,FALSE))</f>
        <v/>
      </c>
      <c r="H3404" s="95"/>
      <c r="I3404" s="113" t="str">
        <f>IF(H3404="","",VLOOKUP(H3404,BD!B$2:C$16,2,FALSE))</f>
        <v/>
      </c>
      <c r="J3404" s="114"/>
      <c r="K3404" s="115" t="str">
        <f t="shared" si="116"/>
        <v/>
      </c>
      <c r="L3404" s="116" t="str">
        <f t="shared" ca="1" si="117"/>
        <v>-</v>
      </c>
      <c r="M3404" s="111" t="str">
        <f>IF(E3404="","",VLOOKUP(E3404,[1]PROJECTES!$C$14:$Z$5000,21,FALSE))</f>
        <v/>
      </c>
      <c r="N3404" s="117"/>
      <c r="O3404" s="118" t="s">
        <v>222</v>
      </c>
      <c r="P3404" s="119"/>
      <c r="Q3404" s="84"/>
      <c r="R3404" s="125"/>
      <c r="S3404" s="166"/>
      <c r="T3404" s="167"/>
    </row>
    <row r="3405" spans="1:20" s="121" customFormat="1" ht="20.100000000000001" customHeight="1" x14ac:dyDescent="0.3">
      <c r="A3405" s="80"/>
      <c r="B3405" s="110" t="str">
        <f>IF(E3405="","",VLOOKUP(E3405,[1]PROJECTES!$C$14:$G$5000,2,FALSE))</f>
        <v/>
      </c>
      <c r="C3405" s="80"/>
      <c r="D3405" s="283" t="str">
        <f>IF(E3405="","",VLOOKUP(E3405,[1]PROJECTES!$C$14:$G$5000,5,FALSE))</f>
        <v/>
      </c>
      <c r="E3405" s="79"/>
      <c r="F3405" s="110" t="str">
        <f>IF(I3405="","",VLOOKUP(I3405,[1]PROJECTES!$C$14:$G$5000,2,FALSE))</f>
        <v/>
      </c>
      <c r="G3405" s="112" t="str">
        <f>IF(E3405="","",VLOOKUP(E3405,[1]PROJECTES!$C$14:$G$5000,4,FALSE))</f>
        <v/>
      </c>
      <c r="H3405" s="95"/>
      <c r="I3405" s="113" t="str">
        <f>IF(H3405="","",VLOOKUP(H3405,BD!B$2:C$16,2,FALSE))</f>
        <v/>
      </c>
      <c r="J3405" s="114"/>
      <c r="K3405" s="115" t="str">
        <f t="shared" si="116"/>
        <v/>
      </c>
      <c r="L3405" s="116" t="str">
        <f t="shared" ca="1" si="117"/>
        <v>-</v>
      </c>
      <c r="M3405" s="111" t="str">
        <f>IF(E3405="","",VLOOKUP(E3405,[1]PROJECTES!$C$14:$Z$5000,21,FALSE))</f>
        <v/>
      </c>
      <c r="N3405" s="117"/>
      <c r="O3405" s="118" t="s">
        <v>222</v>
      </c>
      <c r="P3405" s="119"/>
      <c r="Q3405" s="84"/>
      <c r="R3405" s="125"/>
      <c r="S3405" s="166"/>
      <c r="T3405" s="167"/>
    </row>
    <row r="3406" spans="1:20" s="121" customFormat="1" ht="20.100000000000001" customHeight="1" x14ac:dyDescent="0.3">
      <c r="A3406" s="80"/>
      <c r="B3406" s="110" t="str">
        <f>IF(E3406="","",VLOOKUP(E3406,[1]PROJECTES!$C$14:$G$5000,2,FALSE))</f>
        <v/>
      </c>
      <c r="C3406" s="80"/>
      <c r="D3406" s="283" t="str">
        <f>IF(E3406="","",VLOOKUP(E3406,[1]PROJECTES!$C$14:$G$5000,5,FALSE))</f>
        <v/>
      </c>
      <c r="E3406" s="79"/>
      <c r="F3406" s="110" t="str">
        <f>IF(I3406="","",VLOOKUP(I3406,[1]PROJECTES!$C$14:$G$5000,2,FALSE))</f>
        <v/>
      </c>
      <c r="G3406" s="112" t="str">
        <f>IF(E3406="","",VLOOKUP(E3406,[1]PROJECTES!$C$14:$G$5000,4,FALSE))</f>
        <v/>
      </c>
      <c r="H3406" s="95"/>
      <c r="I3406" s="113" t="str">
        <f>IF(H3406="","",VLOOKUP(H3406,BD!B$2:C$16,2,FALSE))</f>
        <v/>
      </c>
      <c r="J3406" s="114"/>
      <c r="K3406" s="115" t="str">
        <f t="shared" si="116"/>
        <v/>
      </c>
      <c r="L3406" s="116" t="str">
        <f t="shared" ca="1" si="117"/>
        <v>-</v>
      </c>
      <c r="M3406" s="111" t="str">
        <f>IF(E3406="","",VLOOKUP(E3406,[1]PROJECTES!$C$14:$Z$5000,21,FALSE))</f>
        <v/>
      </c>
      <c r="N3406" s="117"/>
      <c r="O3406" s="118" t="s">
        <v>222</v>
      </c>
      <c r="P3406" s="119"/>
      <c r="Q3406" s="84"/>
      <c r="R3406" s="125"/>
      <c r="S3406" s="166"/>
      <c r="T3406" s="167"/>
    </row>
    <row r="3407" spans="1:20" s="121" customFormat="1" ht="20.100000000000001" customHeight="1" x14ac:dyDescent="0.3">
      <c r="A3407" s="80"/>
      <c r="B3407" s="110" t="str">
        <f>IF(E3407="","",VLOOKUP(E3407,[1]PROJECTES!$C$14:$G$5000,2,FALSE))</f>
        <v/>
      </c>
      <c r="C3407" s="80"/>
      <c r="D3407" s="283" t="str">
        <f>IF(E3407="","",VLOOKUP(E3407,[1]PROJECTES!$C$14:$G$5000,5,FALSE))</f>
        <v/>
      </c>
      <c r="E3407" s="79"/>
      <c r="F3407" s="110" t="str">
        <f>IF(I3407="","",VLOOKUP(I3407,[1]PROJECTES!$C$14:$G$5000,2,FALSE))</f>
        <v/>
      </c>
      <c r="G3407" s="112" t="str">
        <f>IF(E3407="","",VLOOKUP(E3407,[1]PROJECTES!$C$14:$G$5000,4,FALSE))</f>
        <v/>
      </c>
      <c r="H3407" s="95"/>
      <c r="I3407" s="113" t="str">
        <f>IF(H3407="","",VLOOKUP(H3407,BD!B$2:C$16,2,FALSE))</f>
        <v/>
      </c>
      <c r="J3407" s="114"/>
      <c r="K3407" s="115" t="str">
        <f t="shared" si="116"/>
        <v/>
      </c>
      <c r="L3407" s="116" t="str">
        <f t="shared" ca="1" si="117"/>
        <v>-</v>
      </c>
      <c r="M3407" s="111" t="str">
        <f>IF(E3407="","",VLOOKUP(E3407,[1]PROJECTES!$C$14:$Z$5000,21,FALSE))</f>
        <v/>
      </c>
      <c r="N3407" s="117"/>
      <c r="O3407" s="118" t="s">
        <v>222</v>
      </c>
      <c r="P3407" s="119"/>
      <c r="Q3407" s="84"/>
      <c r="R3407" s="125"/>
      <c r="S3407" s="166"/>
      <c r="T3407" s="167"/>
    </row>
    <row r="3408" spans="1:20" s="121" customFormat="1" ht="20.100000000000001" customHeight="1" x14ac:dyDescent="0.3">
      <c r="A3408" s="80"/>
      <c r="B3408" s="110" t="str">
        <f>IF(E3408="","",VLOOKUP(E3408,[1]PROJECTES!$C$14:$G$5000,2,FALSE))</f>
        <v/>
      </c>
      <c r="C3408" s="80"/>
      <c r="D3408" s="283" t="str">
        <f>IF(E3408="","",VLOOKUP(E3408,[1]PROJECTES!$C$14:$G$5000,5,FALSE))</f>
        <v/>
      </c>
      <c r="E3408" s="79"/>
      <c r="F3408" s="110" t="str">
        <f>IF(I3408="","",VLOOKUP(I3408,[1]PROJECTES!$C$14:$G$5000,2,FALSE))</f>
        <v/>
      </c>
      <c r="G3408" s="112" t="str">
        <f>IF(E3408="","",VLOOKUP(E3408,[1]PROJECTES!$C$14:$G$5000,4,FALSE))</f>
        <v/>
      </c>
      <c r="H3408" s="95"/>
      <c r="I3408" s="113" t="str">
        <f>IF(H3408="","",VLOOKUP(H3408,BD!B$2:C$16,2,FALSE))</f>
        <v/>
      </c>
      <c r="J3408" s="114"/>
      <c r="K3408" s="115" t="str">
        <f t="shared" si="116"/>
        <v/>
      </c>
      <c r="L3408" s="116" t="str">
        <f t="shared" ca="1" si="117"/>
        <v>-</v>
      </c>
      <c r="M3408" s="111" t="str">
        <f>IF(E3408="","",VLOOKUP(E3408,[1]PROJECTES!$C$14:$Z$5000,21,FALSE))</f>
        <v/>
      </c>
      <c r="N3408" s="117"/>
      <c r="O3408" s="118" t="s">
        <v>222</v>
      </c>
      <c r="P3408" s="119"/>
      <c r="Q3408" s="84"/>
      <c r="R3408" s="125"/>
      <c r="S3408" s="166"/>
      <c r="T3408" s="167"/>
    </row>
    <row r="3409" spans="1:20" s="121" customFormat="1" ht="20.100000000000001" customHeight="1" x14ac:dyDescent="0.3">
      <c r="A3409" s="80"/>
      <c r="B3409" s="110" t="str">
        <f>IF(E3409="","",VLOOKUP(E3409,[1]PROJECTES!$C$14:$G$5000,2,FALSE))</f>
        <v/>
      </c>
      <c r="C3409" s="80"/>
      <c r="D3409" s="283" t="str">
        <f>IF(E3409="","",VLOOKUP(E3409,[1]PROJECTES!$C$14:$G$5000,5,FALSE))</f>
        <v/>
      </c>
      <c r="E3409" s="79"/>
      <c r="F3409" s="110" t="str">
        <f>IF(I3409="","",VLOOKUP(I3409,[1]PROJECTES!$C$14:$G$5000,2,FALSE))</f>
        <v/>
      </c>
      <c r="G3409" s="112" t="str">
        <f>IF(E3409="","",VLOOKUP(E3409,[1]PROJECTES!$C$14:$G$5000,4,FALSE))</f>
        <v/>
      </c>
      <c r="H3409" s="95"/>
      <c r="I3409" s="113" t="str">
        <f>IF(H3409="","",VLOOKUP(H3409,BD!B$2:C$16,2,FALSE))</f>
        <v/>
      </c>
      <c r="J3409" s="114"/>
      <c r="K3409" s="115" t="str">
        <f t="shared" si="116"/>
        <v/>
      </c>
      <c r="L3409" s="116" t="str">
        <f t="shared" ca="1" si="117"/>
        <v>-</v>
      </c>
      <c r="M3409" s="111" t="str">
        <f>IF(E3409="","",VLOOKUP(E3409,[1]PROJECTES!$C$14:$Z$5000,21,FALSE))</f>
        <v/>
      </c>
      <c r="N3409" s="117"/>
      <c r="O3409" s="118" t="s">
        <v>222</v>
      </c>
      <c r="P3409" s="119"/>
      <c r="Q3409" s="84"/>
      <c r="R3409" s="125"/>
      <c r="S3409" s="166"/>
      <c r="T3409" s="167"/>
    </row>
    <row r="3410" spans="1:20" s="121" customFormat="1" ht="20.100000000000001" customHeight="1" x14ac:dyDescent="0.3">
      <c r="A3410" s="80"/>
      <c r="B3410" s="110" t="str">
        <f>IF(E3410="","",VLOOKUP(E3410,[1]PROJECTES!$C$14:$G$5000,2,FALSE))</f>
        <v/>
      </c>
      <c r="C3410" s="80"/>
      <c r="D3410" s="283" t="str">
        <f>IF(E3410="","",VLOOKUP(E3410,[1]PROJECTES!$C$14:$G$5000,5,FALSE))</f>
        <v/>
      </c>
      <c r="E3410" s="79"/>
      <c r="F3410" s="110" t="str">
        <f>IF(I3410="","",VLOOKUP(I3410,[1]PROJECTES!$C$14:$G$5000,2,FALSE))</f>
        <v/>
      </c>
      <c r="G3410" s="112" t="str">
        <f>IF(E3410="","",VLOOKUP(E3410,[1]PROJECTES!$C$14:$G$5000,4,FALSE))</f>
        <v/>
      </c>
      <c r="H3410" s="95"/>
      <c r="I3410" s="113" t="str">
        <f>IF(H3410="","",VLOOKUP(H3410,BD!B$2:C$16,2,FALSE))</f>
        <v/>
      </c>
      <c r="J3410" s="114"/>
      <c r="K3410" s="115" t="str">
        <f t="shared" si="116"/>
        <v/>
      </c>
      <c r="L3410" s="116" t="str">
        <f t="shared" ca="1" si="117"/>
        <v>-</v>
      </c>
      <c r="M3410" s="111" t="str">
        <f>IF(E3410="","",VLOOKUP(E3410,[1]PROJECTES!$C$14:$Z$5000,21,FALSE))</f>
        <v/>
      </c>
      <c r="N3410" s="117"/>
      <c r="O3410" s="118" t="s">
        <v>222</v>
      </c>
      <c r="P3410" s="119"/>
      <c r="Q3410" s="84"/>
      <c r="R3410" s="125"/>
      <c r="S3410" s="166"/>
      <c r="T3410" s="167"/>
    </row>
    <row r="3411" spans="1:20" s="121" customFormat="1" ht="20.100000000000001" customHeight="1" x14ac:dyDescent="0.3">
      <c r="A3411" s="80"/>
      <c r="B3411" s="110" t="str">
        <f>IF(E3411="","",VLOOKUP(E3411,[1]PROJECTES!$C$14:$G$5000,2,FALSE))</f>
        <v/>
      </c>
      <c r="C3411" s="80"/>
      <c r="D3411" s="283" t="str">
        <f>IF(E3411="","",VLOOKUP(E3411,[1]PROJECTES!$C$14:$G$5000,5,FALSE))</f>
        <v/>
      </c>
      <c r="E3411" s="79"/>
      <c r="F3411" s="110" t="str">
        <f>IF(I3411="","",VLOOKUP(I3411,[1]PROJECTES!$C$14:$G$5000,2,FALSE))</f>
        <v/>
      </c>
      <c r="G3411" s="112" t="str">
        <f>IF(E3411="","",VLOOKUP(E3411,[1]PROJECTES!$C$14:$G$5000,4,FALSE))</f>
        <v/>
      </c>
      <c r="H3411" s="95"/>
      <c r="I3411" s="113" t="str">
        <f>IF(H3411="","",VLOOKUP(H3411,BD!B$2:C$16,2,FALSE))</f>
        <v/>
      </c>
      <c r="J3411" s="114"/>
      <c r="K3411" s="115" t="str">
        <f t="shared" si="116"/>
        <v/>
      </c>
      <c r="L3411" s="116" t="str">
        <f t="shared" ca="1" si="117"/>
        <v>-</v>
      </c>
      <c r="M3411" s="111" t="str">
        <f>IF(E3411="","",VLOOKUP(E3411,[1]PROJECTES!$C$14:$Z$5000,21,FALSE))</f>
        <v/>
      </c>
      <c r="N3411" s="117"/>
      <c r="O3411" s="118" t="s">
        <v>222</v>
      </c>
      <c r="P3411" s="119"/>
      <c r="Q3411" s="84"/>
      <c r="R3411" s="125"/>
      <c r="S3411" s="166"/>
      <c r="T3411" s="167"/>
    </row>
    <row r="3412" spans="1:20" s="121" customFormat="1" ht="20.100000000000001" customHeight="1" x14ac:dyDescent="0.3">
      <c r="A3412" s="80"/>
      <c r="B3412" s="110" t="str">
        <f>IF(E3412="","",VLOOKUP(E3412,[1]PROJECTES!$C$14:$G$5000,2,FALSE))</f>
        <v/>
      </c>
      <c r="C3412" s="80"/>
      <c r="D3412" s="283" t="str">
        <f>IF(E3412="","",VLOOKUP(E3412,[1]PROJECTES!$C$14:$G$5000,5,FALSE))</f>
        <v/>
      </c>
      <c r="E3412" s="79"/>
      <c r="F3412" s="110" t="str">
        <f>IF(I3412="","",VLOOKUP(I3412,[1]PROJECTES!$C$14:$G$5000,2,FALSE))</f>
        <v/>
      </c>
      <c r="G3412" s="112" t="str">
        <f>IF(E3412="","",VLOOKUP(E3412,[1]PROJECTES!$C$14:$G$5000,4,FALSE))</f>
        <v/>
      </c>
      <c r="H3412" s="95"/>
      <c r="I3412" s="113" t="str">
        <f>IF(H3412="","",VLOOKUP(H3412,BD!B$2:C$16,2,FALSE))</f>
        <v/>
      </c>
      <c r="J3412" s="114"/>
      <c r="K3412" s="115" t="str">
        <f t="shared" si="116"/>
        <v/>
      </c>
      <c r="L3412" s="116" t="str">
        <f t="shared" ca="1" si="117"/>
        <v>-</v>
      </c>
      <c r="M3412" s="111" t="str">
        <f>IF(E3412="","",VLOOKUP(E3412,[1]PROJECTES!$C$14:$Z$5000,21,FALSE))</f>
        <v/>
      </c>
      <c r="N3412" s="117"/>
      <c r="O3412" s="118" t="s">
        <v>222</v>
      </c>
      <c r="P3412" s="119"/>
      <c r="Q3412" s="84"/>
      <c r="R3412" s="125"/>
      <c r="S3412" s="166"/>
      <c r="T3412" s="167"/>
    </row>
    <row r="3413" spans="1:20" s="121" customFormat="1" ht="20.100000000000001" customHeight="1" x14ac:dyDescent="0.3">
      <c r="A3413" s="80"/>
      <c r="B3413" s="110" t="str">
        <f>IF(E3413="","",VLOOKUP(E3413,[1]PROJECTES!$C$14:$G$5000,2,FALSE))</f>
        <v/>
      </c>
      <c r="C3413" s="80"/>
      <c r="D3413" s="283" t="str">
        <f>IF(E3413="","",VLOOKUP(E3413,[1]PROJECTES!$C$14:$G$5000,5,FALSE))</f>
        <v/>
      </c>
      <c r="E3413" s="79"/>
      <c r="F3413" s="110" t="str">
        <f>IF(I3413="","",VLOOKUP(I3413,[1]PROJECTES!$C$14:$G$5000,2,FALSE))</f>
        <v/>
      </c>
      <c r="G3413" s="112" t="str">
        <f>IF(E3413="","",VLOOKUP(E3413,[1]PROJECTES!$C$14:$G$5000,4,FALSE))</f>
        <v/>
      </c>
      <c r="H3413" s="95"/>
      <c r="I3413" s="113" t="str">
        <f>IF(H3413="","",VLOOKUP(H3413,BD!B$2:C$16,2,FALSE))</f>
        <v/>
      </c>
      <c r="J3413" s="114"/>
      <c r="K3413" s="115" t="str">
        <f t="shared" si="116"/>
        <v/>
      </c>
      <c r="L3413" s="116" t="str">
        <f t="shared" ca="1" si="117"/>
        <v>-</v>
      </c>
      <c r="M3413" s="111" t="str">
        <f>IF(E3413="","",VLOOKUP(E3413,[1]PROJECTES!$C$14:$Z$5000,21,FALSE))</f>
        <v/>
      </c>
      <c r="N3413" s="117"/>
      <c r="O3413" s="118" t="s">
        <v>222</v>
      </c>
      <c r="P3413" s="119"/>
      <c r="Q3413" s="84"/>
      <c r="R3413" s="125"/>
      <c r="S3413" s="166"/>
      <c r="T3413" s="167"/>
    </row>
    <row r="3414" spans="1:20" s="121" customFormat="1" ht="20.100000000000001" customHeight="1" x14ac:dyDescent="0.3">
      <c r="A3414" s="80"/>
      <c r="B3414" s="110" t="str">
        <f>IF(E3414="","",VLOOKUP(E3414,[1]PROJECTES!$C$14:$G$5000,2,FALSE))</f>
        <v/>
      </c>
      <c r="C3414" s="80"/>
      <c r="D3414" s="283" t="str">
        <f>IF(E3414="","",VLOOKUP(E3414,[1]PROJECTES!$C$14:$G$5000,5,FALSE))</f>
        <v/>
      </c>
      <c r="E3414" s="79"/>
      <c r="F3414" s="110" t="str">
        <f>IF(I3414="","",VLOOKUP(I3414,[1]PROJECTES!$C$14:$G$5000,2,FALSE))</f>
        <v/>
      </c>
      <c r="G3414" s="112" t="str">
        <f>IF(E3414="","",VLOOKUP(E3414,[1]PROJECTES!$C$14:$G$5000,4,FALSE))</f>
        <v/>
      </c>
      <c r="H3414" s="95"/>
      <c r="I3414" s="113" t="str">
        <f>IF(H3414="","",VLOOKUP(H3414,BD!B$2:C$16,2,FALSE))</f>
        <v/>
      </c>
      <c r="J3414" s="114"/>
      <c r="K3414" s="115" t="str">
        <f t="shared" si="116"/>
        <v/>
      </c>
      <c r="L3414" s="116" t="str">
        <f t="shared" ca="1" si="117"/>
        <v>-</v>
      </c>
      <c r="M3414" s="111" t="str">
        <f>IF(E3414="","",VLOOKUP(E3414,[1]PROJECTES!$C$14:$Z$5000,21,FALSE))</f>
        <v/>
      </c>
      <c r="N3414" s="117"/>
      <c r="O3414" s="118" t="s">
        <v>222</v>
      </c>
      <c r="P3414" s="119"/>
      <c r="Q3414" s="84"/>
      <c r="R3414" s="125"/>
      <c r="S3414" s="166"/>
      <c r="T3414" s="167"/>
    </row>
    <row r="3415" spans="1:20" s="121" customFormat="1" ht="20.100000000000001" customHeight="1" x14ac:dyDescent="0.3">
      <c r="A3415" s="80"/>
      <c r="B3415" s="110" t="str">
        <f>IF(E3415="","",VLOOKUP(E3415,[1]PROJECTES!$C$14:$G$5000,2,FALSE))</f>
        <v/>
      </c>
      <c r="C3415" s="80"/>
      <c r="D3415" s="283" t="str">
        <f>IF(E3415="","",VLOOKUP(E3415,[1]PROJECTES!$C$14:$G$5000,5,FALSE))</f>
        <v/>
      </c>
      <c r="E3415" s="79"/>
      <c r="F3415" s="110" t="str">
        <f>IF(I3415="","",VLOOKUP(I3415,[1]PROJECTES!$C$14:$G$5000,2,FALSE))</f>
        <v/>
      </c>
      <c r="G3415" s="112" t="str">
        <f>IF(E3415="","",VLOOKUP(E3415,[1]PROJECTES!$C$14:$G$5000,4,FALSE))</f>
        <v/>
      </c>
      <c r="H3415" s="95"/>
      <c r="I3415" s="113" t="str">
        <f>IF(H3415="","",VLOOKUP(H3415,BD!B$2:C$16,2,FALSE))</f>
        <v/>
      </c>
      <c r="J3415" s="114"/>
      <c r="K3415" s="115" t="str">
        <f t="shared" si="116"/>
        <v/>
      </c>
      <c r="L3415" s="116" t="str">
        <f t="shared" ca="1" si="117"/>
        <v>-</v>
      </c>
      <c r="M3415" s="111" t="str">
        <f>IF(E3415="","",VLOOKUP(E3415,[1]PROJECTES!$C$14:$Z$5000,21,FALSE))</f>
        <v/>
      </c>
      <c r="N3415" s="117"/>
      <c r="O3415" s="118" t="s">
        <v>222</v>
      </c>
      <c r="P3415" s="119"/>
      <c r="Q3415" s="84"/>
      <c r="R3415" s="125"/>
      <c r="S3415" s="166"/>
      <c r="T3415" s="167"/>
    </row>
    <row r="3416" spans="1:20" s="121" customFormat="1" ht="20.100000000000001" customHeight="1" x14ac:dyDescent="0.3">
      <c r="A3416" s="80"/>
      <c r="B3416" s="110" t="str">
        <f>IF(E3416="","",VLOOKUP(E3416,[1]PROJECTES!$C$14:$G$5000,2,FALSE))</f>
        <v/>
      </c>
      <c r="C3416" s="80"/>
      <c r="D3416" s="283" t="str">
        <f>IF(E3416="","",VLOOKUP(E3416,[1]PROJECTES!$C$14:$G$5000,5,FALSE))</f>
        <v/>
      </c>
      <c r="E3416" s="233"/>
      <c r="F3416" s="110" t="str">
        <f>IF(I3416="","",VLOOKUP(I3416,[1]PROJECTES!$C$14:$G$5000,2,FALSE))</f>
        <v/>
      </c>
      <c r="G3416" s="112" t="str">
        <f>IF(E3416="","",VLOOKUP(E3416,[1]PROJECTES!$C$14:$G$5000,4,FALSE))</f>
        <v/>
      </c>
      <c r="H3416" s="95"/>
      <c r="I3416" s="113" t="str">
        <f>IF(H3416="","",VLOOKUP(H3416,BD!B$2:C$16,2,FALSE))</f>
        <v/>
      </c>
      <c r="J3416" s="114"/>
      <c r="K3416" s="115" t="str">
        <f t="shared" si="116"/>
        <v/>
      </c>
      <c r="L3416" s="116" t="str">
        <f t="shared" ca="1" si="117"/>
        <v>-</v>
      </c>
      <c r="M3416" s="111" t="str">
        <f>IF(E3416="","",VLOOKUP(E3416,[1]PROJECTES!$C$14:$Z$5000,21,FALSE))</f>
        <v/>
      </c>
      <c r="N3416" s="117"/>
      <c r="O3416" s="118" t="s">
        <v>222</v>
      </c>
      <c r="P3416" s="119"/>
      <c r="Q3416" s="84"/>
      <c r="R3416" s="220"/>
      <c r="S3416" s="166"/>
      <c r="T3416" s="167"/>
    </row>
    <row r="3417" spans="1:20" s="121" customFormat="1" ht="20.100000000000001" customHeight="1" x14ac:dyDescent="0.3">
      <c r="A3417" s="80"/>
      <c r="B3417" s="110" t="str">
        <f>IF(E3417="","",VLOOKUP(E3417,[1]PROJECTES!$C$14:$G$5000,2,FALSE))</f>
        <v/>
      </c>
      <c r="C3417" s="80"/>
      <c r="D3417" s="283" t="str">
        <f>IF(E3417="","",VLOOKUP(E3417,[1]PROJECTES!$C$14:$G$5000,5,FALSE))</f>
        <v/>
      </c>
      <c r="E3417" s="233"/>
      <c r="F3417" s="110" t="str">
        <f>IF(I3417="","",VLOOKUP(I3417,[1]PROJECTES!$C$14:$G$5000,2,FALSE))</f>
        <v/>
      </c>
      <c r="G3417" s="112" t="str">
        <f>IF(E3417="","",VLOOKUP(E3417,[1]PROJECTES!$C$14:$G$5000,4,FALSE))</f>
        <v/>
      </c>
      <c r="H3417" s="95"/>
      <c r="I3417" s="113" t="str">
        <f>IF(H3417="","",VLOOKUP(H3417,BD!B$2:C$16,2,FALSE))</f>
        <v/>
      </c>
      <c r="J3417" s="114"/>
      <c r="K3417" s="115" t="str">
        <f t="shared" si="116"/>
        <v/>
      </c>
      <c r="L3417" s="116" t="str">
        <f t="shared" ca="1" si="117"/>
        <v>-</v>
      </c>
      <c r="M3417" s="111" t="str">
        <f>IF(E3417="","",VLOOKUP(E3417,[1]PROJECTES!$C$14:$Z$5000,21,FALSE))</f>
        <v/>
      </c>
      <c r="N3417" s="117"/>
      <c r="O3417" s="118" t="s">
        <v>222</v>
      </c>
      <c r="P3417" s="119"/>
      <c r="Q3417" s="84"/>
      <c r="R3417" s="220"/>
      <c r="S3417" s="166"/>
      <c r="T3417" s="167"/>
    </row>
    <row r="3418" spans="1:20" s="121" customFormat="1" ht="20.100000000000001" customHeight="1" x14ac:dyDescent="0.3">
      <c r="A3418" s="80"/>
      <c r="B3418" s="110" t="str">
        <f>IF(E3418="","",VLOOKUP(E3418,[1]PROJECTES!$C$14:$G$5000,2,FALSE))</f>
        <v/>
      </c>
      <c r="C3418" s="80"/>
      <c r="D3418" s="283" t="str">
        <f>IF(E3418="","",VLOOKUP(E3418,[1]PROJECTES!$C$14:$G$5000,5,FALSE))</f>
        <v/>
      </c>
      <c r="E3418" s="79"/>
      <c r="F3418" s="110" t="str">
        <f>IF(I3418="","",VLOOKUP(I3418,[1]PROJECTES!$C$14:$G$5000,2,FALSE))</f>
        <v/>
      </c>
      <c r="G3418" s="112" t="str">
        <f>IF(E3418="","",VLOOKUP(E3418,[1]PROJECTES!$C$14:$G$5000,4,FALSE))</f>
        <v/>
      </c>
      <c r="H3418" s="95"/>
      <c r="I3418" s="113" t="str">
        <f>IF(H3418="","",VLOOKUP(H3418,BD!B$2:C$16,2,FALSE))</f>
        <v/>
      </c>
      <c r="J3418" s="114"/>
      <c r="K3418" s="115" t="str">
        <f t="shared" si="116"/>
        <v/>
      </c>
      <c r="L3418" s="116" t="str">
        <f t="shared" ca="1" si="117"/>
        <v>-</v>
      </c>
      <c r="M3418" s="111" t="str">
        <f>IF(E3418="","",VLOOKUP(E3418,[1]PROJECTES!$C$14:$Z$5000,21,FALSE))</f>
        <v/>
      </c>
      <c r="N3418" s="117"/>
      <c r="O3418" s="118" t="s">
        <v>222</v>
      </c>
      <c r="P3418" s="119"/>
      <c r="Q3418" s="84"/>
      <c r="R3418" s="125"/>
      <c r="S3418" s="166"/>
      <c r="T3418" s="167"/>
    </row>
    <row r="3419" spans="1:20" s="121" customFormat="1" ht="20.100000000000001" customHeight="1" x14ac:dyDescent="0.3">
      <c r="A3419" s="80"/>
      <c r="B3419" s="110" t="str">
        <f>IF(E3419="","",VLOOKUP(E3419,[1]PROJECTES!$C$14:$G$5000,2,FALSE))</f>
        <v/>
      </c>
      <c r="C3419" s="80"/>
      <c r="D3419" s="283" t="str">
        <f>IF(E3419="","",VLOOKUP(E3419,[1]PROJECTES!$C$14:$G$5000,5,FALSE))</f>
        <v/>
      </c>
      <c r="E3419" s="79"/>
      <c r="F3419" s="110" t="str">
        <f>IF(I3419="","",VLOOKUP(I3419,[1]PROJECTES!$C$14:$G$5000,2,FALSE))</f>
        <v/>
      </c>
      <c r="G3419" s="112" t="str">
        <f>IF(E3419="","",VLOOKUP(E3419,[1]PROJECTES!$C$14:$G$5000,4,FALSE))</f>
        <v/>
      </c>
      <c r="H3419" s="95"/>
      <c r="I3419" s="113" t="str">
        <f>IF(H3419="","",VLOOKUP(H3419,BD!B$2:C$16,2,FALSE))</f>
        <v/>
      </c>
      <c r="J3419" s="114"/>
      <c r="K3419" s="115" t="str">
        <f t="shared" si="116"/>
        <v/>
      </c>
      <c r="L3419" s="116" t="str">
        <f t="shared" ca="1" si="117"/>
        <v>-</v>
      </c>
      <c r="M3419" s="111" t="str">
        <f>IF(E3419="","",VLOOKUP(E3419,[1]PROJECTES!$C$14:$Z$5000,21,FALSE))</f>
        <v/>
      </c>
      <c r="N3419" s="117"/>
      <c r="O3419" s="118" t="s">
        <v>222</v>
      </c>
      <c r="P3419" s="119"/>
      <c r="Q3419" s="84"/>
      <c r="R3419" s="125"/>
      <c r="S3419" s="166"/>
      <c r="T3419" s="167"/>
    </row>
    <row r="3420" spans="1:20" s="121" customFormat="1" ht="20.100000000000001" customHeight="1" x14ac:dyDescent="0.3">
      <c r="A3420" s="80"/>
      <c r="B3420" s="110" t="str">
        <f>IF(E3420="","",VLOOKUP(E3420,[1]PROJECTES!$C$14:$G$5000,2,FALSE))</f>
        <v/>
      </c>
      <c r="C3420" s="80"/>
      <c r="D3420" s="283" t="str">
        <f>IF(E3420="","",VLOOKUP(E3420,[1]PROJECTES!$C$14:$G$5000,5,FALSE))</f>
        <v/>
      </c>
      <c r="E3420" s="79"/>
      <c r="F3420" s="110" t="str">
        <f>IF(I3420="","",VLOOKUP(I3420,[1]PROJECTES!$C$14:$G$5000,2,FALSE))</f>
        <v/>
      </c>
      <c r="G3420" s="112" t="str">
        <f>IF(E3420="","",VLOOKUP(E3420,[1]PROJECTES!$C$14:$G$5000,4,FALSE))</f>
        <v/>
      </c>
      <c r="H3420" s="95"/>
      <c r="I3420" s="113" t="str">
        <f>IF(H3420="","",VLOOKUP(H3420,BD!B$2:C$16,2,FALSE))</f>
        <v/>
      </c>
      <c r="J3420" s="114"/>
      <c r="K3420" s="115" t="str">
        <f t="shared" si="116"/>
        <v/>
      </c>
      <c r="L3420" s="116" t="str">
        <f t="shared" ca="1" si="117"/>
        <v>-</v>
      </c>
      <c r="M3420" s="111" t="str">
        <f>IF(E3420="","",VLOOKUP(E3420,[1]PROJECTES!$C$14:$Z$5000,21,FALSE))</f>
        <v/>
      </c>
      <c r="N3420" s="117"/>
      <c r="O3420" s="118" t="s">
        <v>222</v>
      </c>
      <c r="P3420" s="119"/>
      <c r="Q3420" s="84"/>
      <c r="R3420" s="125"/>
      <c r="S3420" s="166"/>
      <c r="T3420" s="167"/>
    </row>
    <row r="3421" spans="1:20" s="121" customFormat="1" ht="20.100000000000001" customHeight="1" x14ac:dyDescent="0.3">
      <c r="A3421" s="80"/>
      <c r="B3421" s="110" t="str">
        <f>IF(E3421="","",VLOOKUP(E3421,[1]PROJECTES!$C$14:$G$5000,2,FALSE))</f>
        <v/>
      </c>
      <c r="C3421" s="80"/>
      <c r="D3421" s="283" t="str">
        <f>IF(E3421="","",VLOOKUP(E3421,[1]PROJECTES!$C$14:$G$5000,5,FALSE))</f>
        <v/>
      </c>
      <c r="E3421" s="79"/>
      <c r="F3421" s="110" t="str">
        <f>IF(I3421="","",VLOOKUP(I3421,[1]PROJECTES!$C$14:$G$5000,2,FALSE))</f>
        <v/>
      </c>
      <c r="G3421" s="112" t="str">
        <f>IF(E3421="","",VLOOKUP(E3421,[1]PROJECTES!$C$14:$G$5000,4,FALSE))</f>
        <v/>
      </c>
      <c r="H3421" s="95"/>
      <c r="I3421" s="113" t="str">
        <f>IF(H3421="","",VLOOKUP(H3421,BD!B$2:C$16,2,FALSE))</f>
        <v/>
      </c>
      <c r="J3421" s="114"/>
      <c r="K3421" s="115" t="str">
        <f t="shared" si="116"/>
        <v/>
      </c>
      <c r="L3421" s="116" t="str">
        <f t="shared" ca="1" si="117"/>
        <v>-</v>
      </c>
      <c r="M3421" s="111" t="str">
        <f>IF(E3421="","",VLOOKUP(E3421,[1]PROJECTES!$C$14:$Z$5000,21,FALSE))</f>
        <v/>
      </c>
      <c r="N3421" s="117"/>
      <c r="O3421" s="118" t="s">
        <v>222</v>
      </c>
      <c r="P3421" s="119"/>
      <c r="Q3421" s="84"/>
      <c r="R3421" s="125"/>
      <c r="S3421" s="166"/>
      <c r="T3421" s="167"/>
    </row>
    <row r="3422" spans="1:20" s="121" customFormat="1" ht="20.100000000000001" customHeight="1" x14ac:dyDescent="0.3">
      <c r="A3422" s="80"/>
      <c r="B3422" s="110" t="str">
        <f>IF(E3422="","",VLOOKUP(E3422,[1]PROJECTES!$C$14:$G$5000,2,FALSE))</f>
        <v/>
      </c>
      <c r="C3422" s="80"/>
      <c r="D3422" s="283" t="str">
        <f>IF(E3422="","",VLOOKUP(E3422,[1]PROJECTES!$C$14:$G$5000,5,FALSE))</f>
        <v/>
      </c>
      <c r="E3422" s="233"/>
      <c r="F3422" s="110" t="str">
        <f>IF(I3422="","",VLOOKUP(I3422,[1]PROJECTES!$C$14:$G$5000,2,FALSE))</f>
        <v/>
      </c>
      <c r="G3422" s="112" t="str">
        <f>IF(E3422="","",VLOOKUP(E3422,[1]PROJECTES!$C$14:$G$5000,4,FALSE))</f>
        <v/>
      </c>
      <c r="H3422" s="95"/>
      <c r="I3422" s="113" t="str">
        <f>IF(H3422="","",VLOOKUP(H3422,BD!B$2:C$16,2,FALSE))</f>
        <v/>
      </c>
      <c r="J3422" s="114"/>
      <c r="K3422" s="115" t="str">
        <f t="shared" si="116"/>
        <v/>
      </c>
      <c r="L3422" s="116" t="str">
        <f t="shared" ca="1" si="117"/>
        <v>-</v>
      </c>
      <c r="M3422" s="111" t="str">
        <f>IF(E3422="","",VLOOKUP(E3422,[1]PROJECTES!$C$14:$Z$5000,21,FALSE))</f>
        <v/>
      </c>
      <c r="N3422" s="117"/>
      <c r="O3422" s="118" t="s">
        <v>222</v>
      </c>
      <c r="P3422" s="119"/>
      <c r="Q3422" s="84"/>
      <c r="R3422" s="220"/>
      <c r="S3422" s="166"/>
      <c r="T3422" s="167"/>
    </row>
    <row r="3423" spans="1:20" s="121" customFormat="1" ht="20.100000000000001" customHeight="1" x14ac:dyDescent="0.3">
      <c r="A3423" s="80"/>
      <c r="B3423" s="110" t="str">
        <f>IF(E3423="","",VLOOKUP(E3423,[1]PROJECTES!$C$14:$G$5000,2,FALSE))</f>
        <v/>
      </c>
      <c r="C3423" s="80"/>
      <c r="D3423" s="283" t="str">
        <f>IF(E3423="","",VLOOKUP(E3423,[1]PROJECTES!$C$14:$G$5000,5,FALSE))</f>
        <v/>
      </c>
      <c r="E3423" s="233"/>
      <c r="F3423" s="110" t="str">
        <f>IF(I3423="","",VLOOKUP(I3423,[1]PROJECTES!$C$14:$G$5000,2,FALSE))</f>
        <v/>
      </c>
      <c r="G3423" s="112" t="str">
        <f>IF(E3423="","",VLOOKUP(E3423,[1]PROJECTES!$C$14:$G$5000,4,FALSE))</f>
        <v/>
      </c>
      <c r="H3423" s="95"/>
      <c r="I3423" s="113" t="str">
        <f>IF(H3423="","",VLOOKUP(H3423,BD!B$2:C$16,2,FALSE))</f>
        <v/>
      </c>
      <c r="J3423" s="114"/>
      <c r="K3423" s="115" t="str">
        <f t="shared" si="116"/>
        <v/>
      </c>
      <c r="L3423" s="116" t="str">
        <f t="shared" ca="1" si="117"/>
        <v>-</v>
      </c>
      <c r="M3423" s="111" t="str">
        <f>IF(E3423="","",VLOOKUP(E3423,[1]PROJECTES!$C$14:$Z$5000,21,FALSE))</f>
        <v/>
      </c>
      <c r="N3423" s="117"/>
      <c r="O3423" s="118" t="s">
        <v>222</v>
      </c>
      <c r="P3423" s="119"/>
      <c r="Q3423" s="84"/>
      <c r="R3423" s="220"/>
      <c r="S3423" s="166"/>
      <c r="T3423" s="167"/>
    </row>
    <row r="3424" spans="1:20" s="121" customFormat="1" ht="20.100000000000001" customHeight="1" x14ac:dyDescent="0.3">
      <c r="A3424" s="80"/>
      <c r="B3424" s="110" t="str">
        <f>IF(E3424="","",VLOOKUP(E3424,[1]PROJECTES!$C$14:$G$5000,2,FALSE))</f>
        <v/>
      </c>
      <c r="C3424" s="80"/>
      <c r="D3424" s="283" t="str">
        <f>IF(E3424="","",VLOOKUP(E3424,[1]PROJECTES!$C$14:$G$5000,5,FALSE))</f>
        <v/>
      </c>
      <c r="E3424" s="79"/>
      <c r="F3424" s="110" t="str">
        <f>IF(I3424="","",VLOOKUP(I3424,[1]PROJECTES!$C$14:$G$5000,2,FALSE))</f>
        <v/>
      </c>
      <c r="G3424" s="112" t="str">
        <f>IF(E3424="","",VLOOKUP(E3424,[1]PROJECTES!$C$14:$G$5000,4,FALSE))</f>
        <v/>
      </c>
      <c r="H3424" s="95"/>
      <c r="I3424" s="113" t="str">
        <f>IF(H3424="","",VLOOKUP(H3424,BD!B$2:C$16,2,FALSE))</f>
        <v/>
      </c>
      <c r="J3424" s="114"/>
      <c r="K3424" s="115" t="str">
        <f t="shared" si="116"/>
        <v/>
      </c>
      <c r="L3424" s="116" t="str">
        <f t="shared" ca="1" si="117"/>
        <v>-</v>
      </c>
      <c r="M3424" s="111" t="str">
        <f>IF(E3424="","",VLOOKUP(E3424,[1]PROJECTES!$C$14:$Z$5000,21,FALSE))</f>
        <v/>
      </c>
      <c r="N3424" s="117"/>
      <c r="O3424" s="118" t="s">
        <v>222</v>
      </c>
      <c r="P3424" s="119"/>
      <c r="Q3424" s="84"/>
      <c r="R3424" s="125"/>
      <c r="S3424" s="166"/>
      <c r="T3424" s="167"/>
    </row>
    <row r="3425" spans="1:20" s="121" customFormat="1" ht="20.100000000000001" customHeight="1" x14ac:dyDescent="0.3">
      <c r="A3425" s="80"/>
      <c r="B3425" s="110" t="str">
        <f>IF(E3425="","",VLOOKUP(E3425,[1]PROJECTES!$C$14:$G$5000,2,FALSE))</f>
        <v/>
      </c>
      <c r="C3425" s="80"/>
      <c r="D3425" s="283" t="str">
        <f>IF(E3425="","",VLOOKUP(E3425,[1]PROJECTES!$C$14:$G$5000,5,FALSE))</f>
        <v/>
      </c>
      <c r="E3425" s="79"/>
      <c r="F3425" s="110" t="str">
        <f>IF(I3425="","",VLOOKUP(I3425,[1]PROJECTES!$C$14:$G$5000,2,FALSE))</f>
        <v/>
      </c>
      <c r="G3425" s="112" t="str">
        <f>IF(E3425="","",VLOOKUP(E3425,[1]PROJECTES!$C$14:$G$5000,4,FALSE))</f>
        <v/>
      </c>
      <c r="H3425" s="95"/>
      <c r="I3425" s="113" t="str">
        <f>IF(H3425="","",VLOOKUP(H3425,BD!B$2:C$16,2,FALSE))</f>
        <v/>
      </c>
      <c r="J3425" s="114"/>
      <c r="K3425" s="115" t="str">
        <f t="shared" si="116"/>
        <v/>
      </c>
      <c r="L3425" s="116" t="str">
        <f t="shared" ca="1" si="117"/>
        <v>-</v>
      </c>
      <c r="M3425" s="111" t="str">
        <f>IF(E3425="","",VLOOKUP(E3425,[1]PROJECTES!$C$14:$Z$5000,21,FALSE))</f>
        <v/>
      </c>
      <c r="N3425" s="117"/>
      <c r="O3425" s="118" t="s">
        <v>222</v>
      </c>
      <c r="P3425" s="119"/>
      <c r="Q3425" s="84"/>
      <c r="R3425" s="125"/>
      <c r="S3425" s="166"/>
      <c r="T3425" s="167"/>
    </row>
    <row r="3426" spans="1:20" s="121" customFormat="1" ht="20.100000000000001" customHeight="1" x14ac:dyDescent="0.3">
      <c r="A3426" s="80"/>
      <c r="B3426" s="110" t="str">
        <f>IF(E3426="","",VLOOKUP(E3426,[1]PROJECTES!$C$14:$G$5000,2,FALSE))</f>
        <v/>
      </c>
      <c r="C3426" s="80"/>
      <c r="D3426" s="283" t="str">
        <f>IF(E3426="","",VLOOKUP(E3426,[1]PROJECTES!$C$14:$G$5000,5,FALSE))</f>
        <v/>
      </c>
      <c r="E3426" s="79"/>
      <c r="F3426" s="110" t="str">
        <f>IF(I3426="","",VLOOKUP(I3426,[1]PROJECTES!$C$14:$G$5000,2,FALSE))</f>
        <v/>
      </c>
      <c r="G3426" s="112" t="str">
        <f>IF(E3426="","",VLOOKUP(E3426,[1]PROJECTES!$C$14:$G$5000,4,FALSE))</f>
        <v/>
      </c>
      <c r="H3426" s="95"/>
      <c r="I3426" s="113" t="str">
        <f>IF(H3426="","",VLOOKUP(H3426,BD!B$2:C$16,2,FALSE))</f>
        <v/>
      </c>
      <c r="J3426" s="114"/>
      <c r="K3426" s="115" t="str">
        <f t="shared" si="116"/>
        <v/>
      </c>
      <c r="L3426" s="116" t="str">
        <f t="shared" ca="1" si="117"/>
        <v>-</v>
      </c>
      <c r="M3426" s="111" t="str">
        <f>IF(E3426="","",VLOOKUP(E3426,[1]PROJECTES!$C$14:$Z$5000,21,FALSE))</f>
        <v/>
      </c>
      <c r="N3426" s="117"/>
      <c r="O3426" s="118" t="s">
        <v>222</v>
      </c>
      <c r="P3426" s="119"/>
      <c r="Q3426" s="84"/>
      <c r="R3426" s="125"/>
      <c r="S3426" s="166"/>
      <c r="T3426" s="167"/>
    </row>
    <row r="3427" spans="1:20" s="121" customFormat="1" ht="20.100000000000001" customHeight="1" x14ac:dyDescent="0.3">
      <c r="A3427" s="80"/>
      <c r="B3427" s="110" t="str">
        <f>IF(E3427="","",VLOOKUP(E3427,[1]PROJECTES!$C$14:$G$5000,2,FALSE))</f>
        <v/>
      </c>
      <c r="C3427" s="80"/>
      <c r="D3427" s="283" t="str">
        <f>IF(E3427="","",VLOOKUP(E3427,[1]PROJECTES!$C$14:$G$5000,5,FALSE))</f>
        <v/>
      </c>
      <c r="E3427" s="79"/>
      <c r="F3427" s="110" t="str">
        <f>IF(I3427="","",VLOOKUP(I3427,[1]PROJECTES!$C$14:$G$5000,2,FALSE))</f>
        <v/>
      </c>
      <c r="G3427" s="112" t="str">
        <f>IF(E3427="","",VLOOKUP(E3427,[1]PROJECTES!$C$14:$G$5000,4,FALSE))</f>
        <v/>
      </c>
      <c r="H3427" s="95"/>
      <c r="I3427" s="113" t="str">
        <f>IF(H3427="","",VLOOKUP(H3427,BD!B$2:C$16,2,FALSE))</f>
        <v/>
      </c>
      <c r="J3427" s="114"/>
      <c r="K3427" s="115" t="str">
        <f t="shared" si="116"/>
        <v/>
      </c>
      <c r="L3427" s="116" t="str">
        <f t="shared" ca="1" si="117"/>
        <v>-</v>
      </c>
      <c r="M3427" s="111" t="str">
        <f>IF(E3427="","",VLOOKUP(E3427,[1]PROJECTES!$C$14:$Z$5000,21,FALSE))</f>
        <v/>
      </c>
      <c r="N3427" s="117"/>
      <c r="O3427" s="118" t="s">
        <v>222</v>
      </c>
      <c r="P3427" s="119"/>
      <c r="Q3427" s="84"/>
      <c r="R3427" s="125"/>
      <c r="S3427" s="166"/>
      <c r="T3427" s="167"/>
    </row>
    <row r="3428" spans="1:20" s="121" customFormat="1" ht="20.100000000000001" customHeight="1" x14ac:dyDescent="0.3">
      <c r="A3428" s="80"/>
      <c r="B3428" s="110" t="str">
        <f>IF(E3428="","",VLOOKUP(E3428,[1]PROJECTES!$C$14:$G$5000,2,FALSE))</f>
        <v/>
      </c>
      <c r="C3428" s="80"/>
      <c r="D3428" s="283" t="str">
        <f>IF(E3428="","",VLOOKUP(E3428,[1]PROJECTES!$C$14:$G$5000,5,FALSE))</f>
        <v/>
      </c>
      <c r="E3428" s="233"/>
      <c r="F3428" s="110" t="str">
        <f>IF(I3428="","",VLOOKUP(I3428,[1]PROJECTES!$C$14:$G$5000,2,FALSE))</f>
        <v/>
      </c>
      <c r="G3428" s="112" t="str">
        <f>IF(E3428="","",VLOOKUP(E3428,[1]PROJECTES!$C$14:$G$5000,4,FALSE))</f>
        <v/>
      </c>
      <c r="H3428" s="95"/>
      <c r="I3428" s="113" t="str">
        <f>IF(H3428="","",VLOOKUP(H3428,BD!B$2:C$16,2,FALSE))</f>
        <v/>
      </c>
      <c r="J3428" s="114"/>
      <c r="K3428" s="115" t="str">
        <f t="shared" si="116"/>
        <v/>
      </c>
      <c r="L3428" s="116" t="str">
        <f t="shared" ca="1" si="117"/>
        <v>-</v>
      </c>
      <c r="M3428" s="111" t="str">
        <f>IF(E3428="","",VLOOKUP(E3428,[1]PROJECTES!$C$14:$Z$5000,21,FALSE))</f>
        <v/>
      </c>
      <c r="N3428" s="117"/>
      <c r="O3428" s="118" t="s">
        <v>222</v>
      </c>
      <c r="P3428" s="119"/>
      <c r="Q3428" s="84"/>
      <c r="R3428" s="220"/>
      <c r="S3428" s="166"/>
      <c r="T3428" s="167"/>
    </row>
    <row r="3429" spans="1:20" s="121" customFormat="1" ht="20.100000000000001" customHeight="1" x14ac:dyDescent="0.3">
      <c r="A3429" s="80"/>
      <c r="B3429" s="110" t="str">
        <f>IF(E3429="","",VLOOKUP(E3429,[1]PROJECTES!$C$14:$G$5000,2,FALSE))</f>
        <v/>
      </c>
      <c r="C3429" s="80"/>
      <c r="D3429" s="283" t="str">
        <f>IF(E3429="","",VLOOKUP(E3429,[1]PROJECTES!$C$14:$G$5000,5,FALSE))</f>
        <v/>
      </c>
      <c r="E3429" s="79"/>
      <c r="F3429" s="110" t="str">
        <f>IF(I3429="","",VLOOKUP(I3429,[1]PROJECTES!$C$14:$G$5000,2,FALSE))</f>
        <v/>
      </c>
      <c r="G3429" s="112" t="str">
        <f>IF(E3429="","",VLOOKUP(E3429,[1]PROJECTES!$C$14:$G$5000,4,FALSE))</f>
        <v/>
      </c>
      <c r="H3429" s="95"/>
      <c r="I3429" s="113" t="str">
        <f>IF(H3429="","",VLOOKUP(H3429,BD!B$2:C$16,2,FALSE))</f>
        <v/>
      </c>
      <c r="J3429" s="114"/>
      <c r="K3429" s="115" t="str">
        <f t="shared" si="116"/>
        <v/>
      </c>
      <c r="L3429" s="116" t="str">
        <f t="shared" ca="1" si="117"/>
        <v>-</v>
      </c>
      <c r="M3429" s="111" t="str">
        <f>IF(E3429="","",VLOOKUP(E3429,[1]PROJECTES!$C$14:$Z$5000,21,FALSE))</f>
        <v/>
      </c>
      <c r="N3429" s="117"/>
      <c r="O3429" s="118" t="s">
        <v>222</v>
      </c>
      <c r="P3429" s="119"/>
      <c r="Q3429" s="84"/>
      <c r="R3429" s="220"/>
      <c r="S3429" s="166"/>
      <c r="T3429" s="167"/>
    </row>
    <row r="3430" spans="1:20" s="121" customFormat="1" ht="20.100000000000001" customHeight="1" x14ac:dyDescent="0.3">
      <c r="A3430" s="80"/>
      <c r="B3430" s="110" t="str">
        <f>IF(E3430="","",VLOOKUP(E3430,[1]PROJECTES!$C$14:$G$5000,2,FALSE))</f>
        <v/>
      </c>
      <c r="C3430" s="80"/>
      <c r="D3430" s="283" t="str">
        <f>IF(E3430="","",VLOOKUP(E3430,[1]PROJECTES!$C$14:$G$5000,5,FALSE))</f>
        <v/>
      </c>
      <c r="E3430" s="79"/>
      <c r="F3430" s="110" t="str">
        <f>IF(I3430="","",VLOOKUP(I3430,[1]PROJECTES!$C$14:$G$5000,2,FALSE))</f>
        <v/>
      </c>
      <c r="G3430" s="112" t="str">
        <f>IF(E3430="","",VLOOKUP(E3430,[1]PROJECTES!$C$14:$G$5000,4,FALSE))</f>
        <v/>
      </c>
      <c r="H3430" s="95"/>
      <c r="I3430" s="113" t="str">
        <f>IF(H3430="","",VLOOKUP(H3430,BD!B$2:C$16,2,FALSE))</f>
        <v/>
      </c>
      <c r="J3430" s="114"/>
      <c r="K3430" s="115" t="str">
        <f t="shared" ref="K3430:K3493" si="118">IF(J3430="","",WEEKNUM(J3430,2)-0)</f>
        <v/>
      </c>
      <c r="L3430" s="116" t="str">
        <f t="shared" ca="1" si="117"/>
        <v>-</v>
      </c>
      <c r="M3430" s="111" t="str">
        <f>IF(E3430="","",VLOOKUP(E3430,[1]PROJECTES!$C$14:$Z$5000,21,FALSE))</f>
        <v/>
      </c>
      <c r="N3430" s="117"/>
      <c r="O3430" s="118" t="s">
        <v>222</v>
      </c>
      <c r="P3430" s="119"/>
      <c r="Q3430" s="84"/>
      <c r="R3430" s="125"/>
      <c r="S3430" s="166"/>
      <c r="T3430" s="167"/>
    </row>
    <row r="3431" spans="1:20" s="121" customFormat="1" ht="20.100000000000001" customHeight="1" x14ac:dyDescent="0.3">
      <c r="A3431" s="80"/>
      <c r="B3431" s="110" t="str">
        <f>IF(E3431="","",VLOOKUP(E3431,[1]PROJECTES!$C$14:$G$5000,2,FALSE))</f>
        <v/>
      </c>
      <c r="C3431" s="80"/>
      <c r="D3431" s="283" t="str">
        <f>IF(E3431="","",VLOOKUP(E3431,[1]PROJECTES!$C$14:$G$5000,5,FALSE))</f>
        <v/>
      </c>
      <c r="E3431" s="79"/>
      <c r="F3431" s="110" t="str">
        <f>IF(I3431="","",VLOOKUP(I3431,[1]PROJECTES!$C$14:$G$5000,2,FALSE))</f>
        <v/>
      </c>
      <c r="G3431" s="112" t="str">
        <f>IF(E3431="","",VLOOKUP(E3431,[1]PROJECTES!$C$14:$G$5000,4,FALSE))</f>
        <v/>
      </c>
      <c r="H3431" s="95"/>
      <c r="I3431" s="113" t="str">
        <f>IF(H3431="","",VLOOKUP(H3431,BD!B$2:C$16,2,FALSE))</f>
        <v/>
      </c>
      <c r="J3431" s="114"/>
      <c r="K3431" s="115" t="str">
        <f t="shared" si="118"/>
        <v/>
      </c>
      <c r="L3431" s="116" t="str">
        <f t="shared" ca="1" si="117"/>
        <v>-</v>
      </c>
      <c r="M3431" s="111" t="str">
        <f>IF(E3431="","",VLOOKUP(E3431,[1]PROJECTES!$C$14:$Z$5000,21,FALSE))</f>
        <v/>
      </c>
      <c r="N3431" s="117"/>
      <c r="O3431" s="118" t="s">
        <v>222</v>
      </c>
      <c r="P3431" s="119"/>
      <c r="Q3431" s="84"/>
      <c r="R3431" s="125"/>
      <c r="S3431" s="166"/>
      <c r="T3431" s="167"/>
    </row>
    <row r="3432" spans="1:20" s="121" customFormat="1" ht="20.100000000000001" customHeight="1" x14ac:dyDescent="0.3">
      <c r="A3432" s="80"/>
      <c r="B3432" s="110" t="str">
        <f>IF(E3432="","",VLOOKUP(E3432,[1]PROJECTES!$C$14:$G$5000,2,FALSE))</f>
        <v/>
      </c>
      <c r="C3432" s="80"/>
      <c r="D3432" s="283" t="str">
        <f>IF(E3432="","",VLOOKUP(E3432,[1]PROJECTES!$C$14:$G$5000,5,FALSE))</f>
        <v/>
      </c>
      <c r="E3432" s="79"/>
      <c r="F3432" s="110" t="str">
        <f>IF(I3432="","",VLOOKUP(I3432,[1]PROJECTES!$C$14:$G$5000,2,FALSE))</f>
        <v/>
      </c>
      <c r="G3432" s="112" t="str">
        <f>IF(E3432="","",VLOOKUP(E3432,[1]PROJECTES!$C$14:$G$5000,4,FALSE))</f>
        <v/>
      </c>
      <c r="H3432" s="95"/>
      <c r="I3432" s="113" t="str">
        <f>IF(H3432="","",VLOOKUP(H3432,BD!B$2:C$16,2,FALSE))</f>
        <v/>
      </c>
      <c r="J3432" s="114"/>
      <c r="K3432" s="115" t="str">
        <f t="shared" si="118"/>
        <v/>
      </c>
      <c r="L3432" s="116" t="str">
        <f t="shared" ca="1" si="117"/>
        <v>-</v>
      </c>
      <c r="M3432" s="111" t="str">
        <f>IF(E3432="","",VLOOKUP(E3432,[1]PROJECTES!$C$14:$Z$5000,21,FALSE))</f>
        <v/>
      </c>
      <c r="N3432" s="117"/>
      <c r="O3432" s="118" t="s">
        <v>222</v>
      </c>
      <c r="P3432" s="119"/>
      <c r="Q3432" s="84"/>
      <c r="R3432" s="125"/>
      <c r="S3432" s="166"/>
      <c r="T3432" s="167"/>
    </row>
    <row r="3433" spans="1:20" s="121" customFormat="1" ht="20.100000000000001" customHeight="1" x14ac:dyDescent="0.3">
      <c r="A3433" s="80"/>
      <c r="B3433" s="110" t="str">
        <f>IF(E3433="","",VLOOKUP(E3433,[1]PROJECTES!$C$14:$G$5000,2,FALSE))</f>
        <v/>
      </c>
      <c r="C3433" s="80"/>
      <c r="D3433" s="283" t="str">
        <f>IF(E3433="","",VLOOKUP(E3433,[1]PROJECTES!$C$14:$G$5000,5,FALSE))</f>
        <v/>
      </c>
      <c r="E3433" s="79"/>
      <c r="F3433" s="110" t="str">
        <f>IF(I3433="","",VLOOKUP(I3433,[1]PROJECTES!$C$14:$G$5000,2,FALSE))</f>
        <v/>
      </c>
      <c r="G3433" s="112" t="str">
        <f>IF(E3433="","",VLOOKUP(E3433,[1]PROJECTES!$C$14:$G$5000,4,FALSE))</f>
        <v/>
      </c>
      <c r="H3433" s="95"/>
      <c r="I3433" s="113" t="str">
        <f>IF(H3433="","",VLOOKUP(H3433,BD!B$2:C$16,2,FALSE))</f>
        <v/>
      </c>
      <c r="J3433" s="114"/>
      <c r="K3433" s="115" t="str">
        <f t="shared" si="118"/>
        <v/>
      </c>
      <c r="L3433" s="116" t="str">
        <f t="shared" ca="1" si="117"/>
        <v>-</v>
      </c>
      <c r="M3433" s="111" t="str">
        <f>IF(E3433="","",VLOOKUP(E3433,[1]PROJECTES!$C$14:$Z$5000,21,FALSE))</f>
        <v/>
      </c>
      <c r="N3433" s="117"/>
      <c r="O3433" s="118" t="s">
        <v>222</v>
      </c>
      <c r="P3433" s="119"/>
      <c r="Q3433" s="84"/>
      <c r="R3433" s="125"/>
      <c r="S3433" s="166"/>
      <c r="T3433" s="167"/>
    </row>
    <row r="3434" spans="1:20" s="121" customFormat="1" ht="20.100000000000001" customHeight="1" x14ac:dyDescent="0.3">
      <c r="A3434" s="80"/>
      <c r="B3434" s="110" t="str">
        <f>IF(E3434="","",VLOOKUP(E3434,[1]PROJECTES!$C$14:$G$5000,2,FALSE))</f>
        <v/>
      </c>
      <c r="C3434" s="80"/>
      <c r="D3434" s="283" t="str">
        <f>IF(E3434="","",VLOOKUP(E3434,[1]PROJECTES!$C$14:$G$5000,5,FALSE))</f>
        <v/>
      </c>
      <c r="E3434" s="79"/>
      <c r="F3434" s="110" t="str">
        <f>IF(I3434="","",VLOOKUP(I3434,[1]PROJECTES!$C$14:$G$5000,2,FALSE))</f>
        <v/>
      </c>
      <c r="G3434" s="112" t="str">
        <f>IF(E3434="","",VLOOKUP(E3434,[1]PROJECTES!$C$14:$G$5000,4,FALSE))</f>
        <v/>
      </c>
      <c r="H3434" s="95"/>
      <c r="I3434" s="113" t="str">
        <f>IF(H3434="","",VLOOKUP(H3434,BD!B$2:C$16,2,FALSE))</f>
        <v/>
      </c>
      <c r="J3434" s="114"/>
      <c r="K3434" s="115" t="str">
        <f t="shared" si="118"/>
        <v/>
      </c>
      <c r="L3434" s="116" t="str">
        <f t="shared" ca="1" si="117"/>
        <v>-</v>
      </c>
      <c r="M3434" s="111" t="str">
        <f>IF(E3434="","",VLOOKUP(E3434,[1]PROJECTES!$C$14:$Z$5000,21,FALSE))</f>
        <v/>
      </c>
      <c r="N3434" s="117"/>
      <c r="O3434" s="118" t="s">
        <v>222</v>
      </c>
      <c r="P3434" s="119"/>
      <c r="Q3434" s="84"/>
      <c r="R3434" s="220"/>
      <c r="S3434" s="166"/>
      <c r="T3434" s="167"/>
    </row>
    <row r="3435" spans="1:20" s="121" customFormat="1" ht="20.100000000000001" customHeight="1" x14ac:dyDescent="0.3">
      <c r="A3435" s="80"/>
      <c r="B3435" s="110" t="str">
        <f>IF(E3435="","",VLOOKUP(E3435,[1]PROJECTES!$C$14:$G$5000,2,FALSE))</f>
        <v/>
      </c>
      <c r="C3435" s="80"/>
      <c r="D3435" s="283" t="str">
        <f>IF(E3435="","",VLOOKUP(E3435,[1]PROJECTES!$C$14:$G$5000,5,FALSE))</f>
        <v/>
      </c>
      <c r="E3435" s="79"/>
      <c r="F3435" s="110" t="str">
        <f>IF(I3435="","",VLOOKUP(I3435,[1]PROJECTES!$C$14:$G$5000,2,FALSE))</f>
        <v/>
      </c>
      <c r="G3435" s="112" t="str">
        <f>IF(E3435="","",VLOOKUP(E3435,[1]PROJECTES!$C$14:$G$5000,4,FALSE))</f>
        <v/>
      </c>
      <c r="H3435" s="95"/>
      <c r="I3435" s="113" t="str">
        <f>IF(H3435="","",VLOOKUP(H3435,BD!B$2:C$16,2,FALSE))</f>
        <v/>
      </c>
      <c r="J3435" s="114"/>
      <c r="K3435" s="115" t="str">
        <f t="shared" si="118"/>
        <v/>
      </c>
      <c r="L3435" s="116" t="str">
        <f t="shared" ca="1" si="117"/>
        <v>-</v>
      </c>
      <c r="M3435" s="111" t="str">
        <f>IF(E3435="","",VLOOKUP(E3435,[1]PROJECTES!$C$14:$Z$5000,21,FALSE))</f>
        <v/>
      </c>
      <c r="N3435" s="117"/>
      <c r="O3435" s="118" t="s">
        <v>222</v>
      </c>
      <c r="P3435" s="119"/>
      <c r="Q3435" s="84"/>
      <c r="R3435" s="220"/>
      <c r="S3435" s="166"/>
      <c r="T3435" s="167"/>
    </row>
    <row r="3436" spans="1:20" s="121" customFormat="1" ht="20.100000000000001" customHeight="1" x14ac:dyDescent="0.3">
      <c r="A3436" s="80"/>
      <c r="B3436" s="110" t="str">
        <f>IF(E3436="","",VLOOKUP(E3436,[1]PROJECTES!$C$14:$G$5000,2,FALSE))</f>
        <v/>
      </c>
      <c r="C3436" s="80"/>
      <c r="D3436" s="283" t="str">
        <f>IF(E3436="","",VLOOKUP(E3436,[1]PROJECTES!$C$14:$G$5000,5,FALSE))</f>
        <v/>
      </c>
      <c r="E3436" s="79"/>
      <c r="F3436" s="110" t="str">
        <f>IF(I3436="","",VLOOKUP(I3436,[1]PROJECTES!$C$14:$G$5000,2,FALSE))</f>
        <v/>
      </c>
      <c r="G3436" s="112" t="str">
        <f>IF(E3436="","",VLOOKUP(E3436,[1]PROJECTES!$C$14:$G$5000,4,FALSE))</f>
        <v/>
      </c>
      <c r="H3436" s="95"/>
      <c r="I3436" s="113" t="str">
        <f>IF(H3436="","",VLOOKUP(H3436,BD!B$2:C$16,2,FALSE))</f>
        <v/>
      </c>
      <c r="J3436" s="114"/>
      <c r="K3436" s="115" t="str">
        <f t="shared" si="118"/>
        <v/>
      </c>
      <c r="L3436" s="116" t="str">
        <f t="shared" ca="1" si="117"/>
        <v>-</v>
      </c>
      <c r="M3436" s="111" t="str">
        <f>IF(E3436="","",VLOOKUP(E3436,[1]PROJECTES!$C$14:$Z$5000,21,FALSE))</f>
        <v/>
      </c>
      <c r="N3436" s="117"/>
      <c r="O3436" s="118" t="s">
        <v>222</v>
      </c>
      <c r="P3436" s="119"/>
      <c r="Q3436" s="84"/>
      <c r="R3436" s="125"/>
      <c r="S3436" s="166"/>
      <c r="T3436" s="167"/>
    </row>
    <row r="3437" spans="1:20" s="121" customFormat="1" ht="20.100000000000001" customHeight="1" x14ac:dyDescent="0.3">
      <c r="A3437" s="80"/>
      <c r="B3437" s="110" t="str">
        <f>IF(E3437="","",VLOOKUP(E3437,[1]PROJECTES!$C$14:$G$5000,2,FALSE))</f>
        <v/>
      </c>
      <c r="C3437" s="80"/>
      <c r="D3437" s="283" t="str">
        <f>IF(E3437="","",VLOOKUP(E3437,[1]PROJECTES!$C$14:$G$5000,5,FALSE))</f>
        <v/>
      </c>
      <c r="E3437" s="79"/>
      <c r="F3437" s="110" t="str">
        <f>IF(I3437="","",VLOOKUP(I3437,[1]PROJECTES!$C$14:$G$5000,2,FALSE))</f>
        <v/>
      </c>
      <c r="G3437" s="112" t="str">
        <f>IF(E3437="","",VLOOKUP(E3437,[1]PROJECTES!$C$14:$G$5000,4,FALSE))</f>
        <v/>
      </c>
      <c r="H3437" s="95"/>
      <c r="I3437" s="113" t="str">
        <f>IF(H3437="","",VLOOKUP(H3437,BD!B$2:C$16,2,FALSE))</f>
        <v/>
      </c>
      <c r="J3437" s="114"/>
      <c r="K3437" s="115" t="str">
        <f t="shared" si="118"/>
        <v/>
      </c>
      <c r="L3437" s="116" t="str">
        <f t="shared" ca="1" si="117"/>
        <v>-</v>
      </c>
      <c r="M3437" s="111" t="str">
        <f>IF(E3437="","",VLOOKUP(E3437,[1]PROJECTES!$C$14:$Z$5000,21,FALSE))</f>
        <v/>
      </c>
      <c r="N3437" s="117"/>
      <c r="O3437" s="118" t="s">
        <v>222</v>
      </c>
      <c r="P3437" s="119"/>
      <c r="Q3437" s="84"/>
      <c r="R3437" s="125"/>
      <c r="S3437" s="166"/>
      <c r="T3437" s="167"/>
    </row>
    <row r="3438" spans="1:20" s="121" customFormat="1" ht="20.100000000000001" customHeight="1" x14ac:dyDescent="0.3">
      <c r="A3438" s="80"/>
      <c r="B3438" s="110" t="str">
        <f>IF(E3438="","",VLOOKUP(E3438,[1]PROJECTES!$C$14:$G$5000,2,FALSE))</f>
        <v/>
      </c>
      <c r="C3438" s="80"/>
      <c r="D3438" s="283" t="str">
        <f>IF(E3438="","",VLOOKUP(E3438,[1]PROJECTES!$C$14:$G$5000,5,FALSE))</f>
        <v/>
      </c>
      <c r="E3438" s="79"/>
      <c r="F3438" s="110" t="str">
        <f>IF(I3438="","",VLOOKUP(I3438,[1]PROJECTES!$C$14:$G$5000,2,FALSE))</f>
        <v/>
      </c>
      <c r="G3438" s="112" t="str">
        <f>IF(E3438="","",VLOOKUP(E3438,[1]PROJECTES!$C$14:$G$5000,4,FALSE))</f>
        <v/>
      </c>
      <c r="H3438" s="95"/>
      <c r="I3438" s="113" t="str">
        <f>IF(H3438="","",VLOOKUP(H3438,BD!B$2:C$16,2,FALSE))</f>
        <v/>
      </c>
      <c r="J3438" s="114"/>
      <c r="K3438" s="115" t="str">
        <f t="shared" si="118"/>
        <v/>
      </c>
      <c r="L3438" s="116" t="str">
        <f t="shared" ca="1" si="117"/>
        <v>-</v>
      </c>
      <c r="M3438" s="111" t="str">
        <f>IF(E3438="","",VLOOKUP(E3438,[1]PROJECTES!$C$14:$Z$5000,21,FALSE))</f>
        <v/>
      </c>
      <c r="N3438" s="117"/>
      <c r="O3438" s="118" t="s">
        <v>222</v>
      </c>
      <c r="P3438" s="119"/>
      <c r="Q3438" s="84"/>
      <c r="R3438" s="125"/>
      <c r="S3438" s="166"/>
      <c r="T3438" s="167"/>
    </row>
    <row r="3439" spans="1:20" s="121" customFormat="1" ht="20.100000000000001" customHeight="1" x14ac:dyDescent="0.3">
      <c r="A3439" s="80"/>
      <c r="B3439" s="110" t="str">
        <f>IF(E3439="","",VLOOKUP(E3439,[1]PROJECTES!$C$14:$G$5000,2,FALSE))</f>
        <v/>
      </c>
      <c r="C3439" s="80"/>
      <c r="D3439" s="283" t="str">
        <f>IF(E3439="","",VLOOKUP(E3439,[1]PROJECTES!$C$14:$G$5000,5,FALSE))</f>
        <v/>
      </c>
      <c r="E3439" s="79"/>
      <c r="F3439" s="110" t="str">
        <f>IF(I3439="","",VLOOKUP(I3439,[1]PROJECTES!$C$14:$G$5000,2,FALSE))</f>
        <v/>
      </c>
      <c r="G3439" s="112" t="str">
        <f>IF(E3439="","",VLOOKUP(E3439,[1]PROJECTES!$C$14:$G$5000,4,FALSE))</f>
        <v/>
      </c>
      <c r="H3439" s="95"/>
      <c r="I3439" s="113" t="str">
        <f>IF(H3439="","",VLOOKUP(H3439,BD!B$2:C$16,2,FALSE))</f>
        <v/>
      </c>
      <c r="J3439" s="114"/>
      <c r="K3439" s="115" t="str">
        <f t="shared" si="118"/>
        <v/>
      </c>
      <c r="L3439" s="116" t="str">
        <f t="shared" ca="1" si="117"/>
        <v>-</v>
      </c>
      <c r="M3439" s="111" t="str">
        <f>IF(E3439="","",VLOOKUP(E3439,[1]PROJECTES!$C$14:$Z$5000,21,FALSE))</f>
        <v/>
      </c>
      <c r="N3439" s="117"/>
      <c r="O3439" s="118" t="s">
        <v>222</v>
      </c>
      <c r="P3439" s="119"/>
      <c r="Q3439" s="84"/>
      <c r="R3439" s="146"/>
      <c r="S3439" s="166"/>
      <c r="T3439" s="167"/>
    </row>
    <row r="3440" spans="1:20" s="121" customFormat="1" ht="20.100000000000001" customHeight="1" x14ac:dyDescent="0.3">
      <c r="A3440" s="80"/>
      <c r="B3440" s="110" t="str">
        <f>IF(E3440="","",VLOOKUP(E3440,[1]PROJECTES!$C$14:$G$5000,2,FALSE))</f>
        <v/>
      </c>
      <c r="C3440" s="80"/>
      <c r="D3440" s="283" t="str">
        <f>IF(E3440="","",VLOOKUP(E3440,[1]PROJECTES!$C$14:$G$5000,5,FALSE))</f>
        <v/>
      </c>
      <c r="E3440" s="79"/>
      <c r="F3440" s="110" t="str">
        <f>IF(I3440="","",VLOOKUP(I3440,[1]PROJECTES!$C$14:$G$5000,2,FALSE))</f>
        <v/>
      </c>
      <c r="G3440" s="112" t="str">
        <f>IF(E3440="","",VLOOKUP(E3440,[1]PROJECTES!$C$14:$G$5000,4,FALSE))</f>
        <v/>
      </c>
      <c r="H3440" s="95"/>
      <c r="I3440" s="113" t="str">
        <f>IF(H3440="","",VLOOKUP(H3440,BD!B$2:C$16,2,FALSE))</f>
        <v/>
      </c>
      <c r="J3440" s="114"/>
      <c r="K3440" s="115" t="str">
        <f t="shared" si="118"/>
        <v/>
      </c>
      <c r="L3440" s="116" t="str">
        <f t="shared" ca="1" si="117"/>
        <v>-</v>
      </c>
      <c r="M3440" s="111" t="str">
        <f>IF(E3440="","",VLOOKUP(E3440,[1]PROJECTES!$C$14:$Z$5000,21,FALSE))</f>
        <v/>
      </c>
      <c r="N3440" s="117"/>
      <c r="O3440" s="118" t="s">
        <v>222</v>
      </c>
      <c r="P3440" s="119"/>
      <c r="Q3440" s="84"/>
      <c r="R3440" s="220"/>
      <c r="S3440" s="166"/>
      <c r="T3440" s="167"/>
    </row>
    <row r="3441" spans="1:20" s="121" customFormat="1" ht="20.100000000000001" customHeight="1" x14ac:dyDescent="0.3">
      <c r="A3441" s="80"/>
      <c r="B3441" s="110" t="str">
        <f>IF(E3441="","",VLOOKUP(E3441,[1]PROJECTES!$C$14:$G$5000,2,FALSE))</f>
        <v/>
      </c>
      <c r="C3441" s="80"/>
      <c r="D3441" s="283" t="str">
        <f>IF(E3441="","",VLOOKUP(E3441,[1]PROJECTES!$C$14:$G$5000,5,FALSE))</f>
        <v/>
      </c>
      <c r="E3441" s="79"/>
      <c r="F3441" s="110" t="str">
        <f>IF(I3441="","",VLOOKUP(I3441,[1]PROJECTES!$C$14:$G$5000,2,FALSE))</f>
        <v/>
      </c>
      <c r="G3441" s="112" t="str">
        <f>IF(E3441="","",VLOOKUP(E3441,[1]PROJECTES!$C$14:$G$5000,4,FALSE))</f>
        <v/>
      </c>
      <c r="H3441" s="95"/>
      <c r="I3441" s="113" t="str">
        <f>IF(H3441="","",VLOOKUP(H3441,BD!B$2:C$16,2,FALSE))</f>
        <v/>
      </c>
      <c r="J3441" s="114"/>
      <c r="K3441" s="115" t="str">
        <f t="shared" si="118"/>
        <v/>
      </c>
      <c r="L3441" s="116" t="str">
        <f t="shared" ca="1" si="117"/>
        <v>-</v>
      </c>
      <c r="M3441" s="111" t="str">
        <f>IF(E3441="","",VLOOKUP(E3441,[1]PROJECTES!$C$14:$Z$5000,21,FALSE))</f>
        <v/>
      </c>
      <c r="N3441" s="117"/>
      <c r="O3441" s="118" t="s">
        <v>222</v>
      </c>
      <c r="P3441" s="119"/>
      <c r="Q3441" s="84"/>
      <c r="R3441" s="220"/>
      <c r="S3441" s="166"/>
      <c r="T3441" s="167"/>
    </row>
    <row r="3442" spans="1:20" s="121" customFormat="1" ht="20.100000000000001" customHeight="1" x14ac:dyDescent="0.3">
      <c r="A3442" s="80"/>
      <c r="B3442" s="110" t="str">
        <f>IF(E3442="","",VLOOKUP(E3442,[1]PROJECTES!$C$14:$G$5000,2,FALSE))</f>
        <v/>
      </c>
      <c r="C3442" s="80"/>
      <c r="D3442" s="283" t="str">
        <f>IF(E3442="","",VLOOKUP(E3442,[1]PROJECTES!$C$14:$G$5000,5,FALSE))</f>
        <v/>
      </c>
      <c r="E3442" s="79"/>
      <c r="F3442" s="110" t="str">
        <f>IF(I3442="","",VLOOKUP(I3442,[1]PROJECTES!$C$14:$G$5000,2,FALSE))</f>
        <v/>
      </c>
      <c r="G3442" s="112" t="str">
        <f>IF(E3442="","",VLOOKUP(E3442,[1]PROJECTES!$C$14:$G$5000,4,FALSE))</f>
        <v/>
      </c>
      <c r="H3442" s="95"/>
      <c r="I3442" s="113" t="str">
        <f>IF(H3442="","",VLOOKUP(H3442,BD!B$2:C$16,2,FALSE))</f>
        <v/>
      </c>
      <c r="J3442" s="114"/>
      <c r="K3442" s="115" t="str">
        <f t="shared" si="118"/>
        <v/>
      </c>
      <c r="L3442" s="116" t="str">
        <f t="shared" ca="1" si="117"/>
        <v>-</v>
      </c>
      <c r="M3442" s="111" t="str">
        <f>IF(E3442="","",VLOOKUP(E3442,[1]PROJECTES!$C$14:$Z$5000,21,FALSE))</f>
        <v/>
      </c>
      <c r="N3442" s="117"/>
      <c r="O3442" s="118" t="s">
        <v>222</v>
      </c>
      <c r="P3442" s="119"/>
      <c r="Q3442" s="84"/>
      <c r="R3442" s="125"/>
      <c r="S3442" s="166"/>
      <c r="T3442" s="167"/>
    </row>
    <row r="3443" spans="1:20" s="121" customFormat="1" ht="20.100000000000001" customHeight="1" x14ac:dyDescent="0.3">
      <c r="A3443" s="80"/>
      <c r="B3443" s="110" t="str">
        <f>IF(E3443="","",VLOOKUP(E3443,[1]PROJECTES!$C$14:$G$5000,2,FALSE))</f>
        <v/>
      </c>
      <c r="C3443" s="80"/>
      <c r="D3443" s="283" t="str">
        <f>IF(E3443="","",VLOOKUP(E3443,[1]PROJECTES!$C$14:$G$5000,5,FALSE))</f>
        <v/>
      </c>
      <c r="E3443" s="79"/>
      <c r="F3443" s="110" t="str">
        <f>IF(I3443="","",VLOOKUP(I3443,[1]PROJECTES!$C$14:$G$5000,2,FALSE))</f>
        <v/>
      </c>
      <c r="G3443" s="112" t="str">
        <f>IF(E3443="","",VLOOKUP(E3443,[1]PROJECTES!$C$14:$G$5000,4,FALSE))</f>
        <v/>
      </c>
      <c r="H3443" s="95"/>
      <c r="I3443" s="113" t="str">
        <f>IF(H3443="","",VLOOKUP(H3443,BD!B$2:C$16,2,FALSE))</f>
        <v/>
      </c>
      <c r="J3443" s="114"/>
      <c r="K3443" s="115" t="str">
        <f t="shared" si="118"/>
        <v/>
      </c>
      <c r="L3443" s="116" t="str">
        <f t="shared" ca="1" si="117"/>
        <v>-</v>
      </c>
      <c r="M3443" s="111" t="str">
        <f>IF(E3443="","",VLOOKUP(E3443,[1]PROJECTES!$C$14:$Z$5000,21,FALSE))</f>
        <v/>
      </c>
      <c r="N3443" s="117"/>
      <c r="O3443" s="118" t="s">
        <v>222</v>
      </c>
      <c r="P3443" s="119"/>
      <c r="Q3443" s="84"/>
      <c r="R3443" s="125"/>
      <c r="S3443" s="166"/>
      <c r="T3443" s="167"/>
    </row>
    <row r="3444" spans="1:20" s="121" customFormat="1" ht="20.100000000000001" customHeight="1" x14ac:dyDescent="0.3">
      <c r="A3444" s="80"/>
      <c r="B3444" s="110" t="str">
        <f>IF(E3444="","",VLOOKUP(E3444,[1]PROJECTES!$C$14:$G$5000,2,FALSE))</f>
        <v/>
      </c>
      <c r="C3444" s="80"/>
      <c r="D3444" s="283" t="str">
        <f>IF(E3444="","",VLOOKUP(E3444,[1]PROJECTES!$C$14:$G$5000,5,FALSE))</f>
        <v/>
      </c>
      <c r="E3444" s="79"/>
      <c r="F3444" s="110" t="str">
        <f>IF(I3444="","",VLOOKUP(I3444,[1]PROJECTES!$C$14:$G$5000,2,FALSE))</f>
        <v/>
      </c>
      <c r="G3444" s="112" t="str">
        <f>IF(E3444="","",VLOOKUP(E3444,[1]PROJECTES!$C$14:$G$5000,4,FALSE))</f>
        <v/>
      </c>
      <c r="H3444" s="95"/>
      <c r="I3444" s="113" t="str">
        <f>IF(H3444="","",VLOOKUP(H3444,BD!B$2:C$16,2,FALSE))</f>
        <v/>
      </c>
      <c r="J3444" s="114"/>
      <c r="K3444" s="115" t="str">
        <f t="shared" si="118"/>
        <v/>
      </c>
      <c r="L3444" s="116" t="str">
        <f t="shared" ca="1" si="117"/>
        <v>-</v>
      </c>
      <c r="M3444" s="111" t="str">
        <f>IF(E3444="","",VLOOKUP(E3444,[1]PROJECTES!$C$14:$Z$5000,21,FALSE))</f>
        <v/>
      </c>
      <c r="N3444" s="117"/>
      <c r="O3444" s="118" t="s">
        <v>222</v>
      </c>
      <c r="P3444" s="119"/>
      <c r="Q3444" s="84"/>
      <c r="R3444" s="125"/>
      <c r="S3444" s="166"/>
      <c r="T3444" s="167"/>
    </row>
    <row r="3445" spans="1:20" s="121" customFormat="1" ht="20.100000000000001" customHeight="1" x14ac:dyDescent="0.3">
      <c r="A3445" s="80"/>
      <c r="B3445" s="110" t="str">
        <f>IF(E3445="","",VLOOKUP(E3445,[1]PROJECTES!$C$14:$G$5000,2,FALSE))</f>
        <v/>
      </c>
      <c r="C3445" s="80"/>
      <c r="D3445" s="283" t="str">
        <f>IF(E3445="","",VLOOKUP(E3445,[1]PROJECTES!$C$14:$G$5000,5,FALSE))</f>
        <v/>
      </c>
      <c r="E3445" s="79"/>
      <c r="F3445" s="110" t="str">
        <f>IF(I3445="","",VLOOKUP(I3445,[1]PROJECTES!$C$14:$G$5000,2,FALSE))</f>
        <v/>
      </c>
      <c r="G3445" s="112" t="str">
        <f>IF(E3445="","",VLOOKUP(E3445,[1]PROJECTES!$C$14:$G$5000,4,FALSE))</f>
        <v/>
      </c>
      <c r="H3445" s="95"/>
      <c r="I3445" s="113" t="str">
        <f>IF(H3445="","",VLOOKUP(H3445,BD!B$2:C$16,2,FALSE))</f>
        <v/>
      </c>
      <c r="J3445" s="114"/>
      <c r="K3445" s="115" t="str">
        <f t="shared" si="118"/>
        <v/>
      </c>
      <c r="L3445" s="116" t="str">
        <f t="shared" ca="1" si="117"/>
        <v>-</v>
      </c>
      <c r="M3445" s="111" t="str">
        <f>IF(E3445="","",VLOOKUP(E3445,[1]PROJECTES!$C$14:$Z$5000,21,FALSE))</f>
        <v/>
      </c>
      <c r="N3445" s="117"/>
      <c r="O3445" s="118" t="s">
        <v>222</v>
      </c>
      <c r="P3445" s="119"/>
      <c r="Q3445" s="84"/>
      <c r="R3445" s="125"/>
      <c r="S3445" s="166"/>
      <c r="T3445" s="167"/>
    </row>
    <row r="3446" spans="1:20" s="121" customFormat="1" ht="20.100000000000001" customHeight="1" x14ac:dyDescent="0.3">
      <c r="A3446" s="80"/>
      <c r="B3446" s="110" t="str">
        <f>IF(E3446="","",VLOOKUP(E3446,[1]PROJECTES!$C$14:$G$5000,2,FALSE))</f>
        <v/>
      </c>
      <c r="C3446" s="80"/>
      <c r="D3446" s="283" t="str">
        <f>IF(E3446="","",VLOOKUP(E3446,[1]PROJECTES!$C$14:$G$5000,5,FALSE))</f>
        <v/>
      </c>
      <c r="E3446" s="79"/>
      <c r="F3446" s="110" t="str">
        <f>IF(I3446="","",VLOOKUP(I3446,[1]PROJECTES!$C$14:$G$5000,2,FALSE))</f>
        <v/>
      </c>
      <c r="G3446" s="112" t="str">
        <f>IF(E3446="","",VLOOKUP(E3446,[1]PROJECTES!$C$14:$G$5000,4,FALSE))</f>
        <v/>
      </c>
      <c r="H3446" s="95"/>
      <c r="I3446" s="113" t="str">
        <f>IF(H3446="","",VLOOKUP(H3446,BD!B$2:C$16,2,FALSE))</f>
        <v/>
      </c>
      <c r="J3446" s="114"/>
      <c r="K3446" s="115" t="str">
        <f t="shared" si="118"/>
        <v/>
      </c>
      <c r="L3446" s="116" t="str">
        <f t="shared" ca="1" si="117"/>
        <v>-</v>
      </c>
      <c r="M3446" s="111" t="str">
        <f>IF(E3446="","",VLOOKUP(E3446,[1]PROJECTES!$C$14:$Z$5000,21,FALSE))</f>
        <v/>
      </c>
      <c r="N3446" s="117"/>
      <c r="O3446" s="118" t="s">
        <v>222</v>
      </c>
      <c r="P3446" s="119"/>
      <c r="Q3446" s="84"/>
      <c r="R3446" s="220"/>
      <c r="S3446" s="166"/>
      <c r="T3446" s="167"/>
    </row>
    <row r="3447" spans="1:20" s="121" customFormat="1" ht="20.100000000000001" customHeight="1" x14ac:dyDescent="0.3">
      <c r="A3447" s="80"/>
      <c r="B3447" s="110" t="str">
        <f>IF(E3447="","",VLOOKUP(E3447,[1]PROJECTES!$C$14:$G$5000,2,FALSE))</f>
        <v/>
      </c>
      <c r="C3447" s="80"/>
      <c r="D3447" s="283" t="str">
        <f>IF(E3447="","",VLOOKUP(E3447,[1]PROJECTES!$C$14:$G$5000,5,FALSE))</f>
        <v/>
      </c>
      <c r="E3447" s="79"/>
      <c r="F3447" s="110" t="str">
        <f>IF(I3447="","",VLOOKUP(I3447,[1]PROJECTES!$C$14:$G$5000,2,FALSE))</f>
        <v/>
      </c>
      <c r="G3447" s="112" t="str">
        <f>IF(E3447="","",VLOOKUP(E3447,[1]PROJECTES!$C$14:$G$5000,4,FALSE))</f>
        <v/>
      </c>
      <c r="H3447" s="95"/>
      <c r="I3447" s="113" t="str">
        <f>IF(H3447="","",VLOOKUP(H3447,BD!B$2:C$16,2,FALSE))</f>
        <v/>
      </c>
      <c r="J3447" s="114"/>
      <c r="K3447" s="115" t="str">
        <f t="shared" si="118"/>
        <v/>
      </c>
      <c r="L3447" s="116" t="str">
        <f t="shared" ca="1" si="117"/>
        <v>-</v>
      </c>
      <c r="M3447" s="111" t="str">
        <f>IF(E3447="","",VLOOKUP(E3447,[1]PROJECTES!$C$14:$Z$5000,21,FALSE))</f>
        <v/>
      </c>
      <c r="N3447" s="117"/>
      <c r="O3447" s="118" t="s">
        <v>222</v>
      </c>
      <c r="P3447" s="119"/>
      <c r="Q3447" s="84"/>
      <c r="R3447" s="220"/>
      <c r="S3447" s="166"/>
      <c r="T3447" s="167"/>
    </row>
    <row r="3448" spans="1:20" s="121" customFormat="1" ht="20.100000000000001" customHeight="1" x14ac:dyDescent="0.3">
      <c r="A3448" s="80"/>
      <c r="B3448" s="110" t="str">
        <f>IF(E3448="","",VLOOKUP(E3448,[1]PROJECTES!$C$14:$G$5000,2,FALSE))</f>
        <v/>
      </c>
      <c r="C3448" s="80"/>
      <c r="D3448" s="283" t="str">
        <f>IF(E3448="","",VLOOKUP(E3448,[1]PROJECTES!$C$14:$G$5000,5,FALSE))</f>
        <v/>
      </c>
      <c r="E3448" s="79"/>
      <c r="F3448" s="110" t="str">
        <f>IF(I3448="","",VLOOKUP(I3448,[1]PROJECTES!$C$14:$G$5000,2,FALSE))</f>
        <v/>
      </c>
      <c r="G3448" s="112" t="str">
        <f>IF(E3448="","",VLOOKUP(E3448,[1]PROJECTES!$C$14:$G$5000,4,FALSE))</f>
        <v/>
      </c>
      <c r="H3448" s="95"/>
      <c r="I3448" s="113" t="str">
        <f>IF(H3448="","",VLOOKUP(H3448,BD!B$2:C$16,2,FALSE))</f>
        <v/>
      </c>
      <c r="J3448" s="114"/>
      <c r="K3448" s="115" t="str">
        <f t="shared" si="118"/>
        <v/>
      </c>
      <c r="L3448" s="116" t="str">
        <f t="shared" ca="1" si="117"/>
        <v>-</v>
      </c>
      <c r="M3448" s="111" t="str">
        <f>IF(E3448="","",VLOOKUP(E3448,[1]PROJECTES!$C$14:$Z$5000,21,FALSE))</f>
        <v/>
      </c>
      <c r="N3448" s="117"/>
      <c r="O3448" s="118" t="s">
        <v>222</v>
      </c>
      <c r="P3448" s="119"/>
      <c r="Q3448" s="84"/>
      <c r="R3448" s="125"/>
      <c r="S3448" s="166"/>
      <c r="T3448" s="167"/>
    </row>
    <row r="3449" spans="1:20" s="121" customFormat="1" ht="20.100000000000001" customHeight="1" x14ac:dyDescent="0.3">
      <c r="A3449" s="80"/>
      <c r="B3449" s="110" t="str">
        <f>IF(E3449="","",VLOOKUP(E3449,[1]PROJECTES!$C$14:$G$5000,2,FALSE))</f>
        <v/>
      </c>
      <c r="C3449" s="80"/>
      <c r="D3449" s="283" t="str">
        <f>IF(E3449="","",VLOOKUP(E3449,[1]PROJECTES!$C$14:$G$5000,5,FALSE))</f>
        <v/>
      </c>
      <c r="E3449" s="79"/>
      <c r="F3449" s="110" t="str">
        <f>IF(I3449="","",VLOOKUP(I3449,[1]PROJECTES!$C$14:$G$5000,2,FALSE))</f>
        <v/>
      </c>
      <c r="G3449" s="112" t="str">
        <f>IF(E3449="","",VLOOKUP(E3449,[1]PROJECTES!$C$14:$G$5000,4,FALSE))</f>
        <v/>
      </c>
      <c r="H3449" s="95"/>
      <c r="I3449" s="113" t="str">
        <f>IF(H3449="","",VLOOKUP(H3449,BD!B$2:C$16,2,FALSE))</f>
        <v/>
      </c>
      <c r="J3449" s="114"/>
      <c r="K3449" s="115" t="str">
        <f t="shared" si="118"/>
        <v/>
      </c>
      <c r="L3449" s="116" t="str">
        <f t="shared" ca="1" si="117"/>
        <v>-</v>
      </c>
      <c r="M3449" s="111" t="str">
        <f>IF(E3449="","",VLOOKUP(E3449,[1]PROJECTES!$C$14:$Z$5000,21,FALSE))</f>
        <v/>
      </c>
      <c r="N3449" s="117"/>
      <c r="O3449" s="118" t="s">
        <v>222</v>
      </c>
      <c r="P3449" s="119"/>
      <c r="Q3449" s="84"/>
      <c r="R3449" s="125"/>
      <c r="S3449" s="166"/>
      <c r="T3449" s="167"/>
    </row>
    <row r="3450" spans="1:20" s="121" customFormat="1" ht="20.100000000000001" customHeight="1" x14ac:dyDescent="0.3">
      <c r="A3450" s="80"/>
      <c r="B3450" s="110" t="str">
        <f>IF(E3450="","",VLOOKUP(E3450,[1]PROJECTES!$C$14:$G$5000,2,FALSE))</f>
        <v/>
      </c>
      <c r="C3450" s="80"/>
      <c r="D3450" s="283" t="str">
        <f>IF(E3450="","",VLOOKUP(E3450,[1]PROJECTES!$C$14:$G$5000,5,FALSE))</f>
        <v/>
      </c>
      <c r="E3450" s="79"/>
      <c r="F3450" s="110" t="str">
        <f>IF(I3450="","",VLOOKUP(I3450,[1]PROJECTES!$C$14:$G$5000,2,FALSE))</f>
        <v/>
      </c>
      <c r="G3450" s="112" t="str">
        <f>IF(E3450="","",VLOOKUP(E3450,[1]PROJECTES!$C$14:$G$5000,4,FALSE))</f>
        <v/>
      </c>
      <c r="H3450" s="95"/>
      <c r="I3450" s="113" t="str">
        <f>IF(H3450="","",VLOOKUP(H3450,BD!B$2:C$16,2,FALSE))</f>
        <v/>
      </c>
      <c r="J3450" s="114"/>
      <c r="K3450" s="115" t="str">
        <f t="shared" si="118"/>
        <v/>
      </c>
      <c r="L3450" s="116" t="str">
        <f t="shared" ca="1" si="117"/>
        <v>-</v>
      </c>
      <c r="M3450" s="111" t="str">
        <f>IF(E3450="","",VLOOKUP(E3450,[1]PROJECTES!$C$14:$Z$5000,21,FALSE))</f>
        <v/>
      </c>
      <c r="N3450" s="117"/>
      <c r="O3450" s="118" t="s">
        <v>222</v>
      </c>
      <c r="P3450" s="119"/>
      <c r="Q3450" s="84"/>
      <c r="R3450" s="125"/>
      <c r="S3450" s="166"/>
      <c r="T3450" s="167"/>
    </row>
    <row r="3451" spans="1:20" s="121" customFormat="1" ht="20.100000000000001" customHeight="1" x14ac:dyDescent="0.3">
      <c r="A3451" s="80"/>
      <c r="B3451" s="110" t="str">
        <f>IF(E3451="","",VLOOKUP(E3451,[1]PROJECTES!$C$14:$G$5000,2,FALSE))</f>
        <v/>
      </c>
      <c r="C3451" s="80"/>
      <c r="D3451" s="283" t="str">
        <f>IF(E3451="","",VLOOKUP(E3451,[1]PROJECTES!$C$14:$G$5000,5,FALSE))</f>
        <v/>
      </c>
      <c r="E3451" s="79"/>
      <c r="F3451" s="110" t="str">
        <f>IF(I3451="","",VLOOKUP(I3451,[1]PROJECTES!$C$14:$G$5000,2,FALSE))</f>
        <v/>
      </c>
      <c r="G3451" s="112" t="str">
        <f>IF(E3451="","",VLOOKUP(E3451,[1]PROJECTES!$C$14:$G$5000,4,FALSE))</f>
        <v/>
      </c>
      <c r="H3451" s="95"/>
      <c r="I3451" s="113" t="str">
        <f>IF(H3451="","",VLOOKUP(H3451,BD!B$2:C$16,2,FALSE))</f>
        <v/>
      </c>
      <c r="J3451" s="114"/>
      <c r="K3451" s="115" t="str">
        <f t="shared" si="118"/>
        <v/>
      </c>
      <c r="L3451" s="116" t="str">
        <f t="shared" ca="1" si="117"/>
        <v>-</v>
      </c>
      <c r="M3451" s="111" t="str">
        <f>IF(E3451="","",VLOOKUP(E3451,[1]PROJECTES!$C$14:$Z$5000,21,FALSE))</f>
        <v/>
      </c>
      <c r="N3451" s="117"/>
      <c r="O3451" s="118" t="s">
        <v>222</v>
      </c>
      <c r="P3451" s="119"/>
      <c r="Q3451" s="84"/>
      <c r="R3451" s="125"/>
      <c r="S3451" s="166"/>
      <c r="T3451" s="167"/>
    </row>
    <row r="3452" spans="1:20" s="121" customFormat="1" ht="20.100000000000001" customHeight="1" x14ac:dyDescent="0.3">
      <c r="A3452" s="80"/>
      <c r="B3452" s="110" t="str">
        <f>IF(E3452="","",VLOOKUP(E3452,[1]PROJECTES!$C$14:$G$5000,2,FALSE))</f>
        <v/>
      </c>
      <c r="C3452" s="80"/>
      <c r="D3452" s="283" t="str">
        <f>IF(E3452="","",VLOOKUP(E3452,[1]PROJECTES!$C$14:$G$5000,5,FALSE))</f>
        <v/>
      </c>
      <c r="E3452" s="79"/>
      <c r="F3452" s="110" t="str">
        <f>IF(I3452="","",VLOOKUP(I3452,[1]PROJECTES!$C$14:$G$5000,2,FALSE))</f>
        <v/>
      </c>
      <c r="G3452" s="112" t="str">
        <f>IF(E3452="","",VLOOKUP(E3452,[1]PROJECTES!$C$14:$G$5000,4,FALSE))</f>
        <v/>
      </c>
      <c r="H3452" s="95"/>
      <c r="I3452" s="113" t="str">
        <f>IF(H3452="","",VLOOKUP(H3452,BD!B$2:C$16,2,FALSE))</f>
        <v/>
      </c>
      <c r="J3452" s="114"/>
      <c r="K3452" s="115" t="str">
        <f t="shared" si="118"/>
        <v/>
      </c>
      <c r="L3452" s="116" t="str">
        <f t="shared" ca="1" si="117"/>
        <v>-</v>
      </c>
      <c r="M3452" s="111" t="str">
        <f>IF(E3452="","",VLOOKUP(E3452,[1]PROJECTES!$C$14:$Z$5000,21,FALSE))</f>
        <v/>
      </c>
      <c r="N3452" s="117"/>
      <c r="O3452" s="118" t="s">
        <v>222</v>
      </c>
      <c r="P3452" s="119"/>
      <c r="Q3452" s="84"/>
      <c r="R3452" s="220"/>
      <c r="S3452" s="166"/>
      <c r="T3452" s="167"/>
    </row>
    <row r="3453" spans="1:20" s="121" customFormat="1" ht="20.100000000000001" customHeight="1" x14ac:dyDescent="0.3">
      <c r="A3453" s="80"/>
      <c r="B3453" s="110" t="str">
        <f>IF(E3453="","",VLOOKUP(E3453,[1]PROJECTES!$C$14:$G$5000,2,FALSE))</f>
        <v/>
      </c>
      <c r="C3453" s="80"/>
      <c r="D3453" s="283" t="str">
        <f>IF(E3453="","",VLOOKUP(E3453,[1]PROJECTES!$C$14:$G$5000,5,FALSE))</f>
        <v/>
      </c>
      <c r="E3453" s="79"/>
      <c r="F3453" s="110" t="str">
        <f>IF(I3453="","",VLOOKUP(I3453,[1]PROJECTES!$C$14:$G$5000,2,FALSE))</f>
        <v/>
      </c>
      <c r="G3453" s="112" t="str">
        <f>IF(E3453="","",VLOOKUP(E3453,[1]PROJECTES!$C$14:$G$5000,4,FALSE))</f>
        <v/>
      </c>
      <c r="H3453" s="95"/>
      <c r="I3453" s="113" t="str">
        <f>IF(H3453="","",VLOOKUP(H3453,BD!B$2:C$16,2,FALSE))</f>
        <v/>
      </c>
      <c r="J3453" s="114"/>
      <c r="K3453" s="115" t="str">
        <f t="shared" si="118"/>
        <v/>
      </c>
      <c r="L3453" s="116" t="str">
        <f t="shared" ca="1" si="117"/>
        <v>-</v>
      </c>
      <c r="M3453" s="111" t="str">
        <f>IF(E3453="","",VLOOKUP(E3453,[1]PROJECTES!$C$14:$Z$5000,21,FALSE))</f>
        <v/>
      </c>
      <c r="N3453" s="117"/>
      <c r="O3453" s="118" t="s">
        <v>222</v>
      </c>
      <c r="P3453" s="119"/>
      <c r="Q3453" s="84"/>
      <c r="R3453" s="220"/>
      <c r="S3453" s="166"/>
      <c r="T3453" s="167"/>
    </row>
    <row r="3454" spans="1:20" s="121" customFormat="1" ht="20.100000000000001" customHeight="1" x14ac:dyDescent="0.3">
      <c r="A3454" s="80"/>
      <c r="B3454" s="110" t="str">
        <f>IF(E3454="","",VLOOKUP(E3454,[1]PROJECTES!$C$14:$G$5000,2,FALSE))</f>
        <v/>
      </c>
      <c r="C3454" s="80"/>
      <c r="D3454" s="283" t="str">
        <f>IF(E3454="","",VLOOKUP(E3454,[1]PROJECTES!$C$14:$G$5000,5,FALSE))</f>
        <v/>
      </c>
      <c r="E3454" s="79"/>
      <c r="F3454" s="110" t="str">
        <f>IF(I3454="","",VLOOKUP(I3454,[1]PROJECTES!$C$14:$G$5000,2,FALSE))</f>
        <v/>
      </c>
      <c r="G3454" s="112" t="str">
        <f>IF(E3454="","",VLOOKUP(E3454,[1]PROJECTES!$C$14:$G$5000,4,FALSE))</f>
        <v/>
      </c>
      <c r="H3454" s="95"/>
      <c r="I3454" s="113" t="str">
        <f>IF(H3454="","",VLOOKUP(H3454,BD!B$2:C$16,2,FALSE))</f>
        <v/>
      </c>
      <c r="J3454" s="114"/>
      <c r="K3454" s="115" t="str">
        <f t="shared" si="118"/>
        <v/>
      </c>
      <c r="L3454" s="116" t="str">
        <f t="shared" ca="1" si="117"/>
        <v>-</v>
      </c>
      <c r="M3454" s="111" t="str">
        <f>IF(E3454="","",VLOOKUP(E3454,[1]PROJECTES!$C$14:$Z$5000,21,FALSE))</f>
        <v/>
      </c>
      <c r="N3454" s="117"/>
      <c r="O3454" s="118" t="s">
        <v>222</v>
      </c>
      <c r="P3454" s="119"/>
      <c r="Q3454" s="84"/>
      <c r="R3454" s="125"/>
      <c r="S3454" s="166"/>
      <c r="T3454" s="167"/>
    </row>
    <row r="3455" spans="1:20" s="121" customFormat="1" ht="20.100000000000001" customHeight="1" x14ac:dyDescent="0.3">
      <c r="A3455" s="80"/>
      <c r="B3455" s="110" t="str">
        <f>IF(E3455="","",VLOOKUP(E3455,[1]PROJECTES!$C$14:$G$5000,2,FALSE))</f>
        <v/>
      </c>
      <c r="C3455" s="80"/>
      <c r="D3455" s="283" t="str">
        <f>IF(E3455="","",VLOOKUP(E3455,[1]PROJECTES!$C$14:$G$5000,5,FALSE))</f>
        <v/>
      </c>
      <c r="E3455" s="79"/>
      <c r="F3455" s="110" t="str">
        <f>IF(I3455="","",VLOOKUP(I3455,[1]PROJECTES!$C$14:$G$5000,2,FALSE))</f>
        <v/>
      </c>
      <c r="G3455" s="112" t="str">
        <f>IF(E3455="","",VLOOKUP(E3455,[1]PROJECTES!$C$14:$G$5000,4,FALSE))</f>
        <v/>
      </c>
      <c r="H3455" s="95"/>
      <c r="I3455" s="113" t="str">
        <f>IF(H3455="","",VLOOKUP(H3455,BD!B$2:C$16,2,FALSE))</f>
        <v/>
      </c>
      <c r="J3455" s="114"/>
      <c r="K3455" s="115" t="str">
        <f t="shared" si="118"/>
        <v/>
      </c>
      <c r="L3455" s="116" t="str">
        <f t="shared" ca="1" si="117"/>
        <v>-</v>
      </c>
      <c r="M3455" s="111" t="str">
        <f>IF(E3455="","",VLOOKUP(E3455,[1]PROJECTES!$C$14:$Z$5000,21,FALSE))</f>
        <v/>
      </c>
      <c r="N3455" s="117"/>
      <c r="O3455" s="118" t="s">
        <v>222</v>
      </c>
      <c r="P3455" s="119"/>
      <c r="Q3455" s="84"/>
      <c r="R3455" s="125"/>
      <c r="S3455" s="166"/>
      <c r="T3455" s="167"/>
    </row>
    <row r="3456" spans="1:20" s="121" customFormat="1" ht="20.100000000000001" customHeight="1" x14ac:dyDescent="0.3">
      <c r="A3456" s="80"/>
      <c r="B3456" s="110" t="str">
        <f>IF(E3456="","",VLOOKUP(E3456,[1]PROJECTES!$C$14:$G$5000,2,FALSE))</f>
        <v/>
      </c>
      <c r="C3456" s="80"/>
      <c r="D3456" s="283" t="str">
        <f>IF(E3456="","",VLOOKUP(E3456,[1]PROJECTES!$C$14:$G$5000,5,FALSE))</f>
        <v/>
      </c>
      <c r="E3456" s="79"/>
      <c r="F3456" s="110" t="str">
        <f>IF(I3456="","",VLOOKUP(I3456,[1]PROJECTES!$C$14:$G$5000,2,FALSE))</f>
        <v/>
      </c>
      <c r="G3456" s="112" t="str">
        <f>IF(E3456="","",VLOOKUP(E3456,[1]PROJECTES!$C$14:$G$5000,4,FALSE))</f>
        <v/>
      </c>
      <c r="H3456" s="95"/>
      <c r="I3456" s="113" t="str">
        <f>IF(H3456="","",VLOOKUP(H3456,BD!B$2:C$16,2,FALSE))</f>
        <v/>
      </c>
      <c r="J3456" s="114"/>
      <c r="K3456" s="115" t="str">
        <f t="shared" si="118"/>
        <v/>
      </c>
      <c r="L3456" s="116" t="str">
        <f t="shared" ca="1" si="117"/>
        <v>-</v>
      </c>
      <c r="M3456" s="111" t="str">
        <f>IF(E3456="","",VLOOKUP(E3456,[1]PROJECTES!$C$14:$Z$5000,21,FALSE))</f>
        <v/>
      </c>
      <c r="N3456" s="117"/>
      <c r="O3456" s="118" t="s">
        <v>222</v>
      </c>
      <c r="P3456" s="119"/>
      <c r="Q3456" s="84"/>
      <c r="R3456" s="125"/>
      <c r="S3456" s="166"/>
      <c r="T3456" s="167"/>
    </row>
    <row r="3457" spans="1:22" s="121" customFormat="1" ht="20.100000000000001" customHeight="1" x14ac:dyDescent="0.2">
      <c r="A3457" s="80"/>
      <c r="B3457" s="110" t="str">
        <f>IF(E3457="","",VLOOKUP(E3457,[1]PROJECTES!$C$14:$G$5000,2,FALSE))</f>
        <v/>
      </c>
      <c r="C3457" s="80"/>
      <c r="D3457" s="283" t="str">
        <f>IF(E3457="","",VLOOKUP(E3457,[1]PROJECTES!$C$14:$G$5000,5,FALSE))</f>
        <v/>
      </c>
      <c r="E3457" s="79"/>
      <c r="F3457" s="110" t="str">
        <f>IF(I3457="","",VLOOKUP(I3457,[1]PROJECTES!$C$14:$G$5000,2,FALSE))</f>
        <v/>
      </c>
      <c r="G3457" s="112" t="str">
        <f>IF(E3457="","",VLOOKUP(E3457,[1]PROJECTES!$C$14:$G$5000,4,FALSE))</f>
        <v/>
      </c>
      <c r="H3457" s="95"/>
      <c r="I3457" s="113" t="str">
        <f>IF(H3457="","",VLOOKUP(H3457,BD!B$2:C$16,2,FALSE))</f>
        <v/>
      </c>
      <c r="J3457" s="114"/>
      <c r="K3457" s="115" t="str">
        <f t="shared" si="118"/>
        <v/>
      </c>
      <c r="L3457" s="116" t="str">
        <f t="shared" ca="1" si="117"/>
        <v>-</v>
      </c>
      <c r="M3457" s="111" t="str">
        <f>IF(E3457="","",VLOOKUP(E3457,[1]PROJECTES!$C$14:$Z$5000,21,FALSE))</f>
        <v/>
      </c>
      <c r="N3457" s="117"/>
      <c r="O3457" s="118" t="s">
        <v>222</v>
      </c>
      <c r="P3457" s="119"/>
      <c r="Q3457" s="84"/>
      <c r="R3457" s="125"/>
      <c r="S3457" s="166"/>
      <c r="T3457" s="167"/>
      <c r="V3457" s="207"/>
    </row>
    <row r="3458" spans="1:22" s="121" customFormat="1" ht="20.100000000000001" customHeight="1" x14ac:dyDescent="0.2">
      <c r="A3458" s="80"/>
      <c r="B3458" s="110" t="str">
        <f>IF(E3458="","",VLOOKUP(E3458,[1]PROJECTES!$C$14:$G$5000,2,FALSE))</f>
        <v/>
      </c>
      <c r="C3458" s="80"/>
      <c r="D3458" s="283" t="str">
        <f>IF(E3458="","",VLOOKUP(E3458,[1]PROJECTES!$C$14:$G$5000,5,FALSE))</f>
        <v/>
      </c>
      <c r="E3458" s="79"/>
      <c r="F3458" s="110" t="str">
        <f>IF(I3458="","",VLOOKUP(I3458,[1]PROJECTES!$C$14:$G$5000,2,FALSE))</f>
        <v/>
      </c>
      <c r="G3458" s="112" t="str">
        <f>IF(E3458="","",VLOOKUP(E3458,[1]PROJECTES!$C$14:$G$5000,4,FALSE))</f>
        <v/>
      </c>
      <c r="H3458" s="95"/>
      <c r="I3458" s="113" t="str">
        <f>IF(H3458="","",VLOOKUP(H3458,BD!B$2:C$16,2,FALSE))</f>
        <v/>
      </c>
      <c r="J3458" s="114"/>
      <c r="K3458" s="115" t="str">
        <f t="shared" si="118"/>
        <v/>
      </c>
      <c r="L3458" s="116" t="str">
        <f t="shared" ca="1" si="117"/>
        <v>-</v>
      </c>
      <c r="M3458" s="111" t="str">
        <f>IF(E3458="","",VLOOKUP(E3458,[1]PROJECTES!$C$14:$Z$5000,21,FALSE))</f>
        <v/>
      </c>
      <c r="N3458" s="117"/>
      <c r="O3458" s="118" t="s">
        <v>222</v>
      </c>
      <c r="P3458" s="119"/>
      <c r="Q3458" s="84"/>
      <c r="R3458" s="125"/>
      <c r="S3458" s="166"/>
      <c r="T3458" s="167"/>
      <c r="V3458" s="207"/>
    </row>
    <row r="3459" spans="1:22" s="121" customFormat="1" ht="20.100000000000001" customHeight="1" x14ac:dyDescent="0.3">
      <c r="A3459" s="80"/>
      <c r="B3459" s="110" t="str">
        <f>IF(E3459="","",VLOOKUP(E3459,[1]PROJECTES!$C$14:$G$5000,2,FALSE))</f>
        <v/>
      </c>
      <c r="C3459" s="80"/>
      <c r="D3459" s="283" t="str">
        <f>IF(E3459="","",VLOOKUP(E3459,[1]PROJECTES!$C$14:$G$5000,5,FALSE))</f>
        <v/>
      </c>
      <c r="E3459" s="79"/>
      <c r="F3459" s="110" t="str">
        <f>IF(I3459="","",VLOOKUP(I3459,[1]PROJECTES!$C$14:$G$5000,2,FALSE))</f>
        <v/>
      </c>
      <c r="G3459" s="112" t="str">
        <f>IF(E3459="","",VLOOKUP(E3459,[1]PROJECTES!$C$14:$G$5000,4,FALSE))</f>
        <v/>
      </c>
      <c r="H3459" s="95"/>
      <c r="I3459" s="113" t="str">
        <f>IF(H3459="","",VLOOKUP(H3459,BD!B$2:C$16,2,FALSE))</f>
        <v/>
      </c>
      <c r="J3459" s="114"/>
      <c r="K3459" s="115" t="str">
        <f t="shared" si="118"/>
        <v/>
      </c>
      <c r="L3459" s="116" t="str">
        <f t="shared" ca="1" si="117"/>
        <v>-</v>
      </c>
      <c r="M3459" s="111" t="str">
        <f>IF(E3459="","",VLOOKUP(E3459,[1]PROJECTES!$C$14:$Z$5000,21,FALSE))</f>
        <v/>
      </c>
      <c r="N3459" s="117"/>
      <c r="O3459" s="118" t="s">
        <v>222</v>
      </c>
      <c r="P3459" s="119"/>
      <c r="Q3459" s="84"/>
      <c r="R3459" s="125"/>
      <c r="S3459" s="166"/>
      <c r="T3459" s="167"/>
    </row>
    <row r="3460" spans="1:22" s="121" customFormat="1" ht="20.100000000000001" customHeight="1" x14ac:dyDescent="0.3">
      <c r="A3460" s="80"/>
      <c r="B3460" s="110" t="str">
        <f>IF(E3460="","",VLOOKUP(E3460,[1]PROJECTES!$C$14:$G$5000,2,FALSE))</f>
        <v/>
      </c>
      <c r="C3460" s="80"/>
      <c r="D3460" s="283" t="str">
        <f>IF(E3460="","",VLOOKUP(E3460,[1]PROJECTES!$C$14:$G$5000,5,FALSE))</f>
        <v/>
      </c>
      <c r="E3460" s="79"/>
      <c r="F3460" s="110" t="str">
        <f>IF(I3460="","",VLOOKUP(I3460,[1]PROJECTES!$C$14:$G$5000,2,FALSE))</f>
        <v/>
      </c>
      <c r="G3460" s="112" t="str">
        <f>IF(E3460="","",VLOOKUP(E3460,[1]PROJECTES!$C$14:$G$5000,4,FALSE))</f>
        <v/>
      </c>
      <c r="H3460" s="95"/>
      <c r="I3460" s="113" t="str">
        <f>IF(H3460="","",VLOOKUP(H3460,BD!B$2:C$16,2,FALSE))</f>
        <v/>
      </c>
      <c r="J3460" s="114"/>
      <c r="K3460" s="115" t="str">
        <f t="shared" si="118"/>
        <v/>
      </c>
      <c r="L3460" s="116" t="str">
        <f t="shared" ca="1" si="117"/>
        <v>-</v>
      </c>
      <c r="M3460" s="111" t="str">
        <f>IF(E3460="","",VLOOKUP(E3460,[1]PROJECTES!$C$14:$Z$5000,21,FALSE))</f>
        <v/>
      </c>
      <c r="N3460" s="117"/>
      <c r="O3460" s="118" t="s">
        <v>222</v>
      </c>
      <c r="P3460" s="119"/>
      <c r="Q3460" s="84"/>
      <c r="R3460" s="125"/>
      <c r="S3460" s="166"/>
      <c r="T3460" s="167"/>
    </row>
    <row r="3461" spans="1:22" s="121" customFormat="1" ht="20.100000000000001" customHeight="1" x14ac:dyDescent="0.3">
      <c r="A3461" s="80"/>
      <c r="B3461" s="110" t="str">
        <f>IF(E3461="","",VLOOKUP(E3461,[1]PROJECTES!$C$14:$G$5000,2,FALSE))</f>
        <v/>
      </c>
      <c r="C3461" s="80"/>
      <c r="D3461" s="283" t="str">
        <f>IF(E3461="","",VLOOKUP(E3461,[1]PROJECTES!$C$14:$G$5000,5,FALSE))</f>
        <v/>
      </c>
      <c r="E3461" s="79"/>
      <c r="F3461" s="110" t="str">
        <f>IF(I3461="","",VLOOKUP(I3461,[1]PROJECTES!$C$14:$G$5000,2,FALSE))</f>
        <v/>
      </c>
      <c r="G3461" s="112" t="str">
        <f>IF(E3461="","",VLOOKUP(E3461,[1]PROJECTES!$C$14:$G$5000,4,FALSE))</f>
        <v/>
      </c>
      <c r="H3461" s="95"/>
      <c r="I3461" s="113" t="str">
        <f>IF(H3461="","",VLOOKUP(H3461,BD!B$2:C$16,2,FALSE))</f>
        <v/>
      </c>
      <c r="J3461" s="114"/>
      <c r="K3461" s="115" t="str">
        <f t="shared" si="118"/>
        <v/>
      </c>
      <c r="L3461" s="116" t="str">
        <f t="shared" ca="1" si="117"/>
        <v>-</v>
      </c>
      <c r="M3461" s="111" t="str">
        <f>IF(E3461="","",VLOOKUP(E3461,[1]PROJECTES!$C$14:$Z$5000,21,FALSE))</f>
        <v/>
      </c>
      <c r="N3461" s="117"/>
      <c r="O3461" s="118" t="s">
        <v>222</v>
      </c>
      <c r="P3461" s="119"/>
      <c r="Q3461" s="84"/>
      <c r="R3461" s="125"/>
      <c r="S3461" s="166"/>
      <c r="T3461" s="167"/>
    </row>
    <row r="3462" spans="1:22" s="121" customFormat="1" ht="20.100000000000001" customHeight="1" x14ac:dyDescent="0.3">
      <c r="A3462" s="80"/>
      <c r="B3462" s="110" t="str">
        <f>IF(E3462="","",VLOOKUP(E3462,[1]PROJECTES!$C$14:$G$5000,2,FALSE))</f>
        <v/>
      </c>
      <c r="C3462" s="80"/>
      <c r="D3462" s="283" t="str">
        <f>IF(E3462="","",VLOOKUP(E3462,[1]PROJECTES!$C$14:$G$5000,5,FALSE))</f>
        <v/>
      </c>
      <c r="E3462" s="79"/>
      <c r="F3462" s="110" t="str">
        <f>IF(I3462="","",VLOOKUP(I3462,[1]PROJECTES!$C$14:$G$5000,2,FALSE))</f>
        <v/>
      </c>
      <c r="G3462" s="112" t="str">
        <f>IF(E3462="","",VLOOKUP(E3462,[1]PROJECTES!$C$14:$G$5000,4,FALSE))</f>
        <v/>
      </c>
      <c r="H3462" s="95"/>
      <c r="I3462" s="113" t="str">
        <f>IF(H3462="","",VLOOKUP(H3462,BD!B$2:C$16,2,FALSE))</f>
        <v/>
      </c>
      <c r="J3462" s="114"/>
      <c r="K3462" s="115" t="str">
        <f t="shared" si="118"/>
        <v/>
      </c>
      <c r="L3462" s="116" t="str">
        <f t="shared" ca="1" si="117"/>
        <v>-</v>
      </c>
      <c r="M3462" s="111" t="str">
        <f>IF(E3462="","",VLOOKUP(E3462,[1]PROJECTES!$C$14:$Z$5000,21,FALSE))</f>
        <v/>
      </c>
      <c r="N3462" s="117"/>
      <c r="O3462" s="118" t="s">
        <v>222</v>
      </c>
      <c r="P3462" s="119"/>
      <c r="Q3462" s="84"/>
      <c r="R3462" s="125"/>
      <c r="S3462" s="166"/>
      <c r="T3462" s="167"/>
    </row>
    <row r="3463" spans="1:22" s="121" customFormat="1" ht="20.100000000000001" customHeight="1" x14ac:dyDescent="0.3">
      <c r="A3463" s="80"/>
      <c r="B3463" s="110" t="str">
        <f>IF(E3463="","",VLOOKUP(E3463,[1]PROJECTES!$C$14:$G$5000,2,FALSE))</f>
        <v/>
      </c>
      <c r="C3463" s="80"/>
      <c r="D3463" s="283" t="str">
        <f>IF(E3463="","",VLOOKUP(E3463,[1]PROJECTES!$C$14:$G$5000,5,FALSE))</f>
        <v/>
      </c>
      <c r="E3463" s="79"/>
      <c r="F3463" s="110" t="str">
        <f>IF(I3463="","",VLOOKUP(I3463,[1]PROJECTES!$C$14:$G$5000,2,FALSE))</f>
        <v/>
      </c>
      <c r="G3463" s="112" t="str">
        <f>IF(E3463="","",VLOOKUP(E3463,[1]PROJECTES!$C$14:$G$5000,4,FALSE))</f>
        <v/>
      </c>
      <c r="H3463" s="95"/>
      <c r="I3463" s="113" t="str">
        <f>IF(H3463="","",VLOOKUP(H3463,BD!B$2:C$16,2,FALSE))</f>
        <v/>
      </c>
      <c r="J3463" s="114"/>
      <c r="K3463" s="115" t="str">
        <f t="shared" si="118"/>
        <v/>
      </c>
      <c r="L3463" s="116" t="str">
        <f t="shared" ca="1" si="117"/>
        <v>-</v>
      </c>
      <c r="M3463" s="111" t="str">
        <f>IF(E3463="","",VLOOKUP(E3463,[1]PROJECTES!$C$14:$Z$5000,21,FALSE))</f>
        <v/>
      </c>
      <c r="N3463" s="117"/>
      <c r="O3463" s="118" t="s">
        <v>222</v>
      </c>
      <c r="P3463" s="119"/>
      <c r="Q3463" s="84"/>
      <c r="R3463" s="125"/>
      <c r="S3463" s="166"/>
      <c r="T3463" s="167"/>
    </row>
    <row r="3464" spans="1:22" s="121" customFormat="1" ht="20.100000000000001" customHeight="1" x14ac:dyDescent="0.3">
      <c r="A3464" s="80"/>
      <c r="B3464" s="110" t="str">
        <f>IF(E3464="","",VLOOKUP(E3464,[1]PROJECTES!$C$14:$G$5000,2,FALSE))</f>
        <v/>
      </c>
      <c r="C3464" s="80"/>
      <c r="D3464" s="283" t="str">
        <f>IF(E3464="","",VLOOKUP(E3464,[1]PROJECTES!$C$14:$G$5000,5,FALSE))</f>
        <v/>
      </c>
      <c r="E3464" s="79"/>
      <c r="F3464" s="110" t="str">
        <f>IF(I3464="","",VLOOKUP(I3464,[1]PROJECTES!$C$14:$G$5000,2,FALSE))</f>
        <v/>
      </c>
      <c r="G3464" s="112" t="str">
        <f>IF(E3464="","",VLOOKUP(E3464,[1]PROJECTES!$C$14:$G$5000,4,FALSE))</f>
        <v/>
      </c>
      <c r="H3464" s="95"/>
      <c r="I3464" s="113" t="str">
        <f>IF(H3464="","",VLOOKUP(H3464,BD!B$2:C$16,2,FALSE))</f>
        <v/>
      </c>
      <c r="J3464" s="114"/>
      <c r="K3464" s="115" t="str">
        <f t="shared" si="118"/>
        <v/>
      </c>
      <c r="L3464" s="116" t="str">
        <f t="shared" ca="1" si="117"/>
        <v>-</v>
      </c>
      <c r="M3464" s="111" t="str">
        <f>IF(E3464="","",VLOOKUP(E3464,[1]PROJECTES!$C$14:$Z$5000,21,FALSE))</f>
        <v/>
      </c>
      <c r="N3464" s="117"/>
      <c r="O3464" s="118" t="s">
        <v>222</v>
      </c>
      <c r="P3464" s="119"/>
      <c r="Q3464" s="84"/>
      <c r="R3464" s="125"/>
      <c r="S3464" s="166"/>
      <c r="T3464" s="167"/>
    </row>
    <row r="3465" spans="1:22" s="121" customFormat="1" ht="20.100000000000001" customHeight="1" x14ac:dyDescent="0.3">
      <c r="A3465" s="80"/>
      <c r="B3465" s="110" t="str">
        <f>IF(E3465="","",VLOOKUP(E3465,[1]PROJECTES!$C$14:$G$5000,2,FALSE))</f>
        <v/>
      </c>
      <c r="C3465" s="80"/>
      <c r="D3465" s="283" t="str">
        <f>IF(E3465="","",VLOOKUP(E3465,[1]PROJECTES!$C$14:$G$5000,5,FALSE))</f>
        <v/>
      </c>
      <c r="E3465" s="79"/>
      <c r="F3465" s="110" t="str">
        <f>IF(I3465="","",VLOOKUP(I3465,[1]PROJECTES!$C$14:$G$5000,2,FALSE))</f>
        <v/>
      </c>
      <c r="G3465" s="112" t="str">
        <f>IF(E3465="","",VLOOKUP(E3465,[1]PROJECTES!$C$14:$G$5000,4,FALSE))</f>
        <v/>
      </c>
      <c r="H3465" s="95"/>
      <c r="I3465" s="113" t="str">
        <f>IF(H3465="","",VLOOKUP(H3465,BD!B$2:C$16,2,FALSE))</f>
        <v/>
      </c>
      <c r="J3465" s="114"/>
      <c r="K3465" s="115" t="str">
        <f t="shared" si="118"/>
        <v/>
      </c>
      <c r="L3465" s="116" t="str">
        <f t="shared" ref="L3465:L3528" ca="1" si="119">IF(M3465="","-",IF(G3465="TA","-",+M3465-TODAY()))</f>
        <v>-</v>
      </c>
      <c r="M3465" s="111" t="str">
        <f>IF(E3465="","",VLOOKUP(E3465,[1]PROJECTES!$C$14:$Z$5000,21,FALSE))</f>
        <v/>
      </c>
      <c r="N3465" s="117"/>
      <c r="O3465" s="118" t="s">
        <v>222</v>
      </c>
      <c r="P3465" s="119"/>
      <c r="Q3465" s="84"/>
      <c r="R3465" s="125"/>
      <c r="S3465" s="166"/>
      <c r="T3465" s="167"/>
    </row>
    <row r="3466" spans="1:22" s="121" customFormat="1" ht="20.100000000000001" customHeight="1" x14ac:dyDescent="0.3">
      <c r="A3466" s="80"/>
      <c r="B3466" s="110" t="str">
        <f>IF(E3466="","",VLOOKUP(E3466,[1]PROJECTES!$C$14:$G$5000,2,FALSE))</f>
        <v/>
      </c>
      <c r="C3466" s="80"/>
      <c r="D3466" s="283" t="str">
        <f>IF(E3466="","",VLOOKUP(E3466,[1]PROJECTES!$C$14:$G$5000,5,FALSE))</f>
        <v/>
      </c>
      <c r="E3466" s="79"/>
      <c r="F3466" s="110" t="str">
        <f>IF(I3466="","",VLOOKUP(I3466,[1]PROJECTES!$C$14:$G$5000,2,FALSE))</f>
        <v/>
      </c>
      <c r="G3466" s="112" t="str">
        <f>IF(E3466="","",VLOOKUP(E3466,[1]PROJECTES!$C$14:$G$5000,4,FALSE))</f>
        <v/>
      </c>
      <c r="H3466" s="95"/>
      <c r="I3466" s="113" t="str">
        <f>IF(H3466="","",VLOOKUP(H3466,BD!B$2:C$16,2,FALSE))</f>
        <v/>
      </c>
      <c r="J3466" s="114"/>
      <c r="K3466" s="115" t="str">
        <f t="shared" si="118"/>
        <v/>
      </c>
      <c r="L3466" s="116" t="str">
        <f t="shared" ca="1" si="119"/>
        <v>-</v>
      </c>
      <c r="M3466" s="111" t="str">
        <f>IF(E3466="","",VLOOKUP(E3466,[1]PROJECTES!$C$14:$Z$5000,21,FALSE))</f>
        <v/>
      </c>
      <c r="N3466" s="117"/>
      <c r="O3466" s="118" t="s">
        <v>222</v>
      </c>
      <c r="P3466" s="119"/>
      <c r="Q3466" s="84"/>
      <c r="R3466" s="125"/>
      <c r="S3466" s="166"/>
      <c r="T3466" s="167"/>
    </row>
    <row r="3467" spans="1:22" s="121" customFormat="1" ht="20.100000000000001" customHeight="1" x14ac:dyDescent="0.3">
      <c r="A3467" s="80"/>
      <c r="B3467" s="110" t="str">
        <f>IF(E3467="","",VLOOKUP(E3467,[1]PROJECTES!$C$14:$G$5000,2,FALSE))</f>
        <v/>
      </c>
      <c r="C3467" s="80"/>
      <c r="D3467" s="283" t="str">
        <f>IF(E3467="","",VLOOKUP(E3467,[1]PROJECTES!$C$14:$G$5000,5,FALSE))</f>
        <v/>
      </c>
      <c r="E3467" s="79"/>
      <c r="F3467" s="110" t="str">
        <f>IF(I3467="","",VLOOKUP(I3467,[1]PROJECTES!$C$14:$G$5000,2,FALSE))</f>
        <v/>
      </c>
      <c r="G3467" s="112" t="str">
        <f>IF(E3467="","",VLOOKUP(E3467,[1]PROJECTES!$C$14:$G$5000,4,FALSE))</f>
        <v/>
      </c>
      <c r="H3467" s="95"/>
      <c r="I3467" s="113" t="str">
        <f>IF(H3467="","",VLOOKUP(H3467,BD!B$2:C$16,2,FALSE))</f>
        <v/>
      </c>
      <c r="J3467" s="114"/>
      <c r="K3467" s="115" t="str">
        <f t="shared" si="118"/>
        <v/>
      </c>
      <c r="L3467" s="116" t="str">
        <f t="shared" ca="1" si="119"/>
        <v>-</v>
      </c>
      <c r="M3467" s="111" t="str">
        <f>IF(E3467="","",VLOOKUP(E3467,[1]PROJECTES!$C$14:$Z$5000,21,FALSE))</f>
        <v/>
      </c>
      <c r="N3467" s="117"/>
      <c r="O3467" s="118" t="s">
        <v>222</v>
      </c>
      <c r="P3467" s="119"/>
      <c r="Q3467" s="84"/>
      <c r="R3467" s="125"/>
      <c r="S3467" s="166"/>
      <c r="T3467" s="167"/>
    </row>
    <row r="3468" spans="1:22" s="121" customFormat="1" ht="20.100000000000001" customHeight="1" x14ac:dyDescent="0.3">
      <c r="A3468" s="80"/>
      <c r="B3468" s="110" t="str">
        <f>IF(E3468="","",VLOOKUP(E3468,[1]PROJECTES!$C$14:$G$5000,2,FALSE))</f>
        <v/>
      </c>
      <c r="C3468" s="80"/>
      <c r="D3468" s="283" t="str">
        <f>IF(E3468="","",VLOOKUP(E3468,[1]PROJECTES!$C$14:$G$5000,5,FALSE))</f>
        <v/>
      </c>
      <c r="E3468" s="79"/>
      <c r="F3468" s="110" t="str">
        <f>IF(I3468="","",VLOOKUP(I3468,[1]PROJECTES!$C$14:$G$5000,2,FALSE))</f>
        <v/>
      </c>
      <c r="G3468" s="112" t="str">
        <f>IF(E3468="","",VLOOKUP(E3468,[1]PROJECTES!$C$14:$G$5000,4,FALSE))</f>
        <v/>
      </c>
      <c r="H3468" s="95"/>
      <c r="I3468" s="113" t="str">
        <f>IF(H3468="","",VLOOKUP(H3468,BD!B$2:C$16,2,FALSE))</f>
        <v/>
      </c>
      <c r="J3468" s="114"/>
      <c r="K3468" s="115" t="str">
        <f t="shared" si="118"/>
        <v/>
      </c>
      <c r="L3468" s="116" t="str">
        <f t="shared" ca="1" si="119"/>
        <v>-</v>
      </c>
      <c r="M3468" s="111" t="str">
        <f>IF(E3468="","",VLOOKUP(E3468,[1]PROJECTES!$C$14:$Z$5000,21,FALSE))</f>
        <v/>
      </c>
      <c r="N3468" s="117"/>
      <c r="O3468" s="118" t="s">
        <v>222</v>
      </c>
      <c r="P3468" s="119"/>
      <c r="Q3468" s="84"/>
      <c r="R3468" s="125"/>
      <c r="S3468" s="166"/>
      <c r="T3468" s="167"/>
    </row>
    <row r="3469" spans="1:22" s="121" customFormat="1" ht="20.100000000000001" customHeight="1" x14ac:dyDescent="0.3">
      <c r="A3469" s="80"/>
      <c r="B3469" s="110" t="str">
        <f>IF(E3469="","",VLOOKUP(E3469,[1]PROJECTES!$C$14:$G$5000,2,FALSE))</f>
        <v/>
      </c>
      <c r="C3469" s="80"/>
      <c r="D3469" s="283" t="str">
        <f>IF(E3469="","",VLOOKUP(E3469,[1]PROJECTES!$C$14:$G$5000,5,FALSE))</f>
        <v/>
      </c>
      <c r="E3469" s="79"/>
      <c r="F3469" s="110" t="str">
        <f>IF(I3469="","",VLOOKUP(I3469,[1]PROJECTES!$C$14:$G$5000,2,FALSE))</f>
        <v/>
      </c>
      <c r="G3469" s="112" t="str">
        <f>IF(E3469="","",VLOOKUP(E3469,[1]PROJECTES!$C$14:$G$5000,4,FALSE))</f>
        <v/>
      </c>
      <c r="H3469" s="95"/>
      <c r="I3469" s="113" t="str">
        <f>IF(H3469="","",VLOOKUP(H3469,BD!B$2:C$16,2,FALSE))</f>
        <v/>
      </c>
      <c r="J3469" s="114"/>
      <c r="K3469" s="115" t="str">
        <f t="shared" si="118"/>
        <v/>
      </c>
      <c r="L3469" s="116" t="str">
        <f t="shared" ca="1" si="119"/>
        <v>-</v>
      </c>
      <c r="M3469" s="111" t="str">
        <f>IF(E3469="","",VLOOKUP(E3469,[1]PROJECTES!$C$14:$Z$5000,21,FALSE))</f>
        <v/>
      </c>
      <c r="N3469" s="117"/>
      <c r="O3469" s="118" t="s">
        <v>222</v>
      </c>
      <c r="P3469" s="119"/>
      <c r="Q3469" s="84"/>
      <c r="R3469" s="125"/>
      <c r="S3469" s="166"/>
      <c r="T3469" s="167"/>
    </row>
    <row r="3470" spans="1:22" s="121" customFormat="1" ht="20.100000000000001" customHeight="1" x14ac:dyDescent="0.3">
      <c r="A3470" s="80"/>
      <c r="B3470" s="110" t="str">
        <f>IF(E3470="","",VLOOKUP(E3470,[1]PROJECTES!$C$14:$G$5000,2,FALSE))</f>
        <v/>
      </c>
      <c r="C3470" s="80"/>
      <c r="D3470" s="283" t="str">
        <f>IF(E3470="","",VLOOKUP(E3470,[1]PROJECTES!$C$14:$G$5000,5,FALSE))</f>
        <v/>
      </c>
      <c r="E3470" s="79"/>
      <c r="F3470" s="110" t="str">
        <f>IF(I3470="","",VLOOKUP(I3470,[1]PROJECTES!$C$14:$G$5000,2,FALSE))</f>
        <v/>
      </c>
      <c r="G3470" s="112" t="str">
        <f>IF(E3470="","",VLOOKUP(E3470,[1]PROJECTES!$C$14:$G$5000,4,FALSE))</f>
        <v/>
      </c>
      <c r="H3470" s="95"/>
      <c r="I3470" s="113" t="str">
        <f>IF(H3470="","",VLOOKUP(H3470,BD!B$2:C$16,2,FALSE))</f>
        <v/>
      </c>
      <c r="J3470" s="114"/>
      <c r="K3470" s="115" t="str">
        <f t="shared" si="118"/>
        <v/>
      </c>
      <c r="L3470" s="116" t="str">
        <f t="shared" ca="1" si="119"/>
        <v>-</v>
      </c>
      <c r="M3470" s="111" t="str">
        <f>IF(E3470="","",VLOOKUP(E3470,[1]PROJECTES!$C$14:$Z$5000,21,FALSE))</f>
        <v/>
      </c>
      <c r="N3470" s="117"/>
      <c r="O3470" s="118" t="s">
        <v>222</v>
      </c>
      <c r="P3470" s="119"/>
      <c r="Q3470" s="84"/>
      <c r="R3470" s="125"/>
      <c r="S3470" s="166"/>
      <c r="T3470" s="167"/>
    </row>
    <row r="3471" spans="1:22" s="121" customFormat="1" ht="20.100000000000001" customHeight="1" x14ac:dyDescent="0.3">
      <c r="A3471" s="80"/>
      <c r="B3471" s="110" t="str">
        <f>IF(E3471="","",VLOOKUP(E3471,[1]PROJECTES!$C$14:$G$5000,2,FALSE))</f>
        <v/>
      </c>
      <c r="C3471" s="80"/>
      <c r="D3471" s="283" t="str">
        <f>IF(E3471="","",VLOOKUP(E3471,[1]PROJECTES!$C$14:$G$5000,5,FALSE))</f>
        <v/>
      </c>
      <c r="E3471" s="79"/>
      <c r="F3471" s="110" t="str">
        <f>IF(I3471="","",VLOOKUP(I3471,[1]PROJECTES!$C$14:$G$5000,2,FALSE))</f>
        <v/>
      </c>
      <c r="G3471" s="112" t="str">
        <f>IF(E3471="","",VLOOKUP(E3471,[1]PROJECTES!$C$14:$G$5000,4,FALSE))</f>
        <v/>
      </c>
      <c r="H3471" s="95"/>
      <c r="I3471" s="113" t="str">
        <f>IF(H3471="","",VLOOKUP(H3471,BD!B$2:C$16,2,FALSE))</f>
        <v/>
      </c>
      <c r="J3471" s="114"/>
      <c r="K3471" s="115" t="str">
        <f t="shared" si="118"/>
        <v/>
      </c>
      <c r="L3471" s="116" t="str">
        <f t="shared" ca="1" si="119"/>
        <v>-</v>
      </c>
      <c r="M3471" s="111" t="str">
        <f>IF(E3471="","",VLOOKUP(E3471,[1]PROJECTES!$C$14:$Z$5000,21,FALSE))</f>
        <v/>
      </c>
      <c r="N3471" s="117"/>
      <c r="O3471" s="118" t="s">
        <v>222</v>
      </c>
      <c r="P3471" s="119"/>
      <c r="Q3471" s="84"/>
      <c r="R3471" s="125"/>
      <c r="S3471" s="166"/>
      <c r="T3471" s="167"/>
    </row>
    <row r="3472" spans="1:22" s="121" customFormat="1" ht="20.100000000000001" customHeight="1" x14ac:dyDescent="0.3">
      <c r="A3472" s="80"/>
      <c r="B3472" s="110" t="str">
        <f>IF(E3472="","",VLOOKUP(E3472,[1]PROJECTES!$C$14:$G$5000,2,FALSE))</f>
        <v/>
      </c>
      <c r="C3472" s="80"/>
      <c r="D3472" s="283" t="str">
        <f>IF(E3472="","",VLOOKUP(E3472,[1]PROJECTES!$C$14:$G$5000,5,FALSE))</f>
        <v/>
      </c>
      <c r="E3472" s="79"/>
      <c r="F3472" s="110" t="str">
        <f>IF(I3472="","",VLOOKUP(I3472,[1]PROJECTES!$C$14:$G$5000,2,FALSE))</f>
        <v/>
      </c>
      <c r="G3472" s="112" t="str">
        <f>IF(E3472="","",VLOOKUP(E3472,[1]PROJECTES!$C$14:$G$5000,4,FALSE))</f>
        <v/>
      </c>
      <c r="H3472" s="95"/>
      <c r="I3472" s="113" t="str">
        <f>IF(H3472="","",VLOOKUP(H3472,BD!B$2:C$16,2,FALSE))</f>
        <v/>
      </c>
      <c r="J3472" s="114"/>
      <c r="K3472" s="115" t="str">
        <f t="shared" si="118"/>
        <v/>
      </c>
      <c r="L3472" s="116" t="str">
        <f t="shared" ca="1" si="119"/>
        <v>-</v>
      </c>
      <c r="M3472" s="111" t="str">
        <f>IF(E3472="","",VLOOKUP(E3472,[1]PROJECTES!$C$14:$Z$5000,21,FALSE))</f>
        <v/>
      </c>
      <c r="N3472" s="117"/>
      <c r="O3472" s="118" t="s">
        <v>222</v>
      </c>
      <c r="P3472" s="119"/>
      <c r="Q3472" s="84"/>
      <c r="R3472" s="125"/>
      <c r="S3472" s="166"/>
      <c r="T3472" s="167"/>
    </row>
    <row r="3473" spans="1:20" s="121" customFormat="1" ht="20.100000000000001" customHeight="1" x14ac:dyDescent="0.3">
      <c r="A3473" s="80"/>
      <c r="B3473" s="110" t="str">
        <f>IF(E3473="","",VLOOKUP(E3473,[1]PROJECTES!$C$14:$G$5000,2,FALSE))</f>
        <v/>
      </c>
      <c r="C3473" s="80"/>
      <c r="D3473" s="283" t="str">
        <f>IF(E3473="","",VLOOKUP(E3473,[1]PROJECTES!$C$14:$G$5000,5,FALSE))</f>
        <v/>
      </c>
      <c r="E3473" s="79"/>
      <c r="F3473" s="110" t="str">
        <f>IF(I3473="","",VLOOKUP(I3473,[1]PROJECTES!$C$14:$G$5000,2,FALSE))</f>
        <v/>
      </c>
      <c r="G3473" s="112" t="str">
        <f>IF(E3473="","",VLOOKUP(E3473,[1]PROJECTES!$C$14:$G$5000,4,FALSE))</f>
        <v/>
      </c>
      <c r="H3473" s="95"/>
      <c r="I3473" s="113" t="str">
        <f>IF(H3473="","",VLOOKUP(H3473,BD!B$2:C$16,2,FALSE))</f>
        <v/>
      </c>
      <c r="J3473" s="114"/>
      <c r="K3473" s="115" t="str">
        <f t="shared" si="118"/>
        <v/>
      </c>
      <c r="L3473" s="116" t="str">
        <f t="shared" ca="1" si="119"/>
        <v>-</v>
      </c>
      <c r="M3473" s="111" t="str">
        <f>IF(E3473="","",VLOOKUP(E3473,[1]PROJECTES!$C$14:$Z$5000,21,FALSE))</f>
        <v/>
      </c>
      <c r="N3473" s="117"/>
      <c r="O3473" s="118" t="s">
        <v>222</v>
      </c>
      <c r="P3473" s="119"/>
      <c r="Q3473" s="84"/>
      <c r="R3473" s="125"/>
      <c r="S3473" s="166"/>
      <c r="T3473" s="167"/>
    </row>
    <row r="3474" spans="1:20" s="121" customFormat="1" ht="20.100000000000001" customHeight="1" x14ac:dyDescent="0.3">
      <c r="A3474" s="80"/>
      <c r="B3474" s="110" t="str">
        <f>IF(E3474="","",VLOOKUP(E3474,[1]PROJECTES!$C$14:$G$5000,2,FALSE))</f>
        <v/>
      </c>
      <c r="C3474" s="80"/>
      <c r="D3474" s="283" t="str">
        <f>IF(E3474="","",VLOOKUP(E3474,[1]PROJECTES!$C$14:$G$5000,5,FALSE))</f>
        <v/>
      </c>
      <c r="E3474" s="79"/>
      <c r="F3474" s="110" t="str">
        <f>IF(I3474="","",VLOOKUP(I3474,[1]PROJECTES!$C$14:$G$5000,2,FALSE))</f>
        <v/>
      </c>
      <c r="G3474" s="112" t="str">
        <f>IF(E3474="","",VLOOKUP(E3474,[1]PROJECTES!$C$14:$G$5000,4,FALSE))</f>
        <v/>
      </c>
      <c r="H3474" s="95"/>
      <c r="I3474" s="113" t="str">
        <f>IF(H3474="","",VLOOKUP(H3474,BD!B$2:C$16,2,FALSE))</f>
        <v/>
      </c>
      <c r="J3474" s="114"/>
      <c r="K3474" s="115" t="str">
        <f t="shared" si="118"/>
        <v/>
      </c>
      <c r="L3474" s="116" t="str">
        <f t="shared" ca="1" si="119"/>
        <v>-</v>
      </c>
      <c r="M3474" s="111" t="str">
        <f>IF(E3474="","",VLOOKUP(E3474,[1]PROJECTES!$C$14:$Z$5000,21,FALSE))</f>
        <v/>
      </c>
      <c r="N3474" s="117"/>
      <c r="O3474" s="118" t="s">
        <v>222</v>
      </c>
      <c r="P3474" s="119"/>
      <c r="Q3474" s="84"/>
      <c r="R3474" s="125"/>
      <c r="S3474" s="166"/>
      <c r="T3474" s="167"/>
    </row>
    <row r="3475" spans="1:20" s="121" customFormat="1" ht="20.100000000000001" customHeight="1" x14ac:dyDescent="0.3">
      <c r="A3475" s="80"/>
      <c r="B3475" s="110" t="str">
        <f>IF(E3475="","",VLOOKUP(E3475,[1]PROJECTES!$C$14:$G$5000,2,FALSE))</f>
        <v/>
      </c>
      <c r="C3475" s="80"/>
      <c r="D3475" s="283" t="str">
        <f>IF(E3475="","",VLOOKUP(E3475,[1]PROJECTES!$C$14:$G$5000,5,FALSE))</f>
        <v/>
      </c>
      <c r="E3475" s="79"/>
      <c r="F3475" s="110" t="str">
        <f>IF(I3475="","",VLOOKUP(I3475,[1]PROJECTES!$C$14:$G$5000,2,FALSE))</f>
        <v/>
      </c>
      <c r="G3475" s="112" t="str">
        <f>IF(E3475="","",VLOOKUP(E3475,[1]PROJECTES!$C$14:$G$5000,4,FALSE))</f>
        <v/>
      </c>
      <c r="H3475" s="95"/>
      <c r="I3475" s="113" t="str">
        <f>IF(H3475="","",VLOOKUP(H3475,BD!B$2:C$16,2,FALSE))</f>
        <v/>
      </c>
      <c r="J3475" s="114"/>
      <c r="K3475" s="115" t="str">
        <f t="shared" si="118"/>
        <v/>
      </c>
      <c r="L3475" s="116" t="str">
        <f t="shared" ca="1" si="119"/>
        <v>-</v>
      </c>
      <c r="M3475" s="111" t="str">
        <f>IF(E3475="","",VLOOKUP(E3475,[1]PROJECTES!$C$14:$Z$5000,21,FALSE))</f>
        <v/>
      </c>
      <c r="N3475" s="117"/>
      <c r="O3475" s="118" t="s">
        <v>222</v>
      </c>
      <c r="P3475" s="119"/>
      <c r="Q3475" s="84"/>
      <c r="R3475" s="125"/>
      <c r="S3475" s="166"/>
      <c r="T3475" s="167"/>
    </row>
    <row r="3476" spans="1:20" s="121" customFormat="1" ht="20.100000000000001" customHeight="1" x14ac:dyDescent="0.3">
      <c r="A3476" s="80"/>
      <c r="B3476" s="110" t="str">
        <f>IF(E3476="","",VLOOKUP(E3476,[1]PROJECTES!$C$14:$G$5000,2,FALSE))</f>
        <v/>
      </c>
      <c r="C3476" s="80"/>
      <c r="D3476" s="283" t="str">
        <f>IF(E3476="","",VLOOKUP(E3476,[1]PROJECTES!$C$14:$G$5000,5,FALSE))</f>
        <v/>
      </c>
      <c r="E3476" s="79"/>
      <c r="F3476" s="110" t="str">
        <f>IF(I3476="","",VLOOKUP(I3476,[1]PROJECTES!$C$14:$G$5000,2,FALSE))</f>
        <v/>
      </c>
      <c r="G3476" s="112" t="str">
        <f>IF(E3476="","",VLOOKUP(E3476,[1]PROJECTES!$C$14:$G$5000,4,FALSE))</f>
        <v/>
      </c>
      <c r="H3476" s="95"/>
      <c r="I3476" s="113" t="str">
        <f>IF(H3476="","",VLOOKUP(H3476,BD!B$2:C$16,2,FALSE))</f>
        <v/>
      </c>
      <c r="J3476" s="114"/>
      <c r="K3476" s="115" t="str">
        <f t="shared" si="118"/>
        <v/>
      </c>
      <c r="L3476" s="116" t="str">
        <f t="shared" ca="1" si="119"/>
        <v>-</v>
      </c>
      <c r="M3476" s="111" t="str">
        <f>IF(E3476="","",VLOOKUP(E3476,[1]PROJECTES!$C$14:$Z$5000,21,FALSE))</f>
        <v/>
      </c>
      <c r="N3476" s="117"/>
      <c r="O3476" s="118" t="s">
        <v>222</v>
      </c>
      <c r="P3476" s="119"/>
      <c r="Q3476" s="84"/>
      <c r="R3476" s="125"/>
      <c r="S3476" s="166"/>
      <c r="T3476" s="167"/>
    </row>
    <row r="3477" spans="1:20" s="121" customFormat="1" ht="20.100000000000001" customHeight="1" x14ac:dyDescent="0.3">
      <c r="A3477" s="80"/>
      <c r="B3477" s="110" t="str">
        <f>IF(E3477="","",VLOOKUP(E3477,[1]PROJECTES!$C$14:$G$5000,2,FALSE))</f>
        <v/>
      </c>
      <c r="C3477" s="80"/>
      <c r="D3477" s="283" t="str">
        <f>IF(E3477="","",VLOOKUP(E3477,[1]PROJECTES!$C$14:$G$5000,5,FALSE))</f>
        <v/>
      </c>
      <c r="E3477" s="79"/>
      <c r="F3477" s="110" t="str">
        <f>IF(I3477="","",VLOOKUP(I3477,[1]PROJECTES!$C$14:$G$5000,2,FALSE))</f>
        <v/>
      </c>
      <c r="G3477" s="112" t="str">
        <f>IF(E3477="","",VLOOKUP(E3477,[1]PROJECTES!$C$14:$G$5000,4,FALSE))</f>
        <v/>
      </c>
      <c r="H3477" s="95"/>
      <c r="I3477" s="113" t="str">
        <f>IF(H3477="","",VLOOKUP(H3477,BD!B$2:C$16,2,FALSE))</f>
        <v/>
      </c>
      <c r="J3477" s="114"/>
      <c r="K3477" s="115" t="str">
        <f t="shared" si="118"/>
        <v/>
      </c>
      <c r="L3477" s="116" t="str">
        <f t="shared" ca="1" si="119"/>
        <v>-</v>
      </c>
      <c r="M3477" s="111" t="str">
        <f>IF(E3477="","",VLOOKUP(E3477,[1]PROJECTES!$C$14:$Z$5000,21,FALSE))</f>
        <v/>
      </c>
      <c r="N3477" s="117"/>
      <c r="O3477" s="118" t="s">
        <v>222</v>
      </c>
      <c r="P3477" s="119"/>
      <c r="Q3477" s="84"/>
      <c r="R3477" s="249"/>
      <c r="S3477" s="166"/>
      <c r="T3477" s="167"/>
    </row>
    <row r="3478" spans="1:20" s="121" customFormat="1" ht="20.100000000000001" customHeight="1" x14ac:dyDescent="0.3">
      <c r="A3478" s="80"/>
      <c r="B3478" s="110" t="str">
        <f>IF(E3478="","",VLOOKUP(E3478,[1]PROJECTES!$C$14:$G$5000,2,FALSE))</f>
        <v/>
      </c>
      <c r="C3478" s="80"/>
      <c r="D3478" s="283" t="str">
        <f>IF(E3478="","",VLOOKUP(E3478,[1]PROJECTES!$C$14:$G$5000,5,FALSE))</f>
        <v/>
      </c>
      <c r="E3478" s="79"/>
      <c r="F3478" s="110" t="str">
        <f>IF(I3478="","",VLOOKUP(I3478,[1]PROJECTES!$C$14:$G$5000,2,FALSE))</f>
        <v/>
      </c>
      <c r="G3478" s="112" t="str">
        <f>IF(E3478="","",VLOOKUP(E3478,[1]PROJECTES!$C$14:$G$5000,4,FALSE))</f>
        <v/>
      </c>
      <c r="H3478" s="95"/>
      <c r="I3478" s="113" t="str">
        <f>IF(H3478="","",VLOOKUP(H3478,BD!B$2:C$16,2,FALSE))</f>
        <v/>
      </c>
      <c r="J3478" s="114"/>
      <c r="K3478" s="115" t="str">
        <f t="shared" si="118"/>
        <v/>
      </c>
      <c r="L3478" s="116" t="str">
        <f t="shared" ca="1" si="119"/>
        <v>-</v>
      </c>
      <c r="M3478" s="111" t="str">
        <f>IF(E3478="","",VLOOKUP(E3478,[1]PROJECTES!$C$14:$Z$5000,21,FALSE))</f>
        <v/>
      </c>
      <c r="N3478" s="117"/>
      <c r="O3478" s="118" t="s">
        <v>222</v>
      </c>
      <c r="P3478" s="119"/>
      <c r="Q3478" s="84"/>
      <c r="R3478" s="125"/>
      <c r="S3478" s="166"/>
      <c r="T3478" s="167"/>
    </row>
    <row r="3479" spans="1:20" s="121" customFormat="1" ht="20.100000000000001" customHeight="1" x14ac:dyDescent="0.3">
      <c r="A3479" s="80"/>
      <c r="B3479" s="110" t="str">
        <f>IF(E3479="","",VLOOKUP(E3479,[1]PROJECTES!$C$14:$G$5000,2,FALSE))</f>
        <v/>
      </c>
      <c r="C3479" s="80"/>
      <c r="D3479" s="283" t="str">
        <f>IF(E3479="","",VLOOKUP(E3479,[1]PROJECTES!$C$14:$G$5000,5,FALSE))</f>
        <v/>
      </c>
      <c r="E3479" s="79"/>
      <c r="F3479" s="110" t="str">
        <f>IF(I3479="","",VLOOKUP(I3479,[1]PROJECTES!$C$14:$G$5000,2,FALSE))</f>
        <v/>
      </c>
      <c r="G3479" s="112" t="str">
        <f>IF(E3479="","",VLOOKUP(E3479,[1]PROJECTES!$C$14:$G$5000,4,FALSE))</f>
        <v/>
      </c>
      <c r="H3479" s="95"/>
      <c r="I3479" s="113" t="str">
        <f>IF(H3479="","",VLOOKUP(H3479,BD!B$2:C$16,2,FALSE))</f>
        <v/>
      </c>
      <c r="J3479" s="114"/>
      <c r="K3479" s="115" t="str">
        <f t="shared" si="118"/>
        <v/>
      </c>
      <c r="L3479" s="116" t="str">
        <f t="shared" ca="1" si="119"/>
        <v>-</v>
      </c>
      <c r="M3479" s="111" t="str">
        <f>IF(E3479="","",VLOOKUP(E3479,[1]PROJECTES!$C$14:$Z$5000,21,FALSE))</f>
        <v/>
      </c>
      <c r="N3479" s="117"/>
      <c r="O3479" s="118" t="s">
        <v>222</v>
      </c>
      <c r="P3479" s="119"/>
      <c r="Q3479" s="84"/>
      <c r="R3479" s="125"/>
      <c r="S3479" s="166"/>
      <c r="T3479" s="167"/>
    </row>
    <row r="3480" spans="1:20" s="121" customFormat="1" ht="20.100000000000001" customHeight="1" x14ac:dyDescent="0.3">
      <c r="A3480" s="80"/>
      <c r="B3480" s="110" t="str">
        <f>IF(E3480="","",VLOOKUP(E3480,[1]PROJECTES!$C$14:$G$5000,2,FALSE))</f>
        <v/>
      </c>
      <c r="C3480" s="80"/>
      <c r="D3480" s="283" t="str">
        <f>IF(E3480="","",VLOOKUP(E3480,[1]PROJECTES!$C$14:$G$5000,5,FALSE))</f>
        <v/>
      </c>
      <c r="E3480" s="79"/>
      <c r="F3480" s="110" t="str">
        <f>IF(I3480="","",VLOOKUP(I3480,[1]PROJECTES!$C$14:$G$5000,2,FALSE))</f>
        <v/>
      </c>
      <c r="G3480" s="112" t="str">
        <f>IF(E3480="","",VLOOKUP(E3480,[1]PROJECTES!$C$14:$G$5000,4,FALSE))</f>
        <v/>
      </c>
      <c r="H3480" s="95"/>
      <c r="I3480" s="113" t="str">
        <f>IF(H3480="","",VLOOKUP(H3480,BD!B$2:C$16,2,FALSE))</f>
        <v/>
      </c>
      <c r="J3480" s="114"/>
      <c r="K3480" s="115" t="str">
        <f t="shared" si="118"/>
        <v/>
      </c>
      <c r="L3480" s="116" t="str">
        <f t="shared" ca="1" si="119"/>
        <v>-</v>
      </c>
      <c r="M3480" s="111" t="str">
        <f>IF(E3480="","",VLOOKUP(E3480,[1]PROJECTES!$C$14:$Z$5000,21,FALSE))</f>
        <v/>
      </c>
      <c r="N3480" s="117"/>
      <c r="O3480" s="118" t="s">
        <v>222</v>
      </c>
      <c r="P3480" s="119"/>
      <c r="Q3480" s="84"/>
      <c r="R3480" s="249"/>
      <c r="S3480" s="166"/>
      <c r="T3480" s="167"/>
    </row>
    <row r="3481" spans="1:20" s="121" customFormat="1" ht="20.100000000000001" customHeight="1" x14ac:dyDescent="0.3">
      <c r="A3481" s="80"/>
      <c r="B3481" s="110" t="str">
        <f>IF(E3481="","",VLOOKUP(E3481,[1]PROJECTES!$C$14:$G$5000,2,FALSE))</f>
        <v/>
      </c>
      <c r="C3481" s="80"/>
      <c r="D3481" s="283" t="str">
        <f>IF(E3481="","",VLOOKUP(E3481,[1]PROJECTES!$C$14:$G$5000,5,FALSE))</f>
        <v/>
      </c>
      <c r="E3481" s="79"/>
      <c r="F3481" s="110" t="str">
        <f>IF(I3481="","",VLOOKUP(I3481,[1]PROJECTES!$C$14:$G$5000,2,FALSE))</f>
        <v/>
      </c>
      <c r="G3481" s="112" t="str">
        <f>IF(E3481="","",VLOOKUP(E3481,[1]PROJECTES!$C$14:$G$5000,4,FALSE))</f>
        <v/>
      </c>
      <c r="H3481" s="95"/>
      <c r="I3481" s="113" t="str">
        <f>IF(H3481="","",VLOOKUP(H3481,BD!B$2:C$16,2,FALSE))</f>
        <v/>
      </c>
      <c r="J3481" s="114"/>
      <c r="K3481" s="115" t="str">
        <f t="shared" si="118"/>
        <v/>
      </c>
      <c r="L3481" s="116" t="str">
        <f t="shared" ca="1" si="119"/>
        <v>-</v>
      </c>
      <c r="M3481" s="111" t="str">
        <f>IF(E3481="","",VLOOKUP(E3481,[1]PROJECTES!$C$14:$Z$5000,21,FALSE))</f>
        <v/>
      </c>
      <c r="N3481" s="117"/>
      <c r="O3481" s="118" t="s">
        <v>222</v>
      </c>
      <c r="P3481" s="119"/>
      <c r="Q3481" s="84"/>
      <c r="R3481" s="123"/>
      <c r="S3481" s="166"/>
      <c r="T3481" s="167"/>
    </row>
    <row r="3482" spans="1:20" s="121" customFormat="1" ht="20.100000000000001" customHeight="1" x14ac:dyDescent="0.3">
      <c r="A3482" s="80"/>
      <c r="B3482" s="110" t="str">
        <f>IF(E3482="","",VLOOKUP(E3482,[1]PROJECTES!$C$14:$G$5000,2,FALSE))</f>
        <v/>
      </c>
      <c r="C3482" s="80"/>
      <c r="D3482" s="283" t="str">
        <f>IF(E3482="","",VLOOKUP(E3482,[1]PROJECTES!$C$14:$G$5000,5,FALSE))</f>
        <v/>
      </c>
      <c r="E3482" s="79"/>
      <c r="F3482" s="110" t="str">
        <f>IF(I3482="","",VLOOKUP(I3482,[1]PROJECTES!$C$14:$G$5000,2,FALSE))</f>
        <v/>
      </c>
      <c r="G3482" s="112" t="str">
        <f>IF(E3482="","",VLOOKUP(E3482,[1]PROJECTES!$C$14:$G$5000,4,FALSE))</f>
        <v/>
      </c>
      <c r="H3482" s="95"/>
      <c r="I3482" s="113" t="str">
        <f>IF(H3482="","",VLOOKUP(H3482,BD!B$2:C$16,2,FALSE))</f>
        <v/>
      </c>
      <c r="J3482" s="114"/>
      <c r="K3482" s="115" t="str">
        <f t="shared" si="118"/>
        <v/>
      </c>
      <c r="L3482" s="116" t="str">
        <f t="shared" ca="1" si="119"/>
        <v>-</v>
      </c>
      <c r="M3482" s="111" t="str">
        <f>IF(E3482="","",VLOOKUP(E3482,[1]PROJECTES!$C$14:$Z$5000,21,FALSE))</f>
        <v/>
      </c>
      <c r="N3482" s="117"/>
      <c r="O3482" s="118" t="s">
        <v>222</v>
      </c>
      <c r="P3482" s="119"/>
      <c r="Q3482" s="84"/>
      <c r="R3482" s="125"/>
      <c r="S3482" s="166"/>
      <c r="T3482" s="167"/>
    </row>
    <row r="3483" spans="1:20" s="121" customFormat="1" ht="20.100000000000001" customHeight="1" x14ac:dyDescent="0.3">
      <c r="A3483" s="80"/>
      <c r="B3483" s="110" t="str">
        <f>IF(E3483="","",VLOOKUP(E3483,[1]PROJECTES!$C$14:$G$5000,2,FALSE))</f>
        <v/>
      </c>
      <c r="C3483" s="80"/>
      <c r="D3483" s="283" t="str">
        <f>IF(E3483="","",VLOOKUP(E3483,[1]PROJECTES!$C$14:$G$5000,5,FALSE))</f>
        <v/>
      </c>
      <c r="E3483" s="79"/>
      <c r="F3483" s="110" t="str">
        <f>IF(I3483="","",VLOOKUP(I3483,[1]PROJECTES!$C$14:$G$5000,2,FALSE))</f>
        <v/>
      </c>
      <c r="G3483" s="112" t="str">
        <f>IF(E3483="","",VLOOKUP(E3483,[1]PROJECTES!$C$14:$G$5000,4,FALSE))</f>
        <v/>
      </c>
      <c r="H3483" s="95"/>
      <c r="I3483" s="113" t="str">
        <f>IF(H3483="","",VLOOKUP(H3483,BD!B$2:C$16,2,FALSE))</f>
        <v/>
      </c>
      <c r="J3483" s="114"/>
      <c r="K3483" s="115" t="str">
        <f t="shared" si="118"/>
        <v/>
      </c>
      <c r="L3483" s="116" t="str">
        <f t="shared" ca="1" si="119"/>
        <v>-</v>
      </c>
      <c r="M3483" s="111" t="str">
        <f>IF(E3483="","",VLOOKUP(E3483,[1]PROJECTES!$C$14:$Z$5000,21,FALSE))</f>
        <v/>
      </c>
      <c r="N3483" s="117"/>
      <c r="O3483" s="118" t="s">
        <v>222</v>
      </c>
      <c r="P3483" s="119"/>
      <c r="Q3483" s="84"/>
      <c r="R3483" s="125"/>
      <c r="S3483" s="166"/>
      <c r="T3483" s="167"/>
    </row>
    <row r="3484" spans="1:20" s="121" customFormat="1" ht="20.100000000000001" customHeight="1" x14ac:dyDescent="0.3">
      <c r="A3484" s="80"/>
      <c r="B3484" s="110" t="str">
        <f>IF(E3484="","",VLOOKUP(E3484,[1]PROJECTES!$C$14:$G$5000,2,FALSE))</f>
        <v/>
      </c>
      <c r="C3484" s="80"/>
      <c r="D3484" s="283" t="str">
        <f>IF(E3484="","",VLOOKUP(E3484,[1]PROJECTES!$C$14:$G$5000,5,FALSE))</f>
        <v/>
      </c>
      <c r="E3484" s="79"/>
      <c r="F3484" s="110" t="str">
        <f>IF(I3484="","",VLOOKUP(I3484,[1]PROJECTES!$C$14:$G$5000,2,FALSE))</f>
        <v/>
      </c>
      <c r="G3484" s="112" t="str">
        <f>IF(E3484="","",VLOOKUP(E3484,[1]PROJECTES!$C$14:$G$5000,4,FALSE))</f>
        <v/>
      </c>
      <c r="H3484" s="95"/>
      <c r="I3484" s="113" t="str">
        <f>IF(H3484="","",VLOOKUP(H3484,BD!B$2:C$16,2,FALSE))</f>
        <v/>
      </c>
      <c r="J3484" s="114"/>
      <c r="K3484" s="115" t="str">
        <f t="shared" si="118"/>
        <v/>
      </c>
      <c r="L3484" s="116" t="str">
        <f t="shared" ca="1" si="119"/>
        <v>-</v>
      </c>
      <c r="M3484" s="111" t="str">
        <f>IF(E3484="","",VLOOKUP(E3484,[1]PROJECTES!$C$14:$Z$5000,21,FALSE))</f>
        <v/>
      </c>
      <c r="N3484" s="117"/>
      <c r="O3484" s="118" t="s">
        <v>222</v>
      </c>
      <c r="P3484" s="119"/>
      <c r="Q3484" s="84"/>
      <c r="R3484" s="125"/>
      <c r="S3484" s="166"/>
      <c r="T3484" s="167"/>
    </row>
    <row r="3485" spans="1:20" s="121" customFormat="1" ht="20.100000000000001" customHeight="1" x14ac:dyDescent="0.3">
      <c r="A3485" s="80"/>
      <c r="B3485" s="110" t="str">
        <f>IF(E3485="","",VLOOKUP(E3485,[1]PROJECTES!$C$14:$G$5000,2,FALSE))</f>
        <v/>
      </c>
      <c r="C3485" s="80"/>
      <c r="D3485" s="283" t="str">
        <f>IF(E3485="","",VLOOKUP(E3485,[1]PROJECTES!$C$14:$G$5000,5,FALSE))</f>
        <v/>
      </c>
      <c r="E3485" s="79"/>
      <c r="F3485" s="110" t="str">
        <f>IF(I3485="","",VLOOKUP(I3485,[1]PROJECTES!$C$14:$G$5000,2,FALSE))</f>
        <v/>
      </c>
      <c r="G3485" s="112" t="str">
        <f>IF(E3485="","",VLOOKUP(E3485,[1]PROJECTES!$C$14:$G$5000,4,FALSE))</f>
        <v/>
      </c>
      <c r="H3485" s="95"/>
      <c r="I3485" s="113" t="str">
        <f>IF(H3485="","",VLOOKUP(H3485,BD!B$2:C$16,2,FALSE))</f>
        <v/>
      </c>
      <c r="J3485" s="114"/>
      <c r="K3485" s="115" t="str">
        <f t="shared" si="118"/>
        <v/>
      </c>
      <c r="L3485" s="116" t="str">
        <f t="shared" ca="1" si="119"/>
        <v>-</v>
      </c>
      <c r="M3485" s="111" t="str">
        <f>IF(E3485="","",VLOOKUP(E3485,[1]PROJECTES!$C$14:$Z$5000,21,FALSE))</f>
        <v/>
      </c>
      <c r="N3485" s="117"/>
      <c r="O3485" s="118" t="s">
        <v>222</v>
      </c>
      <c r="P3485" s="119"/>
      <c r="Q3485" s="84"/>
      <c r="R3485" s="125"/>
      <c r="S3485" s="166"/>
      <c r="T3485" s="167"/>
    </row>
    <row r="3486" spans="1:20" s="121" customFormat="1" ht="20.100000000000001" customHeight="1" x14ac:dyDescent="0.3">
      <c r="A3486" s="80"/>
      <c r="B3486" s="110" t="str">
        <f>IF(E3486="","",VLOOKUP(E3486,[1]PROJECTES!$C$14:$G$5000,2,FALSE))</f>
        <v/>
      </c>
      <c r="C3486" s="80"/>
      <c r="D3486" s="283" t="str">
        <f>IF(E3486="","",VLOOKUP(E3486,[1]PROJECTES!$C$14:$G$5000,5,FALSE))</f>
        <v/>
      </c>
      <c r="E3486" s="79"/>
      <c r="F3486" s="110" t="str">
        <f>IF(I3486="","",VLOOKUP(I3486,[1]PROJECTES!$C$14:$G$5000,2,FALSE))</f>
        <v/>
      </c>
      <c r="G3486" s="112" t="str">
        <f>IF(E3486="","",VLOOKUP(E3486,[1]PROJECTES!$C$14:$G$5000,4,FALSE))</f>
        <v/>
      </c>
      <c r="H3486" s="95"/>
      <c r="I3486" s="113" t="str">
        <f>IF(H3486="","",VLOOKUP(H3486,BD!B$2:C$16,2,FALSE))</f>
        <v/>
      </c>
      <c r="J3486" s="114"/>
      <c r="K3486" s="115" t="str">
        <f t="shared" si="118"/>
        <v/>
      </c>
      <c r="L3486" s="116" t="str">
        <f t="shared" ca="1" si="119"/>
        <v>-</v>
      </c>
      <c r="M3486" s="111" t="str">
        <f>IF(E3486="","",VLOOKUP(E3486,[1]PROJECTES!$C$14:$Z$5000,21,FALSE))</f>
        <v/>
      </c>
      <c r="N3486" s="117"/>
      <c r="O3486" s="118" t="s">
        <v>222</v>
      </c>
      <c r="P3486" s="119"/>
      <c r="Q3486" s="84"/>
      <c r="R3486" s="125"/>
      <c r="S3486" s="166"/>
      <c r="T3486" s="167"/>
    </row>
    <row r="3487" spans="1:20" s="121" customFormat="1" ht="20.100000000000001" customHeight="1" x14ac:dyDescent="0.3">
      <c r="A3487" s="80"/>
      <c r="B3487" s="110" t="str">
        <f>IF(E3487="","",VLOOKUP(E3487,[1]PROJECTES!$C$14:$G$5000,2,FALSE))</f>
        <v/>
      </c>
      <c r="C3487" s="80"/>
      <c r="D3487" s="283" t="str">
        <f>IF(E3487="","",VLOOKUP(E3487,[1]PROJECTES!$C$14:$G$5000,5,FALSE))</f>
        <v/>
      </c>
      <c r="E3487" s="79"/>
      <c r="F3487" s="110" t="str">
        <f>IF(I3487="","",VLOOKUP(I3487,[1]PROJECTES!$C$14:$G$5000,2,FALSE))</f>
        <v/>
      </c>
      <c r="G3487" s="112" t="str">
        <f>IF(E3487="","",VLOOKUP(E3487,[1]PROJECTES!$C$14:$G$5000,4,FALSE))</f>
        <v/>
      </c>
      <c r="H3487" s="95"/>
      <c r="I3487" s="113" t="str">
        <f>IF(H3487="","",VLOOKUP(H3487,BD!B$2:C$16,2,FALSE))</f>
        <v/>
      </c>
      <c r="J3487" s="114"/>
      <c r="K3487" s="115" t="str">
        <f t="shared" si="118"/>
        <v/>
      </c>
      <c r="L3487" s="116" t="str">
        <f t="shared" ca="1" si="119"/>
        <v>-</v>
      </c>
      <c r="M3487" s="111" t="str">
        <f>IF(E3487="","",VLOOKUP(E3487,[1]PROJECTES!$C$14:$Z$5000,21,FALSE))</f>
        <v/>
      </c>
      <c r="N3487" s="117"/>
      <c r="O3487" s="118" t="s">
        <v>222</v>
      </c>
      <c r="P3487" s="119"/>
      <c r="Q3487" s="84"/>
      <c r="R3487" s="125"/>
      <c r="S3487" s="166"/>
      <c r="T3487" s="167"/>
    </row>
    <row r="3488" spans="1:20" s="121" customFormat="1" ht="20.100000000000001" customHeight="1" x14ac:dyDescent="0.3">
      <c r="A3488" s="80"/>
      <c r="B3488" s="110" t="str">
        <f>IF(E3488="","",VLOOKUP(E3488,[1]PROJECTES!$C$14:$G$5000,2,FALSE))</f>
        <v/>
      </c>
      <c r="C3488" s="80"/>
      <c r="D3488" s="283" t="str">
        <f>IF(E3488="","",VLOOKUP(E3488,[1]PROJECTES!$C$14:$G$5000,5,FALSE))</f>
        <v/>
      </c>
      <c r="E3488" s="79"/>
      <c r="F3488" s="110" t="str">
        <f>IF(I3488="","",VLOOKUP(I3488,[1]PROJECTES!$C$14:$G$5000,2,FALSE))</f>
        <v/>
      </c>
      <c r="G3488" s="112" t="str">
        <f>IF(E3488="","",VLOOKUP(E3488,[1]PROJECTES!$C$14:$G$5000,4,FALSE))</f>
        <v/>
      </c>
      <c r="H3488" s="95"/>
      <c r="I3488" s="113" t="str">
        <f>IF(H3488="","",VLOOKUP(H3488,BD!B$2:C$16,2,FALSE))</f>
        <v/>
      </c>
      <c r="J3488" s="114"/>
      <c r="K3488" s="115" t="str">
        <f t="shared" si="118"/>
        <v/>
      </c>
      <c r="L3488" s="116" t="str">
        <f t="shared" ca="1" si="119"/>
        <v>-</v>
      </c>
      <c r="M3488" s="111" t="str">
        <f>IF(E3488="","",VLOOKUP(E3488,[1]PROJECTES!$C$14:$Z$5000,21,FALSE))</f>
        <v/>
      </c>
      <c r="N3488" s="117"/>
      <c r="O3488" s="118" t="s">
        <v>222</v>
      </c>
      <c r="P3488" s="119"/>
      <c r="Q3488" s="84"/>
      <c r="R3488" s="123"/>
      <c r="S3488" s="166"/>
      <c r="T3488" s="167"/>
    </row>
    <row r="3489" spans="1:20" s="121" customFormat="1" ht="20.100000000000001" customHeight="1" x14ac:dyDescent="0.3">
      <c r="A3489" s="80"/>
      <c r="B3489" s="110" t="str">
        <f>IF(E3489="","",VLOOKUP(E3489,[1]PROJECTES!$C$14:$G$5000,2,FALSE))</f>
        <v/>
      </c>
      <c r="C3489" s="80"/>
      <c r="D3489" s="283" t="str">
        <f>IF(E3489="","",VLOOKUP(E3489,[1]PROJECTES!$C$14:$G$5000,5,FALSE))</f>
        <v/>
      </c>
      <c r="E3489" s="79"/>
      <c r="F3489" s="110" t="str">
        <f>IF(I3489="","",VLOOKUP(I3489,[1]PROJECTES!$C$14:$G$5000,2,FALSE))</f>
        <v/>
      </c>
      <c r="G3489" s="112" t="str">
        <f>IF(E3489="","",VLOOKUP(E3489,[1]PROJECTES!$C$14:$G$5000,4,FALSE))</f>
        <v/>
      </c>
      <c r="H3489" s="95"/>
      <c r="I3489" s="113" t="str">
        <f>IF(H3489="","",VLOOKUP(H3489,BD!B$2:C$16,2,FALSE))</f>
        <v/>
      </c>
      <c r="J3489" s="114"/>
      <c r="K3489" s="115" t="str">
        <f t="shared" si="118"/>
        <v/>
      </c>
      <c r="L3489" s="116" t="str">
        <f t="shared" ca="1" si="119"/>
        <v>-</v>
      </c>
      <c r="M3489" s="111" t="str">
        <f>IF(E3489="","",VLOOKUP(E3489,[1]PROJECTES!$C$14:$Z$5000,21,FALSE))</f>
        <v/>
      </c>
      <c r="N3489" s="117"/>
      <c r="O3489" s="118" t="s">
        <v>222</v>
      </c>
      <c r="P3489" s="119"/>
      <c r="Q3489" s="84"/>
      <c r="R3489" s="123"/>
      <c r="S3489" s="166"/>
      <c r="T3489" s="167"/>
    </row>
    <row r="3490" spans="1:20" s="121" customFormat="1" ht="20.100000000000001" customHeight="1" x14ac:dyDescent="0.3">
      <c r="A3490" s="80"/>
      <c r="B3490" s="110" t="str">
        <f>IF(E3490="","",VLOOKUP(E3490,[1]PROJECTES!$C$14:$G$5000,2,FALSE))</f>
        <v/>
      </c>
      <c r="C3490" s="80"/>
      <c r="D3490" s="283" t="str">
        <f>IF(E3490="","",VLOOKUP(E3490,[1]PROJECTES!$C$14:$G$5000,5,FALSE))</f>
        <v/>
      </c>
      <c r="E3490" s="79"/>
      <c r="F3490" s="110" t="str">
        <f>IF(I3490="","",VLOOKUP(I3490,[1]PROJECTES!$C$14:$G$5000,2,FALSE))</f>
        <v/>
      </c>
      <c r="G3490" s="112" t="str">
        <f>IF(E3490="","",VLOOKUP(E3490,[1]PROJECTES!$C$14:$G$5000,4,FALSE))</f>
        <v/>
      </c>
      <c r="H3490" s="95"/>
      <c r="I3490" s="113" t="str">
        <f>IF(H3490="","",VLOOKUP(H3490,BD!B$2:C$16,2,FALSE))</f>
        <v/>
      </c>
      <c r="J3490" s="114"/>
      <c r="K3490" s="115" t="str">
        <f t="shared" si="118"/>
        <v/>
      </c>
      <c r="L3490" s="116" t="str">
        <f t="shared" ca="1" si="119"/>
        <v>-</v>
      </c>
      <c r="M3490" s="111" t="str">
        <f>IF(E3490="","",VLOOKUP(E3490,[1]PROJECTES!$C$14:$Z$5000,21,FALSE))</f>
        <v/>
      </c>
      <c r="N3490" s="117"/>
      <c r="O3490" s="118" t="s">
        <v>222</v>
      </c>
      <c r="P3490" s="119"/>
      <c r="Q3490" s="84"/>
      <c r="R3490" s="125"/>
      <c r="S3490" s="166"/>
      <c r="T3490" s="167"/>
    </row>
    <row r="3491" spans="1:20" s="121" customFormat="1" ht="20.100000000000001" customHeight="1" x14ac:dyDescent="0.3">
      <c r="A3491" s="80"/>
      <c r="B3491" s="110" t="str">
        <f>IF(E3491="","",VLOOKUP(E3491,[1]PROJECTES!$C$14:$G$5000,2,FALSE))</f>
        <v/>
      </c>
      <c r="C3491" s="80"/>
      <c r="D3491" s="283" t="str">
        <f>IF(E3491="","",VLOOKUP(E3491,[1]PROJECTES!$C$14:$G$5000,5,FALSE))</f>
        <v/>
      </c>
      <c r="E3491" s="79"/>
      <c r="F3491" s="110" t="str">
        <f>IF(I3491="","",VLOOKUP(I3491,[1]PROJECTES!$C$14:$G$5000,2,FALSE))</f>
        <v/>
      </c>
      <c r="G3491" s="112" t="str">
        <f>IF(E3491="","",VLOOKUP(E3491,[1]PROJECTES!$C$14:$G$5000,4,FALSE))</f>
        <v/>
      </c>
      <c r="H3491" s="95"/>
      <c r="I3491" s="113" t="str">
        <f>IF(H3491="","",VLOOKUP(H3491,BD!B$2:C$16,2,FALSE))</f>
        <v/>
      </c>
      <c r="J3491" s="114"/>
      <c r="K3491" s="115" t="str">
        <f t="shared" si="118"/>
        <v/>
      </c>
      <c r="L3491" s="116" t="str">
        <f t="shared" ca="1" si="119"/>
        <v>-</v>
      </c>
      <c r="M3491" s="111" t="str">
        <f>IF(E3491="","",VLOOKUP(E3491,[1]PROJECTES!$C$14:$Z$5000,21,FALSE))</f>
        <v/>
      </c>
      <c r="N3491" s="117"/>
      <c r="O3491" s="118" t="s">
        <v>222</v>
      </c>
      <c r="P3491" s="119"/>
      <c r="Q3491" s="84"/>
      <c r="R3491" s="125"/>
      <c r="S3491" s="166"/>
      <c r="T3491" s="167"/>
    </row>
    <row r="3492" spans="1:20" s="121" customFormat="1" ht="20.100000000000001" customHeight="1" x14ac:dyDescent="0.3">
      <c r="A3492" s="80"/>
      <c r="B3492" s="110" t="str">
        <f>IF(E3492="","",VLOOKUP(E3492,[1]PROJECTES!$C$14:$G$5000,2,FALSE))</f>
        <v/>
      </c>
      <c r="C3492" s="80"/>
      <c r="D3492" s="283" t="str">
        <f>IF(E3492="","",VLOOKUP(E3492,[1]PROJECTES!$C$14:$G$5000,5,FALSE))</f>
        <v/>
      </c>
      <c r="E3492" s="79"/>
      <c r="F3492" s="110" t="str">
        <f>IF(I3492="","",VLOOKUP(I3492,[1]PROJECTES!$C$14:$G$5000,2,FALSE))</f>
        <v/>
      </c>
      <c r="G3492" s="112" t="str">
        <f>IF(E3492="","",VLOOKUP(E3492,[1]PROJECTES!$C$14:$G$5000,4,FALSE))</f>
        <v/>
      </c>
      <c r="H3492" s="95"/>
      <c r="I3492" s="113" t="str">
        <f>IF(H3492="","",VLOOKUP(H3492,BD!B$2:C$16,2,FALSE))</f>
        <v/>
      </c>
      <c r="J3492" s="114"/>
      <c r="K3492" s="115" t="str">
        <f t="shared" si="118"/>
        <v/>
      </c>
      <c r="L3492" s="116" t="str">
        <f t="shared" ca="1" si="119"/>
        <v>-</v>
      </c>
      <c r="M3492" s="111" t="str">
        <f>IF(E3492="","",VLOOKUP(E3492,[1]PROJECTES!$C$14:$Z$5000,21,FALSE))</f>
        <v/>
      </c>
      <c r="N3492" s="117"/>
      <c r="O3492" s="118" t="s">
        <v>222</v>
      </c>
      <c r="P3492" s="119"/>
      <c r="Q3492" s="84"/>
      <c r="R3492" s="125"/>
      <c r="S3492" s="166"/>
      <c r="T3492" s="167"/>
    </row>
    <row r="3493" spans="1:20" s="121" customFormat="1" ht="20.100000000000001" customHeight="1" x14ac:dyDescent="0.3">
      <c r="A3493" s="80"/>
      <c r="B3493" s="110" t="str">
        <f>IF(E3493="","",VLOOKUP(E3493,[1]PROJECTES!$C$14:$G$5000,2,FALSE))</f>
        <v/>
      </c>
      <c r="C3493" s="80"/>
      <c r="D3493" s="283" t="str">
        <f>IF(E3493="","",VLOOKUP(E3493,[1]PROJECTES!$C$14:$G$5000,5,FALSE))</f>
        <v/>
      </c>
      <c r="E3493" s="79"/>
      <c r="F3493" s="110" t="str">
        <f>IF(I3493="","",VLOOKUP(I3493,[1]PROJECTES!$C$14:$G$5000,2,FALSE))</f>
        <v/>
      </c>
      <c r="G3493" s="112" t="str">
        <f>IF(E3493="","",VLOOKUP(E3493,[1]PROJECTES!$C$14:$G$5000,4,FALSE))</f>
        <v/>
      </c>
      <c r="H3493" s="95"/>
      <c r="I3493" s="113" t="str">
        <f>IF(H3493="","",VLOOKUP(H3493,BD!B$2:C$16,2,FALSE))</f>
        <v/>
      </c>
      <c r="J3493" s="114"/>
      <c r="K3493" s="115" t="str">
        <f t="shared" si="118"/>
        <v/>
      </c>
      <c r="L3493" s="116" t="str">
        <f t="shared" ca="1" si="119"/>
        <v>-</v>
      </c>
      <c r="M3493" s="111" t="str">
        <f>IF(E3493="","",VLOOKUP(E3493,[1]PROJECTES!$C$14:$Z$5000,21,FALSE))</f>
        <v/>
      </c>
      <c r="N3493" s="117"/>
      <c r="O3493" s="118" t="s">
        <v>222</v>
      </c>
      <c r="P3493" s="119"/>
      <c r="Q3493" s="84"/>
      <c r="R3493" s="125"/>
      <c r="S3493" s="166"/>
      <c r="T3493" s="167"/>
    </row>
    <row r="3494" spans="1:20" s="121" customFormat="1" ht="20.100000000000001" customHeight="1" x14ac:dyDescent="0.3">
      <c r="A3494" s="80"/>
      <c r="B3494" s="110" t="str">
        <f>IF(E3494="","",VLOOKUP(E3494,[1]PROJECTES!$C$14:$G$5000,2,FALSE))</f>
        <v/>
      </c>
      <c r="C3494" s="80"/>
      <c r="D3494" s="283" t="str">
        <f>IF(E3494="","",VLOOKUP(E3494,[1]PROJECTES!$C$14:$G$5000,5,FALSE))</f>
        <v/>
      </c>
      <c r="E3494" s="79"/>
      <c r="F3494" s="110" t="str">
        <f>IF(I3494="","",VLOOKUP(I3494,[1]PROJECTES!$C$14:$G$5000,2,FALSE))</f>
        <v/>
      </c>
      <c r="G3494" s="112" t="str">
        <f>IF(E3494="","",VLOOKUP(E3494,[1]PROJECTES!$C$14:$G$5000,4,FALSE))</f>
        <v/>
      </c>
      <c r="H3494" s="95"/>
      <c r="I3494" s="113" t="str">
        <f>IF(H3494="","",VLOOKUP(H3494,BD!B$2:C$16,2,FALSE))</f>
        <v/>
      </c>
      <c r="J3494" s="114"/>
      <c r="K3494" s="115" t="str">
        <f t="shared" ref="K3494:K3557" si="120">IF(J3494="","",WEEKNUM(J3494,2)-0)</f>
        <v/>
      </c>
      <c r="L3494" s="116" t="str">
        <f t="shared" ca="1" si="119"/>
        <v>-</v>
      </c>
      <c r="M3494" s="111" t="str">
        <f>IF(E3494="","",VLOOKUP(E3494,[1]PROJECTES!$C$14:$Z$5000,21,FALSE))</f>
        <v/>
      </c>
      <c r="N3494" s="117"/>
      <c r="O3494" s="118" t="s">
        <v>222</v>
      </c>
      <c r="P3494" s="119"/>
      <c r="Q3494" s="84"/>
      <c r="R3494" s="125"/>
      <c r="S3494" s="166"/>
      <c r="T3494" s="167"/>
    </row>
    <row r="3495" spans="1:20" s="121" customFormat="1" ht="20.100000000000001" customHeight="1" x14ac:dyDescent="0.3">
      <c r="A3495" s="80"/>
      <c r="B3495" s="110" t="str">
        <f>IF(E3495="","",VLOOKUP(E3495,[1]PROJECTES!$C$14:$G$5000,2,FALSE))</f>
        <v/>
      </c>
      <c r="C3495" s="80"/>
      <c r="D3495" s="283" t="str">
        <f>IF(E3495="","",VLOOKUP(E3495,[1]PROJECTES!$C$14:$G$5000,5,FALSE))</f>
        <v/>
      </c>
      <c r="E3495" s="79"/>
      <c r="F3495" s="110" t="str">
        <f>IF(I3495="","",VLOOKUP(I3495,[1]PROJECTES!$C$14:$G$5000,2,FALSE))</f>
        <v/>
      </c>
      <c r="G3495" s="112" t="str">
        <f>IF(E3495="","",VLOOKUP(E3495,[1]PROJECTES!$C$14:$G$5000,4,FALSE))</f>
        <v/>
      </c>
      <c r="H3495" s="95"/>
      <c r="I3495" s="113" t="str">
        <f>IF(H3495="","",VLOOKUP(H3495,BD!B$2:C$16,2,FALSE))</f>
        <v/>
      </c>
      <c r="J3495" s="114"/>
      <c r="K3495" s="115" t="str">
        <f t="shared" si="120"/>
        <v/>
      </c>
      <c r="L3495" s="116" t="str">
        <f t="shared" ca="1" si="119"/>
        <v>-</v>
      </c>
      <c r="M3495" s="111" t="str">
        <f>IF(E3495="","",VLOOKUP(E3495,[1]PROJECTES!$C$14:$Z$5000,21,FALSE))</f>
        <v/>
      </c>
      <c r="N3495" s="117"/>
      <c r="O3495" s="118" t="s">
        <v>222</v>
      </c>
      <c r="P3495" s="119"/>
      <c r="Q3495" s="84"/>
      <c r="R3495" s="125"/>
      <c r="S3495" s="166"/>
      <c r="T3495" s="167"/>
    </row>
    <row r="3496" spans="1:20" s="121" customFormat="1" ht="20.100000000000001" customHeight="1" x14ac:dyDescent="0.3">
      <c r="A3496" s="80"/>
      <c r="B3496" s="110" t="str">
        <f>IF(E3496="","",VLOOKUP(E3496,[1]PROJECTES!$C$14:$G$5000,2,FALSE))</f>
        <v/>
      </c>
      <c r="C3496" s="80"/>
      <c r="D3496" s="283" t="str">
        <f>IF(E3496="","",VLOOKUP(E3496,[1]PROJECTES!$C$14:$G$5000,5,FALSE))</f>
        <v/>
      </c>
      <c r="E3496" s="79"/>
      <c r="F3496" s="110" t="str">
        <f>IF(I3496="","",VLOOKUP(I3496,[1]PROJECTES!$C$14:$G$5000,2,FALSE))</f>
        <v/>
      </c>
      <c r="G3496" s="112" t="str">
        <f>IF(E3496="","",VLOOKUP(E3496,[1]PROJECTES!$C$14:$G$5000,4,FALSE))</f>
        <v/>
      </c>
      <c r="H3496" s="95"/>
      <c r="I3496" s="113" t="str">
        <f>IF(H3496="","",VLOOKUP(H3496,BD!B$2:C$16,2,FALSE))</f>
        <v/>
      </c>
      <c r="J3496" s="114"/>
      <c r="K3496" s="115" t="str">
        <f t="shared" si="120"/>
        <v/>
      </c>
      <c r="L3496" s="116" t="str">
        <f t="shared" ca="1" si="119"/>
        <v>-</v>
      </c>
      <c r="M3496" s="111" t="str">
        <f>IF(E3496="","",VLOOKUP(E3496,[1]PROJECTES!$C$14:$Z$5000,21,FALSE))</f>
        <v/>
      </c>
      <c r="N3496" s="117"/>
      <c r="O3496" s="118" t="s">
        <v>222</v>
      </c>
      <c r="P3496" s="119"/>
      <c r="Q3496" s="84"/>
      <c r="R3496" s="125"/>
      <c r="S3496" s="166"/>
      <c r="T3496" s="167"/>
    </row>
    <row r="3497" spans="1:20" s="121" customFormat="1" ht="20.100000000000001" customHeight="1" x14ac:dyDescent="0.3">
      <c r="A3497" s="80"/>
      <c r="B3497" s="110" t="str">
        <f>IF(E3497="","",VLOOKUP(E3497,[1]PROJECTES!$C$14:$G$5000,2,FALSE))</f>
        <v/>
      </c>
      <c r="C3497" s="80"/>
      <c r="D3497" s="283" t="str">
        <f>IF(E3497="","",VLOOKUP(E3497,[1]PROJECTES!$C$14:$G$5000,5,FALSE))</f>
        <v/>
      </c>
      <c r="E3497" s="79"/>
      <c r="F3497" s="110" t="str">
        <f>IF(I3497="","",VLOOKUP(I3497,[1]PROJECTES!$C$14:$G$5000,2,FALSE))</f>
        <v/>
      </c>
      <c r="G3497" s="112" t="str">
        <f>IF(E3497="","",VLOOKUP(E3497,[1]PROJECTES!$C$14:$G$5000,4,FALSE))</f>
        <v/>
      </c>
      <c r="H3497" s="95"/>
      <c r="I3497" s="113" t="str">
        <f>IF(H3497="","",VLOOKUP(H3497,BD!B$2:C$16,2,FALSE))</f>
        <v/>
      </c>
      <c r="J3497" s="114"/>
      <c r="K3497" s="115" t="str">
        <f t="shared" si="120"/>
        <v/>
      </c>
      <c r="L3497" s="116" t="str">
        <f t="shared" ca="1" si="119"/>
        <v>-</v>
      </c>
      <c r="M3497" s="111" t="str">
        <f>IF(E3497="","",VLOOKUP(E3497,[1]PROJECTES!$C$14:$Z$5000,21,FALSE))</f>
        <v/>
      </c>
      <c r="N3497" s="117"/>
      <c r="O3497" s="118" t="s">
        <v>222</v>
      </c>
      <c r="P3497" s="119"/>
      <c r="Q3497" s="84"/>
      <c r="R3497" s="125"/>
      <c r="S3497" s="166"/>
      <c r="T3497" s="167"/>
    </row>
    <row r="3498" spans="1:20" s="121" customFormat="1" ht="20.100000000000001" customHeight="1" x14ac:dyDescent="0.3">
      <c r="A3498" s="80"/>
      <c r="B3498" s="110" t="str">
        <f>IF(E3498="","",VLOOKUP(E3498,[1]PROJECTES!$C$14:$G$5000,2,FALSE))</f>
        <v/>
      </c>
      <c r="C3498" s="80"/>
      <c r="D3498" s="283" t="str">
        <f>IF(E3498="","",VLOOKUP(E3498,[1]PROJECTES!$C$14:$G$5000,5,FALSE))</f>
        <v/>
      </c>
      <c r="E3498" s="79"/>
      <c r="F3498" s="110" t="str">
        <f>IF(I3498="","",VLOOKUP(I3498,[1]PROJECTES!$C$14:$G$5000,2,FALSE))</f>
        <v/>
      </c>
      <c r="G3498" s="112" t="str">
        <f>IF(E3498="","",VLOOKUP(E3498,[1]PROJECTES!$C$14:$G$5000,4,FALSE))</f>
        <v/>
      </c>
      <c r="H3498" s="95"/>
      <c r="I3498" s="113" t="str">
        <f>IF(H3498="","",VLOOKUP(H3498,BD!B$2:C$16,2,FALSE))</f>
        <v/>
      </c>
      <c r="J3498" s="114"/>
      <c r="K3498" s="115" t="str">
        <f t="shared" si="120"/>
        <v/>
      </c>
      <c r="L3498" s="116" t="str">
        <f t="shared" ca="1" si="119"/>
        <v>-</v>
      </c>
      <c r="M3498" s="111" t="str">
        <f>IF(E3498="","",VLOOKUP(E3498,[1]PROJECTES!$C$14:$Z$5000,21,FALSE))</f>
        <v/>
      </c>
      <c r="N3498" s="117"/>
      <c r="O3498" s="118" t="s">
        <v>222</v>
      </c>
      <c r="P3498" s="119"/>
      <c r="Q3498" s="84"/>
      <c r="R3498" s="125"/>
      <c r="S3498" s="166"/>
      <c r="T3498" s="167"/>
    </row>
    <row r="3499" spans="1:20" s="121" customFormat="1" ht="20.100000000000001" customHeight="1" x14ac:dyDescent="0.3">
      <c r="A3499" s="80"/>
      <c r="B3499" s="110" t="str">
        <f>IF(E3499="","",VLOOKUP(E3499,[1]PROJECTES!$C$14:$G$5000,2,FALSE))</f>
        <v/>
      </c>
      <c r="C3499" s="80"/>
      <c r="D3499" s="283" t="str">
        <f>IF(E3499="","",VLOOKUP(E3499,[1]PROJECTES!$C$14:$G$5000,5,FALSE))</f>
        <v/>
      </c>
      <c r="E3499" s="79"/>
      <c r="F3499" s="110" t="str">
        <f>IF(I3499="","",VLOOKUP(I3499,[1]PROJECTES!$C$14:$G$5000,2,FALSE))</f>
        <v/>
      </c>
      <c r="G3499" s="112" t="str">
        <f>IF(E3499="","",VLOOKUP(E3499,[1]PROJECTES!$C$14:$G$5000,4,FALSE))</f>
        <v/>
      </c>
      <c r="H3499" s="95"/>
      <c r="I3499" s="113" t="str">
        <f>IF(H3499="","",VLOOKUP(H3499,BD!B$2:C$16,2,FALSE))</f>
        <v/>
      </c>
      <c r="J3499" s="114"/>
      <c r="K3499" s="115" t="str">
        <f t="shared" si="120"/>
        <v/>
      </c>
      <c r="L3499" s="116" t="str">
        <f t="shared" ca="1" si="119"/>
        <v>-</v>
      </c>
      <c r="M3499" s="111" t="str">
        <f>IF(E3499="","",VLOOKUP(E3499,[1]PROJECTES!$C$14:$Z$5000,21,FALSE))</f>
        <v/>
      </c>
      <c r="N3499" s="117"/>
      <c r="O3499" s="118" t="s">
        <v>222</v>
      </c>
      <c r="P3499" s="119"/>
      <c r="Q3499" s="84"/>
      <c r="R3499" s="125"/>
      <c r="S3499" s="166"/>
      <c r="T3499" s="167"/>
    </row>
    <row r="3500" spans="1:20" s="121" customFormat="1" ht="20.100000000000001" customHeight="1" x14ac:dyDescent="0.3">
      <c r="A3500" s="80"/>
      <c r="B3500" s="110" t="str">
        <f>IF(E3500="","",VLOOKUP(E3500,[1]PROJECTES!$C$14:$G$5000,2,FALSE))</f>
        <v/>
      </c>
      <c r="C3500" s="80"/>
      <c r="D3500" s="283" t="str">
        <f>IF(E3500="","",VLOOKUP(E3500,[1]PROJECTES!$C$14:$G$5000,5,FALSE))</f>
        <v/>
      </c>
      <c r="E3500" s="79"/>
      <c r="F3500" s="110" t="str">
        <f>IF(I3500="","",VLOOKUP(I3500,[1]PROJECTES!$C$14:$G$5000,2,FALSE))</f>
        <v/>
      </c>
      <c r="G3500" s="112" t="str">
        <f>IF(E3500="","",VLOOKUP(E3500,[1]PROJECTES!$C$14:$G$5000,4,FALSE))</f>
        <v/>
      </c>
      <c r="H3500" s="95"/>
      <c r="I3500" s="113" t="str">
        <f>IF(H3500="","",VLOOKUP(H3500,BD!B$2:C$16,2,FALSE))</f>
        <v/>
      </c>
      <c r="J3500" s="114"/>
      <c r="K3500" s="115" t="str">
        <f t="shared" si="120"/>
        <v/>
      </c>
      <c r="L3500" s="116" t="str">
        <f t="shared" ca="1" si="119"/>
        <v>-</v>
      </c>
      <c r="M3500" s="111" t="str">
        <f>IF(E3500="","",VLOOKUP(E3500,[1]PROJECTES!$C$14:$Z$5000,21,FALSE))</f>
        <v/>
      </c>
      <c r="N3500" s="117"/>
      <c r="O3500" s="118" t="s">
        <v>222</v>
      </c>
      <c r="P3500" s="119"/>
      <c r="Q3500" s="84"/>
      <c r="R3500" s="125"/>
      <c r="S3500" s="166"/>
      <c r="T3500" s="167"/>
    </row>
    <row r="3501" spans="1:20" s="121" customFormat="1" ht="20.100000000000001" customHeight="1" x14ac:dyDescent="0.3">
      <c r="A3501" s="80"/>
      <c r="B3501" s="110" t="str">
        <f>IF(E3501="","",VLOOKUP(E3501,[1]PROJECTES!$C$14:$G$5000,2,FALSE))</f>
        <v/>
      </c>
      <c r="C3501" s="80"/>
      <c r="D3501" s="283" t="str">
        <f>IF(E3501="","",VLOOKUP(E3501,[1]PROJECTES!$C$14:$G$5000,5,FALSE))</f>
        <v/>
      </c>
      <c r="E3501" s="79"/>
      <c r="F3501" s="110" t="str">
        <f>IF(I3501="","",VLOOKUP(I3501,[1]PROJECTES!$C$14:$G$5000,2,FALSE))</f>
        <v/>
      </c>
      <c r="G3501" s="112" t="str">
        <f>IF(E3501="","",VLOOKUP(E3501,[1]PROJECTES!$C$14:$G$5000,4,FALSE))</f>
        <v/>
      </c>
      <c r="H3501" s="95"/>
      <c r="I3501" s="113" t="str">
        <f>IF(H3501="","",VLOOKUP(H3501,BD!B$2:C$16,2,FALSE))</f>
        <v/>
      </c>
      <c r="J3501" s="114"/>
      <c r="K3501" s="115" t="str">
        <f t="shared" si="120"/>
        <v/>
      </c>
      <c r="L3501" s="116" t="str">
        <f t="shared" ca="1" si="119"/>
        <v>-</v>
      </c>
      <c r="M3501" s="111" t="str">
        <f>IF(E3501="","",VLOOKUP(E3501,[1]PROJECTES!$C$14:$Z$5000,21,FALSE))</f>
        <v/>
      </c>
      <c r="N3501" s="117"/>
      <c r="O3501" s="118" t="s">
        <v>222</v>
      </c>
      <c r="P3501" s="119"/>
      <c r="Q3501" s="84"/>
      <c r="R3501" s="125"/>
      <c r="S3501" s="166"/>
      <c r="T3501" s="167"/>
    </row>
    <row r="3502" spans="1:20" s="121" customFormat="1" ht="20.100000000000001" customHeight="1" x14ac:dyDescent="0.3">
      <c r="A3502" s="80"/>
      <c r="B3502" s="110" t="str">
        <f>IF(E3502="","",VLOOKUP(E3502,[1]PROJECTES!$C$14:$G$5000,2,FALSE))</f>
        <v/>
      </c>
      <c r="C3502" s="80"/>
      <c r="D3502" s="283" t="str">
        <f>IF(E3502="","",VLOOKUP(E3502,[1]PROJECTES!$C$14:$G$5000,5,FALSE))</f>
        <v/>
      </c>
      <c r="E3502" s="79"/>
      <c r="F3502" s="110" t="str">
        <f>IF(I3502="","",VLOOKUP(I3502,[1]PROJECTES!$C$14:$G$5000,2,FALSE))</f>
        <v/>
      </c>
      <c r="G3502" s="112" t="str">
        <f>IF(E3502="","",VLOOKUP(E3502,[1]PROJECTES!$C$14:$G$5000,4,FALSE))</f>
        <v/>
      </c>
      <c r="H3502" s="95"/>
      <c r="I3502" s="113" t="str">
        <f>IF(H3502="","",VLOOKUP(H3502,BD!B$2:C$16,2,FALSE))</f>
        <v/>
      </c>
      <c r="J3502" s="114"/>
      <c r="K3502" s="115" t="str">
        <f t="shared" si="120"/>
        <v/>
      </c>
      <c r="L3502" s="116" t="str">
        <f t="shared" ca="1" si="119"/>
        <v>-</v>
      </c>
      <c r="M3502" s="111" t="str">
        <f>IF(E3502="","",VLOOKUP(E3502,[1]PROJECTES!$C$14:$Z$5000,21,FALSE))</f>
        <v/>
      </c>
      <c r="N3502" s="117"/>
      <c r="O3502" s="118" t="s">
        <v>222</v>
      </c>
      <c r="P3502" s="119"/>
      <c r="Q3502" s="84"/>
      <c r="R3502" s="125"/>
      <c r="S3502" s="166"/>
      <c r="T3502" s="167"/>
    </row>
    <row r="3503" spans="1:20" s="121" customFormat="1" ht="20.100000000000001" customHeight="1" x14ac:dyDescent="0.3">
      <c r="A3503" s="80"/>
      <c r="B3503" s="110" t="str">
        <f>IF(E3503="","",VLOOKUP(E3503,[1]PROJECTES!$C$14:$G$5000,2,FALSE))</f>
        <v/>
      </c>
      <c r="C3503" s="80"/>
      <c r="D3503" s="283" t="str">
        <f>IF(E3503="","",VLOOKUP(E3503,[1]PROJECTES!$C$14:$G$5000,5,FALSE))</f>
        <v/>
      </c>
      <c r="E3503" s="79"/>
      <c r="F3503" s="110" t="str">
        <f>IF(I3503="","",VLOOKUP(I3503,[1]PROJECTES!$C$14:$G$5000,2,FALSE))</f>
        <v/>
      </c>
      <c r="G3503" s="112" t="str">
        <f>IF(E3503="","",VLOOKUP(E3503,[1]PROJECTES!$C$14:$G$5000,4,FALSE))</f>
        <v/>
      </c>
      <c r="H3503" s="95"/>
      <c r="I3503" s="113" t="str">
        <f>IF(H3503="","",VLOOKUP(H3503,BD!B$2:C$16,2,FALSE))</f>
        <v/>
      </c>
      <c r="J3503" s="114"/>
      <c r="K3503" s="115" t="str">
        <f t="shared" si="120"/>
        <v/>
      </c>
      <c r="L3503" s="116" t="str">
        <f t="shared" ca="1" si="119"/>
        <v>-</v>
      </c>
      <c r="M3503" s="111" t="str">
        <f>IF(E3503="","",VLOOKUP(E3503,[1]PROJECTES!$C$14:$Z$5000,21,FALSE))</f>
        <v/>
      </c>
      <c r="N3503" s="117"/>
      <c r="O3503" s="118" t="s">
        <v>222</v>
      </c>
      <c r="P3503" s="119"/>
      <c r="Q3503" s="84"/>
      <c r="R3503" s="125"/>
      <c r="S3503" s="166"/>
      <c r="T3503" s="167"/>
    </row>
    <row r="3504" spans="1:20" s="121" customFormat="1" ht="20.100000000000001" customHeight="1" x14ac:dyDescent="0.3">
      <c r="A3504" s="80"/>
      <c r="B3504" s="110" t="str">
        <f>IF(E3504="","",VLOOKUP(E3504,[1]PROJECTES!$C$14:$G$5000,2,FALSE))</f>
        <v/>
      </c>
      <c r="C3504" s="80"/>
      <c r="D3504" s="283" t="str">
        <f>IF(E3504="","",VLOOKUP(E3504,[1]PROJECTES!$C$14:$G$5000,5,FALSE))</f>
        <v/>
      </c>
      <c r="E3504" s="79"/>
      <c r="F3504" s="110" t="str">
        <f>IF(I3504="","",VLOOKUP(I3504,[1]PROJECTES!$C$14:$G$5000,2,FALSE))</f>
        <v/>
      </c>
      <c r="G3504" s="112" t="str">
        <f>IF(E3504="","",VLOOKUP(E3504,[1]PROJECTES!$C$14:$G$5000,4,FALSE))</f>
        <v/>
      </c>
      <c r="H3504" s="95"/>
      <c r="I3504" s="113" t="str">
        <f>IF(H3504="","",VLOOKUP(H3504,BD!B$2:C$16,2,FALSE))</f>
        <v/>
      </c>
      <c r="J3504" s="114"/>
      <c r="K3504" s="115" t="str">
        <f t="shared" si="120"/>
        <v/>
      </c>
      <c r="L3504" s="116" t="str">
        <f t="shared" ca="1" si="119"/>
        <v>-</v>
      </c>
      <c r="M3504" s="111" t="str">
        <f>IF(E3504="","",VLOOKUP(E3504,[1]PROJECTES!$C$14:$Z$5000,21,FALSE))</f>
        <v/>
      </c>
      <c r="N3504" s="117"/>
      <c r="O3504" s="118" t="s">
        <v>222</v>
      </c>
      <c r="P3504" s="119"/>
      <c r="Q3504" s="84"/>
      <c r="R3504" s="123"/>
      <c r="S3504" s="166"/>
      <c r="T3504" s="167"/>
    </row>
    <row r="3505" spans="1:20" s="121" customFormat="1" ht="20.100000000000001" customHeight="1" x14ac:dyDescent="0.3">
      <c r="A3505" s="80"/>
      <c r="B3505" s="110" t="str">
        <f>IF(E3505="","",VLOOKUP(E3505,[1]PROJECTES!$C$14:$G$5000,2,FALSE))</f>
        <v/>
      </c>
      <c r="C3505" s="80"/>
      <c r="D3505" s="283" t="str">
        <f>IF(E3505="","",VLOOKUP(E3505,[1]PROJECTES!$C$14:$G$5000,5,FALSE))</f>
        <v/>
      </c>
      <c r="E3505" s="79"/>
      <c r="F3505" s="110" t="str">
        <f>IF(I3505="","",VLOOKUP(I3505,[1]PROJECTES!$C$14:$G$5000,2,FALSE))</f>
        <v/>
      </c>
      <c r="G3505" s="112" t="str">
        <f>IF(E3505="","",VLOOKUP(E3505,[1]PROJECTES!$C$14:$G$5000,4,FALSE))</f>
        <v/>
      </c>
      <c r="H3505" s="95"/>
      <c r="I3505" s="113" t="str">
        <f>IF(H3505="","",VLOOKUP(H3505,BD!B$2:C$16,2,FALSE))</f>
        <v/>
      </c>
      <c r="J3505" s="114"/>
      <c r="K3505" s="115" t="str">
        <f t="shared" si="120"/>
        <v/>
      </c>
      <c r="L3505" s="116" t="str">
        <f t="shared" ca="1" si="119"/>
        <v>-</v>
      </c>
      <c r="M3505" s="111" t="str">
        <f>IF(E3505="","",VLOOKUP(E3505,[1]PROJECTES!$C$14:$Z$5000,21,FALSE))</f>
        <v/>
      </c>
      <c r="N3505" s="117"/>
      <c r="O3505" s="118" t="s">
        <v>222</v>
      </c>
      <c r="P3505" s="119"/>
      <c r="Q3505" s="84"/>
      <c r="R3505" s="125"/>
      <c r="S3505" s="166"/>
      <c r="T3505" s="167"/>
    </row>
    <row r="3506" spans="1:20" s="121" customFormat="1" ht="20.100000000000001" customHeight="1" x14ac:dyDescent="0.3">
      <c r="A3506" s="80"/>
      <c r="B3506" s="110" t="str">
        <f>IF(E3506="","",VLOOKUP(E3506,[1]PROJECTES!$C$14:$G$5000,2,FALSE))</f>
        <v/>
      </c>
      <c r="C3506" s="80"/>
      <c r="D3506" s="283" t="str">
        <f>IF(E3506="","",VLOOKUP(E3506,[1]PROJECTES!$C$14:$G$5000,5,FALSE))</f>
        <v/>
      </c>
      <c r="E3506" s="79"/>
      <c r="F3506" s="110" t="str">
        <f>IF(I3506="","",VLOOKUP(I3506,[1]PROJECTES!$C$14:$G$5000,2,FALSE))</f>
        <v/>
      </c>
      <c r="G3506" s="112" t="str">
        <f>IF(E3506="","",VLOOKUP(E3506,[1]PROJECTES!$C$14:$G$5000,4,FALSE))</f>
        <v/>
      </c>
      <c r="H3506" s="95"/>
      <c r="I3506" s="113" t="str">
        <f>IF(H3506="","",VLOOKUP(H3506,BD!B$2:C$16,2,FALSE))</f>
        <v/>
      </c>
      <c r="J3506" s="114"/>
      <c r="K3506" s="115" t="str">
        <f t="shared" si="120"/>
        <v/>
      </c>
      <c r="L3506" s="116" t="str">
        <f t="shared" ca="1" si="119"/>
        <v>-</v>
      </c>
      <c r="M3506" s="111" t="str">
        <f>IF(E3506="","",VLOOKUP(E3506,[1]PROJECTES!$C$14:$Z$5000,21,FALSE))</f>
        <v/>
      </c>
      <c r="N3506" s="117"/>
      <c r="O3506" s="118" t="s">
        <v>222</v>
      </c>
      <c r="P3506" s="119"/>
      <c r="Q3506" s="84"/>
      <c r="R3506" s="125"/>
      <c r="S3506" s="166"/>
      <c r="T3506" s="167"/>
    </row>
    <row r="3507" spans="1:20" s="121" customFormat="1" ht="20.100000000000001" customHeight="1" x14ac:dyDescent="0.3">
      <c r="A3507" s="80"/>
      <c r="B3507" s="110" t="str">
        <f>IF(E3507="","",VLOOKUP(E3507,[1]PROJECTES!$C$14:$G$5000,2,FALSE))</f>
        <v/>
      </c>
      <c r="C3507" s="80"/>
      <c r="D3507" s="283" t="str">
        <f>IF(E3507="","",VLOOKUP(E3507,[1]PROJECTES!$C$14:$G$5000,5,FALSE))</f>
        <v/>
      </c>
      <c r="E3507" s="79"/>
      <c r="F3507" s="110" t="str">
        <f>IF(I3507="","",VLOOKUP(I3507,[1]PROJECTES!$C$14:$G$5000,2,FALSE))</f>
        <v/>
      </c>
      <c r="G3507" s="112" t="str">
        <f>IF(E3507="","",VLOOKUP(E3507,[1]PROJECTES!$C$14:$G$5000,4,FALSE))</f>
        <v/>
      </c>
      <c r="H3507" s="95"/>
      <c r="I3507" s="113" t="str">
        <f>IF(H3507="","",VLOOKUP(H3507,BD!B$2:C$16,2,FALSE))</f>
        <v/>
      </c>
      <c r="J3507" s="114"/>
      <c r="K3507" s="115" t="str">
        <f t="shared" si="120"/>
        <v/>
      </c>
      <c r="L3507" s="116" t="str">
        <f t="shared" ca="1" si="119"/>
        <v>-</v>
      </c>
      <c r="M3507" s="111" t="str">
        <f>IF(E3507="","",VLOOKUP(E3507,[1]PROJECTES!$C$14:$Z$5000,21,FALSE))</f>
        <v/>
      </c>
      <c r="N3507" s="117"/>
      <c r="O3507" s="118" t="s">
        <v>222</v>
      </c>
      <c r="P3507" s="119"/>
      <c r="Q3507" s="84"/>
      <c r="R3507" s="125"/>
      <c r="S3507" s="166"/>
      <c r="T3507" s="167"/>
    </row>
    <row r="3508" spans="1:20" s="121" customFormat="1" ht="20.100000000000001" customHeight="1" x14ac:dyDescent="0.3">
      <c r="A3508" s="80"/>
      <c r="B3508" s="110" t="str">
        <f>IF(E3508="","",VLOOKUP(E3508,[1]PROJECTES!$C$14:$G$5000,2,FALSE))</f>
        <v/>
      </c>
      <c r="C3508" s="80"/>
      <c r="D3508" s="283" t="str">
        <f>IF(E3508="","",VLOOKUP(E3508,[1]PROJECTES!$C$14:$G$5000,5,FALSE))</f>
        <v/>
      </c>
      <c r="E3508" s="79"/>
      <c r="F3508" s="110" t="str">
        <f>IF(I3508="","",VLOOKUP(I3508,[1]PROJECTES!$C$14:$G$5000,2,FALSE))</f>
        <v/>
      </c>
      <c r="G3508" s="112" t="str">
        <f>IF(E3508="","",VLOOKUP(E3508,[1]PROJECTES!$C$14:$G$5000,4,FALSE))</f>
        <v/>
      </c>
      <c r="H3508" s="95"/>
      <c r="I3508" s="113" t="str">
        <f>IF(H3508="","",VLOOKUP(H3508,BD!B$2:C$16,2,FALSE))</f>
        <v/>
      </c>
      <c r="J3508" s="114"/>
      <c r="K3508" s="115" t="str">
        <f t="shared" si="120"/>
        <v/>
      </c>
      <c r="L3508" s="116" t="str">
        <f t="shared" ca="1" si="119"/>
        <v>-</v>
      </c>
      <c r="M3508" s="111" t="str">
        <f>IF(E3508="","",VLOOKUP(E3508,[1]PROJECTES!$C$14:$Z$5000,21,FALSE))</f>
        <v/>
      </c>
      <c r="N3508" s="117"/>
      <c r="O3508" s="118" t="s">
        <v>222</v>
      </c>
      <c r="P3508" s="119"/>
      <c r="Q3508" s="84"/>
      <c r="R3508" s="125"/>
      <c r="S3508" s="166"/>
      <c r="T3508" s="167"/>
    </row>
    <row r="3509" spans="1:20" s="121" customFormat="1" ht="20.100000000000001" customHeight="1" x14ac:dyDescent="0.3">
      <c r="A3509" s="80"/>
      <c r="B3509" s="110" t="str">
        <f>IF(E3509="","",VLOOKUP(E3509,[1]PROJECTES!$C$14:$G$5000,2,FALSE))</f>
        <v/>
      </c>
      <c r="C3509" s="80"/>
      <c r="D3509" s="283" t="str">
        <f>IF(E3509="","",VLOOKUP(E3509,[1]PROJECTES!$C$14:$G$5000,5,FALSE))</f>
        <v/>
      </c>
      <c r="E3509" s="79"/>
      <c r="F3509" s="110" t="str">
        <f>IF(I3509="","",VLOOKUP(I3509,[1]PROJECTES!$C$14:$G$5000,2,FALSE))</f>
        <v/>
      </c>
      <c r="G3509" s="112" t="str">
        <f>IF(E3509="","",VLOOKUP(E3509,[1]PROJECTES!$C$14:$G$5000,4,FALSE))</f>
        <v/>
      </c>
      <c r="H3509" s="95"/>
      <c r="I3509" s="113" t="str">
        <f>IF(H3509="","",VLOOKUP(H3509,BD!B$2:C$16,2,FALSE))</f>
        <v/>
      </c>
      <c r="J3509" s="114"/>
      <c r="K3509" s="115" t="str">
        <f t="shared" si="120"/>
        <v/>
      </c>
      <c r="L3509" s="116" t="str">
        <f t="shared" ca="1" si="119"/>
        <v>-</v>
      </c>
      <c r="M3509" s="111" t="str">
        <f>IF(E3509="","",VLOOKUP(E3509,[1]PROJECTES!$C$14:$Z$5000,21,FALSE))</f>
        <v/>
      </c>
      <c r="N3509" s="161"/>
      <c r="O3509" s="118" t="s">
        <v>222</v>
      </c>
      <c r="P3509" s="119"/>
      <c r="Q3509" s="84"/>
      <c r="R3509" s="220"/>
      <c r="S3509" s="166"/>
      <c r="T3509" s="167"/>
    </row>
    <row r="3510" spans="1:20" s="121" customFormat="1" ht="20.100000000000001" customHeight="1" x14ac:dyDescent="0.3">
      <c r="A3510" s="80"/>
      <c r="B3510" s="110" t="str">
        <f>IF(E3510="","",VLOOKUP(E3510,[1]PROJECTES!$C$14:$G$5000,2,FALSE))</f>
        <v/>
      </c>
      <c r="C3510" s="80"/>
      <c r="D3510" s="283" t="str">
        <f>IF(E3510="","",VLOOKUP(E3510,[1]PROJECTES!$C$14:$G$5000,5,FALSE))</f>
        <v/>
      </c>
      <c r="E3510" s="79"/>
      <c r="F3510" s="110" t="str">
        <f>IF(I3510="","",VLOOKUP(I3510,[1]PROJECTES!$C$14:$G$5000,2,FALSE))</f>
        <v/>
      </c>
      <c r="G3510" s="112" t="str">
        <f>IF(E3510="","",VLOOKUP(E3510,[1]PROJECTES!$C$14:$G$5000,4,FALSE))</f>
        <v/>
      </c>
      <c r="H3510" s="95"/>
      <c r="I3510" s="113" t="str">
        <f>IF(H3510="","",VLOOKUP(H3510,BD!B$2:C$16,2,FALSE))</f>
        <v/>
      </c>
      <c r="J3510" s="114"/>
      <c r="K3510" s="115" t="str">
        <f t="shared" si="120"/>
        <v/>
      </c>
      <c r="L3510" s="116" t="str">
        <f t="shared" ca="1" si="119"/>
        <v>-</v>
      </c>
      <c r="M3510" s="111" t="str">
        <f>IF(E3510="","",VLOOKUP(E3510,[1]PROJECTES!$C$14:$Z$5000,21,FALSE))</f>
        <v/>
      </c>
      <c r="N3510" s="161"/>
      <c r="O3510" s="118" t="s">
        <v>222</v>
      </c>
      <c r="P3510" s="119"/>
      <c r="Q3510" s="84"/>
      <c r="R3510" s="220"/>
      <c r="S3510" s="166"/>
      <c r="T3510" s="167"/>
    </row>
    <row r="3511" spans="1:20" s="121" customFormat="1" ht="20.100000000000001" customHeight="1" x14ac:dyDescent="0.3">
      <c r="A3511" s="80"/>
      <c r="B3511" s="110" t="str">
        <f>IF(E3511="","",VLOOKUP(E3511,[1]PROJECTES!$C$14:$G$5000,2,FALSE))</f>
        <v/>
      </c>
      <c r="C3511" s="80"/>
      <c r="D3511" s="283" t="str">
        <f>IF(E3511="","",VLOOKUP(E3511,[1]PROJECTES!$C$14:$G$5000,5,FALSE))</f>
        <v/>
      </c>
      <c r="E3511" s="79"/>
      <c r="F3511" s="110" t="str">
        <f>IF(I3511="","",VLOOKUP(I3511,[1]PROJECTES!$C$14:$G$5000,2,FALSE))</f>
        <v/>
      </c>
      <c r="G3511" s="112" t="str">
        <f>IF(E3511="","",VLOOKUP(E3511,[1]PROJECTES!$C$14:$G$5000,4,FALSE))</f>
        <v/>
      </c>
      <c r="H3511" s="95"/>
      <c r="I3511" s="113" t="str">
        <f>IF(H3511="","",VLOOKUP(H3511,BD!B$2:C$16,2,FALSE))</f>
        <v/>
      </c>
      <c r="J3511" s="114"/>
      <c r="K3511" s="115" t="str">
        <f t="shared" si="120"/>
        <v/>
      </c>
      <c r="L3511" s="116" t="str">
        <f t="shared" ca="1" si="119"/>
        <v>-</v>
      </c>
      <c r="M3511" s="111" t="str">
        <f>IF(E3511="","",VLOOKUP(E3511,[1]PROJECTES!$C$14:$Z$5000,21,FALSE))</f>
        <v/>
      </c>
      <c r="N3511" s="117"/>
      <c r="O3511" s="118" t="s">
        <v>222</v>
      </c>
      <c r="P3511" s="119"/>
      <c r="Q3511" s="84"/>
      <c r="R3511" s="220"/>
      <c r="S3511" s="166"/>
      <c r="T3511" s="167"/>
    </row>
    <row r="3512" spans="1:20" s="121" customFormat="1" ht="20.100000000000001" customHeight="1" x14ac:dyDescent="0.3">
      <c r="A3512" s="80"/>
      <c r="B3512" s="110" t="str">
        <f>IF(E3512="","",VLOOKUP(E3512,[1]PROJECTES!$C$14:$G$5000,2,FALSE))</f>
        <v/>
      </c>
      <c r="C3512" s="80"/>
      <c r="D3512" s="283" t="str">
        <f>IF(E3512="","",VLOOKUP(E3512,[1]PROJECTES!$C$14:$G$5000,5,FALSE))</f>
        <v/>
      </c>
      <c r="E3512" s="79"/>
      <c r="F3512" s="110" t="str">
        <f>IF(I3512="","",VLOOKUP(I3512,[1]PROJECTES!$C$14:$G$5000,2,FALSE))</f>
        <v/>
      </c>
      <c r="G3512" s="112" t="str">
        <f>IF(E3512="","",VLOOKUP(E3512,[1]PROJECTES!$C$14:$G$5000,4,FALSE))</f>
        <v/>
      </c>
      <c r="H3512" s="95"/>
      <c r="I3512" s="113" t="str">
        <f>IF(H3512="","",VLOOKUP(H3512,BD!B$2:C$16,2,FALSE))</f>
        <v/>
      </c>
      <c r="J3512" s="114"/>
      <c r="K3512" s="115" t="str">
        <f t="shared" si="120"/>
        <v/>
      </c>
      <c r="L3512" s="116" t="str">
        <f t="shared" ca="1" si="119"/>
        <v>-</v>
      </c>
      <c r="M3512" s="111" t="str">
        <f>IF(E3512="","",VLOOKUP(E3512,[1]PROJECTES!$C$14:$Z$5000,21,FALSE))</f>
        <v/>
      </c>
      <c r="N3512" s="117"/>
      <c r="O3512" s="118" t="s">
        <v>222</v>
      </c>
      <c r="P3512" s="119"/>
      <c r="Q3512" s="84"/>
      <c r="R3512" s="220"/>
      <c r="S3512" s="166"/>
      <c r="T3512" s="167"/>
    </row>
    <row r="3513" spans="1:20" s="121" customFormat="1" ht="20.100000000000001" customHeight="1" x14ac:dyDescent="0.3">
      <c r="A3513" s="80"/>
      <c r="B3513" s="110" t="str">
        <f>IF(E3513="","",VLOOKUP(E3513,[1]PROJECTES!$C$14:$G$5000,2,FALSE))</f>
        <v/>
      </c>
      <c r="C3513" s="80"/>
      <c r="D3513" s="283" t="str">
        <f>IF(E3513="","",VLOOKUP(E3513,[1]PROJECTES!$C$14:$G$5000,5,FALSE))</f>
        <v/>
      </c>
      <c r="E3513" s="79"/>
      <c r="F3513" s="110" t="str">
        <f>IF(I3513="","",VLOOKUP(I3513,[1]PROJECTES!$C$14:$G$5000,2,FALSE))</f>
        <v/>
      </c>
      <c r="G3513" s="112" t="str">
        <f>IF(E3513="","",VLOOKUP(E3513,[1]PROJECTES!$C$14:$G$5000,4,FALSE))</f>
        <v/>
      </c>
      <c r="H3513" s="95"/>
      <c r="I3513" s="113" t="str">
        <f>IF(H3513="","",VLOOKUP(H3513,BD!B$2:C$16,2,FALSE))</f>
        <v/>
      </c>
      <c r="J3513" s="114"/>
      <c r="K3513" s="115" t="str">
        <f t="shared" si="120"/>
        <v/>
      </c>
      <c r="L3513" s="116" t="str">
        <f t="shared" ca="1" si="119"/>
        <v>-</v>
      </c>
      <c r="M3513" s="111" t="str">
        <f>IF(E3513="","",VLOOKUP(E3513,[1]PROJECTES!$C$14:$Z$5000,21,FALSE))</f>
        <v/>
      </c>
      <c r="N3513" s="117"/>
      <c r="O3513" s="118" t="s">
        <v>222</v>
      </c>
      <c r="P3513" s="119"/>
      <c r="Q3513" s="84"/>
      <c r="R3513" s="220"/>
      <c r="S3513" s="166"/>
      <c r="T3513" s="167"/>
    </row>
    <row r="3514" spans="1:20" s="121" customFormat="1" ht="20.100000000000001" customHeight="1" x14ac:dyDescent="0.3">
      <c r="A3514" s="80"/>
      <c r="B3514" s="110" t="str">
        <f>IF(E3514="","",VLOOKUP(E3514,[1]PROJECTES!$C$14:$G$5000,2,FALSE))</f>
        <v/>
      </c>
      <c r="C3514" s="80"/>
      <c r="D3514" s="283" t="str">
        <f>IF(E3514="","",VLOOKUP(E3514,[1]PROJECTES!$C$14:$G$5000,5,FALSE))</f>
        <v/>
      </c>
      <c r="E3514" s="79"/>
      <c r="F3514" s="110" t="str">
        <f>IF(I3514="","",VLOOKUP(I3514,[1]PROJECTES!$C$14:$G$5000,2,FALSE))</f>
        <v/>
      </c>
      <c r="G3514" s="112" t="str">
        <f>IF(E3514="","",VLOOKUP(E3514,[1]PROJECTES!$C$14:$G$5000,4,FALSE))</f>
        <v/>
      </c>
      <c r="H3514" s="95"/>
      <c r="I3514" s="113" t="str">
        <f>IF(H3514="","",VLOOKUP(H3514,BD!B$2:C$16,2,FALSE))</f>
        <v/>
      </c>
      <c r="J3514" s="114"/>
      <c r="K3514" s="115" t="str">
        <f t="shared" si="120"/>
        <v/>
      </c>
      <c r="L3514" s="116" t="str">
        <f t="shared" ca="1" si="119"/>
        <v>-</v>
      </c>
      <c r="M3514" s="111" t="str">
        <f>IF(E3514="","",VLOOKUP(E3514,[1]PROJECTES!$C$14:$Z$5000,21,FALSE))</f>
        <v/>
      </c>
      <c r="N3514" s="117"/>
      <c r="O3514" s="118" t="s">
        <v>222</v>
      </c>
      <c r="P3514" s="119"/>
      <c r="Q3514" s="84"/>
      <c r="R3514" s="220"/>
      <c r="S3514" s="166"/>
      <c r="T3514" s="167"/>
    </row>
    <row r="3515" spans="1:20" s="121" customFormat="1" ht="20.100000000000001" customHeight="1" x14ac:dyDescent="0.3">
      <c r="A3515" s="80"/>
      <c r="B3515" s="110" t="str">
        <f>IF(E3515="","",VLOOKUP(E3515,[1]PROJECTES!$C$14:$G$5000,2,FALSE))</f>
        <v/>
      </c>
      <c r="C3515" s="80"/>
      <c r="D3515" s="283" t="str">
        <f>IF(E3515="","",VLOOKUP(E3515,[1]PROJECTES!$C$14:$G$5000,5,FALSE))</f>
        <v/>
      </c>
      <c r="E3515" s="79"/>
      <c r="F3515" s="110" t="str">
        <f>IF(I3515="","",VLOOKUP(I3515,[1]PROJECTES!$C$14:$G$5000,2,FALSE))</f>
        <v/>
      </c>
      <c r="G3515" s="112" t="str">
        <f>IF(E3515="","",VLOOKUP(E3515,[1]PROJECTES!$C$14:$G$5000,4,FALSE))</f>
        <v/>
      </c>
      <c r="H3515" s="95"/>
      <c r="I3515" s="113" t="str">
        <f>IF(H3515="","",VLOOKUP(H3515,BD!B$2:C$16,2,FALSE))</f>
        <v/>
      </c>
      <c r="J3515" s="114"/>
      <c r="K3515" s="115" t="str">
        <f t="shared" si="120"/>
        <v/>
      </c>
      <c r="L3515" s="116" t="str">
        <f t="shared" ca="1" si="119"/>
        <v>-</v>
      </c>
      <c r="M3515" s="111" t="str">
        <f>IF(E3515="","",VLOOKUP(E3515,[1]PROJECTES!$C$14:$Z$5000,21,FALSE))</f>
        <v/>
      </c>
      <c r="N3515" s="117"/>
      <c r="O3515" s="118" t="s">
        <v>222</v>
      </c>
      <c r="P3515" s="119"/>
      <c r="Q3515" s="84"/>
      <c r="R3515" s="220"/>
      <c r="S3515" s="166"/>
      <c r="T3515" s="167"/>
    </row>
    <row r="3516" spans="1:20" s="121" customFormat="1" ht="20.100000000000001" customHeight="1" x14ac:dyDescent="0.3">
      <c r="A3516" s="80"/>
      <c r="B3516" s="110" t="str">
        <f>IF(E3516="","",VLOOKUP(E3516,[1]PROJECTES!$C$14:$G$5000,2,FALSE))</f>
        <v/>
      </c>
      <c r="C3516" s="80"/>
      <c r="D3516" s="283" t="str">
        <f>IF(E3516="","",VLOOKUP(E3516,[1]PROJECTES!$C$14:$G$5000,5,FALSE))</f>
        <v/>
      </c>
      <c r="E3516" s="79"/>
      <c r="F3516" s="110" t="str">
        <f>IF(I3516="","",VLOOKUP(I3516,[1]PROJECTES!$C$14:$G$5000,2,FALSE))</f>
        <v/>
      </c>
      <c r="G3516" s="112" t="str">
        <f>IF(E3516="","",VLOOKUP(E3516,[1]PROJECTES!$C$14:$G$5000,4,FALSE))</f>
        <v/>
      </c>
      <c r="H3516" s="95"/>
      <c r="I3516" s="113" t="str">
        <f>IF(H3516="","",VLOOKUP(H3516,BD!B$2:C$16,2,FALSE))</f>
        <v/>
      </c>
      <c r="J3516" s="114"/>
      <c r="K3516" s="115" t="str">
        <f t="shared" si="120"/>
        <v/>
      </c>
      <c r="L3516" s="116" t="str">
        <f t="shared" ca="1" si="119"/>
        <v>-</v>
      </c>
      <c r="M3516" s="111" t="str">
        <f>IF(E3516="","",VLOOKUP(E3516,[1]PROJECTES!$C$14:$Z$5000,21,FALSE))</f>
        <v/>
      </c>
      <c r="N3516" s="117"/>
      <c r="O3516" s="118" t="s">
        <v>222</v>
      </c>
      <c r="P3516" s="119"/>
      <c r="Q3516" s="84"/>
      <c r="R3516" s="220"/>
      <c r="S3516" s="166"/>
      <c r="T3516" s="167"/>
    </row>
    <row r="3517" spans="1:20" s="121" customFormat="1" ht="20.100000000000001" customHeight="1" x14ac:dyDescent="0.3">
      <c r="A3517" s="80"/>
      <c r="B3517" s="110" t="str">
        <f>IF(E3517="","",VLOOKUP(E3517,[1]PROJECTES!$C$14:$G$5000,2,FALSE))</f>
        <v/>
      </c>
      <c r="C3517" s="80"/>
      <c r="D3517" s="283" t="str">
        <f>IF(E3517="","",VLOOKUP(E3517,[1]PROJECTES!$C$14:$G$5000,5,FALSE))</f>
        <v/>
      </c>
      <c r="E3517" s="79"/>
      <c r="F3517" s="110" t="str">
        <f>IF(I3517="","",VLOOKUP(I3517,[1]PROJECTES!$C$14:$G$5000,2,FALSE))</f>
        <v/>
      </c>
      <c r="G3517" s="112" t="str">
        <f>IF(E3517="","",VLOOKUP(E3517,[1]PROJECTES!$C$14:$G$5000,4,FALSE))</f>
        <v/>
      </c>
      <c r="H3517" s="95"/>
      <c r="I3517" s="113" t="str">
        <f>IF(H3517="","",VLOOKUP(H3517,BD!B$2:C$16,2,FALSE))</f>
        <v/>
      </c>
      <c r="J3517" s="114"/>
      <c r="K3517" s="115" t="str">
        <f t="shared" si="120"/>
        <v/>
      </c>
      <c r="L3517" s="116" t="str">
        <f t="shared" ca="1" si="119"/>
        <v>-</v>
      </c>
      <c r="M3517" s="111" t="str">
        <f>IF(E3517="","",VLOOKUP(E3517,[1]PROJECTES!$C$14:$Z$5000,21,FALSE))</f>
        <v/>
      </c>
      <c r="N3517" s="117"/>
      <c r="O3517" s="118" t="s">
        <v>222</v>
      </c>
      <c r="P3517" s="119"/>
      <c r="Q3517" s="84"/>
      <c r="R3517" s="220"/>
      <c r="S3517" s="166"/>
      <c r="T3517" s="167"/>
    </row>
    <row r="3518" spans="1:20" s="121" customFormat="1" ht="20.100000000000001" customHeight="1" x14ac:dyDescent="0.3">
      <c r="A3518" s="80"/>
      <c r="B3518" s="110" t="str">
        <f>IF(E3518="","",VLOOKUP(E3518,[1]PROJECTES!$C$14:$G$5000,2,FALSE))</f>
        <v/>
      </c>
      <c r="C3518" s="80"/>
      <c r="D3518" s="283" t="str">
        <f>IF(E3518="","",VLOOKUP(E3518,[1]PROJECTES!$C$14:$G$5000,5,FALSE))</f>
        <v/>
      </c>
      <c r="E3518" s="79"/>
      <c r="F3518" s="110" t="str">
        <f>IF(I3518="","",VLOOKUP(I3518,[1]PROJECTES!$C$14:$G$5000,2,FALSE))</f>
        <v/>
      </c>
      <c r="G3518" s="112" t="str">
        <f>IF(E3518="","",VLOOKUP(E3518,[1]PROJECTES!$C$14:$G$5000,4,FALSE))</f>
        <v/>
      </c>
      <c r="H3518" s="95"/>
      <c r="I3518" s="113" t="str">
        <f>IF(H3518="","",VLOOKUP(H3518,BD!B$2:C$16,2,FALSE))</f>
        <v/>
      </c>
      <c r="J3518" s="114"/>
      <c r="K3518" s="115" t="str">
        <f t="shared" si="120"/>
        <v/>
      </c>
      <c r="L3518" s="116" t="str">
        <f t="shared" ca="1" si="119"/>
        <v>-</v>
      </c>
      <c r="M3518" s="111" t="str">
        <f>IF(E3518="","",VLOOKUP(E3518,[1]PROJECTES!$C$14:$Z$5000,21,FALSE))</f>
        <v/>
      </c>
      <c r="N3518" s="117"/>
      <c r="O3518" s="118" t="s">
        <v>222</v>
      </c>
      <c r="P3518" s="119"/>
      <c r="Q3518" s="84"/>
      <c r="R3518" s="123"/>
      <c r="S3518" s="166"/>
      <c r="T3518" s="167"/>
    </row>
    <row r="3519" spans="1:20" s="121" customFormat="1" ht="20.100000000000001" customHeight="1" x14ac:dyDescent="0.3">
      <c r="A3519" s="80"/>
      <c r="B3519" s="110" t="str">
        <f>IF(E3519="","",VLOOKUP(E3519,[1]PROJECTES!$C$14:$G$5000,2,FALSE))</f>
        <v/>
      </c>
      <c r="C3519" s="80"/>
      <c r="D3519" s="283" t="str">
        <f>IF(E3519="","",VLOOKUP(E3519,[1]PROJECTES!$C$14:$G$5000,5,FALSE))</f>
        <v/>
      </c>
      <c r="E3519" s="79"/>
      <c r="F3519" s="110" t="str">
        <f>IF(I3519="","",VLOOKUP(I3519,[1]PROJECTES!$C$14:$G$5000,2,FALSE))</f>
        <v/>
      </c>
      <c r="G3519" s="112" t="str">
        <f>IF(E3519="","",VLOOKUP(E3519,[1]PROJECTES!$C$14:$G$5000,4,FALSE))</f>
        <v/>
      </c>
      <c r="H3519" s="95"/>
      <c r="I3519" s="113" t="str">
        <f>IF(H3519="","",VLOOKUP(H3519,BD!B$2:C$16,2,FALSE))</f>
        <v/>
      </c>
      <c r="J3519" s="114"/>
      <c r="K3519" s="115" t="str">
        <f t="shared" si="120"/>
        <v/>
      </c>
      <c r="L3519" s="116" t="str">
        <f t="shared" ca="1" si="119"/>
        <v>-</v>
      </c>
      <c r="M3519" s="111" t="str">
        <f>IF(E3519="","",VLOOKUP(E3519,[1]PROJECTES!$C$14:$Z$5000,21,FALSE))</f>
        <v/>
      </c>
      <c r="N3519" s="117"/>
      <c r="O3519" s="118" t="s">
        <v>222</v>
      </c>
      <c r="P3519" s="119"/>
      <c r="Q3519" s="84"/>
      <c r="R3519" s="123"/>
      <c r="S3519" s="166"/>
      <c r="T3519" s="167"/>
    </row>
    <row r="3520" spans="1:20" s="121" customFormat="1" ht="20.100000000000001" customHeight="1" x14ac:dyDescent="0.3">
      <c r="A3520" s="80"/>
      <c r="B3520" s="110" t="str">
        <f>IF(E3520="","",VLOOKUP(E3520,[1]PROJECTES!$C$14:$G$5000,2,FALSE))</f>
        <v/>
      </c>
      <c r="C3520" s="80"/>
      <c r="D3520" s="283" t="str">
        <f>IF(E3520="","",VLOOKUP(E3520,[1]PROJECTES!$C$14:$G$5000,5,FALSE))</f>
        <v/>
      </c>
      <c r="E3520" s="79"/>
      <c r="F3520" s="110" t="str">
        <f>IF(I3520="","",VLOOKUP(I3520,[1]PROJECTES!$C$14:$G$5000,2,FALSE))</f>
        <v/>
      </c>
      <c r="G3520" s="112" t="str">
        <f>IF(E3520="","",VLOOKUP(E3520,[1]PROJECTES!$C$14:$G$5000,4,FALSE))</f>
        <v/>
      </c>
      <c r="H3520" s="95"/>
      <c r="I3520" s="113" t="str">
        <f>IF(H3520="","",VLOOKUP(H3520,BD!B$2:C$16,2,FALSE))</f>
        <v/>
      </c>
      <c r="J3520" s="114"/>
      <c r="K3520" s="115" t="str">
        <f t="shared" si="120"/>
        <v/>
      </c>
      <c r="L3520" s="116" t="str">
        <f t="shared" ca="1" si="119"/>
        <v>-</v>
      </c>
      <c r="M3520" s="111" t="str">
        <f>IF(E3520="","",VLOOKUP(E3520,[1]PROJECTES!$C$14:$Z$5000,21,FALSE))</f>
        <v/>
      </c>
      <c r="N3520" s="117"/>
      <c r="O3520" s="118" t="s">
        <v>222</v>
      </c>
      <c r="P3520" s="119"/>
      <c r="Q3520" s="84"/>
      <c r="R3520" s="125"/>
      <c r="S3520" s="166"/>
      <c r="T3520" s="167"/>
    </row>
    <row r="3521" spans="1:20" s="121" customFormat="1" ht="20.100000000000001" customHeight="1" x14ac:dyDescent="0.3">
      <c r="A3521" s="80"/>
      <c r="B3521" s="110" t="str">
        <f>IF(E3521="","",VLOOKUP(E3521,[1]PROJECTES!$C$14:$G$5000,2,FALSE))</f>
        <v/>
      </c>
      <c r="C3521" s="80"/>
      <c r="D3521" s="283" t="str">
        <f>IF(E3521="","",VLOOKUP(E3521,[1]PROJECTES!$C$14:$G$5000,5,FALSE))</f>
        <v/>
      </c>
      <c r="E3521" s="79"/>
      <c r="F3521" s="110" t="str">
        <f>IF(I3521="","",VLOOKUP(I3521,[1]PROJECTES!$C$14:$G$5000,2,FALSE))</f>
        <v/>
      </c>
      <c r="G3521" s="112" t="str">
        <f>IF(E3521="","",VLOOKUP(E3521,[1]PROJECTES!$C$14:$G$5000,4,FALSE))</f>
        <v/>
      </c>
      <c r="H3521" s="95"/>
      <c r="I3521" s="113" t="str">
        <f>IF(H3521="","",VLOOKUP(H3521,BD!B$2:C$16,2,FALSE))</f>
        <v/>
      </c>
      <c r="J3521" s="114"/>
      <c r="K3521" s="115" t="str">
        <f t="shared" si="120"/>
        <v/>
      </c>
      <c r="L3521" s="116" t="str">
        <f t="shared" ca="1" si="119"/>
        <v>-</v>
      </c>
      <c r="M3521" s="111" t="str">
        <f>IF(E3521="","",VLOOKUP(E3521,[1]PROJECTES!$C$14:$Z$5000,21,FALSE))</f>
        <v/>
      </c>
      <c r="N3521" s="117"/>
      <c r="O3521" s="118" t="s">
        <v>222</v>
      </c>
      <c r="P3521" s="119"/>
      <c r="Q3521" s="84"/>
      <c r="R3521" s="125"/>
      <c r="S3521" s="166"/>
      <c r="T3521" s="167"/>
    </row>
    <row r="3522" spans="1:20" s="121" customFormat="1" ht="20.100000000000001" customHeight="1" x14ac:dyDescent="0.3">
      <c r="A3522" s="80"/>
      <c r="B3522" s="110" t="str">
        <f>IF(E3522="","",VLOOKUP(E3522,[1]PROJECTES!$C$14:$G$5000,2,FALSE))</f>
        <v/>
      </c>
      <c r="C3522" s="80"/>
      <c r="D3522" s="283" t="str">
        <f>IF(E3522="","",VLOOKUP(E3522,[1]PROJECTES!$C$14:$G$5000,5,FALSE))</f>
        <v/>
      </c>
      <c r="E3522" s="79"/>
      <c r="F3522" s="110" t="str">
        <f>IF(I3522="","",VLOOKUP(I3522,[1]PROJECTES!$C$14:$G$5000,2,FALSE))</f>
        <v/>
      </c>
      <c r="G3522" s="112" t="str">
        <f>IF(E3522="","",VLOOKUP(E3522,[1]PROJECTES!$C$14:$G$5000,4,FALSE))</f>
        <v/>
      </c>
      <c r="H3522" s="95"/>
      <c r="I3522" s="113" t="str">
        <f>IF(H3522="","",VLOOKUP(H3522,BD!B$2:C$16,2,FALSE))</f>
        <v/>
      </c>
      <c r="J3522" s="114"/>
      <c r="K3522" s="115" t="str">
        <f t="shared" si="120"/>
        <v/>
      </c>
      <c r="L3522" s="116" t="str">
        <f t="shared" ca="1" si="119"/>
        <v>-</v>
      </c>
      <c r="M3522" s="111" t="str">
        <f>IF(E3522="","",VLOOKUP(E3522,[1]PROJECTES!$C$14:$Z$5000,21,FALSE))</f>
        <v/>
      </c>
      <c r="N3522" s="117"/>
      <c r="O3522" s="118" t="s">
        <v>222</v>
      </c>
      <c r="P3522" s="119"/>
      <c r="Q3522" s="84"/>
      <c r="R3522" s="125"/>
      <c r="S3522" s="166"/>
      <c r="T3522" s="167"/>
    </row>
    <row r="3523" spans="1:20" s="121" customFormat="1" ht="20.100000000000001" customHeight="1" x14ac:dyDescent="0.3">
      <c r="A3523" s="80"/>
      <c r="B3523" s="110" t="str">
        <f>IF(E3523="","",VLOOKUP(E3523,[1]PROJECTES!$C$14:$G$5000,2,FALSE))</f>
        <v/>
      </c>
      <c r="C3523" s="80"/>
      <c r="D3523" s="283" t="str">
        <f>IF(E3523="","",VLOOKUP(E3523,[1]PROJECTES!$C$14:$G$5000,5,FALSE))</f>
        <v/>
      </c>
      <c r="E3523" s="79"/>
      <c r="F3523" s="110" t="str">
        <f>IF(I3523="","",VLOOKUP(I3523,[1]PROJECTES!$C$14:$G$5000,2,FALSE))</f>
        <v/>
      </c>
      <c r="G3523" s="112" t="str">
        <f>IF(E3523="","",VLOOKUP(E3523,[1]PROJECTES!$C$14:$G$5000,4,FALSE))</f>
        <v/>
      </c>
      <c r="H3523" s="95"/>
      <c r="I3523" s="113" t="str">
        <f>IF(H3523="","",VLOOKUP(H3523,BD!B$2:C$16,2,FALSE))</f>
        <v/>
      </c>
      <c r="J3523" s="114"/>
      <c r="K3523" s="115" t="str">
        <f t="shared" si="120"/>
        <v/>
      </c>
      <c r="L3523" s="116" t="str">
        <f t="shared" ca="1" si="119"/>
        <v>-</v>
      </c>
      <c r="M3523" s="111" t="str">
        <f>IF(E3523="","",VLOOKUP(E3523,[1]PROJECTES!$C$14:$Z$5000,21,FALSE))</f>
        <v/>
      </c>
      <c r="N3523" s="117"/>
      <c r="O3523" s="118" t="s">
        <v>222</v>
      </c>
      <c r="P3523" s="119"/>
      <c r="Q3523" s="84"/>
      <c r="R3523" s="125"/>
      <c r="S3523" s="166"/>
      <c r="T3523" s="167"/>
    </row>
    <row r="3524" spans="1:20" s="121" customFormat="1" ht="20.100000000000001" customHeight="1" x14ac:dyDescent="0.3">
      <c r="A3524" s="80"/>
      <c r="B3524" s="110" t="str">
        <f>IF(E3524="","",VLOOKUP(E3524,[1]PROJECTES!$C$14:$G$5000,2,FALSE))</f>
        <v/>
      </c>
      <c r="C3524" s="80"/>
      <c r="D3524" s="283" t="str">
        <f>IF(E3524="","",VLOOKUP(E3524,[1]PROJECTES!$C$14:$G$5000,5,FALSE))</f>
        <v/>
      </c>
      <c r="E3524" s="79"/>
      <c r="F3524" s="110" t="str">
        <f>IF(I3524="","",VLOOKUP(I3524,[1]PROJECTES!$C$14:$G$5000,2,FALSE))</f>
        <v/>
      </c>
      <c r="G3524" s="112" t="str">
        <f>IF(E3524="","",VLOOKUP(E3524,[1]PROJECTES!$C$14:$G$5000,4,FALSE))</f>
        <v/>
      </c>
      <c r="H3524" s="95"/>
      <c r="I3524" s="113" t="str">
        <f>IF(H3524="","",VLOOKUP(H3524,BD!B$2:C$16,2,FALSE))</f>
        <v/>
      </c>
      <c r="J3524" s="114"/>
      <c r="K3524" s="115" t="str">
        <f t="shared" si="120"/>
        <v/>
      </c>
      <c r="L3524" s="116" t="str">
        <f t="shared" ca="1" si="119"/>
        <v>-</v>
      </c>
      <c r="M3524" s="111" t="str">
        <f>IF(E3524="","",VLOOKUP(E3524,[1]PROJECTES!$C$14:$Z$5000,21,FALSE))</f>
        <v/>
      </c>
      <c r="N3524" s="117"/>
      <c r="O3524" s="118" t="s">
        <v>222</v>
      </c>
      <c r="P3524" s="119"/>
      <c r="Q3524" s="84"/>
      <c r="R3524" s="125"/>
      <c r="S3524" s="166"/>
      <c r="T3524" s="167"/>
    </row>
    <row r="3525" spans="1:20" s="121" customFormat="1" ht="20.100000000000001" customHeight="1" x14ac:dyDescent="0.3">
      <c r="A3525" s="80"/>
      <c r="B3525" s="110" t="str">
        <f>IF(E3525="","",VLOOKUP(E3525,[1]PROJECTES!$C$14:$G$5000,2,FALSE))</f>
        <v/>
      </c>
      <c r="C3525" s="80"/>
      <c r="D3525" s="283" t="str">
        <f>IF(E3525="","",VLOOKUP(E3525,[1]PROJECTES!$C$14:$G$5000,5,FALSE))</f>
        <v/>
      </c>
      <c r="E3525" s="79"/>
      <c r="F3525" s="110" t="str">
        <f>IF(I3525="","",VLOOKUP(I3525,[1]PROJECTES!$C$14:$G$5000,2,FALSE))</f>
        <v/>
      </c>
      <c r="G3525" s="112" t="str">
        <f>IF(E3525="","",VLOOKUP(E3525,[1]PROJECTES!$C$14:$G$5000,4,FALSE))</f>
        <v/>
      </c>
      <c r="H3525" s="95"/>
      <c r="I3525" s="113" t="str">
        <f>IF(H3525="","",VLOOKUP(H3525,BD!B$2:C$16,2,FALSE))</f>
        <v/>
      </c>
      <c r="J3525" s="114"/>
      <c r="K3525" s="115" t="str">
        <f t="shared" si="120"/>
        <v/>
      </c>
      <c r="L3525" s="116" t="str">
        <f t="shared" ca="1" si="119"/>
        <v>-</v>
      </c>
      <c r="M3525" s="111" t="str">
        <f>IF(E3525="","",VLOOKUP(E3525,[1]PROJECTES!$C$14:$Z$5000,21,FALSE))</f>
        <v/>
      </c>
      <c r="N3525" s="117"/>
      <c r="O3525" s="118" t="s">
        <v>222</v>
      </c>
      <c r="P3525" s="119"/>
      <c r="Q3525" s="84"/>
      <c r="R3525" s="125"/>
      <c r="S3525" s="166"/>
      <c r="T3525" s="167"/>
    </row>
    <row r="3526" spans="1:20" s="121" customFormat="1" ht="20.100000000000001" customHeight="1" x14ac:dyDescent="0.3">
      <c r="A3526" s="80"/>
      <c r="B3526" s="110" t="str">
        <f>IF(E3526="","",VLOOKUP(E3526,[1]PROJECTES!$C$14:$G$5000,2,FALSE))</f>
        <v/>
      </c>
      <c r="C3526" s="80"/>
      <c r="D3526" s="283" t="str">
        <f>IF(E3526="","",VLOOKUP(E3526,[1]PROJECTES!$C$14:$G$5000,5,FALSE))</f>
        <v/>
      </c>
      <c r="E3526" s="79"/>
      <c r="F3526" s="110" t="str">
        <f>IF(I3526="","",VLOOKUP(I3526,[1]PROJECTES!$C$14:$G$5000,2,FALSE))</f>
        <v/>
      </c>
      <c r="G3526" s="112" t="str">
        <f>IF(E3526="","",VLOOKUP(E3526,[1]PROJECTES!$C$14:$G$5000,4,FALSE))</f>
        <v/>
      </c>
      <c r="H3526" s="95"/>
      <c r="I3526" s="113" t="str">
        <f>IF(H3526="","",VLOOKUP(H3526,BD!B$2:C$16,2,FALSE))</f>
        <v/>
      </c>
      <c r="J3526" s="114"/>
      <c r="K3526" s="115" t="str">
        <f t="shared" si="120"/>
        <v/>
      </c>
      <c r="L3526" s="116" t="str">
        <f t="shared" ca="1" si="119"/>
        <v>-</v>
      </c>
      <c r="M3526" s="111" t="str">
        <f>IF(E3526="","",VLOOKUP(E3526,[1]PROJECTES!$C$14:$Z$5000,21,FALSE))</f>
        <v/>
      </c>
      <c r="N3526" s="117"/>
      <c r="O3526" s="118" t="s">
        <v>222</v>
      </c>
      <c r="P3526" s="119"/>
      <c r="Q3526" s="84"/>
      <c r="R3526" s="123"/>
      <c r="S3526" s="166"/>
      <c r="T3526" s="167"/>
    </row>
    <row r="3527" spans="1:20" s="121" customFormat="1" ht="20.100000000000001" customHeight="1" x14ac:dyDescent="0.3">
      <c r="A3527" s="80"/>
      <c r="B3527" s="110" t="str">
        <f>IF(E3527="","",VLOOKUP(E3527,[1]PROJECTES!$C$14:$G$5000,2,FALSE))</f>
        <v/>
      </c>
      <c r="C3527" s="80"/>
      <c r="D3527" s="283" t="str">
        <f>IF(E3527="","",VLOOKUP(E3527,[1]PROJECTES!$C$14:$G$5000,5,FALSE))</f>
        <v/>
      </c>
      <c r="E3527" s="79"/>
      <c r="F3527" s="110" t="str">
        <f>IF(I3527="","",VLOOKUP(I3527,[1]PROJECTES!$C$14:$G$5000,2,FALSE))</f>
        <v/>
      </c>
      <c r="G3527" s="112" t="str">
        <f>IF(E3527="","",VLOOKUP(E3527,[1]PROJECTES!$C$14:$G$5000,4,FALSE))</f>
        <v/>
      </c>
      <c r="H3527" s="95"/>
      <c r="I3527" s="113" t="str">
        <f>IF(H3527="","",VLOOKUP(H3527,BD!B$2:C$16,2,FALSE))</f>
        <v/>
      </c>
      <c r="J3527" s="114"/>
      <c r="K3527" s="115" t="str">
        <f t="shared" si="120"/>
        <v/>
      </c>
      <c r="L3527" s="116" t="str">
        <f t="shared" ca="1" si="119"/>
        <v>-</v>
      </c>
      <c r="M3527" s="111" t="str">
        <f>IF(E3527="","",VLOOKUP(E3527,[1]PROJECTES!$C$14:$Z$5000,21,FALSE))</f>
        <v/>
      </c>
      <c r="N3527" s="117"/>
      <c r="O3527" s="118" t="s">
        <v>222</v>
      </c>
      <c r="P3527" s="119"/>
      <c r="Q3527" s="84"/>
      <c r="R3527" s="125"/>
      <c r="S3527" s="166"/>
      <c r="T3527" s="167"/>
    </row>
    <row r="3528" spans="1:20" s="121" customFormat="1" ht="20.100000000000001" customHeight="1" x14ac:dyDescent="0.3">
      <c r="A3528" s="80"/>
      <c r="B3528" s="110" t="str">
        <f>IF(E3528="","",VLOOKUP(E3528,[1]PROJECTES!$C$14:$G$5000,2,FALSE))</f>
        <v/>
      </c>
      <c r="C3528" s="80"/>
      <c r="D3528" s="283" t="str">
        <f>IF(E3528="","",VLOOKUP(E3528,[1]PROJECTES!$C$14:$G$5000,5,FALSE))</f>
        <v/>
      </c>
      <c r="E3528" s="79"/>
      <c r="F3528" s="110" t="str">
        <f>IF(I3528="","",VLOOKUP(I3528,[1]PROJECTES!$C$14:$G$5000,2,FALSE))</f>
        <v/>
      </c>
      <c r="G3528" s="112" t="str">
        <f>IF(E3528="","",VLOOKUP(E3528,[1]PROJECTES!$C$14:$G$5000,4,FALSE))</f>
        <v/>
      </c>
      <c r="H3528" s="95"/>
      <c r="I3528" s="113" t="str">
        <f>IF(H3528="","",VLOOKUP(H3528,BD!B$2:C$16,2,FALSE))</f>
        <v/>
      </c>
      <c r="J3528" s="114"/>
      <c r="K3528" s="115" t="str">
        <f t="shared" si="120"/>
        <v/>
      </c>
      <c r="L3528" s="116" t="str">
        <f t="shared" ca="1" si="119"/>
        <v>-</v>
      </c>
      <c r="M3528" s="111" t="str">
        <f>IF(E3528="","",VLOOKUP(E3528,[1]PROJECTES!$C$14:$Z$5000,21,FALSE))</f>
        <v/>
      </c>
      <c r="N3528" s="117"/>
      <c r="O3528" s="118" t="s">
        <v>222</v>
      </c>
      <c r="P3528" s="119"/>
      <c r="Q3528" s="84"/>
      <c r="R3528" s="123"/>
      <c r="S3528" s="166"/>
      <c r="T3528" s="167"/>
    </row>
    <row r="3529" spans="1:20" s="121" customFormat="1" ht="20.100000000000001" customHeight="1" x14ac:dyDescent="0.3">
      <c r="A3529" s="80"/>
      <c r="B3529" s="110" t="str">
        <f>IF(E3529="","",VLOOKUP(E3529,[1]PROJECTES!$C$14:$G$5000,2,FALSE))</f>
        <v/>
      </c>
      <c r="C3529" s="80"/>
      <c r="D3529" s="283" t="str">
        <f>IF(E3529="","",VLOOKUP(E3529,[1]PROJECTES!$C$14:$G$5000,5,FALSE))</f>
        <v/>
      </c>
      <c r="E3529" s="79"/>
      <c r="F3529" s="110" t="str">
        <f>IF(I3529="","",VLOOKUP(I3529,[1]PROJECTES!$C$14:$G$5000,2,FALSE))</f>
        <v/>
      </c>
      <c r="G3529" s="112" t="str">
        <f>IF(E3529="","",VLOOKUP(E3529,[1]PROJECTES!$C$14:$G$5000,4,FALSE))</f>
        <v/>
      </c>
      <c r="H3529" s="95"/>
      <c r="I3529" s="113" t="str">
        <f>IF(H3529="","",VLOOKUP(H3529,BD!B$2:C$16,2,FALSE))</f>
        <v/>
      </c>
      <c r="J3529" s="114"/>
      <c r="K3529" s="115" t="str">
        <f t="shared" si="120"/>
        <v/>
      </c>
      <c r="L3529" s="116" t="str">
        <f t="shared" ref="L3529:L3592" ca="1" si="121">IF(M3529="","-",IF(G3529="TA","-",+M3529-TODAY()))</f>
        <v>-</v>
      </c>
      <c r="M3529" s="111" t="str">
        <f>IF(E3529="","",VLOOKUP(E3529,[1]PROJECTES!$C$14:$Z$5000,21,FALSE))</f>
        <v/>
      </c>
      <c r="N3529" s="117"/>
      <c r="O3529" s="118" t="s">
        <v>222</v>
      </c>
      <c r="P3529" s="119"/>
      <c r="Q3529" s="84"/>
      <c r="R3529" s="125"/>
      <c r="S3529" s="166"/>
      <c r="T3529" s="167"/>
    </row>
    <row r="3530" spans="1:20" s="121" customFormat="1" ht="20.100000000000001" customHeight="1" x14ac:dyDescent="0.3">
      <c r="A3530" s="80"/>
      <c r="B3530" s="110" t="str">
        <f>IF(E3530="","",VLOOKUP(E3530,[1]PROJECTES!$C$14:$G$5000,2,FALSE))</f>
        <v/>
      </c>
      <c r="C3530" s="80"/>
      <c r="D3530" s="283" t="str">
        <f>IF(E3530="","",VLOOKUP(E3530,[1]PROJECTES!$C$14:$G$5000,5,FALSE))</f>
        <v/>
      </c>
      <c r="E3530" s="79"/>
      <c r="F3530" s="110" t="str">
        <f>IF(I3530="","",VLOOKUP(I3530,[1]PROJECTES!$C$14:$G$5000,2,FALSE))</f>
        <v/>
      </c>
      <c r="G3530" s="112" t="str">
        <f>IF(E3530="","",VLOOKUP(E3530,[1]PROJECTES!$C$14:$G$5000,4,FALSE))</f>
        <v/>
      </c>
      <c r="H3530" s="95"/>
      <c r="I3530" s="113" t="str">
        <f>IF(H3530="","",VLOOKUP(H3530,BD!B$2:C$16,2,FALSE))</f>
        <v/>
      </c>
      <c r="J3530" s="114"/>
      <c r="K3530" s="115" t="str">
        <f t="shared" si="120"/>
        <v/>
      </c>
      <c r="L3530" s="116" t="str">
        <f t="shared" ca="1" si="121"/>
        <v>-</v>
      </c>
      <c r="M3530" s="111" t="str">
        <f>IF(E3530="","",VLOOKUP(E3530,[1]PROJECTES!$C$14:$Z$5000,21,FALSE))</f>
        <v/>
      </c>
      <c r="N3530" s="117"/>
      <c r="O3530" s="118" t="s">
        <v>222</v>
      </c>
      <c r="P3530" s="119"/>
      <c r="Q3530" s="84"/>
      <c r="R3530" s="125"/>
      <c r="S3530" s="166"/>
      <c r="T3530" s="167"/>
    </row>
    <row r="3531" spans="1:20" s="121" customFormat="1" ht="20.100000000000001" customHeight="1" x14ac:dyDescent="0.3">
      <c r="A3531" s="80"/>
      <c r="B3531" s="110" t="str">
        <f>IF(E3531="","",VLOOKUP(E3531,[1]PROJECTES!$C$14:$G$5000,2,FALSE))</f>
        <v/>
      </c>
      <c r="C3531" s="80"/>
      <c r="D3531" s="283" t="str">
        <f>IF(E3531="","",VLOOKUP(E3531,[1]PROJECTES!$C$14:$G$5000,5,FALSE))</f>
        <v/>
      </c>
      <c r="E3531" s="79"/>
      <c r="F3531" s="110" t="str">
        <f>IF(I3531="","",VLOOKUP(I3531,[1]PROJECTES!$C$14:$G$5000,2,FALSE))</f>
        <v/>
      </c>
      <c r="G3531" s="112" t="str">
        <f>IF(E3531="","",VLOOKUP(E3531,[1]PROJECTES!$C$14:$G$5000,4,FALSE))</f>
        <v/>
      </c>
      <c r="H3531" s="95"/>
      <c r="I3531" s="113" t="str">
        <f>IF(H3531="","",VLOOKUP(H3531,BD!B$2:C$16,2,FALSE))</f>
        <v/>
      </c>
      <c r="J3531" s="114"/>
      <c r="K3531" s="115" t="str">
        <f t="shared" si="120"/>
        <v/>
      </c>
      <c r="L3531" s="116" t="str">
        <f t="shared" ca="1" si="121"/>
        <v>-</v>
      </c>
      <c r="M3531" s="111" t="str">
        <f>IF(E3531="","",VLOOKUP(E3531,[1]PROJECTES!$C$14:$Z$5000,21,FALSE))</f>
        <v/>
      </c>
      <c r="N3531" s="117"/>
      <c r="O3531" s="118" t="s">
        <v>222</v>
      </c>
      <c r="P3531" s="119"/>
      <c r="Q3531" s="84"/>
      <c r="R3531" s="125"/>
      <c r="S3531" s="166"/>
      <c r="T3531" s="167"/>
    </row>
    <row r="3532" spans="1:20" s="121" customFormat="1" ht="20.100000000000001" customHeight="1" x14ac:dyDescent="0.3">
      <c r="A3532" s="80"/>
      <c r="B3532" s="110" t="str">
        <f>IF(E3532="","",VLOOKUP(E3532,[1]PROJECTES!$C$14:$G$5000,2,FALSE))</f>
        <v/>
      </c>
      <c r="C3532" s="80"/>
      <c r="D3532" s="283" t="str">
        <f>IF(E3532="","",VLOOKUP(E3532,[1]PROJECTES!$C$14:$G$5000,5,FALSE))</f>
        <v/>
      </c>
      <c r="E3532" s="79"/>
      <c r="F3532" s="110" t="str">
        <f>IF(I3532="","",VLOOKUP(I3532,[1]PROJECTES!$C$14:$G$5000,2,FALSE))</f>
        <v/>
      </c>
      <c r="G3532" s="112" t="str">
        <f>IF(E3532="","",VLOOKUP(E3532,[1]PROJECTES!$C$14:$G$5000,4,FALSE))</f>
        <v/>
      </c>
      <c r="H3532" s="95"/>
      <c r="I3532" s="113" t="str">
        <f>IF(H3532="","",VLOOKUP(H3532,BD!B$2:C$16,2,FALSE))</f>
        <v/>
      </c>
      <c r="J3532" s="114"/>
      <c r="K3532" s="115" t="str">
        <f t="shared" si="120"/>
        <v/>
      </c>
      <c r="L3532" s="116" t="str">
        <f t="shared" ca="1" si="121"/>
        <v>-</v>
      </c>
      <c r="M3532" s="111" t="str">
        <f>IF(E3532="","",VLOOKUP(E3532,[1]PROJECTES!$C$14:$Z$5000,21,FALSE))</f>
        <v/>
      </c>
      <c r="N3532" s="117"/>
      <c r="O3532" s="118" t="s">
        <v>222</v>
      </c>
      <c r="P3532" s="119"/>
      <c r="Q3532" s="84"/>
      <c r="R3532" s="125"/>
      <c r="S3532" s="166"/>
      <c r="T3532" s="167"/>
    </row>
    <row r="3533" spans="1:20" s="121" customFormat="1" ht="20.100000000000001" customHeight="1" x14ac:dyDescent="0.3">
      <c r="A3533" s="80"/>
      <c r="B3533" s="110" t="str">
        <f>IF(E3533="","",VLOOKUP(E3533,[1]PROJECTES!$C$14:$G$5000,2,FALSE))</f>
        <v/>
      </c>
      <c r="C3533" s="80"/>
      <c r="D3533" s="283" t="str">
        <f>IF(E3533="","",VLOOKUP(E3533,[1]PROJECTES!$C$14:$G$5000,5,FALSE))</f>
        <v/>
      </c>
      <c r="E3533" s="79"/>
      <c r="F3533" s="110" t="str">
        <f>IF(I3533="","",VLOOKUP(I3533,[1]PROJECTES!$C$14:$G$5000,2,FALSE))</f>
        <v/>
      </c>
      <c r="G3533" s="112" t="str">
        <f>IF(E3533="","",VLOOKUP(E3533,[1]PROJECTES!$C$14:$G$5000,4,FALSE))</f>
        <v/>
      </c>
      <c r="H3533" s="95"/>
      <c r="I3533" s="113" t="str">
        <f>IF(H3533="","",VLOOKUP(H3533,BD!B$2:C$16,2,FALSE))</f>
        <v/>
      </c>
      <c r="J3533" s="114"/>
      <c r="K3533" s="115" t="str">
        <f t="shared" si="120"/>
        <v/>
      </c>
      <c r="L3533" s="116" t="str">
        <f t="shared" ca="1" si="121"/>
        <v>-</v>
      </c>
      <c r="M3533" s="111" t="str">
        <f>IF(E3533="","",VLOOKUP(E3533,[1]PROJECTES!$C$14:$Z$5000,21,FALSE))</f>
        <v/>
      </c>
      <c r="N3533" s="117"/>
      <c r="O3533" s="118" t="s">
        <v>222</v>
      </c>
      <c r="P3533" s="119"/>
      <c r="Q3533" s="84"/>
      <c r="R3533" s="125"/>
      <c r="S3533" s="166"/>
      <c r="T3533" s="167"/>
    </row>
    <row r="3534" spans="1:20" s="121" customFormat="1" ht="20.100000000000001" customHeight="1" x14ac:dyDescent="0.3">
      <c r="A3534" s="80"/>
      <c r="B3534" s="110" t="str">
        <f>IF(E3534="","",VLOOKUP(E3534,[1]PROJECTES!$C$14:$G$5000,2,FALSE))</f>
        <v/>
      </c>
      <c r="C3534" s="80"/>
      <c r="D3534" s="283" t="str">
        <f>IF(E3534="","",VLOOKUP(E3534,[1]PROJECTES!$C$14:$G$5000,5,FALSE))</f>
        <v/>
      </c>
      <c r="E3534" s="79"/>
      <c r="F3534" s="110" t="str">
        <f>IF(I3534="","",VLOOKUP(I3534,[1]PROJECTES!$C$14:$G$5000,2,FALSE))</f>
        <v/>
      </c>
      <c r="G3534" s="112" t="str">
        <f>IF(E3534="","",VLOOKUP(E3534,[1]PROJECTES!$C$14:$G$5000,4,FALSE))</f>
        <v/>
      </c>
      <c r="H3534" s="95"/>
      <c r="I3534" s="113" t="str">
        <f>IF(H3534="","",VLOOKUP(H3534,BD!B$2:C$16,2,FALSE))</f>
        <v/>
      </c>
      <c r="J3534" s="114"/>
      <c r="K3534" s="115" t="str">
        <f t="shared" si="120"/>
        <v/>
      </c>
      <c r="L3534" s="116" t="str">
        <f t="shared" ca="1" si="121"/>
        <v>-</v>
      </c>
      <c r="M3534" s="111" t="str">
        <f>IF(E3534="","",VLOOKUP(E3534,[1]PROJECTES!$C$14:$Z$5000,21,FALSE))</f>
        <v/>
      </c>
      <c r="N3534" s="117"/>
      <c r="O3534" s="118" t="s">
        <v>222</v>
      </c>
      <c r="P3534" s="119"/>
      <c r="Q3534" s="84"/>
      <c r="R3534" s="125"/>
      <c r="S3534" s="166"/>
      <c r="T3534" s="167"/>
    </row>
    <row r="3535" spans="1:20" s="121" customFormat="1" ht="20.100000000000001" customHeight="1" x14ac:dyDescent="0.3">
      <c r="A3535" s="80"/>
      <c r="B3535" s="110" t="str">
        <f>IF(E3535="","",VLOOKUP(E3535,[1]PROJECTES!$C$14:$G$5000,2,FALSE))</f>
        <v/>
      </c>
      <c r="C3535" s="80"/>
      <c r="D3535" s="283" t="str">
        <f>IF(E3535="","",VLOOKUP(E3535,[1]PROJECTES!$C$14:$G$5000,5,FALSE))</f>
        <v/>
      </c>
      <c r="E3535" s="79"/>
      <c r="F3535" s="110" t="str">
        <f>IF(I3535="","",VLOOKUP(I3535,[1]PROJECTES!$C$14:$G$5000,2,FALSE))</f>
        <v/>
      </c>
      <c r="G3535" s="112" t="str">
        <f>IF(E3535="","",VLOOKUP(E3535,[1]PROJECTES!$C$14:$G$5000,4,FALSE))</f>
        <v/>
      </c>
      <c r="H3535" s="95"/>
      <c r="I3535" s="113" t="str">
        <f>IF(H3535="","",VLOOKUP(H3535,BD!B$2:C$16,2,FALSE))</f>
        <v/>
      </c>
      <c r="J3535" s="114"/>
      <c r="K3535" s="115" t="str">
        <f t="shared" si="120"/>
        <v/>
      </c>
      <c r="L3535" s="116" t="str">
        <f t="shared" ca="1" si="121"/>
        <v>-</v>
      </c>
      <c r="M3535" s="111" t="str">
        <f>IF(E3535="","",VLOOKUP(E3535,[1]PROJECTES!$C$14:$Z$5000,21,FALSE))</f>
        <v/>
      </c>
      <c r="N3535" s="117"/>
      <c r="O3535" s="118" t="s">
        <v>222</v>
      </c>
      <c r="P3535" s="119"/>
      <c r="Q3535" s="84"/>
      <c r="R3535" s="125"/>
      <c r="S3535" s="166"/>
      <c r="T3535" s="167"/>
    </row>
    <row r="3536" spans="1:20" s="121" customFormat="1" ht="20.100000000000001" customHeight="1" x14ac:dyDescent="0.3">
      <c r="A3536" s="80"/>
      <c r="B3536" s="110" t="str">
        <f>IF(E3536="","",VLOOKUP(E3536,[1]PROJECTES!$C$14:$G$5000,2,FALSE))</f>
        <v/>
      </c>
      <c r="C3536" s="80"/>
      <c r="D3536" s="283" t="str">
        <f>IF(E3536="","",VLOOKUP(E3536,[1]PROJECTES!$C$14:$G$5000,5,FALSE))</f>
        <v/>
      </c>
      <c r="E3536" s="79"/>
      <c r="F3536" s="110" t="str">
        <f>IF(I3536="","",VLOOKUP(I3536,[1]PROJECTES!$C$14:$G$5000,2,FALSE))</f>
        <v/>
      </c>
      <c r="G3536" s="112" t="str">
        <f>IF(E3536="","",VLOOKUP(E3536,[1]PROJECTES!$C$14:$G$5000,4,FALSE))</f>
        <v/>
      </c>
      <c r="H3536" s="95"/>
      <c r="I3536" s="113" t="str">
        <f>IF(H3536="","",VLOOKUP(H3536,BD!B$2:C$16,2,FALSE))</f>
        <v/>
      </c>
      <c r="J3536" s="114"/>
      <c r="K3536" s="115" t="str">
        <f t="shared" si="120"/>
        <v/>
      </c>
      <c r="L3536" s="116" t="str">
        <f t="shared" ca="1" si="121"/>
        <v>-</v>
      </c>
      <c r="M3536" s="111" t="str">
        <f>IF(E3536="","",VLOOKUP(E3536,[1]PROJECTES!$C$14:$Z$5000,21,FALSE))</f>
        <v/>
      </c>
      <c r="N3536" s="117"/>
      <c r="O3536" s="118" t="s">
        <v>222</v>
      </c>
      <c r="P3536" s="119"/>
      <c r="Q3536" s="84"/>
      <c r="R3536" s="125"/>
      <c r="S3536" s="166"/>
      <c r="T3536" s="167"/>
    </row>
    <row r="3537" spans="1:20" s="121" customFormat="1" ht="20.100000000000001" customHeight="1" x14ac:dyDescent="0.3">
      <c r="A3537" s="80"/>
      <c r="B3537" s="110" t="str">
        <f>IF(E3537="","",VLOOKUP(E3537,[1]PROJECTES!$C$14:$G$5000,2,FALSE))</f>
        <v/>
      </c>
      <c r="C3537" s="80"/>
      <c r="D3537" s="283" t="str">
        <f>IF(E3537="","",VLOOKUP(E3537,[1]PROJECTES!$C$14:$G$5000,5,FALSE))</f>
        <v/>
      </c>
      <c r="E3537" s="79"/>
      <c r="F3537" s="110" t="str">
        <f>IF(I3537="","",VLOOKUP(I3537,[1]PROJECTES!$C$14:$G$5000,2,FALSE))</f>
        <v/>
      </c>
      <c r="G3537" s="112" t="str">
        <f>IF(E3537="","",VLOOKUP(E3537,[1]PROJECTES!$C$14:$G$5000,4,FALSE))</f>
        <v/>
      </c>
      <c r="H3537" s="95"/>
      <c r="I3537" s="113" t="str">
        <f>IF(H3537="","",VLOOKUP(H3537,BD!B$2:C$16,2,FALSE))</f>
        <v/>
      </c>
      <c r="J3537" s="144"/>
      <c r="K3537" s="115" t="str">
        <f t="shared" si="120"/>
        <v/>
      </c>
      <c r="L3537" s="116" t="str">
        <f t="shared" ca="1" si="121"/>
        <v>-</v>
      </c>
      <c r="M3537" s="111" t="str">
        <f>IF(E3537="","",VLOOKUP(E3537,[1]PROJECTES!$C$14:$Z$5000,21,FALSE))</f>
        <v/>
      </c>
      <c r="N3537" s="117"/>
      <c r="O3537" s="118" t="s">
        <v>222</v>
      </c>
      <c r="P3537" s="119"/>
      <c r="Q3537" s="84"/>
      <c r="R3537" s="125"/>
      <c r="S3537" s="166"/>
      <c r="T3537" s="167"/>
    </row>
    <row r="3538" spans="1:20" s="121" customFormat="1" ht="20.100000000000001" customHeight="1" x14ac:dyDescent="0.3">
      <c r="A3538" s="80"/>
      <c r="B3538" s="110" t="str">
        <f>IF(E3538="","",VLOOKUP(E3538,[1]PROJECTES!$C$14:$G$5000,2,FALSE))</f>
        <v/>
      </c>
      <c r="C3538" s="80"/>
      <c r="D3538" s="283" t="str">
        <f>IF(E3538="","",VLOOKUP(E3538,[1]PROJECTES!$C$14:$G$5000,5,FALSE))</f>
        <v/>
      </c>
      <c r="E3538" s="79"/>
      <c r="F3538" s="110" t="str">
        <f>IF(I3538="","",VLOOKUP(I3538,[1]PROJECTES!$C$14:$G$5000,2,FALSE))</f>
        <v/>
      </c>
      <c r="G3538" s="112" t="str">
        <f>IF(E3538="","",VLOOKUP(E3538,[1]PROJECTES!$C$14:$G$5000,4,FALSE))</f>
        <v/>
      </c>
      <c r="H3538" s="95"/>
      <c r="I3538" s="113" t="str">
        <f>IF(H3538="","",VLOOKUP(H3538,BD!B$2:C$16,2,FALSE))</f>
        <v/>
      </c>
      <c r="J3538" s="114"/>
      <c r="K3538" s="115" t="str">
        <f t="shared" si="120"/>
        <v/>
      </c>
      <c r="L3538" s="116" t="str">
        <f t="shared" ca="1" si="121"/>
        <v>-</v>
      </c>
      <c r="M3538" s="111" t="str">
        <f>IF(E3538="","",VLOOKUP(E3538,[1]PROJECTES!$C$14:$Z$5000,21,FALSE))</f>
        <v/>
      </c>
      <c r="N3538" s="117"/>
      <c r="O3538" s="118" t="s">
        <v>222</v>
      </c>
      <c r="P3538" s="119"/>
      <c r="Q3538" s="84"/>
      <c r="R3538" s="125"/>
      <c r="S3538" s="166"/>
      <c r="T3538" s="167"/>
    </row>
    <row r="3539" spans="1:20" s="121" customFormat="1" ht="20.100000000000001" customHeight="1" x14ac:dyDescent="0.3">
      <c r="A3539" s="80"/>
      <c r="B3539" s="110" t="str">
        <f>IF(E3539="","",VLOOKUP(E3539,[1]PROJECTES!$C$14:$G$5000,2,FALSE))</f>
        <v/>
      </c>
      <c r="C3539" s="80"/>
      <c r="D3539" s="283" t="str">
        <f>IF(E3539="","",VLOOKUP(E3539,[1]PROJECTES!$C$14:$G$5000,5,FALSE))</f>
        <v/>
      </c>
      <c r="E3539" s="79"/>
      <c r="F3539" s="110" t="str">
        <f>IF(I3539="","",VLOOKUP(I3539,[1]PROJECTES!$C$14:$G$5000,2,FALSE))</f>
        <v/>
      </c>
      <c r="G3539" s="112" t="str">
        <f>IF(E3539="","",VLOOKUP(E3539,[1]PROJECTES!$C$14:$G$5000,4,FALSE))</f>
        <v/>
      </c>
      <c r="H3539" s="95"/>
      <c r="I3539" s="113" t="str">
        <f>IF(H3539="","",VLOOKUP(H3539,BD!B$2:C$16,2,FALSE))</f>
        <v/>
      </c>
      <c r="J3539" s="114"/>
      <c r="K3539" s="115" t="str">
        <f t="shared" si="120"/>
        <v/>
      </c>
      <c r="L3539" s="116" t="str">
        <f t="shared" ca="1" si="121"/>
        <v>-</v>
      </c>
      <c r="M3539" s="111" t="str">
        <f>IF(E3539="","",VLOOKUP(E3539,[1]PROJECTES!$C$14:$Z$5000,21,FALSE))</f>
        <v/>
      </c>
      <c r="N3539" s="117"/>
      <c r="O3539" s="118" t="s">
        <v>222</v>
      </c>
      <c r="P3539" s="119"/>
      <c r="Q3539" s="84"/>
      <c r="R3539" s="125"/>
      <c r="S3539" s="166"/>
      <c r="T3539" s="167"/>
    </row>
    <row r="3540" spans="1:20" s="121" customFormat="1" ht="20.100000000000001" customHeight="1" x14ac:dyDescent="0.3">
      <c r="A3540" s="80"/>
      <c r="B3540" s="110" t="str">
        <f>IF(E3540="","",VLOOKUP(E3540,[1]PROJECTES!$C$14:$G$5000,2,FALSE))</f>
        <v/>
      </c>
      <c r="C3540" s="80"/>
      <c r="D3540" s="283" t="str">
        <f>IF(E3540="","",VLOOKUP(E3540,[1]PROJECTES!$C$14:$G$5000,5,FALSE))</f>
        <v/>
      </c>
      <c r="E3540" s="79"/>
      <c r="F3540" s="110" t="str">
        <f>IF(I3540="","",VLOOKUP(I3540,[1]PROJECTES!$C$14:$G$5000,2,FALSE))</f>
        <v/>
      </c>
      <c r="G3540" s="112" t="str">
        <f>IF(E3540="","",VLOOKUP(E3540,[1]PROJECTES!$C$14:$G$5000,4,FALSE))</f>
        <v/>
      </c>
      <c r="H3540" s="95"/>
      <c r="I3540" s="113" t="str">
        <f>IF(H3540="","",VLOOKUP(H3540,BD!B$2:C$16,2,FALSE))</f>
        <v/>
      </c>
      <c r="J3540" s="114"/>
      <c r="K3540" s="115" t="str">
        <f t="shared" si="120"/>
        <v/>
      </c>
      <c r="L3540" s="116" t="str">
        <f t="shared" ca="1" si="121"/>
        <v>-</v>
      </c>
      <c r="M3540" s="111" t="str">
        <f>IF(E3540="","",VLOOKUP(E3540,[1]PROJECTES!$C$14:$Z$5000,21,FALSE))</f>
        <v/>
      </c>
      <c r="N3540" s="117"/>
      <c r="O3540" s="118" t="s">
        <v>222</v>
      </c>
      <c r="P3540" s="119"/>
      <c r="Q3540" s="84"/>
      <c r="R3540" s="125"/>
      <c r="S3540" s="166"/>
      <c r="T3540" s="167"/>
    </row>
    <row r="3541" spans="1:20" s="121" customFormat="1" ht="20.100000000000001" customHeight="1" x14ac:dyDescent="0.3">
      <c r="A3541" s="80"/>
      <c r="B3541" s="110" t="str">
        <f>IF(E3541="","",VLOOKUP(E3541,[1]PROJECTES!$C$14:$G$5000,2,FALSE))</f>
        <v/>
      </c>
      <c r="C3541" s="80"/>
      <c r="D3541" s="283" t="str">
        <f>IF(E3541="","",VLOOKUP(E3541,[1]PROJECTES!$C$14:$G$5000,5,FALSE))</f>
        <v/>
      </c>
      <c r="E3541" s="79"/>
      <c r="F3541" s="110" t="str">
        <f>IF(I3541="","",VLOOKUP(I3541,[1]PROJECTES!$C$14:$G$5000,2,FALSE))</f>
        <v/>
      </c>
      <c r="G3541" s="112" t="str">
        <f>IF(E3541="","",VLOOKUP(E3541,[1]PROJECTES!$C$14:$G$5000,4,FALSE))</f>
        <v/>
      </c>
      <c r="H3541" s="95"/>
      <c r="I3541" s="113" t="str">
        <f>IF(H3541="","",VLOOKUP(H3541,BD!B$2:C$16,2,FALSE))</f>
        <v/>
      </c>
      <c r="J3541" s="114"/>
      <c r="K3541" s="115" t="str">
        <f t="shared" si="120"/>
        <v/>
      </c>
      <c r="L3541" s="116" t="str">
        <f t="shared" ca="1" si="121"/>
        <v>-</v>
      </c>
      <c r="M3541" s="111" t="str">
        <f>IF(E3541="","",VLOOKUP(E3541,[1]PROJECTES!$C$14:$Z$5000,21,FALSE))</f>
        <v/>
      </c>
      <c r="N3541" s="117"/>
      <c r="O3541" s="118" t="s">
        <v>222</v>
      </c>
      <c r="P3541" s="119"/>
      <c r="Q3541" s="84"/>
      <c r="R3541" s="125"/>
      <c r="S3541" s="166"/>
      <c r="T3541" s="167"/>
    </row>
    <row r="3542" spans="1:20" s="121" customFormat="1" ht="20.100000000000001" customHeight="1" x14ac:dyDescent="0.3">
      <c r="A3542" s="80"/>
      <c r="B3542" s="110" t="str">
        <f>IF(E3542="","",VLOOKUP(E3542,[1]PROJECTES!$C$14:$G$5000,2,FALSE))</f>
        <v/>
      </c>
      <c r="C3542" s="80"/>
      <c r="D3542" s="283" t="str">
        <f>IF(E3542="","",VLOOKUP(E3542,[1]PROJECTES!$C$14:$G$5000,5,FALSE))</f>
        <v/>
      </c>
      <c r="E3542" s="79"/>
      <c r="F3542" s="110" t="str">
        <f>IF(I3542="","",VLOOKUP(I3542,[1]PROJECTES!$C$14:$G$5000,2,FALSE))</f>
        <v/>
      </c>
      <c r="G3542" s="112" t="str">
        <f>IF(E3542="","",VLOOKUP(E3542,[1]PROJECTES!$C$14:$G$5000,4,FALSE))</f>
        <v/>
      </c>
      <c r="H3542" s="95"/>
      <c r="I3542" s="113" t="str">
        <f>IF(H3542="","",VLOOKUP(H3542,BD!B$2:C$16,2,FALSE))</f>
        <v/>
      </c>
      <c r="J3542" s="114"/>
      <c r="K3542" s="115" t="str">
        <f t="shared" si="120"/>
        <v/>
      </c>
      <c r="L3542" s="116" t="str">
        <f t="shared" ca="1" si="121"/>
        <v>-</v>
      </c>
      <c r="M3542" s="111" t="str">
        <f>IF(E3542="","",VLOOKUP(E3542,[1]PROJECTES!$C$14:$Z$5000,21,FALSE))</f>
        <v/>
      </c>
      <c r="N3542" s="117"/>
      <c r="O3542" s="118" t="s">
        <v>222</v>
      </c>
      <c r="P3542" s="119"/>
      <c r="Q3542" s="84"/>
      <c r="R3542" s="125"/>
      <c r="S3542" s="166"/>
      <c r="T3542" s="167"/>
    </row>
    <row r="3543" spans="1:20" s="121" customFormat="1" ht="20.100000000000001" customHeight="1" x14ac:dyDescent="0.3">
      <c r="A3543" s="80"/>
      <c r="B3543" s="110" t="str">
        <f>IF(E3543="","",VLOOKUP(E3543,[1]PROJECTES!$C$14:$G$5000,2,FALSE))</f>
        <v/>
      </c>
      <c r="C3543" s="80"/>
      <c r="D3543" s="283" t="str">
        <f>IF(E3543="","",VLOOKUP(E3543,[1]PROJECTES!$C$14:$G$5000,5,FALSE))</f>
        <v/>
      </c>
      <c r="E3543" s="79"/>
      <c r="F3543" s="110" t="str">
        <f>IF(I3543="","",VLOOKUP(I3543,[1]PROJECTES!$C$14:$G$5000,2,FALSE))</f>
        <v/>
      </c>
      <c r="G3543" s="112" t="str">
        <f>IF(E3543="","",VLOOKUP(E3543,[1]PROJECTES!$C$14:$G$5000,4,FALSE))</f>
        <v/>
      </c>
      <c r="H3543" s="95"/>
      <c r="I3543" s="113" t="str">
        <f>IF(H3543="","",VLOOKUP(H3543,BD!B$2:C$16,2,FALSE))</f>
        <v/>
      </c>
      <c r="J3543" s="114"/>
      <c r="K3543" s="115" t="str">
        <f t="shared" si="120"/>
        <v/>
      </c>
      <c r="L3543" s="116" t="str">
        <f t="shared" ca="1" si="121"/>
        <v>-</v>
      </c>
      <c r="M3543" s="111" t="str">
        <f>IF(E3543="","",VLOOKUP(E3543,[1]PROJECTES!$C$14:$Z$5000,21,FALSE))</f>
        <v/>
      </c>
      <c r="N3543" s="117"/>
      <c r="O3543" s="118" t="s">
        <v>222</v>
      </c>
      <c r="P3543" s="119"/>
      <c r="Q3543" s="84"/>
      <c r="R3543" s="125"/>
      <c r="S3543" s="166"/>
      <c r="T3543" s="167"/>
    </row>
    <row r="3544" spans="1:20" s="121" customFormat="1" ht="20.100000000000001" customHeight="1" x14ac:dyDescent="0.3">
      <c r="A3544" s="80"/>
      <c r="B3544" s="110" t="str">
        <f>IF(E3544="","",VLOOKUP(E3544,[1]PROJECTES!$C$14:$G$5000,2,FALSE))</f>
        <v/>
      </c>
      <c r="C3544" s="80"/>
      <c r="D3544" s="283" t="str">
        <f>IF(E3544="","",VLOOKUP(E3544,[1]PROJECTES!$C$14:$G$5000,5,FALSE))</f>
        <v/>
      </c>
      <c r="E3544" s="79"/>
      <c r="F3544" s="110" t="str">
        <f>IF(I3544="","",VLOOKUP(I3544,[1]PROJECTES!$C$14:$G$5000,2,FALSE))</f>
        <v/>
      </c>
      <c r="G3544" s="112" t="str">
        <f>IF(E3544="","",VLOOKUP(E3544,[1]PROJECTES!$C$14:$G$5000,4,FALSE))</f>
        <v/>
      </c>
      <c r="H3544" s="95"/>
      <c r="I3544" s="113" t="str">
        <f>IF(H3544="","",VLOOKUP(H3544,BD!B$2:C$16,2,FALSE))</f>
        <v/>
      </c>
      <c r="J3544" s="114"/>
      <c r="K3544" s="115" t="str">
        <f t="shared" si="120"/>
        <v/>
      </c>
      <c r="L3544" s="116" t="str">
        <f t="shared" ca="1" si="121"/>
        <v>-</v>
      </c>
      <c r="M3544" s="111" t="str">
        <f>IF(E3544="","",VLOOKUP(E3544,[1]PROJECTES!$C$14:$Z$5000,21,FALSE))</f>
        <v/>
      </c>
      <c r="N3544" s="117"/>
      <c r="O3544" s="118" t="s">
        <v>222</v>
      </c>
      <c r="P3544" s="119"/>
      <c r="Q3544" s="84"/>
      <c r="R3544" s="125"/>
      <c r="S3544" s="166"/>
      <c r="T3544" s="167"/>
    </row>
    <row r="3545" spans="1:20" s="121" customFormat="1" ht="20.100000000000001" customHeight="1" x14ac:dyDescent="0.3">
      <c r="A3545" s="80"/>
      <c r="B3545" s="110" t="str">
        <f>IF(E3545="","",VLOOKUP(E3545,[1]PROJECTES!$C$14:$G$5000,2,FALSE))</f>
        <v/>
      </c>
      <c r="C3545" s="80"/>
      <c r="D3545" s="283" t="str">
        <f>IF(E3545="","",VLOOKUP(E3545,[1]PROJECTES!$C$14:$G$5000,5,FALSE))</f>
        <v/>
      </c>
      <c r="E3545" s="79"/>
      <c r="F3545" s="110" t="str">
        <f>IF(I3545="","",VLOOKUP(I3545,[1]PROJECTES!$C$14:$G$5000,2,FALSE))</f>
        <v/>
      </c>
      <c r="G3545" s="112" t="str">
        <f>IF(E3545="","",VLOOKUP(E3545,[1]PROJECTES!$C$14:$G$5000,4,FALSE))</f>
        <v/>
      </c>
      <c r="H3545" s="95"/>
      <c r="I3545" s="113" t="str">
        <f>IF(H3545="","",VLOOKUP(H3545,BD!B$2:C$16,2,FALSE))</f>
        <v/>
      </c>
      <c r="J3545" s="114"/>
      <c r="K3545" s="115" t="str">
        <f t="shared" si="120"/>
        <v/>
      </c>
      <c r="L3545" s="116" t="str">
        <f t="shared" ca="1" si="121"/>
        <v>-</v>
      </c>
      <c r="M3545" s="111" t="str">
        <f>IF(E3545="","",VLOOKUP(E3545,[1]PROJECTES!$C$14:$Z$5000,21,FALSE))</f>
        <v/>
      </c>
      <c r="N3545" s="117"/>
      <c r="O3545" s="118" t="s">
        <v>222</v>
      </c>
      <c r="P3545" s="119"/>
      <c r="Q3545" s="84"/>
      <c r="R3545" s="125"/>
      <c r="S3545" s="166"/>
      <c r="T3545" s="167"/>
    </row>
    <row r="3546" spans="1:20" s="121" customFormat="1" ht="20.100000000000001" customHeight="1" x14ac:dyDescent="0.3">
      <c r="A3546" s="80"/>
      <c r="B3546" s="110" t="str">
        <f>IF(E3546="","",VLOOKUP(E3546,[1]PROJECTES!$C$14:$G$5000,2,FALSE))</f>
        <v/>
      </c>
      <c r="C3546" s="80"/>
      <c r="D3546" s="283" t="str">
        <f>IF(E3546="","",VLOOKUP(E3546,[1]PROJECTES!$C$14:$G$5000,5,FALSE))</f>
        <v/>
      </c>
      <c r="E3546" s="79"/>
      <c r="F3546" s="110" t="str">
        <f>IF(I3546="","",VLOOKUP(I3546,[1]PROJECTES!$C$14:$G$5000,2,FALSE))</f>
        <v/>
      </c>
      <c r="G3546" s="112" t="str">
        <f>IF(E3546="","",VLOOKUP(E3546,[1]PROJECTES!$C$14:$G$5000,4,FALSE))</f>
        <v/>
      </c>
      <c r="H3546" s="95"/>
      <c r="I3546" s="113" t="str">
        <f>IF(H3546="","",VLOOKUP(H3546,BD!B$2:C$16,2,FALSE))</f>
        <v/>
      </c>
      <c r="J3546" s="114"/>
      <c r="K3546" s="115" t="str">
        <f t="shared" si="120"/>
        <v/>
      </c>
      <c r="L3546" s="116" t="str">
        <f t="shared" ca="1" si="121"/>
        <v>-</v>
      </c>
      <c r="M3546" s="111" t="str">
        <f>IF(E3546="","",VLOOKUP(E3546,[1]PROJECTES!$C$14:$Z$5000,21,FALSE))</f>
        <v/>
      </c>
      <c r="N3546" s="117"/>
      <c r="O3546" s="118" t="s">
        <v>222</v>
      </c>
      <c r="P3546" s="119"/>
      <c r="Q3546" s="84"/>
      <c r="R3546" s="125"/>
      <c r="S3546" s="166"/>
      <c r="T3546" s="167"/>
    </row>
    <row r="3547" spans="1:20" s="121" customFormat="1" ht="20.100000000000001" customHeight="1" x14ac:dyDescent="0.3">
      <c r="A3547" s="80"/>
      <c r="B3547" s="110" t="str">
        <f>IF(E3547="","",VLOOKUP(E3547,[1]PROJECTES!$C$14:$G$5000,2,FALSE))</f>
        <v/>
      </c>
      <c r="C3547" s="80"/>
      <c r="D3547" s="283" t="str">
        <f>IF(E3547="","",VLOOKUP(E3547,[1]PROJECTES!$C$14:$G$5000,5,FALSE))</f>
        <v/>
      </c>
      <c r="E3547" s="79"/>
      <c r="F3547" s="110" t="str">
        <f>IF(I3547="","",VLOOKUP(I3547,[1]PROJECTES!$C$14:$G$5000,2,FALSE))</f>
        <v/>
      </c>
      <c r="G3547" s="112" t="str">
        <f>IF(E3547="","",VLOOKUP(E3547,[1]PROJECTES!$C$14:$G$5000,4,FALSE))</f>
        <v/>
      </c>
      <c r="H3547" s="95"/>
      <c r="I3547" s="113" t="str">
        <f>IF(H3547="","",VLOOKUP(H3547,BD!B$2:C$16,2,FALSE))</f>
        <v/>
      </c>
      <c r="J3547" s="114"/>
      <c r="K3547" s="115" t="str">
        <f t="shared" si="120"/>
        <v/>
      </c>
      <c r="L3547" s="116" t="str">
        <f t="shared" ca="1" si="121"/>
        <v>-</v>
      </c>
      <c r="M3547" s="111" t="str">
        <f>IF(E3547="","",VLOOKUP(E3547,[1]PROJECTES!$C$14:$Z$5000,21,FALSE))</f>
        <v/>
      </c>
      <c r="N3547" s="117"/>
      <c r="O3547" s="118" t="s">
        <v>222</v>
      </c>
      <c r="P3547" s="119"/>
      <c r="Q3547" s="84"/>
      <c r="R3547" s="125"/>
      <c r="S3547" s="166"/>
      <c r="T3547" s="167"/>
    </row>
    <row r="3548" spans="1:20" s="121" customFormat="1" ht="20.100000000000001" customHeight="1" x14ac:dyDescent="0.3">
      <c r="A3548" s="80"/>
      <c r="B3548" s="110" t="str">
        <f>IF(E3548="","",VLOOKUP(E3548,[1]PROJECTES!$C$14:$G$5000,2,FALSE))</f>
        <v/>
      </c>
      <c r="C3548" s="80"/>
      <c r="D3548" s="283" t="str">
        <f>IF(E3548="","",VLOOKUP(E3548,[1]PROJECTES!$C$14:$G$5000,5,FALSE))</f>
        <v/>
      </c>
      <c r="E3548" s="79"/>
      <c r="F3548" s="110" t="str">
        <f>IF(I3548="","",VLOOKUP(I3548,[1]PROJECTES!$C$14:$G$5000,2,FALSE))</f>
        <v/>
      </c>
      <c r="G3548" s="112" t="str">
        <f>IF(E3548="","",VLOOKUP(E3548,[1]PROJECTES!$C$14:$G$5000,4,FALSE))</f>
        <v/>
      </c>
      <c r="H3548" s="95"/>
      <c r="I3548" s="113" t="str">
        <f>IF(H3548="","",VLOOKUP(H3548,BD!B$2:C$16,2,FALSE))</f>
        <v/>
      </c>
      <c r="J3548" s="114"/>
      <c r="K3548" s="115" t="str">
        <f t="shared" si="120"/>
        <v/>
      </c>
      <c r="L3548" s="116" t="str">
        <f t="shared" ca="1" si="121"/>
        <v>-</v>
      </c>
      <c r="M3548" s="111" t="str">
        <f>IF(E3548="","",VLOOKUP(E3548,[1]PROJECTES!$C$14:$Z$5000,21,FALSE))</f>
        <v/>
      </c>
      <c r="N3548" s="117"/>
      <c r="O3548" s="118" t="s">
        <v>222</v>
      </c>
      <c r="P3548" s="119"/>
      <c r="Q3548" s="84"/>
      <c r="R3548" s="125"/>
      <c r="S3548" s="166"/>
      <c r="T3548" s="167"/>
    </row>
    <row r="3549" spans="1:20" s="121" customFormat="1" ht="20.100000000000001" customHeight="1" x14ac:dyDescent="0.3">
      <c r="A3549" s="80"/>
      <c r="B3549" s="110" t="str">
        <f>IF(E3549="","",VLOOKUP(E3549,[1]PROJECTES!$C$14:$G$5000,2,FALSE))</f>
        <v/>
      </c>
      <c r="C3549" s="80"/>
      <c r="D3549" s="283" t="str">
        <f>IF(E3549="","",VLOOKUP(E3549,[1]PROJECTES!$C$14:$G$5000,5,FALSE))</f>
        <v/>
      </c>
      <c r="E3549" s="79"/>
      <c r="F3549" s="110" t="str">
        <f>IF(I3549="","",VLOOKUP(I3549,[1]PROJECTES!$C$14:$G$5000,2,FALSE))</f>
        <v/>
      </c>
      <c r="G3549" s="112" t="str">
        <f>IF(E3549="","",VLOOKUP(E3549,[1]PROJECTES!$C$14:$G$5000,4,FALSE))</f>
        <v/>
      </c>
      <c r="H3549" s="95"/>
      <c r="I3549" s="113" t="str">
        <f>IF(H3549="","",VLOOKUP(H3549,BD!B$2:C$16,2,FALSE))</f>
        <v/>
      </c>
      <c r="J3549" s="114"/>
      <c r="K3549" s="115" t="str">
        <f t="shared" si="120"/>
        <v/>
      </c>
      <c r="L3549" s="116" t="str">
        <f t="shared" ca="1" si="121"/>
        <v>-</v>
      </c>
      <c r="M3549" s="111" t="str">
        <f>IF(E3549="","",VLOOKUP(E3549,[1]PROJECTES!$C$14:$Z$5000,21,FALSE))</f>
        <v/>
      </c>
      <c r="N3549" s="117"/>
      <c r="O3549" s="118" t="s">
        <v>222</v>
      </c>
      <c r="P3549" s="119"/>
      <c r="Q3549" s="84"/>
      <c r="R3549" s="125"/>
      <c r="S3549" s="166"/>
      <c r="T3549" s="167"/>
    </row>
    <row r="3550" spans="1:20" s="121" customFormat="1" ht="20.100000000000001" customHeight="1" x14ac:dyDescent="0.3">
      <c r="A3550" s="80"/>
      <c r="B3550" s="110" t="str">
        <f>IF(E3550="","",VLOOKUP(E3550,[1]PROJECTES!$C$14:$G$5000,2,FALSE))</f>
        <v/>
      </c>
      <c r="C3550" s="80"/>
      <c r="D3550" s="283" t="str">
        <f>IF(E3550="","",VLOOKUP(E3550,[1]PROJECTES!$C$14:$G$5000,5,FALSE))</f>
        <v/>
      </c>
      <c r="E3550" s="79"/>
      <c r="F3550" s="110" t="str">
        <f>IF(I3550="","",VLOOKUP(I3550,[1]PROJECTES!$C$14:$G$5000,2,FALSE))</f>
        <v/>
      </c>
      <c r="G3550" s="112" t="str">
        <f>IF(E3550="","",VLOOKUP(E3550,[1]PROJECTES!$C$14:$G$5000,4,FALSE))</f>
        <v/>
      </c>
      <c r="H3550" s="95"/>
      <c r="I3550" s="113" t="str">
        <f>IF(H3550="","",VLOOKUP(H3550,BD!B$2:C$16,2,FALSE))</f>
        <v/>
      </c>
      <c r="J3550" s="114"/>
      <c r="K3550" s="115" t="str">
        <f t="shared" si="120"/>
        <v/>
      </c>
      <c r="L3550" s="116" t="str">
        <f t="shared" ca="1" si="121"/>
        <v>-</v>
      </c>
      <c r="M3550" s="111" t="str">
        <f>IF(E3550="","",VLOOKUP(E3550,[1]PROJECTES!$C$14:$Z$5000,21,FALSE))</f>
        <v/>
      </c>
      <c r="N3550" s="117"/>
      <c r="O3550" s="118" t="s">
        <v>222</v>
      </c>
      <c r="P3550" s="119"/>
      <c r="Q3550" s="84"/>
      <c r="R3550" s="125"/>
      <c r="S3550" s="166"/>
      <c r="T3550" s="167"/>
    </row>
    <row r="3551" spans="1:20" s="121" customFormat="1" ht="20.100000000000001" customHeight="1" x14ac:dyDescent="0.3">
      <c r="A3551" s="80"/>
      <c r="B3551" s="110" t="str">
        <f>IF(E3551="","",VLOOKUP(E3551,[1]PROJECTES!$C$14:$G$5000,2,FALSE))</f>
        <v/>
      </c>
      <c r="C3551" s="80"/>
      <c r="D3551" s="283" t="str">
        <f>IF(E3551="","",VLOOKUP(E3551,[1]PROJECTES!$C$14:$G$5000,5,FALSE))</f>
        <v/>
      </c>
      <c r="E3551" s="79"/>
      <c r="F3551" s="110" t="str">
        <f>IF(I3551="","",VLOOKUP(I3551,[1]PROJECTES!$C$14:$G$5000,2,FALSE))</f>
        <v/>
      </c>
      <c r="G3551" s="112" t="str">
        <f>IF(E3551="","",VLOOKUP(E3551,[1]PROJECTES!$C$14:$G$5000,4,FALSE))</f>
        <v/>
      </c>
      <c r="H3551" s="95"/>
      <c r="I3551" s="113" t="str">
        <f>IF(H3551="","",VLOOKUP(H3551,BD!B$2:C$16,2,FALSE))</f>
        <v/>
      </c>
      <c r="J3551" s="114"/>
      <c r="K3551" s="115" t="str">
        <f t="shared" si="120"/>
        <v/>
      </c>
      <c r="L3551" s="116" t="str">
        <f t="shared" ca="1" si="121"/>
        <v>-</v>
      </c>
      <c r="M3551" s="111" t="str">
        <f>IF(E3551="","",VLOOKUP(E3551,[1]PROJECTES!$C$14:$Z$5000,21,FALSE))</f>
        <v/>
      </c>
      <c r="N3551" s="117"/>
      <c r="O3551" s="118" t="s">
        <v>222</v>
      </c>
      <c r="P3551" s="119"/>
      <c r="Q3551" s="84"/>
      <c r="R3551" s="123"/>
      <c r="S3551" s="166"/>
      <c r="T3551" s="167"/>
    </row>
    <row r="3552" spans="1:20" s="121" customFormat="1" ht="20.100000000000001" customHeight="1" x14ac:dyDescent="0.3">
      <c r="A3552" s="80"/>
      <c r="B3552" s="110" t="str">
        <f>IF(E3552="","",VLOOKUP(E3552,[1]PROJECTES!$C$14:$G$5000,2,FALSE))</f>
        <v/>
      </c>
      <c r="C3552" s="80"/>
      <c r="D3552" s="283" t="str">
        <f>IF(E3552="","",VLOOKUP(E3552,[1]PROJECTES!$C$14:$G$5000,5,FALSE))</f>
        <v/>
      </c>
      <c r="E3552" s="79"/>
      <c r="F3552" s="110" t="str">
        <f>IF(I3552="","",VLOOKUP(I3552,[1]PROJECTES!$C$14:$G$5000,2,FALSE))</f>
        <v/>
      </c>
      <c r="G3552" s="112" t="str">
        <f>IF(E3552="","",VLOOKUP(E3552,[1]PROJECTES!$C$14:$G$5000,4,FALSE))</f>
        <v/>
      </c>
      <c r="H3552" s="95"/>
      <c r="I3552" s="113" t="str">
        <f>IF(H3552="","",VLOOKUP(H3552,BD!B$2:C$16,2,FALSE))</f>
        <v/>
      </c>
      <c r="J3552" s="114"/>
      <c r="K3552" s="115" t="str">
        <f t="shared" si="120"/>
        <v/>
      </c>
      <c r="L3552" s="116" t="str">
        <f t="shared" ca="1" si="121"/>
        <v>-</v>
      </c>
      <c r="M3552" s="111" t="str">
        <f>IF(E3552="","",VLOOKUP(E3552,[1]PROJECTES!$C$14:$Z$5000,21,FALSE))</f>
        <v/>
      </c>
      <c r="N3552" s="117"/>
      <c r="O3552" s="118" t="s">
        <v>222</v>
      </c>
      <c r="P3552" s="119"/>
      <c r="Q3552" s="84"/>
      <c r="R3552" s="125"/>
      <c r="S3552" s="166"/>
      <c r="T3552" s="167"/>
    </row>
    <row r="3553" spans="1:20" s="121" customFormat="1" ht="20.100000000000001" customHeight="1" x14ac:dyDescent="0.3">
      <c r="A3553" s="80"/>
      <c r="B3553" s="110" t="str">
        <f>IF(E3553="","",VLOOKUP(E3553,[1]PROJECTES!$C$14:$G$5000,2,FALSE))</f>
        <v/>
      </c>
      <c r="C3553" s="80"/>
      <c r="D3553" s="283" t="str">
        <f>IF(E3553="","",VLOOKUP(E3553,[1]PROJECTES!$C$14:$G$5000,5,FALSE))</f>
        <v/>
      </c>
      <c r="E3553" s="79"/>
      <c r="F3553" s="110" t="str">
        <f>IF(I3553="","",VLOOKUP(I3553,[1]PROJECTES!$C$14:$G$5000,2,FALSE))</f>
        <v/>
      </c>
      <c r="G3553" s="112" t="str">
        <f>IF(E3553="","",VLOOKUP(E3553,[1]PROJECTES!$C$14:$G$5000,4,FALSE))</f>
        <v/>
      </c>
      <c r="H3553" s="95"/>
      <c r="I3553" s="113" t="str">
        <f>IF(H3553="","",VLOOKUP(H3553,BD!B$2:C$16,2,FALSE))</f>
        <v/>
      </c>
      <c r="J3553" s="114"/>
      <c r="K3553" s="115" t="str">
        <f t="shared" si="120"/>
        <v/>
      </c>
      <c r="L3553" s="116" t="str">
        <f t="shared" ca="1" si="121"/>
        <v>-</v>
      </c>
      <c r="M3553" s="111" t="str">
        <f>IF(E3553="","",VLOOKUP(E3553,[1]PROJECTES!$C$14:$Z$5000,21,FALSE))</f>
        <v/>
      </c>
      <c r="N3553" s="117"/>
      <c r="O3553" s="118" t="s">
        <v>222</v>
      </c>
      <c r="P3553" s="119"/>
      <c r="Q3553" s="84"/>
      <c r="R3553" s="125"/>
      <c r="S3553" s="166"/>
      <c r="T3553" s="167"/>
    </row>
    <row r="3554" spans="1:20" s="121" customFormat="1" ht="20.100000000000001" customHeight="1" x14ac:dyDescent="0.3">
      <c r="A3554" s="80"/>
      <c r="B3554" s="110" t="str">
        <f>IF(E3554="","",VLOOKUP(E3554,[1]PROJECTES!$C$14:$G$5000,2,FALSE))</f>
        <v/>
      </c>
      <c r="C3554" s="80"/>
      <c r="D3554" s="283" t="str">
        <f>IF(E3554="","",VLOOKUP(E3554,[1]PROJECTES!$C$14:$G$5000,5,FALSE))</f>
        <v/>
      </c>
      <c r="E3554" s="79"/>
      <c r="F3554" s="110" t="str">
        <f>IF(I3554="","",VLOOKUP(I3554,[1]PROJECTES!$C$14:$G$5000,2,FALSE))</f>
        <v/>
      </c>
      <c r="G3554" s="112" t="str">
        <f>IF(E3554="","",VLOOKUP(E3554,[1]PROJECTES!$C$14:$G$5000,4,FALSE))</f>
        <v/>
      </c>
      <c r="H3554" s="95"/>
      <c r="I3554" s="113" t="str">
        <f>IF(H3554="","",VLOOKUP(H3554,BD!B$2:C$16,2,FALSE))</f>
        <v/>
      </c>
      <c r="J3554" s="114"/>
      <c r="K3554" s="115" t="str">
        <f t="shared" si="120"/>
        <v/>
      </c>
      <c r="L3554" s="116" t="str">
        <f t="shared" ca="1" si="121"/>
        <v>-</v>
      </c>
      <c r="M3554" s="111" t="str">
        <f>IF(E3554="","",VLOOKUP(E3554,[1]PROJECTES!$C$14:$Z$5000,21,FALSE))</f>
        <v/>
      </c>
      <c r="N3554" s="117"/>
      <c r="O3554" s="118" t="s">
        <v>222</v>
      </c>
      <c r="P3554" s="119"/>
      <c r="Q3554" s="84"/>
      <c r="R3554" s="123"/>
      <c r="S3554" s="166"/>
      <c r="T3554" s="167"/>
    </row>
    <row r="3555" spans="1:20" s="121" customFormat="1" ht="20.100000000000001" customHeight="1" x14ac:dyDescent="0.3">
      <c r="A3555" s="80"/>
      <c r="B3555" s="110" t="str">
        <f>IF(E3555="","",VLOOKUP(E3555,[1]PROJECTES!$C$14:$G$5000,2,FALSE))</f>
        <v/>
      </c>
      <c r="C3555" s="80"/>
      <c r="D3555" s="283" t="str">
        <f>IF(E3555="","",VLOOKUP(E3555,[1]PROJECTES!$C$14:$G$5000,5,FALSE))</f>
        <v/>
      </c>
      <c r="E3555" s="79"/>
      <c r="F3555" s="110" t="str">
        <f>IF(I3555="","",VLOOKUP(I3555,[1]PROJECTES!$C$14:$G$5000,2,FALSE))</f>
        <v/>
      </c>
      <c r="G3555" s="112" t="str">
        <f>IF(E3555="","",VLOOKUP(E3555,[1]PROJECTES!$C$14:$G$5000,4,FALSE))</f>
        <v/>
      </c>
      <c r="H3555" s="95"/>
      <c r="I3555" s="113" t="str">
        <f>IF(H3555="","",VLOOKUP(H3555,BD!B$2:C$16,2,FALSE))</f>
        <v/>
      </c>
      <c r="J3555" s="114"/>
      <c r="K3555" s="115" t="str">
        <f t="shared" si="120"/>
        <v/>
      </c>
      <c r="L3555" s="116" t="str">
        <f t="shared" ca="1" si="121"/>
        <v>-</v>
      </c>
      <c r="M3555" s="111" t="str">
        <f>IF(E3555="","",VLOOKUP(E3555,[1]PROJECTES!$C$14:$Z$5000,21,FALSE))</f>
        <v/>
      </c>
      <c r="N3555" s="117"/>
      <c r="O3555" s="118" t="s">
        <v>222</v>
      </c>
      <c r="P3555" s="119"/>
      <c r="Q3555" s="84"/>
      <c r="R3555" s="123"/>
      <c r="S3555" s="166"/>
      <c r="T3555" s="167"/>
    </row>
    <row r="3556" spans="1:20" s="121" customFormat="1" ht="20.100000000000001" customHeight="1" x14ac:dyDescent="0.3">
      <c r="A3556" s="80"/>
      <c r="B3556" s="110" t="str">
        <f>IF(E3556="","",VLOOKUP(E3556,[1]PROJECTES!$C$14:$G$5000,2,FALSE))</f>
        <v/>
      </c>
      <c r="C3556" s="80"/>
      <c r="D3556" s="283" t="str">
        <f>IF(E3556="","",VLOOKUP(E3556,[1]PROJECTES!$C$14:$G$5000,5,FALSE))</f>
        <v/>
      </c>
      <c r="E3556" s="155"/>
      <c r="F3556" s="110" t="str">
        <f>IF(I3556="","",VLOOKUP(I3556,[1]PROJECTES!$C$14:$G$5000,2,FALSE))</f>
        <v/>
      </c>
      <c r="G3556" s="112" t="str">
        <f>IF(E3556="","",VLOOKUP(E3556,[1]PROJECTES!$C$14:$G$5000,4,FALSE))</f>
        <v/>
      </c>
      <c r="H3556" s="95"/>
      <c r="I3556" s="113" t="str">
        <f>IF(H3556="","",VLOOKUP(H3556,BD!B$2:C$16,2,FALSE))</f>
        <v/>
      </c>
      <c r="J3556" s="114"/>
      <c r="K3556" s="115" t="str">
        <f t="shared" si="120"/>
        <v/>
      </c>
      <c r="L3556" s="116" t="str">
        <f t="shared" ca="1" si="121"/>
        <v>-</v>
      </c>
      <c r="M3556" s="111" t="str">
        <f>IF(E3556="","",VLOOKUP(E3556,[1]PROJECTES!$C$14:$Z$5000,21,FALSE))</f>
        <v/>
      </c>
      <c r="N3556" s="117"/>
      <c r="O3556" s="118" t="s">
        <v>222</v>
      </c>
      <c r="P3556" s="119"/>
      <c r="Q3556" s="84"/>
      <c r="R3556" s="249"/>
      <c r="S3556" s="166"/>
      <c r="T3556" s="167"/>
    </row>
    <row r="3557" spans="1:20" s="121" customFormat="1" ht="20.100000000000001" customHeight="1" x14ac:dyDescent="0.3">
      <c r="A3557" s="80"/>
      <c r="B3557" s="110" t="str">
        <f>IF(E3557="","",VLOOKUP(E3557,[1]PROJECTES!$C$14:$G$5000,2,FALSE))</f>
        <v/>
      </c>
      <c r="C3557" s="80"/>
      <c r="D3557" s="283" t="str">
        <f>IF(E3557="","",VLOOKUP(E3557,[1]PROJECTES!$C$14:$G$5000,5,FALSE))</f>
        <v/>
      </c>
      <c r="E3557" s="79"/>
      <c r="F3557" s="110" t="str">
        <f>IF(I3557="","",VLOOKUP(I3557,[1]PROJECTES!$C$14:$G$5000,2,FALSE))</f>
        <v/>
      </c>
      <c r="G3557" s="112" t="str">
        <f>IF(E3557="","",VLOOKUP(E3557,[1]PROJECTES!$C$14:$G$5000,4,FALSE))</f>
        <v/>
      </c>
      <c r="H3557" s="95"/>
      <c r="I3557" s="113" t="str">
        <f>IF(H3557="","",VLOOKUP(H3557,BD!B$2:C$16,2,FALSE))</f>
        <v/>
      </c>
      <c r="J3557" s="114"/>
      <c r="K3557" s="115" t="str">
        <f t="shared" si="120"/>
        <v/>
      </c>
      <c r="L3557" s="116" t="str">
        <f t="shared" ca="1" si="121"/>
        <v>-</v>
      </c>
      <c r="M3557" s="111" t="str">
        <f>IF(E3557="","",VLOOKUP(E3557,[1]PROJECTES!$C$14:$Z$5000,21,FALSE))</f>
        <v/>
      </c>
      <c r="N3557" s="117"/>
      <c r="O3557" s="118" t="s">
        <v>222</v>
      </c>
      <c r="P3557" s="119"/>
      <c r="Q3557" s="84"/>
      <c r="R3557" s="125"/>
      <c r="S3557" s="166"/>
      <c r="T3557" s="167"/>
    </row>
    <row r="3558" spans="1:20" s="121" customFormat="1" ht="20.100000000000001" customHeight="1" x14ac:dyDescent="0.3">
      <c r="A3558" s="80"/>
      <c r="B3558" s="110" t="str">
        <f>IF(E3558="","",VLOOKUP(E3558,[1]PROJECTES!$C$14:$G$5000,2,FALSE))</f>
        <v/>
      </c>
      <c r="C3558" s="80"/>
      <c r="D3558" s="283" t="str">
        <f>IF(E3558="","",VLOOKUP(E3558,[1]PROJECTES!$C$14:$G$5000,5,FALSE))</f>
        <v/>
      </c>
      <c r="E3558" s="79"/>
      <c r="F3558" s="110" t="str">
        <f>IF(I3558="","",VLOOKUP(I3558,[1]PROJECTES!$C$14:$G$5000,2,FALSE))</f>
        <v/>
      </c>
      <c r="G3558" s="112" t="str">
        <f>IF(E3558="","",VLOOKUP(E3558,[1]PROJECTES!$C$14:$G$5000,4,FALSE))</f>
        <v/>
      </c>
      <c r="H3558" s="95"/>
      <c r="I3558" s="113" t="str">
        <f>IF(H3558="","",VLOOKUP(H3558,BD!B$2:C$16,2,FALSE))</f>
        <v/>
      </c>
      <c r="J3558" s="114"/>
      <c r="K3558" s="115" t="str">
        <f t="shared" ref="K3558:K3621" si="122">IF(J3558="","",WEEKNUM(J3558,2)-0)</f>
        <v/>
      </c>
      <c r="L3558" s="116" t="str">
        <f t="shared" ca="1" si="121"/>
        <v>-</v>
      </c>
      <c r="M3558" s="111" t="str">
        <f>IF(E3558="","",VLOOKUP(E3558,[1]PROJECTES!$C$14:$Z$5000,21,FALSE))</f>
        <v/>
      </c>
      <c r="N3558" s="117"/>
      <c r="O3558" s="118" t="s">
        <v>222</v>
      </c>
      <c r="P3558" s="119"/>
      <c r="Q3558" s="84"/>
      <c r="R3558" s="125"/>
      <c r="S3558" s="166"/>
      <c r="T3558" s="167"/>
    </row>
    <row r="3559" spans="1:20" s="121" customFormat="1" ht="20.100000000000001" customHeight="1" x14ac:dyDescent="0.3">
      <c r="A3559" s="80"/>
      <c r="B3559" s="110" t="str">
        <f>IF(E3559="","",VLOOKUP(E3559,[1]PROJECTES!$C$14:$G$5000,2,FALSE))</f>
        <v/>
      </c>
      <c r="C3559" s="80"/>
      <c r="D3559" s="283" t="str">
        <f>IF(E3559="","",VLOOKUP(E3559,[1]PROJECTES!$C$14:$G$5000,5,FALSE))</f>
        <v/>
      </c>
      <c r="E3559" s="79"/>
      <c r="F3559" s="110" t="str">
        <f>IF(I3559="","",VLOOKUP(I3559,[1]PROJECTES!$C$14:$G$5000,2,FALSE))</f>
        <v/>
      </c>
      <c r="G3559" s="112" t="str">
        <f>IF(E3559="","",VLOOKUP(E3559,[1]PROJECTES!$C$14:$G$5000,4,FALSE))</f>
        <v/>
      </c>
      <c r="H3559" s="95"/>
      <c r="I3559" s="113" t="str">
        <f>IF(H3559="","",VLOOKUP(H3559,BD!B$2:C$16,2,FALSE))</f>
        <v/>
      </c>
      <c r="J3559" s="114"/>
      <c r="K3559" s="115" t="str">
        <f t="shared" si="122"/>
        <v/>
      </c>
      <c r="L3559" s="116" t="str">
        <f t="shared" ca="1" si="121"/>
        <v>-</v>
      </c>
      <c r="M3559" s="111" t="str">
        <f>IF(E3559="","",VLOOKUP(E3559,[1]PROJECTES!$C$14:$Z$5000,21,FALSE))</f>
        <v/>
      </c>
      <c r="N3559" s="117"/>
      <c r="O3559" s="118" t="s">
        <v>222</v>
      </c>
      <c r="P3559" s="119"/>
      <c r="Q3559" s="84"/>
      <c r="R3559" s="125"/>
      <c r="S3559" s="166"/>
      <c r="T3559" s="167"/>
    </row>
    <row r="3560" spans="1:20" s="121" customFormat="1" ht="20.100000000000001" customHeight="1" x14ac:dyDescent="0.3">
      <c r="A3560" s="80"/>
      <c r="B3560" s="110" t="str">
        <f>IF(E3560="","",VLOOKUP(E3560,[1]PROJECTES!$C$14:$G$5000,2,FALSE))</f>
        <v/>
      </c>
      <c r="C3560" s="80"/>
      <c r="D3560" s="283" t="str">
        <f>IF(E3560="","",VLOOKUP(E3560,[1]PROJECTES!$C$14:$G$5000,5,FALSE))</f>
        <v/>
      </c>
      <c r="E3560" s="79"/>
      <c r="F3560" s="110" t="str">
        <f>IF(I3560="","",VLOOKUP(I3560,[1]PROJECTES!$C$14:$G$5000,2,FALSE))</f>
        <v/>
      </c>
      <c r="G3560" s="112" t="str">
        <f>IF(E3560="","",VLOOKUP(E3560,[1]PROJECTES!$C$14:$G$5000,4,FALSE))</f>
        <v/>
      </c>
      <c r="H3560" s="95"/>
      <c r="I3560" s="113" t="str">
        <f>IF(H3560="","",VLOOKUP(H3560,BD!B$2:C$16,2,FALSE))</f>
        <v/>
      </c>
      <c r="J3560" s="114"/>
      <c r="K3560" s="115" t="str">
        <f t="shared" si="122"/>
        <v/>
      </c>
      <c r="L3560" s="116" t="str">
        <f t="shared" ca="1" si="121"/>
        <v>-</v>
      </c>
      <c r="M3560" s="111" t="str">
        <f>IF(E3560="","",VLOOKUP(E3560,[1]PROJECTES!$C$14:$Z$5000,21,FALSE))</f>
        <v/>
      </c>
      <c r="N3560" s="117"/>
      <c r="O3560" s="118" t="s">
        <v>222</v>
      </c>
      <c r="P3560" s="119"/>
      <c r="Q3560" s="84"/>
      <c r="R3560" s="125"/>
      <c r="S3560" s="166"/>
      <c r="T3560" s="167"/>
    </row>
    <row r="3561" spans="1:20" s="121" customFormat="1" ht="20.100000000000001" customHeight="1" x14ac:dyDescent="0.3">
      <c r="A3561" s="80"/>
      <c r="B3561" s="110" t="str">
        <f>IF(E3561="","",VLOOKUP(E3561,[1]PROJECTES!$C$14:$G$5000,2,FALSE))</f>
        <v/>
      </c>
      <c r="C3561" s="80"/>
      <c r="D3561" s="283" t="str">
        <f>IF(E3561="","",VLOOKUP(E3561,[1]PROJECTES!$C$14:$G$5000,5,FALSE))</f>
        <v/>
      </c>
      <c r="E3561" s="79"/>
      <c r="F3561" s="110" t="str">
        <f>IF(I3561="","",VLOOKUP(I3561,[1]PROJECTES!$C$14:$G$5000,2,FALSE))</f>
        <v/>
      </c>
      <c r="G3561" s="112" t="str">
        <f>IF(E3561="","",VLOOKUP(E3561,[1]PROJECTES!$C$14:$G$5000,4,FALSE))</f>
        <v/>
      </c>
      <c r="H3561" s="95"/>
      <c r="I3561" s="113" t="str">
        <f>IF(H3561="","",VLOOKUP(H3561,BD!B$2:C$16,2,FALSE))</f>
        <v/>
      </c>
      <c r="J3561" s="114"/>
      <c r="K3561" s="115" t="str">
        <f t="shared" si="122"/>
        <v/>
      </c>
      <c r="L3561" s="116" t="str">
        <f t="shared" ca="1" si="121"/>
        <v>-</v>
      </c>
      <c r="M3561" s="111" t="str">
        <f>IF(E3561="","",VLOOKUP(E3561,[1]PROJECTES!$C$14:$Z$5000,21,FALSE))</f>
        <v/>
      </c>
      <c r="N3561" s="117"/>
      <c r="O3561" s="118" t="s">
        <v>222</v>
      </c>
      <c r="P3561" s="119"/>
      <c r="Q3561" s="84"/>
      <c r="R3561" s="125"/>
      <c r="S3561" s="166"/>
      <c r="T3561" s="167"/>
    </row>
    <row r="3562" spans="1:20" s="121" customFormat="1" ht="20.100000000000001" customHeight="1" x14ac:dyDescent="0.3">
      <c r="A3562" s="80"/>
      <c r="B3562" s="110" t="str">
        <f>IF(E3562="","",VLOOKUP(E3562,[1]PROJECTES!$C$14:$G$5000,2,FALSE))</f>
        <v/>
      </c>
      <c r="C3562" s="80"/>
      <c r="D3562" s="283" t="str">
        <f>IF(E3562="","",VLOOKUP(E3562,[1]PROJECTES!$C$14:$G$5000,5,FALSE))</f>
        <v/>
      </c>
      <c r="E3562" s="79"/>
      <c r="F3562" s="110" t="str">
        <f>IF(I3562="","",VLOOKUP(I3562,[1]PROJECTES!$C$14:$G$5000,2,FALSE))</f>
        <v/>
      </c>
      <c r="G3562" s="112" t="str">
        <f>IF(E3562="","",VLOOKUP(E3562,[1]PROJECTES!$C$14:$G$5000,4,FALSE))</f>
        <v/>
      </c>
      <c r="H3562" s="95"/>
      <c r="I3562" s="113" t="str">
        <f>IF(H3562="","",VLOOKUP(H3562,BD!B$2:C$16,2,FALSE))</f>
        <v/>
      </c>
      <c r="J3562" s="114"/>
      <c r="K3562" s="115" t="str">
        <f t="shared" si="122"/>
        <v/>
      </c>
      <c r="L3562" s="116" t="str">
        <f t="shared" ca="1" si="121"/>
        <v>-</v>
      </c>
      <c r="M3562" s="111" t="str">
        <f>IF(E3562="","",VLOOKUP(E3562,[1]PROJECTES!$C$14:$Z$5000,21,FALSE))</f>
        <v/>
      </c>
      <c r="N3562" s="117"/>
      <c r="O3562" s="118" t="s">
        <v>222</v>
      </c>
      <c r="P3562" s="119"/>
      <c r="Q3562" s="84"/>
      <c r="R3562" s="125"/>
      <c r="S3562" s="166"/>
      <c r="T3562" s="167"/>
    </row>
    <row r="3563" spans="1:20" s="121" customFormat="1" ht="20.100000000000001" customHeight="1" x14ac:dyDescent="0.3">
      <c r="A3563" s="80"/>
      <c r="B3563" s="110" t="str">
        <f>IF(E3563="","",VLOOKUP(E3563,[1]PROJECTES!$C$14:$G$5000,2,FALSE))</f>
        <v/>
      </c>
      <c r="C3563" s="80"/>
      <c r="D3563" s="283" t="str">
        <f>IF(E3563="","",VLOOKUP(E3563,[1]PROJECTES!$C$14:$G$5000,5,FALSE))</f>
        <v/>
      </c>
      <c r="E3563" s="79"/>
      <c r="F3563" s="110" t="str">
        <f>IF(I3563="","",VLOOKUP(I3563,[1]PROJECTES!$C$14:$G$5000,2,FALSE))</f>
        <v/>
      </c>
      <c r="G3563" s="112" t="str">
        <f>IF(E3563="","",VLOOKUP(E3563,[1]PROJECTES!$C$14:$G$5000,4,FALSE))</f>
        <v/>
      </c>
      <c r="H3563" s="95"/>
      <c r="I3563" s="113" t="str">
        <f>IF(H3563="","",VLOOKUP(H3563,BD!B$2:C$16,2,FALSE))</f>
        <v/>
      </c>
      <c r="J3563" s="147"/>
      <c r="K3563" s="115" t="str">
        <f t="shared" si="122"/>
        <v/>
      </c>
      <c r="L3563" s="116" t="str">
        <f t="shared" ca="1" si="121"/>
        <v>-</v>
      </c>
      <c r="M3563" s="111" t="str">
        <f>IF(E3563="","",VLOOKUP(E3563,[1]PROJECTES!$C$14:$Z$5000,21,FALSE))</f>
        <v/>
      </c>
      <c r="N3563" s="117"/>
      <c r="O3563" s="118" t="s">
        <v>222</v>
      </c>
      <c r="P3563" s="119"/>
      <c r="Q3563" s="84"/>
      <c r="R3563" s="125"/>
      <c r="S3563" s="166"/>
      <c r="T3563" s="167"/>
    </row>
    <row r="3564" spans="1:20" s="121" customFormat="1" ht="20.100000000000001" customHeight="1" x14ac:dyDescent="0.3">
      <c r="A3564" s="80"/>
      <c r="B3564" s="110" t="str">
        <f>IF(E3564="","",VLOOKUP(E3564,[1]PROJECTES!$C$14:$G$5000,2,FALSE))</f>
        <v/>
      </c>
      <c r="C3564" s="80"/>
      <c r="D3564" s="283" t="str">
        <f>IF(E3564="","",VLOOKUP(E3564,[1]PROJECTES!$C$14:$G$5000,5,FALSE))</f>
        <v/>
      </c>
      <c r="E3564" s="79"/>
      <c r="F3564" s="110" t="str">
        <f>IF(I3564="","",VLOOKUP(I3564,[1]PROJECTES!$C$14:$G$5000,2,FALSE))</f>
        <v/>
      </c>
      <c r="G3564" s="112" t="str">
        <f>IF(E3564="","",VLOOKUP(E3564,[1]PROJECTES!$C$14:$G$5000,4,FALSE))</f>
        <v/>
      </c>
      <c r="H3564" s="95"/>
      <c r="I3564" s="113" t="str">
        <f>IF(H3564="","",VLOOKUP(H3564,BD!B$2:C$16,2,FALSE))</f>
        <v/>
      </c>
      <c r="J3564" s="114"/>
      <c r="K3564" s="115" t="str">
        <f t="shared" si="122"/>
        <v/>
      </c>
      <c r="L3564" s="116" t="str">
        <f t="shared" ca="1" si="121"/>
        <v>-</v>
      </c>
      <c r="M3564" s="111" t="str">
        <f>IF(E3564="","",VLOOKUP(E3564,[1]PROJECTES!$C$14:$Z$5000,21,FALSE))</f>
        <v/>
      </c>
      <c r="N3564" s="117"/>
      <c r="O3564" s="118" t="s">
        <v>222</v>
      </c>
      <c r="P3564" s="119"/>
      <c r="Q3564" s="84"/>
      <c r="R3564" s="125"/>
      <c r="S3564" s="166"/>
      <c r="T3564" s="167"/>
    </row>
    <row r="3565" spans="1:20" s="121" customFormat="1" ht="20.100000000000001" customHeight="1" x14ac:dyDescent="0.3">
      <c r="A3565" s="80"/>
      <c r="B3565" s="110" t="str">
        <f>IF(E3565="","",VLOOKUP(E3565,[1]PROJECTES!$C$14:$G$5000,2,FALSE))</f>
        <v/>
      </c>
      <c r="C3565" s="80"/>
      <c r="D3565" s="283" t="str">
        <f>IF(E3565="","",VLOOKUP(E3565,[1]PROJECTES!$C$14:$G$5000,5,FALSE))</f>
        <v/>
      </c>
      <c r="E3565" s="79"/>
      <c r="F3565" s="110" t="str">
        <f>IF(I3565="","",VLOOKUP(I3565,[1]PROJECTES!$C$14:$G$5000,2,FALSE))</f>
        <v/>
      </c>
      <c r="G3565" s="112" t="str">
        <f>IF(E3565="","",VLOOKUP(E3565,[1]PROJECTES!$C$14:$G$5000,4,FALSE))</f>
        <v/>
      </c>
      <c r="H3565" s="95"/>
      <c r="I3565" s="113" t="str">
        <f>IF(H3565="","",VLOOKUP(H3565,BD!B$2:C$16,2,FALSE))</f>
        <v/>
      </c>
      <c r="J3565" s="114"/>
      <c r="K3565" s="115" t="str">
        <f t="shared" si="122"/>
        <v/>
      </c>
      <c r="L3565" s="116" t="str">
        <f t="shared" ca="1" si="121"/>
        <v>-</v>
      </c>
      <c r="M3565" s="111" t="str">
        <f>IF(E3565="","",VLOOKUP(E3565,[1]PROJECTES!$C$14:$Z$5000,21,FALSE))</f>
        <v/>
      </c>
      <c r="N3565" s="117"/>
      <c r="O3565" s="118" t="s">
        <v>222</v>
      </c>
      <c r="P3565" s="119"/>
      <c r="Q3565" s="84"/>
      <c r="R3565" s="125"/>
      <c r="S3565" s="166"/>
      <c r="T3565" s="167"/>
    </row>
    <row r="3566" spans="1:20" s="121" customFormat="1" ht="20.100000000000001" customHeight="1" x14ac:dyDescent="0.3">
      <c r="A3566" s="80"/>
      <c r="B3566" s="110" t="str">
        <f>IF(E3566="","",VLOOKUP(E3566,[1]PROJECTES!$C$14:$G$5000,2,FALSE))</f>
        <v/>
      </c>
      <c r="C3566" s="80"/>
      <c r="D3566" s="283" t="str">
        <f>IF(E3566="","",VLOOKUP(E3566,[1]PROJECTES!$C$14:$G$5000,5,FALSE))</f>
        <v/>
      </c>
      <c r="E3566" s="79"/>
      <c r="F3566" s="110" t="str">
        <f>IF(I3566="","",VLOOKUP(I3566,[1]PROJECTES!$C$14:$G$5000,2,FALSE))</f>
        <v/>
      </c>
      <c r="G3566" s="112" t="str">
        <f>IF(E3566="","",VLOOKUP(E3566,[1]PROJECTES!$C$14:$G$5000,4,FALSE))</f>
        <v/>
      </c>
      <c r="H3566" s="95"/>
      <c r="I3566" s="113" t="str">
        <f>IF(H3566="","",VLOOKUP(H3566,BD!B$2:C$16,2,FALSE))</f>
        <v/>
      </c>
      <c r="J3566" s="114"/>
      <c r="K3566" s="115" t="str">
        <f t="shared" si="122"/>
        <v/>
      </c>
      <c r="L3566" s="116" t="str">
        <f t="shared" ca="1" si="121"/>
        <v>-</v>
      </c>
      <c r="M3566" s="111" t="str">
        <f>IF(E3566="","",VLOOKUP(E3566,[1]PROJECTES!$C$14:$Z$5000,21,FALSE))</f>
        <v/>
      </c>
      <c r="N3566" s="117"/>
      <c r="O3566" s="118" t="s">
        <v>222</v>
      </c>
      <c r="P3566" s="119"/>
      <c r="Q3566" s="84"/>
      <c r="R3566" s="125"/>
      <c r="S3566" s="166"/>
      <c r="T3566" s="167"/>
    </row>
    <row r="3567" spans="1:20" s="121" customFormat="1" ht="20.100000000000001" customHeight="1" x14ac:dyDescent="0.3">
      <c r="A3567" s="80"/>
      <c r="B3567" s="110" t="str">
        <f>IF(E3567="","",VLOOKUP(E3567,[1]PROJECTES!$C$14:$G$5000,2,FALSE))</f>
        <v/>
      </c>
      <c r="C3567" s="80"/>
      <c r="D3567" s="283" t="str">
        <f>IF(E3567="","",VLOOKUP(E3567,[1]PROJECTES!$C$14:$G$5000,5,FALSE))</f>
        <v/>
      </c>
      <c r="E3567" s="79"/>
      <c r="F3567" s="110" t="str">
        <f>IF(I3567="","",VLOOKUP(I3567,[1]PROJECTES!$C$14:$G$5000,2,FALSE))</f>
        <v/>
      </c>
      <c r="G3567" s="112" t="str">
        <f>IF(E3567="","",VLOOKUP(E3567,[1]PROJECTES!$C$14:$G$5000,4,FALSE))</f>
        <v/>
      </c>
      <c r="H3567" s="95"/>
      <c r="I3567" s="113" t="str">
        <f>IF(H3567="","",VLOOKUP(H3567,BD!B$2:C$16,2,FALSE))</f>
        <v/>
      </c>
      <c r="J3567" s="114"/>
      <c r="K3567" s="115" t="str">
        <f t="shared" si="122"/>
        <v/>
      </c>
      <c r="L3567" s="116" t="str">
        <f t="shared" ca="1" si="121"/>
        <v>-</v>
      </c>
      <c r="M3567" s="111" t="str">
        <f>IF(E3567="","",VLOOKUP(E3567,[1]PROJECTES!$C$14:$Z$5000,21,FALSE))</f>
        <v/>
      </c>
      <c r="N3567" s="117"/>
      <c r="O3567" s="118" t="s">
        <v>222</v>
      </c>
      <c r="P3567" s="119"/>
      <c r="Q3567" s="84"/>
      <c r="R3567" s="125"/>
      <c r="S3567" s="166"/>
      <c r="T3567" s="167"/>
    </row>
    <row r="3568" spans="1:20" s="121" customFormat="1" ht="20.100000000000001" customHeight="1" x14ac:dyDescent="0.3">
      <c r="A3568" s="80"/>
      <c r="B3568" s="110" t="str">
        <f>IF(E3568="","",VLOOKUP(E3568,[1]PROJECTES!$C$14:$G$5000,2,FALSE))</f>
        <v/>
      </c>
      <c r="C3568" s="80"/>
      <c r="D3568" s="283" t="str">
        <f>IF(E3568="","",VLOOKUP(E3568,[1]PROJECTES!$C$14:$G$5000,5,FALSE))</f>
        <v/>
      </c>
      <c r="E3568" s="79"/>
      <c r="F3568" s="110" t="str">
        <f>IF(I3568="","",VLOOKUP(I3568,[1]PROJECTES!$C$14:$G$5000,2,FALSE))</f>
        <v/>
      </c>
      <c r="G3568" s="112" t="str">
        <f>IF(E3568="","",VLOOKUP(E3568,[1]PROJECTES!$C$14:$G$5000,4,FALSE))</f>
        <v/>
      </c>
      <c r="H3568" s="95"/>
      <c r="I3568" s="113" t="str">
        <f>IF(H3568="","",VLOOKUP(H3568,BD!B$2:C$16,2,FALSE))</f>
        <v/>
      </c>
      <c r="J3568" s="114"/>
      <c r="K3568" s="115" t="str">
        <f t="shared" si="122"/>
        <v/>
      </c>
      <c r="L3568" s="116" t="str">
        <f t="shared" ca="1" si="121"/>
        <v>-</v>
      </c>
      <c r="M3568" s="111" t="str">
        <f>IF(E3568="","",VLOOKUP(E3568,[1]PROJECTES!$C$14:$Z$5000,21,FALSE))</f>
        <v/>
      </c>
      <c r="N3568" s="117"/>
      <c r="O3568" s="118" t="s">
        <v>222</v>
      </c>
      <c r="P3568" s="119"/>
      <c r="Q3568" s="84"/>
      <c r="R3568" s="125"/>
      <c r="S3568" s="166"/>
      <c r="T3568" s="167"/>
    </row>
    <row r="3569" spans="1:20" s="121" customFormat="1" ht="20.100000000000001" customHeight="1" x14ac:dyDescent="0.3">
      <c r="A3569" s="80"/>
      <c r="B3569" s="110" t="str">
        <f>IF(E3569="","",VLOOKUP(E3569,[1]PROJECTES!$C$14:$G$5000,2,FALSE))</f>
        <v/>
      </c>
      <c r="C3569" s="80"/>
      <c r="D3569" s="283" t="str">
        <f>IF(E3569="","",VLOOKUP(E3569,[1]PROJECTES!$C$14:$G$5000,5,FALSE))</f>
        <v/>
      </c>
      <c r="E3569" s="79"/>
      <c r="F3569" s="110" t="str">
        <f>IF(I3569="","",VLOOKUP(I3569,[1]PROJECTES!$C$14:$G$5000,2,FALSE))</f>
        <v/>
      </c>
      <c r="G3569" s="112" t="str">
        <f>IF(E3569="","",VLOOKUP(E3569,[1]PROJECTES!$C$14:$G$5000,4,FALSE))</f>
        <v/>
      </c>
      <c r="H3569" s="95"/>
      <c r="I3569" s="113" t="str">
        <f>IF(H3569="","",VLOOKUP(H3569,BD!B$2:C$16,2,FALSE))</f>
        <v/>
      </c>
      <c r="J3569" s="114"/>
      <c r="K3569" s="115" t="str">
        <f t="shared" si="122"/>
        <v/>
      </c>
      <c r="L3569" s="116" t="str">
        <f t="shared" ca="1" si="121"/>
        <v>-</v>
      </c>
      <c r="M3569" s="111" t="str">
        <f>IF(E3569="","",VLOOKUP(E3569,[1]PROJECTES!$C$14:$Z$5000,21,FALSE))</f>
        <v/>
      </c>
      <c r="N3569" s="117"/>
      <c r="O3569" s="118" t="s">
        <v>222</v>
      </c>
      <c r="P3569" s="119"/>
      <c r="Q3569" s="84"/>
      <c r="R3569" s="125"/>
      <c r="S3569" s="166"/>
      <c r="T3569" s="167"/>
    </row>
    <row r="3570" spans="1:20" s="121" customFormat="1" ht="20.100000000000001" customHeight="1" x14ac:dyDescent="0.3">
      <c r="A3570" s="80"/>
      <c r="B3570" s="110" t="str">
        <f>IF(E3570="","",VLOOKUP(E3570,[1]PROJECTES!$C$14:$G$5000,2,FALSE))</f>
        <v/>
      </c>
      <c r="C3570" s="80"/>
      <c r="D3570" s="283" t="str">
        <f>IF(E3570="","",VLOOKUP(E3570,[1]PROJECTES!$C$14:$G$5000,5,FALSE))</f>
        <v/>
      </c>
      <c r="E3570" s="79"/>
      <c r="F3570" s="110" t="str">
        <f>IF(I3570="","",VLOOKUP(I3570,[1]PROJECTES!$C$14:$G$5000,2,FALSE))</f>
        <v/>
      </c>
      <c r="G3570" s="112" t="str">
        <f>IF(E3570="","",VLOOKUP(E3570,[1]PROJECTES!$C$14:$G$5000,4,FALSE))</f>
        <v/>
      </c>
      <c r="H3570" s="95"/>
      <c r="I3570" s="113" t="str">
        <f>IF(H3570="","",VLOOKUP(H3570,BD!B$2:C$16,2,FALSE))</f>
        <v/>
      </c>
      <c r="J3570" s="114"/>
      <c r="K3570" s="115" t="str">
        <f t="shared" si="122"/>
        <v/>
      </c>
      <c r="L3570" s="116" t="str">
        <f t="shared" ca="1" si="121"/>
        <v>-</v>
      </c>
      <c r="M3570" s="111" t="str">
        <f>IF(E3570="","",VLOOKUP(E3570,[1]PROJECTES!$C$14:$Z$5000,21,FALSE))</f>
        <v/>
      </c>
      <c r="N3570" s="117"/>
      <c r="O3570" s="118" t="s">
        <v>222</v>
      </c>
      <c r="P3570" s="119"/>
      <c r="Q3570" s="84"/>
      <c r="R3570" s="123"/>
      <c r="S3570" s="166"/>
      <c r="T3570" s="167"/>
    </row>
    <row r="3571" spans="1:20" s="121" customFormat="1" ht="20.100000000000001" customHeight="1" x14ac:dyDescent="0.3">
      <c r="A3571" s="80"/>
      <c r="B3571" s="110" t="str">
        <f>IF(E3571="","",VLOOKUP(E3571,[1]PROJECTES!$C$14:$G$5000,2,FALSE))</f>
        <v/>
      </c>
      <c r="C3571" s="80"/>
      <c r="D3571" s="283" t="str">
        <f>IF(E3571="","",VLOOKUP(E3571,[1]PROJECTES!$C$14:$G$5000,5,FALSE))</f>
        <v/>
      </c>
      <c r="E3571" s="79"/>
      <c r="F3571" s="110" t="str">
        <f>IF(I3571="","",VLOOKUP(I3571,[1]PROJECTES!$C$14:$G$5000,2,FALSE))</f>
        <v/>
      </c>
      <c r="G3571" s="112" t="str">
        <f>IF(E3571="","",VLOOKUP(E3571,[1]PROJECTES!$C$14:$G$5000,4,FALSE))</f>
        <v/>
      </c>
      <c r="H3571" s="95"/>
      <c r="I3571" s="113" t="str">
        <f>IF(H3571="","",VLOOKUP(H3571,BD!B$2:C$16,2,FALSE))</f>
        <v/>
      </c>
      <c r="J3571" s="114"/>
      <c r="K3571" s="115" t="str">
        <f t="shared" si="122"/>
        <v/>
      </c>
      <c r="L3571" s="116" t="str">
        <f t="shared" ca="1" si="121"/>
        <v>-</v>
      </c>
      <c r="M3571" s="111" t="str">
        <f>IF(E3571="","",VLOOKUP(E3571,[1]PROJECTES!$C$14:$Z$5000,21,FALSE))</f>
        <v/>
      </c>
      <c r="N3571" s="117"/>
      <c r="O3571" s="118" t="s">
        <v>222</v>
      </c>
      <c r="P3571" s="119"/>
      <c r="Q3571" s="84"/>
      <c r="R3571" s="125"/>
      <c r="S3571" s="166"/>
      <c r="T3571" s="167"/>
    </row>
    <row r="3572" spans="1:20" s="121" customFormat="1" ht="20.100000000000001" customHeight="1" x14ac:dyDescent="0.3">
      <c r="A3572" s="80"/>
      <c r="B3572" s="110" t="str">
        <f>IF(E3572="","",VLOOKUP(E3572,[1]PROJECTES!$C$14:$G$5000,2,FALSE))</f>
        <v/>
      </c>
      <c r="C3572" s="80"/>
      <c r="D3572" s="283" t="str">
        <f>IF(E3572="","",VLOOKUP(E3572,[1]PROJECTES!$C$14:$G$5000,5,FALSE))</f>
        <v/>
      </c>
      <c r="E3572" s="79"/>
      <c r="F3572" s="110" t="str">
        <f>IF(I3572="","",VLOOKUP(I3572,[1]PROJECTES!$C$14:$G$5000,2,FALSE))</f>
        <v/>
      </c>
      <c r="G3572" s="112" t="str">
        <f>IF(E3572="","",VLOOKUP(E3572,[1]PROJECTES!$C$14:$G$5000,4,FALSE))</f>
        <v/>
      </c>
      <c r="H3572" s="95"/>
      <c r="I3572" s="113" t="str">
        <f>IF(H3572="","",VLOOKUP(H3572,BD!B$2:C$16,2,FALSE))</f>
        <v/>
      </c>
      <c r="J3572" s="114"/>
      <c r="K3572" s="115" t="str">
        <f t="shared" si="122"/>
        <v/>
      </c>
      <c r="L3572" s="116" t="str">
        <f t="shared" ca="1" si="121"/>
        <v>-</v>
      </c>
      <c r="M3572" s="111" t="str">
        <f>IF(E3572="","",VLOOKUP(E3572,[1]PROJECTES!$C$14:$Z$5000,21,FALSE))</f>
        <v/>
      </c>
      <c r="N3572" s="117"/>
      <c r="O3572" s="118" t="s">
        <v>222</v>
      </c>
      <c r="P3572" s="119"/>
      <c r="Q3572" s="84"/>
      <c r="R3572" s="125"/>
      <c r="S3572" s="166"/>
      <c r="T3572" s="167"/>
    </row>
    <row r="3573" spans="1:20" s="121" customFormat="1" ht="20.100000000000001" customHeight="1" x14ac:dyDescent="0.3">
      <c r="A3573" s="80"/>
      <c r="B3573" s="110" t="str">
        <f>IF(E3573="","",VLOOKUP(E3573,[1]PROJECTES!$C$14:$G$5000,2,FALSE))</f>
        <v/>
      </c>
      <c r="C3573" s="80"/>
      <c r="D3573" s="283" t="str">
        <f>IF(E3573="","",VLOOKUP(E3573,[1]PROJECTES!$C$14:$G$5000,5,FALSE))</f>
        <v/>
      </c>
      <c r="E3573" s="79"/>
      <c r="F3573" s="110" t="str">
        <f>IF(I3573="","",VLOOKUP(I3573,[1]PROJECTES!$C$14:$G$5000,2,FALSE))</f>
        <v/>
      </c>
      <c r="G3573" s="112" t="str">
        <f>IF(E3573="","",VLOOKUP(E3573,[1]PROJECTES!$C$14:$G$5000,4,FALSE))</f>
        <v/>
      </c>
      <c r="H3573" s="95"/>
      <c r="I3573" s="113" t="str">
        <f>IF(H3573="","",VLOOKUP(H3573,BD!B$2:C$16,2,FALSE))</f>
        <v/>
      </c>
      <c r="J3573" s="114"/>
      <c r="K3573" s="115" t="str">
        <f t="shared" si="122"/>
        <v/>
      </c>
      <c r="L3573" s="116" t="str">
        <f t="shared" ca="1" si="121"/>
        <v>-</v>
      </c>
      <c r="M3573" s="111" t="str">
        <f>IF(E3573="","",VLOOKUP(E3573,[1]PROJECTES!$C$14:$Z$5000,21,FALSE))</f>
        <v/>
      </c>
      <c r="N3573" s="117"/>
      <c r="O3573" s="118" t="s">
        <v>222</v>
      </c>
      <c r="P3573" s="119"/>
      <c r="Q3573" s="84"/>
      <c r="R3573" s="125"/>
      <c r="S3573" s="166"/>
      <c r="T3573" s="167"/>
    </row>
    <row r="3574" spans="1:20" s="121" customFormat="1" ht="20.100000000000001" customHeight="1" x14ac:dyDescent="0.3">
      <c r="A3574" s="80"/>
      <c r="B3574" s="110" t="str">
        <f>IF(E3574="","",VLOOKUP(E3574,[1]PROJECTES!$C$14:$G$5000,2,FALSE))</f>
        <v/>
      </c>
      <c r="C3574" s="80"/>
      <c r="D3574" s="283" t="str">
        <f>IF(E3574="","",VLOOKUP(E3574,[1]PROJECTES!$C$14:$G$5000,5,FALSE))</f>
        <v/>
      </c>
      <c r="E3574" s="79"/>
      <c r="F3574" s="110" t="str">
        <f>IF(I3574="","",VLOOKUP(I3574,[1]PROJECTES!$C$14:$G$5000,2,FALSE))</f>
        <v/>
      </c>
      <c r="G3574" s="112" t="str">
        <f>IF(E3574="","",VLOOKUP(E3574,[1]PROJECTES!$C$14:$G$5000,4,FALSE))</f>
        <v/>
      </c>
      <c r="H3574" s="95"/>
      <c r="I3574" s="113" t="str">
        <f>IF(H3574="","",VLOOKUP(H3574,BD!B$2:C$16,2,FALSE))</f>
        <v/>
      </c>
      <c r="J3574" s="114"/>
      <c r="K3574" s="115" t="str">
        <f t="shared" si="122"/>
        <v/>
      </c>
      <c r="L3574" s="116" t="str">
        <f t="shared" ca="1" si="121"/>
        <v>-</v>
      </c>
      <c r="M3574" s="111" t="str">
        <f>IF(E3574="","",VLOOKUP(E3574,[1]PROJECTES!$C$14:$Z$5000,21,FALSE))</f>
        <v/>
      </c>
      <c r="N3574" s="117"/>
      <c r="O3574" s="118" t="s">
        <v>222</v>
      </c>
      <c r="P3574" s="119"/>
      <c r="Q3574" s="84"/>
      <c r="R3574" s="125"/>
      <c r="S3574" s="166"/>
      <c r="T3574" s="167"/>
    </row>
    <row r="3575" spans="1:20" s="121" customFormat="1" ht="20.100000000000001" customHeight="1" x14ac:dyDescent="0.3">
      <c r="A3575" s="80"/>
      <c r="B3575" s="110" t="str">
        <f>IF(E3575="","",VLOOKUP(E3575,[1]PROJECTES!$C$14:$G$5000,2,FALSE))</f>
        <v/>
      </c>
      <c r="C3575" s="80"/>
      <c r="D3575" s="283" t="str">
        <f>IF(E3575="","",VLOOKUP(E3575,[1]PROJECTES!$C$14:$G$5000,5,FALSE))</f>
        <v/>
      </c>
      <c r="E3575" s="79"/>
      <c r="F3575" s="110" t="str">
        <f>IF(I3575="","",VLOOKUP(I3575,[1]PROJECTES!$C$14:$G$5000,2,FALSE))</f>
        <v/>
      </c>
      <c r="G3575" s="112" t="str">
        <f>IF(E3575="","",VLOOKUP(E3575,[1]PROJECTES!$C$14:$G$5000,4,FALSE))</f>
        <v/>
      </c>
      <c r="H3575" s="95"/>
      <c r="I3575" s="113" t="str">
        <f>IF(H3575="","",VLOOKUP(H3575,BD!B$2:C$16,2,FALSE))</f>
        <v/>
      </c>
      <c r="J3575" s="114"/>
      <c r="K3575" s="115" t="str">
        <f t="shared" si="122"/>
        <v/>
      </c>
      <c r="L3575" s="116" t="str">
        <f t="shared" ca="1" si="121"/>
        <v>-</v>
      </c>
      <c r="M3575" s="111" t="str">
        <f>IF(E3575="","",VLOOKUP(E3575,[1]PROJECTES!$C$14:$Z$5000,21,FALSE))</f>
        <v/>
      </c>
      <c r="N3575" s="117"/>
      <c r="O3575" s="118" t="s">
        <v>222</v>
      </c>
      <c r="P3575" s="119"/>
      <c r="Q3575" s="84"/>
      <c r="R3575" s="125"/>
      <c r="S3575" s="166"/>
      <c r="T3575" s="167"/>
    </row>
    <row r="3576" spans="1:20" s="121" customFormat="1" ht="20.100000000000001" customHeight="1" x14ac:dyDescent="0.3">
      <c r="A3576" s="80"/>
      <c r="B3576" s="110" t="str">
        <f>IF(E3576="","",VLOOKUP(E3576,[1]PROJECTES!$C$14:$G$5000,2,FALSE))</f>
        <v/>
      </c>
      <c r="C3576" s="80"/>
      <c r="D3576" s="283" t="str">
        <f>IF(E3576="","",VLOOKUP(E3576,[1]PROJECTES!$C$14:$G$5000,5,FALSE))</f>
        <v/>
      </c>
      <c r="E3576" s="79"/>
      <c r="F3576" s="110" t="str">
        <f>IF(I3576="","",VLOOKUP(I3576,[1]PROJECTES!$C$14:$G$5000,2,FALSE))</f>
        <v/>
      </c>
      <c r="G3576" s="112" t="str">
        <f>IF(E3576="","",VLOOKUP(E3576,[1]PROJECTES!$C$14:$G$5000,4,FALSE))</f>
        <v/>
      </c>
      <c r="H3576" s="95"/>
      <c r="I3576" s="113"/>
      <c r="J3576" s="114"/>
      <c r="K3576" s="115" t="str">
        <f t="shared" si="122"/>
        <v/>
      </c>
      <c r="L3576" s="116" t="str">
        <f t="shared" ca="1" si="121"/>
        <v>-</v>
      </c>
      <c r="M3576" s="111" t="str">
        <f>IF(E3576="","",VLOOKUP(E3576,[1]PROJECTES!$C$14:$Z$5000,21,FALSE))</f>
        <v/>
      </c>
      <c r="N3576" s="117"/>
      <c r="O3576" s="118" t="s">
        <v>222</v>
      </c>
      <c r="P3576" s="119"/>
      <c r="Q3576" s="84"/>
      <c r="R3576" s="125"/>
      <c r="S3576" s="166"/>
      <c r="T3576" s="167"/>
    </row>
    <row r="3577" spans="1:20" s="121" customFormat="1" ht="20.100000000000001" customHeight="1" x14ac:dyDescent="0.3">
      <c r="A3577" s="80"/>
      <c r="B3577" s="110" t="str">
        <f>IF(E3577="","",VLOOKUP(E3577,[1]PROJECTES!$C$14:$G$5000,2,FALSE))</f>
        <v/>
      </c>
      <c r="C3577" s="80"/>
      <c r="D3577" s="283" t="str">
        <f>IF(E3577="","",VLOOKUP(E3577,[1]PROJECTES!$C$14:$G$5000,5,FALSE))</f>
        <v/>
      </c>
      <c r="E3577" s="79"/>
      <c r="F3577" s="110" t="str">
        <f>IF(I3577="","",VLOOKUP(I3577,[1]PROJECTES!$C$14:$G$5000,2,FALSE))</f>
        <v/>
      </c>
      <c r="G3577" s="112" t="str">
        <f>IF(E3577="","",VLOOKUP(E3577,[1]PROJECTES!$C$14:$G$5000,4,FALSE))</f>
        <v/>
      </c>
      <c r="H3577" s="95"/>
      <c r="I3577" s="113" t="str">
        <f>IF(H3577="","",VLOOKUP(H3577,BD!B$2:C$16,2,FALSE))</f>
        <v/>
      </c>
      <c r="J3577" s="114"/>
      <c r="K3577" s="115" t="str">
        <f t="shared" si="122"/>
        <v/>
      </c>
      <c r="L3577" s="116" t="str">
        <f t="shared" ca="1" si="121"/>
        <v>-</v>
      </c>
      <c r="M3577" s="111" t="str">
        <f>IF(E3577="","",VLOOKUP(E3577,[1]PROJECTES!$C$14:$Z$5000,21,FALSE))</f>
        <v/>
      </c>
      <c r="N3577" s="117"/>
      <c r="O3577" s="118" t="s">
        <v>222</v>
      </c>
      <c r="P3577" s="119"/>
      <c r="Q3577" s="84"/>
      <c r="R3577" s="125"/>
      <c r="S3577" s="166"/>
      <c r="T3577" s="167"/>
    </row>
    <row r="3578" spans="1:20" s="121" customFormat="1" ht="20.100000000000001" customHeight="1" x14ac:dyDescent="0.3">
      <c r="A3578" s="80"/>
      <c r="B3578" s="110" t="str">
        <f>IF(E3578="","",VLOOKUP(E3578,[1]PROJECTES!$C$14:$G$5000,2,FALSE))</f>
        <v/>
      </c>
      <c r="C3578" s="80"/>
      <c r="D3578" s="283" t="str">
        <f>IF(E3578="","",VLOOKUP(E3578,[1]PROJECTES!$C$14:$G$5000,5,FALSE))</f>
        <v/>
      </c>
      <c r="E3578" s="79"/>
      <c r="F3578" s="110" t="str">
        <f>IF(I3578="","",VLOOKUP(I3578,[1]PROJECTES!$C$14:$G$5000,2,FALSE))</f>
        <v/>
      </c>
      <c r="G3578" s="112" t="str">
        <f>IF(E3578="","",VLOOKUP(E3578,[1]PROJECTES!$C$14:$G$5000,4,FALSE))</f>
        <v/>
      </c>
      <c r="H3578" s="95"/>
      <c r="I3578" s="113" t="str">
        <f>IF(H3578="","",VLOOKUP(H3578,BD!B$2:C$16,2,FALSE))</f>
        <v/>
      </c>
      <c r="J3578" s="114"/>
      <c r="K3578" s="115" t="str">
        <f t="shared" si="122"/>
        <v/>
      </c>
      <c r="L3578" s="116" t="str">
        <f t="shared" ca="1" si="121"/>
        <v>-</v>
      </c>
      <c r="M3578" s="111" t="str">
        <f>IF(E3578="","",VLOOKUP(E3578,[1]PROJECTES!$C$14:$Z$5000,21,FALSE))</f>
        <v/>
      </c>
      <c r="N3578" s="117"/>
      <c r="O3578" s="118" t="s">
        <v>222</v>
      </c>
      <c r="P3578" s="119"/>
      <c r="Q3578" s="84"/>
      <c r="R3578" s="125"/>
      <c r="S3578" s="166"/>
      <c r="T3578" s="167"/>
    </row>
    <row r="3579" spans="1:20" s="121" customFormat="1" ht="20.100000000000001" customHeight="1" x14ac:dyDescent="0.3">
      <c r="A3579" s="80"/>
      <c r="B3579" s="110" t="str">
        <f>IF(E3579="","",VLOOKUP(E3579,[1]PROJECTES!$C$14:$G$5000,2,FALSE))</f>
        <v/>
      </c>
      <c r="C3579" s="80"/>
      <c r="D3579" s="283" t="str">
        <f>IF(E3579="","",VLOOKUP(E3579,[1]PROJECTES!$C$14:$G$5000,5,FALSE))</f>
        <v/>
      </c>
      <c r="E3579" s="79"/>
      <c r="F3579" s="110" t="str">
        <f>IF(I3579="","",VLOOKUP(I3579,[1]PROJECTES!$C$14:$G$5000,2,FALSE))</f>
        <v/>
      </c>
      <c r="G3579" s="112" t="str">
        <f>IF(E3579="","",VLOOKUP(E3579,[1]PROJECTES!$C$14:$G$5000,4,FALSE))</f>
        <v/>
      </c>
      <c r="H3579" s="95"/>
      <c r="I3579" s="113" t="str">
        <f>IF(H3579="","",VLOOKUP(H3579,BD!B$2:C$16,2,FALSE))</f>
        <v/>
      </c>
      <c r="J3579" s="114"/>
      <c r="K3579" s="115" t="str">
        <f t="shared" si="122"/>
        <v/>
      </c>
      <c r="L3579" s="116" t="str">
        <f t="shared" ca="1" si="121"/>
        <v>-</v>
      </c>
      <c r="M3579" s="111" t="str">
        <f>IF(E3579="","",VLOOKUP(E3579,[1]PROJECTES!$C$14:$Z$5000,21,FALSE))</f>
        <v/>
      </c>
      <c r="N3579" s="117"/>
      <c r="O3579" s="118" t="s">
        <v>222</v>
      </c>
      <c r="P3579" s="119"/>
      <c r="Q3579" s="84"/>
      <c r="R3579" s="125"/>
      <c r="S3579" s="166"/>
      <c r="T3579" s="167"/>
    </row>
    <row r="3580" spans="1:20" s="121" customFormat="1" ht="20.100000000000001" customHeight="1" x14ac:dyDescent="0.3">
      <c r="A3580" s="80"/>
      <c r="B3580" s="110" t="str">
        <f>IF(E3580="","",VLOOKUP(E3580,[1]PROJECTES!$C$14:$G$5000,2,FALSE))</f>
        <v/>
      </c>
      <c r="C3580" s="80"/>
      <c r="D3580" s="283" t="str">
        <f>IF(E3580="","",VLOOKUP(E3580,[1]PROJECTES!$C$14:$G$5000,5,FALSE))</f>
        <v/>
      </c>
      <c r="E3580" s="79"/>
      <c r="F3580" s="110" t="str">
        <f>IF(I3580="","",VLOOKUP(I3580,[1]PROJECTES!$C$14:$G$5000,2,FALSE))</f>
        <v/>
      </c>
      <c r="G3580" s="112" t="str">
        <f>IF(E3580="","",VLOOKUP(E3580,[1]PROJECTES!$C$14:$G$5000,4,FALSE))</f>
        <v/>
      </c>
      <c r="H3580" s="95"/>
      <c r="I3580" s="113" t="str">
        <f>IF(H3580="","",VLOOKUP(H3580,BD!B$2:C$16,2,FALSE))</f>
        <v/>
      </c>
      <c r="J3580" s="114"/>
      <c r="K3580" s="115" t="str">
        <f t="shared" si="122"/>
        <v/>
      </c>
      <c r="L3580" s="116" t="str">
        <f t="shared" ca="1" si="121"/>
        <v>-</v>
      </c>
      <c r="M3580" s="111" t="str">
        <f>IF(E3580="","",VLOOKUP(E3580,[1]PROJECTES!$C$14:$Z$5000,21,FALSE))</f>
        <v/>
      </c>
      <c r="N3580" s="117"/>
      <c r="O3580" s="118" t="s">
        <v>222</v>
      </c>
      <c r="P3580" s="119"/>
      <c r="Q3580" s="84"/>
      <c r="R3580" s="125"/>
      <c r="S3580" s="166"/>
      <c r="T3580" s="167"/>
    </row>
    <row r="3581" spans="1:20" s="121" customFormat="1" ht="20.100000000000001" customHeight="1" x14ac:dyDescent="0.3">
      <c r="A3581" s="80"/>
      <c r="B3581" s="110" t="str">
        <f>IF(E3581="","",VLOOKUP(E3581,[1]PROJECTES!$C$14:$G$5000,2,FALSE))</f>
        <v/>
      </c>
      <c r="C3581" s="80"/>
      <c r="D3581" s="283" t="str">
        <f>IF(E3581="","",VLOOKUP(E3581,[1]PROJECTES!$C$14:$G$5000,5,FALSE))</f>
        <v/>
      </c>
      <c r="E3581" s="79"/>
      <c r="F3581" s="110" t="str">
        <f>IF(I3581="","",VLOOKUP(I3581,[1]PROJECTES!$C$14:$G$5000,2,FALSE))</f>
        <v/>
      </c>
      <c r="G3581" s="112" t="str">
        <f>IF(E3581="","",VLOOKUP(E3581,[1]PROJECTES!$C$14:$G$5000,4,FALSE))</f>
        <v/>
      </c>
      <c r="H3581" s="95"/>
      <c r="I3581" s="113" t="str">
        <f>IF(H3581="","",VLOOKUP(H3581,BD!B$2:C$16,2,FALSE))</f>
        <v/>
      </c>
      <c r="J3581" s="114"/>
      <c r="K3581" s="115" t="str">
        <f t="shared" si="122"/>
        <v/>
      </c>
      <c r="L3581" s="116" t="str">
        <f t="shared" ca="1" si="121"/>
        <v>-</v>
      </c>
      <c r="M3581" s="111" t="str">
        <f>IF(E3581="","",VLOOKUP(E3581,[1]PROJECTES!$C$14:$Z$5000,21,FALSE))</f>
        <v/>
      </c>
      <c r="N3581" s="117"/>
      <c r="O3581" s="118" t="s">
        <v>222</v>
      </c>
      <c r="P3581" s="119"/>
      <c r="Q3581" s="84"/>
      <c r="R3581" s="125"/>
      <c r="S3581" s="166"/>
      <c r="T3581" s="167"/>
    </row>
    <row r="3582" spans="1:20" s="121" customFormat="1" ht="20.100000000000001" customHeight="1" x14ac:dyDescent="0.3">
      <c r="A3582" s="80"/>
      <c r="B3582" s="110" t="str">
        <f>IF(E3582="","",VLOOKUP(E3582,[1]PROJECTES!$C$14:$G$5000,2,FALSE))</f>
        <v/>
      </c>
      <c r="C3582" s="80"/>
      <c r="D3582" s="283" t="str">
        <f>IF(E3582="","",VLOOKUP(E3582,[1]PROJECTES!$C$14:$G$5000,5,FALSE))</f>
        <v/>
      </c>
      <c r="E3582" s="79"/>
      <c r="F3582" s="110" t="str">
        <f>IF(I3582="","",VLOOKUP(I3582,[1]PROJECTES!$C$14:$G$5000,2,FALSE))</f>
        <v/>
      </c>
      <c r="G3582" s="112" t="str">
        <f>IF(E3582="","",VLOOKUP(E3582,[1]PROJECTES!$C$14:$G$5000,4,FALSE))</f>
        <v/>
      </c>
      <c r="H3582" s="95"/>
      <c r="I3582" s="113" t="str">
        <f>IF(H3582="","",VLOOKUP(H3582,BD!B$2:C$16,2,FALSE))</f>
        <v/>
      </c>
      <c r="J3582" s="114"/>
      <c r="K3582" s="115" t="str">
        <f t="shared" si="122"/>
        <v/>
      </c>
      <c r="L3582" s="116" t="str">
        <f t="shared" ca="1" si="121"/>
        <v>-</v>
      </c>
      <c r="M3582" s="111" t="str">
        <f>IF(E3582="","",VLOOKUP(E3582,[1]PROJECTES!$C$14:$Z$5000,21,FALSE))</f>
        <v/>
      </c>
      <c r="N3582" s="117"/>
      <c r="O3582" s="118" t="s">
        <v>222</v>
      </c>
      <c r="P3582" s="119"/>
      <c r="Q3582" s="84"/>
      <c r="R3582" s="125"/>
      <c r="S3582" s="166"/>
      <c r="T3582" s="167"/>
    </row>
    <row r="3583" spans="1:20" s="121" customFormat="1" ht="20.100000000000001" customHeight="1" x14ac:dyDescent="0.3">
      <c r="A3583" s="80"/>
      <c r="B3583" s="110" t="str">
        <f>IF(E3583="","",VLOOKUP(E3583,[1]PROJECTES!$C$14:$G$5000,2,FALSE))</f>
        <v/>
      </c>
      <c r="C3583" s="80"/>
      <c r="D3583" s="283" t="str">
        <f>IF(E3583="","",VLOOKUP(E3583,[1]PROJECTES!$C$14:$G$5000,5,FALSE))</f>
        <v/>
      </c>
      <c r="E3583" s="79"/>
      <c r="F3583" s="110" t="str">
        <f>IF(I3583="","",VLOOKUP(I3583,[1]PROJECTES!$C$14:$G$5000,2,FALSE))</f>
        <v/>
      </c>
      <c r="G3583" s="112" t="str">
        <f>IF(E3583="","",VLOOKUP(E3583,[1]PROJECTES!$C$14:$G$5000,4,FALSE))</f>
        <v/>
      </c>
      <c r="H3583" s="95"/>
      <c r="I3583" s="113" t="str">
        <f>IF(H3583="","",VLOOKUP(H3583,BD!B$2:C$16,2,FALSE))</f>
        <v/>
      </c>
      <c r="J3583" s="114"/>
      <c r="K3583" s="115" t="str">
        <f t="shared" si="122"/>
        <v/>
      </c>
      <c r="L3583" s="116" t="str">
        <f t="shared" ca="1" si="121"/>
        <v>-</v>
      </c>
      <c r="M3583" s="111" t="str">
        <f>IF(E3583="","",VLOOKUP(E3583,[1]PROJECTES!$C$14:$Z$5000,21,FALSE))</f>
        <v/>
      </c>
      <c r="N3583" s="117"/>
      <c r="O3583" s="118" t="s">
        <v>222</v>
      </c>
      <c r="P3583" s="119"/>
      <c r="Q3583" s="84"/>
      <c r="R3583" s="125"/>
      <c r="S3583" s="166"/>
      <c r="T3583" s="167"/>
    </row>
    <row r="3584" spans="1:20" s="121" customFormat="1" ht="20.100000000000001" customHeight="1" x14ac:dyDescent="0.3">
      <c r="A3584" s="80"/>
      <c r="B3584" s="110" t="str">
        <f>IF(E3584="","",VLOOKUP(E3584,[1]PROJECTES!$C$14:$G$5000,2,FALSE))</f>
        <v/>
      </c>
      <c r="C3584" s="80"/>
      <c r="D3584" s="283" t="str">
        <f>IF(E3584="","",VLOOKUP(E3584,[1]PROJECTES!$C$14:$G$5000,5,FALSE))</f>
        <v/>
      </c>
      <c r="E3584" s="79"/>
      <c r="F3584" s="110" t="str">
        <f>IF(I3584="","",VLOOKUP(I3584,[1]PROJECTES!$C$14:$G$5000,2,FALSE))</f>
        <v/>
      </c>
      <c r="G3584" s="112" t="str">
        <f>IF(E3584="","",VLOOKUP(E3584,[1]PROJECTES!$C$14:$G$5000,4,FALSE))</f>
        <v/>
      </c>
      <c r="H3584" s="95"/>
      <c r="I3584" s="113" t="str">
        <f>IF(H3584="","",VLOOKUP(H3584,BD!B$2:C$16,2,FALSE))</f>
        <v/>
      </c>
      <c r="J3584" s="114"/>
      <c r="K3584" s="115" t="str">
        <f t="shared" si="122"/>
        <v/>
      </c>
      <c r="L3584" s="116" t="str">
        <f t="shared" ca="1" si="121"/>
        <v>-</v>
      </c>
      <c r="M3584" s="111" t="str">
        <f>IF(E3584="","",VLOOKUP(E3584,[1]PROJECTES!$C$14:$Z$5000,21,FALSE))</f>
        <v/>
      </c>
      <c r="N3584" s="117"/>
      <c r="O3584" s="118" t="s">
        <v>222</v>
      </c>
      <c r="P3584" s="119"/>
      <c r="Q3584" s="84"/>
      <c r="R3584" s="125"/>
      <c r="S3584" s="166"/>
      <c r="T3584" s="167"/>
    </row>
    <row r="3585" spans="1:20" s="121" customFormat="1" ht="20.100000000000001" customHeight="1" x14ac:dyDescent="0.3">
      <c r="A3585" s="80"/>
      <c r="B3585" s="110" t="str">
        <f>IF(E3585="","",VLOOKUP(E3585,[1]PROJECTES!$C$14:$G$5000,2,FALSE))</f>
        <v/>
      </c>
      <c r="C3585" s="80"/>
      <c r="D3585" s="283" t="str">
        <f>IF(E3585="","",VLOOKUP(E3585,[1]PROJECTES!$C$14:$G$5000,5,FALSE))</f>
        <v/>
      </c>
      <c r="E3585" s="79"/>
      <c r="F3585" s="110" t="str">
        <f>IF(I3585="","",VLOOKUP(I3585,[1]PROJECTES!$C$14:$G$5000,2,FALSE))</f>
        <v/>
      </c>
      <c r="G3585" s="112" t="str">
        <f>IF(E3585="","",VLOOKUP(E3585,[1]PROJECTES!$C$14:$G$5000,4,FALSE))</f>
        <v/>
      </c>
      <c r="H3585" s="95"/>
      <c r="I3585" s="113" t="str">
        <f>IF(H3585="","",VLOOKUP(H3585,BD!B$2:C$16,2,FALSE))</f>
        <v/>
      </c>
      <c r="J3585" s="114"/>
      <c r="K3585" s="115" t="str">
        <f t="shared" si="122"/>
        <v/>
      </c>
      <c r="L3585" s="116" t="str">
        <f t="shared" ca="1" si="121"/>
        <v>-</v>
      </c>
      <c r="M3585" s="111" t="str">
        <f>IF(E3585="","",VLOOKUP(E3585,[1]PROJECTES!$C$14:$Z$5000,21,FALSE))</f>
        <v/>
      </c>
      <c r="N3585" s="117"/>
      <c r="O3585" s="118" t="s">
        <v>222</v>
      </c>
      <c r="P3585" s="119"/>
      <c r="Q3585" s="84"/>
      <c r="R3585" s="125"/>
      <c r="S3585" s="166"/>
      <c r="T3585" s="167"/>
    </row>
    <row r="3586" spans="1:20" s="121" customFormat="1" ht="20.100000000000001" customHeight="1" x14ac:dyDescent="0.3">
      <c r="A3586" s="80"/>
      <c r="B3586" s="110" t="str">
        <f>IF(E3586="","",VLOOKUP(E3586,[1]PROJECTES!$C$14:$G$5000,2,FALSE))</f>
        <v/>
      </c>
      <c r="C3586" s="80"/>
      <c r="D3586" s="283" t="str">
        <f>IF(E3586="","",VLOOKUP(E3586,[1]PROJECTES!$C$14:$G$5000,5,FALSE))</f>
        <v/>
      </c>
      <c r="E3586" s="79"/>
      <c r="F3586" s="110" t="str">
        <f>IF(I3586="","",VLOOKUP(I3586,[1]PROJECTES!$C$14:$G$5000,2,FALSE))</f>
        <v/>
      </c>
      <c r="G3586" s="112" t="str">
        <f>IF(E3586="","",VLOOKUP(E3586,[1]PROJECTES!$C$14:$G$5000,4,FALSE))</f>
        <v/>
      </c>
      <c r="H3586" s="95"/>
      <c r="I3586" s="113" t="str">
        <f>IF(H3586="","",VLOOKUP(H3586,BD!B$2:C$16,2,FALSE))</f>
        <v/>
      </c>
      <c r="J3586" s="114"/>
      <c r="K3586" s="115" t="str">
        <f t="shared" si="122"/>
        <v/>
      </c>
      <c r="L3586" s="116" t="str">
        <f t="shared" ca="1" si="121"/>
        <v>-</v>
      </c>
      <c r="M3586" s="111" t="str">
        <f>IF(E3586="","",VLOOKUP(E3586,[1]PROJECTES!$C$14:$Z$5000,21,FALSE))</f>
        <v/>
      </c>
      <c r="N3586" s="117"/>
      <c r="O3586" s="118" t="s">
        <v>222</v>
      </c>
      <c r="P3586" s="119"/>
      <c r="Q3586" s="84"/>
      <c r="R3586" s="125"/>
      <c r="S3586" s="166"/>
      <c r="T3586" s="167"/>
    </row>
    <row r="3587" spans="1:20" s="121" customFormat="1" ht="20.100000000000001" customHeight="1" x14ac:dyDescent="0.3">
      <c r="A3587" s="80"/>
      <c r="B3587" s="110" t="str">
        <f>IF(E3587="","",VLOOKUP(E3587,[1]PROJECTES!$C$14:$G$5000,2,FALSE))</f>
        <v/>
      </c>
      <c r="C3587" s="80"/>
      <c r="D3587" s="283" t="str">
        <f>IF(E3587="","",VLOOKUP(E3587,[1]PROJECTES!$C$14:$G$5000,5,FALSE))</f>
        <v/>
      </c>
      <c r="E3587" s="79"/>
      <c r="F3587" s="110" t="str">
        <f>IF(I3587="","",VLOOKUP(I3587,[1]PROJECTES!$C$14:$G$5000,2,FALSE))</f>
        <v/>
      </c>
      <c r="G3587" s="112" t="str">
        <f>IF(E3587="","",VLOOKUP(E3587,[1]PROJECTES!$C$14:$G$5000,4,FALSE))</f>
        <v/>
      </c>
      <c r="H3587" s="95"/>
      <c r="I3587" s="113" t="str">
        <f>IF(H3587="","",VLOOKUP(H3587,BD!B$2:C$16,2,FALSE))</f>
        <v/>
      </c>
      <c r="J3587" s="114"/>
      <c r="K3587" s="115" t="str">
        <f t="shared" si="122"/>
        <v/>
      </c>
      <c r="L3587" s="116" t="str">
        <f t="shared" ca="1" si="121"/>
        <v>-</v>
      </c>
      <c r="M3587" s="111" t="str">
        <f>IF(E3587="","",VLOOKUP(E3587,[1]PROJECTES!$C$14:$Z$5000,21,FALSE))</f>
        <v/>
      </c>
      <c r="N3587" s="117"/>
      <c r="O3587" s="118" t="s">
        <v>222</v>
      </c>
      <c r="P3587" s="119"/>
      <c r="Q3587" s="84"/>
      <c r="R3587" s="125"/>
      <c r="S3587" s="166"/>
      <c r="T3587" s="167"/>
    </row>
    <row r="3588" spans="1:20" s="121" customFormat="1" ht="20.100000000000001" customHeight="1" x14ac:dyDescent="0.3">
      <c r="A3588" s="80"/>
      <c r="B3588" s="110" t="str">
        <f>IF(E3588="","",VLOOKUP(E3588,[1]PROJECTES!$C$14:$G$5000,2,FALSE))</f>
        <v/>
      </c>
      <c r="C3588" s="80"/>
      <c r="D3588" s="283" t="str">
        <f>IF(E3588="","",VLOOKUP(E3588,[1]PROJECTES!$C$14:$G$5000,5,FALSE))</f>
        <v/>
      </c>
      <c r="E3588" s="79"/>
      <c r="F3588" s="110" t="str">
        <f>IF(I3588="","",VLOOKUP(I3588,[1]PROJECTES!$C$14:$G$5000,2,FALSE))</f>
        <v/>
      </c>
      <c r="G3588" s="112" t="str">
        <f>IF(E3588="","",VLOOKUP(E3588,[1]PROJECTES!$C$14:$G$5000,4,FALSE))</f>
        <v/>
      </c>
      <c r="H3588" s="95"/>
      <c r="I3588" s="113" t="str">
        <f>IF(H3588="","",VLOOKUP(H3588,BD!B$2:C$16,2,FALSE))</f>
        <v/>
      </c>
      <c r="J3588" s="114"/>
      <c r="K3588" s="115" t="str">
        <f t="shared" si="122"/>
        <v/>
      </c>
      <c r="L3588" s="116" t="str">
        <f t="shared" ca="1" si="121"/>
        <v>-</v>
      </c>
      <c r="M3588" s="111" t="str">
        <f>IF(E3588="","",VLOOKUP(E3588,[1]PROJECTES!$C$14:$Z$5000,21,FALSE))</f>
        <v/>
      </c>
      <c r="N3588" s="117"/>
      <c r="O3588" s="118" t="s">
        <v>222</v>
      </c>
      <c r="P3588" s="119"/>
      <c r="Q3588" s="84"/>
      <c r="R3588" s="125"/>
      <c r="S3588" s="166"/>
      <c r="T3588" s="167"/>
    </row>
    <row r="3589" spans="1:20" s="121" customFormat="1" ht="20.100000000000001" customHeight="1" x14ac:dyDescent="0.3">
      <c r="A3589" s="80"/>
      <c r="B3589" s="110" t="str">
        <f>IF(E3589="","",VLOOKUP(E3589,[1]PROJECTES!$C$14:$G$5000,2,FALSE))</f>
        <v/>
      </c>
      <c r="C3589" s="80"/>
      <c r="D3589" s="283" t="str">
        <f>IF(E3589="","",VLOOKUP(E3589,[1]PROJECTES!$C$14:$G$5000,5,FALSE))</f>
        <v/>
      </c>
      <c r="E3589" s="79"/>
      <c r="F3589" s="110" t="str">
        <f>IF(I3589="","",VLOOKUP(I3589,[1]PROJECTES!$C$14:$G$5000,2,FALSE))</f>
        <v/>
      </c>
      <c r="G3589" s="112" t="str">
        <f>IF(E3589="","",VLOOKUP(E3589,[1]PROJECTES!$C$14:$G$5000,4,FALSE))</f>
        <v/>
      </c>
      <c r="H3589" s="95"/>
      <c r="I3589" s="113" t="str">
        <f>IF(H3589="","",VLOOKUP(H3589,BD!B$2:C$16,2,FALSE))</f>
        <v/>
      </c>
      <c r="J3589" s="114"/>
      <c r="K3589" s="115" t="str">
        <f t="shared" si="122"/>
        <v/>
      </c>
      <c r="L3589" s="116" t="str">
        <f t="shared" ca="1" si="121"/>
        <v>-</v>
      </c>
      <c r="M3589" s="111" t="str">
        <f>IF(E3589="","",VLOOKUP(E3589,[1]PROJECTES!$C$14:$Z$5000,21,FALSE))</f>
        <v/>
      </c>
      <c r="N3589" s="117"/>
      <c r="O3589" s="118" t="s">
        <v>222</v>
      </c>
      <c r="P3589" s="119"/>
      <c r="Q3589" s="84"/>
      <c r="R3589" s="249"/>
      <c r="S3589" s="166"/>
      <c r="T3589" s="167"/>
    </row>
    <row r="3590" spans="1:20" s="121" customFormat="1" ht="20.100000000000001" customHeight="1" x14ac:dyDescent="0.3">
      <c r="A3590" s="80"/>
      <c r="B3590" s="110" t="str">
        <f>IF(E3590="","",VLOOKUP(E3590,[1]PROJECTES!$C$14:$G$5000,2,FALSE))</f>
        <v/>
      </c>
      <c r="C3590" s="80"/>
      <c r="D3590" s="283" t="str">
        <f>IF(E3590="","",VLOOKUP(E3590,[1]PROJECTES!$C$14:$G$5000,5,FALSE))</f>
        <v/>
      </c>
      <c r="E3590" s="79"/>
      <c r="F3590" s="110" t="str">
        <f>IF(I3590="","",VLOOKUP(I3590,[1]PROJECTES!$C$14:$G$5000,2,FALSE))</f>
        <v/>
      </c>
      <c r="G3590" s="112" t="str">
        <f>IF(E3590="","",VLOOKUP(E3590,[1]PROJECTES!$C$14:$G$5000,4,FALSE))</f>
        <v/>
      </c>
      <c r="H3590" s="95"/>
      <c r="I3590" s="113" t="str">
        <f>IF(H3590="","",VLOOKUP(H3590,BD!B$2:C$16,2,FALSE))</f>
        <v/>
      </c>
      <c r="J3590" s="114"/>
      <c r="K3590" s="115" t="str">
        <f t="shared" si="122"/>
        <v/>
      </c>
      <c r="L3590" s="116" t="str">
        <f t="shared" ca="1" si="121"/>
        <v>-</v>
      </c>
      <c r="M3590" s="111" t="str">
        <f>IF(E3590="","",VLOOKUP(E3590,[1]PROJECTES!$C$14:$Z$5000,21,FALSE))</f>
        <v/>
      </c>
      <c r="N3590" s="117"/>
      <c r="O3590" s="118" t="s">
        <v>222</v>
      </c>
      <c r="P3590" s="119"/>
      <c r="Q3590" s="84"/>
      <c r="R3590" s="125"/>
      <c r="S3590" s="166"/>
      <c r="T3590" s="167"/>
    </row>
    <row r="3591" spans="1:20" s="121" customFormat="1" ht="20.100000000000001" customHeight="1" x14ac:dyDescent="0.3">
      <c r="A3591" s="80"/>
      <c r="B3591" s="110" t="str">
        <f>IF(E3591="","",VLOOKUP(E3591,[1]PROJECTES!$C$14:$G$5000,2,FALSE))</f>
        <v/>
      </c>
      <c r="C3591" s="80"/>
      <c r="D3591" s="283" t="str">
        <f>IF(E3591="","",VLOOKUP(E3591,[1]PROJECTES!$C$14:$G$5000,5,FALSE))</f>
        <v/>
      </c>
      <c r="E3591" s="79"/>
      <c r="F3591" s="110" t="str">
        <f>IF(I3591="","",VLOOKUP(I3591,[1]PROJECTES!$C$14:$G$5000,2,FALSE))</f>
        <v/>
      </c>
      <c r="G3591" s="112" t="str">
        <f>IF(E3591="","",VLOOKUP(E3591,[1]PROJECTES!$C$14:$G$5000,4,FALSE))</f>
        <v/>
      </c>
      <c r="H3591" s="95"/>
      <c r="I3591" s="113" t="str">
        <f>IF(H3591="","",VLOOKUP(H3591,BD!B$2:C$16,2,FALSE))</f>
        <v/>
      </c>
      <c r="J3591" s="114"/>
      <c r="K3591" s="115" t="str">
        <f t="shared" si="122"/>
        <v/>
      </c>
      <c r="L3591" s="116" t="str">
        <f t="shared" ca="1" si="121"/>
        <v>-</v>
      </c>
      <c r="M3591" s="111" t="str">
        <f>IF(E3591="","",VLOOKUP(E3591,[1]PROJECTES!$C$14:$Z$5000,21,FALSE))</f>
        <v/>
      </c>
      <c r="N3591" s="117"/>
      <c r="O3591" s="118" t="s">
        <v>222</v>
      </c>
      <c r="P3591" s="119"/>
      <c r="Q3591" s="84"/>
      <c r="R3591" s="125"/>
      <c r="S3591" s="166"/>
      <c r="T3591" s="167"/>
    </row>
    <row r="3592" spans="1:20" s="121" customFormat="1" ht="20.100000000000001" customHeight="1" x14ac:dyDescent="0.3">
      <c r="A3592" s="80"/>
      <c r="B3592" s="110" t="str">
        <f>IF(E3592="","",VLOOKUP(E3592,[1]PROJECTES!$C$14:$G$5000,2,FALSE))</f>
        <v/>
      </c>
      <c r="C3592" s="80"/>
      <c r="D3592" s="283" t="str">
        <f>IF(E3592="","",VLOOKUP(E3592,[1]PROJECTES!$C$14:$G$5000,5,FALSE))</f>
        <v/>
      </c>
      <c r="E3592" s="79"/>
      <c r="F3592" s="110" t="str">
        <f>IF(I3592="","",VLOOKUP(I3592,[1]PROJECTES!$C$14:$G$5000,2,FALSE))</f>
        <v/>
      </c>
      <c r="G3592" s="112" t="str">
        <f>IF(E3592="","",VLOOKUP(E3592,[1]PROJECTES!$C$14:$G$5000,4,FALSE))</f>
        <v/>
      </c>
      <c r="H3592" s="95"/>
      <c r="I3592" s="113" t="str">
        <f>IF(H3592="","",VLOOKUP(H3592,BD!B$2:C$16,2,FALSE))</f>
        <v/>
      </c>
      <c r="J3592" s="114"/>
      <c r="K3592" s="115" t="str">
        <f t="shared" si="122"/>
        <v/>
      </c>
      <c r="L3592" s="116" t="str">
        <f t="shared" ca="1" si="121"/>
        <v>-</v>
      </c>
      <c r="M3592" s="111" t="str">
        <f>IF(E3592="","",VLOOKUP(E3592,[1]PROJECTES!$C$14:$Z$5000,21,FALSE))</f>
        <v/>
      </c>
      <c r="N3592" s="117"/>
      <c r="O3592" s="118" t="s">
        <v>222</v>
      </c>
      <c r="P3592" s="119"/>
      <c r="Q3592" s="84"/>
      <c r="R3592" s="125"/>
      <c r="S3592" s="166"/>
      <c r="T3592" s="167"/>
    </row>
    <row r="3593" spans="1:20" s="121" customFormat="1" ht="20.100000000000001" customHeight="1" x14ac:dyDescent="0.3">
      <c r="A3593" s="80"/>
      <c r="B3593" s="110" t="str">
        <f>IF(E3593="","",VLOOKUP(E3593,[1]PROJECTES!$C$14:$G$5000,2,FALSE))</f>
        <v/>
      </c>
      <c r="C3593" s="80"/>
      <c r="D3593" s="283" t="str">
        <f>IF(E3593="","",VLOOKUP(E3593,[1]PROJECTES!$C$14:$G$5000,5,FALSE))</f>
        <v/>
      </c>
      <c r="E3593" s="79"/>
      <c r="F3593" s="110" t="str">
        <f>IF(I3593="","",VLOOKUP(I3593,[1]PROJECTES!$C$14:$G$5000,2,FALSE))</f>
        <v/>
      </c>
      <c r="G3593" s="112" t="str">
        <f>IF(E3593="","",VLOOKUP(E3593,[1]PROJECTES!$C$14:$G$5000,4,FALSE))</f>
        <v/>
      </c>
      <c r="H3593" s="95"/>
      <c r="I3593" s="113" t="str">
        <f>IF(H3593="","",VLOOKUP(H3593,BD!B$2:C$16,2,FALSE))</f>
        <v/>
      </c>
      <c r="J3593" s="114"/>
      <c r="K3593" s="115" t="str">
        <f t="shared" si="122"/>
        <v/>
      </c>
      <c r="L3593" s="116" t="str">
        <f t="shared" ref="L3593:L3656" ca="1" si="123">IF(M3593="","-",IF(G3593="TA","-",+M3593-TODAY()))</f>
        <v>-</v>
      </c>
      <c r="M3593" s="111" t="str">
        <f>IF(E3593="","",VLOOKUP(E3593,[1]PROJECTES!$C$14:$Z$5000,21,FALSE))</f>
        <v/>
      </c>
      <c r="N3593" s="117"/>
      <c r="O3593" s="118" t="s">
        <v>222</v>
      </c>
      <c r="P3593" s="119"/>
      <c r="Q3593" s="84"/>
      <c r="R3593" s="249"/>
      <c r="S3593" s="166"/>
      <c r="T3593" s="167"/>
    </row>
    <row r="3594" spans="1:20" s="121" customFormat="1" ht="20.100000000000001" customHeight="1" x14ac:dyDescent="0.3">
      <c r="A3594" s="80"/>
      <c r="B3594" s="110" t="str">
        <f>IF(E3594="","",VLOOKUP(E3594,[1]PROJECTES!$C$14:$G$5000,2,FALSE))</f>
        <v/>
      </c>
      <c r="C3594" s="80"/>
      <c r="D3594" s="283" t="str">
        <f>IF(E3594="","",VLOOKUP(E3594,[1]PROJECTES!$C$14:$G$5000,5,FALSE))</f>
        <v/>
      </c>
      <c r="E3594" s="79"/>
      <c r="F3594" s="110" t="str">
        <f>IF(I3594="","",VLOOKUP(I3594,[1]PROJECTES!$C$14:$G$5000,2,FALSE))</f>
        <v/>
      </c>
      <c r="G3594" s="112" t="str">
        <f>IF(E3594="","",VLOOKUP(E3594,[1]PROJECTES!$C$14:$G$5000,4,FALSE))</f>
        <v/>
      </c>
      <c r="H3594" s="95"/>
      <c r="I3594" s="113" t="str">
        <f>IF(H3594="","",VLOOKUP(H3594,BD!B$2:C$16,2,FALSE))</f>
        <v/>
      </c>
      <c r="J3594" s="114"/>
      <c r="K3594" s="115" t="str">
        <f t="shared" si="122"/>
        <v/>
      </c>
      <c r="L3594" s="116" t="str">
        <f t="shared" ca="1" si="123"/>
        <v>-</v>
      </c>
      <c r="M3594" s="111" t="str">
        <f>IF(E3594="","",VLOOKUP(E3594,[1]PROJECTES!$C$14:$Z$5000,21,FALSE))</f>
        <v/>
      </c>
      <c r="N3594" s="117"/>
      <c r="O3594" s="118" t="s">
        <v>222</v>
      </c>
      <c r="P3594" s="119"/>
      <c r="Q3594" s="84"/>
      <c r="R3594" s="125"/>
      <c r="S3594" s="166"/>
      <c r="T3594" s="167"/>
    </row>
    <row r="3595" spans="1:20" s="121" customFormat="1" ht="20.100000000000001" customHeight="1" x14ac:dyDescent="0.3">
      <c r="A3595" s="80"/>
      <c r="B3595" s="110" t="str">
        <f>IF(E3595="","",VLOOKUP(E3595,[1]PROJECTES!$C$14:$G$5000,2,FALSE))</f>
        <v/>
      </c>
      <c r="C3595" s="80"/>
      <c r="D3595" s="283" t="str">
        <f>IF(E3595="","",VLOOKUP(E3595,[1]PROJECTES!$C$14:$G$5000,5,FALSE))</f>
        <v/>
      </c>
      <c r="E3595" s="79"/>
      <c r="F3595" s="110" t="str">
        <f>IF(I3595="","",VLOOKUP(I3595,[1]PROJECTES!$C$14:$G$5000,2,FALSE))</f>
        <v/>
      </c>
      <c r="G3595" s="112" t="str">
        <f>IF(E3595="","",VLOOKUP(E3595,[1]PROJECTES!$C$14:$G$5000,4,FALSE))</f>
        <v/>
      </c>
      <c r="H3595" s="95"/>
      <c r="I3595" s="113" t="str">
        <f>IF(H3595="","",VLOOKUP(H3595,BD!B$2:C$16,2,FALSE))</f>
        <v/>
      </c>
      <c r="J3595" s="114"/>
      <c r="K3595" s="115" t="str">
        <f t="shared" si="122"/>
        <v/>
      </c>
      <c r="L3595" s="116" t="str">
        <f t="shared" ca="1" si="123"/>
        <v>-</v>
      </c>
      <c r="M3595" s="111" t="str">
        <f>IF(E3595="","",VLOOKUP(E3595,[1]PROJECTES!$C$14:$Z$5000,21,FALSE))</f>
        <v/>
      </c>
      <c r="N3595" s="117"/>
      <c r="O3595" s="118" t="s">
        <v>222</v>
      </c>
      <c r="P3595" s="119"/>
      <c r="Q3595" s="84"/>
      <c r="R3595" s="125"/>
      <c r="S3595" s="166"/>
      <c r="T3595" s="167"/>
    </row>
    <row r="3596" spans="1:20" s="121" customFormat="1" ht="20.100000000000001" customHeight="1" x14ac:dyDescent="0.3">
      <c r="A3596" s="80"/>
      <c r="B3596" s="110" t="str">
        <f>IF(E3596="","",VLOOKUP(E3596,[1]PROJECTES!$C$14:$G$5000,2,FALSE))</f>
        <v/>
      </c>
      <c r="C3596" s="80"/>
      <c r="D3596" s="283" t="str">
        <f>IF(E3596="","",VLOOKUP(E3596,[1]PROJECTES!$C$14:$G$5000,5,FALSE))</f>
        <v/>
      </c>
      <c r="E3596" s="79"/>
      <c r="F3596" s="110" t="str">
        <f>IF(I3596="","",VLOOKUP(I3596,[1]PROJECTES!$C$14:$G$5000,2,FALSE))</f>
        <v/>
      </c>
      <c r="G3596" s="112" t="str">
        <f>IF(E3596="","",VLOOKUP(E3596,[1]PROJECTES!$C$14:$G$5000,4,FALSE))</f>
        <v/>
      </c>
      <c r="H3596" s="95"/>
      <c r="I3596" s="113" t="str">
        <f>IF(H3596="","",VLOOKUP(H3596,BD!B$2:C$16,2,FALSE))</f>
        <v/>
      </c>
      <c r="J3596" s="114"/>
      <c r="K3596" s="115" t="str">
        <f t="shared" si="122"/>
        <v/>
      </c>
      <c r="L3596" s="116" t="str">
        <f t="shared" ca="1" si="123"/>
        <v>-</v>
      </c>
      <c r="M3596" s="111" t="str">
        <f>IF(E3596="","",VLOOKUP(E3596,[1]PROJECTES!$C$14:$Z$5000,21,FALSE))</f>
        <v/>
      </c>
      <c r="N3596" s="117"/>
      <c r="O3596" s="118" t="s">
        <v>222</v>
      </c>
      <c r="P3596" s="119"/>
      <c r="Q3596" s="84"/>
      <c r="R3596" s="125"/>
      <c r="S3596" s="166"/>
      <c r="T3596" s="167"/>
    </row>
    <row r="3597" spans="1:20" s="121" customFormat="1" ht="20.100000000000001" customHeight="1" x14ac:dyDescent="0.3">
      <c r="A3597" s="80"/>
      <c r="B3597" s="110" t="str">
        <f>IF(E3597="","",VLOOKUP(E3597,[1]PROJECTES!$C$14:$G$5000,2,FALSE))</f>
        <v/>
      </c>
      <c r="C3597" s="80"/>
      <c r="D3597" s="283" t="str">
        <f>IF(E3597="","",VLOOKUP(E3597,[1]PROJECTES!$C$14:$G$5000,5,FALSE))</f>
        <v/>
      </c>
      <c r="E3597" s="79"/>
      <c r="F3597" s="110" t="str">
        <f>IF(I3597="","",VLOOKUP(I3597,[1]PROJECTES!$C$14:$G$5000,2,FALSE))</f>
        <v/>
      </c>
      <c r="G3597" s="112" t="str">
        <f>IF(E3597="","",VLOOKUP(E3597,[1]PROJECTES!$C$14:$G$5000,4,FALSE))</f>
        <v/>
      </c>
      <c r="H3597" s="95"/>
      <c r="I3597" s="113" t="str">
        <f>IF(H3597="","",VLOOKUP(H3597,BD!B$2:C$16,2,FALSE))</f>
        <v/>
      </c>
      <c r="J3597" s="114"/>
      <c r="K3597" s="115" t="str">
        <f t="shared" si="122"/>
        <v/>
      </c>
      <c r="L3597" s="116" t="str">
        <f t="shared" ca="1" si="123"/>
        <v>-</v>
      </c>
      <c r="M3597" s="111" t="str">
        <f>IF(E3597="","",VLOOKUP(E3597,[1]PROJECTES!$C$14:$Z$5000,21,FALSE))</f>
        <v/>
      </c>
      <c r="N3597" s="117"/>
      <c r="O3597" s="118" t="s">
        <v>222</v>
      </c>
      <c r="P3597" s="119"/>
      <c r="Q3597" s="84"/>
      <c r="R3597" s="125"/>
      <c r="S3597" s="166"/>
      <c r="T3597" s="167"/>
    </row>
    <row r="3598" spans="1:20" s="121" customFormat="1" ht="20.100000000000001" customHeight="1" x14ac:dyDescent="0.3">
      <c r="A3598" s="80"/>
      <c r="B3598" s="110" t="str">
        <f>IF(E3598="","",VLOOKUP(E3598,[1]PROJECTES!$C$14:$G$5000,2,FALSE))</f>
        <v/>
      </c>
      <c r="C3598" s="80"/>
      <c r="D3598" s="283" t="str">
        <f>IF(E3598="","",VLOOKUP(E3598,[1]PROJECTES!$C$14:$G$5000,5,FALSE))</f>
        <v/>
      </c>
      <c r="E3598" s="79"/>
      <c r="F3598" s="110" t="str">
        <f>IF(I3598="","",VLOOKUP(I3598,[1]PROJECTES!$C$14:$G$5000,2,FALSE))</f>
        <v/>
      </c>
      <c r="G3598" s="112" t="str">
        <f>IF(E3598="","",VLOOKUP(E3598,[1]PROJECTES!$C$14:$G$5000,4,FALSE))</f>
        <v/>
      </c>
      <c r="H3598" s="95"/>
      <c r="I3598" s="113" t="str">
        <f>IF(H3598="","",VLOOKUP(H3598,BD!B$2:C$16,2,FALSE))</f>
        <v/>
      </c>
      <c r="J3598" s="114"/>
      <c r="K3598" s="115" t="str">
        <f t="shared" si="122"/>
        <v/>
      </c>
      <c r="L3598" s="116" t="str">
        <f t="shared" ca="1" si="123"/>
        <v>-</v>
      </c>
      <c r="M3598" s="111" t="str">
        <f>IF(E3598="","",VLOOKUP(E3598,[1]PROJECTES!$C$14:$Z$5000,21,FALSE))</f>
        <v/>
      </c>
      <c r="N3598" s="117"/>
      <c r="O3598" s="118" t="s">
        <v>222</v>
      </c>
      <c r="P3598" s="119"/>
      <c r="Q3598" s="84"/>
      <c r="R3598" s="125"/>
      <c r="S3598" s="166"/>
      <c r="T3598" s="167"/>
    </row>
    <row r="3599" spans="1:20" s="121" customFormat="1" ht="20.100000000000001" customHeight="1" x14ac:dyDescent="0.3">
      <c r="A3599" s="80"/>
      <c r="B3599" s="110" t="str">
        <f>IF(E3599="","",VLOOKUP(E3599,[1]PROJECTES!$C$14:$G$5000,2,FALSE))</f>
        <v/>
      </c>
      <c r="C3599" s="80"/>
      <c r="D3599" s="283" t="str">
        <f>IF(E3599="","",VLOOKUP(E3599,[1]PROJECTES!$C$14:$G$5000,5,FALSE))</f>
        <v/>
      </c>
      <c r="E3599" s="79"/>
      <c r="F3599" s="110" t="str">
        <f>IF(I3599="","",VLOOKUP(I3599,[1]PROJECTES!$C$14:$G$5000,2,FALSE))</f>
        <v/>
      </c>
      <c r="G3599" s="112" t="str">
        <f>IF(E3599="","",VLOOKUP(E3599,[1]PROJECTES!$C$14:$G$5000,4,FALSE))</f>
        <v/>
      </c>
      <c r="H3599" s="95"/>
      <c r="I3599" s="113" t="str">
        <f>IF(H3599="","",VLOOKUP(H3599,BD!B$2:C$16,2,FALSE))</f>
        <v/>
      </c>
      <c r="J3599" s="114"/>
      <c r="K3599" s="115" t="str">
        <f t="shared" si="122"/>
        <v/>
      </c>
      <c r="L3599" s="116" t="str">
        <f t="shared" ca="1" si="123"/>
        <v>-</v>
      </c>
      <c r="M3599" s="111" t="str">
        <f>IF(E3599="","",VLOOKUP(E3599,[1]PROJECTES!$C$14:$Z$5000,21,FALSE))</f>
        <v/>
      </c>
      <c r="N3599" s="117"/>
      <c r="O3599" s="118" t="s">
        <v>222</v>
      </c>
      <c r="P3599" s="119"/>
      <c r="Q3599" s="84"/>
      <c r="R3599" s="125"/>
      <c r="S3599" s="166"/>
      <c r="T3599" s="167"/>
    </row>
    <row r="3600" spans="1:20" s="121" customFormat="1" ht="20.100000000000001" customHeight="1" x14ac:dyDescent="0.3">
      <c r="A3600" s="80"/>
      <c r="B3600" s="110" t="str">
        <f>IF(E3600="","",VLOOKUP(E3600,[1]PROJECTES!$C$14:$G$5000,2,FALSE))</f>
        <v/>
      </c>
      <c r="C3600" s="80"/>
      <c r="D3600" s="283" t="str">
        <f>IF(E3600="","",VLOOKUP(E3600,[1]PROJECTES!$C$14:$G$5000,5,FALSE))</f>
        <v/>
      </c>
      <c r="E3600" s="79"/>
      <c r="F3600" s="110" t="str">
        <f>IF(I3600="","",VLOOKUP(I3600,[1]PROJECTES!$C$14:$G$5000,2,FALSE))</f>
        <v/>
      </c>
      <c r="G3600" s="112" t="str">
        <f>IF(E3600="","",VLOOKUP(E3600,[1]PROJECTES!$C$14:$G$5000,4,FALSE))</f>
        <v/>
      </c>
      <c r="H3600" s="95"/>
      <c r="I3600" s="113" t="str">
        <f>IF(H3600="","",VLOOKUP(H3600,BD!B$2:C$16,2,FALSE))</f>
        <v/>
      </c>
      <c r="J3600" s="114"/>
      <c r="K3600" s="115" t="str">
        <f t="shared" si="122"/>
        <v/>
      </c>
      <c r="L3600" s="116" t="str">
        <f t="shared" ca="1" si="123"/>
        <v>-</v>
      </c>
      <c r="M3600" s="111" t="str">
        <f>IF(E3600="","",VLOOKUP(E3600,[1]PROJECTES!$C$14:$Z$5000,21,FALSE))</f>
        <v/>
      </c>
      <c r="N3600" s="117"/>
      <c r="O3600" s="118" t="s">
        <v>222</v>
      </c>
      <c r="P3600" s="119"/>
      <c r="Q3600" s="84"/>
      <c r="R3600" s="123"/>
      <c r="S3600" s="166"/>
      <c r="T3600" s="167"/>
    </row>
    <row r="3601" spans="1:20" s="121" customFormat="1" ht="20.100000000000001" customHeight="1" x14ac:dyDescent="0.3">
      <c r="A3601" s="80"/>
      <c r="B3601" s="110" t="str">
        <f>IF(E3601="","",VLOOKUP(E3601,[1]PROJECTES!$C$14:$G$5000,2,FALSE))</f>
        <v/>
      </c>
      <c r="C3601" s="80"/>
      <c r="D3601" s="283" t="str">
        <f>IF(E3601="","",VLOOKUP(E3601,[1]PROJECTES!$C$14:$G$5000,5,FALSE))</f>
        <v/>
      </c>
      <c r="E3601" s="79"/>
      <c r="F3601" s="110" t="str">
        <f>IF(I3601="","",VLOOKUP(I3601,[1]PROJECTES!$C$14:$G$5000,2,FALSE))</f>
        <v/>
      </c>
      <c r="G3601" s="112" t="str">
        <f>IF(E3601="","",VLOOKUP(E3601,[1]PROJECTES!$C$14:$G$5000,4,FALSE))</f>
        <v/>
      </c>
      <c r="H3601" s="95"/>
      <c r="I3601" s="113" t="str">
        <f>IF(H3601="","",VLOOKUP(H3601,BD!B$2:C$16,2,FALSE))</f>
        <v/>
      </c>
      <c r="J3601" s="114"/>
      <c r="K3601" s="115" t="str">
        <f t="shared" si="122"/>
        <v/>
      </c>
      <c r="L3601" s="116" t="str">
        <f t="shared" ca="1" si="123"/>
        <v>-</v>
      </c>
      <c r="M3601" s="111" t="str">
        <f>IF(E3601="","",VLOOKUP(E3601,[1]PROJECTES!$C$14:$Z$5000,21,FALSE))</f>
        <v/>
      </c>
      <c r="N3601" s="117"/>
      <c r="O3601" s="118" t="s">
        <v>222</v>
      </c>
      <c r="P3601" s="119"/>
      <c r="Q3601" s="84"/>
      <c r="R3601" s="123"/>
      <c r="S3601" s="166"/>
      <c r="T3601" s="167"/>
    </row>
    <row r="3602" spans="1:20" s="121" customFormat="1" ht="20.100000000000001" customHeight="1" x14ac:dyDescent="0.3">
      <c r="A3602" s="80"/>
      <c r="B3602" s="110" t="str">
        <f>IF(E3602="","",VLOOKUP(E3602,[1]PROJECTES!$C$14:$G$5000,2,FALSE))</f>
        <v/>
      </c>
      <c r="C3602" s="80"/>
      <c r="D3602" s="283" t="str">
        <f>IF(E3602="","",VLOOKUP(E3602,[1]PROJECTES!$C$14:$G$5000,5,FALSE))</f>
        <v/>
      </c>
      <c r="E3602" s="79"/>
      <c r="F3602" s="110" t="str">
        <f>IF(I3602="","",VLOOKUP(I3602,[1]PROJECTES!$C$14:$G$5000,2,FALSE))</f>
        <v/>
      </c>
      <c r="G3602" s="112" t="str">
        <f>IF(E3602="","",VLOOKUP(E3602,[1]PROJECTES!$C$14:$G$5000,4,FALSE))</f>
        <v/>
      </c>
      <c r="H3602" s="95"/>
      <c r="I3602" s="113" t="str">
        <f>IF(H3602="","",VLOOKUP(H3602,BD!B$2:C$16,2,FALSE))</f>
        <v/>
      </c>
      <c r="J3602" s="114"/>
      <c r="K3602" s="115" t="str">
        <f t="shared" si="122"/>
        <v/>
      </c>
      <c r="L3602" s="116" t="str">
        <f t="shared" ca="1" si="123"/>
        <v>-</v>
      </c>
      <c r="M3602" s="111" t="str">
        <f>IF(E3602="","",VLOOKUP(E3602,[1]PROJECTES!$C$14:$Z$5000,21,FALSE))</f>
        <v/>
      </c>
      <c r="N3602" s="117"/>
      <c r="O3602" s="118" t="s">
        <v>222</v>
      </c>
      <c r="P3602" s="119"/>
      <c r="Q3602" s="84"/>
      <c r="R3602" s="125"/>
      <c r="S3602" s="166"/>
      <c r="T3602" s="167"/>
    </row>
    <row r="3603" spans="1:20" s="121" customFormat="1" ht="20.100000000000001" customHeight="1" x14ac:dyDescent="0.3">
      <c r="A3603" s="80"/>
      <c r="B3603" s="110" t="str">
        <f>IF(E3603="","",VLOOKUP(E3603,[1]PROJECTES!$C$14:$G$5000,2,FALSE))</f>
        <v/>
      </c>
      <c r="C3603" s="80"/>
      <c r="D3603" s="283" t="str">
        <f>IF(E3603="","",VLOOKUP(E3603,[1]PROJECTES!$C$14:$G$5000,5,FALSE))</f>
        <v/>
      </c>
      <c r="E3603" s="79"/>
      <c r="F3603" s="110" t="str">
        <f>IF(I3603="","",VLOOKUP(I3603,[1]PROJECTES!$C$14:$G$5000,2,FALSE))</f>
        <v/>
      </c>
      <c r="G3603" s="112" t="str">
        <f>IF(E3603="","",VLOOKUP(E3603,[1]PROJECTES!$C$14:$G$5000,4,FALSE))</f>
        <v/>
      </c>
      <c r="H3603" s="95"/>
      <c r="I3603" s="113" t="str">
        <f>IF(H3603="","",VLOOKUP(H3603,BD!B$2:C$16,2,FALSE))</f>
        <v/>
      </c>
      <c r="J3603" s="114"/>
      <c r="K3603" s="115" t="str">
        <f t="shared" si="122"/>
        <v/>
      </c>
      <c r="L3603" s="116" t="str">
        <f t="shared" ca="1" si="123"/>
        <v>-</v>
      </c>
      <c r="M3603" s="111" t="str">
        <f>IF(E3603="","",VLOOKUP(E3603,[1]PROJECTES!$C$14:$Z$5000,21,FALSE))</f>
        <v/>
      </c>
      <c r="N3603" s="117"/>
      <c r="O3603" s="118" t="s">
        <v>222</v>
      </c>
      <c r="P3603" s="119"/>
      <c r="Q3603" s="84"/>
      <c r="R3603" s="125"/>
      <c r="S3603" s="166"/>
      <c r="T3603" s="167"/>
    </row>
    <row r="3604" spans="1:20" s="121" customFormat="1" ht="20.100000000000001" customHeight="1" x14ac:dyDescent="0.3">
      <c r="A3604" s="80"/>
      <c r="B3604" s="110" t="str">
        <f>IF(E3604="","",VLOOKUP(E3604,[1]PROJECTES!$C$14:$G$5000,2,FALSE))</f>
        <v/>
      </c>
      <c r="C3604" s="80"/>
      <c r="D3604" s="283" t="str">
        <f>IF(E3604="","",VLOOKUP(E3604,[1]PROJECTES!$C$14:$G$5000,5,FALSE))</f>
        <v/>
      </c>
      <c r="E3604" s="79"/>
      <c r="F3604" s="110" t="str">
        <f>IF(I3604="","",VLOOKUP(I3604,[1]PROJECTES!$C$14:$G$5000,2,FALSE))</f>
        <v/>
      </c>
      <c r="G3604" s="112" t="str">
        <f>IF(E3604="","",VLOOKUP(E3604,[1]PROJECTES!$C$14:$G$5000,4,FALSE))</f>
        <v/>
      </c>
      <c r="H3604" s="95"/>
      <c r="I3604" s="113" t="str">
        <f>IF(H3604="","",VLOOKUP(H3604,BD!B$2:C$16,2,FALSE))</f>
        <v/>
      </c>
      <c r="J3604" s="114"/>
      <c r="K3604" s="115" t="str">
        <f t="shared" si="122"/>
        <v/>
      </c>
      <c r="L3604" s="116" t="str">
        <f t="shared" ca="1" si="123"/>
        <v>-</v>
      </c>
      <c r="M3604" s="111" t="str">
        <f>IF(E3604="","",VLOOKUP(E3604,[1]PROJECTES!$C$14:$Z$5000,21,FALSE))</f>
        <v/>
      </c>
      <c r="N3604" s="117"/>
      <c r="O3604" s="118" t="s">
        <v>222</v>
      </c>
      <c r="P3604" s="119"/>
      <c r="Q3604" s="84"/>
      <c r="R3604" s="123"/>
      <c r="S3604" s="166"/>
      <c r="T3604" s="167"/>
    </row>
    <row r="3605" spans="1:20" s="121" customFormat="1" ht="20.100000000000001" customHeight="1" x14ac:dyDescent="0.3">
      <c r="A3605" s="80"/>
      <c r="B3605" s="110" t="str">
        <f>IF(E3605="","",VLOOKUP(E3605,[1]PROJECTES!$C$14:$G$5000,2,FALSE))</f>
        <v/>
      </c>
      <c r="C3605" s="80"/>
      <c r="D3605" s="283" t="str">
        <f>IF(E3605="","",VLOOKUP(E3605,[1]PROJECTES!$C$14:$G$5000,5,FALSE))</f>
        <v/>
      </c>
      <c r="E3605" s="79"/>
      <c r="F3605" s="110" t="str">
        <f>IF(I3605="","",VLOOKUP(I3605,[1]PROJECTES!$C$14:$G$5000,2,FALSE))</f>
        <v/>
      </c>
      <c r="G3605" s="112" t="str">
        <f>IF(E3605="","",VLOOKUP(E3605,[1]PROJECTES!$C$14:$G$5000,4,FALSE))</f>
        <v/>
      </c>
      <c r="H3605" s="95"/>
      <c r="I3605" s="113" t="str">
        <f>IF(H3605="","",VLOOKUP(H3605,BD!B$2:C$16,2,FALSE))</f>
        <v/>
      </c>
      <c r="J3605" s="114"/>
      <c r="K3605" s="115" t="str">
        <f t="shared" si="122"/>
        <v/>
      </c>
      <c r="L3605" s="116" t="str">
        <f t="shared" ca="1" si="123"/>
        <v>-</v>
      </c>
      <c r="M3605" s="111" t="str">
        <f>IF(E3605="","",VLOOKUP(E3605,[1]PROJECTES!$C$14:$Z$5000,21,FALSE))</f>
        <v/>
      </c>
      <c r="N3605" s="117"/>
      <c r="O3605" s="118" t="s">
        <v>222</v>
      </c>
      <c r="P3605" s="119"/>
      <c r="Q3605" s="84"/>
      <c r="R3605" s="125"/>
      <c r="S3605" s="166"/>
      <c r="T3605" s="167"/>
    </row>
    <row r="3606" spans="1:20" s="121" customFormat="1" ht="20.100000000000001" customHeight="1" x14ac:dyDescent="0.3">
      <c r="A3606" s="80"/>
      <c r="B3606" s="110" t="str">
        <f>IF(E3606="","",VLOOKUP(E3606,[1]PROJECTES!$C$14:$G$5000,2,FALSE))</f>
        <v/>
      </c>
      <c r="C3606" s="80"/>
      <c r="D3606" s="283" t="str">
        <f>IF(E3606="","",VLOOKUP(E3606,[1]PROJECTES!$C$14:$G$5000,5,FALSE))</f>
        <v/>
      </c>
      <c r="E3606" s="79"/>
      <c r="F3606" s="110" t="str">
        <f>IF(I3606="","",VLOOKUP(I3606,[1]PROJECTES!$C$14:$G$5000,2,FALSE))</f>
        <v/>
      </c>
      <c r="G3606" s="112" t="str">
        <f>IF(E3606="","",VLOOKUP(E3606,[1]PROJECTES!$C$14:$G$5000,4,FALSE))</f>
        <v/>
      </c>
      <c r="H3606" s="95"/>
      <c r="I3606" s="113" t="str">
        <f>IF(H3606="","",VLOOKUP(H3606,BD!B$2:C$16,2,FALSE))</f>
        <v/>
      </c>
      <c r="J3606" s="114"/>
      <c r="K3606" s="115" t="str">
        <f t="shared" si="122"/>
        <v/>
      </c>
      <c r="L3606" s="116" t="str">
        <f t="shared" ca="1" si="123"/>
        <v>-</v>
      </c>
      <c r="M3606" s="111" t="str">
        <f>IF(E3606="","",VLOOKUP(E3606,[1]PROJECTES!$C$14:$Z$5000,21,FALSE))</f>
        <v/>
      </c>
      <c r="N3606" s="117"/>
      <c r="O3606" s="118" t="s">
        <v>222</v>
      </c>
      <c r="P3606" s="119"/>
      <c r="Q3606" s="84"/>
      <c r="R3606" s="125"/>
      <c r="S3606" s="166"/>
      <c r="T3606" s="167"/>
    </row>
    <row r="3607" spans="1:20" s="121" customFormat="1" ht="20.100000000000001" customHeight="1" x14ac:dyDescent="0.3">
      <c r="A3607" s="80"/>
      <c r="B3607" s="110" t="str">
        <f>IF(E3607="","",VLOOKUP(E3607,[1]PROJECTES!$C$14:$G$5000,2,FALSE))</f>
        <v/>
      </c>
      <c r="C3607" s="80"/>
      <c r="D3607" s="283" t="str">
        <f>IF(E3607="","",VLOOKUP(E3607,[1]PROJECTES!$C$14:$G$5000,5,FALSE))</f>
        <v/>
      </c>
      <c r="E3607" s="79"/>
      <c r="F3607" s="110" t="str">
        <f>IF(I3607="","",VLOOKUP(I3607,[1]PROJECTES!$C$14:$G$5000,2,FALSE))</f>
        <v/>
      </c>
      <c r="G3607" s="112" t="str">
        <f>IF(E3607="","",VLOOKUP(E3607,[1]PROJECTES!$C$14:$G$5000,4,FALSE))</f>
        <v/>
      </c>
      <c r="H3607" s="95"/>
      <c r="I3607" s="113" t="str">
        <f>IF(H3607="","",VLOOKUP(H3607,BD!B$2:C$16,2,FALSE))</f>
        <v/>
      </c>
      <c r="J3607" s="114"/>
      <c r="K3607" s="115" t="str">
        <f t="shared" si="122"/>
        <v/>
      </c>
      <c r="L3607" s="116" t="str">
        <f t="shared" ca="1" si="123"/>
        <v>-</v>
      </c>
      <c r="M3607" s="111" t="str">
        <f>IF(E3607="","",VLOOKUP(E3607,[1]PROJECTES!$C$14:$Z$5000,21,FALSE))</f>
        <v/>
      </c>
      <c r="N3607" s="117"/>
      <c r="O3607" s="118" t="s">
        <v>222</v>
      </c>
      <c r="P3607" s="119"/>
      <c r="Q3607" s="84"/>
      <c r="R3607" s="125"/>
      <c r="S3607" s="166"/>
      <c r="T3607" s="167"/>
    </row>
    <row r="3608" spans="1:20" s="121" customFormat="1" ht="20.100000000000001" customHeight="1" x14ac:dyDescent="0.3">
      <c r="A3608" s="80"/>
      <c r="B3608" s="110" t="str">
        <f>IF(E3608="","",VLOOKUP(E3608,[1]PROJECTES!$C$14:$G$5000,2,FALSE))</f>
        <v/>
      </c>
      <c r="C3608" s="80"/>
      <c r="D3608" s="283" t="str">
        <f>IF(E3608="","",VLOOKUP(E3608,[1]PROJECTES!$C$14:$G$5000,5,FALSE))</f>
        <v/>
      </c>
      <c r="E3608" s="79"/>
      <c r="F3608" s="110" t="str">
        <f>IF(I3608="","",VLOOKUP(I3608,[1]PROJECTES!$C$14:$G$5000,2,FALSE))</f>
        <v/>
      </c>
      <c r="G3608" s="112" t="str">
        <f>IF(E3608="","",VLOOKUP(E3608,[1]PROJECTES!$C$14:$G$5000,4,FALSE))</f>
        <v/>
      </c>
      <c r="H3608" s="95"/>
      <c r="I3608" s="113" t="str">
        <f>IF(H3608="","",VLOOKUP(H3608,BD!B$2:C$16,2,FALSE))</f>
        <v/>
      </c>
      <c r="J3608" s="114"/>
      <c r="K3608" s="115" t="str">
        <f t="shared" si="122"/>
        <v/>
      </c>
      <c r="L3608" s="116" t="str">
        <f t="shared" ca="1" si="123"/>
        <v>-</v>
      </c>
      <c r="M3608" s="111" t="str">
        <f>IF(E3608="","",VLOOKUP(E3608,[1]PROJECTES!$C$14:$Z$5000,21,FALSE))</f>
        <v/>
      </c>
      <c r="N3608" s="117"/>
      <c r="O3608" s="118" t="s">
        <v>222</v>
      </c>
      <c r="P3608" s="119"/>
      <c r="Q3608" s="84"/>
      <c r="R3608" s="125"/>
      <c r="S3608" s="166"/>
      <c r="T3608" s="167"/>
    </row>
    <row r="3609" spans="1:20" s="121" customFormat="1" ht="20.100000000000001" customHeight="1" x14ac:dyDescent="0.3">
      <c r="A3609" s="80"/>
      <c r="B3609" s="110" t="str">
        <f>IF(E3609="","",VLOOKUP(E3609,[1]PROJECTES!$C$14:$G$5000,2,FALSE))</f>
        <v/>
      </c>
      <c r="C3609" s="80"/>
      <c r="D3609" s="283" t="str">
        <f>IF(E3609="","",VLOOKUP(E3609,[1]PROJECTES!$C$14:$G$5000,5,FALSE))</f>
        <v/>
      </c>
      <c r="E3609" s="79"/>
      <c r="F3609" s="110" t="str">
        <f>IF(I3609="","",VLOOKUP(I3609,[1]PROJECTES!$C$14:$G$5000,2,FALSE))</f>
        <v/>
      </c>
      <c r="G3609" s="112" t="str">
        <f>IF(E3609="","",VLOOKUP(E3609,[1]PROJECTES!$C$14:$G$5000,4,FALSE))</f>
        <v/>
      </c>
      <c r="H3609" s="95"/>
      <c r="I3609" s="113" t="str">
        <f>IF(H3609="","",VLOOKUP(H3609,BD!B$2:C$16,2,FALSE))</f>
        <v/>
      </c>
      <c r="J3609" s="114"/>
      <c r="K3609" s="115" t="str">
        <f t="shared" si="122"/>
        <v/>
      </c>
      <c r="L3609" s="116" t="str">
        <f t="shared" ca="1" si="123"/>
        <v>-</v>
      </c>
      <c r="M3609" s="111" t="str">
        <f>IF(E3609="","",VLOOKUP(E3609,[1]PROJECTES!$C$14:$Z$5000,21,FALSE))</f>
        <v/>
      </c>
      <c r="N3609" s="117"/>
      <c r="O3609" s="118" t="s">
        <v>222</v>
      </c>
      <c r="P3609" s="119"/>
      <c r="Q3609" s="84"/>
      <c r="R3609" s="125"/>
      <c r="S3609" s="166"/>
      <c r="T3609" s="167"/>
    </row>
    <row r="3610" spans="1:20" s="121" customFormat="1" ht="20.100000000000001" customHeight="1" x14ac:dyDescent="0.3">
      <c r="A3610" s="80"/>
      <c r="B3610" s="110" t="str">
        <f>IF(E3610="","",VLOOKUP(E3610,[1]PROJECTES!$C$14:$G$5000,2,FALSE))</f>
        <v/>
      </c>
      <c r="C3610" s="80"/>
      <c r="D3610" s="283" t="str">
        <f>IF(E3610="","",VLOOKUP(E3610,[1]PROJECTES!$C$14:$G$5000,5,FALSE))</f>
        <v/>
      </c>
      <c r="E3610" s="79"/>
      <c r="F3610" s="110" t="str">
        <f>IF(I3610="","",VLOOKUP(I3610,[1]PROJECTES!$C$14:$G$5000,2,FALSE))</f>
        <v/>
      </c>
      <c r="G3610" s="112" t="str">
        <f>IF(E3610="","",VLOOKUP(E3610,[1]PROJECTES!$C$14:$G$5000,4,FALSE))</f>
        <v/>
      </c>
      <c r="H3610" s="95"/>
      <c r="I3610" s="113" t="str">
        <f>IF(H3610="","",VLOOKUP(H3610,BD!B$2:C$16,2,FALSE))</f>
        <v/>
      </c>
      <c r="J3610" s="114"/>
      <c r="K3610" s="115" t="str">
        <f t="shared" si="122"/>
        <v/>
      </c>
      <c r="L3610" s="116" t="str">
        <f t="shared" ca="1" si="123"/>
        <v>-</v>
      </c>
      <c r="M3610" s="111" t="str">
        <f>IF(E3610="","",VLOOKUP(E3610,[1]PROJECTES!$C$14:$Z$5000,21,FALSE))</f>
        <v/>
      </c>
      <c r="N3610" s="117"/>
      <c r="O3610" s="118" t="s">
        <v>222</v>
      </c>
      <c r="P3610" s="119"/>
      <c r="Q3610" s="84"/>
      <c r="R3610" s="125"/>
      <c r="S3610" s="166"/>
      <c r="T3610" s="167"/>
    </row>
    <row r="3611" spans="1:20" s="121" customFormat="1" ht="20.100000000000001" customHeight="1" x14ac:dyDescent="0.3">
      <c r="A3611" s="80"/>
      <c r="B3611" s="110" t="str">
        <f>IF(E3611="","",VLOOKUP(E3611,[1]PROJECTES!$C$14:$G$5000,2,FALSE))</f>
        <v/>
      </c>
      <c r="C3611" s="80"/>
      <c r="D3611" s="283" t="str">
        <f>IF(E3611="","",VLOOKUP(E3611,[1]PROJECTES!$C$14:$G$5000,5,FALSE))</f>
        <v/>
      </c>
      <c r="E3611" s="79"/>
      <c r="F3611" s="110" t="str">
        <f>IF(I3611="","",VLOOKUP(I3611,[1]PROJECTES!$C$14:$G$5000,2,FALSE))</f>
        <v/>
      </c>
      <c r="G3611" s="112" t="str">
        <f>IF(E3611="","",VLOOKUP(E3611,[1]PROJECTES!$C$14:$G$5000,4,FALSE))</f>
        <v/>
      </c>
      <c r="H3611" s="95"/>
      <c r="I3611" s="113" t="str">
        <f>IF(H3611="","",VLOOKUP(H3611,BD!B$2:C$16,2,FALSE))</f>
        <v/>
      </c>
      <c r="J3611" s="114"/>
      <c r="K3611" s="115" t="str">
        <f t="shared" si="122"/>
        <v/>
      </c>
      <c r="L3611" s="116" t="str">
        <f t="shared" ca="1" si="123"/>
        <v>-</v>
      </c>
      <c r="M3611" s="111" t="str">
        <f>IF(E3611="","",VLOOKUP(E3611,[1]PROJECTES!$C$14:$Z$5000,21,FALSE))</f>
        <v/>
      </c>
      <c r="N3611" s="117"/>
      <c r="O3611" s="118" t="s">
        <v>222</v>
      </c>
      <c r="P3611" s="119"/>
      <c r="Q3611" s="84"/>
      <c r="R3611" s="125"/>
      <c r="S3611" s="166"/>
      <c r="T3611" s="167"/>
    </row>
    <row r="3612" spans="1:20" s="121" customFormat="1" ht="20.100000000000001" customHeight="1" x14ac:dyDescent="0.3">
      <c r="A3612" s="80"/>
      <c r="B3612" s="110" t="str">
        <f>IF(E3612="","",VLOOKUP(E3612,[1]PROJECTES!$C$14:$G$5000,2,FALSE))</f>
        <v/>
      </c>
      <c r="C3612" s="80"/>
      <c r="D3612" s="283" t="str">
        <f>IF(E3612="","",VLOOKUP(E3612,[1]PROJECTES!$C$14:$G$5000,5,FALSE))</f>
        <v/>
      </c>
      <c r="E3612" s="79"/>
      <c r="F3612" s="110" t="str">
        <f>IF(I3612="","",VLOOKUP(I3612,[1]PROJECTES!$C$14:$G$5000,2,FALSE))</f>
        <v/>
      </c>
      <c r="G3612" s="112" t="str">
        <f>IF(E3612="","",VLOOKUP(E3612,[1]PROJECTES!$C$14:$G$5000,4,FALSE))</f>
        <v/>
      </c>
      <c r="H3612" s="95"/>
      <c r="I3612" s="113" t="str">
        <f>IF(H3612="","",VLOOKUP(H3612,BD!B$2:C$16,2,FALSE))</f>
        <v/>
      </c>
      <c r="J3612" s="114"/>
      <c r="K3612" s="115" t="str">
        <f t="shared" si="122"/>
        <v/>
      </c>
      <c r="L3612" s="116" t="str">
        <f t="shared" ca="1" si="123"/>
        <v>-</v>
      </c>
      <c r="M3612" s="111" t="str">
        <f>IF(E3612="","",VLOOKUP(E3612,[1]PROJECTES!$C$14:$Z$5000,21,FALSE))</f>
        <v/>
      </c>
      <c r="N3612" s="117"/>
      <c r="O3612" s="118" t="s">
        <v>222</v>
      </c>
      <c r="P3612" s="119"/>
      <c r="Q3612" s="84"/>
      <c r="R3612" s="125"/>
      <c r="S3612" s="166"/>
      <c r="T3612" s="167"/>
    </row>
    <row r="3613" spans="1:20" s="121" customFormat="1" ht="16.5" customHeight="1" x14ac:dyDescent="0.3">
      <c r="A3613" s="80"/>
      <c r="B3613" s="110" t="str">
        <f>IF(E3613="","",VLOOKUP(E3613,[1]PROJECTES!$C$14:$G$5000,2,FALSE))</f>
        <v/>
      </c>
      <c r="C3613" s="80"/>
      <c r="D3613" s="283" t="str">
        <f>IF(E3613="","",VLOOKUP(E3613,[1]PROJECTES!$C$14:$G$5000,5,FALSE))</f>
        <v/>
      </c>
      <c r="E3613" s="79"/>
      <c r="F3613" s="110" t="str">
        <f>IF(I3613="","",VLOOKUP(I3613,[1]PROJECTES!$C$14:$G$5000,2,FALSE))</f>
        <v/>
      </c>
      <c r="G3613" s="112" t="str">
        <f>IF(E3613="","",VLOOKUP(E3613,[1]PROJECTES!$C$14:$G$5000,4,FALSE))</f>
        <v/>
      </c>
      <c r="H3613" s="95"/>
      <c r="I3613" s="113" t="str">
        <f>IF(H3613="","",VLOOKUP(H3613,BD!B$2:C$16,2,FALSE))</f>
        <v/>
      </c>
      <c r="J3613" s="114"/>
      <c r="K3613" s="115" t="str">
        <f t="shared" si="122"/>
        <v/>
      </c>
      <c r="L3613" s="116" t="str">
        <f t="shared" ca="1" si="123"/>
        <v>-</v>
      </c>
      <c r="M3613" s="111" t="str">
        <f>IF(E3613="","",VLOOKUP(E3613,[1]PROJECTES!$C$14:$Z$5000,21,FALSE))</f>
        <v/>
      </c>
      <c r="N3613" s="117"/>
      <c r="O3613" s="118" t="s">
        <v>222</v>
      </c>
      <c r="P3613" s="119"/>
      <c r="Q3613" s="84"/>
      <c r="R3613" s="125"/>
      <c r="S3613" s="166"/>
      <c r="T3613" s="167"/>
    </row>
    <row r="3614" spans="1:20" s="121" customFormat="1" ht="20.100000000000001" customHeight="1" x14ac:dyDescent="0.3">
      <c r="A3614" s="80"/>
      <c r="B3614" s="110" t="str">
        <f>IF(E3614="","",VLOOKUP(E3614,[1]PROJECTES!$C$14:$G$5000,2,FALSE))</f>
        <v/>
      </c>
      <c r="C3614" s="80"/>
      <c r="D3614" s="283" t="str">
        <f>IF(E3614="","",VLOOKUP(E3614,[1]PROJECTES!$C$14:$G$5000,5,FALSE))</f>
        <v/>
      </c>
      <c r="E3614" s="79"/>
      <c r="F3614" s="110" t="str">
        <f>IF(I3614="","",VLOOKUP(I3614,[1]PROJECTES!$C$14:$G$5000,2,FALSE))</f>
        <v/>
      </c>
      <c r="G3614" s="112" t="str">
        <f>IF(E3614="","",VLOOKUP(E3614,[1]PROJECTES!$C$14:$G$5000,4,FALSE))</f>
        <v/>
      </c>
      <c r="H3614" s="95"/>
      <c r="I3614" s="113" t="str">
        <f>IF(H3614="","",VLOOKUP(H3614,BD!B$2:C$16,2,FALSE))</f>
        <v/>
      </c>
      <c r="J3614" s="114"/>
      <c r="K3614" s="115" t="str">
        <f t="shared" si="122"/>
        <v/>
      </c>
      <c r="L3614" s="116" t="str">
        <f t="shared" ca="1" si="123"/>
        <v>-</v>
      </c>
      <c r="M3614" s="111" t="str">
        <f>IF(E3614="","",VLOOKUP(E3614,[1]PROJECTES!$C$14:$Z$5000,21,FALSE))</f>
        <v/>
      </c>
      <c r="N3614" s="117"/>
      <c r="O3614" s="118" t="s">
        <v>222</v>
      </c>
      <c r="P3614" s="119"/>
      <c r="Q3614" s="84"/>
      <c r="R3614" s="125"/>
      <c r="S3614" s="166"/>
      <c r="T3614" s="167"/>
    </row>
    <row r="3615" spans="1:20" s="121" customFormat="1" ht="20.100000000000001" customHeight="1" x14ac:dyDescent="0.3">
      <c r="A3615" s="80"/>
      <c r="B3615" s="110" t="str">
        <f>IF(E3615="","",VLOOKUP(E3615,[1]PROJECTES!$C$14:$G$5000,2,FALSE))</f>
        <v/>
      </c>
      <c r="C3615" s="80"/>
      <c r="D3615" s="283" t="str">
        <f>IF(E3615="","",VLOOKUP(E3615,[1]PROJECTES!$C$14:$G$5000,5,FALSE))</f>
        <v/>
      </c>
      <c r="E3615" s="79"/>
      <c r="F3615" s="110" t="str">
        <f>IF(I3615="","",VLOOKUP(I3615,[1]PROJECTES!$C$14:$G$5000,2,FALSE))</f>
        <v/>
      </c>
      <c r="G3615" s="112" t="str">
        <f>IF(E3615="","",VLOOKUP(E3615,[1]PROJECTES!$C$14:$G$5000,4,FALSE))</f>
        <v/>
      </c>
      <c r="H3615" s="95"/>
      <c r="I3615" s="113" t="str">
        <f>IF(H3615="","",VLOOKUP(H3615,BD!B$2:C$16,2,FALSE))</f>
        <v/>
      </c>
      <c r="J3615" s="114"/>
      <c r="K3615" s="115" t="str">
        <f t="shared" si="122"/>
        <v/>
      </c>
      <c r="L3615" s="116" t="str">
        <f t="shared" ca="1" si="123"/>
        <v>-</v>
      </c>
      <c r="M3615" s="111" t="str">
        <f>IF(E3615="","",VLOOKUP(E3615,[1]PROJECTES!$C$14:$Z$5000,21,FALSE))</f>
        <v/>
      </c>
      <c r="N3615" s="117"/>
      <c r="O3615" s="118" t="s">
        <v>222</v>
      </c>
      <c r="P3615" s="119"/>
      <c r="Q3615" s="84"/>
      <c r="R3615" s="125"/>
      <c r="S3615" s="166"/>
      <c r="T3615" s="167"/>
    </row>
    <row r="3616" spans="1:20" s="121" customFormat="1" ht="20.100000000000001" customHeight="1" x14ac:dyDescent="0.3">
      <c r="A3616" s="80"/>
      <c r="B3616" s="110" t="str">
        <f>IF(E3616="","",VLOOKUP(E3616,[1]PROJECTES!$C$14:$G$5000,2,FALSE))</f>
        <v/>
      </c>
      <c r="C3616" s="80"/>
      <c r="D3616" s="283" t="str">
        <f>IF(E3616="","",VLOOKUP(E3616,[1]PROJECTES!$C$14:$G$5000,5,FALSE))</f>
        <v/>
      </c>
      <c r="E3616" s="79"/>
      <c r="F3616" s="110" t="str">
        <f>IF(I3616="","",VLOOKUP(I3616,[1]PROJECTES!$C$14:$G$5000,2,FALSE))</f>
        <v/>
      </c>
      <c r="G3616" s="112" t="str">
        <f>IF(E3616="","",VLOOKUP(E3616,[1]PROJECTES!$C$14:$G$5000,4,FALSE))</f>
        <v/>
      </c>
      <c r="H3616" s="95"/>
      <c r="I3616" s="113" t="str">
        <f>IF(H3616="","",VLOOKUP(H3616,BD!B$2:C$16,2,FALSE))</f>
        <v/>
      </c>
      <c r="J3616" s="114"/>
      <c r="K3616" s="115" t="str">
        <f t="shared" si="122"/>
        <v/>
      </c>
      <c r="L3616" s="116" t="str">
        <f t="shared" ca="1" si="123"/>
        <v>-</v>
      </c>
      <c r="M3616" s="111" t="str">
        <f>IF(E3616="","",VLOOKUP(E3616,[1]PROJECTES!$C$14:$Z$5000,21,FALSE))</f>
        <v/>
      </c>
      <c r="N3616" s="117"/>
      <c r="O3616" s="118" t="s">
        <v>222</v>
      </c>
      <c r="P3616" s="119"/>
      <c r="Q3616" s="84"/>
      <c r="R3616" s="125"/>
      <c r="S3616" s="166"/>
      <c r="T3616" s="167"/>
    </row>
    <row r="3617" spans="1:20" s="121" customFormat="1" ht="20.100000000000001" customHeight="1" x14ac:dyDescent="0.3">
      <c r="A3617" s="80"/>
      <c r="B3617" s="110" t="str">
        <f>IF(E3617="","",VLOOKUP(E3617,[1]PROJECTES!$C$14:$G$5000,2,FALSE))</f>
        <v/>
      </c>
      <c r="C3617" s="80"/>
      <c r="D3617" s="283" t="str">
        <f>IF(E3617="","",VLOOKUP(E3617,[1]PROJECTES!$C$14:$G$5000,5,FALSE))</f>
        <v/>
      </c>
      <c r="E3617" s="79"/>
      <c r="F3617" s="110" t="str">
        <f>IF(I3617="","",VLOOKUP(I3617,[1]PROJECTES!$C$14:$G$5000,2,FALSE))</f>
        <v/>
      </c>
      <c r="G3617" s="112" t="str">
        <f>IF(E3617="","",VLOOKUP(E3617,[1]PROJECTES!$C$14:$G$5000,4,FALSE))</f>
        <v/>
      </c>
      <c r="H3617" s="95"/>
      <c r="I3617" s="113" t="str">
        <f>IF(H3617="","",VLOOKUP(H3617,BD!B$2:C$16,2,FALSE))</f>
        <v/>
      </c>
      <c r="J3617" s="114"/>
      <c r="K3617" s="115" t="str">
        <f t="shared" si="122"/>
        <v/>
      </c>
      <c r="L3617" s="116" t="str">
        <f t="shared" ca="1" si="123"/>
        <v>-</v>
      </c>
      <c r="M3617" s="111" t="str">
        <f>IF(E3617="","",VLOOKUP(E3617,[1]PROJECTES!$C$14:$Z$5000,21,FALSE))</f>
        <v/>
      </c>
      <c r="N3617" s="117"/>
      <c r="O3617" s="118" t="s">
        <v>222</v>
      </c>
      <c r="P3617" s="119"/>
      <c r="Q3617" s="84"/>
      <c r="R3617" s="125"/>
      <c r="S3617" s="166"/>
      <c r="T3617" s="167"/>
    </row>
    <row r="3618" spans="1:20" s="121" customFormat="1" ht="20.100000000000001" customHeight="1" x14ac:dyDescent="0.3">
      <c r="A3618" s="80"/>
      <c r="B3618" s="110" t="str">
        <f>IF(E3618="","",VLOOKUP(E3618,[1]PROJECTES!$C$14:$G$5000,2,FALSE))</f>
        <v/>
      </c>
      <c r="C3618" s="80"/>
      <c r="D3618" s="283" t="str">
        <f>IF(E3618="","",VLOOKUP(E3618,[1]PROJECTES!$C$14:$G$5000,5,FALSE))</f>
        <v/>
      </c>
      <c r="E3618" s="79"/>
      <c r="F3618" s="110" t="str">
        <f>IF(I3618="","",VLOOKUP(I3618,[1]PROJECTES!$C$14:$G$5000,2,FALSE))</f>
        <v/>
      </c>
      <c r="G3618" s="112" t="str">
        <f>IF(E3618="","",VLOOKUP(E3618,[1]PROJECTES!$C$14:$G$5000,4,FALSE))</f>
        <v/>
      </c>
      <c r="H3618" s="95"/>
      <c r="I3618" s="113" t="str">
        <f>IF(H3618="","",VLOOKUP(H3618,BD!B$2:C$16,2,FALSE))</f>
        <v/>
      </c>
      <c r="J3618" s="114"/>
      <c r="K3618" s="115" t="str">
        <f t="shared" si="122"/>
        <v/>
      </c>
      <c r="L3618" s="116" t="str">
        <f t="shared" ca="1" si="123"/>
        <v>-</v>
      </c>
      <c r="M3618" s="111" t="str">
        <f>IF(E3618="","",VLOOKUP(E3618,[1]PROJECTES!$C$14:$Z$5000,21,FALSE))</f>
        <v/>
      </c>
      <c r="N3618" s="117"/>
      <c r="O3618" s="118" t="s">
        <v>222</v>
      </c>
      <c r="P3618" s="119"/>
      <c r="Q3618" s="84"/>
      <c r="R3618" s="125"/>
      <c r="S3618" s="166"/>
      <c r="T3618" s="167"/>
    </row>
    <row r="3619" spans="1:20" s="121" customFormat="1" ht="20.100000000000001" customHeight="1" x14ac:dyDescent="0.3">
      <c r="A3619" s="80"/>
      <c r="B3619" s="110" t="str">
        <f>IF(E3619="","",VLOOKUP(E3619,[1]PROJECTES!$C$14:$G$5000,2,FALSE))</f>
        <v/>
      </c>
      <c r="C3619" s="80"/>
      <c r="D3619" s="283" t="str">
        <f>IF(E3619="","",VLOOKUP(E3619,[1]PROJECTES!$C$14:$G$5000,5,FALSE))</f>
        <v/>
      </c>
      <c r="E3619" s="79"/>
      <c r="F3619" s="110" t="str">
        <f>IF(I3619="","",VLOOKUP(I3619,[1]PROJECTES!$C$14:$G$5000,2,FALSE))</f>
        <v/>
      </c>
      <c r="G3619" s="112" t="str">
        <f>IF(E3619="","",VLOOKUP(E3619,[1]PROJECTES!$C$14:$G$5000,4,FALSE))</f>
        <v/>
      </c>
      <c r="H3619" s="95"/>
      <c r="I3619" s="113" t="str">
        <f>IF(H3619="","",VLOOKUP(H3619,BD!B$2:C$16,2,FALSE))</f>
        <v/>
      </c>
      <c r="J3619" s="114"/>
      <c r="K3619" s="115" t="str">
        <f t="shared" si="122"/>
        <v/>
      </c>
      <c r="L3619" s="116" t="str">
        <f t="shared" ca="1" si="123"/>
        <v>-</v>
      </c>
      <c r="M3619" s="111" t="str">
        <f>IF(E3619="","",VLOOKUP(E3619,[1]PROJECTES!$C$14:$Z$5000,21,FALSE))</f>
        <v/>
      </c>
      <c r="N3619" s="117"/>
      <c r="O3619" s="118" t="s">
        <v>222</v>
      </c>
      <c r="P3619" s="119"/>
      <c r="Q3619" s="84"/>
      <c r="R3619" s="125"/>
      <c r="S3619" s="166"/>
      <c r="T3619" s="167"/>
    </row>
    <row r="3620" spans="1:20" s="121" customFormat="1" ht="20.100000000000001" customHeight="1" x14ac:dyDescent="0.3">
      <c r="A3620" s="80"/>
      <c r="B3620" s="110" t="str">
        <f>IF(E3620="","",VLOOKUP(E3620,[1]PROJECTES!$C$14:$G$5000,2,FALSE))</f>
        <v/>
      </c>
      <c r="C3620" s="80"/>
      <c r="D3620" s="283" t="str">
        <f>IF(E3620="","",VLOOKUP(E3620,[1]PROJECTES!$C$14:$G$5000,5,FALSE))</f>
        <v/>
      </c>
      <c r="E3620" s="79"/>
      <c r="F3620" s="110" t="str">
        <f>IF(I3620="","",VLOOKUP(I3620,[1]PROJECTES!$C$14:$G$5000,2,FALSE))</f>
        <v/>
      </c>
      <c r="G3620" s="112" t="str">
        <f>IF(E3620="","",VLOOKUP(E3620,[1]PROJECTES!$C$14:$G$5000,4,FALSE))</f>
        <v/>
      </c>
      <c r="H3620" s="95"/>
      <c r="I3620" s="113" t="str">
        <f>IF(H3620="","",VLOOKUP(H3620,BD!B$2:C$16,2,FALSE))</f>
        <v/>
      </c>
      <c r="J3620" s="114"/>
      <c r="K3620" s="115" t="str">
        <f t="shared" si="122"/>
        <v/>
      </c>
      <c r="L3620" s="116" t="str">
        <f t="shared" ca="1" si="123"/>
        <v>-</v>
      </c>
      <c r="M3620" s="111" t="str">
        <f>IF(E3620="","",VLOOKUP(E3620,[1]PROJECTES!$C$14:$Z$5000,21,FALSE))</f>
        <v/>
      </c>
      <c r="N3620" s="117"/>
      <c r="O3620" s="118" t="s">
        <v>222</v>
      </c>
      <c r="P3620" s="119"/>
      <c r="Q3620" s="84"/>
      <c r="R3620" s="125"/>
      <c r="S3620" s="166"/>
      <c r="T3620" s="167"/>
    </row>
    <row r="3621" spans="1:20" s="121" customFormat="1" ht="20.100000000000001" customHeight="1" x14ac:dyDescent="0.3">
      <c r="A3621" s="80"/>
      <c r="B3621" s="110" t="str">
        <f>IF(E3621="","",VLOOKUP(E3621,[1]PROJECTES!$C$14:$G$5000,2,FALSE))</f>
        <v/>
      </c>
      <c r="C3621" s="80"/>
      <c r="D3621" s="283" t="str">
        <f>IF(E3621="","",VLOOKUP(E3621,[1]PROJECTES!$C$14:$G$5000,5,FALSE))</f>
        <v/>
      </c>
      <c r="E3621" s="79"/>
      <c r="F3621" s="110" t="str">
        <f>IF(I3621="","",VLOOKUP(I3621,[1]PROJECTES!$C$14:$G$5000,2,FALSE))</f>
        <v/>
      </c>
      <c r="G3621" s="112" t="str">
        <f>IF(E3621="","",VLOOKUP(E3621,[1]PROJECTES!$C$14:$G$5000,4,FALSE))</f>
        <v/>
      </c>
      <c r="H3621" s="95"/>
      <c r="I3621" s="113" t="str">
        <f>IF(H3621="","",VLOOKUP(H3621,BD!B$2:C$16,2,FALSE))</f>
        <v/>
      </c>
      <c r="J3621" s="114"/>
      <c r="K3621" s="115" t="str">
        <f t="shared" si="122"/>
        <v/>
      </c>
      <c r="L3621" s="116" t="str">
        <f t="shared" ca="1" si="123"/>
        <v>-</v>
      </c>
      <c r="M3621" s="111" t="str">
        <f>IF(E3621="","",VLOOKUP(E3621,[1]PROJECTES!$C$14:$Z$5000,21,FALSE))</f>
        <v/>
      </c>
      <c r="N3621" s="117"/>
      <c r="O3621" s="118" t="s">
        <v>222</v>
      </c>
      <c r="P3621" s="119"/>
      <c r="Q3621" s="84"/>
      <c r="R3621" s="125"/>
      <c r="S3621" s="166"/>
      <c r="T3621" s="167"/>
    </row>
    <row r="3622" spans="1:20" s="121" customFormat="1" ht="20.100000000000001" customHeight="1" x14ac:dyDescent="0.3">
      <c r="A3622" s="80"/>
      <c r="B3622" s="110" t="str">
        <f>IF(E3622="","",VLOOKUP(E3622,[1]PROJECTES!$C$14:$G$5000,2,FALSE))</f>
        <v/>
      </c>
      <c r="C3622" s="80"/>
      <c r="D3622" s="283" t="str">
        <f>IF(E3622="","",VLOOKUP(E3622,[1]PROJECTES!$C$14:$G$5000,5,FALSE))</f>
        <v/>
      </c>
      <c r="E3622" s="79"/>
      <c r="F3622" s="110" t="str">
        <f>IF(I3622="","",VLOOKUP(I3622,[1]PROJECTES!$C$14:$G$5000,2,FALSE))</f>
        <v/>
      </c>
      <c r="G3622" s="112" t="str">
        <f>IF(E3622="","",VLOOKUP(E3622,[1]PROJECTES!$C$14:$G$5000,4,FALSE))</f>
        <v/>
      </c>
      <c r="H3622" s="95"/>
      <c r="I3622" s="113" t="str">
        <f>IF(H3622="","",VLOOKUP(H3622,BD!B$2:C$16,2,FALSE))</f>
        <v/>
      </c>
      <c r="J3622" s="114"/>
      <c r="K3622" s="115" t="str">
        <f t="shared" ref="K3622:K3685" si="124">IF(J3622="","",WEEKNUM(J3622,2)-0)</f>
        <v/>
      </c>
      <c r="L3622" s="116" t="str">
        <f t="shared" ca="1" si="123"/>
        <v>-</v>
      </c>
      <c r="M3622" s="111" t="str">
        <f>IF(E3622="","",VLOOKUP(E3622,[1]PROJECTES!$C$14:$Z$5000,21,FALSE))</f>
        <v/>
      </c>
      <c r="N3622" s="117"/>
      <c r="O3622" s="118" t="s">
        <v>222</v>
      </c>
      <c r="P3622" s="119"/>
      <c r="Q3622" s="84"/>
      <c r="R3622" s="125"/>
      <c r="S3622" s="166"/>
      <c r="T3622" s="167"/>
    </row>
    <row r="3623" spans="1:20" s="121" customFormat="1" ht="20.100000000000001" customHeight="1" x14ac:dyDescent="0.3">
      <c r="A3623" s="80"/>
      <c r="B3623" s="110" t="str">
        <f>IF(E3623="","",VLOOKUP(E3623,[1]PROJECTES!$C$14:$G$5000,2,FALSE))</f>
        <v/>
      </c>
      <c r="C3623" s="80"/>
      <c r="D3623" s="283" t="str">
        <f>IF(E3623="","",VLOOKUP(E3623,[1]PROJECTES!$C$14:$G$5000,5,FALSE))</f>
        <v/>
      </c>
      <c r="E3623" s="79"/>
      <c r="F3623" s="110" t="str">
        <f>IF(I3623="","",VLOOKUP(I3623,[1]PROJECTES!$C$14:$G$5000,2,FALSE))</f>
        <v/>
      </c>
      <c r="G3623" s="112" t="str">
        <f>IF(E3623="","",VLOOKUP(E3623,[1]PROJECTES!$C$14:$G$5000,4,FALSE))</f>
        <v/>
      </c>
      <c r="H3623" s="95"/>
      <c r="I3623" s="113" t="str">
        <f>IF(H3623="","",VLOOKUP(H3623,BD!B$2:C$16,2,FALSE))</f>
        <v/>
      </c>
      <c r="J3623" s="114"/>
      <c r="K3623" s="115" t="str">
        <f t="shared" si="124"/>
        <v/>
      </c>
      <c r="L3623" s="116" t="str">
        <f t="shared" ca="1" si="123"/>
        <v>-</v>
      </c>
      <c r="M3623" s="111" t="str">
        <f>IF(E3623="","",VLOOKUP(E3623,[1]PROJECTES!$C$14:$Z$5000,21,FALSE))</f>
        <v/>
      </c>
      <c r="N3623" s="117"/>
      <c r="O3623" s="118" t="s">
        <v>222</v>
      </c>
      <c r="P3623" s="119"/>
      <c r="Q3623" s="84"/>
      <c r="R3623" s="125"/>
      <c r="S3623" s="166"/>
      <c r="T3623" s="167"/>
    </row>
    <row r="3624" spans="1:20" s="121" customFormat="1" ht="20.100000000000001" customHeight="1" x14ac:dyDescent="0.3">
      <c r="A3624" s="80"/>
      <c r="B3624" s="110" t="str">
        <f>IF(E3624="","",VLOOKUP(E3624,[1]PROJECTES!$C$14:$G$5000,2,FALSE))</f>
        <v/>
      </c>
      <c r="C3624" s="80"/>
      <c r="D3624" s="283" t="str">
        <f>IF(E3624="","",VLOOKUP(E3624,[1]PROJECTES!$C$14:$G$5000,5,FALSE))</f>
        <v/>
      </c>
      <c r="E3624" s="155"/>
      <c r="F3624" s="110" t="str">
        <f>IF(I3624="","",VLOOKUP(I3624,[1]PROJECTES!$C$14:$G$5000,2,FALSE))</f>
        <v/>
      </c>
      <c r="G3624" s="112" t="str">
        <f>IF(E3624="","",VLOOKUP(E3624,[1]PROJECTES!$C$14:$G$5000,4,FALSE))</f>
        <v/>
      </c>
      <c r="H3624" s="95"/>
      <c r="I3624" s="113" t="str">
        <f>IF(H3624="","",VLOOKUP(H3624,BD!B$2:C$16,2,FALSE))</f>
        <v/>
      </c>
      <c r="J3624" s="114"/>
      <c r="K3624" s="115" t="str">
        <f t="shared" si="124"/>
        <v/>
      </c>
      <c r="L3624" s="116" t="str">
        <f t="shared" ca="1" si="123"/>
        <v>-</v>
      </c>
      <c r="M3624" s="111" t="str">
        <f>IF(E3624="","",VLOOKUP(E3624,[1]PROJECTES!$C$14:$Z$5000,21,FALSE))</f>
        <v/>
      </c>
      <c r="N3624" s="117"/>
      <c r="O3624" s="118" t="s">
        <v>222</v>
      </c>
      <c r="P3624" s="119"/>
      <c r="Q3624" s="84"/>
      <c r="R3624" s="249"/>
      <c r="S3624" s="166"/>
      <c r="T3624" s="167"/>
    </row>
    <row r="3625" spans="1:20" s="121" customFormat="1" ht="20.100000000000001" customHeight="1" x14ac:dyDescent="0.3">
      <c r="A3625" s="80"/>
      <c r="B3625" s="110" t="str">
        <f>IF(E3625="","",VLOOKUP(E3625,[1]PROJECTES!$C$14:$G$5000,2,FALSE))</f>
        <v/>
      </c>
      <c r="C3625" s="80"/>
      <c r="D3625" s="283" t="str">
        <f>IF(E3625="","",VLOOKUP(E3625,[1]PROJECTES!$C$14:$G$5000,5,FALSE))</f>
        <v/>
      </c>
      <c r="E3625" s="79"/>
      <c r="F3625" s="110" t="str">
        <f>IF(I3625="","",VLOOKUP(I3625,[1]PROJECTES!$C$14:$G$5000,2,FALSE))</f>
        <v/>
      </c>
      <c r="G3625" s="112" t="str">
        <f>IF(E3625="","",VLOOKUP(E3625,[1]PROJECTES!$C$14:$G$5000,4,FALSE))</f>
        <v/>
      </c>
      <c r="H3625" s="95"/>
      <c r="I3625" s="113" t="str">
        <f>IF(H3625="","",VLOOKUP(H3625,BD!B$2:C$16,2,FALSE))</f>
        <v/>
      </c>
      <c r="J3625" s="114"/>
      <c r="K3625" s="115" t="str">
        <f t="shared" si="124"/>
        <v/>
      </c>
      <c r="L3625" s="116" t="str">
        <f t="shared" ca="1" si="123"/>
        <v>-</v>
      </c>
      <c r="M3625" s="111" t="str">
        <f>IF(E3625="","",VLOOKUP(E3625,[1]PROJECTES!$C$14:$Z$5000,21,FALSE))</f>
        <v/>
      </c>
      <c r="N3625" s="117"/>
      <c r="O3625" s="118" t="s">
        <v>222</v>
      </c>
      <c r="P3625" s="119"/>
      <c r="Q3625" s="84"/>
      <c r="R3625" s="125"/>
      <c r="S3625" s="166"/>
      <c r="T3625" s="167"/>
    </row>
    <row r="3626" spans="1:20" s="121" customFormat="1" ht="20.100000000000001" customHeight="1" x14ac:dyDescent="0.3">
      <c r="A3626" s="80"/>
      <c r="B3626" s="110" t="str">
        <f>IF(E3626="","",VLOOKUP(E3626,[1]PROJECTES!$C$14:$G$5000,2,FALSE))</f>
        <v/>
      </c>
      <c r="C3626" s="80"/>
      <c r="D3626" s="283" t="str">
        <f>IF(E3626="","",VLOOKUP(E3626,[1]PROJECTES!$C$14:$G$5000,5,FALSE))</f>
        <v/>
      </c>
      <c r="E3626" s="79"/>
      <c r="F3626" s="110" t="str">
        <f>IF(I3626="","",VLOOKUP(I3626,[1]PROJECTES!$C$14:$G$5000,2,FALSE))</f>
        <v/>
      </c>
      <c r="G3626" s="112" t="str">
        <f>IF(E3626="","",VLOOKUP(E3626,[1]PROJECTES!$C$14:$G$5000,4,FALSE))</f>
        <v/>
      </c>
      <c r="H3626" s="95"/>
      <c r="I3626" s="113" t="str">
        <f>IF(H3626="","",VLOOKUP(H3626,BD!B$2:C$16,2,FALSE))</f>
        <v/>
      </c>
      <c r="J3626" s="114"/>
      <c r="K3626" s="115" t="str">
        <f t="shared" si="124"/>
        <v/>
      </c>
      <c r="L3626" s="116" t="str">
        <f t="shared" ca="1" si="123"/>
        <v>-</v>
      </c>
      <c r="M3626" s="111" t="str">
        <f>IF(E3626="","",VLOOKUP(E3626,[1]PROJECTES!$C$14:$Z$5000,21,FALSE))</f>
        <v/>
      </c>
      <c r="N3626" s="117"/>
      <c r="O3626" s="118" t="s">
        <v>222</v>
      </c>
      <c r="P3626" s="119"/>
      <c r="Q3626" s="84"/>
      <c r="R3626" s="125"/>
      <c r="S3626" s="166"/>
      <c r="T3626" s="167"/>
    </row>
    <row r="3627" spans="1:20" s="121" customFormat="1" ht="20.100000000000001" customHeight="1" x14ac:dyDescent="0.3">
      <c r="A3627" s="80"/>
      <c r="B3627" s="110" t="str">
        <f>IF(E3627="","",VLOOKUP(E3627,[1]PROJECTES!$C$14:$G$5000,2,FALSE))</f>
        <v/>
      </c>
      <c r="C3627" s="80"/>
      <c r="D3627" s="283" t="str">
        <f>IF(E3627="","",VLOOKUP(E3627,[1]PROJECTES!$C$14:$G$5000,5,FALSE))</f>
        <v/>
      </c>
      <c r="E3627" s="79"/>
      <c r="F3627" s="110" t="str">
        <f>IF(I3627="","",VLOOKUP(I3627,[1]PROJECTES!$C$14:$G$5000,2,FALSE))</f>
        <v/>
      </c>
      <c r="G3627" s="112" t="str">
        <f>IF(E3627="","",VLOOKUP(E3627,[1]PROJECTES!$C$14:$G$5000,4,FALSE))</f>
        <v/>
      </c>
      <c r="H3627" s="95"/>
      <c r="I3627" s="113" t="str">
        <f>IF(H3627="","",VLOOKUP(H3627,BD!B$2:C$16,2,FALSE))</f>
        <v/>
      </c>
      <c r="J3627" s="114"/>
      <c r="K3627" s="115" t="str">
        <f t="shared" si="124"/>
        <v/>
      </c>
      <c r="L3627" s="116" t="str">
        <f t="shared" ca="1" si="123"/>
        <v>-</v>
      </c>
      <c r="M3627" s="111" t="str">
        <f>IF(E3627="","",VLOOKUP(E3627,[1]PROJECTES!$C$14:$Z$5000,21,FALSE))</f>
        <v/>
      </c>
      <c r="N3627" s="117"/>
      <c r="O3627" s="118" t="s">
        <v>222</v>
      </c>
      <c r="P3627" s="119"/>
      <c r="Q3627" s="84"/>
      <c r="R3627" s="125"/>
      <c r="S3627" s="166"/>
      <c r="T3627" s="167"/>
    </row>
    <row r="3628" spans="1:20" s="121" customFormat="1" ht="20.100000000000001" customHeight="1" x14ac:dyDescent="0.3">
      <c r="A3628" s="80"/>
      <c r="B3628" s="110" t="str">
        <f>IF(E3628="","",VLOOKUP(E3628,[1]PROJECTES!$C$14:$G$5000,2,FALSE))</f>
        <v/>
      </c>
      <c r="C3628" s="80"/>
      <c r="D3628" s="283" t="str">
        <f>IF(E3628="","",VLOOKUP(E3628,[1]PROJECTES!$C$14:$G$5000,5,FALSE))</f>
        <v/>
      </c>
      <c r="E3628" s="79"/>
      <c r="F3628" s="110" t="str">
        <f>IF(I3628="","",VLOOKUP(I3628,[1]PROJECTES!$C$14:$G$5000,2,FALSE))</f>
        <v/>
      </c>
      <c r="G3628" s="112" t="str">
        <f>IF(E3628="","",VLOOKUP(E3628,[1]PROJECTES!$C$14:$G$5000,4,FALSE))</f>
        <v/>
      </c>
      <c r="H3628" s="95"/>
      <c r="I3628" s="113" t="str">
        <f>IF(H3628="","",VLOOKUP(H3628,BD!B$2:C$16,2,FALSE))</f>
        <v/>
      </c>
      <c r="J3628" s="114"/>
      <c r="K3628" s="115" t="str">
        <f t="shared" si="124"/>
        <v/>
      </c>
      <c r="L3628" s="116" t="str">
        <f t="shared" ca="1" si="123"/>
        <v>-</v>
      </c>
      <c r="M3628" s="111" t="str">
        <f>IF(E3628="","",VLOOKUP(E3628,[1]PROJECTES!$C$14:$Z$5000,21,FALSE))</f>
        <v/>
      </c>
      <c r="N3628" s="117"/>
      <c r="O3628" s="118" t="s">
        <v>222</v>
      </c>
      <c r="P3628" s="119"/>
      <c r="Q3628" s="84"/>
      <c r="R3628" s="125"/>
      <c r="S3628" s="166"/>
      <c r="T3628" s="167"/>
    </row>
    <row r="3629" spans="1:20" s="121" customFormat="1" ht="20.100000000000001" customHeight="1" x14ac:dyDescent="0.3">
      <c r="A3629" s="80"/>
      <c r="B3629" s="110" t="str">
        <f>IF(E3629="","",VLOOKUP(E3629,[1]PROJECTES!$C$14:$G$5000,2,FALSE))</f>
        <v/>
      </c>
      <c r="C3629" s="80"/>
      <c r="D3629" s="283" t="str">
        <f>IF(E3629="","",VLOOKUP(E3629,[1]PROJECTES!$C$14:$G$5000,5,FALSE))</f>
        <v/>
      </c>
      <c r="E3629" s="79"/>
      <c r="F3629" s="110" t="str">
        <f>IF(I3629="","",VLOOKUP(I3629,[1]PROJECTES!$C$14:$G$5000,2,FALSE))</f>
        <v/>
      </c>
      <c r="G3629" s="112" t="str">
        <f>IF(E3629="","",VLOOKUP(E3629,[1]PROJECTES!$C$14:$G$5000,4,FALSE))</f>
        <v/>
      </c>
      <c r="H3629" s="95"/>
      <c r="I3629" s="113" t="str">
        <f>IF(H3629="","",VLOOKUP(H3629,BD!B$2:C$16,2,FALSE))</f>
        <v/>
      </c>
      <c r="J3629" s="114"/>
      <c r="K3629" s="115" t="str">
        <f t="shared" si="124"/>
        <v/>
      </c>
      <c r="L3629" s="116" t="str">
        <f t="shared" ca="1" si="123"/>
        <v>-</v>
      </c>
      <c r="M3629" s="111" t="str">
        <f>IF(E3629="","",VLOOKUP(E3629,[1]PROJECTES!$C$14:$Z$5000,21,FALSE))</f>
        <v/>
      </c>
      <c r="N3629" s="117"/>
      <c r="O3629" s="118" t="s">
        <v>222</v>
      </c>
      <c r="P3629" s="119"/>
      <c r="Q3629" s="84"/>
      <c r="R3629" s="125"/>
      <c r="S3629" s="166"/>
      <c r="T3629" s="167"/>
    </row>
    <row r="3630" spans="1:20" s="121" customFormat="1" ht="20.100000000000001" customHeight="1" x14ac:dyDescent="0.3">
      <c r="A3630" s="80"/>
      <c r="B3630" s="110" t="str">
        <f>IF(E3630="","",VLOOKUP(E3630,[1]PROJECTES!$C$14:$G$5000,2,FALSE))</f>
        <v/>
      </c>
      <c r="C3630" s="80"/>
      <c r="D3630" s="283" t="str">
        <f>IF(E3630="","",VLOOKUP(E3630,[1]PROJECTES!$C$14:$G$5000,5,FALSE))</f>
        <v/>
      </c>
      <c r="E3630" s="79"/>
      <c r="F3630" s="110" t="str">
        <f>IF(I3630="","",VLOOKUP(I3630,[1]PROJECTES!$C$14:$G$5000,2,FALSE))</f>
        <v/>
      </c>
      <c r="G3630" s="112" t="str">
        <f>IF(E3630="","",VLOOKUP(E3630,[1]PROJECTES!$C$14:$G$5000,4,FALSE))</f>
        <v/>
      </c>
      <c r="H3630" s="95"/>
      <c r="I3630" s="113" t="str">
        <f>IF(H3630="","",VLOOKUP(H3630,BD!B$2:C$16,2,FALSE))</f>
        <v/>
      </c>
      <c r="J3630" s="114"/>
      <c r="K3630" s="115" t="str">
        <f t="shared" si="124"/>
        <v/>
      </c>
      <c r="L3630" s="116" t="str">
        <f t="shared" ca="1" si="123"/>
        <v>-</v>
      </c>
      <c r="M3630" s="111" t="str">
        <f>IF(E3630="","",VLOOKUP(E3630,[1]PROJECTES!$C$14:$Z$5000,21,FALSE))</f>
        <v/>
      </c>
      <c r="N3630" s="117"/>
      <c r="O3630" s="118" t="s">
        <v>222</v>
      </c>
      <c r="P3630" s="119"/>
      <c r="Q3630" s="84"/>
      <c r="R3630" s="125"/>
      <c r="S3630" s="166"/>
      <c r="T3630" s="167"/>
    </row>
    <row r="3631" spans="1:20" s="121" customFormat="1" ht="20.100000000000001" customHeight="1" x14ac:dyDescent="0.3">
      <c r="A3631" s="80"/>
      <c r="B3631" s="110" t="str">
        <f>IF(E3631="","",VLOOKUP(E3631,[1]PROJECTES!$C$14:$G$5000,2,FALSE))</f>
        <v/>
      </c>
      <c r="C3631" s="80"/>
      <c r="D3631" s="283" t="str">
        <f>IF(E3631="","",VLOOKUP(E3631,[1]PROJECTES!$C$14:$G$5000,5,FALSE))</f>
        <v/>
      </c>
      <c r="E3631" s="79"/>
      <c r="F3631" s="110" t="str">
        <f>IF(I3631="","",VLOOKUP(I3631,[1]PROJECTES!$C$14:$G$5000,2,FALSE))</f>
        <v/>
      </c>
      <c r="G3631" s="112" t="str">
        <f>IF(E3631="","",VLOOKUP(E3631,[1]PROJECTES!$C$14:$G$5000,4,FALSE))</f>
        <v/>
      </c>
      <c r="H3631" s="95"/>
      <c r="I3631" s="113" t="str">
        <f>IF(H3631="","",VLOOKUP(H3631,BD!B$2:C$16,2,FALSE))</f>
        <v/>
      </c>
      <c r="J3631" s="114"/>
      <c r="K3631" s="115" t="str">
        <f t="shared" si="124"/>
        <v/>
      </c>
      <c r="L3631" s="116" t="str">
        <f t="shared" ca="1" si="123"/>
        <v>-</v>
      </c>
      <c r="M3631" s="111" t="str">
        <f>IF(E3631="","",VLOOKUP(E3631,[1]PROJECTES!$C$14:$Z$5000,21,FALSE))</f>
        <v/>
      </c>
      <c r="N3631" s="117"/>
      <c r="O3631" s="118" t="s">
        <v>222</v>
      </c>
      <c r="P3631" s="119"/>
      <c r="Q3631" s="84"/>
      <c r="R3631" s="125"/>
      <c r="S3631" s="166"/>
      <c r="T3631" s="167"/>
    </row>
    <row r="3632" spans="1:20" s="121" customFormat="1" ht="20.100000000000001" customHeight="1" x14ac:dyDescent="0.3">
      <c r="A3632" s="80"/>
      <c r="B3632" s="110" t="str">
        <f>IF(E3632="","",VLOOKUP(E3632,[1]PROJECTES!$C$14:$G$5000,2,FALSE))</f>
        <v/>
      </c>
      <c r="C3632" s="80"/>
      <c r="D3632" s="283" t="str">
        <f>IF(E3632="","",VLOOKUP(E3632,[1]PROJECTES!$C$14:$G$5000,5,FALSE))</f>
        <v/>
      </c>
      <c r="E3632" s="79"/>
      <c r="F3632" s="110" t="str">
        <f>IF(I3632="","",VLOOKUP(I3632,[1]PROJECTES!$C$14:$G$5000,2,FALSE))</f>
        <v/>
      </c>
      <c r="G3632" s="112" t="str">
        <f>IF(E3632="","",VLOOKUP(E3632,[1]PROJECTES!$C$14:$G$5000,4,FALSE))</f>
        <v/>
      </c>
      <c r="H3632" s="95"/>
      <c r="I3632" s="113" t="str">
        <f>IF(H3632="","",VLOOKUP(H3632,BD!B$2:C$16,2,FALSE))</f>
        <v/>
      </c>
      <c r="J3632" s="114"/>
      <c r="K3632" s="115" t="str">
        <f t="shared" si="124"/>
        <v/>
      </c>
      <c r="L3632" s="116" t="str">
        <f t="shared" ca="1" si="123"/>
        <v>-</v>
      </c>
      <c r="M3632" s="111" t="str">
        <f>IF(E3632="","",VLOOKUP(E3632,[1]PROJECTES!$C$14:$Z$5000,21,FALSE))</f>
        <v/>
      </c>
      <c r="N3632" s="117"/>
      <c r="O3632" s="118" t="s">
        <v>222</v>
      </c>
      <c r="P3632" s="119"/>
      <c r="Q3632" s="84"/>
      <c r="R3632" s="125"/>
      <c r="S3632" s="166"/>
      <c r="T3632" s="167"/>
    </row>
    <row r="3633" spans="1:20" s="121" customFormat="1" ht="20.100000000000001" customHeight="1" x14ac:dyDescent="0.3">
      <c r="A3633" s="80"/>
      <c r="B3633" s="110" t="str">
        <f>IF(E3633="","",VLOOKUP(E3633,[1]PROJECTES!$C$14:$G$5000,2,FALSE))</f>
        <v/>
      </c>
      <c r="C3633" s="80"/>
      <c r="D3633" s="283" t="str">
        <f>IF(E3633="","",VLOOKUP(E3633,[1]PROJECTES!$C$14:$G$5000,5,FALSE))</f>
        <v/>
      </c>
      <c r="E3633" s="79"/>
      <c r="F3633" s="110" t="str">
        <f>IF(I3633="","",VLOOKUP(I3633,[1]PROJECTES!$C$14:$G$5000,2,FALSE))</f>
        <v/>
      </c>
      <c r="G3633" s="112" t="str">
        <f>IF(E3633="","",VLOOKUP(E3633,[1]PROJECTES!$C$14:$G$5000,4,FALSE))</f>
        <v/>
      </c>
      <c r="H3633" s="95"/>
      <c r="I3633" s="113" t="str">
        <f>IF(H3633="","",VLOOKUP(H3633,BD!B$2:C$16,2,FALSE))</f>
        <v/>
      </c>
      <c r="J3633" s="114"/>
      <c r="K3633" s="115" t="str">
        <f t="shared" si="124"/>
        <v/>
      </c>
      <c r="L3633" s="116" t="str">
        <f t="shared" ca="1" si="123"/>
        <v>-</v>
      </c>
      <c r="M3633" s="111" t="str">
        <f>IF(E3633="","",VLOOKUP(E3633,[1]PROJECTES!$C$14:$Z$5000,21,FALSE))</f>
        <v/>
      </c>
      <c r="N3633" s="117"/>
      <c r="O3633" s="118" t="s">
        <v>222</v>
      </c>
      <c r="P3633" s="119"/>
      <c r="Q3633" s="84"/>
      <c r="R3633" s="125"/>
      <c r="S3633" s="166"/>
      <c r="T3633" s="167"/>
    </row>
    <row r="3634" spans="1:20" s="121" customFormat="1" ht="20.100000000000001" customHeight="1" x14ac:dyDescent="0.3">
      <c r="A3634" s="80"/>
      <c r="B3634" s="110" t="str">
        <f>IF(E3634="","",VLOOKUP(E3634,[1]PROJECTES!$C$14:$G$5000,2,FALSE))</f>
        <v/>
      </c>
      <c r="C3634" s="80"/>
      <c r="D3634" s="283" t="str">
        <f>IF(E3634="","",VLOOKUP(E3634,[1]PROJECTES!$C$14:$G$5000,5,FALSE))</f>
        <v/>
      </c>
      <c r="E3634" s="79"/>
      <c r="F3634" s="110" t="str">
        <f>IF(I3634="","",VLOOKUP(I3634,[1]PROJECTES!$C$14:$G$5000,2,FALSE))</f>
        <v/>
      </c>
      <c r="G3634" s="112" t="str">
        <f>IF(E3634="","",VLOOKUP(E3634,[1]PROJECTES!$C$14:$G$5000,4,FALSE))</f>
        <v/>
      </c>
      <c r="H3634" s="95"/>
      <c r="I3634" s="113" t="str">
        <f>IF(H3634="","",VLOOKUP(H3634,BD!B$2:C$16,2,FALSE))</f>
        <v/>
      </c>
      <c r="J3634" s="114"/>
      <c r="K3634" s="115" t="str">
        <f t="shared" si="124"/>
        <v/>
      </c>
      <c r="L3634" s="116" t="str">
        <f t="shared" ca="1" si="123"/>
        <v>-</v>
      </c>
      <c r="M3634" s="111" t="str">
        <f>IF(E3634="","",VLOOKUP(E3634,[1]PROJECTES!$C$14:$Z$5000,21,FALSE))</f>
        <v/>
      </c>
      <c r="N3634" s="117"/>
      <c r="O3634" s="118" t="s">
        <v>222</v>
      </c>
      <c r="P3634" s="119"/>
      <c r="Q3634" s="84"/>
      <c r="R3634" s="125"/>
      <c r="S3634" s="166"/>
      <c r="T3634" s="167"/>
    </row>
    <row r="3635" spans="1:20" s="121" customFormat="1" ht="20.100000000000001" customHeight="1" x14ac:dyDescent="0.3">
      <c r="A3635" s="80"/>
      <c r="B3635" s="110" t="str">
        <f>IF(E3635="","",VLOOKUP(E3635,[1]PROJECTES!$C$14:$G$5000,2,FALSE))</f>
        <v/>
      </c>
      <c r="C3635" s="80"/>
      <c r="D3635" s="283" t="str">
        <f>IF(E3635="","",VLOOKUP(E3635,[1]PROJECTES!$C$14:$G$5000,5,FALSE))</f>
        <v/>
      </c>
      <c r="E3635" s="79"/>
      <c r="F3635" s="110" t="str">
        <f>IF(I3635="","",VLOOKUP(I3635,[1]PROJECTES!$C$14:$G$5000,2,FALSE))</f>
        <v/>
      </c>
      <c r="G3635" s="112" t="str">
        <f>IF(E3635="","",VLOOKUP(E3635,[1]PROJECTES!$C$14:$G$5000,4,FALSE))</f>
        <v/>
      </c>
      <c r="H3635" s="95"/>
      <c r="I3635" s="113" t="str">
        <f>IF(H3635="","",VLOOKUP(H3635,BD!B$2:C$16,2,FALSE))</f>
        <v/>
      </c>
      <c r="J3635" s="114"/>
      <c r="K3635" s="115" t="str">
        <f t="shared" si="124"/>
        <v/>
      </c>
      <c r="L3635" s="116" t="str">
        <f t="shared" ca="1" si="123"/>
        <v>-</v>
      </c>
      <c r="M3635" s="111" t="str">
        <f>IF(E3635="","",VLOOKUP(E3635,[1]PROJECTES!$C$14:$Z$5000,21,FALSE))</f>
        <v/>
      </c>
      <c r="N3635" s="117"/>
      <c r="O3635" s="118" t="s">
        <v>222</v>
      </c>
      <c r="P3635" s="119"/>
      <c r="Q3635" s="84"/>
      <c r="R3635" s="123"/>
      <c r="S3635" s="166"/>
      <c r="T3635" s="167"/>
    </row>
    <row r="3636" spans="1:20" s="121" customFormat="1" ht="20.100000000000001" customHeight="1" x14ac:dyDescent="0.3">
      <c r="A3636" s="80"/>
      <c r="B3636" s="110" t="str">
        <f>IF(E3636="","",VLOOKUP(E3636,[1]PROJECTES!$C$14:$G$5000,2,FALSE))</f>
        <v/>
      </c>
      <c r="C3636" s="80"/>
      <c r="D3636" s="283" t="str">
        <f>IF(E3636="","",VLOOKUP(E3636,[1]PROJECTES!$C$14:$G$5000,5,FALSE))</f>
        <v/>
      </c>
      <c r="E3636" s="79"/>
      <c r="F3636" s="110" t="str">
        <f>IF(I3636="","",VLOOKUP(I3636,[1]PROJECTES!$C$14:$G$5000,2,FALSE))</f>
        <v/>
      </c>
      <c r="G3636" s="112" t="str">
        <f>IF(E3636="","",VLOOKUP(E3636,[1]PROJECTES!$C$14:$G$5000,4,FALSE))</f>
        <v/>
      </c>
      <c r="H3636" s="95"/>
      <c r="I3636" s="113" t="str">
        <f>IF(H3636="","",VLOOKUP(H3636,BD!B$2:C$16,2,FALSE))</f>
        <v/>
      </c>
      <c r="J3636" s="114"/>
      <c r="K3636" s="115" t="str">
        <f t="shared" si="124"/>
        <v/>
      </c>
      <c r="L3636" s="116" t="str">
        <f t="shared" ca="1" si="123"/>
        <v>-</v>
      </c>
      <c r="M3636" s="111" t="str">
        <f>IF(E3636="","",VLOOKUP(E3636,[1]PROJECTES!$C$14:$Z$5000,21,FALSE))</f>
        <v/>
      </c>
      <c r="N3636" s="117"/>
      <c r="O3636" s="118" t="s">
        <v>222</v>
      </c>
      <c r="P3636" s="119"/>
      <c r="Q3636" s="84"/>
      <c r="R3636" s="125"/>
      <c r="S3636" s="166"/>
      <c r="T3636" s="167"/>
    </row>
    <row r="3637" spans="1:20" s="121" customFormat="1" ht="20.100000000000001" customHeight="1" x14ac:dyDescent="0.3">
      <c r="A3637" s="80"/>
      <c r="B3637" s="110" t="str">
        <f>IF(E3637="","",VLOOKUP(E3637,[1]PROJECTES!$C$14:$G$5000,2,FALSE))</f>
        <v/>
      </c>
      <c r="C3637" s="80"/>
      <c r="D3637" s="283" t="str">
        <f>IF(E3637="","",VLOOKUP(E3637,[1]PROJECTES!$C$14:$G$5000,5,FALSE))</f>
        <v/>
      </c>
      <c r="E3637" s="79"/>
      <c r="F3637" s="110" t="str">
        <f>IF(I3637="","",VLOOKUP(I3637,[1]PROJECTES!$C$14:$G$5000,2,FALSE))</f>
        <v/>
      </c>
      <c r="G3637" s="112" t="str">
        <f>IF(E3637="","",VLOOKUP(E3637,[1]PROJECTES!$C$14:$G$5000,4,FALSE))</f>
        <v/>
      </c>
      <c r="H3637" s="95"/>
      <c r="I3637" s="113" t="str">
        <f>IF(H3637="","",VLOOKUP(H3637,BD!B$2:C$16,2,FALSE))</f>
        <v/>
      </c>
      <c r="J3637" s="114"/>
      <c r="K3637" s="115" t="str">
        <f t="shared" si="124"/>
        <v/>
      </c>
      <c r="L3637" s="116" t="str">
        <f t="shared" ca="1" si="123"/>
        <v>-</v>
      </c>
      <c r="M3637" s="111" t="str">
        <f>IF(E3637="","",VLOOKUP(E3637,[1]PROJECTES!$C$14:$Z$5000,21,FALSE))</f>
        <v/>
      </c>
      <c r="N3637" s="117"/>
      <c r="O3637" s="118" t="s">
        <v>222</v>
      </c>
      <c r="P3637" s="119"/>
      <c r="Q3637" s="84"/>
      <c r="R3637" s="125"/>
      <c r="S3637" s="166"/>
      <c r="T3637" s="167"/>
    </row>
    <row r="3638" spans="1:20" s="121" customFormat="1" ht="20.100000000000001" customHeight="1" x14ac:dyDescent="0.3">
      <c r="A3638" s="80"/>
      <c r="B3638" s="110" t="str">
        <f>IF(E3638="","",VLOOKUP(E3638,[1]PROJECTES!$C$14:$G$5000,2,FALSE))</f>
        <v/>
      </c>
      <c r="C3638" s="80"/>
      <c r="D3638" s="283" t="str">
        <f>IF(E3638="","",VLOOKUP(E3638,[1]PROJECTES!$C$14:$G$5000,5,FALSE))</f>
        <v/>
      </c>
      <c r="E3638" s="79"/>
      <c r="F3638" s="110" t="str">
        <f>IF(I3638="","",VLOOKUP(I3638,[1]PROJECTES!$C$14:$G$5000,2,FALSE))</f>
        <v/>
      </c>
      <c r="G3638" s="112" t="str">
        <f>IF(E3638="","",VLOOKUP(E3638,[1]PROJECTES!$C$14:$G$5000,4,FALSE))</f>
        <v/>
      </c>
      <c r="H3638" s="95"/>
      <c r="I3638" s="113" t="str">
        <f>IF(H3638="","",VLOOKUP(H3638,BD!B$2:C$16,2,FALSE))</f>
        <v/>
      </c>
      <c r="J3638" s="114"/>
      <c r="K3638" s="115" t="str">
        <f t="shared" si="124"/>
        <v/>
      </c>
      <c r="L3638" s="116" t="str">
        <f t="shared" ca="1" si="123"/>
        <v>-</v>
      </c>
      <c r="M3638" s="111" t="str">
        <f>IF(E3638="","",VLOOKUP(E3638,[1]PROJECTES!$C$14:$Z$5000,21,FALSE))</f>
        <v/>
      </c>
      <c r="N3638" s="117"/>
      <c r="O3638" s="118" t="s">
        <v>222</v>
      </c>
      <c r="P3638" s="119"/>
      <c r="Q3638" s="84"/>
      <c r="R3638" s="125"/>
      <c r="S3638" s="166"/>
      <c r="T3638" s="167"/>
    </row>
    <row r="3639" spans="1:20" s="121" customFormat="1" ht="20.100000000000001" customHeight="1" x14ac:dyDescent="0.3">
      <c r="A3639" s="80"/>
      <c r="B3639" s="110" t="str">
        <f>IF(E3639="","",VLOOKUP(E3639,[1]PROJECTES!$C$14:$G$5000,2,FALSE))</f>
        <v/>
      </c>
      <c r="C3639" s="80"/>
      <c r="D3639" s="283" t="str">
        <f>IF(E3639="","",VLOOKUP(E3639,[1]PROJECTES!$C$14:$G$5000,5,FALSE))</f>
        <v/>
      </c>
      <c r="E3639" s="79"/>
      <c r="F3639" s="110" t="str">
        <f>IF(I3639="","",VLOOKUP(I3639,[1]PROJECTES!$C$14:$G$5000,2,FALSE))</f>
        <v/>
      </c>
      <c r="G3639" s="112" t="str">
        <f>IF(E3639="","",VLOOKUP(E3639,[1]PROJECTES!$C$14:$G$5000,4,FALSE))</f>
        <v/>
      </c>
      <c r="H3639" s="95"/>
      <c r="I3639" s="113" t="str">
        <f>IF(H3639="","",VLOOKUP(H3639,BD!B$2:C$16,2,FALSE))</f>
        <v/>
      </c>
      <c r="J3639" s="114"/>
      <c r="K3639" s="115" t="str">
        <f t="shared" si="124"/>
        <v/>
      </c>
      <c r="L3639" s="116" t="str">
        <f t="shared" ca="1" si="123"/>
        <v>-</v>
      </c>
      <c r="M3639" s="111" t="str">
        <f>IF(E3639="","",VLOOKUP(E3639,[1]PROJECTES!$C$14:$Z$5000,21,FALSE))</f>
        <v/>
      </c>
      <c r="N3639" s="117"/>
      <c r="O3639" s="118" t="s">
        <v>222</v>
      </c>
      <c r="P3639" s="119"/>
      <c r="Q3639" s="84"/>
      <c r="R3639" s="125"/>
      <c r="S3639" s="166"/>
      <c r="T3639" s="167"/>
    </row>
    <row r="3640" spans="1:20" s="121" customFormat="1" ht="20.100000000000001" customHeight="1" x14ac:dyDescent="0.3">
      <c r="A3640" s="80"/>
      <c r="B3640" s="110" t="str">
        <f>IF(E3640="","",VLOOKUP(E3640,[1]PROJECTES!$C$14:$G$5000,2,FALSE))</f>
        <v/>
      </c>
      <c r="C3640" s="80"/>
      <c r="D3640" s="283" t="str">
        <f>IF(E3640="","",VLOOKUP(E3640,[1]PROJECTES!$C$14:$G$5000,5,FALSE))</f>
        <v/>
      </c>
      <c r="E3640" s="79"/>
      <c r="F3640" s="110" t="str">
        <f>IF(I3640="","",VLOOKUP(I3640,[1]PROJECTES!$C$14:$G$5000,2,FALSE))</f>
        <v/>
      </c>
      <c r="G3640" s="112" t="str">
        <f>IF(E3640="","",VLOOKUP(E3640,[1]PROJECTES!$C$14:$G$5000,4,FALSE))</f>
        <v/>
      </c>
      <c r="H3640" s="95"/>
      <c r="I3640" s="113" t="str">
        <f>IF(H3640="","",VLOOKUP(H3640,BD!B$2:C$16,2,FALSE))</f>
        <v/>
      </c>
      <c r="J3640" s="114"/>
      <c r="K3640" s="115" t="str">
        <f t="shared" si="124"/>
        <v/>
      </c>
      <c r="L3640" s="116" t="str">
        <f t="shared" ca="1" si="123"/>
        <v>-</v>
      </c>
      <c r="M3640" s="111" t="str">
        <f>IF(E3640="","",VLOOKUP(E3640,[1]PROJECTES!$C$14:$Z$5000,21,FALSE))</f>
        <v/>
      </c>
      <c r="N3640" s="117"/>
      <c r="O3640" s="118" t="s">
        <v>222</v>
      </c>
      <c r="P3640" s="119"/>
      <c r="Q3640" s="84"/>
      <c r="R3640" s="125"/>
      <c r="S3640" s="166"/>
      <c r="T3640" s="167"/>
    </row>
    <row r="3641" spans="1:20" s="121" customFormat="1" ht="20.100000000000001" customHeight="1" x14ac:dyDescent="0.3">
      <c r="A3641" s="80"/>
      <c r="B3641" s="110" t="str">
        <f>IF(E3641="","",VLOOKUP(E3641,[1]PROJECTES!$C$14:$G$5000,2,FALSE))</f>
        <v/>
      </c>
      <c r="C3641" s="80"/>
      <c r="D3641" s="283" t="str">
        <f>IF(E3641="","",VLOOKUP(E3641,[1]PROJECTES!$C$14:$G$5000,5,FALSE))</f>
        <v/>
      </c>
      <c r="E3641" s="79"/>
      <c r="F3641" s="110" t="str">
        <f>IF(I3641="","",VLOOKUP(I3641,[1]PROJECTES!$C$14:$G$5000,2,FALSE))</f>
        <v/>
      </c>
      <c r="G3641" s="112" t="str">
        <f>IF(E3641="","",VLOOKUP(E3641,[1]PROJECTES!$C$14:$G$5000,4,FALSE))</f>
        <v/>
      </c>
      <c r="H3641" s="95"/>
      <c r="I3641" s="113" t="str">
        <f>IF(H3641="","",VLOOKUP(H3641,BD!B$2:C$16,2,FALSE))</f>
        <v/>
      </c>
      <c r="J3641" s="114"/>
      <c r="K3641" s="115" t="str">
        <f t="shared" si="124"/>
        <v/>
      </c>
      <c r="L3641" s="116" t="str">
        <f t="shared" ca="1" si="123"/>
        <v>-</v>
      </c>
      <c r="M3641" s="111" t="str">
        <f>IF(E3641="","",VLOOKUP(E3641,[1]PROJECTES!$C$14:$Z$5000,21,FALSE))</f>
        <v/>
      </c>
      <c r="N3641" s="117"/>
      <c r="O3641" s="118" t="s">
        <v>222</v>
      </c>
      <c r="P3641" s="119"/>
      <c r="Q3641" s="84"/>
      <c r="R3641" s="125"/>
      <c r="S3641" s="166"/>
      <c r="T3641" s="167"/>
    </row>
    <row r="3642" spans="1:20" s="121" customFormat="1" ht="20.100000000000001" customHeight="1" x14ac:dyDescent="0.3">
      <c r="A3642" s="80"/>
      <c r="B3642" s="110" t="str">
        <f>IF(E3642="","",VLOOKUP(E3642,[1]PROJECTES!$C$14:$G$5000,2,FALSE))</f>
        <v/>
      </c>
      <c r="C3642" s="80"/>
      <c r="D3642" s="283" t="str">
        <f>IF(E3642="","",VLOOKUP(E3642,[1]PROJECTES!$C$14:$G$5000,5,FALSE))</f>
        <v/>
      </c>
      <c r="E3642" s="79"/>
      <c r="F3642" s="110" t="str">
        <f>IF(I3642="","",VLOOKUP(I3642,[1]PROJECTES!$C$14:$G$5000,2,FALSE))</f>
        <v/>
      </c>
      <c r="G3642" s="112" t="str">
        <f>IF(E3642="","",VLOOKUP(E3642,[1]PROJECTES!$C$14:$G$5000,4,FALSE))</f>
        <v/>
      </c>
      <c r="H3642" s="95"/>
      <c r="I3642" s="113" t="str">
        <f>IF(H3642="","",VLOOKUP(H3642,BD!B$2:C$16,2,FALSE))</f>
        <v/>
      </c>
      <c r="J3642" s="114"/>
      <c r="K3642" s="115" t="str">
        <f t="shared" si="124"/>
        <v/>
      </c>
      <c r="L3642" s="116" t="str">
        <f t="shared" ca="1" si="123"/>
        <v>-</v>
      </c>
      <c r="M3642" s="111" t="str">
        <f>IF(E3642="","",VLOOKUP(E3642,[1]PROJECTES!$C$14:$Z$5000,21,FALSE))</f>
        <v/>
      </c>
      <c r="N3642" s="117"/>
      <c r="O3642" s="118" t="s">
        <v>222</v>
      </c>
      <c r="P3642" s="119"/>
      <c r="Q3642" s="84"/>
      <c r="R3642" s="125"/>
      <c r="S3642" s="166"/>
      <c r="T3642" s="167"/>
    </row>
    <row r="3643" spans="1:20" s="121" customFormat="1" ht="20.100000000000001" customHeight="1" x14ac:dyDescent="0.3">
      <c r="A3643" s="80"/>
      <c r="B3643" s="110" t="str">
        <f>IF(E3643="","",VLOOKUP(E3643,[1]PROJECTES!$C$14:$G$5000,2,FALSE))</f>
        <v/>
      </c>
      <c r="C3643" s="80"/>
      <c r="D3643" s="283" t="str">
        <f>IF(E3643="","",VLOOKUP(E3643,[1]PROJECTES!$C$14:$G$5000,5,FALSE))</f>
        <v/>
      </c>
      <c r="E3643" s="79"/>
      <c r="F3643" s="110" t="str">
        <f>IF(I3643="","",VLOOKUP(I3643,[1]PROJECTES!$C$14:$G$5000,2,FALSE))</f>
        <v/>
      </c>
      <c r="G3643" s="112" t="str">
        <f>IF(E3643="","",VLOOKUP(E3643,[1]PROJECTES!$C$14:$G$5000,4,FALSE))</f>
        <v/>
      </c>
      <c r="H3643" s="95"/>
      <c r="I3643" s="113" t="str">
        <f>IF(H3643="","",VLOOKUP(H3643,BD!B$2:C$16,2,FALSE))</f>
        <v/>
      </c>
      <c r="J3643" s="114"/>
      <c r="K3643" s="115" t="str">
        <f t="shared" si="124"/>
        <v/>
      </c>
      <c r="L3643" s="116" t="str">
        <f t="shared" ca="1" si="123"/>
        <v>-</v>
      </c>
      <c r="M3643" s="111" t="str">
        <f>IF(E3643="","",VLOOKUP(E3643,[1]PROJECTES!$C$14:$Z$5000,21,FALSE))</f>
        <v/>
      </c>
      <c r="N3643" s="117"/>
      <c r="O3643" s="118" t="s">
        <v>222</v>
      </c>
      <c r="P3643" s="119"/>
      <c r="Q3643" s="84"/>
      <c r="R3643" s="125"/>
      <c r="S3643" s="166"/>
      <c r="T3643" s="167"/>
    </row>
    <row r="3644" spans="1:20" s="121" customFormat="1" ht="20.100000000000001" customHeight="1" x14ac:dyDescent="0.3">
      <c r="A3644" s="80"/>
      <c r="B3644" s="110" t="str">
        <f>IF(E3644="","",VLOOKUP(E3644,[1]PROJECTES!$C$14:$G$5000,2,FALSE))</f>
        <v/>
      </c>
      <c r="C3644" s="80"/>
      <c r="D3644" s="283" t="str">
        <f>IF(E3644="","",VLOOKUP(E3644,[1]PROJECTES!$C$14:$G$5000,5,FALSE))</f>
        <v/>
      </c>
      <c r="E3644" s="79"/>
      <c r="F3644" s="110" t="str">
        <f>IF(I3644="","",VLOOKUP(I3644,[1]PROJECTES!$C$14:$G$5000,2,FALSE))</f>
        <v/>
      </c>
      <c r="G3644" s="112" t="str">
        <f>IF(E3644="","",VLOOKUP(E3644,[1]PROJECTES!$C$14:$G$5000,4,FALSE))</f>
        <v/>
      </c>
      <c r="H3644" s="95"/>
      <c r="I3644" s="113" t="str">
        <f>IF(H3644="","",VLOOKUP(H3644,BD!B$2:C$16,2,FALSE))</f>
        <v/>
      </c>
      <c r="J3644" s="114"/>
      <c r="K3644" s="115" t="str">
        <f t="shared" si="124"/>
        <v/>
      </c>
      <c r="L3644" s="116" t="str">
        <f t="shared" ca="1" si="123"/>
        <v>-</v>
      </c>
      <c r="M3644" s="111" t="str">
        <f>IF(E3644="","",VLOOKUP(E3644,[1]PROJECTES!$C$14:$Z$5000,21,FALSE))</f>
        <v/>
      </c>
      <c r="N3644" s="117"/>
      <c r="O3644" s="118" t="s">
        <v>222</v>
      </c>
      <c r="P3644" s="119"/>
      <c r="Q3644" s="84"/>
      <c r="R3644" s="125"/>
      <c r="S3644" s="166"/>
      <c r="T3644" s="167"/>
    </row>
    <row r="3645" spans="1:20" s="121" customFormat="1" ht="20.100000000000001" customHeight="1" x14ac:dyDescent="0.3">
      <c r="A3645" s="80"/>
      <c r="B3645" s="110" t="str">
        <f>IF(E3645="","",VLOOKUP(E3645,[1]PROJECTES!$C$14:$G$5000,2,FALSE))</f>
        <v/>
      </c>
      <c r="C3645" s="80"/>
      <c r="D3645" s="283" t="str">
        <f>IF(E3645="","",VLOOKUP(E3645,[1]PROJECTES!$C$14:$G$5000,5,FALSE))</f>
        <v/>
      </c>
      <c r="E3645" s="79"/>
      <c r="F3645" s="110" t="str">
        <f>IF(I3645="","",VLOOKUP(I3645,[1]PROJECTES!$C$14:$G$5000,2,FALSE))</f>
        <v/>
      </c>
      <c r="G3645" s="112" t="str">
        <f>IF(E3645="","",VLOOKUP(E3645,[1]PROJECTES!$C$14:$G$5000,4,FALSE))</f>
        <v/>
      </c>
      <c r="H3645" s="95"/>
      <c r="I3645" s="113" t="str">
        <f>IF(H3645="","",VLOOKUP(H3645,BD!B$2:C$16,2,FALSE))</f>
        <v/>
      </c>
      <c r="J3645" s="114"/>
      <c r="K3645" s="115" t="str">
        <f t="shared" si="124"/>
        <v/>
      </c>
      <c r="L3645" s="116" t="str">
        <f t="shared" ca="1" si="123"/>
        <v>-</v>
      </c>
      <c r="M3645" s="111" t="str">
        <f>IF(E3645="","",VLOOKUP(E3645,[1]PROJECTES!$C$14:$Z$5000,21,FALSE))</f>
        <v/>
      </c>
      <c r="N3645" s="117"/>
      <c r="O3645" s="118" t="s">
        <v>222</v>
      </c>
      <c r="P3645" s="119"/>
      <c r="Q3645" s="84"/>
      <c r="R3645" s="125"/>
      <c r="S3645" s="166"/>
      <c r="T3645" s="167"/>
    </row>
    <row r="3646" spans="1:20" s="121" customFormat="1" ht="20.100000000000001" customHeight="1" x14ac:dyDescent="0.3">
      <c r="A3646" s="80"/>
      <c r="B3646" s="110" t="str">
        <f>IF(E3646="","",VLOOKUP(E3646,[1]PROJECTES!$C$14:$G$5000,2,FALSE))</f>
        <v/>
      </c>
      <c r="C3646" s="80"/>
      <c r="D3646" s="283" t="str">
        <f>IF(E3646="","",VLOOKUP(E3646,[1]PROJECTES!$C$14:$G$5000,5,FALSE))</f>
        <v/>
      </c>
      <c r="E3646" s="79"/>
      <c r="F3646" s="110" t="str">
        <f>IF(I3646="","",VLOOKUP(I3646,[1]PROJECTES!$C$14:$G$5000,2,FALSE))</f>
        <v/>
      </c>
      <c r="G3646" s="112" t="str">
        <f>IF(E3646="","",VLOOKUP(E3646,[1]PROJECTES!$C$14:$G$5000,4,FALSE))</f>
        <v/>
      </c>
      <c r="H3646" s="95"/>
      <c r="I3646" s="113" t="str">
        <f>IF(H3646="","",VLOOKUP(H3646,BD!B$2:C$16,2,FALSE))</f>
        <v/>
      </c>
      <c r="J3646" s="114"/>
      <c r="K3646" s="115" t="str">
        <f t="shared" si="124"/>
        <v/>
      </c>
      <c r="L3646" s="116" t="str">
        <f t="shared" ca="1" si="123"/>
        <v>-</v>
      </c>
      <c r="M3646" s="111" t="str">
        <f>IF(E3646="","",VLOOKUP(E3646,[1]PROJECTES!$C$14:$Z$5000,21,FALSE))</f>
        <v/>
      </c>
      <c r="N3646" s="117"/>
      <c r="O3646" s="118" t="s">
        <v>222</v>
      </c>
      <c r="P3646" s="119"/>
      <c r="Q3646" s="84"/>
      <c r="R3646" s="125"/>
      <c r="S3646" s="166"/>
      <c r="T3646" s="167"/>
    </row>
    <row r="3647" spans="1:20" s="121" customFormat="1" ht="20.100000000000001" customHeight="1" x14ac:dyDescent="0.3">
      <c r="A3647" s="80"/>
      <c r="B3647" s="110" t="str">
        <f>IF(E3647="","",VLOOKUP(E3647,[1]PROJECTES!$C$14:$G$5000,2,FALSE))</f>
        <v/>
      </c>
      <c r="C3647" s="80"/>
      <c r="D3647" s="283" t="str">
        <f>IF(E3647="","",VLOOKUP(E3647,[1]PROJECTES!$C$14:$G$5000,5,FALSE))</f>
        <v/>
      </c>
      <c r="E3647" s="79"/>
      <c r="F3647" s="110" t="str">
        <f>IF(I3647="","",VLOOKUP(I3647,[1]PROJECTES!$C$14:$G$5000,2,FALSE))</f>
        <v/>
      </c>
      <c r="G3647" s="112" t="str">
        <f>IF(E3647="","",VLOOKUP(E3647,[1]PROJECTES!$C$14:$G$5000,4,FALSE))</f>
        <v/>
      </c>
      <c r="H3647" s="95"/>
      <c r="I3647" s="113" t="str">
        <f>IF(H3647="","",VLOOKUP(H3647,BD!B$2:C$16,2,FALSE))</f>
        <v/>
      </c>
      <c r="J3647" s="114"/>
      <c r="K3647" s="115" t="str">
        <f t="shared" si="124"/>
        <v/>
      </c>
      <c r="L3647" s="116" t="str">
        <f t="shared" ca="1" si="123"/>
        <v>-</v>
      </c>
      <c r="M3647" s="111" t="str">
        <f>IF(E3647="","",VLOOKUP(E3647,[1]PROJECTES!$C$14:$Z$5000,21,FALSE))</f>
        <v/>
      </c>
      <c r="N3647" s="117"/>
      <c r="O3647" s="118" t="s">
        <v>222</v>
      </c>
      <c r="P3647" s="119"/>
      <c r="Q3647" s="84"/>
      <c r="R3647" s="125"/>
      <c r="S3647" s="166"/>
      <c r="T3647" s="167"/>
    </row>
    <row r="3648" spans="1:20" s="121" customFormat="1" ht="20.100000000000001" customHeight="1" x14ac:dyDescent="0.3">
      <c r="A3648" s="80"/>
      <c r="B3648" s="110" t="str">
        <f>IF(E3648="","",VLOOKUP(E3648,[1]PROJECTES!$C$14:$G$5000,2,FALSE))</f>
        <v/>
      </c>
      <c r="C3648" s="80"/>
      <c r="D3648" s="283" t="str">
        <f>IF(E3648="","",VLOOKUP(E3648,[1]PROJECTES!$C$14:$G$5000,5,FALSE))</f>
        <v/>
      </c>
      <c r="E3648" s="79"/>
      <c r="F3648" s="110" t="str">
        <f>IF(I3648="","",VLOOKUP(I3648,[1]PROJECTES!$C$14:$G$5000,2,FALSE))</f>
        <v/>
      </c>
      <c r="G3648" s="112" t="str">
        <f>IF(E3648="","",VLOOKUP(E3648,[1]PROJECTES!$C$14:$G$5000,4,FALSE))</f>
        <v/>
      </c>
      <c r="H3648" s="95"/>
      <c r="I3648" s="113" t="str">
        <f>IF(H3648="","",VLOOKUP(H3648,BD!B$2:C$16,2,FALSE))</f>
        <v/>
      </c>
      <c r="J3648" s="114"/>
      <c r="K3648" s="115" t="str">
        <f t="shared" si="124"/>
        <v/>
      </c>
      <c r="L3648" s="116" t="str">
        <f t="shared" ca="1" si="123"/>
        <v>-</v>
      </c>
      <c r="M3648" s="111" t="str">
        <f>IF(E3648="","",VLOOKUP(E3648,[1]PROJECTES!$C$14:$Z$5000,21,FALSE))</f>
        <v/>
      </c>
      <c r="N3648" s="117"/>
      <c r="O3648" s="118" t="s">
        <v>222</v>
      </c>
      <c r="P3648" s="119"/>
      <c r="Q3648" s="84"/>
      <c r="R3648" s="125"/>
      <c r="S3648" s="166"/>
      <c r="T3648" s="167"/>
    </row>
    <row r="3649" spans="1:20" s="121" customFormat="1" ht="20.100000000000001" customHeight="1" x14ac:dyDescent="0.3">
      <c r="A3649" s="80"/>
      <c r="B3649" s="110" t="str">
        <f>IF(E3649="","",VLOOKUP(E3649,[1]PROJECTES!$C$14:$G$5000,2,FALSE))</f>
        <v/>
      </c>
      <c r="C3649" s="80"/>
      <c r="D3649" s="283" t="str">
        <f>IF(E3649="","",VLOOKUP(E3649,[1]PROJECTES!$C$14:$G$5000,5,FALSE))</f>
        <v/>
      </c>
      <c r="E3649" s="79"/>
      <c r="F3649" s="110" t="str">
        <f>IF(I3649="","",VLOOKUP(I3649,[1]PROJECTES!$C$14:$G$5000,2,FALSE))</f>
        <v/>
      </c>
      <c r="G3649" s="112" t="str">
        <f>IF(E3649="","",VLOOKUP(E3649,[1]PROJECTES!$C$14:$G$5000,4,FALSE))</f>
        <v/>
      </c>
      <c r="H3649" s="95"/>
      <c r="I3649" s="113" t="str">
        <f>IF(H3649="","",VLOOKUP(H3649,BD!B$2:C$16,2,FALSE))</f>
        <v/>
      </c>
      <c r="J3649" s="114"/>
      <c r="K3649" s="115" t="str">
        <f t="shared" si="124"/>
        <v/>
      </c>
      <c r="L3649" s="116" t="str">
        <f t="shared" ca="1" si="123"/>
        <v>-</v>
      </c>
      <c r="M3649" s="111" t="str">
        <f>IF(E3649="","",VLOOKUP(E3649,[1]PROJECTES!$C$14:$Z$5000,21,FALSE))</f>
        <v/>
      </c>
      <c r="N3649" s="117"/>
      <c r="O3649" s="118" t="s">
        <v>222</v>
      </c>
      <c r="P3649" s="119"/>
      <c r="Q3649" s="84"/>
      <c r="R3649" s="125"/>
      <c r="S3649" s="166"/>
      <c r="T3649" s="167"/>
    </row>
    <row r="3650" spans="1:20" s="121" customFormat="1" ht="20.100000000000001" customHeight="1" x14ac:dyDescent="0.3">
      <c r="A3650" s="80"/>
      <c r="B3650" s="110" t="str">
        <f>IF(E3650="","",VLOOKUP(E3650,[1]PROJECTES!$C$14:$G$5000,2,FALSE))</f>
        <v/>
      </c>
      <c r="C3650" s="80"/>
      <c r="D3650" s="283" t="str">
        <f>IF(E3650="","",VLOOKUP(E3650,[1]PROJECTES!$C$14:$G$5000,5,FALSE))</f>
        <v/>
      </c>
      <c r="E3650" s="79"/>
      <c r="F3650" s="110" t="str">
        <f>IF(I3650="","",VLOOKUP(I3650,[1]PROJECTES!$C$14:$G$5000,2,FALSE))</f>
        <v/>
      </c>
      <c r="G3650" s="112" t="str">
        <f>IF(E3650="","",VLOOKUP(E3650,[1]PROJECTES!$C$14:$G$5000,4,FALSE))</f>
        <v/>
      </c>
      <c r="H3650" s="95"/>
      <c r="I3650" s="113" t="str">
        <f>IF(H3650="","",VLOOKUP(H3650,BD!B$2:C$16,2,FALSE))</f>
        <v/>
      </c>
      <c r="J3650" s="114"/>
      <c r="K3650" s="115" t="str">
        <f t="shared" si="124"/>
        <v/>
      </c>
      <c r="L3650" s="116" t="str">
        <f t="shared" ca="1" si="123"/>
        <v>-</v>
      </c>
      <c r="M3650" s="111" t="str">
        <f>IF(E3650="","",VLOOKUP(E3650,[1]PROJECTES!$C$14:$Z$5000,21,FALSE))</f>
        <v/>
      </c>
      <c r="N3650" s="117"/>
      <c r="O3650" s="118" t="s">
        <v>222</v>
      </c>
      <c r="P3650" s="119"/>
      <c r="Q3650" s="84"/>
      <c r="R3650" s="125"/>
      <c r="S3650" s="166"/>
      <c r="T3650" s="167"/>
    </row>
    <row r="3651" spans="1:20" s="121" customFormat="1" ht="20.100000000000001" customHeight="1" x14ac:dyDescent="0.3">
      <c r="A3651" s="80"/>
      <c r="B3651" s="110" t="str">
        <f>IF(E3651="","",VLOOKUP(E3651,[1]PROJECTES!$C$14:$G$5000,2,FALSE))</f>
        <v/>
      </c>
      <c r="C3651" s="80"/>
      <c r="D3651" s="283" t="str">
        <f>IF(E3651="","",VLOOKUP(E3651,[1]PROJECTES!$C$14:$G$5000,5,FALSE))</f>
        <v/>
      </c>
      <c r="E3651" s="79"/>
      <c r="F3651" s="110" t="str">
        <f>IF(I3651="","",VLOOKUP(I3651,[1]PROJECTES!$C$14:$G$5000,2,FALSE))</f>
        <v/>
      </c>
      <c r="G3651" s="112" t="str">
        <f>IF(E3651="","",VLOOKUP(E3651,[1]PROJECTES!$C$14:$G$5000,4,FALSE))</f>
        <v/>
      </c>
      <c r="H3651" s="95"/>
      <c r="I3651" s="113" t="str">
        <f>IF(H3651="","",VLOOKUP(H3651,BD!B$2:C$16,2,FALSE))</f>
        <v/>
      </c>
      <c r="J3651" s="114"/>
      <c r="K3651" s="115" t="str">
        <f t="shared" si="124"/>
        <v/>
      </c>
      <c r="L3651" s="116" t="str">
        <f t="shared" ca="1" si="123"/>
        <v>-</v>
      </c>
      <c r="M3651" s="111" t="str">
        <f>IF(E3651="","",VLOOKUP(E3651,[1]PROJECTES!$C$14:$Z$5000,21,FALSE))</f>
        <v/>
      </c>
      <c r="N3651" s="117"/>
      <c r="O3651" s="118" t="s">
        <v>222</v>
      </c>
      <c r="P3651" s="119"/>
      <c r="Q3651" s="84"/>
      <c r="R3651" s="125"/>
      <c r="S3651" s="166"/>
      <c r="T3651" s="167"/>
    </row>
    <row r="3652" spans="1:20" s="121" customFormat="1" ht="20.100000000000001" customHeight="1" x14ac:dyDescent="0.3">
      <c r="A3652" s="80"/>
      <c r="B3652" s="110" t="str">
        <f>IF(E3652="","",VLOOKUP(E3652,[1]PROJECTES!$C$14:$G$5000,2,FALSE))</f>
        <v/>
      </c>
      <c r="C3652" s="80"/>
      <c r="D3652" s="283" t="str">
        <f>IF(E3652="","",VLOOKUP(E3652,[1]PROJECTES!$C$14:$G$5000,5,FALSE))</f>
        <v/>
      </c>
      <c r="E3652" s="79"/>
      <c r="F3652" s="110" t="str">
        <f>IF(I3652="","",VLOOKUP(I3652,[1]PROJECTES!$C$14:$G$5000,2,FALSE))</f>
        <v/>
      </c>
      <c r="G3652" s="112" t="str">
        <f>IF(E3652="","",VLOOKUP(E3652,[1]PROJECTES!$C$14:$G$5000,4,FALSE))</f>
        <v/>
      </c>
      <c r="H3652" s="95"/>
      <c r="I3652" s="113" t="str">
        <f>IF(H3652="","",VLOOKUP(H3652,BD!B$2:C$16,2,FALSE))</f>
        <v/>
      </c>
      <c r="J3652" s="114"/>
      <c r="K3652" s="115" t="str">
        <f t="shared" si="124"/>
        <v/>
      </c>
      <c r="L3652" s="116" t="str">
        <f t="shared" ca="1" si="123"/>
        <v>-</v>
      </c>
      <c r="M3652" s="111" t="str">
        <f>IF(E3652="","",VLOOKUP(E3652,[1]PROJECTES!$C$14:$Z$5000,21,FALSE))</f>
        <v/>
      </c>
      <c r="N3652" s="117"/>
      <c r="O3652" s="118" t="s">
        <v>222</v>
      </c>
      <c r="P3652" s="119"/>
      <c r="Q3652" s="84"/>
      <c r="R3652" s="125"/>
      <c r="S3652" s="166"/>
      <c r="T3652" s="167"/>
    </row>
    <row r="3653" spans="1:20" s="121" customFormat="1" ht="20.100000000000001" customHeight="1" x14ac:dyDescent="0.3">
      <c r="A3653" s="80"/>
      <c r="B3653" s="110" t="str">
        <f>IF(E3653="","",VLOOKUP(E3653,[1]PROJECTES!$C$14:$G$5000,2,FALSE))</f>
        <v/>
      </c>
      <c r="C3653" s="80"/>
      <c r="D3653" s="283" t="str">
        <f>IF(E3653="","",VLOOKUP(E3653,[1]PROJECTES!$C$14:$G$5000,5,FALSE))</f>
        <v/>
      </c>
      <c r="E3653" s="79"/>
      <c r="F3653" s="110" t="str">
        <f>IF(I3653="","",VLOOKUP(I3653,[1]PROJECTES!$C$14:$G$5000,2,FALSE))</f>
        <v/>
      </c>
      <c r="G3653" s="112" t="str">
        <f>IF(E3653="","",VLOOKUP(E3653,[1]PROJECTES!$C$14:$G$5000,4,FALSE))</f>
        <v/>
      </c>
      <c r="H3653" s="95"/>
      <c r="I3653" s="113" t="str">
        <f>IF(H3653="","",VLOOKUP(H3653,BD!B$2:C$16,2,FALSE))</f>
        <v/>
      </c>
      <c r="J3653" s="114"/>
      <c r="K3653" s="115" t="str">
        <f t="shared" si="124"/>
        <v/>
      </c>
      <c r="L3653" s="116" t="str">
        <f t="shared" ca="1" si="123"/>
        <v>-</v>
      </c>
      <c r="M3653" s="111" t="str">
        <f>IF(E3653="","",VLOOKUP(E3653,[1]PROJECTES!$C$14:$Z$5000,21,FALSE))</f>
        <v/>
      </c>
      <c r="N3653" s="117"/>
      <c r="O3653" s="118" t="s">
        <v>222</v>
      </c>
      <c r="P3653" s="119"/>
      <c r="Q3653" s="84"/>
      <c r="R3653" s="125"/>
      <c r="S3653" s="166"/>
      <c r="T3653" s="167"/>
    </row>
    <row r="3654" spans="1:20" s="121" customFormat="1" ht="20.100000000000001" customHeight="1" x14ac:dyDescent="0.3">
      <c r="A3654" s="80"/>
      <c r="B3654" s="110" t="str">
        <f>IF(E3654="","",VLOOKUP(E3654,[1]PROJECTES!$C$14:$G$5000,2,FALSE))</f>
        <v/>
      </c>
      <c r="C3654" s="80"/>
      <c r="D3654" s="283" t="str">
        <f>IF(E3654="","",VLOOKUP(E3654,[1]PROJECTES!$C$14:$G$5000,5,FALSE))</f>
        <v/>
      </c>
      <c r="E3654" s="79"/>
      <c r="F3654" s="110" t="str">
        <f>IF(I3654="","",VLOOKUP(I3654,[1]PROJECTES!$C$14:$G$5000,2,FALSE))</f>
        <v/>
      </c>
      <c r="G3654" s="112" t="str">
        <f>IF(E3654="","",VLOOKUP(E3654,[1]PROJECTES!$C$14:$G$5000,4,FALSE))</f>
        <v/>
      </c>
      <c r="H3654" s="95"/>
      <c r="I3654" s="113" t="str">
        <f>IF(H3654="","",VLOOKUP(H3654,BD!B$2:C$16,2,FALSE))</f>
        <v/>
      </c>
      <c r="J3654" s="114"/>
      <c r="K3654" s="115" t="str">
        <f t="shared" si="124"/>
        <v/>
      </c>
      <c r="L3654" s="116" t="str">
        <f t="shared" ca="1" si="123"/>
        <v>-</v>
      </c>
      <c r="M3654" s="111" t="str">
        <f>IF(E3654="","",VLOOKUP(E3654,[1]PROJECTES!$C$14:$Z$5000,21,FALSE))</f>
        <v/>
      </c>
      <c r="N3654" s="117"/>
      <c r="O3654" s="118" t="s">
        <v>222</v>
      </c>
      <c r="P3654" s="119"/>
      <c r="Q3654" s="84"/>
      <c r="R3654" s="125"/>
      <c r="S3654" s="166"/>
      <c r="T3654" s="167"/>
    </row>
    <row r="3655" spans="1:20" s="121" customFormat="1" ht="20.100000000000001" customHeight="1" x14ac:dyDescent="0.3">
      <c r="A3655" s="80"/>
      <c r="B3655" s="110" t="str">
        <f>IF(E3655="","",VLOOKUP(E3655,[1]PROJECTES!$C$14:$G$5000,2,FALSE))</f>
        <v/>
      </c>
      <c r="C3655" s="80"/>
      <c r="D3655" s="283" t="str">
        <f>IF(E3655="","",VLOOKUP(E3655,[1]PROJECTES!$C$14:$G$5000,5,FALSE))</f>
        <v/>
      </c>
      <c r="E3655" s="79"/>
      <c r="F3655" s="110" t="str">
        <f>IF(I3655="","",VLOOKUP(I3655,[1]PROJECTES!$C$14:$G$5000,2,FALSE))</f>
        <v/>
      </c>
      <c r="G3655" s="112" t="str">
        <f>IF(E3655="","",VLOOKUP(E3655,[1]PROJECTES!$C$14:$G$5000,4,FALSE))</f>
        <v/>
      </c>
      <c r="H3655" s="95"/>
      <c r="I3655" s="113" t="str">
        <f>IF(H3655="","",VLOOKUP(H3655,BD!B$2:C$16,2,FALSE))</f>
        <v/>
      </c>
      <c r="J3655" s="114"/>
      <c r="K3655" s="115" t="str">
        <f t="shared" si="124"/>
        <v/>
      </c>
      <c r="L3655" s="116" t="str">
        <f t="shared" ca="1" si="123"/>
        <v>-</v>
      </c>
      <c r="M3655" s="111" t="str">
        <f>IF(E3655="","",VLOOKUP(E3655,[1]PROJECTES!$C$14:$Z$5000,21,FALSE))</f>
        <v/>
      </c>
      <c r="N3655" s="117"/>
      <c r="O3655" s="118" t="s">
        <v>222</v>
      </c>
      <c r="P3655" s="119"/>
      <c r="Q3655" s="84"/>
      <c r="R3655" s="125"/>
      <c r="S3655" s="166"/>
      <c r="T3655" s="167"/>
    </row>
    <row r="3656" spans="1:20" s="121" customFormat="1" ht="20.100000000000001" customHeight="1" x14ac:dyDescent="0.3">
      <c r="A3656" s="80"/>
      <c r="B3656" s="110" t="str">
        <f>IF(E3656="","",VLOOKUP(E3656,[1]PROJECTES!$C$14:$G$5000,2,FALSE))</f>
        <v/>
      </c>
      <c r="C3656" s="80"/>
      <c r="D3656" s="283" t="str">
        <f>IF(E3656="","",VLOOKUP(E3656,[1]PROJECTES!$C$14:$G$5000,5,FALSE))</f>
        <v/>
      </c>
      <c r="E3656" s="79"/>
      <c r="F3656" s="110" t="str">
        <f>IF(I3656="","",VLOOKUP(I3656,[1]PROJECTES!$C$14:$G$5000,2,FALSE))</f>
        <v/>
      </c>
      <c r="G3656" s="112" t="str">
        <f>IF(E3656="","",VLOOKUP(E3656,[1]PROJECTES!$C$14:$G$5000,4,FALSE))</f>
        <v/>
      </c>
      <c r="H3656" s="95"/>
      <c r="I3656" s="113" t="str">
        <f>IF(H3656="","",VLOOKUP(H3656,BD!B$2:C$16,2,FALSE))</f>
        <v/>
      </c>
      <c r="J3656" s="114"/>
      <c r="K3656" s="115" t="str">
        <f t="shared" si="124"/>
        <v/>
      </c>
      <c r="L3656" s="116" t="str">
        <f t="shared" ca="1" si="123"/>
        <v>-</v>
      </c>
      <c r="M3656" s="111" t="str">
        <f>IF(E3656="","",VLOOKUP(E3656,[1]PROJECTES!$C$14:$Z$5000,21,FALSE))</f>
        <v/>
      </c>
      <c r="N3656" s="117"/>
      <c r="O3656" s="118" t="s">
        <v>222</v>
      </c>
      <c r="P3656" s="119"/>
      <c r="Q3656" s="84"/>
      <c r="R3656" s="125"/>
      <c r="S3656" s="166"/>
      <c r="T3656" s="167"/>
    </row>
    <row r="3657" spans="1:20" s="121" customFormat="1" ht="20.100000000000001" customHeight="1" x14ac:dyDescent="0.3">
      <c r="A3657" s="80"/>
      <c r="B3657" s="110" t="str">
        <f>IF(E3657="","",VLOOKUP(E3657,[1]PROJECTES!$C$14:$G$5000,2,FALSE))</f>
        <v/>
      </c>
      <c r="C3657" s="80"/>
      <c r="D3657" s="283" t="str">
        <f>IF(E3657="","",VLOOKUP(E3657,[1]PROJECTES!$C$14:$G$5000,5,FALSE))</f>
        <v/>
      </c>
      <c r="E3657" s="79"/>
      <c r="F3657" s="110" t="str">
        <f>IF(I3657="","",VLOOKUP(I3657,[1]PROJECTES!$C$14:$G$5000,2,FALSE))</f>
        <v/>
      </c>
      <c r="G3657" s="112" t="str">
        <f>IF(E3657="","",VLOOKUP(E3657,[1]PROJECTES!$C$14:$G$5000,4,FALSE))</f>
        <v/>
      </c>
      <c r="H3657" s="95"/>
      <c r="I3657" s="113" t="str">
        <f>IF(H3657="","",VLOOKUP(H3657,BD!B$2:C$16,2,FALSE))</f>
        <v/>
      </c>
      <c r="J3657" s="114"/>
      <c r="K3657" s="115" t="str">
        <f t="shared" si="124"/>
        <v/>
      </c>
      <c r="L3657" s="116" t="str">
        <f t="shared" ref="L3657:L3720" ca="1" si="125">IF(M3657="","-",IF(G3657="TA","-",+M3657-TODAY()))</f>
        <v>-</v>
      </c>
      <c r="M3657" s="111" t="str">
        <f>IF(E3657="","",VLOOKUP(E3657,[1]PROJECTES!$C$14:$Z$5000,21,FALSE))</f>
        <v/>
      </c>
      <c r="N3657" s="117"/>
      <c r="O3657" s="118" t="s">
        <v>222</v>
      </c>
      <c r="P3657" s="119"/>
      <c r="Q3657" s="84"/>
      <c r="R3657" s="125"/>
      <c r="S3657" s="166"/>
      <c r="T3657" s="167"/>
    </row>
    <row r="3658" spans="1:20" s="121" customFormat="1" ht="20.100000000000001" customHeight="1" x14ac:dyDescent="0.3">
      <c r="A3658" s="80"/>
      <c r="B3658" s="110" t="str">
        <f>IF(E3658="","",VLOOKUP(E3658,[1]PROJECTES!$C$14:$G$5000,2,FALSE))</f>
        <v/>
      </c>
      <c r="C3658" s="80"/>
      <c r="D3658" s="283" t="str">
        <f>IF(E3658="","",VLOOKUP(E3658,[1]PROJECTES!$C$14:$G$5000,5,FALSE))</f>
        <v/>
      </c>
      <c r="E3658" s="79"/>
      <c r="F3658" s="110" t="str">
        <f>IF(I3658="","",VLOOKUP(I3658,[1]PROJECTES!$C$14:$G$5000,2,FALSE))</f>
        <v/>
      </c>
      <c r="G3658" s="112" t="str">
        <f>IF(E3658="","",VLOOKUP(E3658,[1]PROJECTES!$C$14:$G$5000,4,FALSE))</f>
        <v/>
      </c>
      <c r="H3658" s="95"/>
      <c r="I3658" s="113" t="str">
        <f>IF(H3658="","",VLOOKUP(H3658,BD!B$2:C$16,2,FALSE))</f>
        <v/>
      </c>
      <c r="J3658" s="114"/>
      <c r="K3658" s="115" t="str">
        <f t="shared" si="124"/>
        <v/>
      </c>
      <c r="L3658" s="116" t="str">
        <f t="shared" ca="1" si="125"/>
        <v>-</v>
      </c>
      <c r="M3658" s="111" t="str">
        <f>IF(E3658="","",VLOOKUP(E3658,[1]PROJECTES!$C$14:$Z$5000,21,FALSE))</f>
        <v/>
      </c>
      <c r="N3658" s="117"/>
      <c r="O3658" s="118" t="s">
        <v>222</v>
      </c>
      <c r="P3658" s="119"/>
      <c r="Q3658" s="84"/>
      <c r="R3658" s="125"/>
      <c r="S3658" s="166"/>
      <c r="T3658" s="167"/>
    </row>
    <row r="3659" spans="1:20" s="121" customFormat="1" ht="20.100000000000001" customHeight="1" x14ac:dyDescent="0.3">
      <c r="A3659" s="80"/>
      <c r="B3659" s="110" t="str">
        <f>IF(E3659="","",VLOOKUP(E3659,[1]PROJECTES!$C$14:$G$5000,2,FALSE))</f>
        <v/>
      </c>
      <c r="C3659" s="80"/>
      <c r="D3659" s="283" t="str">
        <f>IF(E3659="","",VLOOKUP(E3659,[1]PROJECTES!$C$14:$G$5000,5,FALSE))</f>
        <v/>
      </c>
      <c r="E3659" s="79"/>
      <c r="F3659" s="110" t="str">
        <f>IF(I3659="","",VLOOKUP(I3659,[1]PROJECTES!$C$14:$G$5000,2,FALSE))</f>
        <v/>
      </c>
      <c r="G3659" s="112" t="str">
        <f>IF(E3659="","",VLOOKUP(E3659,[1]PROJECTES!$C$14:$G$5000,4,FALSE))</f>
        <v/>
      </c>
      <c r="H3659" s="95"/>
      <c r="I3659" s="113" t="str">
        <f>IF(H3659="","",VLOOKUP(H3659,BD!B$2:C$16,2,FALSE))</f>
        <v/>
      </c>
      <c r="J3659" s="114"/>
      <c r="K3659" s="115" t="str">
        <f t="shared" si="124"/>
        <v/>
      </c>
      <c r="L3659" s="116" t="str">
        <f t="shared" ca="1" si="125"/>
        <v>-</v>
      </c>
      <c r="M3659" s="111" t="str">
        <f>IF(E3659="","",VLOOKUP(E3659,[1]PROJECTES!$C$14:$Z$5000,21,FALSE))</f>
        <v/>
      </c>
      <c r="N3659" s="117"/>
      <c r="O3659" s="118" t="s">
        <v>222</v>
      </c>
      <c r="P3659" s="119"/>
      <c r="Q3659" s="84"/>
      <c r="R3659" s="125"/>
      <c r="S3659" s="166"/>
      <c r="T3659" s="167"/>
    </row>
    <row r="3660" spans="1:20" s="121" customFormat="1" ht="20.100000000000001" customHeight="1" x14ac:dyDescent="0.3">
      <c r="A3660" s="80"/>
      <c r="B3660" s="110" t="str">
        <f>IF(E3660="","",VLOOKUP(E3660,[1]PROJECTES!$C$14:$G$5000,2,FALSE))</f>
        <v/>
      </c>
      <c r="C3660" s="80"/>
      <c r="D3660" s="283" t="str">
        <f>IF(E3660="","",VLOOKUP(E3660,[1]PROJECTES!$C$14:$G$5000,5,FALSE))</f>
        <v/>
      </c>
      <c r="E3660" s="79"/>
      <c r="F3660" s="110" t="str">
        <f>IF(I3660="","",VLOOKUP(I3660,[1]PROJECTES!$C$14:$G$5000,2,FALSE))</f>
        <v/>
      </c>
      <c r="G3660" s="112" t="str">
        <f>IF(E3660="","",VLOOKUP(E3660,[1]PROJECTES!$C$14:$G$5000,4,FALSE))</f>
        <v/>
      </c>
      <c r="H3660" s="95"/>
      <c r="I3660" s="113" t="str">
        <f>IF(H3660="","",VLOOKUP(H3660,BD!B$2:C$16,2,FALSE))</f>
        <v/>
      </c>
      <c r="J3660" s="114"/>
      <c r="K3660" s="115" t="str">
        <f t="shared" si="124"/>
        <v/>
      </c>
      <c r="L3660" s="116" t="str">
        <f t="shared" ca="1" si="125"/>
        <v>-</v>
      </c>
      <c r="M3660" s="111" t="str">
        <f>IF(E3660="","",VLOOKUP(E3660,[1]PROJECTES!$C$14:$Z$5000,21,FALSE))</f>
        <v/>
      </c>
      <c r="N3660" s="117"/>
      <c r="O3660" s="118" t="s">
        <v>222</v>
      </c>
      <c r="P3660" s="119"/>
      <c r="Q3660" s="84"/>
      <c r="R3660" s="125"/>
      <c r="S3660" s="166"/>
      <c r="T3660" s="167"/>
    </row>
    <row r="3661" spans="1:20" s="121" customFormat="1" ht="20.100000000000001" customHeight="1" x14ac:dyDescent="0.3">
      <c r="A3661" s="80"/>
      <c r="B3661" s="110" t="str">
        <f>IF(E3661="","",VLOOKUP(E3661,[1]PROJECTES!$C$14:$G$5000,2,FALSE))</f>
        <v/>
      </c>
      <c r="C3661" s="80"/>
      <c r="D3661" s="283" t="str">
        <f>IF(E3661="","",VLOOKUP(E3661,[1]PROJECTES!$C$14:$G$5000,5,FALSE))</f>
        <v/>
      </c>
      <c r="E3661" s="79"/>
      <c r="F3661" s="110" t="str">
        <f>IF(I3661="","",VLOOKUP(I3661,[1]PROJECTES!$C$14:$G$5000,2,FALSE))</f>
        <v/>
      </c>
      <c r="G3661" s="112" t="str">
        <f>IF(E3661="","",VLOOKUP(E3661,[1]PROJECTES!$C$14:$G$5000,4,FALSE))</f>
        <v/>
      </c>
      <c r="H3661" s="95"/>
      <c r="I3661" s="113" t="str">
        <f>IF(H3661="","",VLOOKUP(H3661,BD!B$2:C$16,2,FALSE))</f>
        <v/>
      </c>
      <c r="J3661" s="114"/>
      <c r="K3661" s="115" t="str">
        <f t="shared" si="124"/>
        <v/>
      </c>
      <c r="L3661" s="116" t="str">
        <f t="shared" ca="1" si="125"/>
        <v>-</v>
      </c>
      <c r="M3661" s="111" t="str">
        <f>IF(E3661="","",VLOOKUP(E3661,[1]PROJECTES!$C$14:$Z$5000,21,FALSE))</f>
        <v/>
      </c>
      <c r="N3661" s="117"/>
      <c r="O3661" s="118" t="s">
        <v>222</v>
      </c>
      <c r="P3661" s="119"/>
      <c r="Q3661" s="84"/>
      <c r="R3661" s="125"/>
      <c r="S3661" s="166"/>
      <c r="T3661" s="167"/>
    </row>
    <row r="3662" spans="1:20" s="121" customFormat="1" ht="20.100000000000001" customHeight="1" x14ac:dyDescent="0.3">
      <c r="A3662" s="80"/>
      <c r="B3662" s="110" t="str">
        <f>IF(E3662="","",VLOOKUP(E3662,[1]PROJECTES!$C$14:$G$5000,2,FALSE))</f>
        <v/>
      </c>
      <c r="C3662" s="80"/>
      <c r="D3662" s="283" t="str">
        <f>IF(E3662="","",VLOOKUP(E3662,[1]PROJECTES!$C$14:$G$5000,5,FALSE))</f>
        <v/>
      </c>
      <c r="E3662" s="79"/>
      <c r="F3662" s="110" t="str">
        <f>IF(I3662="","",VLOOKUP(I3662,[1]PROJECTES!$C$14:$G$5000,2,FALSE))</f>
        <v/>
      </c>
      <c r="G3662" s="112" t="str">
        <f>IF(E3662="","",VLOOKUP(E3662,[1]PROJECTES!$C$14:$G$5000,4,FALSE))</f>
        <v/>
      </c>
      <c r="H3662" s="95"/>
      <c r="I3662" s="113" t="str">
        <f>IF(H3662="","",VLOOKUP(H3662,BD!B$2:C$16,2,FALSE))</f>
        <v/>
      </c>
      <c r="J3662" s="114"/>
      <c r="K3662" s="115" t="str">
        <f t="shared" si="124"/>
        <v/>
      </c>
      <c r="L3662" s="116" t="str">
        <f t="shared" ca="1" si="125"/>
        <v>-</v>
      </c>
      <c r="M3662" s="111" t="str">
        <f>IF(E3662="","",VLOOKUP(E3662,[1]PROJECTES!$C$14:$Z$5000,21,FALSE))</f>
        <v/>
      </c>
      <c r="N3662" s="117"/>
      <c r="O3662" s="118" t="s">
        <v>222</v>
      </c>
      <c r="P3662" s="119"/>
      <c r="Q3662" s="84"/>
      <c r="R3662" s="125"/>
      <c r="S3662" s="166"/>
      <c r="T3662" s="167"/>
    </row>
    <row r="3663" spans="1:20" s="121" customFormat="1" ht="20.100000000000001" customHeight="1" x14ac:dyDescent="0.3">
      <c r="A3663" s="80"/>
      <c r="B3663" s="110" t="str">
        <f>IF(E3663="","",VLOOKUP(E3663,[1]PROJECTES!$C$14:$G$5000,2,FALSE))</f>
        <v/>
      </c>
      <c r="C3663" s="80"/>
      <c r="D3663" s="283" t="str">
        <f>IF(E3663="","",VLOOKUP(E3663,[1]PROJECTES!$C$14:$G$5000,5,FALSE))</f>
        <v/>
      </c>
      <c r="E3663" s="79"/>
      <c r="F3663" s="110" t="str">
        <f>IF(I3663="","",VLOOKUP(I3663,[1]PROJECTES!$C$14:$G$5000,2,FALSE))</f>
        <v/>
      </c>
      <c r="G3663" s="112" t="str">
        <f>IF(E3663="","",VLOOKUP(E3663,[1]PROJECTES!$C$14:$G$5000,4,FALSE))</f>
        <v/>
      </c>
      <c r="H3663" s="95"/>
      <c r="I3663" s="113" t="str">
        <f>IF(H3663="","",VLOOKUP(H3663,BD!B$2:C$16,2,FALSE))</f>
        <v/>
      </c>
      <c r="J3663" s="114"/>
      <c r="K3663" s="115" t="str">
        <f t="shared" si="124"/>
        <v/>
      </c>
      <c r="L3663" s="116" t="str">
        <f t="shared" ca="1" si="125"/>
        <v>-</v>
      </c>
      <c r="M3663" s="111" t="str">
        <f>IF(E3663="","",VLOOKUP(E3663,[1]PROJECTES!$C$14:$Z$5000,21,FALSE))</f>
        <v/>
      </c>
      <c r="N3663" s="117"/>
      <c r="O3663" s="118" t="s">
        <v>222</v>
      </c>
      <c r="P3663" s="119"/>
      <c r="Q3663" s="84"/>
      <c r="R3663" s="125"/>
      <c r="S3663" s="166"/>
      <c r="T3663" s="167"/>
    </row>
    <row r="3664" spans="1:20" s="121" customFormat="1" ht="20.100000000000001" customHeight="1" x14ac:dyDescent="0.3">
      <c r="A3664" s="80"/>
      <c r="B3664" s="110" t="str">
        <f>IF(E3664="","",VLOOKUP(E3664,[1]PROJECTES!$C$14:$G$5000,2,FALSE))</f>
        <v/>
      </c>
      <c r="C3664" s="80"/>
      <c r="D3664" s="283" t="str">
        <f>IF(E3664="","",VLOOKUP(E3664,[1]PROJECTES!$C$14:$G$5000,5,FALSE))</f>
        <v/>
      </c>
      <c r="E3664" s="79"/>
      <c r="F3664" s="110" t="str">
        <f>IF(I3664="","",VLOOKUP(I3664,[1]PROJECTES!$C$14:$G$5000,2,FALSE))</f>
        <v/>
      </c>
      <c r="G3664" s="112" t="str">
        <f>IF(E3664="","",VLOOKUP(E3664,[1]PROJECTES!$C$14:$G$5000,4,FALSE))</f>
        <v/>
      </c>
      <c r="H3664" s="95"/>
      <c r="I3664" s="113" t="str">
        <f>IF(H3664="","",VLOOKUP(H3664,BD!B$2:C$16,2,FALSE))</f>
        <v/>
      </c>
      <c r="J3664" s="114"/>
      <c r="K3664" s="115" t="str">
        <f t="shared" si="124"/>
        <v/>
      </c>
      <c r="L3664" s="116" t="str">
        <f t="shared" ca="1" si="125"/>
        <v>-</v>
      </c>
      <c r="M3664" s="111" t="str">
        <f>IF(E3664="","",VLOOKUP(E3664,[1]PROJECTES!$C$14:$Z$5000,21,FALSE))</f>
        <v/>
      </c>
      <c r="N3664" s="117"/>
      <c r="O3664" s="118" t="s">
        <v>222</v>
      </c>
      <c r="P3664" s="119"/>
      <c r="Q3664" s="84"/>
      <c r="R3664" s="125"/>
      <c r="S3664" s="166"/>
      <c r="T3664" s="167"/>
    </row>
    <row r="3665" spans="1:20" s="121" customFormat="1" ht="20.100000000000001" customHeight="1" x14ac:dyDescent="0.3">
      <c r="A3665" s="80"/>
      <c r="B3665" s="110" t="str">
        <f>IF(E3665="","",VLOOKUP(E3665,[1]PROJECTES!$C$14:$G$5000,2,FALSE))</f>
        <v/>
      </c>
      <c r="C3665" s="80"/>
      <c r="D3665" s="283" t="str">
        <f>IF(E3665="","",VLOOKUP(E3665,[1]PROJECTES!$C$14:$G$5000,5,FALSE))</f>
        <v/>
      </c>
      <c r="E3665" s="79"/>
      <c r="F3665" s="110" t="str">
        <f>IF(I3665="","",VLOOKUP(I3665,[1]PROJECTES!$C$14:$G$5000,2,FALSE))</f>
        <v/>
      </c>
      <c r="G3665" s="112" t="str">
        <f>IF(E3665="","",VLOOKUP(E3665,[1]PROJECTES!$C$14:$G$5000,4,FALSE))</f>
        <v/>
      </c>
      <c r="H3665" s="95"/>
      <c r="I3665" s="113" t="str">
        <f>IF(H3665="","",VLOOKUP(H3665,BD!B$2:C$16,2,FALSE))</f>
        <v/>
      </c>
      <c r="J3665" s="114"/>
      <c r="K3665" s="115" t="str">
        <f t="shared" si="124"/>
        <v/>
      </c>
      <c r="L3665" s="116" t="str">
        <f t="shared" ca="1" si="125"/>
        <v>-</v>
      </c>
      <c r="M3665" s="111" t="str">
        <f>IF(E3665="","",VLOOKUP(E3665,[1]PROJECTES!$C$14:$Z$5000,21,FALSE))</f>
        <v/>
      </c>
      <c r="N3665" s="117"/>
      <c r="O3665" s="118" t="s">
        <v>222</v>
      </c>
      <c r="P3665" s="119"/>
      <c r="Q3665" s="84"/>
      <c r="R3665" s="125"/>
      <c r="S3665" s="166"/>
      <c r="T3665" s="167"/>
    </row>
    <row r="3666" spans="1:20" s="121" customFormat="1" ht="20.100000000000001" customHeight="1" x14ac:dyDescent="0.3">
      <c r="A3666" s="80"/>
      <c r="B3666" s="110" t="str">
        <f>IF(E3666="","",VLOOKUP(E3666,[1]PROJECTES!$C$14:$G$5000,2,FALSE))</f>
        <v/>
      </c>
      <c r="C3666" s="80"/>
      <c r="D3666" s="283" t="str">
        <f>IF(E3666="","",VLOOKUP(E3666,[1]PROJECTES!$C$14:$G$5000,5,FALSE))</f>
        <v/>
      </c>
      <c r="E3666" s="79"/>
      <c r="F3666" s="110" t="str">
        <f>IF(I3666="","",VLOOKUP(I3666,[1]PROJECTES!$C$14:$G$5000,2,FALSE))</f>
        <v/>
      </c>
      <c r="G3666" s="112" t="str">
        <f>IF(E3666="","",VLOOKUP(E3666,[1]PROJECTES!$C$14:$G$5000,4,FALSE))</f>
        <v/>
      </c>
      <c r="H3666" s="95"/>
      <c r="I3666" s="113" t="str">
        <f>IF(H3666="","",VLOOKUP(H3666,BD!B$2:C$16,2,FALSE))</f>
        <v/>
      </c>
      <c r="J3666" s="114"/>
      <c r="K3666" s="115" t="str">
        <f t="shared" si="124"/>
        <v/>
      </c>
      <c r="L3666" s="116" t="str">
        <f t="shared" ca="1" si="125"/>
        <v>-</v>
      </c>
      <c r="M3666" s="111" t="str">
        <f>IF(E3666="","",VLOOKUP(E3666,[1]PROJECTES!$C$14:$Z$5000,21,FALSE))</f>
        <v/>
      </c>
      <c r="N3666" s="117"/>
      <c r="O3666" s="118" t="s">
        <v>222</v>
      </c>
      <c r="P3666" s="119"/>
      <c r="Q3666" s="84"/>
      <c r="R3666" s="125"/>
      <c r="S3666" s="166"/>
      <c r="T3666" s="167"/>
    </row>
    <row r="3667" spans="1:20" s="121" customFormat="1" ht="20.100000000000001" customHeight="1" x14ac:dyDescent="0.3">
      <c r="A3667" s="80"/>
      <c r="B3667" s="110" t="str">
        <f>IF(E3667="","",VLOOKUP(E3667,[1]PROJECTES!$C$14:$G$5000,2,FALSE))</f>
        <v/>
      </c>
      <c r="C3667" s="80"/>
      <c r="D3667" s="283" t="str">
        <f>IF(E3667="","",VLOOKUP(E3667,[1]PROJECTES!$C$14:$G$5000,5,FALSE))</f>
        <v/>
      </c>
      <c r="E3667" s="79"/>
      <c r="F3667" s="110" t="str">
        <f>IF(I3667="","",VLOOKUP(I3667,[1]PROJECTES!$C$14:$G$5000,2,FALSE))</f>
        <v/>
      </c>
      <c r="G3667" s="112" t="str">
        <f>IF(E3667="","",VLOOKUP(E3667,[1]PROJECTES!$C$14:$G$5000,4,FALSE))</f>
        <v/>
      </c>
      <c r="H3667" s="95"/>
      <c r="I3667" s="113" t="str">
        <f>IF(H3667="","",VLOOKUP(H3667,BD!B$2:C$16,2,FALSE))</f>
        <v/>
      </c>
      <c r="J3667" s="114"/>
      <c r="K3667" s="115" t="str">
        <f t="shared" si="124"/>
        <v/>
      </c>
      <c r="L3667" s="116" t="str">
        <f t="shared" ca="1" si="125"/>
        <v>-</v>
      </c>
      <c r="M3667" s="111" t="str">
        <f>IF(E3667="","",VLOOKUP(E3667,[1]PROJECTES!$C$14:$Z$5000,21,FALSE))</f>
        <v/>
      </c>
      <c r="N3667" s="117"/>
      <c r="O3667" s="118" t="s">
        <v>222</v>
      </c>
      <c r="P3667" s="119"/>
      <c r="Q3667" s="84"/>
      <c r="R3667" s="125"/>
      <c r="S3667" s="166"/>
      <c r="T3667" s="167"/>
    </row>
    <row r="3668" spans="1:20" s="121" customFormat="1" ht="20.100000000000001" customHeight="1" x14ac:dyDescent="0.3">
      <c r="A3668" s="80"/>
      <c r="B3668" s="110" t="str">
        <f>IF(E3668="","",VLOOKUP(E3668,[1]PROJECTES!$C$14:$G$5000,2,FALSE))</f>
        <v/>
      </c>
      <c r="C3668" s="80"/>
      <c r="D3668" s="283" t="str">
        <f>IF(E3668="","",VLOOKUP(E3668,[1]PROJECTES!$C$14:$G$5000,5,FALSE))</f>
        <v/>
      </c>
      <c r="E3668" s="79"/>
      <c r="F3668" s="110" t="str">
        <f>IF(I3668="","",VLOOKUP(I3668,[1]PROJECTES!$C$14:$G$5000,2,FALSE))</f>
        <v/>
      </c>
      <c r="G3668" s="112" t="str">
        <f>IF(E3668="","",VLOOKUP(E3668,[1]PROJECTES!$C$14:$G$5000,4,FALSE))</f>
        <v/>
      </c>
      <c r="H3668" s="95"/>
      <c r="I3668" s="113" t="str">
        <f>IF(H3668="","",VLOOKUP(H3668,BD!B$2:C$16,2,FALSE))</f>
        <v/>
      </c>
      <c r="J3668" s="114"/>
      <c r="K3668" s="115" t="str">
        <f t="shared" si="124"/>
        <v/>
      </c>
      <c r="L3668" s="116" t="str">
        <f t="shared" ca="1" si="125"/>
        <v>-</v>
      </c>
      <c r="M3668" s="111" t="str">
        <f>IF(E3668="","",VLOOKUP(E3668,[1]PROJECTES!$C$14:$Z$5000,21,FALSE))</f>
        <v/>
      </c>
      <c r="N3668" s="117"/>
      <c r="O3668" s="118" t="s">
        <v>222</v>
      </c>
      <c r="P3668" s="119"/>
      <c r="Q3668" s="84"/>
      <c r="R3668" s="125"/>
      <c r="S3668" s="166"/>
      <c r="T3668" s="167"/>
    </row>
    <row r="3669" spans="1:20" s="121" customFormat="1" ht="20.100000000000001" customHeight="1" x14ac:dyDescent="0.3">
      <c r="A3669" s="80"/>
      <c r="B3669" s="110" t="str">
        <f>IF(E3669="","",VLOOKUP(E3669,[1]PROJECTES!$C$14:$G$5000,2,FALSE))</f>
        <v/>
      </c>
      <c r="C3669" s="80"/>
      <c r="D3669" s="283" t="str">
        <f>IF(E3669="","",VLOOKUP(E3669,[1]PROJECTES!$C$14:$G$5000,5,FALSE))</f>
        <v/>
      </c>
      <c r="E3669" s="79"/>
      <c r="F3669" s="110" t="str">
        <f>IF(I3669="","",VLOOKUP(I3669,[1]PROJECTES!$C$14:$G$5000,2,FALSE))</f>
        <v/>
      </c>
      <c r="G3669" s="112" t="str">
        <f>IF(E3669="","",VLOOKUP(E3669,[1]PROJECTES!$C$14:$G$5000,4,FALSE))</f>
        <v/>
      </c>
      <c r="H3669" s="95"/>
      <c r="I3669" s="113" t="str">
        <f>IF(H3669="","",VLOOKUP(H3669,BD!B$2:C$16,2,FALSE))</f>
        <v/>
      </c>
      <c r="J3669" s="114"/>
      <c r="K3669" s="115" t="str">
        <f t="shared" si="124"/>
        <v/>
      </c>
      <c r="L3669" s="116" t="str">
        <f t="shared" ca="1" si="125"/>
        <v>-</v>
      </c>
      <c r="M3669" s="111" t="str">
        <f>IF(E3669="","",VLOOKUP(E3669,[1]PROJECTES!$C$14:$Z$5000,21,FALSE))</f>
        <v/>
      </c>
      <c r="N3669" s="117"/>
      <c r="O3669" s="118" t="s">
        <v>222</v>
      </c>
      <c r="P3669" s="119"/>
      <c r="Q3669" s="84"/>
      <c r="R3669" s="125"/>
      <c r="S3669" s="166"/>
      <c r="T3669" s="167"/>
    </row>
    <row r="3670" spans="1:20" s="121" customFormat="1" ht="20.100000000000001" customHeight="1" x14ac:dyDescent="0.3">
      <c r="A3670" s="80"/>
      <c r="B3670" s="110" t="str">
        <f>IF(E3670="","",VLOOKUP(E3670,[1]PROJECTES!$C$14:$G$5000,2,FALSE))</f>
        <v/>
      </c>
      <c r="C3670" s="80"/>
      <c r="D3670" s="283" t="str">
        <f>IF(E3670="","",VLOOKUP(E3670,[1]PROJECTES!$C$14:$G$5000,5,FALSE))</f>
        <v/>
      </c>
      <c r="E3670" s="79"/>
      <c r="F3670" s="110" t="str">
        <f>IF(I3670="","",VLOOKUP(I3670,[1]PROJECTES!$C$14:$G$5000,2,FALSE))</f>
        <v/>
      </c>
      <c r="G3670" s="112" t="str">
        <f>IF(E3670="","",VLOOKUP(E3670,[1]PROJECTES!$C$14:$G$5000,4,FALSE))</f>
        <v/>
      </c>
      <c r="H3670" s="95"/>
      <c r="I3670" s="113" t="str">
        <f>IF(H3670="","",VLOOKUP(H3670,BD!B$2:C$16,2,FALSE))</f>
        <v/>
      </c>
      <c r="J3670" s="114"/>
      <c r="K3670" s="115" t="str">
        <f t="shared" si="124"/>
        <v/>
      </c>
      <c r="L3670" s="116" t="str">
        <f t="shared" ca="1" si="125"/>
        <v>-</v>
      </c>
      <c r="M3670" s="111" t="str">
        <f>IF(E3670="","",VLOOKUP(E3670,[1]PROJECTES!$C$14:$Z$5000,21,FALSE))</f>
        <v/>
      </c>
      <c r="N3670" s="117"/>
      <c r="O3670" s="118" t="s">
        <v>222</v>
      </c>
      <c r="P3670" s="119"/>
      <c r="Q3670" s="84"/>
      <c r="R3670" s="125"/>
      <c r="S3670" s="166"/>
      <c r="T3670" s="167"/>
    </row>
    <row r="3671" spans="1:20" s="121" customFormat="1" ht="20.100000000000001" customHeight="1" x14ac:dyDescent="0.3">
      <c r="A3671" s="80"/>
      <c r="B3671" s="110" t="str">
        <f>IF(E3671="","",VLOOKUP(E3671,[1]PROJECTES!$C$14:$G$5000,2,FALSE))</f>
        <v/>
      </c>
      <c r="C3671" s="80"/>
      <c r="D3671" s="283" t="str">
        <f>IF(E3671="","",VLOOKUP(E3671,[1]PROJECTES!$C$14:$G$5000,5,FALSE))</f>
        <v/>
      </c>
      <c r="E3671" s="79"/>
      <c r="F3671" s="110" t="str">
        <f>IF(I3671="","",VLOOKUP(I3671,[1]PROJECTES!$C$14:$G$5000,2,FALSE))</f>
        <v/>
      </c>
      <c r="G3671" s="112" t="str">
        <f>IF(E3671="","",VLOOKUP(E3671,[1]PROJECTES!$C$14:$G$5000,4,FALSE))</f>
        <v/>
      </c>
      <c r="H3671" s="95"/>
      <c r="I3671" s="113" t="str">
        <f>IF(H3671="","",VLOOKUP(H3671,BD!B$2:C$16,2,FALSE))</f>
        <v/>
      </c>
      <c r="J3671" s="114"/>
      <c r="K3671" s="115" t="str">
        <f t="shared" si="124"/>
        <v/>
      </c>
      <c r="L3671" s="116" t="str">
        <f t="shared" ca="1" si="125"/>
        <v>-</v>
      </c>
      <c r="M3671" s="111" t="str">
        <f>IF(E3671="","",VLOOKUP(E3671,[1]PROJECTES!$C$14:$Z$5000,21,FALSE))</f>
        <v/>
      </c>
      <c r="N3671" s="117"/>
      <c r="O3671" s="118" t="s">
        <v>222</v>
      </c>
      <c r="P3671" s="119"/>
      <c r="Q3671" s="84"/>
      <c r="R3671" s="125"/>
      <c r="S3671" s="166"/>
      <c r="T3671" s="167"/>
    </row>
    <row r="3672" spans="1:20" s="121" customFormat="1" ht="20.100000000000001" customHeight="1" x14ac:dyDescent="0.3">
      <c r="A3672" s="80"/>
      <c r="B3672" s="110" t="str">
        <f>IF(E3672="","",VLOOKUP(E3672,[1]PROJECTES!$C$14:$G$5000,2,FALSE))</f>
        <v/>
      </c>
      <c r="C3672" s="80"/>
      <c r="D3672" s="283" t="str">
        <f>IF(E3672="","",VLOOKUP(E3672,[1]PROJECTES!$C$14:$G$5000,5,FALSE))</f>
        <v/>
      </c>
      <c r="E3672" s="79"/>
      <c r="F3672" s="110" t="str">
        <f>IF(I3672="","",VLOOKUP(I3672,[1]PROJECTES!$C$14:$G$5000,2,FALSE))</f>
        <v/>
      </c>
      <c r="G3672" s="112" t="str">
        <f>IF(E3672="","",VLOOKUP(E3672,[1]PROJECTES!$C$14:$G$5000,4,FALSE))</f>
        <v/>
      </c>
      <c r="H3672" s="95"/>
      <c r="I3672" s="113" t="str">
        <f>IF(H3672="","",VLOOKUP(H3672,BD!B$2:C$16,2,FALSE))</f>
        <v/>
      </c>
      <c r="J3672" s="114"/>
      <c r="K3672" s="115" t="str">
        <f t="shared" si="124"/>
        <v/>
      </c>
      <c r="L3672" s="116" t="str">
        <f t="shared" ca="1" si="125"/>
        <v>-</v>
      </c>
      <c r="M3672" s="111" t="str">
        <f>IF(E3672="","",VLOOKUP(E3672,[1]PROJECTES!$C$14:$Z$5000,21,FALSE))</f>
        <v/>
      </c>
      <c r="N3672" s="117"/>
      <c r="O3672" s="118" t="s">
        <v>222</v>
      </c>
      <c r="P3672" s="119"/>
      <c r="Q3672" s="84"/>
      <c r="R3672" s="125"/>
      <c r="S3672" s="166"/>
      <c r="T3672" s="167"/>
    </row>
    <row r="3673" spans="1:20" s="121" customFormat="1" ht="20.100000000000001" customHeight="1" x14ac:dyDescent="0.3">
      <c r="A3673" s="80"/>
      <c r="B3673" s="110" t="str">
        <f>IF(E3673="","",VLOOKUP(E3673,[1]PROJECTES!$C$14:$G$5000,2,FALSE))</f>
        <v/>
      </c>
      <c r="C3673" s="80"/>
      <c r="D3673" s="283" t="str">
        <f>IF(E3673="","",VLOOKUP(E3673,[1]PROJECTES!$C$14:$G$5000,5,FALSE))</f>
        <v/>
      </c>
      <c r="E3673" s="79"/>
      <c r="F3673" s="110" t="str">
        <f>IF(I3673="","",VLOOKUP(I3673,[1]PROJECTES!$C$14:$G$5000,2,FALSE))</f>
        <v/>
      </c>
      <c r="G3673" s="112" t="str">
        <f>IF(E3673="","",VLOOKUP(E3673,[1]PROJECTES!$C$14:$G$5000,4,FALSE))</f>
        <v/>
      </c>
      <c r="H3673" s="95"/>
      <c r="I3673" s="113" t="str">
        <f>IF(H3673="","",VLOOKUP(H3673,BD!B$2:C$16,2,FALSE))</f>
        <v/>
      </c>
      <c r="J3673" s="114"/>
      <c r="K3673" s="115" t="str">
        <f t="shared" si="124"/>
        <v/>
      </c>
      <c r="L3673" s="116" t="str">
        <f t="shared" ca="1" si="125"/>
        <v>-</v>
      </c>
      <c r="M3673" s="111" t="str">
        <f>IF(E3673="","",VLOOKUP(E3673,[1]PROJECTES!$C$14:$Z$5000,21,FALSE))</f>
        <v/>
      </c>
      <c r="N3673" s="117"/>
      <c r="O3673" s="118" t="s">
        <v>222</v>
      </c>
      <c r="P3673" s="119"/>
      <c r="Q3673" s="84"/>
      <c r="R3673" s="125"/>
      <c r="S3673" s="166"/>
      <c r="T3673" s="167"/>
    </row>
    <row r="3674" spans="1:20" s="121" customFormat="1" ht="20.100000000000001" customHeight="1" x14ac:dyDescent="0.3">
      <c r="A3674" s="80"/>
      <c r="B3674" s="110" t="str">
        <f>IF(E3674="","",VLOOKUP(E3674,[1]PROJECTES!$C$14:$G$5000,2,FALSE))</f>
        <v/>
      </c>
      <c r="C3674" s="80"/>
      <c r="D3674" s="283" t="str">
        <f>IF(E3674="","",VLOOKUP(E3674,[1]PROJECTES!$C$14:$G$5000,5,FALSE))</f>
        <v/>
      </c>
      <c r="E3674" s="79"/>
      <c r="F3674" s="110" t="str">
        <f>IF(I3674="","",VLOOKUP(I3674,[1]PROJECTES!$C$14:$G$5000,2,FALSE))</f>
        <v/>
      </c>
      <c r="G3674" s="112" t="str">
        <f>IF(E3674="","",VLOOKUP(E3674,[1]PROJECTES!$C$14:$G$5000,4,FALSE))</f>
        <v/>
      </c>
      <c r="H3674" s="95"/>
      <c r="I3674" s="113" t="str">
        <f>IF(H3674="","",VLOOKUP(H3674,BD!B$2:C$16,2,FALSE))</f>
        <v/>
      </c>
      <c r="J3674" s="114"/>
      <c r="K3674" s="115" t="str">
        <f t="shared" si="124"/>
        <v/>
      </c>
      <c r="L3674" s="116" t="str">
        <f t="shared" ca="1" si="125"/>
        <v>-</v>
      </c>
      <c r="M3674" s="111" t="str">
        <f>IF(E3674="","",VLOOKUP(E3674,[1]PROJECTES!$C$14:$Z$5000,21,FALSE))</f>
        <v/>
      </c>
      <c r="N3674" s="117"/>
      <c r="O3674" s="118" t="s">
        <v>222</v>
      </c>
      <c r="P3674" s="119"/>
      <c r="Q3674" s="84"/>
      <c r="R3674" s="125"/>
      <c r="S3674" s="166"/>
      <c r="T3674" s="167"/>
    </row>
    <row r="3675" spans="1:20" s="121" customFormat="1" ht="20.100000000000001" customHeight="1" x14ac:dyDescent="0.3">
      <c r="A3675" s="80"/>
      <c r="B3675" s="110" t="str">
        <f>IF(E3675="","",VLOOKUP(E3675,[1]PROJECTES!$C$14:$G$5000,2,FALSE))</f>
        <v/>
      </c>
      <c r="C3675" s="80"/>
      <c r="D3675" s="283" t="str">
        <f>IF(E3675="","",VLOOKUP(E3675,[1]PROJECTES!$C$14:$G$5000,5,FALSE))</f>
        <v/>
      </c>
      <c r="E3675" s="79"/>
      <c r="F3675" s="110" t="str">
        <f>IF(I3675="","",VLOOKUP(I3675,[1]PROJECTES!$C$14:$G$5000,2,FALSE))</f>
        <v/>
      </c>
      <c r="G3675" s="112" t="str">
        <f>IF(E3675="","",VLOOKUP(E3675,[1]PROJECTES!$C$14:$G$5000,4,FALSE))</f>
        <v/>
      </c>
      <c r="H3675" s="95"/>
      <c r="I3675" s="113" t="str">
        <f>IF(H3675="","",VLOOKUP(H3675,BD!B$2:C$16,2,FALSE))</f>
        <v/>
      </c>
      <c r="J3675" s="114"/>
      <c r="K3675" s="115" t="str">
        <f t="shared" si="124"/>
        <v/>
      </c>
      <c r="L3675" s="116" t="str">
        <f t="shared" ca="1" si="125"/>
        <v>-</v>
      </c>
      <c r="M3675" s="111" t="str">
        <f>IF(E3675="","",VLOOKUP(E3675,[1]PROJECTES!$C$14:$Z$5000,21,FALSE))</f>
        <v/>
      </c>
      <c r="N3675" s="117"/>
      <c r="O3675" s="118" t="s">
        <v>222</v>
      </c>
      <c r="P3675" s="119"/>
      <c r="Q3675" s="84"/>
      <c r="R3675" s="125"/>
      <c r="S3675" s="166"/>
      <c r="T3675" s="167"/>
    </row>
    <row r="3676" spans="1:20" s="121" customFormat="1" ht="20.100000000000001" customHeight="1" x14ac:dyDescent="0.3">
      <c r="A3676" s="80"/>
      <c r="B3676" s="110" t="str">
        <f>IF(E3676="","",VLOOKUP(E3676,[1]PROJECTES!$C$14:$G$5000,2,FALSE))</f>
        <v/>
      </c>
      <c r="C3676" s="80"/>
      <c r="D3676" s="283" t="str">
        <f>IF(E3676="","",VLOOKUP(E3676,[1]PROJECTES!$C$14:$G$5000,5,FALSE))</f>
        <v/>
      </c>
      <c r="E3676" s="79"/>
      <c r="F3676" s="110" t="str">
        <f>IF(I3676="","",VLOOKUP(I3676,[1]PROJECTES!$C$14:$G$5000,2,FALSE))</f>
        <v/>
      </c>
      <c r="G3676" s="112" t="str">
        <f>IF(E3676="","",VLOOKUP(E3676,[1]PROJECTES!$C$14:$G$5000,4,FALSE))</f>
        <v/>
      </c>
      <c r="H3676" s="95"/>
      <c r="I3676" s="113" t="str">
        <f>IF(H3676="","",VLOOKUP(H3676,BD!B$2:C$16,2,FALSE))</f>
        <v/>
      </c>
      <c r="J3676" s="114"/>
      <c r="K3676" s="115" t="str">
        <f t="shared" si="124"/>
        <v/>
      </c>
      <c r="L3676" s="116" t="str">
        <f t="shared" ca="1" si="125"/>
        <v>-</v>
      </c>
      <c r="M3676" s="111" t="str">
        <f>IF(E3676="","",VLOOKUP(E3676,[1]PROJECTES!$C$14:$Z$5000,21,FALSE))</f>
        <v/>
      </c>
      <c r="N3676" s="117"/>
      <c r="O3676" s="118" t="s">
        <v>222</v>
      </c>
      <c r="P3676" s="119"/>
      <c r="Q3676" s="84"/>
      <c r="R3676" s="125"/>
      <c r="S3676" s="166"/>
      <c r="T3676" s="167"/>
    </row>
    <row r="3677" spans="1:20" s="121" customFormat="1" ht="20.100000000000001" customHeight="1" x14ac:dyDescent="0.3">
      <c r="A3677" s="80"/>
      <c r="B3677" s="110" t="str">
        <f>IF(E3677="","",VLOOKUP(E3677,[1]PROJECTES!$C$14:$G$5000,2,FALSE))</f>
        <v/>
      </c>
      <c r="C3677" s="80"/>
      <c r="D3677" s="283" t="str">
        <f>IF(E3677="","",VLOOKUP(E3677,[1]PROJECTES!$C$14:$G$5000,5,FALSE))</f>
        <v/>
      </c>
      <c r="E3677" s="79"/>
      <c r="F3677" s="110" t="str">
        <f>IF(I3677="","",VLOOKUP(I3677,[1]PROJECTES!$C$14:$G$5000,2,FALSE))</f>
        <v/>
      </c>
      <c r="G3677" s="112" t="str">
        <f>IF(E3677="","",VLOOKUP(E3677,[1]PROJECTES!$C$14:$G$5000,4,FALSE))</f>
        <v/>
      </c>
      <c r="H3677" s="95"/>
      <c r="I3677" s="113" t="str">
        <f>IF(H3677="","",VLOOKUP(H3677,BD!B$2:C$16,2,FALSE))</f>
        <v/>
      </c>
      <c r="J3677" s="114"/>
      <c r="K3677" s="115" t="str">
        <f t="shared" si="124"/>
        <v/>
      </c>
      <c r="L3677" s="116" t="str">
        <f t="shared" ca="1" si="125"/>
        <v>-</v>
      </c>
      <c r="M3677" s="111" t="str">
        <f>IF(E3677="","",VLOOKUP(E3677,[1]PROJECTES!$C$14:$Z$5000,21,FALSE))</f>
        <v/>
      </c>
      <c r="N3677" s="117"/>
      <c r="O3677" s="118" t="s">
        <v>222</v>
      </c>
      <c r="P3677" s="119"/>
      <c r="Q3677" s="84"/>
      <c r="R3677" s="125"/>
      <c r="S3677" s="166"/>
      <c r="T3677" s="167"/>
    </row>
    <row r="3678" spans="1:20" s="121" customFormat="1" ht="20.100000000000001" customHeight="1" x14ac:dyDescent="0.3">
      <c r="A3678" s="80"/>
      <c r="B3678" s="110" t="str">
        <f>IF(E3678="","",VLOOKUP(E3678,[1]PROJECTES!$C$14:$G$5000,2,FALSE))</f>
        <v/>
      </c>
      <c r="C3678" s="80"/>
      <c r="D3678" s="283" t="str">
        <f>IF(E3678="","",VLOOKUP(E3678,[1]PROJECTES!$C$14:$G$5000,5,FALSE))</f>
        <v/>
      </c>
      <c r="E3678" s="79"/>
      <c r="F3678" s="110" t="str">
        <f>IF(I3678="","",VLOOKUP(I3678,[1]PROJECTES!$C$14:$G$5000,2,FALSE))</f>
        <v/>
      </c>
      <c r="G3678" s="112" t="str">
        <f>IF(E3678="","",VLOOKUP(E3678,[1]PROJECTES!$C$14:$G$5000,4,FALSE))</f>
        <v/>
      </c>
      <c r="H3678" s="95"/>
      <c r="I3678" s="113" t="str">
        <f>IF(H3678="","",VLOOKUP(H3678,BD!B$2:C$16,2,FALSE))</f>
        <v/>
      </c>
      <c r="J3678" s="114"/>
      <c r="K3678" s="115" t="str">
        <f t="shared" si="124"/>
        <v/>
      </c>
      <c r="L3678" s="116" t="str">
        <f t="shared" ca="1" si="125"/>
        <v>-</v>
      </c>
      <c r="M3678" s="111" t="str">
        <f>IF(E3678="","",VLOOKUP(E3678,[1]PROJECTES!$C$14:$Z$5000,21,FALSE))</f>
        <v/>
      </c>
      <c r="N3678" s="117"/>
      <c r="O3678" s="118" t="s">
        <v>222</v>
      </c>
      <c r="P3678" s="119"/>
      <c r="Q3678" s="84"/>
      <c r="R3678" s="125"/>
      <c r="S3678" s="166"/>
      <c r="T3678" s="167"/>
    </row>
    <row r="3679" spans="1:20" s="121" customFormat="1" ht="20.100000000000001" customHeight="1" x14ac:dyDescent="0.3">
      <c r="A3679" s="80"/>
      <c r="B3679" s="110" t="str">
        <f>IF(E3679="","",VLOOKUP(E3679,[1]PROJECTES!$C$14:$G$5000,2,FALSE))</f>
        <v/>
      </c>
      <c r="C3679" s="80"/>
      <c r="D3679" s="283" t="str">
        <f>IF(E3679="","",VLOOKUP(E3679,[1]PROJECTES!$C$14:$G$5000,5,FALSE))</f>
        <v/>
      </c>
      <c r="E3679" s="79"/>
      <c r="F3679" s="110" t="str">
        <f>IF(I3679="","",VLOOKUP(I3679,[1]PROJECTES!$C$14:$G$5000,2,FALSE))</f>
        <v/>
      </c>
      <c r="G3679" s="112" t="str">
        <f>IF(E3679="","",VLOOKUP(E3679,[1]PROJECTES!$C$14:$G$5000,4,FALSE))</f>
        <v/>
      </c>
      <c r="H3679" s="95"/>
      <c r="I3679" s="113" t="str">
        <f>IF(H3679="","",VLOOKUP(H3679,BD!B$2:C$16,2,FALSE))</f>
        <v/>
      </c>
      <c r="J3679" s="114"/>
      <c r="K3679" s="115" t="str">
        <f t="shared" si="124"/>
        <v/>
      </c>
      <c r="L3679" s="116" t="str">
        <f t="shared" ca="1" si="125"/>
        <v>-</v>
      </c>
      <c r="M3679" s="111" t="str">
        <f>IF(E3679="","",VLOOKUP(E3679,[1]PROJECTES!$C$14:$Z$5000,21,FALSE))</f>
        <v/>
      </c>
      <c r="N3679" s="117"/>
      <c r="O3679" s="118" t="s">
        <v>222</v>
      </c>
      <c r="P3679" s="119"/>
      <c r="Q3679" s="84"/>
      <c r="R3679" s="125"/>
      <c r="S3679" s="166"/>
      <c r="T3679" s="167"/>
    </row>
    <row r="3680" spans="1:20" s="121" customFormat="1" ht="20.100000000000001" customHeight="1" x14ac:dyDescent="0.3">
      <c r="A3680" s="80"/>
      <c r="B3680" s="110" t="str">
        <f>IF(E3680="","",VLOOKUP(E3680,[1]PROJECTES!$C$14:$G$5000,2,FALSE))</f>
        <v/>
      </c>
      <c r="C3680" s="80"/>
      <c r="D3680" s="283" t="str">
        <f>IF(E3680="","",VLOOKUP(E3680,[1]PROJECTES!$C$14:$G$5000,5,FALSE))</f>
        <v/>
      </c>
      <c r="E3680" s="79"/>
      <c r="F3680" s="110" t="str">
        <f>IF(I3680="","",VLOOKUP(I3680,[1]PROJECTES!$C$14:$G$5000,2,FALSE))</f>
        <v/>
      </c>
      <c r="G3680" s="112" t="str">
        <f>IF(E3680="","",VLOOKUP(E3680,[1]PROJECTES!$C$14:$G$5000,4,FALSE))</f>
        <v/>
      </c>
      <c r="H3680" s="95"/>
      <c r="I3680" s="113" t="str">
        <f>IF(H3680="","",VLOOKUP(H3680,BD!B$2:C$16,2,FALSE))</f>
        <v/>
      </c>
      <c r="J3680" s="114"/>
      <c r="K3680" s="115" t="str">
        <f t="shared" si="124"/>
        <v/>
      </c>
      <c r="L3680" s="116" t="str">
        <f t="shared" ca="1" si="125"/>
        <v>-</v>
      </c>
      <c r="M3680" s="111" t="str">
        <f>IF(E3680="","",VLOOKUP(E3680,[1]PROJECTES!$C$14:$Z$5000,21,FALSE))</f>
        <v/>
      </c>
      <c r="N3680" s="117"/>
      <c r="O3680" s="118" t="s">
        <v>222</v>
      </c>
      <c r="P3680" s="119"/>
      <c r="Q3680" s="84"/>
      <c r="R3680" s="125"/>
      <c r="S3680" s="166"/>
      <c r="T3680" s="167"/>
    </row>
    <row r="3681" spans="1:20" s="121" customFormat="1" ht="20.100000000000001" customHeight="1" x14ac:dyDescent="0.3">
      <c r="A3681" s="80"/>
      <c r="B3681" s="110" t="str">
        <f>IF(E3681="","",VLOOKUP(E3681,[1]PROJECTES!$C$14:$G$5000,2,FALSE))</f>
        <v/>
      </c>
      <c r="C3681" s="80"/>
      <c r="D3681" s="283" t="str">
        <f>IF(E3681="","",VLOOKUP(E3681,[1]PROJECTES!$C$14:$G$5000,5,FALSE))</f>
        <v/>
      </c>
      <c r="E3681" s="79"/>
      <c r="F3681" s="110" t="str">
        <f>IF(I3681="","",VLOOKUP(I3681,[1]PROJECTES!$C$14:$G$5000,2,FALSE))</f>
        <v/>
      </c>
      <c r="G3681" s="112" t="str">
        <f>IF(E3681="","",VLOOKUP(E3681,[1]PROJECTES!$C$14:$G$5000,4,FALSE))</f>
        <v/>
      </c>
      <c r="H3681" s="95"/>
      <c r="I3681" s="113" t="str">
        <f>IF(H3681="","",VLOOKUP(H3681,BD!B$2:C$16,2,FALSE))</f>
        <v/>
      </c>
      <c r="J3681" s="114"/>
      <c r="K3681" s="115" t="str">
        <f t="shared" si="124"/>
        <v/>
      </c>
      <c r="L3681" s="116" t="str">
        <f t="shared" ca="1" si="125"/>
        <v>-</v>
      </c>
      <c r="M3681" s="111" t="str">
        <f>IF(E3681="","",VLOOKUP(E3681,[1]PROJECTES!$C$14:$Z$5000,21,FALSE))</f>
        <v/>
      </c>
      <c r="N3681" s="117"/>
      <c r="O3681" s="118" t="s">
        <v>222</v>
      </c>
      <c r="P3681" s="119"/>
      <c r="Q3681" s="84"/>
      <c r="R3681" s="125"/>
      <c r="S3681" s="166"/>
      <c r="T3681" s="167"/>
    </row>
    <row r="3682" spans="1:20" s="121" customFormat="1" ht="20.100000000000001" customHeight="1" x14ac:dyDescent="0.3">
      <c r="A3682" s="80"/>
      <c r="B3682" s="110" t="str">
        <f>IF(E3682="","",VLOOKUP(E3682,[1]PROJECTES!$C$14:$G$5000,2,FALSE))</f>
        <v/>
      </c>
      <c r="C3682" s="80"/>
      <c r="D3682" s="283" t="str">
        <f>IF(E3682="","",VLOOKUP(E3682,[1]PROJECTES!$C$14:$G$5000,5,FALSE))</f>
        <v/>
      </c>
      <c r="E3682" s="155"/>
      <c r="F3682" s="110" t="str">
        <f>IF(I3682="","",VLOOKUP(I3682,[1]PROJECTES!$C$14:$G$5000,2,FALSE))</f>
        <v/>
      </c>
      <c r="G3682" s="112" t="str">
        <f>IF(E3682="","",VLOOKUP(E3682,[1]PROJECTES!$C$14:$G$5000,4,FALSE))</f>
        <v/>
      </c>
      <c r="H3682" s="95"/>
      <c r="I3682" s="113" t="str">
        <f>IF(H3682="","",VLOOKUP(H3682,BD!B$2:C$16,2,FALSE))</f>
        <v/>
      </c>
      <c r="J3682" s="114"/>
      <c r="K3682" s="115" t="str">
        <f t="shared" si="124"/>
        <v/>
      </c>
      <c r="L3682" s="116" t="str">
        <f t="shared" ca="1" si="125"/>
        <v>-</v>
      </c>
      <c r="M3682" s="111" t="str">
        <f>IF(E3682="","",VLOOKUP(E3682,[1]PROJECTES!$C$14:$Z$5000,21,FALSE))</f>
        <v/>
      </c>
      <c r="N3682" s="117"/>
      <c r="O3682" s="118" t="s">
        <v>222</v>
      </c>
      <c r="P3682" s="119"/>
      <c r="Q3682" s="84"/>
      <c r="R3682" s="249"/>
      <c r="S3682" s="166"/>
      <c r="T3682" s="167"/>
    </row>
    <row r="3683" spans="1:20" s="121" customFormat="1" ht="20.100000000000001" customHeight="1" x14ac:dyDescent="0.3">
      <c r="A3683" s="80"/>
      <c r="B3683" s="110" t="str">
        <f>IF(E3683="","",VLOOKUP(E3683,[1]PROJECTES!$C$14:$G$5000,2,FALSE))</f>
        <v/>
      </c>
      <c r="C3683" s="80"/>
      <c r="D3683" s="283" t="str">
        <f>IF(E3683="","",VLOOKUP(E3683,[1]PROJECTES!$C$14:$G$5000,5,FALSE))</f>
        <v/>
      </c>
      <c r="E3683" s="79"/>
      <c r="F3683" s="110" t="str">
        <f>IF(I3683="","",VLOOKUP(I3683,[1]PROJECTES!$C$14:$G$5000,2,FALSE))</f>
        <v/>
      </c>
      <c r="G3683" s="112" t="str">
        <f>IF(E3683="","",VLOOKUP(E3683,[1]PROJECTES!$C$14:$G$5000,4,FALSE))</f>
        <v/>
      </c>
      <c r="H3683" s="95"/>
      <c r="I3683" s="113" t="str">
        <f>IF(H3683="","",VLOOKUP(H3683,BD!B$2:C$16,2,FALSE))</f>
        <v/>
      </c>
      <c r="J3683" s="114"/>
      <c r="K3683" s="115" t="str">
        <f t="shared" si="124"/>
        <v/>
      </c>
      <c r="L3683" s="116" t="str">
        <f t="shared" ca="1" si="125"/>
        <v>-</v>
      </c>
      <c r="M3683" s="111" t="str">
        <f>IF(E3683="","",VLOOKUP(E3683,[1]PROJECTES!$C$14:$Z$5000,21,FALSE))</f>
        <v/>
      </c>
      <c r="N3683" s="117"/>
      <c r="O3683" s="118" t="s">
        <v>222</v>
      </c>
      <c r="P3683" s="119"/>
      <c r="Q3683" s="84"/>
      <c r="R3683" s="125"/>
      <c r="S3683" s="166"/>
      <c r="T3683" s="167"/>
    </row>
    <row r="3684" spans="1:20" s="121" customFormat="1" ht="20.100000000000001" customHeight="1" x14ac:dyDescent="0.3">
      <c r="A3684" s="80"/>
      <c r="B3684" s="110" t="str">
        <f>IF(E3684="","",VLOOKUP(E3684,[1]PROJECTES!$C$14:$G$5000,2,FALSE))</f>
        <v/>
      </c>
      <c r="C3684" s="80"/>
      <c r="D3684" s="283" t="str">
        <f>IF(E3684="","",VLOOKUP(E3684,[1]PROJECTES!$C$14:$G$5000,5,FALSE))</f>
        <v/>
      </c>
      <c r="E3684" s="79"/>
      <c r="F3684" s="110" t="str">
        <f>IF(I3684="","",VLOOKUP(I3684,[1]PROJECTES!$C$14:$G$5000,2,FALSE))</f>
        <v/>
      </c>
      <c r="G3684" s="112" t="str">
        <f>IF(E3684="","",VLOOKUP(E3684,[1]PROJECTES!$C$14:$G$5000,4,FALSE))</f>
        <v/>
      </c>
      <c r="H3684" s="95"/>
      <c r="I3684" s="113" t="str">
        <f>IF(H3684="","",VLOOKUP(H3684,BD!B$2:C$16,2,FALSE))</f>
        <v/>
      </c>
      <c r="J3684" s="114"/>
      <c r="K3684" s="115" t="str">
        <f t="shared" si="124"/>
        <v/>
      </c>
      <c r="L3684" s="116" t="str">
        <f t="shared" ca="1" si="125"/>
        <v>-</v>
      </c>
      <c r="M3684" s="111" t="str">
        <f>IF(E3684="","",VLOOKUP(E3684,[1]PROJECTES!$C$14:$Z$5000,21,FALSE))</f>
        <v/>
      </c>
      <c r="N3684" s="117"/>
      <c r="O3684" s="118" t="s">
        <v>222</v>
      </c>
      <c r="P3684" s="119"/>
      <c r="Q3684" s="84"/>
      <c r="R3684" s="125"/>
      <c r="S3684" s="166"/>
      <c r="T3684" s="167"/>
    </row>
    <row r="3685" spans="1:20" s="121" customFormat="1" ht="20.100000000000001" customHeight="1" x14ac:dyDescent="0.3">
      <c r="A3685" s="80"/>
      <c r="B3685" s="110" t="str">
        <f>IF(E3685="","",VLOOKUP(E3685,[1]PROJECTES!$C$14:$G$5000,2,FALSE))</f>
        <v/>
      </c>
      <c r="C3685" s="80"/>
      <c r="D3685" s="283" t="str">
        <f>IF(E3685="","",VLOOKUP(E3685,[1]PROJECTES!$C$14:$G$5000,5,FALSE))</f>
        <v/>
      </c>
      <c r="E3685" s="79"/>
      <c r="F3685" s="110" t="str">
        <f>IF(I3685="","",VLOOKUP(I3685,[1]PROJECTES!$C$14:$G$5000,2,FALSE))</f>
        <v/>
      </c>
      <c r="G3685" s="112" t="str">
        <f>IF(E3685="","",VLOOKUP(E3685,[1]PROJECTES!$C$14:$G$5000,4,FALSE))</f>
        <v/>
      </c>
      <c r="H3685" s="95"/>
      <c r="I3685" s="113" t="str">
        <f>IF(H3685="","",VLOOKUP(H3685,BD!B$2:C$16,2,FALSE))</f>
        <v/>
      </c>
      <c r="J3685" s="114"/>
      <c r="K3685" s="115" t="str">
        <f t="shared" si="124"/>
        <v/>
      </c>
      <c r="L3685" s="116" t="str">
        <f t="shared" ca="1" si="125"/>
        <v>-</v>
      </c>
      <c r="M3685" s="111" t="str">
        <f>IF(E3685="","",VLOOKUP(E3685,[1]PROJECTES!$C$14:$Z$5000,21,FALSE))</f>
        <v/>
      </c>
      <c r="N3685" s="117"/>
      <c r="O3685" s="118" t="s">
        <v>222</v>
      </c>
      <c r="P3685" s="119"/>
      <c r="Q3685" s="84"/>
      <c r="R3685" s="125"/>
      <c r="S3685" s="166"/>
      <c r="T3685" s="167"/>
    </row>
    <row r="3686" spans="1:20" s="121" customFormat="1" ht="20.100000000000001" customHeight="1" x14ac:dyDescent="0.3">
      <c r="A3686" s="80"/>
      <c r="B3686" s="110" t="str">
        <f>IF(E3686="","",VLOOKUP(E3686,[1]PROJECTES!$C$14:$G$5000,2,FALSE))</f>
        <v/>
      </c>
      <c r="C3686" s="80"/>
      <c r="D3686" s="283" t="str">
        <f>IF(E3686="","",VLOOKUP(E3686,[1]PROJECTES!$C$14:$G$5000,5,FALSE))</f>
        <v/>
      </c>
      <c r="E3686" s="79"/>
      <c r="F3686" s="110" t="str">
        <f>IF(I3686="","",VLOOKUP(I3686,[1]PROJECTES!$C$14:$G$5000,2,FALSE))</f>
        <v/>
      </c>
      <c r="G3686" s="112" t="str">
        <f>IF(E3686="","",VLOOKUP(E3686,[1]PROJECTES!$C$14:$G$5000,4,FALSE))</f>
        <v/>
      </c>
      <c r="H3686" s="95"/>
      <c r="I3686" s="113" t="str">
        <f>IF(H3686="","",VLOOKUP(H3686,BD!B$2:C$16,2,FALSE))</f>
        <v/>
      </c>
      <c r="J3686" s="114"/>
      <c r="K3686" s="115" t="str">
        <f t="shared" ref="K3686:K3749" si="126">IF(J3686="","",WEEKNUM(J3686,2)-0)</f>
        <v/>
      </c>
      <c r="L3686" s="116" t="str">
        <f t="shared" ca="1" si="125"/>
        <v>-</v>
      </c>
      <c r="M3686" s="111" t="str">
        <f>IF(E3686="","",VLOOKUP(E3686,[1]PROJECTES!$C$14:$Z$5000,21,FALSE))</f>
        <v/>
      </c>
      <c r="N3686" s="117"/>
      <c r="O3686" s="118" t="s">
        <v>222</v>
      </c>
      <c r="P3686" s="119"/>
      <c r="Q3686" s="84"/>
      <c r="R3686" s="125"/>
      <c r="S3686" s="166"/>
      <c r="T3686" s="167"/>
    </row>
    <row r="3687" spans="1:20" s="121" customFormat="1" ht="20.100000000000001" customHeight="1" x14ac:dyDescent="0.3">
      <c r="A3687" s="80"/>
      <c r="B3687" s="110" t="str">
        <f>IF(E3687="","",VLOOKUP(E3687,[1]PROJECTES!$C$14:$G$5000,2,FALSE))</f>
        <v/>
      </c>
      <c r="C3687" s="80"/>
      <c r="D3687" s="283" t="str">
        <f>IF(E3687="","",VLOOKUP(E3687,[1]PROJECTES!$C$14:$G$5000,5,FALSE))</f>
        <v/>
      </c>
      <c r="E3687" s="79"/>
      <c r="F3687" s="110" t="str">
        <f>IF(I3687="","",VLOOKUP(I3687,[1]PROJECTES!$C$14:$G$5000,2,FALSE))</f>
        <v/>
      </c>
      <c r="G3687" s="112" t="str">
        <f>IF(E3687="","",VLOOKUP(E3687,[1]PROJECTES!$C$14:$G$5000,4,FALSE))</f>
        <v/>
      </c>
      <c r="H3687" s="95"/>
      <c r="I3687" s="113" t="str">
        <f>IF(H3687="","",VLOOKUP(H3687,BD!B$2:C$16,2,FALSE))</f>
        <v/>
      </c>
      <c r="J3687" s="114"/>
      <c r="K3687" s="115" t="str">
        <f t="shared" si="126"/>
        <v/>
      </c>
      <c r="L3687" s="116" t="str">
        <f t="shared" ca="1" si="125"/>
        <v>-</v>
      </c>
      <c r="M3687" s="111" t="str">
        <f>IF(E3687="","",VLOOKUP(E3687,[1]PROJECTES!$C$14:$Z$5000,21,FALSE))</f>
        <v/>
      </c>
      <c r="N3687" s="117"/>
      <c r="O3687" s="118" t="s">
        <v>222</v>
      </c>
      <c r="P3687" s="119"/>
      <c r="Q3687" s="84"/>
      <c r="R3687" s="125"/>
      <c r="S3687" s="166"/>
      <c r="T3687" s="167"/>
    </row>
    <row r="3688" spans="1:20" s="121" customFormat="1" ht="20.100000000000001" customHeight="1" x14ac:dyDescent="0.3">
      <c r="A3688" s="80"/>
      <c r="B3688" s="110" t="str">
        <f>IF(E3688="","",VLOOKUP(E3688,[1]PROJECTES!$C$14:$G$5000,2,FALSE))</f>
        <v/>
      </c>
      <c r="C3688" s="80"/>
      <c r="D3688" s="283" t="str">
        <f>IF(E3688="","",VLOOKUP(E3688,[1]PROJECTES!$C$14:$G$5000,5,FALSE))</f>
        <v/>
      </c>
      <c r="E3688" s="79"/>
      <c r="F3688" s="110" t="str">
        <f>IF(I3688="","",VLOOKUP(I3688,[1]PROJECTES!$C$14:$G$5000,2,FALSE))</f>
        <v/>
      </c>
      <c r="G3688" s="112" t="str">
        <f>IF(E3688="","",VLOOKUP(E3688,[1]PROJECTES!$C$14:$G$5000,4,FALSE))</f>
        <v/>
      </c>
      <c r="H3688" s="95"/>
      <c r="I3688" s="113" t="str">
        <f>IF(H3688="","",VLOOKUP(H3688,BD!B$2:C$16,2,FALSE))</f>
        <v/>
      </c>
      <c r="J3688" s="114"/>
      <c r="K3688" s="115" t="str">
        <f t="shared" si="126"/>
        <v/>
      </c>
      <c r="L3688" s="116" t="str">
        <f t="shared" ca="1" si="125"/>
        <v>-</v>
      </c>
      <c r="M3688" s="111" t="str">
        <f>IF(E3688="","",VLOOKUP(E3688,[1]PROJECTES!$C$14:$Z$5000,21,FALSE))</f>
        <v/>
      </c>
      <c r="N3688" s="117"/>
      <c r="O3688" s="118" t="s">
        <v>222</v>
      </c>
      <c r="P3688" s="119"/>
      <c r="Q3688" s="84"/>
      <c r="R3688" s="125"/>
      <c r="S3688" s="166"/>
      <c r="T3688" s="167"/>
    </row>
    <row r="3689" spans="1:20" s="121" customFormat="1" ht="20.100000000000001" customHeight="1" x14ac:dyDescent="0.3">
      <c r="A3689" s="80"/>
      <c r="B3689" s="110" t="str">
        <f>IF(E3689="","",VLOOKUP(E3689,[1]PROJECTES!$C$14:$G$5000,2,FALSE))</f>
        <v/>
      </c>
      <c r="C3689" s="80"/>
      <c r="D3689" s="283" t="str">
        <f>IF(E3689="","",VLOOKUP(E3689,[1]PROJECTES!$C$14:$G$5000,5,FALSE))</f>
        <v/>
      </c>
      <c r="E3689" s="79"/>
      <c r="F3689" s="110" t="str">
        <f>IF(I3689="","",VLOOKUP(I3689,[1]PROJECTES!$C$14:$G$5000,2,FALSE))</f>
        <v/>
      </c>
      <c r="G3689" s="112" t="str">
        <f>IF(E3689="","",VLOOKUP(E3689,[1]PROJECTES!$C$14:$G$5000,4,FALSE))</f>
        <v/>
      </c>
      <c r="H3689" s="95"/>
      <c r="I3689" s="113" t="str">
        <f>IF(H3689="","",VLOOKUP(H3689,BD!B$2:C$16,2,FALSE))</f>
        <v/>
      </c>
      <c r="J3689" s="114"/>
      <c r="K3689" s="115" t="str">
        <f t="shared" si="126"/>
        <v/>
      </c>
      <c r="L3689" s="116" t="str">
        <f t="shared" ca="1" si="125"/>
        <v>-</v>
      </c>
      <c r="M3689" s="111" t="str">
        <f>IF(E3689="","",VLOOKUP(E3689,[1]PROJECTES!$C$14:$Z$5000,21,FALSE))</f>
        <v/>
      </c>
      <c r="N3689" s="117"/>
      <c r="O3689" s="118" t="s">
        <v>222</v>
      </c>
      <c r="P3689" s="119"/>
      <c r="Q3689" s="84"/>
      <c r="R3689" s="125"/>
      <c r="S3689" s="166"/>
      <c r="T3689" s="167"/>
    </row>
    <row r="3690" spans="1:20" s="121" customFormat="1" ht="20.100000000000001" customHeight="1" x14ac:dyDescent="0.3">
      <c r="A3690" s="80"/>
      <c r="B3690" s="110" t="str">
        <f>IF(E3690="","",VLOOKUP(E3690,[1]PROJECTES!$C$14:$G$5000,2,FALSE))</f>
        <v/>
      </c>
      <c r="C3690" s="80"/>
      <c r="D3690" s="283" t="str">
        <f>IF(E3690="","",VLOOKUP(E3690,[1]PROJECTES!$C$14:$G$5000,5,FALSE))</f>
        <v/>
      </c>
      <c r="E3690" s="79"/>
      <c r="F3690" s="110" t="str">
        <f>IF(I3690="","",VLOOKUP(I3690,[1]PROJECTES!$C$14:$G$5000,2,FALSE))</f>
        <v/>
      </c>
      <c r="G3690" s="112" t="str">
        <f>IF(E3690="","",VLOOKUP(E3690,[1]PROJECTES!$C$14:$G$5000,4,FALSE))</f>
        <v/>
      </c>
      <c r="H3690" s="95"/>
      <c r="I3690" s="113" t="str">
        <f>IF(H3690="","",VLOOKUP(H3690,BD!B$2:C$16,2,FALSE))</f>
        <v/>
      </c>
      <c r="J3690" s="114"/>
      <c r="K3690" s="115" t="str">
        <f t="shared" si="126"/>
        <v/>
      </c>
      <c r="L3690" s="116" t="str">
        <f t="shared" ca="1" si="125"/>
        <v>-</v>
      </c>
      <c r="M3690" s="111" t="str">
        <f>IF(E3690="","",VLOOKUP(E3690,[1]PROJECTES!$C$14:$Z$5000,21,FALSE))</f>
        <v/>
      </c>
      <c r="N3690" s="117"/>
      <c r="O3690" s="118" t="s">
        <v>222</v>
      </c>
      <c r="P3690" s="119"/>
      <c r="Q3690" s="84"/>
      <c r="R3690" s="125"/>
      <c r="S3690" s="166"/>
      <c r="T3690" s="167"/>
    </row>
    <row r="3691" spans="1:20" s="121" customFormat="1" ht="20.100000000000001" customHeight="1" x14ac:dyDescent="0.3">
      <c r="A3691" s="80"/>
      <c r="B3691" s="110" t="str">
        <f>IF(E3691="","",VLOOKUP(E3691,[1]PROJECTES!$C$14:$G$5000,2,FALSE))</f>
        <v/>
      </c>
      <c r="C3691" s="80"/>
      <c r="D3691" s="283" t="str">
        <f>IF(E3691="","",VLOOKUP(E3691,[1]PROJECTES!$C$14:$G$5000,5,FALSE))</f>
        <v/>
      </c>
      <c r="E3691" s="79"/>
      <c r="F3691" s="110" t="str">
        <f>IF(I3691="","",VLOOKUP(I3691,[1]PROJECTES!$C$14:$G$5000,2,FALSE))</f>
        <v/>
      </c>
      <c r="G3691" s="112" t="str">
        <f>IF(E3691="","",VLOOKUP(E3691,[1]PROJECTES!$C$14:$G$5000,4,FALSE))</f>
        <v/>
      </c>
      <c r="H3691" s="95"/>
      <c r="I3691" s="113" t="str">
        <f>IF(H3691="","",VLOOKUP(H3691,BD!B$2:C$16,2,FALSE))</f>
        <v/>
      </c>
      <c r="J3691" s="114"/>
      <c r="K3691" s="115" t="str">
        <f t="shared" si="126"/>
        <v/>
      </c>
      <c r="L3691" s="116" t="str">
        <f t="shared" ca="1" si="125"/>
        <v>-</v>
      </c>
      <c r="M3691" s="111" t="str">
        <f>IF(E3691="","",VLOOKUP(E3691,[1]PROJECTES!$C$14:$Z$5000,21,FALSE))</f>
        <v/>
      </c>
      <c r="N3691" s="117"/>
      <c r="O3691" s="118" t="s">
        <v>222</v>
      </c>
      <c r="P3691" s="119"/>
      <c r="Q3691" s="84"/>
      <c r="R3691" s="125"/>
      <c r="S3691" s="166"/>
      <c r="T3691" s="167"/>
    </row>
    <row r="3692" spans="1:20" s="121" customFormat="1" ht="20.100000000000001" customHeight="1" x14ac:dyDescent="0.3">
      <c r="A3692" s="80"/>
      <c r="B3692" s="110" t="str">
        <f>IF(E3692="","",VLOOKUP(E3692,[1]PROJECTES!$C$14:$G$5000,2,FALSE))</f>
        <v/>
      </c>
      <c r="C3692" s="80"/>
      <c r="D3692" s="283" t="str">
        <f>IF(E3692="","",VLOOKUP(E3692,[1]PROJECTES!$C$14:$G$5000,5,FALSE))</f>
        <v/>
      </c>
      <c r="E3692" s="79"/>
      <c r="F3692" s="110" t="str">
        <f>IF(I3692="","",VLOOKUP(I3692,[1]PROJECTES!$C$14:$G$5000,2,FALSE))</f>
        <v/>
      </c>
      <c r="G3692" s="112" t="str">
        <f>IF(E3692="","",VLOOKUP(E3692,[1]PROJECTES!$C$14:$G$5000,4,FALSE))</f>
        <v/>
      </c>
      <c r="H3692" s="95"/>
      <c r="I3692" s="113" t="str">
        <f>IF(H3692="","",VLOOKUP(H3692,BD!B$2:C$16,2,FALSE))</f>
        <v/>
      </c>
      <c r="J3692" s="114"/>
      <c r="K3692" s="115" t="str">
        <f t="shared" si="126"/>
        <v/>
      </c>
      <c r="L3692" s="116" t="str">
        <f t="shared" ca="1" si="125"/>
        <v>-</v>
      </c>
      <c r="M3692" s="111" t="str">
        <f>IF(E3692="","",VLOOKUP(E3692,[1]PROJECTES!$C$14:$Z$5000,21,FALSE))</f>
        <v/>
      </c>
      <c r="N3692" s="117"/>
      <c r="O3692" s="118" t="s">
        <v>222</v>
      </c>
      <c r="P3692" s="119"/>
      <c r="Q3692" s="84"/>
      <c r="R3692" s="125"/>
      <c r="S3692" s="166"/>
      <c r="T3692" s="167"/>
    </row>
    <row r="3693" spans="1:20" s="121" customFormat="1" ht="20.100000000000001" customHeight="1" x14ac:dyDescent="0.3">
      <c r="A3693" s="80"/>
      <c r="B3693" s="110" t="str">
        <f>IF(E3693="","",VLOOKUP(E3693,[1]PROJECTES!$C$14:$G$5000,2,FALSE))</f>
        <v/>
      </c>
      <c r="C3693" s="80"/>
      <c r="D3693" s="283" t="str">
        <f>IF(E3693="","",VLOOKUP(E3693,[1]PROJECTES!$C$14:$G$5000,5,FALSE))</f>
        <v/>
      </c>
      <c r="E3693" s="79"/>
      <c r="F3693" s="110" t="str">
        <f>IF(I3693="","",VLOOKUP(I3693,[1]PROJECTES!$C$14:$G$5000,2,FALSE))</f>
        <v/>
      </c>
      <c r="G3693" s="112" t="str">
        <f>IF(E3693="","",VLOOKUP(E3693,[1]PROJECTES!$C$14:$G$5000,4,FALSE))</f>
        <v/>
      </c>
      <c r="H3693" s="95"/>
      <c r="I3693" s="113" t="str">
        <f>IF(H3693="","",VLOOKUP(H3693,BD!B$2:C$16,2,FALSE))</f>
        <v/>
      </c>
      <c r="J3693" s="114"/>
      <c r="K3693" s="115" t="str">
        <f t="shared" si="126"/>
        <v/>
      </c>
      <c r="L3693" s="116" t="str">
        <f t="shared" ca="1" si="125"/>
        <v>-</v>
      </c>
      <c r="M3693" s="111" t="str">
        <f>IF(E3693="","",VLOOKUP(E3693,[1]PROJECTES!$C$14:$Z$5000,21,FALSE))</f>
        <v/>
      </c>
      <c r="N3693" s="117"/>
      <c r="O3693" s="118" t="s">
        <v>222</v>
      </c>
      <c r="P3693" s="119"/>
      <c r="Q3693" s="84"/>
      <c r="R3693" s="125"/>
      <c r="S3693" s="166"/>
      <c r="T3693" s="167"/>
    </row>
    <row r="3694" spans="1:20" s="121" customFormat="1" ht="20.100000000000001" customHeight="1" x14ac:dyDescent="0.3">
      <c r="A3694" s="80"/>
      <c r="B3694" s="110" t="str">
        <f>IF(E3694="","",VLOOKUP(E3694,[1]PROJECTES!$C$14:$G$5000,2,FALSE))</f>
        <v/>
      </c>
      <c r="C3694" s="80"/>
      <c r="D3694" s="283" t="str">
        <f>IF(E3694="","",VLOOKUP(E3694,[1]PROJECTES!$C$14:$G$5000,5,FALSE))</f>
        <v/>
      </c>
      <c r="E3694" s="79"/>
      <c r="F3694" s="110" t="str">
        <f>IF(I3694="","",VLOOKUP(I3694,[1]PROJECTES!$C$14:$G$5000,2,FALSE))</f>
        <v/>
      </c>
      <c r="G3694" s="112" t="str">
        <f>IF(E3694="","",VLOOKUP(E3694,[1]PROJECTES!$C$14:$G$5000,4,FALSE))</f>
        <v/>
      </c>
      <c r="H3694" s="95"/>
      <c r="I3694" s="113" t="str">
        <f>IF(H3694="","",VLOOKUP(H3694,BD!B$2:C$16,2,FALSE))</f>
        <v/>
      </c>
      <c r="J3694" s="114"/>
      <c r="K3694" s="115" t="str">
        <f t="shared" si="126"/>
        <v/>
      </c>
      <c r="L3694" s="116" t="str">
        <f t="shared" ca="1" si="125"/>
        <v>-</v>
      </c>
      <c r="M3694" s="111" t="str">
        <f>IF(E3694="","",VLOOKUP(E3694,[1]PROJECTES!$C$14:$Z$5000,21,FALSE))</f>
        <v/>
      </c>
      <c r="N3694" s="117"/>
      <c r="O3694" s="118" t="s">
        <v>222</v>
      </c>
      <c r="P3694" s="119"/>
      <c r="Q3694" s="84"/>
      <c r="R3694" s="125"/>
      <c r="S3694" s="166"/>
      <c r="T3694" s="167"/>
    </row>
    <row r="3695" spans="1:20" s="121" customFormat="1" ht="20.100000000000001" customHeight="1" x14ac:dyDescent="0.3">
      <c r="A3695" s="80"/>
      <c r="B3695" s="110" t="str">
        <f>IF(E3695="","",VLOOKUP(E3695,[1]PROJECTES!$C$14:$G$5000,2,FALSE))</f>
        <v/>
      </c>
      <c r="C3695" s="80"/>
      <c r="D3695" s="283" t="str">
        <f>IF(E3695="","",VLOOKUP(E3695,[1]PROJECTES!$C$14:$G$5000,5,FALSE))</f>
        <v/>
      </c>
      <c r="E3695" s="79"/>
      <c r="F3695" s="110" t="str">
        <f>IF(I3695="","",VLOOKUP(I3695,[1]PROJECTES!$C$14:$G$5000,2,FALSE))</f>
        <v/>
      </c>
      <c r="G3695" s="112" t="str">
        <f>IF(E3695="","",VLOOKUP(E3695,[1]PROJECTES!$C$14:$G$5000,4,FALSE))</f>
        <v/>
      </c>
      <c r="H3695" s="95"/>
      <c r="I3695" s="113" t="str">
        <f>IF(H3695="","",VLOOKUP(H3695,BD!B$2:C$16,2,FALSE))</f>
        <v/>
      </c>
      <c r="J3695" s="114"/>
      <c r="K3695" s="115" t="str">
        <f t="shared" si="126"/>
        <v/>
      </c>
      <c r="L3695" s="116" t="str">
        <f t="shared" ca="1" si="125"/>
        <v>-</v>
      </c>
      <c r="M3695" s="111" t="str">
        <f>IF(E3695="","",VLOOKUP(E3695,[1]PROJECTES!$C$14:$Z$5000,21,FALSE))</f>
        <v/>
      </c>
      <c r="N3695" s="117"/>
      <c r="O3695" s="118" t="s">
        <v>222</v>
      </c>
      <c r="P3695" s="119"/>
      <c r="Q3695" s="84"/>
      <c r="R3695" s="125"/>
      <c r="S3695" s="166"/>
      <c r="T3695" s="167"/>
    </row>
    <row r="3696" spans="1:20" s="121" customFormat="1" ht="20.100000000000001" customHeight="1" x14ac:dyDescent="0.3">
      <c r="A3696" s="80"/>
      <c r="B3696" s="110" t="str">
        <f>IF(E3696="","",VLOOKUP(E3696,[1]PROJECTES!$C$14:$G$5000,2,FALSE))</f>
        <v/>
      </c>
      <c r="C3696" s="80"/>
      <c r="D3696" s="283" t="str">
        <f>IF(E3696="","",VLOOKUP(E3696,[1]PROJECTES!$C$14:$G$5000,5,FALSE))</f>
        <v/>
      </c>
      <c r="E3696" s="79"/>
      <c r="F3696" s="110" t="str">
        <f>IF(I3696="","",VLOOKUP(I3696,[1]PROJECTES!$C$14:$G$5000,2,FALSE))</f>
        <v/>
      </c>
      <c r="G3696" s="112" t="str">
        <f>IF(E3696="","",VLOOKUP(E3696,[1]PROJECTES!$C$14:$G$5000,4,FALSE))</f>
        <v/>
      </c>
      <c r="H3696" s="95"/>
      <c r="I3696" s="113" t="str">
        <f>IF(H3696="","",VLOOKUP(H3696,BD!B$2:C$16,2,FALSE))</f>
        <v/>
      </c>
      <c r="J3696" s="114"/>
      <c r="K3696" s="115" t="str">
        <f t="shared" si="126"/>
        <v/>
      </c>
      <c r="L3696" s="116" t="str">
        <f t="shared" ca="1" si="125"/>
        <v>-</v>
      </c>
      <c r="M3696" s="111" t="str">
        <f>IF(E3696="","",VLOOKUP(E3696,[1]PROJECTES!$C$14:$Z$5000,21,FALSE))</f>
        <v/>
      </c>
      <c r="N3696" s="117"/>
      <c r="O3696" s="118" t="s">
        <v>222</v>
      </c>
      <c r="P3696" s="119"/>
      <c r="Q3696" s="84"/>
      <c r="R3696" s="125"/>
      <c r="S3696" s="166"/>
      <c r="T3696" s="167"/>
    </row>
    <row r="3697" spans="1:20" s="121" customFormat="1" ht="20.100000000000001" customHeight="1" x14ac:dyDescent="0.3">
      <c r="A3697" s="80"/>
      <c r="B3697" s="110" t="str">
        <f>IF(E3697="","",VLOOKUP(E3697,[1]PROJECTES!$C$14:$G$5000,2,FALSE))</f>
        <v/>
      </c>
      <c r="C3697" s="80"/>
      <c r="D3697" s="283" t="str">
        <f>IF(E3697="","",VLOOKUP(E3697,[1]PROJECTES!$C$14:$G$5000,5,FALSE))</f>
        <v/>
      </c>
      <c r="E3697" s="79"/>
      <c r="F3697" s="110" t="str">
        <f>IF(I3697="","",VLOOKUP(I3697,[1]PROJECTES!$C$14:$G$5000,2,FALSE))</f>
        <v/>
      </c>
      <c r="G3697" s="112" t="str">
        <f>IF(E3697="","",VLOOKUP(E3697,[1]PROJECTES!$C$14:$G$5000,4,FALSE))</f>
        <v/>
      </c>
      <c r="H3697" s="95"/>
      <c r="I3697" s="113" t="str">
        <f>IF(H3697="","",VLOOKUP(H3697,BD!B$2:C$16,2,FALSE))</f>
        <v/>
      </c>
      <c r="J3697" s="114"/>
      <c r="K3697" s="115" t="str">
        <f t="shared" si="126"/>
        <v/>
      </c>
      <c r="L3697" s="116" t="str">
        <f t="shared" ca="1" si="125"/>
        <v>-</v>
      </c>
      <c r="M3697" s="111" t="str">
        <f>IF(E3697="","",VLOOKUP(E3697,[1]PROJECTES!$C$14:$Z$5000,21,FALSE))</f>
        <v/>
      </c>
      <c r="N3697" s="117"/>
      <c r="O3697" s="118" t="s">
        <v>222</v>
      </c>
      <c r="P3697" s="119"/>
      <c r="Q3697" s="84"/>
      <c r="R3697" s="125"/>
      <c r="S3697" s="166"/>
      <c r="T3697" s="167"/>
    </row>
    <row r="3698" spans="1:20" s="121" customFormat="1" ht="20.100000000000001" customHeight="1" x14ac:dyDescent="0.3">
      <c r="A3698" s="80"/>
      <c r="B3698" s="110" t="str">
        <f>IF(E3698="","",VLOOKUP(E3698,[1]PROJECTES!$C$14:$G$5000,2,FALSE))</f>
        <v/>
      </c>
      <c r="C3698" s="80"/>
      <c r="D3698" s="283" t="str">
        <f>IF(E3698="","",VLOOKUP(E3698,[1]PROJECTES!$C$14:$G$5000,5,FALSE))</f>
        <v/>
      </c>
      <c r="E3698" s="79"/>
      <c r="F3698" s="110" t="str">
        <f>IF(I3698="","",VLOOKUP(I3698,[1]PROJECTES!$C$14:$G$5000,2,FALSE))</f>
        <v/>
      </c>
      <c r="G3698" s="112" t="str">
        <f>IF(E3698="","",VLOOKUP(E3698,[1]PROJECTES!$C$14:$G$5000,4,FALSE))</f>
        <v/>
      </c>
      <c r="H3698" s="95"/>
      <c r="I3698" s="113" t="str">
        <f>IF(H3698="","",VLOOKUP(H3698,BD!B$2:C$16,2,FALSE))</f>
        <v/>
      </c>
      <c r="J3698" s="114"/>
      <c r="K3698" s="115" t="str">
        <f t="shared" si="126"/>
        <v/>
      </c>
      <c r="L3698" s="116" t="str">
        <f t="shared" ca="1" si="125"/>
        <v>-</v>
      </c>
      <c r="M3698" s="111" t="str">
        <f>IF(E3698="","",VLOOKUP(E3698,[1]PROJECTES!$C$14:$Z$5000,21,FALSE))</f>
        <v/>
      </c>
      <c r="N3698" s="117"/>
      <c r="O3698" s="118" t="s">
        <v>222</v>
      </c>
      <c r="P3698" s="119"/>
      <c r="Q3698" s="84"/>
      <c r="R3698" s="125"/>
      <c r="S3698" s="166"/>
      <c r="T3698" s="167"/>
    </row>
    <row r="3699" spans="1:20" s="121" customFormat="1" ht="20.100000000000001" customHeight="1" x14ac:dyDescent="0.3">
      <c r="A3699" s="80"/>
      <c r="B3699" s="110" t="str">
        <f>IF(E3699="","",VLOOKUP(E3699,[1]PROJECTES!$C$14:$G$5000,2,FALSE))</f>
        <v/>
      </c>
      <c r="C3699" s="80"/>
      <c r="D3699" s="283" t="str">
        <f>IF(E3699="","",VLOOKUP(E3699,[1]PROJECTES!$C$14:$G$5000,5,FALSE))</f>
        <v/>
      </c>
      <c r="E3699" s="79"/>
      <c r="F3699" s="110" t="str">
        <f>IF(I3699="","",VLOOKUP(I3699,[1]PROJECTES!$C$14:$G$5000,2,FALSE))</f>
        <v/>
      </c>
      <c r="G3699" s="112" t="str">
        <f>IF(E3699="","",VLOOKUP(E3699,[1]PROJECTES!$C$14:$G$5000,4,FALSE))</f>
        <v/>
      </c>
      <c r="H3699" s="95"/>
      <c r="I3699" s="113" t="str">
        <f>IF(H3699="","",VLOOKUP(H3699,BD!B$2:C$16,2,FALSE))</f>
        <v/>
      </c>
      <c r="J3699" s="114"/>
      <c r="K3699" s="115" t="str">
        <f t="shared" si="126"/>
        <v/>
      </c>
      <c r="L3699" s="116" t="str">
        <f t="shared" ca="1" si="125"/>
        <v>-</v>
      </c>
      <c r="M3699" s="111" t="str">
        <f>IF(E3699="","",VLOOKUP(E3699,[1]PROJECTES!$C$14:$Z$5000,21,FALSE))</f>
        <v/>
      </c>
      <c r="N3699" s="117"/>
      <c r="O3699" s="118" t="s">
        <v>222</v>
      </c>
      <c r="P3699" s="119"/>
      <c r="Q3699" s="84"/>
      <c r="R3699" s="125"/>
      <c r="S3699" s="166"/>
      <c r="T3699" s="167"/>
    </row>
    <row r="3700" spans="1:20" s="121" customFormat="1" ht="20.100000000000001" customHeight="1" x14ac:dyDescent="0.3">
      <c r="A3700" s="80"/>
      <c r="B3700" s="110" t="str">
        <f>IF(E3700="","",VLOOKUP(E3700,[1]PROJECTES!$C$14:$G$5000,2,FALSE))</f>
        <v/>
      </c>
      <c r="C3700" s="80"/>
      <c r="D3700" s="283" t="str">
        <f>IF(E3700="","",VLOOKUP(E3700,[1]PROJECTES!$C$14:$G$5000,5,FALSE))</f>
        <v/>
      </c>
      <c r="E3700" s="79"/>
      <c r="F3700" s="110" t="str">
        <f>IF(I3700="","",VLOOKUP(I3700,[1]PROJECTES!$C$14:$G$5000,2,FALSE))</f>
        <v/>
      </c>
      <c r="G3700" s="112" t="str">
        <f>IF(E3700="","",VLOOKUP(E3700,[1]PROJECTES!$C$14:$G$5000,4,FALSE))</f>
        <v/>
      </c>
      <c r="H3700" s="95"/>
      <c r="I3700" s="113" t="str">
        <f>IF(H3700="","",VLOOKUP(H3700,BD!B$2:C$16,2,FALSE))</f>
        <v/>
      </c>
      <c r="J3700" s="114"/>
      <c r="K3700" s="115" t="str">
        <f t="shared" si="126"/>
        <v/>
      </c>
      <c r="L3700" s="116" t="str">
        <f t="shared" ca="1" si="125"/>
        <v>-</v>
      </c>
      <c r="M3700" s="111" t="str">
        <f>IF(E3700="","",VLOOKUP(E3700,[1]PROJECTES!$C$14:$Z$5000,21,FALSE))</f>
        <v/>
      </c>
      <c r="N3700" s="117"/>
      <c r="O3700" s="118" t="s">
        <v>222</v>
      </c>
      <c r="P3700" s="119"/>
      <c r="Q3700" s="84"/>
      <c r="R3700" s="125"/>
      <c r="S3700" s="166"/>
      <c r="T3700" s="167"/>
    </row>
    <row r="3701" spans="1:20" s="121" customFormat="1" ht="20.100000000000001" customHeight="1" x14ac:dyDescent="0.3">
      <c r="A3701" s="80"/>
      <c r="B3701" s="110" t="str">
        <f>IF(E3701="","",VLOOKUP(E3701,[1]PROJECTES!$C$14:$G$5000,2,FALSE))</f>
        <v/>
      </c>
      <c r="C3701" s="80"/>
      <c r="D3701" s="283" t="str">
        <f>IF(E3701="","",VLOOKUP(E3701,[1]PROJECTES!$C$14:$G$5000,5,FALSE))</f>
        <v/>
      </c>
      <c r="E3701" s="79"/>
      <c r="F3701" s="110" t="str">
        <f>IF(I3701="","",VLOOKUP(I3701,[1]PROJECTES!$C$14:$G$5000,2,FALSE))</f>
        <v/>
      </c>
      <c r="G3701" s="112" t="str">
        <f>IF(E3701="","",VLOOKUP(E3701,[1]PROJECTES!$C$14:$G$5000,4,FALSE))</f>
        <v/>
      </c>
      <c r="H3701" s="95"/>
      <c r="I3701" s="113" t="str">
        <f>IF(H3701="","",VLOOKUP(H3701,BD!B$2:C$16,2,FALSE))</f>
        <v/>
      </c>
      <c r="J3701" s="114"/>
      <c r="K3701" s="115" t="str">
        <f t="shared" si="126"/>
        <v/>
      </c>
      <c r="L3701" s="116" t="str">
        <f t="shared" ca="1" si="125"/>
        <v>-</v>
      </c>
      <c r="M3701" s="111" t="str">
        <f>IF(E3701="","",VLOOKUP(E3701,[1]PROJECTES!$C$14:$Z$5000,21,FALSE))</f>
        <v/>
      </c>
      <c r="N3701" s="117"/>
      <c r="O3701" s="118" t="s">
        <v>222</v>
      </c>
      <c r="P3701" s="119"/>
      <c r="Q3701" s="84"/>
      <c r="R3701" s="125"/>
      <c r="S3701" s="166"/>
      <c r="T3701" s="167"/>
    </row>
    <row r="3702" spans="1:20" s="121" customFormat="1" ht="20.100000000000001" customHeight="1" x14ac:dyDescent="0.3">
      <c r="A3702" s="80"/>
      <c r="B3702" s="110" t="str">
        <f>IF(E3702="","",VLOOKUP(E3702,[1]PROJECTES!$C$14:$G$5000,2,FALSE))</f>
        <v/>
      </c>
      <c r="C3702" s="80"/>
      <c r="D3702" s="283" t="str">
        <f>IF(E3702="","",VLOOKUP(E3702,[1]PROJECTES!$C$14:$G$5000,5,FALSE))</f>
        <v/>
      </c>
      <c r="E3702" s="79"/>
      <c r="F3702" s="110" t="str">
        <f>IF(I3702="","",VLOOKUP(I3702,[1]PROJECTES!$C$14:$G$5000,2,FALSE))</f>
        <v/>
      </c>
      <c r="G3702" s="112" t="str">
        <f>IF(E3702="","",VLOOKUP(E3702,[1]PROJECTES!$C$14:$G$5000,4,FALSE))</f>
        <v/>
      </c>
      <c r="H3702" s="95"/>
      <c r="I3702" s="113" t="str">
        <f>IF(H3702="","",VLOOKUP(H3702,BD!B$2:C$16,2,FALSE))</f>
        <v/>
      </c>
      <c r="J3702" s="114"/>
      <c r="K3702" s="115" t="str">
        <f t="shared" si="126"/>
        <v/>
      </c>
      <c r="L3702" s="116" t="str">
        <f t="shared" ca="1" si="125"/>
        <v>-</v>
      </c>
      <c r="M3702" s="111" t="str">
        <f>IF(E3702="","",VLOOKUP(E3702,[1]PROJECTES!$C$14:$Z$5000,21,FALSE))</f>
        <v/>
      </c>
      <c r="N3702" s="117"/>
      <c r="O3702" s="118" t="s">
        <v>222</v>
      </c>
      <c r="P3702" s="119"/>
      <c r="Q3702" s="84"/>
      <c r="R3702" s="125"/>
      <c r="S3702" s="166"/>
      <c r="T3702" s="167"/>
    </row>
    <row r="3703" spans="1:20" s="121" customFormat="1" ht="20.100000000000001" customHeight="1" x14ac:dyDescent="0.3">
      <c r="A3703" s="80"/>
      <c r="B3703" s="110" t="str">
        <f>IF(E3703="","",VLOOKUP(E3703,[1]PROJECTES!$C$14:$G$5000,2,FALSE))</f>
        <v/>
      </c>
      <c r="C3703" s="80"/>
      <c r="D3703" s="283" t="str">
        <f>IF(E3703="","",VLOOKUP(E3703,[1]PROJECTES!$C$14:$G$5000,5,FALSE))</f>
        <v/>
      </c>
      <c r="E3703" s="79"/>
      <c r="F3703" s="110" t="str">
        <f>IF(I3703="","",VLOOKUP(I3703,[1]PROJECTES!$C$14:$G$5000,2,FALSE))</f>
        <v/>
      </c>
      <c r="G3703" s="112" t="str">
        <f>IF(E3703="","",VLOOKUP(E3703,[1]PROJECTES!$C$14:$G$5000,4,FALSE))</f>
        <v/>
      </c>
      <c r="H3703" s="95"/>
      <c r="I3703" s="113" t="str">
        <f>IF(H3703="","",VLOOKUP(H3703,BD!B$2:C$16,2,FALSE))</f>
        <v/>
      </c>
      <c r="J3703" s="114"/>
      <c r="K3703" s="115" t="str">
        <f t="shared" si="126"/>
        <v/>
      </c>
      <c r="L3703" s="116" t="str">
        <f t="shared" ca="1" si="125"/>
        <v>-</v>
      </c>
      <c r="M3703" s="111" t="str">
        <f>IF(E3703="","",VLOOKUP(E3703,[1]PROJECTES!$C$14:$Z$5000,21,FALSE))</f>
        <v/>
      </c>
      <c r="N3703" s="117"/>
      <c r="O3703" s="118" t="s">
        <v>222</v>
      </c>
      <c r="P3703" s="119"/>
      <c r="Q3703" s="84"/>
      <c r="R3703" s="125"/>
      <c r="S3703" s="166"/>
      <c r="T3703" s="167"/>
    </row>
    <row r="3704" spans="1:20" s="121" customFormat="1" ht="20.100000000000001" customHeight="1" x14ac:dyDescent="0.3">
      <c r="A3704" s="80"/>
      <c r="B3704" s="110" t="str">
        <f>IF(E3704="","",VLOOKUP(E3704,[1]PROJECTES!$C$14:$G$5000,2,FALSE))</f>
        <v/>
      </c>
      <c r="C3704" s="80"/>
      <c r="D3704" s="283" t="str">
        <f>IF(E3704="","",VLOOKUP(E3704,[1]PROJECTES!$C$14:$G$5000,5,FALSE))</f>
        <v/>
      </c>
      <c r="E3704" s="79"/>
      <c r="F3704" s="110" t="str">
        <f>IF(I3704="","",VLOOKUP(I3704,[1]PROJECTES!$C$14:$G$5000,2,FALSE))</f>
        <v/>
      </c>
      <c r="G3704" s="112" t="str">
        <f>IF(E3704="","",VLOOKUP(E3704,[1]PROJECTES!$C$14:$G$5000,4,FALSE))</f>
        <v/>
      </c>
      <c r="H3704" s="95"/>
      <c r="I3704" s="113" t="str">
        <f>IF(H3704="","",VLOOKUP(H3704,BD!B$2:C$16,2,FALSE))</f>
        <v/>
      </c>
      <c r="J3704" s="114"/>
      <c r="K3704" s="115" t="str">
        <f t="shared" si="126"/>
        <v/>
      </c>
      <c r="L3704" s="116" t="str">
        <f t="shared" ca="1" si="125"/>
        <v>-</v>
      </c>
      <c r="M3704" s="111" t="str">
        <f>IF(E3704="","",VLOOKUP(E3704,[1]PROJECTES!$C$14:$Z$5000,21,FALSE))</f>
        <v/>
      </c>
      <c r="N3704" s="117"/>
      <c r="O3704" s="118" t="s">
        <v>222</v>
      </c>
      <c r="P3704" s="119"/>
      <c r="Q3704" s="84"/>
      <c r="R3704" s="125"/>
      <c r="S3704" s="166"/>
      <c r="T3704" s="167"/>
    </row>
    <row r="3705" spans="1:20" s="121" customFormat="1" ht="20.100000000000001" customHeight="1" x14ac:dyDescent="0.3">
      <c r="A3705" s="80"/>
      <c r="B3705" s="110" t="str">
        <f>IF(E3705="","",VLOOKUP(E3705,[1]PROJECTES!$C$14:$G$5000,2,FALSE))</f>
        <v/>
      </c>
      <c r="C3705" s="80"/>
      <c r="D3705" s="283" t="str">
        <f>IF(E3705="","",VLOOKUP(E3705,[1]PROJECTES!$C$14:$G$5000,5,FALSE))</f>
        <v/>
      </c>
      <c r="E3705" s="79"/>
      <c r="F3705" s="110" t="str">
        <f>IF(I3705="","",VLOOKUP(I3705,[1]PROJECTES!$C$14:$G$5000,2,FALSE))</f>
        <v/>
      </c>
      <c r="G3705" s="112" t="str">
        <f>IF(E3705="","",VLOOKUP(E3705,[1]PROJECTES!$C$14:$G$5000,4,FALSE))</f>
        <v/>
      </c>
      <c r="H3705" s="95"/>
      <c r="I3705" s="113" t="str">
        <f>IF(H3705="","",VLOOKUP(H3705,BD!B$2:C$16,2,FALSE))</f>
        <v/>
      </c>
      <c r="J3705" s="114"/>
      <c r="K3705" s="115" t="str">
        <f t="shared" si="126"/>
        <v/>
      </c>
      <c r="L3705" s="116" t="str">
        <f t="shared" ca="1" si="125"/>
        <v>-</v>
      </c>
      <c r="M3705" s="111" t="str">
        <f>IF(E3705="","",VLOOKUP(E3705,[1]PROJECTES!$C$14:$Z$5000,21,FALSE))</f>
        <v/>
      </c>
      <c r="N3705" s="117"/>
      <c r="O3705" s="118" t="s">
        <v>222</v>
      </c>
      <c r="P3705" s="119"/>
      <c r="Q3705" s="84"/>
      <c r="R3705" s="125"/>
      <c r="S3705" s="166"/>
      <c r="T3705" s="167"/>
    </row>
    <row r="3706" spans="1:20" s="121" customFormat="1" ht="20.100000000000001" customHeight="1" x14ac:dyDescent="0.3">
      <c r="A3706" s="80"/>
      <c r="B3706" s="110" t="str">
        <f>IF(E3706="","",VLOOKUP(E3706,[1]PROJECTES!$C$14:$G$5000,2,FALSE))</f>
        <v/>
      </c>
      <c r="C3706" s="80"/>
      <c r="D3706" s="283" t="str">
        <f>IF(E3706="","",VLOOKUP(E3706,[1]PROJECTES!$C$14:$G$5000,5,FALSE))</f>
        <v/>
      </c>
      <c r="E3706" s="79"/>
      <c r="F3706" s="110" t="str">
        <f>IF(I3706="","",VLOOKUP(I3706,[1]PROJECTES!$C$14:$G$5000,2,FALSE))</f>
        <v/>
      </c>
      <c r="G3706" s="112" t="str">
        <f>IF(E3706="","",VLOOKUP(E3706,[1]PROJECTES!$C$14:$G$5000,4,FALSE))</f>
        <v/>
      </c>
      <c r="H3706" s="95"/>
      <c r="I3706" s="113" t="str">
        <f>IF(H3706="","",VLOOKUP(H3706,BD!B$2:C$16,2,FALSE))</f>
        <v/>
      </c>
      <c r="J3706" s="114"/>
      <c r="K3706" s="115" t="str">
        <f t="shared" si="126"/>
        <v/>
      </c>
      <c r="L3706" s="116" t="str">
        <f t="shared" ca="1" si="125"/>
        <v>-</v>
      </c>
      <c r="M3706" s="111" t="str">
        <f>IF(E3706="","",VLOOKUP(E3706,[1]PROJECTES!$C$14:$Z$5000,21,FALSE))</f>
        <v/>
      </c>
      <c r="N3706" s="117"/>
      <c r="O3706" s="118" t="s">
        <v>222</v>
      </c>
      <c r="P3706" s="119"/>
      <c r="Q3706" s="84"/>
      <c r="R3706" s="125"/>
      <c r="S3706" s="166"/>
      <c r="T3706" s="167"/>
    </row>
    <row r="3707" spans="1:20" s="121" customFormat="1" ht="20.100000000000001" customHeight="1" x14ac:dyDescent="0.3">
      <c r="A3707" s="80"/>
      <c r="B3707" s="110" t="str">
        <f>IF(E3707="","",VLOOKUP(E3707,[1]PROJECTES!$C$14:$G$5000,2,FALSE))</f>
        <v/>
      </c>
      <c r="C3707" s="80"/>
      <c r="D3707" s="283" t="str">
        <f>IF(E3707="","",VLOOKUP(E3707,[1]PROJECTES!$C$14:$G$5000,5,FALSE))</f>
        <v/>
      </c>
      <c r="E3707" s="79"/>
      <c r="F3707" s="110" t="str">
        <f>IF(I3707="","",VLOOKUP(I3707,[1]PROJECTES!$C$14:$G$5000,2,FALSE))</f>
        <v/>
      </c>
      <c r="G3707" s="112" t="str">
        <f>IF(E3707="","",VLOOKUP(E3707,[1]PROJECTES!$C$14:$G$5000,4,FALSE))</f>
        <v/>
      </c>
      <c r="H3707" s="95"/>
      <c r="I3707" s="113" t="str">
        <f>IF(H3707="","",VLOOKUP(H3707,BD!B$2:C$16,2,FALSE))</f>
        <v/>
      </c>
      <c r="J3707" s="114"/>
      <c r="K3707" s="115" t="str">
        <f t="shared" si="126"/>
        <v/>
      </c>
      <c r="L3707" s="116" t="str">
        <f t="shared" ca="1" si="125"/>
        <v>-</v>
      </c>
      <c r="M3707" s="111" t="str">
        <f>IF(E3707="","",VLOOKUP(E3707,[1]PROJECTES!$C$14:$Z$5000,21,FALSE))</f>
        <v/>
      </c>
      <c r="N3707" s="117"/>
      <c r="O3707" s="118" t="s">
        <v>222</v>
      </c>
      <c r="P3707" s="119"/>
      <c r="Q3707" s="84"/>
      <c r="R3707" s="125"/>
      <c r="S3707" s="166"/>
      <c r="T3707" s="167"/>
    </row>
    <row r="3708" spans="1:20" s="121" customFormat="1" ht="20.100000000000001" customHeight="1" x14ac:dyDescent="0.3">
      <c r="A3708" s="80"/>
      <c r="B3708" s="110" t="str">
        <f>IF(E3708="","",VLOOKUP(E3708,[1]PROJECTES!$C$14:$G$5000,2,FALSE))</f>
        <v/>
      </c>
      <c r="C3708" s="80"/>
      <c r="D3708" s="283" t="str">
        <f>IF(E3708="","",VLOOKUP(E3708,[1]PROJECTES!$C$14:$G$5000,5,FALSE))</f>
        <v/>
      </c>
      <c r="E3708" s="79"/>
      <c r="F3708" s="110" t="str">
        <f>IF(I3708="","",VLOOKUP(I3708,[1]PROJECTES!$C$14:$G$5000,2,FALSE))</f>
        <v/>
      </c>
      <c r="G3708" s="112" t="str">
        <f>IF(E3708="","",VLOOKUP(E3708,[1]PROJECTES!$C$14:$G$5000,4,FALSE))</f>
        <v/>
      </c>
      <c r="H3708" s="95"/>
      <c r="I3708" s="113" t="str">
        <f>IF(H3708="","",VLOOKUP(H3708,BD!B$2:C$16,2,FALSE))</f>
        <v/>
      </c>
      <c r="J3708" s="114"/>
      <c r="K3708" s="115" t="str">
        <f t="shared" si="126"/>
        <v/>
      </c>
      <c r="L3708" s="116" t="str">
        <f t="shared" ca="1" si="125"/>
        <v>-</v>
      </c>
      <c r="M3708" s="111" t="str">
        <f>IF(E3708="","",VLOOKUP(E3708,[1]PROJECTES!$C$14:$Z$5000,21,FALSE))</f>
        <v/>
      </c>
      <c r="N3708" s="117"/>
      <c r="O3708" s="118" t="s">
        <v>222</v>
      </c>
      <c r="P3708" s="119"/>
      <c r="Q3708" s="84"/>
      <c r="R3708" s="125"/>
      <c r="S3708" s="166"/>
      <c r="T3708" s="167"/>
    </row>
    <row r="3709" spans="1:20" s="121" customFormat="1" ht="20.100000000000001" customHeight="1" x14ac:dyDescent="0.3">
      <c r="A3709" s="80"/>
      <c r="B3709" s="110" t="str">
        <f>IF(E3709="","",VLOOKUP(E3709,[1]PROJECTES!$C$14:$G$5000,2,FALSE))</f>
        <v/>
      </c>
      <c r="C3709" s="80"/>
      <c r="D3709" s="283" t="str">
        <f>IF(E3709="","",VLOOKUP(E3709,[1]PROJECTES!$C$14:$G$5000,5,FALSE))</f>
        <v/>
      </c>
      <c r="E3709" s="79"/>
      <c r="F3709" s="110" t="str">
        <f>IF(I3709="","",VLOOKUP(I3709,[1]PROJECTES!$C$14:$G$5000,2,FALSE))</f>
        <v/>
      </c>
      <c r="G3709" s="112" t="str">
        <f>IF(E3709="","",VLOOKUP(E3709,[1]PROJECTES!$C$14:$G$5000,4,FALSE))</f>
        <v/>
      </c>
      <c r="H3709" s="95"/>
      <c r="I3709" s="113" t="str">
        <f>IF(H3709="","",VLOOKUP(H3709,BD!B$2:C$16,2,FALSE))</f>
        <v/>
      </c>
      <c r="J3709" s="114"/>
      <c r="K3709" s="115" t="str">
        <f t="shared" si="126"/>
        <v/>
      </c>
      <c r="L3709" s="116" t="str">
        <f t="shared" ca="1" si="125"/>
        <v>-</v>
      </c>
      <c r="M3709" s="111" t="str">
        <f>IF(E3709="","",VLOOKUP(E3709,[1]PROJECTES!$C$14:$Z$5000,21,FALSE))</f>
        <v/>
      </c>
      <c r="N3709" s="117"/>
      <c r="O3709" s="118" t="s">
        <v>222</v>
      </c>
      <c r="P3709" s="119"/>
      <c r="Q3709" s="84"/>
      <c r="R3709" s="125"/>
      <c r="S3709" s="166"/>
      <c r="T3709" s="167"/>
    </row>
    <row r="3710" spans="1:20" s="121" customFormat="1" ht="20.100000000000001" customHeight="1" x14ac:dyDescent="0.3">
      <c r="A3710" s="80"/>
      <c r="B3710" s="110" t="str">
        <f>IF(E3710="","",VLOOKUP(E3710,[1]PROJECTES!$C$14:$G$5000,2,FALSE))</f>
        <v/>
      </c>
      <c r="C3710" s="80"/>
      <c r="D3710" s="283" t="str">
        <f>IF(E3710="","",VLOOKUP(E3710,[1]PROJECTES!$C$14:$G$5000,5,FALSE))</f>
        <v/>
      </c>
      <c r="E3710" s="79"/>
      <c r="F3710" s="110" t="str">
        <f>IF(I3710="","",VLOOKUP(I3710,[1]PROJECTES!$C$14:$G$5000,2,FALSE))</f>
        <v/>
      </c>
      <c r="G3710" s="112" t="str">
        <f>IF(E3710="","",VLOOKUP(E3710,[1]PROJECTES!$C$14:$G$5000,4,FALSE))</f>
        <v/>
      </c>
      <c r="H3710" s="95"/>
      <c r="I3710" s="113" t="str">
        <f>IF(H3710="","",VLOOKUP(H3710,BD!B$2:C$16,2,FALSE))</f>
        <v/>
      </c>
      <c r="J3710" s="114"/>
      <c r="K3710" s="115" t="str">
        <f t="shared" si="126"/>
        <v/>
      </c>
      <c r="L3710" s="116" t="str">
        <f t="shared" ca="1" si="125"/>
        <v>-</v>
      </c>
      <c r="M3710" s="111" t="str">
        <f>IF(E3710="","",VLOOKUP(E3710,[1]PROJECTES!$C$14:$Z$5000,21,FALSE))</f>
        <v/>
      </c>
      <c r="N3710" s="117"/>
      <c r="O3710" s="118" t="s">
        <v>222</v>
      </c>
      <c r="P3710" s="119"/>
      <c r="Q3710" s="84"/>
      <c r="R3710" s="125"/>
      <c r="S3710" s="166"/>
      <c r="T3710" s="167"/>
    </row>
    <row r="3711" spans="1:20" s="121" customFormat="1" ht="20.100000000000001" customHeight="1" x14ac:dyDescent="0.3">
      <c r="A3711" s="80"/>
      <c r="B3711" s="110" t="str">
        <f>IF(E3711="","",VLOOKUP(E3711,[1]PROJECTES!$C$14:$G$5000,2,FALSE))</f>
        <v/>
      </c>
      <c r="C3711" s="80"/>
      <c r="D3711" s="283" t="str">
        <f>IF(E3711="","",VLOOKUP(E3711,[1]PROJECTES!$C$14:$G$5000,5,FALSE))</f>
        <v/>
      </c>
      <c r="E3711" s="79"/>
      <c r="F3711" s="110" t="str">
        <f>IF(I3711="","",VLOOKUP(I3711,[1]PROJECTES!$C$14:$G$5000,2,FALSE))</f>
        <v/>
      </c>
      <c r="G3711" s="112" t="str">
        <f>IF(E3711="","",VLOOKUP(E3711,[1]PROJECTES!$C$14:$G$5000,4,FALSE))</f>
        <v/>
      </c>
      <c r="H3711" s="95"/>
      <c r="I3711" s="113" t="str">
        <f>IF(H3711="","",VLOOKUP(H3711,BD!B$2:C$16,2,FALSE))</f>
        <v/>
      </c>
      <c r="J3711" s="114"/>
      <c r="K3711" s="115" t="str">
        <f t="shared" si="126"/>
        <v/>
      </c>
      <c r="L3711" s="116" t="str">
        <f t="shared" ca="1" si="125"/>
        <v>-</v>
      </c>
      <c r="M3711" s="111" t="str">
        <f>IF(E3711="","",VLOOKUP(E3711,[1]PROJECTES!$C$14:$Z$5000,21,FALSE))</f>
        <v/>
      </c>
      <c r="N3711" s="117"/>
      <c r="O3711" s="118" t="s">
        <v>222</v>
      </c>
      <c r="P3711" s="119"/>
      <c r="Q3711" s="84"/>
      <c r="R3711" s="125"/>
      <c r="S3711" s="166"/>
      <c r="T3711" s="167"/>
    </row>
    <row r="3712" spans="1:20" s="121" customFormat="1" ht="20.100000000000001" customHeight="1" x14ac:dyDescent="0.3">
      <c r="A3712" s="80"/>
      <c r="B3712" s="110" t="str">
        <f>IF(E3712="","",VLOOKUP(E3712,[1]PROJECTES!$C$14:$G$5000,2,FALSE))</f>
        <v/>
      </c>
      <c r="C3712" s="80"/>
      <c r="D3712" s="283" t="str">
        <f>IF(E3712="","",VLOOKUP(E3712,[1]PROJECTES!$C$14:$G$5000,5,FALSE))</f>
        <v/>
      </c>
      <c r="E3712" s="155"/>
      <c r="F3712" s="110" t="str">
        <f>IF(I3712="","",VLOOKUP(I3712,[1]PROJECTES!$C$14:$G$5000,2,FALSE))</f>
        <v/>
      </c>
      <c r="G3712" s="112" t="str">
        <f>IF(E3712="","",VLOOKUP(E3712,[1]PROJECTES!$C$14:$G$5000,4,FALSE))</f>
        <v/>
      </c>
      <c r="H3712" s="95"/>
      <c r="I3712" s="113" t="str">
        <f>IF(H3712="","",VLOOKUP(H3712,BD!B$2:C$16,2,FALSE))</f>
        <v/>
      </c>
      <c r="J3712" s="114"/>
      <c r="K3712" s="115" t="str">
        <f t="shared" si="126"/>
        <v/>
      </c>
      <c r="L3712" s="116" t="str">
        <f t="shared" ca="1" si="125"/>
        <v>-</v>
      </c>
      <c r="M3712" s="111" t="str">
        <f>IF(E3712="","",VLOOKUP(E3712,[1]PROJECTES!$C$14:$Z$5000,21,FALSE))</f>
        <v/>
      </c>
      <c r="N3712" s="117"/>
      <c r="O3712" s="118" t="s">
        <v>222</v>
      </c>
      <c r="P3712" s="119"/>
      <c r="Q3712" s="84"/>
      <c r="R3712" s="249"/>
      <c r="S3712" s="166"/>
      <c r="T3712" s="167"/>
    </row>
    <row r="3713" spans="1:20" s="121" customFormat="1" ht="20.100000000000001" customHeight="1" x14ac:dyDescent="0.3">
      <c r="A3713" s="80"/>
      <c r="B3713" s="110" t="str">
        <f>IF(E3713="","",VLOOKUP(E3713,[1]PROJECTES!$C$14:$G$5000,2,FALSE))</f>
        <v/>
      </c>
      <c r="C3713" s="80"/>
      <c r="D3713" s="283" t="str">
        <f>IF(E3713="","",VLOOKUP(E3713,[1]PROJECTES!$C$14:$G$5000,5,FALSE))</f>
        <v/>
      </c>
      <c r="E3713" s="79"/>
      <c r="F3713" s="110" t="str">
        <f>IF(I3713="","",VLOOKUP(I3713,[1]PROJECTES!$C$14:$G$5000,2,FALSE))</f>
        <v/>
      </c>
      <c r="G3713" s="112" t="str">
        <f>IF(E3713="","",VLOOKUP(E3713,[1]PROJECTES!$C$14:$G$5000,4,FALSE))</f>
        <v/>
      </c>
      <c r="H3713" s="95"/>
      <c r="I3713" s="113" t="str">
        <f>IF(H3713="","",VLOOKUP(H3713,BD!B$2:C$16,2,FALSE))</f>
        <v/>
      </c>
      <c r="J3713" s="114"/>
      <c r="K3713" s="115" t="str">
        <f t="shared" si="126"/>
        <v/>
      </c>
      <c r="L3713" s="116" t="str">
        <f t="shared" ca="1" si="125"/>
        <v>-</v>
      </c>
      <c r="M3713" s="111" t="str">
        <f>IF(E3713="","",VLOOKUP(E3713,[1]PROJECTES!$C$14:$Z$5000,21,FALSE))</f>
        <v/>
      </c>
      <c r="N3713" s="117"/>
      <c r="O3713" s="118" t="s">
        <v>222</v>
      </c>
      <c r="P3713" s="119"/>
      <c r="Q3713" s="84"/>
      <c r="R3713" s="125"/>
      <c r="S3713" s="166"/>
      <c r="T3713" s="167"/>
    </row>
    <row r="3714" spans="1:20" s="121" customFormat="1" ht="20.100000000000001" customHeight="1" x14ac:dyDescent="0.3">
      <c r="A3714" s="80"/>
      <c r="B3714" s="110" t="str">
        <f>IF(E3714="","",VLOOKUP(E3714,[1]PROJECTES!$C$14:$G$5000,2,FALSE))</f>
        <v/>
      </c>
      <c r="C3714" s="80"/>
      <c r="D3714" s="283" t="str">
        <f>IF(E3714="","",VLOOKUP(E3714,[1]PROJECTES!$C$14:$G$5000,5,FALSE))</f>
        <v/>
      </c>
      <c r="E3714" s="79"/>
      <c r="F3714" s="110" t="str">
        <f>IF(I3714="","",VLOOKUP(I3714,[1]PROJECTES!$C$14:$G$5000,2,FALSE))</f>
        <v/>
      </c>
      <c r="G3714" s="112" t="str">
        <f>IF(E3714="","",VLOOKUP(E3714,[1]PROJECTES!$C$14:$G$5000,4,FALSE))</f>
        <v/>
      </c>
      <c r="H3714" s="95"/>
      <c r="I3714" s="113" t="str">
        <f>IF(H3714="","",VLOOKUP(H3714,BD!B$2:C$16,2,FALSE))</f>
        <v/>
      </c>
      <c r="J3714" s="114"/>
      <c r="K3714" s="115" t="str">
        <f t="shared" si="126"/>
        <v/>
      </c>
      <c r="L3714" s="116" t="str">
        <f t="shared" ca="1" si="125"/>
        <v>-</v>
      </c>
      <c r="M3714" s="111" t="str">
        <f>IF(E3714="","",VLOOKUP(E3714,[1]PROJECTES!$C$14:$Z$5000,21,FALSE))</f>
        <v/>
      </c>
      <c r="N3714" s="117"/>
      <c r="O3714" s="118" t="s">
        <v>222</v>
      </c>
      <c r="P3714" s="119"/>
      <c r="Q3714" s="84"/>
      <c r="R3714" s="125"/>
      <c r="S3714" s="166"/>
      <c r="T3714" s="167"/>
    </row>
    <row r="3715" spans="1:20" s="121" customFormat="1" ht="20.100000000000001" customHeight="1" x14ac:dyDescent="0.3">
      <c r="A3715" s="80"/>
      <c r="B3715" s="110" t="str">
        <f>IF(E3715="","",VLOOKUP(E3715,[1]PROJECTES!$C$14:$G$5000,2,FALSE))</f>
        <v/>
      </c>
      <c r="C3715" s="80"/>
      <c r="D3715" s="283" t="str">
        <f>IF(E3715="","",VLOOKUP(E3715,[1]PROJECTES!$C$14:$G$5000,5,FALSE))</f>
        <v/>
      </c>
      <c r="E3715" s="79"/>
      <c r="F3715" s="110" t="str">
        <f>IF(I3715="","",VLOOKUP(I3715,[1]PROJECTES!$C$14:$G$5000,2,FALSE))</f>
        <v/>
      </c>
      <c r="G3715" s="112" t="str">
        <f>IF(E3715="","",VLOOKUP(E3715,[1]PROJECTES!$C$14:$G$5000,4,FALSE))</f>
        <v/>
      </c>
      <c r="H3715" s="95"/>
      <c r="I3715" s="113" t="str">
        <f>IF(H3715="","",VLOOKUP(H3715,BD!B$2:C$16,2,FALSE))</f>
        <v/>
      </c>
      <c r="J3715" s="114"/>
      <c r="K3715" s="115" t="str">
        <f t="shared" si="126"/>
        <v/>
      </c>
      <c r="L3715" s="116" t="str">
        <f t="shared" ca="1" si="125"/>
        <v>-</v>
      </c>
      <c r="M3715" s="111" t="str">
        <f>IF(E3715="","",VLOOKUP(E3715,[1]PROJECTES!$C$14:$Z$5000,21,FALSE))</f>
        <v/>
      </c>
      <c r="N3715" s="117"/>
      <c r="O3715" s="118" t="s">
        <v>222</v>
      </c>
      <c r="P3715" s="119"/>
      <c r="Q3715" s="84"/>
      <c r="R3715" s="125"/>
      <c r="S3715" s="166"/>
      <c r="T3715" s="167"/>
    </row>
    <row r="3716" spans="1:20" s="121" customFormat="1" ht="20.100000000000001" customHeight="1" x14ac:dyDescent="0.3">
      <c r="A3716" s="80"/>
      <c r="B3716" s="110" t="str">
        <f>IF(E3716="","",VLOOKUP(E3716,[1]PROJECTES!$C$14:$G$5000,2,FALSE))</f>
        <v/>
      </c>
      <c r="C3716" s="80"/>
      <c r="D3716" s="283" t="str">
        <f>IF(E3716="","",VLOOKUP(E3716,[1]PROJECTES!$C$14:$G$5000,5,FALSE))</f>
        <v/>
      </c>
      <c r="E3716" s="79"/>
      <c r="F3716" s="110" t="str">
        <f>IF(I3716="","",VLOOKUP(I3716,[1]PROJECTES!$C$14:$G$5000,2,FALSE))</f>
        <v/>
      </c>
      <c r="G3716" s="112" t="str">
        <f>IF(E3716="","",VLOOKUP(E3716,[1]PROJECTES!$C$14:$G$5000,4,FALSE))</f>
        <v/>
      </c>
      <c r="H3716" s="95"/>
      <c r="I3716" s="113" t="str">
        <f>IF(H3716="","",VLOOKUP(H3716,BD!B$2:C$16,2,FALSE))</f>
        <v/>
      </c>
      <c r="J3716" s="114"/>
      <c r="K3716" s="115" t="str">
        <f t="shared" si="126"/>
        <v/>
      </c>
      <c r="L3716" s="116" t="str">
        <f t="shared" ca="1" si="125"/>
        <v>-</v>
      </c>
      <c r="M3716" s="111" t="str">
        <f>IF(E3716="","",VLOOKUP(E3716,[1]PROJECTES!$C$14:$Z$5000,21,FALSE))</f>
        <v/>
      </c>
      <c r="N3716" s="117"/>
      <c r="O3716" s="118" t="s">
        <v>222</v>
      </c>
      <c r="P3716" s="119"/>
      <c r="Q3716" s="84"/>
      <c r="R3716" s="125"/>
      <c r="S3716" s="166"/>
      <c r="T3716" s="167"/>
    </row>
    <row r="3717" spans="1:20" s="121" customFormat="1" ht="20.100000000000001" customHeight="1" x14ac:dyDescent="0.3">
      <c r="A3717" s="80"/>
      <c r="B3717" s="110" t="str">
        <f>IF(E3717="","",VLOOKUP(E3717,[1]PROJECTES!$C$14:$G$5000,2,FALSE))</f>
        <v/>
      </c>
      <c r="C3717" s="80"/>
      <c r="D3717" s="283" t="str">
        <f>IF(E3717="","",VLOOKUP(E3717,[1]PROJECTES!$C$14:$G$5000,5,FALSE))</f>
        <v/>
      </c>
      <c r="E3717" s="79"/>
      <c r="F3717" s="110" t="str">
        <f>IF(I3717="","",VLOOKUP(I3717,[1]PROJECTES!$C$14:$G$5000,2,FALSE))</f>
        <v/>
      </c>
      <c r="G3717" s="112" t="str">
        <f>IF(E3717="","",VLOOKUP(E3717,[1]PROJECTES!$C$14:$G$5000,4,FALSE))</f>
        <v/>
      </c>
      <c r="H3717" s="95"/>
      <c r="I3717" s="113" t="str">
        <f>IF(H3717="","",VLOOKUP(H3717,BD!B$2:C$16,2,FALSE))</f>
        <v/>
      </c>
      <c r="J3717" s="114"/>
      <c r="K3717" s="115" t="str">
        <f t="shared" si="126"/>
        <v/>
      </c>
      <c r="L3717" s="116" t="str">
        <f t="shared" ca="1" si="125"/>
        <v>-</v>
      </c>
      <c r="M3717" s="111" t="str">
        <f>IF(E3717="","",VLOOKUP(E3717,[1]PROJECTES!$C$14:$Z$5000,21,FALSE))</f>
        <v/>
      </c>
      <c r="N3717" s="117"/>
      <c r="O3717" s="118" t="s">
        <v>222</v>
      </c>
      <c r="P3717" s="119"/>
      <c r="Q3717" s="84"/>
      <c r="R3717" s="125"/>
      <c r="S3717" s="166"/>
      <c r="T3717" s="167"/>
    </row>
    <row r="3718" spans="1:20" s="121" customFormat="1" ht="20.100000000000001" customHeight="1" x14ac:dyDescent="0.3">
      <c r="A3718" s="80"/>
      <c r="B3718" s="110" t="str">
        <f>IF(E3718="","",VLOOKUP(E3718,[1]PROJECTES!$C$14:$G$5000,2,FALSE))</f>
        <v/>
      </c>
      <c r="C3718" s="80"/>
      <c r="D3718" s="283" t="str">
        <f>IF(E3718="","",VLOOKUP(E3718,[1]PROJECTES!$C$14:$G$5000,5,FALSE))</f>
        <v/>
      </c>
      <c r="E3718" s="79"/>
      <c r="F3718" s="110" t="str">
        <f>IF(I3718="","",VLOOKUP(I3718,[1]PROJECTES!$C$14:$G$5000,2,FALSE))</f>
        <v/>
      </c>
      <c r="G3718" s="112" t="str">
        <f>IF(E3718="","",VLOOKUP(E3718,[1]PROJECTES!$C$14:$G$5000,4,FALSE))</f>
        <v/>
      </c>
      <c r="H3718" s="95"/>
      <c r="I3718" s="113" t="str">
        <f>IF(H3718="","",VLOOKUP(H3718,BD!B$2:C$16,2,FALSE))</f>
        <v/>
      </c>
      <c r="J3718" s="114"/>
      <c r="K3718" s="115" t="str">
        <f t="shared" si="126"/>
        <v/>
      </c>
      <c r="L3718" s="116" t="str">
        <f t="shared" ca="1" si="125"/>
        <v>-</v>
      </c>
      <c r="M3718" s="111" t="str">
        <f>IF(E3718="","",VLOOKUP(E3718,[1]PROJECTES!$C$14:$Z$5000,21,FALSE))</f>
        <v/>
      </c>
      <c r="N3718" s="117"/>
      <c r="O3718" s="118" t="s">
        <v>222</v>
      </c>
      <c r="P3718" s="119"/>
      <c r="Q3718" s="84"/>
      <c r="R3718" s="125"/>
      <c r="S3718" s="166"/>
      <c r="T3718" s="167"/>
    </row>
    <row r="3719" spans="1:20" s="121" customFormat="1" ht="20.100000000000001" customHeight="1" x14ac:dyDescent="0.3">
      <c r="A3719" s="80"/>
      <c r="B3719" s="110" t="str">
        <f>IF(E3719="","",VLOOKUP(E3719,[1]PROJECTES!$C$14:$G$5000,2,FALSE))</f>
        <v/>
      </c>
      <c r="C3719" s="80"/>
      <c r="D3719" s="283" t="str">
        <f>IF(E3719="","",VLOOKUP(E3719,[1]PROJECTES!$C$14:$G$5000,5,FALSE))</f>
        <v/>
      </c>
      <c r="E3719" s="79"/>
      <c r="F3719" s="110" t="str">
        <f>IF(I3719="","",VLOOKUP(I3719,[1]PROJECTES!$C$14:$G$5000,2,FALSE))</f>
        <v/>
      </c>
      <c r="G3719" s="112" t="str">
        <f>IF(E3719="","",VLOOKUP(E3719,[1]PROJECTES!$C$14:$G$5000,4,FALSE))</f>
        <v/>
      </c>
      <c r="H3719" s="95"/>
      <c r="I3719" s="113" t="str">
        <f>IF(H3719="","",VLOOKUP(H3719,BD!B$2:C$16,2,FALSE))</f>
        <v/>
      </c>
      <c r="J3719" s="114"/>
      <c r="K3719" s="115" t="str">
        <f t="shared" si="126"/>
        <v/>
      </c>
      <c r="L3719" s="116" t="str">
        <f t="shared" ca="1" si="125"/>
        <v>-</v>
      </c>
      <c r="M3719" s="111" t="str">
        <f>IF(E3719="","",VLOOKUP(E3719,[1]PROJECTES!$C$14:$Z$5000,21,FALSE))</f>
        <v/>
      </c>
      <c r="N3719" s="117"/>
      <c r="O3719" s="118" t="s">
        <v>222</v>
      </c>
      <c r="P3719" s="119"/>
      <c r="Q3719" s="84"/>
      <c r="R3719" s="125"/>
      <c r="S3719" s="166"/>
      <c r="T3719" s="167"/>
    </row>
    <row r="3720" spans="1:20" s="121" customFormat="1" ht="20.100000000000001" customHeight="1" x14ac:dyDescent="0.3">
      <c r="A3720" s="80"/>
      <c r="B3720" s="110" t="str">
        <f>IF(E3720="","",VLOOKUP(E3720,[1]PROJECTES!$C$14:$G$5000,2,FALSE))</f>
        <v/>
      </c>
      <c r="C3720" s="80"/>
      <c r="D3720" s="283" t="str">
        <f>IF(E3720="","",VLOOKUP(E3720,[1]PROJECTES!$C$14:$G$5000,5,FALSE))</f>
        <v/>
      </c>
      <c r="E3720" s="79"/>
      <c r="F3720" s="110" t="str">
        <f>IF(I3720="","",VLOOKUP(I3720,[1]PROJECTES!$C$14:$G$5000,2,FALSE))</f>
        <v/>
      </c>
      <c r="G3720" s="112" t="str">
        <f>IF(E3720="","",VLOOKUP(E3720,[1]PROJECTES!$C$14:$G$5000,4,FALSE))</f>
        <v/>
      </c>
      <c r="H3720" s="95"/>
      <c r="I3720" s="113" t="str">
        <f>IF(H3720="","",VLOOKUP(H3720,BD!B$2:C$16,2,FALSE))</f>
        <v/>
      </c>
      <c r="J3720" s="114"/>
      <c r="K3720" s="115" t="str">
        <f t="shared" si="126"/>
        <v/>
      </c>
      <c r="L3720" s="116" t="str">
        <f t="shared" ca="1" si="125"/>
        <v>-</v>
      </c>
      <c r="M3720" s="111" t="str">
        <f>IF(E3720="","",VLOOKUP(E3720,[1]PROJECTES!$C$14:$Z$5000,21,FALSE))</f>
        <v/>
      </c>
      <c r="N3720" s="117"/>
      <c r="O3720" s="118" t="s">
        <v>222</v>
      </c>
      <c r="P3720" s="119"/>
      <c r="Q3720" s="84"/>
      <c r="R3720" s="125"/>
      <c r="S3720" s="166"/>
      <c r="T3720" s="167"/>
    </row>
    <row r="3721" spans="1:20" s="121" customFormat="1" ht="20.100000000000001" customHeight="1" x14ac:dyDescent="0.3">
      <c r="A3721" s="80"/>
      <c r="B3721" s="110" t="str">
        <f>IF(E3721="","",VLOOKUP(E3721,[1]PROJECTES!$C$14:$G$5000,2,FALSE))</f>
        <v/>
      </c>
      <c r="C3721" s="80"/>
      <c r="D3721" s="283" t="str">
        <f>IF(E3721="","",VLOOKUP(E3721,[1]PROJECTES!$C$14:$G$5000,5,FALSE))</f>
        <v/>
      </c>
      <c r="E3721" s="79"/>
      <c r="F3721" s="110" t="str">
        <f>IF(I3721="","",VLOOKUP(I3721,[1]PROJECTES!$C$14:$G$5000,2,FALSE))</f>
        <v/>
      </c>
      <c r="G3721" s="112" t="str">
        <f>IF(E3721="","",VLOOKUP(E3721,[1]PROJECTES!$C$14:$G$5000,4,FALSE))</f>
        <v/>
      </c>
      <c r="H3721" s="95"/>
      <c r="I3721" s="113" t="str">
        <f>IF(H3721="","",VLOOKUP(H3721,BD!B$2:C$16,2,FALSE))</f>
        <v/>
      </c>
      <c r="J3721" s="147"/>
      <c r="K3721" s="115" t="str">
        <f t="shared" si="126"/>
        <v/>
      </c>
      <c r="L3721" s="116" t="str">
        <f t="shared" ref="L3721:L3784" ca="1" si="127">IF(M3721="","-",IF(G3721="TA","-",+M3721-TODAY()))</f>
        <v>-</v>
      </c>
      <c r="M3721" s="111" t="str">
        <f>IF(E3721="","",VLOOKUP(E3721,[1]PROJECTES!$C$14:$Z$5000,21,FALSE))</f>
        <v/>
      </c>
      <c r="N3721" s="117"/>
      <c r="O3721" s="118" t="s">
        <v>222</v>
      </c>
      <c r="P3721" s="119"/>
      <c r="Q3721" s="84"/>
      <c r="R3721" s="125"/>
      <c r="S3721" s="166"/>
      <c r="T3721" s="167"/>
    </row>
    <row r="3722" spans="1:20" s="121" customFormat="1" ht="20.100000000000001" customHeight="1" x14ac:dyDescent="0.3">
      <c r="A3722" s="80"/>
      <c r="B3722" s="110" t="str">
        <f>IF(E3722="","",VLOOKUP(E3722,[1]PROJECTES!$C$14:$G$5000,2,FALSE))</f>
        <v/>
      </c>
      <c r="C3722" s="80"/>
      <c r="D3722" s="283" t="str">
        <f>IF(E3722="","",VLOOKUP(E3722,[1]PROJECTES!$C$14:$G$5000,5,FALSE))</f>
        <v/>
      </c>
      <c r="E3722" s="79"/>
      <c r="F3722" s="110" t="str">
        <f>IF(I3722="","",VLOOKUP(I3722,[1]PROJECTES!$C$14:$G$5000,2,FALSE))</f>
        <v/>
      </c>
      <c r="G3722" s="112" t="str">
        <f>IF(E3722="","",VLOOKUP(E3722,[1]PROJECTES!$C$14:$G$5000,4,FALSE))</f>
        <v/>
      </c>
      <c r="H3722" s="95"/>
      <c r="I3722" s="113" t="str">
        <f>IF(H3722="","",VLOOKUP(H3722,BD!B$2:C$16,2,FALSE))</f>
        <v/>
      </c>
      <c r="J3722" s="114"/>
      <c r="K3722" s="115" t="str">
        <f t="shared" si="126"/>
        <v/>
      </c>
      <c r="L3722" s="116" t="str">
        <f t="shared" ca="1" si="127"/>
        <v>-</v>
      </c>
      <c r="M3722" s="111" t="str">
        <f>IF(E3722="","",VLOOKUP(E3722,[1]PROJECTES!$C$14:$Z$5000,21,FALSE))</f>
        <v/>
      </c>
      <c r="N3722" s="117"/>
      <c r="O3722" s="118" t="s">
        <v>222</v>
      </c>
      <c r="P3722" s="119"/>
      <c r="Q3722" s="84"/>
      <c r="R3722" s="125"/>
      <c r="S3722" s="166"/>
      <c r="T3722" s="167"/>
    </row>
    <row r="3723" spans="1:20" s="121" customFormat="1" ht="20.100000000000001" customHeight="1" x14ac:dyDescent="0.3">
      <c r="A3723" s="80"/>
      <c r="B3723" s="110" t="str">
        <f>IF(E3723="","",VLOOKUP(E3723,[1]PROJECTES!$C$14:$G$5000,2,FALSE))</f>
        <v/>
      </c>
      <c r="C3723" s="80"/>
      <c r="D3723" s="283" t="str">
        <f>IF(E3723="","",VLOOKUP(E3723,[1]PROJECTES!$C$14:$G$5000,5,FALSE))</f>
        <v/>
      </c>
      <c r="E3723" s="79"/>
      <c r="F3723" s="110" t="str">
        <f>IF(I3723="","",VLOOKUP(I3723,[1]PROJECTES!$C$14:$G$5000,2,FALSE))</f>
        <v/>
      </c>
      <c r="G3723" s="112" t="str">
        <f>IF(E3723="","",VLOOKUP(E3723,[1]PROJECTES!$C$14:$G$5000,4,FALSE))</f>
        <v/>
      </c>
      <c r="H3723" s="95"/>
      <c r="I3723" s="113" t="str">
        <f>IF(H3723="","",VLOOKUP(H3723,BD!B$2:C$16,2,FALSE))</f>
        <v/>
      </c>
      <c r="J3723" s="114"/>
      <c r="K3723" s="115" t="str">
        <f t="shared" si="126"/>
        <v/>
      </c>
      <c r="L3723" s="116" t="str">
        <f t="shared" ca="1" si="127"/>
        <v>-</v>
      </c>
      <c r="M3723" s="111" t="str">
        <f>IF(E3723="","",VLOOKUP(E3723,[1]PROJECTES!$C$14:$Z$5000,21,FALSE))</f>
        <v/>
      </c>
      <c r="N3723" s="117"/>
      <c r="O3723" s="118" t="s">
        <v>222</v>
      </c>
      <c r="P3723" s="119"/>
      <c r="Q3723" s="84"/>
      <c r="R3723" s="125"/>
      <c r="S3723" s="166"/>
      <c r="T3723" s="167"/>
    </row>
    <row r="3724" spans="1:20" s="121" customFormat="1" ht="20.100000000000001" customHeight="1" x14ac:dyDescent="0.3">
      <c r="A3724" s="80"/>
      <c r="B3724" s="110" t="str">
        <f>IF(E3724="","",VLOOKUP(E3724,[1]PROJECTES!$C$14:$G$5000,2,FALSE))</f>
        <v/>
      </c>
      <c r="C3724" s="80"/>
      <c r="D3724" s="283" t="str">
        <f>IF(E3724="","",VLOOKUP(E3724,[1]PROJECTES!$C$14:$G$5000,5,FALSE))</f>
        <v/>
      </c>
      <c r="E3724" s="79"/>
      <c r="F3724" s="110" t="str">
        <f>IF(I3724="","",VLOOKUP(I3724,[1]PROJECTES!$C$14:$G$5000,2,FALSE))</f>
        <v/>
      </c>
      <c r="G3724" s="112" t="str">
        <f>IF(E3724="","",VLOOKUP(E3724,[1]PROJECTES!$C$14:$G$5000,4,FALSE))</f>
        <v/>
      </c>
      <c r="H3724" s="95"/>
      <c r="I3724" s="113" t="str">
        <f>IF(H3724="","",VLOOKUP(H3724,BD!B$2:C$16,2,FALSE))</f>
        <v/>
      </c>
      <c r="J3724" s="147"/>
      <c r="K3724" s="115" t="str">
        <f t="shared" si="126"/>
        <v/>
      </c>
      <c r="L3724" s="116" t="str">
        <f t="shared" ca="1" si="127"/>
        <v>-</v>
      </c>
      <c r="M3724" s="111" t="str">
        <f>IF(E3724="","",VLOOKUP(E3724,[1]PROJECTES!$C$14:$Z$5000,21,FALSE))</f>
        <v/>
      </c>
      <c r="N3724" s="117"/>
      <c r="O3724" s="118" t="s">
        <v>222</v>
      </c>
      <c r="P3724" s="119"/>
      <c r="Q3724" s="84"/>
      <c r="R3724" s="125"/>
      <c r="S3724" s="166"/>
      <c r="T3724" s="167"/>
    </row>
    <row r="3725" spans="1:20" s="121" customFormat="1" ht="20.100000000000001" customHeight="1" x14ac:dyDescent="0.3">
      <c r="A3725" s="80"/>
      <c r="B3725" s="110" t="str">
        <f>IF(E3725="","",VLOOKUP(E3725,[1]PROJECTES!$C$14:$G$5000,2,FALSE))</f>
        <v/>
      </c>
      <c r="C3725" s="80"/>
      <c r="D3725" s="283" t="str">
        <f>IF(E3725="","",VLOOKUP(E3725,[1]PROJECTES!$C$14:$G$5000,5,FALSE))</f>
        <v/>
      </c>
      <c r="E3725" s="79"/>
      <c r="F3725" s="110" t="str">
        <f>IF(I3725="","",VLOOKUP(I3725,[1]PROJECTES!$C$14:$G$5000,2,FALSE))</f>
        <v/>
      </c>
      <c r="G3725" s="112" t="str">
        <f>IF(E3725="","",VLOOKUP(E3725,[1]PROJECTES!$C$14:$G$5000,4,FALSE))</f>
        <v/>
      </c>
      <c r="H3725" s="95"/>
      <c r="I3725" s="113" t="str">
        <f>IF(H3725="","",VLOOKUP(H3725,BD!B$2:C$16,2,FALSE))</f>
        <v/>
      </c>
      <c r="J3725" s="114"/>
      <c r="K3725" s="115" t="str">
        <f t="shared" si="126"/>
        <v/>
      </c>
      <c r="L3725" s="116" t="str">
        <f t="shared" ca="1" si="127"/>
        <v>-</v>
      </c>
      <c r="M3725" s="111" t="str">
        <f>IF(E3725="","",VLOOKUP(E3725,[1]PROJECTES!$C$14:$Z$5000,21,FALSE))</f>
        <v/>
      </c>
      <c r="N3725" s="117"/>
      <c r="O3725" s="118" t="s">
        <v>222</v>
      </c>
      <c r="P3725" s="119"/>
      <c r="Q3725" s="84"/>
      <c r="R3725" s="125"/>
      <c r="S3725" s="166"/>
      <c r="T3725" s="167"/>
    </row>
    <row r="3726" spans="1:20" s="121" customFormat="1" ht="20.100000000000001" customHeight="1" x14ac:dyDescent="0.3">
      <c r="A3726" s="80"/>
      <c r="B3726" s="110" t="str">
        <f>IF(E3726="","",VLOOKUP(E3726,[1]PROJECTES!$C$14:$G$5000,2,FALSE))</f>
        <v/>
      </c>
      <c r="C3726" s="80"/>
      <c r="D3726" s="283" t="str">
        <f>IF(E3726="","",VLOOKUP(E3726,[1]PROJECTES!$C$14:$G$5000,5,FALSE))</f>
        <v/>
      </c>
      <c r="E3726" s="79"/>
      <c r="F3726" s="110" t="str">
        <f>IF(I3726="","",VLOOKUP(I3726,[1]PROJECTES!$C$14:$G$5000,2,FALSE))</f>
        <v/>
      </c>
      <c r="G3726" s="112" t="str">
        <f>IF(E3726="","",VLOOKUP(E3726,[1]PROJECTES!$C$14:$G$5000,4,FALSE))</f>
        <v/>
      </c>
      <c r="H3726" s="95"/>
      <c r="I3726" s="113" t="str">
        <f>IF(H3726="","",VLOOKUP(H3726,BD!B$2:C$16,2,FALSE))</f>
        <v/>
      </c>
      <c r="J3726" s="147"/>
      <c r="K3726" s="115" t="str">
        <f t="shared" si="126"/>
        <v/>
      </c>
      <c r="L3726" s="116" t="str">
        <f t="shared" ca="1" si="127"/>
        <v>-</v>
      </c>
      <c r="M3726" s="111" t="str">
        <f>IF(E3726="","",VLOOKUP(E3726,[1]PROJECTES!$C$14:$Z$5000,21,FALSE))</f>
        <v/>
      </c>
      <c r="N3726" s="117"/>
      <c r="O3726" s="118" t="s">
        <v>222</v>
      </c>
      <c r="P3726" s="119"/>
      <c r="Q3726" s="84"/>
      <c r="R3726" s="125"/>
      <c r="S3726" s="166"/>
      <c r="T3726" s="167"/>
    </row>
    <row r="3727" spans="1:20" s="121" customFormat="1" ht="20.100000000000001" customHeight="1" x14ac:dyDescent="0.3">
      <c r="A3727" s="80"/>
      <c r="B3727" s="110" t="str">
        <f>IF(E3727="","",VLOOKUP(E3727,[1]PROJECTES!$C$14:$G$5000,2,FALSE))</f>
        <v/>
      </c>
      <c r="C3727" s="80"/>
      <c r="D3727" s="283" t="str">
        <f>IF(E3727="","",VLOOKUP(E3727,[1]PROJECTES!$C$14:$G$5000,5,FALSE))</f>
        <v/>
      </c>
      <c r="E3727" s="79"/>
      <c r="F3727" s="110" t="str">
        <f>IF(I3727="","",VLOOKUP(I3727,[1]PROJECTES!$C$14:$G$5000,2,FALSE))</f>
        <v/>
      </c>
      <c r="G3727" s="112" t="str">
        <f>IF(E3727="","",VLOOKUP(E3727,[1]PROJECTES!$C$14:$G$5000,4,FALSE))</f>
        <v/>
      </c>
      <c r="H3727" s="95"/>
      <c r="I3727" s="113" t="str">
        <f>IF(H3727="","",VLOOKUP(H3727,BD!B$2:C$16,2,FALSE))</f>
        <v/>
      </c>
      <c r="J3727" s="147"/>
      <c r="K3727" s="115" t="str">
        <f t="shared" si="126"/>
        <v/>
      </c>
      <c r="L3727" s="116" t="str">
        <f t="shared" ca="1" si="127"/>
        <v>-</v>
      </c>
      <c r="M3727" s="111" t="str">
        <f>IF(E3727="","",VLOOKUP(E3727,[1]PROJECTES!$C$14:$Z$5000,21,FALSE))</f>
        <v/>
      </c>
      <c r="N3727" s="117"/>
      <c r="O3727" s="118" t="s">
        <v>222</v>
      </c>
      <c r="P3727" s="119"/>
      <c r="Q3727" s="84"/>
      <c r="R3727" s="125"/>
      <c r="S3727" s="166"/>
      <c r="T3727" s="167"/>
    </row>
    <row r="3728" spans="1:20" s="121" customFormat="1" ht="20.100000000000001" customHeight="1" x14ac:dyDescent="0.3">
      <c r="A3728" s="80"/>
      <c r="B3728" s="110" t="str">
        <f>IF(E3728="","",VLOOKUP(E3728,[1]PROJECTES!$C$14:$G$5000,2,FALSE))</f>
        <v/>
      </c>
      <c r="C3728" s="80"/>
      <c r="D3728" s="283" t="str">
        <f>IF(E3728="","",VLOOKUP(E3728,[1]PROJECTES!$C$14:$G$5000,5,FALSE))</f>
        <v/>
      </c>
      <c r="E3728" s="79"/>
      <c r="F3728" s="110" t="str">
        <f>IF(I3728="","",VLOOKUP(I3728,[1]PROJECTES!$C$14:$G$5000,2,FALSE))</f>
        <v/>
      </c>
      <c r="G3728" s="112" t="str">
        <f>IF(E3728="","",VLOOKUP(E3728,[1]PROJECTES!$C$14:$G$5000,4,FALSE))</f>
        <v/>
      </c>
      <c r="H3728" s="95"/>
      <c r="I3728" s="113" t="str">
        <f>IF(H3728="","",VLOOKUP(H3728,BD!B$2:C$16,2,FALSE))</f>
        <v/>
      </c>
      <c r="J3728" s="114"/>
      <c r="K3728" s="115" t="str">
        <f t="shared" si="126"/>
        <v/>
      </c>
      <c r="L3728" s="116" t="str">
        <f t="shared" ca="1" si="127"/>
        <v>-</v>
      </c>
      <c r="M3728" s="111" t="str">
        <f>IF(E3728="","",VLOOKUP(E3728,[1]PROJECTES!$C$14:$Z$5000,21,FALSE))</f>
        <v/>
      </c>
      <c r="N3728" s="117"/>
      <c r="O3728" s="118" t="s">
        <v>222</v>
      </c>
      <c r="P3728" s="119"/>
      <c r="Q3728" s="84"/>
      <c r="R3728" s="125"/>
      <c r="S3728" s="166"/>
      <c r="T3728" s="167"/>
    </row>
    <row r="3729" spans="1:20" s="121" customFormat="1" ht="20.100000000000001" customHeight="1" x14ac:dyDescent="0.3">
      <c r="A3729" s="80"/>
      <c r="B3729" s="110" t="str">
        <f>IF(E3729="","",VLOOKUP(E3729,[1]PROJECTES!$C$14:$G$5000,2,FALSE))</f>
        <v/>
      </c>
      <c r="C3729" s="80"/>
      <c r="D3729" s="283" t="str">
        <f>IF(E3729="","",VLOOKUP(E3729,[1]PROJECTES!$C$14:$G$5000,5,FALSE))</f>
        <v/>
      </c>
      <c r="E3729" s="79"/>
      <c r="F3729" s="110" t="str">
        <f>IF(I3729="","",VLOOKUP(I3729,[1]PROJECTES!$C$14:$G$5000,2,FALSE))</f>
        <v/>
      </c>
      <c r="G3729" s="112" t="str">
        <f>IF(E3729="","",VLOOKUP(E3729,[1]PROJECTES!$C$14:$G$5000,4,FALSE))</f>
        <v/>
      </c>
      <c r="H3729" s="95"/>
      <c r="I3729" s="113" t="str">
        <f>IF(H3729="","",VLOOKUP(H3729,BD!B$2:C$16,2,FALSE))</f>
        <v/>
      </c>
      <c r="J3729" s="114"/>
      <c r="K3729" s="115" t="str">
        <f t="shared" si="126"/>
        <v/>
      </c>
      <c r="L3729" s="116" t="str">
        <f t="shared" ca="1" si="127"/>
        <v>-</v>
      </c>
      <c r="M3729" s="111" t="str">
        <f>IF(E3729="","",VLOOKUP(E3729,[1]PROJECTES!$C$14:$Z$5000,21,FALSE))</f>
        <v/>
      </c>
      <c r="N3729" s="117"/>
      <c r="O3729" s="118" t="s">
        <v>222</v>
      </c>
      <c r="P3729" s="119"/>
      <c r="Q3729" s="84"/>
      <c r="R3729" s="125"/>
      <c r="S3729" s="166"/>
      <c r="T3729" s="167"/>
    </row>
    <row r="3730" spans="1:20" s="121" customFormat="1" ht="20.100000000000001" customHeight="1" x14ac:dyDescent="0.3">
      <c r="A3730" s="80"/>
      <c r="B3730" s="110" t="str">
        <f>IF(E3730="","",VLOOKUP(E3730,[1]PROJECTES!$C$14:$G$5000,2,FALSE))</f>
        <v/>
      </c>
      <c r="C3730" s="80"/>
      <c r="D3730" s="283" t="str">
        <f>IF(E3730="","",VLOOKUP(E3730,[1]PROJECTES!$C$14:$G$5000,5,FALSE))</f>
        <v/>
      </c>
      <c r="E3730" s="79"/>
      <c r="F3730" s="110" t="str">
        <f>IF(I3730="","",VLOOKUP(I3730,[1]PROJECTES!$C$14:$G$5000,2,FALSE))</f>
        <v/>
      </c>
      <c r="G3730" s="112" t="str">
        <f>IF(E3730="","",VLOOKUP(E3730,[1]PROJECTES!$C$14:$G$5000,4,FALSE))</f>
        <v/>
      </c>
      <c r="H3730" s="95"/>
      <c r="I3730" s="113" t="str">
        <f>IF(H3730="","",VLOOKUP(H3730,BD!B$2:C$16,2,FALSE))</f>
        <v/>
      </c>
      <c r="J3730" s="114"/>
      <c r="K3730" s="115" t="str">
        <f t="shared" si="126"/>
        <v/>
      </c>
      <c r="L3730" s="116" t="str">
        <f t="shared" ca="1" si="127"/>
        <v>-</v>
      </c>
      <c r="M3730" s="111" t="str">
        <f>IF(E3730="","",VLOOKUP(E3730,[1]PROJECTES!$C$14:$Z$5000,21,FALSE))</f>
        <v/>
      </c>
      <c r="N3730" s="117"/>
      <c r="O3730" s="118" t="s">
        <v>222</v>
      </c>
      <c r="P3730" s="119"/>
      <c r="Q3730" s="84"/>
      <c r="R3730" s="125"/>
      <c r="S3730" s="166"/>
      <c r="T3730" s="167"/>
    </row>
    <row r="3731" spans="1:20" s="121" customFormat="1" ht="20.100000000000001" customHeight="1" x14ac:dyDescent="0.3">
      <c r="A3731" s="80"/>
      <c r="B3731" s="110" t="str">
        <f>IF(E3731="","",VLOOKUP(E3731,[1]PROJECTES!$C$14:$G$5000,2,FALSE))</f>
        <v/>
      </c>
      <c r="C3731" s="80"/>
      <c r="D3731" s="283" t="str">
        <f>IF(E3731="","",VLOOKUP(E3731,[1]PROJECTES!$C$14:$G$5000,5,FALSE))</f>
        <v/>
      </c>
      <c r="E3731" s="79"/>
      <c r="F3731" s="110" t="str">
        <f>IF(I3731="","",VLOOKUP(I3731,[1]PROJECTES!$C$14:$G$5000,2,FALSE))</f>
        <v/>
      </c>
      <c r="G3731" s="112" t="str">
        <f>IF(E3731="","",VLOOKUP(E3731,[1]PROJECTES!$C$14:$G$5000,4,FALSE))</f>
        <v/>
      </c>
      <c r="H3731" s="95"/>
      <c r="I3731" s="113" t="str">
        <f>IF(H3731="","",VLOOKUP(H3731,BD!B$2:C$16,2,FALSE))</f>
        <v/>
      </c>
      <c r="J3731" s="114"/>
      <c r="K3731" s="115" t="str">
        <f t="shared" si="126"/>
        <v/>
      </c>
      <c r="L3731" s="116" t="str">
        <f t="shared" ca="1" si="127"/>
        <v>-</v>
      </c>
      <c r="M3731" s="111" t="str">
        <f>IF(E3731="","",VLOOKUP(E3731,[1]PROJECTES!$C$14:$Z$5000,21,FALSE))</f>
        <v/>
      </c>
      <c r="N3731" s="117"/>
      <c r="O3731" s="118" t="s">
        <v>222</v>
      </c>
      <c r="P3731" s="119"/>
      <c r="Q3731" s="84"/>
      <c r="R3731" s="125"/>
      <c r="S3731" s="166"/>
      <c r="T3731" s="167"/>
    </row>
    <row r="3732" spans="1:20" s="121" customFormat="1" ht="20.100000000000001" customHeight="1" x14ac:dyDescent="0.3">
      <c r="A3732" s="80"/>
      <c r="B3732" s="110" t="str">
        <f>IF(E3732="","",VLOOKUP(E3732,[1]PROJECTES!$C$14:$G$5000,2,FALSE))</f>
        <v/>
      </c>
      <c r="C3732" s="80"/>
      <c r="D3732" s="283" t="str">
        <f>IF(E3732="","",VLOOKUP(E3732,[1]PROJECTES!$C$14:$G$5000,5,FALSE))</f>
        <v/>
      </c>
      <c r="E3732" s="79"/>
      <c r="F3732" s="110" t="str">
        <f>IF(I3732="","",VLOOKUP(I3732,[1]PROJECTES!$C$14:$G$5000,2,FALSE))</f>
        <v/>
      </c>
      <c r="G3732" s="112" t="str">
        <f>IF(E3732="","",VLOOKUP(E3732,[1]PROJECTES!$C$14:$G$5000,4,FALSE))</f>
        <v/>
      </c>
      <c r="H3732" s="95"/>
      <c r="I3732" s="113" t="str">
        <f>IF(H3732="","",VLOOKUP(H3732,BD!B$2:C$16,2,FALSE))</f>
        <v/>
      </c>
      <c r="J3732" s="114"/>
      <c r="K3732" s="115" t="str">
        <f t="shared" si="126"/>
        <v/>
      </c>
      <c r="L3732" s="116" t="str">
        <f t="shared" ca="1" si="127"/>
        <v>-</v>
      </c>
      <c r="M3732" s="111" t="str">
        <f>IF(E3732="","",VLOOKUP(E3732,[1]PROJECTES!$C$14:$Z$5000,21,FALSE))</f>
        <v/>
      </c>
      <c r="N3732" s="117"/>
      <c r="O3732" s="118" t="s">
        <v>222</v>
      </c>
      <c r="P3732" s="119"/>
      <c r="Q3732" s="84"/>
      <c r="R3732" s="125"/>
      <c r="S3732" s="166"/>
      <c r="T3732" s="167"/>
    </row>
    <row r="3733" spans="1:20" s="121" customFormat="1" ht="20.100000000000001" customHeight="1" x14ac:dyDescent="0.3">
      <c r="A3733" s="80"/>
      <c r="B3733" s="110" t="str">
        <f>IF(E3733="","",VLOOKUP(E3733,[1]PROJECTES!$C$14:$G$5000,2,FALSE))</f>
        <v/>
      </c>
      <c r="C3733" s="80"/>
      <c r="D3733" s="283" t="str">
        <f>IF(E3733="","",VLOOKUP(E3733,[1]PROJECTES!$C$14:$G$5000,5,FALSE))</f>
        <v/>
      </c>
      <c r="E3733" s="79"/>
      <c r="F3733" s="110" t="str">
        <f>IF(I3733="","",VLOOKUP(I3733,[1]PROJECTES!$C$14:$G$5000,2,FALSE))</f>
        <v/>
      </c>
      <c r="G3733" s="112" t="str">
        <f>IF(E3733="","",VLOOKUP(E3733,[1]PROJECTES!$C$14:$G$5000,4,FALSE))</f>
        <v/>
      </c>
      <c r="H3733" s="95"/>
      <c r="I3733" s="113" t="str">
        <f>IF(H3733="","",VLOOKUP(H3733,BD!B$2:C$16,2,FALSE))</f>
        <v/>
      </c>
      <c r="J3733" s="114"/>
      <c r="K3733" s="115" t="str">
        <f t="shared" si="126"/>
        <v/>
      </c>
      <c r="L3733" s="116" t="str">
        <f t="shared" ca="1" si="127"/>
        <v>-</v>
      </c>
      <c r="M3733" s="111" t="str">
        <f>IF(E3733="","",VLOOKUP(E3733,[1]PROJECTES!$C$14:$Z$5000,21,FALSE))</f>
        <v/>
      </c>
      <c r="N3733" s="117"/>
      <c r="O3733" s="118" t="s">
        <v>222</v>
      </c>
      <c r="P3733" s="119"/>
      <c r="Q3733" s="84"/>
      <c r="R3733" s="125"/>
      <c r="S3733" s="166"/>
      <c r="T3733" s="167"/>
    </row>
    <row r="3734" spans="1:20" s="121" customFormat="1" ht="20.100000000000001" customHeight="1" x14ac:dyDescent="0.3">
      <c r="A3734" s="80"/>
      <c r="B3734" s="110" t="str">
        <f>IF(E3734="","",VLOOKUP(E3734,[1]PROJECTES!$C$14:$G$5000,2,FALSE))</f>
        <v/>
      </c>
      <c r="C3734" s="80"/>
      <c r="D3734" s="283" t="str">
        <f>IF(E3734="","",VLOOKUP(E3734,[1]PROJECTES!$C$14:$G$5000,5,FALSE))</f>
        <v/>
      </c>
      <c r="E3734" s="79"/>
      <c r="F3734" s="110" t="str">
        <f>IF(I3734="","",VLOOKUP(I3734,[1]PROJECTES!$C$14:$G$5000,2,FALSE))</f>
        <v/>
      </c>
      <c r="G3734" s="112" t="str">
        <f>IF(E3734="","",VLOOKUP(E3734,[1]PROJECTES!$C$14:$G$5000,4,FALSE))</f>
        <v/>
      </c>
      <c r="H3734" s="95"/>
      <c r="I3734" s="113" t="str">
        <f>IF(H3734="","",VLOOKUP(H3734,BD!B$2:C$16,2,FALSE))</f>
        <v/>
      </c>
      <c r="J3734" s="114"/>
      <c r="K3734" s="115" t="str">
        <f t="shared" si="126"/>
        <v/>
      </c>
      <c r="L3734" s="116" t="str">
        <f t="shared" ca="1" si="127"/>
        <v>-</v>
      </c>
      <c r="M3734" s="111" t="str">
        <f>IF(E3734="","",VLOOKUP(E3734,[1]PROJECTES!$C$14:$Z$5000,21,FALSE))</f>
        <v/>
      </c>
      <c r="N3734" s="117"/>
      <c r="O3734" s="118" t="s">
        <v>222</v>
      </c>
      <c r="P3734" s="119"/>
      <c r="Q3734" s="84"/>
      <c r="R3734" s="125"/>
      <c r="S3734" s="166"/>
      <c r="T3734" s="167"/>
    </row>
    <row r="3735" spans="1:20" s="121" customFormat="1" ht="20.100000000000001" customHeight="1" x14ac:dyDescent="0.3">
      <c r="A3735" s="80"/>
      <c r="B3735" s="110" t="str">
        <f>IF(E3735="","",VLOOKUP(E3735,[1]PROJECTES!$C$14:$G$5000,2,FALSE))</f>
        <v/>
      </c>
      <c r="C3735" s="80"/>
      <c r="D3735" s="283" t="str">
        <f>IF(E3735="","",VLOOKUP(E3735,[1]PROJECTES!$C$14:$G$5000,5,FALSE))</f>
        <v/>
      </c>
      <c r="E3735" s="79"/>
      <c r="F3735" s="110" t="str">
        <f>IF(I3735="","",VLOOKUP(I3735,[1]PROJECTES!$C$14:$G$5000,2,FALSE))</f>
        <v/>
      </c>
      <c r="G3735" s="112" t="str">
        <f>IF(E3735="","",VLOOKUP(E3735,[1]PROJECTES!$C$14:$G$5000,4,FALSE))</f>
        <v/>
      </c>
      <c r="H3735" s="95"/>
      <c r="I3735" s="113" t="str">
        <f>IF(H3735="","",VLOOKUP(H3735,BD!B$2:C$16,2,FALSE))</f>
        <v/>
      </c>
      <c r="J3735" s="114"/>
      <c r="K3735" s="115" t="str">
        <f t="shared" si="126"/>
        <v/>
      </c>
      <c r="L3735" s="116" t="str">
        <f t="shared" ca="1" si="127"/>
        <v>-</v>
      </c>
      <c r="M3735" s="111" t="str">
        <f>IF(E3735="","",VLOOKUP(E3735,[1]PROJECTES!$C$14:$Z$5000,21,FALSE))</f>
        <v/>
      </c>
      <c r="N3735" s="117"/>
      <c r="O3735" s="118" t="s">
        <v>222</v>
      </c>
      <c r="P3735" s="119"/>
      <c r="Q3735" s="84"/>
      <c r="R3735" s="125"/>
      <c r="S3735" s="166"/>
      <c r="T3735" s="167"/>
    </row>
    <row r="3736" spans="1:20" s="121" customFormat="1" ht="20.100000000000001" customHeight="1" x14ac:dyDescent="0.3">
      <c r="A3736" s="80"/>
      <c r="B3736" s="110" t="str">
        <f>IF(E3736="","",VLOOKUP(E3736,[1]PROJECTES!$C$14:$G$5000,2,FALSE))</f>
        <v/>
      </c>
      <c r="C3736" s="80"/>
      <c r="D3736" s="283" t="str">
        <f>IF(E3736="","",VLOOKUP(E3736,[1]PROJECTES!$C$14:$G$5000,5,FALSE))</f>
        <v/>
      </c>
      <c r="E3736" s="79"/>
      <c r="F3736" s="110" t="str">
        <f>IF(I3736="","",VLOOKUP(I3736,[1]PROJECTES!$C$14:$G$5000,2,FALSE))</f>
        <v/>
      </c>
      <c r="G3736" s="112" t="str">
        <f>IF(E3736="","",VLOOKUP(E3736,[1]PROJECTES!$C$14:$G$5000,4,FALSE))</f>
        <v/>
      </c>
      <c r="H3736" s="95"/>
      <c r="I3736" s="113" t="str">
        <f>IF(H3736="","",VLOOKUP(H3736,BD!B$2:C$16,2,FALSE))</f>
        <v/>
      </c>
      <c r="J3736" s="114"/>
      <c r="K3736" s="115" t="str">
        <f t="shared" si="126"/>
        <v/>
      </c>
      <c r="L3736" s="116" t="str">
        <f t="shared" ca="1" si="127"/>
        <v>-</v>
      </c>
      <c r="M3736" s="111" t="str">
        <f>IF(E3736="","",VLOOKUP(E3736,[1]PROJECTES!$C$14:$Z$5000,21,FALSE))</f>
        <v/>
      </c>
      <c r="N3736" s="117"/>
      <c r="O3736" s="118" t="s">
        <v>222</v>
      </c>
      <c r="P3736" s="119"/>
      <c r="Q3736" s="84"/>
      <c r="R3736" s="125"/>
      <c r="S3736" s="166"/>
      <c r="T3736" s="167"/>
    </row>
    <row r="3737" spans="1:20" s="121" customFormat="1" ht="20.100000000000001" customHeight="1" x14ac:dyDescent="0.3">
      <c r="A3737" s="80"/>
      <c r="B3737" s="110" t="str">
        <f>IF(E3737="","",VLOOKUP(E3737,[1]PROJECTES!$C$14:$G$5000,2,FALSE))</f>
        <v/>
      </c>
      <c r="C3737" s="80"/>
      <c r="D3737" s="283" t="str">
        <f>IF(E3737="","",VLOOKUP(E3737,[1]PROJECTES!$C$14:$G$5000,5,FALSE))</f>
        <v/>
      </c>
      <c r="E3737" s="79"/>
      <c r="F3737" s="110" t="str">
        <f>IF(I3737="","",VLOOKUP(I3737,[1]PROJECTES!$C$14:$G$5000,2,FALSE))</f>
        <v/>
      </c>
      <c r="G3737" s="112" t="str">
        <f>IF(E3737="","",VLOOKUP(E3737,[1]PROJECTES!$C$14:$G$5000,4,FALSE))</f>
        <v/>
      </c>
      <c r="H3737" s="95"/>
      <c r="I3737" s="113" t="str">
        <f>IF(H3737="","",VLOOKUP(H3737,BD!B$2:C$16,2,FALSE))</f>
        <v/>
      </c>
      <c r="J3737" s="114"/>
      <c r="K3737" s="115" t="str">
        <f t="shared" si="126"/>
        <v/>
      </c>
      <c r="L3737" s="116" t="str">
        <f t="shared" ca="1" si="127"/>
        <v>-</v>
      </c>
      <c r="M3737" s="111" t="str">
        <f>IF(E3737="","",VLOOKUP(E3737,[1]PROJECTES!$C$14:$Z$5000,21,FALSE))</f>
        <v/>
      </c>
      <c r="N3737" s="117"/>
      <c r="O3737" s="118" t="s">
        <v>222</v>
      </c>
      <c r="P3737" s="119"/>
      <c r="Q3737" s="84"/>
      <c r="R3737" s="125"/>
      <c r="S3737" s="166"/>
      <c r="T3737" s="167"/>
    </row>
    <row r="3738" spans="1:20" s="121" customFormat="1" ht="20.100000000000001" customHeight="1" x14ac:dyDescent="0.3">
      <c r="A3738" s="80"/>
      <c r="B3738" s="110" t="str">
        <f>IF(E3738="","",VLOOKUP(E3738,[1]PROJECTES!$C$14:$G$5000,2,FALSE))</f>
        <v/>
      </c>
      <c r="C3738" s="80"/>
      <c r="D3738" s="283" t="str">
        <f>IF(E3738="","",VLOOKUP(E3738,[1]PROJECTES!$C$14:$G$5000,5,FALSE))</f>
        <v/>
      </c>
      <c r="E3738" s="79"/>
      <c r="F3738" s="110" t="str">
        <f>IF(I3738="","",VLOOKUP(I3738,[1]PROJECTES!$C$14:$G$5000,2,FALSE))</f>
        <v/>
      </c>
      <c r="G3738" s="112" t="str">
        <f>IF(E3738="","",VLOOKUP(E3738,[1]PROJECTES!$C$14:$G$5000,4,FALSE))</f>
        <v/>
      </c>
      <c r="H3738" s="95"/>
      <c r="I3738" s="113" t="str">
        <f>IF(H3738="","",VLOOKUP(H3738,BD!B$2:C$16,2,FALSE))</f>
        <v/>
      </c>
      <c r="J3738" s="114"/>
      <c r="K3738" s="115" t="str">
        <f t="shared" si="126"/>
        <v/>
      </c>
      <c r="L3738" s="116" t="str">
        <f t="shared" ca="1" si="127"/>
        <v>-</v>
      </c>
      <c r="M3738" s="111" t="str">
        <f>IF(E3738="","",VLOOKUP(E3738,[1]PROJECTES!$C$14:$Z$5000,21,FALSE))</f>
        <v/>
      </c>
      <c r="N3738" s="117"/>
      <c r="O3738" s="118" t="s">
        <v>222</v>
      </c>
      <c r="P3738" s="119"/>
      <c r="Q3738" s="84"/>
      <c r="R3738" s="125"/>
      <c r="S3738" s="166"/>
      <c r="T3738" s="167"/>
    </row>
    <row r="3739" spans="1:20" s="121" customFormat="1" ht="20.100000000000001" customHeight="1" x14ac:dyDescent="0.3">
      <c r="A3739" s="80"/>
      <c r="B3739" s="110" t="str">
        <f>IF(E3739="","",VLOOKUP(E3739,[1]PROJECTES!$C$14:$G$5000,2,FALSE))</f>
        <v/>
      </c>
      <c r="C3739" s="80"/>
      <c r="D3739" s="283" t="str">
        <f>IF(E3739="","",VLOOKUP(E3739,[1]PROJECTES!$C$14:$G$5000,5,FALSE))</f>
        <v/>
      </c>
      <c r="E3739" s="79"/>
      <c r="F3739" s="110" t="str">
        <f>IF(I3739="","",VLOOKUP(I3739,[1]PROJECTES!$C$14:$G$5000,2,FALSE))</f>
        <v/>
      </c>
      <c r="G3739" s="112" t="str">
        <f>IF(E3739="","",VLOOKUP(E3739,[1]PROJECTES!$C$14:$G$5000,4,FALSE))</f>
        <v/>
      </c>
      <c r="H3739" s="95"/>
      <c r="I3739" s="113" t="str">
        <f>IF(H3739="","",VLOOKUP(H3739,BD!B$2:C$16,2,FALSE))</f>
        <v/>
      </c>
      <c r="J3739" s="114"/>
      <c r="K3739" s="115" t="str">
        <f t="shared" si="126"/>
        <v/>
      </c>
      <c r="L3739" s="116" t="str">
        <f t="shared" ca="1" si="127"/>
        <v>-</v>
      </c>
      <c r="M3739" s="111" t="str">
        <f>IF(E3739="","",VLOOKUP(E3739,[1]PROJECTES!$C$14:$Z$5000,21,FALSE))</f>
        <v/>
      </c>
      <c r="N3739" s="117"/>
      <c r="O3739" s="118" t="s">
        <v>222</v>
      </c>
      <c r="P3739" s="119"/>
      <c r="Q3739" s="84"/>
      <c r="R3739" s="125"/>
      <c r="S3739" s="166"/>
      <c r="T3739" s="167"/>
    </row>
    <row r="3740" spans="1:20" s="121" customFormat="1" ht="20.100000000000001" customHeight="1" x14ac:dyDescent="0.3">
      <c r="A3740" s="80"/>
      <c r="B3740" s="110" t="str">
        <f>IF(E3740="","",VLOOKUP(E3740,[1]PROJECTES!$C$14:$G$5000,2,FALSE))</f>
        <v/>
      </c>
      <c r="C3740" s="80"/>
      <c r="D3740" s="283" t="str">
        <f>IF(E3740="","",VLOOKUP(E3740,[1]PROJECTES!$C$14:$G$5000,5,FALSE))</f>
        <v/>
      </c>
      <c r="E3740" s="79"/>
      <c r="F3740" s="110" t="str">
        <f>IF(I3740="","",VLOOKUP(I3740,[1]PROJECTES!$C$14:$G$5000,2,FALSE))</f>
        <v/>
      </c>
      <c r="G3740" s="112" t="str">
        <f>IF(E3740="","",VLOOKUP(E3740,[1]PROJECTES!$C$14:$G$5000,4,FALSE))</f>
        <v/>
      </c>
      <c r="H3740" s="95"/>
      <c r="I3740" s="113" t="str">
        <f>IF(H3740="","",VLOOKUP(H3740,BD!B$2:C$16,2,FALSE))</f>
        <v/>
      </c>
      <c r="J3740" s="114"/>
      <c r="K3740" s="115" t="str">
        <f t="shared" si="126"/>
        <v/>
      </c>
      <c r="L3740" s="116" t="str">
        <f t="shared" ca="1" si="127"/>
        <v>-</v>
      </c>
      <c r="M3740" s="111" t="str">
        <f>IF(E3740="","",VLOOKUP(E3740,[1]PROJECTES!$C$14:$Z$5000,21,FALSE))</f>
        <v/>
      </c>
      <c r="N3740" s="117"/>
      <c r="O3740" s="118" t="s">
        <v>222</v>
      </c>
      <c r="P3740" s="119"/>
      <c r="Q3740" s="84"/>
      <c r="R3740" s="125"/>
      <c r="S3740" s="166"/>
      <c r="T3740" s="167"/>
    </row>
    <row r="3741" spans="1:20" s="121" customFormat="1" ht="20.100000000000001" customHeight="1" x14ac:dyDescent="0.3">
      <c r="A3741" s="80"/>
      <c r="B3741" s="110" t="str">
        <f>IF(E3741="","",VLOOKUP(E3741,[1]PROJECTES!$C$14:$G$5000,2,FALSE))</f>
        <v/>
      </c>
      <c r="C3741" s="80"/>
      <c r="D3741" s="283" t="str">
        <f>IF(E3741="","",VLOOKUP(E3741,[1]PROJECTES!$C$14:$G$5000,5,FALSE))</f>
        <v/>
      </c>
      <c r="E3741" s="79"/>
      <c r="F3741" s="110" t="str">
        <f>IF(I3741="","",VLOOKUP(I3741,[1]PROJECTES!$C$14:$G$5000,2,FALSE))</f>
        <v/>
      </c>
      <c r="G3741" s="112" t="str">
        <f>IF(E3741="","",VLOOKUP(E3741,[1]PROJECTES!$C$14:$G$5000,4,FALSE))</f>
        <v/>
      </c>
      <c r="H3741" s="95"/>
      <c r="I3741" s="113" t="str">
        <f>IF(H3741="","",VLOOKUP(H3741,BD!B$2:C$16,2,FALSE))</f>
        <v/>
      </c>
      <c r="J3741" s="114"/>
      <c r="K3741" s="115" t="str">
        <f t="shared" si="126"/>
        <v/>
      </c>
      <c r="L3741" s="116" t="str">
        <f t="shared" ca="1" si="127"/>
        <v>-</v>
      </c>
      <c r="M3741" s="111" t="str">
        <f>IF(E3741="","",VLOOKUP(E3741,[1]PROJECTES!$C$14:$Z$5000,21,FALSE))</f>
        <v/>
      </c>
      <c r="N3741" s="117"/>
      <c r="O3741" s="118" t="s">
        <v>222</v>
      </c>
      <c r="P3741" s="119"/>
      <c r="Q3741" s="84"/>
      <c r="R3741" s="125"/>
      <c r="S3741" s="166"/>
      <c r="T3741" s="167"/>
    </row>
    <row r="3742" spans="1:20" s="121" customFormat="1" ht="20.100000000000001" customHeight="1" x14ac:dyDescent="0.3">
      <c r="A3742" s="80"/>
      <c r="B3742" s="110" t="str">
        <f>IF(E3742="","",VLOOKUP(E3742,[1]PROJECTES!$C$14:$G$5000,2,FALSE))</f>
        <v/>
      </c>
      <c r="C3742" s="80"/>
      <c r="D3742" s="283" t="str">
        <f>IF(E3742="","",VLOOKUP(E3742,[1]PROJECTES!$C$14:$G$5000,5,FALSE))</f>
        <v/>
      </c>
      <c r="E3742" s="79"/>
      <c r="F3742" s="110" t="str">
        <f>IF(I3742="","",VLOOKUP(I3742,[1]PROJECTES!$C$14:$G$5000,2,FALSE))</f>
        <v/>
      </c>
      <c r="G3742" s="112" t="str">
        <f>IF(E3742="","",VLOOKUP(E3742,[1]PROJECTES!$C$14:$G$5000,4,FALSE))</f>
        <v/>
      </c>
      <c r="H3742" s="95"/>
      <c r="I3742" s="113" t="str">
        <f>IF(H3742="","",VLOOKUP(H3742,BD!B$2:C$16,2,FALSE))</f>
        <v/>
      </c>
      <c r="J3742" s="114"/>
      <c r="K3742" s="115" t="str">
        <f t="shared" si="126"/>
        <v/>
      </c>
      <c r="L3742" s="116" t="str">
        <f t="shared" ca="1" si="127"/>
        <v>-</v>
      </c>
      <c r="M3742" s="111" t="str">
        <f>IF(E3742="","",VLOOKUP(E3742,[1]PROJECTES!$C$14:$Z$5000,21,FALSE))</f>
        <v/>
      </c>
      <c r="N3742" s="117"/>
      <c r="O3742" s="118" t="s">
        <v>222</v>
      </c>
      <c r="P3742" s="119"/>
      <c r="Q3742" s="84"/>
      <c r="R3742" s="125"/>
      <c r="S3742" s="166"/>
      <c r="T3742" s="167"/>
    </row>
    <row r="3743" spans="1:20" s="121" customFormat="1" ht="20.100000000000001" customHeight="1" x14ac:dyDescent="0.3">
      <c r="A3743" s="80"/>
      <c r="B3743" s="110" t="str">
        <f>IF(E3743="","",VLOOKUP(E3743,[1]PROJECTES!$C$14:$G$5000,2,FALSE))</f>
        <v/>
      </c>
      <c r="C3743" s="80"/>
      <c r="D3743" s="283" t="str">
        <f>IF(E3743="","",VLOOKUP(E3743,[1]PROJECTES!$C$14:$G$5000,5,FALSE))</f>
        <v/>
      </c>
      <c r="E3743" s="79"/>
      <c r="F3743" s="110" t="str">
        <f>IF(I3743="","",VLOOKUP(I3743,[1]PROJECTES!$C$14:$G$5000,2,FALSE))</f>
        <v/>
      </c>
      <c r="G3743" s="112" t="str">
        <f>IF(E3743="","",VLOOKUP(E3743,[1]PROJECTES!$C$14:$G$5000,4,FALSE))</f>
        <v/>
      </c>
      <c r="H3743" s="95"/>
      <c r="I3743" s="113" t="str">
        <f>IF(H3743="","",VLOOKUP(H3743,BD!B$2:C$16,2,FALSE))</f>
        <v/>
      </c>
      <c r="J3743" s="114"/>
      <c r="K3743" s="115" t="str">
        <f t="shared" si="126"/>
        <v/>
      </c>
      <c r="L3743" s="116" t="str">
        <f t="shared" ca="1" si="127"/>
        <v>-</v>
      </c>
      <c r="M3743" s="111" t="str">
        <f>IF(E3743="","",VLOOKUP(E3743,[1]PROJECTES!$C$14:$Z$5000,21,FALSE))</f>
        <v/>
      </c>
      <c r="N3743" s="117"/>
      <c r="O3743" s="118" t="s">
        <v>222</v>
      </c>
      <c r="P3743" s="119"/>
      <c r="Q3743" s="84"/>
      <c r="R3743" s="125"/>
      <c r="S3743" s="166"/>
      <c r="T3743" s="167"/>
    </row>
    <row r="3744" spans="1:20" s="121" customFormat="1" ht="20.100000000000001" customHeight="1" x14ac:dyDescent="0.3">
      <c r="A3744" s="80"/>
      <c r="B3744" s="110" t="str">
        <f>IF(E3744="","",VLOOKUP(E3744,[1]PROJECTES!$C$14:$G$5000,2,FALSE))</f>
        <v/>
      </c>
      <c r="C3744" s="80"/>
      <c r="D3744" s="283" t="str">
        <f>IF(E3744="","",VLOOKUP(E3744,[1]PROJECTES!$C$14:$G$5000,5,FALSE))</f>
        <v/>
      </c>
      <c r="E3744" s="79"/>
      <c r="F3744" s="110" t="str">
        <f>IF(I3744="","",VLOOKUP(I3744,[1]PROJECTES!$C$14:$G$5000,2,FALSE))</f>
        <v/>
      </c>
      <c r="G3744" s="112" t="str">
        <f>IF(E3744="","",VLOOKUP(E3744,[1]PROJECTES!$C$14:$G$5000,4,FALSE))</f>
        <v/>
      </c>
      <c r="H3744" s="95"/>
      <c r="I3744" s="113" t="str">
        <f>IF(H3744="","",VLOOKUP(H3744,BD!B$2:C$16,2,FALSE))</f>
        <v/>
      </c>
      <c r="J3744" s="114"/>
      <c r="K3744" s="115" t="str">
        <f t="shared" si="126"/>
        <v/>
      </c>
      <c r="L3744" s="116" t="str">
        <f t="shared" ca="1" si="127"/>
        <v>-</v>
      </c>
      <c r="M3744" s="111" t="str">
        <f>IF(E3744="","",VLOOKUP(E3744,[1]PROJECTES!$C$14:$Z$5000,21,FALSE))</f>
        <v/>
      </c>
      <c r="N3744" s="117"/>
      <c r="O3744" s="118" t="s">
        <v>222</v>
      </c>
      <c r="P3744" s="119"/>
      <c r="Q3744" s="84"/>
      <c r="R3744" s="125"/>
      <c r="S3744" s="166"/>
      <c r="T3744" s="167"/>
    </row>
    <row r="3745" spans="1:20" s="121" customFormat="1" ht="20.100000000000001" customHeight="1" x14ac:dyDescent="0.3">
      <c r="A3745" s="80"/>
      <c r="B3745" s="110" t="str">
        <f>IF(E3745="","",VLOOKUP(E3745,[1]PROJECTES!$C$14:$G$5000,2,FALSE))</f>
        <v/>
      </c>
      <c r="C3745" s="80"/>
      <c r="D3745" s="283" t="str">
        <f>IF(E3745="","",VLOOKUP(E3745,[1]PROJECTES!$C$14:$G$5000,5,FALSE))</f>
        <v/>
      </c>
      <c r="E3745" s="79"/>
      <c r="F3745" s="110" t="str">
        <f>IF(I3745="","",VLOOKUP(I3745,[1]PROJECTES!$C$14:$G$5000,2,FALSE))</f>
        <v/>
      </c>
      <c r="G3745" s="112" t="str">
        <f>IF(E3745="","",VLOOKUP(E3745,[1]PROJECTES!$C$14:$G$5000,4,FALSE))</f>
        <v/>
      </c>
      <c r="H3745" s="95"/>
      <c r="I3745" s="113" t="str">
        <f>IF(H3745="","",VLOOKUP(H3745,BD!B$2:C$16,2,FALSE))</f>
        <v/>
      </c>
      <c r="J3745" s="114"/>
      <c r="K3745" s="115" t="str">
        <f t="shared" si="126"/>
        <v/>
      </c>
      <c r="L3745" s="116" t="str">
        <f t="shared" ca="1" si="127"/>
        <v>-</v>
      </c>
      <c r="M3745" s="111" t="str">
        <f>IF(E3745="","",VLOOKUP(E3745,[1]PROJECTES!$C$14:$Z$5000,21,FALSE))</f>
        <v/>
      </c>
      <c r="N3745" s="117"/>
      <c r="O3745" s="118" t="s">
        <v>222</v>
      </c>
      <c r="P3745" s="119"/>
      <c r="Q3745" s="84"/>
      <c r="R3745" s="125"/>
      <c r="S3745" s="166"/>
      <c r="T3745" s="167"/>
    </row>
    <row r="3746" spans="1:20" s="121" customFormat="1" ht="20.100000000000001" customHeight="1" x14ac:dyDescent="0.3">
      <c r="A3746" s="80"/>
      <c r="B3746" s="110" t="str">
        <f>IF(E3746="","",VLOOKUP(E3746,[1]PROJECTES!$C$14:$G$5000,2,FALSE))</f>
        <v/>
      </c>
      <c r="C3746" s="80"/>
      <c r="D3746" s="283" t="str">
        <f>IF(E3746="","",VLOOKUP(E3746,[1]PROJECTES!$C$14:$G$5000,5,FALSE))</f>
        <v/>
      </c>
      <c r="E3746" s="79"/>
      <c r="F3746" s="110" t="str">
        <f>IF(I3746="","",VLOOKUP(I3746,[1]PROJECTES!$C$14:$G$5000,2,FALSE))</f>
        <v/>
      </c>
      <c r="G3746" s="112" t="str">
        <f>IF(E3746="","",VLOOKUP(E3746,[1]PROJECTES!$C$14:$G$5000,4,FALSE))</f>
        <v/>
      </c>
      <c r="H3746" s="95"/>
      <c r="I3746" s="113" t="str">
        <f>IF(H3746="","",VLOOKUP(H3746,BD!B$2:C$16,2,FALSE))</f>
        <v/>
      </c>
      <c r="J3746" s="114"/>
      <c r="K3746" s="115" t="str">
        <f t="shared" si="126"/>
        <v/>
      </c>
      <c r="L3746" s="116" t="str">
        <f t="shared" ca="1" si="127"/>
        <v>-</v>
      </c>
      <c r="M3746" s="111" t="str">
        <f>IF(E3746="","",VLOOKUP(E3746,[1]PROJECTES!$C$14:$Z$5000,21,FALSE))</f>
        <v/>
      </c>
      <c r="N3746" s="117"/>
      <c r="O3746" s="118" t="s">
        <v>222</v>
      </c>
      <c r="P3746" s="119"/>
      <c r="Q3746" s="84"/>
      <c r="R3746" s="125"/>
      <c r="S3746" s="166"/>
      <c r="T3746" s="167"/>
    </row>
    <row r="3747" spans="1:20" s="121" customFormat="1" ht="20.100000000000001" customHeight="1" x14ac:dyDescent="0.3">
      <c r="A3747" s="80"/>
      <c r="B3747" s="110" t="str">
        <f>IF(E3747="","",VLOOKUP(E3747,[1]PROJECTES!$C$14:$G$5000,2,FALSE))</f>
        <v/>
      </c>
      <c r="C3747" s="80"/>
      <c r="D3747" s="283" t="str">
        <f>IF(E3747="","",VLOOKUP(E3747,[1]PROJECTES!$C$14:$G$5000,5,FALSE))</f>
        <v/>
      </c>
      <c r="E3747" s="79"/>
      <c r="F3747" s="110" t="str">
        <f>IF(I3747="","",VLOOKUP(I3747,[1]PROJECTES!$C$14:$G$5000,2,FALSE))</f>
        <v/>
      </c>
      <c r="G3747" s="112" t="str">
        <f>IF(E3747="","",VLOOKUP(E3747,[1]PROJECTES!$C$14:$G$5000,4,FALSE))</f>
        <v/>
      </c>
      <c r="H3747" s="95"/>
      <c r="I3747" s="113" t="str">
        <f>IF(H3747="","",VLOOKUP(H3747,BD!B$2:C$16,2,FALSE))</f>
        <v/>
      </c>
      <c r="J3747" s="114"/>
      <c r="K3747" s="115" t="str">
        <f t="shared" si="126"/>
        <v/>
      </c>
      <c r="L3747" s="116" t="str">
        <f t="shared" ca="1" si="127"/>
        <v>-</v>
      </c>
      <c r="M3747" s="111" t="str">
        <f>IF(E3747="","",VLOOKUP(E3747,[1]PROJECTES!$C$14:$Z$5000,21,FALSE))</f>
        <v/>
      </c>
      <c r="N3747" s="117"/>
      <c r="O3747" s="118" t="s">
        <v>222</v>
      </c>
      <c r="P3747" s="119"/>
      <c r="Q3747" s="84"/>
      <c r="R3747" s="125"/>
      <c r="S3747" s="166"/>
      <c r="T3747" s="167"/>
    </row>
    <row r="3748" spans="1:20" s="121" customFormat="1" ht="20.100000000000001" customHeight="1" x14ac:dyDescent="0.3">
      <c r="A3748" s="80"/>
      <c r="B3748" s="110" t="str">
        <f>IF(E3748="","",VLOOKUP(E3748,[1]PROJECTES!$C$14:$G$5000,2,FALSE))</f>
        <v/>
      </c>
      <c r="C3748" s="80"/>
      <c r="D3748" s="283" t="str">
        <f>IF(E3748="","",VLOOKUP(E3748,[1]PROJECTES!$C$14:$G$5000,5,FALSE))</f>
        <v/>
      </c>
      <c r="E3748" s="79"/>
      <c r="F3748" s="110" t="str">
        <f>IF(I3748="","",VLOOKUP(I3748,[1]PROJECTES!$C$14:$G$5000,2,FALSE))</f>
        <v/>
      </c>
      <c r="G3748" s="112" t="str">
        <f>IF(E3748="","",VLOOKUP(E3748,[1]PROJECTES!$C$14:$G$5000,4,FALSE))</f>
        <v/>
      </c>
      <c r="H3748" s="95"/>
      <c r="I3748" s="113" t="str">
        <f>IF(H3748="","",VLOOKUP(H3748,BD!B$2:C$16,2,FALSE))</f>
        <v/>
      </c>
      <c r="J3748" s="114"/>
      <c r="K3748" s="115" t="str">
        <f t="shared" si="126"/>
        <v/>
      </c>
      <c r="L3748" s="116" t="str">
        <f t="shared" ca="1" si="127"/>
        <v>-</v>
      </c>
      <c r="M3748" s="111" t="str">
        <f>IF(E3748="","",VLOOKUP(E3748,[1]PROJECTES!$C$14:$Z$5000,21,FALSE))</f>
        <v/>
      </c>
      <c r="N3748" s="117"/>
      <c r="O3748" s="118" t="s">
        <v>222</v>
      </c>
      <c r="P3748" s="119"/>
      <c r="Q3748" s="84"/>
      <c r="R3748" s="125"/>
      <c r="S3748" s="166"/>
      <c r="T3748" s="167"/>
    </row>
    <row r="3749" spans="1:20" s="121" customFormat="1" ht="20.100000000000001" customHeight="1" x14ac:dyDescent="0.3">
      <c r="A3749" s="80"/>
      <c r="B3749" s="110" t="str">
        <f>IF(E3749="","",VLOOKUP(E3749,[1]PROJECTES!$C$14:$G$5000,2,FALSE))</f>
        <v/>
      </c>
      <c r="C3749" s="80"/>
      <c r="D3749" s="283" t="str">
        <f>IF(E3749="","",VLOOKUP(E3749,[1]PROJECTES!$C$14:$G$5000,5,FALSE))</f>
        <v/>
      </c>
      <c r="E3749" s="79"/>
      <c r="F3749" s="110" t="str">
        <f>IF(I3749="","",VLOOKUP(I3749,[1]PROJECTES!$C$14:$G$5000,2,FALSE))</f>
        <v/>
      </c>
      <c r="G3749" s="112" t="str">
        <f>IF(E3749="","",VLOOKUP(E3749,[1]PROJECTES!$C$14:$G$5000,4,FALSE))</f>
        <v/>
      </c>
      <c r="H3749" s="95"/>
      <c r="I3749" s="113" t="str">
        <f>IF(H3749="","",VLOOKUP(H3749,BD!B$2:C$16,2,FALSE))</f>
        <v/>
      </c>
      <c r="J3749" s="114"/>
      <c r="K3749" s="115" t="str">
        <f t="shared" si="126"/>
        <v/>
      </c>
      <c r="L3749" s="116" t="str">
        <f t="shared" ca="1" si="127"/>
        <v>-</v>
      </c>
      <c r="M3749" s="111" t="str">
        <f>IF(E3749="","",VLOOKUP(E3749,[1]PROJECTES!$C$14:$Z$5000,21,FALSE))</f>
        <v/>
      </c>
      <c r="N3749" s="117"/>
      <c r="O3749" s="118" t="s">
        <v>222</v>
      </c>
      <c r="P3749" s="119"/>
      <c r="Q3749" s="84"/>
      <c r="R3749" s="125"/>
      <c r="S3749" s="166"/>
      <c r="T3749" s="167"/>
    </row>
    <row r="3750" spans="1:20" s="121" customFormat="1" ht="20.100000000000001" customHeight="1" x14ac:dyDescent="0.3">
      <c r="A3750" s="80"/>
      <c r="B3750" s="110" t="str">
        <f>IF(E3750="","",VLOOKUP(E3750,[1]PROJECTES!$C$14:$G$5000,2,FALSE))</f>
        <v/>
      </c>
      <c r="C3750" s="80"/>
      <c r="D3750" s="283" t="str">
        <f>IF(E3750="","",VLOOKUP(E3750,[1]PROJECTES!$C$14:$G$5000,5,FALSE))</f>
        <v/>
      </c>
      <c r="E3750" s="79"/>
      <c r="F3750" s="110" t="str">
        <f>IF(I3750="","",VLOOKUP(I3750,[1]PROJECTES!$C$14:$G$5000,2,FALSE))</f>
        <v/>
      </c>
      <c r="G3750" s="112" t="str">
        <f>IF(E3750="","",VLOOKUP(E3750,[1]PROJECTES!$C$14:$G$5000,4,FALSE))</f>
        <v/>
      </c>
      <c r="H3750" s="95"/>
      <c r="I3750" s="113" t="str">
        <f>IF(H3750="","",VLOOKUP(H3750,BD!B$2:C$16,2,FALSE))</f>
        <v/>
      </c>
      <c r="J3750" s="114"/>
      <c r="K3750" s="115" t="str">
        <f t="shared" ref="K3750:K3813" si="128">IF(J3750="","",WEEKNUM(J3750,2)-0)</f>
        <v/>
      </c>
      <c r="L3750" s="116" t="str">
        <f t="shared" ca="1" si="127"/>
        <v>-</v>
      </c>
      <c r="M3750" s="111" t="str">
        <f>IF(E3750="","",VLOOKUP(E3750,[1]PROJECTES!$C$14:$Z$5000,21,FALSE))</f>
        <v/>
      </c>
      <c r="N3750" s="117"/>
      <c r="O3750" s="118" t="s">
        <v>222</v>
      </c>
      <c r="P3750" s="119"/>
      <c r="Q3750" s="84"/>
      <c r="R3750" s="125"/>
      <c r="S3750" s="166"/>
      <c r="T3750" s="167"/>
    </row>
    <row r="3751" spans="1:20" s="121" customFormat="1" ht="20.100000000000001" customHeight="1" x14ac:dyDescent="0.3">
      <c r="A3751" s="80"/>
      <c r="B3751" s="110" t="str">
        <f>IF(E3751="","",VLOOKUP(E3751,[1]PROJECTES!$C$14:$G$5000,2,FALSE))</f>
        <v/>
      </c>
      <c r="C3751" s="80"/>
      <c r="D3751" s="283" t="str">
        <f>IF(E3751="","",VLOOKUP(E3751,[1]PROJECTES!$C$14:$G$5000,5,FALSE))</f>
        <v/>
      </c>
      <c r="E3751" s="79"/>
      <c r="F3751" s="110" t="str">
        <f>IF(I3751="","",VLOOKUP(I3751,[1]PROJECTES!$C$14:$G$5000,2,FALSE))</f>
        <v/>
      </c>
      <c r="G3751" s="112" t="str">
        <f>IF(E3751="","",VLOOKUP(E3751,[1]PROJECTES!$C$14:$G$5000,4,FALSE))</f>
        <v/>
      </c>
      <c r="H3751" s="95"/>
      <c r="I3751" s="113" t="str">
        <f>IF(H3751="","",VLOOKUP(H3751,BD!B$2:C$16,2,FALSE))</f>
        <v/>
      </c>
      <c r="J3751" s="114"/>
      <c r="K3751" s="115" t="str">
        <f t="shared" si="128"/>
        <v/>
      </c>
      <c r="L3751" s="116" t="str">
        <f t="shared" ca="1" si="127"/>
        <v>-</v>
      </c>
      <c r="M3751" s="111" t="str">
        <f>IF(E3751="","",VLOOKUP(E3751,[1]PROJECTES!$C$14:$Z$5000,21,FALSE))</f>
        <v/>
      </c>
      <c r="N3751" s="117"/>
      <c r="O3751" s="118" t="s">
        <v>222</v>
      </c>
      <c r="P3751" s="119"/>
      <c r="Q3751" s="84"/>
      <c r="R3751" s="125"/>
      <c r="S3751" s="166"/>
      <c r="T3751" s="167"/>
    </row>
    <row r="3752" spans="1:20" s="121" customFormat="1" ht="20.100000000000001" customHeight="1" x14ac:dyDescent="0.3">
      <c r="A3752" s="80"/>
      <c r="B3752" s="110" t="str">
        <f>IF(E3752="","",VLOOKUP(E3752,[1]PROJECTES!$C$14:$G$5000,2,FALSE))</f>
        <v/>
      </c>
      <c r="C3752" s="80"/>
      <c r="D3752" s="283" t="str">
        <f>IF(E3752="","",VLOOKUP(E3752,[1]PROJECTES!$C$14:$G$5000,5,FALSE))</f>
        <v/>
      </c>
      <c r="E3752" s="79"/>
      <c r="F3752" s="110" t="str">
        <f>IF(I3752="","",VLOOKUP(I3752,[1]PROJECTES!$C$14:$G$5000,2,FALSE))</f>
        <v/>
      </c>
      <c r="G3752" s="112" t="str">
        <f>IF(E3752="","",VLOOKUP(E3752,[1]PROJECTES!$C$14:$G$5000,4,FALSE))</f>
        <v/>
      </c>
      <c r="H3752" s="95"/>
      <c r="I3752" s="113" t="str">
        <f>IF(H3752="","",VLOOKUP(H3752,BD!B$2:C$16,2,FALSE))</f>
        <v/>
      </c>
      <c r="J3752" s="114"/>
      <c r="K3752" s="115" t="str">
        <f t="shared" si="128"/>
        <v/>
      </c>
      <c r="L3752" s="116" t="str">
        <f t="shared" ca="1" si="127"/>
        <v>-</v>
      </c>
      <c r="M3752" s="111" t="str">
        <f>IF(E3752="","",VLOOKUP(E3752,[1]PROJECTES!$C$14:$Z$5000,21,FALSE))</f>
        <v/>
      </c>
      <c r="N3752" s="117"/>
      <c r="O3752" s="118" t="s">
        <v>222</v>
      </c>
      <c r="P3752" s="119"/>
      <c r="Q3752" s="84"/>
      <c r="R3752" s="125"/>
      <c r="S3752" s="166"/>
      <c r="T3752" s="167"/>
    </row>
    <row r="3753" spans="1:20" s="121" customFormat="1" ht="20.100000000000001" customHeight="1" x14ac:dyDescent="0.3">
      <c r="A3753" s="80"/>
      <c r="B3753" s="110" t="str">
        <f>IF(E3753="","",VLOOKUP(E3753,[1]PROJECTES!$C$14:$G$5000,2,FALSE))</f>
        <v/>
      </c>
      <c r="C3753" s="80"/>
      <c r="D3753" s="283" t="str">
        <f>IF(E3753="","",VLOOKUP(E3753,[1]PROJECTES!$C$14:$G$5000,5,FALSE))</f>
        <v/>
      </c>
      <c r="E3753" s="79"/>
      <c r="F3753" s="110" t="str">
        <f>IF(I3753="","",VLOOKUP(I3753,[1]PROJECTES!$C$14:$G$5000,2,FALSE))</f>
        <v/>
      </c>
      <c r="G3753" s="112" t="str">
        <f>IF(E3753="","",VLOOKUP(E3753,[1]PROJECTES!$C$14:$G$5000,4,FALSE))</f>
        <v/>
      </c>
      <c r="H3753" s="95"/>
      <c r="I3753" s="113" t="str">
        <f>IF(H3753="","",VLOOKUP(H3753,BD!B$2:C$16,2,FALSE))</f>
        <v/>
      </c>
      <c r="J3753" s="114"/>
      <c r="K3753" s="115" t="str">
        <f t="shared" si="128"/>
        <v/>
      </c>
      <c r="L3753" s="116" t="str">
        <f t="shared" ca="1" si="127"/>
        <v>-</v>
      </c>
      <c r="M3753" s="111" t="str">
        <f>IF(E3753="","",VLOOKUP(E3753,[1]PROJECTES!$C$14:$Z$5000,21,FALSE))</f>
        <v/>
      </c>
      <c r="N3753" s="117"/>
      <c r="O3753" s="118" t="s">
        <v>222</v>
      </c>
      <c r="P3753" s="119"/>
      <c r="Q3753" s="84"/>
      <c r="R3753" s="125"/>
      <c r="S3753" s="166"/>
      <c r="T3753" s="167"/>
    </row>
    <row r="3754" spans="1:20" s="121" customFormat="1" ht="20.100000000000001" customHeight="1" x14ac:dyDescent="0.3">
      <c r="A3754" s="80"/>
      <c r="B3754" s="110" t="str">
        <f>IF(E3754="","",VLOOKUP(E3754,[1]PROJECTES!$C$14:$G$5000,2,FALSE))</f>
        <v/>
      </c>
      <c r="C3754" s="80"/>
      <c r="D3754" s="283" t="str">
        <f>IF(E3754="","",VLOOKUP(E3754,[1]PROJECTES!$C$14:$G$5000,5,FALSE))</f>
        <v/>
      </c>
      <c r="E3754" s="79"/>
      <c r="F3754" s="110" t="str">
        <f>IF(I3754="","",VLOOKUP(I3754,[1]PROJECTES!$C$14:$G$5000,2,FALSE))</f>
        <v/>
      </c>
      <c r="G3754" s="112" t="str">
        <f>IF(E3754="","",VLOOKUP(E3754,[1]PROJECTES!$C$14:$G$5000,4,FALSE))</f>
        <v/>
      </c>
      <c r="H3754" s="95"/>
      <c r="I3754" s="113" t="str">
        <f>IF(H3754="","",VLOOKUP(H3754,BD!B$2:C$16,2,FALSE))</f>
        <v/>
      </c>
      <c r="J3754" s="114"/>
      <c r="K3754" s="115" t="str">
        <f t="shared" si="128"/>
        <v/>
      </c>
      <c r="L3754" s="116" t="str">
        <f t="shared" ca="1" si="127"/>
        <v>-</v>
      </c>
      <c r="M3754" s="111" t="str">
        <f>IF(E3754="","",VLOOKUP(E3754,[1]PROJECTES!$C$14:$Z$5000,21,FALSE))</f>
        <v/>
      </c>
      <c r="N3754" s="117"/>
      <c r="O3754" s="118" t="s">
        <v>222</v>
      </c>
      <c r="P3754" s="119"/>
      <c r="Q3754" s="84"/>
      <c r="R3754" s="125"/>
      <c r="S3754" s="166"/>
      <c r="T3754" s="167"/>
    </row>
    <row r="3755" spans="1:20" s="121" customFormat="1" ht="20.100000000000001" customHeight="1" x14ac:dyDescent="0.3">
      <c r="A3755" s="80"/>
      <c r="B3755" s="110" t="str">
        <f>IF(E3755="","",VLOOKUP(E3755,[1]PROJECTES!$C$14:$G$5000,2,FALSE))</f>
        <v/>
      </c>
      <c r="C3755" s="80"/>
      <c r="D3755" s="283" t="str">
        <f>IF(E3755="","",VLOOKUP(E3755,[1]PROJECTES!$C$14:$G$5000,5,FALSE))</f>
        <v/>
      </c>
      <c r="E3755" s="79"/>
      <c r="F3755" s="110" t="str">
        <f>IF(I3755="","",VLOOKUP(I3755,[1]PROJECTES!$C$14:$G$5000,2,FALSE))</f>
        <v/>
      </c>
      <c r="G3755" s="112" t="str">
        <f>IF(E3755="","",VLOOKUP(E3755,[1]PROJECTES!$C$14:$G$5000,4,FALSE))</f>
        <v/>
      </c>
      <c r="H3755" s="95"/>
      <c r="I3755" s="113" t="str">
        <f>IF(H3755="","",VLOOKUP(H3755,BD!B$2:C$16,2,FALSE))</f>
        <v/>
      </c>
      <c r="J3755" s="114"/>
      <c r="K3755" s="115" t="str">
        <f t="shared" si="128"/>
        <v/>
      </c>
      <c r="L3755" s="116" t="str">
        <f t="shared" ca="1" si="127"/>
        <v>-</v>
      </c>
      <c r="M3755" s="111" t="str">
        <f>IF(E3755="","",VLOOKUP(E3755,[1]PROJECTES!$C$14:$Z$5000,21,FALSE))</f>
        <v/>
      </c>
      <c r="N3755" s="117"/>
      <c r="O3755" s="118" t="s">
        <v>222</v>
      </c>
      <c r="P3755" s="119"/>
      <c r="Q3755" s="84"/>
      <c r="R3755" s="125"/>
      <c r="S3755" s="166"/>
      <c r="T3755" s="167"/>
    </row>
    <row r="3756" spans="1:20" s="121" customFormat="1" ht="20.100000000000001" customHeight="1" x14ac:dyDescent="0.3">
      <c r="A3756" s="80"/>
      <c r="B3756" s="110" t="str">
        <f>IF(E3756="","",VLOOKUP(E3756,[1]PROJECTES!$C$14:$G$5000,2,FALSE))</f>
        <v/>
      </c>
      <c r="C3756" s="80"/>
      <c r="D3756" s="283" t="str">
        <f>IF(E3756="","",VLOOKUP(E3756,[1]PROJECTES!$C$14:$G$5000,5,FALSE))</f>
        <v/>
      </c>
      <c r="E3756" s="79"/>
      <c r="F3756" s="110" t="str">
        <f>IF(I3756="","",VLOOKUP(I3756,[1]PROJECTES!$C$14:$G$5000,2,FALSE))</f>
        <v/>
      </c>
      <c r="G3756" s="112" t="str">
        <f>IF(E3756="","",VLOOKUP(E3756,[1]PROJECTES!$C$14:$G$5000,4,FALSE))</f>
        <v/>
      </c>
      <c r="H3756" s="95"/>
      <c r="I3756" s="113" t="str">
        <f>IF(H3756="","",VLOOKUP(H3756,BD!B$2:C$16,2,FALSE))</f>
        <v/>
      </c>
      <c r="J3756" s="114"/>
      <c r="K3756" s="115" t="str">
        <f t="shared" si="128"/>
        <v/>
      </c>
      <c r="L3756" s="116" t="str">
        <f t="shared" ca="1" si="127"/>
        <v>-</v>
      </c>
      <c r="M3756" s="111" t="str">
        <f>IF(E3756="","",VLOOKUP(E3756,[1]PROJECTES!$C$14:$Z$5000,21,FALSE))</f>
        <v/>
      </c>
      <c r="N3756" s="117"/>
      <c r="O3756" s="118" t="s">
        <v>222</v>
      </c>
      <c r="P3756" s="119"/>
      <c r="Q3756" s="84"/>
      <c r="R3756" s="125"/>
      <c r="S3756" s="166"/>
      <c r="T3756" s="167"/>
    </row>
    <row r="3757" spans="1:20" s="121" customFormat="1" ht="20.100000000000001" customHeight="1" x14ac:dyDescent="0.3">
      <c r="A3757" s="80"/>
      <c r="B3757" s="110" t="str">
        <f>IF(E3757="","",VLOOKUP(E3757,[1]PROJECTES!$C$14:$G$5000,2,FALSE))</f>
        <v/>
      </c>
      <c r="C3757" s="80"/>
      <c r="D3757" s="283" t="str">
        <f>IF(E3757="","",VLOOKUP(E3757,[1]PROJECTES!$C$14:$G$5000,5,FALSE))</f>
        <v/>
      </c>
      <c r="E3757" s="155"/>
      <c r="F3757" s="110" t="str">
        <f>IF(I3757="","",VLOOKUP(I3757,[1]PROJECTES!$C$14:$G$5000,2,FALSE))</f>
        <v/>
      </c>
      <c r="G3757" s="112" t="str">
        <f>IF(E3757="","",VLOOKUP(E3757,[1]PROJECTES!$C$14:$G$5000,4,FALSE))</f>
        <v/>
      </c>
      <c r="H3757" s="95"/>
      <c r="I3757" s="113" t="str">
        <f>IF(H3757="","",VLOOKUP(H3757,BD!B$2:C$16,2,FALSE))</f>
        <v/>
      </c>
      <c r="J3757" s="114"/>
      <c r="K3757" s="115" t="str">
        <f t="shared" si="128"/>
        <v/>
      </c>
      <c r="L3757" s="116" t="str">
        <f t="shared" ca="1" si="127"/>
        <v>-</v>
      </c>
      <c r="M3757" s="111" t="str">
        <f>IF(E3757="","",VLOOKUP(E3757,[1]PROJECTES!$C$14:$Z$5000,21,FALSE))</f>
        <v/>
      </c>
      <c r="N3757" s="117"/>
      <c r="O3757" s="118" t="s">
        <v>222</v>
      </c>
      <c r="P3757" s="119"/>
      <c r="Q3757" s="84"/>
      <c r="R3757" s="249"/>
      <c r="S3757" s="166"/>
      <c r="T3757" s="167"/>
    </row>
    <row r="3758" spans="1:20" s="121" customFormat="1" ht="20.100000000000001" customHeight="1" x14ac:dyDescent="0.3">
      <c r="A3758" s="80"/>
      <c r="B3758" s="110" t="str">
        <f>IF(E3758="","",VLOOKUP(E3758,[1]PROJECTES!$C$14:$G$5000,2,FALSE))</f>
        <v/>
      </c>
      <c r="C3758" s="80"/>
      <c r="D3758" s="283" t="str">
        <f>IF(E3758="","",VLOOKUP(E3758,[1]PROJECTES!$C$14:$G$5000,5,FALSE))</f>
        <v/>
      </c>
      <c r="E3758" s="79"/>
      <c r="F3758" s="110" t="str">
        <f>IF(I3758="","",VLOOKUP(I3758,[1]PROJECTES!$C$14:$G$5000,2,FALSE))</f>
        <v/>
      </c>
      <c r="G3758" s="112" t="str">
        <f>IF(E3758="","",VLOOKUP(E3758,[1]PROJECTES!$C$14:$G$5000,4,FALSE))</f>
        <v/>
      </c>
      <c r="H3758" s="95"/>
      <c r="I3758" s="113" t="str">
        <f>IF(H3758="","",VLOOKUP(H3758,BD!B$2:C$16,2,FALSE))</f>
        <v/>
      </c>
      <c r="J3758" s="114"/>
      <c r="K3758" s="115" t="str">
        <f t="shared" si="128"/>
        <v/>
      </c>
      <c r="L3758" s="116" t="str">
        <f t="shared" ca="1" si="127"/>
        <v>-</v>
      </c>
      <c r="M3758" s="111" t="str">
        <f>IF(E3758="","",VLOOKUP(E3758,[1]PROJECTES!$C$14:$Z$5000,21,FALSE))</f>
        <v/>
      </c>
      <c r="N3758" s="117"/>
      <c r="O3758" s="118" t="s">
        <v>222</v>
      </c>
      <c r="P3758" s="119"/>
      <c r="Q3758" s="84"/>
      <c r="R3758" s="125"/>
      <c r="S3758" s="166"/>
      <c r="T3758" s="167"/>
    </row>
    <row r="3759" spans="1:20" s="121" customFormat="1" ht="20.100000000000001" customHeight="1" x14ac:dyDescent="0.3">
      <c r="A3759" s="80"/>
      <c r="B3759" s="110" t="str">
        <f>IF(E3759="","",VLOOKUP(E3759,[1]PROJECTES!$C$14:$G$5000,2,FALSE))</f>
        <v/>
      </c>
      <c r="C3759" s="80"/>
      <c r="D3759" s="283" t="str">
        <f>IF(E3759="","",VLOOKUP(E3759,[1]PROJECTES!$C$14:$G$5000,5,FALSE))</f>
        <v/>
      </c>
      <c r="E3759" s="79"/>
      <c r="F3759" s="110" t="str">
        <f>IF(I3759="","",VLOOKUP(I3759,[1]PROJECTES!$C$14:$G$5000,2,FALSE))</f>
        <v/>
      </c>
      <c r="G3759" s="112" t="str">
        <f>IF(E3759="","",VLOOKUP(E3759,[1]PROJECTES!$C$14:$G$5000,4,FALSE))</f>
        <v/>
      </c>
      <c r="H3759" s="95"/>
      <c r="I3759" s="113" t="str">
        <f>IF(H3759="","",VLOOKUP(H3759,BD!B$2:C$16,2,FALSE))</f>
        <v/>
      </c>
      <c r="J3759" s="114"/>
      <c r="K3759" s="115" t="str">
        <f t="shared" si="128"/>
        <v/>
      </c>
      <c r="L3759" s="116" t="str">
        <f t="shared" ca="1" si="127"/>
        <v>-</v>
      </c>
      <c r="M3759" s="111" t="str">
        <f>IF(E3759="","",VLOOKUP(E3759,[1]PROJECTES!$C$14:$Z$5000,21,FALSE))</f>
        <v/>
      </c>
      <c r="N3759" s="117"/>
      <c r="O3759" s="118" t="s">
        <v>222</v>
      </c>
      <c r="P3759" s="119"/>
      <c r="Q3759" s="84"/>
      <c r="R3759" s="125"/>
      <c r="S3759" s="166"/>
      <c r="T3759" s="167"/>
    </row>
    <row r="3760" spans="1:20" s="121" customFormat="1" ht="20.100000000000001" customHeight="1" x14ac:dyDescent="0.3">
      <c r="A3760" s="80"/>
      <c r="B3760" s="110" t="str">
        <f>IF(E3760="","",VLOOKUP(E3760,[1]PROJECTES!$C$14:$G$5000,2,FALSE))</f>
        <v/>
      </c>
      <c r="C3760" s="80"/>
      <c r="D3760" s="283" t="str">
        <f>IF(E3760="","",VLOOKUP(E3760,[1]PROJECTES!$C$14:$G$5000,5,FALSE))</f>
        <v/>
      </c>
      <c r="E3760" s="79"/>
      <c r="F3760" s="110" t="str">
        <f>IF(I3760="","",VLOOKUP(I3760,[1]PROJECTES!$C$14:$G$5000,2,FALSE))</f>
        <v/>
      </c>
      <c r="G3760" s="112" t="str">
        <f>IF(E3760="","",VLOOKUP(E3760,[1]PROJECTES!$C$14:$G$5000,4,FALSE))</f>
        <v/>
      </c>
      <c r="H3760" s="95"/>
      <c r="I3760" s="113" t="str">
        <f>IF(H3760="","",VLOOKUP(H3760,BD!B$2:C$16,2,FALSE))</f>
        <v/>
      </c>
      <c r="J3760" s="114"/>
      <c r="K3760" s="115" t="str">
        <f t="shared" si="128"/>
        <v/>
      </c>
      <c r="L3760" s="116" t="str">
        <f t="shared" ca="1" si="127"/>
        <v>-</v>
      </c>
      <c r="M3760" s="111" t="str">
        <f>IF(E3760="","",VLOOKUP(E3760,[1]PROJECTES!$C$14:$Z$5000,21,FALSE))</f>
        <v/>
      </c>
      <c r="N3760" s="117"/>
      <c r="O3760" s="118" t="s">
        <v>222</v>
      </c>
      <c r="P3760" s="119"/>
      <c r="Q3760" s="84"/>
      <c r="R3760" s="125"/>
      <c r="S3760" s="166"/>
      <c r="T3760" s="167"/>
    </row>
    <row r="3761" spans="1:20" s="121" customFormat="1" ht="20.100000000000001" customHeight="1" x14ac:dyDescent="0.3">
      <c r="A3761" s="80"/>
      <c r="B3761" s="110" t="str">
        <f>IF(E3761="","",VLOOKUP(E3761,[1]PROJECTES!$C$14:$G$5000,2,FALSE))</f>
        <v/>
      </c>
      <c r="C3761" s="80"/>
      <c r="D3761" s="283" t="str">
        <f>IF(E3761="","",VLOOKUP(E3761,[1]PROJECTES!$C$14:$G$5000,5,FALSE))</f>
        <v/>
      </c>
      <c r="E3761" s="79"/>
      <c r="F3761" s="110" t="str">
        <f>IF(I3761="","",VLOOKUP(I3761,[1]PROJECTES!$C$14:$G$5000,2,FALSE))</f>
        <v/>
      </c>
      <c r="G3761" s="112" t="str">
        <f>IF(E3761="","",VLOOKUP(E3761,[1]PROJECTES!$C$14:$G$5000,4,FALSE))</f>
        <v/>
      </c>
      <c r="H3761" s="95"/>
      <c r="I3761" s="113" t="str">
        <f>IF(H3761="","",VLOOKUP(H3761,BD!B$2:C$16,2,FALSE))</f>
        <v/>
      </c>
      <c r="J3761" s="114"/>
      <c r="K3761" s="115" t="str">
        <f t="shared" si="128"/>
        <v/>
      </c>
      <c r="L3761" s="116" t="str">
        <f t="shared" ca="1" si="127"/>
        <v>-</v>
      </c>
      <c r="M3761" s="111" t="str">
        <f>IF(E3761="","",VLOOKUP(E3761,[1]PROJECTES!$C$14:$Z$5000,21,FALSE))</f>
        <v/>
      </c>
      <c r="N3761" s="117"/>
      <c r="O3761" s="118" t="s">
        <v>222</v>
      </c>
      <c r="P3761" s="119"/>
      <c r="Q3761" s="84"/>
      <c r="R3761" s="125"/>
      <c r="S3761" s="166"/>
      <c r="T3761" s="167"/>
    </row>
    <row r="3762" spans="1:20" s="121" customFormat="1" ht="20.100000000000001" customHeight="1" x14ac:dyDescent="0.3">
      <c r="A3762" s="80"/>
      <c r="B3762" s="110" t="str">
        <f>IF(E3762="","",VLOOKUP(E3762,[1]PROJECTES!$C$14:$G$5000,2,FALSE))</f>
        <v/>
      </c>
      <c r="C3762" s="80"/>
      <c r="D3762" s="283" t="str">
        <f>IF(E3762="","",VLOOKUP(E3762,[1]PROJECTES!$C$14:$G$5000,5,FALSE))</f>
        <v/>
      </c>
      <c r="E3762" s="79"/>
      <c r="F3762" s="110" t="str">
        <f>IF(I3762="","",VLOOKUP(I3762,[1]PROJECTES!$C$14:$G$5000,2,FALSE))</f>
        <v/>
      </c>
      <c r="G3762" s="112" t="str">
        <f>IF(E3762="","",VLOOKUP(E3762,[1]PROJECTES!$C$14:$G$5000,4,FALSE))</f>
        <v/>
      </c>
      <c r="H3762" s="95"/>
      <c r="I3762" s="113" t="str">
        <f>IF(H3762="","",VLOOKUP(H3762,BD!B$2:C$16,2,FALSE))</f>
        <v/>
      </c>
      <c r="J3762" s="114"/>
      <c r="K3762" s="115" t="str">
        <f t="shared" si="128"/>
        <v/>
      </c>
      <c r="L3762" s="116" t="str">
        <f t="shared" ca="1" si="127"/>
        <v>-</v>
      </c>
      <c r="M3762" s="111" t="str">
        <f>IF(E3762="","",VLOOKUP(E3762,[1]PROJECTES!$C$14:$Z$5000,21,FALSE))</f>
        <v/>
      </c>
      <c r="N3762" s="117"/>
      <c r="O3762" s="118" t="s">
        <v>222</v>
      </c>
      <c r="P3762" s="119"/>
      <c r="Q3762" s="84"/>
      <c r="R3762" s="125"/>
      <c r="S3762" s="166"/>
      <c r="T3762" s="167"/>
    </row>
    <row r="3763" spans="1:20" s="121" customFormat="1" ht="20.100000000000001" customHeight="1" x14ac:dyDescent="0.3">
      <c r="A3763" s="80"/>
      <c r="B3763" s="110" t="str">
        <f>IF(E3763="","",VLOOKUP(E3763,[1]PROJECTES!$C$14:$G$5000,2,FALSE))</f>
        <v/>
      </c>
      <c r="C3763" s="80"/>
      <c r="D3763" s="283" t="str">
        <f>IF(E3763="","",VLOOKUP(E3763,[1]PROJECTES!$C$14:$G$5000,5,FALSE))</f>
        <v/>
      </c>
      <c r="E3763" s="79"/>
      <c r="F3763" s="110" t="str">
        <f>IF(I3763="","",VLOOKUP(I3763,[1]PROJECTES!$C$14:$G$5000,2,FALSE))</f>
        <v/>
      </c>
      <c r="G3763" s="112" t="str">
        <f>IF(E3763="","",VLOOKUP(E3763,[1]PROJECTES!$C$14:$G$5000,4,FALSE))</f>
        <v/>
      </c>
      <c r="H3763" s="95"/>
      <c r="I3763" s="113" t="str">
        <f>IF(H3763="","",VLOOKUP(H3763,BD!B$2:C$16,2,FALSE))</f>
        <v/>
      </c>
      <c r="J3763" s="114"/>
      <c r="K3763" s="115" t="str">
        <f t="shared" si="128"/>
        <v/>
      </c>
      <c r="L3763" s="116" t="str">
        <f t="shared" ca="1" si="127"/>
        <v>-</v>
      </c>
      <c r="M3763" s="111" t="str">
        <f>IF(E3763="","",VLOOKUP(E3763,[1]PROJECTES!$C$14:$Z$5000,21,FALSE))</f>
        <v/>
      </c>
      <c r="N3763" s="117"/>
      <c r="O3763" s="118" t="s">
        <v>222</v>
      </c>
      <c r="P3763" s="119"/>
      <c r="Q3763" s="84"/>
      <c r="R3763" s="125"/>
      <c r="S3763" s="166"/>
      <c r="T3763" s="167"/>
    </row>
    <row r="3764" spans="1:20" s="121" customFormat="1" ht="20.100000000000001" customHeight="1" x14ac:dyDescent="0.3">
      <c r="A3764" s="80"/>
      <c r="B3764" s="110" t="str">
        <f>IF(E3764="","",VLOOKUP(E3764,[1]PROJECTES!$C$14:$G$5000,2,FALSE))</f>
        <v/>
      </c>
      <c r="C3764" s="80"/>
      <c r="D3764" s="283" t="str">
        <f>IF(E3764="","",VLOOKUP(E3764,[1]PROJECTES!$C$14:$G$5000,5,FALSE))</f>
        <v/>
      </c>
      <c r="E3764" s="79"/>
      <c r="F3764" s="110" t="str">
        <f>IF(I3764="","",VLOOKUP(I3764,[1]PROJECTES!$C$14:$G$5000,2,FALSE))</f>
        <v/>
      </c>
      <c r="G3764" s="112" t="str">
        <f>IF(E3764="","",VLOOKUP(E3764,[1]PROJECTES!$C$14:$G$5000,4,FALSE))</f>
        <v/>
      </c>
      <c r="H3764" s="95"/>
      <c r="I3764" s="113" t="str">
        <f>IF(H3764="","",VLOOKUP(H3764,BD!B$2:C$16,2,FALSE))</f>
        <v/>
      </c>
      <c r="J3764" s="114"/>
      <c r="K3764" s="115" t="str">
        <f t="shared" si="128"/>
        <v/>
      </c>
      <c r="L3764" s="116" t="str">
        <f t="shared" ca="1" si="127"/>
        <v>-</v>
      </c>
      <c r="M3764" s="111" t="str">
        <f>IF(E3764="","",VLOOKUP(E3764,[1]PROJECTES!$C$14:$Z$5000,21,FALSE))</f>
        <v/>
      </c>
      <c r="N3764" s="117"/>
      <c r="O3764" s="118" t="s">
        <v>222</v>
      </c>
      <c r="P3764" s="119"/>
      <c r="Q3764" s="84"/>
      <c r="R3764" s="125"/>
      <c r="S3764" s="166"/>
      <c r="T3764" s="167"/>
    </row>
    <row r="3765" spans="1:20" s="121" customFormat="1" ht="20.100000000000001" customHeight="1" x14ac:dyDescent="0.3">
      <c r="A3765" s="80"/>
      <c r="B3765" s="110" t="str">
        <f>IF(E3765="","",VLOOKUP(E3765,[1]PROJECTES!$C$14:$G$5000,2,FALSE))</f>
        <v/>
      </c>
      <c r="C3765" s="80"/>
      <c r="D3765" s="283" t="str">
        <f>IF(E3765="","",VLOOKUP(E3765,[1]PROJECTES!$C$14:$G$5000,5,FALSE))</f>
        <v/>
      </c>
      <c r="E3765" s="79"/>
      <c r="F3765" s="110" t="str">
        <f>IF(I3765="","",VLOOKUP(I3765,[1]PROJECTES!$C$14:$G$5000,2,FALSE))</f>
        <v/>
      </c>
      <c r="G3765" s="112" t="str">
        <f>IF(E3765="","",VLOOKUP(E3765,[1]PROJECTES!$C$14:$G$5000,4,FALSE))</f>
        <v/>
      </c>
      <c r="H3765" s="95"/>
      <c r="I3765" s="113" t="str">
        <f>IF(H3765="","",VLOOKUP(H3765,BD!B$2:C$16,2,FALSE))</f>
        <v/>
      </c>
      <c r="J3765" s="114"/>
      <c r="K3765" s="115" t="str">
        <f t="shared" si="128"/>
        <v/>
      </c>
      <c r="L3765" s="116" t="str">
        <f t="shared" ca="1" si="127"/>
        <v>-</v>
      </c>
      <c r="M3765" s="111" t="str">
        <f>IF(E3765="","",VLOOKUP(E3765,[1]PROJECTES!$C$14:$Z$5000,21,FALSE))</f>
        <v/>
      </c>
      <c r="N3765" s="117"/>
      <c r="O3765" s="118" t="s">
        <v>222</v>
      </c>
      <c r="P3765" s="119"/>
      <c r="Q3765" s="84"/>
      <c r="R3765" s="125"/>
      <c r="S3765" s="166"/>
      <c r="T3765" s="167"/>
    </row>
    <row r="3766" spans="1:20" s="121" customFormat="1" ht="20.100000000000001" customHeight="1" x14ac:dyDescent="0.3">
      <c r="A3766" s="80"/>
      <c r="B3766" s="110" t="str">
        <f>IF(E3766="","",VLOOKUP(E3766,[1]PROJECTES!$C$14:$G$5000,2,FALSE))</f>
        <v/>
      </c>
      <c r="C3766" s="80"/>
      <c r="D3766" s="283" t="str">
        <f>IF(E3766="","",VLOOKUP(E3766,[1]PROJECTES!$C$14:$G$5000,5,FALSE))</f>
        <v/>
      </c>
      <c r="E3766" s="79"/>
      <c r="F3766" s="110" t="str">
        <f>IF(I3766="","",VLOOKUP(I3766,[1]PROJECTES!$C$14:$G$5000,2,FALSE))</f>
        <v/>
      </c>
      <c r="G3766" s="112" t="str">
        <f>IF(E3766="","",VLOOKUP(E3766,[1]PROJECTES!$C$14:$G$5000,4,FALSE))</f>
        <v/>
      </c>
      <c r="H3766" s="95"/>
      <c r="I3766" s="113" t="str">
        <f>IF(H3766="","",VLOOKUP(H3766,BD!B$2:C$16,2,FALSE))</f>
        <v/>
      </c>
      <c r="J3766" s="114"/>
      <c r="K3766" s="115" t="str">
        <f t="shared" si="128"/>
        <v/>
      </c>
      <c r="L3766" s="116" t="str">
        <f t="shared" ca="1" si="127"/>
        <v>-</v>
      </c>
      <c r="M3766" s="111" t="str">
        <f>IF(E3766="","",VLOOKUP(E3766,[1]PROJECTES!$C$14:$Z$5000,21,FALSE))</f>
        <v/>
      </c>
      <c r="N3766" s="117"/>
      <c r="O3766" s="118" t="s">
        <v>222</v>
      </c>
      <c r="P3766" s="119"/>
      <c r="Q3766" s="84"/>
      <c r="R3766" s="125"/>
      <c r="S3766" s="166"/>
      <c r="T3766" s="167"/>
    </row>
    <row r="3767" spans="1:20" s="121" customFormat="1" ht="20.100000000000001" customHeight="1" x14ac:dyDescent="0.3">
      <c r="A3767" s="80"/>
      <c r="B3767" s="110" t="str">
        <f>IF(E3767="","",VLOOKUP(E3767,[1]PROJECTES!$C$14:$G$5000,2,FALSE))</f>
        <v/>
      </c>
      <c r="C3767" s="80"/>
      <c r="D3767" s="283" t="str">
        <f>IF(E3767="","",VLOOKUP(E3767,[1]PROJECTES!$C$14:$G$5000,5,FALSE))</f>
        <v/>
      </c>
      <c r="E3767" s="79"/>
      <c r="F3767" s="110" t="str">
        <f>IF(I3767="","",VLOOKUP(I3767,[1]PROJECTES!$C$14:$G$5000,2,FALSE))</f>
        <v/>
      </c>
      <c r="G3767" s="112" t="str">
        <f>IF(E3767="","",VLOOKUP(E3767,[1]PROJECTES!$C$14:$G$5000,4,FALSE))</f>
        <v/>
      </c>
      <c r="H3767" s="95"/>
      <c r="I3767" s="113" t="str">
        <f>IF(H3767="","",VLOOKUP(H3767,BD!B$2:C$16,2,FALSE))</f>
        <v/>
      </c>
      <c r="J3767" s="114"/>
      <c r="K3767" s="115" t="str">
        <f t="shared" si="128"/>
        <v/>
      </c>
      <c r="L3767" s="116" t="str">
        <f t="shared" ca="1" si="127"/>
        <v>-</v>
      </c>
      <c r="M3767" s="111" t="str">
        <f>IF(E3767="","",VLOOKUP(E3767,[1]PROJECTES!$C$14:$Z$5000,21,FALSE))</f>
        <v/>
      </c>
      <c r="N3767" s="117"/>
      <c r="O3767" s="118" t="s">
        <v>222</v>
      </c>
      <c r="P3767" s="119"/>
      <c r="Q3767" s="84"/>
      <c r="R3767" s="125"/>
      <c r="S3767" s="166"/>
      <c r="T3767" s="167"/>
    </row>
    <row r="3768" spans="1:20" s="121" customFormat="1" ht="20.100000000000001" customHeight="1" x14ac:dyDescent="0.3">
      <c r="A3768" s="80"/>
      <c r="B3768" s="110" t="str">
        <f>IF(E3768="","",VLOOKUP(E3768,[1]PROJECTES!$C$14:$G$5000,2,FALSE))</f>
        <v/>
      </c>
      <c r="C3768" s="80"/>
      <c r="D3768" s="283" t="str">
        <f>IF(E3768="","",VLOOKUP(E3768,[1]PROJECTES!$C$14:$G$5000,5,FALSE))</f>
        <v/>
      </c>
      <c r="E3768" s="79"/>
      <c r="F3768" s="110" t="str">
        <f>IF(I3768="","",VLOOKUP(I3768,[1]PROJECTES!$C$14:$G$5000,2,FALSE))</f>
        <v/>
      </c>
      <c r="G3768" s="112" t="str">
        <f>IF(E3768="","",VLOOKUP(E3768,[1]PROJECTES!$C$14:$G$5000,4,FALSE))</f>
        <v/>
      </c>
      <c r="H3768" s="95"/>
      <c r="I3768" s="113" t="str">
        <f>IF(H3768="","",VLOOKUP(H3768,BD!B$2:C$16,2,FALSE))</f>
        <v/>
      </c>
      <c r="J3768" s="114"/>
      <c r="K3768" s="115" t="str">
        <f t="shared" si="128"/>
        <v/>
      </c>
      <c r="L3768" s="116" t="str">
        <f t="shared" ca="1" si="127"/>
        <v>-</v>
      </c>
      <c r="M3768" s="111" t="str">
        <f>IF(E3768="","",VLOOKUP(E3768,[1]PROJECTES!$C$14:$Z$5000,21,FALSE))</f>
        <v/>
      </c>
      <c r="N3768" s="117"/>
      <c r="O3768" s="118" t="s">
        <v>222</v>
      </c>
      <c r="P3768" s="119"/>
      <c r="Q3768" s="84"/>
      <c r="R3768" s="125"/>
      <c r="S3768" s="166"/>
      <c r="T3768" s="167"/>
    </row>
    <row r="3769" spans="1:20" s="121" customFormat="1" ht="20.100000000000001" customHeight="1" x14ac:dyDescent="0.3">
      <c r="A3769" s="80"/>
      <c r="B3769" s="110" t="str">
        <f>IF(E3769="","",VLOOKUP(E3769,[1]PROJECTES!$C$14:$G$5000,2,FALSE))</f>
        <v/>
      </c>
      <c r="C3769" s="80"/>
      <c r="D3769" s="283" t="str">
        <f>IF(E3769="","",VLOOKUP(E3769,[1]PROJECTES!$C$14:$G$5000,5,FALSE))</f>
        <v/>
      </c>
      <c r="E3769" s="79"/>
      <c r="F3769" s="110" t="str">
        <f>IF(I3769="","",VLOOKUP(I3769,[1]PROJECTES!$C$14:$G$5000,2,FALSE))</f>
        <v/>
      </c>
      <c r="G3769" s="112" t="str">
        <f>IF(E3769="","",VLOOKUP(E3769,[1]PROJECTES!$C$14:$G$5000,4,FALSE))</f>
        <v/>
      </c>
      <c r="H3769" s="95"/>
      <c r="I3769" s="113" t="str">
        <f>IF(H3769="","",VLOOKUP(H3769,BD!B$2:C$16,2,FALSE))</f>
        <v/>
      </c>
      <c r="J3769" s="114"/>
      <c r="K3769" s="115" t="str">
        <f t="shared" si="128"/>
        <v/>
      </c>
      <c r="L3769" s="116" t="str">
        <f t="shared" ca="1" si="127"/>
        <v>-</v>
      </c>
      <c r="M3769" s="111" t="str">
        <f>IF(E3769="","",VLOOKUP(E3769,[1]PROJECTES!$C$14:$Z$5000,21,FALSE))</f>
        <v/>
      </c>
      <c r="N3769" s="117"/>
      <c r="O3769" s="118" t="s">
        <v>222</v>
      </c>
      <c r="P3769" s="119"/>
      <c r="Q3769" s="84"/>
      <c r="R3769" s="125"/>
      <c r="S3769" s="166"/>
      <c r="T3769" s="167"/>
    </row>
    <row r="3770" spans="1:20" s="121" customFormat="1" ht="20.100000000000001" customHeight="1" x14ac:dyDescent="0.3">
      <c r="A3770" s="80"/>
      <c r="B3770" s="110" t="str">
        <f>IF(E3770="","",VLOOKUP(E3770,[1]PROJECTES!$C$14:$G$5000,2,FALSE))</f>
        <v/>
      </c>
      <c r="C3770" s="80"/>
      <c r="D3770" s="283" t="str">
        <f>IF(E3770="","",VLOOKUP(E3770,[1]PROJECTES!$C$14:$G$5000,5,FALSE))</f>
        <v/>
      </c>
      <c r="E3770" s="79"/>
      <c r="F3770" s="110" t="str">
        <f>IF(I3770="","",VLOOKUP(I3770,[1]PROJECTES!$C$14:$G$5000,2,FALSE))</f>
        <v/>
      </c>
      <c r="G3770" s="112" t="str">
        <f>IF(E3770="","",VLOOKUP(E3770,[1]PROJECTES!$C$14:$G$5000,4,FALSE))</f>
        <v/>
      </c>
      <c r="H3770" s="95"/>
      <c r="I3770" s="113" t="str">
        <f>IF(H3770="","",VLOOKUP(H3770,BD!B$2:C$16,2,FALSE))</f>
        <v/>
      </c>
      <c r="J3770" s="114"/>
      <c r="K3770" s="115" t="str">
        <f t="shared" si="128"/>
        <v/>
      </c>
      <c r="L3770" s="116" t="str">
        <f t="shared" ca="1" si="127"/>
        <v>-</v>
      </c>
      <c r="M3770" s="111" t="str">
        <f>IF(E3770="","",VLOOKUP(E3770,[1]PROJECTES!$C$14:$Z$5000,21,FALSE))</f>
        <v/>
      </c>
      <c r="N3770" s="117"/>
      <c r="O3770" s="118" t="s">
        <v>222</v>
      </c>
      <c r="P3770" s="119"/>
      <c r="Q3770" s="84"/>
      <c r="R3770" s="125"/>
      <c r="S3770" s="166"/>
      <c r="T3770" s="167"/>
    </row>
    <row r="3771" spans="1:20" s="121" customFormat="1" ht="20.100000000000001" customHeight="1" x14ac:dyDescent="0.3">
      <c r="A3771" s="80"/>
      <c r="B3771" s="110" t="str">
        <f>IF(E3771="","",VLOOKUP(E3771,[1]PROJECTES!$C$14:$G$5000,2,FALSE))</f>
        <v/>
      </c>
      <c r="C3771" s="80"/>
      <c r="D3771" s="283" t="str">
        <f>IF(E3771="","",VLOOKUP(E3771,[1]PROJECTES!$C$14:$G$5000,5,FALSE))</f>
        <v/>
      </c>
      <c r="E3771" s="79"/>
      <c r="F3771" s="110" t="str">
        <f>IF(I3771="","",VLOOKUP(I3771,[1]PROJECTES!$C$14:$G$5000,2,FALSE))</f>
        <v/>
      </c>
      <c r="G3771" s="112" t="str">
        <f>IF(E3771="","",VLOOKUP(E3771,[1]PROJECTES!$C$14:$G$5000,4,FALSE))</f>
        <v/>
      </c>
      <c r="H3771" s="95"/>
      <c r="I3771" s="113" t="str">
        <f>IF(H3771="","",VLOOKUP(H3771,BD!B$2:C$16,2,FALSE))</f>
        <v/>
      </c>
      <c r="J3771" s="114"/>
      <c r="K3771" s="115" t="str">
        <f t="shared" si="128"/>
        <v/>
      </c>
      <c r="L3771" s="116" t="str">
        <f t="shared" ca="1" si="127"/>
        <v>-</v>
      </c>
      <c r="M3771" s="111" t="str">
        <f>IF(E3771="","",VLOOKUP(E3771,[1]PROJECTES!$C$14:$Z$5000,21,FALSE))</f>
        <v/>
      </c>
      <c r="N3771" s="117"/>
      <c r="O3771" s="118" t="s">
        <v>222</v>
      </c>
      <c r="P3771" s="119"/>
      <c r="Q3771" s="84"/>
      <c r="R3771" s="125"/>
      <c r="S3771" s="166"/>
      <c r="T3771" s="167"/>
    </row>
    <row r="3772" spans="1:20" s="121" customFormat="1" ht="20.100000000000001" customHeight="1" x14ac:dyDescent="0.3">
      <c r="A3772" s="80"/>
      <c r="B3772" s="110" t="str">
        <f>IF(E3772="","",VLOOKUP(E3772,[1]PROJECTES!$C$14:$G$5000,2,FALSE))</f>
        <v/>
      </c>
      <c r="C3772" s="80"/>
      <c r="D3772" s="283" t="str">
        <f>IF(E3772="","",VLOOKUP(E3772,[1]PROJECTES!$C$14:$G$5000,5,FALSE))</f>
        <v/>
      </c>
      <c r="E3772" s="79"/>
      <c r="F3772" s="110" t="str">
        <f>IF(I3772="","",VLOOKUP(I3772,[1]PROJECTES!$C$14:$G$5000,2,FALSE))</f>
        <v/>
      </c>
      <c r="G3772" s="112" t="str">
        <f>IF(E3772="","",VLOOKUP(E3772,[1]PROJECTES!$C$14:$G$5000,4,FALSE))</f>
        <v/>
      </c>
      <c r="H3772" s="95"/>
      <c r="I3772" s="113" t="str">
        <f>IF(H3772="","",VLOOKUP(H3772,BD!B$2:C$16,2,FALSE))</f>
        <v/>
      </c>
      <c r="J3772" s="114"/>
      <c r="K3772" s="115" t="str">
        <f t="shared" si="128"/>
        <v/>
      </c>
      <c r="L3772" s="116" t="str">
        <f t="shared" ca="1" si="127"/>
        <v>-</v>
      </c>
      <c r="M3772" s="111" t="str">
        <f>IF(E3772="","",VLOOKUP(E3772,[1]PROJECTES!$C$14:$Z$5000,21,FALSE))</f>
        <v/>
      </c>
      <c r="N3772" s="117"/>
      <c r="O3772" s="118" t="s">
        <v>222</v>
      </c>
      <c r="P3772" s="119"/>
      <c r="Q3772" s="84"/>
      <c r="R3772" s="125"/>
      <c r="S3772" s="166"/>
      <c r="T3772" s="167"/>
    </row>
    <row r="3773" spans="1:20" s="121" customFormat="1" ht="20.100000000000001" customHeight="1" x14ac:dyDescent="0.3">
      <c r="A3773" s="80"/>
      <c r="B3773" s="110" t="str">
        <f>IF(E3773="","",VLOOKUP(E3773,[1]PROJECTES!$C$14:$G$5000,2,FALSE))</f>
        <v/>
      </c>
      <c r="C3773" s="80"/>
      <c r="D3773" s="283" t="str">
        <f>IF(E3773="","",VLOOKUP(E3773,[1]PROJECTES!$C$14:$G$5000,5,FALSE))</f>
        <v/>
      </c>
      <c r="E3773" s="79"/>
      <c r="F3773" s="110" t="str">
        <f>IF(I3773="","",VLOOKUP(I3773,[1]PROJECTES!$C$14:$G$5000,2,FALSE))</f>
        <v/>
      </c>
      <c r="G3773" s="112" t="str">
        <f>IF(E3773="","",VLOOKUP(E3773,[1]PROJECTES!$C$14:$G$5000,4,FALSE))</f>
        <v/>
      </c>
      <c r="H3773" s="95"/>
      <c r="I3773" s="113" t="str">
        <f>IF(H3773="","",VLOOKUP(H3773,BD!B$2:C$16,2,FALSE))</f>
        <v/>
      </c>
      <c r="J3773" s="114"/>
      <c r="K3773" s="115" t="str">
        <f t="shared" si="128"/>
        <v/>
      </c>
      <c r="L3773" s="116" t="str">
        <f t="shared" ca="1" si="127"/>
        <v>-</v>
      </c>
      <c r="M3773" s="111" t="str">
        <f>IF(E3773="","",VLOOKUP(E3773,[1]PROJECTES!$C$14:$Z$5000,21,FALSE))</f>
        <v/>
      </c>
      <c r="N3773" s="117"/>
      <c r="O3773" s="118" t="s">
        <v>222</v>
      </c>
      <c r="P3773" s="119"/>
      <c r="Q3773" s="84"/>
      <c r="R3773" s="125"/>
      <c r="S3773" s="166"/>
      <c r="T3773" s="167"/>
    </row>
    <row r="3774" spans="1:20" s="121" customFormat="1" ht="20.100000000000001" customHeight="1" x14ac:dyDescent="0.3">
      <c r="A3774" s="80"/>
      <c r="B3774" s="110" t="str">
        <f>IF(E3774="","",VLOOKUP(E3774,[1]PROJECTES!$C$14:$G$5000,2,FALSE))</f>
        <v/>
      </c>
      <c r="C3774" s="80"/>
      <c r="D3774" s="283" t="str">
        <f>IF(E3774="","",VLOOKUP(E3774,[1]PROJECTES!$C$14:$G$5000,5,FALSE))</f>
        <v/>
      </c>
      <c r="E3774" s="79"/>
      <c r="F3774" s="110" t="str">
        <f>IF(I3774="","",VLOOKUP(I3774,[1]PROJECTES!$C$14:$G$5000,2,FALSE))</f>
        <v/>
      </c>
      <c r="G3774" s="112" t="str">
        <f>IF(E3774="","",VLOOKUP(E3774,[1]PROJECTES!$C$14:$G$5000,4,FALSE))</f>
        <v/>
      </c>
      <c r="H3774" s="95"/>
      <c r="I3774" s="113" t="str">
        <f>IF(H3774="","",VLOOKUP(H3774,BD!B$2:C$16,2,FALSE))</f>
        <v/>
      </c>
      <c r="J3774" s="114"/>
      <c r="K3774" s="115" t="str">
        <f t="shared" si="128"/>
        <v/>
      </c>
      <c r="L3774" s="116" t="str">
        <f t="shared" ca="1" si="127"/>
        <v>-</v>
      </c>
      <c r="M3774" s="111" t="str">
        <f>IF(E3774="","",VLOOKUP(E3774,[1]PROJECTES!$C$14:$Z$5000,21,FALSE))</f>
        <v/>
      </c>
      <c r="N3774" s="117"/>
      <c r="O3774" s="118" t="s">
        <v>222</v>
      </c>
      <c r="P3774" s="119"/>
      <c r="Q3774" s="84"/>
      <c r="R3774" s="125"/>
      <c r="S3774" s="166"/>
      <c r="T3774" s="167"/>
    </row>
    <row r="3775" spans="1:20" s="121" customFormat="1" ht="20.100000000000001" customHeight="1" x14ac:dyDescent="0.3">
      <c r="A3775" s="80"/>
      <c r="B3775" s="110" t="str">
        <f>IF(E3775="","",VLOOKUP(E3775,[1]PROJECTES!$C$14:$G$5000,2,FALSE))</f>
        <v/>
      </c>
      <c r="C3775" s="80"/>
      <c r="D3775" s="283" t="str">
        <f>IF(E3775="","",VLOOKUP(E3775,[1]PROJECTES!$C$14:$G$5000,5,FALSE))</f>
        <v/>
      </c>
      <c r="E3775" s="79"/>
      <c r="F3775" s="110" t="str">
        <f>IF(I3775="","",VLOOKUP(I3775,[1]PROJECTES!$C$14:$G$5000,2,FALSE))</f>
        <v/>
      </c>
      <c r="G3775" s="112" t="str">
        <f>IF(E3775="","",VLOOKUP(E3775,[1]PROJECTES!$C$14:$G$5000,4,FALSE))</f>
        <v/>
      </c>
      <c r="H3775" s="95"/>
      <c r="I3775" s="113" t="str">
        <f>IF(H3775="","",VLOOKUP(H3775,BD!B$2:C$16,2,FALSE))</f>
        <v/>
      </c>
      <c r="J3775" s="114"/>
      <c r="K3775" s="115" t="str">
        <f t="shared" si="128"/>
        <v/>
      </c>
      <c r="L3775" s="116" t="str">
        <f t="shared" ca="1" si="127"/>
        <v>-</v>
      </c>
      <c r="M3775" s="111" t="str">
        <f>IF(E3775="","",VLOOKUP(E3775,[1]PROJECTES!$C$14:$Z$5000,21,FALSE))</f>
        <v/>
      </c>
      <c r="N3775" s="117"/>
      <c r="O3775" s="118" t="s">
        <v>222</v>
      </c>
      <c r="P3775" s="119"/>
      <c r="Q3775" s="84"/>
      <c r="R3775" s="125"/>
      <c r="S3775" s="166"/>
      <c r="T3775" s="167"/>
    </row>
    <row r="3776" spans="1:20" s="121" customFormat="1" ht="20.100000000000001" customHeight="1" x14ac:dyDescent="0.3">
      <c r="A3776" s="80"/>
      <c r="B3776" s="110" t="str">
        <f>IF(E3776="","",VLOOKUP(E3776,[1]PROJECTES!$C$14:$G$5000,2,FALSE))</f>
        <v/>
      </c>
      <c r="C3776" s="80"/>
      <c r="D3776" s="283" t="str">
        <f>IF(E3776="","",VLOOKUP(E3776,[1]PROJECTES!$C$14:$G$5000,5,FALSE))</f>
        <v/>
      </c>
      <c r="E3776" s="79"/>
      <c r="F3776" s="110" t="str">
        <f>IF(I3776="","",VLOOKUP(I3776,[1]PROJECTES!$C$14:$G$5000,2,FALSE))</f>
        <v/>
      </c>
      <c r="G3776" s="112" t="str">
        <f>IF(E3776="","",VLOOKUP(E3776,[1]PROJECTES!$C$14:$G$5000,4,FALSE))</f>
        <v/>
      </c>
      <c r="H3776" s="95"/>
      <c r="I3776" s="113" t="str">
        <f>IF(H3776="","",VLOOKUP(H3776,BD!B$2:C$16,2,FALSE))</f>
        <v/>
      </c>
      <c r="J3776" s="114"/>
      <c r="K3776" s="115" t="str">
        <f t="shared" si="128"/>
        <v/>
      </c>
      <c r="L3776" s="116" t="str">
        <f t="shared" ca="1" si="127"/>
        <v>-</v>
      </c>
      <c r="M3776" s="111" t="str">
        <f>IF(E3776="","",VLOOKUP(E3776,[1]PROJECTES!$C$14:$Z$5000,21,FALSE))</f>
        <v/>
      </c>
      <c r="N3776" s="117"/>
      <c r="O3776" s="118" t="s">
        <v>222</v>
      </c>
      <c r="P3776" s="119"/>
      <c r="Q3776" s="84"/>
      <c r="R3776" s="125"/>
      <c r="S3776" s="166"/>
      <c r="T3776" s="167"/>
    </row>
    <row r="3777" spans="1:20" s="121" customFormat="1" ht="20.100000000000001" customHeight="1" x14ac:dyDescent="0.3">
      <c r="A3777" s="80"/>
      <c r="B3777" s="110" t="str">
        <f>IF(E3777="","",VLOOKUP(E3777,[1]PROJECTES!$C$14:$G$5000,2,FALSE))</f>
        <v/>
      </c>
      <c r="C3777" s="80"/>
      <c r="D3777" s="283" t="str">
        <f>IF(E3777="","",VLOOKUP(E3777,[1]PROJECTES!$C$14:$G$5000,5,FALSE))</f>
        <v/>
      </c>
      <c r="E3777" s="79"/>
      <c r="F3777" s="110" t="str">
        <f>IF(I3777="","",VLOOKUP(I3777,[1]PROJECTES!$C$14:$G$5000,2,FALSE))</f>
        <v/>
      </c>
      <c r="G3777" s="112" t="str">
        <f>IF(E3777="","",VLOOKUP(E3777,[1]PROJECTES!$C$14:$G$5000,4,FALSE))</f>
        <v/>
      </c>
      <c r="H3777" s="95"/>
      <c r="I3777" s="113" t="str">
        <f>IF(H3777="","",VLOOKUP(H3777,BD!B$2:C$16,2,FALSE))</f>
        <v/>
      </c>
      <c r="J3777" s="114"/>
      <c r="K3777" s="115" t="str">
        <f t="shared" si="128"/>
        <v/>
      </c>
      <c r="L3777" s="116" t="str">
        <f t="shared" ca="1" si="127"/>
        <v>-</v>
      </c>
      <c r="M3777" s="111" t="str">
        <f>IF(E3777="","",VLOOKUP(E3777,[1]PROJECTES!$C$14:$Z$5000,21,FALSE))</f>
        <v/>
      </c>
      <c r="N3777" s="117"/>
      <c r="O3777" s="118" t="s">
        <v>222</v>
      </c>
      <c r="P3777" s="119"/>
      <c r="Q3777" s="84"/>
      <c r="R3777" s="125"/>
      <c r="S3777" s="166"/>
      <c r="T3777" s="167"/>
    </row>
    <row r="3778" spans="1:20" s="121" customFormat="1" ht="20.100000000000001" customHeight="1" x14ac:dyDescent="0.3">
      <c r="A3778" s="80"/>
      <c r="B3778" s="110" t="str">
        <f>IF(E3778="","",VLOOKUP(E3778,[1]PROJECTES!$C$14:$G$5000,2,FALSE))</f>
        <v/>
      </c>
      <c r="C3778" s="80"/>
      <c r="D3778" s="283" t="str">
        <f>IF(E3778="","",VLOOKUP(E3778,[1]PROJECTES!$C$14:$G$5000,5,FALSE))</f>
        <v/>
      </c>
      <c r="E3778" s="79"/>
      <c r="F3778" s="110" t="str">
        <f>IF(I3778="","",VLOOKUP(I3778,[1]PROJECTES!$C$14:$G$5000,2,FALSE))</f>
        <v/>
      </c>
      <c r="G3778" s="112" t="str">
        <f>IF(E3778="","",VLOOKUP(E3778,[1]PROJECTES!$C$14:$G$5000,4,FALSE))</f>
        <v/>
      </c>
      <c r="H3778" s="95"/>
      <c r="I3778" s="113" t="str">
        <f>IF(H3778="","",VLOOKUP(H3778,BD!B$2:C$16,2,FALSE))</f>
        <v/>
      </c>
      <c r="J3778" s="114"/>
      <c r="K3778" s="115" t="str">
        <f t="shared" si="128"/>
        <v/>
      </c>
      <c r="L3778" s="116" t="str">
        <f t="shared" ca="1" si="127"/>
        <v>-</v>
      </c>
      <c r="M3778" s="111" t="str">
        <f>IF(E3778="","",VLOOKUP(E3778,[1]PROJECTES!$C$14:$Z$5000,21,FALSE))</f>
        <v/>
      </c>
      <c r="N3778" s="117"/>
      <c r="O3778" s="118" t="s">
        <v>222</v>
      </c>
      <c r="P3778" s="119"/>
      <c r="Q3778" s="84"/>
      <c r="R3778" s="125"/>
      <c r="S3778" s="166"/>
      <c r="T3778" s="167"/>
    </row>
    <row r="3779" spans="1:20" s="121" customFormat="1" ht="20.100000000000001" customHeight="1" x14ac:dyDescent="0.3">
      <c r="A3779" s="80"/>
      <c r="B3779" s="110" t="str">
        <f>IF(E3779="","",VLOOKUP(E3779,[1]PROJECTES!$C$14:$G$5000,2,FALSE))</f>
        <v/>
      </c>
      <c r="C3779" s="80"/>
      <c r="D3779" s="283" t="str">
        <f>IF(E3779="","",VLOOKUP(E3779,[1]PROJECTES!$C$14:$G$5000,5,FALSE))</f>
        <v/>
      </c>
      <c r="E3779" s="79"/>
      <c r="F3779" s="110" t="str">
        <f>IF(I3779="","",VLOOKUP(I3779,[1]PROJECTES!$C$14:$G$5000,2,FALSE))</f>
        <v/>
      </c>
      <c r="G3779" s="112" t="str">
        <f>IF(E3779="","",VLOOKUP(E3779,[1]PROJECTES!$C$14:$G$5000,4,FALSE))</f>
        <v/>
      </c>
      <c r="H3779" s="95"/>
      <c r="I3779" s="113" t="str">
        <f>IF(H3779="","",VLOOKUP(H3779,BD!B$2:C$16,2,FALSE))</f>
        <v/>
      </c>
      <c r="J3779" s="114"/>
      <c r="K3779" s="115" t="str">
        <f t="shared" si="128"/>
        <v/>
      </c>
      <c r="L3779" s="116" t="str">
        <f t="shared" ca="1" si="127"/>
        <v>-</v>
      </c>
      <c r="M3779" s="111" t="str">
        <f>IF(E3779="","",VLOOKUP(E3779,[1]PROJECTES!$C$14:$Z$5000,21,FALSE))</f>
        <v/>
      </c>
      <c r="N3779" s="117"/>
      <c r="O3779" s="118" t="s">
        <v>222</v>
      </c>
      <c r="P3779" s="119"/>
      <c r="Q3779" s="84"/>
      <c r="R3779" s="123"/>
      <c r="S3779" s="166"/>
      <c r="T3779" s="167"/>
    </row>
    <row r="3780" spans="1:20" s="121" customFormat="1" ht="20.100000000000001" customHeight="1" x14ac:dyDescent="0.3">
      <c r="A3780" s="80"/>
      <c r="B3780" s="110" t="str">
        <f>IF(E3780="","",VLOOKUP(E3780,[1]PROJECTES!$C$14:$G$5000,2,FALSE))</f>
        <v/>
      </c>
      <c r="C3780" s="80"/>
      <c r="D3780" s="283" t="str">
        <f>IF(E3780="","",VLOOKUP(E3780,[1]PROJECTES!$C$14:$G$5000,5,FALSE))</f>
        <v/>
      </c>
      <c r="E3780" s="79"/>
      <c r="F3780" s="110" t="str">
        <f>IF(I3780="","",VLOOKUP(I3780,[1]PROJECTES!$C$14:$G$5000,2,FALSE))</f>
        <v/>
      </c>
      <c r="G3780" s="112" t="str">
        <f>IF(E3780="","",VLOOKUP(E3780,[1]PROJECTES!$C$14:$G$5000,4,FALSE))</f>
        <v/>
      </c>
      <c r="H3780" s="95"/>
      <c r="I3780" s="113" t="str">
        <f>IF(H3780="","",VLOOKUP(H3780,BD!B$2:C$16,2,FALSE))</f>
        <v/>
      </c>
      <c r="J3780" s="114"/>
      <c r="K3780" s="115" t="str">
        <f t="shared" si="128"/>
        <v/>
      </c>
      <c r="L3780" s="116" t="str">
        <f t="shared" ca="1" si="127"/>
        <v>-</v>
      </c>
      <c r="M3780" s="111" t="str">
        <f>IF(E3780="","",VLOOKUP(E3780,[1]PROJECTES!$C$14:$Z$5000,21,FALSE))</f>
        <v/>
      </c>
      <c r="N3780" s="117"/>
      <c r="O3780" s="118" t="s">
        <v>222</v>
      </c>
      <c r="P3780" s="119"/>
      <c r="Q3780" s="84"/>
      <c r="R3780" s="125"/>
      <c r="S3780" s="166"/>
      <c r="T3780" s="167"/>
    </row>
    <row r="3781" spans="1:20" s="121" customFormat="1" ht="20.100000000000001" customHeight="1" x14ac:dyDescent="0.3">
      <c r="A3781" s="80"/>
      <c r="B3781" s="110" t="str">
        <f>IF(E3781="","",VLOOKUP(E3781,[1]PROJECTES!$C$14:$G$5000,2,FALSE))</f>
        <v/>
      </c>
      <c r="C3781" s="80"/>
      <c r="D3781" s="283" t="str">
        <f>IF(E3781="","",VLOOKUP(E3781,[1]PROJECTES!$C$14:$G$5000,5,FALSE))</f>
        <v/>
      </c>
      <c r="E3781" s="79"/>
      <c r="F3781" s="110" t="str">
        <f>IF(I3781="","",VLOOKUP(I3781,[1]PROJECTES!$C$14:$G$5000,2,FALSE))</f>
        <v/>
      </c>
      <c r="G3781" s="112" t="str">
        <f>IF(E3781="","",VLOOKUP(E3781,[1]PROJECTES!$C$14:$G$5000,4,FALSE))</f>
        <v/>
      </c>
      <c r="H3781" s="95"/>
      <c r="I3781" s="113" t="str">
        <f>IF(H3781="","",VLOOKUP(H3781,BD!B$2:C$16,2,FALSE))</f>
        <v/>
      </c>
      <c r="J3781" s="114"/>
      <c r="K3781" s="115" t="str">
        <f t="shared" si="128"/>
        <v/>
      </c>
      <c r="L3781" s="116" t="str">
        <f t="shared" ca="1" si="127"/>
        <v>-</v>
      </c>
      <c r="M3781" s="111" t="str">
        <f>IF(E3781="","",VLOOKUP(E3781,[1]PROJECTES!$C$14:$Z$5000,21,FALSE))</f>
        <v/>
      </c>
      <c r="N3781" s="117"/>
      <c r="O3781" s="118" t="s">
        <v>222</v>
      </c>
      <c r="P3781" s="119"/>
      <c r="Q3781" s="84"/>
      <c r="R3781" s="125"/>
      <c r="S3781" s="166"/>
      <c r="T3781" s="167"/>
    </row>
    <row r="3782" spans="1:20" s="121" customFormat="1" ht="20.100000000000001" customHeight="1" x14ac:dyDescent="0.3">
      <c r="A3782" s="80"/>
      <c r="B3782" s="110" t="str">
        <f>IF(E3782="","",VLOOKUP(E3782,[1]PROJECTES!$C$14:$G$5000,2,FALSE))</f>
        <v/>
      </c>
      <c r="C3782" s="80"/>
      <c r="D3782" s="283" t="str">
        <f>IF(E3782="","",VLOOKUP(E3782,[1]PROJECTES!$C$14:$G$5000,5,FALSE))</f>
        <v/>
      </c>
      <c r="E3782" s="79"/>
      <c r="F3782" s="110" t="str">
        <f>IF(I3782="","",VLOOKUP(I3782,[1]PROJECTES!$C$14:$G$5000,2,FALSE))</f>
        <v/>
      </c>
      <c r="G3782" s="112" t="str">
        <f>IF(E3782="","",VLOOKUP(E3782,[1]PROJECTES!$C$14:$G$5000,4,FALSE))</f>
        <v/>
      </c>
      <c r="H3782" s="95"/>
      <c r="I3782" s="113" t="str">
        <f>IF(H3782="","",VLOOKUP(H3782,BD!B$2:C$16,2,FALSE))</f>
        <v/>
      </c>
      <c r="J3782" s="114"/>
      <c r="K3782" s="115" t="str">
        <f t="shared" si="128"/>
        <v/>
      </c>
      <c r="L3782" s="116" t="str">
        <f t="shared" ca="1" si="127"/>
        <v>-</v>
      </c>
      <c r="M3782" s="111" t="str">
        <f>IF(E3782="","",VLOOKUP(E3782,[1]PROJECTES!$C$14:$Z$5000,21,FALSE))</f>
        <v/>
      </c>
      <c r="N3782" s="117"/>
      <c r="O3782" s="118" t="s">
        <v>222</v>
      </c>
      <c r="P3782" s="119"/>
      <c r="Q3782" s="84"/>
      <c r="R3782" s="125"/>
      <c r="S3782" s="166"/>
      <c r="T3782" s="167"/>
    </row>
    <row r="3783" spans="1:20" s="121" customFormat="1" ht="20.100000000000001" customHeight="1" x14ac:dyDescent="0.3">
      <c r="A3783" s="80"/>
      <c r="B3783" s="110" t="str">
        <f>IF(E3783="","",VLOOKUP(E3783,[1]PROJECTES!$C$14:$G$5000,2,FALSE))</f>
        <v/>
      </c>
      <c r="C3783" s="80"/>
      <c r="D3783" s="283" t="str">
        <f>IF(E3783="","",VLOOKUP(E3783,[1]PROJECTES!$C$14:$G$5000,5,FALSE))</f>
        <v/>
      </c>
      <c r="E3783" s="79"/>
      <c r="F3783" s="110" t="str">
        <f>IF(I3783="","",VLOOKUP(I3783,[1]PROJECTES!$C$14:$G$5000,2,FALSE))</f>
        <v/>
      </c>
      <c r="G3783" s="112" t="str">
        <f>IF(E3783="","",VLOOKUP(E3783,[1]PROJECTES!$C$14:$G$5000,4,FALSE))</f>
        <v/>
      </c>
      <c r="H3783" s="95"/>
      <c r="I3783" s="113" t="str">
        <f>IF(H3783="","",VLOOKUP(H3783,BD!B$2:C$16,2,FALSE))</f>
        <v/>
      </c>
      <c r="J3783" s="114"/>
      <c r="K3783" s="115" t="str">
        <f t="shared" si="128"/>
        <v/>
      </c>
      <c r="L3783" s="116" t="str">
        <f t="shared" ca="1" si="127"/>
        <v>-</v>
      </c>
      <c r="M3783" s="111" t="str">
        <f>IF(E3783="","",VLOOKUP(E3783,[1]PROJECTES!$C$14:$Z$5000,21,FALSE))</f>
        <v/>
      </c>
      <c r="N3783" s="117"/>
      <c r="O3783" s="118" t="s">
        <v>222</v>
      </c>
      <c r="P3783" s="119"/>
      <c r="Q3783" s="84"/>
      <c r="R3783" s="125"/>
      <c r="S3783" s="166"/>
      <c r="T3783" s="167"/>
    </row>
    <row r="3784" spans="1:20" s="121" customFormat="1" ht="20.100000000000001" customHeight="1" x14ac:dyDescent="0.3">
      <c r="A3784" s="80"/>
      <c r="B3784" s="110" t="str">
        <f>IF(E3784="","",VLOOKUP(E3784,[1]PROJECTES!$C$14:$G$5000,2,FALSE))</f>
        <v/>
      </c>
      <c r="C3784" s="80"/>
      <c r="D3784" s="283" t="str">
        <f>IF(E3784="","",VLOOKUP(E3784,[1]PROJECTES!$C$14:$G$5000,5,FALSE))</f>
        <v/>
      </c>
      <c r="E3784" s="79"/>
      <c r="F3784" s="110" t="str">
        <f>IF(I3784="","",VLOOKUP(I3784,[1]PROJECTES!$C$14:$G$5000,2,FALSE))</f>
        <v/>
      </c>
      <c r="G3784" s="112" t="str">
        <f>IF(E3784="","",VLOOKUP(E3784,[1]PROJECTES!$C$14:$G$5000,4,FALSE))</f>
        <v/>
      </c>
      <c r="H3784" s="95"/>
      <c r="I3784" s="113" t="str">
        <f>IF(H3784="","",VLOOKUP(H3784,BD!B$2:C$16,2,FALSE))</f>
        <v/>
      </c>
      <c r="J3784" s="114"/>
      <c r="K3784" s="115" t="str">
        <f t="shared" si="128"/>
        <v/>
      </c>
      <c r="L3784" s="116" t="str">
        <f t="shared" ca="1" si="127"/>
        <v>-</v>
      </c>
      <c r="M3784" s="111" t="str">
        <f>IF(E3784="","",VLOOKUP(E3784,[1]PROJECTES!$C$14:$Z$5000,21,FALSE))</f>
        <v/>
      </c>
      <c r="N3784" s="117"/>
      <c r="O3784" s="118" t="s">
        <v>222</v>
      </c>
      <c r="P3784" s="119"/>
      <c r="Q3784" s="84"/>
      <c r="R3784" s="123"/>
      <c r="S3784" s="166"/>
      <c r="T3784" s="167"/>
    </row>
    <row r="3785" spans="1:20" s="121" customFormat="1" ht="20.100000000000001" customHeight="1" x14ac:dyDescent="0.3">
      <c r="A3785" s="80"/>
      <c r="B3785" s="110" t="str">
        <f>IF(E3785="","",VLOOKUP(E3785,[1]PROJECTES!$C$14:$G$5000,2,FALSE))</f>
        <v/>
      </c>
      <c r="C3785" s="80"/>
      <c r="D3785" s="283" t="str">
        <f>IF(E3785="","",VLOOKUP(E3785,[1]PROJECTES!$C$14:$G$5000,5,FALSE))</f>
        <v/>
      </c>
      <c r="E3785" s="79"/>
      <c r="F3785" s="110" t="str">
        <f>IF(I3785="","",VLOOKUP(I3785,[1]PROJECTES!$C$14:$G$5000,2,FALSE))</f>
        <v/>
      </c>
      <c r="G3785" s="112" t="str">
        <f>IF(E3785="","",VLOOKUP(E3785,[1]PROJECTES!$C$14:$G$5000,4,FALSE))</f>
        <v/>
      </c>
      <c r="H3785" s="95"/>
      <c r="I3785" s="113" t="str">
        <f>IF(H3785="","",VLOOKUP(H3785,BD!B$2:C$16,2,FALSE))</f>
        <v/>
      </c>
      <c r="J3785" s="114"/>
      <c r="K3785" s="115" t="str">
        <f t="shared" si="128"/>
        <v/>
      </c>
      <c r="L3785" s="116" t="str">
        <f t="shared" ref="L3785:L3843" ca="1" si="129">IF(M3785="","-",IF(G3785="TA","-",+M3785-TODAY()))</f>
        <v>-</v>
      </c>
      <c r="M3785" s="111" t="str">
        <f>IF(E3785="","",VLOOKUP(E3785,[1]PROJECTES!$C$14:$Z$5000,21,FALSE))</f>
        <v/>
      </c>
      <c r="N3785" s="117"/>
      <c r="O3785" s="118" t="s">
        <v>222</v>
      </c>
      <c r="P3785" s="119"/>
      <c r="Q3785" s="84"/>
      <c r="R3785" s="123"/>
      <c r="S3785" s="166"/>
      <c r="T3785" s="167"/>
    </row>
    <row r="3786" spans="1:20" s="121" customFormat="1" ht="20.100000000000001" customHeight="1" x14ac:dyDescent="0.3">
      <c r="A3786" s="80"/>
      <c r="B3786" s="110" t="str">
        <f>IF(E3786="","",VLOOKUP(E3786,[1]PROJECTES!$C$14:$G$5000,2,FALSE))</f>
        <v/>
      </c>
      <c r="C3786" s="80"/>
      <c r="D3786" s="283" t="str">
        <f>IF(E3786="","",VLOOKUP(E3786,[1]PROJECTES!$C$14:$G$5000,5,FALSE))</f>
        <v/>
      </c>
      <c r="E3786" s="79"/>
      <c r="F3786" s="110" t="str">
        <f>IF(I3786="","",VLOOKUP(I3786,[1]PROJECTES!$C$14:$G$5000,2,FALSE))</f>
        <v/>
      </c>
      <c r="G3786" s="112" t="str">
        <f>IF(E3786="","",VLOOKUP(E3786,[1]PROJECTES!$C$14:$G$5000,4,FALSE))</f>
        <v/>
      </c>
      <c r="H3786" s="95"/>
      <c r="I3786" s="113" t="str">
        <f>IF(H3786="","",VLOOKUP(H3786,BD!B$2:C$16,2,FALSE))</f>
        <v/>
      </c>
      <c r="J3786" s="114"/>
      <c r="K3786" s="115" t="str">
        <f t="shared" si="128"/>
        <v/>
      </c>
      <c r="L3786" s="116" t="str">
        <f t="shared" ca="1" si="129"/>
        <v>-</v>
      </c>
      <c r="M3786" s="111" t="str">
        <f>IF(E3786="","",VLOOKUP(E3786,[1]PROJECTES!$C$14:$Z$5000,21,FALSE))</f>
        <v/>
      </c>
      <c r="N3786" s="117"/>
      <c r="O3786" s="118" t="s">
        <v>222</v>
      </c>
      <c r="P3786" s="119"/>
      <c r="Q3786" s="84"/>
      <c r="R3786" s="123"/>
      <c r="S3786" s="166"/>
      <c r="T3786" s="167"/>
    </row>
    <row r="3787" spans="1:20" s="121" customFormat="1" ht="20.100000000000001" customHeight="1" x14ac:dyDescent="0.3">
      <c r="A3787" s="80"/>
      <c r="B3787" s="110" t="str">
        <f>IF(E3787="","",VLOOKUP(E3787,[1]PROJECTES!$C$14:$G$5000,2,FALSE))</f>
        <v/>
      </c>
      <c r="C3787" s="80"/>
      <c r="D3787" s="283" t="str">
        <f>IF(E3787="","",VLOOKUP(E3787,[1]PROJECTES!$C$14:$G$5000,5,FALSE))</f>
        <v/>
      </c>
      <c r="E3787" s="79"/>
      <c r="F3787" s="110" t="str">
        <f>IF(I3787="","",VLOOKUP(I3787,[1]PROJECTES!$C$14:$G$5000,2,FALSE))</f>
        <v/>
      </c>
      <c r="G3787" s="112" t="str">
        <f>IF(E3787="","",VLOOKUP(E3787,[1]PROJECTES!$C$14:$G$5000,4,FALSE))</f>
        <v/>
      </c>
      <c r="H3787" s="95"/>
      <c r="I3787" s="113" t="str">
        <f>IF(H3787="","",VLOOKUP(H3787,BD!B$2:C$16,2,FALSE))</f>
        <v/>
      </c>
      <c r="J3787" s="114"/>
      <c r="K3787" s="115" t="str">
        <f t="shared" si="128"/>
        <v/>
      </c>
      <c r="L3787" s="116" t="str">
        <f t="shared" ca="1" si="129"/>
        <v>-</v>
      </c>
      <c r="M3787" s="111" t="str">
        <f>IF(E3787="","",VLOOKUP(E3787,[1]PROJECTES!$C$14:$Z$5000,21,FALSE))</f>
        <v/>
      </c>
      <c r="N3787" s="117"/>
      <c r="O3787" s="118" t="s">
        <v>222</v>
      </c>
      <c r="P3787" s="119"/>
      <c r="Q3787" s="84"/>
      <c r="R3787" s="125"/>
      <c r="S3787" s="166"/>
      <c r="T3787" s="167"/>
    </row>
    <row r="3788" spans="1:20" s="121" customFormat="1" ht="20.100000000000001" customHeight="1" x14ac:dyDescent="0.3">
      <c r="A3788" s="80"/>
      <c r="B3788" s="110" t="str">
        <f>IF(E3788="","",VLOOKUP(E3788,[1]PROJECTES!$C$14:$G$5000,2,FALSE))</f>
        <v/>
      </c>
      <c r="C3788" s="80"/>
      <c r="D3788" s="283" t="str">
        <f>IF(E3788="","",VLOOKUP(E3788,[1]PROJECTES!$C$14:$G$5000,5,FALSE))</f>
        <v/>
      </c>
      <c r="E3788" s="79"/>
      <c r="F3788" s="110" t="str">
        <f>IF(I3788="","",VLOOKUP(I3788,[1]PROJECTES!$C$14:$G$5000,2,FALSE))</f>
        <v/>
      </c>
      <c r="G3788" s="112" t="str">
        <f>IF(E3788="","",VLOOKUP(E3788,[1]PROJECTES!$C$14:$G$5000,4,FALSE))</f>
        <v/>
      </c>
      <c r="H3788" s="95"/>
      <c r="I3788" s="113" t="str">
        <f>IF(H3788="","",VLOOKUP(H3788,BD!B$2:C$16,2,FALSE))</f>
        <v/>
      </c>
      <c r="J3788" s="114"/>
      <c r="K3788" s="115" t="str">
        <f t="shared" si="128"/>
        <v/>
      </c>
      <c r="L3788" s="116" t="str">
        <f t="shared" ca="1" si="129"/>
        <v>-</v>
      </c>
      <c r="M3788" s="111" t="str">
        <f>IF(E3788="","",VLOOKUP(E3788,[1]PROJECTES!$C$14:$Z$5000,21,FALSE))</f>
        <v/>
      </c>
      <c r="N3788" s="117"/>
      <c r="O3788" s="118" t="s">
        <v>222</v>
      </c>
      <c r="P3788" s="119"/>
      <c r="Q3788" s="84"/>
      <c r="R3788" s="125"/>
      <c r="S3788" s="166"/>
      <c r="T3788" s="167"/>
    </row>
    <row r="3789" spans="1:20" s="121" customFormat="1" ht="20.100000000000001" customHeight="1" x14ac:dyDescent="0.3">
      <c r="A3789" s="80"/>
      <c r="B3789" s="110" t="str">
        <f>IF(E3789="","",VLOOKUP(E3789,[1]PROJECTES!$C$14:$G$5000,2,FALSE))</f>
        <v/>
      </c>
      <c r="C3789" s="80"/>
      <c r="D3789" s="283" t="str">
        <f>IF(E3789="","",VLOOKUP(E3789,[1]PROJECTES!$C$14:$G$5000,5,FALSE))</f>
        <v/>
      </c>
      <c r="E3789" s="79"/>
      <c r="F3789" s="110" t="str">
        <f>IF(I3789="","",VLOOKUP(I3789,[1]PROJECTES!$C$14:$G$5000,2,FALSE))</f>
        <v/>
      </c>
      <c r="G3789" s="112" t="str">
        <f>IF(E3789="","",VLOOKUP(E3789,[1]PROJECTES!$C$14:$G$5000,4,FALSE))</f>
        <v/>
      </c>
      <c r="H3789" s="95"/>
      <c r="I3789" s="113" t="str">
        <f>IF(H3789="","",VLOOKUP(H3789,BD!B$2:C$16,2,FALSE))</f>
        <v/>
      </c>
      <c r="J3789" s="114"/>
      <c r="K3789" s="115" t="str">
        <f t="shared" si="128"/>
        <v/>
      </c>
      <c r="L3789" s="116" t="str">
        <f t="shared" ca="1" si="129"/>
        <v>-</v>
      </c>
      <c r="M3789" s="111" t="str">
        <f>IF(E3789="","",VLOOKUP(E3789,[1]PROJECTES!$C$14:$Z$5000,21,FALSE))</f>
        <v/>
      </c>
      <c r="N3789" s="117"/>
      <c r="O3789" s="118" t="s">
        <v>222</v>
      </c>
      <c r="P3789" s="119"/>
      <c r="Q3789" s="84"/>
      <c r="R3789" s="125"/>
      <c r="S3789" s="166"/>
      <c r="T3789" s="167"/>
    </row>
    <row r="3790" spans="1:20" s="121" customFormat="1" ht="20.100000000000001" customHeight="1" x14ac:dyDescent="0.3">
      <c r="A3790" s="80"/>
      <c r="B3790" s="110" t="str">
        <f>IF(E3790="","",VLOOKUP(E3790,[1]PROJECTES!$C$14:$G$5000,2,FALSE))</f>
        <v/>
      </c>
      <c r="C3790" s="80"/>
      <c r="D3790" s="283" t="str">
        <f>IF(E3790="","",VLOOKUP(E3790,[1]PROJECTES!$C$14:$G$5000,5,FALSE))</f>
        <v/>
      </c>
      <c r="E3790" s="79"/>
      <c r="F3790" s="110" t="str">
        <f>IF(I3790="","",VLOOKUP(I3790,[1]PROJECTES!$C$14:$G$5000,2,FALSE))</f>
        <v/>
      </c>
      <c r="G3790" s="112" t="str">
        <f>IF(E3790="","",VLOOKUP(E3790,[1]PROJECTES!$C$14:$G$5000,4,FALSE))</f>
        <v/>
      </c>
      <c r="H3790" s="95"/>
      <c r="I3790" s="113" t="str">
        <f>IF(H3790="","",VLOOKUP(H3790,BD!B$2:C$16,2,FALSE))</f>
        <v/>
      </c>
      <c r="J3790" s="114"/>
      <c r="K3790" s="115" t="str">
        <f t="shared" si="128"/>
        <v/>
      </c>
      <c r="L3790" s="116" t="str">
        <f t="shared" ca="1" si="129"/>
        <v>-</v>
      </c>
      <c r="M3790" s="111" t="str">
        <f>IF(E3790="","",VLOOKUP(E3790,[1]PROJECTES!$C$14:$Z$5000,21,FALSE))</f>
        <v/>
      </c>
      <c r="N3790" s="117"/>
      <c r="O3790" s="118" t="s">
        <v>222</v>
      </c>
      <c r="P3790" s="119"/>
      <c r="Q3790" s="84"/>
      <c r="R3790" s="125"/>
      <c r="S3790" s="166"/>
      <c r="T3790" s="167"/>
    </row>
    <row r="3791" spans="1:20" s="121" customFormat="1" ht="20.100000000000001" customHeight="1" x14ac:dyDescent="0.3">
      <c r="A3791" s="80"/>
      <c r="B3791" s="110" t="str">
        <f>IF(E3791="","",VLOOKUP(E3791,[1]PROJECTES!$C$14:$G$5000,2,FALSE))</f>
        <v/>
      </c>
      <c r="C3791" s="80"/>
      <c r="D3791" s="283" t="str">
        <f>IF(E3791="","",VLOOKUP(E3791,[1]PROJECTES!$C$14:$G$5000,5,FALSE))</f>
        <v/>
      </c>
      <c r="E3791" s="79"/>
      <c r="F3791" s="110" t="str">
        <f>IF(I3791="","",VLOOKUP(I3791,[1]PROJECTES!$C$14:$G$5000,2,FALSE))</f>
        <v/>
      </c>
      <c r="G3791" s="112" t="str">
        <f>IF(E3791="","",VLOOKUP(E3791,[1]PROJECTES!$C$14:$G$5000,4,FALSE))</f>
        <v/>
      </c>
      <c r="H3791" s="95"/>
      <c r="I3791" s="113" t="str">
        <f>IF(H3791="","",VLOOKUP(H3791,BD!B$2:C$16,2,FALSE))</f>
        <v/>
      </c>
      <c r="J3791" s="114"/>
      <c r="K3791" s="115" t="str">
        <f t="shared" si="128"/>
        <v/>
      </c>
      <c r="L3791" s="116" t="str">
        <f t="shared" ca="1" si="129"/>
        <v>-</v>
      </c>
      <c r="M3791" s="111" t="str">
        <f>IF(E3791="","",VLOOKUP(E3791,[1]PROJECTES!$C$14:$Z$5000,21,FALSE))</f>
        <v/>
      </c>
      <c r="N3791" s="117"/>
      <c r="O3791" s="118" t="s">
        <v>222</v>
      </c>
      <c r="P3791" s="119"/>
      <c r="Q3791" s="84"/>
      <c r="R3791" s="125"/>
      <c r="S3791" s="166"/>
      <c r="T3791" s="167"/>
    </row>
    <row r="3792" spans="1:20" s="121" customFormat="1" ht="20.100000000000001" customHeight="1" x14ac:dyDescent="0.3">
      <c r="A3792" s="80"/>
      <c r="B3792" s="110" t="str">
        <f>IF(E3792="","",VLOOKUP(E3792,[1]PROJECTES!$C$14:$G$5000,2,FALSE))</f>
        <v/>
      </c>
      <c r="C3792" s="80"/>
      <c r="D3792" s="283" t="str">
        <f>IF(E3792="","",VLOOKUP(E3792,[1]PROJECTES!$C$14:$G$5000,5,FALSE))</f>
        <v/>
      </c>
      <c r="E3792" s="79"/>
      <c r="F3792" s="110" t="str">
        <f>IF(I3792="","",VLOOKUP(I3792,[1]PROJECTES!$C$14:$G$5000,2,FALSE))</f>
        <v/>
      </c>
      <c r="G3792" s="112" t="str">
        <f>IF(E3792="","",VLOOKUP(E3792,[1]PROJECTES!$C$14:$G$5000,4,FALSE))</f>
        <v/>
      </c>
      <c r="H3792" s="95"/>
      <c r="I3792" s="113" t="str">
        <f>IF(H3792="","",VLOOKUP(H3792,BD!B$2:C$16,2,FALSE))</f>
        <v/>
      </c>
      <c r="J3792" s="114"/>
      <c r="K3792" s="115" t="str">
        <f t="shared" si="128"/>
        <v/>
      </c>
      <c r="L3792" s="116" t="str">
        <f t="shared" ca="1" si="129"/>
        <v>-</v>
      </c>
      <c r="M3792" s="111" t="str">
        <f>IF(E3792="","",VLOOKUP(E3792,[1]PROJECTES!$C$14:$Z$5000,21,FALSE))</f>
        <v/>
      </c>
      <c r="N3792" s="117"/>
      <c r="O3792" s="118" t="s">
        <v>222</v>
      </c>
      <c r="P3792" s="119"/>
      <c r="Q3792" s="84"/>
      <c r="R3792" s="125"/>
      <c r="S3792" s="166"/>
      <c r="T3792" s="167"/>
    </row>
    <row r="3793" spans="1:20" s="121" customFormat="1" ht="20.100000000000001" customHeight="1" x14ac:dyDescent="0.3">
      <c r="A3793" s="80"/>
      <c r="B3793" s="110" t="str">
        <f>IF(E3793="","",VLOOKUP(E3793,[1]PROJECTES!$C$14:$G$5000,2,FALSE))</f>
        <v/>
      </c>
      <c r="C3793" s="80"/>
      <c r="D3793" s="283" t="str">
        <f>IF(E3793="","",VLOOKUP(E3793,[1]PROJECTES!$C$14:$G$5000,5,FALSE))</f>
        <v/>
      </c>
      <c r="E3793" s="79"/>
      <c r="F3793" s="110" t="str">
        <f>IF(I3793="","",VLOOKUP(I3793,[1]PROJECTES!$C$14:$G$5000,2,FALSE))</f>
        <v/>
      </c>
      <c r="G3793" s="112" t="str">
        <f>IF(E3793="","",VLOOKUP(E3793,[1]PROJECTES!$C$14:$G$5000,4,FALSE))</f>
        <v/>
      </c>
      <c r="H3793" s="95"/>
      <c r="I3793" s="113" t="str">
        <f>IF(H3793="","",VLOOKUP(H3793,BD!B$2:C$16,2,FALSE))</f>
        <v/>
      </c>
      <c r="J3793" s="114"/>
      <c r="K3793" s="115" t="str">
        <f t="shared" si="128"/>
        <v/>
      </c>
      <c r="L3793" s="116" t="str">
        <f t="shared" ca="1" si="129"/>
        <v>-</v>
      </c>
      <c r="M3793" s="111" t="str">
        <f>IF(E3793="","",VLOOKUP(E3793,[1]PROJECTES!$C$14:$Z$5000,21,FALSE))</f>
        <v/>
      </c>
      <c r="N3793" s="117"/>
      <c r="O3793" s="118" t="s">
        <v>222</v>
      </c>
      <c r="P3793" s="119"/>
      <c r="Q3793" s="84"/>
      <c r="R3793" s="125"/>
      <c r="S3793" s="166"/>
      <c r="T3793" s="167"/>
    </row>
    <row r="3794" spans="1:20" s="121" customFormat="1" ht="20.100000000000001" customHeight="1" x14ac:dyDescent="0.3">
      <c r="A3794" s="80"/>
      <c r="B3794" s="110" t="str">
        <f>IF(E3794="","",VLOOKUP(E3794,[1]PROJECTES!$C$14:$G$5000,2,FALSE))</f>
        <v/>
      </c>
      <c r="C3794" s="80"/>
      <c r="D3794" s="283" t="str">
        <f>IF(E3794="","",VLOOKUP(E3794,[1]PROJECTES!$C$14:$G$5000,5,FALSE))</f>
        <v/>
      </c>
      <c r="E3794" s="79"/>
      <c r="F3794" s="110" t="str">
        <f>IF(I3794="","",VLOOKUP(I3794,[1]PROJECTES!$C$14:$G$5000,2,FALSE))</f>
        <v/>
      </c>
      <c r="G3794" s="112" t="str">
        <f>IF(E3794="","",VLOOKUP(E3794,[1]PROJECTES!$C$14:$G$5000,4,FALSE))</f>
        <v/>
      </c>
      <c r="H3794" s="95"/>
      <c r="I3794" s="113" t="str">
        <f>IF(H3794="","",VLOOKUP(H3794,BD!B$2:C$16,2,FALSE))</f>
        <v/>
      </c>
      <c r="J3794" s="114"/>
      <c r="K3794" s="115" t="str">
        <f t="shared" si="128"/>
        <v/>
      </c>
      <c r="L3794" s="116" t="str">
        <f t="shared" ca="1" si="129"/>
        <v>-</v>
      </c>
      <c r="M3794" s="111" t="str">
        <f>IF(E3794="","",VLOOKUP(E3794,[1]PROJECTES!$C$14:$Z$5000,21,FALSE))</f>
        <v/>
      </c>
      <c r="N3794" s="117"/>
      <c r="O3794" s="118" t="s">
        <v>222</v>
      </c>
      <c r="P3794" s="119"/>
      <c r="Q3794" s="84"/>
      <c r="R3794" s="125"/>
      <c r="S3794" s="166"/>
      <c r="T3794" s="167"/>
    </row>
    <row r="3795" spans="1:20" s="121" customFormat="1" ht="20.100000000000001" customHeight="1" x14ac:dyDescent="0.3">
      <c r="A3795" s="80"/>
      <c r="B3795" s="110" t="str">
        <f>IF(E3795="","",VLOOKUP(E3795,[1]PROJECTES!$C$14:$G$5000,2,FALSE))</f>
        <v/>
      </c>
      <c r="C3795" s="80"/>
      <c r="D3795" s="283" t="str">
        <f>IF(E3795="","",VLOOKUP(E3795,[1]PROJECTES!$C$14:$G$5000,5,FALSE))</f>
        <v/>
      </c>
      <c r="E3795" s="79"/>
      <c r="F3795" s="110" t="str">
        <f>IF(I3795="","",VLOOKUP(I3795,[1]PROJECTES!$C$14:$G$5000,2,FALSE))</f>
        <v/>
      </c>
      <c r="G3795" s="112" t="str">
        <f>IF(E3795="","",VLOOKUP(E3795,[1]PROJECTES!$C$14:$G$5000,4,FALSE))</f>
        <v/>
      </c>
      <c r="H3795" s="95"/>
      <c r="I3795" s="113" t="str">
        <f>IF(H3795="","",VLOOKUP(H3795,BD!B$2:C$16,2,FALSE))</f>
        <v/>
      </c>
      <c r="J3795" s="114"/>
      <c r="K3795" s="115" t="str">
        <f t="shared" si="128"/>
        <v/>
      </c>
      <c r="L3795" s="116" t="str">
        <f t="shared" ca="1" si="129"/>
        <v>-</v>
      </c>
      <c r="M3795" s="111" t="str">
        <f>IF(E3795="","",VLOOKUP(E3795,[1]PROJECTES!$C$14:$Z$5000,21,FALSE))</f>
        <v/>
      </c>
      <c r="N3795" s="117"/>
      <c r="O3795" s="118" t="s">
        <v>222</v>
      </c>
      <c r="P3795" s="119"/>
      <c r="Q3795" s="84"/>
      <c r="R3795" s="125"/>
      <c r="S3795" s="166"/>
      <c r="T3795" s="167"/>
    </row>
    <row r="3796" spans="1:20" s="121" customFormat="1" ht="20.100000000000001" customHeight="1" x14ac:dyDescent="0.3">
      <c r="A3796" s="80"/>
      <c r="B3796" s="110" t="str">
        <f>IF(E3796="","",VLOOKUP(E3796,[1]PROJECTES!$C$14:$G$5000,2,FALSE))</f>
        <v/>
      </c>
      <c r="C3796" s="80"/>
      <c r="D3796" s="283" t="str">
        <f>IF(E3796="","",VLOOKUP(E3796,[1]PROJECTES!$C$14:$G$5000,5,FALSE))</f>
        <v/>
      </c>
      <c r="E3796" s="79"/>
      <c r="F3796" s="110" t="str">
        <f>IF(I3796="","",VLOOKUP(I3796,[1]PROJECTES!$C$14:$G$5000,2,FALSE))</f>
        <v/>
      </c>
      <c r="G3796" s="112" t="str">
        <f>IF(E3796="","",VLOOKUP(E3796,[1]PROJECTES!$C$14:$G$5000,4,FALSE))</f>
        <v/>
      </c>
      <c r="H3796" s="95"/>
      <c r="I3796" s="113" t="str">
        <f>IF(H3796="","",VLOOKUP(H3796,BD!B$2:C$16,2,FALSE))</f>
        <v/>
      </c>
      <c r="J3796" s="114"/>
      <c r="K3796" s="115" t="str">
        <f t="shared" si="128"/>
        <v/>
      </c>
      <c r="L3796" s="116" t="str">
        <f t="shared" ca="1" si="129"/>
        <v>-</v>
      </c>
      <c r="M3796" s="111" t="str">
        <f>IF(E3796="","",VLOOKUP(E3796,[1]PROJECTES!$C$14:$Z$5000,21,FALSE))</f>
        <v/>
      </c>
      <c r="N3796" s="117"/>
      <c r="O3796" s="118" t="s">
        <v>222</v>
      </c>
      <c r="P3796" s="119"/>
      <c r="Q3796" s="84"/>
      <c r="R3796" s="125"/>
      <c r="S3796" s="166"/>
      <c r="T3796" s="167"/>
    </row>
    <row r="3797" spans="1:20" s="121" customFormat="1" ht="20.100000000000001" customHeight="1" x14ac:dyDescent="0.3">
      <c r="A3797" s="80"/>
      <c r="B3797" s="110" t="str">
        <f>IF(E3797="","",VLOOKUP(E3797,[1]PROJECTES!$C$14:$G$5000,2,FALSE))</f>
        <v/>
      </c>
      <c r="C3797" s="80"/>
      <c r="D3797" s="283" t="str">
        <f>IF(E3797="","",VLOOKUP(E3797,[1]PROJECTES!$C$14:$G$5000,5,FALSE))</f>
        <v/>
      </c>
      <c r="E3797" s="79"/>
      <c r="F3797" s="110" t="str">
        <f>IF(I3797="","",VLOOKUP(I3797,[1]PROJECTES!$C$14:$G$5000,2,FALSE))</f>
        <v/>
      </c>
      <c r="G3797" s="112" t="str">
        <f>IF(E3797="","",VLOOKUP(E3797,[1]PROJECTES!$C$14:$G$5000,4,FALSE))</f>
        <v/>
      </c>
      <c r="H3797" s="95"/>
      <c r="I3797" s="113" t="str">
        <f>IF(H3797="","",VLOOKUP(H3797,BD!B$2:C$16,2,FALSE))</f>
        <v/>
      </c>
      <c r="J3797" s="114"/>
      <c r="K3797" s="115" t="str">
        <f t="shared" si="128"/>
        <v/>
      </c>
      <c r="L3797" s="116" t="str">
        <f t="shared" ca="1" si="129"/>
        <v>-</v>
      </c>
      <c r="M3797" s="111" t="str">
        <f>IF(E3797="","",VLOOKUP(E3797,[1]PROJECTES!$C$14:$Z$5000,21,FALSE))</f>
        <v/>
      </c>
      <c r="N3797" s="117"/>
      <c r="O3797" s="118" t="s">
        <v>222</v>
      </c>
      <c r="P3797" s="119"/>
      <c r="Q3797" s="84"/>
      <c r="R3797" s="125"/>
      <c r="S3797" s="166"/>
      <c r="T3797" s="167"/>
    </row>
    <row r="3798" spans="1:20" s="121" customFormat="1" ht="20.100000000000001" customHeight="1" x14ac:dyDescent="0.3">
      <c r="A3798" s="80"/>
      <c r="B3798" s="110" t="str">
        <f>IF(E3798="","",VLOOKUP(E3798,[1]PROJECTES!$C$14:$G$5000,2,FALSE))</f>
        <v/>
      </c>
      <c r="C3798" s="80"/>
      <c r="D3798" s="283" t="str">
        <f>IF(E3798="","",VLOOKUP(E3798,[1]PROJECTES!$C$14:$G$5000,5,FALSE))</f>
        <v/>
      </c>
      <c r="E3798" s="79"/>
      <c r="F3798" s="110" t="str">
        <f>IF(I3798="","",VLOOKUP(I3798,[1]PROJECTES!$C$14:$G$5000,2,FALSE))</f>
        <v/>
      </c>
      <c r="G3798" s="112" t="str">
        <f>IF(E3798="","",VLOOKUP(E3798,[1]PROJECTES!$C$14:$G$5000,4,FALSE))</f>
        <v/>
      </c>
      <c r="H3798" s="95"/>
      <c r="I3798" s="113" t="str">
        <f>IF(H3798="","",VLOOKUP(H3798,BD!B$2:C$16,2,FALSE))</f>
        <v/>
      </c>
      <c r="J3798" s="114"/>
      <c r="K3798" s="115" t="str">
        <f t="shared" si="128"/>
        <v/>
      </c>
      <c r="L3798" s="116" t="str">
        <f t="shared" ca="1" si="129"/>
        <v>-</v>
      </c>
      <c r="M3798" s="111" t="str">
        <f>IF(E3798="","",VLOOKUP(E3798,[1]PROJECTES!$C$14:$Z$5000,21,FALSE))</f>
        <v/>
      </c>
      <c r="N3798" s="117"/>
      <c r="O3798" s="118" t="s">
        <v>222</v>
      </c>
      <c r="P3798" s="119"/>
      <c r="Q3798" s="84"/>
      <c r="R3798" s="125"/>
      <c r="S3798" s="166"/>
      <c r="T3798" s="167"/>
    </row>
    <row r="3799" spans="1:20" s="121" customFormat="1" ht="20.100000000000001" customHeight="1" x14ac:dyDescent="0.3">
      <c r="A3799" s="80"/>
      <c r="B3799" s="110" t="str">
        <f>IF(E3799="","",VLOOKUP(E3799,[1]PROJECTES!$C$14:$G$5000,2,FALSE))</f>
        <v/>
      </c>
      <c r="C3799" s="80"/>
      <c r="D3799" s="283" t="str">
        <f>IF(E3799="","",VLOOKUP(E3799,[1]PROJECTES!$C$14:$G$5000,5,FALSE))</f>
        <v/>
      </c>
      <c r="E3799" s="79"/>
      <c r="F3799" s="110" t="str">
        <f>IF(I3799="","",VLOOKUP(I3799,[1]PROJECTES!$C$14:$G$5000,2,FALSE))</f>
        <v/>
      </c>
      <c r="G3799" s="112" t="str">
        <f>IF(E3799="","",VLOOKUP(E3799,[1]PROJECTES!$C$14:$G$5000,4,FALSE))</f>
        <v/>
      </c>
      <c r="H3799" s="95"/>
      <c r="I3799" s="113" t="str">
        <f>IF(H3799="","",VLOOKUP(H3799,BD!B$2:C$16,2,FALSE))</f>
        <v/>
      </c>
      <c r="J3799" s="114"/>
      <c r="K3799" s="115" t="str">
        <f t="shared" si="128"/>
        <v/>
      </c>
      <c r="L3799" s="116" t="str">
        <f t="shared" ca="1" si="129"/>
        <v>-</v>
      </c>
      <c r="M3799" s="111" t="str">
        <f>IF(E3799="","",VLOOKUP(E3799,[1]PROJECTES!$C$14:$Z$5000,21,FALSE))</f>
        <v/>
      </c>
      <c r="N3799" s="117"/>
      <c r="O3799" s="118" t="s">
        <v>222</v>
      </c>
      <c r="P3799" s="119"/>
      <c r="Q3799" s="84"/>
      <c r="R3799" s="125"/>
      <c r="S3799" s="166"/>
      <c r="T3799" s="167"/>
    </row>
    <row r="3800" spans="1:20" s="121" customFormat="1" ht="20.100000000000001" customHeight="1" x14ac:dyDescent="0.3">
      <c r="A3800" s="80"/>
      <c r="B3800" s="110" t="str">
        <f>IF(E3800="","",VLOOKUP(E3800,[1]PROJECTES!$C$14:$G$5000,2,FALSE))</f>
        <v/>
      </c>
      <c r="C3800" s="80"/>
      <c r="D3800" s="283" t="str">
        <f>IF(E3800="","",VLOOKUP(E3800,[1]PROJECTES!$C$14:$G$5000,5,FALSE))</f>
        <v/>
      </c>
      <c r="E3800" s="79"/>
      <c r="F3800" s="110" t="str">
        <f>IF(I3800="","",VLOOKUP(I3800,[1]PROJECTES!$C$14:$G$5000,2,FALSE))</f>
        <v/>
      </c>
      <c r="G3800" s="112" t="str">
        <f>IF(E3800="","",VLOOKUP(E3800,[1]PROJECTES!$C$14:$G$5000,4,FALSE))</f>
        <v/>
      </c>
      <c r="H3800" s="95"/>
      <c r="I3800" s="113" t="str">
        <f>IF(H3800="","",VLOOKUP(H3800,BD!B$2:C$16,2,FALSE))</f>
        <v/>
      </c>
      <c r="J3800" s="114"/>
      <c r="K3800" s="115" t="str">
        <f t="shared" si="128"/>
        <v/>
      </c>
      <c r="L3800" s="116" t="str">
        <f t="shared" ca="1" si="129"/>
        <v>-</v>
      </c>
      <c r="M3800" s="111" t="str">
        <f>IF(E3800="","",VLOOKUP(E3800,[1]PROJECTES!$C$14:$Z$5000,21,FALSE))</f>
        <v/>
      </c>
      <c r="N3800" s="117"/>
      <c r="O3800" s="118" t="s">
        <v>222</v>
      </c>
      <c r="P3800" s="119"/>
      <c r="Q3800" s="84"/>
      <c r="R3800" s="125"/>
      <c r="S3800" s="166"/>
      <c r="T3800" s="167"/>
    </row>
    <row r="3801" spans="1:20" s="121" customFormat="1" ht="20.100000000000001" customHeight="1" x14ac:dyDescent="0.3">
      <c r="A3801" s="80"/>
      <c r="B3801" s="110" t="str">
        <f>IF(E3801="","",VLOOKUP(E3801,[1]PROJECTES!$C$14:$G$5000,2,FALSE))</f>
        <v/>
      </c>
      <c r="C3801" s="80"/>
      <c r="D3801" s="283" t="str">
        <f>IF(E3801="","",VLOOKUP(E3801,[1]PROJECTES!$C$14:$G$5000,5,FALSE))</f>
        <v/>
      </c>
      <c r="E3801" s="79"/>
      <c r="F3801" s="110" t="str">
        <f>IF(I3801="","",VLOOKUP(I3801,[1]PROJECTES!$C$14:$G$5000,2,FALSE))</f>
        <v/>
      </c>
      <c r="G3801" s="112" t="str">
        <f>IF(E3801="","",VLOOKUP(E3801,[1]PROJECTES!$C$14:$G$5000,4,FALSE))</f>
        <v/>
      </c>
      <c r="H3801" s="95"/>
      <c r="I3801" s="113" t="str">
        <f>IF(H3801="","",VLOOKUP(H3801,BD!B$2:C$16,2,FALSE))</f>
        <v/>
      </c>
      <c r="J3801" s="114"/>
      <c r="K3801" s="115" t="str">
        <f t="shared" si="128"/>
        <v/>
      </c>
      <c r="L3801" s="116" t="str">
        <f t="shared" ca="1" si="129"/>
        <v>-</v>
      </c>
      <c r="M3801" s="111" t="str">
        <f>IF(E3801="","",VLOOKUP(E3801,[1]PROJECTES!$C$14:$Z$5000,21,FALSE))</f>
        <v/>
      </c>
      <c r="N3801" s="117"/>
      <c r="O3801" s="118" t="s">
        <v>222</v>
      </c>
      <c r="P3801" s="119"/>
      <c r="Q3801" s="84"/>
      <c r="R3801" s="125"/>
      <c r="S3801" s="166"/>
      <c r="T3801" s="167"/>
    </row>
    <row r="3802" spans="1:20" s="121" customFormat="1" ht="20.100000000000001" customHeight="1" x14ac:dyDescent="0.3">
      <c r="A3802" s="80"/>
      <c r="B3802" s="110" t="str">
        <f>IF(E3802="","",VLOOKUP(E3802,[1]PROJECTES!$C$14:$G$5000,2,FALSE))</f>
        <v/>
      </c>
      <c r="C3802" s="80"/>
      <c r="D3802" s="283" t="str">
        <f>IF(E3802="","",VLOOKUP(E3802,[1]PROJECTES!$C$14:$G$5000,5,FALSE))</f>
        <v/>
      </c>
      <c r="E3802" s="79"/>
      <c r="F3802" s="110" t="str">
        <f>IF(I3802="","",VLOOKUP(I3802,[1]PROJECTES!$C$14:$G$5000,2,FALSE))</f>
        <v/>
      </c>
      <c r="G3802" s="112" t="str">
        <f>IF(E3802="","",VLOOKUP(E3802,[1]PROJECTES!$C$14:$G$5000,4,FALSE))</f>
        <v/>
      </c>
      <c r="H3802" s="95"/>
      <c r="I3802" s="113" t="str">
        <f>IF(H3802="","",VLOOKUP(H3802,BD!B$2:C$16,2,FALSE))</f>
        <v/>
      </c>
      <c r="J3802" s="114"/>
      <c r="K3802" s="115" t="str">
        <f t="shared" si="128"/>
        <v/>
      </c>
      <c r="L3802" s="116" t="str">
        <f t="shared" ca="1" si="129"/>
        <v>-</v>
      </c>
      <c r="M3802" s="111" t="str">
        <f>IF(E3802="","",VLOOKUP(E3802,[1]PROJECTES!$C$14:$Z$5000,21,FALSE))</f>
        <v/>
      </c>
      <c r="N3802" s="117"/>
      <c r="O3802" s="118" t="s">
        <v>222</v>
      </c>
      <c r="P3802" s="119"/>
      <c r="Q3802" s="84"/>
      <c r="R3802" s="125"/>
      <c r="S3802" s="166"/>
      <c r="T3802" s="167"/>
    </row>
    <row r="3803" spans="1:20" s="121" customFormat="1" ht="20.100000000000001" customHeight="1" x14ac:dyDescent="0.3">
      <c r="A3803" s="80"/>
      <c r="B3803" s="110" t="str">
        <f>IF(E3803="","",VLOOKUP(E3803,[1]PROJECTES!$C$14:$G$5000,2,FALSE))</f>
        <v/>
      </c>
      <c r="C3803" s="80"/>
      <c r="D3803" s="283" t="str">
        <f>IF(E3803="","",VLOOKUP(E3803,[1]PROJECTES!$C$14:$G$5000,5,FALSE))</f>
        <v/>
      </c>
      <c r="E3803" s="79"/>
      <c r="F3803" s="110" t="str">
        <f>IF(I3803="","",VLOOKUP(I3803,[1]PROJECTES!$C$14:$G$5000,2,FALSE))</f>
        <v/>
      </c>
      <c r="G3803" s="112" t="str">
        <f>IF(E3803="","",VLOOKUP(E3803,[1]PROJECTES!$C$14:$G$5000,4,FALSE))</f>
        <v/>
      </c>
      <c r="H3803" s="95"/>
      <c r="I3803" s="113" t="str">
        <f>IF(H3803="","",VLOOKUP(H3803,BD!B$2:C$16,2,FALSE))</f>
        <v/>
      </c>
      <c r="J3803" s="114"/>
      <c r="K3803" s="115" t="str">
        <f t="shared" si="128"/>
        <v/>
      </c>
      <c r="L3803" s="116" t="str">
        <f t="shared" ca="1" si="129"/>
        <v>-</v>
      </c>
      <c r="M3803" s="111" t="str">
        <f>IF(E3803="","",VLOOKUP(E3803,[1]PROJECTES!$C$14:$Z$5000,21,FALSE))</f>
        <v/>
      </c>
      <c r="N3803" s="117"/>
      <c r="O3803" s="118" t="s">
        <v>222</v>
      </c>
      <c r="P3803" s="119"/>
      <c r="Q3803" s="84"/>
      <c r="R3803" s="125"/>
      <c r="S3803" s="166"/>
      <c r="T3803" s="167"/>
    </row>
    <row r="3804" spans="1:20" s="121" customFormat="1" ht="20.100000000000001" customHeight="1" x14ac:dyDescent="0.3">
      <c r="A3804" s="80"/>
      <c r="B3804" s="110" t="str">
        <f>IF(E3804="","",VLOOKUP(E3804,[1]PROJECTES!$C$14:$G$5000,2,FALSE))</f>
        <v/>
      </c>
      <c r="C3804" s="80"/>
      <c r="D3804" s="283" t="str">
        <f>IF(E3804="","",VLOOKUP(E3804,[1]PROJECTES!$C$14:$G$5000,5,FALSE))</f>
        <v/>
      </c>
      <c r="E3804" s="79"/>
      <c r="F3804" s="110" t="str">
        <f>IF(I3804="","",VLOOKUP(I3804,[1]PROJECTES!$C$14:$G$5000,2,FALSE))</f>
        <v/>
      </c>
      <c r="G3804" s="112" t="str">
        <f>IF(E3804="","",VLOOKUP(E3804,[1]PROJECTES!$C$14:$G$5000,4,FALSE))</f>
        <v/>
      </c>
      <c r="H3804" s="95"/>
      <c r="I3804" s="113" t="str">
        <f>IF(H3804="","",VLOOKUP(H3804,BD!B$2:C$16,2,FALSE))</f>
        <v/>
      </c>
      <c r="J3804" s="114"/>
      <c r="K3804" s="115" t="str">
        <f t="shared" si="128"/>
        <v/>
      </c>
      <c r="L3804" s="116" t="str">
        <f t="shared" ca="1" si="129"/>
        <v>-</v>
      </c>
      <c r="M3804" s="111" t="str">
        <f>IF(E3804="","",VLOOKUP(E3804,[1]PROJECTES!$C$14:$Z$5000,21,FALSE))</f>
        <v/>
      </c>
      <c r="N3804" s="117"/>
      <c r="O3804" s="118" t="s">
        <v>222</v>
      </c>
      <c r="P3804" s="119"/>
      <c r="Q3804" s="84"/>
      <c r="R3804" s="125"/>
      <c r="S3804" s="166"/>
      <c r="T3804" s="167"/>
    </row>
    <row r="3805" spans="1:20" s="121" customFormat="1" ht="20.100000000000001" customHeight="1" x14ac:dyDescent="0.3">
      <c r="A3805" s="80"/>
      <c r="B3805" s="110" t="str">
        <f>IF(E3805="","",VLOOKUP(E3805,[1]PROJECTES!$C$14:$G$5000,2,FALSE))</f>
        <v/>
      </c>
      <c r="C3805" s="80"/>
      <c r="D3805" s="283" t="str">
        <f>IF(E3805="","",VLOOKUP(E3805,[1]PROJECTES!$C$14:$G$5000,5,FALSE))</f>
        <v/>
      </c>
      <c r="E3805" s="79"/>
      <c r="F3805" s="110" t="str">
        <f>IF(I3805="","",VLOOKUP(I3805,[1]PROJECTES!$C$14:$G$5000,2,FALSE))</f>
        <v/>
      </c>
      <c r="G3805" s="112" t="str">
        <f>IF(E3805="","",VLOOKUP(E3805,[1]PROJECTES!$C$14:$G$5000,4,FALSE))</f>
        <v/>
      </c>
      <c r="H3805" s="95"/>
      <c r="I3805" s="113" t="str">
        <f>IF(H3805="","",VLOOKUP(H3805,BD!B$2:C$16,2,FALSE))</f>
        <v/>
      </c>
      <c r="J3805" s="114"/>
      <c r="K3805" s="115" t="str">
        <f t="shared" si="128"/>
        <v/>
      </c>
      <c r="L3805" s="116" t="str">
        <f t="shared" ca="1" si="129"/>
        <v>-</v>
      </c>
      <c r="M3805" s="111" t="str">
        <f>IF(E3805="","",VLOOKUP(E3805,[1]PROJECTES!$C$14:$Z$5000,21,FALSE))</f>
        <v/>
      </c>
      <c r="N3805" s="117"/>
      <c r="O3805" s="118" t="s">
        <v>222</v>
      </c>
      <c r="P3805" s="119"/>
      <c r="Q3805" s="84"/>
      <c r="R3805" s="125"/>
      <c r="S3805" s="166"/>
      <c r="T3805" s="167"/>
    </row>
    <row r="3806" spans="1:20" s="121" customFormat="1" ht="20.100000000000001" customHeight="1" x14ac:dyDescent="0.3">
      <c r="A3806" s="80"/>
      <c r="B3806" s="110" t="str">
        <f>IF(E3806="","",VLOOKUP(E3806,[1]PROJECTES!$C$14:$G$5000,2,FALSE))</f>
        <v/>
      </c>
      <c r="C3806" s="80"/>
      <c r="D3806" s="283" t="str">
        <f>IF(E3806="","",VLOOKUP(E3806,[1]PROJECTES!$C$14:$G$5000,5,FALSE))</f>
        <v/>
      </c>
      <c r="E3806" s="79"/>
      <c r="F3806" s="110" t="str">
        <f>IF(I3806="","",VLOOKUP(I3806,[1]PROJECTES!$C$14:$G$5000,2,FALSE))</f>
        <v/>
      </c>
      <c r="G3806" s="112" t="str">
        <f>IF(E3806="","",VLOOKUP(E3806,[1]PROJECTES!$C$14:$G$5000,4,FALSE))</f>
        <v/>
      </c>
      <c r="H3806" s="95"/>
      <c r="I3806" s="113" t="str">
        <f>IF(H3806="","",VLOOKUP(H3806,BD!B$2:C$16,2,FALSE))</f>
        <v/>
      </c>
      <c r="J3806" s="114"/>
      <c r="K3806" s="115" t="str">
        <f t="shared" si="128"/>
        <v/>
      </c>
      <c r="L3806" s="116" t="str">
        <f t="shared" ca="1" si="129"/>
        <v>-</v>
      </c>
      <c r="M3806" s="111" t="str">
        <f>IF(E3806="","",VLOOKUP(E3806,[1]PROJECTES!$C$14:$Z$5000,21,FALSE))</f>
        <v/>
      </c>
      <c r="N3806" s="117"/>
      <c r="O3806" s="118" t="s">
        <v>222</v>
      </c>
      <c r="P3806" s="119"/>
      <c r="Q3806" s="84"/>
      <c r="R3806" s="125"/>
      <c r="S3806" s="166"/>
      <c r="T3806" s="167"/>
    </row>
    <row r="3807" spans="1:20" s="121" customFormat="1" ht="20.100000000000001" customHeight="1" x14ac:dyDescent="0.3">
      <c r="A3807" s="80"/>
      <c r="B3807" s="110" t="str">
        <f>IF(E3807="","",VLOOKUP(E3807,[1]PROJECTES!$C$14:$G$5000,2,FALSE))</f>
        <v/>
      </c>
      <c r="C3807" s="80"/>
      <c r="D3807" s="283" t="str">
        <f>IF(E3807="","",VLOOKUP(E3807,[1]PROJECTES!$C$14:$G$5000,5,FALSE))</f>
        <v/>
      </c>
      <c r="E3807" s="79"/>
      <c r="F3807" s="110" t="str">
        <f>IF(I3807="","",VLOOKUP(I3807,[1]PROJECTES!$C$14:$G$5000,2,FALSE))</f>
        <v/>
      </c>
      <c r="G3807" s="112" t="str">
        <f>IF(E3807="","",VLOOKUP(E3807,[1]PROJECTES!$C$14:$G$5000,4,FALSE))</f>
        <v/>
      </c>
      <c r="H3807" s="95"/>
      <c r="I3807" s="113" t="str">
        <f>IF(H3807="","",VLOOKUP(H3807,BD!B$2:C$16,2,FALSE))</f>
        <v/>
      </c>
      <c r="J3807" s="114"/>
      <c r="K3807" s="115" t="str">
        <f t="shared" si="128"/>
        <v/>
      </c>
      <c r="L3807" s="116" t="str">
        <f t="shared" ca="1" si="129"/>
        <v>-</v>
      </c>
      <c r="M3807" s="111" t="str">
        <f>IF(E3807="","",VLOOKUP(E3807,[1]PROJECTES!$C$14:$Z$5000,21,FALSE))</f>
        <v/>
      </c>
      <c r="N3807" s="117"/>
      <c r="O3807" s="118" t="s">
        <v>222</v>
      </c>
      <c r="P3807" s="119"/>
      <c r="Q3807" s="84"/>
      <c r="R3807" s="125"/>
      <c r="S3807" s="166"/>
      <c r="T3807" s="167"/>
    </row>
    <row r="3808" spans="1:20" s="121" customFormat="1" ht="20.100000000000001" customHeight="1" x14ac:dyDescent="0.3">
      <c r="A3808" s="80"/>
      <c r="B3808" s="110" t="str">
        <f>IF(E3808="","",VLOOKUP(E3808,[1]PROJECTES!$C$14:$G$5000,2,FALSE))</f>
        <v/>
      </c>
      <c r="C3808" s="80"/>
      <c r="D3808" s="283" t="str">
        <f>IF(E3808="","",VLOOKUP(E3808,[1]PROJECTES!$C$14:$G$5000,5,FALSE))</f>
        <v/>
      </c>
      <c r="E3808" s="79"/>
      <c r="F3808" s="110" t="str">
        <f>IF(I3808="","",VLOOKUP(I3808,[1]PROJECTES!$C$14:$G$5000,2,FALSE))</f>
        <v/>
      </c>
      <c r="G3808" s="112" t="str">
        <f>IF(E3808="","",VLOOKUP(E3808,[1]PROJECTES!$C$14:$G$5000,4,FALSE))</f>
        <v/>
      </c>
      <c r="H3808" s="95"/>
      <c r="I3808" s="113" t="str">
        <f>IF(H3808="","",VLOOKUP(H3808,BD!B$2:C$16,2,FALSE))</f>
        <v/>
      </c>
      <c r="J3808" s="114"/>
      <c r="K3808" s="115" t="str">
        <f t="shared" si="128"/>
        <v/>
      </c>
      <c r="L3808" s="116" t="str">
        <f t="shared" ca="1" si="129"/>
        <v>-</v>
      </c>
      <c r="M3808" s="111" t="str">
        <f>IF(E3808="","",VLOOKUP(E3808,[1]PROJECTES!$C$14:$Z$5000,21,FALSE))</f>
        <v/>
      </c>
      <c r="N3808" s="117"/>
      <c r="O3808" s="118" t="s">
        <v>222</v>
      </c>
      <c r="P3808" s="119"/>
      <c r="Q3808" s="84"/>
      <c r="R3808" s="125"/>
      <c r="S3808" s="166"/>
      <c r="T3808" s="167"/>
    </row>
    <row r="3809" spans="1:20" s="121" customFormat="1" ht="20.100000000000001" customHeight="1" x14ac:dyDescent="0.3">
      <c r="A3809" s="80"/>
      <c r="B3809" s="110" t="str">
        <f>IF(E3809="","",VLOOKUP(E3809,[1]PROJECTES!$C$14:$G$5000,2,FALSE))</f>
        <v/>
      </c>
      <c r="C3809" s="80"/>
      <c r="D3809" s="283" t="str">
        <f>IF(E3809="","",VLOOKUP(E3809,[1]PROJECTES!$C$14:$G$5000,5,FALSE))</f>
        <v/>
      </c>
      <c r="E3809" s="79"/>
      <c r="F3809" s="110" t="str">
        <f>IF(I3809="","",VLOOKUP(I3809,[1]PROJECTES!$C$14:$G$5000,2,FALSE))</f>
        <v/>
      </c>
      <c r="G3809" s="112" t="str">
        <f>IF(E3809="","",VLOOKUP(E3809,[1]PROJECTES!$C$14:$G$5000,4,FALSE))</f>
        <v/>
      </c>
      <c r="H3809" s="95"/>
      <c r="I3809" s="113" t="str">
        <f>IF(H3809="","",VLOOKUP(H3809,BD!B$2:C$16,2,FALSE))</f>
        <v/>
      </c>
      <c r="J3809" s="114"/>
      <c r="K3809" s="115" t="str">
        <f t="shared" si="128"/>
        <v/>
      </c>
      <c r="L3809" s="116" t="str">
        <f t="shared" ca="1" si="129"/>
        <v>-</v>
      </c>
      <c r="M3809" s="111" t="str">
        <f>IF(E3809="","",VLOOKUP(E3809,[1]PROJECTES!$C$14:$Z$5000,21,FALSE))</f>
        <v/>
      </c>
      <c r="N3809" s="117"/>
      <c r="O3809" s="118" t="s">
        <v>222</v>
      </c>
      <c r="P3809" s="119"/>
      <c r="Q3809" s="84"/>
      <c r="R3809" s="125"/>
      <c r="S3809" s="166"/>
      <c r="T3809" s="167"/>
    </row>
    <row r="3810" spans="1:20" s="121" customFormat="1" ht="20.100000000000001" customHeight="1" x14ac:dyDescent="0.3">
      <c r="A3810" s="80"/>
      <c r="B3810" s="110" t="str">
        <f>IF(E3810="","",VLOOKUP(E3810,[1]PROJECTES!$C$14:$G$5000,2,FALSE))</f>
        <v/>
      </c>
      <c r="C3810" s="80"/>
      <c r="D3810" s="283" t="str">
        <f>IF(E3810="","",VLOOKUP(E3810,[1]PROJECTES!$C$14:$G$5000,5,FALSE))</f>
        <v/>
      </c>
      <c r="E3810" s="79"/>
      <c r="F3810" s="110" t="str">
        <f>IF(I3810="","",VLOOKUP(I3810,[1]PROJECTES!$C$14:$G$5000,2,FALSE))</f>
        <v/>
      </c>
      <c r="G3810" s="112" t="str">
        <f>IF(E3810="","",VLOOKUP(E3810,[1]PROJECTES!$C$14:$G$5000,4,FALSE))</f>
        <v/>
      </c>
      <c r="H3810" s="95"/>
      <c r="I3810" s="113" t="str">
        <f>IF(H3810="","",VLOOKUP(H3810,BD!B$2:C$16,2,FALSE))</f>
        <v/>
      </c>
      <c r="J3810" s="114"/>
      <c r="K3810" s="115" t="str">
        <f t="shared" si="128"/>
        <v/>
      </c>
      <c r="L3810" s="116" t="str">
        <f t="shared" ca="1" si="129"/>
        <v>-</v>
      </c>
      <c r="M3810" s="111" t="str">
        <f>IF(E3810="","",VLOOKUP(E3810,[1]PROJECTES!$C$14:$Z$5000,21,FALSE))</f>
        <v/>
      </c>
      <c r="N3810" s="117"/>
      <c r="O3810" s="118" t="s">
        <v>222</v>
      </c>
      <c r="P3810" s="119"/>
      <c r="Q3810" s="84"/>
      <c r="R3810" s="125"/>
      <c r="S3810" s="166"/>
      <c r="T3810" s="167"/>
    </row>
    <row r="3811" spans="1:20" s="121" customFormat="1" ht="20.100000000000001" customHeight="1" x14ac:dyDescent="0.3">
      <c r="A3811" s="80"/>
      <c r="B3811" s="110" t="str">
        <f>IF(E3811="","",VLOOKUP(E3811,[1]PROJECTES!$C$14:$G$5000,2,FALSE))</f>
        <v/>
      </c>
      <c r="C3811" s="80"/>
      <c r="D3811" s="283" t="str">
        <f>IF(E3811="","",VLOOKUP(E3811,[1]PROJECTES!$C$14:$G$5000,5,FALSE))</f>
        <v/>
      </c>
      <c r="E3811" s="79"/>
      <c r="F3811" s="110" t="str">
        <f>IF(I3811="","",VLOOKUP(I3811,[1]PROJECTES!$C$14:$G$5000,2,FALSE))</f>
        <v/>
      </c>
      <c r="G3811" s="112" t="str">
        <f>IF(E3811="","",VLOOKUP(E3811,[1]PROJECTES!$C$14:$G$5000,4,FALSE))</f>
        <v/>
      </c>
      <c r="H3811" s="95"/>
      <c r="I3811" s="113" t="str">
        <f>IF(H3811="","",VLOOKUP(H3811,BD!B$2:C$16,2,FALSE))</f>
        <v/>
      </c>
      <c r="J3811" s="114"/>
      <c r="K3811" s="115" t="str">
        <f t="shared" si="128"/>
        <v/>
      </c>
      <c r="L3811" s="116" t="str">
        <f t="shared" ca="1" si="129"/>
        <v>-</v>
      </c>
      <c r="M3811" s="111" t="str">
        <f>IF(E3811="","",VLOOKUP(E3811,[1]PROJECTES!$C$14:$Z$5000,21,FALSE))</f>
        <v/>
      </c>
      <c r="N3811" s="117"/>
      <c r="O3811" s="118" t="s">
        <v>222</v>
      </c>
      <c r="P3811" s="119"/>
      <c r="Q3811" s="84"/>
      <c r="R3811" s="125"/>
      <c r="S3811" s="166"/>
      <c r="T3811" s="167"/>
    </row>
    <row r="3812" spans="1:20" s="121" customFormat="1" ht="20.100000000000001" customHeight="1" x14ac:dyDescent="0.3">
      <c r="A3812" s="80"/>
      <c r="B3812" s="110" t="str">
        <f>IF(E3812="","",VLOOKUP(E3812,[1]PROJECTES!$C$14:$G$5000,2,FALSE))</f>
        <v/>
      </c>
      <c r="C3812" s="80"/>
      <c r="D3812" s="283" t="str">
        <f>IF(E3812="","",VLOOKUP(E3812,[1]PROJECTES!$C$14:$G$5000,5,FALSE))</f>
        <v/>
      </c>
      <c r="E3812" s="79"/>
      <c r="F3812" s="110" t="str">
        <f>IF(I3812="","",VLOOKUP(I3812,[1]PROJECTES!$C$14:$G$5000,2,FALSE))</f>
        <v/>
      </c>
      <c r="G3812" s="112" t="str">
        <f>IF(E3812="","",VLOOKUP(E3812,[1]PROJECTES!$C$14:$G$5000,4,FALSE))</f>
        <v/>
      </c>
      <c r="H3812" s="95"/>
      <c r="I3812" s="113" t="str">
        <f>IF(H3812="","",VLOOKUP(H3812,BD!B$2:C$16,2,FALSE))</f>
        <v/>
      </c>
      <c r="J3812" s="114"/>
      <c r="K3812" s="115" t="str">
        <f t="shared" si="128"/>
        <v/>
      </c>
      <c r="L3812" s="116" t="str">
        <f t="shared" ca="1" si="129"/>
        <v>-</v>
      </c>
      <c r="M3812" s="111" t="str">
        <f>IF(E3812="","",VLOOKUP(E3812,[1]PROJECTES!$C$14:$Z$5000,21,FALSE))</f>
        <v/>
      </c>
      <c r="N3812" s="117"/>
      <c r="O3812" s="118" t="s">
        <v>222</v>
      </c>
      <c r="P3812" s="119"/>
      <c r="Q3812" s="84"/>
      <c r="R3812" s="125"/>
      <c r="S3812" s="166"/>
      <c r="T3812" s="167"/>
    </row>
    <row r="3813" spans="1:20" s="121" customFormat="1" ht="20.100000000000001" customHeight="1" x14ac:dyDescent="0.3">
      <c r="A3813" s="80"/>
      <c r="B3813" s="110" t="str">
        <f>IF(E3813="","",VLOOKUP(E3813,[1]PROJECTES!$C$14:$G$5000,2,FALSE))</f>
        <v/>
      </c>
      <c r="C3813" s="80"/>
      <c r="D3813" s="283" t="str">
        <f>IF(E3813="","",VLOOKUP(E3813,[1]PROJECTES!$C$14:$G$5000,5,FALSE))</f>
        <v/>
      </c>
      <c r="E3813" s="79"/>
      <c r="F3813" s="110" t="str">
        <f>IF(I3813="","",VLOOKUP(I3813,[1]PROJECTES!$C$14:$G$5000,2,FALSE))</f>
        <v/>
      </c>
      <c r="G3813" s="112" t="str">
        <f>IF(E3813="","",VLOOKUP(E3813,[1]PROJECTES!$C$14:$G$5000,4,FALSE))</f>
        <v/>
      </c>
      <c r="H3813" s="95"/>
      <c r="I3813" s="113" t="str">
        <f>IF(H3813="","",VLOOKUP(H3813,BD!B$2:C$16,2,FALSE))</f>
        <v/>
      </c>
      <c r="J3813" s="114"/>
      <c r="K3813" s="115" t="str">
        <f t="shared" si="128"/>
        <v/>
      </c>
      <c r="L3813" s="116" t="str">
        <f t="shared" ca="1" si="129"/>
        <v>-</v>
      </c>
      <c r="M3813" s="111" t="str">
        <f>IF(E3813="","",VLOOKUP(E3813,[1]PROJECTES!$C$14:$Z$5000,21,FALSE))</f>
        <v/>
      </c>
      <c r="N3813" s="117"/>
      <c r="O3813" s="118" t="s">
        <v>222</v>
      </c>
      <c r="P3813" s="119"/>
      <c r="Q3813" s="84"/>
      <c r="R3813" s="125"/>
      <c r="S3813" s="166"/>
      <c r="T3813" s="167"/>
    </row>
    <row r="3814" spans="1:20" s="121" customFormat="1" ht="20.100000000000001" customHeight="1" x14ac:dyDescent="0.3">
      <c r="A3814" s="80"/>
      <c r="B3814" s="110" t="str">
        <f>IF(E3814="","",VLOOKUP(E3814,[1]PROJECTES!$C$14:$G$5000,2,FALSE))</f>
        <v/>
      </c>
      <c r="C3814" s="80"/>
      <c r="D3814" s="283" t="str">
        <f>IF(E3814="","",VLOOKUP(E3814,[1]PROJECTES!$C$14:$G$5000,5,FALSE))</f>
        <v/>
      </c>
      <c r="E3814" s="79"/>
      <c r="F3814" s="110" t="str">
        <f>IF(I3814="","",VLOOKUP(I3814,[1]PROJECTES!$C$14:$G$5000,2,FALSE))</f>
        <v/>
      </c>
      <c r="G3814" s="112" t="str">
        <f>IF(E3814="","",VLOOKUP(E3814,[1]PROJECTES!$C$14:$G$5000,4,FALSE))</f>
        <v/>
      </c>
      <c r="H3814" s="95"/>
      <c r="I3814" s="113" t="str">
        <f>IF(H3814="","",VLOOKUP(H3814,BD!B$2:C$16,2,FALSE))</f>
        <v/>
      </c>
      <c r="J3814" s="114"/>
      <c r="K3814" s="115" t="str">
        <f t="shared" ref="K3814:K3872" si="130">IF(J3814="","",WEEKNUM(J3814,2)-0)</f>
        <v/>
      </c>
      <c r="L3814" s="116" t="str">
        <f t="shared" ca="1" si="129"/>
        <v>-</v>
      </c>
      <c r="M3814" s="111" t="str">
        <f>IF(E3814="","",VLOOKUP(E3814,[1]PROJECTES!$C$14:$Z$5000,21,FALSE))</f>
        <v/>
      </c>
      <c r="N3814" s="117"/>
      <c r="O3814" s="118" t="s">
        <v>222</v>
      </c>
      <c r="P3814" s="119"/>
      <c r="Q3814" s="84"/>
      <c r="R3814" s="125"/>
      <c r="S3814" s="166"/>
      <c r="T3814" s="167"/>
    </row>
    <row r="3815" spans="1:20" s="121" customFormat="1" ht="20.100000000000001" customHeight="1" x14ac:dyDescent="0.3">
      <c r="A3815" s="80"/>
      <c r="B3815" s="110" t="str">
        <f>IF(E3815="","",VLOOKUP(E3815,[1]PROJECTES!$C$14:$G$5000,2,FALSE))</f>
        <v/>
      </c>
      <c r="C3815" s="80"/>
      <c r="D3815" s="283" t="str">
        <f>IF(E3815="","",VLOOKUP(E3815,[1]PROJECTES!$C$14:$G$5000,5,FALSE))</f>
        <v/>
      </c>
      <c r="E3815" s="155"/>
      <c r="F3815" s="110" t="str">
        <f>IF(I3815="","",VLOOKUP(I3815,[1]PROJECTES!$C$14:$G$5000,2,FALSE))</f>
        <v/>
      </c>
      <c r="G3815" s="112" t="str">
        <f>IF(E3815="","",VLOOKUP(E3815,[1]PROJECTES!$C$14:$G$5000,4,FALSE))</f>
        <v/>
      </c>
      <c r="H3815" s="95"/>
      <c r="I3815" s="113" t="str">
        <f>IF(H3815="","",VLOOKUP(H3815,BD!B$2:C$16,2,FALSE))</f>
        <v/>
      </c>
      <c r="J3815" s="114"/>
      <c r="K3815" s="115" t="str">
        <f t="shared" si="130"/>
        <v/>
      </c>
      <c r="L3815" s="116" t="str">
        <f t="shared" ca="1" si="129"/>
        <v>-</v>
      </c>
      <c r="M3815" s="111" t="str">
        <f>IF(E3815="","",VLOOKUP(E3815,[1]PROJECTES!$C$14:$Z$5000,21,FALSE))</f>
        <v/>
      </c>
      <c r="N3815" s="117"/>
      <c r="O3815" s="118" t="s">
        <v>222</v>
      </c>
      <c r="P3815" s="119"/>
      <c r="Q3815" s="84"/>
      <c r="R3815" s="249"/>
      <c r="S3815" s="166"/>
      <c r="T3815" s="167"/>
    </row>
    <row r="3816" spans="1:20" s="121" customFormat="1" ht="20.100000000000001" customHeight="1" x14ac:dyDescent="0.3">
      <c r="A3816" s="80"/>
      <c r="B3816" s="110" t="str">
        <f>IF(E3816="","",VLOOKUP(E3816,[1]PROJECTES!$C$14:$G$5000,2,FALSE))</f>
        <v/>
      </c>
      <c r="C3816" s="80"/>
      <c r="D3816" s="283" t="str">
        <f>IF(E3816="","",VLOOKUP(E3816,[1]PROJECTES!$C$14:$G$5000,5,FALSE))</f>
        <v/>
      </c>
      <c r="E3816" s="79"/>
      <c r="F3816" s="110" t="str">
        <f>IF(I3816="","",VLOOKUP(I3816,[1]PROJECTES!$C$14:$G$5000,2,FALSE))</f>
        <v/>
      </c>
      <c r="G3816" s="112" t="str">
        <f>IF(E3816="","",VLOOKUP(E3816,[1]PROJECTES!$C$14:$G$5000,4,FALSE))</f>
        <v/>
      </c>
      <c r="H3816" s="95"/>
      <c r="I3816" s="113" t="str">
        <f>IF(H3816="","",VLOOKUP(H3816,BD!B$2:C$16,2,FALSE))</f>
        <v/>
      </c>
      <c r="J3816" s="114"/>
      <c r="K3816" s="115" t="str">
        <f t="shared" si="130"/>
        <v/>
      </c>
      <c r="L3816" s="116" t="str">
        <f t="shared" ca="1" si="129"/>
        <v>-</v>
      </c>
      <c r="M3816" s="111" t="str">
        <f>IF(E3816="","",VLOOKUP(E3816,[1]PROJECTES!$C$14:$Z$5000,21,FALSE))</f>
        <v/>
      </c>
      <c r="N3816" s="117"/>
      <c r="O3816" s="118" t="s">
        <v>222</v>
      </c>
      <c r="P3816" s="119"/>
      <c r="Q3816" s="84"/>
      <c r="R3816" s="123"/>
      <c r="S3816" s="166"/>
      <c r="T3816" s="167"/>
    </row>
    <row r="3817" spans="1:20" s="121" customFormat="1" ht="20.100000000000001" customHeight="1" x14ac:dyDescent="0.3">
      <c r="A3817" s="80"/>
      <c r="B3817" s="110" t="str">
        <f>IF(E3817="","",VLOOKUP(E3817,[1]PROJECTES!$C$14:$G$5000,2,FALSE))</f>
        <v/>
      </c>
      <c r="C3817" s="80"/>
      <c r="D3817" s="283" t="str">
        <f>IF(E3817="","",VLOOKUP(E3817,[1]PROJECTES!$C$14:$G$5000,5,FALSE))</f>
        <v/>
      </c>
      <c r="E3817" s="79"/>
      <c r="F3817" s="110" t="str">
        <f>IF(I3817="","",VLOOKUP(I3817,[1]PROJECTES!$C$14:$G$5000,2,FALSE))</f>
        <v/>
      </c>
      <c r="G3817" s="112" t="str">
        <f>IF(E3817="","",VLOOKUP(E3817,[1]PROJECTES!$C$14:$G$5000,4,FALSE))</f>
        <v/>
      </c>
      <c r="H3817" s="95"/>
      <c r="I3817" s="113" t="str">
        <f>IF(H3817="","",VLOOKUP(H3817,BD!B$2:C$16,2,FALSE))</f>
        <v/>
      </c>
      <c r="J3817" s="114"/>
      <c r="K3817" s="115" t="str">
        <f t="shared" si="130"/>
        <v/>
      </c>
      <c r="L3817" s="116" t="str">
        <f t="shared" ca="1" si="129"/>
        <v>-</v>
      </c>
      <c r="M3817" s="111" t="str">
        <f>IF(E3817="","",VLOOKUP(E3817,[1]PROJECTES!$C$14:$Z$5000,21,FALSE))</f>
        <v/>
      </c>
      <c r="N3817" s="117"/>
      <c r="O3817" s="118" t="s">
        <v>222</v>
      </c>
      <c r="P3817" s="119"/>
      <c r="Q3817" s="84"/>
      <c r="R3817" s="123"/>
      <c r="S3817" s="166"/>
      <c r="T3817" s="167"/>
    </row>
    <row r="3818" spans="1:20" s="121" customFormat="1" ht="20.100000000000001" customHeight="1" x14ac:dyDescent="0.3">
      <c r="A3818" s="80"/>
      <c r="B3818" s="110" t="str">
        <f>IF(E3818="","",VLOOKUP(E3818,[1]PROJECTES!$C$14:$G$5000,2,FALSE))</f>
        <v/>
      </c>
      <c r="C3818" s="80"/>
      <c r="D3818" s="283" t="str">
        <f>IF(E3818="","",VLOOKUP(E3818,[1]PROJECTES!$C$14:$G$5000,5,FALSE))</f>
        <v/>
      </c>
      <c r="E3818" s="79"/>
      <c r="F3818" s="110" t="str">
        <f>IF(I3818="","",VLOOKUP(I3818,[1]PROJECTES!$C$14:$G$5000,2,FALSE))</f>
        <v/>
      </c>
      <c r="G3818" s="112" t="str">
        <f>IF(E3818="","",VLOOKUP(E3818,[1]PROJECTES!$C$14:$G$5000,4,FALSE))</f>
        <v/>
      </c>
      <c r="H3818" s="95"/>
      <c r="I3818" s="113" t="str">
        <f>IF(H3818="","",VLOOKUP(H3818,BD!B$2:C$16,2,FALSE))</f>
        <v/>
      </c>
      <c r="J3818" s="114"/>
      <c r="K3818" s="115" t="str">
        <f t="shared" si="130"/>
        <v/>
      </c>
      <c r="L3818" s="116" t="str">
        <f t="shared" ca="1" si="129"/>
        <v>-</v>
      </c>
      <c r="M3818" s="111" t="str">
        <f>IF(E3818="","",VLOOKUP(E3818,[1]PROJECTES!$C$14:$Z$5000,21,FALSE))</f>
        <v/>
      </c>
      <c r="N3818" s="117"/>
      <c r="O3818" s="118" t="s">
        <v>222</v>
      </c>
      <c r="P3818" s="119"/>
      <c r="Q3818" s="84"/>
      <c r="R3818" s="125"/>
      <c r="S3818" s="166"/>
      <c r="T3818" s="167"/>
    </row>
    <row r="3819" spans="1:20" s="121" customFormat="1" ht="20.100000000000001" customHeight="1" x14ac:dyDescent="0.3">
      <c r="A3819" s="80"/>
      <c r="B3819" s="110" t="str">
        <f>IF(E3819="","",VLOOKUP(E3819,[1]PROJECTES!$C$14:$G$5000,2,FALSE))</f>
        <v/>
      </c>
      <c r="C3819" s="80"/>
      <c r="D3819" s="283" t="str">
        <f>IF(E3819="","",VLOOKUP(E3819,[1]PROJECTES!$C$14:$G$5000,5,FALSE))</f>
        <v/>
      </c>
      <c r="E3819" s="79"/>
      <c r="F3819" s="110" t="str">
        <f>IF(I3819="","",VLOOKUP(I3819,[1]PROJECTES!$C$14:$G$5000,2,FALSE))</f>
        <v/>
      </c>
      <c r="G3819" s="112" t="str">
        <f>IF(E3819="","",VLOOKUP(E3819,[1]PROJECTES!$C$14:$G$5000,4,FALSE))</f>
        <v/>
      </c>
      <c r="H3819" s="95"/>
      <c r="I3819" s="113" t="str">
        <f>IF(H3819="","",VLOOKUP(H3819,BD!B$2:C$16,2,FALSE))</f>
        <v/>
      </c>
      <c r="J3819" s="114"/>
      <c r="K3819" s="115" t="str">
        <f t="shared" si="130"/>
        <v/>
      </c>
      <c r="L3819" s="116" t="str">
        <f t="shared" ca="1" si="129"/>
        <v>-</v>
      </c>
      <c r="M3819" s="111" t="str">
        <f>IF(E3819="","",VLOOKUP(E3819,[1]PROJECTES!$C$14:$Z$5000,21,FALSE))</f>
        <v/>
      </c>
      <c r="N3819" s="117"/>
      <c r="O3819" s="118" t="s">
        <v>222</v>
      </c>
      <c r="P3819" s="119"/>
      <c r="Q3819" s="84"/>
      <c r="R3819" s="125"/>
      <c r="S3819" s="166"/>
      <c r="T3819" s="167"/>
    </row>
    <row r="3820" spans="1:20" s="121" customFormat="1" ht="20.100000000000001" customHeight="1" x14ac:dyDescent="0.3">
      <c r="A3820" s="80"/>
      <c r="B3820" s="110" t="str">
        <f>IF(E3820="","",VLOOKUP(E3820,[1]PROJECTES!$C$14:$G$5000,2,FALSE))</f>
        <v/>
      </c>
      <c r="C3820" s="80"/>
      <c r="D3820" s="283" t="str">
        <f>IF(E3820="","",VLOOKUP(E3820,[1]PROJECTES!$C$14:$G$5000,5,FALSE))</f>
        <v/>
      </c>
      <c r="E3820" s="79"/>
      <c r="F3820" s="110" t="str">
        <f>IF(I3820="","",VLOOKUP(I3820,[1]PROJECTES!$C$14:$G$5000,2,FALSE))</f>
        <v/>
      </c>
      <c r="G3820" s="112" t="str">
        <f>IF(E3820="","",VLOOKUP(E3820,[1]PROJECTES!$C$14:$G$5000,4,FALSE))</f>
        <v/>
      </c>
      <c r="H3820" s="95"/>
      <c r="I3820" s="113" t="str">
        <f>IF(H3820="","",VLOOKUP(H3820,BD!B$2:C$16,2,FALSE))</f>
        <v/>
      </c>
      <c r="J3820" s="114"/>
      <c r="K3820" s="115" t="str">
        <f t="shared" si="130"/>
        <v/>
      </c>
      <c r="L3820" s="116" t="str">
        <f t="shared" ca="1" si="129"/>
        <v>-</v>
      </c>
      <c r="M3820" s="111" t="str">
        <f>IF(E3820="","",VLOOKUP(E3820,[1]PROJECTES!$C$14:$Z$5000,21,FALSE))</f>
        <v/>
      </c>
      <c r="N3820" s="117"/>
      <c r="O3820" s="118" t="s">
        <v>222</v>
      </c>
      <c r="P3820" s="119"/>
      <c r="Q3820" s="84"/>
      <c r="R3820" s="125"/>
      <c r="S3820" s="166"/>
      <c r="T3820" s="167"/>
    </row>
    <row r="3821" spans="1:20" s="121" customFormat="1" ht="20.100000000000001" customHeight="1" x14ac:dyDescent="0.3">
      <c r="A3821" s="80"/>
      <c r="B3821" s="110" t="str">
        <f>IF(E3821="","",VLOOKUP(E3821,[1]PROJECTES!$C$14:$G$5000,2,FALSE))</f>
        <v/>
      </c>
      <c r="C3821" s="80"/>
      <c r="D3821" s="283" t="str">
        <f>IF(E3821="","",VLOOKUP(E3821,[1]PROJECTES!$C$14:$G$5000,5,FALSE))</f>
        <v/>
      </c>
      <c r="E3821" s="79"/>
      <c r="F3821" s="110" t="str">
        <f>IF(I3821="","",VLOOKUP(I3821,[1]PROJECTES!$C$14:$G$5000,2,FALSE))</f>
        <v/>
      </c>
      <c r="G3821" s="112" t="str">
        <f>IF(E3821="","",VLOOKUP(E3821,[1]PROJECTES!$C$14:$G$5000,4,FALSE))</f>
        <v/>
      </c>
      <c r="H3821" s="95"/>
      <c r="I3821" s="113" t="str">
        <f>IF(H3821="","",VLOOKUP(H3821,BD!B$2:C$16,2,FALSE))</f>
        <v/>
      </c>
      <c r="J3821" s="114"/>
      <c r="K3821" s="115" t="str">
        <f t="shared" si="130"/>
        <v/>
      </c>
      <c r="L3821" s="116" t="str">
        <f t="shared" ca="1" si="129"/>
        <v>-</v>
      </c>
      <c r="M3821" s="111" t="str">
        <f>IF(E3821="","",VLOOKUP(E3821,[1]PROJECTES!$C$14:$Z$5000,21,FALSE))</f>
        <v/>
      </c>
      <c r="N3821" s="117"/>
      <c r="O3821" s="118" t="s">
        <v>222</v>
      </c>
      <c r="P3821" s="119"/>
      <c r="Q3821" s="84"/>
      <c r="R3821" s="125"/>
      <c r="S3821" s="166"/>
      <c r="T3821" s="167"/>
    </row>
    <row r="3822" spans="1:20" s="121" customFormat="1" ht="20.100000000000001" customHeight="1" x14ac:dyDescent="0.3">
      <c r="A3822" s="80"/>
      <c r="B3822" s="110" t="str">
        <f>IF(E3822="","",VLOOKUP(E3822,[1]PROJECTES!$C$14:$G$5000,2,FALSE))</f>
        <v/>
      </c>
      <c r="C3822" s="80"/>
      <c r="D3822" s="283" t="str">
        <f>IF(E3822="","",VLOOKUP(E3822,[1]PROJECTES!$C$14:$G$5000,5,FALSE))</f>
        <v/>
      </c>
      <c r="E3822" s="79"/>
      <c r="F3822" s="110" t="str">
        <f>IF(I3822="","",VLOOKUP(I3822,[1]PROJECTES!$C$14:$G$5000,2,FALSE))</f>
        <v/>
      </c>
      <c r="G3822" s="112" t="str">
        <f>IF(E3822="","",VLOOKUP(E3822,[1]PROJECTES!$C$14:$G$5000,4,FALSE))</f>
        <v/>
      </c>
      <c r="H3822" s="95"/>
      <c r="I3822" s="113" t="str">
        <f>IF(H3822="","",VLOOKUP(H3822,BD!B$2:C$16,2,FALSE))</f>
        <v/>
      </c>
      <c r="J3822" s="114"/>
      <c r="K3822" s="115" t="str">
        <f t="shared" si="130"/>
        <v/>
      </c>
      <c r="L3822" s="116" t="str">
        <f t="shared" ca="1" si="129"/>
        <v>-</v>
      </c>
      <c r="M3822" s="111" t="str">
        <f>IF(E3822="","",VLOOKUP(E3822,[1]PROJECTES!$C$14:$Z$5000,21,FALSE))</f>
        <v/>
      </c>
      <c r="N3822" s="117"/>
      <c r="O3822" s="118" t="s">
        <v>222</v>
      </c>
      <c r="P3822" s="119"/>
      <c r="Q3822" s="84"/>
      <c r="R3822" s="125"/>
      <c r="S3822" s="166"/>
      <c r="T3822" s="167"/>
    </row>
    <row r="3823" spans="1:20" s="121" customFormat="1" ht="20.100000000000001" customHeight="1" x14ac:dyDescent="0.3">
      <c r="A3823" s="80"/>
      <c r="B3823" s="110" t="str">
        <f>IF(E3823="","",VLOOKUP(E3823,[1]PROJECTES!$C$14:$G$5000,2,FALSE))</f>
        <v/>
      </c>
      <c r="C3823" s="80"/>
      <c r="D3823" s="283" t="str">
        <f>IF(E3823="","",VLOOKUP(E3823,[1]PROJECTES!$C$14:$G$5000,5,FALSE))</f>
        <v/>
      </c>
      <c r="E3823" s="79"/>
      <c r="F3823" s="110" t="str">
        <f>IF(I3823="","",VLOOKUP(I3823,[1]PROJECTES!$C$14:$G$5000,2,FALSE))</f>
        <v/>
      </c>
      <c r="G3823" s="112" t="str">
        <f>IF(E3823="","",VLOOKUP(E3823,[1]PROJECTES!$C$14:$G$5000,4,FALSE))</f>
        <v/>
      </c>
      <c r="H3823" s="95"/>
      <c r="I3823" s="113" t="str">
        <f>IF(H3823="","",VLOOKUP(H3823,BD!B$2:C$16,2,FALSE))</f>
        <v/>
      </c>
      <c r="J3823" s="114"/>
      <c r="K3823" s="115" t="str">
        <f t="shared" si="130"/>
        <v/>
      </c>
      <c r="L3823" s="116" t="str">
        <f t="shared" ca="1" si="129"/>
        <v>-</v>
      </c>
      <c r="M3823" s="111" t="str">
        <f>IF(E3823="","",VLOOKUP(E3823,[1]PROJECTES!$C$14:$Z$5000,21,FALSE))</f>
        <v/>
      </c>
      <c r="N3823" s="117"/>
      <c r="O3823" s="118" t="s">
        <v>222</v>
      </c>
      <c r="P3823" s="119"/>
      <c r="Q3823" s="84"/>
      <c r="R3823" s="125"/>
      <c r="S3823" s="166"/>
      <c r="T3823" s="167"/>
    </row>
    <row r="3824" spans="1:20" s="121" customFormat="1" ht="20.100000000000001" customHeight="1" x14ac:dyDescent="0.3">
      <c r="A3824" s="80"/>
      <c r="B3824" s="110" t="str">
        <f>IF(E3824="","",VLOOKUP(E3824,[1]PROJECTES!$C$14:$G$5000,2,FALSE))</f>
        <v/>
      </c>
      <c r="C3824" s="80"/>
      <c r="D3824" s="283" t="str">
        <f>IF(E3824="","",VLOOKUP(E3824,[1]PROJECTES!$C$14:$G$5000,5,FALSE))</f>
        <v/>
      </c>
      <c r="E3824" s="79"/>
      <c r="F3824" s="110" t="str">
        <f>IF(I3824="","",VLOOKUP(I3824,[1]PROJECTES!$C$14:$G$5000,2,FALSE))</f>
        <v/>
      </c>
      <c r="G3824" s="112" t="str">
        <f>IF(E3824="","",VLOOKUP(E3824,[1]PROJECTES!$C$14:$G$5000,4,FALSE))</f>
        <v/>
      </c>
      <c r="H3824" s="95"/>
      <c r="I3824" s="113" t="str">
        <f>IF(H3824="","",VLOOKUP(H3824,BD!B$2:C$16,2,FALSE))</f>
        <v/>
      </c>
      <c r="J3824" s="114"/>
      <c r="K3824" s="115" t="str">
        <f t="shared" si="130"/>
        <v/>
      </c>
      <c r="L3824" s="116" t="str">
        <f t="shared" ca="1" si="129"/>
        <v>-</v>
      </c>
      <c r="M3824" s="111" t="str">
        <f>IF(E3824="","",VLOOKUP(E3824,[1]PROJECTES!$C$14:$Z$5000,21,FALSE))</f>
        <v/>
      </c>
      <c r="N3824" s="117"/>
      <c r="O3824" s="118" t="s">
        <v>222</v>
      </c>
      <c r="P3824" s="119"/>
      <c r="Q3824" s="84"/>
      <c r="R3824" s="125"/>
      <c r="S3824" s="166"/>
      <c r="T3824" s="167"/>
    </row>
    <row r="3825" spans="1:20" s="121" customFormat="1" ht="20.100000000000001" customHeight="1" x14ac:dyDescent="0.3">
      <c r="A3825" s="80"/>
      <c r="B3825" s="110" t="str">
        <f>IF(E3825="","",VLOOKUP(E3825,[1]PROJECTES!$C$14:$G$5000,2,FALSE))</f>
        <v/>
      </c>
      <c r="C3825" s="80"/>
      <c r="D3825" s="283" t="str">
        <f>IF(E3825="","",VLOOKUP(E3825,[1]PROJECTES!$C$14:$G$5000,5,FALSE))</f>
        <v/>
      </c>
      <c r="E3825" s="79"/>
      <c r="F3825" s="110" t="str">
        <f>IF(I3825="","",VLOOKUP(I3825,[1]PROJECTES!$C$14:$G$5000,2,FALSE))</f>
        <v/>
      </c>
      <c r="G3825" s="112" t="str">
        <f>IF(E3825="","",VLOOKUP(E3825,[1]PROJECTES!$C$14:$G$5000,4,FALSE))</f>
        <v/>
      </c>
      <c r="H3825" s="95"/>
      <c r="I3825" s="113" t="str">
        <f>IF(H3825="","",VLOOKUP(H3825,BD!B$2:C$16,2,FALSE))</f>
        <v/>
      </c>
      <c r="J3825" s="114"/>
      <c r="K3825" s="115" t="str">
        <f t="shared" si="130"/>
        <v/>
      </c>
      <c r="L3825" s="116" t="str">
        <f t="shared" ca="1" si="129"/>
        <v>-</v>
      </c>
      <c r="M3825" s="111" t="str">
        <f>IF(E3825="","",VLOOKUP(E3825,[1]PROJECTES!$C$14:$Z$5000,21,FALSE))</f>
        <v/>
      </c>
      <c r="N3825" s="117"/>
      <c r="O3825" s="118" t="s">
        <v>222</v>
      </c>
      <c r="P3825" s="119"/>
      <c r="Q3825" s="84"/>
      <c r="R3825" s="125"/>
      <c r="S3825" s="166"/>
      <c r="T3825" s="167"/>
    </row>
    <row r="3826" spans="1:20" s="121" customFormat="1" ht="20.100000000000001" customHeight="1" x14ac:dyDescent="0.3">
      <c r="A3826" s="80"/>
      <c r="B3826" s="110" t="str">
        <f>IF(E3826="","",VLOOKUP(E3826,[1]PROJECTES!$C$14:$G$5000,2,FALSE))</f>
        <v/>
      </c>
      <c r="C3826" s="80"/>
      <c r="D3826" s="283" t="str">
        <f>IF(E3826="","",VLOOKUP(E3826,[1]PROJECTES!$C$14:$G$5000,5,FALSE))</f>
        <v/>
      </c>
      <c r="E3826" s="79"/>
      <c r="F3826" s="110" t="str">
        <f>IF(I3826="","",VLOOKUP(I3826,[1]PROJECTES!$C$14:$G$5000,2,FALSE))</f>
        <v/>
      </c>
      <c r="G3826" s="112" t="str">
        <f>IF(E3826="","",VLOOKUP(E3826,[1]PROJECTES!$C$14:$G$5000,4,FALSE))</f>
        <v/>
      </c>
      <c r="H3826" s="95"/>
      <c r="I3826" s="113" t="str">
        <f>IF(H3826="","",VLOOKUP(H3826,BD!B$2:C$16,2,FALSE))</f>
        <v/>
      </c>
      <c r="J3826" s="144"/>
      <c r="K3826" s="115" t="str">
        <f t="shared" si="130"/>
        <v/>
      </c>
      <c r="L3826" s="116" t="str">
        <f t="shared" ca="1" si="129"/>
        <v>-</v>
      </c>
      <c r="M3826" s="111" t="str">
        <f>IF(E3826="","",VLOOKUP(E3826,[1]PROJECTES!$C$14:$Z$5000,21,FALSE))</f>
        <v/>
      </c>
      <c r="N3826" s="117"/>
      <c r="O3826" s="118" t="s">
        <v>222</v>
      </c>
      <c r="P3826" s="119"/>
      <c r="Q3826" s="84"/>
      <c r="R3826" s="125"/>
      <c r="S3826" s="166"/>
      <c r="T3826" s="167"/>
    </row>
    <row r="3827" spans="1:20" s="121" customFormat="1" ht="20.100000000000001" customHeight="1" x14ac:dyDescent="0.3">
      <c r="A3827" s="80"/>
      <c r="B3827" s="110" t="str">
        <f>IF(E3827="","",VLOOKUP(E3827,[1]PROJECTES!$C$14:$G$5000,2,FALSE))</f>
        <v/>
      </c>
      <c r="C3827" s="80"/>
      <c r="D3827" s="283" t="str">
        <f>IF(E3827="","",VLOOKUP(E3827,[1]PROJECTES!$C$14:$G$5000,5,FALSE))</f>
        <v/>
      </c>
      <c r="E3827" s="79"/>
      <c r="F3827" s="110" t="str">
        <f>IF(I3827="","",VLOOKUP(I3827,[1]PROJECTES!$C$14:$G$5000,2,FALSE))</f>
        <v/>
      </c>
      <c r="G3827" s="112" t="str">
        <f>IF(E3827="","",VLOOKUP(E3827,[1]PROJECTES!$C$14:$G$5000,4,FALSE))</f>
        <v/>
      </c>
      <c r="H3827" s="95"/>
      <c r="I3827" s="113" t="str">
        <f>IF(H3827="","",VLOOKUP(H3827,BD!B$2:C$16,2,FALSE))</f>
        <v/>
      </c>
      <c r="J3827" s="144"/>
      <c r="K3827" s="115" t="str">
        <f t="shared" si="130"/>
        <v/>
      </c>
      <c r="L3827" s="116" t="str">
        <f t="shared" ca="1" si="129"/>
        <v>-</v>
      </c>
      <c r="M3827" s="111" t="str">
        <f>IF(E3827="","",VLOOKUP(E3827,[1]PROJECTES!$C$14:$Z$5000,21,FALSE))</f>
        <v/>
      </c>
      <c r="N3827" s="117"/>
      <c r="O3827" s="118" t="s">
        <v>222</v>
      </c>
      <c r="P3827" s="119"/>
      <c r="Q3827" s="84"/>
      <c r="R3827" s="125"/>
      <c r="S3827" s="166"/>
      <c r="T3827" s="167"/>
    </row>
    <row r="3828" spans="1:20" s="121" customFormat="1" ht="20.100000000000001" customHeight="1" x14ac:dyDescent="0.3">
      <c r="A3828" s="80"/>
      <c r="B3828" s="110" t="str">
        <f>IF(E3828="","",VLOOKUP(E3828,[1]PROJECTES!$C$14:$G$5000,2,FALSE))</f>
        <v/>
      </c>
      <c r="C3828" s="80"/>
      <c r="D3828" s="283" t="str">
        <f>IF(E3828="","",VLOOKUP(E3828,[1]PROJECTES!$C$14:$G$5000,5,FALSE))</f>
        <v/>
      </c>
      <c r="E3828" s="79"/>
      <c r="F3828" s="110" t="str">
        <f>IF(I3828="","",VLOOKUP(I3828,[1]PROJECTES!$C$14:$G$5000,2,FALSE))</f>
        <v/>
      </c>
      <c r="G3828" s="112" t="str">
        <f>IF(E3828="","",VLOOKUP(E3828,[1]PROJECTES!$C$14:$G$5000,4,FALSE))</f>
        <v/>
      </c>
      <c r="H3828" s="95"/>
      <c r="I3828" s="113" t="str">
        <f>IF(H3828="","",VLOOKUP(H3828,BD!B$2:C$16,2,FALSE))</f>
        <v/>
      </c>
      <c r="J3828" s="144"/>
      <c r="K3828" s="115" t="str">
        <f t="shared" si="130"/>
        <v/>
      </c>
      <c r="L3828" s="116" t="str">
        <f t="shared" ca="1" si="129"/>
        <v>-</v>
      </c>
      <c r="M3828" s="111" t="str">
        <f>IF(E3828="","",VLOOKUP(E3828,[1]PROJECTES!$C$14:$Z$5000,21,FALSE))</f>
        <v/>
      </c>
      <c r="N3828" s="117"/>
      <c r="O3828" s="118" t="s">
        <v>222</v>
      </c>
      <c r="P3828" s="119"/>
      <c r="Q3828" s="84"/>
      <c r="R3828" s="125"/>
      <c r="S3828" s="166"/>
      <c r="T3828" s="167"/>
    </row>
    <row r="3829" spans="1:20" s="121" customFormat="1" ht="20.100000000000001" customHeight="1" x14ac:dyDescent="0.3">
      <c r="A3829" s="80"/>
      <c r="B3829" s="110" t="str">
        <f>IF(E3829="","",VLOOKUP(E3829,[1]PROJECTES!$C$14:$G$5000,2,FALSE))</f>
        <v/>
      </c>
      <c r="C3829" s="80"/>
      <c r="D3829" s="283" t="str">
        <f>IF(E3829="","",VLOOKUP(E3829,[1]PROJECTES!$C$14:$G$5000,5,FALSE))</f>
        <v/>
      </c>
      <c r="E3829" s="79"/>
      <c r="F3829" s="110" t="str">
        <f>IF(I3829="","",VLOOKUP(I3829,[1]PROJECTES!$C$14:$G$5000,2,FALSE))</f>
        <v/>
      </c>
      <c r="G3829" s="112" t="str">
        <f>IF(E3829="","",VLOOKUP(E3829,[1]PROJECTES!$C$14:$G$5000,4,FALSE))</f>
        <v/>
      </c>
      <c r="H3829" s="95"/>
      <c r="I3829" s="113" t="str">
        <f>IF(H3829="","",VLOOKUP(H3829,BD!B$2:C$16,2,FALSE))</f>
        <v/>
      </c>
      <c r="J3829" s="144"/>
      <c r="K3829" s="115" t="str">
        <f t="shared" si="130"/>
        <v/>
      </c>
      <c r="L3829" s="116" t="str">
        <f t="shared" ca="1" si="129"/>
        <v>-</v>
      </c>
      <c r="M3829" s="111" t="str">
        <f>IF(E3829="","",VLOOKUP(E3829,[1]PROJECTES!$C$14:$Z$5000,21,FALSE))</f>
        <v/>
      </c>
      <c r="N3829" s="117"/>
      <c r="O3829" s="118" t="s">
        <v>222</v>
      </c>
      <c r="P3829" s="119"/>
      <c r="Q3829" s="84"/>
      <c r="R3829" s="125"/>
      <c r="S3829" s="166"/>
      <c r="T3829" s="167"/>
    </row>
    <row r="3830" spans="1:20" s="121" customFormat="1" ht="20.100000000000001" customHeight="1" x14ac:dyDescent="0.3">
      <c r="A3830" s="80"/>
      <c r="B3830" s="110" t="str">
        <f>IF(E3830="","",VLOOKUP(E3830,[1]PROJECTES!$C$14:$G$5000,2,FALSE))</f>
        <v/>
      </c>
      <c r="C3830" s="80"/>
      <c r="D3830" s="283" t="str">
        <f>IF(E3830="","",VLOOKUP(E3830,[1]PROJECTES!$C$14:$G$5000,5,FALSE))</f>
        <v/>
      </c>
      <c r="E3830" s="79"/>
      <c r="F3830" s="110" t="str">
        <f>IF(I3830="","",VLOOKUP(I3830,[1]PROJECTES!$C$14:$G$5000,2,FALSE))</f>
        <v/>
      </c>
      <c r="G3830" s="112" t="str">
        <f>IF(E3830="","",VLOOKUP(E3830,[1]PROJECTES!$C$14:$G$5000,4,FALSE))</f>
        <v/>
      </c>
      <c r="H3830" s="95"/>
      <c r="I3830" s="113" t="str">
        <f>IF(H3830="","",VLOOKUP(H3830,BD!B$2:C$16,2,FALSE))</f>
        <v/>
      </c>
      <c r="J3830" s="144"/>
      <c r="K3830" s="115" t="str">
        <f t="shared" si="130"/>
        <v/>
      </c>
      <c r="L3830" s="116" t="str">
        <f t="shared" ca="1" si="129"/>
        <v>-</v>
      </c>
      <c r="M3830" s="111" t="str">
        <f>IF(E3830="","",VLOOKUP(E3830,[1]PROJECTES!$C$14:$Z$5000,21,FALSE))</f>
        <v/>
      </c>
      <c r="N3830" s="117"/>
      <c r="O3830" s="118" t="s">
        <v>222</v>
      </c>
      <c r="P3830" s="119"/>
      <c r="Q3830" s="84"/>
      <c r="R3830" s="125"/>
      <c r="S3830" s="166"/>
      <c r="T3830" s="167"/>
    </row>
    <row r="3831" spans="1:20" s="121" customFormat="1" ht="20.100000000000001" customHeight="1" x14ac:dyDescent="0.3">
      <c r="A3831" s="80"/>
      <c r="B3831" s="110" t="str">
        <f>IF(E3831="","",VLOOKUP(E3831,[1]PROJECTES!$C$14:$G$5000,2,FALSE))</f>
        <v/>
      </c>
      <c r="C3831" s="80"/>
      <c r="D3831" s="283" t="str">
        <f>IF(E3831="","",VLOOKUP(E3831,[1]PROJECTES!$C$14:$G$5000,5,FALSE))</f>
        <v/>
      </c>
      <c r="E3831" s="79"/>
      <c r="F3831" s="110" t="str">
        <f>IF(I3831="","",VLOOKUP(I3831,[1]PROJECTES!$C$14:$G$5000,2,FALSE))</f>
        <v/>
      </c>
      <c r="G3831" s="112" t="str">
        <f>IF(E3831="","",VLOOKUP(E3831,[1]PROJECTES!$C$14:$G$5000,4,FALSE))</f>
        <v/>
      </c>
      <c r="H3831" s="95"/>
      <c r="I3831" s="113" t="str">
        <f>IF(H3831="","",VLOOKUP(H3831,BD!B$2:C$16,2,FALSE))</f>
        <v/>
      </c>
      <c r="J3831" s="144"/>
      <c r="K3831" s="115" t="str">
        <f t="shared" si="130"/>
        <v/>
      </c>
      <c r="L3831" s="116" t="str">
        <f t="shared" ca="1" si="129"/>
        <v>-</v>
      </c>
      <c r="M3831" s="111" t="str">
        <f>IF(E3831="","",VLOOKUP(E3831,[1]PROJECTES!$C$14:$Z$5000,21,FALSE))</f>
        <v/>
      </c>
      <c r="N3831" s="117"/>
      <c r="O3831" s="118" t="s">
        <v>222</v>
      </c>
      <c r="P3831" s="119"/>
      <c r="Q3831" s="84"/>
      <c r="R3831" s="125"/>
      <c r="S3831" s="166"/>
      <c r="T3831" s="167"/>
    </row>
    <row r="3832" spans="1:20" s="121" customFormat="1" ht="20.100000000000001" customHeight="1" x14ac:dyDescent="0.3">
      <c r="A3832" s="80"/>
      <c r="B3832" s="110" t="str">
        <f>IF(E3832="","",VLOOKUP(E3832,[1]PROJECTES!$C$14:$G$5000,2,FALSE))</f>
        <v/>
      </c>
      <c r="C3832" s="80"/>
      <c r="D3832" s="283" t="str">
        <f>IF(E3832="","",VLOOKUP(E3832,[1]PROJECTES!$C$14:$G$5000,5,FALSE))</f>
        <v/>
      </c>
      <c r="E3832" s="79"/>
      <c r="F3832" s="110" t="str">
        <f>IF(I3832="","",VLOOKUP(I3832,[1]PROJECTES!$C$14:$G$5000,2,FALSE))</f>
        <v/>
      </c>
      <c r="G3832" s="112" t="str">
        <f>IF(E3832="","",VLOOKUP(E3832,[1]PROJECTES!$C$14:$G$5000,4,FALSE))</f>
        <v/>
      </c>
      <c r="H3832" s="95"/>
      <c r="I3832" s="113" t="str">
        <f>IF(H3832="","",VLOOKUP(H3832,BD!B$2:C$16,2,FALSE))</f>
        <v/>
      </c>
      <c r="J3832" s="144"/>
      <c r="K3832" s="115" t="str">
        <f t="shared" si="130"/>
        <v/>
      </c>
      <c r="L3832" s="116" t="str">
        <f t="shared" ca="1" si="129"/>
        <v>-</v>
      </c>
      <c r="M3832" s="111" t="str">
        <f>IF(E3832="","",VLOOKUP(E3832,[1]PROJECTES!$C$14:$Z$5000,21,FALSE))</f>
        <v/>
      </c>
      <c r="N3832" s="117"/>
      <c r="O3832" s="118" t="s">
        <v>222</v>
      </c>
      <c r="P3832" s="119"/>
      <c r="Q3832" s="84"/>
      <c r="R3832" s="125"/>
      <c r="S3832" s="166"/>
      <c r="T3832" s="167"/>
    </row>
    <row r="3833" spans="1:20" s="121" customFormat="1" ht="20.100000000000001" customHeight="1" x14ac:dyDescent="0.3">
      <c r="A3833" s="80"/>
      <c r="B3833" s="110" t="str">
        <f>IF(E3833="","",VLOOKUP(E3833,[1]PROJECTES!$C$14:$G$5000,2,FALSE))</f>
        <v/>
      </c>
      <c r="C3833" s="80"/>
      <c r="D3833" s="283" t="str">
        <f>IF(E3833="","",VLOOKUP(E3833,[1]PROJECTES!$C$14:$G$5000,5,FALSE))</f>
        <v/>
      </c>
      <c r="E3833" s="79"/>
      <c r="F3833" s="110" t="str">
        <f>IF(I3833="","",VLOOKUP(I3833,[1]PROJECTES!$C$14:$G$5000,2,FALSE))</f>
        <v/>
      </c>
      <c r="G3833" s="112" t="str">
        <f>IF(E3833="","",VLOOKUP(E3833,[1]PROJECTES!$C$14:$G$5000,4,FALSE))</f>
        <v/>
      </c>
      <c r="H3833" s="95"/>
      <c r="I3833" s="113" t="str">
        <f>IF(H3833="","",VLOOKUP(H3833,BD!B$2:C$16,2,FALSE))</f>
        <v/>
      </c>
      <c r="J3833" s="114"/>
      <c r="K3833" s="115" t="str">
        <f t="shared" si="130"/>
        <v/>
      </c>
      <c r="L3833" s="116" t="str">
        <f t="shared" ca="1" si="129"/>
        <v>-</v>
      </c>
      <c r="M3833" s="111" t="str">
        <f>IF(E3833="","",VLOOKUP(E3833,[1]PROJECTES!$C$14:$Z$5000,21,FALSE))</f>
        <v/>
      </c>
      <c r="N3833" s="117"/>
      <c r="O3833" s="118" t="s">
        <v>222</v>
      </c>
      <c r="P3833" s="119"/>
      <c r="Q3833" s="84"/>
      <c r="R3833" s="125"/>
      <c r="S3833" s="166"/>
      <c r="T3833" s="167"/>
    </row>
    <row r="3834" spans="1:20" s="121" customFormat="1" ht="20.100000000000001" customHeight="1" x14ac:dyDescent="0.3">
      <c r="A3834" s="80"/>
      <c r="B3834" s="110" t="str">
        <f>IF(E3834="","",VLOOKUP(E3834,[1]PROJECTES!$C$14:$G$5000,2,FALSE))</f>
        <v/>
      </c>
      <c r="C3834" s="80"/>
      <c r="D3834" s="283" t="str">
        <f>IF(E3834="","",VLOOKUP(E3834,[1]PROJECTES!$C$14:$G$5000,5,FALSE))</f>
        <v/>
      </c>
      <c r="E3834" s="79"/>
      <c r="F3834" s="110" t="str">
        <f>IF(I3834="","",VLOOKUP(I3834,[1]PROJECTES!$C$14:$G$5000,2,FALSE))</f>
        <v/>
      </c>
      <c r="G3834" s="112" t="str">
        <f>IF(E3834="","",VLOOKUP(E3834,[1]PROJECTES!$C$14:$G$5000,4,FALSE))</f>
        <v/>
      </c>
      <c r="H3834" s="95"/>
      <c r="I3834" s="113" t="str">
        <f>IF(H3834="","",VLOOKUP(H3834,BD!B$2:C$16,2,FALSE))</f>
        <v/>
      </c>
      <c r="J3834" s="114"/>
      <c r="K3834" s="115" t="str">
        <f t="shared" si="130"/>
        <v/>
      </c>
      <c r="L3834" s="116" t="str">
        <f t="shared" ca="1" si="129"/>
        <v>-</v>
      </c>
      <c r="M3834" s="111" t="str">
        <f>IF(E3834="","",VLOOKUP(E3834,[1]PROJECTES!$C$14:$Z$5000,21,FALSE))</f>
        <v/>
      </c>
      <c r="N3834" s="117"/>
      <c r="O3834" s="118" t="s">
        <v>222</v>
      </c>
      <c r="P3834" s="119"/>
      <c r="Q3834" s="84"/>
      <c r="R3834" s="249"/>
      <c r="S3834" s="166"/>
      <c r="T3834" s="167"/>
    </row>
    <row r="3835" spans="1:20" s="121" customFormat="1" ht="20.100000000000001" customHeight="1" x14ac:dyDescent="0.3">
      <c r="A3835" s="80"/>
      <c r="B3835" s="110" t="str">
        <f>IF(E3835="","",VLOOKUP(E3835,[1]PROJECTES!$C$14:$G$5000,2,FALSE))</f>
        <v/>
      </c>
      <c r="C3835" s="80"/>
      <c r="D3835" s="283" t="str">
        <f>IF(E3835="","",VLOOKUP(E3835,[1]PROJECTES!$C$14:$G$5000,5,FALSE))</f>
        <v/>
      </c>
      <c r="E3835" s="79"/>
      <c r="F3835" s="110" t="str">
        <f>IF(I3835="","",VLOOKUP(I3835,[1]PROJECTES!$C$14:$G$5000,2,FALSE))</f>
        <v/>
      </c>
      <c r="G3835" s="112" t="str">
        <f>IF(E3835="","",VLOOKUP(E3835,[1]PROJECTES!$C$14:$G$5000,4,FALSE))</f>
        <v/>
      </c>
      <c r="H3835" s="95"/>
      <c r="I3835" s="113" t="str">
        <f>IF(H3835="","",VLOOKUP(H3835,BD!B$2:C$16,2,FALSE))</f>
        <v/>
      </c>
      <c r="J3835" s="114"/>
      <c r="K3835" s="115" t="str">
        <f t="shared" si="130"/>
        <v/>
      </c>
      <c r="L3835" s="116" t="str">
        <f t="shared" ca="1" si="129"/>
        <v>-</v>
      </c>
      <c r="M3835" s="111" t="str">
        <f>IF(E3835="","",VLOOKUP(E3835,[1]PROJECTES!$C$14:$Z$5000,21,FALSE))</f>
        <v/>
      </c>
      <c r="N3835" s="117"/>
      <c r="O3835" s="118" t="s">
        <v>222</v>
      </c>
      <c r="P3835" s="119"/>
      <c r="Q3835" s="84"/>
      <c r="R3835" s="125"/>
      <c r="S3835" s="166"/>
      <c r="T3835" s="167"/>
    </row>
    <row r="3836" spans="1:20" s="121" customFormat="1" ht="20.100000000000001" customHeight="1" x14ac:dyDescent="0.3">
      <c r="A3836" s="80"/>
      <c r="B3836" s="110" t="str">
        <f>IF(E3836="","",VLOOKUP(E3836,[1]PROJECTES!$C$14:$G$5000,2,FALSE))</f>
        <v/>
      </c>
      <c r="C3836" s="80"/>
      <c r="D3836" s="283" t="str">
        <f>IF(E3836="","",VLOOKUP(E3836,[1]PROJECTES!$C$14:$G$5000,5,FALSE))</f>
        <v/>
      </c>
      <c r="E3836" s="79"/>
      <c r="F3836" s="110" t="str">
        <f>IF(I3836="","",VLOOKUP(I3836,[1]PROJECTES!$C$14:$G$5000,2,FALSE))</f>
        <v/>
      </c>
      <c r="G3836" s="112" t="str">
        <f>IF(E3836="","",VLOOKUP(E3836,[1]PROJECTES!$C$14:$G$5000,4,FALSE))</f>
        <v/>
      </c>
      <c r="H3836" s="95"/>
      <c r="I3836" s="113" t="str">
        <f>IF(H3836="","",VLOOKUP(H3836,BD!B$2:C$16,2,FALSE))</f>
        <v/>
      </c>
      <c r="J3836" s="114"/>
      <c r="K3836" s="115" t="str">
        <f t="shared" si="130"/>
        <v/>
      </c>
      <c r="L3836" s="116" t="str">
        <f t="shared" ca="1" si="129"/>
        <v>-</v>
      </c>
      <c r="M3836" s="111" t="str">
        <f>IF(E3836="","",VLOOKUP(E3836,[1]PROJECTES!$C$14:$Z$5000,21,FALSE))</f>
        <v/>
      </c>
      <c r="N3836" s="117"/>
      <c r="O3836" s="118" t="s">
        <v>222</v>
      </c>
      <c r="P3836" s="119"/>
      <c r="Q3836" s="84"/>
      <c r="R3836" s="125"/>
      <c r="S3836" s="166"/>
      <c r="T3836" s="167"/>
    </row>
    <row r="3837" spans="1:20" s="121" customFormat="1" ht="20.100000000000001" customHeight="1" x14ac:dyDescent="0.3">
      <c r="A3837" s="80"/>
      <c r="B3837" s="110" t="str">
        <f>IF(E3837="","",VLOOKUP(E3837,[1]PROJECTES!$C$14:$G$5000,2,FALSE))</f>
        <v/>
      </c>
      <c r="C3837" s="80"/>
      <c r="D3837" s="283" t="str">
        <f>IF(E3837="","",VLOOKUP(E3837,[1]PROJECTES!$C$14:$G$5000,5,FALSE))</f>
        <v/>
      </c>
      <c r="E3837" s="79"/>
      <c r="F3837" s="110" t="str">
        <f>IF(I3837="","",VLOOKUP(I3837,[1]PROJECTES!$C$14:$G$5000,2,FALSE))</f>
        <v/>
      </c>
      <c r="G3837" s="112" t="str">
        <f>IF(E3837="","",VLOOKUP(E3837,[1]PROJECTES!$C$14:$G$5000,4,FALSE))</f>
        <v/>
      </c>
      <c r="H3837" s="95"/>
      <c r="I3837" s="113" t="str">
        <f>IF(H3837="","",VLOOKUP(H3837,BD!B$2:C$16,2,FALSE))</f>
        <v/>
      </c>
      <c r="J3837" s="114"/>
      <c r="K3837" s="115" t="str">
        <f t="shared" si="130"/>
        <v/>
      </c>
      <c r="L3837" s="116" t="str">
        <f t="shared" ca="1" si="129"/>
        <v>-</v>
      </c>
      <c r="M3837" s="111" t="str">
        <f>IF(E3837="","",VLOOKUP(E3837,[1]PROJECTES!$C$14:$Z$5000,21,FALSE))</f>
        <v/>
      </c>
      <c r="N3837" s="117"/>
      <c r="O3837" s="118" t="s">
        <v>222</v>
      </c>
      <c r="P3837" s="119"/>
      <c r="Q3837" s="84"/>
      <c r="R3837" s="125"/>
      <c r="S3837" s="166"/>
      <c r="T3837" s="167"/>
    </row>
    <row r="3838" spans="1:20" s="121" customFormat="1" ht="20.100000000000001" customHeight="1" x14ac:dyDescent="0.3">
      <c r="A3838" s="80"/>
      <c r="B3838" s="110" t="str">
        <f>IF(E3838="","",VLOOKUP(E3838,[1]PROJECTES!$C$14:$G$5000,2,FALSE))</f>
        <v/>
      </c>
      <c r="C3838" s="80"/>
      <c r="D3838" s="283" t="str">
        <f>IF(E3838="","",VLOOKUP(E3838,[1]PROJECTES!$C$14:$G$5000,5,FALSE))</f>
        <v/>
      </c>
      <c r="E3838" s="79"/>
      <c r="F3838" s="110" t="str">
        <f>IF(I3838="","",VLOOKUP(I3838,[1]PROJECTES!$C$14:$G$5000,2,FALSE))</f>
        <v/>
      </c>
      <c r="G3838" s="112" t="str">
        <f>IF(E3838="","",VLOOKUP(E3838,[1]PROJECTES!$C$14:$G$5000,4,FALSE))</f>
        <v/>
      </c>
      <c r="H3838" s="95"/>
      <c r="I3838" s="113" t="str">
        <f>IF(H3838="","",VLOOKUP(H3838,BD!B$2:C$16,2,FALSE))</f>
        <v/>
      </c>
      <c r="J3838" s="114"/>
      <c r="K3838" s="115" t="str">
        <f t="shared" si="130"/>
        <v/>
      </c>
      <c r="L3838" s="116" t="str">
        <f t="shared" ca="1" si="129"/>
        <v>-</v>
      </c>
      <c r="M3838" s="111" t="str">
        <f>IF(E3838="","",VLOOKUP(E3838,[1]PROJECTES!$C$14:$Z$5000,21,FALSE))</f>
        <v/>
      </c>
      <c r="N3838" s="117"/>
      <c r="O3838" s="118" t="s">
        <v>222</v>
      </c>
      <c r="P3838" s="119"/>
      <c r="Q3838" s="84"/>
      <c r="R3838" s="125"/>
      <c r="S3838" s="166"/>
      <c r="T3838" s="167"/>
    </row>
    <row r="3839" spans="1:20" s="121" customFormat="1" ht="20.100000000000001" customHeight="1" x14ac:dyDescent="0.3">
      <c r="A3839" s="80"/>
      <c r="B3839" s="110" t="str">
        <f>IF(E3839="","",VLOOKUP(E3839,[1]PROJECTES!$C$14:$G$5000,2,FALSE))</f>
        <v/>
      </c>
      <c r="C3839" s="80"/>
      <c r="D3839" s="283" t="str">
        <f>IF(E3839="","",VLOOKUP(E3839,[1]PROJECTES!$C$14:$G$5000,5,FALSE))</f>
        <v/>
      </c>
      <c r="E3839" s="79"/>
      <c r="F3839" s="110" t="str">
        <f>IF(I3839="","",VLOOKUP(I3839,[1]PROJECTES!$C$14:$G$5000,2,FALSE))</f>
        <v/>
      </c>
      <c r="G3839" s="112" t="str">
        <f>IF(E3839="","",VLOOKUP(E3839,[1]PROJECTES!$C$14:$G$5000,4,FALSE))</f>
        <v/>
      </c>
      <c r="H3839" s="95"/>
      <c r="I3839" s="113" t="str">
        <f>IF(H3839="","",VLOOKUP(H3839,BD!B$2:C$16,2,FALSE))</f>
        <v/>
      </c>
      <c r="J3839" s="114"/>
      <c r="K3839" s="115" t="str">
        <f t="shared" si="130"/>
        <v/>
      </c>
      <c r="L3839" s="116" t="str">
        <f t="shared" ca="1" si="129"/>
        <v>-</v>
      </c>
      <c r="M3839" s="111" t="str">
        <f>IF(E3839="","",VLOOKUP(E3839,[1]PROJECTES!$C$14:$Z$5000,21,FALSE))</f>
        <v/>
      </c>
      <c r="N3839" s="117"/>
      <c r="O3839" s="118" t="s">
        <v>222</v>
      </c>
      <c r="P3839" s="119"/>
      <c r="Q3839" s="84"/>
      <c r="R3839" s="125"/>
      <c r="S3839" s="166"/>
      <c r="T3839" s="167"/>
    </row>
    <row r="3840" spans="1:20" s="121" customFormat="1" ht="20.100000000000001" customHeight="1" x14ac:dyDescent="0.3">
      <c r="A3840" s="80"/>
      <c r="B3840" s="110" t="str">
        <f>IF(E3840="","",VLOOKUP(E3840,[1]PROJECTES!$C$14:$G$5000,2,FALSE))</f>
        <v/>
      </c>
      <c r="C3840" s="80"/>
      <c r="D3840" s="283" t="str">
        <f>IF(E3840="","",VLOOKUP(E3840,[1]PROJECTES!$C$14:$G$5000,5,FALSE))</f>
        <v/>
      </c>
      <c r="E3840" s="79"/>
      <c r="F3840" s="110" t="str">
        <f>IF(I3840="","",VLOOKUP(I3840,[1]PROJECTES!$C$14:$G$5000,2,FALSE))</f>
        <v/>
      </c>
      <c r="G3840" s="112" t="str">
        <f>IF(E3840="","",VLOOKUP(E3840,[1]PROJECTES!$C$14:$G$5000,4,FALSE))</f>
        <v/>
      </c>
      <c r="H3840" s="95"/>
      <c r="I3840" s="113" t="str">
        <f>IF(H3840="","",VLOOKUP(H3840,BD!B$2:C$16,2,FALSE))</f>
        <v/>
      </c>
      <c r="J3840" s="114"/>
      <c r="K3840" s="115" t="str">
        <f t="shared" si="130"/>
        <v/>
      </c>
      <c r="L3840" s="116" t="str">
        <f t="shared" ca="1" si="129"/>
        <v>-</v>
      </c>
      <c r="M3840" s="111" t="str">
        <f>IF(E3840="","",VLOOKUP(E3840,[1]PROJECTES!$C$14:$Z$5000,21,FALSE))</f>
        <v/>
      </c>
      <c r="N3840" s="117"/>
      <c r="O3840" s="118" t="s">
        <v>222</v>
      </c>
      <c r="P3840" s="119"/>
      <c r="Q3840" s="84"/>
      <c r="R3840" s="125"/>
      <c r="S3840" s="166"/>
      <c r="T3840" s="167"/>
    </row>
    <row r="3841" spans="1:20" s="121" customFormat="1" ht="20.100000000000001" customHeight="1" x14ac:dyDescent="0.3">
      <c r="A3841" s="80"/>
      <c r="B3841" s="110" t="str">
        <f>IF(E3841="","",VLOOKUP(E3841,[1]PROJECTES!$C$14:$G$5000,2,FALSE))</f>
        <v/>
      </c>
      <c r="C3841" s="80"/>
      <c r="D3841" s="283" t="str">
        <f>IF(E3841="","",VLOOKUP(E3841,[1]PROJECTES!$C$14:$G$5000,5,FALSE))</f>
        <v/>
      </c>
      <c r="E3841" s="79"/>
      <c r="F3841" s="110" t="str">
        <f>IF(I3841="","",VLOOKUP(I3841,[1]PROJECTES!$C$14:$G$5000,2,FALSE))</f>
        <v/>
      </c>
      <c r="G3841" s="112" t="str">
        <f>IF(E3841="","",VLOOKUP(E3841,[1]PROJECTES!$C$14:$G$5000,4,FALSE))</f>
        <v/>
      </c>
      <c r="H3841" s="95"/>
      <c r="I3841" s="113" t="str">
        <f>IF(H3841="","",VLOOKUP(H3841,BD!B$2:C$16,2,FALSE))</f>
        <v/>
      </c>
      <c r="J3841" s="114"/>
      <c r="K3841" s="115" t="str">
        <f t="shared" si="130"/>
        <v/>
      </c>
      <c r="L3841" s="116" t="str">
        <f t="shared" ca="1" si="129"/>
        <v>-</v>
      </c>
      <c r="M3841" s="111" t="str">
        <f>IF(E3841="","",VLOOKUP(E3841,[1]PROJECTES!$C$14:$Z$5000,21,FALSE))</f>
        <v/>
      </c>
      <c r="N3841" s="117"/>
      <c r="O3841" s="118" t="s">
        <v>222</v>
      </c>
      <c r="P3841" s="119"/>
      <c r="Q3841" s="84"/>
      <c r="R3841" s="125"/>
      <c r="S3841" s="166"/>
      <c r="T3841" s="167"/>
    </row>
    <row r="3842" spans="1:20" s="121" customFormat="1" ht="20.100000000000001" customHeight="1" x14ac:dyDescent="0.3">
      <c r="A3842" s="80"/>
      <c r="B3842" s="110" t="str">
        <f>IF(E3842="","",VLOOKUP(E3842,[1]PROJECTES!$C$14:$G$5000,2,FALSE))</f>
        <v/>
      </c>
      <c r="C3842" s="80"/>
      <c r="D3842" s="283" t="str">
        <f>IF(E3842="","",VLOOKUP(E3842,[1]PROJECTES!$C$14:$G$5000,5,FALSE))</f>
        <v/>
      </c>
      <c r="E3842" s="79"/>
      <c r="F3842" s="110" t="str">
        <f>IF(I3842="","",VLOOKUP(I3842,[1]PROJECTES!$C$14:$G$5000,2,FALSE))</f>
        <v/>
      </c>
      <c r="G3842" s="112" t="str">
        <f>IF(E3842="","",VLOOKUP(E3842,[1]PROJECTES!$C$14:$G$5000,4,FALSE))</f>
        <v/>
      </c>
      <c r="H3842" s="95"/>
      <c r="I3842" s="113" t="str">
        <f>IF(H3842="","",VLOOKUP(H3842,BD!B$2:C$16,2,FALSE))</f>
        <v/>
      </c>
      <c r="J3842" s="114"/>
      <c r="K3842" s="115" t="str">
        <f t="shared" si="130"/>
        <v/>
      </c>
      <c r="L3842" s="116" t="str">
        <f t="shared" ca="1" si="129"/>
        <v>-</v>
      </c>
      <c r="M3842" s="111" t="str">
        <f>IF(E3842="","",VLOOKUP(E3842,[1]PROJECTES!$C$14:$Z$5000,21,FALSE))</f>
        <v/>
      </c>
      <c r="N3842" s="117"/>
      <c r="O3842" s="118" t="s">
        <v>222</v>
      </c>
      <c r="P3842" s="119"/>
      <c r="Q3842" s="84"/>
      <c r="R3842" s="125"/>
      <c r="S3842" s="166"/>
      <c r="T3842" s="167"/>
    </row>
    <row r="3843" spans="1:20" s="121" customFormat="1" ht="20.100000000000001" customHeight="1" x14ac:dyDescent="0.3">
      <c r="A3843" s="80"/>
      <c r="B3843" s="110" t="str">
        <f>IF(E3843="","",VLOOKUP(E3843,[1]PROJECTES!$C$14:$G$5000,2,FALSE))</f>
        <v/>
      </c>
      <c r="C3843" s="80"/>
      <c r="D3843" s="283" t="str">
        <f>IF(E3843="","",VLOOKUP(E3843,[1]PROJECTES!$C$14:$G$5000,5,FALSE))</f>
        <v/>
      </c>
      <c r="E3843" s="79"/>
      <c r="F3843" s="110" t="str">
        <f>IF(I3843="","",VLOOKUP(I3843,[1]PROJECTES!$C$14:$G$5000,2,FALSE))</f>
        <v/>
      </c>
      <c r="G3843" s="112" t="str">
        <f>IF(E3843="","",VLOOKUP(E3843,[1]PROJECTES!$C$14:$G$5000,4,FALSE))</f>
        <v/>
      </c>
      <c r="H3843" s="95"/>
      <c r="I3843" s="113" t="str">
        <f>IF(H3843="","",VLOOKUP(H3843,BD!B$2:C$16,2,FALSE))</f>
        <v/>
      </c>
      <c r="J3843" s="114"/>
      <c r="K3843" s="115" t="str">
        <f t="shared" si="130"/>
        <v/>
      </c>
      <c r="L3843" s="116" t="str">
        <f t="shared" ca="1" si="129"/>
        <v>-</v>
      </c>
      <c r="M3843" s="111" t="str">
        <f>IF(E3843="","",VLOOKUP(E3843,[1]PROJECTES!$C$14:$Z$5000,21,FALSE))</f>
        <v/>
      </c>
      <c r="N3843" s="117"/>
      <c r="O3843" s="118" t="s">
        <v>222</v>
      </c>
      <c r="P3843" s="119"/>
      <c r="Q3843" s="84"/>
      <c r="R3843" s="125"/>
      <c r="S3843" s="166"/>
      <c r="T3843" s="167"/>
    </row>
    <row r="3844" spans="1:20" s="121" customFormat="1" ht="20.100000000000001" customHeight="1" x14ac:dyDescent="0.3">
      <c r="A3844" s="80"/>
      <c r="B3844" s="110" t="str">
        <f>IF(E3844="","",VLOOKUP(E3844,[1]PROJECTES!$C$14:$G$5000,2,FALSE))</f>
        <v/>
      </c>
      <c r="C3844" s="80"/>
      <c r="D3844" s="283" t="str">
        <f>IF(E3844="","",VLOOKUP(E3844,[1]PROJECTES!$C$14:$G$5000,5,FALSE))</f>
        <v/>
      </c>
      <c r="E3844" s="79"/>
      <c r="F3844" s="110" t="str">
        <f>IF(I3844="","",VLOOKUP(I3844,[1]PROJECTES!$C$14:$G$5000,2,FALSE))</f>
        <v/>
      </c>
      <c r="G3844" s="112" t="str">
        <f>IF(E3844="","",VLOOKUP(E3844,[1]PROJECTES!$C$14:$G$5000,4,FALSE))</f>
        <v/>
      </c>
      <c r="H3844" s="95"/>
      <c r="I3844" s="113" t="str">
        <f>IF(H3844="","",VLOOKUP(H3844,BD!B$2:C$16,2,FALSE))</f>
        <v/>
      </c>
      <c r="J3844" s="114"/>
      <c r="K3844" s="115" t="str">
        <f t="shared" si="130"/>
        <v/>
      </c>
      <c r="L3844" s="116" t="str">
        <f t="shared" ref="L3844:L3898" ca="1" si="131">IF(M3844="","-",IF(G3844="TA","-",+M3844-TODAY()))</f>
        <v>-</v>
      </c>
      <c r="M3844" s="111" t="str">
        <f>IF(E3844="","",VLOOKUP(E3844,[1]PROJECTES!$C$14:$Z$5000,21,FALSE))</f>
        <v/>
      </c>
      <c r="N3844" s="117"/>
      <c r="O3844" s="118" t="s">
        <v>222</v>
      </c>
      <c r="P3844" s="119"/>
      <c r="Q3844" s="84"/>
      <c r="R3844" s="125"/>
      <c r="S3844" s="166"/>
      <c r="T3844" s="167"/>
    </row>
    <row r="3845" spans="1:20" s="121" customFormat="1" ht="20.100000000000001" customHeight="1" x14ac:dyDescent="0.3">
      <c r="A3845" s="80"/>
      <c r="B3845" s="110" t="str">
        <f>IF(E3845="","",VLOOKUP(E3845,[1]PROJECTES!$C$14:$G$5000,2,FALSE))</f>
        <v/>
      </c>
      <c r="C3845" s="80"/>
      <c r="D3845" s="283" t="str">
        <f>IF(E3845="","",VLOOKUP(E3845,[1]PROJECTES!$C$14:$G$5000,5,FALSE))</f>
        <v/>
      </c>
      <c r="E3845" s="79"/>
      <c r="F3845" s="110" t="str">
        <f>IF(I3845="","",VLOOKUP(I3845,[1]PROJECTES!$C$14:$G$5000,2,FALSE))</f>
        <v/>
      </c>
      <c r="G3845" s="112" t="str">
        <f>IF(E3845="","",VLOOKUP(E3845,[1]PROJECTES!$C$14:$G$5000,4,FALSE))</f>
        <v/>
      </c>
      <c r="H3845" s="95"/>
      <c r="I3845" s="113" t="str">
        <f>IF(H3845="","",VLOOKUP(H3845,BD!B$2:C$16,2,FALSE))</f>
        <v/>
      </c>
      <c r="J3845" s="114"/>
      <c r="K3845" s="115" t="str">
        <f t="shared" si="130"/>
        <v/>
      </c>
      <c r="L3845" s="116" t="str">
        <f t="shared" ca="1" si="131"/>
        <v>-</v>
      </c>
      <c r="M3845" s="111" t="str">
        <f>IF(E3845="","",VLOOKUP(E3845,[1]PROJECTES!$C$14:$Z$5000,21,FALSE))</f>
        <v/>
      </c>
      <c r="N3845" s="117"/>
      <c r="O3845" s="118" t="s">
        <v>222</v>
      </c>
      <c r="P3845" s="119"/>
      <c r="Q3845" s="84"/>
      <c r="R3845" s="125"/>
      <c r="S3845" s="166"/>
      <c r="T3845" s="167"/>
    </row>
    <row r="3846" spans="1:20" s="121" customFormat="1" ht="20.100000000000001" customHeight="1" x14ac:dyDescent="0.3">
      <c r="A3846" s="80"/>
      <c r="B3846" s="110" t="str">
        <f>IF(E3846="","",VLOOKUP(E3846,[1]PROJECTES!$C$14:$G$5000,2,FALSE))</f>
        <v/>
      </c>
      <c r="C3846" s="80"/>
      <c r="D3846" s="283" t="str">
        <f>IF(E3846="","",VLOOKUP(E3846,[1]PROJECTES!$C$14:$G$5000,5,FALSE))</f>
        <v/>
      </c>
      <c r="E3846" s="79"/>
      <c r="F3846" s="110" t="str">
        <f>IF(I3846="","",VLOOKUP(I3846,[1]PROJECTES!$C$14:$G$5000,2,FALSE))</f>
        <v/>
      </c>
      <c r="G3846" s="112" t="str">
        <f>IF(E3846="","",VLOOKUP(E3846,[1]PROJECTES!$C$14:$G$5000,4,FALSE))</f>
        <v/>
      </c>
      <c r="H3846" s="95"/>
      <c r="I3846" s="113" t="str">
        <f>IF(H3846="","",VLOOKUP(H3846,BD!B$2:C$16,2,FALSE))</f>
        <v/>
      </c>
      <c r="J3846" s="114"/>
      <c r="K3846" s="115" t="str">
        <f t="shared" si="130"/>
        <v/>
      </c>
      <c r="L3846" s="116" t="str">
        <f t="shared" ca="1" si="131"/>
        <v>-</v>
      </c>
      <c r="M3846" s="111" t="str">
        <f>IF(E3846="","",VLOOKUP(E3846,[1]PROJECTES!$C$14:$Z$5000,21,FALSE))</f>
        <v/>
      </c>
      <c r="N3846" s="117"/>
      <c r="O3846" s="118" t="s">
        <v>222</v>
      </c>
      <c r="P3846" s="119"/>
      <c r="Q3846" s="84"/>
      <c r="R3846" s="125"/>
      <c r="S3846" s="166"/>
      <c r="T3846" s="167"/>
    </row>
    <row r="3847" spans="1:20" s="121" customFormat="1" ht="20.100000000000001" customHeight="1" x14ac:dyDescent="0.3">
      <c r="A3847" s="80"/>
      <c r="B3847" s="110" t="str">
        <f>IF(E3847="","",VLOOKUP(E3847,[1]PROJECTES!$C$14:$G$5000,2,FALSE))</f>
        <v/>
      </c>
      <c r="C3847" s="80"/>
      <c r="D3847" s="283" t="str">
        <f>IF(E3847="","",VLOOKUP(E3847,[1]PROJECTES!$C$14:$G$5000,5,FALSE))</f>
        <v/>
      </c>
      <c r="E3847" s="79"/>
      <c r="F3847" s="110" t="str">
        <f>IF(I3847="","",VLOOKUP(I3847,[1]PROJECTES!$C$14:$G$5000,2,FALSE))</f>
        <v/>
      </c>
      <c r="G3847" s="112" t="str">
        <f>IF(E3847="","",VLOOKUP(E3847,[1]PROJECTES!$C$14:$G$5000,4,FALSE))</f>
        <v/>
      </c>
      <c r="H3847" s="95"/>
      <c r="I3847" s="113" t="str">
        <f>IF(H3847="","",VLOOKUP(H3847,BD!B$2:C$16,2,FALSE))</f>
        <v/>
      </c>
      <c r="J3847" s="114"/>
      <c r="K3847" s="115" t="str">
        <f t="shared" si="130"/>
        <v/>
      </c>
      <c r="L3847" s="116" t="str">
        <f t="shared" ca="1" si="131"/>
        <v>-</v>
      </c>
      <c r="M3847" s="111" t="str">
        <f>IF(E3847="","",VLOOKUP(E3847,[1]PROJECTES!$C$14:$Z$5000,21,FALSE))</f>
        <v/>
      </c>
      <c r="N3847" s="117"/>
      <c r="O3847" s="118" t="s">
        <v>222</v>
      </c>
      <c r="P3847" s="119"/>
      <c r="Q3847" s="84"/>
      <c r="R3847" s="125"/>
      <c r="S3847" s="166"/>
      <c r="T3847" s="167"/>
    </row>
    <row r="3848" spans="1:20" s="121" customFormat="1" ht="20.100000000000001" customHeight="1" x14ac:dyDescent="0.3">
      <c r="A3848" s="80"/>
      <c r="B3848" s="110" t="str">
        <f>IF(E3848="","",VLOOKUP(E3848,[1]PROJECTES!$C$14:$G$5000,2,FALSE))</f>
        <v/>
      </c>
      <c r="C3848" s="80"/>
      <c r="D3848" s="283" t="str">
        <f>IF(E3848="","",VLOOKUP(E3848,[1]PROJECTES!$C$14:$G$5000,5,FALSE))</f>
        <v/>
      </c>
      <c r="E3848" s="79"/>
      <c r="F3848" s="110" t="str">
        <f>IF(I3848="","",VLOOKUP(I3848,[1]PROJECTES!$C$14:$G$5000,2,FALSE))</f>
        <v/>
      </c>
      <c r="G3848" s="112" t="str">
        <f>IF(E3848="","",VLOOKUP(E3848,[1]PROJECTES!$C$14:$G$5000,4,FALSE))</f>
        <v/>
      </c>
      <c r="H3848" s="95"/>
      <c r="I3848" s="113" t="str">
        <f>IF(H3848="","",VLOOKUP(H3848,BD!B$2:C$16,2,FALSE))</f>
        <v/>
      </c>
      <c r="J3848" s="114"/>
      <c r="K3848" s="115" t="str">
        <f t="shared" si="130"/>
        <v/>
      </c>
      <c r="L3848" s="116" t="str">
        <f t="shared" ca="1" si="131"/>
        <v>-</v>
      </c>
      <c r="M3848" s="111" t="str">
        <f>IF(E3848="","",VLOOKUP(E3848,[1]PROJECTES!$C$14:$Z$5000,21,FALSE))</f>
        <v/>
      </c>
      <c r="N3848" s="117"/>
      <c r="O3848" s="118" t="s">
        <v>222</v>
      </c>
      <c r="P3848" s="119"/>
      <c r="Q3848" s="84"/>
      <c r="R3848" s="125"/>
      <c r="S3848" s="166"/>
      <c r="T3848" s="167"/>
    </row>
    <row r="3849" spans="1:20" s="121" customFormat="1" ht="20.100000000000001" customHeight="1" x14ac:dyDescent="0.3">
      <c r="A3849" s="80"/>
      <c r="B3849" s="110" t="str">
        <f>IF(E3849="","",VLOOKUP(E3849,[1]PROJECTES!$C$14:$G$5000,2,FALSE))</f>
        <v/>
      </c>
      <c r="C3849" s="80"/>
      <c r="D3849" s="283" t="str">
        <f>IF(E3849="","",VLOOKUP(E3849,[1]PROJECTES!$C$14:$G$5000,5,FALSE))</f>
        <v/>
      </c>
      <c r="E3849" s="79"/>
      <c r="F3849" s="110" t="str">
        <f>IF(I3849="","",VLOOKUP(I3849,[1]PROJECTES!$C$14:$G$5000,2,FALSE))</f>
        <v/>
      </c>
      <c r="G3849" s="112" t="str">
        <f>IF(E3849="","",VLOOKUP(E3849,[1]PROJECTES!$C$14:$G$5000,4,FALSE))</f>
        <v/>
      </c>
      <c r="H3849" s="95"/>
      <c r="I3849" s="113" t="str">
        <f>IF(H3849="","",VLOOKUP(H3849,BD!B$2:C$16,2,FALSE))</f>
        <v/>
      </c>
      <c r="J3849" s="114"/>
      <c r="K3849" s="115" t="str">
        <f t="shared" si="130"/>
        <v/>
      </c>
      <c r="L3849" s="116" t="str">
        <f t="shared" ca="1" si="131"/>
        <v>-</v>
      </c>
      <c r="M3849" s="111" t="str">
        <f>IF(E3849="","",VLOOKUP(E3849,[1]PROJECTES!$C$14:$Z$5000,21,FALSE))</f>
        <v/>
      </c>
      <c r="N3849" s="117"/>
      <c r="O3849" s="118" t="s">
        <v>222</v>
      </c>
      <c r="P3849" s="119"/>
      <c r="Q3849" s="84"/>
      <c r="R3849" s="125"/>
      <c r="S3849" s="166"/>
      <c r="T3849" s="167"/>
    </row>
    <row r="3850" spans="1:20" s="121" customFormat="1" ht="20.100000000000001" customHeight="1" x14ac:dyDescent="0.3">
      <c r="A3850" s="80"/>
      <c r="B3850" s="110" t="str">
        <f>IF(E3850="","",VLOOKUP(E3850,[1]PROJECTES!$C$14:$G$5000,2,FALSE))</f>
        <v/>
      </c>
      <c r="C3850" s="80"/>
      <c r="D3850" s="283" t="str">
        <f>IF(E3850="","",VLOOKUP(E3850,[1]PROJECTES!$C$14:$G$5000,5,FALSE))</f>
        <v/>
      </c>
      <c r="E3850" s="79"/>
      <c r="F3850" s="110" t="str">
        <f>IF(I3850="","",VLOOKUP(I3850,[1]PROJECTES!$C$14:$G$5000,2,FALSE))</f>
        <v/>
      </c>
      <c r="G3850" s="112" t="str">
        <f>IF(E3850="","",VLOOKUP(E3850,[1]PROJECTES!$C$14:$G$5000,4,FALSE))</f>
        <v/>
      </c>
      <c r="H3850" s="95"/>
      <c r="I3850" s="113" t="str">
        <f>IF(H3850="","",VLOOKUP(H3850,BD!B$2:C$16,2,FALSE))</f>
        <v/>
      </c>
      <c r="J3850" s="114"/>
      <c r="K3850" s="115" t="str">
        <f t="shared" si="130"/>
        <v/>
      </c>
      <c r="L3850" s="116" t="str">
        <f t="shared" ca="1" si="131"/>
        <v>-</v>
      </c>
      <c r="M3850" s="111" t="str">
        <f>IF(E3850="","",VLOOKUP(E3850,[1]PROJECTES!$C$14:$Z$5000,21,FALSE))</f>
        <v/>
      </c>
      <c r="N3850" s="117"/>
      <c r="O3850" s="118" t="s">
        <v>222</v>
      </c>
      <c r="P3850" s="119"/>
      <c r="Q3850" s="84"/>
      <c r="R3850" s="125"/>
      <c r="S3850" s="166"/>
      <c r="T3850" s="167"/>
    </row>
    <row r="3851" spans="1:20" s="121" customFormat="1" ht="20.100000000000001" customHeight="1" x14ac:dyDescent="0.3">
      <c r="A3851" s="80"/>
      <c r="B3851" s="110" t="str">
        <f>IF(E3851="","",VLOOKUP(E3851,[1]PROJECTES!$C$14:$G$5000,2,FALSE))</f>
        <v/>
      </c>
      <c r="C3851" s="80"/>
      <c r="D3851" s="283" t="str">
        <f>IF(E3851="","",VLOOKUP(E3851,[1]PROJECTES!$C$14:$G$5000,5,FALSE))</f>
        <v/>
      </c>
      <c r="E3851" s="79"/>
      <c r="F3851" s="110" t="str">
        <f>IF(I3851="","",VLOOKUP(I3851,[1]PROJECTES!$C$14:$G$5000,2,FALSE))</f>
        <v/>
      </c>
      <c r="G3851" s="112" t="str">
        <f>IF(E3851="","",VLOOKUP(E3851,[1]PROJECTES!$C$14:$G$5000,4,FALSE))</f>
        <v/>
      </c>
      <c r="H3851" s="95"/>
      <c r="I3851" s="113" t="str">
        <f>IF(H3851="","",VLOOKUP(H3851,BD!B$2:C$16,2,FALSE))</f>
        <v/>
      </c>
      <c r="J3851" s="114"/>
      <c r="K3851" s="115" t="str">
        <f t="shared" si="130"/>
        <v/>
      </c>
      <c r="L3851" s="116" t="str">
        <f t="shared" ca="1" si="131"/>
        <v>-</v>
      </c>
      <c r="M3851" s="111" t="str">
        <f>IF(E3851="","",VLOOKUP(E3851,[1]PROJECTES!$C$14:$Z$5000,21,FALSE))</f>
        <v/>
      </c>
      <c r="N3851" s="117"/>
      <c r="O3851" s="118" t="s">
        <v>222</v>
      </c>
      <c r="P3851" s="119"/>
      <c r="Q3851" s="84"/>
      <c r="R3851" s="125"/>
      <c r="S3851" s="166"/>
      <c r="T3851" s="167"/>
    </row>
    <row r="3852" spans="1:20" s="121" customFormat="1" ht="20.100000000000001" customHeight="1" x14ac:dyDescent="0.3">
      <c r="A3852" s="80"/>
      <c r="B3852" s="110" t="str">
        <f>IF(E3852="","",VLOOKUP(E3852,[1]PROJECTES!$C$14:$G$5000,2,FALSE))</f>
        <v/>
      </c>
      <c r="C3852" s="80"/>
      <c r="D3852" s="283" t="str">
        <f>IF(E3852="","",VLOOKUP(E3852,[1]PROJECTES!$C$14:$G$5000,5,FALSE))</f>
        <v/>
      </c>
      <c r="E3852" s="79"/>
      <c r="F3852" s="110" t="str">
        <f>IF(I3852="","",VLOOKUP(I3852,[1]PROJECTES!$C$14:$G$5000,2,FALSE))</f>
        <v/>
      </c>
      <c r="G3852" s="112" t="str">
        <f>IF(E3852="","",VLOOKUP(E3852,[1]PROJECTES!$C$14:$G$5000,4,FALSE))</f>
        <v/>
      </c>
      <c r="H3852" s="95"/>
      <c r="I3852" s="113" t="str">
        <f>IF(H3852="","",VLOOKUP(H3852,BD!B$2:C$16,2,FALSE))</f>
        <v/>
      </c>
      <c r="J3852" s="114"/>
      <c r="K3852" s="115" t="str">
        <f t="shared" si="130"/>
        <v/>
      </c>
      <c r="L3852" s="116" t="str">
        <f t="shared" ca="1" si="131"/>
        <v>-</v>
      </c>
      <c r="M3852" s="111" t="str">
        <f>IF(E3852="","",VLOOKUP(E3852,[1]PROJECTES!$C$14:$Z$5000,21,FALSE))</f>
        <v/>
      </c>
      <c r="N3852" s="117"/>
      <c r="O3852" s="118" t="s">
        <v>222</v>
      </c>
      <c r="P3852" s="119"/>
      <c r="Q3852" s="84"/>
      <c r="R3852" s="125"/>
      <c r="S3852" s="166"/>
      <c r="T3852" s="167"/>
    </row>
    <row r="3853" spans="1:20" s="121" customFormat="1" ht="20.100000000000001" customHeight="1" x14ac:dyDescent="0.3">
      <c r="A3853" s="80"/>
      <c r="B3853" s="110" t="str">
        <f>IF(E3853="","",VLOOKUP(E3853,[1]PROJECTES!$C$14:$G$5000,2,FALSE))</f>
        <v/>
      </c>
      <c r="C3853" s="80"/>
      <c r="D3853" s="283" t="str">
        <f>IF(E3853="","",VLOOKUP(E3853,[1]PROJECTES!$C$14:$G$5000,5,FALSE))</f>
        <v/>
      </c>
      <c r="E3853" s="79"/>
      <c r="F3853" s="110" t="str">
        <f>IF(I3853="","",VLOOKUP(I3853,[1]PROJECTES!$C$14:$G$5000,2,FALSE))</f>
        <v/>
      </c>
      <c r="G3853" s="112" t="str">
        <f>IF(E3853="","",VLOOKUP(E3853,[1]PROJECTES!$C$14:$G$5000,4,FALSE))</f>
        <v/>
      </c>
      <c r="H3853" s="95"/>
      <c r="I3853" s="113" t="str">
        <f>IF(H3853="","",VLOOKUP(H3853,BD!B$2:C$16,2,FALSE))</f>
        <v/>
      </c>
      <c r="J3853" s="114"/>
      <c r="K3853" s="115" t="str">
        <f t="shared" si="130"/>
        <v/>
      </c>
      <c r="L3853" s="116" t="str">
        <f t="shared" ca="1" si="131"/>
        <v>-</v>
      </c>
      <c r="M3853" s="111" t="str">
        <f>IF(E3853="","",VLOOKUP(E3853,[1]PROJECTES!$C$14:$Z$5000,21,FALSE))</f>
        <v/>
      </c>
      <c r="N3853" s="117"/>
      <c r="O3853" s="118" t="s">
        <v>222</v>
      </c>
      <c r="P3853" s="119"/>
      <c r="Q3853" s="84"/>
      <c r="R3853" s="125"/>
      <c r="S3853" s="166"/>
      <c r="T3853" s="167"/>
    </row>
    <row r="3854" spans="1:20" s="121" customFormat="1" ht="20.100000000000001" customHeight="1" x14ac:dyDescent="0.3">
      <c r="A3854" s="80"/>
      <c r="B3854" s="110" t="str">
        <f>IF(E3854="","",VLOOKUP(E3854,[1]PROJECTES!$C$14:$G$5000,2,FALSE))</f>
        <v/>
      </c>
      <c r="C3854" s="80"/>
      <c r="D3854" s="283" t="str">
        <f>IF(E3854="","",VLOOKUP(E3854,[1]PROJECTES!$C$14:$G$5000,5,FALSE))</f>
        <v/>
      </c>
      <c r="E3854" s="79"/>
      <c r="F3854" s="110" t="str">
        <f>IF(I3854="","",VLOOKUP(I3854,[1]PROJECTES!$C$14:$G$5000,2,FALSE))</f>
        <v/>
      </c>
      <c r="G3854" s="112" t="str">
        <f>IF(E3854="","",VLOOKUP(E3854,[1]PROJECTES!$C$14:$G$5000,4,FALSE))</f>
        <v/>
      </c>
      <c r="H3854" s="95"/>
      <c r="I3854" s="113" t="str">
        <f>IF(H3854="","",VLOOKUP(H3854,BD!B$2:C$16,2,FALSE))</f>
        <v/>
      </c>
      <c r="J3854" s="114"/>
      <c r="K3854" s="115" t="str">
        <f t="shared" si="130"/>
        <v/>
      </c>
      <c r="L3854" s="116" t="str">
        <f t="shared" ca="1" si="131"/>
        <v>-</v>
      </c>
      <c r="M3854" s="111" t="str">
        <f>IF(E3854="","",VLOOKUP(E3854,[1]PROJECTES!$C$14:$Z$5000,21,FALSE))</f>
        <v/>
      </c>
      <c r="N3854" s="117"/>
      <c r="O3854" s="118" t="s">
        <v>222</v>
      </c>
      <c r="P3854" s="119"/>
      <c r="Q3854" s="84"/>
      <c r="R3854" s="125"/>
      <c r="S3854" s="166"/>
      <c r="T3854" s="167"/>
    </row>
    <row r="3855" spans="1:20" s="121" customFormat="1" ht="20.100000000000001" customHeight="1" x14ac:dyDescent="0.3">
      <c r="A3855" s="80"/>
      <c r="B3855" s="110" t="str">
        <f>IF(E3855="","",VLOOKUP(E3855,[1]PROJECTES!$C$14:$G$5000,2,FALSE))</f>
        <v/>
      </c>
      <c r="C3855" s="80"/>
      <c r="D3855" s="283" t="str">
        <f>IF(E3855="","",VLOOKUP(E3855,[1]PROJECTES!$C$14:$G$5000,5,FALSE))</f>
        <v/>
      </c>
      <c r="E3855" s="79"/>
      <c r="F3855" s="110" t="str">
        <f>IF(I3855="","",VLOOKUP(I3855,[1]PROJECTES!$C$14:$G$5000,2,FALSE))</f>
        <v/>
      </c>
      <c r="G3855" s="112" t="str">
        <f>IF(E3855="","",VLOOKUP(E3855,[1]PROJECTES!$C$14:$G$5000,4,FALSE))</f>
        <v/>
      </c>
      <c r="H3855" s="95"/>
      <c r="I3855" s="113" t="str">
        <f>IF(H3855="","",VLOOKUP(H3855,BD!B$2:C$16,2,FALSE))</f>
        <v/>
      </c>
      <c r="J3855" s="114"/>
      <c r="K3855" s="115" t="str">
        <f t="shared" si="130"/>
        <v/>
      </c>
      <c r="L3855" s="116" t="str">
        <f t="shared" ca="1" si="131"/>
        <v>-</v>
      </c>
      <c r="M3855" s="111" t="str">
        <f>IF(E3855="","",VLOOKUP(E3855,[1]PROJECTES!$C$14:$Z$5000,21,FALSE))</f>
        <v/>
      </c>
      <c r="N3855" s="117"/>
      <c r="O3855" s="118" t="s">
        <v>222</v>
      </c>
      <c r="P3855" s="119"/>
      <c r="Q3855" s="84"/>
      <c r="R3855" s="125"/>
      <c r="S3855" s="166"/>
      <c r="T3855" s="167"/>
    </row>
    <row r="3856" spans="1:20" s="121" customFormat="1" ht="20.100000000000001" customHeight="1" x14ac:dyDescent="0.3">
      <c r="A3856" s="80"/>
      <c r="B3856" s="110" t="str">
        <f>IF(E3856="","",VLOOKUP(E3856,[1]PROJECTES!$C$14:$G$5000,2,FALSE))</f>
        <v/>
      </c>
      <c r="C3856" s="80"/>
      <c r="D3856" s="283" t="str">
        <f>IF(E3856="","",VLOOKUP(E3856,[1]PROJECTES!$C$14:$G$5000,5,FALSE))</f>
        <v/>
      </c>
      <c r="E3856" s="79"/>
      <c r="F3856" s="110" t="str">
        <f>IF(I3856="","",VLOOKUP(I3856,[1]PROJECTES!$C$14:$G$5000,2,FALSE))</f>
        <v/>
      </c>
      <c r="G3856" s="112" t="str">
        <f>IF(E3856="","",VLOOKUP(E3856,[1]PROJECTES!$C$14:$G$5000,4,FALSE))</f>
        <v/>
      </c>
      <c r="H3856" s="95"/>
      <c r="I3856" s="113" t="str">
        <f>IF(H3856="","",VLOOKUP(H3856,BD!B$2:C$16,2,FALSE))</f>
        <v/>
      </c>
      <c r="J3856" s="114"/>
      <c r="K3856" s="115" t="str">
        <f t="shared" si="130"/>
        <v/>
      </c>
      <c r="L3856" s="116" t="str">
        <f t="shared" ca="1" si="131"/>
        <v>-</v>
      </c>
      <c r="M3856" s="111" t="str">
        <f>IF(E3856="","",VLOOKUP(E3856,[1]PROJECTES!$C$14:$Z$5000,21,FALSE))</f>
        <v/>
      </c>
      <c r="N3856" s="117"/>
      <c r="O3856" s="118" t="s">
        <v>222</v>
      </c>
      <c r="P3856" s="119"/>
      <c r="Q3856" s="84"/>
      <c r="R3856" s="125"/>
      <c r="S3856" s="166"/>
      <c r="T3856" s="167"/>
    </row>
    <row r="3857" spans="1:20" s="121" customFormat="1" ht="20.100000000000001" customHeight="1" x14ac:dyDescent="0.3">
      <c r="A3857" s="80"/>
      <c r="B3857" s="110" t="str">
        <f>IF(E3857="","",VLOOKUP(E3857,[1]PROJECTES!$C$14:$G$5000,2,FALSE))</f>
        <v/>
      </c>
      <c r="C3857" s="80"/>
      <c r="D3857" s="283" t="str">
        <f>IF(E3857="","",VLOOKUP(E3857,[1]PROJECTES!$C$14:$G$5000,5,FALSE))</f>
        <v/>
      </c>
      <c r="E3857" s="79"/>
      <c r="F3857" s="110" t="str">
        <f>IF(I3857="","",VLOOKUP(I3857,[1]PROJECTES!$C$14:$G$5000,2,FALSE))</f>
        <v/>
      </c>
      <c r="G3857" s="112" t="str">
        <f>IF(E3857="","",VLOOKUP(E3857,[1]PROJECTES!$C$14:$G$5000,4,FALSE))</f>
        <v/>
      </c>
      <c r="H3857" s="95"/>
      <c r="I3857" s="113" t="str">
        <f>IF(H3857="","",VLOOKUP(H3857,BD!B$2:C$16,2,FALSE))</f>
        <v/>
      </c>
      <c r="J3857" s="114"/>
      <c r="K3857" s="115" t="str">
        <f t="shared" si="130"/>
        <v/>
      </c>
      <c r="L3857" s="116" t="str">
        <f t="shared" ca="1" si="131"/>
        <v>-</v>
      </c>
      <c r="M3857" s="111" t="str">
        <f>IF(E3857="","",VLOOKUP(E3857,[1]PROJECTES!$C$14:$Z$5000,21,FALSE))</f>
        <v/>
      </c>
      <c r="N3857" s="117"/>
      <c r="O3857" s="118" t="s">
        <v>222</v>
      </c>
      <c r="P3857" s="119"/>
      <c r="Q3857" s="84"/>
      <c r="R3857" s="125"/>
      <c r="S3857" s="166"/>
      <c r="T3857" s="167"/>
    </row>
    <row r="3858" spans="1:20" s="121" customFormat="1" ht="20.100000000000001" customHeight="1" x14ac:dyDescent="0.3">
      <c r="A3858" s="80"/>
      <c r="B3858" s="110" t="str">
        <f>IF(E3858="","",VLOOKUP(E3858,[1]PROJECTES!$C$14:$G$5000,2,FALSE))</f>
        <v/>
      </c>
      <c r="C3858" s="80"/>
      <c r="D3858" s="283" t="str">
        <f>IF(E3858="","",VLOOKUP(E3858,[1]PROJECTES!$C$14:$G$5000,5,FALSE))</f>
        <v/>
      </c>
      <c r="E3858" s="79"/>
      <c r="F3858" s="110" t="str">
        <f>IF(I3858="","",VLOOKUP(I3858,[1]PROJECTES!$C$14:$G$5000,2,FALSE))</f>
        <v/>
      </c>
      <c r="G3858" s="112" t="str">
        <f>IF(E3858="","",VLOOKUP(E3858,[1]PROJECTES!$C$14:$G$5000,4,FALSE))</f>
        <v/>
      </c>
      <c r="H3858" s="95"/>
      <c r="I3858" s="113" t="str">
        <f>IF(H3858="","",VLOOKUP(H3858,BD!B$2:C$16,2,FALSE))</f>
        <v/>
      </c>
      <c r="J3858" s="114"/>
      <c r="K3858" s="115" t="str">
        <f t="shared" si="130"/>
        <v/>
      </c>
      <c r="L3858" s="116" t="str">
        <f t="shared" ca="1" si="131"/>
        <v>-</v>
      </c>
      <c r="M3858" s="111" t="str">
        <f>IF(E3858="","",VLOOKUP(E3858,[1]PROJECTES!$C$14:$Z$5000,21,FALSE))</f>
        <v/>
      </c>
      <c r="N3858" s="117"/>
      <c r="O3858" s="118" t="s">
        <v>222</v>
      </c>
      <c r="P3858" s="119"/>
      <c r="Q3858" s="84"/>
      <c r="R3858" s="125"/>
      <c r="S3858" s="166"/>
      <c r="T3858" s="167"/>
    </row>
    <row r="3859" spans="1:20" s="121" customFormat="1" ht="20.100000000000001" customHeight="1" x14ac:dyDescent="0.3">
      <c r="A3859" s="80"/>
      <c r="B3859" s="110" t="str">
        <f>IF(E3859="","",VLOOKUP(E3859,[1]PROJECTES!$C$14:$G$5000,2,FALSE))</f>
        <v/>
      </c>
      <c r="C3859" s="80"/>
      <c r="D3859" s="283" t="str">
        <f>IF(E3859="","",VLOOKUP(E3859,[1]PROJECTES!$C$14:$G$5000,5,FALSE))</f>
        <v/>
      </c>
      <c r="E3859" s="79"/>
      <c r="F3859" s="110" t="str">
        <f>IF(I3859="","",VLOOKUP(I3859,[1]PROJECTES!$C$14:$G$5000,2,FALSE))</f>
        <v/>
      </c>
      <c r="G3859" s="112" t="str">
        <f>IF(E3859="","",VLOOKUP(E3859,[1]PROJECTES!$C$14:$G$5000,4,FALSE))</f>
        <v/>
      </c>
      <c r="H3859" s="95"/>
      <c r="I3859" s="113" t="str">
        <f>IF(H3859="","",VLOOKUP(H3859,BD!B$2:C$16,2,FALSE))</f>
        <v/>
      </c>
      <c r="J3859" s="114"/>
      <c r="K3859" s="115" t="str">
        <f t="shared" si="130"/>
        <v/>
      </c>
      <c r="L3859" s="116" t="str">
        <f t="shared" ca="1" si="131"/>
        <v>-</v>
      </c>
      <c r="M3859" s="111" t="str">
        <f>IF(E3859="","",VLOOKUP(E3859,[1]PROJECTES!$C$14:$Z$5000,21,FALSE))</f>
        <v/>
      </c>
      <c r="N3859" s="117"/>
      <c r="O3859" s="118" t="s">
        <v>222</v>
      </c>
      <c r="P3859" s="119"/>
      <c r="Q3859" s="84"/>
      <c r="R3859" s="125"/>
      <c r="S3859" s="166"/>
      <c r="T3859" s="167"/>
    </row>
    <row r="3860" spans="1:20" s="121" customFormat="1" ht="20.100000000000001" customHeight="1" x14ac:dyDescent="0.3">
      <c r="A3860" s="80"/>
      <c r="B3860" s="110" t="str">
        <f>IF(E3860="","",VLOOKUP(E3860,[1]PROJECTES!$C$14:$G$5000,2,FALSE))</f>
        <v/>
      </c>
      <c r="C3860" s="80"/>
      <c r="D3860" s="283" t="str">
        <f>IF(E3860="","",VLOOKUP(E3860,[1]PROJECTES!$C$14:$G$5000,5,FALSE))</f>
        <v/>
      </c>
      <c r="E3860" s="79"/>
      <c r="F3860" s="110" t="str">
        <f>IF(I3860="","",VLOOKUP(I3860,[1]PROJECTES!$C$14:$G$5000,2,FALSE))</f>
        <v/>
      </c>
      <c r="G3860" s="112" t="str">
        <f>IF(E3860="","",VLOOKUP(E3860,[1]PROJECTES!$C$14:$G$5000,4,FALSE))</f>
        <v/>
      </c>
      <c r="H3860" s="95"/>
      <c r="I3860" s="113" t="str">
        <f>IF(H3860="","",VLOOKUP(H3860,BD!B$2:C$16,2,FALSE))</f>
        <v/>
      </c>
      <c r="J3860" s="114"/>
      <c r="K3860" s="115" t="str">
        <f t="shared" si="130"/>
        <v/>
      </c>
      <c r="L3860" s="116" t="str">
        <f t="shared" ca="1" si="131"/>
        <v>-</v>
      </c>
      <c r="M3860" s="111" t="str">
        <f>IF(E3860="","",VLOOKUP(E3860,[1]PROJECTES!$C$14:$Z$5000,21,FALSE))</f>
        <v/>
      </c>
      <c r="N3860" s="117"/>
      <c r="O3860" s="118" t="s">
        <v>222</v>
      </c>
      <c r="P3860" s="119"/>
      <c r="Q3860" s="84"/>
      <c r="R3860" s="125"/>
      <c r="S3860" s="166"/>
      <c r="T3860" s="167"/>
    </row>
    <row r="3861" spans="1:20" s="121" customFormat="1" ht="20.100000000000001" customHeight="1" x14ac:dyDescent="0.3">
      <c r="A3861" s="80"/>
      <c r="B3861" s="110" t="str">
        <f>IF(E3861="","",VLOOKUP(E3861,[1]PROJECTES!$C$14:$G$5000,2,FALSE))</f>
        <v/>
      </c>
      <c r="C3861" s="80"/>
      <c r="D3861" s="283" t="str">
        <f>IF(E3861="","",VLOOKUP(E3861,[1]PROJECTES!$C$14:$G$5000,5,FALSE))</f>
        <v/>
      </c>
      <c r="E3861" s="79"/>
      <c r="F3861" s="110" t="str">
        <f>IF(I3861="","",VLOOKUP(I3861,[1]PROJECTES!$C$14:$G$5000,2,FALSE))</f>
        <v/>
      </c>
      <c r="G3861" s="112" t="str">
        <f>IF(E3861="","",VLOOKUP(E3861,[1]PROJECTES!$C$14:$G$5000,4,FALSE))</f>
        <v/>
      </c>
      <c r="H3861" s="95"/>
      <c r="I3861" s="113" t="str">
        <f>IF(H3861="","",VLOOKUP(H3861,BD!B$2:C$16,2,FALSE))</f>
        <v/>
      </c>
      <c r="J3861" s="114"/>
      <c r="K3861" s="115" t="str">
        <f t="shared" si="130"/>
        <v/>
      </c>
      <c r="L3861" s="116" t="str">
        <f t="shared" ca="1" si="131"/>
        <v>-</v>
      </c>
      <c r="M3861" s="111" t="str">
        <f>IF(E3861="","",VLOOKUP(E3861,[1]PROJECTES!$C$14:$Z$5000,21,FALSE))</f>
        <v/>
      </c>
      <c r="N3861" s="117"/>
      <c r="O3861" s="118" t="s">
        <v>222</v>
      </c>
      <c r="P3861" s="119"/>
      <c r="Q3861" s="84"/>
      <c r="R3861" s="125"/>
      <c r="S3861" s="166"/>
      <c r="T3861" s="167"/>
    </row>
    <row r="3862" spans="1:20" s="121" customFormat="1" ht="20.100000000000001" customHeight="1" x14ac:dyDescent="0.3">
      <c r="A3862" s="80"/>
      <c r="B3862" s="110" t="str">
        <f>IF(E3862="","",VLOOKUP(E3862,[1]PROJECTES!$C$14:$G$5000,2,FALSE))</f>
        <v/>
      </c>
      <c r="C3862" s="80"/>
      <c r="D3862" s="283" t="str">
        <f>IF(E3862="","",VLOOKUP(E3862,[1]PROJECTES!$C$14:$G$5000,5,FALSE))</f>
        <v/>
      </c>
      <c r="E3862" s="79"/>
      <c r="F3862" s="110" t="str">
        <f>IF(I3862="","",VLOOKUP(I3862,[1]PROJECTES!$C$14:$G$5000,2,FALSE))</f>
        <v/>
      </c>
      <c r="G3862" s="112" t="str">
        <f>IF(E3862="","",VLOOKUP(E3862,[1]PROJECTES!$C$14:$G$5000,4,FALSE))</f>
        <v/>
      </c>
      <c r="H3862" s="95"/>
      <c r="I3862" s="113" t="str">
        <f>IF(H3862="","",VLOOKUP(H3862,BD!B$2:C$16,2,FALSE))</f>
        <v/>
      </c>
      <c r="J3862" s="114"/>
      <c r="K3862" s="115" t="str">
        <f t="shared" si="130"/>
        <v/>
      </c>
      <c r="L3862" s="116" t="str">
        <f t="shared" ca="1" si="131"/>
        <v>-</v>
      </c>
      <c r="M3862" s="111" t="str">
        <f>IF(E3862="","",VLOOKUP(E3862,[1]PROJECTES!$C$14:$Z$5000,21,FALSE))</f>
        <v/>
      </c>
      <c r="N3862" s="117"/>
      <c r="O3862" s="118" t="s">
        <v>222</v>
      </c>
      <c r="P3862" s="119"/>
      <c r="Q3862" s="84"/>
      <c r="R3862" s="123"/>
      <c r="S3862" s="166"/>
      <c r="T3862" s="167"/>
    </row>
    <row r="3863" spans="1:20" s="121" customFormat="1" ht="20.100000000000001" customHeight="1" x14ac:dyDescent="0.3">
      <c r="A3863" s="80"/>
      <c r="B3863" s="110" t="str">
        <f>IF(E3863="","",VLOOKUP(E3863,[1]PROJECTES!$C$14:$G$5000,2,FALSE))</f>
        <v/>
      </c>
      <c r="C3863" s="80"/>
      <c r="D3863" s="283" t="str">
        <f>IF(E3863="","",VLOOKUP(E3863,[1]PROJECTES!$C$14:$G$5000,5,FALSE))</f>
        <v/>
      </c>
      <c r="E3863" s="79"/>
      <c r="F3863" s="110" t="str">
        <f>IF(I3863="","",VLOOKUP(I3863,[1]PROJECTES!$C$14:$G$5000,2,FALSE))</f>
        <v/>
      </c>
      <c r="G3863" s="112" t="str">
        <f>IF(E3863="","",VLOOKUP(E3863,[1]PROJECTES!$C$14:$G$5000,4,FALSE))</f>
        <v/>
      </c>
      <c r="H3863" s="95"/>
      <c r="I3863" s="113" t="str">
        <f>IF(H3863="","",VLOOKUP(H3863,BD!B$2:C$16,2,FALSE))</f>
        <v/>
      </c>
      <c r="J3863" s="114"/>
      <c r="K3863" s="115" t="str">
        <f t="shared" si="130"/>
        <v/>
      </c>
      <c r="L3863" s="116" t="str">
        <f t="shared" ca="1" si="131"/>
        <v>-</v>
      </c>
      <c r="M3863" s="111" t="str">
        <f>IF(E3863="","",VLOOKUP(E3863,[1]PROJECTES!$C$14:$Z$5000,21,FALSE))</f>
        <v/>
      </c>
      <c r="N3863" s="117"/>
      <c r="O3863" s="118" t="s">
        <v>222</v>
      </c>
      <c r="P3863" s="119"/>
      <c r="Q3863" s="84"/>
      <c r="R3863" s="125"/>
      <c r="S3863" s="166"/>
      <c r="T3863" s="167"/>
    </row>
    <row r="3864" spans="1:20" s="121" customFormat="1" ht="20.100000000000001" customHeight="1" x14ac:dyDescent="0.3">
      <c r="A3864" s="80"/>
      <c r="B3864" s="110" t="str">
        <f>IF(E3864="","",VLOOKUP(E3864,[1]PROJECTES!$C$14:$G$5000,2,FALSE))</f>
        <v/>
      </c>
      <c r="C3864" s="80"/>
      <c r="D3864" s="283" t="str">
        <f>IF(E3864="","",VLOOKUP(E3864,[1]PROJECTES!$C$14:$G$5000,5,FALSE))</f>
        <v/>
      </c>
      <c r="E3864" s="79"/>
      <c r="F3864" s="110" t="str">
        <f>IF(I3864="","",VLOOKUP(I3864,[1]PROJECTES!$C$14:$G$5000,2,FALSE))</f>
        <v/>
      </c>
      <c r="G3864" s="112" t="str">
        <f>IF(E3864="","",VLOOKUP(E3864,[1]PROJECTES!$C$14:$G$5000,4,FALSE))</f>
        <v/>
      </c>
      <c r="H3864" s="95"/>
      <c r="I3864" s="113" t="str">
        <f>IF(H3864="","",VLOOKUP(H3864,BD!B$2:C$16,2,FALSE))</f>
        <v/>
      </c>
      <c r="J3864" s="114"/>
      <c r="K3864" s="115" t="str">
        <f t="shared" si="130"/>
        <v/>
      </c>
      <c r="L3864" s="116" t="str">
        <f t="shared" ca="1" si="131"/>
        <v>-</v>
      </c>
      <c r="M3864" s="111" t="str">
        <f>IF(E3864="","",VLOOKUP(E3864,[1]PROJECTES!$C$14:$Z$5000,21,FALSE))</f>
        <v/>
      </c>
      <c r="N3864" s="117"/>
      <c r="O3864" s="118" t="s">
        <v>222</v>
      </c>
      <c r="P3864" s="119"/>
      <c r="Q3864" s="84"/>
      <c r="R3864" s="125"/>
      <c r="S3864" s="166"/>
      <c r="T3864" s="167"/>
    </row>
    <row r="3865" spans="1:20" s="121" customFormat="1" ht="20.100000000000001" customHeight="1" x14ac:dyDescent="0.3">
      <c r="A3865" s="80"/>
      <c r="B3865" s="110" t="str">
        <f>IF(E3865="","",VLOOKUP(E3865,[1]PROJECTES!$C$14:$G$5000,2,FALSE))</f>
        <v/>
      </c>
      <c r="C3865" s="80"/>
      <c r="D3865" s="283" t="str">
        <f>IF(E3865="","",VLOOKUP(E3865,[1]PROJECTES!$C$14:$G$5000,5,FALSE))</f>
        <v/>
      </c>
      <c r="E3865" s="79"/>
      <c r="F3865" s="110" t="str">
        <f>IF(I3865="","",VLOOKUP(I3865,[1]PROJECTES!$C$14:$G$5000,2,FALSE))</f>
        <v/>
      </c>
      <c r="G3865" s="112" t="str">
        <f>IF(E3865="","",VLOOKUP(E3865,[1]PROJECTES!$C$14:$G$5000,4,FALSE))</f>
        <v/>
      </c>
      <c r="H3865" s="95"/>
      <c r="I3865" s="113" t="str">
        <f>IF(H3865="","",VLOOKUP(H3865,BD!B$2:C$16,2,FALSE))</f>
        <v/>
      </c>
      <c r="J3865" s="114"/>
      <c r="K3865" s="115" t="str">
        <f t="shared" si="130"/>
        <v/>
      </c>
      <c r="L3865" s="116" t="str">
        <f t="shared" ca="1" si="131"/>
        <v>-</v>
      </c>
      <c r="M3865" s="111" t="str">
        <f>IF(E3865="","",VLOOKUP(E3865,[1]PROJECTES!$C$14:$Z$5000,21,FALSE))</f>
        <v/>
      </c>
      <c r="N3865" s="117"/>
      <c r="O3865" s="118" t="s">
        <v>222</v>
      </c>
      <c r="P3865" s="119"/>
      <c r="Q3865" s="84"/>
      <c r="R3865" s="125"/>
      <c r="S3865" s="166"/>
      <c r="T3865" s="167"/>
    </row>
    <row r="3866" spans="1:20" s="121" customFormat="1" ht="20.100000000000001" customHeight="1" x14ac:dyDescent="0.3">
      <c r="A3866" s="80"/>
      <c r="B3866" s="110" t="str">
        <f>IF(E3866="","",VLOOKUP(E3866,[1]PROJECTES!$C$14:$G$5000,2,FALSE))</f>
        <v/>
      </c>
      <c r="C3866" s="80"/>
      <c r="D3866" s="283" t="str">
        <f>IF(E3866="","",VLOOKUP(E3866,[1]PROJECTES!$C$14:$G$5000,5,FALSE))</f>
        <v/>
      </c>
      <c r="E3866" s="155"/>
      <c r="F3866" s="110" t="str">
        <f>IF(I3866="","",VLOOKUP(I3866,[1]PROJECTES!$C$14:$G$5000,2,FALSE))</f>
        <v/>
      </c>
      <c r="G3866" s="112" t="str">
        <f>IF(E3866="","",VLOOKUP(E3866,[1]PROJECTES!$C$14:$G$5000,4,FALSE))</f>
        <v/>
      </c>
      <c r="H3866" s="95"/>
      <c r="I3866" s="113" t="str">
        <f>IF(H3866="","",VLOOKUP(H3866,BD!B$2:C$16,2,FALSE))</f>
        <v/>
      </c>
      <c r="J3866" s="114"/>
      <c r="K3866" s="115" t="str">
        <f t="shared" si="130"/>
        <v/>
      </c>
      <c r="L3866" s="116" t="str">
        <f t="shared" ca="1" si="131"/>
        <v>-</v>
      </c>
      <c r="M3866" s="111" t="str">
        <f>IF(E3866="","",VLOOKUP(E3866,[1]PROJECTES!$C$14:$Z$5000,21,FALSE))</f>
        <v/>
      </c>
      <c r="N3866" s="117"/>
      <c r="O3866" s="118" t="s">
        <v>222</v>
      </c>
      <c r="P3866" s="119"/>
      <c r="Q3866" s="84"/>
      <c r="R3866" s="125"/>
      <c r="S3866" s="166"/>
      <c r="T3866" s="167"/>
    </row>
    <row r="3867" spans="1:20" s="121" customFormat="1" ht="20.100000000000001" customHeight="1" x14ac:dyDescent="0.3">
      <c r="A3867" s="80"/>
      <c r="B3867" s="110" t="str">
        <f>IF(E3867="","",VLOOKUP(E3867,[1]PROJECTES!$C$14:$G$5000,2,FALSE))</f>
        <v/>
      </c>
      <c r="C3867" s="80"/>
      <c r="D3867" s="283" t="str">
        <f>IF(E3867="","",VLOOKUP(E3867,[1]PROJECTES!$C$14:$G$5000,5,FALSE))</f>
        <v/>
      </c>
      <c r="E3867" s="79"/>
      <c r="F3867" s="110" t="str">
        <f>IF(I3867="","",VLOOKUP(I3867,[1]PROJECTES!$C$14:$G$5000,2,FALSE))</f>
        <v/>
      </c>
      <c r="G3867" s="112" t="str">
        <f>IF(E3867="","",VLOOKUP(E3867,[1]PROJECTES!$C$14:$G$5000,4,FALSE))</f>
        <v/>
      </c>
      <c r="H3867" s="95"/>
      <c r="I3867" s="113" t="str">
        <f>IF(H3867="","",VLOOKUP(H3867,BD!B$2:C$16,2,FALSE))</f>
        <v/>
      </c>
      <c r="J3867" s="114"/>
      <c r="K3867" s="115" t="str">
        <f t="shared" si="130"/>
        <v/>
      </c>
      <c r="L3867" s="116" t="str">
        <f t="shared" ca="1" si="131"/>
        <v>-</v>
      </c>
      <c r="M3867" s="111" t="str">
        <f>IF(E3867="","",VLOOKUP(E3867,[1]PROJECTES!$C$14:$Z$5000,21,FALSE))</f>
        <v/>
      </c>
      <c r="N3867" s="117"/>
      <c r="O3867" s="118" t="s">
        <v>222</v>
      </c>
      <c r="P3867" s="119"/>
      <c r="Q3867" s="84"/>
      <c r="R3867" s="125"/>
      <c r="S3867" s="166"/>
      <c r="T3867" s="167"/>
    </row>
    <row r="3868" spans="1:20" s="121" customFormat="1" ht="20.100000000000001" customHeight="1" x14ac:dyDescent="0.3">
      <c r="A3868" s="80"/>
      <c r="B3868" s="110" t="str">
        <f>IF(E3868="","",VLOOKUP(E3868,[1]PROJECTES!$C$14:$G$5000,2,FALSE))</f>
        <v/>
      </c>
      <c r="C3868" s="80"/>
      <c r="D3868" s="283" t="str">
        <f>IF(E3868="","",VLOOKUP(E3868,[1]PROJECTES!$C$14:$G$5000,5,FALSE))</f>
        <v/>
      </c>
      <c r="E3868" s="79"/>
      <c r="F3868" s="110" t="str">
        <f>IF(I3868="","",VLOOKUP(I3868,[1]PROJECTES!$C$14:$G$5000,2,FALSE))</f>
        <v/>
      </c>
      <c r="G3868" s="112" t="str">
        <f>IF(E3868="","",VLOOKUP(E3868,[1]PROJECTES!$C$14:$G$5000,4,FALSE))</f>
        <v/>
      </c>
      <c r="H3868" s="95"/>
      <c r="I3868" s="113" t="str">
        <f>IF(H3868="","",VLOOKUP(H3868,BD!B$2:C$16,2,FALSE))</f>
        <v/>
      </c>
      <c r="J3868" s="114"/>
      <c r="K3868" s="115" t="str">
        <f t="shared" si="130"/>
        <v/>
      </c>
      <c r="L3868" s="116" t="str">
        <f t="shared" ca="1" si="131"/>
        <v>-</v>
      </c>
      <c r="M3868" s="111" t="str">
        <f>IF(E3868="","",VLOOKUP(E3868,[1]PROJECTES!$C$14:$Z$5000,21,FALSE))</f>
        <v/>
      </c>
      <c r="N3868" s="117"/>
      <c r="O3868" s="118" t="s">
        <v>222</v>
      </c>
      <c r="P3868" s="119"/>
      <c r="Q3868" s="84"/>
      <c r="R3868" s="125"/>
      <c r="S3868" s="166"/>
      <c r="T3868" s="167"/>
    </row>
    <row r="3869" spans="1:20" s="121" customFormat="1" ht="20.100000000000001" customHeight="1" x14ac:dyDescent="0.3">
      <c r="A3869" s="80"/>
      <c r="B3869" s="110" t="str">
        <f>IF(E3869="","",VLOOKUP(E3869,[1]PROJECTES!$C$14:$G$5000,2,FALSE))</f>
        <v/>
      </c>
      <c r="C3869" s="80"/>
      <c r="D3869" s="283" t="str">
        <f>IF(E3869="","",VLOOKUP(E3869,[1]PROJECTES!$C$14:$G$5000,5,FALSE))</f>
        <v/>
      </c>
      <c r="E3869" s="79"/>
      <c r="F3869" s="110" t="str">
        <f>IF(I3869="","",VLOOKUP(I3869,[1]PROJECTES!$C$14:$G$5000,2,FALSE))</f>
        <v/>
      </c>
      <c r="G3869" s="112" t="str">
        <f>IF(E3869="","",VLOOKUP(E3869,[1]PROJECTES!$C$14:$G$5000,4,FALSE))</f>
        <v/>
      </c>
      <c r="H3869" s="95"/>
      <c r="I3869" s="113" t="str">
        <f>IF(H3869="","",VLOOKUP(H3869,BD!B$2:C$16,2,FALSE))</f>
        <v/>
      </c>
      <c r="J3869" s="144"/>
      <c r="K3869" s="115" t="str">
        <f t="shared" si="130"/>
        <v/>
      </c>
      <c r="L3869" s="116" t="str">
        <f t="shared" ca="1" si="131"/>
        <v>-</v>
      </c>
      <c r="M3869" s="111" t="str">
        <f>IF(E3869="","",VLOOKUP(E3869,[1]PROJECTES!$C$14:$Z$5000,21,FALSE))</f>
        <v/>
      </c>
      <c r="N3869" s="117"/>
      <c r="O3869" s="118" t="s">
        <v>222</v>
      </c>
      <c r="P3869" s="119"/>
      <c r="Q3869" s="84"/>
      <c r="R3869" s="125"/>
      <c r="S3869" s="166"/>
      <c r="T3869" s="167"/>
    </row>
    <row r="3870" spans="1:20" s="121" customFormat="1" ht="20.100000000000001" customHeight="1" x14ac:dyDescent="0.3">
      <c r="A3870" s="80"/>
      <c r="B3870" s="110" t="str">
        <f>IF(E3870="","",VLOOKUP(E3870,[1]PROJECTES!$C$14:$G$5000,2,FALSE))</f>
        <v/>
      </c>
      <c r="C3870" s="80"/>
      <c r="D3870" s="283" t="str">
        <f>IF(E3870="","",VLOOKUP(E3870,[1]PROJECTES!$C$14:$G$5000,5,FALSE))</f>
        <v/>
      </c>
      <c r="E3870" s="79"/>
      <c r="F3870" s="110" t="str">
        <f>IF(I3870="","",VLOOKUP(I3870,[1]PROJECTES!$C$14:$G$5000,2,FALSE))</f>
        <v/>
      </c>
      <c r="G3870" s="112" t="str">
        <f>IF(E3870="","",VLOOKUP(E3870,[1]PROJECTES!$C$14:$G$5000,4,FALSE))</f>
        <v/>
      </c>
      <c r="H3870" s="95"/>
      <c r="I3870" s="113" t="str">
        <f>IF(H3870="","",VLOOKUP(H3870,BD!B$2:C$16,2,FALSE))</f>
        <v/>
      </c>
      <c r="J3870" s="114"/>
      <c r="K3870" s="115" t="str">
        <f t="shared" si="130"/>
        <v/>
      </c>
      <c r="L3870" s="116" t="str">
        <f t="shared" ca="1" si="131"/>
        <v>-</v>
      </c>
      <c r="M3870" s="111" t="str">
        <f>IF(E3870="","",VLOOKUP(E3870,[1]PROJECTES!$C$14:$Z$5000,21,FALSE))</f>
        <v/>
      </c>
      <c r="N3870" s="117"/>
      <c r="O3870" s="118" t="s">
        <v>222</v>
      </c>
      <c r="P3870" s="119"/>
      <c r="Q3870" s="84"/>
      <c r="R3870" s="125"/>
      <c r="S3870" s="166"/>
      <c r="T3870" s="167"/>
    </row>
    <row r="3871" spans="1:20" s="121" customFormat="1" ht="20.100000000000001" customHeight="1" x14ac:dyDescent="0.3">
      <c r="A3871" s="80"/>
      <c r="B3871" s="110" t="str">
        <f>IF(E3871="","",VLOOKUP(E3871,[1]PROJECTES!$C$14:$G$5000,2,FALSE))</f>
        <v/>
      </c>
      <c r="C3871" s="80"/>
      <c r="D3871" s="283" t="str">
        <f>IF(E3871="","",VLOOKUP(E3871,[1]PROJECTES!$C$14:$G$5000,5,FALSE))</f>
        <v/>
      </c>
      <c r="E3871" s="79"/>
      <c r="F3871" s="110" t="str">
        <f>IF(I3871="","",VLOOKUP(I3871,[1]PROJECTES!$C$14:$G$5000,2,FALSE))</f>
        <v/>
      </c>
      <c r="G3871" s="112" t="str">
        <f>IF(E3871="","",VLOOKUP(E3871,[1]PROJECTES!$C$14:$G$5000,4,FALSE))</f>
        <v/>
      </c>
      <c r="H3871" s="95"/>
      <c r="I3871" s="113" t="str">
        <f>IF(H3871="","",VLOOKUP(H3871,BD!B$2:C$16,2,FALSE))</f>
        <v/>
      </c>
      <c r="J3871" s="114"/>
      <c r="K3871" s="115" t="str">
        <f t="shared" si="130"/>
        <v/>
      </c>
      <c r="L3871" s="116" t="str">
        <f t="shared" ca="1" si="131"/>
        <v>-</v>
      </c>
      <c r="M3871" s="111" t="str">
        <f>IF(E3871="","",VLOOKUP(E3871,[1]PROJECTES!$C$14:$Z$5000,21,FALSE))</f>
        <v/>
      </c>
      <c r="N3871" s="117"/>
      <c r="O3871" s="118" t="s">
        <v>222</v>
      </c>
      <c r="P3871" s="119"/>
      <c r="Q3871" s="84"/>
      <c r="R3871" s="125"/>
      <c r="S3871" s="166"/>
      <c r="T3871" s="167"/>
    </row>
    <row r="3872" spans="1:20" s="121" customFormat="1" ht="20.100000000000001" customHeight="1" x14ac:dyDescent="0.3">
      <c r="A3872" s="80"/>
      <c r="B3872" s="110" t="str">
        <f>IF(E3872="","",VLOOKUP(E3872,[1]PROJECTES!$C$14:$G$5000,2,FALSE))</f>
        <v/>
      </c>
      <c r="C3872" s="80"/>
      <c r="D3872" s="283" t="str">
        <f>IF(E3872="","",VLOOKUP(E3872,[1]PROJECTES!$C$14:$G$5000,5,FALSE))</f>
        <v/>
      </c>
      <c r="E3872" s="79"/>
      <c r="F3872" s="110" t="str">
        <f>IF(I3872="","",VLOOKUP(I3872,[1]PROJECTES!$C$14:$G$5000,2,FALSE))</f>
        <v/>
      </c>
      <c r="G3872" s="112" t="str">
        <f>IF(E3872="","",VLOOKUP(E3872,[1]PROJECTES!$C$14:$G$5000,4,FALSE))</f>
        <v/>
      </c>
      <c r="H3872" s="95"/>
      <c r="I3872" s="113" t="str">
        <f>IF(H3872="","",VLOOKUP(H3872,BD!B$2:C$16,2,FALSE))</f>
        <v/>
      </c>
      <c r="J3872" s="114"/>
      <c r="K3872" s="115" t="str">
        <f t="shared" si="130"/>
        <v/>
      </c>
      <c r="L3872" s="116" t="str">
        <f t="shared" ca="1" si="131"/>
        <v>-</v>
      </c>
      <c r="M3872" s="111" t="str">
        <f>IF(E3872="","",VLOOKUP(E3872,[1]PROJECTES!$C$14:$Z$5000,21,FALSE))</f>
        <v/>
      </c>
      <c r="N3872" s="117"/>
      <c r="O3872" s="118" t="s">
        <v>222</v>
      </c>
      <c r="P3872" s="119"/>
      <c r="Q3872" s="84"/>
      <c r="R3872" s="125"/>
      <c r="S3872" s="166"/>
      <c r="T3872" s="167"/>
    </row>
    <row r="3873" spans="1:20" s="121" customFormat="1" ht="20.100000000000001" customHeight="1" x14ac:dyDescent="0.3">
      <c r="A3873" s="80"/>
      <c r="B3873" s="110" t="str">
        <f>IF(E3873="","",VLOOKUP(E3873,[1]PROJECTES!$C$14:$G$5000,2,FALSE))</f>
        <v/>
      </c>
      <c r="C3873" s="80"/>
      <c r="D3873" s="283" t="str">
        <f>IF(E3873="","",VLOOKUP(E3873,[1]PROJECTES!$C$14:$G$5000,5,FALSE))</f>
        <v/>
      </c>
      <c r="E3873" s="79"/>
      <c r="F3873" s="110" t="str">
        <f>IF(I3873="","",VLOOKUP(I3873,[1]PROJECTES!$C$14:$G$5000,2,FALSE))</f>
        <v/>
      </c>
      <c r="G3873" s="112" t="str">
        <f>IF(E3873="","",VLOOKUP(E3873,[1]PROJECTES!$C$14:$G$5000,4,FALSE))</f>
        <v/>
      </c>
      <c r="H3873" s="95"/>
      <c r="I3873" s="113" t="str">
        <f>IF(H3873="","",VLOOKUP(H3873,BD!B$2:C$16,2,FALSE))</f>
        <v/>
      </c>
      <c r="J3873" s="114"/>
      <c r="K3873" s="115" t="str">
        <f t="shared" ref="K3873:K3927" si="132">IF(J3873="","",WEEKNUM(J3873,2)-0)</f>
        <v/>
      </c>
      <c r="L3873" s="116" t="str">
        <f t="shared" ca="1" si="131"/>
        <v>-</v>
      </c>
      <c r="M3873" s="111" t="str">
        <f>IF(E3873="","",VLOOKUP(E3873,[1]PROJECTES!$C$14:$Z$5000,21,FALSE))</f>
        <v/>
      </c>
      <c r="N3873" s="117"/>
      <c r="O3873" s="118" t="s">
        <v>222</v>
      </c>
      <c r="P3873" s="119"/>
      <c r="Q3873" s="84"/>
      <c r="R3873" s="125"/>
      <c r="S3873" s="166"/>
      <c r="T3873" s="167"/>
    </row>
    <row r="3874" spans="1:20" s="121" customFormat="1" ht="20.100000000000001" customHeight="1" x14ac:dyDescent="0.3">
      <c r="A3874" s="80"/>
      <c r="B3874" s="110" t="str">
        <f>IF(E3874="","",VLOOKUP(E3874,[1]PROJECTES!$C$14:$G$5000,2,FALSE))</f>
        <v/>
      </c>
      <c r="C3874" s="80"/>
      <c r="D3874" s="283" t="str">
        <f>IF(E3874="","",VLOOKUP(E3874,[1]PROJECTES!$C$14:$G$5000,5,FALSE))</f>
        <v/>
      </c>
      <c r="E3874" s="79"/>
      <c r="F3874" s="110" t="str">
        <f>IF(I3874="","",VLOOKUP(I3874,[1]PROJECTES!$C$14:$G$5000,2,FALSE))</f>
        <v/>
      </c>
      <c r="G3874" s="112" t="str">
        <f>IF(E3874="","",VLOOKUP(E3874,[1]PROJECTES!$C$14:$G$5000,4,FALSE))</f>
        <v/>
      </c>
      <c r="H3874" s="95"/>
      <c r="I3874" s="113" t="str">
        <f>IF(H3874="","",VLOOKUP(H3874,BD!B$2:C$16,2,FALSE))</f>
        <v/>
      </c>
      <c r="J3874" s="114"/>
      <c r="K3874" s="115" t="str">
        <f t="shared" si="132"/>
        <v/>
      </c>
      <c r="L3874" s="116" t="str">
        <f t="shared" ca="1" si="131"/>
        <v>-</v>
      </c>
      <c r="M3874" s="111" t="str">
        <f>IF(E3874="","",VLOOKUP(E3874,[1]PROJECTES!$C$14:$Z$5000,21,FALSE))</f>
        <v/>
      </c>
      <c r="N3874" s="117"/>
      <c r="O3874" s="118" t="s">
        <v>222</v>
      </c>
      <c r="P3874" s="119"/>
      <c r="Q3874" s="84"/>
      <c r="R3874" s="125"/>
      <c r="S3874" s="166"/>
      <c r="T3874" s="167"/>
    </row>
    <row r="3875" spans="1:20" s="121" customFormat="1" ht="20.100000000000001" customHeight="1" x14ac:dyDescent="0.3">
      <c r="A3875" s="80"/>
      <c r="B3875" s="110" t="str">
        <f>IF(E3875="","",VLOOKUP(E3875,[1]PROJECTES!$C$14:$G$5000,2,FALSE))</f>
        <v/>
      </c>
      <c r="C3875" s="80"/>
      <c r="D3875" s="283" t="str">
        <f>IF(E3875="","",VLOOKUP(E3875,[1]PROJECTES!$C$14:$G$5000,5,FALSE))</f>
        <v/>
      </c>
      <c r="E3875" s="79"/>
      <c r="F3875" s="110" t="str">
        <f>IF(I3875="","",VLOOKUP(I3875,[1]PROJECTES!$C$14:$G$5000,2,FALSE))</f>
        <v/>
      </c>
      <c r="G3875" s="112" t="str">
        <f>IF(E3875="","",VLOOKUP(E3875,[1]PROJECTES!$C$14:$G$5000,4,FALSE))</f>
        <v/>
      </c>
      <c r="H3875" s="95"/>
      <c r="I3875" s="113" t="str">
        <f>IF(H3875="","",VLOOKUP(H3875,BD!B$2:C$16,2,FALSE))</f>
        <v/>
      </c>
      <c r="J3875" s="114"/>
      <c r="K3875" s="115" t="str">
        <f t="shared" si="132"/>
        <v/>
      </c>
      <c r="L3875" s="116" t="str">
        <f t="shared" ca="1" si="131"/>
        <v>-</v>
      </c>
      <c r="M3875" s="111" t="str">
        <f>IF(E3875="","",VLOOKUP(E3875,[1]PROJECTES!$C$14:$Z$5000,21,FALSE))</f>
        <v/>
      </c>
      <c r="N3875" s="117"/>
      <c r="O3875" s="118" t="s">
        <v>222</v>
      </c>
      <c r="P3875" s="119"/>
      <c r="Q3875" s="84"/>
      <c r="R3875" s="125"/>
      <c r="S3875" s="166"/>
      <c r="T3875" s="167"/>
    </row>
    <row r="3876" spans="1:20" s="121" customFormat="1" ht="20.100000000000001" customHeight="1" x14ac:dyDescent="0.3">
      <c r="A3876" s="80"/>
      <c r="B3876" s="110" t="str">
        <f>IF(E3876="","",VLOOKUP(E3876,[1]PROJECTES!$C$14:$G$5000,2,FALSE))</f>
        <v/>
      </c>
      <c r="C3876" s="80"/>
      <c r="D3876" s="283" t="str">
        <f>IF(E3876="","",VLOOKUP(E3876,[1]PROJECTES!$C$14:$G$5000,5,FALSE))</f>
        <v/>
      </c>
      <c r="E3876" s="79"/>
      <c r="F3876" s="110" t="str">
        <f>IF(I3876="","",VLOOKUP(I3876,[1]PROJECTES!$C$14:$G$5000,2,FALSE))</f>
        <v/>
      </c>
      <c r="G3876" s="112" t="str">
        <f>IF(E3876="","",VLOOKUP(E3876,[1]PROJECTES!$C$14:$G$5000,4,FALSE))</f>
        <v/>
      </c>
      <c r="H3876" s="95"/>
      <c r="I3876" s="113" t="str">
        <f>IF(H3876="","",VLOOKUP(H3876,BD!B$2:C$16,2,FALSE))</f>
        <v/>
      </c>
      <c r="J3876" s="114"/>
      <c r="K3876" s="115" t="str">
        <f t="shared" si="132"/>
        <v/>
      </c>
      <c r="L3876" s="116" t="str">
        <f t="shared" ca="1" si="131"/>
        <v>-</v>
      </c>
      <c r="M3876" s="111" t="str">
        <f>IF(E3876="","",VLOOKUP(E3876,[1]PROJECTES!$C$14:$Z$5000,21,FALSE))</f>
        <v/>
      </c>
      <c r="N3876" s="117"/>
      <c r="O3876" s="118" t="s">
        <v>222</v>
      </c>
      <c r="P3876" s="119"/>
      <c r="Q3876" s="84"/>
      <c r="R3876" s="125"/>
      <c r="S3876" s="166"/>
      <c r="T3876" s="167"/>
    </row>
    <row r="3877" spans="1:20" s="121" customFormat="1" ht="20.100000000000001" customHeight="1" x14ac:dyDescent="0.3">
      <c r="A3877" s="80"/>
      <c r="B3877" s="110" t="str">
        <f>IF(E3877="","",VLOOKUP(E3877,[1]PROJECTES!$C$14:$G$5000,2,FALSE))</f>
        <v/>
      </c>
      <c r="C3877" s="80"/>
      <c r="D3877" s="283" t="str">
        <f>IF(E3877="","",VLOOKUP(E3877,[1]PROJECTES!$C$14:$G$5000,5,FALSE))</f>
        <v/>
      </c>
      <c r="E3877" s="79"/>
      <c r="F3877" s="110" t="str">
        <f>IF(I3877="","",VLOOKUP(I3877,[1]PROJECTES!$C$14:$G$5000,2,FALSE))</f>
        <v/>
      </c>
      <c r="G3877" s="112" t="str">
        <f>IF(E3877="","",VLOOKUP(E3877,[1]PROJECTES!$C$14:$G$5000,4,FALSE))</f>
        <v/>
      </c>
      <c r="H3877" s="95"/>
      <c r="I3877" s="113" t="str">
        <f>IF(H3877="","",VLOOKUP(H3877,BD!B$2:C$16,2,FALSE))</f>
        <v/>
      </c>
      <c r="J3877" s="114"/>
      <c r="K3877" s="115" t="str">
        <f t="shared" si="132"/>
        <v/>
      </c>
      <c r="L3877" s="116" t="str">
        <f t="shared" ca="1" si="131"/>
        <v>-</v>
      </c>
      <c r="M3877" s="111" t="str">
        <f>IF(E3877="","",VLOOKUP(E3877,[1]PROJECTES!$C$14:$Z$5000,21,FALSE))</f>
        <v/>
      </c>
      <c r="N3877" s="117"/>
      <c r="O3877" s="118" t="s">
        <v>222</v>
      </c>
      <c r="P3877" s="119"/>
      <c r="Q3877" s="84"/>
      <c r="R3877" s="123"/>
      <c r="S3877" s="166"/>
      <c r="T3877" s="167"/>
    </row>
    <row r="3878" spans="1:20" s="121" customFormat="1" ht="20.100000000000001" customHeight="1" x14ac:dyDescent="0.3">
      <c r="A3878" s="80"/>
      <c r="B3878" s="110" t="str">
        <f>IF(E3878="","",VLOOKUP(E3878,[1]PROJECTES!$C$14:$G$5000,2,FALSE))</f>
        <v/>
      </c>
      <c r="C3878" s="80"/>
      <c r="D3878" s="283" t="str">
        <f>IF(E3878="","",VLOOKUP(E3878,[1]PROJECTES!$C$14:$G$5000,5,FALSE))</f>
        <v/>
      </c>
      <c r="E3878" s="79"/>
      <c r="F3878" s="110" t="str">
        <f>IF(I3878="","",VLOOKUP(I3878,[1]PROJECTES!$C$14:$G$5000,2,FALSE))</f>
        <v/>
      </c>
      <c r="G3878" s="112" t="str">
        <f>IF(E3878="","",VLOOKUP(E3878,[1]PROJECTES!$C$14:$G$5000,4,FALSE))</f>
        <v/>
      </c>
      <c r="H3878" s="95"/>
      <c r="I3878" s="113" t="str">
        <f>IF(H3878="","",VLOOKUP(H3878,BD!B$2:C$16,2,FALSE))</f>
        <v/>
      </c>
      <c r="J3878" s="114"/>
      <c r="K3878" s="115" t="str">
        <f t="shared" si="132"/>
        <v/>
      </c>
      <c r="L3878" s="116" t="str">
        <f t="shared" ca="1" si="131"/>
        <v>-</v>
      </c>
      <c r="M3878" s="111" t="str">
        <f>IF(E3878="","",VLOOKUP(E3878,[1]PROJECTES!$C$14:$Z$5000,21,FALSE))</f>
        <v/>
      </c>
      <c r="N3878" s="117"/>
      <c r="O3878" s="118" t="s">
        <v>222</v>
      </c>
      <c r="P3878" s="119"/>
      <c r="Q3878" s="84"/>
      <c r="R3878" s="125"/>
      <c r="S3878" s="166"/>
      <c r="T3878" s="167"/>
    </row>
    <row r="3879" spans="1:20" s="121" customFormat="1" ht="20.100000000000001" customHeight="1" x14ac:dyDescent="0.3">
      <c r="A3879" s="80"/>
      <c r="B3879" s="110" t="str">
        <f>IF(E3879="","",VLOOKUP(E3879,[1]PROJECTES!$C$14:$G$5000,2,FALSE))</f>
        <v/>
      </c>
      <c r="C3879" s="80"/>
      <c r="D3879" s="283" t="str">
        <f>IF(E3879="","",VLOOKUP(E3879,[1]PROJECTES!$C$14:$G$5000,5,FALSE))</f>
        <v/>
      </c>
      <c r="E3879" s="79"/>
      <c r="F3879" s="110" t="str">
        <f>IF(I3879="","",VLOOKUP(I3879,[1]PROJECTES!$C$14:$G$5000,2,FALSE))</f>
        <v/>
      </c>
      <c r="G3879" s="112" t="str">
        <f>IF(E3879="","",VLOOKUP(E3879,[1]PROJECTES!$C$14:$G$5000,4,FALSE))</f>
        <v/>
      </c>
      <c r="H3879" s="95"/>
      <c r="I3879" s="113" t="str">
        <f>IF(H3879="","",VLOOKUP(H3879,BD!B$2:C$16,2,FALSE))</f>
        <v/>
      </c>
      <c r="J3879" s="114"/>
      <c r="K3879" s="115" t="str">
        <f t="shared" si="132"/>
        <v/>
      </c>
      <c r="L3879" s="116" t="str">
        <f t="shared" ca="1" si="131"/>
        <v>-</v>
      </c>
      <c r="M3879" s="111" t="str">
        <f>IF(E3879="","",VLOOKUP(E3879,[1]PROJECTES!$C$14:$Z$5000,21,FALSE))</f>
        <v/>
      </c>
      <c r="N3879" s="117"/>
      <c r="O3879" s="118" t="s">
        <v>222</v>
      </c>
      <c r="P3879" s="119"/>
      <c r="Q3879" s="84"/>
      <c r="R3879" s="125"/>
      <c r="S3879" s="166"/>
      <c r="T3879" s="167"/>
    </row>
    <row r="3880" spans="1:20" s="121" customFormat="1" ht="20.100000000000001" customHeight="1" x14ac:dyDescent="0.3">
      <c r="A3880" s="80"/>
      <c r="B3880" s="110" t="str">
        <f>IF(E3880="","",VLOOKUP(E3880,[1]PROJECTES!$C$14:$G$5000,2,FALSE))</f>
        <v/>
      </c>
      <c r="C3880" s="80"/>
      <c r="D3880" s="283" t="str">
        <f>IF(E3880="","",VLOOKUP(E3880,[1]PROJECTES!$C$14:$G$5000,5,FALSE))</f>
        <v/>
      </c>
      <c r="E3880" s="79"/>
      <c r="F3880" s="110" t="str">
        <f>IF(I3880="","",VLOOKUP(I3880,[1]PROJECTES!$C$14:$G$5000,2,FALSE))</f>
        <v/>
      </c>
      <c r="G3880" s="112" t="str">
        <f>IF(E3880="","",VLOOKUP(E3880,[1]PROJECTES!$C$14:$G$5000,4,FALSE))</f>
        <v/>
      </c>
      <c r="H3880" s="95"/>
      <c r="I3880" s="113" t="str">
        <f>IF(H3880="","",VLOOKUP(H3880,BD!B$2:C$16,2,FALSE))</f>
        <v/>
      </c>
      <c r="J3880" s="114"/>
      <c r="K3880" s="115" t="str">
        <f t="shared" si="132"/>
        <v/>
      </c>
      <c r="L3880" s="116" t="str">
        <f t="shared" ca="1" si="131"/>
        <v>-</v>
      </c>
      <c r="M3880" s="111" t="str">
        <f>IF(E3880="","",VLOOKUP(E3880,[1]PROJECTES!$C$14:$Z$5000,21,FALSE))</f>
        <v/>
      </c>
      <c r="N3880" s="117"/>
      <c r="O3880" s="118" t="s">
        <v>222</v>
      </c>
      <c r="P3880" s="119"/>
      <c r="Q3880" s="84"/>
      <c r="R3880" s="125"/>
      <c r="S3880" s="166"/>
      <c r="T3880" s="167"/>
    </row>
    <row r="3881" spans="1:20" s="121" customFormat="1" ht="20.100000000000001" customHeight="1" x14ac:dyDescent="0.3">
      <c r="A3881" s="80"/>
      <c r="B3881" s="110" t="str">
        <f>IF(E3881="","",VLOOKUP(E3881,[1]PROJECTES!$C$14:$G$5000,2,FALSE))</f>
        <v/>
      </c>
      <c r="C3881" s="80"/>
      <c r="D3881" s="283" t="str">
        <f>IF(E3881="","",VLOOKUP(E3881,[1]PROJECTES!$C$14:$G$5000,5,FALSE))</f>
        <v/>
      </c>
      <c r="E3881" s="79"/>
      <c r="F3881" s="110" t="str">
        <f>IF(I3881="","",VLOOKUP(I3881,[1]PROJECTES!$C$14:$G$5000,2,FALSE))</f>
        <v/>
      </c>
      <c r="G3881" s="112" t="str">
        <f>IF(E3881="","",VLOOKUP(E3881,[1]PROJECTES!$C$14:$G$5000,4,FALSE))</f>
        <v/>
      </c>
      <c r="H3881" s="95"/>
      <c r="I3881" s="113" t="str">
        <f>IF(H3881="","",VLOOKUP(H3881,BD!B$2:C$16,2,FALSE))</f>
        <v/>
      </c>
      <c r="J3881" s="114"/>
      <c r="K3881" s="115" t="str">
        <f t="shared" si="132"/>
        <v/>
      </c>
      <c r="L3881" s="116" t="str">
        <f t="shared" ca="1" si="131"/>
        <v>-</v>
      </c>
      <c r="M3881" s="111" t="str">
        <f>IF(E3881="","",VLOOKUP(E3881,[1]PROJECTES!$C$14:$Z$5000,21,FALSE))</f>
        <v/>
      </c>
      <c r="N3881" s="117"/>
      <c r="O3881" s="118" t="s">
        <v>222</v>
      </c>
      <c r="P3881" s="119"/>
      <c r="Q3881" s="84"/>
      <c r="R3881" s="125"/>
      <c r="S3881" s="166"/>
      <c r="T3881" s="167"/>
    </row>
    <row r="3882" spans="1:20" s="121" customFormat="1" ht="20.100000000000001" customHeight="1" x14ac:dyDescent="0.3">
      <c r="A3882" s="80"/>
      <c r="B3882" s="110" t="str">
        <f>IF(E3882="","",VLOOKUP(E3882,[1]PROJECTES!$C$14:$G$5000,2,FALSE))</f>
        <v/>
      </c>
      <c r="C3882" s="80"/>
      <c r="D3882" s="283" t="str">
        <f>IF(E3882="","",VLOOKUP(E3882,[1]PROJECTES!$C$14:$G$5000,5,FALSE))</f>
        <v/>
      </c>
      <c r="E3882" s="79"/>
      <c r="F3882" s="110" t="str">
        <f>IF(I3882="","",VLOOKUP(I3882,[1]PROJECTES!$C$14:$G$5000,2,FALSE))</f>
        <v/>
      </c>
      <c r="G3882" s="112" t="str">
        <f>IF(E3882="","",VLOOKUP(E3882,[1]PROJECTES!$C$14:$G$5000,4,FALSE))</f>
        <v/>
      </c>
      <c r="H3882" s="95"/>
      <c r="I3882" s="113" t="str">
        <f>IF(H3882="","",VLOOKUP(H3882,BD!B$2:C$16,2,FALSE))</f>
        <v/>
      </c>
      <c r="J3882" s="114"/>
      <c r="K3882" s="115" t="str">
        <f t="shared" si="132"/>
        <v/>
      </c>
      <c r="L3882" s="116" t="str">
        <f t="shared" ca="1" si="131"/>
        <v>-</v>
      </c>
      <c r="M3882" s="111" t="str">
        <f>IF(E3882="","",VLOOKUP(E3882,[1]PROJECTES!$C$14:$Z$5000,21,FALSE))</f>
        <v/>
      </c>
      <c r="N3882" s="117"/>
      <c r="O3882" s="118" t="s">
        <v>222</v>
      </c>
      <c r="P3882" s="119"/>
      <c r="Q3882" s="84"/>
      <c r="R3882" s="125"/>
      <c r="S3882" s="166"/>
      <c r="T3882" s="167"/>
    </row>
    <row r="3883" spans="1:20" s="121" customFormat="1" ht="20.100000000000001" customHeight="1" x14ac:dyDescent="0.3">
      <c r="A3883" s="80"/>
      <c r="B3883" s="110" t="str">
        <f>IF(E3883="","",VLOOKUP(E3883,[1]PROJECTES!$C$14:$G$5000,2,FALSE))</f>
        <v/>
      </c>
      <c r="C3883" s="80"/>
      <c r="D3883" s="283" t="str">
        <f>IF(E3883="","",VLOOKUP(E3883,[1]PROJECTES!$C$14:$G$5000,5,FALSE))</f>
        <v/>
      </c>
      <c r="E3883" s="79"/>
      <c r="F3883" s="110" t="str">
        <f>IF(I3883="","",VLOOKUP(I3883,[1]PROJECTES!$C$14:$G$5000,2,FALSE))</f>
        <v/>
      </c>
      <c r="G3883" s="112" t="str">
        <f>IF(E3883="","",VLOOKUP(E3883,[1]PROJECTES!$C$14:$G$5000,4,FALSE))</f>
        <v/>
      </c>
      <c r="H3883" s="95"/>
      <c r="I3883" s="113" t="str">
        <f>IF(H3883="","",VLOOKUP(H3883,BD!B$2:C$16,2,FALSE))</f>
        <v/>
      </c>
      <c r="J3883" s="114"/>
      <c r="K3883" s="115" t="str">
        <f t="shared" si="132"/>
        <v/>
      </c>
      <c r="L3883" s="116" t="str">
        <f t="shared" ca="1" si="131"/>
        <v>-</v>
      </c>
      <c r="M3883" s="111" t="str">
        <f>IF(E3883="","",VLOOKUP(E3883,[1]PROJECTES!$C$14:$Z$5000,21,FALSE))</f>
        <v/>
      </c>
      <c r="N3883" s="117"/>
      <c r="O3883" s="118" t="s">
        <v>222</v>
      </c>
      <c r="P3883" s="119"/>
      <c r="Q3883" s="84"/>
      <c r="R3883" s="125"/>
      <c r="S3883" s="166"/>
      <c r="T3883" s="167"/>
    </row>
    <row r="3884" spans="1:20" s="121" customFormat="1" ht="20.100000000000001" customHeight="1" x14ac:dyDescent="0.3">
      <c r="A3884" s="80"/>
      <c r="B3884" s="110" t="str">
        <f>IF(E3884="","",VLOOKUP(E3884,[1]PROJECTES!$C$14:$G$5000,2,FALSE))</f>
        <v/>
      </c>
      <c r="C3884" s="80"/>
      <c r="D3884" s="283" t="str">
        <f>IF(E3884="","",VLOOKUP(E3884,[1]PROJECTES!$C$14:$G$5000,5,FALSE))</f>
        <v/>
      </c>
      <c r="E3884" s="79"/>
      <c r="F3884" s="110" t="str">
        <f>IF(I3884="","",VLOOKUP(I3884,[1]PROJECTES!$C$14:$G$5000,2,FALSE))</f>
        <v/>
      </c>
      <c r="G3884" s="112" t="str">
        <f>IF(E3884="","",VLOOKUP(E3884,[1]PROJECTES!$C$14:$G$5000,4,FALSE))</f>
        <v/>
      </c>
      <c r="H3884" s="95"/>
      <c r="I3884" s="113" t="str">
        <f>IF(H3884="","",VLOOKUP(H3884,BD!B$2:C$16,2,FALSE))</f>
        <v/>
      </c>
      <c r="J3884" s="114"/>
      <c r="K3884" s="115" t="str">
        <f t="shared" si="132"/>
        <v/>
      </c>
      <c r="L3884" s="116" t="str">
        <f t="shared" ca="1" si="131"/>
        <v>-</v>
      </c>
      <c r="M3884" s="111" t="str">
        <f>IF(E3884="","",VLOOKUP(E3884,[1]PROJECTES!$C$14:$Z$5000,21,FALSE))</f>
        <v/>
      </c>
      <c r="N3884" s="117"/>
      <c r="O3884" s="118" t="s">
        <v>222</v>
      </c>
      <c r="P3884" s="119"/>
      <c r="Q3884" s="84"/>
      <c r="R3884" s="125"/>
      <c r="S3884" s="166"/>
      <c r="T3884" s="167"/>
    </row>
    <row r="3885" spans="1:20" s="121" customFormat="1" ht="20.100000000000001" customHeight="1" x14ac:dyDescent="0.3">
      <c r="A3885" s="80"/>
      <c r="B3885" s="110" t="str">
        <f>IF(E3885="","",VLOOKUP(E3885,[1]PROJECTES!$C$14:$G$5000,2,FALSE))</f>
        <v/>
      </c>
      <c r="C3885" s="80"/>
      <c r="D3885" s="283" t="str">
        <f>IF(E3885="","",VLOOKUP(E3885,[1]PROJECTES!$C$14:$G$5000,5,FALSE))</f>
        <v/>
      </c>
      <c r="E3885" s="79"/>
      <c r="F3885" s="110" t="str">
        <f>IF(I3885="","",VLOOKUP(I3885,[1]PROJECTES!$C$14:$G$5000,2,FALSE))</f>
        <v/>
      </c>
      <c r="G3885" s="112" t="str">
        <f>IF(E3885="","",VLOOKUP(E3885,[1]PROJECTES!$C$14:$G$5000,4,FALSE))</f>
        <v/>
      </c>
      <c r="H3885" s="95"/>
      <c r="I3885" s="113" t="str">
        <f>IF(H3885="","",VLOOKUP(H3885,BD!B$2:C$16,2,FALSE))</f>
        <v/>
      </c>
      <c r="J3885" s="114"/>
      <c r="K3885" s="115" t="str">
        <f t="shared" si="132"/>
        <v/>
      </c>
      <c r="L3885" s="116" t="str">
        <f t="shared" ca="1" si="131"/>
        <v>-</v>
      </c>
      <c r="M3885" s="111" t="str">
        <f>IF(E3885="","",VLOOKUP(E3885,[1]PROJECTES!$C$14:$Z$5000,21,FALSE))</f>
        <v/>
      </c>
      <c r="N3885" s="117"/>
      <c r="O3885" s="118" t="s">
        <v>222</v>
      </c>
      <c r="P3885" s="119"/>
      <c r="Q3885" s="84"/>
      <c r="R3885" s="125"/>
      <c r="S3885" s="166"/>
      <c r="T3885" s="167"/>
    </row>
    <row r="3886" spans="1:20" s="121" customFormat="1" ht="20.100000000000001" customHeight="1" x14ac:dyDescent="0.3">
      <c r="A3886" s="80"/>
      <c r="B3886" s="110" t="str">
        <f>IF(E3886="","",VLOOKUP(E3886,[1]PROJECTES!$C$14:$G$5000,2,FALSE))</f>
        <v/>
      </c>
      <c r="C3886" s="80"/>
      <c r="D3886" s="283" t="str">
        <f>IF(E3886="","",VLOOKUP(E3886,[1]PROJECTES!$C$14:$G$5000,5,FALSE))</f>
        <v/>
      </c>
      <c r="E3886" s="79"/>
      <c r="F3886" s="110" t="str">
        <f>IF(I3886="","",VLOOKUP(I3886,[1]PROJECTES!$C$14:$G$5000,2,FALSE))</f>
        <v/>
      </c>
      <c r="G3886" s="112" t="str">
        <f>IF(E3886="","",VLOOKUP(E3886,[1]PROJECTES!$C$14:$G$5000,4,FALSE))</f>
        <v/>
      </c>
      <c r="H3886" s="95"/>
      <c r="I3886" s="113" t="str">
        <f>IF(H3886="","",VLOOKUP(H3886,BD!B$2:C$16,2,FALSE))</f>
        <v/>
      </c>
      <c r="J3886" s="114"/>
      <c r="K3886" s="115" t="str">
        <f t="shared" si="132"/>
        <v/>
      </c>
      <c r="L3886" s="116" t="str">
        <f t="shared" ca="1" si="131"/>
        <v>-</v>
      </c>
      <c r="M3886" s="111" t="str">
        <f>IF(E3886="","",VLOOKUP(E3886,[1]PROJECTES!$C$14:$Z$5000,21,FALSE))</f>
        <v/>
      </c>
      <c r="N3886" s="117"/>
      <c r="O3886" s="118" t="s">
        <v>222</v>
      </c>
      <c r="P3886" s="119"/>
      <c r="Q3886" s="84"/>
      <c r="R3886" s="125"/>
      <c r="S3886" s="166"/>
      <c r="T3886" s="167"/>
    </row>
    <row r="3887" spans="1:20" s="121" customFormat="1" ht="20.100000000000001" customHeight="1" x14ac:dyDescent="0.3">
      <c r="A3887" s="80"/>
      <c r="B3887" s="110" t="str">
        <f>IF(E3887="","",VLOOKUP(E3887,[1]PROJECTES!$C$14:$G$5000,2,FALSE))</f>
        <v/>
      </c>
      <c r="C3887" s="80"/>
      <c r="D3887" s="283" t="str">
        <f>IF(E3887="","",VLOOKUP(E3887,[1]PROJECTES!$C$14:$G$5000,5,FALSE))</f>
        <v/>
      </c>
      <c r="E3887" s="79"/>
      <c r="F3887" s="110" t="str">
        <f>IF(I3887="","",VLOOKUP(I3887,[1]PROJECTES!$C$14:$G$5000,2,FALSE))</f>
        <v/>
      </c>
      <c r="G3887" s="112" t="str">
        <f>IF(E3887="","",VLOOKUP(E3887,[1]PROJECTES!$C$14:$G$5000,4,FALSE))</f>
        <v/>
      </c>
      <c r="H3887" s="95"/>
      <c r="I3887" s="113" t="str">
        <f>IF(H3887="","",VLOOKUP(H3887,BD!B$2:C$16,2,FALSE))</f>
        <v/>
      </c>
      <c r="J3887" s="114"/>
      <c r="K3887" s="115" t="str">
        <f t="shared" si="132"/>
        <v/>
      </c>
      <c r="L3887" s="116" t="str">
        <f t="shared" ca="1" si="131"/>
        <v>-</v>
      </c>
      <c r="M3887" s="111" t="str">
        <f>IF(E3887="","",VLOOKUP(E3887,[1]PROJECTES!$C$14:$Z$5000,21,FALSE))</f>
        <v/>
      </c>
      <c r="N3887" s="117"/>
      <c r="O3887" s="118" t="s">
        <v>222</v>
      </c>
      <c r="P3887" s="119"/>
      <c r="Q3887" s="84"/>
      <c r="R3887" s="125"/>
      <c r="S3887" s="166"/>
      <c r="T3887" s="167"/>
    </row>
    <row r="3888" spans="1:20" s="121" customFormat="1" ht="20.100000000000001" customHeight="1" x14ac:dyDescent="0.3">
      <c r="A3888" s="80"/>
      <c r="B3888" s="110" t="str">
        <f>IF(E3888="","",VLOOKUP(E3888,[1]PROJECTES!$C$14:$G$5000,2,FALSE))</f>
        <v/>
      </c>
      <c r="C3888" s="80"/>
      <c r="D3888" s="283" t="str">
        <f>IF(E3888="","",VLOOKUP(E3888,[1]PROJECTES!$C$14:$G$5000,5,FALSE))</f>
        <v/>
      </c>
      <c r="E3888" s="79"/>
      <c r="F3888" s="110" t="str">
        <f>IF(I3888="","",VLOOKUP(I3888,[1]PROJECTES!$C$14:$G$5000,2,FALSE))</f>
        <v/>
      </c>
      <c r="G3888" s="112" t="str">
        <f>IF(E3888="","",VLOOKUP(E3888,[1]PROJECTES!$C$14:$G$5000,4,FALSE))</f>
        <v/>
      </c>
      <c r="H3888" s="95"/>
      <c r="I3888" s="113" t="str">
        <f>IF(H3888="","",VLOOKUP(H3888,BD!B$2:C$16,2,FALSE))</f>
        <v/>
      </c>
      <c r="J3888" s="114"/>
      <c r="K3888" s="115" t="str">
        <f t="shared" si="132"/>
        <v/>
      </c>
      <c r="L3888" s="116" t="str">
        <f t="shared" ca="1" si="131"/>
        <v>-</v>
      </c>
      <c r="M3888" s="111" t="str">
        <f>IF(E3888="","",VLOOKUP(E3888,[1]PROJECTES!$C$14:$Z$5000,21,FALSE))</f>
        <v/>
      </c>
      <c r="N3888" s="117"/>
      <c r="O3888" s="118" t="s">
        <v>222</v>
      </c>
      <c r="P3888" s="119"/>
      <c r="Q3888" s="84"/>
      <c r="R3888" s="125"/>
      <c r="S3888" s="166"/>
      <c r="T3888" s="167"/>
    </row>
    <row r="3889" spans="1:20" s="121" customFormat="1" ht="20.100000000000001" customHeight="1" x14ac:dyDescent="0.3">
      <c r="A3889" s="80"/>
      <c r="B3889" s="110" t="str">
        <f>IF(E3889="","",VLOOKUP(E3889,[1]PROJECTES!$C$14:$G$5000,2,FALSE))</f>
        <v/>
      </c>
      <c r="C3889" s="80"/>
      <c r="D3889" s="283" t="str">
        <f>IF(E3889="","",VLOOKUP(E3889,[1]PROJECTES!$C$14:$G$5000,5,FALSE))</f>
        <v/>
      </c>
      <c r="E3889" s="79"/>
      <c r="F3889" s="110" t="str">
        <f>IF(I3889="","",VLOOKUP(I3889,[1]PROJECTES!$C$14:$G$5000,2,FALSE))</f>
        <v/>
      </c>
      <c r="G3889" s="112" t="str">
        <f>IF(E3889="","",VLOOKUP(E3889,[1]PROJECTES!$C$14:$G$5000,4,FALSE))</f>
        <v/>
      </c>
      <c r="H3889" s="95"/>
      <c r="I3889" s="113"/>
      <c r="J3889" s="144"/>
      <c r="K3889" s="115" t="str">
        <f t="shared" si="132"/>
        <v/>
      </c>
      <c r="L3889" s="116" t="str">
        <f t="shared" ca="1" si="131"/>
        <v>-</v>
      </c>
      <c r="M3889" s="111" t="str">
        <f>IF(E3889="","",VLOOKUP(E3889,[1]PROJECTES!$C$14:$Z$5000,21,FALSE))</f>
        <v/>
      </c>
      <c r="N3889" s="117"/>
      <c r="O3889" s="118" t="s">
        <v>222</v>
      </c>
      <c r="P3889" s="119"/>
      <c r="Q3889" s="84"/>
      <c r="R3889" s="125"/>
      <c r="S3889" s="166"/>
      <c r="T3889" s="167"/>
    </row>
    <row r="3890" spans="1:20" s="121" customFormat="1" ht="20.100000000000001" customHeight="1" x14ac:dyDescent="0.3">
      <c r="A3890" s="80"/>
      <c r="B3890" s="110" t="str">
        <f>IF(E3890="","",VLOOKUP(E3890,[1]PROJECTES!$C$14:$G$5000,2,FALSE))</f>
        <v/>
      </c>
      <c r="C3890" s="80"/>
      <c r="D3890" s="283" t="str">
        <f>IF(E3890="","",VLOOKUP(E3890,[1]PROJECTES!$C$14:$G$5000,5,FALSE))</f>
        <v/>
      </c>
      <c r="E3890" s="79"/>
      <c r="F3890" s="110" t="str">
        <f>IF(I3890="","",VLOOKUP(I3890,[1]PROJECTES!$C$14:$G$5000,2,FALSE))</f>
        <v/>
      </c>
      <c r="G3890" s="112" t="str">
        <f>IF(E3890="","",VLOOKUP(E3890,[1]PROJECTES!$C$14:$G$5000,4,FALSE))</f>
        <v/>
      </c>
      <c r="H3890" s="95"/>
      <c r="I3890" s="113" t="str">
        <f>IF(H3890="","",VLOOKUP(H3890,BD!B$2:C$16,2,FALSE))</f>
        <v/>
      </c>
      <c r="J3890" s="114"/>
      <c r="K3890" s="115" t="str">
        <f t="shared" si="132"/>
        <v/>
      </c>
      <c r="L3890" s="116" t="str">
        <f t="shared" ca="1" si="131"/>
        <v>-</v>
      </c>
      <c r="M3890" s="111" t="str">
        <f>IF(E3890="","",VLOOKUP(E3890,[1]PROJECTES!$C$14:$Z$5000,21,FALSE))</f>
        <v/>
      </c>
      <c r="N3890" s="117"/>
      <c r="O3890" s="118" t="s">
        <v>222</v>
      </c>
      <c r="P3890" s="119"/>
      <c r="Q3890" s="84"/>
      <c r="R3890" s="125"/>
      <c r="S3890" s="166"/>
      <c r="T3890" s="167"/>
    </row>
    <row r="3891" spans="1:20" s="121" customFormat="1" ht="20.100000000000001" customHeight="1" x14ac:dyDescent="0.3">
      <c r="A3891" s="80"/>
      <c r="B3891" s="110" t="str">
        <f>IF(E3891="","",VLOOKUP(E3891,[1]PROJECTES!$C$14:$G$5000,2,FALSE))</f>
        <v/>
      </c>
      <c r="C3891" s="80"/>
      <c r="D3891" s="283" t="str">
        <f>IF(E3891="","",VLOOKUP(E3891,[1]PROJECTES!$C$14:$G$5000,5,FALSE))</f>
        <v/>
      </c>
      <c r="E3891" s="79"/>
      <c r="F3891" s="110" t="str">
        <f>IF(I3891="","",VLOOKUP(I3891,[1]PROJECTES!$C$14:$G$5000,2,FALSE))</f>
        <v/>
      </c>
      <c r="G3891" s="112" t="str">
        <f>IF(E3891="","",VLOOKUP(E3891,[1]PROJECTES!$C$14:$G$5000,4,FALSE))</f>
        <v/>
      </c>
      <c r="H3891" s="95"/>
      <c r="I3891" s="113" t="str">
        <f>IF(H3891="","",VLOOKUP(H3891,BD!B$2:C$16,2,FALSE))</f>
        <v/>
      </c>
      <c r="J3891" s="114"/>
      <c r="K3891" s="115" t="str">
        <f t="shared" si="132"/>
        <v/>
      </c>
      <c r="L3891" s="116" t="str">
        <f t="shared" ca="1" si="131"/>
        <v>-</v>
      </c>
      <c r="M3891" s="111" t="str">
        <f>IF(E3891="","",VLOOKUP(E3891,[1]PROJECTES!$C$14:$Z$5000,21,FALSE))</f>
        <v/>
      </c>
      <c r="N3891" s="117"/>
      <c r="O3891" s="118" t="s">
        <v>222</v>
      </c>
      <c r="P3891" s="119"/>
      <c r="Q3891" s="84"/>
      <c r="R3891" s="125"/>
      <c r="S3891" s="166"/>
      <c r="T3891" s="167"/>
    </row>
    <row r="3892" spans="1:20" s="121" customFormat="1" ht="20.100000000000001" customHeight="1" x14ac:dyDescent="0.3">
      <c r="A3892" s="80"/>
      <c r="B3892" s="110" t="str">
        <f>IF(E3892="","",VLOOKUP(E3892,[1]PROJECTES!$C$14:$G$5000,2,FALSE))</f>
        <v/>
      </c>
      <c r="C3892" s="80"/>
      <c r="D3892" s="283" t="str">
        <f>IF(E3892="","",VLOOKUP(E3892,[1]PROJECTES!$C$14:$G$5000,5,FALSE))</f>
        <v/>
      </c>
      <c r="E3892" s="79"/>
      <c r="F3892" s="110" t="str">
        <f>IF(I3892="","",VLOOKUP(I3892,[1]PROJECTES!$C$14:$G$5000,2,FALSE))</f>
        <v/>
      </c>
      <c r="G3892" s="112" t="str">
        <f>IF(E3892="","",VLOOKUP(E3892,[1]PROJECTES!$C$14:$G$5000,4,FALSE))</f>
        <v/>
      </c>
      <c r="H3892" s="95"/>
      <c r="I3892" s="113" t="str">
        <f>IF(H3892="","",VLOOKUP(H3892,BD!B$2:C$16,2,FALSE))</f>
        <v/>
      </c>
      <c r="J3892" s="114"/>
      <c r="K3892" s="115" t="str">
        <f t="shared" si="132"/>
        <v/>
      </c>
      <c r="L3892" s="116" t="str">
        <f t="shared" ca="1" si="131"/>
        <v>-</v>
      </c>
      <c r="M3892" s="111" t="str">
        <f>IF(E3892="","",VLOOKUP(E3892,[1]PROJECTES!$C$14:$Z$5000,21,FALSE))</f>
        <v/>
      </c>
      <c r="N3892" s="117"/>
      <c r="O3892" s="118" t="s">
        <v>222</v>
      </c>
      <c r="P3892" s="119"/>
      <c r="Q3892" s="84"/>
      <c r="R3892" s="125"/>
      <c r="S3892" s="166"/>
      <c r="T3892" s="167"/>
    </row>
    <row r="3893" spans="1:20" s="121" customFormat="1" ht="20.100000000000001" customHeight="1" x14ac:dyDescent="0.3">
      <c r="A3893" s="80"/>
      <c r="B3893" s="110" t="str">
        <f>IF(E3893="","",VLOOKUP(E3893,[1]PROJECTES!$C$14:$G$5000,2,FALSE))</f>
        <v/>
      </c>
      <c r="C3893" s="80"/>
      <c r="D3893" s="283" t="str">
        <f>IF(E3893="","",VLOOKUP(E3893,[1]PROJECTES!$C$14:$G$5000,5,FALSE))</f>
        <v/>
      </c>
      <c r="E3893" s="79"/>
      <c r="F3893" s="110" t="str">
        <f>IF(I3893="","",VLOOKUP(I3893,[1]PROJECTES!$C$14:$G$5000,2,FALSE))</f>
        <v/>
      </c>
      <c r="G3893" s="112" t="str">
        <f>IF(E3893="","",VLOOKUP(E3893,[1]PROJECTES!$C$14:$G$5000,4,FALSE))</f>
        <v/>
      </c>
      <c r="H3893" s="95"/>
      <c r="I3893" s="113" t="str">
        <f>IF(H3893="","",VLOOKUP(H3893,BD!B$2:C$16,2,FALSE))</f>
        <v/>
      </c>
      <c r="J3893" s="114"/>
      <c r="K3893" s="115" t="str">
        <f t="shared" si="132"/>
        <v/>
      </c>
      <c r="L3893" s="116" t="str">
        <f t="shared" ca="1" si="131"/>
        <v>-</v>
      </c>
      <c r="M3893" s="111" t="str">
        <f>IF(E3893="","",VLOOKUP(E3893,[1]PROJECTES!$C$14:$Z$5000,21,FALSE))</f>
        <v/>
      </c>
      <c r="N3893" s="117"/>
      <c r="O3893" s="118" t="s">
        <v>222</v>
      </c>
      <c r="P3893" s="119"/>
      <c r="Q3893" s="84"/>
      <c r="R3893" s="125"/>
      <c r="S3893" s="166"/>
      <c r="T3893" s="167"/>
    </row>
    <row r="3894" spans="1:20" s="121" customFormat="1" ht="20.100000000000001" customHeight="1" x14ac:dyDescent="0.3">
      <c r="A3894" s="80"/>
      <c r="B3894" s="110" t="str">
        <f>IF(E3894="","",VLOOKUP(E3894,[1]PROJECTES!$C$14:$G$5000,2,FALSE))</f>
        <v/>
      </c>
      <c r="C3894" s="80"/>
      <c r="D3894" s="283" t="str">
        <f>IF(E3894="","",VLOOKUP(E3894,[1]PROJECTES!$C$14:$G$5000,5,FALSE))</f>
        <v/>
      </c>
      <c r="E3894" s="79"/>
      <c r="F3894" s="110" t="str">
        <f>IF(I3894="","",VLOOKUP(I3894,[1]PROJECTES!$C$14:$G$5000,2,FALSE))</f>
        <v/>
      </c>
      <c r="G3894" s="112" t="str">
        <f>IF(E3894="","",VLOOKUP(E3894,[1]PROJECTES!$C$14:$G$5000,4,FALSE))</f>
        <v/>
      </c>
      <c r="H3894" s="95"/>
      <c r="I3894" s="113" t="str">
        <f>IF(H3894="","",VLOOKUP(H3894,BD!B$2:C$16,2,FALSE))</f>
        <v/>
      </c>
      <c r="J3894" s="114"/>
      <c r="K3894" s="115" t="str">
        <f t="shared" si="132"/>
        <v/>
      </c>
      <c r="L3894" s="116" t="str">
        <f t="shared" ca="1" si="131"/>
        <v>-</v>
      </c>
      <c r="M3894" s="111" t="str">
        <f>IF(E3894="","",VLOOKUP(E3894,[1]PROJECTES!$C$14:$Z$5000,21,FALSE))</f>
        <v/>
      </c>
      <c r="N3894" s="117"/>
      <c r="O3894" s="118" t="s">
        <v>222</v>
      </c>
      <c r="P3894" s="119"/>
      <c r="Q3894" s="84"/>
      <c r="R3894" s="125"/>
      <c r="S3894" s="166"/>
      <c r="T3894" s="167"/>
    </row>
    <row r="3895" spans="1:20" s="121" customFormat="1" ht="20.100000000000001" customHeight="1" x14ac:dyDescent="0.3">
      <c r="A3895" s="80"/>
      <c r="B3895" s="110" t="str">
        <f>IF(E3895="","",VLOOKUP(E3895,[1]PROJECTES!$C$14:$G$5000,2,FALSE))</f>
        <v/>
      </c>
      <c r="C3895" s="80"/>
      <c r="D3895" s="283" t="str">
        <f>IF(E3895="","",VLOOKUP(E3895,[1]PROJECTES!$C$14:$G$5000,5,FALSE))</f>
        <v/>
      </c>
      <c r="E3895" s="79"/>
      <c r="F3895" s="110" t="str">
        <f>IF(I3895="","",VLOOKUP(I3895,[1]PROJECTES!$C$14:$G$5000,2,FALSE))</f>
        <v/>
      </c>
      <c r="G3895" s="112" t="str">
        <f>IF(E3895="","",VLOOKUP(E3895,[1]PROJECTES!$C$14:$G$5000,4,FALSE))</f>
        <v/>
      </c>
      <c r="H3895" s="95"/>
      <c r="I3895" s="113" t="str">
        <f>IF(H3895="","",VLOOKUP(H3895,BD!B$2:C$16,2,FALSE))</f>
        <v/>
      </c>
      <c r="J3895" s="114"/>
      <c r="K3895" s="115" t="str">
        <f t="shared" si="132"/>
        <v/>
      </c>
      <c r="L3895" s="116" t="str">
        <f t="shared" ca="1" si="131"/>
        <v>-</v>
      </c>
      <c r="M3895" s="111" t="str">
        <f>IF(E3895="","",VLOOKUP(E3895,[1]PROJECTES!$C$14:$Z$5000,21,FALSE))</f>
        <v/>
      </c>
      <c r="N3895" s="117"/>
      <c r="O3895" s="118" t="s">
        <v>222</v>
      </c>
      <c r="P3895" s="119"/>
      <c r="Q3895" s="84"/>
      <c r="R3895" s="125"/>
      <c r="S3895" s="166"/>
      <c r="T3895" s="167"/>
    </row>
    <row r="3896" spans="1:20" s="121" customFormat="1" ht="20.100000000000001" customHeight="1" x14ac:dyDescent="0.3">
      <c r="A3896" s="80"/>
      <c r="B3896" s="110" t="str">
        <f>IF(E3896="","",VLOOKUP(E3896,[1]PROJECTES!$C$14:$G$5000,2,FALSE))</f>
        <v/>
      </c>
      <c r="C3896" s="80"/>
      <c r="D3896" s="283" t="str">
        <f>IF(E3896="","",VLOOKUP(E3896,[1]PROJECTES!$C$14:$G$5000,5,FALSE))</f>
        <v/>
      </c>
      <c r="E3896" s="79"/>
      <c r="F3896" s="110" t="str">
        <f>IF(I3896="","",VLOOKUP(I3896,[1]PROJECTES!$C$14:$G$5000,2,FALSE))</f>
        <v/>
      </c>
      <c r="G3896" s="112" t="str">
        <f>IF(E3896="","",VLOOKUP(E3896,[1]PROJECTES!$C$14:$G$5000,4,FALSE))</f>
        <v/>
      </c>
      <c r="H3896" s="95"/>
      <c r="I3896" s="113" t="str">
        <f>IF(H3896="","",VLOOKUP(H3896,BD!B$2:C$16,2,FALSE))</f>
        <v/>
      </c>
      <c r="J3896" s="114"/>
      <c r="K3896" s="115" t="str">
        <f t="shared" si="132"/>
        <v/>
      </c>
      <c r="L3896" s="116" t="str">
        <f t="shared" ca="1" si="131"/>
        <v>-</v>
      </c>
      <c r="M3896" s="111" t="str">
        <f>IF(E3896="","",VLOOKUP(E3896,[1]PROJECTES!$C$14:$Z$5000,21,FALSE))</f>
        <v/>
      </c>
      <c r="N3896" s="117"/>
      <c r="O3896" s="118" t="s">
        <v>222</v>
      </c>
      <c r="P3896" s="119"/>
      <c r="Q3896" s="84"/>
      <c r="R3896" s="125"/>
      <c r="S3896" s="166"/>
      <c r="T3896" s="167"/>
    </row>
    <row r="3897" spans="1:20" s="121" customFormat="1" ht="20.100000000000001" customHeight="1" x14ac:dyDescent="0.3">
      <c r="A3897" s="80"/>
      <c r="B3897" s="110" t="str">
        <f>IF(E3897="","",VLOOKUP(E3897,[1]PROJECTES!$C$14:$G$5000,2,FALSE))</f>
        <v/>
      </c>
      <c r="C3897" s="80"/>
      <c r="D3897" s="283" t="str">
        <f>IF(E3897="","",VLOOKUP(E3897,[1]PROJECTES!$C$14:$G$5000,5,FALSE))</f>
        <v/>
      </c>
      <c r="E3897" s="79"/>
      <c r="F3897" s="110" t="str">
        <f>IF(I3897="","",VLOOKUP(I3897,[1]PROJECTES!$C$14:$G$5000,2,FALSE))</f>
        <v/>
      </c>
      <c r="G3897" s="112" t="str">
        <f>IF(E3897="","",VLOOKUP(E3897,[1]PROJECTES!$C$14:$G$5000,4,FALSE))</f>
        <v/>
      </c>
      <c r="H3897" s="95"/>
      <c r="I3897" s="113" t="str">
        <f>IF(H3897="","",VLOOKUP(H3897,BD!B$2:C$16,2,FALSE))</f>
        <v/>
      </c>
      <c r="J3897" s="114"/>
      <c r="K3897" s="115" t="str">
        <f t="shared" si="132"/>
        <v/>
      </c>
      <c r="L3897" s="116" t="str">
        <f t="shared" ca="1" si="131"/>
        <v>-</v>
      </c>
      <c r="M3897" s="111" t="str">
        <f>IF(E3897="","",VLOOKUP(E3897,[1]PROJECTES!$C$14:$Z$5000,21,FALSE))</f>
        <v/>
      </c>
      <c r="N3897" s="117"/>
      <c r="O3897" s="118" t="s">
        <v>222</v>
      </c>
      <c r="P3897" s="119"/>
      <c r="Q3897" s="84"/>
      <c r="R3897" s="125"/>
      <c r="S3897" s="166"/>
      <c r="T3897" s="167"/>
    </row>
    <row r="3898" spans="1:20" s="121" customFormat="1" ht="20.100000000000001" customHeight="1" x14ac:dyDescent="0.3">
      <c r="A3898" s="80"/>
      <c r="B3898" s="110" t="str">
        <f>IF(E3898="","",VLOOKUP(E3898,[1]PROJECTES!$C$14:$G$5000,2,FALSE))</f>
        <v/>
      </c>
      <c r="C3898" s="80"/>
      <c r="D3898" s="283" t="str">
        <f>IF(E3898="","",VLOOKUP(E3898,[1]PROJECTES!$C$14:$G$5000,5,FALSE))</f>
        <v/>
      </c>
      <c r="E3898" s="79"/>
      <c r="F3898" s="110" t="str">
        <f>IF(I3898="","",VLOOKUP(I3898,[1]PROJECTES!$C$14:$G$5000,2,FALSE))</f>
        <v/>
      </c>
      <c r="G3898" s="112" t="str">
        <f>IF(E3898="","",VLOOKUP(E3898,[1]PROJECTES!$C$14:$G$5000,4,FALSE))</f>
        <v/>
      </c>
      <c r="H3898" s="95"/>
      <c r="I3898" s="113" t="str">
        <f>IF(H3898="","",VLOOKUP(H3898,BD!B$2:C$16,2,FALSE))</f>
        <v/>
      </c>
      <c r="J3898" s="114"/>
      <c r="K3898" s="115" t="str">
        <f t="shared" si="132"/>
        <v/>
      </c>
      <c r="L3898" s="116" t="str">
        <f t="shared" ca="1" si="131"/>
        <v>-</v>
      </c>
      <c r="M3898" s="111" t="str">
        <f>IF(E3898="","",VLOOKUP(E3898,[1]PROJECTES!$C$14:$Z$5000,21,FALSE))</f>
        <v/>
      </c>
      <c r="N3898" s="117"/>
      <c r="O3898" s="118" t="s">
        <v>222</v>
      </c>
      <c r="P3898" s="119"/>
      <c r="Q3898" s="84"/>
      <c r="R3898" s="125"/>
      <c r="S3898" s="166"/>
      <c r="T3898" s="167"/>
    </row>
    <row r="3899" spans="1:20" s="121" customFormat="1" ht="20.100000000000001" customHeight="1" x14ac:dyDescent="0.3">
      <c r="A3899" s="80"/>
      <c r="B3899" s="110" t="str">
        <f>IF(E3899="","",VLOOKUP(E3899,[1]PROJECTES!$C$14:$G$5000,2,FALSE))</f>
        <v/>
      </c>
      <c r="C3899" s="80"/>
      <c r="D3899" s="283" t="str">
        <f>IF(E3899="","",VLOOKUP(E3899,[1]PROJECTES!$C$14:$G$5000,5,FALSE))</f>
        <v/>
      </c>
      <c r="E3899" s="155"/>
      <c r="F3899" s="110" t="str">
        <f>IF(I3899="","",VLOOKUP(I3899,[1]PROJECTES!$C$14:$G$5000,2,FALSE))</f>
        <v/>
      </c>
      <c r="G3899" s="112" t="str">
        <f>IF(E3899="","",VLOOKUP(E3899,[1]PROJECTES!$C$14:$G$5000,4,FALSE))</f>
        <v/>
      </c>
      <c r="H3899" s="95"/>
      <c r="I3899" s="113" t="str">
        <f>IF(H3899="","",VLOOKUP(H3899,BD!B$2:C$16,2,FALSE))</f>
        <v/>
      </c>
      <c r="J3899" s="114"/>
      <c r="K3899" s="115" t="str">
        <f t="shared" si="132"/>
        <v/>
      </c>
      <c r="L3899" s="116" t="str">
        <f t="shared" ref="L3899:L3950" ca="1" si="133">IF(M3899="","-",IF(G3899="TA","-",+M3899-TODAY()))</f>
        <v>-</v>
      </c>
      <c r="M3899" s="111" t="str">
        <f>IF(E3899="","",VLOOKUP(E3899,[1]PROJECTES!$C$14:$Z$5000,21,FALSE))</f>
        <v/>
      </c>
      <c r="N3899" s="117"/>
      <c r="O3899" s="118" t="s">
        <v>222</v>
      </c>
      <c r="P3899" s="119"/>
      <c r="Q3899" s="84"/>
      <c r="R3899" s="249"/>
      <c r="S3899" s="166"/>
      <c r="T3899" s="167"/>
    </row>
    <row r="3900" spans="1:20" s="121" customFormat="1" ht="20.100000000000001" customHeight="1" x14ac:dyDescent="0.3">
      <c r="A3900" s="80"/>
      <c r="B3900" s="110" t="str">
        <f>IF(E3900="","",VLOOKUP(E3900,[1]PROJECTES!$C$14:$G$5000,2,FALSE))</f>
        <v/>
      </c>
      <c r="C3900" s="80"/>
      <c r="D3900" s="283" t="str">
        <f>IF(E3900="","",VLOOKUP(E3900,[1]PROJECTES!$C$14:$G$5000,5,FALSE))</f>
        <v/>
      </c>
      <c r="E3900" s="79"/>
      <c r="F3900" s="110" t="str">
        <f>IF(I3900="","",VLOOKUP(I3900,[1]PROJECTES!$C$14:$G$5000,2,FALSE))</f>
        <v/>
      </c>
      <c r="G3900" s="112" t="str">
        <f>IF(E3900="","",VLOOKUP(E3900,[1]PROJECTES!$C$14:$G$5000,4,FALSE))</f>
        <v/>
      </c>
      <c r="H3900" s="95"/>
      <c r="I3900" s="113" t="str">
        <f>IF(H3900="","",VLOOKUP(H3900,BD!B$2:C$16,2,FALSE))</f>
        <v/>
      </c>
      <c r="J3900" s="114"/>
      <c r="K3900" s="115" t="str">
        <f t="shared" si="132"/>
        <v/>
      </c>
      <c r="L3900" s="116" t="str">
        <f t="shared" ca="1" si="133"/>
        <v>-</v>
      </c>
      <c r="M3900" s="111" t="str">
        <f>IF(E3900="","",VLOOKUP(E3900,[1]PROJECTES!$C$14:$Z$5000,21,FALSE))</f>
        <v/>
      </c>
      <c r="N3900" s="117"/>
      <c r="O3900" s="118" t="s">
        <v>222</v>
      </c>
      <c r="P3900" s="119"/>
      <c r="Q3900" s="84"/>
      <c r="R3900" s="125"/>
      <c r="S3900" s="166"/>
      <c r="T3900" s="167"/>
    </row>
    <row r="3901" spans="1:20" s="121" customFormat="1" ht="20.100000000000001" customHeight="1" x14ac:dyDescent="0.3">
      <c r="A3901" s="80"/>
      <c r="B3901" s="110" t="str">
        <f>IF(E3901="","",VLOOKUP(E3901,[1]PROJECTES!$C$14:$G$5000,2,FALSE))</f>
        <v/>
      </c>
      <c r="C3901" s="80"/>
      <c r="D3901" s="283" t="str">
        <f>IF(E3901="","",VLOOKUP(E3901,[1]PROJECTES!$C$14:$G$5000,5,FALSE))</f>
        <v/>
      </c>
      <c r="E3901" s="79"/>
      <c r="F3901" s="110" t="str">
        <f>IF(I3901="","",VLOOKUP(I3901,[1]PROJECTES!$C$14:$G$5000,2,FALSE))</f>
        <v/>
      </c>
      <c r="G3901" s="112" t="str">
        <f>IF(E3901="","",VLOOKUP(E3901,[1]PROJECTES!$C$14:$G$5000,4,FALSE))</f>
        <v/>
      </c>
      <c r="H3901" s="95"/>
      <c r="I3901" s="113" t="str">
        <f>IF(H3901="","",VLOOKUP(H3901,BD!B$2:C$16,2,FALSE))</f>
        <v/>
      </c>
      <c r="J3901" s="114"/>
      <c r="K3901" s="115" t="str">
        <f t="shared" si="132"/>
        <v/>
      </c>
      <c r="L3901" s="116" t="str">
        <f t="shared" ca="1" si="133"/>
        <v>-</v>
      </c>
      <c r="M3901" s="111" t="str">
        <f>IF(E3901="","",VLOOKUP(E3901,[1]PROJECTES!$C$14:$Z$5000,21,FALSE))</f>
        <v/>
      </c>
      <c r="N3901" s="117"/>
      <c r="O3901" s="118" t="s">
        <v>222</v>
      </c>
      <c r="P3901" s="119"/>
      <c r="Q3901" s="84"/>
      <c r="R3901" s="125"/>
      <c r="S3901" s="166"/>
      <c r="T3901" s="167"/>
    </row>
    <row r="3902" spans="1:20" s="121" customFormat="1" ht="20.100000000000001" customHeight="1" x14ac:dyDescent="0.3">
      <c r="A3902" s="80"/>
      <c r="B3902" s="110" t="str">
        <f>IF(E3902="","",VLOOKUP(E3902,[1]PROJECTES!$C$14:$G$5000,2,FALSE))</f>
        <v/>
      </c>
      <c r="C3902" s="80"/>
      <c r="D3902" s="283" t="str">
        <f>IF(E3902="","",VLOOKUP(E3902,[1]PROJECTES!$C$14:$G$5000,5,FALSE))</f>
        <v/>
      </c>
      <c r="E3902" s="79"/>
      <c r="F3902" s="110" t="str">
        <f>IF(I3902="","",VLOOKUP(I3902,[1]PROJECTES!$C$14:$G$5000,2,FALSE))</f>
        <v/>
      </c>
      <c r="G3902" s="112" t="str">
        <f>IF(E3902="","",VLOOKUP(E3902,[1]PROJECTES!$C$14:$G$5000,4,FALSE))</f>
        <v/>
      </c>
      <c r="H3902" s="95"/>
      <c r="I3902" s="113" t="str">
        <f>IF(H3902="","",VLOOKUP(H3902,BD!B$2:C$16,2,FALSE))</f>
        <v/>
      </c>
      <c r="J3902" s="114"/>
      <c r="K3902" s="115" t="str">
        <f t="shared" si="132"/>
        <v/>
      </c>
      <c r="L3902" s="116" t="str">
        <f t="shared" ca="1" si="133"/>
        <v>-</v>
      </c>
      <c r="M3902" s="111" t="str">
        <f>IF(E3902="","",VLOOKUP(E3902,[1]PROJECTES!$C$14:$Z$5000,21,FALSE))</f>
        <v/>
      </c>
      <c r="N3902" s="117"/>
      <c r="O3902" s="118" t="s">
        <v>222</v>
      </c>
      <c r="P3902" s="119"/>
      <c r="Q3902" s="84"/>
      <c r="R3902" s="125"/>
      <c r="S3902" s="166"/>
      <c r="T3902" s="167"/>
    </row>
    <row r="3903" spans="1:20" s="121" customFormat="1" ht="20.100000000000001" customHeight="1" x14ac:dyDescent="0.3">
      <c r="A3903" s="80"/>
      <c r="B3903" s="110" t="str">
        <f>IF(E3903="","",VLOOKUP(E3903,[1]PROJECTES!$C$14:$G$5000,2,FALSE))</f>
        <v/>
      </c>
      <c r="C3903" s="80"/>
      <c r="D3903" s="283" t="str">
        <f>IF(E3903="","",VLOOKUP(E3903,[1]PROJECTES!$C$14:$G$5000,5,FALSE))</f>
        <v/>
      </c>
      <c r="E3903" s="79"/>
      <c r="F3903" s="110" t="str">
        <f>IF(I3903="","",VLOOKUP(I3903,[1]PROJECTES!$C$14:$G$5000,2,FALSE))</f>
        <v/>
      </c>
      <c r="G3903" s="112" t="str">
        <f>IF(E3903="","",VLOOKUP(E3903,[1]PROJECTES!$C$14:$G$5000,4,FALSE))</f>
        <v/>
      </c>
      <c r="H3903" s="95"/>
      <c r="I3903" s="113" t="str">
        <f>IF(H3903="","",VLOOKUP(H3903,BD!B$2:C$16,2,FALSE))</f>
        <v/>
      </c>
      <c r="J3903" s="114"/>
      <c r="K3903" s="115" t="str">
        <f t="shared" si="132"/>
        <v/>
      </c>
      <c r="L3903" s="116" t="str">
        <f t="shared" ca="1" si="133"/>
        <v>-</v>
      </c>
      <c r="M3903" s="111" t="str">
        <f>IF(E3903="","",VLOOKUP(E3903,[1]PROJECTES!$C$14:$Z$5000,21,FALSE))</f>
        <v/>
      </c>
      <c r="N3903" s="117"/>
      <c r="O3903" s="118" t="s">
        <v>222</v>
      </c>
      <c r="P3903" s="119"/>
      <c r="Q3903" s="84"/>
      <c r="R3903" s="125"/>
      <c r="S3903" s="166"/>
      <c r="T3903" s="167"/>
    </row>
    <row r="3904" spans="1:20" s="121" customFormat="1" ht="20.100000000000001" customHeight="1" x14ac:dyDescent="0.3">
      <c r="A3904" s="80"/>
      <c r="B3904" s="110" t="str">
        <f>IF(E3904="","",VLOOKUP(E3904,[1]PROJECTES!$C$14:$G$5000,2,FALSE))</f>
        <v/>
      </c>
      <c r="C3904" s="80"/>
      <c r="D3904" s="283" t="str">
        <f>IF(E3904="","",VLOOKUP(E3904,[1]PROJECTES!$C$14:$G$5000,5,FALSE))</f>
        <v/>
      </c>
      <c r="E3904" s="79"/>
      <c r="F3904" s="110" t="str">
        <f>IF(I3904="","",VLOOKUP(I3904,[1]PROJECTES!$C$14:$G$5000,2,FALSE))</f>
        <v/>
      </c>
      <c r="G3904" s="112" t="str">
        <f>IF(E3904="","",VLOOKUP(E3904,[1]PROJECTES!$C$14:$G$5000,4,FALSE))</f>
        <v/>
      </c>
      <c r="H3904" s="95"/>
      <c r="I3904" s="113" t="str">
        <f>IF(H3904="","",VLOOKUP(H3904,BD!B$2:C$16,2,FALSE))</f>
        <v/>
      </c>
      <c r="J3904" s="114"/>
      <c r="K3904" s="115" t="str">
        <f t="shared" si="132"/>
        <v/>
      </c>
      <c r="L3904" s="116" t="str">
        <f t="shared" ca="1" si="133"/>
        <v>-</v>
      </c>
      <c r="M3904" s="111" t="str">
        <f>IF(E3904="","",VLOOKUP(E3904,[1]PROJECTES!$C$14:$Z$5000,21,FALSE))</f>
        <v/>
      </c>
      <c r="N3904" s="117"/>
      <c r="O3904" s="118" t="s">
        <v>222</v>
      </c>
      <c r="P3904" s="119"/>
      <c r="Q3904" s="84"/>
      <c r="R3904" s="125"/>
      <c r="S3904" s="166"/>
      <c r="T3904" s="167"/>
    </row>
    <row r="3905" spans="1:20" s="121" customFormat="1" ht="20.100000000000001" customHeight="1" x14ac:dyDescent="0.3">
      <c r="A3905" s="80"/>
      <c r="B3905" s="110" t="str">
        <f>IF(E3905="","",VLOOKUP(E3905,[1]PROJECTES!$C$14:$G$5000,2,FALSE))</f>
        <v/>
      </c>
      <c r="C3905" s="80"/>
      <c r="D3905" s="283" t="str">
        <f>IF(E3905="","",VLOOKUP(E3905,[1]PROJECTES!$C$14:$G$5000,5,FALSE))</f>
        <v/>
      </c>
      <c r="E3905" s="79"/>
      <c r="F3905" s="110" t="str">
        <f>IF(I3905="","",VLOOKUP(I3905,[1]PROJECTES!$C$14:$G$5000,2,FALSE))</f>
        <v/>
      </c>
      <c r="G3905" s="112" t="str">
        <f>IF(E3905="","",VLOOKUP(E3905,[1]PROJECTES!$C$14:$G$5000,4,FALSE))</f>
        <v/>
      </c>
      <c r="H3905" s="95"/>
      <c r="I3905" s="113" t="str">
        <f>IF(H3905="","",VLOOKUP(H3905,BD!B$2:C$16,2,FALSE))</f>
        <v/>
      </c>
      <c r="J3905" s="114"/>
      <c r="K3905" s="115" t="str">
        <f t="shared" si="132"/>
        <v/>
      </c>
      <c r="L3905" s="116" t="str">
        <f t="shared" ca="1" si="133"/>
        <v>-</v>
      </c>
      <c r="M3905" s="111" t="str">
        <f>IF(E3905="","",VLOOKUP(E3905,[1]PROJECTES!$C$14:$Z$5000,21,FALSE))</f>
        <v/>
      </c>
      <c r="N3905" s="117"/>
      <c r="O3905" s="118" t="s">
        <v>222</v>
      </c>
      <c r="P3905" s="119"/>
      <c r="Q3905" s="84"/>
      <c r="R3905" s="125"/>
      <c r="S3905" s="166"/>
      <c r="T3905" s="167"/>
    </row>
    <row r="3906" spans="1:20" s="121" customFormat="1" ht="20.100000000000001" customHeight="1" x14ac:dyDescent="0.3">
      <c r="A3906" s="80"/>
      <c r="B3906" s="110" t="str">
        <f>IF(E3906="","",VLOOKUP(E3906,[1]PROJECTES!$C$14:$G$5000,2,FALSE))</f>
        <v/>
      </c>
      <c r="C3906" s="80"/>
      <c r="D3906" s="283" t="str">
        <f>IF(E3906="","",VLOOKUP(E3906,[1]PROJECTES!$C$14:$G$5000,5,FALSE))</f>
        <v/>
      </c>
      <c r="E3906" s="79"/>
      <c r="F3906" s="110" t="str">
        <f>IF(I3906="","",VLOOKUP(I3906,[1]PROJECTES!$C$14:$G$5000,2,FALSE))</f>
        <v/>
      </c>
      <c r="G3906" s="112" t="str">
        <f>IF(E3906="","",VLOOKUP(E3906,[1]PROJECTES!$C$14:$G$5000,4,FALSE))</f>
        <v/>
      </c>
      <c r="H3906" s="95"/>
      <c r="I3906" s="113" t="str">
        <f>IF(H3906="","",VLOOKUP(H3906,BD!B$2:C$16,2,FALSE))</f>
        <v/>
      </c>
      <c r="J3906" s="114"/>
      <c r="K3906" s="115" t="str">
        <f t="shared" si="132"/>
        <v/>
      </c>
      <c r="L3906" s="116" t="str">
        <f t="shared" ca="1" si="133"/>
        <v>-</v>
      </c>
      <c r="M3906" s="111" t="str">
        <f>IF(E3906="","",VLOOKUP(E3906,[1]PROJECTES!$C$14:$Z$5000,21,FALSE))</f>
        <v/>
      </c>
      <c r="N3906" s="117"/>
      <c r="O3906" s="118" t="s">
        <v>222</v>
      </c>
      <c r="P3906" s="119"/>
      <c r="Q3906" s="84"/>
      <c r="R3906" s="125"/>
      <c r="S3906" s="166"/>
      <c r="T3906" s="167"/>
    </row>
    <row r="3907" spans="1:20" s="121" customFormat="1" ht="20.100000000000001" customHeight="1" x14ac:dyDescent="0.3">
      <c r="A3907" s="80"/>
      <c r="B3907" s="110" t="str">
        <f>IF(E3907="","",VLOOKUP(E3907,[1]PROJECTES!$C$14:$G$5000,2,FALSE))</f>
        <v/>
      </c>
      <c r="C3907" s="80"/>
      <c r="D3907" s="283" t="str">
        <f>IF(E3907="","",VLOOKUP(E3907,[1]PROJECTES!$C$14:$G$5000,5,FALSE))</f>
        <v/>
      </c>
      <c r="E3907" s="79"/>
      <c r="F3907" s="110" t="str">
        <f>IF(I3907="","",VLOOKUP(I3907,[1]PROJECTES!$C$14:$G$5000,2,FALSE))</f>
        <v/>
      </c>
      <c r="G3907" s="112" t="str">
        <f>IF(E3907="","",VLOOKUP(E3907,[1]PROJECTES!$C$14:$G$5000,4,FALSE))</f>
        <v/>
      </c>
      <c r="H3907" s="95"/>
      <c r="I3907" s="113" t="str">
        <f>IF(H3907="","",VLOOKUP(H3907,BD!B$2:C$16,2,FALSE))</f>
        <v/>
      </c>
      <c r="J3907" s="114"/>
      <c r="K3907" s="115" t="str">
        <f t="shared" si="132"/>
        <v/>
      </c>
      <c r="L3907" s="116" t="str">
        <f t="shared" ca="1" si="133"/>
        <v>-</v>
      </c>
      <c r="M3907" s="111" t="str">
        <f>IF(E3907="","",VLOOKUP(E3907,[1]PROJECTES!$C$14:$Z$5000,21,FALSE))</f>
        <v/>
      </c>
      <c r="N3907" s="117"/>
      <c r="O3907" s="118" t="s">
        <v>222</v>
      </c>
      <c r="P3907" s="119"/>
      <c r="Q3907" s="84"/>
      <c r="R3907" s="125"/>
      <c r="S3907" s="166"/>
      <c r="T3907" s="167"/>
    </row>
    <row r="3908" spans="1:20" s="121" customFormat="1" ht="20.100000000000001" customHeight="1" x14ac:dyDescent="0.3">
      <c r="A3908" s="80"/>
      <c r="B3908" s="110" t="str">
        <f>IF(E3908="","",VLOOKUP(E3908,[1]PROJECTES!$C$14:$G$5000,2,FALSE))</f>
        <v/>
      </c>
      <c r="C3908" s="80"/>
      <c r="D3908" s="283" t="str">
        <f>IF(E3908="","",VLOOKUP(E3908,[1]PROJECTES!$C$14:$G$5000,5,FALSE))</f>
        <v/>
      </c>
      <c r="E3908" s="79"/>
      <c r="F3908" s="110" t="str">
        <f>IF(I3908="","",VLOOKUP(I3908,[1]PROJECTES!$C$14:$G$5000,2,FALSE))</f>
        <v/>
      </c>
      <c r="G3908" s="112" t="str">
        <f>IF(E3908="","",VLOOKUP(E3908,[1]PROJECTES!$C$14:$G$5000,4,FALSE))</f>
        <v/>
      </c>
      <c r="H3908" s="95"/>
      <c r="I3908" s="113" t="str">
        <f>IF(H3908="","",VLOOKUP(H3908,BD!B$2:C$16,2,FALSE))</f>
        <v/>
      </c>
      <c r="J3908" s="114"/>
      <c r="K3908" s="115" t="str">
        <f t="shared" si="132"/>
        <v/>
      </c>
      <c r="L3908" s="116" t="str">
        <f t="shared" ca="1" si="133"/>
        <v>-</v>
      </c>
      <c r="M3908" s="111" t="str">
        <f>IF(E3908="","",VLOOKUP(E3908,[1]PROJECTES!$C$14:$Z$5000,21,FALSE))</f>
        <v/>
      </c>
      <c r="N3908" s="117"/>
      <c r="O3908" s="118" t="s">
        <v>222</v>
      </c>
      <c r="P3908" s="119"/>
      <c r="Q3908" s="84"/>
      <c r="R3908" s="125"/>
      <c r="S3908" s="166"/>
      <c r="T3908" s="167"/>
    </row>
    <row r="3909" spans="1:20" s="121" customFormat="1" ht="20.100000000000001" customHeight="1" x14ac:dyDescent="0.3">
      <c r="A3909" s="80"/>
      <c r="B3909" s="110" t="str">
        <f>IF(E3909="","",VLOOKUP(E3909,[1]PROJECTES!$C$14:$G$5000,2,FALSE))</f>
        <v/>
      </c>
      <c r="C3909" s="80"/>
      <c r="D3909" s="283" t="str">
        <f>IF(E3909="","",VLOOKUP(E3909,[1]PROJECTES!$C$14:$G$5000,5,FALSE))</f>
        <v/>
      </c>
      <c r="E3909" s="79"/>
      <c r="F3909" s="110" t="str">
        <f>IF(I3909="","",VLOOKUP(I3909,[1]PROJECTES!$C$14:$G$5000,2,FALSE))</f>
        <v/>
      </c>
      <c r="G3909" s="112" t="str">
        <f>IF(E3909="","",VLOOKUP(E3909,[1]PROJECTES!$C$14:$G$5000,4,FALSE))</f>
        <v/>
      </c>
      <c r="H3909" s="95"/>
      <c r="I3909" s="113" t="str">
        <f>IF(H3909="","",VLOOKUP(H3909,BD!B$2:C$16,2,FALSE))</f>
        <v/>
      </c>
      <c r="J3909" s="114"/>
      <c r="K3909" s="115" t="str">
        <f t="shared" si="132"/>
        <v/>
      </c>
      <c r="L3909" s="116" t="str">
        <f t="shared" ca="1" si="133"/>
        <v>-</v>
      </c>
      <c r="M3909" s="111" t="str">
        <f>IF(E3909="","",VLOOKUP(E3909,[1]PROJECTES!$C$14:$Z$5000,21,FALSE))</f>
        <v/>
      </c>
      <c r="N3909" s="117"/>
      <c r="O3909" s="118" t="s">
        <v>222</v>
      </c>
      <c r="P3909" s="119"/>
      <c r="Q3909" s="84"/>
      <c r="R3909" s="125"/>
      <c r="S3909" s="166"/>
      <c r="T3909" s="167"/>
    </row>
    <row r="3910" spans="1:20" s="121" customFormat="1" ht="20.100000000000001" customHeight="1" x14ac:dyDescent="0.3">
      <c r="A3910" s="80"/>
      <c r="B3910" s="110" t="str">
        <f>IF(E3910="","",VLOOKUP(E3910,[1]PROJECTES!$C$14:$G$5000,2,FALSE))</f>
        <v/>
      </c>
      <c r="C3910" s="80"/>
      <c r="D3910" s="283" t="str">
        <f>IF(E3910="","",VLOOKUP(E3910,[1]PROJECTES!$C$14:$G$5000,5,FALSE))</f>
        <v/>
      </c>
      <c r="E3910" s="79"/>
      <c r="F3910" s="110" t="str">
        <f>IF(I3910="","",VLOOKUP(I3910,[1]PROJECTES!$C$14:$G$5000,2,FALSE))</f>
        <v/>
      </c>
      <c r="G3910" s="112" t="str">
        <f>IF(E3910="","",VLOOKUP(E3910,[1]PROJECTES!$C$14:$G$5000,4,FALSE))</f>
        <v/>
      </c>
      <c r="H3910" s="95"/>
      <c r="I3910" s="113" t="str">
        <f>IF(H3910="","",VLOOKUP(H3910,BD!B$2:C$16,2,FALSE))</f>
        <v/>
      </c>
      <c r="J3910" s="114"/>
      <c r="K3910" s="115" t="str">
        <f t="shared" si="132"/>
        <v/>
      </c>
      <c r="L3910" s="116" t="str">
        <f t="shared" ca="1" si="133"/>
        <v>-</v>
      </c>
      <c r="M3910" s="111" t="str">
        <f>IF(E3910="","",VLOOKUP(E3910,[1]PROJECTES!$C$14:$Z$5000,21,FALSE))</f>
        <v/>
      </c>
      <c r="N3910" s="117"/>
      <c r="O3910" s="118" t="s">
        <v>222</v>
      </c>
      <c r="P3910" s="119"/>
      <c r="Q3910" s="84"/>
      <c r="R3910" s="125"/>
      <c r="S3910" s="166"/>
      <c r="T3910" s="167"/>
    </row>
    <row r="3911" spans="1:20" s="121" customFormat="1" ht="20.100000000000001" customHeight="1" x14ac:dyDescent="0.3">
      <c r="A3911" s="80"/>
      <c r="B3911" s="110" t="str">
        <f>IF(E3911="","",VLOOKUP(E3911,[1]PROJECTES!$C$14:$G$5000,2,FALSE))</f>
        <v/>
      </c>
      <c r="C3911" s="80"/>
      <c r="D3911" s="283" t="str">
        <f>IF(E3911="","",VLOOKUP(E3911,[1]PROJECTES!$C$14:$G$5000,5,FALSE))</f>
        <v/>
      </c>
      <c r="E3911" s="79"/>
      <c r="F3911" s="110" t="str">
        <f>IF(I3911="","",VLOOKUP(I3911,[1]PROJECTES!$C$14:$G$5000,2,FALSE))</f>
        <v/>
      </c>
      <c r="G3911" s="112" t="str">
        <f>IF(E3911="","",VLOOKUP(E3911,[1]PROJECTES!$C$14:$G$5000,4,FALSE))</f>
        <v/>
      </c>
      <c r="H3911" s="95"/>
      <c r="I3911" s="113" t="str">
        <f>IF(H3911="","",VLOOKUP(H3911,BD!B$2:C$16,2,FALSE))</f>
        <v/>
      </c>
      <c r="J3911" s="114"/>
      <c r="K3911" s="115" t="str">
        <f t="shared" si="132"/>
        <v/>
      </c>
      <c r="L3911" s="116" t="str">
        <f t="shared" ca="1" si="133"/>
        <v>-</v>
      </c>
      <c r="M3911" s="111" t="str">
        <f>IF(E3911="","",VLOOKUP(E3911,[1]PROJECTES!$C$14:$Z$5000,21,FALSE))</f>
        <v/>
      </c>
      <c r="N3911" s="117"/>
      <c r="O3911" s="118" t="s">
        <v>222</v>
      </c>
      <c r="P3911" s="119"/>
      <c r="Q3911" s="84"/>
      <c r="R3911" s="125"/>
      <c r="S3911" s="166"/>
      <c r="T3911" s="167"/>
    </row>
    <row r="3912" spans="1:20" s="121" customFormat="1" ht="20.100000000000001" customHeight="1" x14ac:dyDescent="0.3">
      <c r="A3912" s="80"/>
      <c r="B3912" s="110" t="str">
        <f>IF(E3912="","",VLOOKUP(E3912,[1]PROJECTES!$C$14:$G$5000,2,FALSE))</f>
        <v/>
      </c>
      <c r="C3912" s="80"/>
      <c r="D3912" s="283" t="str">
        <f>IF(E3912="","",VLOOKUP(E3912,[1]PROJECTES!$C$14:$G$5000,5,FALSE))</f>
        <v/>
      </c>
      <c r="E3912" s="79"/>
      <c r="F3912" s="110" t="str">
        <f>IF(I3912="","",VLOOKUP(I3912,[1]PROJECTES!$C$14:$G$5000,2,FALSE))</f>
        <v/>
      </c>
      <c r="G3912" s="112" t="str">
        <f>IF(E3912="","",VLOOKUP(E3912,[1]PROJECTES!$C$14:$G$5000,4,FALSE))</f>
        <v/>
      </c>
      <c r="H3912" s="95"/>
      <c r="I3912" s="113" t="str">
        <f>IF(H3912="","",VLOOKUP(H3912,BD!B$2:C$16,2,FALSE))</f>
        <v/>
      </c>
      <c r="J3912" s="114"/>
      <c r="K3912" s="115" t="str">
        <f t="shared" si="132"/>
        <v/>
      </c>
      <c r="L3912" s="116" t="str">
        <f t="shared" ca="1" si="133"/>
        <v>-</v>
      </c>
      <c r="M3912" s="111" t="str">
        <f>IF(E3912="","",VLOOKUP(E3912,[1]PROJECTES!$C$14:$Z$5000,21,FALSE))</f>
        <v/>
      </c>
      <c r="N3912" s="117"/>
      <c r="O3912" s="118" t="s">
        <v>222</v>
      </c>
      <c r="P3912" s="119"/>
      <c r="Q3912" s="84"/>
      <c r="R3912" s="125"/>
      <c r="S3912" s="166"/>
      <c r="T3912" s="167"/>
    </row>
    <row r="3913" spans="1:20" s="121" customFormat="1" ht="20.100000000000001" customHeight="1" x14ac:dyDescent="0.3">
      <c r="A3913" s="80"/>
      <c r="B3913" s="110" t="str">
        <f>IF(E3913="","",VLOOKUP(E3913,[1]PROJECTES!$C$14:$G$5000,2,FALSE))</f>
        <v/>
      </c>
      <c r="C3913" s="80"/>
      <c r="D3913" s="283" t="str">
        <f>IF(E3913="","",VLOOKUP(E3913,[1]PROJECTES!$C$14:$G$5000,5,FALSE))</f>
        <v/>
      </c>
      <c r="E3913" s="79"/>
      <c r="F3913" s="110" t="str">
        <f>IF(I3913="","",VLOOKUP(I3913,[1]PROJECTES!$C$14:$G$5000,2,FALSE))</f>
        <v/>
      </c>
      <c r="G3913" s="112" t="str">
        <f>IF(E3913="","",VLOOKUP(E3913,[1]PROJECTES!$C$14:$G$5000,4,FALSE))</f>
        <v/>
      </c>
      <c r="H3913" s="95"/>
      <c r="I3913" s="113" t="str">
        <f>IF(H3913="","",VLOOKUP(H3913,BD!B$2:C$16,2,FALSE))</f>
        <v/>
      </c>
      <c r="J3913" s="114"/>
      <c r="K3913" s="115" t="str">
        <f t="shared" si="132"/>
        <v/>
      </c>
      <c r="L3913" s="116" t="str">
        <f t="shared" ca="1" si="133"/>
        <v>-</v>
      </c>
      <c r="M3913" s="111" t="str">
        <f>IF(E3913="","",VLOOKUP(E3913,[1]PROJECTES!$C$14:$Z$5000,21,FALSE))</f>
        <v/>
      </c>
      <c r="N3913" s="117"/>
      <c r="O3913" s="118" t="s">
        <v>222</v>
      </c>
      <c r="P3913" s="119"/>
      <c r="Q3913" s="84"/>
      <c r="R3913" s="125"/>
      <c r="S3913" s="166"/>
      <c r="T3913" s="167"/>
    </row>
    <row r="3914" spans="1:20" s="121" customFormat="1" ht="20.100000000000001" customHeight="1" x14ac:dyDescent="0.3">
      <c r="A3914" s="80"/>
      <c r="B3914" s="110" t="str">
        <f>IF(E3914="","",VLOOKUP(E3914,[1]PROJECTES!$C$14:$G$5000,2,FALSE))</f>
        <v/>
      </c>
      <c r="C3914" s="80"/>
      <c r="D3914" s="283" t="str">
        <f>IF(E3914="","",VLOOKUP(E3914,[1]PROJECTES!$C$14:$G$5000,5,FALSE))</f>
        <v/>
      </c>
      <c r="E3914" s="79"/>
      <c r="F3914" s="110" t="str">
        <f>IF(I3914="","",VLOOKUP(I3914,[1]PROJECTES!$C$14:$G$5000,2,FALSE))</f>
        <v/>
      </c>
      <c r="G3914" s="112" t="str">
        <f>IF(E3914="","",VLOOKUP(E3914,[1]PROJECTES!$C$14:$G$5000,4,FALSE))</f>
        <v/>
      </c>
      <c r="H3914" s="95"/>
      <c r="I3914" s="113" t="str">
        <f>IF(H3914="","",VLOOKUP(H3914,BD!B$2:C$16,2,FALSE))</f>
        <v/>
      </c>
      <c r="J3914" s="114"/>
      <c r="K3914" s="115" t="str">
        <f t="shared" si="132"/>
        <v/>
      </c>
      <c r="L3914" s="116" t="str">
        <f t="shared" ca="1" si="133"/>
        <v>-</v>
      </c>
      <c r="M3914" s="111" t="str">
        <f>IF(E3914="","",VLOOKUP(E3914,[1]PROJECTES!$C$14:$Z$5000,21,FALSE))</f>
        <v/>
      </c>
      <c r="N3914" s="117"/>
      <c r="O3914" s="118" t="s">
        <v>222</v>
      </c>
      <c r="P3914" s="119"/>
      <c r="Q3914" s="84"/>
      <c r="R3914" s="125"/>
      <c r="S3914" s="166"/>
      <c r="T3914" s="167"/>
    </row>
    <row r="3915" spans="1:20" s="121" customFormat="1" ht="20.100000000000001" customHeight="1" x14ac:dyDescent="0.3">
      <c r="A3915" s="80"/>
      <c r="B3915" s="110" t="str">
        <f>IF(E3915="","",VLOOKUP(E3915,[1]PROJECTES!$C$14:$G$5000,2,FALSE))</f>
        <v/>
      </c>
      <c r="C3915" s="80"/>
      <c r="D3915" s="283" t="str">
        <f>IF(E3915="","",VLOOKUP(E3915,[1]PROJECTES!$C$14:$G$5000,5,FALSE))</f>
        <v/>
      </c>
      <c r="E3915" s="79"/>
      <c r="F3915" s="110" t="str">
        <f>IF(I3915="","",VLOOKUP(I3915,[1]PROJECTES!$C$14:$G$5000,2,FALSE))</f>
        <v/>
      </c>
      <c r="G3915" s="112" t="str">
        <f>IF(E3915="","",VLOOKUP(E3915,[1]PROJECTES!$C$14:$G$5000,4,FALSE))</f>
        <v/>
      </c>
      <c r="H3915" s="95"/>
      <c r="I3915" s="113" t="str">
        <f>IF(H3915="","",VLOOKUP(H3915,BD!B$2:C$16,2,FALSE))</f>
        <v/>
      </c>
      <c r="J3915" s="114"/>
      <c r="K3915" s="115" t="str">
        <f t="shared" si="132"/>
        <v/>
      </c>
      <c r="L3915" s="116" t="str">
        <f t="shared" ca="1" si="133"/>
        <v>-</v>
      </c>
      <c r="M3915" s="111" t="str">
        <f>IF(E3915="","",VLOOKUP(E3915,[1]PROJECTES!$C$14:$Z$5000,21,FALSE))</f>
        <v/>
      </c>
      <c r="N3915" s="117"/>
      <c r="O3915" s="118" t="s">
        <v>222</v>
      </c>
      <c r="P3915" s="119"/>
      <c r="Q3915" s="84"/>
      <c r="R3915" s="125"/>
      <c r="S3915" s="166"/>
      <c r="T3915" s="167"/>
    </row>
    <row r="3916" spans="1:20" s="121" customFormat="1" ht="20.100000000000001" customHeight="1" x14ac:dyDescent="0.3">
      <c r="A3916" s="80"/>
      <c r="B3916" s="110" t="str">
        <f>IF(E3916="","",VLOOKUP(E3916,[1]PROJECTES!$C$14:$G$5000,2,FALSE))</f>
        <v/>
      </c>
      <c r="C3916" s="80"/>
      <c r="D3916" s="283" t="str">
        <f>IF(E3916="","",VLOOKUP(E3916,[1]PROJECTES!$C$14:$G$5000,5,FALSE))</f>
        <v/>
      </c>
      <c r="E3916" s="79"/>
      <c r="F3916" s="110" t="str">
        <f>IF(I3916="","",VLOOKUP(I3916,[1]PROJECTES!$C$14:$G$5000,2,FALSE))</f>
        <v/>
      </c>
      <c r="G3916" s="112" t="str">
        <f>IF(E3916="","",VLOOKUP(E3916,[1]PROJECTES!$C$14:$G$5000,4,FALSE))</f>
        <v/>
      </c>
      <c r="H3916" s="95"/>
      <c r="I3916" s="113" t="str">
        <f>IF(H3916="","",VLOOKUP(H3916,BD!B$2:C$16,2,FALSE))</f>
        <v/>
      </c>
      <c r="J3916" s="114"/>
      <c r="K3916" s="115" t="str">
        <f t="shared" si="132"/>
        <v/>
      </c>
      <c r="L3916" s="116" t="str">
        <f t="shared" ca="1" si="133"/>
        <v>-</v>
      </c>
      <c r="M3916" s="111" t="str">
        <f>IF(E3916="","",VLOOKUP(E3916,[1]PROJECTES!$C$14:$Z$5000,21,FALSE))</f>
        <v/>
      </c>
      <c r="N3916" s="117"/>
      <c r="O3916" s="118" t="s">
        <v>222</v>
      </c>
      <c r="P3916" s="119"/>
      <c r="Q3916" s="84"/>
      <c r="R3916" s="125"/>
      <c r="S3916" s="166"/>
      <c r="T3916" s="167"/>
    </row>
    <row r="3917" spans="1:20" s="121" customFormat="1" ht="20.100000000000001" customHeight="1" x14ac:dyDescent="0.3">
      <c r="A3917" s="80"/>
      <c r="B3917" s="110" t="str">
        <f>IF(E3917="","",VLOOKUP(E3917,[1]PROJECTES!$C$14:$G$5000,2,FALSE))</f>
        <v/>
      </c>
      <c r="C3917" s="80"/>
      <c r="D3917" s="283" t="str">
        <f>IF(E3917="","",VLOOKUP(E3917,[1]PROJECTES!$C$14:$G$5000,5,FALSE))</f>
        <v/>
      </c>
      <c r="E3917" s="79"/>
      <c r="F3917" s="110" t="str">
        <f>IF(I3917="","",VLOOKUP(I3917,[1]PROJECTES!$C$14:$G$5000,2,FALSE))</f>
        <v/>
      </c>
      <c r="G3917" s="112" t="str">
        <f>IF(E3917="","",VLOOKUP(E3917,[1]PROJECTES!$C$14:$G$5000,4,FALSE))</f>
        <v/>
      </c>
      <c r="H3917" s="95"/>
      <c r="I3917" s="113" t="str">
        <f>IF(H3917="","",VLOOKUP(H3917,BD!B$2:C$16,2,FALSE))</f>
        <v/>
      </c>
      <c r="J3917" s="114"/>
      <c r="K3917" s="115" t="str">
        <f t="shared" si="132"/>
        <v/>
      </c>
      <c r="L3917" s="116" t="str">
        <f t="shared" ca="1" si="133"/>
        <v>-</v>
      </c>
      <c r="M3917" s="111" t="str">
        <f>IF(E3917="","",VLOOKUP(E3917,[1]PROJECTES!$C$14:$Z$5000,21,FALSE))</f>
        <v/>
      </c>
      <c r="N3917" s="117"/>
      <c r="O3917" s="118" t="s">
        <v>222</v>
      </c>
      <c r="P3917" s="119"/>
      <c r="Q3917" s="84"/>
      <c r="R3917" s="125"/>
      <c r="S3917" s="166"/>
      <c r="T3917" s="167"/>
    </row>
    <row r="3918" spans="1:20" s="121" customFormat="1" ht="20.100000000000001" customHeight="1" x14ac:dyDescent="0.3">
      <c r="A3918" s="80"/>
      <c r="B3918" s="110" t="str">
        <f>IF(E3918="","",VLOOKUP(E3918,[1]PROJECTES!$C$14:$G$5000,2,FALSE))</f>
        <v/>
      </c>
      <c r="C3918" s="80"/>
      <c r="D3918" s="283" t="str">
        <f>IF(E3918="","",VLOOKUP(E3918,[1]PROJECTES!$C$14:$G$5000,5,FALSE))</f>
        <v/>
      </c>
      <c r="E3918" s="79"/>
      <c r="F3918" s="110" t="str">
        <f>IF(I3918="","",VLOOKUP(I3918,[1]PROJECTES!$C$14:$G$5000,2,FALSE))</f>
        <v/>
      </c>
      <c r="G3918" s="112" t="str">
        <f>IF(E3918="","",VLOOKUP(E3918,[1]PROJECTES!$C$14:$G$5000,4,FALSE))</f>
        <v/>
      </c>
      <c r="H3918" s="95"/>
      <c r="I3918" s="113" t="str">
        <f>IF(H3918="","",VLOOKUP(H3918,BD!B$2:C$16,2,FALSE))</f>
        <v/>
      </c>
      <c r="J3918" s="114"/>
      <c r="K3918" s="115" t="str">
        <f t="shared" si="132"/>
        <v/>
      </c>
      <c r="L3918" s="116" t="str">
        <f t="shared" ca="1" si="133"/>
        <v>-</v>
      </c>
      <c r="M3918" s="111" t="str">
        <f>IF(E3918="","",VLOOKUP(E3918,[1]PROJECTES!$C$14:$Z$5000,21,FALSE))</f>
        <v/>
      </c>
      <c r="N3918" s="117"/>
      <c r="O3918" s="118" t="s">
        <v>222</v>
      </c>
      <c r="P3918" s="119"/>
      <c r="Q3918" s="84"/>
      <c r="R3918" s="125"/>
      <c r="S3918" s="166"/>
      <c r="T3918" s="167"/>
    </row>
    <row r="3919" spans="1:20" s="121" customFormat="1" ht="20.100000000000001" customHeight="1" x14ac:dyDescent="0.3">
      <c r="A3919" s="80"/>
      <c r="B3919" s="110" t="str">
        <f>IF(E3919="","",VLOOKUP(E3919,[1]PROJECTES!$C$14:$G$5000,2,FALSE))</f>
        <v/>
      </c>
      <c r="C3919" s="80"/>
      <c r="D3919" s="283" t="str">
        <f>IF(E3919="","",VLOOKUP(E3919,[1]PROJECTES!$C$14:$G$5000,5,FALSE))</f>
        <v/>
      </c>
      <c r="E3919" s="79"/>
      <c r="F3919" s="110" t="str">
        <f>IF(I3919="","",VLOOKUP(I3919,[1]PROJECTES!$C$14:$G$5000,2,FALSE))</f>
        <v/>
      </c>
      <c r="G3919" s="112" t="str">
        <f>IF(E3919="","",VLOOKUP(E3919,[1]PROJECTES!$C$14:$G$5000,4,FALSE))</f>
        <v/>
      </c>
      <c r="H3919" s="95"/>
      <c r="I3919" s="113" t="str">
        <f>IF(H3919="","",VLOOKUP(H3919,BD!B$2:C$16,2,FALSE))</f>
        <v/>
      </c>
      <c r="J3919" s="114"/>
      <c r="K3919" s="115" t="str">
        <f t="shared" si="132"/>
        <v/>
      </c>
      <c r="L3919" s="116" t="str">
        <f t="shared" ca="1" si="133"/>
        <v>-</v>
      </c>
      <c r="M3919" s="111" t="str">
        <f>IF(E3919="","",VLOOKUP(E3919,[1]PROJECTES!$C$14:$Z$5000,21,FALSE))</f>
        <v/>
      </c>
      <c r="N3919" s="117"/>
      <c r="O3919" s="118" t="s">
        <v>222</v>
      </c>
      <c r="P3919" s="119"/>
      <c r="Q3919" s="84"/>
      <c r="R3919" s="125"/>
      <c r="S3919" s="166"/>
      <c r="T3919" s="167"/>
    </row>
    <row r="3920" spans="1:20" s="121" customFormat="1" ht="20.100000000000001" customHeight="1" x14ac:dyDescent="0.3">
      <c r="A3920" s="80"/>
      <c r="B3920" s="110" t="str">
        <f>IF(E3920="","",VLOOKUP(E3920,[1]PROJECTES!$C$14:$G$5000,2,FALSE))</f>
        <v/>
      </c>
      <c r="C3920" s="80"/>
      <c r="D3920" s="283" t="str">
        <f>IF(E3920="","",VLOOKUP(E3920,[1]PROJECTES!$C$14:$G$5000,5,FALSE))</f>
        <v/>
      </c>
      <c r="E3920" s="79"/>
      <c r="F3920" s="110" t="str">
        <f>IF(I3920="","",VLOOKUP(I3920,[1]PROJECTES!$C$14:$G$5000,2,FALSE))</f>
        <v/>
      </c>
      <c r="G3920" s="112" t="str">
        <f>IF(E3920="","",VLOOKUP(E3920,[1]PROJECTES!$C$14:$G$5000,4,FALSE))</f>
        <v/>
      </c>
      <c r="H3920" s="95"/>
      <c r="I3920" s="113" t="str">
        <f>IF(H3920="","",VLOOKUP(H3920,BD!B$2:C$16,2,FALSE))</f>
        <v/>
      </c>
      <c r="J3920" s="114"/>
      <c r="K3920" s="115" t="str">
        <f t="shared" si="132"/>
        <v/>
      </c>
      <c r="L3920" s="116" t="str">
        <f t="shared" ca="1" si="133"/>
        <v>-</v>
      </c>
      <c r="M3920" s="111" t="str">
        <f>IF(E3920="","",VLOOKUP(E3920,[1]PROJECTES!$C$14:$Z$5000,21,FALSE))</f>
        <v/>
      </c>
      <c r="N3920" s="117"/>
      <c r="O3920" s="118" t="s">
        <v>222</v>
      </c>
      <c r="P3920" s="119"/>
      <c r="Q3920" s="84"/>
      <c r="R3920" s="125"/>
      <c r="S3920" s="166"/>
      <c r="T3920" s="167"/>
    </row>
    <row r="3921" spans="1:20" s="121" customFormat="1" ht="20.100000000000001" customHeight="1" x14ac:dyDescent="0.3">
      <c r="A3921" s="80"/>
      <c r="B3921" s="110" t="str">
        <f>IF(E3921="","",VLOOKUP(E3921,[1]PROJECTES!$C$14:$G$5000,2,FALSE))</f>
        <v/>
      </c>
      <c r="C3921" s="80"/>
      <c r="D3921" s="283" t="str">
        <f>IF(E3921="","",VLOOKUP(E3921,[1]PROJECTES!$C$14:$G$5000,5,FALSE))</f>
        <v/>
      </c>
      <c r="E3921" s="79"/>
      <c r="F3921" s="110" t="str">
        <f>IF(I3921="","",VLOOKUP(I3921,[1]PROJECTES!$C$14:$G$5000,2,FALSE))</f>
        <v/>
      </c>
      <c r="G3921" s="112" t="str">
        <f>IF(E3921="","",VLOOKUP(E3921,[1]PROJECTES!$C$14:$G$5000,4,FALSE))</f>
        <v/>
      </c>
      <c r="H3921" s="95"/>
      <c r="I3921" s="113"/>
      <c r="J3921" s="144"/>
      <c r="K3921" s="115" t="str">
        <f t="shared" si="132"/>
        <v/>
      </c>
      <c r="L3921" s="116" t="str">
        <f t="shared" ca="1" si="133"/>
        <v>-</v>
      </c>
      <c r="M3921" s="111" t="str">
        <f>IF(E3921="","",VLOOKUP(E3921,[1]PROJECTES!$C$14:$Z$5000,21,FALSE))</f>
        <v/>
      </c>
      <c r="N3921" s="117"/>
      <c r="O3921" s="118" t="s">
        <v>222</v>
      </c>
      <c r="P3921" s="119"/>
      <c r="Q3921" s="84"/>
      <c r="R3921" s="125"/>
      <c r="S3921" s="166"/>
      <c r="T3921" s="167"/>
    </row>
    <row r="3922" spans="1:20" s="121" customFormat="1" ht="20.100000000000001" customHeight="1" x14ac:dyDescent="0.3">
      <c r="A3922" s="80"/>
      <c r="B3922" s="110" t="str">
        <f>IF(E3922="","",VLOOKUP(E3922,[1]PROJECTES!$C$14:$G$5000,2,FALSE))</f>
        <v/>
      </c>
      <c r="C3922" s="80"/>
      <c r="D3922" s="283" t="str">
        <f>IF(E3922="","",VLOOKUP(E3922,[1]PROJECTES!$C$14:$G$5000,5,FALSE))</f>
        <v/>
      </c>
      <c r="E3922" s="79"/>
      <c r="F3922" s="110" t="str">
        <f>IF(I3922="","",VLOOKUP(I3922,[1]PROJECTES!$C$14:$G$5000,2,FALSE))</f>
        <v/>
      </c>
      <c r="G3922" s="112" t="str">
        <f>IF(E3922="","",VLOOKUP(E3922,[1]PROJECTES!$C$14:$G$5000,4,FALSE))</f>
        <v/>
      </c>
      <c r="H3922" s="95"/>
      <c r="I3922" s="113" t="str">
        <f>IF(H3922="","",VLOOKUP(H3922,BD!B$2:C$16,2,FALSE))</f>
        <v/>
      </c>
      <c r="J3922" s="114"/>
      <c r="K3922" s="115" t="str">
        <f t="shared" si="132"/>
        <v/>
      </c>
      <c r="L3922" s="116" t="str">
        <f t="shared" ca="1" si="133"/>
        <v>-</v>
      </c>
      <c r="M3922" s="111" t="str">
        <f>IF(E3922="","",VLOOKUP(E3922,[1]PROJECTES!$C$14:$Z$5000,21,FALSE))</f>
        <v/>
      </c>
      <c r="N3922" s="117"/>
      <c r="O3922" s="118" t="s">
        <v>222</v>
      </c>
      <c r="P3922" s="119"/>
      <c r="Q3922" s="84"/>
      <c r="R3922" s="125"/>
      <c r="S3922" s="166"/>
      <c r="T3922" s="167"/>
    </row>
    <row r="3923" spans="1:20" s="121" customFormat="1" ht="20.100000000000001" customHeight="1" x14ac:dyDescent="0.3">
      <c r="A3923" s="80"/>
      <c r="B3923" s="110" t="str">
        <f>IF(E3923="","",VLOOKUP(E3923,[1]PROJECTES!$C$14:$G$5000,2,FALSE))</f>
        <v/>
      </c>
      <c r="C3923" s="80"/>
      <c r="D3923" s="283" t="str">
        <f>IF(E3923="","",VLOOKUP(E3923,[1]PROJECTES!$C$14:$G$5000,5,FALSE))</f>
        <v/>
      </c>
      <c r="E3923" s="79"/>
      <c r="F3923" s="110" t="str">
        <f>IF(I3923="","",VLOOKUP(I3923,[1]PROJECTES!$C$14:$G$5000,2,FALSE))</f>
        <v/>
      </c>
      <c r="G3923" s="112" t="str">
        <f>IF(E3923="","",VLOOKUP(E3923,[1]PROJECTES!$C$14:$G$5000,4,FALSE))</f>
        <v/>
      </c>
      <c r="H3923" s="95"/>
      <c r="I3923" s="113" t="str">
        <f>IF(H3923="","",VLOOKUP(H3923,BD!B$2:C$16,2,FALSE))</f>
        <v/>
      </c>
      <c r="J3923" s="114"/>
      <c r="K3923" s="115" t="str">
        <f t="shared" si="132"/>
        <v/>
      </c>
      <c r="L3923" s="116" t="str">
        <f t="shared" ca="1" si="133"/>
        <v>-</v>
      </c>
      <c r="M3923" s="111" t="str">
        <f>IF(E3923="","",VLOOKUP(E3923,[1]PROJECTES!$C$14:$Z$5000,21,FALSE))</f>
        <v/>
      </c>
      <c r="N3923" s="117"/>
      <c r="O3923" s="118" t="s">
        <v>222</v>
      </c>
      <c r="P3923" s="119"/>
      <c r="Q3923" s="84"/>
      <c r="R3923" s="125"/>
      <c r="S3923" s="166"/>
      <c r="T3923" s="167"/>
    </row>
    <row r="3924" spans="1:20" s="121" customFormat="1" ht="20.100000000000001" customHeight="1" x14ac:dyDescent="0.3">
      <c r="A3924" s="80"/>
      <c r="B3924" s="110" t="str">
        <f>IF(E3924="","",VLOOKUP(E3924,[1]PROJECTES!$C$14:$G$5000,2,FALSE))</f>
        <v/>
      </c>
      <c r="C3924" s="80"/>
      <c r="D3924" s="283" t="str">
        <f>IF(E3924="","",VLOOKUP(E3924,[1]PROJECTES!$C$14:$G$5000,5,FALSE))</f>
        <v/>
      </c>
      <c r="E3924" s="79"/>
      <c r="F3924" s="110" t="str">
        <f>IF(I3924="","",VLOOKUP(I3924,[1]PROJECTES!$C$14:$G$5000,2,FALSE))</f>
        <v/>
      </c>
      <c r="G3924" s="112" t="str">
        <f>IF(E3924="","",VLOOKUP(E3924,[1]PROJECTES!$C$14:$G$5000,4,FALSE))</f>
        <v/>
      </c>
      <c r="H3924" s="95"/>
      <c r="I3924" s="113" t="str">
        <f>IF(H3924="","",VLOOKUP(H3924,BD!B$2:C$16,2,FALSE))</f>
        <v/>
      </c>
      <c r="J3924" s="114"/>
      <c r="K3924" s="115" t="str">
        <f t="shared" si="132"/>
        <v/>
      </c>
      <c r="L3924" s="116" t="str">
        <f t="shared" ca="1" si="133"/>
        <v>-</v>
      </c>
      <c r="M3924" s="111" t="str">
        <f>IF(E3924="","",VLOOKUP(E3924,[1]PROJECTES!$C$14:$Z$5000,21,FALSE))</f>
        <v/>
      </c>
      <c r="N3924" s="117"/>
      <c r="O3924" s="118" t="s">
        <v>222</v>
      </c>
      <c r="P3924" s="119"/>
      <c r="Q3924" s="84"/>
      <c r="R3924" s="125"/>
      <c r="S3924" s="166"/>
      <c r="T3924" s="167"/>
    </row>
    <row r="3925" spans="1:20" s="121" customFormat="1" ht="20.100000000000001" customHeight="1" x14ac:dyDescent="0.3">
      <c r="A3925" s="80"/>
      <c r="B3925" s="110" t="str">
        <f>IF(E3925="","",VLOOKUP(E3925,[1]PROJECTES!$C$14:$G$5000,2,FALSE))</f>
        <v/>
      </c>
      <c r="C3925" s="80"/>
      <c r="D3925" s="283" t="str">
        <f>IF(E3925="","",VLOOKUP(E3925,[1]PROJECTES!$C$14:$G$5000,5,FALSE))</f>
        <v/>
      </c>
      <c r="E3925" s="79"/>
      <c r="F3925" s="110" t="str">
        <f>IF(I3925="","",VLOOKUP(I3925,[1]PROJECTES!$C$14:$G$5000,2,FALSE))</f>
        <v/>
      </c>
      <c r="G3925" s="112" t="str">
        <f>IF(E3925="","",VLOOKUP(E3925,[1]PROJECTES!$C$14:$G$5000,4,FALSE))</f>
        <v/>
      </c>
      <c r="H3925" s="95"/>
      <c r="I3925" s="113" t="str">
        <f>IF(H3925="","",VLOOKUP(H3925,BD!B$2:C$16,2,FALSE))</f>
        <v/>
      </c>
      <c r="J3925" s="114"/>
      <c r="K3925" s="115" t="str">
        <f t="shared" si="132"/>
        <v/>
      </c>
      <c r="L3925" s="116" t="str">
        <f t="shared" ca="1" si="133"/>
        <v>-</v>
      </c>
      <c r="M3925" s="111" t="str">
        <f>IF(E3925="","",VLOOKUP(E3925,[1]PROJECTES!$C$14:$Z$5000,21,FALSE))</f>
        <v/>
      </c>
      <c r="N3925" s="117"/>
      <c r="O3925" s="118" t="s">
        <v>222</v>
      </c>
      <c r="P3925" s="119"/>
      <c r="Q3925" s="84"/>
      <c r="R3925" s="125"/>
      <c r="S3925" s="166"/>
      <c r="T3925" s="167"/>
    </row>
    <row r="3926" spans="1:20" s="121" customFormat="1" ht="20.100000000000001" customHeight="1" x14ac:dyDescent="0.3">
      <c r="A3926" s="80"/>
      <c r="B3926" s="110" t="str">
        <f>IF(E3926="","",VLOOKUP(E3926,[1]PROJECTES!$C$14:$G$5000,2,FALSE))</f>
        <v/>
      </c>
      <c r="C3926" s="80"/>
      <c r="D3926" s="283" t="str">
        <f>IF(E3926="","",VLOOKUP(E3926,[1]PROJECTES!$C$14:$G$5000,5,FALSE))</f>
        <v/>
      </c>
      <c r="E3926" s="79"/>
      <c r="F3926" s="110" t="str">
        <f>IF(I3926="","",VLOOKUP(I3926,[1]PROJECTES!$C$14:$G$5000,2,FALSE))</f>
        <v/>
      </c>
      <c r="G3926" s="112" t="str">
        <f>IF(E3926="","",VLOOKUP(E3926,[1]PROJECTES!$C$14:$G$5000,4,FALSE))</f>
        <v/>
      </c>
      <c r="H3926" s="95"/>
      <c r="I3926" s="113" t="str">
        <f>IF(H3926="","",VLOOKUP(H3926,BD!B$2:C$16,2,FALSE))</f>
        <v/>
      </c>
      <c r="J3926" s="114"/>
      <c r="K3926" s="115" t="str">
        <f t="shared" si="132"/>
        <v/>
      </c>
      <c r="L3926" s="116" t="str">
        <f t="shared" ca="1" si="133"/>
        <v>-</v>
      </c>
      <c r="M3926" s="111" t="str">
        <f>IF(E3926="","",VLOOKUP(E3926,[1]PROJECTES!$C$14:$Z$5000,21,FALSE))</f>
        <v/>
      </c>
      <c r="N3926" s="117"/>
      <c r="O3926" s="118" t="s">
        <v>222</v>
      </c>
      <c r="P3926" s="119"/>
      <c r="Q3926" s="84"/>
      <c r="R3926" s="125"/>
      <c r="S3926" s="166"/>
      <c r="T3926" s="167"/>
    </row>
    <row r="3927" spans="1:20" s="121" customFormat="1" ht="20.100000000000001" customHeight="1" x14ac:dyDescent="0.3">
      <c r="A3927" s="80"/>
      <c r="B3927" s="110" t="str">
        <f>IF(E3927="","",VLOOKUP(E3927,[1]PROJECTES!$C$14:$G$5000,2,FALSE))</f>
        <v/>
      </c>
      <c r="C3927" s="80"/>
      <c r="D3927" s="283" t="str">
        <f>IF(E3927="","",VLOOKUP(E3927,[1]PROJECTES!$C$14:$G$5000,5,FALSE))</f>
        <v/>
      </c>
      <c r="E3927" s="79"/>
      <c r="F3927" s="110" t="str">
        <f>IF(I3927="","",VLOOKUP(I3927,[1]PROJECTES!$C$14:$G$5000,2,FALSE))</f>
        <v/>
      </c>
      <c r="G3927" s="112" t="str">
        <f>IF(E3927="","",VLOOKUP(E3927,[1]PROJECTES!$C$14:$G$5000,4,FALSE))</f>
        <v/>
      </c>
      <c r="H3927" s="95"/>
      <c r="I3927" s="113" t="str">
        <f>IF(H3927="","",VLOOKUP(H3927,BD!B$2:C$16,2,FALSE))</f>
        <v/>
      </c>
      <c r="J3927" s="114"/>
      <c r="K3927" s="115" t="str">
        <f t="shared" si="132"/>
        <v/>
      </c>
      <c r="L3927" s="116" t="str">
        <f t="shared" ca="1" si="133"/>
        <v>-</v>
      </c>
      <c r="M3927" s="111" t="str">
        <f>IF(E3927="","",VLOOKUP(E3927,[1]PROJECTES!$C$14:$Z$5000,21,FALSE))</f>
        <v/>
      </c>
      <c r="N3927" s="117"/>
      <c r="O3927" s="118" t="s">
        <v>222</v>
      </c>
      <c r="P3927" s="119"/>
      <c r="Q3927" s="84"/>
      <c r="R3927" s="125"/>
      <c r="S3927" s="166"/>
      <c r="T3927" s="167"/>
    </row>
    <row r="3928" spans="1:20" s="121" customFormat="1" ht="20.100000000000001" customHeight="1" x14ac:dyDescent="0.3">
      <c r="A3928" s="80"/>
      <c r="B3928" s="110" t="str">
        <f>IF(E3928="","",VLOOKUP(E3928,[1]PROJECTES!$C$14:$G$5000,2,FALSE))</f>
        <v/>
      </c>
      <c r="C3928" s="80"/>
      <c r="D3928" s="283" t="str">
        <f>IF(E3928="","",VLOOKUP(E3928,[1]PROJECTES!$C$14:$G$5000,5,FALSE))</f>
        <v/>
      </c>
      <c r="E3928" s="79"/>
      <c r="F3928" s="110" t="str">
        <f>IF(I3928="","",VLOOKUP(I3928,[1]PROJECTES!$C$14:$G$5000,2,FALSE))</f>
        <v/>
      </c>
      <c r="G3928" s="112" t="str">
        <f>IF(E3928="","",VLOOKUP(E3928,[1]PROJECTES!$C$14:$G$5000,4,FALSE))</f>
        <v/>
      </c>
      <c r="H3928" s="95"/>
      <c r="I3928" s="113" t="str">
        <f>IF(H3928="","",VLOOKUP(H3928,BD!B$2:C$16,2,FALSE))</f>
        <v/>
      </c>
      <c r="J3928" s="114"/>
      <c r="K3928" s="115" t="str">
        <f t="shared" ref="K3928:K3978" si="134">IF(J3928="","",WEEKNUM(J3928,2)-0)</f>
        <v/>
      </c>
      <c r="L3928" s="116" t="str">
        <f t="shared" ca="1" si="133"/>
        <v>-</v>
      </c>
      <c r="M3928" s="111" t="str">
        <f>IF(E3928="","",VLOOKUP(E3928,[1]PROJECTES!$C$14:$Z$5000,21,FALSE))</f>
        <v/>
      </c>
      <c r="N3928" s="117"/>
      <c r="O3928" s="118" t="s">
        <v>222</v>
      </c>
      <c r="P3928" s="119"/>
      <c r="Q3928" s="84"/>
      <c r="R3928" s="125"/>
      <c r="S3928" s="166"/>
      <c r="T3928" s="167"/>
    </row>
    <row r="3929" spans="1:20" s="121" customFormat="1" ht="20.100000000000001" customHeight="1" x14ac:dyDescent="0.3">
      <c r="A3929" s="80"/>
      <c r="B3929" s="110" t="str">
        <f>IF(E3929="","",VLOOKUP(E3929,[1]PROJECTES!$C$14:$G$5000,2,FALSE))</f>
        <v/>
      </c>
      <c r="C3929" s="80"/>
      <c r="D3929" s="283" t="str">
        <f>IF(E3929="","",VLOOKUP(E3929,[1]PROJECTES!$C$14:$G$5000,5,FALSE))</f>
        <v/>
      </c>
      <c r="E3929" s="79"/>
      <c r="F3929" s="110" t="str">
        <f>IF(I3929="","",VLOOKUP(I3929,[1]PROJECTES!$C$14:$G$5000,2,FALSE))</f>
        <v/>
      </c>
      <c r="G3929" s="112" t="str">
        <f>IF(E3929="","",VLOOKUP(E3929,[1]PROJECTES!$C$14:$G$5000,4,FALSE))</f>
        <v/>
      </c>
      <c r="H3929" s="95"/>
      <c r="I3929" s="113" t="str">
        <f>IF(H3929="","",VLOOKUP(H3929,BD!B$2:C$16,2,FALSE))</f>
        <v/>
      </c>
      <c r="J3929" s="114"/>
      <c r="K3929" s="115" t="str">
        <f t="shared" si="134"/>
        <v/>
      </c>
      <c r="L3929" s="116" t="str">
        <f t="shared" ca="1" si="133"/>
        <v>-</v>
      </c>
      <c r="M3929" s="111" t="str">
        <f>IF(E3929="","",VLOOKUP(E3929,[1]PROJECTES!$C$14:$Z$5000,21,FALSE))</f>
        <v/>
      </c>
      <c r="N3929" s="117"/>
      <c r="O3929" s="118" t="s">
        <v>222</v>
      </c>
      <c r="P3929" s="119"/>
      <c r="Q3929" s="84"/>
      <c r="R3929" s="125"/>
      <c r="S3929" s="166"/>
      <c r="T3929" s="167"/>
    </row>
    <row r="3930" spans="1:20" s="121" customFormat="1" ht="20.100000000000001" customHeight="1" x14ac:dyDescent="0.3">
      <c r="A3930" s="80"/>
      <c r="B3930" s="110" t="str">
        <f>IF(E3930="","",VLOOKUP(E3930,[1]PROJECTES!$C$14:$G$5000,2,FALSE))</f>
        <v/>
      </c>
      <c r="C3930" s="80"/>
      <c r="D3930" s="283" t="str">
        <f>IF(E3930="","",VLOOKUP(E3930,[1]PROJECTES!$C$14:$G$5000,5,FALSE))</f>
        <v/>
      </c>
      <c r="E3930" s="79"/>
      <c r="F3930" s="110" t="str">
        <f>IF(I3930="","",VLOOKUP(I3930,[1]PROJECTES!$C$14:$G$5000,2,FALSE))</f>
        <v/>
      </c>
      <c r="G3930" s="112" t="str">
        <f>IF(E3930="","",VLOOKUP(E3930,[1]PROJECTES!$C$14:$G$5000,4,FALSE))</f>
        <v/>
      </c>
      <c r="H3930" s="95"/>
      <c r="I3930" s="113" t="str">
        <f>IF(H3930="","",VLOOKUP(H3930,BD!B$2:C$16,2,FALSE))</f>
        <v/>
      </c>
      <c r="J3930" s="114"/>
      <c r="K3930" s="115" t="str">
        <f t="shared" si="134"/>
        <v/>
      </c>
      <c r="L3930" s="116" t="str">
        <f t="shared" ca="1" si="133"/>
        <v>-</v>
      </c>
      <c r="M3930" s="111" t="str">
        <f>IF(E3930="","",VLOOKUP(E3930,[1]PROJECTES!$C$14:$Z$5000,21,FALSE))</f>
        <v/>
      </c>
      <c r="N3930" s="117"/>
      <c r="O3930" s="118" t="s">
        <v>222</v>
      </c>
      <c r="P3930" s="119"/>
      <c r="Q3930" s="84"/>
      <c r="R3930" s="125"/>
      <c r="S3930" s="166"/>
      <c r="T3930" s="167"/>
    </row>
    <row r="3931" spans="1:20" s="121" customFormat="1" ht="20.100000000000001" customHeight="1" x14ac:dyDescent="0.3">
      <c r="A3931" s="80"/>
      <c r="B3931" s="110" t="str">
        <f>IF(E3931="","",VLOOKUP(E3931,[1]PROJECTES!$C$14:$G$5000,2,FALSE))</f>
        <v/>
      </c>
      <c r="C3931" s="80"/>
      <c r="D3931" s="283" t="str">
        <f>IF(E3931="","",VLOOKUP(E3931,[1]PROJECTES!$C$14:$G$5000,5,FALSE))</f>
        <v/>
      </c>
      <c r="E3931" s="79"/>
      <c r="F3931" s="110" t="str">
        <f>IF(I3931="","",VLOOKUP(I3931,[1]PROJECTES!$C$14:$G$5000,2,FALSE))</f>
        <v/>
      </c>
      <c r="G3931" s="112" t="str">
        <f>IF(E3931="","",VLOOKUP(E3931,[1]PROJECTES!$C$14:$G$5000,4,FALSE))</f>
        <v/>
      </c>
      <c r="H3931" s="95"/>
      <c r="I3931" s="113" t="str">
        <f>IF(H3931="","",VLOOKUP(H3931,BD!B$2:C$16,2,FALSE))</f>
        <v/>
      </c>
      <c r="J3931" s="114"/>
      <c r="K3931" s="115" t="str">
        <f t="shared" si="134"/>
        <v/>
      </c>
      <c r="L3931" s="116" t="str">
        <f t="shared" ca="1" si="133"/>
        <v>-</v>
      </c>
      <c r="M3931" s="111" t="str">
        <f>IF(E3931="","",VLOOKUP(E3931,[1]PROJECTES!$C$14:$Z$5000,21,FALSE))</f>
        <v/>
      </c>
      <c r="N3931" s="117"/>
      <c r="O3931" s="118" t="s">
        <v>222</v>
      </c>
      <c r="P3931" s="119"/>
      <c r="Q3931" s="84"/>
      <c r="R3931" s="125"/>
      <c r="S3931" s="166"/>
      <c r="T3931" s="167"/>
    </row>
    <row r="3932" spans="1:20" s="121" customFormat="1" ht="20.100000000000001" customHeight="1" x14ac:dyDescent="0.3">
      <c r="A3932" s="80"/>
      <c r="B3932" s="110" t="str">
        <f>IF(E3932="","",VLOOKUP(E3932,[1]PROJECTES!$C$14:$G$5000,2,FALSE))</f>
        <v/>
      </c>
      <c r="C3932" s="80"/>
      <c r="D3932" s="283" t="str">
        <f>IF(E3932="","",VLOOKUP(E3932,[1]PROJECTES!$C$14:$G$5000,5,FALSE))</f>
        <v/>
      </c>
      <c r="E3932" s="79"/>
      <c r="F3932" s="110" t="str">
        <f>IF(I3932="","",VLOOKUP(I3932,[1]PROJECTES!$C$14:$G$5000,2,FALSE))</f>
        <v/>
      </c>
      <c r="G3932" s="112" t="str">
        <f>IF(E3932="","",VLOOKUP(E3932,[1]PROJECTES!$C$14:$G$5000,4,FALSE))</f>
        <v/>
      </c>
      <c r="H3932" s="95"/>
      <c r="I3932" s="113" t="str">
        <f>IF(H3932="","",VLOOKUP(H3932,BD!B$2:C$16,2,FALSE))</f>
        <v/>
      </c>
      <c r="J3932" s="114"/>
      <c r="K3932" s="115" t="str">
        <f t="shared" si="134"/>
        <v/>
      </c>
      <c r="L3932" s="116" t="str">
        <f t="shared" ca="1" si="133"/>
        <v>-</v>
      </c>
      <c r="M3932" s="111" t="str">
        <f>IF(E3932="","",VLOOKUP(E3932,[1]PROJECTES!$C$14:$Z$5000,21,FALSE))</f>
        <v/>
      </c>
      <c r="N3932" s="117"/>
      <c r="O3932" s="118" t="s">
        <v>222</v>
      </c>
      <c r="P3932" s="119"/>
      <c r="Q3932" s="84"/>
      <c r="R3932" s="125"/>
      <c r="S3932" s="166"/>
      <c r="T3932" s="167"/>
    </row>
    <row r="3933" spans="1:20" s="121" customFormat="1" ht="20.100000000000001" customHeight="1" x14ac:dyDescent="0.3">
      <c r="A3933" s="80"/>
      <c r="B3933" s="110" t="str">
        <f>IF(E3933="","",VLOOKUP(E3933,[1]PROJECTES!$C$14:$G$5000,2,FALSE))</f>
        <v/>
      </c>
      <c r="C3933" s="80"/>
      <c r="D3933" s="283" t="str">
        <f>IF(E3933="","",VLOOKUP(E3933,[1]PROJECTES!$C$14:$G$5000,5,FALSE))</f>
        <v/>
      </c>
      <c r="E3933" s="79"/>
      <c r="F3933" s="110" t="str">
        <f>IF(I3933="","",VLOOKUP(I3933,[1]PROJECTES!$C$14:$G$5000,2,FALSE))</f>
        <v/>
      </c>
      <c r="G3933" s="112" t="str">
        <f>IF(E3933="","",VLOOKUP(E3933,[1]PROJECTES!$C$14:$G$5000,4,FALSE))</f>
        <v/>
      </c>
      <c r="H3933" s="95"/>
      <c r="I3933" s="113"/>
      <c r="J3933" s="144"/>
      <c r="K3933" s="115" t="str">
        <f t="shared" si="134"/>
        <v/>
      </c>
      <c r="L3933" s="116" t="str">
        <f t="shared" ca="1" si="133"/>
        <v>-</v>
      </c>
      <c r="M3933" s="111" t="str">
        <f>IF(E3933="","",VLOOKUP(E3933,[1]PROJECTES!$C$14:$Z$5000,21,FALSE))</f>
        <v/>
      </c>
      <c r="N3933" s="117"/>
      <c r="O3933" s="118" t="s">
        <v>222</v>
      </c>
      <c r="P3933" s="119"/>
      <c r="Q3933" s="84"/>
      <c r="R3933" s="125"/>
      <c r="S3933" s="166"/>
      <c r="T3933" s="167"/>
    </row>
    <row r="3934" spans="1:20" s="121" customFormat="1" ht="20.100000000000001" customHeight="1" x14ac:dyDescent="0.3">
      <c r="A3934" s="80"/>
      <c r="B3934" s="110" t="str">
        <f>IF(E3934="","",VLOOKUP(E3934,[1]PROJECTES!$C$14:$G$5000,2,FALSE))</f>
        <v/>
      </c>
      <c r="C3934" s="80"/>
      <c r="D3934" s="283" t="str">
        <f>IF(E3934="","",VLOOKUP(E3934,[1]PROJECTES!$C$14:$G$5000,5,FALSE))</f>
        <v/>
      </c>
      <c r="E3934" s="79"/>
      <c r="F3934" s="110" t="str">
        <f>IF(I3934="","",VLOOKUP(I3934,[1]PROJECTES!$C$14:$G$5000,2,FALSE))</f>
        <v/>
      </c>
      <c r="G3934" s="112" t="str">
        <f>IF(E3934="","",VLOOKUP(E3934,[1]PROJECTES!$C$14:$G$5000,4,FALSE))</f>
        <v/>
      </c>
      <c r="H3934" s="95"/>
      <c r="I3934" s="113" t="str">
        <f>IF(H3934="","",VLOOKUP(H3934,BD!B$2:C$16,2,FALSE))</f>
        <v/>
      </c>
      <c r="J3934" s="114"/>
      <c r="K3934" s="115" t="str">
        <f t="shared" si="134"/>
        <v/>
      </c>
      <c r="L3934" s="116" t="str">
        <f t="shared" ca="1" si="133"/>
        <v>-</v>
      </c>
      <c r="M3934" s="111" t="str">
        <f>IF(E3934="","",VLOOKUP(E3934,[1]PROJECTES!$C$14:$Z$5000,21,FALSE))</f>
        <v/>
      </c>
      <c r="N3934" s="117"/>
      <c r="O3934" s="118" t="s">
        <v>222</v>
      </c>
      <c r="P3934" s="119"/>
      <c r="Q3934" s="84"/>
      <c r="R3934" s="125"/>
      <c r="S3934" s="166"/>
      <c r="T3934" s="167"/>
    </row>
    <row r="3935" spans="1:20" s="121" customFormat="1" ht="20.100000000000001" customHeight="1" x14ac:dyDescent="0.3">
      <c r="A3935" s="80"/>
      <c r="B3935" s="110" t="str">
        <f>IF(E3935="","",VLOOKUP(E3935,[1]PROJECTES!$C$14:$G$5000,2,FALSE))</f>
        <v/>
      </c>
      <c r="C3935" s="80"/>
      <c r="D3935" s="283" t="str">
        <f>IF(E3935="","",VLOOKUP(E3935,[1]PROJECTES!$C$14:$G$5000,5,FALSE))</f>
        <v/>
      </c>
      <c r="E3935" s="79"/>
      <c r="F3935" s="110" t="str">
        <f>IF(I3935="","",VLOOKUP(I3935,[1]PROJECTES!$C$14:$G$5000,2,FALSE))</f>
        <v/>
      </c>
      <c r="G3935" s="112" t="str">
        <f>IF(E3935="","",VLOOKUP(E3935,[1]PROJECTES!$C$14:$G$5000,4,FALSE))</f>
        <v/>
      </c>
      <c r="H3935" s="95"/>
      <c r="I3935" s="113" t="str">
        <f>IF(H3935="","",VLOOKUP(H3935,BD!B$2:C$16,2,FALSE))</f>
        <v/>
      </c>
      <c r="J3935" s="114"/>
      <c r="K3935" s="115" t="str">
        <f t="shared" si="134"/>
        <v/>
      </c>
      <c r="L3935" s="116" t="str">
        <f t="shared" ca="1" si="133"/>
        <v>-</v>
      </c>
      <c r="M3935" s="111" t="str">
        <f>IF(E3935="","",VLOOKUP(E3935,[1]PROJECTES!$C$14:$Z$5000,21,FALSE))</f>
        <v/>
      </c>
      <c r="N3935" s="117"/>
      <c r="O3935" s="118" t="s">
        <v>222</v>
      </c>
      <c r="P3935" s="119"/>
      <c r="Q3935" s="84"/>
      <c r="R3935" s="125"/>
      <c r="S3935" s="166"/>
      <c r="T3935" s="167"/>
    </row>
    <row r="3936" spans="1:20" s="121" customFormat="1" ht="20.100000000000001" customHeight="1" x14ac:dyDescent="0.3">
      <c r="A3936" s="80"/>
      <c r="B3936" s="110" t="str">
        <f>IF(E3936="","",VLOOKUP(E3936,[1]PROJECTES!$C$14:$G$5000,2,FALSE))</f>
        <v/>
      </c>
      <c r="C3936" s="80"/>
      <c r="D3936" s="283" t="str">
        <f>IF(E3936="","",VLOOKUP(E3936,[1]PROJECTES!$C$14:$G$5000,5,FALSE))</f>
        <v/>
      </c>
      <c r="E3936" s="79"/>
      <c r="F3936" s="110" t="str">
        <f>IF(I3936="","",VLOOKUP(I3936,[1]PROJECTES!$C$14:$G$5000,2,FALSE))</f>
        <v/>
      </c>
      <c r="G3936" s="112" t="str">
        <f>IF(E3936="","",VLOOKUP(E3936,[1]PROJECTES!$C$14:$G$5000,4,FALSE))</f>
        <v/>
      </c>
      <c r="H3936" s="95"/>
      <c r="I3936" s="113" t="str">
        <f>IF(H3936="","",VLOOKUP(H3936,BD!B$2:C$16,2,FALSE))</f>
        <v/>
      </c>
      <c r="J3936" s="114"/>
      <c r="K3936" s="115" t="str">
        <f t="shared" si="134"/>
        <v/>
      </c>
      <c r="L3936" s="116" t="str">
        <f t="shared" ca="1" si="133"/>
        <v>-</v>
      </c>
      <c r="M3936" s="111" t="str">
        <f>IF(E3936="","",VLOOKUP(E3936,[1]PROJECTES!$C$14:$Z$5000,21,FALSE))</f>
        <v/>
      </c>
      <c r="N3936" s="150"/>
      <c r="O3936" s="118" t="s">
        <v>222</v>
      </c>
      <c r="P3936" s="119"/>
      <c r="Q3936" s="84"/>
      <c r="R3936" s="125"/>
      <c r="S3936" s="166"/>
      <c r="T3936" s="167"/>
    </row>
    <row r="3937" spans="1:20" s="121" customFormat="1" ht="20.100000000000001" customHeight="1" x14ac:dyDescent="0.3">
      <c r="A3937" s="80"/>
      <c r="B3937" s="110" t="str">
        <f>IF(E3937="","",VLOOKUP(E3937,[1]PROJECTES!$C$14:$G$5000,2,FALSE))</f>
        <v/>
      </c>
      <c r="C3937" s="80"/>
      <c r="D3937" s="283" t="str">
        <f>IF(E3937="","",VLOOKUP(E3937,[1]PROJECTES!$C$14:$G$5000,5,FALSE))</f>
        <v/>
      </c>
      <c r="E3937" s="79"/>
      <c r="F3937" s="110" t="str">
        <f>IF(I3937="","",VLOOKUP(I3937,[1]PROJECTES!$C$14:$G$5000,2,FALSE))</f>
        <v/>
      </c>
      <c r="G3937" s="112" t="str">
        <f>IF(E3937="","",VLOOKUP(E3937,[1]PROJECTES!$C$14:$G$5000,4,FALSE))</f>
        <v/>
      </c>
      <c r="H3937" s="95"/>
      <c r="I3937" s="113" t="str">
        <f>IF(H3937="","",VLOOKUP(H3937,BD!B$2:C$16,2,FALSE))</f>
        <v/>
      </c>
      <c r="J3937" s="114"/>
      <c r="K3937" s="115" t="str">
        <f t="shared" si="134"/>
        <v/>
      </c>
      <c r="L3937" s="116" t="str">
        <f t="shared" ca="1" si="133"/>
        <v>-</v>
      </c>
      <c r="M3937" s="111" t="str">
        <f>IF(E3937="","",VLOOKUP(E3937,[1]PROJECTES!$C$14:$Z$5000,21,FALSE))</f>
        <v/>
      </c>
      <c r="N3937" s="117"/>
      <c r="O3937" s="118" t="s">
        <v>222</v>
      </c>
      <c r="P3937" s="119"/>
      <c r="Q3937" s="84"/>
      <c r="R3937" s="125"/>
      <c r="S3937" s="166"/>
      <c r="T3937" s="167"/>
    </row>
    <row r="3938" spans="1:20" s="121" customFormat="1" ht="20.100000000000001" customHeight="1" x14ac:dyDescent="0.3">
      <c r="A3938" s="80"/>
      <c r="B3938" s="110" t="str">
        <f>IF(E3938="","",VLOOKUP(E3938,[1]PROJECTES!$C$14:$G$5000,2,FALSE))</f>
        <v/>
      </c>
      <c r="C3938" s="80"/>
      <c r="D3938" s="283" t="str">
        <f>IF(E3938="","",VLOOKUP(E3938,[1]PROJECTES!$C$14:$G$5000,5,FALSE))</f>
        <v/>
      </c>
      <c r="E3938" s="79"/>
      <c r="F3938" s="110" t="str">
        <f>IF(I3938="","",VLOOKUP(I3938,[1]PROJECTES!$C$14:$G$5000,2,FALSE))</f>
        <v/>
      </c>
      <c r="G3938" s="112" t="str">
        <f>IF(E3938="","",VLOOKUP(E3938,[1]PROJECTES!$C$14:$G$5000,4,FALSE))</f>
        <v/>
      </c>
      <c r="H3938" s="95"/>
      <c r="I3938" s="113" t="str">
        <f>IF(H3938="","",VLOOKUP(H3938,BD!B$2:C$16,2,FALSE))</f>
        <v/>
      </c>
      <c r="J3938" s="114"/>
      <c r="K3938" s="115" t="str">
        <f t="shared" si="134"/>
        <v/>
      </c>
      <c r="L3938" s="116" t="str">
        <f t="shared" ca="1" si="133"/>
        <v>-</v>
      </c>
      <c r="M3938" s="111" t="str">
        <f>IF(E3938="","",VLOOKUP(E3938,[1]PROJECTES!$C$14:$Z$5000,21,FALSE))</f>
        <v/>
      </c>
      <c r="N3938" s="117"/>
      <c r="O3938" s="118" t="s">
        <v>222</v>
      </c>
      <c r="P3938" s="119"/>
      <c r="Q3938" s="84"/>
      <c r="R3938" s="125"/>
      <c r="S3938" s="166"/>
      <c r="T3938" s="167"/>
    </row>
    <row r="3939" spans="1:20" s="121" customFormat="1" ht="20.100000000000001" customHeight="1" x14ac:dyDescent="0.3">
      <c r="A3939" s="80"/>
      <c r="B3939" s="110" t="str">
        <f>IF(E3939="","",VLOOKUP(E3939,[1]PROJECTES!$C$14:$G$5000,2,FALSE))</f>
        <v/>
      </c>
      <c r="C3939" s="80"/>
      <c r="D3939" s="283" t="str">
        <f>IF(E3939="","",VLOOKUP(E3939,[1]PROJECTES!$C$14:$G$5000,5,FALSE))</f>
        <v/>
      </c>
      <c r="E3939" s="79"/>
      <c r="F3939" s="110" t="str">
        <f>IF(I3939="","",VLOOKUP(I3939,[1]PROJECTES!$C$14:$G$5000,2,FALSE))</f>
        <v/>
      </c>
      <c r="G3939" s="112" t="str">
        <f>IF(E3939="","",VLOOKUP(E3939,[1]PROJECTES!$C$14:$G$5000,4,FALSE))</f>
        <v/>
      </c>
      <c r="H3939" s="95"/>
      <c r="I3939" s="113" t="str">
        <f>IF(H3939="","",VLOOKUP(H3939,BD!B$2:C$16,2,FALSE))</f>
        <v/>
      </c>
      <c r="J3939" s="114"/>
      <c r="K3939" s="115" t="str">
        <f t="shared" si="134"/>
        <v/>
      </c>
      <c r="L3939" s="116" t="str">
        <f t="shared" ca="1" si="133"/>
        <v>-</v>
      </c>
      <c r="M3939" s="111" t="str">
        <f>IF(E3939="","",VLOOKUP(E3939,[1]PROJECTES!$C$14:$Z$5000,21,FALSE))</f>
        <v/>
      </c>
      <c r="N3939" s="117"/>
      <c r="O3939" s="118" t="s">
        <v>222</v>
      </c>
      <c r="P3939" s="119"/>
      <c r="Q3939" s="84"/>
      <c r="R3939" s="125"/>
      <c r="S3939" s="166"/>
      <c r="T3939" s="167"/>
    </row>
    <row r="3940" spans="1:20" s="121" customFormat="1" ht="20.100000000000001" customHeight="1" x14ac:dyDescent="0.3">
      <c r="A3940" s="80"/>
      <c r="B3940" s="110" t="str">
        <f>IF(E3940="","",VLOOKUP(E3940,[1]PROJECTES!$C$14:$G$5000,2,FALSE))</f>
        <v/>
      </c>
      <c r="C3940" s="80"/>
      <c r="D3940" s="283" t="str">
        <f>IF(E3940="","",VLOOKUP(E3940,[1]PROJECTES!$C$14:$G$5000,5,FALSE))</f>
        <v/>
      </c>
      <c r="E3940" s="79"/>
      <c r="F3940" s="110" t="str">
        <f>IF(I3940="","",VLOOKUP(I3940,[1]PROJECTES!$C$14:$G$5000,2,FALSE))</f>
        <v/>
      </c>
      <c r="G3940" s="112" t="str">
        <f>IF(E3940="","",VLOOKUP(E3940,[1]PROJECTES!$C$14:$G$5000,4,FALSE))</f>
        <v/>
      </c>
      <c r="H3940" s="95"/>
      <c r="I3940" s="113" t="str">
        <f>IF(H3940="","",VLOOKUP(H3940,BD!B$2:C$16,2,FALSE))</f>
        <v/>
      </c>
      <c r="J3940" s="114"/>
      <c r="K3940" s="115" t="str">
        <f t="shared" si="134"/>
        <v/>
      </c>
      <c r="L3940" s="116" t="str">
        <f t="shared" ca="1" si="133"/>
        <v>-</v>
      </c>
      <c r="M3940" s="111" t="str">
        <f>IF(E3940="","",VLOOKUP(E3940,[1]PROJECTES!$C$14:$Z$5000,21,FALSE))</f>
        <v/>
      </c>
      <c r="N3940" s="117"/>
      <c r="O3940" s="118" t="s">
        <v>222</v>
      </c>
      <c r="P3940" s="119"/>
      <c r="Q3940" s="84"/>
      <c r="R3940" s="125"/>
      <c r="S3940" s="166"/>
      <c r="T3940" s="167"/>
    </row>
    <row r="3941" spans="1:20" s="121" customFormat="1" ht="20.100000000000001" customHeight="1" x14ac:dyDescent="0.3">
      <c r="A3941" s="80"/>
      <c r="B3941" s="110" t="str">
        <f>IF(E3941="","",VLOOKUP(E3941,[1]PROJECTES!$C$14:$G$5000,2,FALSE))</f>
        <v/>
      </c>
      <c r="C3941" s="80"/>
      <c r="D3941" s="283" t="str">
        <f>IF(E3941="","",VLOOKUP(E3941,[1]PROJECTES!$C$14:$G$5000,5,FALSE))</f>
        <v/>
      </c>
      <c r="E3941" s="79"/>
      <c r="F3941" s="110" t="str">
        <f>IF(I3941="","",VLOOKUP(I3941,[1]PROJECTES!$C$14:$G$5000,2,FALSE))</f>
        <v/>
      </c>
      <c r="G3941" s="112" t="str">
        <f>IF(E3941="","",VLOOKUP(E3941,[1]PROJECTES!$C$14:$G$5000,4,FALSE))</f>
        <v/>
      </c>
      <c r="H3941" s="95"/>
      <c r="I3941" s="113" t="str">
        <f>IF(H3941="","",VLOOKUP(H3941,BD!B$2:C$16,2,FALSE))</f>
        <v/>
      </c>
      <c r="J3941" s="114"/>
      <c r="K3941" s="115" t="str">
        <f t="shared" si="134"/>
        <v/>
      </c>
      <c r="L3941" s="116" t="str">
        <f t="shared" ca="1" si="133"/>
        <v>-</v>
      </c>
      <c r="M3941" s="111" t="str">
        <f>IF(E3941="","",VLOOKUP(E3941,[1]PROJECTES!$C$14:$Z$5000,21,FALSE))</f>
        <v/>
      </c>
      <c r="N3941" s="117"/>
      <c r="O3941" s="118" t="s">
        <v>222</v>
      </c>
      <c r="P3941" s="119"/>
      <c r="Q3941" s="84"/>
      <c r="R3941" s="125"/>
      <c r="S3941" s="166"/>
      <c r="T3941" s="167"/>
    </row>
    <row r="3942" spans="1:20" s="121" customFormat="1" ht="20.100000000000001" customHeight="1" x14ac:dyDescent="0.3">
      <c r="A3942" s="80"/>
      <c r="B3942" s="110" t="str">
        <f>IF(E3942="","",VLOOKUP(E3942,[1]PROJECTES!$C$14:$G$5000,2,FALSE))</f>
        <v/>
      </c>
      <c r="C3942" s="80"/>
      <c r="D3942" s="283" t="str">
        <f>IF(E3942="","",VLOOKUP(E3942,[1]PROJECTES!$C$14:$G$5000,5,FALSE))</f>
        <v/>
      </c>
      <c r="E3942" s="79"/>
      <c r="F3942" s="110" t="str">
        <f>IF(I3942="","",VLOOKUP(I3942,[1]PROJECTES!$C$14:$G$5000,2,FALSE))</f>
        <v/>
      </c>
      <c r="G3942" s="112" t="str">
        <f>IF(E3942="","",VLOOKUP(E3942,[1]PROJECTES!$C$14:$G$5000,4,FALSE))</f>
        <v/>
      </c>
      <c r="H3942" s="95"/>
      <c r="I3942" s="113" t="str">
        <f>IF(H3942="","",VLOOKUP(H3942,BD!B$2:C$16,2,FALSE))</f>
        <v/>
      </c>
      <c r="J3942" s="114"/>
      <c r="K3942" s="115" t="str">
        <f t="shared" si="134"/>
        <v/>
      </c>
      <c r="L3942" s="116" t="str">
        <f t="shared" ca="1" si="133"/>
        <v>-</v>
      </c>
      <c r="M3942" s="111" t="str">
        <f>IF(E3942="","",VLOOKUP(E3942,[1]PROJECTES!$C$14:$Z$5000,21,FALSE))</f>
        <v/>
      </c>
      <c r="N3942" s="117"/>
      <c r="O3942" s="118" t="s">
        <v>222</v>
      </c>
      <c r="P3942" s="119"/>
      <c r="Q3942" s="84"/>
      <c r="R3942" s="125"/>
      <c r="S3942" s="166"/>
      <c r="T3942" s="167"/>
    </row>
    <row r="3943" spans="1:20" s="121" customFormat="1" ht="20.100000000000001" customHeight="1" x14ac:dyDescent="0.3">
      <c r="A3943" s="80"/>
      <c r="B3943" s="110" t="str">
        <f>IF(E3943="","",VLOOKUP(E3943,[1]PROJECTES!$C$14:$G$5000,2,FALSE))</f>
        <v/>
      </c>
      <c r="C3943" s="80"/>
      <c r="D3943" s="283" t="str">
        <f>IF(E3943="","",VLOOKUP(E3943,[1]PROJECTES!$C$14:$G$5000,5,FALSE))</f>
        <v/>
      </c>
      <c r="E3943" s="79"/>
      <c r="F3943" s="110" t="str">
        <f>IF(I3943="","",VLOOKUP(I3943,[1]PROJECTES!$C$14:$G$5000,2,FALSE))</f>
        <v/>
      </c>
      <c r="G3943" s="112" t="str">
        <f>IF(E3943="","",VLOOKUP(E3943,[1]PROJECTES!$C$14:$G$5000,4,FALSE))</f>
        <v/>
      </c>
      <c r="H3943" s="95"/>
      <c r="I3943" s="113" t="str">
        <f>IF(H3943="","",VLOOKUP(H3943,BD!B$2:C$16,2,FALSE))</f>
        <v/>
      </c>
      <c r="J3943" s="114"/>
      <c r="K3943" s="115" t="str">
        <f t="shared" si="134"/>
        <v/>
      </c>
      <c r="L3943" s="116" t="str">
        <f t="shared" ca="1" si="133"/>
        <v>-</v>
      </c>
      <c r="M3943" s="111" t="str">
        <f>IF(E3943="","",VLOOKUP(E3943,[1]PROJECTES!$C$14:$Z$5000,21,FALSE))</f>
        <v/>
      </c>
      <c r="N3943" s="117"/>
      <c r="O3943" s="118" t="s">
        <v>222</v>
      </c>
      <c r="P3943" s="119"/>
      <c r="Q3943" s="84"/>
      <c r="R3943" s="125"/>
      <c r="S3943" s="166"/>
      <c r="T3943" s="167"/>
    </row>
    <row r="3944" spans="1:20" s="121" customFormat="1" ht="20.100000000000001" customHeight="1" x14ac:dyDescent="0.3">
      <c r="A3944" s="80"/>
      <c r="B3944" s="110" t="str">
        <f>IF(E3944="","",VLOOKUP(E3944,[1]PROJECTES!$C$14:$G$5000,2,FALSE))</f>
        <v/>
      </c>
      <c r="C3944" s="80"/>
      <c r="D3944" s="283" t="str">
        <f>IF(E3944="","",VLOOKUP(E3944,[1]PROJECTES!$C$14:$G$5000,5,FALSE))</f>
        <v/>
      </c>
      <c r="E3944" s="79"/>
      <c r="F3944" s="110" t="str">
        <f>IF(I3944="","",VLOOKUP(I3944,[1]PROJECTES!$C$14:$G$5000,2,FALSE))</f>
        <v/>
      </c>
      <c r="G3944" s="112" t="str">
        <f>IF(E3944="","",VLOOKUP(E3944,[1]PROJECTES!$C$14:$G$5000,4,FALSE))</f>
        <v/>
      </c>
      <c r="H3944" s="95"/>
      <c r="I3944" s="113" t="str">
        <f>IF(H3944="","",VLOOKUP(H3944,BD!B$2:C$16,2,FALSE))</f>
        <v/>
      </c>
      <c r="J3944" s="114"/>
      <c r="K3944" s="115" t="str">
        <f t="shared" si="134"/>
        <v/>
      </c>
      <c r="L3944" s="116" t="str">
        <f t="shared" ca="1" si="133"/>
        <v>-</v>
      </c>
      <c r="M3944" s="111" t="str">
        <f>IF(E3944="","",VLOOKUP(E3944,[1]PROJECTES!$C$14:$Z$5000,21,FALSE))</f>
        <v/>
      </c>
      <c r="N3944" s="117"/>
      <c r="O3944" s="118" t="s">
        <v>222</v>
      </c>
      <c r="P3944" s="119"/>
      <c r="Q3944" s="84"/>
      <c r="R3944" s="125"/>
      <c r="S3944" s="166"/>
      <c r="T3944" s="167"/>
    </row>
    <row r="3945" spans="1:20" s="121" customFormat="1" ht="20.100000000000001" customHeight="1" x14ac:dyDescent="0.3">
      <c r="A3945" s="80"/>
      <c r="B3945" s="110" t="str">
        <f>IF(E3945="","",VLOOKUP(E3945,[1]PROJECTES!$C$14:$G$5000,2,FALSE))</f>
        <v/>
      </c>
      <c r="C3945" s="80"/>
      <c r="D3945" s="283" t="str">
        <f>IF(E3945="","",VLOOKUP(E3945,[1]PROJECTES!$C$14:$G$5000,5,FALSE))</f>
        <v/>
      </c>
      <c r="E3945" s="79"/>
      <c r="F3945" s="110" t="str">
        <f>IF(I3945="","",VLOOKUP(I3945,[1]PROJECTES!$C$14:$G$5000,2,FALSE))</f>
        <v/>
      </c>
      <c r="G3945" s="112" t="str">
        <f>IF(E3945="","",VLOOKUP(E3945,[1]PROJECTES!$C$14:$G$5000,4,FALSE))</f>
        <v/>
      </c>
      <c r="H3945" s="95"/>
      <c r="I3945" s="113" t="str">
        <f>IF(H3945="","",VLOOKUP(H3945,BD!B$2:C$16,2,FALSE))</f>
        <v/>
      </c>
      <c r="J3945" s="114"/>
      <c r="K3945" s="115" t="str">
        <f t="shared" si="134"/>
        <v/>
      </c>
      <c r="L3945" s="116" t="str">
        <f t="shared" ca="1" si="133"/>
        <v>-</v>
      </c>
      <c r="M3945" s="111" t="str">
        <f>IF(E3945="","",VLOOKUP(E3945,[1]PROJECTES!$C$14:$Z$5000,21,FALSE))</f>
        <v/>
      </c>
      <c r="N3945" s="117"/>
      <c r="O3945" s="118" t="s">
        <v>222</v>
      </c>
      <c r="P3945" s="119"/>
      <c r="Q3945" s="84"/>
      <c r="R3945" s="125"/>
      <c r="S3945" s="166"/>
      <c r="T3945" s="167"/>
    </row>
    <row r="3946" spans="1:20" s="121" customFormat="1" ht="20.100000000000001" customHeight="1" x14ac:dyDescent="0.3">
      <c r="A3946" s="80"/>
      <c r="B3946" s="110" t="str">
        <f>IF(E3946="","",VLOOKUP(E3946,[1]PROJECTES!$C$14:$G$5000,2,FALSE))</f>
        <v/>
      </c>
      <c r="C3946" s="80"/>
      <c r="D3946" s="283" t="str">
        <f>IF(E3946="","",VLOOKUP(E3946,[1]PROJECTES!$C$14:$G$5000,5,FALSE))</f>
        <v/>
      </c>
      <c r="E3946" s="79"/>
      <c r="F3946" s="110" t="str">
        <f>IF(I3946="","",VLOOKUP(I3946,[1]PROJECTES!$C$14:$G$5000,2,FALSE))</f>
        <v/>
      </c>
      <c r="G3946" s="112" t="str">
        <f>IF(E3946="","",VLOOKUP(E3946,[1]PROJECTES!$C$14:$G$5000,4,FALSE))</f>
        <v/>
      </c>
      <c r="H3946" s="95"/>
      <c r="I3946" s="113" t="str">
        <f>IF(H3946="","",VLOOKUP(H3946,BD!B$2:C$16,2,FALSE))</f>
        <v/>
      </c>
      <c r="J3946" s="114"/>
      <c r="K3946" s="115" t="str">
        <f t="shared" si="134"/>
        <v/>
      </c>
      <c r="L3946" s="116" t="str">
        <f t="shared" ca="1" si="133"/>
        <v>-</v>
      </c>
      <c r="M3946" s="111" t="str">
        <f>IF(E3946="","",VLOOKUP(E3946,[1]PROJECTES!$C$14:$Z$5000,21,FALSE))</f>
        <v/>
      </c>
      <c r="N3946" s="117"/>
      <c r="O3946" s="118" t="s">
        <v>222</v>
      </c>
      <c r="P3946" s="119"/>
      <c r="Q3946" s="84"/>
      <c r="R3946" s="125"/>
      <c r="S3946" s="166"/>
      <c r="T3946" s="167"/>
    </row>
    <row r="3947" spans="1:20" s="121" customFormat="1" ht="20.100000000000001" customHeight="1" x14ac:dyDescent="0.3">
      <c r="A3947" s="80"/>
      <c r="B3947" s="110" t="str">
        <f>IF(E3947="","",VLOOKUP(E3947,[1]PROJECTES!$C$14:$G$5000,2,FALSE))</f>
        <v/>
      </c>
      <c r="C3947" s="80"/>
      <c r="D3947" s="283" t="str">
        <f>IF(E3947="","",VLOOKUP(E3947,[1]PROJECTES!$C$14:$G$5000,5,FALSE))</f>
        <v/>
      </c>
      <c r="E3947" s="79"/>
      <c r="F3947" s="110" t="str">
        <f>IF(I3947="","",VLOOKUP(I3947,[1]PROJECTES!$C$14:$G$5000,2,FALSE))</f>
        <v/>
      </c>
      <c r="G3947" s="112" t="str">
        <f>IF(E3947="","",VLOOKUP(E3947,[1]PROJECTES!$C$14:$G$5000,4,FALSE))</f>
        <v/>
      </c>
      <c r="H3947" s="95"/>
      <c r="I3947" s="113" t="str">
        <f>IF(H3947="","",VLOOKUP(H3947,BD!B$2:C$16,2,FALSE))</f>
        <v/>
      </c>
      <c r="J3947" s="114"/>
      <c r="K3947" s="115" t="str">
        <f t="shared" si="134"/>
        <v/>
      </c>
      <c r="L3947" s="116" t="str">
        <f t="shared" ca="1" si="133"/>
        <v>-</v>
      </c>
      <c r="M3947" s="111" t="str">
        <f>IF(E3947="","",VLOOKUP(E3947,[1]PROJECTES!$C$14:$Z$5000,21,FALSE))</f>
        <v/>
      </c>
      <c r="N3947" s="117"/>
      <c r="O3947" s="118" t="s">
        <v>222</v>
      </c>
      <c r="P3947" s="119"/>
      <c r="Q3947" s="84"/>
      <c r="R3947" s="125"/>
      <c r="S3947" s="166"/>
      <c r="T3947" s="167"/>
    </row>
    <row r="3948" spans="1:20" s="121" customFormat="1" ht="20.100000000000001" customHeight="1" x14ac:dyDescent="0.3">
      <c r="A3948" s="80"/>
      <c r="B3948" s="110" t="str">
        <f>IF(E3948="","",VLOOKUP(E3948,[1]PROJECTES!$C$14:$G$5000,2,FALSE))</f>
        <v/>
      </c>
      <c r="C3948" s="80"/>
      <c r="D3948" s="283" t="str">
        <f>IF(E3948="","",VLOOKUP(E3948,[1]PROJECTES!$C$14:$G$5000,5,FALSE))</f>
        <v/>
      </c>
      <c r="E3948" s="79"/>
      <c r="F3948" s="110" t="str">
        <f>IF(I3948="","",VLOOKUP(I3948,[1]PROJECTES!$C$14:$G$5000,2,FALSE))</f>
        <v/>
      </c>
      <c r="G3948" s="112" t="str">
        <f>IF(E3948="","",VLOOKUP(E3948,[1]PROJECTES!$C$14:$G$5000,4,FALSE))</f>
        <v/>
      </c>
      <c r="H3948" s="95"/>
      <c r="I3948" s="113" t="str">
        <f>IF(H3948="","",VLOOKUP(H3948,BD!B$2:C$16,2,FALSE))</f>
        <v/>
      </c>
      <c r="J3948" s="144"/>
      <c r="K3948" s="115" t="str">
        <f t="shared" si="134"/>
        <v/>
      </c>
      <c r="L3948" s="116" t="str">
        <f t="shared" ca="1" si="133"/>
        <v>-</v>
      </c>
      <c r="M3948" s="111" t="str">
        <f>IF(E3948="","",VLOOKUP(E3948,[1]PROJECTES!$C$14:$Z$5000,21,FALSE))</f>
        <v/>
      </c>
      <c r="N3948" s="117"/>
      <c r="O3948" s="118" t="s">
        <v>222</v>
      </c>
      <c r="P3948" s="119"/>
      <c r="Q3948" s="84"/>
      <c r="R3948" s="125"/>
      <c r="S3948" s="166"/>
      <c r="T3948" s="167"/>
    </row>
    <row r="3949" spans="1:20" s="121" customFormat="1" ht="20.100000000000001" customHeight="1" x14ac:dyDescent="0.3">
      <c r="A3949" s="80"/>
      <c r="B3949" s="110" t="str">
        <f>IF(E3949="","",VLOOKUP(E3949,[1]PROJECTES!$C$14:$G$5000,2,FALSE))</f>
        <v/>
      </c>
      <c r="C3949" s="80"/>
      <c r="D3949" s="283" t="str">
        <f>IF(E3949="","",VLOOKUP(E3949,[1]PROJECTES!$C$14:$G$5000,5,FALSE))</f>
        <v/>
      </c>
      <c r="E3949" s="79"/>
      <c r="F3949" s="110" t="str">
        <f>IF(I3949="","",VLOOKUP(I3949,[1]PROJECTES!$C$14:$G$5000,2,FALSE))</f>
        <v/>
      </c>
      <c r="G3949" s="112" t="str">
        <f>IF(E3949="","",VLOOKUP(E3949,[1]PROJECTES!$C$14:$G$5000,4,FALSE))</f>
        <v/>
      </c>
      <c r="H3949" s="95"/>
      <c r="I3949" s="113"/>
      <c r="J3949" s="144"/>
      <c r="K3949" s="115" t="str">
        <f t="shared" si="134"/>
        <v/>
      </c>
      <c r="L3949" s="116" t="str">
        <f t="shared" ca="1" si="133"/>
        <v>-</v>
      </c>
      <c r="M3949" s="111" t="str">
        <f>IF(E3949="","",VLOOKUP(E3949,[1]PROJECTES!$C$14:$Z$5000,21,FALSE))</f>
        <v/>
      </c>
      <c r="N3949" s="117"/>
      <c r="O3949" s="118" t="s">
        <v>222</v>
      </c>
      <c r="P3949" s="119"/>
      <c r="Q3949" s="84"/>
      <c r="R3949" s="125"/>
      <c r="S3949" s="166"/>
      <c r="T3949" s="167"/>
    </row>
    <row r="3950" spans="1:20" s="121" customFormat="1" ht="20.100000000000001" customHeight="1" x14ac:dyDescent="0.3">
      <c r="A3950" s="80"/>
      <c r="B3950" s="110" t="str">
        <f>IF(E3950="","",VLOOKUP(E3950,[1]PROJECTES!$C$14:$G$5000,2,FALSE))</f>
        <v/>
      </c>
      <c r="C3950" s="80"/>
      <c r="D3950" s="283" t="str">
        <f>IF(E3950="","",VLOOKUP(E3950,[1]PROJECTES!$C$14:$G$5000,5,FALSE))</f>
        <v/>
      </c>
      <c r="E3950" s="79"/>
      <c r="F3950" s="110" t="str">
        <f>IF(I3950="","",VLOOKUP(I3950,[1]PROJECTES!$C$14:$G$5000,2,FALSE))</f>
        <v/>
      </c>
      <c r="G3950" s="112" t="str">
        <f>IF(E3950="","",VLOOKUP(E3950,[1]PROJECTES!$C$14:$G$5000,4,FALSE))</f>
        <v/>
      </c>
      <c r="H3950" s="95"/>
      <c r="I3950" s="113"/>
      <c r="J3950" s="144"/>
      <c r="K3950" s="115" t="str">
        <f t="shared" si="134"/>
        <v/>
      </c>
      <c r="L3950" s="116" t="str">
        <f t="shared" ca="1" si="133"/>
        <v>-</v>
      </c>
      <c r="M3950" s="111" t="str">
        <f>IF(E3950="","",VLOOKUP(E3950,[1]PROJECTES!$C$14:$Z$5000,21,FALSE))</f>
        <v/>
      </c>
      <c r="N3950" s="117"/>
      <c r="O3950" s="118" t="s">
        <v>222</v>
      </c>
      <c r="P3950" s="119"/>
      <c r="Q3950" s="84"/>
      <c r="R3950" s="125"/>
      <c r="S3950" s="166"/>
      <c r="T3950" s="167"/>
    </row>
    <row r="3951" spans="1:20" s="121" customFormat="1" ht="20.100000000000001" customHeight="1" x14ac:dyDescent="0.3">
      <c r="A3951" s="80"/>
      <c r="B3951" s="110" t="str">
        <f>IF(E3951="","",VLOOKUP(E3951,[1]PROJECTES!$C$14:$G$5000,2,FALSE))</f>
        <v/>
      </c>
      <c r="C3951" s="80"/>
      <c r="D3951" s="283" t="str">
        <f>IF(E3951="","",VLOOKUP(E3951,[1]PROJECTES!$C$14:$G$5000,5,FALSE))</f>
        <v/>
      </c>
      <c r="E3951" s="79"/>
      <c r="F3951" s="110" t="str">
        <f>IF(I3951="","",VLOOKUP(I3951,[1]PROJECTES!$C$14:$G$5000,2,FALSE))</f>
        <v/>
      </c>
      <c r="G3951" s="112" t="str">
        <f>IF(E3951="","",VLOOKUP(E3951,[1]PROJECTES!$C$14:$G$5000,4,FALSE))</f>
        <v/>
      </c>
      <c r="H3951" s="95"/>
      <c r="I3951" s="113" t="str">
        <f>IF(H3951="","",VLOOKUP(H3951,BD!B$2:C$16,2,FALSE))</f>
        <v/>
      </c>
      <c r="J3951" s="114"/>
      <c r="K3951" s="115" t="str">
        <f t="shared" si="134"/>
        <v/>
      </c>
      <c r="L3951" s="116" t="str">
        <f t="shared" ref="L3951:L4013" ca="1" si="135">IF(M3951="","-",IF(G3951="TA","-",+M3951-TODAY()))</f>
        <v>-</v>
      </c>
      <c r="M3951" s="111" t="str">
        <f>IF(E3951="","",VLOOKUP(E3951,[1]PROJECTES!$C$14:$Z$5000,21,FALSE))</f>
        <v/>
      </c>
      <c r="N3951" s="117"/>
      <c r="O3951" s="118" t="s">
        <v>222</v>
      </c>
      <c r="P3951" s="119"/>
      <c r="Q3951" s="84"/>
      <c r="R3951" s="125"/>
      <c r="S3951" s="166"/>
      <c r="T3951" s="167"/>
    </row>
    <row r="3952" spans="1:20" s="121" customFormat="1" ht="20.100000000000001" customHeight="1" x14ac:dyDescent="0.3">
      <c r="A3952" s="80"/>
      <c r="B3952" s="110" t="str">
        <f>IF(E3952="","",VLOOKUP(E3952,[1]PROJECTES!$C$14:$G$5000,2,FALSE))</f>
        <v/>
      </c>
      <c r="C3952" s="80"/>
      <c r="D3952" s="283" t="str">
        <f>IF(E3952="","",VLOOKUP(E3952,[1]PROJECTES!$C$14:$G$5000,5,FALSE))</f>
        <v/>
      </c>
      <c r="E3952" s="79"/>
      <c r="F3952" s="110" t="str">
        <f>IF(I3952="","",VLOOKUP(I3952,[1]PROJECTES!$C$14:$G$5000,2,FALSE))</f>
        <v/>
      </c>
      <c r="G3952" s="112" t="str">
        <f>IF(E3952="","",VLOOKUP(E3952,[1]PROJECTES!$C$14:$G$5000,4,FALSE))</f>
        <v/>
      </c>
      <c r="H3952" s="95"/>
      <c r="I3952" s="113" t="str">
        <f>IF(H3952="","",VLOOKUP(H3952,BD!B$2:C$16,2,FALSE))</f>
        <v/>
      </c>
      <c r="J3952" s="114"/>
      <c r="K3952" s="115" t="str">
        <f t="shared" si="134"/>
        <v/>
      </c>
      <c r="L3952" s="116" t="str">
        <f t="shared" ca="1" si="135"/>
        <v>-</v>
      </c>
      <c r="M3952" s="111" t="str">
        <f>IF(E3952="","",VLOOKUP(E3952,[1]PROJECTES!$C$14:$Z$5000,21,FALSE))</f>
        <v/>
      </c>
      <c r="N3952" s="117"/>
      <c r="O3952" s="118" t="s">
        <v>222</v>
      </c>
      <c r="P3952" s="119"/>
      <c r="Q3952" s="84"/>
      <c r="R3952" s="125"/>
      <c r="S3952" s="166"/>
      <c r="T3952" s="167"/>
    </row>
    <row r="3953" spans="1:20" s="121" customFormat="1" ht="20.100000000000001" customHeight="1" x14ac:dyDescent="0.3">
      <c r="A3953" s="80"/>
      <c r="B3953" s="110" t="str">
        <f>IF(E3953="","",VLOOKUP(E3953,[1]PROJECTES!$C$14:$G$5000,2,FALSE))</f>
        <v/>
      </c>
      <c r="C3953" s="80"/>
      <c r="D3953" s="283" t="str">
        <f>IF(E3953="","",VLOOKUP(E3953,[1]PROJECTES!$C$14:$G$5000,5,FALSE))</f>
        <v/>
      </c>
      <c r="E3953" s="79"/>
      <c r="F3953" s="110" t="str">
        <f>IF(I3953="","",VLOOKUP(I3953,[1]PROJECTES!$C$14:$G$5000,2,FALSE))</f>
        <v/>
      </c>
      <c r="G3953" s="112" t="str">
        <f>IF(E3953="","",VLOOKUP(E3953,[1]PROJECTES!$C$14:$G$5000,4,FALSE))</f>
        <v/>
      </c>
      <c r="H3953" s="95"/>
      <c r="I3953" s="113" t="str">
        <f>IF(H3953="","",VLOOKUP(H3953,BD!B$2:C$16,2,FALSE))</f>
        <v/>
      </c>
      <c r="J3953" s="114"/>
      <c r="K3953" s="115" t="str">
        <f t="shared" si="134"/>
        <v/>
      </c>
      <c r="L3953" s="116" t="str">
        <f t="shared" ca="1" si="135"/>
        <v>-</v>
      </c>
      <c r="M3953" s="111" t="str">
        <f>IF(E3953="","",VLOOKUP(E3953,[1]PROJECTES!$C$14:$Z$5000,21,FALSE))</f>
        <v/>
      </c>
      <c r="N3953" s="117"/>
      <c r="O3953" s="118" t="s">
        <v>222</v>
      </c>
      <c r="P3953" s="119"/>
      <c r="Q3953" s="84"/>
      <c r="R3953" s="125"/>
      <c r="S3953" s="166"/>
      <c r="T3953" s="167"/>
    </row>
    <row r="3954" spans="1:20" s="121" customFormat="1" ht="20.100000000000001" customHeight="1" x14ac:dyDescent="0.3">
      <c r="A3954" s="80"/>
      <c r="B3954" s="110" t="str">
        <f>IF(E3954="","",VLOOKUP(E3954,[1]PROJECTES!$C$14:$G$5000,2,FALSE))</f>
        <v/>
      </c>
      <c r="C3954" s="80"/>
      <c r="D3954" s="283" t="str">
        <f>IF(E3954="","",VLOOKUP(E3954,[1]PROJECTES!$C$14:$G$5000,5,FALSE))</f>
        <v/>
      </c>
      <c r="E3954" s="79"/>
      <c r="F3954" s="110" t="str">
        <f>IF(I3954="","",VLOOKUP(I3954,[1]PROJECTES!$C$14:$G$5000,2,FALSE))</f>
        <v/>
      </c>
      <c r="G3954" s="112" t="str">
        <f>IF(E3954="","",VLOOKUP(E3954,[1]PROJECTES!$C$14:$G$5000,4,FALSE))</f>
        <v/>
      </c>
      <c r="H3954" s="95"/>
      <c r="I3954" s="113" t="str">
        <f>IF(H3954="","",VLOOKUP(H3954,BD!B$2:C$16,2,FALSE))</f>
        <v/>
      </c>
      <c r="J3954" s="114"/>
      <c r="K3954" s="115" t="str">
        <f t="shared" si="134"/>
        <v/>
      </c>
      <c r="L3954" s="116" t="str">
        <f t="shared" ca="1" si="135"/>
        <v>-</v>
      </c>
      <c r="M3954" s="111" t="str">
        <f>IF(E3954="","",VLOOKUP(E3954,[1]PROJECTES!$C$14:$Z$5000,21,FALSE))</f>
        <v/>
      </c>
      <c r="N3954" s="117"/>
      <c r="O3954" s="118" t="s">
        <v>222</v>
      </c>
      <c r="P3954" s="119"/>
      <c r="Q3954" s="84"/>
      <c r="R3954" s="125"/>
      <c r="S3954" s="166"/>
      <c r="T3954" s="167"/>
    </row>
    <row r="3955" spans="1:20" s="121" customFormat="1" ht="20.100000000000001" customHeight="1" x14ac:dyDescent="0.3">
      <c r="A3955" s="80"/>
      <c r="B3955" s="110" t="str">
        <f>IF(E3955="","",VLOOKUP(E3955,[1]PROJECTES!$C$14:$G$5000,2,FALSE))</f>
        <v/>
      </c>
      <c r="C3955" s="80"/>
      <c r="D3955" s="283" t="str">
        <f>IF(E3955="","",VLOOKUP(E3955,[1]PROJECTES!$C$14:$G$5000,5,FALSE))</f>
        <v/>
      </c>
      <c r="E3955" s="79"/>
      <c r="F3955" s="110" t="str">
        <f>IF(I3955="","",VLOOKUP(I3955,[1]PROJECTES!$C$14:$G$5000,2,FALSE))</f>
        <v/>
      </c>
      <c r="G3955" s="112" t="str">
        <f>IF(E3955="","",VLOOKUP(E3955,[1]PROJECTES!$C$14:$G$5000,4,FALSE))</f>
        <v/>
      </c>
      <c r="H3955" s="95"/>
      <c r="I3955" s="113" t="str">
        <f>IF(H3955="","",VLOOKUP(H3955,BD!B$2:C$16,2,FALSE))</f>
        <v/>
      </c>
      <c r="J3955" s="114"/>
      <c r="K3955" s="115" t="str">
        <f t="shared" si="134"/>
        <v/>
      </c>
      <c r="L3955" s="116" t="str">
        <f t="shared" ca="1" si="135"/>
        <v>-</v>
      </c>
      <c r="M3955" s="111" t="str">
        <f>IF(E3955="","",VLOOKUP(E3955,[1]PROJECTES!$C$14:$Z$5000,21,FALSE))</f>
        <v/>
      </c>
      <c r="N3955" s="117"/>
      <c r="O3955" s="118" t="s">
        <v>222</v>
      </c>
      <c r="P3955" s="119"/>
      <c r="Q3955" s="84"/>
      <c r="R3955" s="125"/>
      <c r="S3955" s="166"/>
      <c r="T3955" s="167"/>
    </row>
    <row r="3956" spans="1:20" s="121" customFormat="1" ht="20.100000000000001" customHeight="1" x14ac:dyDescent="0.3">
      <c r="A3956" s="80"/>
      <c r="B3956" s="110" t="str">
        <f>IF(E3956="","",VLOOKUP(E3956,[1]PROJECTES!$C$14:$G$5000,2,FALSE))</f>
        <v/>
      </c>
      <c r="C3956" s="80"/>
      <c r="D3956" s="283" t="str">
        <f>IF(E3956="","",VLOOKUP(E3956,[1]PROJECTES!$C$14:$G$5000,5,FALSE))</f>
        <v/>
      </c>
      <c r="E3956" s="155"/>
      <c r="F3956" s="110" t="str">
        <f>IF(I3956="","",VLOOKUP(I3956,[1]PROJECTES!$C$14:$G$5000,2,FALSE))</f>
        <v/>
      </c>
      <c r="G3956" s="112" t="str">
        <f>IF(E3956="","",VLOOKUP(E3956,[1]PROJECTES!$C$14:$G$5000,4,FALSE))</f>
        <v/>
      </c>
      <c r="H3956" s="95"/>
      <c r="I3956" s="113" t="str">
        <f>IF(H3956="","",VLOOKUP(H3956,BD!B$2:C$16,2,FALSE))</f>
        <v/>
      </c>
      <c r="J3956" s="114"/>
      <c r="K3956" s="115" t="str">
        <f t="shared" si="134"/>
        <v/>
      </c>
      <c r="L3956" s="116" t="str">
        <f t="shared" ca="1" si="135"/>
        <v>-</v>
      </c>
      <c r="M3956" s="111" t="str">
        <f>IF(E3956="","",VLOOKUP(E3956,[1]PROJECTES!$C$14:$Z$5000,21,FALSE))</f>
        <v/>
      </c>
      <c r="N3956" s="117"/>
      <c r="O3956" s="118" t="s">
        <v>222</v>
      </c>
      <c r="P3956" s="119"/>
      <c r="Q3956" s="84"/>
      <c r="R3956" s="249"/>
      <c r="S3956" s="166"/>
      <c r="T3956" s="167"/>
    </row>
    <row r="3957" spans="1:20" s="121" customFormat="1" ht="20.100000000000001" customHeight="1" x14ac:dyDescent="0.3">
      <c r="A3957" s="80"/>
      <c r="B3957" s="110" t="str">
        <f>IF(E3957="","",VLOOKUP(E3957,[1]PROJECTES!$C$14:$G$5000,2,FALSE))</f>
        <v/>
      </c>
      <c r="C3957" s="80"/>
      <c r="D3957" s="283" t="str">
        <f>IF(E3957="","",VLOOKUP(E3957,[1]PROJECTES!$C$14:$G$5000,5,FALSE))</f>
        <v/>
      </c>
      <c r="E3957" s="79"/>
      <c r="F3957" s="110" t="str">
        <f>IF(I3957="","",VLOOKUP(I3957,[1]PROJECTES!$C$14:$G$5000,2,FALSE))</f>
        <v/>
      </c>
      <c r="G3957" s="112" t="str">
        <f>IF(E3957="","",VLOOKUP(E3957,[1]PROJECTES!$C$14:$G$5000,4,FALSE))</f>
        <v/>
      </c>
      <c r="H3957" s="95"/>
      <c r="I3957" s="113" t="str">
        <f>IF(H3957="","",VLOOKUP(H3957,BD!B$2:C$16,2,FALSE))</f>
        <v/>
      </c>
      <c r="J3957" s="114"/>
      <c r="K3957" s="115" t="str">
        <f t="shared" si="134"/>
        <v/>
      </c>
      <c r="L3957" s="116" t="str">
        <f t="shared" ca="1" si="135"/>
        <v>-</v>
      </c>
      <c r="M3957" s="111" t="str">
        <f>IF(E3957="","",VLOOKUP(E3957,[1]PROJECTES!$C$14:$Z$5000,21,FALSE))</f>
        <v/>
      </c>
      <c r="N3957" s="117"/>
      <c r="O3957" s="118" t="s">
        <v>222</v>
      </c>
      <c r="P3957" s="119"/>
      <c r="Q3957" s="84"/>
      <c r="R3957" s="125"/>
      <c r="S3957" s="166"/>
      <c r="T3957" s="167"/>
    </row>
    <row r="3958" spans="1:20" s="121" customFormat="1" ht="20.100000000000001" customHeight="1" x14ac:dyDescent="0.3">
      <c r="A3958" s="80"/>
      <c r="B3958" s="110" t="str">
        <f>IF(E3958="","",VLOOKUP(E3958,[1]PROJECTES!$C$14:$G$5000,2,FALSE))</f>
        <v/>
      </c>
      <c r="C3958" s="80"/>
      <c r="D3958" s="283" t="str">
        <f>IF(E3958="","",VLOOKUP(E3958,[1]PROJECTES!$C$14:$G$5000,5,FALSE))</f>
        <v/>
      </c>
      <c r="E3958" s="79"/>
      <c r="F3958" s="110" t="str">
        <f>IF(I3958="","",VLOOKUP(I3958,[1]PROJECTES!$C$14:$G$5000,2,FALSE))</f>
        <v/>
      </c>
      <c r="G3958" s="112" t="str">
        <f>IF(E3958="","",VLOOKUP(E3958,[1]PROJECTES!$C$14:$G$5000,4,FALSE))</f>
        <v/>
      </c>
      <c r="H3958" s="95"/>
      <c r="I3958" s="113" t="str">
        <f>IF(H3958="","",VLOOKUP(H3958,BD!B$2:C$16,2,FALSE))</f>
        <v/>
      </c>
      <c r="J3958" s="114"/>
      <c r="K3958" s="115" t="str">
        <f t="shared" si="134"/>
        <v/>
      </c>
      <c r="L3958" s="116" t="str">
        <f t="shared" ca="1" si="135"/>
        <v>-</v>
      </c>
      <c r="M3958" s="111" t="str">
        <f>IF(E3958="","",VLOOKUP(E3958,[1]PROJECTES!$C$14:$Z$5000,21,FALSE))</f>
        <v/>
      </c>
      <c r="N3958" s="117"/>
      <c r="O3958" s="118" t="s">
        <v>222</v>
      </c>
      <c r="P3958" s="119"/>
      <c r="Q3958" s="84"/>
      <c r="R3958" s="125"/>
      <c r="S3958" s="166"/>
      <c r="T3958" s="167"/>
    </row>
    <row r="3959" spans="1:20" s="121" customFormat="1" ht="20.100000000000001" customHeight="1" x14ac:dyDescent="0.3">
      <c r="A3959" s="80"/>
      <c r="B3959" s="110" t="str">
        <f>IF(E3959="","",VLOOKUP(E3959,[1]PROJECTES!$C$14:$G$5000,2,FALSE))</f>
        <v/>
      </c>
      <c r="C3959" s="80"/>
      <c r="D3959" s="283" t="str">
        <f>IF(E3959="","",VLOOKUP(E3959,[1]PROJECTES!$C$14:$G$5000,5,FALSE))</f>
        <v/>
      </c>
      <c r="E3959" s="79"/>
      <c r="F3959" s="110" t="str">
        <f>IF(I3959="","",VLOOKUP(I3959,[1]PROJECTES!$C$14:$G$5000,2,FALSE))</f>
        <v/>
      </c>
      <c r="G3959" s="112" t="str">
        <f>IF(E3959="","",VLOOKUP(E3959,[1]PROJECTES!$C$14:$G$5000,4,FALSE))</f>
        <v/>
      </c>
      <c r="H3959" s="95"/>
      <c r="I3959" s="113" t="str">
        <f>IF(H3959="","",VLOOKUP(H3959,BD!B$2:C$16,2,FALSE))</f>
        <v/>
      </c>
      <c r="J3959" s="114"/>
      <c r="K3959" s="115" t="str">
        <f t="shared" si="134"/>
        <v/>
      </c>
      <c r="L3959" s="116" t="str">
        <f t="shared" ca="1" si="135"/>
        <v>-</v>
      </c>
      <c r="M3959" s="111" t="str">
        <f>IF(E3959="","",VLOOKUP(E3959,[1]PROJECTES!$C$14:$Z$5000,21,FALSE))</f>
        <v/>
      </c>
      <c r="N3959" s="117"/>
      <c r="O3959" s="118" t="s">
        <v>222</v>
      </c>
      <c r="P3959" s="119"/>
      <c r="Q3959" s="84"/>
      <c r="R3959" s="125"/>
      <c r="S3959" s="166"/>
      <c r="T3959" s="167"/>
    </row>
    <row r="3960" spans="1:20" s="121" customFormat="1" ht="20.100000000000001" customHeight="1" x14ac:dyDescent="0.3">
      <c r="A3960" s="80"/>
      <c r="B3960" s="110" t="str">
        <f>IF(E3960="","",VLOOKUP(E3960,[1]PROJECTES!$C$14:$G$5000,2,FALSE))</f>
        <v/>
      </c>
      <c r="C3960" s="80"/>
      <c r="D3960" s="283" t="str">
        <f>IF(E3960="","",VLOOKUP(E3960,[1]PROJECTES!$C$14:$G$5000,5,FALSE))</f>
        <v/>
      </c>
      <c r="E3960" s="79"/>
      <c r="F3960" s="110" t="str">
        <f>IF(I3960="","",VLOOKUP(I3960,[1]PROJECTES!$C$14:$G$5000,2,FALSE))</f>
        <v/>
      </c>
      <c r="G3960" s="112" t="str">
        <f>IF(E3960="","",VLOOKUP(E3960,[1]PROJECTES!$C$14:$G$5000,4,FALSE))</f>
        <v/>
      </c>
      <c r="H3960" s="95"/>
      <c r="I3960" s="113" t="str">
        <f>IF(H3960="","",VLOOKUP(H3960,BD!B$2:C$16,2,FALSE))</f>
        <v/>
      </c>
      <c r="J3960" s="114"/>
      <c r="K3960" s="115" t="str">
        <f t="shared" si="134"/>
        <v/>
      </c>
      <c r="L3960" s="116" t="str">
        <f t="shared" ca="1" si="135"/>
        <v>-</v>
      </c>
      <c r="M3960" s="111" t="str">
        <f>IF(E3960="","",VLOOKUP(E3960,[1]PROJECTES!$C$14:$Z$5000,21,FALSE))</f>
        <v/>
      </c>
      <c r="N3960" s="117"/>
      <c r="O3960" s="118" t="s">
        <v>222</v>
      </c>
      <c r="P3960" s="119"/>
      <c r="Q3960" s="84"/>
      <c r="R3960" s="125"/>
      <c r="S3960" s="166"/>
      <c r="T3960" s="167"/>
    </row>
    <row r="3961" spans="1:20" s="121" customFormat="1" ht="20.100000000000001" customHeight="1" x14ac:dyDescent="0.3">
      <c r="A3961" s="80"/>
      <c r="B3961" s="110" t="str">
        <f>IF(E3961="","",VLOOKUP(E3961,[1]PROJECTES!$C$14:$G$5000,2,FALSE))</f>
        <v/>
      </c>
      <c r="C3961" s="80"/>
      <c r="D3961" s="283" t="str">
        <f>IF(E3961="","",VLOOKUP(E3961,[1]PROJECTES!$C$14:$G$5000,5,FALSE))</f>
        <v/>
      </c>
      <c r="E3961" s="79"/>
      <c r="F3961" s="110" t="str">
        <f>IF(I3961="","",VLOOKUP(I3961,[1]PROJECTES!$C$14:$G$5000,2,FALSE))</f>
        <v/>
      </c>
      <c r="G3961" s="112" t="str">
        <f>IF(E3961="","",VLOOKUP(E3961,[1]PROJECTES!$C$14:$G$5000,4,FALSE))</f>
        <v/>
      </c>
      <c r="H3961" s="95"/>
      <c r="I3961" s="113" t="str">
        <f>IF(H3961="","",VLOOKUP(H3961,BD!B$2:C$16,2,FALSE))</f>
        <v/>
      </c>
      <c r="J3961" s="114"/>
      <c r="K3961" s="115" t="str">
        <f t="shared" si="134"/>
        <v/>
      </c>
      <c r="L3961" s="116" t="str">
        <f t="shared" ca="1" si="135"/>
        <v>-</v>
      </c>
      <c r="M3961" s="111" t="str">
        <f>IF(E3961="","",VLOOKUP(E3961,[1]PROJECTES!$C$14:$Z$5000,21,FALSE))</f>
        <v/>
      </c>
      <c r="N3961" s="117"/>
      <c r="O3961" s="118" t="s">
        <v>222</v>
      </c>
      <c r="P3961" s="119"/>
      <c r="Q3961" s="84"/>
      <c r="R3961" s="125"/>
      <c r="S3961" s="166"/>
      <c r="T3961" s="167"/>
    </row>
    <row r="3962" spans="1:20" s="121" customFormat="1" ht="20.100000000000001" customHeight="1" x14ac:dyDescent="0.3">
      <c r="A3962" s="80"/>
      <c r="B3962" s="110" t="str">
        <f>IF(E3962="","",VLOOKUP(E3962,[1]PROJECTES!$C$14:$G$5000,2,FALSE))</f>
        <v/>
      </c>
      <c r="C3962" s="80"/>
      <c r="D3962" s="283" t="str">
        <f>IF(E3962="","",VLOOKUP(E3962,[1]PROJECTES!$C$14:$G$5000,5,FALSE))</f>
        <v/>
      </c>
      <c r="E3962" s="79"/>
      <c r="F3962" s="110" t="str">
        <f>IF(I3962="","",VLOOKUP(I3962,[1]PROJECTES!$C$14:$G$5000,2,FALSE))</f>
        <v/>
      </c>
      <c r="G3962" s="112" t="str">
        <f>IF(E3962="","",VLOOKUP(E3962,[1]PROJECTES!$C$14:$G$5000,4,FALSE))</f>
        <v/>
      </c>
      <c r="H3962" s="95"/>
      <c r="I3962" s="113" t="str">
        <f>IF(H3962="","",VLOOKUP(H3962,BD!B$2:C$16,2,FALSE))</f>
        <v/>
      </c>
      <c r="J3962" s="114"/>
      <c r="K3962" s="115" t="str">
        <f t="shared" si="134"/>
        <v/>
      </c>
      <c r="L3962" s="116" t="str">
        <f t="shared" ca="1" si="135"/>
        <v>-</v>
      </c>
      <c r="M3962" s="111" t="str">
        <f>IF(E3962="","",VLOOKUP(E3962,[1]PROJECTES!$C$14:$Z$5000,21,FALSE))</f>
        <v/>
      </c>
      <c r="N3962" s="117"/>
      <c r="O3962" s="118" t="s">
        <v>222</v>
      </c>
      <c r="P3962" s="119"/>
      <c r="Q3962" s="84"/>
      <c r="R3962" s="125"/>
      <c r="S3962" s="166"/>
      <c r="T3962" s="167"/>
    </row>
    <row r="3963" spans="1:20" s="121" customFormat="1" ht="20.100000000000001" customHeight="1" x14ac:dyDescent="0.3">
      <c r="A3963" s="80"/>
      <c r="B3963" s="110" t="str">
        <f>IF(E3963="","",VLOOKUP(E3963,[1]PROJECTES!$C$14:$G$5000,2,FALSE))</f>
        <v/>
      </c>
      <c r="C3963" s="80"/>
      <c r="D3963" s="283" t="str">
        <f>IF(E3963="","",VLOOKUP(E3963,[1]PROJECTES!$C$14:$G$5000,5,FALSE))</f>
        <v/>
      </c>
      <c r="E3963" s="79"/>
      <c r="F3963" s="110" t="str">
        <f>IF(I3963="","",VLOOKUP(I3963,[1]PROJECTES!$C$14:$G$5000,2,FALSE))</f>
        <v/>
      </c>
      <c r="G3963" s="112" t="str">
        <f>IF(E3963="","",VLOOKUP(E3963,[1]PROJECTES!$C$14:$G$5000,4,FALSE))</f>
        <v/>
      </c>
      <c r="H3963" s="95"/>
      <c r="I3963" s="113" t="str">
        <f>IF(H3963="","",VLOOKUP(H3963,BD!B$2:C$16,2,FALSE))</f>
        <v/>
      </c>
      <c r="J3963" s="114"/>
      <c r="K3963" s="115" t="str">
        <f t="shared" si="134"/>
        <v/>
      </c>
      <c r="L3963" s="116" t="str">
        <f t="shared" ca="1" si="135"/>
        <v>-</v>
      </c>
      <c r="M3963" s="111" t="str">
        <f>IF(E3963="","",VLOOKUP(E3963,[1]PROJECTES!$C$14:$Z$5000,21,FALSE))</f>
        <v/>
      </c>
      <c r="N3963" s="117"/>
      <c r="O3963" s="118" t="s">
        <v>222</v>
      </c>
      <c r="P3963" s="119"/>
      <c r="Q3963" s="84"/>
      <c r="R3963" s="125"/>
      <c r="S3963" s="166"/>
      <c r="T3963" s="167"/>
    </row>
    <row r="3964" spans="1:20" s="121" customFormat="1" ht="20.100000000000001" customHeight="1" x14ac:dyDescent="0.3">
      <c r="A3964" s="80"/>
      <c r="B3964" s="110" t="str">
        <f>IF(E3964="","",VLOOKUP(E3964,[1]PROJECTES!$C$14:$G$5000,2,FALSE))</f>
        <v/>
      </c>
      <c r="C3964" s="80"/>
      <c r="D3964" s="283" t="str">
        <f>IF(E3964="","",VLOOKUP(E3964,[1]PROJECTES!$C$14:$G$5000,5,FALSE))</f>
        <v/>
      </c>
      <c r="E3964" s="79"/>
      <c r="F3964" s="110" t="str">
        <f>IF(I3964="","",VLOOKUP(I3964,[1]PROJECTES!$C$14:$G$5000,2,FALSE))</f>
        <v/>
      </c>
      <c r="G3964" s="112" t="str">
        <f>IF(E3964="","",VLOOKUP(E3964,[1]PROJECTES!$C$14:$G$5000,4,FALSE))</f>
        <v/>
      </c>
      <c r="H3964" s="95"/>
      <c r="I3964" s="113" t="str">
        <f>IF(H3964="","",VLOOKUP(H3964,BD!B$2:C$16,2,FALSE))</f>
        <v/>
      </c>
      <c r="J3964" s="114"/>
      <c r="K3964" s="115" t="str">
        <f t="shared" si="134"/>
        <v/>
      </c>
      <c r="L3964" s="116" t="str">
        <f t="shared" ca="1" si="135"/>
        <v>-</v>
      </c>
      <c r="M3964" s="111" t="str">
        <f>IF(E3964="","",VLOOKUP(E3964,[1]PROJECTES!$C$14:$Z$5000,21,FALSE))</f>
        <v/>
      </c>
      <c r="N3964" s="117"/>
      <c r="O3964" s="118" t="s">
        <v>222</v>
      </c>
      <c r="P3964" s="119"/>
      <c r="Q3964" s="84"/>
      <c r="R3964" s="125"/>
      <c r="S3964" s="166"/>
      <c r="T3964" s="167"/>
    </row>
    <row r="3965" spans="1:20" s="121" customFormat="1" ht="20.100000000000001" customHeight="1" x14ac:dyDescent="0.3">
      <c r="A3965" s="80"/>
      <c r="B3965" s="110" t="str">
        <f>IF(E3965="","",VLOOKUP(E3965,[1]PROJECTES!$C$14:$G$5000,2,FALSE))</f>
        <v/>
      </c>
      <c r="C3965" s="80"/>
      <c r="D3965" s="283" t="str">
        <f>IF(E3965="","",VLOOKUP(E3965,[1]PROJECTES!$C$14:$G$5000,5,FALSE))</f>
        <v/>
      </c>
      <c r="E3965" s="79"/>
      <c r="F3965" s="110" t="str">
        <f>IF(I3965="","",VLOOKUP(I3965,[1]PROJECTES!$C$14:$G$5000,2,FALSE))</f>
        <v/>
      </c>
      <c r="G3965" s="112" t="str">
        <f>IF(E3965="","",VLOOKUP(E3965,[1]PROJECTES!$C$14:$G$5000,4,FALSE))</f>
        <v/>
      </c>
      <c r="H3965" s="95"/>
      <c r="I3965" s="113" t="str">
        <f>IF(H3965="","",VLOOKUP(H3965,BD!B$2:C$16,2,FALSE))</f>
        <v/>
      </c>
      <c r="J3965" s="114"/>
      <c r="K3965" s="115" t="str">
        <f t="shared" si="134"/>
        <v/>
      </c>
      <c r="L3965" s="116" t="str">
        <f t="shared" ca="1" si="135"/>
        <v>-</v>
      </c>
      <c r="M3965" s="111" t="str">
        <f>IF(E3965="","",VLOOKUP(E3965,[1]PROJECTES!$C$14:$Z$5000,21,FALSE))</f>
        <v/>
      </c>
      <c r="N3965" s="117"/>
      <c r="O3965" s="118" t="s">
        <v>222</v>
      </c>
      <c r="P3965" s="119"/>
      <c r="Q3965" s="84"/>
      <c r="R3965" s="125"/>
      <c r="S3965" s="166"/>
      <c r="T3965" s="167"/>
    </row>
    <row r="3966" spans="1:20" s="121" customFormat="1" ht="20.100000000000001" customHeight="1" x14ac:dyDescent="0.3">
      <c r="A3966" s="80"/>
      <c r="B3966" s="110" t="str">
        <f>IF(E3966="","",VLOOKUP(E3966,[1]PROJECTES!$C$14:$G$5000,2,FALSE))</f>
        <v/>
      </c>
      <c r="C3966" s="80"/>
      <c r="D3966" s="283" t="str">
        <f>IF(E3966="","",VLOOKUP(E3966,[1]PROJECTES!$C$14:$G$5000,5,FALSE))</f>
        <v/>
      </c>
      <c r="E3966" s="79"/>
      <c r="F3966" s="110" t="str">
        <f>IF(I3966="","",VLOOKUP(I3966,[1]PROJECTES!$C$14:$G$5000,2,FALSE))</f>
        <v/>
      </c>
      <c r="G3966" s="112" t="str">
        <f>IF(E3966="","",VLOOKUP(E3966,[1]PROJECTES!$C$14:$G$5000,4,FALSE))</f>
        <v/>
      </c>
      <c r="H3966" s="95"/>
      <c r="I3966" s="113" t="str">
        <f>IF(H3966="","",VLOOKUP(H3966,BD!B$2:C$16,2,FALSE))</f>
        <v/>
      </c>
      <c r="J3966" s="114"/>
      <c r="K3966" s="115" t="str">
        <f t="shared" si="134"/>
        <v/>
      </c>
      <c r="L3966" s="116" t="str">
        <f t="shared" ca="1" si="135"/>
        <v>-</v>
      </c>
      <c r="M3966" s="111" t="str">
        <f>IF(E3966="","",VLOOKUP(E3966,[1]PROJECTES!$C$14:$Z$5000,21,FALSE))</f>
        <v/>
      </c>
      <c r="N3966" s="117"/>
      <c r="O3966" s="118" t="s">
        <v>222</v>
      </c>
      <c r="P3966" s="119"/>
      <c r="Q3966" s="84"/>
      <c r="R3966" s="125"/>
      <c r="S3966" s="166"/>
      <c r="T3966" s="167"/>
    </row>
    <row r="3967" spans="1:20" s="121" customFormat="1" ht="20.100000000000001" customHeight="1" x14ac:dyDescent="0.3">
      <c r="A3967" s="80"/>
      <c r="B3967" s="110" t="str">
        <f>IF(E3967="","",VLOOKUP(E3967,[1]PROJECTES!$C$14:$G$5000,2,FALSE))</f>
        <v/>
      </c>
      <c r="C3967" s="80"/>
      <c r="D3967" s="283" t="str">
        <f>IF(E3967="","",VLOOKUP(E3967,[1]PROJECTES!$C$14:$G$5000,5,FALSE))</f>
        <v/>
      </c>
      <c r="E3967" s="79"/>
      <c r="F3967" s="110" t="str">
        <f>IF(I3967="","",VLOOKUP(I3967,[1]PROJECTES!$C$14:$G$5000,2,FALSE))</f>
        <v/>
      </c>
      <c r="G3967" s="112" t="str">
        <f>IF(E3967="","",VLOOKUP(E3967,[1]PROJECTES!$C$14:$G$5000,4,FALSE))</f>
        <v/>
      </c>
      <c r="H3967" s="95"/>
      <c r="I3967" s="113" t="str">
        <f>IF(H3967="","",VLOOKUP(H3967,BD!B$2:C$16,2,FALSE))</f>
        <v/>
      </c>
      <c r="J3967" s="114"/>
      <c r="K3967" s="115" t="str">
        <f t="shared" si="134"/>
        <v/>
      </c>
      <c r="L3967" s="116" t="str">
        <f t="shared" ca="1" si="135"/>
        <v>-</v>
      </c>
      <c r="M3967" s="111" t="str">
        <f>IF(E3967="","",VLOOKUP(E3967,[1]PROJECTES!$C$14:$Z$5000,21,FALSE))</f>
        <v/>
      </c>
      <c r="N3967" s="117"/>
      <c r="O3967" s="118" t="s">
        <v>222</v>
      </c>
      <c r="P3967" s="119"/>
      <c r="Q3967" s="84"/>
      <c r="R3967" s="125"/>
      <c r="S3967" s="166"/>
      <c r="T3967" s="167"/>
    </row>
    <row r="3968" spans="1:20" s="121" customFormat="1" ht="20.100000000000001" customHeight="1" x14ac:dyDescent="0.3">
      <c r="A3968" s="80"/>
      <c r="B3968" s="110" t="str">
        <f>IF(E3968="","",VLOOKUP(E3968,[1]PROJECTES!$C$14:$G$5000,2,FALSE))</f>
        <v/>
      </c>
      <c r="C3968" s="80"/>
      <c r="D3968" s="283" t="str">
        <f>IF(E3968="","",VLOOKUP(E3968,[1]PROJECTES!$C$14:$G$5000,5,FALSE))</f>
        <v/>
      </c>
      <c r="E3968" s="79"/>
      <c r="F3968" s="110" t="str">
        <f>IF(I3968="","",VLOOKUP(I3968,[1]PROJECTES!$C$14:$G$5000,2,FALSE))</f>
        <v/>
      </c>
      <c r="G3968" s="112" t="str">
        <f>IF(E3968="","",VLOOKUP(E3968,[1]PROJECTES!$C$14:$G$5000,4,FALSE))</f>
        <v/>
      </c>
      <c r="H3968" s="95"/>
      <c r="I3968" s="113" t="str">
        <f>IF(H3968="","",VLOOKUP(H3968,BD!B$2:C$16,2,FALSE))</f>
        <v/>
      </c>
      <c r="J3968" s="114"/>
      <c r="K3968" s="115" t="str">
        <f t="shared" si="134"/>
        <v/>
      </c>
      <c r="L3968" s="116" t="str">
        <f t="shared" ca="1" si="135"/>
        <v>-</v>
      </c>
      <c r="M3968" s="111" t="str">
        <f>IF(E3968="","",VLOOKUP(E3968,[1]PROJECTES!$C$14:$Z$5000,21,FALSE))</f>
        <v/>
      </c>
      <c r="N3968" s="117"/>
      <c r="O3968" s="118" t="s">
        <v>222</v>
      </c>
      <c r="P3968" s="119"/>
      <c r="Q3968" s="84"/>
      <c r="R3968" s="125"/>
      <c r="S3968" s="166"/>
      <c r="T3968" s="167"/>
    </row>
    <row r="3969" spans="1:20" s="121" customFormat="1" ht="20.100000000000001" customHeight="1" x14ac:dyDescent="0.3">
      <c r="A3969" s="80"/>
      <c r="B3969" s="110" t="str">
        <f>IF(E3969="","",VLOOKUP(E3969,[1]PROJECTES!$C$14:$G$5000,2,FALSE))</f>
        <v/>
      </c>
      <c r="C3969" s="80"/>
      <c r="D3969" s="283" t="str">
        <f>IF(E3969="","",VLOOKUP(E3969,[1]PROJECTES!$C$14:$G$5000,5,FALSE))</f>
        <v/>
      </c>
      <c r="E3969" s="79"/>
      <c r="F3969" s="110" t="str">
        <f>IF(I3969="","",VLOOKUP(I3969,[1]PROJECTES!$C$14:$G$5000,2,FALSE))</f>
        <v/>
      </c>
      <c r="G3969" s="112" t="str">
        <f>IF(E3969="","",VLOOKUP(E3969,[1]PROJECTES!$C$14:$G$5000,4,FALSE))</f>
        <v/>
      </c>
      <c r="H3969" s="95"/>
      <c r="I3969" s="113" t="str">
        <f>IF(H3969="","",VLOOKUP(H3969,BD!B$2:C$16,2,FALSE))</f>
        <v/>
      </c>
      <c r="J3969" s="114"/>
      <c r="K3969" s="115" t="str">
        <f t="shared" si="134"/>
        <v/>
      </c>
      <c r="L3969" s="116" t="str">
        <f t="shared" ca="1" si="135"/>
        <v>-</v>
      </c>
      <c r="M3969" s="111" t="str">
        <f>IF(E3969="","",VLOOKUP(E3969,[1]PROJECTES!$C$14:$Z$5000,21,FALSE))</f>
        <v/>
      </c>
      <c r="N3969" s="117"/>
      <c r="O3969" s="118" t="s">
        <v>222</v>
      </c>
      <c r="P3969" s="119"/>
      <c r="Q3969" s="84"/>
      <c r="R3969" s="125"/>
      <c r="S3969" s="166"/>
      <c r="T3969" s="167"/>
    </row>
    <row r="3970" spans="1:20" s="121" customFormat="1" ht="20.100000000000001" customHeight="1" x14ac:dyDescent="0.3">
      <c r="A3970" s="80"/>
      <c r="B3970" s="110" t="str">
        <f>IF(E3970="","",VLOOKUP(E3970,[1]PROJECTES!$C$14:$G$5000,2,FALSE))</f>
        <v/>
      </c>
      <c r="C3970" s="80"/>
      <c r="D3970" s="283" t="str">
        <f>IF(E3970="","",VLOOKUP(E3970,[1]PROJECTES!$C$14:$G$5000,5,FALSE))</f>
        <v/>
      </c>
      <c r="E3970" s="79"/>
      <c r="F3970" s="110" t="str">
        <f>IF(I3970="","",VLOOKUP(I3970,[1]PROJECTES!$C$14:$G$5000,2,FALSE))</f>
        <v/>
      </c>
      <c r="G3970" s="112" t="str">
        <f>IF(E3970="","",VLOOKUP(E3970,[1]PROJECTES!$C$14:$G$5000,4,FALSE))</f>
        <v/>
      </c>
      <c r="H3970" s="95"/>
      <c r="I3970" s="113" t="str">
        <f>IF(H3970="","",VLOOKUP(H3970,BD!B$2:C$16,2,FALSE))</f>
        <v/>
      </c>
      <c r="J3970" s="114"/>
      <c r="K3970" s="115" t="str">
        <f t="shared" si="134"/>
        <v/>
      </c>
      <c r="L3970" s="116" t="str">
        <f t="shared" ca="1" si="135"/>
        <v>-</v>
      </c>
      <c r="M3970" s="111" t="str">
        <f>IF(E3970="","",VLOOKUP(E3970,[1]PROJECTES!$C$14:$Z$5000,21,FALSE))</f>
        <v/>
      </c>
      <c r="N3970" s="117"/>
      <c r="O3970" s="118" t="s">
        <v>222</v>
      </c>
      <c r="P3970" s="119"/>
      <c r="Q3970" s="84"/>
      <c r="R3970" s="125"/>
      <c r="S3970" s="166"/>
      <c r="T3970" s="167"/>
    </row>
    <row r="3971" spans="1:20" s="121" customFormat="1" ht="20.100000000000001" customHeight="1" x14ac:dyDescent="0.3">
      <c r="A3971" s="80"/>
      <c r="B3971" s="110" t="str">
        <f>IF(E3971="","",VLOOKUP(E3971,[1]PROJECTES!$C$14:$G$5000,2,FALSE))</f>
        <v/>
      </c>
      <c r="C3971" s="80"/>
      <c r="D3971" s="283" t="str">
        <f>IF(E3971="","",VLOOKUP(E3971,[1]PROJECTES!$C$14:$G$5000,5,FALSE))</f>
        <v/>
      </c>
      <c r="E3971" s="79"/>
      <c r="F3971" s="110" t="str">
        <f>IF(I3971="","",VLOOKUP(I3971,[1]PROJECTES!$C$14:$G$5000,2,FALSE))</f>
        <v/>
      </c>
      <c r="G3971" s="112" t="str">
        <f>IF(E3971="","",VLOOKUP(E3971,[1]PROJECTES!$C$14:$G$5000,4,FALSE))</f>
        <v/>
      </c>
      <c r="H3971" s="95"/>
      <c r="I3971" s="113" t="str">
        <f>IF(H3971="","",VLOOKUP(H3971,BD!B$2:C$16,2,FALSE))</f>
        <v/>
      </c>
      <c r="J3971" s="114"/>
      <c r="K3971" s="115" t="str">
        <f t="shared" si="134"/>
        <v/>
      </c>
      <c r="L3971" s="116" t="str">
        <f t="shared" ca="1" si="135"/>
        <v>-</v>
      </c>
      <c r="M3971" s="111" t="str">
        <f>IF(E3971="","",VLOOKUP(E3971,[1]PROJECTES!$C$14:$Z$5000,21,FALSE))</f>
        <v/>
      </c>
      <c r="N3971" s="117"/>
      <c r="O3971" s="118" t="s">
        <v>222</v>
      </c>
      <c r="P3971" s="119"/>
      <c r="Q3971" s="84"/>
      <c r="R3971" s="125"/>
      <c r="S3971" s="166"/>
      <c r="T3971" s="167"/>
    </row>
    <row r="3972" spans="1:20" s="121" customFormat="1" ht="20.100000000000001" customHeight="1" x14ac:dyDescent="0.3">
      <c r="A3972" s="80"/>
      <c r="B3972" s="110" t="str">
        <f>IF(E3972="","",VLOOKUP(E3972,[1]PROJECTES!$C$14:$G$5000,2,FALSE))</f>
        <v/>
      </c>
      <c r="C3972" s="80"/>
      <c r="D3972" s="283" t="str">
        <f>IF(E3972="","",VLOOKUP(E3972,[1]PROJECTES!$C$14:$G$5000,5,FALSE))</f>
        <v/>
      </c>
      <c r="E3972" s="79"/>
      <c r="F3972" s="110" t="str">
        <f>IF(I3972="","",VLOOKUP(I3972,[1]PROJECTES!$C$14:$G$5000,2,FALSE))</f>
        <v/>
      </c>
      <c r="G3972" s="112" t="str">
        <f>IF(E3972="","",VLOOKUP(E3972,[1]PROJECTES!$C$14:$G$5000,4,FALSE))</f>
        <v/>
      </c>
      <c r="H3972" s="95"/>
      <c r="I3972" s="113" t="str">
        <f>IF(H3972="","",VLOOKUP(H3972,BD!B$2:C$16,2,FALSE))</f>
        <v/>
      </c>
      <c r="J3972" s="114"/>
      <c r="K3972" s="115" t="str">
        <f t="shared" si="134"/>
        <v/>
      </c>
      <c r="L3972" s="116" t="str">
        <f t="shared" ca="1" si="135"/>
        <v>-</v>
      </c>
      <c r="M3972" s="111" t="str">
        <f>IF(E3972="","",VLOOKUP(E3972,[1]PROJECTES!$C$14:$Z$5000,21,FALSE))</f>
        <v/>
      </c>
      <c r="N3972" s="117"/>
      <c r="O3972" s="118" t="s">
        <v>222</v>
      </c>
      <c r="P3972" s="119"/>
      <c r="Q3972" s="84"/>
      <c r="R3972" s="125"/>
      <c r="S3972" s="166"/>
      <c r="T3972" s="167"/>
    </row>
    <row r="3973" spans="1:20" s="121" customFormat="1" ht="20.100000000000001" customHeight="1" x14ac:dyDescent="0.3">
      <c r="A3973" s="80"/>
      <c r="B3973" s="110" t="str">
        <f>IF(E3973="","",VLOOKUP(E3973,[1]PROJECTES!$C$14:$G$5000,2,FALSE))</f>
        <v/>
      </c>
      <c r="C3973" s="80"/>
      <c r="D3973" s="283" t="str">
        <f>IF(E3973="","",VLOOKUP(E3973,[1]PROJECTES!$C$14:$G$5000,5,FALSE))</f>
        <v/>
      </c>
      <c r="E3973" s="79"/>
      <c r="F3973" s="110" t="str">
        <f>IF(I3973="","",VLOOKUP(I3973,[1]PROJECTES!$C$14:$G$5000,2,FALSE))</f>
        <v/>
      </c>
      <c r="G3973" s="112" t="str">
        <f>IF(E3973="","",VLOOKUP(E3973,[1]PROJECTES!$C$14:$G$5000,4,FALSE))</f>
        <v/>
      </c>
      <c r="H3973" s="95"/>
      <c r="I3973" s="113" t="str">
        <f>IF(H3973="","",VLOOKUP(H3973,BD!B$2:C$16,2,FALSE))</f>
        <v/>
      </c>
      <c r="J3973" s="114"/>
      <c r="K3973" s="115" t="str">
        <f t="shared" si="134"/>
        <v/>
      </c>
      <c r="L3973" s="116" t="str">
        <f t="shared" ca="1" si="135"/>
        <v>-</v>
      </c>
      <c r="M3973" s="111" t="str">
        <f>IF(E3973="","",VLOOKUP(E3973,[1]PROJECTES!$C$14:$Z$5000,21,FALSE))</f>
        <v/>
      </c>
      <c r="N3973" s="117"/>
      <c r="O3973" s="118" t="s">
        <v>222</v>
      </c>
      <c r="P3973" s="119"/>
      <c r="Q3973" s="84"/>
      <c r="R3973" s="125"/>
      <c r="S3973" s="166"/>
      <c r="T3973" s="167"/>
    </row>
    <row r="3974" spans="1:20" s="121" customFormat="1" ht="20.100000000000001" customHeight="1" x14ac:dyDescent="0.3">
      <c r="A3974" s="80"/>
      <c r="B3974" s="110" t="str">
        <f>IF(E3974="","",VLOOKUP(E3974,[1]PROJECTES!$C$14:$G$5000,2,FALSE))</f>
        <v/>
      </c>
      <c r="C3974" s="80"/>
      <c r="D3974" s="283" t="str">
        <f>IF(E3974="","",VLOOKUP(E3974,[1]PROJECTES!$C$14:$G$5000,5,FALSE))</f>
        <v/>
      </c>
      <c r="E3974" s="79"/>
      <c r="F3974" s="110" t="str">
        <f>IF(I3974="","",VLOOKUP(I3974,[1]PROJECTES!$C$14:$G$5000,2,FALSE))</f>
        <v/>
      </c>
      <c r="G3974" s="112" t="str">
        <f>IF(E3974="","",VLOOKUP(E3974,[1]PROJECTES!$C$14:$G$5000,4,FALSE))</f>
        <v/>
      </c>
      <c r="H3974" s="95"/>
      <c r="I3974" s="113" t="str">
        <f>IF(H3974="","",VLOOKUP(H3974,BD!B$2:C$16,2,FALSE))</f>
        <v/>
      </c>
      <c r="J3974" s="114"/>
      <c r="K3974" s="115" t="str">
        <f t="shared" si="134"/>
        <v/>
      </c>
      <c r="L3974" s="116" t="str">
        <f t="shared" ca="1" si="135"/>
        <v>-</v>
      </c>
      <c r="M3974" s="111" t="str">
        <f>IF(E3974="","",VLOOKUP(E3974,[1]PROJECTES!$C$14:$Z$5000,21,FALSE))</f>
        <v/>
      </c>
      <c r="N3974" s="117"/>
      <c r="O3974" s="118" t="s">
        <v>222</v>
      </c>
      <c r="P3974" s="119"/>
      <c r="Q3974" s="84"/>
      <c r="R3974" s="125"/>
      <c r="S3974" s="166"/>
      <c r="T3974" s="167"/>
    </row>
    <row r="3975" spans="1:20" s="121" customFormat="1" ht="20.100000000000001" customHeight="1" x14ac:dyDescent="0.3">
      <c r="A3975" s="80"/>
      <c r="B3975" s="110" t="str">
        <f>IF(E3975="","",VLOOKUP(E3975,[1]PROJECTES!$C$14:$G$5000,2,FALSE))</f>
        <v/>
      </c>
      <c r="C3975" s="80"/>
      <c r="D3975" s="283" t="str">
        <f>IF(E3975="","",VLOOKUP(E3975,[1]PROJECTES!$C$14:$G$5000,5,FALSE))</f>
        <v/>
      </c>
      <c r="E3975" s="79"/>
      <c r="F3975" s="110" t="str">
        <f>IF(I3975="","",VLOOKUP(I3975,[1]PROJECTES!$C$14:$G$5000,2,FALSE))</f>
        <v/>
      </c>
      <c r="G3975" s="112" t="str">
        <f>IF(E3975="","",VLOOKUP(E3975,[1]PROJECTES!$C$14:$G$5000,4,FALSE))</f>
        <v/>
      </c>
      <c r="H3975" s="95"/>
      <c r="I3975" s="113" t="str">
        <f>IF(H3975="","",VLOOKUP(H3975,BD!B$2:C$16,2,FALSE))</f>
        <v/>
      </c>
      <c r="J3975" s="114"/>
      <c r="K3975" s="115" t="str">
        <f t="shared" si="134"/>
        <v/>
      </c>
      <c r="L3975" s="116" t="str">
        <f t="shared" ca="1" si="135"/>
        <v>-</v>
      </c>
      <c r="M3975" s="111" t="str">
        <f>IF(E3975="","",VLOOKUP(E3975,[1]PROJECTES!$C$14:$Z$5000,21,FALSE))</f>
        <v/>
      </c>
      <c r="N3975" s="117"/>
      <c r="O3975" s="118" t="s">
        <v>222</v>
      </c>
      <c r="P3975" s="119"/>
      <c r="Q3975" s="84"/>
      <c r="R3975" s="125"/>
      <c r="S3975" s="166"/>
      <c r="T3975" s="167"/>
    </row>
    <row r="3976" spans="1:20" s="121" customFormat="1" ht="20.100000000000001" customHeight="1" x14ac:dyDescent="0.3">
      <c r="A3976" s="80"/>
      <c r="B3976" s="110" t="str">
        <f>IF(E3976="","",VLOOKUP(E3976,[1]PROJECTES!$C$14:$G$5000,2,FALSE))</f>
        <v/>
      </c>
      <c r="C3976" s="80"/>
      <c r="D3976" s="283" t="str">
        <f>IF(E3976="","",VLOOKUP(E3976,[1]PROJECTES!$C$14:$G$5000,5,FALSE))</f>
        <v/>
      </c>
      <c r="E3976" s="79"/>
      <c r="F3976" s="110" t="str">
        <f>IF(I3976="","",VLOOKUP(I3976,[1]PROJECTES!$C$14:$G$5000,2,FALSE))</f>
        <v/>
      </c>
      <c r="G3976" s="112" t="str">
        <f>IF(E3976="","",VLOOKUP(E3976,[1]PROJECTES!$C$14:$G$5000,4,FALSE))</f>
        <v/>
      </c>
      <c r="H3976" s="95"/>
      <c r="I3976" s="113" t="str">
        <f>IF(H3976="","",VLOOKUP(H3976,BD!B$2:C$16,2,FALSE))</f>
        <v/>
      </c>
      <c r="J3976" s="114"/>
      <c r="K3976" s="115" t="str">
        <f t="shared" si="134"/>
        <v/>
      </c>
      <c r="L3976" s="116" t="str">
        <f t="shared" ca="1" si="135"/>
        <v>-</v>
      </c>
      <c r="M3976" s="111" t="str">
        <f>IF(E3976="","",VLOOKUP(E3976,[1]PROJECTES!$C$14:$Z$5000,21,FALSE))</f>
        <v/>
      </c>
      <c r="N3976" s="117"/>
      <c r="O3976" s="118" t="s">
        <v>222</v>
      </c>
      <c r="P3976" s="119"/>
      <c r="Q3976" s="84"/>
      <c r="R3976" s="125"/>
      <c r="S3976" s="166"/>
      <c r="T3976" s="167"/>
    </row>
    <row r="3977" spans="1:20" s="121" customFormat="1" ht="20.100000000000001" customHeight="1" x14ac:dyDescent="0.3">
      <c r="A3977" s="80"/>
      <c r="B3977" s="110" t="str">
        <f>IF(E3977="","",VLOOKUP(E3977,[1]PROJECTES!$C$14:$G$5000,2,FALSE))</f>
        <v/>
      </c>
      <c r="C3977" s="80"/>
      <c r="D3977" s="283" t="str">
        <f>IF(E3977="","",VLOOKUP(E3977,[1]PROJECTES!$C$14:$G$5000,5,FALSE))</f>
        <v/>
      </c>
      <c r="E3977" s="79"/>
      <c r="F3977" s="110" t="str">
        <f>IF(I3977="","",VLOOKUP(I3977,[1]PROJECTES!$C$14:$G$5000,2,FALSE))</f>
        <v/>
      </c>
      <c r="G3977" s="112" t="str">
        <f>IF(E3977="","",VLOOKUP(E3977,[1]PROJECTES!$C$14:$G$5000,4,FALSE))</f>
        <v/>
      </c>
      <c r="H3977" s="95"/>
      <c r="I3977" s="113" t="str">
        <f>IF(H3977="","",VLOOKUP(H3977,BD!B$2:C$16,2,FALSE))</f>
        <v/>
      </c>
      <c r="J3977" s="114"/>
      <c r="K3977" s="115" t="str">
        <f t="shared" si="134"/>
        <v/>
      </c>
      <c r="L3977" s="116" t="str">
        <f t="shared" ca="1" si="135"/>
        <v>-</v>
      </c>
      <c r="M3977" s="111" t="str">
        <f>IF(E3977="","",VLOOKUP(E3977,[1]PROJECTES!$C$14:$Z$5000,21,FALSE))</f>
        <v/>
      </c>
      <c r="N3977" s="117"/>
      <c r="O3977" s="118" t="s">
        <v>222</v>
      </c>
      <c r="P3977" s="119"/>
      <c r="Q3977" s="84"/>
      <c r="R3977" s="125"/>
      <c r="S3977" s="166"/>
      <c r="T3977" s="167"/>
    </row>
    <row r="3978" spans="1:20" s="121" customFormat="1" ht="20.100000000000001" customHeight="1" x14ac:dyDescent="0.3">
      <c r="A3978" s="80"/>
      <c r="B3978" s="110" t="str">
        <f>IF(E3978="","",VLOOKUP(E3978,[1]PROJECTES!$C$14:$G$5000,2,FALSE))</f>
        <v/>
      </c>
      <c r="C3978" s="80"/>
      <c r="D3978" s="283" t="str">
        <f>IF(E3978="","",VLOOKUP(E3978,[1]PROJECTES!$C$14:$G$5000,5,FALSE))</f>
        <v/>
      </c>
      <c r="E3978" s="79"/>
      <c r="F3978" s="110" t="str">
        <f>IF(I3978="","",VLOOKUP(I3978,[1]PROJECTES!$C$14:$G$5000,2,FALSE))</f>
        <v/>
      </c>
      <c r="G3978" s="112" t="str">
        <f>IF(E3978="","",VLOOKUP(E3978,[1]PROJECTES!$C$14:$G$5000,4,FALSE))</f>
        <v/>
      </c>
      <c r="H3978" s="95"/>
      <c r="I3978" s="113" t="str">
        <f>IF(H3978="","",VLOOKUP(H3978,BD!B$2:C$16,2,FALSE))</f>
        <v/>
      </c>
      <c r="J3978" s="114"/>
      <c r="K3978" s="115" t="str">
        <f t="shared" si="134"/>
        <v/>
      </c>
      <c r="L3978" s="116" t="str">
        <f t="shared" ca="1" si="135"/>
        <v>-</v>
      </c>
      <c r="M3978" s="111" t="str">
        <f>IF(E3978="","",VLOOKUP(E3978,[1]PROJECTES!$C$14:$Z$5000,21,FALSE))</f>
        <v/>
      </c>
      <c r="N3978" s="117"/>
      <c r="O3978" s="118" t="s">
        <v>222</v>
      </c>
      <c r="P3978" s="119"/>
      <c r="Q3978" s="84"/>
      <c r="R3978" s="125"/>
      <c r="S3978" s="166"/>
      <c r="T3978" s="167"/>
    </row>
    <row r="3979" spans="1:20" s="121" customFormat="1" ht="20.100000000000001" customHeight="1" x14ac:dyDescent="0.3">
      <c r="A3979" s="80"/>
      <c r="B3979" s="110" t="str">
        <f>IF(E3979="","",VLOOKUP(E3979,[1]PROJECTES!$C$14:$G$5000,2,FALSE))</f>
        <v/>
      </c>
      <c r="C3979" s="80"/>
      <c r="D3979" s="283" t="str">
        <f>IF(E3979="","",VLOOKUP(E3979,[1]PROJECTES!$C$14:$G$5000,5,FALSE))</f>
        <v/>
      </c>
      <c r="E3979" s="79"/>
      <c r="F3979" s="110" t="str">
        <f>IF(I3979="","",VLOOKUP(I3979,[1]PROJECTES!$C$14:$G$5000,2,FALSE))</f>
        <v/>
      </c>
      <c r="G3979" s="112" t="str">
        <f>IF(E3979="","",VLOOKUP(E3979,[1]PROJECTES!$C$14:$G$5000,4,FALSE))</f>
        <v/>
      </c>
      <c r="H3979" s="95"/>
      <c r="I3979" s="113" t="str">
        <f>IF(H3979="","",VLOOKUP(H3979,BD!B$2:C$16,2,FALSE))</f>
        <v/>
      </c>
      <c r="J3979" s="114"/>
      <c r="K3979" s="115" t="str">
        <f t="shared" ref="K3979:K4042" si="136">IF(J3979="","",WEEKNUM(J3979,2)-0)</f>
        <v/>
      </c>
      <c r="L3979" s="116" t="str">
        <f t="shared" ca="1" si="135"/>
        <v>-</v>
      </c>
      <c r="M3979" s="111" t="str">
        <f>IF(E3979="","",VLOOKUP(E3979,[1]PROJECTES!$C$14:$Z$5000,21,FALSE))</f>
        <v/>
      </c>
      <c r="N3979" s="117"/>
      <c r="O3979" s="118" t="s">
        <v>222</v>
      </c>
      <c r="P3979" s="119"/>
      <c r="Q3979" s="84"/>
      <c r="R3979" s="125"/>
      <c r="S3979" s="166"/>
      <c r="T3979" s="167"/>
    </row>
    <row r="3980" spans="1:20" s="121" customFormat="1" ht="20.100000000000001" customHeight="1" x14ac:dyDescent="0.3">
      <c r="A3980" s="80"/>
      <c r="B3980" s="110" t="str">
        <f>IF(E3980="","",VLOOKUP(E3980,[1]PROJECTES!$C$14:$G$5000,2,FALSE))</f>
        <v/>
      </c>
      <c r="C3980" s="80"/>
      <c r="D3980" s="283" t="str">
        <f>IF(E3980="","",VLOOKUP(E3980,[1]PROJECTES!$C$14:$G$5000,5,FALSE))</f>
        <v/>
      </c>
      <c r="E3980" s="79"/>
      <c r="F3980" s="110" t="str">
        <f>IF(I3980="","",VLOOKUP(I3980,[1]PROJECTES!$C$14:$G$5000,2,FALSE))</f>
        <v/>
      </c>
      <c r="G3980" s="112" t="str">
        <f>IF(E3980="","",VLOOKUP(E3980,[1]PROJECTES!$C$14:$G$5000,4,FALSE))</f>
        <v/>
      </c>
      <c r="H3980" s="95"/>
      <c r="I3980" s="113" t="str">
        <f>IF(H3980="","",VLOOKUP(H3980,BD!B$2:C$16,2,FALSE))</f>
        <v/>
      </c>
      <c r="J3980" s="114"/>
      <c r="K3980" s="115" t="str">
        <f t="shared" si="136"/>
        <v/>
      </c>
      <c r="L3980" s="116" t="str">
        <f t="shared" ca="1" si="135"/>
        <v>-</v>
      </c>
      <c r="M3980" s="111" t="str">
        <f>IF(E3980="","",VLOOKUP(E3980,[1]PROJECTES!$C$14:$Z$5000,21,FALSE))</f>
        <v/>
      </c>
      <c r="N3980" s="117"/>
      <c r="O3980" s="118" t="s">
        <v>222</v>
      </c>
      <c r="P3980" s="119"/>
      <c r="Q3980" s="84"/>
      <c r="R3980" s="125"/>
      <c r="S3980" s="166"/>
      <c r="T3980" s="167"/>
    </row>
    <row r="3981" spans="1:20" s="121" customFormat="1" ht="20.100000000000001" customHeight="1" x14ac:dyDescent="0.3">
      <c r="A3981" s="80"/>
      <c r="B3981" s="110" t="str">
        <f>IF(E3981="","",VLOOKUP(E3981,[1]PROJECTES!$C$14:$G$5000,2,FALSE))</f>
        <v/>
      </c>
      <c r="C3981" s="80"/>
      <c r="D3981" s="283" t="str">
        <f>IF(E3981="","",VLOOKUP(E3981,[1]PROJECTES!$C$14:$G$5000,5,FALSE))</f>
        <v/>
      </c>
      <c r="E3981" s="79"/>
      <c r="F3981" s="110" t="str">
        <f>IF(I3981="","",VLOOKUP(I3981,[1]PROJECTES!$C$14:$G$5000,2,FALSE))</f>
        <v/>
      </c>
      <c r="G3981" s="112" t="str">
        <f>IF(E3981="","",VLOOKUP(E3981,[1]PROJECTES!$C$14:$G$5000,4,FALSE))</f>
        <v/>
      </c>
      <c r="H3981" s="95"/>
      <c r="I3981" s="113" t="str">
        <f>IF(H3981="","",VLOOKUP(H3981,BD!B$2:C$16,2,FALSE))</f>
        <v/>
      </c>
      <c r="J3981" s="114"/>
      <c r="K3981" s="115" t="str">
        <f t="shared" si="136"/>
        <v/>
      </c>
      <c r="L3981" s="116" t="str">
        <f t="shared" ca="1" si="135"/>
        <v>-</v>
      </c>
      <c r="M3981" s="111" t="str">
        <f>IF(E3981="","",VLOOKUP(E3981,[1]PROJECTES!$C$14:$Z$5000,21,FALSE))</f>
        <v/>
      </c>
      <c r="N3981" s="117"/>
      <c r="O3981" s="118" t="s">
        <v>222</v>
      </c>
      <c r="P3981" s="119"/>
      <c r="Q3981" s="84"/>
      <c r="R3981" s="125"/>
      <c r="S3981" s="166"/>
      <c r="T3981" s="167"/>
    </row>
    <row r="3982" spans="1:20" s="121" customFormat="1" ht="20.100000000000001" customHeight="1" x14ac:dyDescent="0.3">
      <c r="A3982" s="80"/>
      <c r="B3982" s="110" t="str">
        <f>IF(E3982="","",VLOOKUP(E3982,[1]PROJECTES!$C$14:$G$5000,2,FALSE))</f>
        <v/>
      </c>
      <c r="C3982" s="80"/>
      <c r="D3982" s="283" t="str">
        <f>IF(E3982="","",VLOOKUP(E3982,[1]PROJECTES!$C$14:$G$5000,5,FALSE))</f>
        <v/>
      </c>
      <c r="E3982" s="79"/>
      <c r="F3982" s="110" t="str">
        <f>IF(I3982="","",VLOOKUP(I3982,[1]PROJECTES!$C$14:$G$5000,2,FALSE))</f>
        <v/>
      </c>
      <c r="G3982" s="112" t="str">
        <f>IF(E3982="","",VLOOKUP(E3982,[1]PROJECTES!$C$14:$G$5000,4,FALSE))</f>
        <v/>
      </c>
      <c r="H3982" s="95"/>
      <c r="I3982" s="113" t="str">
        <f>IF(H3982="","",VLOOKUP(H3982,BD!B$2:C$16,2,FALSE))</f>
        <v/>
      </c>
      <c r="J3982" s="114"/>
      <c r="K3982" s="115" t="str">
        <f t="shared" si="136"/>
        <v/>
      </c>
      <c r="L3982" s="116" t="str">
        <f t="shared" ca="1" si="135"/>
        <v>-</v>
      </c>
      <c r="M3982" s="111" t="str">
        <f>IF(E3982="","",VLOOKUP(E3982,[1]PROJECTES!$C$14:$Z$5000,21,FALSE))</f>
        <v/>
      </c>
      <c r="N3982" s="117"/>
      <c r="O3982" s="118" t="s">
        <v>222</v>
      </c>
      <c r="P3982" s="119"/>
      <c r="Q3982" s="84"/>
      <c r="R3982" s="125"/>
      <c r="S3982" s="166"/>
      <c r="T3982" s="167"/>
    </row>
    <row r="3983" spans="1:20" s="121" customFormat="1" ht="20.100000000000001" customHeight="1" x14ac:dyDescent="0.3">
      <c r="A3983" s="80"/>
      <c r="B3983" s="110" t="str">
        <f>IF(E3983="","",VLOOKUP(E3983,[1]PROJECTES!$C$14:$G$5000,2,FALSE))</f>
        <v/>
      </c>
      <c r="C3983" s="80"/>
      <c r="D3983" s="283" t="str">
        <f>IF(E3983="","",VLOOKUP(E3983,[1]PROJECTES!$C$14:$G$5000,5,FALSE))</f>
        <v/>
      </c>
      <c r="E3983" s="79"/>
      <c r="F3983" s="110" t="str">
        <f>IF(I3983="","",VLOOKUP(I3983,[1]PROJECTES!$C$14:$G$5000,2,FALSE))</f>
        <v/>
      </c>
      <c r="G3983" s="112" t="str">
        <f>IF(E3983="","",VLOOKUP(E3983,[1]PROJECTES!$C$14:$G$5000,4,FALSE))</f>
        <v/>
      </c>
      <c r="H3983" s="95"/>
      <c r="I3983" s="113" t="str">
        <f>IF(H3983="","",VLOOKUP(H3983,BD!B$2:C$16,2,FALSE))</f>
        <v/>
      </c>
      <c r="J3983" s="114"/>
      <c r="K3983" s="115" t="str">
        <f t="shared" si="136"/>
        <v/>
      </c>
      <c r="L3983" s="116" t="str">
        <f t="shared" ca="1" si="135"/>
        <v>-</v>
      </c>
      <c r="M3983" s="111" t="str">
        <f>IF(E3983="","",VLOOKUP(E3983,[1]PROJECTES!$C$14:$Z$5000,21,FALSE))</f>
        <v/>
      </c>
      <c r="N3983" s="117"/>
      <c r="O3983" s="118" t="s">
        <v>222</v>
      </c>
      <c r="P3983" s="119"/>
      <c r="Q3983" s="84"/>
      <c r="R3983" s="125"/>
      <c r="S3983" s="166"/>
      <c r="T3983" s="167"/>
    </row>
    <row r="3984" spans="1:20" s="121" customFormat="1" ht="20.100000000000001" customHeight="1" x14ac:dyDescent="0.3">
      <c r="A3984" s="80"/>
      <c r="B3984" s="110" t="str">
        <f>IF(E3984="","",VLOOKUP(E3984,[1]PROJECTES!$C$14:$G$5000,2,FALSE))</f>
        <v/>
      </c>
      <c r="C3984" s="80"/>
      <c r="D3984" s="283" t="str">
        <f>IF(E3984="","",VLOOKUP(E3984,[1]PROJECTES!$C$14:$G$5000,5,FALSE))</f>
        <v/>
      </c>
      <c r="E3984" s="79"/>
      <c r="F3984" s="110" t="str">
        <f>IF(I3984="","",VLOOKUP(I3984,[1]PROJECTES!$C$14:$G$5000,2,FALSE))</f>
        <v/>
      </c>
      <c r="G3984" s="112" t="str">
        <f>IF(E3984="","",VLOOKUP(E3984,[1]PROJECTES!$C$14:$G$5000,4,FALSE))</f>
        <v/>
      </c>
      <c r="H3984" s="95"/>
      <c r="I3984" s="113" t="str">
        <f>IF(H3984="","",VLOOKUP(H3984,BD!B$2:C$16,2,FALSE))</f>
        <v/>
      </c>
      <c r="J3984" s="114"/>
      <c r="K3984" s="115" t="str">
        <f t="shared" si="136"/>
        <v/>
      </c>
      <c r="L3984" s="116" t="str">
        <f t="shared" ca="1" si="135"/>
        <v>-</v>
      </c>
      <c r="M3984" s="111" t="str">
        <f>IF(E3984="","",VLOOKUP(E3984,[1]PROJECTES!$C$14:$Z$5000,21,FALSE))</f>
        <v/>
      </c>
      <c r="N3984" s="117"/>
      <c r="O3984" s="118" t="s">
        <v>222</v>
      </c>
      <c r="P3984" s="119"/>
      <c r="Q3984" s="84"/>
      <c r="R3984" s="125"/>
      <c r="S3984" s="166"/>
      <c r="T3984" s="167"/>
    </row>
    <row r="3985" spans="1:20" s="121" customFormat="1" ht="20.100000000000001" customHeight="1" x14ac:dyDescent="0.3">
      <c r="A3985" s="80"/>
      <c r="B3985" s="110" t="str">
        <f>IF(E3985="","",VLOOKUP(E3985,[1]PROJECTES!$C$14:$G$5000,2,FALSE))</f>
        <v/>
      </c>
      <c r="C3985" s="80"/>
      <c r="D3985" s="283" t="str">
        <f>IF(E3985="","",VLOOKUP(E3985,[1]PROJECTES!$C$14:$G$5000,5,FALSE))</f>
        <v/>
      </c>
      <c r="E3985" s="79"/>
      <c r="F3985" s="110" t="str">
        <f>IF(I3985="","",VLOOKUP(I3985,[1]PROJECTES!$C$14:$G$5000,2,FALSE))</f>
        <v/>
      </c>
      <c r="G3985" s="112" t="str">
        <f>IF(E3985="","",VLOOKUP(E3985,[1]PROJECTES!$C$14:$G$5000,4,FALSE))</f>
        <v/>
      </c>
      <c r="H3985" s="95"/>
      <c r="I3985" s="113" t="str">
        <f>IF(H3985="","",VLOOKUP(H3985,BD!B$2:C$16,2,FALSE))</f>
        <v/>
      </c>
      <c r="J3985" s="114"/>
      <c r="K3985" s="115" t="str">
        <f t="shared" si="136"/>
        <v/>
      </c>
      <c r="L3985" s="116" t="str">
        <f t="shared" ca="1" si="135"/>
        <v>-</v>
      </c>
      <c r="M3985" s="111" t="str">
        <f>IF(E3985="","",VLOOKUP(E3985,[1]PROJECTES!$C$14:$Z$5000,21,FALSE))</f>
        <v/>
      </c>
      <c r="N3985" s="117"/>
      <c r="O3985" s="118" t="s">
        <v>222</v>
      </c>
      <c r="P3985" s="119"/>
      <c r="Q3985" s="84"/>
      <c r="R3985" s="125"/>
      <c r="S3985" s="166"/>
      <c r="T3985" s="167"/>
    </row>
    <row r="3986" spans="1:20" s="121" customFormat="1" ht="20.100000000000001" customHeight="1" x14ac:dyDescent="0.3">
      <c r="A3986" s="80"/>
      <c r="B3986" s="110" t="str">
        <f>IF(E3986="","",VLOOKUP(E3986,[1]PROJECTES!$C$14:$G$5000,2,FALSE))</f>
        <v/>
      </c>
      <c r="C3986" s="80"/>
      <c r="D3986" s="283" t="str">
        <f>IF(E3986="","",VLOOKUP(E3986,[1]PROJECTES!$C$14:$G$5000,5,FALSE))</f>
        <v/>
      </c>
      <c r="E3986" s="79"/>
      <c r="F3986" s="110" t="str">
        <f>IF(I3986="","",VLOOKUP(I3986,[1]PROJECTES!$C$14:$G$5000,2,FALSE))</f>
        <v/>
      </c>
      <c r="G3986" s="112" t="str">
        <f>IF(E3986="","",VLOOKUP(E3986,[1]PROJECTES!$C$14:$G$5000,4,FALSE))</f>
        <v/>
      </c>
      <c r="H3986" s="95"/>
      <c r="I3986" s="113" t="str">
        <f>IF(H3986="","",VLOOKUP(H3986,BD!B$2:C$16,2,FALSE))</f>
        <v/>
      </c>
      <c r="J3986" s="114"/>
      <c r="K3986" s="115" t="str">
        <f t="shared" si="136"/>
        <v/>
      </c>
      <c r="L3986" s="116" t="str">
        <f t="shared" ca="1" si="135"/>
        <v>-</v>
      </c>
      <c r="M3986" s="111" t="str">
        <f>IF(E3986="","",VLOOKUP(E3986,[1]PROJECTES!$C$14:$Z$5000,21,FALSE))</f>
        <v/>
      </c>
      <c r="N3986" s="117"/>
      <c r="O3986" s="118" t="s">
        <v>222</v>
      </c>
      <c r="P3986" s="119"/>
      <c r="Q3986" s="84"/>
      <c r="R3986" s="125"/>
      <c r="S3986" s="166"/>
      <c r="T3986" s="167"/>
    </row>
    <row r="3987" spans="1:20" s="121" customFormat="1" ht="20.100000000000001" customHeight="1" x14ac:dyDescent="0.3">
      <c r="A3987" s="80"/>
      <c r="B3987" s="110" t="str">
        <f>IF(E3987="","",VLOOKUP(E3987,[1]PROJECTES!$C$14:$G$5000,2,FALSE))</f>
        <v/>
      </c>
      <c r="C3987" s="80"/>
      <c r="D3987" s="283" t="str">
        <f>IF(E3987="","",VLOOKUP(E3987,[1]PROJECTES!$C$14:$G$5000,5,FALSE))</f>
        <v/>
      </c>
      <c r="E3987" s="79"/>
      <c r="F3987" s="110" t="str">
        <f>IF(I3987="","",VLOOKUP(I3987,[1]PROJECTES!$C$14:$G$5000,2,FALSE))</f>
        <v/>
      </c>
      <c r="G3987" s="112" t="str">
        <f>IF(E3987="","",VLOOKUP(E3987,[1]PROJECTES!$C$14:$G$5000,4,FALSE))</f>
        <v/>
      </c>
      <c r="H3987" s="95"/>
      <c r="I3987" s="113" t="str">
        <f>IF(H3987="","",VLOOKUP(H3987,BD!B$2:C$16,2,FALSE))</f>
        <v/>
      </c>
      <c r="J3987" s="114"/>
      <c r="K3987" s="115" t="str">
        <f t="shared" si="136"/>
        <v/>
      </c>
      <c r="L3987" s="116" t="str">
        <f t="shared" ca="1" si="135"/>
        <v>-</v>
      </c>
      <c r="M3987" s="111" t="str">
        <f>IF(E3987="","",VLOOKUP(E3987,[1]PROJECTES!$C$14:$Z$5000,21,FALSE))</f>
        <v/>
      </c>
      <c r="N3987" s="117"/>
      <c r="O3987" s="118" t="s">
        <v>222</v>
      </c>
      <c r="P3987" s="119"/>
      <c r="Q3987" s="84"/>
      <c r="R3987" s="125"/>
      <c r="S3987" s="166"/>
      <c r="T3987" s="167"/>
    </row>
    <row r="3988" spans="1:20" s="121" customFormat="1" ht="20.100000000000001" customHeight="1" x14ac:dyDescent="0.3">
      <c r="A3988" s="80"/>
      <c r="B3988" s="110" t="str">
        <f>IF(E3988="","",VLOOKUP(E3988,[1]PROJECTES!$C$14:$G$5000,2,FALSE))</f>
        <v/>
      </c>
      <c r="C3988" s="80"/>
      <c r="D3988" s="283" t="str">
        <f>IF(E3988="","",VLOOKUP(E3988,[1]PROJECTES!$C$14:$G$5000,5,FALSE))</f>
        <v/>
      </c>
      <c r="E3988" s="79"/>
      <c r="F3988" s="110" t="str">
        <f>IF(I3988="","",VLOOKUP(I3988,[1]PROJECTES!$C$14:$G$5000,2,FALSE))</f>
        <v/>
      </c>
      <c r="G3988" s="112" t="str">
        <f>IF(E3988="","",VLOOKUP(E3988,[1]PROJECTES!$C$14:$G$5000,4,FALSE))</f>
        <v/>
      </c>
      <c r="H3988" s="95"/>
      <c r="I3988" s="113" t="str">
        <f>IF(H3988="","",VLOOKUP(H3988,BD!B$2:C$16,2,FALSE))</f>
        <v/>
      </c>
      <c r="J3988" s="114"/>
      <c r="K3988" s="115" t="str">
        <f t="shared" si="136"/>
        <v/>
      </c>
      <c r="L3988" s="116" t="str">
        <f t="shared" ca="1" si="135"/>
        <v>-</v>
      </c>
      <c r="M3988" s="111" t="str">
        <f>IF(E3988="","",VLOOKUP(E3988,[1]PROJECTES!$C$14:$Z$5000,21,FALSE))</f>
        <v/>
      </c>
      <c r="N3988" s="117"/>
      <c r="O3988" s="118" t="s">
        <v>222</v>
      </c>
      <c r="P3988" s="119"/>
      <c r="Q3988" s="84"/>
      <c r="R3988" s="125"/>
      <c r="S3988" s="166"/>
      <c r="T3988" s="167"/>
    </row>
    <row r="3989" spans="1:20" s="121" customFormat="1" ht="20.100000000000001" customHeight="1" x14ac:dyDescent="0.3">
      <c r="A3989" s="80"/>
      <c r="B3989" s="110" t="str">
        <f>IF(E3989="","",VLOOKUP(E3989,[1]PROJECTES!$C$14:$G$5000,2,FALSE))</f>
        <v/>
      </c>
      <c r="C3989" s="80"/>
      <c r="D3989" s="283" t="str">
        <f>IF(E3989="","",VLOOKUP(E3989,[1]PROJECTES!$C$14:$G$5000,5,FALSE))</f>
        <v/>
      </c>
      <c r="E3989" s="79"/>
      <c r="F3989" s="110" t="str">
        <f>IF(I3989="","",VLOOKUP(I3989,[1]PROJECTES!$C$14:$G$5000,2,FALSE))</f>
        <v/>
      </c>
      <c r="G3989" s="112" t="str">
        <f>IF(E3989="","",VLOOKUP(E3989,[1]PROJECTES!$C$14:$G$5000,4,FALSE))</f>
        <v/>
      </c>
      <c r="H3989" s="95"/>
      <c r="I3989" s="113" t="str">
        <f>IF(H3989="","",VLOOKUP(H3989,BD!B$2:C$16,2,FALSE))</f>
        <v/>
      </c>
      <c r="J3989" s="114"/>
      <c r="K3989" s="115" t="str">
        <f t="shared" si="136"/>
        <v/>
      </c>
      <c r="L3989" s="116" t="str">
        <f t="shared" ca="1" si="135"/>
        <v>-</v>
      </c>
      <c r="M3989" s="111" t="str">
        <f>IF(E3989="","",VLOOKUP(E3989,[1]PROJECTES!$C$14:$Z$5000,21,FALSE))</f>
        <v/>
      </c>
      <c r="N3989" s="117"/>
      <c r="O3989" s="118" t="s">
        <v>222</v>
      </c>
      <c r="P3989" s="119"/>
      <c r="Q3989" s="84"/>
      <c r="R3989" s="125"/>
      <c r="S3989" s="166"/>
      <c r="T3989" s="167"/>
    </row>
    <row r="3990" spans="1:20" s="121" customFormat="1" ht="20.100000000000001" customHeight="1" x14ac:dyDescent="0.3">
      <c r="A3990" s="80"/>
      <c r="B3990" s="110" t="str">
        <f>IF(E3990="","",VLOOKUP(E3990,[1]PROJECTES!$C$14:$G$5000,2,FALSE))</f>
        <v/>
      </c>
      <c r="C3990" s="80"/>
      <c r="D3990" s="283" t="str">
        <f>IF(E3990="","",VLOOKUP(E3990,[1]PROJECTES!$C$14:$G$5000,5,FALSE))</f>
        <v/>
      </c>
      <c r="E3990" s="79"/>
      <c r="F3990" s="110" t="str">
        <f>IF(I3990="","",VLOOKUP(I3990,[1]PROJECTES!$C$14:$G$5000,2,FALSE))</f>
        <v/>
      </c>
      <c r="G3990" s="112" t="str">
        <f>IF(E3990="","",VLOOKUP(E3990,[1]PROJECTES!$C$14:$G$5000,4,FALSE))</f>
        <v/>
      </c>
      <c r="H3990" s="95"/>
      <c r="I3990" s="113" t="str">
        <f>IF(H3990="","",VLOOKUP(H3990,BD!B$2:C$16,2,FALSE))</f>
        <v/>
      </c>
      <c r="J3990" s="114"/>
      <c r="K3990" s="115" t="str">
        <f t="shared" si="136"/>
        <v/>
      </c>
      <c r="L3990" s="116" t="str">
        <f t="shared" ca="1" si="135"/>
        <v>-</v>
      </c>
      <c r="M3990" s="111" t="str">
        <f>IF(E3990="","",VLOOKUP(E3990,[1]PROJECTES!$C$14:$Z$5000,21,FALSE))</f>
        <v/>
      </c>
      <c r="N3990" s="117"/>
      <c r="O3990" s="118" t="s">
        <v>222</v>
      </c>
      <c r="P3990" s="119"/>
      <c r="Q3990" s="84"/>
      <c r="R3990" s="125"/>
      <c r="S3990" s="166"/>
      <c r="T3990" s="167"/>
    </row>
    <row r="3991" spans="1:20" s="121" customFormat="1" ht="20.100000000000001" customHeight="1" x14ac:dyDescent="0.3">
      <c r="A3991" s="80"/>
      <c r="B3991" s="110" t="str">
        <f>IF(E3991="","",VLOOKUP(E3991,[1]PROJECTES!$C$14:$G$5000,2,FALSE))</f>
        <v/>
      </c>
      <c r="C3991" s="80"/>
      <c r="D3991" s="283" t="str">
        <f>IF(E3991="","",VLOOKUP(E3991,[1]PROJECTES!$C$14:$G$5000,5,FALSE))</f>
        <v/>
      </c>
      <c r="E3991" s="79"/>
      <c r="F3991" s="110" t="str">
        <f>IF(I3991="","",VLOOKUP(I3991,[1]PROJECTES!$C$14:$G$5000,2,FALSE))</f>
        <v/>
      </c>
      <c r="G3991" s="112" t="str">
        <f>IF(E3991="","",VLOOKUP(E3991,[1]PROJECTES!$C$14:$G$5000,4,FALSE))</f>
        <v/>
      </c>
      <c r="H3991" s="95"/>
      <c r="I3991" s="113" t="str">
        <f>IF(H3991="","",VLOOKUP(H3991,BD!B$2:C$16,2,FALSE))</f>
        <v/>
      </c>
      <c r="J3991" s="114"/>
      <c r="K3991" s="115" t="str">
        <f t="shared" si="136"/>
        <v/>
      </c>
      <c r="L3991" s="116" t="str">
        <f t="shared" ca="1" si="135"/>
        <v>-</v>
      </c>
      <c r="M3991" s="111" t="str">
        <f>IF(E3991="","",VLOOKUP(E3991,[1]PROJECTES!$C$14:$Z$5000,21,FALSE))</f>
        <v/>
      </c>
      <c r="N3991" s="117"/>
      <c r="O3991" s="118" t="s">
        <v>222</v>
      </c>
      <c r="P3991" s="119"/>
      <c r="Q3991" s="84"/>
      <c r="R3991" s="125"/>
      <c r="S3991" s="166"/>
      <c r="T3991" s="167"/>
    </row>
    <row r="3992" spans="1:20" s="121" customFormat="1" ht="20.100000000000001" customHeight="1" x14ac:dyDescent="0.3">
      <c r="A3992" s="80"/>
      <c r="B3992" s="110" t="str">
        <f>IF(E3992="","",VLOOKUP(E3992,[1]PROJECTES!$C$14:$G$5000,2,FALSE))</f>
        <v/>
      </c>
      <c r="C3992" s="80"/>
      <c r="D3992" s="283" t="str">
        <f>IF(E3992="","",VLOOKUP(E3992,[1]PROJECTES!$C$14:$G$5000,5,FALSE))</f>
        <v/>
      </c>
      <c r="E3992" s="79"/>
      <c r="F3992" s="110" t="str">
        <f>IF(I3992="","",VLOOKUP(I3992,[1]PROJECTES!$C$14:$G$5000,2,FALSE))</f>
        <v/>
      </c>
      <c r="G3992" s="112" t="str">
        <f>IF(E3992="","",VLOOKUP(E3992,[1]PROJECTES!$C$14:$G$5000,4,FALSE))</f>
        <v/>
      </c>
      <c r="H3992" s="95"/>
      <c r="I3992" s="113" t="str">
        <f>IF(H3992="","",VLOOKUP(H3992,BD!B$2:C$16,2,FALSE))</f>
        <v/>
      </c>
      <c r="J3992" s="114"/>
      <c r="K3992" s="115" t="str">
        <f t="shared" si="136"/>
        <v/>
      </c>
      <c r="L3992" s="116" t="str">
        <f t="shared" ca="1" si="135"/>
        <v>-</v>
      </c>
      <c r="M3992" s="111" t="str">
        <f>IF(E3992="","",VLOOKUP(E3992,[1]PROJECTES!$C$14:$Z$5000,21,FALSE))</f>
        <v/>
      </c>
      <c r="N3992" s="117"/>
      <c r="O3992" s="118" t="s">
        <v>222</v>
      </c>
      <c r="P3992" s="119"/>
      <c r="Q3992" s="84"/>
      <c r="R3992" s="125"/>
      <c r="S3992" s="166"/>
      <c r="T3992" s="167"/>
    </row>
    <row r="3993" spans="1:20" s="121" customFormat="1" ht="20.100000000000001" customHeight="1" x14ac:dyDescent="0.3">
      <c r="A3993" s="80"/>
      <c r="B3993" s="110" t="str">
        <f>IF(E3993="","",VLOOKUP(E3993,[1]PROJECTES!$C$14:$G$5000,2,FALSE))</f>
        <v/>
      </c>
      <c r="C3993" s="80"/>
      <c r="D3993" s="283" t="str">
        <f>IF(E3993="","",VLOOKUP(E3993,[1]PROJECTES!$C$14:$G$5000,5,FALSE))</f>
        <v/>
      </c>
      <c r="E3993" s="79"/>
      <c r="F3993" s="110" t="str">
        <f>IF(I3993="","",VLOOKUP(I3993,[1]PROJECTES!$C$14:$G$5000,2,FALSE))</f>
        <v/>
      </c>
      <c r="G3993" s="112" t="str">
        <f>IF(E3993="","",VLOOKUP(E3993,[1]PROJECTES!$C$14:$G$5000,4,FALSE))</f>
        <v/>
      </c>
      <c r="H3993" s="95"/>
      <c r="I3993" s="113" t="str">
        <f>IF(H3993="","",VLOOKUP(H3993,BD!B$2:C$16,2,FALSE))</f>
        <v/>
      </c>
      <c r="J3993" s="114"/>
      <c r="K3993" s="115" t="str">
        <f t="shared" si="136"/>
        <v/>
      </c>
      <c r="L3993" s="116" t="str">
        <f t="shared" ca="1" si="135"/>
        <v>-</v>
      </c>
      <c r="M3993" s="111" t="str">
        <f>IF(E3993="","",VLOOKUP(E3993,[1]PROJECTES!$C$14:$Z$5000,21,FALSE))</f>
        <v/>
      </c>
      <c r="N3993" s="117"/>
      <c r="O3993" s="118" t="s">
        <v>222</v>
      </c>
      <c r="P3993" s="119"/>
      <c r="Q3993" s="84"/>
      <c r="R3993" s="125"/>
      <c r="S3993" s="166"/>
      <c r="T3993" s="167"/>
    </row>
    <row r="3994" spans="1:20" s="121" customFormat="1" ht="20.100000000000001" customHeight="1" x14ac:dyDescent="0.3">
      <c r="A3994" s="80"/>
      <c r="B3994" s="110" t="str">
        <f>IF(E3994="","",VLOOKUP(E3994,[1]PROJECTES!$C$14:$G$5000,2,FALSE))</f>
        <v/>
      </c>
      <c r="C3994" s="80"/>
      <c r="D3994" s="283" t="str">
        <f>IF(E3994="","",VLOOKUP(E3994,[1]PROJECTES!$C$14:$G$5000,5,FALSE))</f>
        <v/>
      </c>
      <c r="E3994" s="79"/>
      <c r="F3994" s="110" t="str">
        <f>IF(I3994="","",VLOOKUP(I3994,[1]PROJECTES!$C$14:$G$5000,2,FALSE))</f>
        <v/>
      </c>
      <c r="G3994" s="112" t="str">
        <f>IF(E3994="","",VLOOKUP(E3994,[1]PROJECTES!$C$14:$G$5000,4,FALSE))</f>
        <v/>
      </c>
      <c r="H3994" s="95"/>
      <c r="I3994" s="113" t="str">
        <f>IF(H3994="","",VLOOKUP(H3994,BD!B$2:C$16,2,FALSE))</f>
        <v/>
      </c>
      <c r="J3994" s="114"/>
      <c r="K3994" s="115" t="str">
        <f t="shared" si="136"/>
        <v/>
      </c>
      <c r="L3994" s="116" t="str">
        <f t="shared" ca="1" si="135"/>
        <v>-</v>
      </c>
      <c r="M3994" s="111" t="str">
        <f>IF(E3994="","",VLOOKUP(E3994,[1]PROJECTES!$C$14:$Z$5000,21,FALSE))</f>
        <v/>
      </c>
      <c r="N3994" s="117"/>
      <c r="O3994" s="118" t="s">
        <v>222</v>
      </c>
      <c r="P3994" s="119"/>
      <c r="Q3994" s="84"/>
      <c r="R3994" s="125"/>
      <c r="S3994" s="166"/>
      <c r="T3994" s="167"/>
    </row>
    <row r="3995" spans="1:20" s="121" customFormat="1" ht="20.100000000000001" customHeight="1" x14ac:dyDescent="0.3">
      <c r="A3995" s="80"/>
      <c r="B3995" s="110" t="str">
        <f>IF(E3995="","",VLOOKUP(E3995,[1]PROJECTES!$C$14:$G$5000,2,FALSE))</f>
        <v/>
      </c>
      <c r="C3995" s="80"/>
      <c r="D3995" s="283" t="str">
        <f>IF(E3995="","",VLOOKUP(E3995,[1]PROJECTES!$C$14:$G$5000,5,FALSE))</f>
        <v/>
      </c>
      <c r="E3995" s="79"/>
      <c r="F3995" s="110" t="str">
        <f>IF(I3995="","",VLOOKUP(I3995,[1]PROJECTES!$C$14:$G$5000,2,FALSE))</f>
        <v/>
      </c>
      <c r="G3995" s="112" t="str">
        <f>IF(E3995="","",VLOOKUP(E3995,[1]PROJECTES!$C$14:$G$5000,4,FALSE))</f>
        <v/>
      </c>
      <c r="H3995" s="95"/>
      <c r="I3995" s="113" t="str">
        <f>IF(H3995="","",VLOOKUP(H3995,BD!B$2:C$16,2,FALSE))</f>
        <v/>
      </c>
      <c r="J3995" s="114"/>
      <c r="K3995" s="115" t="str">
        <f t="shared" si="136"/>
        <v/>
      </c>
      <c r="L3995" s="116" t="str">
        <f t="shared" ca="1" si="135"/>
        <v>-</v>
      </c>
      <c r="M3995" s="111" t="str">
        <f>IF(E3995="","",VLOOKUP(E3995,[1]PROJECTES!$C$14:$Z$5000,21,FALSE))</f>
        <v/>
      </c>
      <c r="N3995" s="117"/>
      <c r="O3995" s="118" t="s">
        <v>222</v>
      </c>
      <c r="P3995" s="119"/>
      <c r="Q3995" s="84"/>
      <c r="R3995" s="125"/>
      <c r="S3995" s="166"/>
      <c r="T3995" s="167"/>
    </row>
    <row r="3996" spans="1:20" s="121" customFormat="1" ht="20.100000000000001" customHeight="1" x14ac:dyDescent="0.3">
      <c r="A3996" s="80"/>
      <c r="B3996" s="110" t="str">
        <f>IF(E3996="","",VLOOKUP(E3996,[1]PROJECTES!$C$14:$G$5000,2,FALSE))</f>
        <v/>
      </c>
      <c r="C3996" s="80"/>
      <c r="D3996" s="283" t="str">
        <f>IF(E3996="","",VLOOKUP(E3996,[1]PROJECTES!$C$14:$G$5000,5,FALSE))</f>
        <v/>
      </c>
      <c r="E3996" s="79"/>
      <c r="F3996" s="110" t="str">
        <f>IF(I3996="","",VLOOKUP(I3996,[1]PROJECTES!$C$14:$G$5000,2,FALSE))</f>
        <v/>
      </c>
      <c r="G3996" s="112" t="str">
        <f>IF(E3996="","",VLOOKUP(E3996,[1]PROJECTES!$C$14:$G$5000,4,FALSE))</f>
        <v/>
      </c>
      <c r="H3996" s="95"/>
      <c r="I3996" s="113" t="str">
        <f>IF(H3996="","",VLOOKUP(H3996,BD!B$2:C$16,2,FALSE))</f>
        <v/>
      </c>
      <c r="J3996" s="114"/>
      <c r="K3996" s="115" t="str">
        <f t="shared" si="136"/>
        <v/>
      </c>
      <c r="L3996" s="116" t="str">
        <f t="shared" ca="1" si="135"/>
        <v>-</v>
      </c>
      <c r="M3996" s="111" t="str">
        <f>IF(E3996="","",VLOOKUP(E3996,[1]PROJECTES!$C$14:$Z$5000,21,FALSE))</f>
        <v/>
      </c>
      <c r="N3996" s="117"/>
      <c r="O3996" s="118" t="s">
        <v>222</v>
      </c>
      <c r="P3996" s="119"/>
      <c r="Q3996" s="84"/>
      <c r="R3996" s="125"/>
      <c r="S3996" s="166"/>
      <c r="T3996" s="167"/>
    </row>
    <row r="3997" spans="1:20" s="121" customFormat="1" ht="20.100000000000001" customHeight="1" x14ac:dyDescent="0.3">
      <c r="A3997" s="80"/>
      <c r="B3997" s="110" t="str">
        <f>IF(E3997="","",VLOOKUP(E3997,[1]PROJECTES!$C$14:$G$5000,2,FALSE))</f>
        <v/>
      </c>
      <c r="C3997" s="80"/>
      <c r="D3997" s="283" t="str">
        <f>IF(E3997="","",VLOOKUP(E3997,[1]PROJECTES!$C$14:$G$5000,5,FALSE))</f>
        <v/>
      </c>
      <c r="E3997" s="79"/>
      <c r="F3997" s="110" t="str">
        <f>IF(I3997="","",VLOOKUP(I3997,[1]PROJECTES!$C$14:$G$5000,2,FALSE))</f>
        <v/>
      </c>
      <c r="G3997" s="112" t="str">
        <f>IF(E3997="","",VLOOKUP(E3997,[1]PROJECTES!$C$14:$G$5000,4,FALSE))</f>
        <v/>
      </c>
      <c r="H3997" s="95"/>
      <c r="I3997" s="113" t="str">
        <f>IF(H3997="","",VLOOKUP(H3997,BD!B$2:C$16,2,FALSE))</f>
        <v/>
      </c>
      <c r="J3997" s="114"/>
      <c r="K3997" s="115" t="str">
        <f t="shared" si="136"/>
        <v/>
      </c>
      <c r="L3997" s="116" t="str">
        <f t="shared" ca="1" si="135"/>
        <v>-</v>
      </c>
      <c r="M3997" s="111" t="str">
        <f>IF(E3997="","",VLOOKUP(E3997,[1]PROJECTES!$C$14:$Z$5000,21,FALSE))</f>
        <v/>
      </c>
      <c r="N3997" s="117"/>
      <c r="O3997" s="118" t="s">
        <v>222</v>
      </c>
      <c r="P3997" s="119"/>
      <c r="Q3997" s="84"/>
      <c r="R3997" s="125"/>
      <c r="S3997" s="166"/>
      <c r="T3997" s="167"/>
    </row>
    <row r="3998" spans="1:20" s="121" customFormat="1" ht="20.100000000000001" customHeight="1" x14ac:dyDescent="0.3">
      <c r="A3998" s="80"/>
      <c r="B3998" s="110" t="str">
        <f>IF(E3998="","",VLOOKUP(E3998,[1]PROJECTES!$C$14:$G$5000,2,FALSE))</f>
        <v/>
      </c>
      <c r="C3998" s="80"/>
      <c r="D3998" s="283" t="str">
        <f>IF(E3998="","",VLOOKUP(E3998,[1]PROJECTES!$C$14:$G$5000,5,FALSE))</f>
        <v/>
      </c>
      <c r="E3998" s="79"/>
      <c r="F3998" s="110" t="str">
        <f>IF(I3998="","",VLOOKUP(I3998,[1]PROJECTES!$C$14:$G$5000,2,FALSE))</f>
        <v/>
      </c>
      <c r="G3998" s="112" t="str">
        <f>IF(E3998="","",VLOOKUP(E3998,[1]PROJECTES!$C$14:$G$5000,4,FALSE))</f>
        <v/>
      </c>
      <c r="H3998" s="95"/>
      <c r="I3998" s="113" t="str">
        <f>IF(H3998="","",VLOOKUP(H3998,BD!B$2:C$16,2,FALSE))</f>
        <v/>
      </c>
      <c r="J3998" s="114"/>
      <c r="K3998" s="115" t="str">
        <f t="shared" si="136"/>
        <v/>
      </c>
      <c r="L3998" s="116" t="str">
        <f t="shared" ca="1" si="135"/>
        <v>-</v>
      </c>
      <c r="M3998" s="111" t="str">
        <f>IF(E3998="","",VLOOKUP(E3998,[1]PROJECTES!$C$14:$Z$5000,21,FALSE))</f>
        <v/>
      </c>
      <c r="N3998" s="117"/>
      <c r="O3998" s="118" t="s">
        <v>222</v>
      </c>
      <c r="P3998" s="119"/>
      <c r="Q3998" s="84"/>
      <c r="R3998" s="125"/>
      <c r="S3998" s="166"/>
      <c r="T3998" s="167"/>
    </row>
    <row r="3999" spans="1:20" s="121" customFormat="1" ht="20.100000000000001" customHeight="1" x14ac:dyDescent="0.3">
      <c r="A3999" s="80"/>
      <c r="B3999" s="110" t="str">
        <f>IF(E3999="","",VLOOKUP(E3999,[1]PROJECTES!$C$14:$G$5000,2,FALSE))</f>
        <v/>
      </c>
      <c r="C3999" s="80"/>
      <c r="D3999" s="283" t="str">
        <f>IF(E3999="","",VLOOKUP(E3999,[1]PROJECTES!$C$14:$G$5000,5,FALSE))</f>
        <v/>
      </c>
      <c r="E3999" s="79"/>
      <c r="F3999" s="110" t="str">
        <f>IF(I3999="","",VLOOKUP(I3999,[1]PROJECTES!$C$14:$G$5000,2,FALSE))</f>
        <v/>
      </c>
      <c r="G3999" s="112" t="str">
        <f>IF(E3999="","",VLOOKUP(E3999,[1]PROJECTES!$C$14:$G$5000,4,FALSE))</f>
        <v/>
      </c>
      <c r="H3999" s="95"/>
      <c r="I3999" s="113" t="str">
        <f>IF(H3999="","",VLOOKUP(H3999,BD!B$2:C$16,2,FALSE))</f>
        <v/>
      </c>
      <c r="J3999" s="114"/>
      <c r="K3999" s="115" t="str">
        <f t="shared" si="136"/>
        <v/>
      </c>
      <c r="L3999" s="116" t="str">
        <f t="shared" ca="1" si="135"/>
        <v>-</v>
      </c>
      <c r="M3999" s="111" t="str">
        <f>IF(E3999="","",VLOOKUP(E3999,[1]PROJECTES!$C$14:$Z$5000,21,FALSE))</f>
        <v/>
      </c>
      <c r="N3999" s="117"/>
      <c r="O3999" s="118" t="s">
        <v>222</v>
      </c>
      <c r="P3999" s="119"/>
      <c r="Q3999" s="84"/>
      <c r="R3999" s="125"/>
      <c r="S3999" s="166"/>
      <c r="T3999" s="167"/>
    </row>
    <row r="4000" spans="1:20" s="121" customFormat="1" ht="20.100000000000001" customHeight="1" x14ac:dyDescent="0.3">
      <c r="A4000" s="80"/>
      <c r="B4000" s="110" t="str">
        <f>IF(E4000="","",VLOOKUP(E4000,[1]PROJECTES!$C$14:$G$5000,2,FALSE))</f>
        <v/>
      </c>
      <c r="C4000" s="80"/>
      <c r="D4000" s="283" t="str">
        <f>IF(E4000="","",VLOOKUP(E4000,[1]PROJECTES!$C$14:$G$5000,5,FALSE))</f>
        <v/>
      </c>
      <c r="E4000" s="157"/>
      <c r="F4000" s="110" t="str">
        <f>IF(I4000="","",VLOOKUP(I4000,[1]PROJECTES!$C$14:$G$5000,2,FALSE))</f>
        <v/>
      </c>
      <c r="G4000" s="112" t="str">
        <f>IF(E4000="","",VLOOKUP(E4000,[1]PROJECTES!$C$14:$G$5000,4,FALSE))</f>
        <v/>
      </c>
      <c r="H4000" s="95"/>
      <c r="I4000" s="113" t="str">
        <f>IF(H4000="","",VLOOKUP(H4000,BD!B$2:C$16,2,FALSE))</f>
        <v/>
      </c>
      <c r="J4000" s="114"/>
      <c r="K4000" s="115" t="str">
        <f t="shared" si="136"/>
        <v/>
      </c>
      <c r="L4000" s="116" t="str">
        <f t="shared" ca="1" si="135"/>
        <v>-</v>
      </c>
      <c r="M4000" s="111" t="str">
        <f>IF(E4000="","",VLOOKUP(E4000,[1]PROJECTES!$C$14:$Z$5000,21,FALSE))</f>
        <v/>
      </c>
      <c r="N4000" s="117"/>
      <c r="O4000" s="118" t="s">
        <v>222</v>
      </c>
      <c r="P4000" s="119"/>
      <c r="Q4000" s="84"/>
      <c r="R4000" s="125"/>
      <c r="S4000" s="166"/>
      <c r="T4000" s="167"/>
    </row>
    <row r="4001" spans="1:20" s="121" customFormat="1" ht="20.100000000000001" customHeight="1" x14ac:dyDescent="0.3">
      <c r="A4001" s="80"/>
      <c r="B4001" s="110" t="str">
        <f>IF(E4001="","",VLOOKUP(E4001,[1]PROJECTES!$C$14:$G$5000,2,FALSE))</f>
        <v/>
      </c>
      <c r="C4001" s="80"/>
      <c r="D4001" s="283" t="str">
        <f>IF(E4001="","",VLOOKUP(E4001,[1]PROJECTES!$C$14:$G$5000,5,FALSE))</f>
        <v/>
      </c>
      <c r="E4001" s="79"/>
      <c r="F4001" s="110" t="str">
        <f>IF(I4001="","",VLOOKUP(I4001,[1]PROJECTES!$C$14:$G$5000,2,FALSE))</f>
        <v/>
      </c>
      <c r="G4001" s="112" t="str">
        <f>IF(E4001="","",VLOOKUP(E4001,[1]PROJECTES!$C$14:$G$5000,4,FALSE))</f>
        <v/>
      </c>
      <c r="H4001" s="95"/>
      <c r="I4001" s="113" t="str">
        <f>IF(H4001="","",VLOOKUP(H4001,BD!B$2:C$16,2,FALSE))</f>
        <v/>
      </c>
      <c r="J4001" s="114"/>
      <c r="K4001" s="115" t="str">
        <f t="shared" si="136"/>
        <v/>
      </c>
      <c r="L4001" s="116" t="str">
        <f t="shared" ca="1" si="135"/>
        <v>-</v>
      </c>
      <c r="M4001" s="111" t="str">
        <f>IF(E4001="","",VLOOKUP(E4001,[1]PROJECTES!$C$14:$Z$5000,21,FALSE))</f>
        <v/>
      </c>
      <c r="N4001" s="117"/>
      <c r="O4001" s="118" t="s">
        <v>222</v>
      </c>
      <c r="P4001" s="119"/>
      <c r="Q4001" s="84"/>
      <c r="R4001" s="125"/>
      <c r="S4001" s="166"/>
      <c r="T4001" s="167"/>
    </row>
    <row r="4002" spans="1:20" s="121" customFormat="1" ht="20.100000000000001" customHeight="1" x14ac:dyDescent="0.3">
      <c r="A4002" s="80"/>
      <c r="B4002" s="110" t="str">
        <f>IF(E4002="","",VLOOKUP(E4002,[1]PROJECTES!$C$14:$G$5000,2,FALSE))</f>
        <v/>
      </c>
      <c r="C4002" s="80"/>
      <c r="D4002" s="283" t="str">
        <f>IF(E4002="","",VLOOKUP(E4002,[1]PROJECTES!$C$14:$G$5000,5,FALSE))</f>
        <v/>
      </c>
      <c r="E4002" s="79"/>
      <c r="F4002" s="110" t="str">
        <f>IF(I4002="","",VLOOKUP(I4002,[1]PROJECTES!$C$14:$G$5000,2,FALSE))</f>
        <v/>
      </c>
      <c r="G4002" s="112" t="str">
        <f>IF(E4002="","",VLOOKUP(E4002,[1]PROJECTES!$C$14:$G$5000,4,FALSE))</f>
        <v/>
      </c>
      <c r="H4002" s="95"/>
      <c r="I4002" s="113" t="str">
        <f>IF(H4002="","",VLOOKUP(H4002,BD!B$2:C$16,2,FALSE))</f>
        <v/>
      </c>
      <c r="J4002" s="114"/>
      <c r="K4002" s="115" t="str">
        <f t="shared" si="136"/>
        <v/>
      </c>
      <c r="L4002" s="116" t="str">
        <f t="shared" ca="1" si="135"/>
        <v>-</v>
      </c>
      <c r="M4002" s="111" t="str">
        <f>IF(E4002="","",VLOOKUP(E4002,[1]PROJECTES!$C$14:$Z$5000,21,FALSE))</f>
        <v/>
      </c>
      <c r="N4002" s="117"/>
      <c r="O4002" s="118" t="s">
        <v>222</v>
      </c>
      <c r="P4002" s="119"/>
      <c r="Q4002" s="84"/>
      <c r="R4002" s="125"/>
      <c r="S4002" s="166"/>
      <c r="T4002" s="167"/>
    </row>
    <row r="4003" spans="1:20" s="121" customFormat="1" ht="20.100000000000001" customHeight="1" x14ac:dyDescent="0.3">
      <c r="A4003" s="80"/>
      <c r="B4003" s="110" t="str">
        <f>IF(E4003="","",VLOOKUP(E4003,[1]PROJECTES!$C$14:$G$5000,2,FALSE))</f>
        <v/>
      </c>
      <c r="C4003" s="80"/>
      <c r="D4003" s="283" t="str">
        <f>IF(E4003="","",VLOOKUP(E4003,[1]PROJECTES!$C$14:$G$5000,5,FALSE))</f>
        <v/>
      </c>
      <c r="E4003" s="79"/>
      <c r="F4003" s="110" t="str">
        <f>IF(I4003="","",VLOOKUP(I4003,[1]PROJECTES!$C$14:$G$5000,2,FALSE))</f>
        <v/>
      </c>
      <c r="G4003" s="112" t="str">
        <f>IF(E4003="","",VLOOKUP(E4003,[1]PROJECTES!$C$14:$G$5000,4,FALSE))</f>
        <v/>
      </c>
      <c r="H4003" s="95"/>
      <c r="I4003" s="113" t="str">
        <f>IF(H4003="","",VLOOKUP(H4003,BD!B$2:C$16,2,FALSE))</f>
        <v/>
      </c>
      <c r="J4003" s="114"/>
      <c r="K4003" s="115" t="str">
        <f t="shared" si="136"/>
        <v/>
      </c>
      <c r="L4003" s="116" t="str">
        <f t="shared" ca="1" si="135"/>
        <v>-</v>
      </c>
      <c r="M4003" s="111" t="str">
        <f>IF(E4003="","",VLOOKUP(E4003,[1]PROJECTES!$C$14:$Z$5000,21,FALSE))</f>
        <v/>
      </c>
      <c r="N4003" s="117"/>
      <c r="O4003" s="118" t="s">
        <v>222</v>
      </c>
      <c r="P4003" s="119"/>
      <c r="Q4003" s="84"/>
      <c r="R4003" s="125"/>
      <c r="S4003" s="166"/>
      <c r="T4003" s="167"/>
    </row>
    <row r="4004" spans="1:20" s="121" customFormat="1" ht="20.100000000000001" customHeight="1" x14ac:dyDescent="0.3">
      <c r="A4004" s="80"/>
      <c r="B4004" s="110" t="str">
        <f>IF(E4004="","",VLOOKUP(E4004,[1]PROJECTES!$C$14:$G$5000,2,FALSE))</f>
        <v/>
      </c>
      <c r="C4004" s="80"/>
      <c r="D4004" s="283" t="str">
        <f>IF(E4004="","",VLOOKUP(E4004,[1]PROJECTES!$C$14:$G$5000,5,FALSE))</f>
        <v/>
      </c>
      <c r="E4004" s="79"/>
      <c r="F4004" s="110" t="str">
        <f>IF(I4004="","",VLOOKUP(I4004,[1]PROJECTES!$C$14:$G$5000,2,FALSE))</f>
        <v/>
      </c>
      <c r="G4004" s="112" t="str">
        <f>IF(E4004="","",VLOOKUP(E4004,[1]PROJECTES!$C$14:$G$5000,4,FALSE))</f>
        <v/>
      </c>
      <c r="H4004" s="95"/>
      <c r="I4004" s="113" t="str">
        <f>IF(H4004="","",VLOOKUP(H4004,BD!B$2:C$16,2,FALSE))</f>
        <v/>
      </c>
      <c r="J4004" s="114"/>
      <c r="K4004" s="115" t="str">
        <f t="shared" si="136"/>
        <v/>
      </c>
      <c r="L4004" s="116" t="str">
        <f t="shared" ca="1" si="135"/>
        <v>-</v>
      </c>
      <c r="M4004" s="111" t="str">
        <f>IF(E4004="","",VLOOKUP(E4004,[1]PROJECTES!$C$14:$Z$5000,21,FALSE))</f>
        <v/>
      </c>
      <c r="N4004" s="117"/>
      <c r="O4004" s="118" t="s">
        <v>222</v>
      </c>
      <c r="P4004" s="119"/>
      <c r="Q4004" s="84"/>
      <c r="R4004" s="125"/>
      <c r="S4004" s="166"/>
      <c r="T4004" s="167"/>
    </row>
    <row r="4005" spans="1:20" s="121" customFormat="1" ht="20.100000000000001" customHeight="1" x14ac:dyDescent="0.3">
      <c r="A4005" s="80"/>
      <c r="B4005" s="110" t="str">
        <f>IF(E4005="","",VLOOKUP(E4005,[1]PROJECTES!$C$14:$G$5000,2,FALSE))</f>
        <v/>
      </c>
      <c r="C4005" s="80"/>
      <c r="D4005" s="283" t="str">
        <f>IF(E4005="","",VLOOKUP(E4005,[1]PROJECTES!$C$14:$G$5000,5,FALSE))</f>
        <v/>
      </c>
      <c r="E4005" s="79"/>
      <c r="F4005" s="110" t="str">
        <f>IF(I4005="","",VLOOKUP(I4005,[1]PROJECTES!$C$14:$G$5000,2,FALSE))</f>
        <v/>
      </c>
      <c r="G4005" s="112" t="str">
        <f>IF(E4005="","",VLOOKUP(E4005,[1]PROJECTES!$C$14:$G$5000,4,FALSE))</f>
        <v/>
      </c>
      <c r="H4005" s="95"/>
      <c r="I4005" s="113" t="str">
        <f>IF(H4005="","",VLOOKUP(H4005,BD!B$2:C$16,2,FALSE))</f>
        <v/>
      </c>
      <c r="J4005" s="114"/>
      <c r="K4005" s="115" t="str">
        <f t="shared" si="136"/>
        <v/>
      </c>
      <c r="L4005" s="116" t="str">
        <f t="shared" ca="1" si="135"/>
        <v>-</v>
      </c>
      <c r="M4005" s="111" t="str">
        <f>IF(E4005="","",VLOOKUP(E4005,[1]PROJECTES!$C$14:$Z$5000,21,FALSE))</f>
        <v/>
      </c>
      <c r="N4005" s="117"/>
      <c r="O4005" s="118" t="s">
        <v>222</v>
      </c>
      <c r="P4005" s="119"/>
      <c r="Q4005" s="84"/>
      <c r="R4005" s="125"/>
      <c r="S4005" s="166"/>
      <c r="T4005" s="167"/>
    </row>
    <row r="4006" spans="1:20" s="121" customFormat="1" ht="20.100000000000001" customHeight="1" x14ac:dyDescent="0.3">
      <c r="A4006" s="80"/>
      <c r="B4006" s="110" t="str">
        <f>IF(E4006="","",VLOOKUP(E4006,[1]PROJECTES!$C$14:$G$5000,2,FALSE))</f>
        <v/>
      </c>
      <c r="C4006" s="80"/>
      <c r="D4006" s="283" t="str">
        <f>IF(E4006="","",VLOOKUP(E4006,[1]PROJECTES!$C$14:$G$5000,5,FALSE))</f>
        <v/>
      </c>
      <c r="E4006" s="79"/>
      <c r="F4006" s="110" t="str">
        <f>IF(I4006="","",VLOOKUP(I4006,[1]PROJECTES!$C$14:$G$5000,2,FALSE))</f>
        <v/>
      </c>
      <c r="G4006" s="112" t="str">
        <f>IF(E4006="","",VLOOKUP(E4006,[1]PROJECTES!$C$14:$G$5000,4,FALSE))</f>
        <v/>
      </c>
      <c r="H4006" s="95"/>
      <c r="I4006" s="113" t="str">
        <f>IF(H4006="","",VLOOKUP(H4006,BD!B$2:C$16,2,FALSE))</f>
        <v/>
      </c>
      <c r="J4006" s="114"/>
      <c r="K4006" s="115" t="str">
        <f t="shared" si="136"/>
        <v/>
      </c>
      <c r="L4006" s="116" t="str">
        <f t="shared" ca="1" si="135"/>
        <v>-</v>
      </c>
      <c r="M4006" s="111" t="str">
        <f>IF(E4006="","",VLOOKUP(E4006,[1]PROJECTES!$C$14:$Z$5000,21,FALSE))</f>
        <v/>
      </c>
      <c r="N4006" s="117"/>
      <c r="O4006" s="118" t="s">
        <v>222</v>
      </c>
      <c r="P4006" s="119"/>
      <c r="Q4006" s="84"/>
      <c r="R4006" s="125"/>
      <c r="S4006" s="166"/>
      <c r="T4006" s="167"/>
    </row>
    <row r="4007" spans="1:20" s="121" customFormat="1" ht="20.100000000000001" customHeight="1" x14ac:dyDescent="0.3">
      <c r="A4007" s="80"/>
      <c r="B4007" s="110" t="str">
        <f>IF(E4007="","",VLOOKUP(E4007,[1]PROJECTES!$C$14:$G$5000,2,FALSE))</f>
        <v/>
      </c>
      <c r="C4007" s="80"/>
      <c r="D4007" s="283" t="str">
        <f>IF(E4007="","",VLOOKUP(E4007,[1]PROJECTES!$C$14:$G$5000,5,FALSE))</f>
        <v/>
      </c>
      <c r="E4007" s="79"/>
      <c r="F4007" s="110" t="str">
        <f>IF(I4007="","",VLOOKUP(I4007,[1]PROJECTES!$C$14:$G$5000,2,FALSE))</f>
        <v/>
      </c>
      <c r="G4007" s="112" t="str">
        <f>IF(E4007="","",VLOOKUP(E4007,[1]PROJECTES!$C$14:$G$5000,4,FALSE))</f>
        <v/>
      </c>
      <c r="H4007" s="95"/>
      <c r="I4007" s="113" t="str">
        <f>IF(H4007="","",VLOOKUP(H4007,BD!B$2:C$16,2,FALSE))</f>
        <v/>
      </c>
      <c r="J4007" s="114"/>
      <c r="K4007" s="115" t="str">
        <f t="shared" si="136"/>
        <v/>
      </c>
      <c r="L4007" s="116" t="str">
        <f t="shared" ca="1" si="135"/>
        <v>-</v>
      </c>
      <c r="M4007" s="111" t="str">
        <f>IF(E4007="","",VLOOKUP(E4007,[1]PROJECTES!$C$14:$Z$5000,21,FALSE))</f>
        <v/>
      </c>
      <c r="N4007" s="117"/>
      <c r="O4007" s="118" t="s">
        <v>222</v>
      </c>
      <c r="P4007" s="119"/>
      <c r="Q4007" s="84"/>
      <c r="R4007" s="125"/>
      <c r="S4007" s="166"/>
      <c r="T4007" s="167"/>
    </row>
    <row r="4008" spans="1:20" s="121" customFormat="1" ht="20.100000000000001" customHeight="1" x14ac:dyDescent="0.3">
      <c r="A4008" s="80"/>
      <c r="B4008" s="110" t="str">
        <f>IF(E4008="","",VLOOKUP(E4008,[1]PROJECTES!$C$14:$G$5000,2,FALSE))</f>
        <v/>
      </c>
      <c r="C4008" s="80"/>
      <c r="D4008" s="283" t="str">
        <f>IF(E4008="","",VLOOKUP(E4008,[1]PROJECTES!$C$14:$G$5000,5,FALSE))</f>
        <v/>
      </c>
      <c r="E4008" s="79"/>
      <c r="F4008" s="110" t="str">
        <f>IF(I4008="","",VLOOKUP(I4008,[1]PROJECTES!$C$14:$G$5000,2,FALSE))</f>
        <v/>
      </c>
      <c r="G4008" s="112" t="str">
        <f>IF(E4008="","",VLOOKUP(E4008,[1]PROJECTES!$C$14:$G$5000,4,FALSE))</f>
        <v/>
      </c>
      <c r="H4008" s="95"/>
      <c r="I4008" s="113" t="str">
        <f>IF(H4008="","",VLOOKUP(H4008,BD!B$2:C$16,2,FALSE))</f>
        <v/>
      </c>
      <c r="J4008" s="114"/>
      <c r="K4008" s="115" t="str">
        <f t="shared" si="136"/>
        <v/>
      </c>
      <c r="L4008" s="116" t="str">
        <f t="shared" ca="1" si="135"/>
        <v>-</v>
      </c>
      <c r="M4008" s="111" t="str">
        <f>IF(E4008="","",VLOOKUP(E4008,[1]PROJECTES!$C$14:$Z$5000,21,FALSE))</f>
        <v/>
      </c>
      <c r="N4008" s="117"/>
      <c r="O4008" s="118" t="s">
        <v>222</v>
      </c>
      <c r="P4008" s="119"/>
      <c r="Q4008" s="84"/>
      <c r="R4008" s="125"/>
      <c r="S4008" s="166"/>
      <c r="T4008" s="167"/>
    </row>
    <row r="4009" spans="1:20" s="121" customFormat="1" ht="20.100000000000001" customHeight="1" x14ac:dyDescent="0.3">
      <c r="A4009" s="80"/>
      <c r="B4009" s="110" t="str">
        <f>IF(E4009="","",VLOOKUP(E4009,[1]PROJECTES!$C$14:$G$5000,2,FALSE))</f>
        <v/>
      </c>
      <c r="C4009" s="80"/>
      <c r="D4009" s="283" t="str">
        <f>IF(E4009="","",VLOOKUP(E4009,[1]PROJECTES!$C$14:$G$5000,5,FALSE))</f>
        <v/>
      </c>
      <c r="E4009" s="79"/>
      <c r="F4009" s="110" t="str">
        <f>IF(I4009="","",VLOOKUP(I4009,[1]PROJECTES!$C$14:$G$5000,2,FALSE))</f>
        <v/>
      </c>
      <c r="G4009" s="112" t="str">
        <f>IF(E4009="","",VLOOKUP(E4009,[1]PROJECTES!$C$14:$G$5000,4,FALSE))</f>
        <v/>
      </c>
      <c r="H4009" s="95"/>
      <c r="I4009" s="113" t="str">
        <f>IF(H4009="","",VLOOKUP(H4009,BD!B$2:C$16,2,FALSE))</f>
        <v/>
      </c>
      <c r="J4009" s="114"/>
      <c r="K4009" s="115" t="str">
        <f t="shared" si="136"/>
        <v/>
      </c>
      <c r="L4009" s="116" t="str">
        <f t="shared" ca="1" si="135"/>
        <v>-</v>
      </c>
      <c r="M4009" s="111" t="str">
        <f>IF(E4009="","",VLOOKUP(E4009,[1]PROJECTES!$C$14:$Z$5000,21,FALSE))</f>
        <v/>
      </c>
      <c r="N4009" s="117"/>
      <c r="O4009" s="118" t="s">
        <v>222</v>
      </c>
      <c r="P4009" s="119"/>
      <c r="Q4009" s="84"/>
      <c r="R4009" s="125"/>
      <c r="S4009" s="166"/>
      <c r="T4009" s="167"/>
    </row>
    <row r="4010" spans="1:20" s="121" customFormat="1" ht="20.100000000000001" customHeight="1" x14ac:dyDescent="0.3">
      <c r="A4010" s="80"/>
      <c r="B4010" s="110" t="str">
        <f>IF(E4010="","",VLOOKUP(E4010,[1]PROJECTES!$C$14:$G$5000,2,FALSE))</f>
        <v/>
      </c>
      <c r="C4010" s="80"/>
      <c r="D4010" s="283" t="str">
        <f>IF(E4010="","",VLOOKUP(E4010,[1]PROJECTES!$C$14:$G$5000,5,FALSE))</f>
        <v/>
      </c>
      <c r="E4010" s="79"/>
      <c r="F4010" s="110" t="str">
        <f>IF(I4010="","",VLOOKUP(I4010,[1]PROJECTES!$C$14:$G$5000,2,FALSE))</f>
        <v/>
      </c>
      <c r="G4010" s="112" t="str">
        <f>IF(E4010="","",VLOOKUP(E4010,[1]PROJECTES!$C$14:$G$5000,4,FALSE))</f>
        <v/>
      </c>
      <c r="H4010" s="95"/>
      <c r="I4010" s="113" t="str">
        <f>IF(H4010="","",VLOOKUP(H4010,BD!B$2:C$16,2,FALSE))</f>
        <v/>
      </c>
      <c r="J4010" s="114"/>
      <c r="K4010" s="115" t="str">
        <f t="shared" si="136"/>
        <v/>
      </c>
      <c r="L4010" s="116" t="str">
        <f t="shared" ca="1" si="135"/>
        <v>-</v>
      </c>
      <c r="M4010" s="111" t="str">
        <f>IF(E4010="","",VLOOKUP(E4010,[1]PROJECTES!$C$14:$Z$5000,21,FALSE))</f>
        <v/>
      </c>
      <c r="N4010" s="117"/>
      <c r="O4010" s="118" t="s">
        <v>222</v>
      </c>
      <c r="P4010" s="119"/>
      <c r="Q4010" s="84"/>
      <c r="R4010" s="125"/>
      <c r="S4010" s="166"/>
      <c r="T4010" s="167"/>
    </row>
    <row r="4011" spans="1:20" s="121" customFormat="1" ht="20.100000000000001" customHeight="1" x14ac:dyDescent="0.3">
      <c r="A4011" s="80"/>
      <c r="B4011" s="110" t="str">
        <f>IF(E4011="","",VLOOKUP(E4011,[1]PROJECTES!$C$14:$G$5000,2,FALSE))</f>
        <v/>
      </c>
      <c r="C4011" s="80"/>
      <c r="D4011" s="283" t="str">
        <f>IF(E4011="","",VLOOKUP(E4011,[1]PROJECTES!$C$14:$G$5000,5,FALSE))</f>
        <v/>
      </c>
      <c r="E4011" s="79"/>
      <c r="F4011" s="110" t="str">
        <f>IF(I4011="","",VLOOKUP(I4011,[1]PROJECTES!$C$14:$G$5000,2,FALSE))</f>
        <v/>
      </c>
      <c r="G4011" s="112" t="str">
        <f>IF(E4011="","",VLOOKUP(E4011,[1]PROJECTES!$C$14:$G$5000,4,FALSE))</f>
        <v/>
      </c>
      <c r="H4011" s="95"/>
      <c r="I4011" s="113" t="str">
        <f>IF(H4011="","",VLOOKUP(H4011,BD!B$2:C$16,2,FALSE))</f>
        <v/>
      </c>
      <c r="J4011" s="114"/>
      <c r="K4011" s="115" t="str">
        <f t="shared" si="136"/>
        <v/>
      </c>
      <c r="L4011" s="116" t="str">
        <f t="shared" ca="1" si="135"/>
        <v>-</v>
      </c>
      <c r="M4011" s="111" t="str">
        <f>IF(E4011="","",VLOOKUP(E4011,[1]PROJECTES!$C$14:$Z$5000,21,FALSE))</f>
        <v/>
      </c>
      <c r="N4011" s="117"/>
      <c r="O4011" s="118" t="s">
        <v>222</v>
      </c>
      <c r="P4011" s="119"/>
      <c r="Q4011" s="84"/>
      <c r="R4011" s="125"/>
      <c r="S4011" s="166"/>
      <c r="T4011" s="167"/>
    </row>
    <row r="4012" spans="1:20" s="121" customFormat="1" ht="20.100000000000001" customHeight="1" x14ac:dyDescent="0.3">
      <c r="A4012" s="80"/>
      <c r="B4012" s="110" t="str">
        <f>IF(E4012="","",VLOOKUP(E4012,[1]PROJECTES!$C$14:$G$5000,2,FALSE))</f>
        <v/>
      </c>
      <c r="C4012" s="80"/>
      <c r="D4012" s="283" t="str">
        <f>IF(E4012="","",VLOOKUP(E4012,[1]PROJECTES!$C$14:$G$5000,5,FALSE))</f>
        <v/>
      </c>
      <c r="E4012" s="79"/>
      <c r="F4012" s="110" t="str">
        <f>IF(I4012="","",VLOOKUP(I4012,[1]PROJECTES!$C$14:$G$5000,2,FALSE))</f>
        <v/>
      </c>
      <c r="G4012" s="112" t="str">
        <f>IF(E4012="","",VLOOKUP(E4012,[1]PROJECTES!$C$14:$G$5000,4,FALSE))</f>
        <v/>
      </c>
      <c r="H4012" s="95"/>
      <c r="I4012" s="113" t="str">
        <f>IF(H4012="","",VLOOKUP(H4012,BD!B$2:C$16,2,FALSE))</f>
        <v/>
      </c>
      <c r="J4012" s="114"/>
      <c r="K4012" s="115" t="str">
        <f t="shared" si="136"/>
        <v/>
      </c>
      <c r="L4012" s="116" t="str">
        <f t="shared" ca="1" si="135"/>
        <v>-</v>
      </c>
      <c r="M4012" s="111" t="str">
        <f>IF(E4012="","",VLOOKUP(E4012,[1]PROJECTES!$C$14:$Z$5000,21,FALSE))</f>
        <v/>
      </c>
      <c r="N4012" s="117"/>
      <c r="O4012" s="118" t="s">
        <v>222</v>
      </c>
      <c r="P4012" s="119"/>
      <c r="Q4012" s="84"/>
      <c r="R4012" s="125"/>
      <c r="S4012" s="166"/>
      <c r="T4012" s="167"/>
    </row>
    <row r="4013" spans="1:20" s="121" customFormat="1" ht="20.100000000000001" customHeight="1" x14ac:dyDescent="0.3">
      <c r="A4013" s="80"/>
      <c r="B4013" s="110" t="str">
        <f>IF(E4013="","",VLOOKUP(E4013,[1]PROJECTES!$C$14:$G$5000,2,FALSE))</f>
        <v/>
      </c>
      <c r="C4013" s="80"/>
      <c r="D4013" s="283" t="str">
        <f>IF(E4013="","",VLOOKUP(E4013,[1]PROJECTES!$C$14:$G$5000,5,FALSE))</f>
        <v/>
      </c>
      <c r="E4013" s="79"/>
      <c r="F4013" s="110" t="str">
        <f>IF(I4013="","",VLOOKUP(I4013,[1]PROJECTES!$C$14:$G$5000,2,FALSE))</f>
        <v/>
      </c>
      <c r="G4013" s="112" t="str">
        <f>IF(E4013="","",VLOOKUP(E4013,[1]PROJECTES!$C$14:$G$5000,4,FALSE))</f>
        <v/>
      </c>
      <c r="H4013" s="95"/>
      <c r="I4013" s="113" t="str">
        <f>IF(H4013="","",VLOOKUP(H4013,BD!B$2:C$16,2,FALSE))</f>
        <v/>
      </c>
      <c r="J4013" s="114"/>
      <c r="K4013" s="115" t="str">
        <f t="shared" si="136"/>
        <v/>
      </c>
      <c r="L4013" s="116" t="str">
        <f t="shared" ca="1" si="135"/>
        <v>-</v>
      </c>
      <c r="M4013" s="111" t="str">
        <f>IF(E4013="","",VLOOKUP(E4013,[1]PROJECTES!$C$14:$Z$5000,21,FALSE))</f>
        <v/>
      </c>
      <c r="N4013" s="117"/>
      <c r="O4013" s="118" t="s">
        <v>222</v>
      </c>
      <c r="P4013" s="119"/>
      <c r="Q4013" s="84"/>
      <c r="R4013" s="125"/>
      <c r="S4013" s="166"/>
      <c r="T4013" s="167"/>
    </row>
    <row r="4014" spans="1:20" s="121" customFormat="1" ht="20.100000000000001" customHeight="1" x14ac:dyDescent="0.3">
      <c r="A4014" s="80"/>
      <c r="B4014" s="110" t="str">
        <f>IF(E4014="","",VLOOKUP(E4014,[1]PROJECTES!$C$14:$G$5000,2,FALSE))</f>
        <v/>
      </c>
      <c r="C4014" s="80"/>
      <c r="D4014" s="283" t="str">
        <f>IF(E4014="","",VLOOKUP(E4014,[1]PROJECTES!$C$14:$G$5000,5,FALSE))</f>
        <v/>
      </c>
      <c r="E4014" s="79"/>
      <c r="F4014" s="110" t="str">
        <f>IF(I4014="","",VLOOKUP(I4014,[1]PROJECTES!$C$14:$G$5000,2,FALSE))</f>
        <v/>
      </c>
      <c r="G4014" s="112" t="str">
        <f>IF(E4014="","",VLOOKUP(E4014,[1]PROJECTES!$C$14:$G$5000,4,FALSE))</f>
        <v/>
      </c>
      <c r="H4014" s="95"/>
      <c r="I4014" s="113" t="str">
        <f>IF(H4014="","",VLOOKUP(H4014,BD!B$2:C$16,2,FALSE))</f>
        <v/>
      </c>
      <c r="J4014" s="144"/>
      <c r="K4014" s="115" t="str">
        <f t="shared" si="136"/>
        <v/>
      </c>
      <c r="L4014" s="116" t="str">
        <f t="shared" ref="L4014:L4050" ca="1" si="137">IF(M4014="","-",IF(G4014="TA","-",+M4014-TODAY()))</f>
        <v>-</v>
      </c>
      <c r="M4014" s="111" t="str">
        <f>IF(E4014="","",VLOOKUP(E4014,[1]PROJECTES!$C$14:$Z$5000,21,FALSE))</f>
        <v/>
      </c>
      <c r="N4014" s="117"/>
      <c r="O4014" s="118" t="s">
        <v>222</v>
      </c>
      <c r="P4014" s="119"/>
      <c r="Q4014" s="84"/>
      <c r="R4014" s="125"/>
      <c r="S4014" s="166"/>
      <c r="T4014" s="167"/>
    </row>
    <row r="4015" spans="1:20" s="121" customFormat="1" ht="20.100000000000001" customHeight="1" x14ac:dyDescent="0.3">
      <c r="A4015" s="80"/>
      <c r="B4015" s="110" t="str">
        <f>IF(E4015="","",VLOOKUP(E4015,[1]PROJECTES!$C$14:$G$5000,2,FALSE))</f>
        <v/>
      </c>
      <c r="C4015" s="80"/>
      <c r="D4015" s="283" t="str">
        <f>IF(E4015="","",VLOOKUP(E4015,[1]PROJECTES!$C$14:$G$5000,5,FALSE))</f>
        <v/>
      </c>
      <c r="E4015" s="79"/>
      <c r="F4015" s="110" t="str">
        <f>IF(I4015="","",VLOOKUP(I4015,[1]PROJECTES!$C$14:$G$5000,2,FALSE))</f>
        <v/>
      </c>
      <c r="G4015" s="112" t="str">
        <f>IF(E4015="","",VLOOKUP(E4015,[1]PROJECTES!$C$14:$G$5000,4,FALSE))</f>
        <v/>
      </c>
      <c r="H4015" s="95"/>
      <c r="I4015" s="113" t="str">
        <f>IF(H4015="","",VLOOKUP(H4015,BD!B$2:C$16,2,FALSE))</f>
        <v/>
      </c>
      <c r="J4015" s="114"/>
      <c r="K4015" s="115" t="str">
        <f t="shared" si="136"/>
        <v/>
      </c>
      <c r="L4015" s="116" t="str">
        <f t="shared" ca="1" si="137"/>
        <v>-</v>
      </c>
      <c r="M4015" s="111" t="str">
        <f>IF(E4015="","",VLOOKUP(E4015,[1]PROJECTES!$C$14:$Z$5000,21,FALSE))</f>
        <v/>
      </c>
      <c r="N4015" s="117"/>
      <c r="O4015" s="118" t="s">
        <v>222</v>
      </c>
      <c r="P4015" s="119"/>
      <c r="Q4015" s="84"/>
      <c r="R4015" s="125"/>
      <c r="S4015" s="166"/>
      <c r="T4015" s="167"/>
    </row>
    <row r="4016" spans="1:20" s="121" customFormat="1" ht="20.100000000000001" customHeight="1" x14ac:dyDescent="0.3">
      <c r="A4016" s="80"/>
      <c r="B4016" s="110" t="str">
        <f>IF(E4016="","",VLOOKUP(E4016,[1]PROJECTES!$C$14:$G$5000,2,FALSE))</f>
        <v/>
      </c>
      <c r="C4016" s="80"/>
      <c r="D4016" s="283" t="str">
        <f>IF(E4016="","",VLOOKUP(E4016,[1]PROJECTES!$C$14:$G$5000,5,FALSE))</f>
        <v/>
      </c>
      <c r="E4016" s="157"/>
      <c r="F4016" s="110" t="str">
        <f>IF(I4016="","",VLOOKUP(I4016,[1]PROJECTES!$C$14:$G$5000,2,FALSE))</f>
        <v/>
      </c>
      <c r="G4016" s="112" t="str">
        <f>IF(E4016="","",VLOOKUP(E4016,[1]PROJECTES!$C$14:$G$5000,4,FALSE))</f>
        <v/>
      </c>
      <c r="H4016" s="95"/>
      <c r="I4016" s="113" t="str">
        <f>IF(H4016="","",VLOOKUP(H4016,BD!B$2:C$16,2,FALSE))</f>
        <v/>
      </c>
      <c r="J4016" s="114"/>
      <c r="K4016" s="115" t="str">
        <f t="shared" si="136"/>
        <v/>
      </c>
      <c r="L4016" s="116" t="str">
        <f t="shared" ca="1" si="137"/>
        <v>-</v>
      </c>
      <c r="M4016" s="111" t="str">
        <f>IF(E4016="","",VLOOKUP(E4016,[1]PROJECTES!$C$14:$Z$5000,21,FALSE))</f>
        <v/>
      </c>
      <c r="N4016" s="117"/>
      <c r="O4016" s="118" t="s">
        <v>222</v>
      </c>
      <c r="P4016" s="119"/>
      <c r="Q4016" s="84"/>
      <c r="R4016" s="249"/>
      <c r="S4016" s="166"/>
      <c r="T4016" s="167"/>
    </row>
    <row r="4017" spans="1:20" s="121" customFormat="1" ht="20.100000000000001" customHeight="1" x14ac:dyDescent="0.3">
      <c r="A4017" s="80"/>
      <c r="B4017" s="110" t="str">
        <f>IF(E4017="","",VLOOKUP(E4017,[1]PROJECTES!$C$14:$G$5000,2,FALSE))</f>
        <v/>
      </c>
      <c r="C4017" s="80"/>
      <c r="D4017" s="283" t="str">
        <f>IF(E4017="","",VLOOKUP(E4017,[1]PROJECTES!$C$14:$G$5000,5,FALSE))</f>
        <v/>
      </c>
      <c r="E4017" s="79"/>
      <c r="F4017" s="110" t="str">
        <f>IF(I4017="","",VLOOKUP(I4017,[1]PROJECTES!$C$14:$G$5000,2,FALSE))</f>
        <v/>
      </c>
      <c r="G4017" s="112" t="str">
        <f>IF(E4017="","",VLOOKUP(E4017,[1]PROJECTES!$C$14:$G$5000,4,FALSE))</f>
        <v/>
      </c>
      <c r="H4017" s="95"/>
      <c r="I4017" s="113" t="str">
        <f>IF(H4017="","",VLOOKUP(H4017,BD!B$2:C$16,2,FALSE))</f>
        <v/>
      </c>
      <c r="J4017" s="114"/>
      <c r="K4017" s="115" t="str">
        <f t="shared" si="136"/>
        <v/>
      </c>
      <c r="L4017" s="116" t="str">
        <f t="shared" ca="1" si="137"/>
        <v>-</v>
      </c>
      <c r="M4017" s="111" t="str">
        <f>IF(E4017="","",VLOOKUP(E4017,[1]PROJECTES!$C$14:$Z$5000,21,FALSE))</f>
        <v/>
      </c>
      <c r="N4017" s="117"/>
      <c r="O4017" s="118" t="s">
        <v>222</v>
      </c>
      <c r="P4017" s="119"/>
      <c r="Q4017" s="84"/>
      <c r="R4017" s="125"/>
      <c r="S4017" s="166"/>
      <c r="T4017" s="167"/>
    </row>
    <row r="4018" spans="1:20" s="121" customFormat="1" ht="20.100000000000001" customHeight="1" x14ac:dyDescent="0.3">
      <c r="A4018" s="80"/>
      <c r="B4018" s="110" t="str">
        <f>IF(E4018="","",VLOOKUP(E4018,[1]PROJECTES!$C$14:$G$5000,2,FALSE))</f>
        <v/>
      </c>
      <c r="C4018" s="80"/>
      <c r="D4018" s="283" t="str">
        <f>IF(E4018="","",VLOOKUP(E4018,[1]PROJECTES!$C$14:$G$5000,5,FALSE))</f>
        <v/>
      </c>
      <c r="E4018" s="79"/>
      <c r="F4018" s="110" t="str">
        <f>IF(I4018="","",VLOOKUP(I4018,[1]PROJECTES!$C$14:$G$5000,2,FALSE))</f>
        <v/>
      </c>
      <c r="G4018" s="112" t="str">
        <f>IF(E4018="","",VLOOKUP(E4018,[1]PROJECTES!$C$14:$G$5000,4,FALSE))</f>
        <v/>
      </c>
      <c r="H4018" s="95"/>
      <c r="I4018" s="113" t="str">
        <f>IF(H4018="","",VLOOKUP(H4018,BD!B$2:C$16,2,FALSE))</f>
        <v/>
      </c>
      <c r="J4018" s="114"/>
      <c r="K4018" s="115" t="str">
        <f t="shared" si="136"/>
        <v/>
      </c>
      <c r="L4018" s="116" t="str">
        <f t="shared" ca="1" si="137"/>
        <v>-</v>
      </c>
      <c r="M4018" s="111" t="str">
        <f>IF(E4018="","",VLOOKUP(E4018,[1]PROJECTES!$C$14:$Z$5000,21,FALSE))</f>
        <v/>
      </c>
      <c r="N4018" s="117"/>
      <c r="O4018" s="118" t="s">
        <v>222</v>
      </c>
      <c r="P4018" s="119"/>
      <c r="Q4018" s="84"/>
      <c r="R4018" s="125"/>
      <c r="S4018" s="166"/>
      <c r="T4018" s="167"/>
    </row>
    <row r="4019" spans="1:20" s="121" customFormat="1" ht="20.100000000000001" customHeight="1" x14ac:dyDescent="0.3">
      <c r="A4019" s="80"/>
      <c r="B4019" s="110" t="str">
        <f>IF(E4019="","",VLOOKUP(E4019,[1]PROJECTES!$C$14:$G$5000,2,FALSE))</f>
        <v/>
      </c>
      <c r="C4019" s="80"/>
      <c r="D4019" s="283" t="str">
        <f>IF(E4019="","",VLOOKUP(E4019,[1]PROJECTES!$C$14:$G$5000,5,FALSE))</f>
        <v/>
      </c>
      <c r="E4019" s="79"/>
      <c r="F4019" s="110" t="str">
        <f>IF(I4019="","",VLOOKUP(I4019,[1]PROJECTES!$C$14:$G$5000,2,FALSE))</f>
        <v/>
      </c>
      <c r="G4019" s="112" t="str">
        <f>IF(E4019="","",VLOOKUP(E4019,[1]PROJECTES!$C$14:$G$5000,4,FALSE))</f>
        <v/>
      </c>
      <c r="H4019" s="95"/>
      <c r="I4019" s="113" t="str">
        <f>IF(H4019="","",VLOOKUP(H4019,BD!B$2:C$16,2,FALSE))</f>
        <v/>
      </c>
      <c r="J4019" s="114"/>
      <c r="K4019" s="115" t="str">
        <f t="shared" si="136"/>
        <v/>
      </c>
      <c r="L4019" s="116" t="str">
        <f t="shared" ca="1" si="137"/>
        <v>-</v>
      </c>
      <c r="M4019" s="111" t="str">
        <f>IF(E4019="","",VLOOKUP(E4019,[1]PROJECTES!$C$14:$Z$5000,21,FALSE))</f>
        <v/>
      </c>
      <c r="N4019" s="117"/>
      <c r="O4019" s="118" t="s">
        <v>222</v>
      </c>
      <c r="P4019" s="119"/>
      <c r="Q4019" s="84"/>
      <c r="R4019" s="125"/>
      <c r="S4019" s="166"/>
      <c r="T4019" s="167"/>
    </row>
    <row r="4020" spans="1:20" s="121" customFormat="1" ht="20.100000000000001" customHeight="1" x14ac:dyDescent="0.3">
      <c r="A4020" s="80"/>
      <c r="B4020" s="110" t="str">
        <f>IF(E4020="","",VLOOKUP(E4020,[1]PROJECTES!$C$14:$G$5000,2,FALSE))</f>
        <v/>
      </c>
      <c r="C4020" s="80"/>
      <c r="D4020" s="283" t="str">
        <f>IF(E4020="","",VLOOKUP(E4020,[1]PROJECTES!$C$14:$G$5000,5,FALSE))</f>
        <v/>
      </c>
      <c r="E4020" s="79"/>
      <c r="F4020" s="110" t="str">
        <f>IF(I4020="","",VLOOKUP(I4020,[1]PROJECTES!$C$14:$G$5000,2,FALSE))</f>
        <v/>
      </c>
      <c r="G4020" s="112" t="str">
        <f>IF(E4020="","",VLOOKUP(E4020,[1]PROJECTES!$C$14:$G$5000,4,FALSE))</f>
        <v/>
      </c>
      <c r="H4020" s="95"/>
      <c r="I4020" s="113" t="str">
        <f>IF(H4020="","",VLOOKUP(H4020,BD!B$2:C$16,2,FALSE))</f>
        <v/>
      </c>
      <c r="J4020" s="114"/>
      <c r="K4020" s="115" t="str">
        <f t="shared" si="136"/>
        <v/>
      </c>
      <c r="L4020" s="116" t="str">
        <f t="shared" ca="1" si="137"/>
        <v>-</v>
      </c>
      <c r="M4020" s="111" t="str">
        <f>IF(E4020="","",VLOOKUP(E4020,[1]PROJECTES!$C$14:$Z$5000,21,FALSE))</f>
        <v/>
      </c>
      <c r="N4020" s="117"/>
      <c r="O4020" s="118" t="s">
        <v>222</v>
      </c>
      <c r="P4020" s="119"/>
      <c r="Q4020" s="84"/>
      <c r="R4020" s="125"/>
      <c r="S4020" s="166"/>
      <c r="T4020" s="167"/>
    </row>
    <row r="4021" spans="1:20" s="121" customFormat="1" ht="20.100000000000001" customHeight="1" x14ac:dyDescent="0.3">
      <c r="A4021" s="80"/>
      <c r="B4021" s="110" t="str">
        <f>IF(E4021="","",VLOOKUP(E4021,[1]PROJECTES!$C$14:$G$5000,2,FALSE))</f>
        <v/>
      </c>
      <c r="C4021" s="80"/>
      <c r="D4021" s="283" t="str">
        <f>IF(E4021="","",VLOOKUP(E4021,[1]PROJECTES!$C$14:$G$5000,5,FALSE))</f>
        <v/>
      </c>
      <c r="E4021" s="79"/>
      <c r="F4021" s="110" t="str">
        <f>IF(I4021="","",VLOOKUP(I4021,[1]PROJECTES!$C$14:$G$5000,2,FALSE))</f>
        <v/>
      </c>
      <c r="G4021" s="112" t="str">
        <f>IF(E4021="","",VLOOKUP(E4021,[1]PROJECTES!$C$14:$G$5000,4,FALSE))</f>
        <v/>
      </c>
      <c r="H4021" s="95"/>
      <c r="I4021" s="113" t="str">
        <f>IF(H4021="","",VLOOKUP(H4021,BD!B$2:C$16,2,FALSE))</f>
        <v/>
      </c>
      <c r="J4021" s="114"/>
      <c r="K4021" s="115" t="str">
        <f t="shared" si="136"/>
        <v/>
      </c>
      <c r="L4021" s="116" t="str">
        <f t="shared" ca="1" si="137"/>
        <v>-</v>
      </c>
      <c r="M4021" s="111" t="str">
        <f>IF(E4021="","",VLOOKUP(E4021,[1]PROJECTES!$C$14:$Z$5000,21,FALSE))</f>
        <v/>
      </c>
      <c r="N4021" s="117"/>
      <c r="O4021" s="118" t="s">
        <v>222</v>
      </c>
      <c r="P4021" s="119"/>
      <c r="Q4021" s="84"/>
      <c r="R4021" s="125"/>
      <c r="S4021" s="166"/>
      <c r="T4021" s="167"/>
    </row>
    <row r="4022" spans="1:20" s="121" customFormat="1" ht="20.100000000000001" customHeight="1" x14ac:dyDescent="0.3">
      <c r="A4022" s="80"/>
      <c r="B4022" s="110" t="str">
        <f>IF(E4022="","",VLOOKUP(E4022,[1]PROJECTES!$C$14:$G$5000,2,FALSE))</f>
        <v/>
      </c>
      <c r="C4022" s="80"/>
      <c r="D4022" s="283" t="str">
        <f>IF(E4022="","",VLOOKUP(E4022,[1]PROJECTES!$C$14:$G$5000,5,FALSE))</f>
        <v/>
      </c>
      <c r="E4022" s="79"/>
      <c r="F4022" s="110" t="str">
        <f>IF(I4022="","",VLOOKUP(I4022,[1]PROJECTES!$C$14:$G$5000,2,FALSE))</f>
        <v/>
      </c>
      <c r="G4022" s="112" t="str">
        <f>IF(E4022="","",VLOOKUP(E4022,[1]PROJECTES!$C$14:$G$5000,4,FALSE))</f>
        <v/>
      </c>
      <c r="H4022" s="95"/>
      <c r="I4022" s="113" t="str">
        <f>IF(H4022="","",VLOOKUP(H4022,BD!B$2:C$16,2,FALSE))</f>
        <v/>
      </c>
      <c r="J4022" s="144"/>
      <c r="K4022" s="115" t="str">
        <f t="shared" si="136"/>
        <v/>
      </c>
      <c r="L4022" s="116" t="str">
        <f t="shared" ca="1" si="137"/>
        <v>-</v>
      </c>
      <c r="M4022" s="111" t="str">
        <f>IF(E4022="","",VLOOKUP(E4022,[1]PROJECTES!$C$14:$Z$5000,21,FALSE))</f>
        <v/>
      </c>
      <c r="N4022" s="117"/>
      <c r="O4022" s="118" t="s">
        <v>222</v>
      </c>
      <c r="P4022" s="119"/>
      <c r="Q4022" s="84"/>
      <c r="R4022" s="125"/>
      <c r="S4022" s="166"/>
      <c r="T4022" s="167"/>
    </row>
    <row r="4023" spans="1:20" s="121" customFormat="1" ht="20.100000000000001" customHeight="1" x14ac:dyDescent="0.3">
      <c r="A4023" s="80"/>
      <c r="B4023" s="110" t="str">
        <f>IF(E4023="","",VLOOKUP(E4023,[1]PROJECTES!$C$14:$G$5000,2,FALSE))</f>
        <v/>
      </c>
      <c r="C4023" s="80"/>
      <c r="D4023" s="283" t="str">
        <f>IF(E4023="","",VLOOKUP(E4023,[1]PROJECTES!$C$14:$G$5000,5,FALSE))</f>
        <v/>
      </c>
      <c r="E4023" s="79"/>
      <c r="F4023" s="110" t="str">
        <f>IF(I4023="","",VLOOKUP(I4023,[1]PROJECTES!$C$14:$G$5000,2,FALSE))</f>
        <v/>
      </c>
      <c r="G4023" s="112" t="str">
        <f>IF(E4023="","",VLOOKUP(E4023,[1]PROJECTES!$C$14:$G$5000,4,FALSE))</f>
        <v/>
      </c>
      <c r="H4023" s="95"/>
      <c r="I4023" s="113" t="str">
        <f>IF(H4023="","",VLOOKUP(H4023,BD!B$2:C$16,2,FALSE))</f>
        <v/>
      </c>
      <c r="J4023" s="114"/>
      <c r="K4023" s="115" t="str">
        <f t="shared" si="136"/>
        <v/>
      </c>
      <c r="L4023" s="116" t="str">
        <f t="shared" ca="1" si="137"/>
        <v>-</v>
      </c>
      <c r="M4023" s="111" t="str">
        <f>IF(E4023="","",VLOOKUP(E4023,[1]PROJECTES!$C$14:$Z$5000,21,FALSE))</f>
        <v/>
      </c>
      <c r="N4023" s="117"/>
      <c r="O4023" s="118" t="s">
        <v>222</v>
      </c>
      <c r="P4023" s="119"/>
      <c r="Q4023" s="84"/>
      <c r="R4023" s="125"/>
      <c r="S4023" s="166"/>
      <c r="T4023" s="167"/>
    </row>
    <row r="4024" spans="1:20" s="121" customFormat="1" ht="20.100000000000001" customHeight="1" x14ac:dyDescent="0.3">
      <c r="A4024" s="80"/>
      <c r="B4024" s="110" t="str">
        <f>IF(E4024="","",VLOOKUP(E4024,[1]PROJECTES!$C$14:$G$5000,2,FALSE))</f>
        <v/>
      </c>
      <c r="C4024" s="80"/>
      <c r="D4024" s="283" t="str">
        <f>IF(E4024="","",VLOOKUP(E4024,[1]PROJECTES!$C$14:$G$5000,5,FALSE))</f>
        <v/>
      </c>
      <c r="E4024" s="79"/>
      <c r="F4024" s="110" t="str">
        <f>IF(I4024="","",VLOOKUP(I4024,[1]PROJECTES!$C$14:$G$5000,2,FALSE))</f>
        <v/>
      </c>
      <c r="G4024" s="112" t="str">
        <f>IF(E4024="","",VLOOKUP(E4024,[1]PROJECTES!$C$14:$G$5000,4,FALSE))</f>
        <v/>
      </c>
      <c r="H4024" s="95"/>
      <c r="I4024" s="113" t="str">
        <f>IF(H4024="","",VLOOKUP(H4024,BD!B$2:C$16,2,FALSE))</f>
        <v/>
      </c>
      <c r="J4024" s="114"/>
      <c r="K4024" s="115" t="str">
        <f t="shared" si="136"/>
        <v/>
      </c>
      <c r="L4024" s="116" t="str">
        <f t="shared" ca="1" si="137"/>
        <v>-</v>
      </c>
      <c r="M4024" s="111" t="str">
        <f>IF(E4024="","",VLOOKUP(E4024,[1]PROJECTES!$C$14:$Z$5000,21,FALSE))</f>
        <v/>
      </c>
      <c r="N4024" s="117"/>
      <c r="O4024" s="118" t="s">
        <v>222</v>
      </c>
      <c r="P4024" s="119"/>
      <c r="Q4024" s="84"/>
      <c r="R4024" s="125"/>
      <c r="S4024" s="166"/>
      <c r="T4024" s="167"/>
    </row>
    <row r="4025" spans="1:20" s="121" customFormat="1" ht="20.100000000000001" customHeight="1" x14ac:dyDescent="0.3">
      <c r="A4025" s="80"/>
      <c r="B4025" s="110" t="str">
        <f>IF(E4025="","",VLOOKUP(E4025,[1]PROJECTES!$C$14:$G$5000,2,FALSE))</f>
        <v/>
      </c>
      <c r="C4025" s="80"/>
      <c r="D4025" s="283" t="str">
        <f>IF(E4025="","",VLOOKUP(E4025,[1]PROJECTES!$C$14:$G$5000,5,FALSE))</f>
        <v/>
      </c>
      <c r="E4025" s="79"/>
      <c r="F4025" s="110" t="str">
        <f>IF(I4025="","",VLOOKUP(I4025,[1]PROJECTES!$C$14:$G$5000,2,FALSE))</f>
        <v/>
      </c>
      <c r="G4025" s="112" t="str">
        <f>IF(E4025="","",VLOOKUP(E4025,[1]PROJECTES!$C$14:$G$5000,4,FALSE))</f>
        <v/>
      </c>
      <c r="H4025" s="95"/>
      <c r="I4025" s="113" t="str">
        <f>IF(H4025="","",VLOOKUP(H4025,BD!B$2:C$16,2,FALSE))</f>
        <v/>
      </c>
      <c r="J4025" s="114"/>
      <c r="K4025" s="115" t="str">
        <f t="shared" si="136"/>
        <v/>
      </c>
      <c r="L4025" s="116" t="str">
        <f t="shared" ca="1" si="137"/>
        <v>-</v>
      </c>
      <c r="M4025" s="111" t="str">
        <f>IF(E4025="","",VLOOKUP(E4025,[1]PROJECTES!$C$14:$Z$5000,21,FALSE))</f>
        <v/>
      </c>
      <c r="N4025" s="117"/>
      <c r="O4025" s="118" t="s">
        <v>222</v>
      </c>
      <c r="P4025" s="119"/>
      <c r="Q4025" s="84"/>
      <c r="R4025" s="125"/>
      <c r="S4025" s="166"/>
      <c r="T4025" s="167"/>
    </row>
    <row r="4026" spans="1:20" s="121" customFormat="1" ht="20.100000000000001" customHeight="1" x14ac:dyDescent="0.3">
      <c r="A4026" s="80"/>
      <c r="B4026" s="110" t="str">
        <f>IF(E4026="","",VLOOKUP(E4026,[1]PROJECTES!$C$14:$G$5000,2,FALSE))</f>
        <v/>
      </c>
      <c r="C4026" s="80"/>
      <c r="D4026" s="283" t="str">
        <f>IF(E4026="","",VLOOKUP(E4026,[1]PROJECTES!$C$14:$G$5000,5,FALSE))</f>
        <v/>
      </c>
      <c r="E4026" s="79"/>
      <c r="F4026" s="110" t="str">
        <f>IF(I4026="","",VLOOKUP(I4026,[1]PROJECTES!$C$14:$G$5000,2,FALSE))</f>
        <v/>
      </c>
      <c r="G4026" s="112" t="str">
        <f>IF(E4026="","",VLOOKUP(E4026,[1]PROJECTES!$C$14:$G$5000,4,FALSE))</f>
        <v/>
      </c>
      <c r="H4026" s="95"/>
      <c r="I4026" s="113" t="str">
        <f>IF(H4026="","",VLOOKUP(H4026,BD!B$2:C$16,2,FALSE))</f>
        <v/>
      </c>
      <c r="J4026" s="114"/>
      <c r="K4026" s="115" t="str">
        <f t="shared" si="136"/>
        <v/>
      </c>
      <c r="L4026" s="116" t="str">
        <f t="shared" ca="1" si="137"/>
        <v>-</v>
      </c>
      <c r="M4026" s="111" t="str">
        <f>IF(E4026="","",VLOOKUP(E4026,[1]PROJECTES!$C$14:$Z$5000,21,FALSE))</f>
        <v/>
      </c>
      <c r="N4026" s="117"/>
      <c r="O4026" s="118" t="s">
        <v>222</v>
      </c>
      <c r="P4026" s="119"/>
      <c r="Q4026" s="84"/>
      <c r="R4026" s="125"/>
      <c r="S4026" s="166"/>
      <c r="T4026" s="167"/>
    </row>
    <row r="4027" spans="1:20" s="121" customFormat="1" ht="20.100000000000001" customHeight="1" x14ac:dyDescent="0.3">
      <c r="A4027" s="80"/>
      <c r="B4027" s="110" t="str">
        <f>IF(E4027="","",VLOOKUP(E4027,[1]PROJECTES!$C$14:$G$5000,2,FALSE))</f>
        <v/>
      </c>
      <c r="C4027" s="80"/>
      <c r="D4027" s="283" t="str">
        <f>IF(E4027="","",VLOOKUP(E4027,[1]PROJECTES!$C$14:$G$5000,5,FALSE))</f>
        <v/>
      </c>
      <c r="E4027" s="79"/>
      <c r="F4027" s="110" t="str">
        <f>IF(I4027="","",VLOOKUP(I4027,[1]PROJECTES!$C$14:$G$5000,2,FALSE))</f>
        <v/>
      </c>
      <c r="G4027" s="112" t="str">
        <f>IF(E4027="","",VLOOKUP(E4027,[1]PROJECTES!$C$14:$G$5000,4,FALSE))</f>
        <v/>
      </c>
      <c r="H4027" s="95"/>
      <c r="I4027" s="113" t="str">
        <f>IF(H4027="","",VLOOKUP(H4027,BD!B$2:C$16,2,FALSE))</f>
        <v/>
      </c>
      <c r="J4027" s="114"/>
      <c r="K4027" s="115" t="str">
        <f t="shared" si="136"/>
        <v/>
      </c>
      <c r="L4027" s="116" t="str">
        <f t="shared" ca="1" si="137"/>
        <v>-</v>
      </c>
      <c r="M4027" s="111" t="str">
        <f>IF(E4027="","",VLOOKUP(E4027,[1]PROJECTES!$C$14:$Z$5000,21,FALSE))</f>
        <v/>
      </c>
      <c r="N4027" s="117"/>
      <c r="O4027" s="118" t="s">
        <v>222</v>
      </c>
      <c r="P4027" s="119"/>
      <c r="Q4027" s="84"/>
      <c r="R4027" s="125"/>
      <c r="S4027" s="166"/>
      <c r="T4027" s="167"/>
    </row>
    <row r="4028" spans="1:20" s="121" customFormat="1" ht="20.100000000000001" customHeight="1" x14ac:dyDescent="0.3">
      <c r="A4028" s="80"/>
      <c r="B4028" s="110" t="str">
        <f>IF(E4028="","",VLOOKUP(E4028,[1]PROJECTES!$C$14:$G$5000,2,FALSE))</f>
        <v/>
      </c>
      <c r="C4028" s="80"/>
      <c r="D4028" s="283" t="str">
        <f>IF(E4028="","",VLOOKUP(E4028,[1]PROJECTES!$C$14:$G$5000,5,FALSE))</f>
        <v/>
      </c>
      <c r="E4028" s="79"/>
      <c r="F4028" s="110" t="str">
        <f>IF(I4028="","",VLOOKUP(I4028,[1]PROJECTES!$C$14:$G$5000,2,FALSE))</f>
        <v/>
      </c>
      <c r="G4028" s="112" t="str">
        <f>IF(E4028="","",VLOOKUP(E4028,[1]PROJECTES!$C$14:$G$5000,4,FALSE))</f>
        <v/>
      </c>
      <c r="H4028" s="95"/>
      <c r="I4028" s="113" t="str">
        <f>IF(H4028="","",VLOOKUP(H4028,BD!B$2:C$16,2,FALSE))</f>
        <v/>
      </c>
      <c r="J4028" s="114"/>
      <c r="K4028" s="115" t="str">
        <f t="shared" si="136"/>
        <v/>
      </c>
      <c r="L4028" s="116" t="str">
        <f t="shared" ca="1" si="137"/>
        <v>-</v>
      </c>
      <c r="M4028" s="111" t="str">
        <f>IF(E4028="","",VLOOKUP(E4028,[1]PROJECTES!$C$14:$Z$5000,21,FALSE))</f>
        <v/>
      </c>
      <c r="N4028" s="117"/>
      <c r="O4028" s="118" t="s">
        <v>222</v>
      </c>
      <c r="P4028" s="119"/>
      <c r="Q4028" s="84"/>
      <c r="R4028" s="125"/>
      <c r="S4028" s="166"/>
      <c r="T4028" s="167"/>
    </row>
    <row r="4029" spans="1:20" s="121" customFormat="1" ht="20.100000000000001" customHeight="1" x14ac:dyDescent="0.3">
      <c r="A4029" s="80"/>
      <c r="B4029" s="110" t="str">
        <f>IF(E4029="","",VLOOKUP(E4029,[1]PROJECTES!$C$14:$G$5000,2,FALSE))</f>
        <v/>
      </c>
      <c r="C4029" s="80"/>
      <c r="D4029" s="283" t="str">
        <f>IF(E4029="","",VLOOKUP(E4029,[1]PROJECTES!$C$14:$G$5000,5,FALSE))</f>
        <v/>
      </c>
      <c r="E4029" s="79"/>
      <c r="F4029" s="110" t="str">
        <f>IF(I4029="","",VLOOKUP(I4029,[1]PROJECTES!$C$14:$G$5000,2,FALSE))</f>
        <v/>
      </c>
      <c r="G4029" s="112" t="str">
        <f>IF(E4029="","",VLOOKUP(E4029,[1]PROJECTES!$C$14:$G$5000,4,FALSE))</f>
        <v/>
      </c>
      <c r="H4029" s="95"/>
      <c r="I4029" s="113" t="str">
        <f>IF(H4029="","",VLOOKUP(H4029,BD!B$2:C$16,2,FALSE))</f>
        <v/>
      </c>
      <c r="J4029" s="114"/>
      <c r="K4029" s="115" t="str">
        <f t="shared" si="136"/>
        <v/>
      </c>
      <c r="L4029" s="116" t="str">
        <f t="shared" ca="1" si="137"/>
        <v>-</v>
      </c>
      <c r="M4029" s="111" t="str">
        <f>IF(E4029="","",VLOOKUP(E4029,[1]PROJECTES!$C$14:$Z$5000,21,FALSE))</f>
        <v/>
      </c>
      <c r="N4029" s="117"/>
      <c r="O4029" s="118" t="s">
        <v>222</v>
      </c>
      <c r="P4029" s="119"/>
      <c r="Q4029" s="84"/>
      <c r="R4029" s="125"/>
      <c r="S4029" s="166"/>
      <c r="T4029" s="167"/>
    </row>
    <row r="4030" spans="1:20" s="121" customFormat="1" ht="20.100000000000001" customHeight="1" x14ac:dyDescent="0.3">
      <c r="A4030" s="80"/>
      <c r="B4030" s="110" t="str">
        <f>IF(E4030="","",VLOOKUP(E4030,[1]PROJECTES!$C$14:$G$5000,2,FALSE))</f>
        <v/>
      </c>
      <c r="C4030" s="80"/>
      <c r="D4030" s="283" t="str">
        <f>IF(E4030="","",VLOOKUP(E4030,[1]PROJECTES!$C$14:$G$5000,5,FALSE))</f>
        <v/>
      </c>
      <c r="E4030" s="79"/>
      <c r="F4030" s="110" t="str">
        <f>IF(I4030="","",VLOOKUP(I4030,[1]PROJECTES!$C$14:$G$5000,2,FALSE))</f>
        <v/>
      </c>
      <c r="G4030" s="112" t="str">
        <f>IF(E4030="","",VLOOKUP(E4030,[1]PROJECTES!$C$14:$G$5000,4,FALSE))</f>
        <v/>
      </c>
      <c r="H4030" s="95"/>
      <c r="I4030" s="113" t="str">
        <f>IF(H4030="","",VLOOKUP(H4030,BD!B$2:C$16,2,FALSE))</f>
        <v/>
      </c>
      <c r="J4030" s="114"/>
      <c r="K4030" s="115" t="str">
        <f t="shared" si="136"/>
        <v/>
      </c>
      <c r="L4030" s="116" t="str">
        <f t="shared" ca="1" si="137"/>
        <v>-</v>
      </c>
      <c r="M4030" s="111" t="str">
        <f>IF(E4030="","",VLOOKUP(E4030,[1]PROJECTES!$C$14:$Z$5000,21,FALSE))</f>
        <v/>
      </c>
      <c r="N4030" s="117"/>
      <c r="O4030" s="118" t="s">
        <v>222</v>
      </c>
      <c r="P4030" s="119"/>
      <c r="Q4030" s="84"/>
      <c r="R4030" s="125"/>
      <c r="S4030" s="166"/>
      <c r="T4030" s="167"/>
    </row>
    <row r="4031" spans="1:20" s="121" customFormat="1" ht="20.100000000000001" customHeight="1" x14ac:dyDescent="0.3">
      <c r="A4031" s="80"/>
      <c r="B4031" s="110" t="str">
        <f>IF(E4031="","",VLOOKUP(E4031,[1]PROJECTES!$C$14:$G$5000,2,FALSE))</f>
        <v/>
      </c>
      <c r="C4031" s="80"/>
      <c r="D4031" s="283" t="str">
        <f>IF(E4031="","",VLOOKUP(E4031,[1]PROJECTES!$C$14:$G$5000,5,FALSE))</f>
        <v/>
      </c>
      <c r="E4031" s="79"/>
      <c r="F4031" s="110" t="str">
        <f>IF(I4031="","",VLOOKUP(I4031,[1]PROJECTES!$C$14:$G$5000,2,FALSE))</f>
        <v/>
      </c>
      <c r="G4031" s="112" t="str">
        <f>IF(E4031="","",VLOOKUP(E4031,[1]PROJECTES!$C$14:$G$5000,4,FALSE))</f>
        <v/>
      </c>
      <c r="H4031" s="95"/>
      <c r="I4031" s="113" t="str">
        <f>IF(H4031="","",VLOOKUP(H4031,BD!B$2:C$16,2,FALSE))</f>
        <v/>
      </c>
      <c r="J4031" s="114"/>
      <c r="K4031" s="115" t="str">
        <f t="shared" si="136"/>
        <v/>
      </c>
      <c r="L4031" s="116" t="str">
        <f t="shared" ca="1" si="137"/>
        <v>-</v>
      </c>
      <c r="M4031" s="111" t="str">
        <f>IF(E4031="","",VLOOKUP(E4031,[1]PROJECTES!$C$14:$Z$5000,21,FALSE))</f>
        <v/>
      </c>
      <c r="N4031" s="117"/>
      <c r="O4031" s="118" t="s">
        <v>222</v>
      </c>
      <c r="P4031" s="119"/>
      <c r="Q4031" s="84"/>
      <c r="R4031" s="125"/>
      <c r="S4031" s="166"/>
      <c r="T4031" s="167"/>
    </row>
    <row r="4032" spans="1:20" s="121" customFormat="1" ht="20.100000000000001" customHeight="1" x14ac:dyDescent="0.3">
      <c r="A4032" s="80"/>
      <c r="B4032" s="110" t="str">
        <f>IF(E4032="","",VLOOKUP(E4032,[1]PROJECTES!$C$14:$G$5000,2,FALSE))</f>
        <v/>
      </c>
      <c r="C4032" s="80"/>
      <c r="D4032" s="283" t="str">
        <f>IF(E4032="","",VLOOKUP(E4032,[1]PROJECTES!$C$14:$G$5000,5,FALSE))</f>
        <v/>
      </c>
      <c r="E4032" s="79"/>
      <c r="F4032" s="110" t="str">
        <f>IF(I4032="","",VLOOKUP(I4032,[1]PROJECTES!$C$14:$G$5000,2,FALSE))</f>
        <v/>
      </c>
      <c r="G4032" s="112" t="str">
        <f>IF(E4032="","",VLOOKUP(E4032,[1]PROJECTES!$C$14:$G$5000,4,FALSE))</f>
        <v/>
      </c>
      <c r="H4032" s="95"/>
      <c r="I4032" s="113" t="str">
        <f>IF(H4032="","",VLOOKUP(H4032,BD!B$2:C$16,2,FALSE))</f>
        <v/>
      </c>
      <c r="J4032" s="114"/>
      <c r="K4032" s="115" t="str">
        <f t="shared" si="136"/>
        <v/>
      </c>
      <c r="L4032" s="116" t="str">
        <f t="shared" ca="1" si="137"/>
        <v>-</v>
      </c>
      <c r="M4032" s="111" t="str">
        <f>IF(E4032="","",VLOOKUP(E4032,[1]PROJECTES!$C$14:$Z$5000,21,FALSE))</f>
        <v/>
      </c>
      <c r="N4032" s="117"/>
      <c r="O4032" s="118" t="s">
        <v>222</v>
      </c>
      <c r="P4032" s="119"/>
      <c r="Q4032" s="84"/>
      <c r="R4032" s="125"/>
      <c r="S4032" s="166"/>
      <c r="T4032" s="167"/>
    </row>
    <row r="4033" spans="1:20" s="121" customFormat="1" ht="20.100000000000001" customHeight="1" x14ac:dyDescent="0.3">
      <c r="A4033" s="80"/>
      <c r="B4033" s="110" t="str">
        <f>IF(E4033="","",VLOOKUP(E4033,[1]PROJECTES!$C$14:$G$5000,2,FALSE))</f>
        <v/>
      </c>
      <c r="C4033" s="80"/>
      <c r="D4033" s="283" t="str">
        <f>IF(E4033="","",VLOOKUP(E4033,[1]PROJECTES!$C$14:$G$5000,5,FALSE))</f>
        <v/>
      </c>
      <c r="E4033" s="79"/>
      <c r="F4033" s="110" t="str">
        <f>IF(I4033="","",VLOOKUP(I4033,[1]PROJECTES!$C$14:$G$5000,2,FALSE))</f>
        <v/>
      </c>
      <c r="G4033" s="112" t="str">
        <f>IF(E4033="","",VLOOKUP(E4033,[1]PROJECTES!$C$14:$G$5000,4,FALSE))</f>
        <v/>
      </c>
      <c r="H4033" s="95"/>
      <c r="I4033" s="113" t="str">
        <f>IF(H4033="","",VLOOKUP(H4033,BD!B$2:C$16,2,FALSE))</f>
        <v/>
      </c>
      <c r="J4033" s="114"/>
      <c r="K4033" s="115" t="str">
        <f t="shared" si="136"/>
        <v/>
      </c>
      <c r="L4033" s="116" t="str">
        <f t="shared" ca="1" si="137"/>
        <v>-</v>
      </c>
      <c r="M4033" s="111" t="str">
        <f>IF(E4033="","",VLOOKUP(E4033,[1]PROJECTES!$C$14:$Z$5000,21,FALSE))</f>
        <v/>
      </c>
      <c r="N4033" s="117"/>
      <c r="O4033" s="118" t="s">
        <v>222</v>
      </c>
      <c r="P4033" s="119"/>
      <c r="Q4033" s="84"/>
      <c r="R4033" s="125"/>
      <c r="S4033" s="166"/>
      <c r="T4033" s="167"/>
    </row>
    <row r="4034" spans="1:20" s="121" customFormat="1" ht="20.100000000000001" customHeight="1" x14ac:dyDescent="0.3">
      <c r="A4034" s="80"/>
      <c r="B4034" s="110" t="str">
        <f>IF(E4034="","",VLOOKUP(E4034,[1]PROJECTES!$C$14:$G$5000,2,FALSE))</f>
        <v/>
      </c>
      <c r="C4034" s="80"/>
      <c r="D4034" s="283" t="str">
        <f>IF(E4034="","",VLOOKUP(E4034,[1]PROJECTES!$C$14:$G$5000,5,FALSE))</f>
        <v/>
      </c>
      <c r="E4034" s="79"/>
      <c r="F4034" s="110" t="str">
        <f>IF(I4034="","",VLOOKUP(I4034,[1]PROJECTES!$C$14:$G$5000,2,FALSE))</f>
        <v/>
      </c>
      <c r="G4034" s="112" t="str">
        <f>IF(E4034="","",VLOOKUP(E4034,[1]PROJECTES!$C$14:$G$5000,4,FALSE))</f>
        <v/>
      </c>
      <c r="H4034" s="95"/>
      <c r="I4034" s="113" t="str">
        <f>IF(H4034="","",VLOOKUP(H4034,BD!B$2:C$16,2,FALSE))</f>
        <v/>
      </c>
      <c r="J4034" s="114"/>
      <c r="K4034" s="115" t="str">
        <f t="shared" si="136"/>
        <v/>
      </c>
      <c r="L4034" s="116" t="str">
        <f t="shared" ca="1" si="137"/>
        <v>-</v>
      </c>
      <c r="M4034" s="111" t="str">
        <f>IF(E4034="","",VLOOKUP(E4034,[1]PROJECTES!$C$14:$Z$5000,21,FALSE))</f>
        <v/>
      </c>
      <c r="N4034" s="117"/>
      <c r="O4034" s="118" t="s">
        <v>222</v>
      </c>
      <c r="P4034" s="119"/>
      <c r="Q4034" s="84"/>
      <c r="R4034" s="125"/>
      <c r="S4034" s="166"/>
      <c r="T4034" s="167"/>
    </row>
    <row r="4035" spans="1:20" s="121" customFormat="1" ht="20.100000000000001" customHeight="1" x14ac:dyDescent="0.3">
      <c r="A4035" s="80"/>
      <c r="B4035" s="110" t="str">
        <f>IF(E4035="","",VLOOKUP(E4035,[1]PROJECTES!$C$14:$G$5000,2,FALSE))</f>
        <v/>
      </c>
      <c r="C4035" s="80"/>
      <c r="D4035" s="283" t="str">
        <f>IF(E4035="","",VLOOKUP(E4035,[1]PROJECTES!$C$14:$G$5000,5,FALSE))</f>
        <v/>
      </c>
      <c r="E4035" s="79"/>
      <c r="F4035" s="110" t="str">
        <f>IF(I4035="","",VLOOKUP(I4035,[1]PROJECTES!$C$14:$G$5000,2,FALSE))</f>
        <v/>
      </c>
      <c r="G4035" s="112" t="str">
        <f>IF(E4035="","",VLOOKUP(E4035,[1]PROJECTES!$C$14:$G$5000,4,FALSE))</f>
        <v/>
      </c>
      <c r="H4035" s="95"/>
      <c r="I4035" s="113" t="str">
        <f>IF(H4035="","",VLOOKUP(H4035,BD!B$2:C$16,2,FALSE))</f>
        <v/>
      </c>
      <c r="J4035" s="114"/>
      <c r="K4035" s="115" t="str">
        <f t="shared" si="136"/>
        <v/>
      </c>
      <c r="L4035" s="116" t="str">
        <f t="shared" ca="1" si="137"/>
        <v>-</v>
      </c>
      <c r="M4035" s="111" t="str">
        <f>IF(E4035="","",VLOOKUP(E4035,[1]PROJECTES!$C$14:$Z$5000,21,FALSE))</f>
        <v/>
      </c>
      <c r="N4035" s="117"/>
      <c r="O4035" s="118" t="s">
        <v>222</v>
      </c>
      <c r="P4035" s="119"/>
      <c r="Q4035" s="84"/>
      <c r="R4035" s="125"/>
      <c r="S4035" s="166"/>
      <c r="T4035" s="167"/>
    </row>
    <row r="4036" spans="1:20" s="121" customFormat="1" ht="20.100000000000001" customHeight="1" x14ac:dyDescent="0.3">
      <c r="A4036" s="80"/>
      <c r="B4036" s="110" t="str">
        <f>IF(E4036="","",VLOOKUP(E4036,[1]PROJECTES!$C$14:$G$5000,2,FALSE))</f>
        <v/>
      </c>
      <c r="C4036" s="80"/>
      <c r="D4036" s="283" t="str">
        <f>IF(E4036="","",VLOOKUP(E4036,[1]PROJECTES!$C$14:$G$5000,5,FALSE))</f>
        <v/>
      </c>
      <c r="E4036" s="79"/>
      <c r="F4036" s="110" t="str">
        <f>IF(I4036="","",VLOOKUP(I4036,[1]PROJECTES!$C$14:$G$5000,2,FALSE))</f>
        <v/>
      </c>
      <c r="G4036" s="112" t="str">
        <f>IF(E4036="","",VLOOKUP(E4036,[1]PROJECTES!$C$14:$G$5000,4,FALSE))</f>
        <v/>
      </c>
      <c r="H4036" s="95"/>
      <c r="I4036" s="113" t="str">
        <f>IF(H4036="","",VLOOKUP(H4036,BD!B$2:C$16,2,FALSE))</f>
        <v/>
      </c>
      <c r="J4036" s="114"/>
      <c r="K4036" s="115" t="str">
        <f t="shared" si="136"/>
        <v/>
      </c>
      <c r="L4036" s="116" t="str">
        <f t="shared" ca="1" si="137"/>
        <v>-</v>
      </c>
      <c r="M4036" s="111" t="str">
        <f>IF(E4036="","",VLOOKUP(E4036,[1]PROJECTES!$C$14:$Z$5000,21,FALSE))</f>
        <v/>
      </c>
      <c r="N4036" s="117"/>
      <c r="O4036" s="118" t="s">
        <v>222</v>
      </c>
      <c r="P4036" s="119"/>
      <c r="Q4036" s="84"/>
      <c r="R4036" s="125"/>
      <c r="S4036" s="166"/>
      <c r="T4036" s="167"/>
    </row>
    <row r="4037" spans="1:20" s="121" customFormat="1" ht="20.100000000000001" customHeight="1" x14ac:dyDescent="0.3">
      <c r="A4037" s="80"/>
      <c r="B4037" s="110" t="str">
        <f>IF(E4037="","",VLOOKUP(E4037,[1]PROJECTES!$C$14:$G$5000,2,FALSE))</f>
        <v/>
      </c>
      <c r="C4037" s="80"/>
      <c r="D4037" s="283" t="str">
        <f>IF(E4037="","",VLOOKUP(E4037,[1]PROJECTES!$C$14:$G$5000,5,FALSE))</f>
        <v/>
      </c>
      <c r="E4037" s="79"/>
      <c r="F4037" s="110" t="str">
        <f>IF(I4037="","",VLOOKUP(I4037,[1]PROJECTES!$C$14:$G$5000,2,FALSE))</f>
        <v/>
      </c>
      <c r="G4037" s="112" t="str">
        <f>IF(E4037="","",VLOOKUP(E4037,[1]PROJECTES!$C$14:$G$5000,4,FALSE))</f>
        <v/>
      </c>
      <c r="H4037" s="95"/>
      <c r="I4037" s="113" t="str">
        <f>IF(H4037="","",VLOOKUP(H4037,BD!B$2:C$16,2,FALSE))</f>
        <v/>
      </c>
      <c r="J4037" s="114"/>
      <c r="K4037" s="115" t="str">
        <f t="shared" si="136"/>
        <v/>
      </c>
      <c r="L4037" s="116" t="str">
        <f t="shared" ca="1" si="137"/>
        <v>-</v>
      </c>
      <c r="M4037" s="111" t="str">
        <f>IF(E4037="","",VLOOKUP(E4037,[1]PROJECTES!$C$14:$Z$5000,21,FALSE))</f>
        <v/>
      </c>
      <c r="N4037" s="117"/>
      <c r="O4037" s="118" t="s">
        <v>222</v>
      </c>
      <c r="P4037" s="119"/>
      <c r="Q4037" s="84"/>
      <c r="R4037" s="125"/>
      <c r="S4037" s="166"/>
      <c r="T4037" s="167"/>
    </row>
    <row r="4038" spans="1:20" s="121" customFormat="1" ht="20.100000000000001" customHeight="1" x14ac:dyDescent="0.3">
      <c r="A4038" s="80"/>
      <c r="B4038" s="110" t="str">
        <f>IF(E4038="","",VLOOKUP(E4038,[1]PROJECTES!$C$14:$G$5000,2,FALSE))</f>
        <v/>
      </c>
      <c r="C4038" s="80"/>
      <c r="D4038" s="283" t="str">
        <f>IF(E4038="","",VLOOKUP(E4038,[1]PROJECTES!$C$14:$G$5000,5,FALSE))</f>
        <v/>
      </c>
      <c r="E4038" s="79"/>
      <c r="F4038" s="110" t="str">
        <f>IF(I4038="","",VLOOKUP(I4038,[1]PROJECTES!$C$14:$G$5000,2,FALSE))</f>
        <v/>
      </c>
      <c r="G4038" s="112" t="str">
        <f>IF(E4038="","",VLOOKUP(E4038,[1]PROJECTES!$C$14:$G$5000,4,FALSE))</f>
        <v/>
      </c>
      <c r="H4038" s="95"/>
      <c r="I4038" s="113" t="str">
        <f>IF(H4038="","",VLOOKUP(H4038,BD!B$2:C$16,2,FALSE))</f>
        <v/>
      </c>
      <c r="J4038" s="114"/>
      <c r="K4038" s="115" t="str">
        <f t="shared" si="136"/>
        <v/>
      </c>
      <c r="L4038" s="116" t="str">
        <f t="shared" ca="1" si="137"/>
        <v>-</v>
      </c>
      <c r="M4038" s="111" t="str">
        <f>IF(E4038="","",VLOOKUP(E4038,[1]PROJECTES!$C$14:$Z$5000,21,FALSE))</f>
        <v/>
      </c>
      <c r="N4038" s="117"/>
      <c r="O4038" s="118" t="s">
        <v>222</v>
      </c>
      <c r="P4038" s="119"/>
      <c r="Q4038" s="84"/>
      <c r="R4038" s="125"/>
      <c r="S4038" s="166"/>
      <c r="T4038" s="167"/>
    </row>
    <row r="4039" spans="1:20" s="121" customFormat="1" ht="20.100000000000001" customHeight="1" x14ac:dyDescent="0.3">
      <c r="A4039" s="80"/>
      <c r="B4039" s="110" t="str">
        <f>IF(E4039="","",VLOOKUP(E4039,[1]PROJECTES!$C$14:$G$5000,2,FALSE))</f>
        <v/>
      </c>
      <c r="C4039" s="80"/>
      <c r="D4039" s="283" t="str">
        <f>IF(E4039="","",VLOOKUP(E4039,[1]PROJECTES!$C$14:$G$5000,5,FALSE))</f>
        <v/>
      </c>
      <c r="E4039" s="79"/>
      <c r="F4039" s="110" t="str">
        <f>IF(I4039="","",VLOOKUP(I4039,[1]PROJECTES!$C$14:$G$5000,2,FALSE))</f>
        <v/>
      </c>
      <c r="G4039" s="112" t="str">
        <f>IF(E4039="","",VLOOKUP(E4039,[1]PROJECTES!$C$14:$G$5000,4,FALSE))</f>
        <v/>
      </c>
      <c r="H4039" s="95"/>
      <c r="I4039" s="113" t="str">
        <f>IF(H4039="","",VLOOKUP(H4039,BD!B$2:C$16,2,FALSE))</f>
        <v/>
      </c>
      <c r="J4039" s="114"/>
      <c r="K4039" s="115" t="str">
        <f t="shared" si="136"/>
        <v/>
      </c>
      <c r="L4039" s="116" t="str">
        <f t="shared" ca="1" si="137"/>
        <v>-</v>
      </c>
      <c r="M4039" s="111" t="str">
        <f>IF(E4039="","",VLOOKUP(E4039,[1]PROJECTES!$C$14:$Z$5000,21,FALSE))</f>
        <v/>
      </c>
      <c r="N4039" s="117"/>
      <c r="O4039" s="118" t="s">
        <v>222</v>
      </c>
      <c r="P4039" s="119"/>
      <c r="Q4039" s="84"/>
      <c r="R4039" s="125"/>
      <c r="S4039" s="166"/>
      <c r="T4039" s="167"/>
    </row>
    <row r="4040" spans="1:20" s="121" customFormat="1" ht="20.100000000000001" customHeight="1" x14ac:dyDescent="0.3">
      <c r="A4040" s="80"/>
      <c r="B4040" s="110" t="str">
        <f>IF(E4040="","",VLOOKUP(E4040,[1]PROJECTES!$C$14:$G$5000,2,FALSE))</f>
        <v/>
      </c>
      <c r="C4040" s="80"/>
      <c r="D4040" s="283" t="str">
        <f>IF(E4040="","",VLOOKUP(E4040,[1]PROJECTES!$C$14:$G$5000,5,FALSE))</f>
        <v/>
      </c>
      <c r="E4040" s="79"/>
      <c r="F4040" s="110" t="str">
        <f>IF(I4040="","",VLOOKUP(I4040,[1]PROJECTES!$C$14:$G$5000,2,FALSE))</f>
        <v/>
      </c>
      <c r="G4040" s="112" t="str">
        <f>IF(E4040="","",VLOOKUP(E4040,[1]PROJECTES!$C$14:$G$5000,4,FALSE))</f>
        <v/>
      </c>
      <c r="H4040" s="95"/>
      <c r="I4040" s="113" t="str">
        <f>IF(H4040="","",VLOOKUP(H4040,BD!B$2:C$16,2,FALSE))</f>
        <v/>
      </c>
      <c r="J4040" s="114"/>
      <c r="K4040" s="115" t="str">
        <f t="shared" si="136"/>
        <v/>
      </c>
      <c r="L4040" s="116" t="str">
        <f t="shared" ca="1" si="137"/>
        <v>-</v>
      </c>
      <c r="M4040" s="111" t="str">
        <f>IF(E4040="","",VLOOKUP(E4040,[1]PROJECTES!$C$14:$Z$5000,21,FALSE))</f>
        <v/>
      </c>
      <c r="N4040" s="117"/>
      <c r="O4040" s="118" t="s">
        <v>222</v>
      </c>
      <c r="P4040" s="119"/>
      <c r="Q4040" s="84"/>
      <c r="R4040" s="125"/>
      <c r="S4040" s="166"/>
      <c r="T4040" s="167"/>
    </row>
    <row r="4041" spans="1:20" s="121" customFormat="1" ht="20.100000000000001" customHeight="1" x14ac:dyDescent="0.3">
      <c r="A4041" s="80"/>
      <c r="B4041" s="110" t="str">
        <f>IF(E4041="","",VLOOKUP(E4041,[1]PROJECTES!$C$14:$G$5000,2,FALSE))</f>
        <v/>
      </c>
      <c r="C4041" s="80"/>
      <c r="D4041" s="283" t="str">
        <f>IF(E4041="","",VLOOKUP(E4041,[1]PROJECTES!$C$14:$G$5000,5,FALSE))</f>
        <v/>
      </c>
      <c r="E4041" s="79"/>
      <c r="F4041" s="110" t="str">
        <f>IF(I4041="","",VLOOKUP(I4041,[1]PROJECTES!$C$14:$G$5000,2,FALSE))</f>
        <v/>
      </c>
      <c r="G4041" s="112" t="str">
        <f>IF(E4041="","",VLOOKUP(E4041,[1]PROJECTES!$C$14:$G$5000,4,FALSE))</f>
        <v/>
      </c>
      <c r="H4041" s="95"/>
      <c r="I4041" s="113" t="str">
        <f>IF(H4041="","",VLOOKUP(H4041,BD!B$2:C$16,2,FALSE))</f>
        <v/>
      </c>
      <c r="J4041" s="114"/>
      <c r="K4041" s="115" t="str">
        <f t="shared" si="136"/>
        <v/>
      </c>
      <c r="L4041" s="116" t="str">
        <f t="shared" ca="1" si="137"/>
        <v>-</v>
      </c>
      <c r="M4041" s="111" t="str">
        <f>IF(E4041="","",VLOOKUP(E4041,[1]PROJECTES!$C$14:$Z$5000,21,FALSE))</f>
        <v/>
      </c>
      <c r="N4041" s="117"/>
      <c r="O4041" s="118" t="s">
        <v>222</v>
      </c>
      <c r="P4041" s="119"/>
      <c r="Q4041" s="84"/>
      <c r="R4041" s="125"/>
      <c r="S4041" s="166"/>
      <c r="T4041" s="167"/>
    </row>
    <row r="4042" spans="1:20" s="121" customFormat="1" ht="20.100000000000001" customHeight="1" x14ac:dyDescent="0.3">
      <c r="A4042" s="80"/>
      <c r="B4042" s="110" t="str">
        <f>IF(E4042="","",VLOOKUP(E4042,[1]PROJECTES!$C$14:$G$5000,2,FALSE))</f>
        <v/>
      </c>
      <c r="C4042" s="80"/>
      <c r="D4042" s="283" t="str">
        <f>IF(E4042="","",VLOOKUP(E4042,[1]PROJECTES!$C$14:$G$5000,5,FALSE))</f>
        <v/>
      </c>
      <c r="E4042" s="79"/>
      <c r="F4042" s="110" t="str">
        <f>IF(I4042="","",VLOOKUP(I4042,[1]PROJECTES!$C$14:$G$5000,2,FALSE))</f>
        <v/>
      </c>
      <c r="G4042" s="112" t="str">
        <f>IF(E4042="","",VLOOKUP(E4042,[1]PROJECTES!$C$14:$G$5000,4,FALSE))</f>
        <v/>
      </c>
      <c r="H4042" s="95"/>
      <c r="I4042" s="113" t="str">
        <f>IF(H4042="","",VLOOKUP(H4042,BD!B$2:C$16,2,FALSE))</f>
        <v/>
      </c>
      <c r="J4042" s="114"/>
      <c r="K4042" s="115" t="str">
        <f t="shared" si="136"/>
        <v/>
      </c>
      <c r="L4042" s="116" t="str">
        <f t="shared" ca="1" si="137"/>
        <v>-</v>
      </c>
      <c r="M4042" s="111" t="str">
        <f>IF(E4042="","",VLOOKUP(E4042,[1]PROJECTES!$C$14:$Z$5000,21,FALSE))</f>
        <v/>
      </c>
      <c r="N4042" s="117"/>
      <c r="O4042" s="118" t="s">
        <v>222</v>
      </c>
      <c r="P4042" s="119"/>
      <c r="Q4042" s="84"/>
      <c r="R4042" s="125"/>
      <c r="S4042" s="166"/>
      <c r="T4042" s="167"/>
    </row>
    <row r="4043" spans="1:20" s="121" customFormat="1" ht="20.100000000000001" customHeight="1" x14ac:dyDescent="0.3">
      <c r="A4043" s="80"/>
      <c r="B4043" s="110" t="str">
        <f>IF(E4043="","",VLOOKUP(E4043,[1]PROJECTES!$C$14:$G$5000,2,FALSE))</f>
        <v/>
      </c>
      <c r="C4043" s="80"/>
      <c r="D4043" s="283" t="str">
        <f>IF(E4043="","",VLOOKUP(E4043,[1]PROJECTES!$C$14:$G$5000,5,FALSE))</f>
        <v/>
      </c>
      <c r="E4043" s="79"/>
      <c r="F4043" s="110" t="str">
        <f>IF(I4043="","",VLOOKUP(I4043,[1]PROJECTES!$C$14:$G$5000,2,FALSE))</f>
        <v/>
      </c>
      <c r="G4043" s="112" t="str">
        <f>IF(E4043="","",VLOOKUP(E4043,[1]PROJECTES!$C$14:$G$5000,4,FALSE))</f>
        <v/>
      </c>
      <c r="H4043" s="95"/>
      <c r="I4043" s="113" t="str">
        <f>IF(H4043="","",VLOOKUP(H4043,BD!B$2:C$16,2,FALSE))</f>
        <v/>
      </c>
      <c r="J4043" s="114"/>
      <c r="K4043" s="115" t="str">
        <f t="shared" ref="K4043:K4050" si="138">IF(J4043="","",WEEKNUM(J4043,2)-0)</f>
        <v/>
      </c>
      <c r="L4043" s="116" t="str">
        <f t="shared" ca="1" si="137"/>
        <v>-</v>
      </c>
      <c r="M4043" s="111" t="str">
        <f>IF(E4043="","",VLOOKUP(E4043,[1]PROJECTES!$C$14:$Z$5000,21,FALSE))</f>
        <v/>
      </c>
      <c r="N4043" s="117"/>
      <c r="O4043" s="118" t="s">
        <v>222</v>
      </c>
      <c r="P4043" s="119"/>
      <c r="Q4043" s="84"/>
      <c r="R4043" s="125"/>
      <c r="S4043" s="166"/>
      <c r="T4043" s="167"/>
    </row>
    <row r="4044" spans="1:20" s="121" customFormat="1" ht="20.100000000000001" customHeight="1" x14ac:dyDescent="0.3">
      <c r="A4044" s="80"/>
      <c r="B4044" s="110" t="str">
        <f>IF(E4044="","",VLOOKUP(E4044,[1]PROJECTES!$C$14:$G$5000,2,FALSE))</f>
        <v/>
      </c>
      <c r="C4044" s="80"/>
      <c r="D4044" s="283" t="str">
        <f>IF(E4044="","",VLOOKUP(E4044,[1]PROJECTES!$C$14:$G$5000,5,FALSE))</f>
        <v/>
      </c>
      <c r="E4044" s="79"/>
      <c r="F4044" s="110" t="str">
        <f>IF(I4044="","",VLOOKUP(I4044,[1]PROJECTES!$C$14:$G$5000,2,FALSE))</f>
        <v/>
      </c>
      <c r="G4044" s="112" t="str">
        <f>IF(E4044="","",VLOOKUP(E4044,[1]PROJECTES!$C$14:$G$5000,4,FALSE))</f>
        <v/>
      </c>
      <c r="H4044" s="95"/>
      <c r="I4044" s="113" t="str">
        <f>IF(H4044="","",VLOOKUP(H4044,BD!B$2:C$16,2,FALSE))</f>
        <v/>
      </c>
      <c r="J4044" s="114"/>
      <c r="K4044" s="115" t="str">
        <f t="shared" si="138"/>
        <v/>
      </c>
      <c r="L4044" s="116" t="str">
        <f t="shared" ca="1" si="137"/>
        <v>-</v>
      </c>
      <c r="M4044" s="111" t="str">
        <f>IF(E4044="","",VLOOKUP(E4044,[1]PROJECTES!$C$14:$Z$5000,21,FALSE))</f>
        <v/>
      </c>
      <c r="N4044" s="117"/>
      <c r="O4044" s="118" t="s">
        <v>222</v>
      </c>
      <c r="P4044" s="119"/>
      <c r="Q4044" s="84"/>
      <c r="R4044" s="125"/>
      <c r="S4044" s="166"/>
      <c r="T4044" s="167"/>
    </row>
    <row r="4045" spans="1:20" s="121" customFormat="1" ht="20.100000000000001" customHeight="1" x14ac:dyDescent="0.3">
      <c r="A4045" s="80"/>
      <c r="B4045" s="110" t="str">
        <f>IF(E4045="","",VLOOKUP(E4045,[1]PROJECTES!$C$14:$G$5000,2,FALSE))</f>
        <v/>
      </c>
      <c r="C4045" s="80"/>
      <c r="D4045" s="283" t="str">
        <f>IF(E4045="","",VLOOKUP(E4045,[1]PROJECTES!$C$14:$G$5000,5,FALSE))</f>
        <v/>
      </c>
      <c r="E4045" s="79"/>
      <c r="F4045" s="110" t="str">
        <f>IF(I4045="","",VLOOKUP(I4045,[1]PROJECTES!$C$14:$G$5000,2,FALSE))</f>
        <v/>
      </c>
      <c r="G4045" s="112" t="str">
        <f>IF(E4045="","",VLOOKUP(E4045,[1]PROJECTES!$C$14:$G$5000,4,FALSE))</f>
        <v/>
      </c>
      <c r="H4045" s="95"/>
      <c r="I4045" s="113" t="str">
        <f>IF(H4045="","",VLOOKUP(H4045,BD!B$2:C$16,2,FALSE))</f>
        <v/>
      </c>
      <c r="J4045" s="114"/>
      <c r="K4045" s="115" t="str">
        <f t="shared" si="138"/>
        <v/>
      </c>
      <c r="L4045" s="116" t="str">
        <f t="shared" ca="1" si="137"/>
        <v>-</v>
      </c>
      <c r="M4045" s="111" t="str">
        <f>IF(E4045="","",VLOOKUP(E4045,[1]PROJECTES!$C$14:$Z$5000,21,FALSE))</f>
        <v/>
      </c>
      <c r="N4045" s="117"/>
      <c r="O4045" s="118" t="s">
        <v>222</v>
      </c>
      <c r="P4045" s="119"/>
      <c r="Q4045" s="84"/>
      <c r="R4045" s="125"/>
      <c r="S4045" s="166"/>
      <c r="T4045" s="167"/>
    </row>
    <row r="4046" spans="1:20" s="121" customFormat="1" ht="20.100000000000001" customHeight="1" x14ac:dyDescent="0.3">
      <c r="A4046" s="80"/>
      <c r="B4046" s="110" t="str">
        <f>IF(E4046="","",VLOOKUP(E4046,[1]PROJECTES!$C$14:$G$5000,2,FALSE))</f>
        <v/>
      </c>
      <c r="C4046" s="80"/>
      <c r="D4046" s="283" t="str">
        <f>IF(E4046="","",VLOOKUP(E4046,[1]PROJECTES!$C$14:$G$5000,5,FALSE))</f>
        <v/>
      </c>
      <c r="E4046" s="79"/>
      <c r="F4046" s="110" t="str">
        <f>IF(I4046="","",VLOOKUP(I4046,[1]PROJECTES!$C$14:$G$5000,2,FALSE))</f>
        <v/>
      </c>
      <c r="G4046" s="112" t="str">
        <f>IF(E4046="","",VLOOKUP(E4046,[1]PROJECTES!$C$14:$G$5000,4,FALSE))</f>
        <v/>
      </c>
      <c r="H4046" s="95"/>
      <c r="I4046" s="113" t="str">
        <f>IF(H4046="","",VLOOKUP(H4046,BD!B$2:C$16,2,FALSE))</f>
        <v/>
      </c>
      <c r="J4046" s="114"/>
      <c r="K4046" s="115" t="str">
        <f t="shared" si="138"/>
        <v/>
      </c>
      <c r="L4046" s="116" t="str">
        <f t="shared" ca="1" si="137"/>
        <v>-</v>
      </c>
      <c r="M4046" s="111" t="str">
        <f>IF(E4046="","",VLOOKUP(E4046,[1]PROJECTES!$C$14:$Z$5000,21,FALSE))</f>
        <v/>
      </c>
      <c r="N4046" s="117"/>
      <c r="O4046" s="118" t="s">
        <v>222</v>
      </c>
      <c r="P4046" s="119"/>
      <c r="Q4046" s="84"/>
      <c r="R4046" s="125"/>
      <c r="S4046" s="166"/>
      <c r="T4046" s="167"/>
    </row>
    <row r="4047" spans="1:20" s="121" customFormat="1" ht="20.100000000000001" customHeight="1" x14ac:dyDescent="0.3">
      <c r="A4047" s="80"/>
      <c r="B4047" s="110" t="str">
        <f>IF(E4047="","",VLOOKUP(E4047,[1]PROJECTES!$C$14:$G$5000,2,FALSE))</f>
        <v/>
      </c>
      <c r="C4047" s="80"/>
      <c r="D4047" s="283" t="str">
        <f>IF(E4047="","",VLOOKUP(E4047,[1]PROJECTES!$C$14:$G$5000,5,FALSE))</f>
        <v/>
      </c>
      <c r="E4047" s="79"/>
      <c r="F4047" s="110" t="str">
        <f>IF(I4047="","",VLOOKUP(I4047,[1]PROJECTES!$C$14:$G$5000,2,FALSE))</f>
        <v/>
      </c>
      <c r="G4047" s="112" t="str">
        <f>IF(E4047="","",VLOOKUP(E4047,[1]PROJECTES!$C$14:$G$5000,4,FALSE))</f>
        <v/>
      </c>
      <c r="H4047" s="95"/>
      <c r="I4047" s="113" t="str">
        <f>IF(H4047="","",VLOOKUP(H4047,BD!B$2:C$16,2,FALSE))</f>
        <v/>
      </c>
      <c r="J4047" s="114"/>
      <c r="K4047" s="115" t="str">
        <f t="shared" si="138"/>
        <v/>
      </c>
      <c r="L4047" s="116" t="str">
        <f t="shared" ca="1" si="137"/>
        <v>-</v>
      </c>
      <c r="M4047" s="111" t="str">
        <f>IF(E4047="","",VLOOKUP(E4047,[1]PROJECTES!$C$14:$Z$5000,21,FALSE))</f>
        <v/>
      </c>
      <c r="N4047" s="117"/>
      <c r="O4047" s="118" t="s">
        <v>222</v>
      </c>
      <c r="P4047" s="119"/>
      <c r="Q4047" s="84"/>
      <c r="R4047" s="125"/>
      <c r="S4047" s="166"/>
      <c r="T4047" s="167"/>
    </row>
    <row r="4048" spans="1:20" s="121" customFormat="1" ht="20.100000000000001" customHeight="1" x14ac:dyDescent="0.3">
      <c r="A4048" s="80"/>
      <c r="B4048" s="110" t="str">
        <f>IF(E4048="","",VLOOKUP(E4048,[1]PROJECTES!$C$14:$G$5000,2,FALSE))</f>
        <v/>
      </c>
      <c r="C4048" s="80"/>
      <c r="D4048" s="283" t="str">
        <f>IF(E4048="","",VLOOKUP(E4048,[1]PROJECTES!$C$14:$G$5000,5,FALSE))</f>
        <v/>
      </c>
      <c r="E4048" s="79"/>
      <c r="F4048" s="110" t="str">
        <f>IF(I4048="","",VLOOKUP(I4048,[1]PROJECTES!$C$14:$G$5000,2,FALSE))</f>
        <v/>
      </c>
      <c r="G4048" s="112" t="str">
        <f>IF(E4048="","",VLOOKUP(E4048,[1]PROJECTES!$C$14:$G$5000,4,FALSE))</f>
        <v/>
      </c>
      <c r="H4048" s="95"/>
      <c r="I4048" s="113" t="str">
        <f>IF(H4048="","",VLOOKUP(H4048,BD!B$2:C$16,2,FALSE))</f>
        <v/>
      </c>
      <c r="J4048" s="114"/>
      <c r="K4048" s="115" t="str">
        <f t="shared" si="138"/>
        <v/>
      </c>
      <c r="L4048" s="116" t="str">
        <f t="shared" ca="1" si="137"/>
        <v>-</v>
      </c>
      <c r="M4048" s="111" t="str">
        <f>IF(E4048="","",VLOOKUP(E4048,[1]PROJECTES!$C$14:$Z$5000,21,FALSE))</f>
        <v/>
      </c>
      <c r="N4048" s="117"/>
      <c r="O4048" s="118" t="s">
        <v>222</v>
      </c>
      <c r="P4048" s="119"/>
      <c r="Q4048" s="84"/>
      <c r="R4048" s="125"/>
      <c r="S4048" s="166"/>
      <c r="T4048" s="167"/>
    </row>
    <row r="4049" spans="1:20" s="121" customFormat="1" ht="20.100000000000001" customHeight="1" x14ac:dyDescent="0.3">
      <c r="A4049" s="80"/>
      <c r="B4049" s="110" t="str">
        <f>IF(E4049="","",VLOOKUP(E4049,[1]PROJECTES!$C$14:$G$5000,2,FALSE))</f>
        <v/>
      </c>
      <c r="C4049" s="80"/>
      <c r="D4049" s="283" t="str">
        <f>IF(E4049="","",VLOOKUP(E4049,[1]PROJECTES!$C$14:$G$5000,5,FALSE))</f>
        <v/>
      </c>
      <c r="E4049" s="79"/>
      <c r="F4049" s="110" t="str">
        <f>IF(I4049="","",VLOOKUP(I4049,[1]PROJECTES!$C$14:$G$5000,2,FALSE))</f>
        <v/>
      </c>
      <c r="G4049" s="112" t="str">
        <f>IF(E4049="","",VLOOKUP(E4049,[1]PROJECTES!$C$14:$G$5000,4,FALSE))</f>
        <v/>
      </c>
      <c r="H4049" s="95"/>
      <c r="I4049" s="113" t="str">
        <f>IF(H4049="","",VLOOKUP(H4049,BD!B$2:C$16,2,FALSE))</f>
        <v/>
      </c>
      <c r="J4049" s="114"/>
      <c r="K4049" s="115" t="str">
        <f t="shared" si="138"/>
        <v/>
      </c>
      <c r="L4049" s="116" t="str">
        <f t="shared" ca="1" si="137"/>
        <v>-</v>
      </c>
      <c r="M4049" s="111" t="str">
        <f>IF(E4049="","",VLOOKUP(E4049,[1]PROJECTES!$C$14:$Z$5000,21,FALSE))</f>
        <v/>
      </c>
      <c r="N4049" s="117"/>
      <c r="O4049" s="118" t="s">
        <v>222</v>
      </c>
      <c r="P4049" s="119"/>
      <c r="Q4049" s="84"/>
      <c r="R4049" s="125"/>
      <c r="S4049" s="166"/>
      <c r="T4049" s="167"/>
    </row>
    <row r="4050" spans="1:20" s="121" customFormat="1" ht="20.100000000000001" customHeight="1" x14ac:dyDescent="0.3">
      <c r="A4050" s="80"/>
      <c r="B4050" s="110" t="str">
        <f>IF(E4050="","",VLOOKUP(E4050,[1]PROJECTES!$C$14:$G$5000,2,FALSE))</f>
        <v/>
      </c>
      <c r="C4050" s="80"/>
      <c r="D4050" s="283" t="str">
        <f>IF(E4050="","",VLOOKUP(E4050,[1]PROJECTES!$C$14:$G$5000,5,FALSE))</f>
        <v/>
      </c>
      <c r="E4050" s="79"/>
      <c r="F4050" s="110" t="str">
        <f>IF(I4050="","",VLOOKUP(I4050,[1]PROJECTES!$C$14:$G$5000,2,FALSE))</f>
        <v/>
      </c>
      <c r="G4050" s="112" t="str">
        <f>IF(E4050="","",VLOOKUP(E4050,[1]PROJECTES!$C$14:$G$5000,4,FALSE))</f>
        <v/>
      </c>
      <c r="H4050" s="95"/>
      <c r="I4050" s="113" t="str">
        <f>IF(H4050="","",VLOOKUP(H4050,BD!B$2:C$16,2,FALSE))</f>
        <v/>
      </c>
      <c r="J4050" s="114"/>
      <c r="K4050" s="115" t="str">
        <f t="shared" si="138"/>
        <v/>
      </c>
      <c r="L4050" s="116" t="str">
        <f t="shared" ca="1" si="137"/>
        <v>-</v>
      </c>
      <c r="M4050" s="111" t="str">
        <f>IF(E4050="","",VLOOKUP(E4050,[1]PROJECTES!$C$14:$Z$5000,21,FALSE))</f>
        <v/>
      </c>
      <c r="N4050" s="117"/>
      <c r="O4050" s="118" t="s">
        <v>222</v>
      </c>
      <c r="P4050" s="119"/>
      <c r="Q4050" s="84"/>
      <c r="R4050" s="125"/>
      <c r="S4050" s="166"/>
      <c r="T4050" s="167"/>
    </row>
    <row r="4051" spans="1:20" s="121" customFormat="1" ht="20.100000000000001" customHeight="1" x14ac:dyDescent="0.3">
      <c r="A4051" s="80"/>
      <c r="B4051" s="110" t="str">
        <f>IF(E4051="","",VLOOKUP(E4051,[1]PROJECTES!$C$14:$G$5000,2,FALSE))</f>
        <v/>
      </c>
      <c r="C4051" s="80"/>
      <c r="D4051" s="283" t="str">
        <f>IF(E4051="","",VLOOKUP(E4051,[1]PROJECTES!$C$14:$G$5000,5,FALSE))</f>
        <v/>
      </c>
      <c r="E4051" s="79"/>
      <c r="F4051" s="110" t="str">
        <f>IF(I4051="","",VLOOKUP(I4051,[1]PROJECTES!$C$14:$G$5000,2,FALSE))</f>
        <v/>
      </c>
      <c r="G4051" s="112" t="str">
        <f>IF(E4051="","",VLOOKUP(E4051,[1]PROJECTES!$C$14:$G$5000,4,FALSE))</f>
        <v/>
      </c>
      <c r="H4051" s="95"/>
      <c r="I4051" s="113" t="str">
        <f>IF(H4051="","",VLOOKUP(H4051,BD!B$2:C$16,2,FALSE))</f>
        <v/>
      </c>
      <c r="J4051" s="114"/>
      <c r="K4051" s="115" t="str">
        <f t="shared" ref="K4051:K4062" si="139">IF(J4051="","",WEEKNUM(J4051,2)-0)</f>
        <v/>
      </c>
      <c r="L4051" s="116" t="str">
        <f t="shared" ref="L4051:L4063" ca="1" si="140">IF(M4051="","-",IF(G4051="TA","-",+M4051-TODAY()))</f>
        <v>-</v>
      </c>
      <c r="M4051" s="111" t="str">
        <f>IF(E4051="","",VLOOKUP(E4051,[1]PROJECTES!$C$14:$Z$5000,21,FALSE))</f>
        <v/>
      </c>
      <c r="N4051" s="117"/>
      <c r="O4051" s="118" t="s">
        <v>222</v>
      </c>
      <c r="P4051" s="119"/>
      <c r="Q4051" s="84"/>
      <c r="R4051" s="125"/>
      <c r="S4051" s="166"/>
      <c r="T4051" s="167"/>
    </row>
    <row r="4052" spans="1:20" s="121" customFormat="1" ht="20.100000000000001" customHeight="1" x14ac:dyDescent="0.3">
      <c r="A4052" s="80"/>
      <c r="B4052" s="110" t="str">
        <f>IF(E4052="","",VLOOKUP(E4052,[1]PROJECTES!$C$14:$G$5000,2,FALSE))</f>
        <v/>
      </c>
      <c r="C4052" s="80"/>
      <c r="D4052" s="283" t="str">
        <f>IF(E4052="","",VLOOKUP(E4052,[1]PROJECTES!$C$14:$G$5000,5,FALSE))</f>
        <v/>
      </c>
      <c r="E4052" s="157"/>
      <c r="F4052" s="110" t="str">
        <f>IF(I4052="","",VLOOKUP(I4052,[1]PROJECTES!$C$14:$G$5000,2,FALSE))</f>
        <v/>
      </c>
      <c r="G4052" s="112" t="str">
        <f>IF(E4052="","",VLOOKUP(E4052,[1]PROJECTES!$C$14:$G$5000,4,FALSE))</f>
        <v/>
      </c>
      <c r="H4052" s="95"/>
      <c r="I4052" s="113" t="str">
        <f>IF(H4052="","",VLOOKUP(H4052,BD!B$2:C$16,2,FALSE))</f>
        <v/>
      </c>
      <c r="J4052" s="114"/>
      <c r="K4052" s="115" t="str">
        <f t="shared" si="139"/>
        <v/>
      </c>
      <c r="L4052" s="116" t="str">
        <f t="shared" ca="1" si="140"/>
        <v>-</v>
      </c>
      <c r="M4052" s="111" t="str">
        <f>IF(E4052="","",VLOOKUP(E4052,[1]PROJECTES!$C$14:$Z$5000,21,FALSE))</f>
        <v/>
      </c>
      <c r="N4052" s="117"/>
      <c r="O4052" s="118" t="s">
        <v>222</v>
      </c>
      <c r="P4052" s="119"/>
      <c r="Q4052" s="84"/>
      <c r="R4052" s="249"/>
      <c r="S4052" s="166"/>
      <c r="T4052" s="167"/>
    </row>
    <row r="4053" spans="1:20" s="121" customFormat="1" ht="20.100000000000001" customHeight="1" x14ac:dyDescent="0.3">
      <c r="A4053" s="80"/>
      <c r="B4053" s="110" t="str">
        <f>IF(E4053="","",VLOOKUP(E4053,[1]PROJECTES!$C$14:$G$5000,2,FALSE))</f>
        <v/>
      </c>
      <c r="C4053" s="80"/>
      <c r="D4053" s="283" t="str">
        <f>IF(E4053="","",VLOOKUP(E4053,[1]PROJECTES!$C$14:$G$5000,5,FALSE))</f>
        <v/>
      </c>
      <c r="E4053" s="79"/>
      <c r="F4053" s="110" t="str">
        <f>IF(I4053="","",VLOOKUP(I4053,[1]PROJECTES!$C$14:$G$5000,2,FALSE))</f>
        <v/>
      </c>
      <c r="G4053" s="112" t="str">
        <f>IF(E4053="","",VLOOKUP(E4053,[1]PROJECTES!$C$14:$G$5000,4,FALSE))</f>
        <v/>
      </c>
      <c r="H4053" s="95"/>
      <c r="I4053" s="113" t="str">
        <f>IF(H4053="","",VLOOKUP(H4053,BD!B$2:C$16,2,FALSE))</f>
        <v/>
      </c>
      <c r="J4053" s="114"/>
      <c r="K4053" s="115" t="str">
        <f t="shared" si="139"/>
        <v/>
      </c>
      <c r="L4053" s="116" t="str">
        <f t="shared" ca="1" si="140"/>
        <v>-</v>
      </c>
      <c r="M4053" s="111" t="str">
        <f>IF(E4053="","",VLOOKUP(E4053,[1]PROJECTES!$C$14:$Z$5000,21,FALSE))</f>
        <v/>
      </c>
      <c r="N4053" s="117"/>
      <c r="O4053" s="118" t="s">
        <v>222</v>
      </c>
      <c r="P4053" s="119"/>
      <c r="Q4053" s="84"/>
      <c r="R4053" s="249"/>
      <c r="S4053" s="166"/>
      <c r="T4053" s="167"/>
    </row>
    <row r="4054" spans="1:20" s="121" customFormat="1" ht="20.100000000000001" customHeight="1" x14ac:dyDescent="0.3">
      <c r="A4054" s="80"/>
      <c r="B4054" s="110" t="str">
        <f>IF(E4054="","",VLOOKUP(E4054,[1]PROJECTES!$C$14:$G$5000,2,FALSE))</f>
        <v/>
      </c>
      <c r="C4054" s="80"/>
      <c r="D4054" s="283" t="str">
        <f>IF(E4054="","",VLOOKUP(E4054,[1]PROJECTES!$C$14:$G$5000,5,FALSE))</f>
        <v/>
      </c>
      <c r="E4054" s="79"/>
      <c r="F4054" s="110" t="str">
        <f>IF(I4054="","",VLOOKUP(I4054,[1]PROJECTES!$C$14:$G$5000,2,FALSE))</f>
        <v/>
      </c>
      <c r="G4054" s="112" t="str">
        <f>IF(E4054="","",VLOOKUP(E4054,[1]PROJECTES!$C$14:$G$5000,4,FALSE))</f>
        <v/>
      </c>
      <c r="H4054" s="95"/>
      <c r="I4054" s="113" t="str">
        <f>IF(H4054="","",VLOOKUP(H4054,BD!B$2:C$16,2,FALSE))</f>
        <v/>
      </c>
      <c r="J4054" s="114"/>
      <c r="K4054" s="115" t="str">
        <f t="shared" si="139"/>
        <v/>
      </c>
      <c r="L4054" s="116" t="str">
        <f t="shared" ca="1" si="140"/>
        <v>-</v>
      </c>
      <c r="M4054" s="111" t="str">
        <f>IF(E4054="","",VLOOKUP(E4054,[1]PROJECTES!$C$14:$Z$5000,21,FALSE))</f>
        <v/>
      </c>
      <c r="N4054" s="117"/>
      <c r="O4054" s="118" t="s">
        <v>222</v>
      </c>
      <c r="P4054" s="119"/>
      <c r="Q4054" s="84"/>
      <c r="R4054" s="125"/>
      <c r="S4054" s="166"/>
      <c r="T4054" s="167"/>
    </row>
    <row r="4055" spans="1:20" s="121" customFormat="1" ht="20.100000000000001" customHeight="1" x14ac:dyDescent="0.3">
      <c r="A4055" s="80"/>
      <c r="B4055" s="110" t="str">
        <f>IF(E4055="","",VLOOKUP(E4055,[1]PROJECTES!$C$14:$G$5000,2,FALSE))</f>
        <v/>
      </c>
      <c r="C4055" s="80"/>
      <c r="D4055" s="283" t="str">
        <f>IF(E4055="","",VLOOKUP(E4055,[1]PROJECTES!$C$14:$G$5000,5,FALSE))</f>
        <v/>
      </c>
      <c r="E4055" s="79"/>
      <c r="F4055" s="110" t="str">
        <f>IF(I4055="","",VLOOKUP(I4055,[1]PROJECTES!$C$14:$G$5000,2,FALSE))</f>
        <v/>
      </c>
      <c r="G4055" s="112" t="str">
        <f>IF(E4055="","",VLOOKUP(E4055,[1]PROJECTES!$C$14:$G$5000,4,FALSE))</f>
        <v/>
      </c>
      <c r="H4055" s="95"/>
      <c r="I4055" s="113" t="str">
        <f>IF(H4055="","",VLOOKUP(H4055,BD!B$2:C$16,2,FALSE))</f>
        <v/>
      </c>
      <c r="J4055" s="114"/>
      <c r="K4055" s="115" t="str">
        <f t="shared" si="139"/>
        <v/>
      </c>
      <c r="L4055" s="116" t="str">
        <f t="shared" ca="1" si="140"/>
        <v>-</v>
      </c>
      <c r="M4055" s="111" t="str">
        <f>IF(E4055="","",VLOOKUP(E4055,[1]PROJECTES!$C$14:$Z$5000,21,FALSE))</f>
        <v/>
      </c>
      <c r="N4055" s="117"/>
      <c r="O4055" s="118" t="s">
        <v>222</v>
      </c>
      <c r="P4055" s="119"/>
      <c r="Q4055" s="84"/>
      <c r="R4055" s="125"/>
      <c r="S4055" s="166"/>
      <c r="T4055" s="167"/>
    </row>
    <row r="4056" spans="1:20" s="121" customFormat="1" ht="20.100000000000001" customHeight="1" x14ac:dyDescent="0.3">
      <c r="A4056" s="80"/>
      <c r="B4056" s="110" t="str">
        <f>IF(E4056="","",VLOOKUP(E4056,[1]PROJECTES!$C$14:$G$5000,2,FALSE))</f>
        <v/>
      </c>
      <c r="C4056" s="80"/>
      <c r="D4056" s="283" t="str">
        <f>IF(E4056="","",VLOOKUP(E4056,[1]PROJECTES!$C$14:$G$5000,5,FALSE))</f>
        <v/>
      </c>
      <c r="E4056" s="79"/>
      <c r="F4056" s="110" t="str">
        <f>IF(I4056="","",VLOOKUP(I4056,[1]PROJECTES!$C$14:$G$5000,2,FALSE))</f>
        <v/>
      </c>
      <c r="G4056" s="112" t="str">
        <f>IF(E4056="","",VLOOKUP(E4056,[1]PROJECTES!$C$14:$G$5000,4,FALSE))</f>
        <v/>
      </c>
      <c r="H4056" s="95"/>
      <c r="I4056" s="113" t="str">
        <f>IF(H4056="","",VLOOKUP(H4056,BD!B$2:C$16,2,FALSE))</f>
        <v/>
      </c>
      <c r="J4056" s="114"/>
      <c r="K4056" s="115" t="str">
        <f t="shared" si="139"/>
        <v/>
      </c>
      <c r="L4056" s="116" t="str">
        <f t="shared" ca="1" si="140"/>
        <v>-</v>
      </c>
      <c r="M4056" s="111" t="str">
        <f>IF(E4056="","",VLOOKUP(E4056,[1]PROJECTES!$C$14:$Z$5000,21,FALSE))</f>
        <v/>
      </c>
      <c r="N4056" s="117"/>
      <c r="O4056" s="118" t="s">
        <v>222</v>
      </c>
      <c r="P4056" s="119"/>
      <c r="Q4056" s="84"/>
      <c r="R4056" s="125"/>
      <c r="S4056" s="166"/>
      <c r="T4056" s="167"/>
    </row>
    <row r="4057" spans="1:20" s="121" customFormat="1" ht="20.100000000000001" customHeight="1" x14ac:dyDescent="0.3">
      <c r="A4057" s="80"/>
      <c r="B4057" s="110" t="str">
        <f>IF(E4057="","",VLOOKUP(E4057,[1]PROJECTES!$C$14:$G$5000,2,FALSE))</f>
        <v/>
      </c>
      <c r="C4057" s="80"/>
      <c r="D4057" s="283" t="str">
        <f>IF(E4057="","",VLOOKUP(E4057,[1]PROJECTES!$C$14:$G$5000,5,FALSE))</f>
        <v/>
      </c>
      <c r="E4057" s="79"/>
      <c r="F4057" s="110" t="str">
        <f>IF(I4057="","",VLOOKUP(I4057,[1]PROJECTES!$C$14:$G$5000,2,FALSE))</f>
        <v/>
      </c>
      <c r="G4057" s="112" t="str">
        <f>IF(E4057="","",VLOOKUP(E4057,[1]PROJECTES!$C$14:$G$5000,4,FALSE))</f>
        <v/>
      </c>
      <c r="H4057" s="95"/>
      <c r="I4057" s="113" t="str">
        <f>IF(H4057="","",VLOOKUP(H4057,BD!B$2:C$16,2,FALSE))</f>
        <v/>
      </c>
      <c r="J4057" s="114"/>
      <c r="K4057" s="115" t="str">
        <f t="shared" si="139"/>
        <v/>
      </c>
      <c r="L4057" s="116" t="str">
        <f t="shared" ca="1" si="140"/>
        <v>-</v>
      </c>
      <c r="M4057" s="111" t="str">
        <f>IF(E4057="","",VLOOKUP(E4057,[1]PROJECTES!$C$14:$Z$5000,21,FALSE))</f>
        <v/>
      </c>
      <c r="N4057" s="117"/>
      <c r="O4057" s="118" t="s">
        <v>222</v>
      </c>
      <c r="P4057" s="119"/>
      <c r="Q4057" s="84"/>
      <c r="R4057" s="125"/>
      <c r="S4057" s="166"/>
      <c r="T4057" s="167"/>
    </row>
    <row r="4058" spans="1:20" s="121" customFormat="1" ht="20.100000000000001" customHeight="1" x14ac:dyDescent="0.3">
      <c r="A4058" s="80"/>
      <c r="B4058" s="110" t="str">
        <f>IF(E4058="","",VLOOKUP(E4058,[1]PROJECTES!$C$14:$G$5000,2,FALSE))</f>
        <v/>
      </c>
      <c r="C4058" s="80"/>
      <c r="D4058" s="283" t="str">
        <f>IF(E4058="","",VLOOKUP(E4058,[1]PROJECTES!$C$14:$G$5000,5,FALSE))</f>
        <v/>
      </c>
      <c r="E4058" s="79"/>
      <c r="F4058" s="110" t="str">
        <f>IF(I4058="","",VLOOKUP(I4058,[1]PROJECTES!$C$14:$G$5000,2,FALSE))</f>
        <v/>
      </c>
      <c r="G4058" s="112" t="str">
        <f>IF(E4058="","",VLOOKUP(E4058,[1]PROJECTES!$C$14:$G$5000,4,FALSE))</f>
        <v/>
      </c>
      <c r="H4058" s="95"/>
      <c r="I4058" s="113" t="str">
        <f>IF(H4058="","",VLOOKUP(H4058,BD!B$2:C$16,2,FALSE))</f>
        <v/>
      </c>
      <c r="J4058" s="114"/>
      <c r="K4058" s="115" t="str">
        <f t="shared" si="139"/>
        <v/>
      </c>
      <c r="L4058" s="116" t="str">
        <f t="shared" ca="1" si="140"/>
        <v>-</v>
      </c>
      <c r="M4058" s="111" t="str">
        <f>IF(E4058="","",VLOOKUP(E4058,[1]PROJECTES!$C$14:$Z$5000,21,FALSE))</f>
        <v/>
      </c>
      <c r="N4058" s="117"/>
      <c r="O4058" s="118" t="s">
        <v>222</v>
      </c>
      <c r="P4058" s="119"/>
      <c r="Q4058" s="84"/>
      <c r="R4058" s="125"/>
      <c r="S4058" s="166"/>
      <c r="T4058" s="167"/>
    </row>
    <row r="4059" spans="1:20" s="121" customFormat="1" ht="20.100000000000001" customHeight="1" x14ac:dyDescent="0.3">
      <c r="A4059" s="80"/>
      <c r="B4059" s="110" t="str">
        <f>IF(E4059="","",VLOOKUP(E4059,[1]PROJECTES!$C$14:$G$5000,2,FALSE))</f>
        <v/>
      </c>
      <c r="C4059" s="80"/>
      <c r="D4059" s="283" t="str">
        <f>IF(E4059="","",VLOOKUP(E4059,[1]PROJECTES!$C$14:$G$5000,5,FALSE))</f>
        <v/>
      </c>
      <c r="E4059" s="79"/>
      <c r="F4059" s="110" t="str">
        <f>IF(I4059="","",VLOOKUP(I4059,[1]PROJECTES!$C$14:$G$5000,2,FALSE))</f>
        <v/>
      </c>
      <c r="G4059" s="112" t="str">
        <f>IF(E4059="","",VLOOKUP(E4059,[1]PROJECTES!$C$14:$G$5000,4,FALSE))</f>
        <v/>
      </c>
      <c r="H4059" s="95"/>
      <c r="I4059" s="113" t="str">
        <f>IF(H4059="","",VLOOKUP(H4059,BD!B$2:C$16,2,FALSE))</f>
        <v/>
      </c>
      <c r="J4059" s="114"/>
      <c r="K4059" s="115" t="str">
        <f t="shared" si="139"/>
        <v/>
      </c>
      <c r="L4059" s="116" t="str">
        <f t="shared" ca="1" si="140"/>
        <v>-</v>
      </c>
      <c r="M4059" s="111" t="str">
        <f>IF(E4059="","",VLOOKUP(E4059,[1]PROJECTES!$C$14:$Z$5000,21,FALSE))</f>
        <v/>
      </c>
      <c r="N4059" s="117"/>
      <c r="O4059" s="118" t="s">
        <v>222</v>
      </c>
      <c r="P4059" s="119"/>
      <c r="Q4059" s="84"/>
      <c r="R4059" s="125"/>
      <c r="S4059" s="166"/>
      <c r="T4059" s="167"/>
    </row>
    <row r="4060" spans="1:20" s="121" customFormat="1" ht="20.100000000000001" customHeight="1" x14ac:dyDescent="0.3">
      <c r="A4060" s="80"/>
      <c r="B4060" s="110" t="str">
        <f>IF(E4060="","",VLOOKUP(E4060,[1]PROJECTES!$C$14:$G$5000,2,FALSE))</f>
        <v/>
      </c>
      <c r="C4060" s="80"/>
      <c r="D4060" s="283" t="str">
        <f>IF(E4060="","",VLOOKUP(E4060,[1]PROJECTES!$C$14:$G$5000,5,FALSE))</f>
        <v/>
      </c>
      <c r="E4060" s="79"/>
      <c r="F4060" s="110" t="str">
        <f>IF(I4060="","",VLOOKUP(I4060,[1]PROJECTES!$C$14:$G$5000,2,FALSE))</f>
        <v/>
      </c>
      <c r="G4060" s="112" t="str">
        <f>IF(E4060="","",VLOOKUP(E4060,[1]PROJECTES!$C$14:$G$5000,4,FALSE))</f>
        <v/>
      </c>
      <c r="H4060" s="95"/>
      <c r="I4060" s="113" t="str">
        <f>IF(H4060="","",VLOOKUP(H4060,BD!B$2:C$16,2,FALSE))</f>
        <v/>
      </c>
      <c r="J4060" s="114"/>
      <c r="K4060" s="115" t="str">
        <f t="shared" si="139"/>
        <v/>
      </c>
      <c r="L4060" s="116" t="str">
        <f t="shared" ca="1" si="140"/>
        <v>-</v>
      </c>
      <c r="M4060" s="111" t="str">
        <f>IF(E4060="","",VLOOKUP(E4060,[1]PROJECTES!$C$14:$Z$5000,21,FALSE))</f>
        <v/>
      </c>
      <c r="N4060" s="117"/>
      <c r="O4060" s="118" t="s">
        <v>222</v>
      </c>
      <c r="P4060" s="119"/>
      <c r="Q4060" s="84"/>
      <c r="R4060" s="125"/>
      <c r="S4060" s="166"/>
      <c r="T4060" s="167"/>
    </row>
    <row r="4061" spans="1:20" s="121" customFormat="1" ht="20.100000000000001" customHeight="1" x14ac:dyDescent="0.3">
      <c r="A4061" s="80"/>
      <c r="B4061" s="110" t="str">
        <f>IF(E4061="","",VLOOKUP(E4061,[1]PROJECTES!$C$14:$G$5000,2,FALSE))</f>
        <v/>
      </c>
      <c r="C4061" s="80"/>
      <c r="D4061" s="283" t="str">
        <f>IF(E4061="","",VLOOKUP(E4061,[1]PROJECTES!$C$14:$G$5000,5,FALSE))</f>
        <v/>
      </c>
      <c r="E4061" s="79"/>
      <c r="F4061" s="110" t="str">
        <f>IF(I4061="","",VLOOKUP(I4061,[1]PROJECTES!$C$14:$G$5000,2,FALSE))</f>
        <v/>
      </c>
      <c r="G4061" s="112" t="str">
        <f>IF(E4061="","",VLOOKUP(E4061,[1]PROJECTES!$C$14:$G$5000,4,FALSE))</f>
        <v/>
      </c>
      <c r="H4061" s="95"/>
      <c r="I4061" s="113" t="str">
        <f>IF(H4061="","",VLOOKUP(H4061,BD!B$2:C$16,2,FALSE))</f>
        <v/>
      </c>
      <c r="J4061" s="114"/>
      <c r="K4061" s="115" t="str">
        <f t="shared" si="139"/>
        <v/>
      </c>
      <c r="L4061" s="116" t="str">
        <f t="shared" ca="1" si="140"/>
        <v>-</v>
      </c>
      <c r="M4061" s="111" t="str">
        <f>IF(E4061="","",VLOOKUP(E4061,[1]PROJECTES!$C$14:$Z$5000,21,FALSE))</f>
        <v/>
      </c>
      <c r="N4061" s="117"/>
      <c r="O4061" s="118" t="s">
        <v>222</v>
      </c>
      <c r="P4061" s="119"/>
      <c r="Q4061" s="84"/>
      <c r="R4061" s="125"/>
      <c r="S4061" s="166"/>
      <c r="T4061" s="167"/>
    </row>
    <row r="4062" spans="1:20" s="121" customFormat="1" ht="20.100000000000001" customHeight="1" x14ac:dyDescent="0.3">
      <c r="A4062" s="80"/>
      <c r="B4062" s="110" t="str">
        <f>IF(E4062="","",VLOOKUP(E4062,[1]PROJECTES!$C$14:$G$5000,2,FALSE))</f>
        <v/>
      </c>
      <c r="C4062" s="80"/>
      <c r="D4062" s="283" t="str">
        <f>IF(E4062="","",VLOOKUP(E4062,[1]PROJECTES!$C$14:$G$5000,5,FALSE))</f>
        <v/>
      </c>
      <c r="E4062" s="79"/>
      <c r="F4062" s="110" t="str">
        <f>IF(I4062="","",VLOOKUP(I4062,[1]PROJECTES!$C$14:$G$5000,2,FALSE))</f>
        <v/>
      </c>
      <c r="G4062" s="112" t="str">
        <f>IF(E4062="","",VLOOKUP(E4062,[1]PROJECTES!$C$14:$G$5000,4,FALSE))</f>
        <v/>
      </c>
      <c r="H4062" s="95"/>
      <c r="I4062" s="113" t="str">
        <f>IF(H4062="","",VLOOKUP(H4062,BD!B$2:C$16,2,FALSE))</f>
        <v/>
      </c>
      <c r="J4062" s="114"/>
      <c r="K4062" s="115" t="str">
        <f t="shared" si="139"/>
        <v/>
      </c>
      <c r="L4062" s="116" t="str">
        <f t="shared" ca="1" si="140"/>
        <v>-</v>
      </c>
      <c r="M4062" s="111" t="str">
        <f>IF(E4062="","",VLOOKUP(E4062,[1]PROJECTES!$C$14:$Z$5000,21,FALSE))</f>
        <v/>
      </c>
      <c r="N4062" s="117"/>
      <c r="O4062" s="118" t="s">
        <v>222</v>
      </c>
      <c r="P4062" s="119"/>
      <c r="Q4062" s="84"/>
      <c r="R4062" s="125"/>
      <c r="S4062" s="166"/>
      <c r="T4062" s="167"/>
    </row>
    <row r="4063" spans="1:20" s="121" customFormat="1" ht="20.100000000000001" customHeight="1" x14ac:dyDescent="0.3">
      <c r="A4063" s="80"/>
      <c r="B4063" s="110" t="str">
        <f>IF(E4063="","",VLOOKUP(E4063,[1]PROJECTES!$C$14:$G$5000,2,FALSE))</f>
        <v/>
      </c>
      <c r="C4063" s="80"/>
      <c r="D4063" s="283" t="str">
        <f>IF(E4063="","",VLOOKUP(E4063,[1]PROJECTES!$C$14:$G$5000,5,FALSE))</f>
        <v/>
      </c>
      <c r="E4063" s="79"/>
      <c r="F4063" s="110" t="str">
        <f>IF(I4063="","",VLOOKUP(I4063,[1]PROJECTES!$C$14:$G$5000,2,FALSE))</f>
        <v/>
      </c>
      <c r="G4063" s="112" t="str">
        <f>IF(E4063="","",VLOOKUP(E4063,[1]PROJECTES!$C$14:$G$5000,4,FALSE))</f>
        <v/>
      </c>
      <c r="H4063" s="95"/>
      <c r="I4063" s="113" t="str">
        <f>IF(H4063="","",VLOOKUP(H4063,BD!B$2:C$16,2,FALSE))</f>
        <v/>
      </c>
      <c r="J4063" s="114"/>
      <c r="K4063" s="115" t="str">
        <f t="shared" ref="K4063:K4121" si="141">IF(J4063="","",WEEKNUM(J4063,2)-0)</f>
        <v/>
      </c>
      <c r="L4063" s="116" t="str">
        <f t="shared" ca="1" si="140"/>
        <v>-</v>
      </c>
      <c r="M4063" s="111" t="str">
        <f>IF(E4063="","",VLOOKUP(E4063,[1]PROJECTES!$C$14:$Z$5000,21,FALSE))</f>
        <v/>
      </c>
      <c r="N4063" s="117"/>
      <c r="O4063" s="118" t="s">
        <v>222</v>
      </c>
      <c r="P4063" s="119"/>
      <c r="Q4063" s="84"/>
      <c r="R4063" s="125"/>
      <c r="S4063" s="166"/>
      <c r="T4063" s="167"/>
    </row>
    <row r="4064" spans="1:20" s="121" customFormat="1" ht="20.100000000000001" customHeight="1" x14ac:dyDescent="0.3">
      <c r="A4064" s="80"/>
      <c r="B4064" s="110" t="str">
        <f>IF(E4064="","",VLOOKUP(E4064,[1]PROJECTES!$C$14:$G$5000,2,FALSE))</f>
        <v/>
      </c>
      <c r="C4064" s="80"/>
      <c r="D4064" s="283" t="str">
        <f>IF(E4064="","",VLOOKUP(E4064,[1]PROJECTES!$C$14:$G$5000,5,FALSE))</f>
        <v/>
      </c>
      <c r="E4064" s="79"/>
      <c r="F4064" s="110" t="str">
        <f>IF(I4064="","",VLOOKUP(I4064,[1]PROJECTES!$C$14:$G$5000,2,FALSE))</f>
        <v/>
      </c>
      <c r="G4064" s="112" t="str">
        <f>IF(E4064="","",VLOOKUP(E4064,[1]PROJECTES!$C$14:$G$5000,4,FALSE))</f>
        <v/>
      </c>
      <c r="H4064" s="95"/>
      <c r="I4064" s="113" t="str">
        <f>IF(H4064="","",VLOOKUP(H4064,BD!B$2:C$16,2,FALSE))</f>
        <v/>
      </c>
      <c r="J4064" s="114"/>
      <c r="K4064" s="115" t="str">
        <f t="shared" si="141"/>
        <v/>
      </c>
      <c r="L4064" s="116" t="str">
        <f t="shared" ref="L4064:L4122" ca="1" si="142">IF(M4064="","-",IF(G4064="TA","-",+M4064-TODAY()))</f>
        <v>-</v>
      </c>
      <c r="M4064" s="111" t="str">
        <f>IF(E4064="","",VLOOKUP(E4064,[1]PROJECTES!$C$14:$Z$5000,21,FALSE))</f>
        <v/>
      </c>
      <c r="N4064" s="117"/>
      <c r="O4064" s="118" t="s">
        <v>222</v>
      </c>
      <c r="P4064" s="119"/>
      <c r="Q4064" s="84"/>
      <c r="R4064" s="125"/>
      <c r="S4064" s="166"/>
      <c r="T4064" s="167"/>
    </row>
    <row r="4065" spans="1:20" s="121" customFormat="1" ht="20.100000000000001" customHeight="1" x14ac:dyDescent="0.3">
      <c r="A4065" s="80"/>
      <c r="B4065" s="110" t="str">
        <f>IF(E4065="","",VLOOKUP(E4065,[1]PROJECTES!$C$14:$G$5000,2,FALSE))</f>
        <v/>
      </c>
      <c r="C4065" s="80"/>
      <c r="D4065" s="283" t="str">
        <f>IF(E4065="","",VLOOKUP(E4065,[1]PROJECTES!$C$14:$G$5000,5,FALSE))</f>
        <v/>
      </c>
      <c r="E4065" s="79"/>
      <c r="F4065" s="110" t="str">
        <f>IF(I4065="","",VLOOKUP(I4065,[1]PROJECTES!$C$14:$G$5000,2,FALSE))</f>
        <v/>
      </c>
      <c r="G4065" s="112" t="str">
        <f>IF(E4065="","",VLOOKUP(E4065,[1]PROJECTES!$C$14:$G$5000,4,FALSE))</f>
        <v/>
      </c>
      <c r="H4065" s="95"/>
      <c r="I4065" s="113" t="str">
        <f>IF(H4065="","",VLOOKUP(H4065,BD!B$2:C$16,2,FALSE))</f>
        <v/>
      </c>
      <c r="J4065" s="114"/>
      <c r="K4065" s="115" t="str">
        <f t="shared" si="141"/>
        <v/>
      </c>
      <c r="L4065" s="116" t="str">
        <f t="shared" ca="1" si="142"/>
        <v>-</v>
      </c>
      <c r="M4065" s="111" t="str">
        <f>IF(E4065="","",VLOOKUP(E4065,[1]PROJECTES!$C$14:$Z$5000,21,FALSE))</f>
        <v/>
      </c>
      <c r="N4065" s="117"/>
      <c r="O4065" s="118" t="s">
        <v>222</v>
      </c>
      <c r="P4065" s="119"/>
      <c r="Q4065" s="84"/>
      <c r="R4065" s="125"/>
      <c r="S4065" s="166"/>
      <c r="T4065" s="167"/>
    </row>
    <row r="4066" spans="1:20" s="121" customFormat="1" ht="20.100000000000001" customHeight="1" x14ac:dyDescent="0.3">
      <c r="A4066" s="80"/>
      <c r="B4066" s="110" t="str">
        <f>IF(E4066="","",VLOOKUP(E4066,[1]PROJECTES!$C$14:$G$5000,2,FALSE))</f>
        <v/>
      </c>
      <c r="C4066" s="80"/>
      <c r="D4066" s="283" t="str">
        <f>IF(E4066="","",VLOOKUP(E4066,[1]PROJECTES!$C$14:$G$5000,5,FALSE))</f>
        <v/>
      </c>
      <c r="E4066" s="79"/>
      <c r="F4066" s="110" t="str">
        <f>IF(I4066="","",VLOOKUP(I4066,[1]PROJECTES!$C$14:$G$5000,2,FALSE))</f>
        <v/>
      </c>
      <c r="G4066" s="112" t="str">
        <f>IF(E4066="","",VLOOKUP(E4066,[1]PROJECTES!$C$14:$G$5000,4,FALSE))</f>
        <v/>
      </c>
      <c r="H4066" s="95"/>
      <c r="I4066" s="113" t="str">
        <f>IF(H4066="","",VLOOKUP(H4066,BD!B$2:C$16,2,FALSE))</f>
        <v/>
      </c>
      <c r="J4066" s="114"/>
      <c r="K4066" s="115" t="str">
        <f t="shared" si="141"/>
        <v/>
      </c>
      <c r="L4066" s="116" t="str">
        <f t="shared" ca="1" si="142"/>
        <v>-</v>
      </c>
      <c r="M4066" s="111" t="str">
        <f>IF(E4066="","",VLOOKUP(E4066,[1]PROJECTES!$C$14:$Z$5000,21,FALSE))</f>
        <v/>
      </c>
      <c r="N4066" s="117"/>
      <c r="O4066" s="118" t="s">
        <v>222</v>
      </c>
      <c r="P4066" s="119"/>
      <c r="Q4066" s="84"/>
      <c r="R4066" s="125"/>
      <c r="S4066" s="166"/>
      <c r="T4066" s="167"/>
    </row>
    <row r="4067" spans="1:20" s="121" customFormat="1" ht="20.100000000000001" customHeight="1" x14ac:dyDescent="0.3">
      <c r="A4067" s="80"/>
      <c r="B4067" s="110" t="str">
        <f>IF(E4067="","",VLOOKUP(E4067,[1]PROJECTES!$C$14:$G$5000,2,FALSE))</f>
        <v/>
      </c>
      <c r="C4067" s="80"/>
      <c r="D4067" s="283" t="str">
        <f>IF(E4067="","",VLOOKUP(E4067,[1]PROJECTES!$C$14:$G$5000,5,FALSE))</f>
        <v/>
      </c>
      <c r="E4067" s="79"/>
      <c r="F4067" s="110" t="str">
        <f>IF(I4067="","",VLOOKUP(I4067,[1]PROJECTES!$C$14:$G$5000,2,FALSE))</f>
        <v/>
      </c>
      <c r="G4067" s="112" t="str">
        <f>IF(E4067="","",VLOOKUP(E4067,[1]PROJECTES!$C$14:$G$5000,4,FALSE))</f>
        <v/>
      </c>
      <c r="H4067" s="95"/>
      <c r="I4067" s="113" t="str">
        <f>IF(H4067="","",VLOOKUP(H4067,BD!B$2:C$16,2,FALSE))</f>
        <v/>
      </c>
      <c r="J4067" s="114"/>
      <c r="K4067" s="115" t="str">
        <f t="shared" si="141"/>
        <v/>
      </c>
      <c r="L4067" s="116" t="str">
        <f t="shared" ca="1" si="142"/>
        <v>-</v>
      </c>
      <c r="M4067" s="111" t="str">
        <f>IF(E4067="","",VLOOKUP(E4067,[1]PROJECTES!$C$14:$Z$5000,21,FALSE))</f>
        <v/>
      </c>
      <c r="N4067" s="117"/>
      <c r="O4067" s="118" t="s">
        <v>222</v>
      </c>
      <c r="P4067" s="119"/>
      <c r="Q4067" s="84"/>
      <c r="R4067" s="125"/>
      <c r="S4067" s="166"/>
      <c r="T4067" s="167"/>
    </row>
    <row r="4068" spans="1:20" s="121" customFormat="1" ht="20.100000000000001" customHeight="1" x14ac:dyDescent="0.3">
      <c r="A4068" s="80"/>
      <c r="B4068" s="110" t="str">
        <f>IF(E4068="","",VLOOKUP(E4068,[1]PROJECTES!$C$14:$G$5000,2,FALSE))</f>
        <v/>
      </c>
      <c r="C4068" s="80"/>
      <c r="D4068" s="283" t="str">
        <f>IF(E4068="","",VLOOKUP(E4068,[1]PROJECTES!$C$14:$G$5000,5,FALSE))</f>
        <v/>
      </c>
      <c r="E4068" s="79"/>
      <c r="F4068" s="110" t="str">
        <f>IF(I4068="","",VLOOKUP(I4068,[1]PROJECTES!$C$14:$G$5000,2,FALSE))</f>
        <v/>
      </c>
      <c r="G4068" s="112" t="str">
        <f>IF(E4068="","",VLOOKUP(E4068,[1]PROJECTES!$C$14:$G$5000,4,FALSE))</f>
        <v/>
      </c>
      <c r="H4068" s="95"/>
      <c r="I4068" s="113" t="str">
        <f>IF(H4068="","",VLOOKUP(H4068,BD!B$2:C$16,2,FALSE))</f>
        <v/>
      </c>
      <c r="J4068" s="114"/>
      <c r="K4068" s="115" t="str">
        <f t="shared" si="141"/>
        <v/>
      </c>
      <c r="L4068" s="116" t="str">
        <f t="shared" ca="1" si="142"/>
        <v>-</v>
      </c>
      <c r="M4068" s="111" t="str">
        <f>IF(E4068="","",VLOOKUP(E4068,[1]PROJECTES!$C$14:$Z$5000,21,FALSE))</f>
        <v/>
      </c>
      <c r="N4068" s="117"/>
      <c r="O4068" s="118" t="s">
        <v>222</v>
      </c>
      <c r="P4068" s="119"/>
      <c r="Q4068" s="84"/>
      <c r="R4068" s="125"/>
      <c r="S4068" s="166"/>
      <c r="T4068" s="167"/>
    </row>
    <row r="4069" spans="1:20" s="121" customFormat="1" ht="20.100000000000001" customHeight="1" x14ac:dyDescent="0.3">
      <c r="A4069" s="80"/>
      <c r="B4069" s="110" t="str">
        <f>IF(E4069="","",VLOOKUP(E4069,[1]PROJECTES!$C$14:$G$5000,2,FALSE))</f>
        <v/>
      </c>
      <c r="C4069" s="80"/>
      <c r="D4069" s="283" t="str">
        <f>IF(E4069="","",VLOOKUP(E4069,[1]PROJECTES!$C$14:$G$5000,5,FALSE))</f>
        <v/>
      </c>
      <c r="E4069" s="79"/>
      <c r="F4069" s="110" t="str">
        <f>IF(I4069="","",VLOOKUP(I4069,[1]PROJECTES!$C$14:$G$5000,2,FALSE))</f>
        <v/>
      </c>
      <c r="G4069" s="112" t="str">
        <f>IF(E4069="","",VLOOKUP(E4069,[1]PROJECTES!$C$14:$G$5000,4,FALSE))</f>
        <v/>
      </c>
      <c r="H4069" s="95"/>
      <c r="I4069" s="113" t="str">
        <f>IF(H4069="","",VLOOKUP(H4069,BD!B$2:C$16,2,FALSE))</f>
        <v/>
      </c>
      <c r="J4069" s="114"/>
      <c r="K4069" s="115" t="str">
        <f t="shared" si="141"/>
        <v/>
      </c>
      <c r="L4069" s="116" t="str">
        <f t="shared" ca="1" si="142"/>
        <v>-</v>
      </c>
      <c r="M4069" s="111" t="str">
        <f>IF(E4069="","",VLOOKUP(E4069,[1]PROJECTES!$C$14:$Z$5000,21,FALSE))</f>
        <v/>
      </c>
      <c r="N4069" s="117"/>
      <c r="O4069" s="118" t="s">
        <v>222</v>
      </c>
      <c r="P4069" s="119"/>
      <c r="Q4069" s="84"/>
      <c r="R4069" s="125"/>
      <c r="S4069" s="166"/>
      <c r="T4069" s="167"/>
    </row>
    <row r="4070" spans="1:20" s="121" customFormat="1" ht="20.100000000000001" customHeight="1" x14ac:dyDescent="0.3">
      <c r="A4070" s="80"/>
      <c r="B4070" s="110" t="str">
        <f>IF(E4070="","",VLOOKUP(E4070,[1]PROJECTES!$C$14:$G$5000,2,FALSE))</f>
        <v/>
      </c>
      <c r="C4070" s="80"/>
      <c r="D4070" s="283" t="str">
        <f>IF(E4070="","",VLOOKUP(E4070,[1]PROJECTES!$C$14:$G$5000,5,FALSE))</f>
        <v/>
      </c>
      <c r="E4070" s="79"/>
      <c r="F4070" s="110" t="str">
        <f>IF(I4070="","",VLOOKUP(I4070,[1]PROJECTES!$C$14:$G$5000,2,FALSE))</f>
        <v/>
      </c>
      <c r="G4070" s="112" t="str">
        <f>IF(E4070="","",VLOOKUP(E4070,[1]PROJECTES!$C$14:$G$5000,4,FALSE))</f>
        <v/>
      </c>
      <c r="H4070" s="95"/>
      <c r="I4070" s="113" t="str">
        <f>IF(H4070="","",VLOOKUP(H4070,BD!B$2:C$16,2,FALSE))</f>
        <v/>
      </c>
      <c r="J4070" s="114"/>
      <c r="K4070" s="115" t="str">
        <f t="shared" si="141"/>
        <v/>
      </c>
      <c r="L4070" s="116" t="str">
        <f t="shared" ca="1" si="142"/>
        <v>-</v>
      </c>
      <c r="M4070" s="111" t="str">
        <f>IF(E4070="","",VLOOKUP(E4070,[1]PROJECTES!$C$14:$Z$5000,21,FALSE))</f>
        <v/>
      </c>
      <c r="N4070" s="117"/>
      <c r="O4070" s="118" t="s">
        <v>222</v>
      </c>
      <c r="P4070" s="119"/>
      <c r="Q4070" s="84"/>
      <c r="R4070" s="125"/>
      <c r="S4070" s="166"/>
      <c r="T4070" s="167"/>
    </row>
    <row r="4071" spans="1:20" s="121" customFormat="1" ht="20.100000000000001" customHeight="1" x14ac:dyDescent="0.3">
      <c r="A4071" s="80"/>
      <c r="B4071" s="110" t="str">
        <f>IF(E4071="","",VLOOKUP(E4071,[1]PROJECTES!$C$14:$G$5000,2,FALSE))</f>
        <v/>
      </c>
      <c r="C4071" s="80"/>
      <c r="D4071" s="283" t="str">
        <f>IF(E4071="","",VLOOKUP(E4071,[1]PROJECTES!$C$14:$G$5000,5,FALSE))</f>
        <v/>
      </c>
      <c r="E4071" s="79"/>
      <c r="F4071" s="110" t="str">
        <f>IF(I4071="","",VLOOKUP(I4071,[1]PROJECTES!$C$14:$G$5000,2,FALSE))</f>
        <v/>
      </c>
      <c r="G4071" s="112" t="str">
        <f>IF(E4071="","",VLOOKUP(E4071,[1]PROJECTES!$C$14:$G$5000,4,FALSE))</f>
        <v/>
      </c>
      <c r="H4071" s="95"/>
      <c r="I4071" s="113" t="str">
        <f>IF(H4071="","",VLOOKUP(H4071,BD!B$2:C$16,2,FALSE))</f>
        <v/>
      </c>
      <c r="J4071" s="114"/>
      <c r="K4071" s="115" t="str">
        <f t="shared" si="141"/>
        <v/>
      </c>
      <c r="L4071" s="116" t="str">
        <f t="shared" ca="1" si="142"/>
        <v>-</v>
      </c>
      <c r="M4071" s="111" t="str">
        <f>IF(E4071="","",VLOOKUP(E4071,[1]PROJECTES!$C$14:$Z$5000,21,FALSE))</f>
        <v/>
      </c>
      <c r="N4071" s="117"/>
      <c r="O4071" s="118" t="s">
        <v>222</v>
      </c>
      <c r="P4071" s="119"/>
      <c r="Q4071" s="84"/>
      <c r="R4071" s="125"/>
      <c r="S4071" s="166"/>
      <c r="T4071" s="167"/>
    </row>
    <row r="4072" spans="1:20" s="121" customFormat="1" ht="20.100000000000001" customHeight="1" x14ac:dyDescent="0.3">
      <c r="A4072" s="80"/>
      <c r="B4072" s="110" t="str">
        <f>IF(E4072="","",VLOOKUP(E4072,[1]PROJECTES!$C$14:$G$5000,2,FALSE))</f>
        <v/>
      </c>
      <c r="C4072" s="80"/>
      <c r="D4072" s="283" t="str">
        <f>IF(E4072="","",VLOOKUP(E4072,[1]PROJECTES!$C$14:$G$5000,5,FALSE))</f>
        <v/>
      </c>
      <c r="E4072" s="79"/>
      <c r="F4072" s="110" t="str">
        <f>IF(I4072="","",VLOOKUP(I4072,[1]PROJECTES!$C$14:$G$5000,2,FALSE))</f>
        <v/>
      </c>
      <c r="G4072" s="112" t="str">
        <f>IF(E4072="","",VLOOKUP(E4072,[1]PROJECTES!$C$14:$G$5000,4,FALSE))</f>
        <v/>
      </c>
      <c r="H4072" s="95"/>
      <c r="I4072" s="113" t="str">
        <f>IF(H4072="","",VLOOKUP(H4072,BD!B$2:C$16,2,FALSE))</f>
        <v/>
      </c>
      <c r="J4072" s="114"/>
      <c r="K4072" s="115" t="str">
        <f t="shared" si="141"/>
        <v/>
      </c>
      <c r="L4072" s="116" t="str">
        <f t="shared" ca="1" si="142"/>
        <v>-</v>
      </c>
      <c r="M4072" s="111" t="str">
        <f>IF(E4072="","",VLOOKUP(E4072,[1]PROJECTES!$C$14:$Z$5000,21,FALSE))</f>
        <v/>
      </c>
      <c r="N4072" s="117"/>
      <c r="O4072" s="118" t="s">
        <v>222</v>
      </c>
      <c r="P4072" s="119"/>
      <c r="Q4072" s="84"/>
      <c r="R4072" s="125"/>
      <c r="S4072" s="166"/>
      <c r="T4072" s="167"/>
    </row>
    <row r="4073" spans="1:20" s="121" customFormat="1" ht="20.100000000000001" customHeight="1" x14ac:dyDescent="0.3">
      <c r="A4073" s="80"/>
      <c r="B4073" s="110" t="str">
        <f>IF(E4073="","",VLOOKUP(E4073,[1]PROJECTES!$C$14:$G$5000,2,FALSE))</f>
        <v/>
      </c>
      <c r="C4073" s="80"/>
      <c r="D4073" s="283" t="str">
        <f>IF(E4073="","",VLOOKUP(E4073,[1]PROJECTES!$C$14:$G$5000,5,FALSE))</f>
        <v/>
      </c>
      <c r="E4073" s="79"/>
      <c r="F4073" s="110" t="str">
        <f>IF(I4073="","",VLOOKUP(I4073,[1]PROJECTES!$C$14:$G$5000,2,FALSE))</f>
        <v/>
      </c>
      <c r="G4073" s="112" t="str">
        <f>IF(E4073="","",VLOOKUP(E4073,[1]PROJECTES!$C$14:$G$5000,4,FALSE))</f>
        <v/>
      </c>
      <c r="H4073" s="95"/>
      <c r="I4073" s="113" t="str">
        <f>IF(H4073="","",VLOOKUP(H4073,BD!B$2:C$16,2,FALSE))</f>
        <v/>
      </c>
      <c r="J4073" s="114"/>
      <c r="K4073" s="115" t="str">
        <f t="shared" si="141"/>
        <v/>
      </c>
      <c r="L4073" s="116" t="str">
        <f t="shared" ca="1" si="142"/>
        <v>-</v>
      </c>
      <c r="M4073" s="111" t="str">
        <f>IF(E4073="","",VLOOKUP(E4073,[1]PROJECTES!$C$14:$Z$5000,21,FALSE))</f>
        <v/>
      </c>
      <c r="N4073" s="117"/>
      <c r="O4073" s="118" t="s">
        <v>222</v>
      </c>
      <c r="P4073" s="119"/>
      <c r="Q4073" s="84"/>
      <c r="R4073" s="125"/>
      <c r="S4073" s="166"/>
      <c r="T4073" s="167"/>
    </row>
    <row r="4074" spans="1:20" s="121" customFormat="1" ht="20.100000000000001" customHeight="1" x14ac:dyDescent="0.3">
      <c r="A4074" s="80"/>
      <c r="B4074" s="110" t="str">
        <f>IF(E4074="","",VLOOKUP(E4074,[1]PROJECTES!$C$14:$G$5000,2,FALSE))</f>
        <v/>
      </c>
      <c r="C4074" s="80"/>
      <c r="D4074" s="283" t="str">
        <f>IF(E4074="","",VLOOKUP(E4074,[1]PROJECTES!$C$14:$G$5000,5,FALSE))</f>
        <v/>
      </c>
      <c r="E4074" s="79"/>
      <c r="F4074" s="110" t="str">
        <f>IF(I4074="","",VLOOKUP(I4074,[1]PROJECTES!$C$14:$G$5000,2,FALSE))</f>
        <v/>
      </c>
      <c r="G4074" s="112" t="str">
        <f>IF(E4074="","",VLOOKUP(E4074,[1]PROJECTES!$C$14:$G$5000,4,FALSE))</f>
        <v/>
      </c>
      <c r="H4074" s="95"/>
      <c r="I4074" s="113" t="str">
        <f>IF(H4074="","",VLOOKUP(H4074,BD!B$2:C$16,2,FALSE))</f>
        <v/>
      </c>
      <c r="J4074" s="114"/>
      <c r="K4074" s="115" t="str">
        <f t="shared" si="141"/>
        <v/>
      </c>
      <c r="L4074" s="116" t="str">
        <f t="shared" ca="1" si="142"/>
        <v>-</v>
      </c>
      <c r="M4074" s="111" t="str">
        <f>IF(E4074="","",VLOOKUP(E4074,[1]PROJECTES!$C$14:$Z$5000,21,FALSE))</f>
        <v/>
      </c>
      <c r="N4074" s="117"/>
      <c r="O4074" s="118" t="s">
        <v>222</v>
      </c>
      <c r="P4074" s="119"/>
      <c r="Q4074" s="84"/>
      <c r="R4074" s="125"/>
      <c r="S4074" s="166"/>
      <c r="T4074" s="167"/>
    </row>
    <row r="4075" spans="1:20" s="121" customFormat="1" ht="20.100000000000001" customHeight="1" x14ac:dyDescent="0.3">
      <c r="A4075" s="80"/>
      <c r="B4075" s="110" t="str">
        <f>IF(E4075="","",VLOOKUP(E4075,[1]PROJECTES!$C$14:$G$5000,2,FALSE))</f>
        <v/>
      </c>
      <c r="C4075" s="80"/>
      <c r="D4075" s="283" t="str">
        <f>IF(E4075="","",VLOOKUP(E4075,[1]PROJECTES!$C$14:$G$5000,5,FALSE))</f>
        <v/>
      </c>
      <c r="E4075" s="79"/>
      <c r="F4075" s="110" t="str">
        <f>IF(I4075="","",VLOOKUP(I4075,[1]PROJECTES!$C$14:$G$5000,2,FALSE))</f>
        <v/>
      </c>
      <c r="G4075" s="112" t="str">
        <f>IF(E4075="","",VLOOKUP(E4075,[1]PROJECTES!$C$14:$G$5000,4,FALSE))</f>
        <v/>
      </c>
      <c r="H4075" s="95"/>
      <c r="I4075" s="113" t="str">
        <f>IF(H4075="","",VLOOKUP(H4075,BD!B$2:C$16,2,FALSE))</f>
        <v/>
      </c>
      <c r="J4075" s="114"/>
      <c r="K4075" s="115" t="str">
        <f t="shared" si="141"/>
        <v/>
      </c>
      <c r="L4075" s="116" t="str">
        <f t="shared" ca="1" si="142"/>
        <v>-</v>
      </c>
      <c r="M4075" s="111" t="str">
        <f>IF(E4075="","",VLOOKUP(E4075,[1]PROJECTES!$C$14:$Z$5000,21,FALSE))</f>
        <v/>
      </c>
      <c r="N4075" s="117"/>
      <c r="O4075" s="118" t="s">
        <v>222</v>
      </c>
      <c r="P4075" s="119"/>
      <c r="Q4075" s="84"/>
      <c r="R4075" s="125"/>
      <c r="S4075" s="166"/>
      <c r="T4075" s="167"/>
    </row>
    <row r="4076" spans="1:20" s="121" customFormat="1" ht="20.100000000000001" customHeight="1" x14ac:dyDescent="0.3">
      <c r="A4076" s="80"/>
      <c r="B4076" s="110" t="str">
        <f>IF(E4076="","",VLOOKUP(E4076,[1]PROJECTES!$C$14:$G$5000,2,FALSE))</f>
        <v/>
      </c>
      <c r="C4076" s="80"/>
      <c r="D4076" s="283" t="str">
        <f>IF(E4076="","",VLOOKUP(E4076,[1]PROJECTES!$C$14:$G$5000,5,FALSE))</f>
        <v/>
      </c>
      <c r="E4076" s="79"/>
      <c r="F4076" s="110" t="str">
        <f>IF(I4076="","",VLOOKUP(I4076,[1]PROJECTES!$C$14:$G$5000,2,FALSE))</f>
        <v/>
      </c>
      <c r="G4076" s="112" t="str">
        <f>IF(E4076="","",VLOOKUP(E4076,[1]PROJECTES!$C$14:$G$5000,4,FALSE))</f>
        <v/>
      </c>
      <c r="H4076" s="95"/>
      <c r="I4076" s="113" t="str">
        <f>IF(H4076="","",VLOOKUP(H4076,BD!B$2:C$16,2,FALSE))</f>
        <v/>
      </c>
      <c r="J4076" s="114"/>
      <c r="K4076" s="115" t="str">
        <f t="shared" si="141"/>
        <v/>
      </c>
      <c r="L4076" s="116" t="str">
        <f t="shared" ca="1" si="142"/>
        <v>-</v>
      </c>
      <c r="M4076" s="111" t="str">
        <f>IF(E4076="","",VLOOKUP(E4076,[1]PROJECTES!$C$14:$Z$5000,21,FALSE))</f>
        <v/>
      </c>
      <c r="N4076" s="117"/>
      <c r="O4076" s="118" t="s">
        <v>222</v>
      </c>
      <c r="P4076" s="119"/>
      <c r="Q4076" s="84"/>
      <c r="R4076" s="125"/>
      <c r="S4076" s="166"/>
      <c r="T4076" s="167"/>
    </row>
    <row r="4077" spans="1:20" s="121" customFormat="1" ht="20.100000000000001" customHeight="1" x14ac:dyDescent="0.3">
      <c r="A4077" s="80"/>
      <c r="B4077" s="110" t="str">
        <f>IF(E4077="","",VLOOKUP(E4077,[1]PROJECTES!$C$14:$G$5000,2,FALSE))</f>
        <v/>
      </c>
      <c r="C4077" s="80"/>
      <c r="D4077" s="283" t="str">
        <f>IF(E4077="","",VLOOKUP(E4077,[1]PROJECTES!$C$14:$G$5000,5,FALSE))</f>
        <v/>
      </c>
      <c r="E4077" s="79"/>
      <c r="F4077" s="110" t="str">
        <f>IF(I4077="","",VLOOKUP(I4077,[1]PROJECTES!$C$14:$G$5000,2,FALSE))</f>
        <v/>
      </c>
      <c r="G4077" s="112" t="str">
        <f>IF(E4077="","",VLOOKUP(E4077,[1]PROJECTES!$C$14:$G$5000,4,FALSE))</f>
        <v/>
      </c>
      <c r="H4077" s="95"/>
      <c r="I4077" s="113" t="str">
        <f>IF(H4077="","",VLOOKUP(H4077,BD!B$2:C$16,2,FALSE))</f>
        <v/>
      </c>
      <c r="J4077" s="114"/>
      <c r="K4077" s="115" t="str">
        <f t="shared" si="141"/>
        <v/>
      </c>
      <c r="L4077" s="116" t="str">
        <f t="shared" ca="1" si="142"/>
        <v>-</v>
      </c>
      <c r="M4077" s="111" t="str">
        <f>IF(E4077="","",VLOOKUP(E4077,[1]PROJECTES!$C$14:$Z$5000,21,FALSE))</f>
        <v/>
      </c>
      <c r="N4077" s="117"/>
      <c r="O4077" s="118" t="s">
        <v>222</v>
      </c>
      <c r="P4077" s="119"/>
      <c r="Q4077" s="84"/>
      <c r="R4077" s="125"/>
      <c r="S4077" s="166"/>
      <c r="T4077" s="167"/>
    </row>
    <row r="4078" spans="1:20" s="121" customFormat="1" ht="20.100000000000001" customHeight="1" x14ac:dyDescent="0.3">
      <c r="A4078" s="80"/>
      <c r="B4078" s="110" t="str">
        <f>IF(E4078="","",VLOOKUP(E4078,[1]PROJECTES!$C$14:$G$5000,2,FALSE))</f>
        <v/>
      </c>
      <c r="C4078" s="80"/>
      <c r="D4078" s="283" t="str">
        <f>IF(E4078="","",VLOOKUP(E4078,[1]PROJECTES!$C$14:$G$5000,5,FALSE))</f>
        <v/>
      </c>
      <c r="E4078" s="155"/>
      <c r="F4078" s="110" t="str">
        <f>IF(I4078="","",VLOOKUP(I4078,[1]PROJECTES!$C$14:$G$5000,2,FALSE))</f>
        <v/>
      </c>
      <c r="G4078" s="112" t="str">
        <f>IF(E4078="","",VLOOKUP(E4078,[1]PROJECTES!$C$14:$G$5000,4,FALSE))</f>
        <v/>
      </c>
      <c r="H4078" s="95"/>
      <c r="I4078" s="113" t="str">
        <f>IF(H4078="","",VLOOKUP(H4078,BD!B$2:C$16,2,FALSE))</f>
        <v/>
      </c>
      <c r="J4078" s="114"/>
      <c r="K4078" s="115" t="str">
        <f t="shared" si="141"/>
        <v/>
      </c>
      <c r="L4078" s="116" t="str">
        <f t="shared" ca="1" si="142"/>
        <v>-</v>
      </c>
      <c r="M4078" s="111" t="str">
        <f>IF(E4078="","",VLOOKUP(E4078,[1]PROJECTES!$C$14:$Z$5000,21,FALSE))</f>
        <v/>
      </c>
      <c r="N4078" s="117"/>
      <c r="O4078" s="118" t="s">
        <v>222</v>
      </c>
      <c r="P4078" s="119"/>
      <c r="Q4078" s="84"/>
      <c r="R4078" s="249"/>
      <c r="S4078" s="166"/>
      <c r="T4078" s="167"/>
    </row>
    <row r="4079" spans="1:20" s="121" customFormat="1" ht="20.100000000000001" customHeight="1" x14ac:dyDescent="0.3">
      <c r="A4079" s="80"/>
      <c r="B4079" s="110" t="str">
        <f>IF(E4079="","",VLOOKUP(E4079,[1]PROJECTES!$C$14:$G$5000,2,FALSE))</f>
        <v/>
      </c>
      <c r="C4079" s="80"/>
      <c r="D4079" s="283" t="str">
        <f>IF(E4079="","",VLOOKUP(E4079,[1]PROJECTES!$C$14:$G$5000,5,FALSE))</f>
        <v/>
      </c>
      <c r="E4079" s="155"/>
      <c r="F4079" s="110" t="str">
        <f>IF(I4079="","",VLOOKUP(I4079,[1]PROJECTES!$C$14:$G$5000,2,FALSE))</f>
        <v/>
      </c>
      <c r="G4079" s="112" t="str">
        <f>IF(E4079="","",VLOOKUP(E4079,[1]PROJECTES!$C$14:$G$5000,4,FALSE))</f>
        <v/>
      </c>
      <c r="H4079" s="95"/>
      <c r="I4079" s="113" t="str">
        <f>IF(H4079="","",VLOOKUP(H4079,BD!B$2:C$16,2,FALSE))</f>
        <v/>
      </c>
      <c r="J4079" s="114"/>
      <c r="K4079" s="115" t="str">
        <f t="shared" si="141"/>
        <v/>
      </c>
      <c r="L4079" s="116" t="str">
        <f t="shared" ca="1" si="142"/>
        <v>-</v>
      </c>
      <c r="M4079" s="111" t="str">
        <f>IF(E4079="","",VLOOKUP(E4079,[1]PROJECTES!$C$14:$Z$5000,21,FALSE))</f>
        <v/>
      </c>
      <c r="N4079" s="117"/>
      <c r="O4079" s="118" t="s">
        <v>222</v>
      </c>
      <c r="P4079" s="119"/>
      <c r="Q4079" s="84"/>
      <c r="R4079" s="249"/>
      <c r="S4079" s="166"/>
      <c r="T4079" s="167"/>
    </row>
    <row r="4080" spans="1:20" s="121" customFormat="1" ht="20.100000000000001" customHeight="1" x14ac:dyDescent="0.3">
      <c r="A4080" s="80"/>
      <c r="B4080" s="110" t="str">
        <f>IF(E4080="","",VLOOKUP(E4080,[1]PROJECTES!$C$14:$G$5000,2,FALSE))</f>
        <v/>
      </c>
      <c r="C4080" s="80"/>
      <c r="D4080" s="283" t="str">
        <f>IF(E4080="","",VLOOKUP(E4080,[1]PROJECTES!$C$14:$G$5000,5,FALSE))</f>
        <v/>
      </c>
      <c r="E4080" s="155"/>
      <c r="F4080" s="110" t="str">
        <f>IF(I4080="","",VLOOKUP(I4080,[1]PROJECTES!$C$14:$G$5000,2,FALSE))</f>
        <v/>
      </c>
      <c r="G4080" s="112" t="str">
        <f>IF(E4080="","",VLOOKUP(E4080,[1]PROJECTES!$C$14:$G$5000,4,FALSE))</f>
        <v/>
      </c>
      <c r="H4080" s="95"/>
      <c r="I4080" s="113" t="str">
        <f>IF(H4080="","",VLOOKUP(H4080,BD!B$2:C$16,2,FALSE))</f>
        <v/>
      </c>
      <c r="J4080" s="114"/>
      <c r="K4080" s="115" t="str">
        <f t="shared" si="141"/>
        <v/>
      </c>
      <c r="L4080" s="116" t="str">
        <f t="shared" ca="1" si="142"/>
        <v>-</v>
      </c>
      <c r="M4080" s="111" t="str">
        <f>IF(E4080="","",VLOOKUP(E4080,[1]PROJECTES!$C$14:$Z$5000,21,FALSE))</f>
        <v/>
      </c>
      <c r="N4080" s="117"/>
      <c r="O4080" s="118" t="s">
        <v>222</v>
      </c>
      <c r="P4080" s="119"/>
      <c r="Q4080" s="84"/>
      <c r="R4080" s="249"/>
      <c r="S4080" s="166"/>
      <c r="T4080" s="167"/>
    </row>
    <row r="4081" spans="1:20" s="121" customFormat="1" ht="20.100000000000001" customHeight="1" x14ac:dyDescent="0.3">
      <c r="A4081" s="80"/>
      <c r="B4081" s="110" t="str">
        <f>IF(E4081="","",VLOOKUP(E4081,[1]PROJECTES!$C$14:$G$5000,2,FALSE))</f>
        <v/>
      </c>
      <c r="C4081" s="80"/>
      <c r="D4081" s="283" t="str">
        <f>IF(E4081="","",VLOOKUP(E4081,[1]PROJECTES!$C$14:$G$5000,5,FALSE))</f>
        <v/>
      </c>
      <c r="E4081" s="155"/>
      <c r="F4081" s="110" t="str">
        <f>IF(I4081="","",VLOOKUP(I4081,[1]PROJECTES!$C$14:$G$5000,2,FALSE))</f>
        <v/>
      </c>
      <c r="G4081" s="112" t="str">
        <f>IF(E4081="","",VLOOKUP(E4081,[1]PROJECTES!$C$14:$G$5000,4,FALSE))</f>
        <v/>
      </c>
      <c r="H4081" s="95"/>
      <c r="I4081" s="113" t="str">
        <f>IF(H4081="","",VLOOKUP(H4081,BD!B$2:C$16,2,FALSE))</f>
        <v/>
      </c>
      <c r="J4081" s="114"/>
      <c r="K4081" s="115" t="str">
        <f t="shared" si="141"/>
        <v/>
      </c>
      <c r="L4081" s="116" t="str">
        <f t="shared" ca="1" si="142"/>
        <v>-</v>
      </c>
      <c r="M4081" s="111" t="str">
        <f>IF(E4081="","",VLOOKUP(E4081,[1]PROJECTES!$C$14:$Z$5000,21,FALSE))</f>
        <v/>
      </c>
      <c r="N4081" s="117"/>
      <c r="O4081" s="118" t="s">
        <v>222</v>
      </c>
      <c r="P4081" s="119"/>
      <c r="Q4081" s="84"/>
      <c r="R4081" s="249"/>
      <c r="S4081" s="166"/>
      <c r="T4081" s="167"/>
    </row>
    <row r="4082" spans="1:20" s="121" customFormat="1" ht="20.100000000000001" customHeight="1" x14ac:dyDescent="0.3">
      <c r="A4082" s="80"/>
      <c r="B4082" s="110" t="str">
        <f>IF(E4082="","",VLOOKUP(E4082,[1]PROJECTES!$C$14:$G$5000,2,FALSE))</f>
        <v/>
      </c>
      <c r="C4082" s="80"/>
      <c r="D4082" s="283" t="str">
        <f>IF(E4082="","",VLOOKUP(E4082,[1]PROJECTES!$C$14:$G$5000,5,FALSE))</f>
        <v/>
      </c>
      <c r="E4082" s="155"/>
      <c r="F4082" s="110" t="str">
        <f>IF(I4082="","",VLOOKUP(I4082,[1]PROJECTES!$C$14:$G$5000,2,FALSE))</f>
        <v/>
      </c>
      <c r="G4082" s="112" t="str">
        <f>IF(E4082="","",VLOOKUP(E4082,[1]PROJECTES!$C$14:$G$5000,4,FALSE))</f>
        <v/>
      </c>
      <c r="H4082" s="95"/>
      <c r="I4082" s="113" t="str">
        <f>IF(H4082="","",VLOOKUP(H4082,BD!B$2:C$16,2,FALSE))</f>
        <v/>
      </c>
      <c r="J4082" s="114"/>
      <c r="K4082" s="115" t="str">
        <f t="shared" si="141"/>
        <v/>
      </c>
      <c r="L4082" s="116" t="str">
        <f t="shared" ca="1" si="142"/>
        <v>-</v>
      </c>
      <c r="M4082" s="111" t="str">
        <f>IF(E4082="","",VLOOKUP(E4082,[1]PROJECTES!$C$14:$Z$5000,21,FALSE))</f>
        <v/>
      </c>
      <c r="N4082" s="117"/>
      <c r="O4082" s="118" t="s">
        <v>222</v>
      </c>
      <c r="P4082" s="119"/>
      <c r="Q4082" s="84"/>
      <c r="R4082" s="249"/>
      <c r="S4082" s="166"/>
      <c r="T4082" s="167"/>
    </row>
    <row r="4083" spans="1:20" s="121" customFormat="1" ht="20.100000000000001" customHeight="1" x14ac:dyDescent="0.3">
      <c r="A4083" s="80"/>
      <c r="B4083" s="110" t="str">
        <f>IF(E4083="","",VLOOKUP(E4083,[1]PROJECTES!$C$14:$G$5000,2,FALSE))</f>
        <v/>
      </c>
      <c r="C4083" s="80"/>
      <c r="D4083" s="283" t="str">
        <f>IF(E4083="","",VLOOKUP(E4083,[1]PROJECTES!$C$14:$G$5000,5,FALSE))</f>
        <v/>
      </c>
      <c r="E4083" s="155"/>
      <c r="F4083" s="110" t="str">
        <f>IF(I4083="","",VLOOKUP(I4083,[1]PROJECTES!$C$14:$G$5000,2,FALSE))</f>
        <v/>
      </c>
      <c r="G4083" s="112" t="str">
        <f>IF(E4083="","",VLOOKUP(E4083,[1]PROJECTES!$C$14:$G$5000,4,FALSE))</f>
        <v/>
      </c>
      <c r="H4083" s="95"/>
      <c r="I4083" s="113" t="str">
        <f>IF(H4083="","",VLOOKUP(H4083,BD!B$2:C$16,2,FALSE))</f>
        <v/>
      </c>
      <c r="J4083" s="114"/>
      <c r="K4083" s="115" t="str">
        <f t="shared" si="141"/>
        <v/>
      </c>
      <c r="L4083" s="116" t="str">
        <f t="shared" ca="1" si="142"/>
        <v>-</v>
      </c>
      <c r="M4083" s="111" t="str">
        <f>IF(E4083="","",VLOOKUP(E4083,[1]PROJECTES!$C$14:$Z$5000,21,FALSE))</f>
        <v/>
      </c>
      <c r="N4083" s="117"/>
      <c r="O4083" s="118" t="s">
        <v>222</v>
      </c>
      <c r="P4083" s="119"/>
      <c r="Q4083" s="84"/>
      <c r="R4083" s="249"/>
      <c r="S4083" s="166"/>
      <c r="T4083" s="167"/>
    </row>
    <row r="4084" spans="1:20" s="121" customFormat="1" ht="20.100000000000001" customHeight="1" x14ac:dyDescent="0.3">
      <c r="A4084" s="80"/>
      <c r="B4084" s="110" t="str">
        <f>IF(E4084="","",VLOOKUP(E4084,[1]PROJECTES!$C$14:$G$5000,2,FALSE))</f>
        <v/>
      </c>
      <c r="C4084" s="80"/>
      <c r="D4084" s="283" t="str">
        <f>IF(E4084="","",VLOOKUP(E4084,[1]PROJECTES!$C$14:$G$5000,5,FALSE))</f>
        <v/>
      </c>
      <c r="E4084" s="155"/>
      <c r="F4084" s="110" t="str">
        <f>IF(I4084="","",VLOOKUP(I4084,[1]PROJECTES!$C$14:$G$5000,2,FALSE))</f>
        <v/>
      </c>
      <c r="G4084" s="112" t="str">
        <f>IF(E4084="","",VLOOKUP(E4084,[1]PROJECTES!$C$14:$G$5000,4,FALSE))</f>
        <v/>
      </c>
      <c r="H4084" s="95"/>
      <c r="I4084" s="113" t="str">
        <f>IF(H4084="","",VLOOKUP(H4084,BD!B$2:C$16,2,FALSE))</f>
        <v/>
      </c>
      <c r="J4084" s="114"/>
      <c r="K4084" s="115" t="str">
        <f t="shared" si="141"/>
        <v/>
      </c>
      <c r="L4084" s="116" t="str">
        <f t="shared" ca="1" si="142"/>
        <v>-</v>
      </c>
      <c r="M4084" s="111" t="str">
        <f>IF(E4084="","",VLOOKUP(E4084,[1]PROJECTES!$C$14:$Z$5000,21,FALSE))</f>
        <v/>
      </c>
      <c r="N4084" s="117"/>
      <c r="O4084" s="118" t="s">
        <v>222</v>
      </c>
      <c r="P4084" s="119"/>
      <c r="Q4084" s="84"/>
      <c r="R4084" s="249"/>
      <c r="S4084" s="166"/>
      <c r="T4084" s="167"/>
    </row>
    <row r="4085" spans="1:20" s="121" customFormat="1" ht="20.100000000000001" customHeight="1" x14ac:dyDescent="0.3">
      <c r="A4085" s="80"/>
      <c r="B4085" s="110" t="str">
        <f>IF(E4085="","",VLOOKUP(E4085,[1]PROJECTES!$C$14:$G$5000,2,FALSE))</f>
        <v/>
      </c>
      <c r="C4085" s="80"/>
      <c r="D4085" s="283" t="str">
        <f>IF(E4085="","",VLOOKUP(E4085,[1]PROJECTES!$C$14:$G$5000,5,FALSE))</f>
        <v/>
      </c>
      <c r="E4085" s="155"/>
      <c r="F4085" s="110" t="str">
        <f>IF(I4085="","",VLOOKUP(I4085,[1]PROJECTES!$C$14:$G$5000,2,FALSE))</f>
        <v/>
      </c>
      <c r="G4085" s="112" t="str">
        <f>IF(E4085="","",VLOOKUP(E4085,[1]PROJECTES!$C$14:$G$5000,4,FALSE))</f>
        <v/>
      </c>
      <c r="H4085" s="95"/>
      <c r="I4085" s="113" t="str">
        <f>IF(H4085="","",VLOOKUP(H4085,BD!B$2:C$16,2,FALSE))</f>
        <v/>
      </c>
      <c r="J4085" s="114"/>
      <c r="K4085" s="115" t="str">
        <f t="shared" si="141"/>
        <v/>
      </c>
      <c r="L4085" s="116" t="str">
        <f t="shared" ca="1" si="142"/>
        <v>-</v>
      </c>
      <c r="M4085" s="111" t="str">
        <f>IF(E4085="","",VLOOKUP(E4085,[1]PROJECTES!$C$14:$Z$5000,21,FALSE))</f>
        <v/>
      </c>
      <c r="N4085" s="117"/>
      <c r="O4085" s="118" t="s">
        <v>222</v>
      </c>
      <c r="P4085" s="119"/>
      <c r="Q4085" s="84"/>
      <c r="R4085" s="249"/>
      <c r="S4085" s="166"/>
      <c r="T4085" s="167"/>
    </row>
    <row r="4086" spans="1:20" s="121" customFormat="1" ht="20.100000000000001" customHeight="1" x14ac:dyDescent="0.3">
      <c r="A4086" s="80"/>
      <c r="B4086" s="110" t="str">
        <f>IF(E4086="","",VLOOKUP(E4086,[1]PROJECTES!$C$14:$G$5000,2,FALSE))</f>
        <v/>
      </c>
      <c r="C4086" s="80"/>
      <c r="D4086" s="283" t="str">
        <f>IF(E4086="","",VLOOKUP(E4086,[1]PROJECTES!$C$14:$G$5000,5,FALSE))</f>
        <v/>
      </c>
      <c r="E4086" s="155"/>
      <c r="F4086" s="110" t="str">
        <f>IF(I4086="","",VLOOKUP(I4086,[1]PROJECTES!$C$14:$G$5000,2,FALSE))</f>
        <v/>
      </c>
      <c r="G4086" s="112" t="str">
        <f>IF(E4086="","",VLOOKUP(E4086,[1]PROJECTES!$C$14:$G$5000,4,FALSE))</f>
        <v/>
      </c>
      <c r="H4086" s="95"/>
      <c r="I4086" s="113" t="str">
        <f>IF(H4086="","",VLOOKUP(H4086,BD!B$2:C$16,2,FALSE))</f>
        <v/>
      </c>
      <c r="J4086" s="114"/>
      <c r="K4086" s="115" t="str">
        <f t="shared" si="141"/>
        <v/>
      </c>
      <c r="L4086" s="116" t="str">
        <f t="shared" ca="1" si="142"/>
        <v>-</v>
      </c>
      <c r="M4086" s="111" t="str">
        <f>IF(E4086="","",VLOOKUP(E4086,[1]PROJECTES!$C$14:$Z$5000,21,FALSE))</f>
        <v/>
      </c>
      <c r="N4086" s="117"/>
      <c r="O4086" s="118" t="s">
        <v>222</v>
      </c>
      <c r="P4086" s="119"/>
      <c r="Q4086" s="84"/>
      <c r="R4086" s="249"/>
      <c r="S4086" s="166"/>
      <c r="T4086" s="167"/>
    </row>
    <row r="4087" spans="1:20" s="121" customFormat="1" ht="20.100000000000001" customHeight="1" x14ac:dyDescent="0.3">
      <c r="A4087" s="80"/>
      <c r="B4087" s="110" t="str">
        <f>IF(E4087="","",VLOOKUP(E4087,[1]PROJECTES!$C$14:$G$5000,2,FALSE))</f>
        <v/>
      </c>
      <c r="C4087" s="80"/>
      <c r="D4087" s="283" t="str">
        <f>IF(E4087="","",VLOOKUP(E4087,[1]PROJECTES!$C$14:$G$5000,5,FALSE))</f>
        <v/>
      </c>
      <c r="E4087" s="155"/>
      <c r="F4087" s="110" t="str">
        <f>IF(I4087="","",VLOOKUP(I4087,[1]PROJECTES!$C$14:$G$5000,2,FALSE))</f>
        <v/>
      </c>
      <c r="G4087" s="112" t="str">
        <f>IF(E4087="","",VLOOKUP(E4087,[1]PROJECTES!$C$14:$G$5000,4,FALSE))</f>
        <v/>
      </c>
      <c r="H4087" s="95"/>
      <c r="I4087" s="113" t="str">
        <f>IF(H4087="","",VLOOKUP(H4087,BD!B$2:C$16,2,FALSE))</f>
        <v/>
      </c>
      <c r="J4087" s="114"/>
      <c r="K4087" s="115" t="str">
        <f t="shared" si="141"/>
        <v/>
      </c>
      <c r="L4087" s="116" t="str">
        <f t="shared" ca="1" si="142"/>
        <v>-</v>
      </c>
      <c r="M4087" s="111" t="str">
        <f>IF(E4087="","",VLOOKUP(E4087,[1]PROJECTES!$C$14:$Z$5000,21,FALSE))</f>
        <v/>
      </c>
      <c r="N4087" s="117"/>
      <c r="O4087" s="118" t="s">
        <v>222</v>
      </c>
      <c r="P4087" s="119"/>
      <c r="Q4087" s="84"/>
      <c r="R4087" s="249"/>
      <c r="S4087" s="166"/>
      <c r="T4087" s="167"/>
    </row>
    <row r="4088" spans="1:20" s="121" customFormat="1" ht="20.100000000000001" customHeight="1" x14ac:dyDescent="0.3">
      <c r="A4088" s="80"/>
      <c r="B4088" s="110" t="str">
        <f>IF(E4088="","",VLOOKUP(E4088,[1]PROJECTES!$C$14:$G$5000,2,FALSE))</f>
        <v/>
      </c>
      <c r="C4088" s="80"/>
      <c r="D4088" s="283" t="str">
        <f>IF(E4088="","",VLOOKUP(E4088,[1]PROJECTES!$C$14:$G$5000,5,FALSE))</f>
        <v/>
      </c>
      <c r="E4088" s="155"/>
      <c r="F4088" s="110" t="str">
        <f>IF(I4088="","",VLOOKUP(I4088,[1]PROJECTES!$C$14:$G$5000,2,FALSE))</f>
        <v/>
      </c>
      <c r="G4088" s="112" t="str">
        <f>IF(E4088="","",VLOOKUP(E4088,[1]PROJECTES!$C$14:$G$5000,4,FALSE))</f>
        <v/>
      </c>
      <c r="H4088" s="95"/>
      <c r="I4088" s="113" t="str">
        <f>IF(H4088="","",VLOOKUP(H4088,BD!B$2:C$16,2,FALSE))</f>
        <v/>
      </c>
      <c r="J4088" s="114"/>
      <c r="K4088" s="115" t="str">
        <f t="shared" si="141"/>
        <v/>
      </c>
      <c r="L4088" s="116" t="str">
        <f t="shared" ca="1" si="142"/>
        <v>-</v>
      </c>
      <c r="M4088" s="111" t="str">
        <f>IF(E4088="","",VLOOKUP(E4088,[1]PROJECTES!$C$14:$Z$5000,21,FALSE))</f>
        <v/>
      </c>
      <c r="N4088" s="117"/>
      <c r="O4088" s="118" t="s">
        <v>222</v>
      </c>
      <c r="P4088" s="119"/>
      <c r="Q4088" s="84"/>
      <c r="R4088" s="249"/>
      <c r="S4088" s="166"/>
      <c r="T4088" s="167"/>
    </row>
    <row r="4089" spans="1:20" s="121" customFormat="1" ht="20.100000000000001" customHeight="1" x14ac:dyDescent="0.3">
      <c r="A4089" s="80"/>
      <c r="B4089" s="110" t="str">
        <f>IF(E4089="","",VLOOKUP(E4089,[1]PROJECTES!$C$14:$G$5000,2,FALSE))</f>
        <v/>
      </c>
      <c r="C4089" s="80"/>
      <c r="D4089" s="283" t="str">
        <f>IF(E4089="","",VLOOKUP(E4089,[1]PROJECTES!$C$14:$G$5000,5,FALSE))</f>
        <v/>
      </c>
      <c r="E4089" s="155"/>
      <c r="F4089" s="110" t="str">
        <f>IF(I4089="","",VLOOKUP(I4089,[1]PROJECTES!$C$14:$G$5000,2,FALSE))</f>
        <v/>
      </c>
      <c r="G4089" s="112" t="str">
        <f>IF(E4089="","",VLOOKUP(E4089,[1]PROJECTES!$C$14:$G$5000,4,FALSE))</f>
        <v/>
      </c>
      <c r="H4089" s="95"/>
      <c r="I4089" s="113" t="str">
        <f>IF(H4089="","",VLOOKUP(H4089,BD!B$2:C$16,2,FALSE))</f>
        <v/>
      </c>
      <c r="J4089" s="114"/>
      <c r="K4089" s="115" t="str">
        <f t="shared" si="141"/>
        <v/>
      </c>
      <c r="L4089" s="116" t="str">
        <f t="shared" ca="1" si="142"/>
        <v>-</v>
      </c>
      <c r="M4089" s="111" t="str">
        <f>IF(E4089="","",VLOOKUP(E4089,[1]PROJECTES!$C$14:$Z$5000,21,FALSE))</f>
        <v/>
      </c>
      <c r="N4089" s="117"/>
      <c r="O4089" s="118" t="s">
        <v>222</v>
      </c>
      <c r="P4089" s="119"/>
      <c r="Q4089" s="84"/>
      <c r="R4089" s="249"/>
      <c r="S4089" s="166"/>
      <c r="T4089" s="167"/>
    </row>
    <row r="4090" spans="1:20" s="121" customFormat="1" ht="20.100000000000001" customHeight="1" x14ac:dyDescent="0.3">
      <c r="A4090" s="80"/>
      <c r="B4090" s="110" t="str">
        <f>IF(E4090="","",VLOOKUP(E4090,[1]PROJECTES!$C$14:$G$5000,2,FALSE))</f>
        <v/>
      </c>
      <c r="C4090" s="80"/>
      <c r="D4090" s="283" t="str">
        <f>IF(E4090="","",VLOOKUP(E4090,[1]PROJECTES!$C$14:$G$5000,5,FALSE))</f>
        <v/>
      </c>
      <c r="E4090" s="155"/>
      <c r="F4090" s="110" t="str">
        <f>IF(I4090="","",VLOOKUP(I4090,[1]PROJECTES!$C$14:$G$5000,2,FALSE))</f>
        <v/>
      </c>
      <c r="G4090" s="112" t="str">
        <f>IF(E4090="","",VLOOKUP(E4090,[1]PROJECTES!$C$14:$G$5000,4,FALSE))</f>
        <v/>
      </c>
      <c r="H4090" s="95"/>
      <c r="I4090" s="113" t="str">
        <f>IF(H4090="","",VLOOKUP(H4090,BD!B$2:C$16,2,FALSE))</f>
        <v/>
      </c>
      <c r="J4090" s="114"/>
      <c r="K4090" s="115" t="str">
        <f t="shared" si="141"/>
        <v/>
      </c>
      <c r="L4090" s="116" t="str">
        <f t="shared" ca="1" si="142"/>
        <v>-</v>
      </c>
      <c r="M4090" s="111" t="str">
        <f>IF(E4090="","",VLOOKUP(E4090,[1]PROJECTES!$C$14:$Z$5000,21,FALSE))</f>
        <v/>
      </c>
      <c r="N4090" s="117"/>
      <c r="O4090" s="118" t="s">
        <v>222</v>
      </c>
      <c r="P4090" s="119"/>
      <c r="Q4090" s="84"/>
      <c r="R4090" s="249"/>
      <c r="S4090" s="166"/>
      <c r="T4090" s="167"/>
    </row>
    <row r="4091" spans="1:20" s="121" customFormat="1" ht="20.100000000000001" customHeight="1" x14ac:dyDescent="0.3">
      <c r="A4091" s="80"/>
      <c r="B4091" s="110" t="str">
        <f>IF(E4091="","",VLOOKUP(E4091,[1]PROJECTES!$C$14:$G$5000,2,FALSE))</f>
        <v/>
      </c>
      <c r="C4091" s="80"/>
      <c r="D4091" s="283" t="str">
        <f>IF(E4091="","",VLOOKUP(E4091,[1]PROJECTES!$C$14:$G$5000,5,FALSE))</f>
        <v/>
      </c>
      <c r="E4091" s="155"/>
      <c r="F4091" s="110" t="str">
        <f>IF(I4091="","",VLOOKUP(I4091,[1]PROJECTES!$C$14:$G$5000,2,FALSE))</f>
        <v/>
      </c>
      <c r="G4091" s="112" t="str">
        <f>IF(E4091="","",VLOOKUP(E4091,[1]PROJECTES!$C$14:$G$5000,4,FALSE))</f>
        <v/>
      </c>
      <c r="H4091" s="95"/>
      <c r="I4091" s="113" t="str">
        <f>IF(H4091="","",VLOOKUP(H4091,BD!B$2:C$16,2,FALSE))</f>
        <v/>
      </c>
      <c r="J4091" s="114"/>
      <c r="K4091" s="115" t="str">
        <f t="shared" si="141"/>
        <v/>
      </c>
      <c r="L4091" s="116" t="str">
        <f t="shared" ca="1" si="142"/>
        <v>-</v>
      </c>
      <c r="M4091" s="111" t="str">
        <f>IF(E4091="","",VLOOKUP(E4091,[1]PROJECTES!$C$14:$Z$5000,21,FALSE))</f>
        <v/>
      </c>
      <c r="N4091" s="117"/>
      <c r="O4091" s="118" t="s">
        <v>222</v>
      </c>
      <c r="P4091" s="119"/>
      <c r="Q4091" s="84"/>
      <c r="R4091" s="249"/>
      <c r="S4091" s="166"/>
      <c r="T4091" s="167"/>
    </row>
    <row r="4092" spans="1:20" s="121" customFormat="1" ht="20.100000000000001" customHeight="1" x14ac:dyDescent="0.3">
      <c r="A4092" s="80"/>
      <c r="B4092" s="110" t="str">
        <f>IF(E4092="","",VLOOKUP(E4092,[1]PROJECTES!$C$14:$G$5000,2,FALSE))</f>
        <v/>
      </c>
      <c r="C4092" s="80"/>
      <c r="D4092" s="283" t="str">
        <f>IF(E4092="","",VLOOKUP(E4092,[1]PROJECTES!$C$14:$G$5000,5,FALSE))</f>
        <v/>
      </c>
      <c r="E4092" s="155"/>
      <c r="F4092" s="110" t="str">
        <f>IF(I4092="","",VLOOKUP(I4092,[1]PROJECTES!$C$14:$G$5000,2,FALSE))</f>
        <v/>
      </c>
      <c r="G4092" s="112" t="str">
        <f>IF(E4092="","",VLOOKUP(E4092,[1]PROJECTES!$C$14:$G$5000,4,FALSE))</f>
        <v/>
      </c>
      <c r="H4092" s="95"/>
      <c r="I4092" s="113" t="str">
        <f>IF(H4092="","",VLOOKUP(H4092,BD!B$2:C$16,2,FALSE))</f>
        <v/>
      </c>
      <c r="J4092" s="114"/>
      <c r="K4092" s="115" t="str">
        <f t="shared" si="141"/>
        <v/>
      </c>
      <c r="L4092" s="116" t="str">
        <f t="shared" ca="1" si="142"/>
        <v>-</v>
      </c>
      <c r="M4092" s="111" t="str">
        <f>IF(E4092="","",VLOOKUP(E4092,[1]PROJECTES!$C$14:$Z$5000,21,FALSE))</f>
        <v/>
      </c>
      <c r="N4092" s="117"/>
      <c r="O4092" s="118" t="s">
        <v>222</v>
      </c>
      <c r="P4092" s="119"/>
      <c r="Q4092" s="84"/>
      <c r="R4092" s="249"/>
      <c r="S4092" s="166"/>
      <c r="T4092" s="167"/>
    </row>
    <row r="4093" spans="1:20" s="121" customFormat="1" ht="20.100000000000001" customHeight="1" x14ac:dyDescent="0.3">
      <c r="A4093" s="80"/>
      <c r="B4093" s="110" t="str">
        <f>IF(E4093="","",VLOOKUP(E4093,[1]PROJECTES!$C$14:$G$5000,2,FALSE))</f>
        <v/>
      </c>
      <c r="C4093" s="80"/>
      <c r="D4093" s="283" t="str">
        <f>IF(E4093="","",VLOOKUP(E4093,[1]PROJECTES!$C$14:$G$5000,5,FALSE))</f>
        <v/>
      </c>
      <c r="E4093" s="155"/>
      <c r="F4093" s="110" t="str">
        <f>IF(I4093="","",VLOOKUP(I4093,[1]PROJECTES!$C$14:$G$5000,2,FALSE))</f>
        <v/>
      </c>
      <c r="G4093" s="112" t="str">
        <f>IF(E4093="","",VLOOKUP(E4093,[1]PROJECTES!$C$14:$G$5000,4,FALSE))</f>
        <v/>
      </c>
      <c r="H4093" s="95"/>
      <c r="I4093" s="113" t="str">
        <f>IF(H4093="","",VLOOKUP(H4093,BD!B$2:C$16,2,FALSE))</f>
        <v/>
      </c>
      <c r="J4093" s="114"/>
      <c r="K4093" s="115" t="str">
        <f t="shared" si="141"/>
        <v/>
      </c>
      <c r="L4093" s="116" t="str">
        <f t="shared" ca="1" si="142"/>
        <v>-</v>
      </c>
      <c r="M4093" s="111" t="str">
        <f>IF(E4093="","",VLOOKUP(E4093,[1]PROJECTES!$C$14:$Z$5000,21,FALSE))</f>
        <v/>
      </c>
      <c r="N4093" s="117"/>
      <c r="O4093" s="118" t="s">
        <v>222</v>
      </c>
      <c r="P4093" s="119"/>
      <c r="Q4093" s="84"/>
      <c r="R4093" s="249"/>
      <c r="S4093" s="166"/>
      <c r="T4093" s="167"/>
    </row>
    <row r="4094" spans="1:20" s="121" customFormat="1" ht="20.100000000000001" customHeight="1" x14ac:dyDescent="0.3">
      <c r="A4094" s="80"/>
      <c r="B4094" s="110" t="str">
        <f>IF(E4094="","",VLOOKUP(E4094,[1]PROJECTES!$C$14:$G$5000,2,FALSE))</f>
        <v/>
      </c>
      <c r="C4094" s="80"/>
      <c r="D4094" s="283" t="str">
        <f>IF(E4094="","",VLOOKUP(E4094,[1]PROJECTES!$C$14:$G$5000,5,FALSE))</f>
        <v/>
      </c>
      <c r="E4094" s="155"/>
      <c r="F4094" s="110" t="str">
        <f>IF(I4094="","",VLOOKUP(I4094,[1]PROJECTES!$C$14:$G$5000,2,FALSE))</f>
        <v/>
      </c>
      <c r="G4094" s="112" t="str">
        <f>IF(E4094="","",VLOOKUP(E4094,[1]PROJECTES!$C$14:$G$5000,4,FALSE))</f>
        <v/>
      </c>
      <c r="H4094" s="95"/>
      <c r="I4094" s="113" t="str">
        <f>IF(H4094="","",VLOOKUP(H4094,BD!B$2:C$16,2,FALSE))</f>
        <v/>
      </c>
      <c r="J4094" s="114"/>
      <c r="K4094" s="115" t="str">
        <f t="shared" si="141"/>
        <v/>
      </c>
      <c r="L4094" s="116" t="str">
        <f t="shared" ca="1" si="142"/>
        <v>-</v>
      </c>
      <c r="M4094" s="111" t="str">
        <f>IF(E4094="","",VLOOKUP(E4094,[1]PROJECTES!$C$14:$Z$5000,21,FALSE))</f>
        <v/>
      </c>
      <c r="N4094" s="117"/>
      <c r="O4094" s="118" t="s">
        <v>222</v>
      </c>
      <c r="P4094" s="119"/>
      <c r="Q4094" s="84"/>
      <c r="R4094" s="249"/>
      <c r="S4094" s="166"/>
      <c r="T4094" s="167"/>
    </row>
    <row r="4095" spans="1:20" s="121" customFormat="1" ht="20.100000000000001" customHeight="1" x14ac:dyDescent="0.3">
      <c r="A4095" s="80"/>
      <c r="B4095" s="110" t="str">
        <f>IF(E4095="","",VLOOKUP(E4095,[1]PROJECTES!$C$14:$G$5000,2,FALSE))</f>
        <v/>
      </c>
      <c r="C4095" s="80"/>
      <c r="D4095" s="283" t="str">
        <f>IF(E4095="","",VLOOKUP(E4095,[1]PROJECTES!$C$14:$G$5000,5,FALSE))</f>
        <v/>
      </c>
      <c r="E4095" s="155"/>
      <c r="F4095" s="110" t="str">
        <f>IF(I4095="","",VLOOKUP(I4095,[1]PROJECTES!$C$14:$G$5000,2,FALSE))</f>
        <v/>
      </c>
      <c r="G4095" s="112" t="str">
        <f>IF(E4095="","",VLOOKUP(E4095,[1]PROJECTES!$C$14:$G$5000,4,FALSE))</f>
        <v/>
      </c>
      <c r="H4095" s="95"/>
      <c r="I4095" s="113" t="str">
        <f>IF(H4095="","",VLOOKUP(H4095,BD!B$2:C$16,2,FALSE))</f>
        <v/>
      </c>
      <c r="J4095" s="114"/>
      <c r="K4095" s="115" t="str">
        <f t="shared" si="141"/>
        <v/>
      </c>
      <c r="L4095" s="116" t="str">
        <f t="shared" ca="1" si="142"/>
        <v>-</v>
      </c>
      <c r="M4095" s="111" t="str">
        <f>IF(E4095="","",VLOOKUP(E4095,[1]PROJECTES!$C$14:$Z$5000,21,FALSE))</f>
        <v/>
      </c>
      <c r="N4095" s="117"/>
      <c r="O4095" s="118" t="s">
        <v>222</v>
      </c>
      <c r="P4095" s="119"/>
      <c r="Q4095" s="84"/>
      <c r="R4095" s="249"/>
      <c r="S4095" s="166"/>
      <c r="T4095" s="167"/>
    </row>
    <row r="4096" spans="1:20" s="121" customFormat="1" ht="20.100000000000001" customHeight="1" x14ac:dyDescent="0.3">
      <c r="A4096" s="80"/>
      <c r="B4096" s="110" t="str">
        <f>IF(E4096="","",VLOOKUP(E4096,[1]PROJECTES!$C$14:$G$5000,2,FALSE))</f>
        <v/>
      </c>
      <c r="C4096" s="80"/>
      <c r="D4096" s="283" t="str">
        <f>IF(E4096="","",VLOOKUP(E4096,[1]PROJECTES!$C$14:$G$5000,5,FALSE))</f>
        <v/>
      </c>
      <c r="E4096" s="155"/>
      <c r="F4096" s="110" t="str">
        <f>IF(I4096="","",VLOOKUP(I4096,[1]PROJECTES!$C$14:$G$5000,2,FALSE))</f>
        <v/>
      </c>
      <c r="G4096" s="112" t="str">
        <f>IF(E4096="","",VLOOKUP(E4096,[1]PROJECTES!$C$14:$G$5000,4,FALSE))</f>
        <v/>
      </c>
      <c r="H4096" s="95"/>
      <c r="I4096" s="113" t="str">
        <f>IF(H4096="","",VLOOKUP(H4096,BD!B$2:C$16,2,FALSE))</f>
        <v/>
      </c>
      <c r="J4096" s="114"/>
      <c r="K4096" s="115" t="str">
        <f t="shared" si="141"/>
        <v/>
      </c>
      <c r="L4096" s="116" t="str">
        <f t="shared" ca="1" si="142"/>
        <v>-</v>
      </c>
      <c r="M4096" s="111" t="str">
        <f>IF(E4096="","",VLOOKUP(E4096,[1]PROJECTES!$C$14:$Z$5000,21,FALSE))</f>
        <v/>
      </c>
      <c r="N4096" s="117"/>
      <c r="O4096" s="118" t="s">
        <v>222</v>
      </c>
      <c r="P4096" s="119"/>
      <c r="Q4096" s="84"/>
      <c r="R4096" s="249"/>
      <c r="S4096" s="166"/>
      <c r="T4096" s="167"/>
    </row>
    <row r="4097" spans="1:20" s="121" customFormat="1" ht="20.100000000000001" customHeight="1" x14ac:dyDescent="0.3">
      <c r="A4097" s="80"/>
      <c r="B4097" s="110" t="str">
        <f>IF(E4097="","",VLOOKUP(E4097,[1]PROJECTES!$C$14:$G$5000,2,FALSE))</f>
        <v/>
      </c>
      <c r="C4097" s="80"/>
      <c r="D4097" s="283" t="str">
        <f>IF(E4097="","",VLOOKUP(E4097,[1]PROJECTES!$C$14:$G$5000,5,FALSE))</f>
        <v/>
      </c>
      <c r="E4097" s="155"/>
      <c r="F4097" s="110" t="str">
        <f>IF(I4097="","",VLOOKUP(I4097,[1]PROJECTES!$C$14:$G$5000,2,FALSE))</f>
        <v/>
      </c>
      <c r="G4097" s="112" t="str">
        <f>IF(E4097="","",VLOOKUP(E4097,[1]PROJECTES!$C$14:$G$5000,4,FALSE))</f>
        <v/>
      </c>
      <c r="H4097" s="95"/>
      <c r="I4097" s="113" t="str">
        <f>IF(H4097="","",VLOOKUP(H4097,BD!B$2:C$16,2,FALSE))</f>
        <v/>
      </c>
      <c r="J4097" s="114"/>
      <c r="K4097" s="115" t="str">
        <f t="shared" si="141"/>
        <v/>
      </c>
      <c r="L4097" s="116" t="str">
        <f t="shared" ca="1" si="142"/>
        <v>-</v>
      </c>
      <c r="M4097" s="111" t="str">
        <f>IF(E4097="","",VLOOKUP(E4097,[1]PROJECTES!$C$14:$Z$5000,21,FALSE))</f>
        <v/>
      </c>
      <c r="N4097" s="117"/>
      <c r="O4097" s="118" t="s">
        <v>222</v>
      </c>
      <c r="P4097" s="119"/>
      <c r="Q4097" s="84"/>
      <c r="R4097" s="249"/>
      <c r="S4097" s="166"/>
      <c r="T4097" s="167"/>
    </row>
    <row r="4098" spans="1:20" s="121" customFormat="1" ht="20.100000000000001" customHeight="1" x14ac:dyDescent="0.3">
      <c r="A4098" s="80"/>
      <c r="B4098" s="110" t="str">
        <f>IF(E4098="","",VLOOKUP(E4098,[1]PROJECTES!$C$14:$G$5000,2,FALSE))</f>
        <v/>
      </c>
      <c r="C4098" s="80"/>
      <c r="D4098" s="283" t="str">
        <f>IF(E4098="","",VLOOKUP(E4098,[1]PROJECTES!$C$14:$G$5000,5,FALSE))</f>
        <v/>
      </c>
      <c r="E4098" s="155"/>
      <c r="F4098" s="110" t="str">
        <f>IF(I4098="","",VLOOKUP(I4098,[1]PROJECTES!$C$14:$G$5000,2,FALSE))</f>
        <v/>
      </c>
      <c r="G4098" s="112" t="str">
        <f>IF(E4098="","",VLOOKUP(E4098,[1]PROJECTES!$C$14:$G$5000,4,FALSE))</f>
        <v/>
      </c>
      <c r="H4098" s="95"/>
      <c r="I4098" s="113" t="str">
        <f>IF(H4098="","",VLOOKUP(H4098,BD!B$2:C$16,2,FALSE))</f>
        <v/>
      </c>
      <c r="J4098" s="114"/>
      <c r="K4098" s="115" t="str">
        <f t="shared" si="141"/>
        <v/>
      </c>
      <c r="L4098" s="116" t="str">
        <f t="shared" ca="1" si="142"/>
        <v>-</v>
      </c>
      <c r="M4098" s="111" t="str">
        <f>IF(E4098="","",VLOOKUP(E4098,[1]PROJECTES!$C$14:$Z$5000,21,FALSE))</f>
        <v/>
      </c>
      <c r="N4098" s="117"/>
      <c r="O4098" s="118" t="s">
        <v>222</v>
      </c>
      <c r="P4098" s="119"/>
      <c r="Q4098" s="84"/>
      <c r="R4098" s="249"/>
      <c r="S4098" s="166"/>
      <c r="T4098" s="167"/>
    </row>
    <row r="4099" spans="1:20" s="121" customFormat="1" ht="20.100000000000001" customHeight="1" x14ac:dyDescent="0.3">
      <c r="A4099" s="80"/>
      <c r="B4099" s="110" t="str">
        <f>IF(E4099="","",VLOOKUP(E4099,[1]PROJECTES!$C$14:$G$5000,2,FALSE))</f>
        <v/>
      </c>
      <c r="C4099" s="80"/>
      <c r="D4099" s="283" t="str">
        <f>IF(E4099="","",VLOOKUP(E4099,[1]PROJECTES!$C$14:$G$5000,5,FALSE))</f>
        <v/>
      </c>
      <c r="E4099" s="155"/>
      <c r="F4099" s="110" t="str">
        <f>IF(I4099="","",VLOOKUP(I4099,[1]PROJECTES!$C$14:$G$5000,2,FALSE))</f>
        <v/>
      </c>
      <c r="G4099" s="112" t="str">
        <f>IF(E4099="","",VLOOKUP(E4099,[1]PROJECTES!$C$14:$G$5000,4,FALSE))</f>
        <v/>
      </c>
      <c r="H4099" s="95"/>
      <c r="I4099" s="113" t="str">
        <f>IF(H4099="","",VLOOKUP(H4099,BD!B$2:C$16,2,FALSE))</f>
        <v/>
      </c>
      <c r="J4099" s="114"/>
      <c r="K4099" s="115" t="str">
        <f t="shared" si="141"/>
        <v/>
      </c>
      <c r="L4099" s="116" t="str">
        <f t="shared" ca="1" si="142"/>
        <v>-</v>
      </c>
      <c r="M4099" s="111" t="str">
        <f>IF(E4099="","",VLOOKUP(E4099,[1]PROJECTES!$C$14:$Z$5000,21,FALSE))</f>
        <v/>
      </c>
      <c r="N4099" s="117"/>
      <c r="O4099" s="118" t="s">
        <v>222</v>
      </c>
      <c r="P4099" s="119"/>
      <c r="Q4099" s="84"/>
      <c r="R4099" s="249"/>
      <c r="S4099" s="166"/>
      <c r="T4099" s="167"/>
    </row>
    <row r="4100" spans="1:20" s="121" customFormat="1" ht="20.100000000000001" customHeight="1" x14ac:dyDescent="0.3">
      <c r="A4100" s="80"/>
      <c r="B4100" s="110" t="str">
        <f>IF(E4100="","",VLOOKUP(E4100,[1]PROJECTES!$C$14:$G$5000,2,FALSE))</f>
        <v/>
      </c>
      <c r="C4100" s="80"/>
      <c r="D4100" s="283" t="str">
        <f>IF(E4100="","",VLOOKUP(E4100,[1]PROJECTES!$C$14:$G$5000,5,FALSE))</f>
        <v/>
      </c>
      <c r="E4100" s="155"/>
      <c r="F4100" s="110" t="str">
        <f>IF(I4100="","",VLOOKUP(I4100,[1]PROJECTES!$C$14:$G$5000,2,FALSE))</f>
        <v/>
      </c>
      <c r="G4100" s="112" t="str">
        <f>IF(E4100="","",VLOOKUP(E4100,[1]PROJECTES!$C$14:$G$5000,4,FALSE))</f>
        <v/>
      </c>
      <c r="H4100" s="95"/>
      <c r="I4100" s="113" t="str">
        <f>IF(H4100="","",VLOOKUP(H4100,BD!B$2:C$16,2,FALSE))</f>
        <v/>
      </c>
      <c r="J4100" s="114"/>
      <c r="K4100" s="115" t="str">
        <f t="shared" si="141"/>
        <v/>
      </c>
      <c r="L4100" s="116" t="str">
        <f t="shared" ca="1" si="142"/>
        <v>-</v>
      </c>
      <c r="M4100" s="111" t="str">
        <f>IF(E4100="","",VLOOKUP(E4100,[1]PROJECTES!$C$14:$Z$5000,21,FALSE))</f>
        <v/>
      </c>
      <c r="N4100" s="117"/>
      <c r="O4100" s="118" t="s">
        <v>222</v>
      </c>
      <c r="P4100" s="119"/>
      <c r="Q4100" s="84"/>
      <c r="R4100" s="249"/>
      <c r="S4100" s="166"/>
      <c r="T4100" s="167"/>
    </row>
    <row r="4101" spans="1:20" s="121" customFormat="1" ht="20.100000000000001" customHeight="1" x14ac:dyDescent="0.3">
      <c r="A4101" s="80"/>
      <c r="B4101" s="110" t="str">
        <f>IF(E4101="","",VLOOKUP(E4101,[1]PROJECTES!$C$14:$G$5000,2,FALSE))</f>
        <v/>
      </c>
      <c r="C4101" s="80"/>
      <c r="D4101" s="283" t="str">
        <f>IF(E4101="","",VLOOKUP(E4101,[1]PROJECTES!$C$14:$G$5000,5,FALSE))</f>
        <v/>
      </c>
      <c r="E4101" s="155"/>
      <c r="F4101" s="110" t="str">
        <f>IF(I4101="","",VLOOKUP(I4101,[1]PROJECTES!$C$14:$G$5000,2,FALSE))</f>
        <v/>
      </c>
      <c r="G4101" s="112" t="str">
        <f>IF(E4101="","",VLOOKUP(E4101,[1]PROJECTES!$C$14:$G$5000,4,FALSE))</f>
        <v/>
      </c>
      <c r="H4101" s="95"/>
      <c r="I4101" s="113" t="str">
        <f>IF(H4101="","",VLOOKUP(H4101,BD!B$2:C$16,2,FALSE))</f>
        <v/>
      </c>
      <c r="J4101" s="114"/>
      <c r="K4101" s="115" t="str">
        <f t="shared" si="141"/>
        <v/>
      </c>
      <c r="L4101" s="116" t="str">
        <f t="shared" ca="1" si="142"/>
        <v>-</v>
      </c>
      <c r="M4101" s="111" t="str">
        <f>IF(E4101="","",VLOOKUP(E4101,[1]PROJECTES!$C$14:$Z$5000,21,FALSE))</f>
        <v/>
      </c>
      <c r="N4101" s="117"/>
      <c r="O4101" s="118" t="s">
        <v>222</v>
      </c>
      <c r="P4101" s="119"/>
      <c r="Q4101" s="84"/>
      <c r="R4101" s="249"/>
      <c r="S4101" s="166"/>
      <c r="T4101" s="167"/>
    </row>
    <row r="4102" spans="1:20" s="121" customFormat="1" ht="20.100000000000001" customHeight="1" x14ac:dyDescent="0.3">
      <c r="A4102" s="80"/>
      <c r="B4102" s="110" t="str">
        <f>IF(E4102="","",VLOOKUP(E4102,[1]PROJECTES!$C$14:$G$5000,2,FALSE))</f>
        <v/>
      </c>
      <c r="C4102" s="80"/>
      <c r="D4102" s="283" t="str">
        <f>IF(E4102="","",VLOOKUP(E4102,[1]PROJECTES!$C$14:$G$5000,5,FALSE))</f>
        <v/>
      </c>
      <c r="E4102" s="155"/>
      <c r="F4102" s="110" t="str">
        <f>IF(I4102="","",VLOOKUP(I4102,[1]PROJECTES!$C$14:$G$5000,2,FALSE))</f>
        <v/>
      </c>
      <c r="G4102" s="112" t="str">
        <f>IF(E4102="","",VLOOKUP(E4102,[1]PROJECTES!$C$14:$G$5000,4,FALSE))</f>
        <v/>
      </c>
      <c r="H4102" s="95"/>
      <c r="I4102" s="113" t="str">
        <f>IF(H4102="","",VLOOKUP(H4102,BD!B$2:C$16,2,FALSE))</f>
        <v/>
      </c>
      <c r="J4102" s="114"/>
      <c r="K4102" s="115" t="str">
        <f t="shared" si="141"/>
        <v/>
      </c>
      <c r="L4102" s="116" t="str">
        <f t="shared" ca="1" si="142"/>
        <v>-</v>
      </c>
      <c r="M4102" s="111" t="str">
        <f>IF(E4102="","",VLOOKUP(E4102,[1]PROJECTES!$C$14:$Z$5000,21,FALSE))</f>
        <v/>
      </c>
      <c r="N4102" s="117"/>
      <c r="O4102" s="118" t="s">
        <v>222</v>
      </c>
      <c r="P4102" s="119"/>
      <c r="Q4102" s="84"/>
      <c r="R4102" s="249"/>
      <c r="S4102" s="166"/>
      <c r="T4102" s="167"/>
    </row>
    <row r="4103" spans="1:20" s="121" customFormat="1" ht="20.100000000000001" customHeight="1" x14ac:dyDescent="0.3">
      <c r="A4103" s="80"/>
      <c r="B4103" s="110" t="str">
        <f>IF(E4103="","",VLOOKUP(E4103,[1]PROJECTES!$C$14:$G$5000,2,FALSE))</f>
        <v/>
      </c>
      <c r="C4103" s="80"/>
      <c r="D4103" s="283" t="str">
        <f>IF(E4103="","",VLOOKUP(E4103,[1]PROJECTES!$C$14:$G$5000,5,FALSE))</f>
        <v/>
      </c>
      <c r="E4103" s="155"/>
      <c r="F4103" s="110" t="str">
        <f>IF(I4103="","",VLOOKUP(I4103,[1]PROJECTES!$C$14:$G$5000,2,FALSE))</f>
        <v/>
      </c>
      <c r="G4103" s="112" t="str">
        <f>IF(E4103="","",VLOOKUP(E4103,[1]PROJECTES!$C$14:$G$5000,4,FALSE))</f>
        <v/>
      </c>
      <c r="H4103" s="95"/>
      <c r="I4103" s="113" t="str">
        <f>IF(H4103="","",VLOOKUP(H4103,BD!B$2:C$16,2,FALSE))</f>
        <v/>
      </c>
      <c r="J4103" s="114"/>
      <c r="K4103" s="115" t="str">
        <f t="shared" si="141"/>
        <v/>
      </c>
      <c r="L4103" s="116" t="str">
        <f t="shared" ca="1" si="142"/>
        <v>-</v>
      </c>
      <c r="M4103" s="111" t="str">
        <f>IF(E4103="","",VLOOKUP(E4103,[1]PROJECTES!$C$14:$Z$5000,21,FALSE))</f>
        <v/>
      </c>
      <c r="N4103" s="117"/>
      <c r="O4103" s="118" t="s">
        <v>222</v>
      </c>
      <c r="P4103" s="119"/>
      <c r="Q4103" s="84"/>
      <c r="R4103" s="249"/>
      <c r="S4103" s="166"/>
      <c r="T4103" s="167"/>
    </row>
    <row r="4104" spans="1:20" s="121" customFormat="1" ht="20.100000000000001" customHeight="1" x14ac:dyDescent="0.3">
      <c r="A4104" s="80"/>
      <c r="B4104" s="110" t="str">
        <f>IF(E4104="","",VLOOKUP(E4104,[1]PROJECTES!$C$14:$G$5000,2,FALSE))</f>
        <v/>
      </c>
      <c r="C4104" s="80"/>
      <c r="D4104" s="283" t="str">
        <f>IF(E4104="","",VLOOKUP(E4104,[1]PROJECTES!$C$14:$G$5000,5,FALSE))</f>
        <v/>
      </c>
      <c r="E4104" s="155"/>
      <c r="F4104" s="110" t="str">
        <f>IF(I4104="","",VLOOKUP(I4104,[1]PROJECTES!$C$14:$G$5000,2,FALSE))</f>
        <v/>
      </c>
      <c r="G4104" s="112" t="str">
        <f>IF(E4104="","",VLOOKUP(E4104,[1]PROJECTES!$C$14:$G$5000,4,FALSE))</f>
        <v/>
      </c>
      <c r="H4104" s="95"/>
      <c r="I4104" s="113" t="str">
        <f>IF(H4104="","",VLOOKUP(H4104,BD!B$2:C$16,2,FALSE))</f>
        <v/>
      </c>
      <c r="J4104" s="114"/>
      <c r="K4104" s="115" t="str">
        <f t="shared" si="141"/>
        <v/>
      </c>
      <c r="L4104" s="116" t="str">
        <f t="shared" ca="1" si="142"/>
        <v>-</v>
      </c>
      <c r="M4104" s="111" t="str">
        <f>IF(E4104="","",VLOOKUP(E4104,[1]PROJECTES!$C$14:$Z$5000,21,FALSE))</f>
        <v/>
      </c>
      <c r="N4104" s="117"/>
      <c r="O4104" s="118" t="s">
        <v>222</v>
      </c>
      <c r="P4104" s="119"/>
      <c r="Q4104" s="84"/>
      <c r="R4104" s="249"/>
      <c r="S4104" s="166"/>
      <c r="T4104" s="167"/>
    </row>
    <row r="4105" spans="1:20" s="121" customFormat="1" ht="20.100000000000001" customHeight="1" x14ac:dyDescent="0.3">
      <c r="A4105" s="80"/>
      <c r="B4105" s="110" t="str">
        <f>IF(E4105="","",VLOOKUP(E4105,[1]PROJECTES!$C$14:$G$5000,2,FALSE))</f>
        <v/>
      </c>
      <c r="C4105" s="80"/>
      <c r="D4105" s="283" t="str">
        <f>IF(E4105="","",VLOOKUP(E4105,[1]PROJECTES!$C$14:$G$5000,5,FALSE))</f>
        <v/>
      </c>
      <c r="E4105" s="155"/>
      <c r="F4105" s="110" t="str">
        <f>IF(I4105="","",VLOOKUP(I4105,[1]PROJECTES!$C$14:$G$5000,2,FALSE))</f>
        <v/>
      </c>
      <c r="G4105" s="112" t="str">
        <f>IF(E4105="","",VLOOKUP(E4105,[1]PROJECTES!$C$14:$G$5000,4,FALSE))</f>
        <v/>
      </c>
      <c r="H4105" s="95"/>
      <c r="I4105" s="113" t="str">
        <f>IF(H4105="","",VLOOKUP(H4105,BD!B$2:C$16,2,FALSE))</f>
        <v/>
      </c>
      <c r="J4105" s="114"/>
      <c r="K4105" s="115" t="str">
        <f t="shared" si="141"/>
        <v/>
      </c>
      <c r="L4105" s="116" t="str">
        <f t="shared" ca="1" si="142"/>
        <v>-</v>
      </c>
      <c r="M4105" s="111" t="str">
        <f>IF(E4105="","",VLOOKUP(E4105,[1]PROJECTES!$C$14:$Z$5000,21,FALSE))</f>
        <v/>
      </c>
      <c r="N4105" s="117"/>
      <c r="O4105" s="118" t="s">
        <v>222</v>
      </c>
      <c r="P4105" s="119"/>
      <c r="Q4105" s="84"/>
      <c r="R4105" s="249"/>
      <c r="S4105" s="166"/>
      <c r="T4105" s="167"/>
    </row>
    <row r="4106" spans="1:20" s="121" customFormat="1" ht="20.100000000000001" customHeight="1" x14ac:dyDescent="0.3">
      <c r="A4106" s="80"/>
      <c r="B4106" s="110" t="str">
        <f>IF(E4106="","",VLOOKUP(E4106,[1]PROJECTES!$C$14:$G$5000,2,FALSE))</f>
        <v/>
      </c>
      <c r="C4106" s="80"/>
      <c r="D4106" s="283" t="str">
        <f>IF(E4106="","",VLOOKUP(E4106,[1]PROJECTES!$C$14:$G$5000,5,FALSE))</f>
        <v/>
      </c>
      <c r="E4106" s="155"/>
      <c r="F4106" s="110" t="str">
        <f>IF(I4106="","",VLOOKUP(I4106,[1]PROJECTES!$C$14:$G$5000,2,FALSE))</f>
        <v/>
      </c>
      <c r="G4106" s="112" t="str">
        <f>IF(E4106="","",VLOOKUP(E4106,[1]PROJECTES!$C$14:$G$5000,4,FALSE))</f>
        <v/>
      </c>
      <c r="H4106" s="95"/>
      <c r="I4106" s="113" t="str">
        <f>IF(H4106="","",VLOOKUP(H4106,BD!B$2:C$16,2,FALSE))</f>
        <v/>
      </c>
      <c r="J4106" s="114"/>
      <c r="K4106" s="115" t="str">
        <f t="shared" si="141"/>
        <v/>
      </c>
      <c r="L4106" s="116" t="str">
        <f t="shared" ca="1" si="142"/>
        <v>-</v>
      </c>
      <c r="M4106" s="111" t="str">
        <f>IF(E4106="","",VLOOKUP(E4106,[1]PROJECTES!$C$14:$Z$5000,21,FALSE))</f>
        <v/>
      </c>
      <c r="N4106" s="117"/>
      <c r="O4106" s="118" t="s">
        <v>222</v>
      </c>
      <c r="P4106" s="119"/>
      <c r="Q4106" s="84"/>
      <c r="R4106" s="249"/>
      <c r="S4106" s="166"/>
      <c r="T4106" s="167"/>
    </row>
    <row r="4107" spans="1:20" s="121" customFormat="1" ht="20.100000000000001" customHeight="1" x14ac:dyDescent="0.3">
      <c r="A4107" s="80"/>
      <c r="B4107" s="110" t="str">
        <f>IF(E4107="","",VLOOKUP(E4107,[1]PROJECTES!$C$14:$G$5000,2,FALSE))</f>
        <v/>
      </c>
      <c r="C4107" s="80"/>
      <c r="D4107" s="283" t="str">
        <f>IF(E4107="","",VLOOKUP(E4107,[1]PROJECTES!$C$14:$G$5000,5,FALSE))</f>
        <v/>
      </c>
      <c r="E4107" s="155"/>
      <c r="F4107" s="110" t="str">
        <f>IF(I4107="","",VLOOKUP(I4107,[1]PROJECTES!$C$14:$G$5000,2,FALSE))</f>
        <v/>
      </c>
      <c r="G4107" s="112" t="str">
        <f>IF(E4107="","",VLOOKUP(E4107,[1]PROJECTES!$C$14:$G$5000,4,FALSE))</f>
        <v/>
      </c>
      <c r="H4107" s="95"/>
      <c r="I4107" s="113" t="str">
        <f>IF(H4107="","",VLOOKUP(H4107,BD!B$2:C$16,2,FALSE))</f>
        <v/>
      </c>
      <c r="J4107" s="114"/>
      <c r="K4107" s="115" t="str">
        <f t="shared" si="141"/>
        <v/>
      </c>
      <c r="L4107" s="116" t="str">
        <f t="shared" ca="1" si="142"/>
        <v>-</v>
      </c>
      <c r="M4107" s="111" t="str">
        <f>IF(E4107="","",VLOOKUP(E4107,[1]PROJECTES!$C$14:$Z$5000,21,FALSE))</f>
        <v/>
      </c>
      <c r="N4107" s="117"/>
      <c r="O4107" s="118" t="s">
        <v>222</v>
      </c>
      <c r="P4107" s="119"/>
      <c r="Q4107" s="84"/>
      <c r="R4107" s="249"/>
      <c r="S4107" s="166"/>
      <c r="T4107" s="167"/>
    </row>
    <row r="4108" spans="1:20" s="121" customFormat="1" ht="20.100000000000001" customHeight="1" x14ac:dyDescent="0.3">
      <c r="A4108" s="80"/>
      <c r="B4108" s="110" t="str">
        <f>IF(E4108="","",VLOOKUP(E4108,[1]PROJECTES!$C$14:$G$5000,2,FALSE))</f>
        <v/>
      </c>
      <c r="C4108" s="80"/>
      <c r="D4108" s="283" t="str">
        <f>IF(E4108="","",VLOOKUP(E4108,[1]PROJECTES!$C$14:$G$5000,5,FALSE))</f>
        <v/>
      </c>
      <c r="E4108" s="155"/>
      <c r="F4108" s="110" t="str">
        <f>IF(I4108="","",VLOOKUP(I4108,[1]PROJECTES!$C$14:$G$5000,2,FALSE))</f>
        <v/>
      </c>
      <c r="G4108" s="112" t="str">
        <f>IF(E4108="","",VLOOKUP(E4108,[1]PROJECTES!$C$14:$G$5000,4,FALSE))</f>
        <v/>
      </c>
      <c r="H4108" s="95"/>
      <c r="I4108" s="113" t="str">
        <f>IF(H4108="","",VLOOKUP(H4108,BD!B$2:C$16,2,FALSE))</f>
        <v/>
      </c>
      <c r="J4108" s="114"/>
      <c r="K4108" s="115" t="str">
        <f t="shared" si="141"/>
        <v/>
      </c>
      <c r="L4108" s="116" t="str">
        <f t="shared" ca="1" si="142"/>
        <v>-</v>
      </c>
      <c r="M4108" s="111" t="str">
        <f>IF(E4108="","",VLOOKUP(E4108,[1]PROJECTES!$C$14:$Z$5000,21,FALSE))</f>
        <v/>
      </c>
      <c r="N4108" s="117"/>
      <c r="O4108" s="118" t="s">
        <v>222</v>
      </c>
      <c r="P4108" s="119"/>
      <c r="Q4108" s="84"/>
      <c r="R4108" s="249"/>
      <c r="S4108" s="166"/>
      <c r="T4108" s="167"/>
    </row>
    <row r="4109" spans="1:20" s="121" customFormat="1" ht="20.100000000000001" customHeight="1" x14ac:dyDescent="0.3">
      <c r="A4109" s="80"/>
      <c r="B4109" s="110" t="str">
        <f>IF(E4109="","",VLOOKUP(E4109,[1]PROJECTES!$C$14:$G$5000,2,FALSE))</f>
        <v/>
      </c>
      <c r="C4109" s="80"/>
      <c r="D4109" s="283" t="str">
        <f>IF(E4109="","",VLOOKUP(E4109,[1]PROJECTES!$C$14:$G$5000,5,FALSE))</f>
        <v/>
      </c>
      <c r="E4109" s="155"/>
      <c r="F4109" s="110" t="str">
        <f>IF(I4109="","",VLOOKUP(I4109,[1]PROJECTES!$C$14:$G$5000,2,FALSE))</f>
        <v/>
      </c>
      <c r="G4109" s="112" t="str">
        <f>IF(E4109="","",VLOOKUP(E4109,[1]PROJECTES!$C$14:$G$5000,4,FALSE))</f>
        <v/>
      </c>
      <c r="H4109" s="95"/>
      <c r="I4109" s="113" t="str">
        <f>IF(H4109="","",VLOOKUP(H4109,BD!B$2:C$16,2,FALSE))</f>
        <v/>
      </c>
      <c r="J4109" s="114"/>
      <c r="K4109" s="115" t="str">
        <f t="shared" si="141"/>
        <v/>
      </c>
      <c r="L4109" s="116" t="str">
        <f t="shared" ca="1" si="142"/>
        <v>-</v>
      </c>
      <c r="M4109" s="111" t="str">
        <f>IF(E4109="","",VLOOKUP(E4109,[1]PROJECTES!$C$14:$Z$5000,21,FALSE))</f>
        <v/>
      </c>
      <c r="N4109" s="117"/>
      <c r="O4109" s="118" t="s">
        <v>222</v>
      </c>
      <c r="P4109" s="119"/>
      <c r="Q4109" s="84"/>
      <c r="R4109" s="249"/>
      <c r="S4109" s="166"/>
      <c r="T4109" s="167"/>
    </row>
    <row r="4110" spans="1:20" s="121" customFormat="1" ht="20.100000000000001" customHeight="1" x14ac:dyDescent="0.3">
      <c r="A4110" s="80"/>
      <c r="B4110" s="110" t="str">
        <f>IF(E4110="","",VLOOKUP(E4110,[1]PROJECTES!$C$14:$G$5000,2,FALSE))</f>
        <v/>
      </c>
      <c r="C4110" s="80"/>
      <c r="D4110" s="283" t="str">
        <f>IF(E4110="","",VLOOKUP(E4110,[1]PROJECTES!$C$14:$G$5000,5,FALSE))</f>
        <v/>
      </c>
      <c r="E4110" s="155"/>
      <c r="F4110" s="110" t="str">
        <f>IF(I4110="","",VLOOKUP(I4110,[1]PROJECTES!$C$14:$G$5000,2,FALSE))</f>
        <v/>
      </c>
      <c r="G4110" s="112" t="str">
        <f>IF(E4110="","",VLOOKUP(E4110,[1]PROJECTES!$C$14:$G$5000,4,FALSE))</f>
        <v/>
      </c>
      <c r="H4110" s="95"/>
      <c r="I4110" s="113" t="str">
        <f>IF(H4110="","",VLOOKUP(H4110,BD!B$2:C$16,2,FALSE))</f>
        <v/>
      </c>
      <c r="J4110" s="114"/>
      <c r="K4110" s="115" t="str">
        <f t="shared" si="141"/>
        <v/>
      </c>
      <c r="L4110" s="116" t="str">
        <f t="shared" ca="1" si="142"/>
        <v>-</v>
      </c>
      <c r="M4110" s="111" t="str">
        <f>IF(E4110="","",VLOOKUP(E4110,[1]PROJECTES!$C$14:$Z$5000,21,FALSE))</f>
        <v/>
      </c>
      <c r="N4110" s="117"/>
      <c r="O4110" s="118" t="s">
        <v>222</v>
      </c>
      <c r="P4110" s="119"/>
      <c r="Q4110" s="84"/>
      <c r="R4110" s="249"/>
      <c r="S4110" s="166"/>
      <c r="T4110" s="167"/>
    </row>
    <row r="4111" spans="1:20" s="121" customFormat="1" ht="20.100000000000001" customHeight="1" x14ac:dyDescent="0.3">
      <c r="A4111" s="80"/>
      <c r="B4111" s="110" t="str">
        <f>IF(E4111="","",VLOOKUP(E4111,[1]PROJECTES!$C$14:$G$5000,2,FALSE))</f>
        <v/>
      </c>
      <c r="C4111" s="80"/>
      <c r="D4111" s="283" t="str">
        <f>IF(E4111="","",VLOOKUP(E4111,[1]PROJECTES!$C$14:$G$5000,5,FALSE))</f>
        <v/>
      </c>
      <c r="E4111" s="155"/>
      <c r="F4111" s="110" t="str">
        <f>IF(I4111="","",VLOOKUP(I4111,[1]PROJECTES!$C$14:$G$5000,2,FALSE))</f>
        <v/>
      </c>
      <c r="G4111" s="112" t="str">
        <f>IF(E4111="","",VLOOKUP(E4111,[1]PROJECTES!$C$14:$G$5000,4,FALSE))</f>
        <v/>
      </c>
      <c r="H4111" s="95"/>
      <c r="I4111" s="113" t="str">
        <f>IF(H4111="","",VLOOKUP(H4111,BD!B$2:C$16,2,FALSE))</f>
        <v/>
      </c>
      <c r="J4111" s="114"/>
      <c r="K4111" s="115" t="str">
        <f t="shared" si="141"/>
        <v/>
      </c>
      <c r="L4111" s="116" t="str">
        <f t="shared" ca="1" si="142"/>
        <v>-</v>
      </c>
      <c r="M4111" s="111" t="str">
        <f>IF(E4111="","",VLOOKUP(E4111,[1]PROJECTES!$C$14:$Z$5000,21,FALSE))</f>
        <v/>
      </c>
      <c r="N4111" s="117"/>
      <c r="O4111" s="118" t="s">
        <v>222</v>
      </c>
      <c r="P4111" s="119"/>
      <c r="Q4111" s="84"/>
      <c r="R4111" s="249"/>
      <c r="S4111" s="166"/>
      <c r="T4111" s="167"/>
    </row>
    <row r="4112" spans="1:20" s="121" customFormat="1" ht="20.100000000000001" customHeight="1" x14ac:dyDescent="0.3">
      <c r="A4112" s="80"/>
      <c r="B4112" s="110" t="str">
        <f>IF(E4112="","",VLOOKUP(E4112,[1]PROJECTES!$C$14:$G$5000,2,FALSE))</f>
        <v/>
      </c>
      <c r="C4112" s="80"/>
      <c r="D4112" s="283" t="str">
        <f>IF(E4112="","",VLOOKUP(E4112,[1]PROJECTES!$C$14:$G$5000,5,FALSE))</f>
        <v/>
      </c>
      <c r="E4112" s="155"/>
      <c r="F4112" s="110" t="str">
        <f>IF(I4112="","",VLOOKUP(I4112,[1]PROJECTES!$C$14:$G$5000,2,FALSE))</f>
        <v/>
      </c>
      <c r="G4112" s="112" t="str">
        <f>IF(E4112="","",VLOOKUP(E4112,[1]PROJECTES!$C$14:$G$5000,4,FALSE))</f>
        <v/>
      </c>
      <c r="H4112" s="95"/>
      <c r="I4112" s="113" t="str">
        <f>IF(H4112="","",VLOOKUP(H4112,BD!B$2:C$16,2,FALSE))</f>
        <v/>
      </c>
      <c r="J4112" s="114"/>
      <c r="K4112" s="115" t="str">
        <f t="shared" si="141"/>
        <v/>
      </c>
      <c r="L4112" s="116" t="str">
        <f t="shared" ca="1" si="142"/>
        <v>-</v>
      </c>
      <c r="M4112" s="111" t="str">
        <f>IF(E4112="","",VLOOKUP(E4112,[1]PROJECTES!$C$14:$Z$5000,21,FALSE))</f>
        <v/>
      </c>
      <c r="N4112" s="117"/>
      <c r="O4112" s="118" t="s">
        <v>222</v>
      </c>
      <c r="P4112" s="119"/>
      <c r="Q4112" s="84"/>
      <c r="R4112" s="249"/>
      <c r="S4112" s="166"/>
      <c r="T4112" s="167"/>
    </row>
    <row r="4113" spans="1:20" s="121" customFormat="1" ht="20.100000000000001" customHeight="1" x14ac:dyDescent="0.3">
      <c r="A4113" s="80"/>
      <c r="B4113" s="110" t="str">
        <f>IF(E4113="","",VLOOKUP(E4113,[1]PROJECTES!$C$14:$G$5000,2,FALSE))</f>
        <v/>
      </c>
      <c r="C4113" s="80"/>
      <c r="D4113" s="283" t="str">
        <f>IF(E4113="","",VLOOKUP(E4113,[1]PROJECTES!$C$14:$G$5000,5,FALSE))</f>
        <v/>
      </c>
      <c r="E4113" s="155"/>
      <c r="F4113" s="110" t="str">
        <f>IF(I4113="","",VLOOKUP(I4113,[1]PROJECTES!$C$14:$G$5000,2,FALSE))</f>
        <v/>
      </c>
      <c r="G4113" s="112" t="str">
        <f>IF(E4113="","",VLOOKUP(E4113,[1]PROJECTES!$C$14:$G$5000,4,FALSE))</f>
        <v/>
      </c>
      <c r="H4113" s="95"/>
      <c r="I4113" s="113" t="str">
        <f>IF(H4113="","",VLOOKUP(H4113,BD!B$2:C$16,2,FALSE))</f>
        <v/>
      </c>
      <c r="J4113" s="114"/>
      <c r="K4113" s="115" t="str">
        <f t="shared" si="141"/>
        <v/>
      </c>
      <c r="L4113" s="116" t="str">
        <f t="shared" ca="1" si="142"/>
        <v>-</v>
      </c>
      <c r="M4113" s="111" t="str">
        <f>IF(E4113="","",VLOOKUP(E4113,[1]PROJECTES!$C$14:$Z$5000,21,FALSE))</f>
        <v/>
      </c>
      <c r="N4113" s="117"/>
      <c r="O4113" s="118" t="s">
        <v>222</v>
      </c>
      <c r="P4113" s="119"/>
      <c r="Q4113" s="84"/>
      <c r="R4113" s="249"/>
      <c r="S4113" s="166"/>
      <c r="T4113" s="167"/>
    </row>
    <row r="4114" spans="1:20" s="121" customFormat="1" ht="20.100000000000001" customHeight="1" x14ac:dyDescent="0.3">
      <c r="A4114" s="80"/>
      <c r="B4114" s="110" t="str">
        <f>IF(E4114="","",VLOOKUP(E4114,[1]PROJECTES!$C$14:$G$5000,2,FALSE))</f>
        <v/>
      </c>
      <c r="C4114" s="80"/>
      <c r="D4114" s="283" t="str">
        <f>IF(E4114="","",VLOOKUP(E4114,[1]PROJECTES!$C$14:$G$5000,5,FALSE))</f>
        <v/>
      </c>
      <c r="E4114" s="155"/>
      <c r="F4114" s="110" t="str">
        <f>IF(I4114="","",VLOOKUP(I4114,[1]PROJECTES!$C$14:$G$5000,2,FALSE))</f>
        <v/>
      </c>
      <c r="G4114" s="112" t="str">
        <f>IF(E4114="","",VLOOKUP(E4114,[1]PROJECTES!$C$14:$G$5000,4,FALSE))</f>
        <v/>
      </c>
      <c r="H4114" s="95"/>
      <c r="I4114" s="113" t="str">
        <f>IF(H4114="","",VLOOKUP(H4114,BD!B$2:C$16,2,FALSE))</f>
        <v/>
      </c>
      <c r="J4114" s="114"/>
      <c r="K4114" s="115" t="str">
        <f t="shared" si="141"/>
        <v/>
      </c>
      <c r="L4114" s="116" t="str">
        <f t="shared" ca="1" si="142"/>
        <v>-</v>
      </c>
      <c r="M4114" s="111" t="str">
        <f>IF(E4114="","",VLOOKUP(E4114,[1]PROJECTES!$C$14:$Z$5000,21,FALSE))</f>
        <v/>
      </c>
      <c r="N4114" s="117"/>
      <c r="O4114" s="118" t="s">
        <v>222</v>
      </c>
      <c r="P4114" s="119"/>
      <c r="Q4114" s="84"/>
      <c r="R4114" s="249"/>
      <c r="S4114" s="166"/>
      <c r="T4114" s="167"/>
    </row>
    <row r="4115" spans="1:20" s="121" customFormat="1" ht="20.100000000000001" customHeight="1" x14ac:dyDescent="0.3">
      <c r="A4115" s="80"/>
      <c r="B4115" s="110" t="str">
        <f>IF(E4115="","",VLOOKUP(E4115,[1]PROJECTES!$C$14:$G$5000,2,FALSE))</f>
        <v/>
      </c>
      <c r="C4115" s="80"/>
      <c r="D4115" s="283" t="str">
        <f>IF(E4115="","",VLOOKUP(E4115,[1]PROJECTES!$C$14:$G$5000,5,FALSE))</f>
        <v/>
      </c>
      <c r="E4115" s="155"/>
      <c r="F4115" s="110" t="str">
        <f>IF(I4115="","",VLOOKUP(I4115,[1]PROJECTES!$C$14:$G$5000,2,FALSE))</f>
        <v/>
      </c>
      <c r="G4115" s="112" t="str">
        <f>IF(E4115="","",VLOOKUP(E4115,[1]PROJECTES!$C$14:$G$5000,4,FALSE))</f>
        <v/>
      </c>
      <c r="H4115" s="95"/>
      <c r="I4115" s="113" t="str">
        <f>IF(H4115="","",VLOOKUP(H4115,BD!B$2:C$16,2,FALSE))</f>
        <v/>
      </c>
      <c r="J4115" s="114"/>
      <c r="K4115" s="115" t="str">
        <f t="shared" si="141"/>
        <v/>
      </c>
      <c r="L4115" s="116" t="str">
        <f t="shared" ca="1" si="142"/>
        <v>-</v>
      </c>
      <c r="M4115" s="111" t="str">
        <f>IF(E4115="","",VLOOKUP(E4115,[1]PROJECTES!$C$14:$Z$5000,21,FALSE))</f>
        <v/>
      </c>
      <c r="N4115" s="117"/>
      <c r="O4115" s="118" t="s">
        <v>222</v>
      </c>
      <c r="P4115" s="119"/>
      <c r="Q4115" s="84"/>
      <c r="R4115" s="249"/>
      <c r="S4115" s="166"/>
      <c r="T4115" s="167"/>
    </row>
    <row r="4116" spans="1:20" s="121" customFormat="1" ht="20.100000000000001" customHeight="1" x14ac:dyDescent="0.3">
      <c r="A4116" s="80"/>
      <c r="B4116" s="110" t="str">
        <f>IF(E4116="","",VLOOKUP(E4116,[1]PROJECTES!$C$14:$G$5000,2,FALSE))</f>
        <v/>
      </c>
      <c r="C4116" s="80"/>
      <c r="D4116" s="283" t="str">
        <f>IF(E4116="","",VLOOKUP(E4116,[1]PROJECTES!$C$14:$G$5000,5,FALSE))</f>
        <v/>
      </c>
      <c r="E4116" s="155"/>
      <c r="F4116" s="110" t="str">
        <f>IF(I4116="","",VLOOKUP(I4116,[1]PROJECTES!$C$14:$G$5000,2,FALSE))</f>
        <v/>
      </c>
      <c r="G4116" s="112" t="str">
        <f>IF(E4116="","",VLOOKUP(E4116,[1]PROJECTES!$C$14:$G$5000,4,FALSE))</f>
        <v/>
      </c>
      <c r="H4116" s="95"/>
      <c r="I4116" s="113" t="str">
        <f>IF(H4116="","",VLOOKUP(H4116,BD!B$2:C$16,2,FALSE))</f>
        <v/>
      </c>
      <c r="J4116" s="114"/>
      <c r="K4116" s="115" t="str">
        <f t="shared" si="141"/>
        <v/>
      </c>
      <c r="L4116" s="116" t="str">
        <f t="shared" ca="1" si="142"/>
        <v>-</v>
      </c>
      <c r="M4116" s="111" t="str">
        <f>IF(E4116="","",VLOOKUP(E4116,[1]PROJECTES!$C$14:$Z$5000,21,FALSE))</f>
        <v/>
      </c>
      <c r="N4116" s="117"/>
      <c r="O4116" s="118" t="s">
        <v>222</v>
      </c>
      <c r="P4116" s="119"/>
      <c r="Q4116" s="84"/>
      <c r="R4116" s="249"/>
      <c r="S4116" s="166"/>
      <c r="T4116" s="167"/>
    </row>
    <row r="4117" spans="1:20" s="121" customFormat="1" ht="20.100000000000001" customHeight="1" x14ac:dyDescent="0.3">
      <c r="A4117" s="80"/>
      <c r="B4117" s="110" t="str">
        <f>IF(E4117="","",VLOOKUP(E4117,[1]PROJECTES!$C$14:$G$5000,2,FALSE))</f>
        <v/>
      </c>
      <c r="C4117" s="80"/>
      <c r="D4117" s="283" t="str">
        <f>IF(E4117="","",VLOOKUP(E4117,[1]PROJECTES!$C$14:$G$5000,5,FALSE))</f>
        <v/>
      </c>
      <c r="E4117" s="155"/>
      <c r="F4117" s="110" t="str">
        <f>IF(I4117="","",VLOOKUP(I4117,[1]PROJECTES!$C$14:$G$5000,2,FALSE))</f>
        <v/>
      </c>
      <c r="G4117" s="112" t="str">
        <f>IF(E4117="","",VLOOKUP(E4117,[1]PROJECTES!$C$14:$G$5000,4,FALSE))</f>
        <v/>
      </c>
      <c r="H4117" s="95"/>
      <c r="I4117" s="113" t="str">
        <f>IF(H4117="","",VLOOKUP(H4117,BD!B$2:C$16,2,FALSE))</f>
        <v/>
      </c>
      <c r="J4117" s="114"/>
      <c r="K4117" s="115" t="str">
        <f t="shared" si="141"/>
        <v/>
      </c>
      <c r="L4117" s="116" t="str">
        <f t="shared" ca="1" si="142"/>
        <v>-</v>
      </c>
      <c r="M4117" s="111" t="str">
        <f>IF(E4117="","",VLOOKUP(E4117,[1]PROJECTES!$C$14:$Z$5000,21,FALSE))</f>
        <v/>
      </c>
      <c r="N4117" s="117"/>
      <c r="O4117" s="118" t="s">
        <v>222</v>
      </c>
      <c r="P4117" s="119"/>
      <c r="Q4117" s="84"/>
      <c r="R4117" s="249"/>
      <c r="S4117" s="166"/>
      <c r="T4117" s="167"/>
    </row>
    <row r="4118" spans="1:20" s="121" customFormat="1" ht="20.100000000000001" customHeight="1" x14ac:dyDescent="0.3">
      <c r="A4118" s="80"/>
      <c r="B4118" s="110" t="str">
        <f>IF(E4118="","",VLOOKUP(E4118,[1]PROJECTES!$C$14:$G$5000,2,FALSE))</f>
        <v/>
      </c>
      <c r="C4118" s="80"/>
      <c r="D4118" s="283" t="str">
        <f>IF(E4118="","",VLOOKUP(E4118,[1]PROJECTES!$C$14:$G$5000,5,FALSE))</f>
        <v/>
      </c>
      <c r="E4118" s="79"/>
      <c r="F4118" s="110" t="str">
        <f>IF(I4118="","",VLOOKUP(I4118,[1]PROJECTES!$C$14:$G$5000,2,FALSE))</f>
        <v/>
      </c>
      <c r="G4118" s="112" t="str">
        <f>IF(E4118="","",VLOOKUP(E4118,[1]PROJECTES!$C$14:$G$5000,4,FALSE))</f>
        <v/>
      </c>
      <c r="H4118" s="95"/>
      <c r="I4118" s="113" t="str">
        <f>IF(H4118="","",VLOOKUP(H4118,BD!B$2:C$16,2,FALSE))</f>
        <v/>
      </c>
      <c r="J4118" s="114"/>
      <c r="K4118" s="115" t="str">
        <f t="shared" si="141"/>
        <v/>
      </c>
      <c r="L4118" s="116" t="str">
        <f t="shared" ca="1" si="142"/>
        <v>-</v>
      </c>
      <c r="M4118" s="111" t="str">
        <f>IF(E4118="","",VLOOKUP(E4118,[1]PROJECTES!$C$14:$Z$5000,21,FALSE))</f>
        <v/>
      </c>
      <c r="N4118" s="117"/>
      <c r="O4118" s="118" t="s">
        <v>222</v>
      </c>
      <c r="P4118" s="148"/>
      <c r="Q4118" s="84"/>
      <c r="R4118" s="125"/>
      <c r="S4118" s="166"/>
      <c r="T4118" s="167"/>
    </row>
    <row r="4119" spans="1:20" s="121" customFormat="1" ht="20.100000000000001" customHeight="1" x14ac:dyDescent="0.3">
      <c r="A4119" s="80"/>
      <c r="B4119" s="110" t="str">
        <f>IF(E4119="","",VLOOKUP(E4119,[1]PROJECTES!$C$14:$G$5000,2,FALSE))</f>
        <v/>
      </c>
      <c r="C4119" s="80"/>
      <c r="D4119" s="283" t="str">
        <f>IF(E4119="","",VLOOKUP(E4119,[1]PROJECTES!$C$14:$G$5000,5,FALSE))</f>
        <v/>
      </c>
      <c r="E4119" s="157"/>
      <c r="F4119" s="110" t="str">
        <f>IF(I4119="","",VLOOKUP(I4119,[1]PROJECTES!$C$14:$G$5000,2,FALSE))</f>
        <v/>
      </c>
      <c r="G4119" s="112" t="str">
        <f>IF(E4119="","",VLOOKUP(E4119,[1]PROJECTES!$C$14:$G$5000,4,FALSE))</f>
        <v/>
      </c>
      <c r="H4119" s="95"/>
      <c r="I4119" s="113" t="str">
        <f>IF(H4119="","",VLOOKUP(H4119,BD!B$2:C$16,2,FALSE))</f>
        <v/>
      </c>
      <c r="J4119" s="114"/>
      <c r="K4119" s="115" t="str">
        <f t="shared" si="141"/>
        <v/>
      </c>
      <c r="L4119" s="116" t="str">
        <f t="shared" ca="1" si="142"/>
        <v>-</v>
      </c>
      <c r="M4119" s="111" t="str">
        <f>IF(E4119="","",VLOOKUP(E4119,[1]PROJECTES!$C$14:$Z$5000,21,FALSE))</f>
        <v/>
      </c>
      <c r="N4119" s="117"/>
      <c r="O4119" s="118" t="s">
        <v>222</v>
      </c>
      <c r="P4119" s="119"/>
      <c r="Q4119" s="84"/>
      <c r="R4119" s="249"/>
      <c r="S4119" s="166"/>
      <c r="T4119" s="167"/>
    </row>
    <row r="4120" spans="1:20" s="121" customFormat="1" ht="20.100000000000001" customHeight="1" x14ac:dyDescent="0.3">
      <c r="A4120" s="80"/>
      <c r="B4120" s="110" t="str">
        <f>IF(E4120="","",VLOOKUP(E4120,[1]PROJECTES!$C$14:$G$5000,2,FALSE))</f>
        <v/>
      </c>
      <c r="C4120" s="80"/>
      <c r="D4120" s="283" t="str">
        <f>IF(E4120="","",VLOOKUP(E4120,[1]PROJECTES!$C$14:$G$5000,5,FALSE))</f>
        <v/>
      </c>
      <c r="E4120" s="79"/>
      <c r="F4120" s="110" t="str">
        <f>IF(I4120="","",VLOOKUP(I4120,[1]PROJECTES!$C$14:$G$5000,2,FALSE))</f>
        <v/>
      </c>
      <c r="G4120" s="112" t="str">
        <f>IF(E4120="","",VLOOKUP(E4120,[1]PROJECTES!$C$14:$G$5000,4,FALSE))</f>
        <v/>
      </c>
      <c r="H4120" s="95"/>
      <c r="I4120" s="113" t="str">
        <f>IF(H4120="","",VLOOKUP(H4120,BD!B$2:C$16,2,FALSE))</f>
        <v/>
      </c>
      <c r="J4120" s="114"/>
      <c r="K4120" s="115" t="str">
        <f t="shared" si="141"/>
        <v/>
      </c>
      <c r="L4120" s="116" t="str">
        <f t="shared" ca="1" si="142"/>
        <v>-</v>
      </c>
      <c r="M4120" s="111" t="str">
        <f>IF(E4120="","",VLOOKUP(E4120,[1]PROJECTES!$C$14:$Z$5000,21,FALSE))</f>
        <v/>
      </c>
      <c r="N4120" s="117"/>
      <c r="O4120" s="118" t="s">
        <v>222</v>
      </c>
      <c r="P4120" s="119"/>
      <c r="Q4120" s="84"/>
      <c r="R4120" s="125"/>
      <c r="S4120" s="166"/>
      <c r="T4120" s="167"/>
    </row>
    <row r="4121" spans="1:20" s="121" customFormat="1" ht="20.100000000000001" customHeight="1" x14ac:dyDescent="0.3">
      <c r="A4121" s="80"/>
      <c r="B4121" s="110" t="str">
        <f>IF(E4121="","",VLOOKUP(E4121,[1]PROJECTES!$C$14:$G$5000,2,FALSE))</f>
        <v/>
      </c>
      <c r="C4121" s="80"/>
      <c r="D4121" s="283" t="str">
        <f>IF(E4121="","",VLOOKUP(E4121,[1]PROJECTES!$C$14:$G$5000,5,FALSE))</f>
        <v/>
      </c>
      <c r="E4121" s="79"/>
      <c r="F4121" s="110" t="str">
        <f>IF(I4121="","",VLOOKUP(I4121,[1]PROJECTES!$C$14:$G$5000,2,FALSE))</f>
        <v/>
      </c>
      <c r="G4121" s="112" t="str">
        <f>IF(E4121="","",VLOOKUP(E4121,[1]PROJECTES!$C$14:$G$5000,4,FALSE))</f>
        <v/>
      </c>
      <c r="H4121" s="95"/>
      <c r="I4121" s="113" t="str">
        <f>IF(H4121="","",VLOOKUP(H4121,BD!B$2:C$16,2,FALSE))</f>
        <v/>
      </c>
      <c r="J4121" s="114"/>
      <c r="K4121" s="115" t="str">
        <f t="shared" si="141"/>
        <v/>
      </c>
      <c r="L4121" s="116" t="str">
        <f t="shared" ca="1" si="142"/>
        <v>-</v>
      </c>
      <c r="M4121" s="111" t="str">
        <f>IF(E4121="","",VLOOKUP(E4121,[1]PROJECTES!$C$14:$Z$5000,21,FALSE))</f>
        <v/>
      </c>
      <c r="N4121" s="117"/>
      <c r="O4121" s="118" t="s">
        <v>222</v>
      </c>
      <c r="P4121" s="119"/>
      <c r="Q4121" s="84"/>
      <c r="R4121" s="125"/>
      <c r="S4121" s="166"/>
      <c r="T4121" s="167"/>
    </row>
    <row r="4122" spans="1:20" s="121" customFormat="1" ht="20.100000000000001" customHeight="1" x14ac:dyDescent="0.3">
      <c r="A4122" s="80"/>
      <c r="B4122" s="110" t="str">
        <f>IF(E4122="","",VLOOKUP(E4122,[1]PROJECTES!$C$14:$G$5000,2,FALSE))</f>
        <v/>
      </c>
      <c r="C4122" s="80"/>
      <c r="D4122" s="283" t="str">
        <f>IF(E4122="","",VLOOKUP(E4122,[1]PROJECTES!$C$14:$G$5000,5,FALSE))</f>
        <v/>
      </c>
      <c r="E4122" s="79"/>
      <c r="F4122" s="110" t="str">
        <f>IF(I4122="","",VLOOKUP(I4122,[1]PROJECTES!$C$14:$G$5000,2,FALSE))</f>
        <v/>
      </c>
      <c r="G4122" s="112" t="str">
        <f>IF(E4122="","",VLOOKUP(E4122,[1]PROJECTES!$C$14:$G$5000,4,FALSE))</f>
        <v/>
      </c>
      <c r="H4122" s="95"/>
      <c r="I4122" s="113" t="str">
        <f>IF(H4122="","",VLOOKUP(H4122,BD!B$2:C$16,2,FALSE))</f>
        <v/>
      </c>
      <c r="J4122" s="114"/>
      <c r="K4122" s="115" t="str">
        <f t="shared" ref="K4122:K4185" si="143">IF(J4122="","",WEEKNUM(J4122,2)-0)</f>
        <v/>
      </c>
      <c r="L4122" s="116" t="str">
        <f t="shared" ca="1" si="142"/>
        <v>-</v>
      </c>
      <c r="M4122" s="111" t="str">
        <f>IF(E4122="","",VLOOKUP(E4122,[1]PROJECTES!$C$14:$Z$5000,21,FALSE))</f>
        <v/>
      </c>
      <c r="N4122" s="117"/>
      <c r="O4122" s="118" t="s">
        <v>222</v>
      </c>
      <c r="P4122" s="119"/>
      <c r="Q4122" s="84"/>
      <c r="R4122" s="125"/>
      <c r="S4122" s="166"/>
      <c r="T4122" s="167"/>
    </row>
    <row r="4123" spans="1:20" s="121" customFormat="1" ht="20.100000000000001" customHeight="1" x14ac:dyDescent="0.3">
      <c r="A4123" s="80"/>
      <c r="B4123" s="110" t="str">
        <f>IF(E4123="","",VLOOKUP(E4123,[1]PROJECTES!$C$14:$G$5000,2,FALSE))</f>
        <v/>
      </c>
      <c r="C4123" s="80"/>
      <c r="D4123" s="283" t="str">
        <f>IF(E4123="","",VLOOKUP(E4123,[1]PROJECTES!$C$14:$G$5000,5,FALSE))</f>
        <v/>
      </c>
      <c r="E4123" s="79"/>
      <c r="F4123" s="110" t="str">
        <f>IF(I4123="","",VLOOKUP(I4123,[1]PROJECTES!$C$14:$G$5000,2,FALSE))</f>
        <v/>
      </c>
      <c r="G4123" s="112" t="str">
        <f>IF(E4123="","",VLOOKUP(E4123,[1]PROJECTES!$C$14:$G$5000,4,FALSE))</f>
        <v/>
      </c>
      <c r="H4123" s="95"/>
      <c r="I4123" s="113" t="str">
        <f>IF(H4123="","",VLOOKUP(H4123,BD!B$2:C$16,2,FALSE))</f>
        <v/>
      </c>
      <c r="J4123" s="114"/>
      <c r="K4123" s="115" t="str">
        <f t="shared" si="143"/>
        <v/>
      </c>
      <c r="L4123" s="116" t="str">
        <f t="shared" ref="L4123:L4186" ca="1" si="144">IF(M4123="","-",IF(G4123="TA","-",+M4123-TODAY()))</f>
        <v>-</v>
      </c>
      <c r="M4123" s="111" t="str">
        <f>IF(E4123="","",VLOOKUP(E4123,[1]PROJECTES!$C$14:$Z$5000,21,FALSE))</f>
        <v/>
      </c>
      <c r="N4123" s="117"/>
      <c r="O4123" s="118" t="s">
        <v>222</v>
      </c>
      <c r="P4123" s="119"/>
      <c r="Q4123" s="84"/>
      <c r="R4123" s="125"/>
      <c r="S4123" s="166"/>
      <c r="T4123" s="167"/>
    </row>
    <row r="4124" spans="1:20" s="121" customFormat="1" ht="20.100000000000001" customHeight="1" x14ac:dyDescent="0.3">
      <c r="A4124" s="80"/>
      <c r="B4124" s="110" t="str">
        <f>IF(E4124="","",VLOOKUP(E4124,[1]PROJECTES!$C$14:$G$5000,2,FALSE))</f>
        <v/>
      </c>
      <c r="C4124" s="80"/>
      <c r="D4124" s="283" t="str">
        <f>IF(E4124="","",VLOOKUP(E4124,[1]PROJECTES!$C$14:$G$5000,5,FALSE))</f>
        <v/>
      </c>
      <c r="E4124" s="79"/>
      <c r="F4124" s="110" t="str">
        <f>IF(I4124="","",VLOOKUP(I4124,[1]PROJECTES!$C$14:$G$5000,2,FALSE))</f>
        <v/>
      </c>
      <c r="G4124" s="112" t="str">
        <f>IF(E4124="","",VLOOKUP(E4124,[1]PROJECTES!$C$14:$G$5000,4,FALSE))</f>
        <v/>
      </c>
      <c r="H4124" s="95"/>
      <c r="I4124" s="113" t="str">
        <f>IF(H4124="","",VLOOKUP(H4124,BD!B$2:C$16,2,FALSE))</f>
        <v/>
      </c>
      <c r="J4124" s="114"/>
      <c r="K4124" s="115" t="str">
        <f t="shared" si="143"/>
        <v/>
      </c>
      <c r="L4124" s="116" t="str">
        <f t="shared" ca="1" si="144"/>
        <v>-</v>
      </c>
      <c r="M4124" s="111" t="str">
        <f>IF(E4124="","",VLOOKUP(E4124,[1]PROJECTES!$C$14:$Z$5000,21,FALSE))</f>
        <v/>
      </c>
      <c r="N4124" s="117"/>
      <c r="O4124" s="118" t="s">
        <v>222</v>
      </c>
      <c r="P4124" s="119"/>
      <c r="Q4124" s="84"/>
      <c r="R4124" s="125"/>
      <c r="S4124" s="166"/>
      <c r="T4124" s="167"/>
    </row>
    <row r="4125" spans="1:20" s="121" customFormat="1" ht="20.100000000000001" customHeight="1" x14ac:dyDescent="0.3">
      <c r="A4125" s="80"/>
      <c r="B4125" s="110" t="str">
        <f>IF(E4125="","",VLOOKUP(E4125,[1]PROJECTES!$C$14:$G$5000,2,FALSE))</f>
        <v/>
      </c>
      <c r="C4125" s="80"/>
      <c r="D4125" s="283" t="str">
        <f>IF(E4125="","",VLOOKUP(E4125,[1]PROJECTES!$C$14:$G$5000,5,FALSE))</f>
        <v/>
      </c>
      <c r="E4125" s="79"/>
      <c r="F4125" s="110" t="str">
        <f>IF(I4125="","",VLOOKUP(I4125,[1]PROJECTES!$C$14:$G$5000,2,FALSE))</f>
        <v/>
      </c>
      <c r="G4125" s="112" t="str">
        <f>IF(E4125="","",VLOOKUP(E4125,[1]PROJECTES!$C$14:$G$5000,4,FALSE))</f>
        <v/>
      </c>
      <c r="H4125" s="95"/>
      <c r="I4125" s="113" t="str">
        <f>IF(H4125="","",VLOOKUP(H4125,BD!B$2:C$16,2,FALSE))</f>
        <v/>
      </c>
      <c r="J4125" s="114"/>
      <c r="K4125" s="115" t="str">
        <f t="shared" si="143"/>
        <v/>
      </c>
      <c r="L4125" s="116" t="str">
        <f t="shared" ca="1" si="144"/>
        <v>-</v>
      </c>
      <c r="M4125" s="111" t="str">
        <f>IF(E4125="","",VLOOKUP(E4125,[1]PROJECTES!$C$14:$Z$5000,21,FALSE))</f>
        <v/>
      </c>
      <c r="N4125" s="117"/>
      <c r="O4125" s="118" t="s">
        <v>222</v>
      </c>
      <c r="P4125" s="119"/>
      <c r="Q4125" s="84"/>
      <c r="R4125" s="125"/>
      <c r="S4125" s="166"/>
      <c r="T4125" s="167"/>
    </row>
    <row r="4126" spans="1:20" s="121" customFormat="1" ht="20.100000000000001" customHeight="1" x14ac:dyDescent="0.3">
      <c r="A4126" s="80"/>
      <c r="B4126" s="110" t="str">
        <f>IF(E4126="","",VLOOKUP(E4126,[1]PROJECTES!$C$14:$G$5000,2,FALSE))</f>
        <v/>
      </c>
      <c r="C4126" s="80"/>
      <c r="D4126" s="283" t="str">
        <f>IF(E4126="","",VLOOKUP(E4126,[1]PROJECTES!$C$14:$G$5000,5,FALSE))</f>
        <v/>
      </c>
      <c r="E4126" s="79"/>
      <c r="F4126" s="110" t="str">
        <f>IF(I4126="","",VLOOKUP(I4126,[1]PROJECTES!$C$14:$G$5000,2,FALSE))</f>
        <v/>
      </c>
      <c r="G4126" s="112" t="str">
        <f>IF(E4126="","",VLOOKUP(E4126,[1]PROJECTES!$C$14:$G$5000,4,FALSE))</f>
        <v/>
      </c>
      <c r="H4126" s="95"/>
      <c r="I4126" s="113" t="str">
        <f>IF(H4126="","",VLOOKUP(H4126,BD!B$2:C$16,2,FALSE))</f>
        <v/>
      </c>
      <c r="J4126" s="114"/>
      <c r="K4126" s="115" t="str">
        <f t="shared" si="143"/>
        <v/>
      </c>
      <c r="L4126" s="116" t="str">
        <f t="shared" ca="1" si="144"/>
        <v>-</v>
      </c>
      <c r="M4126" s="111" t="str">
        <f>IF(E4126="","",VLOOKUP(E4126,[1]PROJECTES!$C$14:$Z$5000,21,FALSE))</f>
        <v/>
      </c>
      <c r="N4126" s="117"/>
      <c r="O4126" s="118" t="s">
        <v>222</v>
      </c>
      <c r="P4126" s="119"/>
      <c r="Q4126" s="84"/>
      <c r="R4126" s="125"/>
      <c r="S4126" s="166"/>
      <c r="T4126" s="167"/>
    </row>
    <row r="4127" spans="1:20" s="121" customFormat="1" ht="20.100000000000001" customHeight="1" x14ac:dyDescent="0.3">
      <c r="A4127" s="80"/>
      <c r="B4127" s="110" t="str">
        <f>IF(E4127="","",VLOOKUP(E4127,[1]PROJECTES!$C$14:$G$5000,2,FALSE))</f>
        <v/>
      </c>
      <c r="C4127" s="80"/>
      <c r="D4127" s="283" t="str">
        <f>IF(E4127="","",VLOOKUP(E4127,[1]PROJECTES!$C$14:$G$5000,5,FALSE))</f>
        <v/>
      </c>
      <c r="E4127" s="79"/>
      <c r="F4127" s="110" t="str">
        <f>IF(I4127="","",VLOOKUP(I4127,[1]PROJECTES!$C$14:$G$5000,2,FALSE))</f>
        <v/>
      </c>
      <c r="G4127" s="112" t="str">
        <f>IF(E4127="","",VLOOKUP(E4127,[1]PROJECTES!$C$14:$G$5000,4,FALSE))</f>
        <v/>
      </c>
      <c r="H4127" s="95"/>
      <c r="I4127" s="113" t="str">
        <f>IF(H4127="","",VLOOKUP(H4127,BD!B$2:C$16,2,FALSE))</f>
        <v/>
      </c>
      <c r="J4127" s="114"/>
      <c r="K4127" s="115" t="str">
        <f t="shared" si="143"/>
        <v/>
      </c>
      <c r="L4127" s="116" t="str">
        <f t="shared" ca="1" si="144"/>
        <v>-</v>
      </c>
      <c r="M4127" s="111" t="str">
        <f>IF(E4127="","",VLOOKUP(E4127,[1]PROJECTES!$C$14:$Z$5000,21,FALSE))</f>
        <v/>
      </c>
      <c r="N4127" s="117"/>
      <c r="O4127" s="118" t="s">
        <v>222</v>
      </c>
      <c r="P4127" s="119"/>
      <c r="Q4127" s="84"/>
      <c r="R4127" s="125"/>
      <c r="S4127" s="166"/>
      <c r="T4127" s="167"/>
    </row>
    <row r="4128" spans="1:20" s="121" customFormat="1" ht="20.100000000000001" customHeight="1" x14ac:dyDescent="0.3">
      <c r="A4128" s="80"/>
      <c r="B4128" s="110" t="str">
        <f>IF(E4128="","",VLOOKUP(E4128,[1]PROJECTES!$C$14:$G$5000,2,FALSE))</f>
        <v/>
      </c>
      <c r="C4128" s="80"/>
      <c r="D4128" s="283" t="str">
        <f>IF(E4128="","",VLOOKUP(E4128,[1]PROJECTES!$C$14:$G$5000,5,FALSE))</f>
        <v/>
      </c>
      <c r="E4128" s="79"/>
      <c r="F4128" s="110" t="str">
        <f>IF(I4128="","",VLOOKUP(I4128,[1]PROJECTES!$C$14:$G$5000,2,FALSE))</f>
        <v/>
      </c>
      <c r="G4128" s="112" t="str">
        <f>IF(E4128="","",VLOOKUP(E4128,[1]PROJECTES!$C$14:$G$5000,4,FALSE))</f>
        <v/>
      </c>
      <c r="H4128" s="95"/>
      <c r="I4128" s="113" t="str">
        <f>IF(H4128="","",VLOOKUP(H4128,BD!B$2:C$16,2,FALSE))</f>
        <v/>
      </c>
      <c r="J4128" s="114"/>
      <c r="K4128" s="115" t="str">
        <f t="shared" si="143"/>
        <v/>
      </c>
      <c r="L4128" s="116" t="str">
        <f t="shared" ca="1" si="144"/>
        <v>-</v>
      </c>
      <c r="M4128" s="111" t="str">
        <f>IF(E4128="","",VLOOKUP(E4128,[1]PROJECTES!$C$14:$Z$5000,21,FALSE))</f>
        <v/>
      </c>
      <c r="N4128" s="117"/>
      <c r="O4128" s="118" t="s">
        <v>222</v>
      </c>
      <c r="P4128" s="119"/>
      <c r="Q4128" s="84"/>
      <c r="R4128" s="125"/>
      <c r="S4128" s="166"/>
      <c r="T4128" s="167"/>
    </row>
    <row r="4129" spans="1:20" s="121" customFormat="1" ht="20.100000000000001" customHeight="1" x14ac:dyDescent="0.3">
      <c r="A4129" s="80"/>
      <c r="B4129" s="110" t="str">
        <f>IF(E4129="","",VLOOKUP(E4129,[1]PROJECTES!$C$14:$G$5000,2,FALSE))</f>
        <v/>
      </c>
      <c r="C4129" s="80"/>
      <c r="D4129" s="283" t="str">
        <f>IF(E4129="","",VLOOKUP(E4129,[1]PROJECTES!$C$14:$G$5000,5,FALSE))</f>
        <v/>
      </c>
      <c r="E4129" s="79"/>
      <c r="F4129" s="110" t="str">
        <f>IF(I4129="","",VLOOKUP(I4129,[1]PROJECTES!$C$14:$G$5000,2,FALSE))</f>
        <v/>
      </c>
      <c r="G4129" s="112" t="str">
        <f>IF(E4129="","",VLOOKUP(E4129,[1]PROJECTES!$C$14:$G$5000,4,FALSE))</f>
        <v/>
      </c>
      <c r="H4129" s="95"/>
      <c r="I4129" s="113" t="str">
        <f>IF(H4129="","",VLOOKUP(H4129,BD!B$2:C$16,2,FALSE))</f>
        <v/>
      </c>
      <c r="J4129" s="114"/>
      <c r="K4129" s="115" t="str">
        <f t="shared" si="143"/>
        <v/>
      </c>
      <c r="L4129" s="116" t="str">
        <f t="shared" ca="1" si="144"/>
        <v>-</v>
      </c>
      <c r="M4129" s="111" t="str">
        <f>IF(E4129="","",VLOOKUP(E4129,[1]PROJECTES!$C$14:$Z$5000,21,FALSE))</f>
        <v/>
      </c>
      <c r="N4129" s="117"/>
      <c r="O4129" s="118" t="s">
        <v>222</v>
      </c>
      <c r="P4129" s="119"/>
      <c r="Q4129" s="84"/>
      <c r="R4129" s="125"/>
      <c r="S4129" s="166"/>
      <c r="T4129" s="167"/>
    </row>
    <row r="4130" spans="1:20" s="121" customFormat="1" ht="20.100000000000001" customHeight="1" x14ac:dyDescent="0.3">
      <c r="A4130" s="80"/>
      <c r="B4130" s="110" t="str">
        <f>IF(E4130="","",VLOOKUP(E4130,[1]PROJECTES!$C$14:$G$5000,2,FALSE))</f>
        <v/>
      </c>
      <c r="C4130" s="80"/>
      <c r="D4130" s="283" t="str">
        <f>IF(E4130="","",VLOOKUP(E4130,[1]PROJECTES!$C$14:$G$5000,5,FALSE))</f>
        <v/>
      </c>
      <c r="E4130" s="79"/>
      <c r="F4130" s="110" t="str">
        <f>IF(I4130="","",VLOOKUP(I4130,[1]PROJECTES!$C$14:$G$5000,2,FALSE))</f>
        <v/>
      </c>
      <c r="G4130" s="112" t="str">
        <f>IF(E4130="","",VLOOKUP(E4130,[1]PROJECTES!$C$14:$G$5000,4,FALSE))</f>
        <v/>
      </c>
      <c r="H4130" s="95"/>
      <c r="I4130" s="113" t="str">
        <f>IF(H4130="","",VLOOKUP(H4130,BD!B$2:C$16,2,FALSE))</f>
        <v/>
      </c>
      <c r="J4130" s="114"/>
      <c r="K4130" s="115" t="str">
        <f t="shared" si="143"/>
        <v/>
      </c>
      <c r="L4130" s="116" t="str">
        <f t="shared" ca="1" si="144"/>
        <v>-</v>
      </c>
      <c r="M4130" s="111" t="str">
        <f>IF(E4130="","",VLOOKUP(E4130,[1]PROJECTES!$C$14:$Z$5000,21,FALSE))</f>
        <v/>
      </c>
      <c r="N4130" s="117"/>
      <c r="O4130" s="118" t="s">
        <v>222</v>
      </c>
      <c r="P4130" s="119"/>
      <c r="Q4130" s="84"/>
      <c r="R4130" s="125"/>
      <c r="S4130" s="166"/>
      <c r="T4130" s="167"/>
    </row>
    <row r="4131" spans="1:20" s="121" customFormat="1" ht="20.100000000000001" customHeight="1" x14ac:dyDescent="0.3">
      <c r="A4131" s="80"/>
      <c r="B4131" s="110" t="str">
        <f>IF(E4131="","",VLOOKUP(E4131,[1]PROJECTES!$C$14:$G$5000,2,FALSE))</f>
        <v/>
      </c>
      <c r="C4131" s="80"/>
      <c r="D4131" s="283" t="str">
        <f>IF(E4131="","",VLOOKUP(E4131,[1]PROJECTES!$C$14:$G$5000,5,FALSE))</f>
        <v/>
      </c>
      <c r="E4131" s="79"/>
      <c r="F4131" s="110" t="str">
        <f>IF(I4131="","",VLOOKUP(I4131,[1]PROJECTES!$C$14:$G$5000,2,FALSE))</f>
        <v/>
      </c>
      <c r="G4131" s="112" t="str">
        <f>IF(E4131="","",VLOOKUP(E4131,[1]PROJECTES!$C$14:$G$5000,4,FALSE))</f>
        <v/>
      </c>
      <c r="H4131" s="95"/>
      <c r="I4131" s="113" t="str">
        <f>IF(H4131="","",VLOOKUP(H4131,BD!B$2:C$16,2,FALSE))</f>
        <v/>
      </c>
      <c r="J4131" s="144"/>
      <c r="K4131" s="115" t="str">
        <f t="shared" si="143"/>
        <v/>
      </c>
      <c r="L4131" s="116" t="str">
        <f t="shared" ca="1" si="144"/>
        <v>-</v>
      </c>
      <c r="M4131" s="111" t="str">
        <f>IF(E4131="","",VLOOKUP(E4131,[1]PROJECTES!$C$14:$Z$5000,21,FALSE))</f>
        <v/>
      </c>
      <c r="N4131" s="117"/>
      <c r="O4131" s="118" t="s">
        <v>222</v>
      </c>
      <c r="P4131" s="119"/>
      <c r="Q4131" s="84"/>
      <c r="R4131" s="125"/>
      <c r="S4131" s="166"/>
      <c r="T4131" s="167"/>
    </row>
    <row r="4132" spans="1:20" s="121" customFormat="1" ht="20.100000000000001" customHeight="1" x14ac:dyDescent="0.3">
      <c r="A4132" s="80"/>
      <c r="B4132" s="110" t="str">
        <f>IF(E4132="","",VLOOKUP(E4132,[1]PROJECTES!$C$14:$G$5000,2,FALSE))</f>
        <v/>
      </c>
      <c r="C4132" s="80"/>
      <c r="D4132" s="283" t="str">
        <f>IF(E4132="","",VLOOKUP(E4132,[1]PROJECTES!$C$14:$G$5000,5,FALSE))</f>
        <v/>
      </c>
      <c r="E4132" s="79"/>
      <c r="F4132" s="110" t="str">
        <f>IF(I4132="","",VLOOKUP(I4132,[1]PROJECTES!$C$14:$G$5000,2,FALSE))</f>
        <v/>
      </c>
      <c r="G4132" s="112" t="str">
        <f>IF(E4132="","",VLOOKUP(E4132,[1]PROJECTES!$C$14:$G$5000,4,FALSE))</f>
        <v/>
      </c>
      <c r="H4132" s="95"/>
      <c r="I4132" s="113" t="str">
        <f>IF(H4132="","",VLOOKUP(H4132,BD!B$2:C$16,2,FALSE))</f>
        <v/>
      </c>
      <c r="J4132" s="144"/>
      <c r="K4132" s="115" t="str">
        <f t="shared" si="143"/>
        <v/>
      </c>
      <c r="L4132" s="116" t="str">
        <f t="shared" ca="1" si="144"/>
        <v>-</v>
      </c>
      <c r="M4132" s="111" t="str">
        <f>IF(E4132="","",VLOOKUP(E4132,[1]PROJECTES!$C$14:$Z$5000,21,FALSE))</f>
        <v/>
      </c>
      <c r="N4132" s="117"/>
      <c r="O4132" s="118" t="s">
        <v>222</v>
      </c>
      <c r="P4132" s="119"/>
      <c r="Q4132" s="84"/>
      <c r="R4132" s="125"/>
      <c r="S4132" s="166"/>
      <c r="T4132" s="167"/>
    </row>
    <row r="4133" spans="1:20" s="121" customFormat="1" ht="20.100000000000001" customHeight="1" x14ac:dyDescent="0.3">
      <c r="A4133" s="80"/>
      <c r="B4133" s="110" t="str">
        <f>IF(E4133="","",VLOOKUP(E4133,[1]PROJECTES!$C$14:$G$5000,2,FALSE))</f>
        <v/>
      </c>
      <c r="C4133" s="80"/>
      <c r="D4133" s="283" t="str">
        <f>IF(E4133="","",VLOOKUP(E4133,[1]PROJECTES!$C$14:$G$5000,5,FALSE))</f>
        <v/>
      </c>
      <c r="E4133" s="79"/>
      <c r="F4133" s="110" t="str">
        <f>IF(I4133="","",VLOOKUP(I4133,[1]PROJECTES!$C$14:$G$5000,2,FALSE))</f>
        <v/>
      </c>
      <c r="G4133" s="112" t="str">
        <f>IF(E4133="","",VLOOKUP(E4133,[1]PROJECTES!$C$14:$G$5000,4,FALSE))</f>
        <v/>
      </c>
      <c r="H4133" s="95"/>
      <c r="I4133" s="113" t="str">
        <f>IF(H4133="","",VLOOKUP(H4133,BD!B$2:C$16,2,FALSE))</f>
        <v/>
      </c>
      <c r="J4133" s="144"/>
      <c r="K4133" s="115" t="str">
        <f t="shared" si="143"/>
        <v/>
      </c>
      <c r="L4133" s="116" t="str">
        <f t="shared" ca="1" si="144"/>
        <v>-</v>
      </c>
      <c r="M4133" s="111" t="str">
        <f>IF(E4133="","",VLOOKUP(E4133,[1]PROJECTES!$C$14:$Z$5000,21,FALSE))</f>
        <v/>
      </c>
      <c r="N4133" s="117"/>
      <c r="O4133" s="118" t="s">
        <v>222</v>
      </c>
      <c r="P4133" s="119"/>
      <c r="Q4133" s="84"/>
      <c r="R4133" s="125"/>
      <c r="S4133" s="166"/>
      <c r="T4133" s="167"/>
    </row>
    <row r="4134" spans="1:20" s="121" customFormat="1" ht="20.100000000000001" customHeight="1" x14ac:dyDescent="0.3">
      <c r="A4134" s="80"/>
      <c r="B4134" s="110" t="str">
        <f>IF(E4134="","",VLOOKUP(E4134,[1]PROJECTES!$C$14:$G$5000,2,FALSE))</f>
        <v/>
      </c>
      <c r="C4134" s="80"/>
      <c r="D4134" s="283" t="str">
        <f>IF(E4134="","",VLOOKUP(E4134,[1]PROJECTES!$C$14:$G$5000,5,FALSE))</f>
        <v/>
      </c>
      <c r="E4134" s="79"/>
      <c r="F4134" s="110" t="str">
        <f>IF(I4134="","",VLOOKUP(I4134,[1]PROJECTES!$C$14:$G$5000,2,FALSE))</f>
        <v/>
      </c>
      <c r="G4134" s="112" t="str">
        <f>IF(E4134="","",VLOOKUP(E4134,[1]PROJECTES!$C$14:$G$5000,4,FALSE))</f>
        <v/>
      </c>
      <c r="H4134" s="95"/>
      <c r="I4134" s="113" t="str">
        <f>IF(H4134="","",VLOOKUP(H4134,BD!B$2:C$16,2,FALSE))</f>
        <v/>
      </c>
      <c r="J4134" s="144"/>
      <c r="K4134" s="115" t="str">
        <f t="shared" si="143"/>
        <v/>
      </c>
      <c r="L4134" s="116" t="str">
        <f t="shared" ca="1" si="144"/>
        <v>-</v>
      </c>
      <c r="M4134" s="111" t="str">
        <f>IF(E4134="","",VLOOKUP(E4134,[1]PROJECTES!$C$14:$Z$5000,21,FALSE))</f>
        <v/>
      </c>
      <c r="N4134" s="117"/>
      <c r="O4134" s="118" t="s">
        <v>222</v>
      </c>
      <c r="P4134" s="119"/>
      <c r="Q4134" s="84"/>
      <c r="R4134" s="125"/>
      <c r="S4134" s="166"/>
      <c r="T4134" s="167"/>
    </row>
    <row r="4135" spans="1:20" s="121" customFormat="1" ht="20.100000000000001" customHeight="1" x14ac:dyDescent="0.3">
      <c r="A4135" s="80"/>
      <c r="B4135" s="110" t="str">
        <f>IF(E4135="","",VLOOKUP(E4135,[1]PROJECTES!$C$14:$G$5000,2,FALSE))</f>
        <v/>
      </c>
      <c r="C4135" s="80"/>
      <c r="D4135" s="283" t="str">
        <f>IF(E4135="","",VLOOKUP(E4135,[1]PROJECTES!$C$14:$G$5000,5,FALSE))</f>
        <v/>
      </c>
      <c r="E4135" s="79"/>
      <c r="F4135" s="110" t="str">
        <f>IF(I4135="","",VLOOKUP(I4135,[1]PROJECTES!$C$14:$G$5000,2,FALSE))</f>
        <v/>
      </c>
      <c r="G4135" s="112" t="str">
        <f>IF(E4135="","",VLOOKUP(E4135,[1]PROJECTES!$C$14:$G$5000,4,FALSE))</f>
        <v/>
      </c>
      <c r="H4135" s="95"/>
      <c r="I4135" s="113" t="str">
        <f>IF(H4135="","",VLOOKUP(H4135,BD!B$2:C$16,2,FALSE))</f>
        <v/>
      </c>
      <c r="J4135" s="144"/>
      <c r="K4135" s="115" t="str">
        <f t="shared" si="143"/>
        <v/>
      </c>
      <c r="L4135" s="116" t="str">
        <f t="shared" ca="1" si="144"/>
        <v>-</v>
      </c>
      <c r="M4135" s="111" t="str">
        <f>IF(E4135="","",VLOOKUP(E4135,[1]PROJECTES!$C$14:$Z$5000,21,FALSE))</f>
        <v/>
      </c>
      <c r="N4135" s="117"/>
      <c r="O4135" s="118" t="s">
        <v>222</v>
      </c>
      <c r="P4135" s="119"/>
      <c r="Q4135" s="84"/>
      <c r="R4135" s="125"/>
      <c r="S4135" s="166"/>
      <c r="T4135" s="167"/>
    </row>
    <row r="4136" spans="1:20" s="121" customFormat="1" ht="20.100000000000001" customHeight="1" x14ac:dyDescent="0.3">
      <c r="A4136" s="80"/>
      <c r="B4136" s="110" t="str">
        <f>IF(E4136="","",VLOOKUP(E4136,[1]PROJECTES!$C$14:$G$5000,2,FALSE))</f>
        <v/>
      </c>
      <c r="C4136" s="80"/>
      <c r="D4136" s="283" t="str">
        <f>IF(E4136="","",VLOOKUP(E4136,[1]PROJECTES!$C$14:$G$5000,5,FALSE))</f>
        <v/>
      </c>
      <c r="E4136" s="79"/>
      <c r="F4136" s="110" t="str">
        <f>IF(I4136="","",VLOOKUP(I4136,[1]PROJECTES!$C$14:$G$5000,2,FALSE))</f>
        <v/>
      </c>
      <c r="G4136" s="112" t="str">
        <f>IF(E4136="","",VLOOKUP(E4136,[1]PROJECTES!$C$14:$G$5000,4,FALSE))</f>
        <v/>
      </c>
      <c r="H4136" s="95"/>
      <c r="I4136" s="113" t="str">
        <f>IF(H4136="","",VLOOKUP(H4136,BD!B$2:C$16,2,FALSE))</f>
        <v/>
      </c>
      <c r="J4136" s="144"/>
      <c r="K4136" s="115" t="str">
        <f t="shared" si="143"/>
        <v/>
      </c>
      <c r="L4136" s="116" t="str">
        <f t="shared" ca="1" si="144"/>
        <v>-</v>
      </c>
      <c r="M4136" s="111" t="str">
        <f>IF(E4136="","",VLOOKUP(E4136,[1]PROJECTES!$C$14:$Z$5000,21,FALSE))</f>
        <v/>
      </c>
      <c r="N4136" s="117"/>
      <c r="O4136" s="118" t="s">
        <v>222</v>
      </c>
      <c r="P4136" s="119"/>
      <c r="Q4136" s="84"/>
      <c r="R4136" s="125"/>
      <c r="S4136" s="166"/>
      <c r="T4136" s="167"/>
    </row>
    <row r="4137" spans="1:20" s="121" customFormat="1" ht="20.100000000000001" customHeight="1" x14ac:dyDescent="0.3">
      <c r="A4137" s="80"/>
      <c r="B4137" s="110" t="str">
        <f>IF(E4137="","",VLOOKUP(E4137,[1]PROJECTES!$C$14:$G$5000,2,FALSE))</f>
        <v/>
      </c>
      <c r="C4137" s="80"/>
      <c r="D4137" s="283" t="str">
        <f>IF(E4137="","",VLOOKUP(E4137,[1]PROJECTES!$C$14:$G$5000,5,FALSE))</f>
        <v/>
      </c>
      <c r="E4137" s="79"/>
      <c r="F4137" s="110" t="str">
        <f>IF(I4137="","",VLOOKUP(I4137,[1]PROJECTES!$C$14:$G$5000,2,FALSE))</f>
        <v/>
      </c>
      <c r="G4137" s="112" t="str">
        <f>IF(E4137="","",VLOOKUP(E4137,[1]PROJECTES!$C$14:$G$5000,4,FALSE))</f>
        <v/>
      </c>
      <c r="H4137" s="95"/>
      <c r="I4137" s="113" t="str">
        <f>IF(H4137="","",VLOOKUP(H4137,BD!B$2:C$16,2,FALSE))</f>
        <v/>
      </c>
      <c r="J4137" s="144"/>
      <c r="K4137" s="115" t="str">
        <f t="shared" si="143"/>
        <v/>
      </c>
      <c r="L4137" s="116" t="str">
        <f t="shared" ca="1" si="144"/>
        <v>-</v>
      </c>
      <c r="M4137" s="111" t="str">
        <f>IF(E4137="","",VLOOKUP(E4137,[1]PROJECTES!$C$14:$Z$5000,21,FALSE))</f>
        <v/>
      </c>
      <c r="N4137" s="117"/>
      <c r="O4137" s="118" t="s">
        <v>222</v>
      </c>
      <c r="P4137" s="119"/>
      <c r="Q4137" s="84"/>
      <c r="R4137" s="125"/>
      <c r="S4137" s="166"/>
      <c r="T4137" s="167"/>
    </row>
    <row r="4138" spans="1:20" s="121" customFormat="1" ht="20.100000000000001" customHeight="1" x14ac:dyDescent="0.3">
      <c r="A4138" s="80"/>
      <c r="B4138" s="110" t="str">
        <f>IF(E4138="","",VLOOKUP(E4138,[1]PROJECTES!$C$14:$G$5000,2,FALSE))</f>
        <v/>
      </c>
      <c r="C4138" s="80"/>
      <c r="D4138" s="283" t="str">
        <f>IF(E4138="","",VLOOKUP(E4138,[1]PROJECTES!$C$14:$G$5000,5,FALSE))</f>
        <v/>
      </c>
      <c r="E4138" s="79"/>
      <c r="F4138" s="110" t="str">
        <f>IF(I4138="","",VLOOKUP(I4138,[1]PROJECTES!$C$14:$G$5000,2,FALSE))</f>
        <v/>
      </c>
      <c r="G4138" s="112" t="str">
        <f>IF(E4138="","",VLOOKUP(E4138,[1]PROJECTES!$C$14:$G$5000,4,FALSE))</f>
        <v/>
      </c>
      <c r="H4138" s="95"/>
      <c r="I4138" s="113" t="str">
        <f>IF(H4138="","",VLOOKUP(H4138,BD!B$2:C$16,2,FALSE))</f>
        <v/>
      </c>
      <c r="J4138" s="144"/>
      <c r="K4138" s="115" t="str">
        <f t="shared" si="143"/>
        <v/>
      </c>
      <c r="L4138" s="116" t="str">
        <f t="shared" ca="1" si="144"/>
        <v>-</v>
      </c>
      <c r="M4138" s="111" t="str">
        <f>IF(E4138="","",VLOOKUP(E4138,[1]PROJECTES!$C$14:$Z$5000,21,FALSE))</f>
        <v/>
      </c>
      <c r="N4138" s="117"/>
      <c r="O4138" s="118" t="s">
        <v>222</v>
      </c>
      <c r="P4138" s="119"/>
      <c r="Q4138" s="84"/>
      <c r="R4138" s="125"/>
      <c r="S4138" s="166"/>
      <c r="T4138" s="167"/>
    </row>
    <row r="4139" spans="1:20" s="121" customFormat="1" ht="20.100000000000001" customHeight="1" x14ac:dyDescent="0.3">
      <c r="A4139" s="80"/>
      <c r="B4139" s="110" t="str">
        <f>IF(E4139="","",VLOOKUP(E4139,[1]PROJECTES!$C$14:$G$5000,2,FALSE))</f>
        <v/>
      </c>
      <c r="C4139" s="80"/>
      <c r="D4139" s="283" t="str">
        <f>IF(E4139="","",VLOOKUP(E4139,[1]PROJECTES!$C$14:$G$5000,5,FALSE))</f>
        <v/>
      </c>
      <c r="E4139" s="157"/>
      <c r="F4139" s="110" t="str">
        <f>IF(I4139="","",VLOOKUP(I4139,[1]PROJECTES!$C$14:$G$5000,2,FALSE))</f>
        <v/>
      </c>
      <c r="G4139" s="112" t="str">
        <f>IF(E4139="","",VLOOKUP(E4139,[1]PROJECTES!$C$14:$G$5000,4,FALSE))</f>
        <v/>
      </c>
      <c r="H4139" s="95"/>
      <c r="I4139" s="113" t="str">
        <f>IF(H4139="","",VLOOKUP(H4139,BD!B$2:C$16,2,FALSE))</f>
        <v/>
      </c>
      <c r="J4139" s="114"/>
      <c r="K4139" s="115" t="str">
        <f t="shared" si="143"/>
        <v/>
      </c>
      <c r="L4139" s="116" t="str">
        <f t="shared" ca="1" si="144"/>
        <v>-</v>
      </c>
      <c r="M4139" s="111" t="str">
        <f>IF(E4139="","",VLOOKUP(E4139,[1]PROJECTES!$C$14:$Z$5000,21,FALSE))</f>
        <v/>
      </c>
      <c r="N4139" s="117"/>
      <c r="O4139" s="118" t="s">
        <v>222</v>
      </c>
      <c r="P4139" s="119"/>
      <c r="Q4139" s="84"/>
      <c r="R4139" s="249"/>
      <c r="S4139" s="166"/>
      <c r="T4139" s="167"/>
    </row>
    <row r="4140" spans="1:20" s="121" customFormat="1" ht="20.100000000000001" customHeight="1" x14ac:dyDescent="0.3">
      <c r="A4140" s="80"/>
      <c r="B4140" s="110" t="str">
        <f>IF(E4140="","",VLOOKUP(E4140,[1]PROJECTES!$C$14:$G$5000,2,FALSE))</f>
        <v/>
      </c>
      <c r="C4140" s="80"/>
      <c r="D4140" s="283" t="str">
        <f>IF(E4140="","",VLOOKUP(E4140,[1]PROJECTES!$C$14:$G$5000,5,FALSE))</f>
        <v/>
      </c>
      <c r="E4140" s="79"/>
      <c r="F4140" s="110" t="str">
        <f>IF(I4140="","",VLOOKUP(I4140,[1]PROJECTES!$C$14:$G$5000,2,FALSE))</f>
        <v/>
      </c>
      <c r="G4140" s="112" t="str">
        <f>IF(E4140="","",VLOOKUP(E4140,[1]PROJECTES!$C$14:$G$5000,4,FALSE))</f>
        <v/>
      </c>
      <c r="H4140" s="95"/>
      <c r="I4140" s="113" t="str">
        <f>IF(H4140="","",VLOOKUP(H4140,BD!B$2:C$16,2,FALSE))</f>
        <v/>
      </c>
      <c r="J4140" s="114"/>
      <c r="K4140" s="115" t="str">
        <f t="shared" si="143"/>
        <v/>
      </c>
      <c r="L4140" s="116" t="str">
        <f t="shared" ca="1" si="144"/>
        <v>-</v>
      </c>
      <c r="M4140" s="111" t="str">
        <f>IF(E4140="","",VLOOKUP(E4140,[1]PROJECTES!$C$14:$Z$5000,21,FALSE))</f>
        <v/>
      </c>
      <c r="N4140" s="117"/>
      <c r="O4140" s="118" t="s">
        <v>222</v>
      </c>
      <c r="P4140" s="119"/>
      <c r="Q4140" s="84"/>
      <c r="R4140" s="125"/>
      <c r="S4140" s="166"/>
      <c r="T4140" s="167"/>
    </row>
    <row r="4141" spans="1:20" s="121" customFormat="1" ht="20.100000000000001" customHeight="1" x14ac:dyDescent="0.3">
      <c r="A4141" s="80"/>
      <c r="B4141" s="110" t="str">
        <f>IF(E4141="","",VLOOKUP(E4141,[1]PROJECTES!$C$14:$G$5000,2,FALSE))</f>
        <v/>
      </c>
      <c r="C4141" s="80"/>
      <c r="D4141" s="283" t="str">
        <f>IF(E4141="","",VLOOKUP(E4141,[1]PROJECTES!$C$14:$G$5000,5,FALSE))</f>
        <v/>
      </c>
      <c r="E4141" s="79"/>
      <c r="F4141" s="110" t="str">
        <f>IF(I4141="","",VLOOKUP(I4141,[1]PROJECTES!$C$14:$G$5000,2,FALSE))</f>
        <v/>
      </c>
      <c r="G4141" s="112" t="str">
        <f>IF(E4141="","",VLOOKUP(E4141,[1]PROJECTES!$C$14:$G$5000,4,FALSE))</f>
        <v/>
      </c>
      <c r="H4141" s="95"/>
      <c r="I4141" s="113" t="str">
        <f>IF(H4141="","",VLOOKUP(H4141,BD!B$2:C$16,2,FALSE))</f>
        <v/>
      </c>
      <c r="J4141" s="114"/>
      <c r="K4141" s="115" t="str">
        <f t="shared" si="143"/>
        <v/>
      </c>
      <c r="L4141" s="116" t="str">
        <f t="shared" ca="1" si="144"/>
        <v>-</v>
      </c>
      <c r="M4141" s="111" t="str">
        <f>IF(E4141="","",VLOOKUP(E4141,[1]PROJECTES!$C$14:$Z$5000,21,FALSE))</f>
        <v/>
      </c>
      <c r="N4141" s="117"/>
      <c r="O4141" s="118" t="s">
        <v>222</v>
      </c>
      <c r="P4141" s="119"/>
      <c r="Q4141" s="84"/>
      <c r="R4141" s="125"/>
      <c r="S4141" s="166"/>
      <c r="T4141" s="167"/>
    </row>
    <row r="4142" spans="1:20" s="121" customFormat="1" ht="20.100000000000001" customHeight="1" x14ac:dyDescent="0.3">
      <c r="A4142" s="80"/>
      <c r="B4142" s="110" t="str">
        <f>IF(E4142="","",VLOOKUP(E4142,[1]PROJECTES!$C$14:$G$5000,2,FALSE))</f>
        <v/>
      </c>
      <c r="C4142" s="80"/>
      <c r="D4142" s="283" t="str">
        <f>IF(E4142="","",VLOOKUP(E4142,[1]PROJECTES!$C$14:$G$5000,5,FALSE))</f>
        <v/>
      </c>
      <c r="E4142" s="79"/>
      <c r="F4142" s="110" t="str">
        <f>IF(I4142="","",VLOOKUP(I4142,[1]PROJECTES!$C$14:$G$5000,2,FALSE))</f>
        <v/>
      </c>
      <c r="G4142" s="112" t="str">
        <f>IF(E4142="","",VLOOKUP(E4142,[1]PROJECTES!$C$14:$G$5000,4,FALSE))</f>
        <v/>
      </c>
      <c r="H4142" s="95"/>
      <c r="I4142" s="113" t="str">
        <f>IF(H4142="","",VLOOKUP(H4142,BD!B$2:C$16,2,FALSE))</f>
        <v/>
      </c>
      <c r="J4142" s="114"/>
      <c r="K4142" s="115" t="str">
        <f t="shared" si="143"/>
        <v/>
      </c>
      <c r="L4142" s="116" t="str">
        <f t="shared" ca="1" si="144"/>
        <v>-</v>
      </c>
      <c r="M4142" s="111" t="str">
        <f>IF(E4142="","",VLOOKUP(E4142,[1]PROJECTES!$C$14:$Z$5000,21,FALSE))</f>
        <v/>
      </c>
      <c r="N4142" s="117"/>
      <c r="O4142" s="118" t="s">
        <v>222</v>
      </c>
      <c r="P4142" s="119"/>
      <c r="Q4142" s="84"/>
      <c r="R4142" s="125"/>
      <c r="S4142" s="166"/>
      <c r="T4142" s="167"/>
    </row>
    <row r="4143" spans="1:20" s="121" customFormat="1" ht="20.100000000000001" customHeight="1" x14ac:dyDescent="0.3">
      <c r="A4143" s="80"/>
      <c r="B4143" s="110" t="str">
        <f>IF(E4143="","",VLOOKUP(E4143,[1]PROJECTES!$C$14:$G$5000,2,FALSE))</f>
        <v/>
      </c>
      <c r="C4143" s="80"/>
      <c r="D4143" s="283" t="str">
        <f>IF(E4143="","",VLOOKUP(E4143,[1]PROJECTES!$C$14:$G$5000,5,FALSE))</f>
        <v/>
      </c>
      <c r="E4143" s="79"/>
      <c r="F4143" s="110" t="str">
        <f>IF(I4143="","",VLOOKUP(I4143,[1]PROJECTES!$C$14:$G$5000,2,FALSE))</f>
        <v/>
      </c>
      <c r="G4143" s="112" t="str">
        <f>IF(E4143="","",VLOOKUP(E4143,[1]PROJECTES!$C$14:$G$5000,4,FALSE))</f>
        <v/>
      </c>
      <c r="H4143" s="95"/>
      <c r="I4143" s="113" t="str">
        <f>IF(H4143="","",VLOOKUP(H4143,BD!B$2:C$16,2,FALSE))</f>
        <v/>
      </c>
      <c r="J4143" s="114"/>
      <c r="K4143" s="115" t="str">
        <f t="shared" si="143"/>
        <v/>
      </c>
      <c r="L4143" s="116" t="str">
        <f t="shared" ca="1" si="144"/>
        <v>-</v>
      </c>
      <c r="M4143" s="111" t="str">
        <f>IF(E4143="","",VLOOKUP(E4143,[1]PROJECTES!$C$14:$Z$5000,21,FALSE))</f>
        <v/>
      </c>
      <c r="N4143" s="117"/>
      <c r="O4143" s="118" t="s">
        <v>222</v>
      </c>
      <c r="P4143" s="119"/>
      <c r="Q4143" s="84"/>
      <c r="R4143" s="125"/>
      <c r="S4143" s="166"/>
      <c r="T4143" s="167"/>
    </row>
    <row r="4144" spans="1:20" s="121" customFormat="1" ht="20.100000000000001" customHeight="1" x14ac:dyDescent="0.3">
      <c r="A4144" s="80"/>
      <c r="B4144" s="110" t="str">
        <f>IF(E4144="","",VLOOKUP(E4144,[1]PROJECTES!$C$14:$G$5000,2,FALSE))</f>
        <v/>
      </c>
      <c r="C4144" s="80"/>
      <c r="D4144" s="283" t="str">
        <f>IF(E4144="","",VLOOKUP(E4144,[1]PROJECTES!$C$14:$G$5000,5,FALSE))</f>
        <v/>
      </c>
      <c r="E4144" s="79"/>
      <c r="F4144" s="110" t="str">
        <f>IF(I4144="","",VLOOKUP(I4144,[1]PROJECTES!$C$14:$G$5000,2,FALSE))</f>
        <v/>
      </c>
      <c r="G4144" s="112" t="str">
        <f>IF(E4144="","",VLOOKUP(E4144,[1]PROJECTES!$C$14:$G$5000,4,FALSE))</f>
        <v/>
      </c>
      <c r="H4144" s="95"/>
      <c r="I4144" s="113" t="str">
        <f>IF(H4144="","",VLOOKUP(H4144,BD!B$2:C$16,2,FALSE))</f>
        <v/>
      </c>
      <c r="J4144" s="114"/>
      <c r="K4144" s="115" t="str">
        <f t="shared" si="143"/>
        <v/>
      </c>
      <c r="L4144" s="116" t="str">
        <f t="shared" ca="1" si="144"/>
        <v>-</v>
      </c>
      <c r="M4144" s="111" t="str">
        <f>IF(E4144="","",VLOOKUP(E4144,[1]PROJECTES!$C$14:$Z$5000,21,FALSE))</f>
        <v/>
      </c>
      <c r="N4144" s="117"/>
      <c r="O4144" s="118" t="s">
        <v>222</v>
      </c>
      <c r="P4144" s="119"/>
      <c r="Q4144" s="84"/>
      <c r="R4144" s="123"/>
      <c r="S4144" s="166"/>
      <c r="T4144" s="167"/>
    </row>
    <row r="4145" spans="1:20" s="121" customFormat="1" ht="20.100000000000001" customHeight="1" x14ac:dyDescent="0.3">
      <c r="A4145" s="80"/>
      <c r="B4145" s="110" t="str">
        <f>IF(E4145="","",VLOOKUP(E4145,[1]PROJECTES!$C$14:$G$5000,2,FALSE))</f>
        <v/>
      </c>
      <c r="C4145" s="80"/>
      <c r="D4145" s="283" t="str">
        <f>IF(E4145="","",VLOOKUP(E4145,[1]PROJECTES!$C$14:$G$5000,5,FALSE))</f>
        <v/>
      </c>
      <c r="E4145" s="79"/>
      <c r="F4145" s="110" t="str">
        <f>IF(I4145="","",VLOOKUP(I4145,[1]PROJECTES!$C$14:$G$5000,2,FALSE))</f>
        <v/>
      </c>
      <c r="G4145" s="112" t="str">
        <f>IF(E4145="","",VLOOKUP(E4145,[1]PROJECTES!$C$14:$G$5000,4,FALSE))</f>
        <v/>
      </c>
      <c r="H4145" s="95"/>
      <c r="I4145" s="113" t="str">
        <f>IF(H4145="","",VLOOKUP(H4145,BD!B$2:C$16,2,FALSE))</f>
        <v/>
      </c>
      <c r="J4145" s="114"/>
      <c r="K4145" s="115" t="str">
        <f t="shared" si="143"/>
        <v/>
      </c>
      <c r="L4145" s="116" t="str">
        <f t="shared" ca="1" si="144"/>
        <v>-</v>
      </c>
      <c r="M4145" s="111" t="str">
        <f>IF(E4145="","",VLOOKUP(E4145,[1]PROJECTES!$C$14:$Z$5000,21,FALSE))</f>
        <v/>
      </c>
      <c r="N4145" s="117"/>
      <c r="O4145" s="118" t="s">
        <v>222</v>
      </c>
      <c r="P4145" s="119"/>
      <c r="Q4145" s="84"/>
      <c r="R4145" s="123"/>
      <c r="S4145" s="166"/>
      <c r="T4145" s="167"/>
    </row>
    <row r="4146" spans="1:20" s="121" customFormat="1" ht="20.100000000000001" customHeight="1" x14ac:dyDescent="0.3">
      <c r="A4146" s="80"/>
      <c r="B4146" s="110" t="str">
        <f>IF(E4146="","",VLOOKUP(E4146,[1]PROJECTES!$C$14:$G$5000,2,FALSE))</f>
        <v/>
      </c>
      <c r="C4146" s="80"/>
      <c r="D4146" s="283" t="str">
        <f>IF(E4146="","",VLOOKUP(E4146,[1]PROJECTES!$C$14:$G$5000,5,FALSE))</f>
        <v/>
      </c>
      <c r="E4146" s="79"/>
      <c r="F4146" s="110" t="str">
        <f>IF(I4146="","",VLOOKUP(I4146,[1]PROJECTES!$C$14:$G$5000,2,FALSE))</f>
        <v/>
      </c>
      <c r="G4146" s="112" t="str">
        <f>IF(E4146="","",VLOOKUP(E4146,[1]PROJECTES!$C$14:$G$5000,4,FALSE))</f>
        <v/>
      </c>
      <c r="H4146" s="95"/>
      <c r="I4146" s="113" t="str">
        <f>IF(H4146="","",VLOOKUP(H4146,BD!B$2:C$16,2,FALSE))</f>
        <v/>
      </c>
      <c r="J4146" s="114"/>
      <c r="K4146" s="115" t="str">
        <f t="shared" si="143"/>
        <v/>
      </c>
      <c r="L4146" s="116" t="str">
        <f t="shared" ca="1" si="144"/>
        <v>-</v>
      </c>
      <c r="M4146" s="111" t="str">
        <f>IF(E4146="","",VLOOKUP(E4146,[1]PROJECTES!$C$14:$Z$5000,21,FALSE))</f>
        <v/>
      </c>
      <c r="N4146" s="117"/>
      <c r="O4146" s="118" t="s">
        <v>222</v>
      </c>
      <c r="P4146" s="119"/>
      <c r="Q4146" s="84"/>
      <c r="R4146" s="125"/>
      <c r="S4146" s="166"/>
      <c r="T4146" s="167"/>
    </row>
    <row r="4147" spans="1:20" s="121" customFormat="1" ht="20.100000000000001" customHeight="1" x14ac:dyDescent="0.3">
      <c r="A4147" s="80"/>
      <c r="B4147" s="110" t="str">
        <f>IF(E4147="","",VLOOKUP(E4147,[1]PROJECTES!$C$14:$G$5000,2,FALSE))</f>
        <v/>
      </c>
      <c r="C4147" s="80"/>
      <c r="D4147" s="283" t="str">
        <f>IF(E4147="","",VLOOKUP(E4147,[1]PROJECTES!$C$14:$G$5000,5,FALSE))</f>
        <v/>
      </c>
      <c r="E4147" s="79"/>
      <c r="F4147" s="110" t="str">
        <f>IF(I4147="","",VLOOKUP(I4147,[1]PROJECTES!$C$14:$G$5000,2,FALSE))</f>
        <v/>
      </c>
      <c r="G4147" s="112" t="str">
        <f>IF(E4147="","",VLOOKUP(E4147,[1]PROJECTES!$C$14:$G$5000,4,FALSE))</f>
        <v/>
      </c>
      <c r="H4147" s="95"/>
      <c r="I4147" s="113" t="str">
        <f>IF(H4147="","",VLOOKUP(H4147,BD!B$2:C$16,2,FALSE))</f>
        <v/>
      </c>
      <c r="J4147" s="114"/>
      <c r="K4147" s="115" t="str">
        <f t="shared" si="143"/>
        <v/>
      </c>
      <c r="L4147" s="116" t="str">
        <f t="shared" ca="1" si="144"/>
        <v>-</v>
      </c>
      <c r="M4147" s="111" t="str">
        <f>IF(E4147="","",VLOOKUP(E4147,[1]PROJECTES!$C$14:$Z$5000,21,FALSE))</f>
        <v/>
      </c>
      <c r="N4147" s="117"/>
      <c r="O4147" s="118" t="s">
        <v>222</v>
      </c>
      <c r="P4147" s="119"/>
      <c r="Q4147" s="84"/>
      <c r="R4147" s="125"/>
      <c r="S4147" s="166"/>
      <c r="T4147" s="167"/>
    </row>
    <row r="4148" spans="1:20" s="121" customFormat="1" ht="20.100000000000001" customHeight="1" x14ac:dyDescent="0.3">
      <c r="A4148" s="80"/>
      <c r="B4148" s="110" t="str">
        <f>IF(E4148="","",VLOOKUP(E4148,[1]PROJECTES!$C$14:$G$5000,2,FALSE))</f>
        <v/>
      </c>
      <c r="C4148" s="80"/>
      <c r="D4148" s="283" t="str">
        <f>IF(E4148="","",VLOOKUP(E4148,[1]PROJECTES!$C$14:$G$5000,5,FALSE))</f>
        <v/>
      </c>
      <c r="E4148" s="79"/>
      <c r="F4148" s="110" t="str">
        <f>IF(I4148="","",VLOOKUP(I4148,[1]PROJECTES!$C$14:$G$5000,2,FALSE))</f>
        <v/>
      </c>
      <c r="G4148" s="112" t="str">
        <f>IF(E4148="","",VLOOKUP(E4148,[1]PROJECTES!$C$14:$G$5000,4,FALSE))</f>
        <v/>
      </c>
      <c r="H4148" s="95"/>
      <c r="I4148" s="113" t="str">
        <f>IF(H4148="","",VLOOKUP(H4148,BD!B$2:C$16,2,FALSE))</f>
        <v/>
      </c>
      <c r="J4148" s="114"/>
      <c r="K4148" s="115" t="str">
        <f t="shared" si="143"/>
        <v/>
      </c>
      <c r="L4148" s="116" t="str">
        <f t="shared" ca="1" si="144"/>
        <v>-</v>
      </c>
      <c r="M4148" s="111" t="str">
        <f>IF(E4148="","",VLOOKUP(E4148,[1]PROJECTES!$C$14:$Z$5000,21,FALSE))</f>
        <v/>
      </c>
      <c r="N4148" s="117"/>
      <c r="O4148" s="118" t="s">
        <v>222</v>
      </c>
      <c r="P4148" s="119"/>
      <c r="Q4148" s="84"/>
      <c r="R4148" s="125"/>
      <c r="S4148" s="166"/>
      <c r="T4148" s="167"/>
    </row>
    <row r="4149" spans="1:20" s="121" customFormat="1" ht="20.100000000000001" customHeight="1" x14ac:dyDescent="0.3">
      <c r="A4149" s="80"/>
      <c r="B4149" s="110" t="str">
        <f>IF(E4149="","",VLOOKUP(E4149,[1]PROJECTES!$C$14:$G$5000,2,FALSE))</f>
        <v/>
      </c>
      <c r="C4149" s="80"/>
      <c r="D4149" s="283" t="str">
        <f>IF(E4149="","",VLOOKUP(E4149,[1]PROJECTES!$C$14:$G$5000,5,FALSE))</f>
        <v/>
      </c>
      <c r="E4149" s="79"/>
      <c r="F4149" s="110" t="str">
        <f>IF(I4149="","",VLOOKUP(I4149,[1]PROJECTES!$C$14:$G$5000,2,FALSE))</f>
        <v/>
      </c>
      <c r="G4149" s="112" t="str">
        <f>IF(E4149="","",VLOOKUP(E4149,[1]PROJECTES!$C$14:$G$5000,4,FALSE))</f>
        <v/>
      </c>
      <c r="H4149" s="95"/>
      <c r="I4149" s="113" t="str">
        <f>IF(H4149="","",VLOOKUP(H4149,BD!B$2:C$16,2,FALSE))</f>
        <v/>
      </c>
      <c r="J4149" s="114"/>
      <c r="K4149" s="115" t="str">
        <f t="shared" si="143"/>
        <v/>
      </c>
      <c r="L4149" s="116" t="str">
        <f t="shared" ca="1" si="144"/>
        <v>-</v>
      </c>
      <c r="M4149" s="111" t="str">
        <f>IF(E4149="","",VLOOKUP(E4149,[1]PROJECTES!$C$14:$Z$5000,21,FALSE))</f>
        <v/>
      </c>
      <c r="N4149" s="117"/>
      <c r="O4149" s="118" t="s">
        <v>222</v>
      </c>
      <c r="P4149" s="119"/>
      <c r="Q4149" s="84"/>
      <c r="R4149" s="125"/>
      <c r="S4149" s="166"/>
      <c r="T4149" s="167"/>
    </row>
    <row r="4150" spans="1:20" s="121" customFormat="1" ht="20.100000000000001" customHeight="1" x14ac:dyDescent="0.3">
      <c r="A4150" s="80"/>
      <c r="B4150" s="110" t="str">
        <f>IF(E4150="","",VLOOKUP(E4150,[1]PROJECTES!$C$14:$G$5000,2,FALSE))</f>
        <v/>
      </c>
      <c r="C4150" s="80"/>
      <c r="D4150" s="283" t="str">
        <f>IF(E4150="","",VLOOKUP(E4150,[1]PROJECTES!$C$14:$G$5000,5,FALSE))</f>
        <v/>
      </c>
      <c r="E4150" s="79"/>
      <c r="F4150" s="110" t="str">
        <f>IF(I4150="","",VLOOKUP(I4150,[1]PROJECTES!$C$14:$G$5000,2,FALSE))</f>
        <v/>
      </c>
      <c r="G4150" s="112" t="str">
        <f>IF(E4150="","",VLOOKUP(E4150,[1]PROJECTES!$C$14:$G$5000,4,FALSE))</f>
        <v/>
      </c>
      <c r="H4150" s="95"/>
      <c r="I4150" s="113" t="str">
        <f>IF(H4150="","",VLOOKUP(H4150,BD!B$2:C$16,2,FALSE))</f>
        <v/>
      </c>
      <c r="J4150" s="114"/>
      <c r="K4150" s="115" t="str">
        <f t="shared" si="143"/>
        <v/>
      </c>
      <c r="L4150" s="116" t="str">
        <f t="shared" ca="1" si="144"/>
        <v>-</v>
      </c>
      <c r="M4150" s="111" t="str">
        <f>IF(E4150="","",VLOOKUP(E4150,[1]PROJECTES!$C$14:$Z$5000,21,FALSE))</f>
        <v/>
      </c>
      <c r="N4150" s="117"/>
      <c r="O4150" s="118" t="s">
        <v>222</v>
      </c>
      <c r="P4150" s="119"/>
      <c r="Q4150" s="84"/>
      <c r="R4150" s="125"/>
      <c r="S4150" s="166"/>
      <c r="T4150" s="167"/>
    </row>
    <row r="4151" spans="1:20" s="121" customFormat="1" ht="20.100000000000001" customHeight="1" x14ac:dyDescent="0.3">
      <c r="A4151" s="80"/>
      <c r="B4151" s="110" t="str">
        <f>IF(E4151="","",VLOOKUP(E4151,[1]PROJECTES!$C$14:$G$5000,2,FALSE))</f>
        <v/>
      </c>
      <c r="C4151" s="80"/>
      <c r="D4151" s="283" t="str">
        <f>IF(E4151="","",VLOOKUP(E4151,[1]PROJECTES!$C$14:$G$5000,5,FALSE))</f>
        <v/>
      </c>
      <c r="E4151" s="79"/>
      <c r="F4151" s="110" t="str">
        <f>IF(I4151="","",VLOOKUP(I4151,[1]PROJECTES!$C$14:$G$5000,2,FALSE))</f>
        <v/>
      </c>
      <c r="G4151" s="112" t="str">
        <f>IF(E4151="","",VLOOKUP(E4151,[1]PROJECTES!$C$14:$G$5000,4,FALSE))</f>
        <v/>
      </c>
      <c r="H4151" s="95"/>
      <c r="I4151" s="113" t="str">
        <f>IF(H4151="","",VLOOKUP(H4151,BD!B$2:C$16,2,FALSE))</f>
        <v/>
      </c>
      <c r="J4151" s="114"/>
      <c r="K4151" s="115" t="str">
        <f t="shared" si="143"/>
        <v/>
      </c>
      <c r="L4151" s="116" t="str">
        <f t="shared" ca="1" si="144"/>
        <v>-</v>
      </c>
      <c r="M4151" s="111" t="str">
        <f>IF(E4151="","",VLOOKUP(E4151,[1]PROJECTES!$C$14:$Z$5000,21,FALSE))</f>
        <v/>
      </c>
      <c r="N4151" s="117"/>
      <c r="O4151" s="118" t="s">
        <v>222</v>
      </c>
      <c r="P4151" s="119"/>
      <c r="Q4151" s="84"/>
      <c r="R4151" s="125"/>
      <c r="S4151" s="166"/>
      <c r="T4151" s="167"/>
    </row>
    <row r="4152" spans="1:20" s="121" customFormat="1" ht="20.100000000000001" customHeight="1" x14ac:dyDescent="0.3">
      <c r="A4152" s="80"/>
      <c r="B4152" s="110" t="str">
        <f>IF(E4152="","",VLOOKUP(E4152,[1]PROJECTES!$C$14:$G$5000,2,FALSE))</f>
        <v/>
      </c>
      <c r="C4152" s="80"/>
      <c r="D4152" s="283" t="str">
        <f>IF(E4152="","",VLOOKUP(E4152,[1]PROJECTES!$C$14:$G$5000,5,FALSE))</f>
        <v/>
      </c>
      <c r="E4152" s="79"/>
      <c r="F4152" s="110" t="str">
        <f>IF(I4152="","",VLOOKUP(I4152,[1]PROJECTES!$C$14:$G$5000,2,FALSE))</f>
        <v/>
      </c>
      <c r="G4152" s="112" t="str">
        <f>IF(E4152="","",VLOOKUP(E4152,[1]PROJECTES!$C$14:$G$5000,4,FALSE))</f>
        <v/>
      </c>
      <c r="H4152" s="95"/>
      <c r="I4152" s="113" t="str">
        <f>IF(H4152="","",VLOOKUP(H4152,BD!B$2:C$16,2,FALSE))</f>
        <v/>
      </c>
      <c r="J4152" s="114"/>
      <c r="K4152" s="115" t="str">
        <f t="shared" si="143"/>
        <v/>
      </c>
      <c r="L4152" s="116" t="str">
        <f t="shared" ca="1" si="144"/>
        <v>-</v>
      </c>
      <c r="M4152" s="111" t="str">
        <f>IF(E4152="","",VLOOKUP(E4152,[1]PROJECTES!$C$14:$Z$5000,21,FALSE))</f>
        <v/>
      </c>
      <c r="N4152" s="117"/>
      <c r="O4152" s="118" t="s">
        <v>222</v>
      </c>
      <c r="P4152" s="119"/>
      <c r="Q4152" s="84"/>
      <c r="R4152" s="125"/>
      <c r="S4152" s="166"/>
      <c r="T4152" s="167"/>
    </row>
    <row r="4153" spans="1:20" s="121" customFormat="1" ht="20.100000000000001" customHeight="1" x14ac:dyDescent="0.3">
      <c r="A4153" s="80"/>
      <c r="B4153" s="110" t="str">
        <f>IF(E4153="","",VLOOKUP(E4153,[1]PROJECTES!$C$14:$G$5000,2,FALSE))</f>
        <v/>
      </c>
      <c r="C4153" s="80"/>
      <c r="D4153" s="283" t="str">
        <f>IF(E4153="","",VLOOKUP(E4153,[1]PROJECTES!$C$14:$G$5000,5,FALSE))</f>
        <v/>
      </c>
      <c r="E4153" s="79"/>
      <c r="F4153" s="110" t="str">
        <f>IF(I4153="","",VLOOKUP(I4153,[1]PROJECTES!$C$14:$G$5000,2,FALSE))</f>
        <v/>
      </c>
      <c r="G4153" s="112" t="str">
        <f>IF(E4153="","",VLOOKUP(E4153,[1]PROJECTES!$C$14:$G$5000,4,FALSE))</f>
        <v/>
      </c>
      <c r="H4153" s="95"/>
      <c r="I4153" s="113" t="str">
        <f>IF(H4153="","",VLOOKUP(H4153,BD!B$2:C$16,2,FALSE))</f>
        <v/>
      </c>
      <c r="J4153" s="114"/>
      <c r="K4153" s="115" t="str">
        <f t="shared" si="143"/>
        <v/>
      </c>
      <c r="L4153" s="116" t="str">
        <f t="shared" ca="1" si="144"/>
        <v>-</v>
      </c>
      <c r="M4153" s="111" t="str">
        <f>IF(E4153="","",VLOOKUP(E4153,[1]PROJECTES!$C$14:$Z$5000,21,FALSE))</f>
        <v/>
      </c>
      <c r="N4153" s="117"/>
      <c r="O4153" s="118" t="s">
        <v>222</v>
      </c>
      <c r="P4153" s="119"/>
      <c r="Q4153" s="84"/>
      <c r="R4153" s="125"/>
      <c r="S4153" s="166"/>
      <c r="T4153" s="167"/>
    </row>
    <row r="4154" spans="1:20" s="121" customFormat="1" ht="20.100000000000001" customHeight="1" x14ac:dyDescent="0.3">
      <c r="A4154" s="80"/>
      <c r="B4154" s="110" t="str">
        <f>IF(E4154="","",VLOOKUP(E4154,[1]PROJECTES!$C$14:$G$5000,2,FALSE))</f>
        <v/>
      </c>
      <c r="C4154" s="80"/>
      <c r="D4154" s="283" t="str">
        <f>IF(E4154="","",VLOOKUP(E4154,[1]PROJECTES!$C$14:$G$5000,5,FALSE))</f>
        <v/>
      </c>
      <c r="E4154" s="79"/>
      <c r="F4154" s="110" t="str">
        <f>IF(I4154="","",VLOOKUP(I4154,[1]PROJECTES!$C$14:$G$5000,2,FALSE))</f>
        <v/>
      </c>
      <c r="G4154" s="112" t="str">
        <f>IF(E4154="","",VLOOKUP(E4154,[1]PROJECTES!$C$14:$G$5000,4,FALSE))</f>
        <v/>
      </c>
      <c r="H4154" s="95"/>
      <c r="I4154" s="113" t="str">
        <f>IF(H4154="","",VLOOKUP(H4154,BD!B$2:C$16,2,FALSE))</f>
        <v/>
      </c>
      <c r="J4154" s="114"/>
      <c r="K4154" s="115" t="str">
        <f t="shared" si="143"/>
        <v/>
      </c>
      <c r="L4154" s="116" t="str">
        <f t="shared" ca="1" si="144"/>
        <v>-</v>
      </c>
      <c r="M4154" s="111" t="str">
        <f>IF(E4154="","",VLOOKUP(E4154,[1]PROJECTES!$C$14:$Z$5000,21,FALSE))</f>
        <v/>
      </c>
      <c r="N4154" s="117"/>
      <c r="O4154" s="118" t="s">
        <v>222</v>
      </c>
      <c r="P4154" s="119"/>
      <c r="Q4154" s="84"/>
      <c r="R4154" s="125"/>
      <c r="S4154" s="166"/>
      <c r="T4154" s="167"/>
    </row>
    <row r="4155" spans="1:20" s="121" customFormat="1" ht="20.100000000000001" customHeight="1" x14ac:dyDescent="0.3">
      <c r="A4155" s="80"/>
      <c r="B4155" s="110" t="str">
        <f>IF(E4155="","",VLOOKUP(E4155,[1]PROJECTES!$C$14:$G$5000,2,FALSE))</f>
        <v/>
      </c>
      <c r="C4155" s="80"/>
      <c r="D4155" s="283" t="str">
        <f>IF(E4155="","",VLOOKUP(E4155,[1]PROJECTES!$C$14:$G$5000,5,FALSE))</f>
        <v/>
      </c>
      <c r="E4155" s="79"/>
      <c r="F4155" s="110" t="str">
        <f>IF(I4155="","",VLOOKUP(I4155,[1]PROJECTES!$C$14:$G$5000,2,FALSE))</f>
        <v/>
      </c>
      <c r="G4155" s="112" t="str">
        <f>IF(E4155="","",VLOOKUP(E4155,[1]PROJECTES!$C$14:$G$5000,4,FALSE))</f>
        <v/>
      </c>
      <c r="H4155" s="95"/>
      <c r="I4155" s="113" t="str">
        <f>IF(H4155="","",VLOOKUP(H4155,BD!B$2:C$16,2,FALSE))</f>
        <v/>
      </c>
      <c r="J4155" s="114"/>
      <c r="K4155" s="115" t="str">
        <f t="shared" si="143"/>
        <v/>
      </c>
      <c r="L4155" s="116" t="str">
        <f t="shared" ca="1" si="144"/>
        <v>-</v>
      </c>
      <c r="M4155" s="111" t="str">
        <f>IF(E4155="","",VLOOKUP(E4155,[1]PROJECTES!$C$14:$Z$5000,21,FALSE))</f>
        <v/>
      </c>
      <c r="N4155" s="117"/>
      <c r="O4155" s="118" t="s">
        <v>222</v>
      </c>
      <c r="P4155" s="119"/>
      <c r="Q4155" s="84"/>
      <c r="R4155" s="125"/>
      <c r="S4155" s="166"/>
      <c r="T4155" s="167"/>
    </row>
    <row r="4156" spans="1:20" s="121" customFormat="1" ht="20.100000000000001" customHeight="1" x14ac:dyDescent="0.3">
      <c r="A4156" s="80"/>
      <c r="B4156" s="110" t="str">
        <f>IF(E4156="","",VLOOKUP(E4156,[1]PROJECTES!$C$14:$G$5000,2,FALSE))</f>
        <v/>
      </c>
      <c r="C4156" s="80"/>
      <c r="D4156" s="283" t="str">
        <f>IF(E4156="","",VLOOKUP(E4156,[1]PROJECTES!$C$14:$G$5000,5,FALSE))</f>
        <v/>
      </c>
      <c r="E4156" s="79"/>
      <c r="F4156" s="110" t="str">
        <f>IF(I4156="","",VLOOKUP(I4156,[1]PROJECTES!$C$14:$G$5000,2,FALSE))</f>
        <v/>
      </c>
      <c r="G4156" s="112" t="str">
        <f>IF(E4156="","",VLOOKUP(E4156,[1]PROJECTES!$C$14:$G$5000,4,FALSE))</f>
        <v/>
      </c>
      <c r="H4156" s="95"/>
      <c r="I4156" s="113" t="str">
        <f>IF(H4156="","",VLOOKUP(H4156,BD!B$2:C$16,2,FALSE))</f>
        <v/>
      </c>
      <c r="J4156" s="114"/>
      <c r="K4156" s="115" t="str">
        <f t="shared" si="143"/>
        <v/>
      </c>
      <c r="L4156" s="116" t="str">
        <f t="shared" ca="1" si="144"/>
        <v>-</v>
      </c>
      <c r="M4156" s="111" t="str">
        <f>IF(E4156="","",VLOOKUP(E4156,[1]PROJECTES!$C$14:$Z$5000,21,FALSE))</f>
        <v/>
      </c>
      <c r="N4156" s="117"/>
      <c r="O4156" s="118" t="s">
        <v>222</v>
      </c>
      <c r="P4156" s="119"/>
      <c r="Q4156" s="84"/>
      <c r="R4156" s="125"/>
      <c r="S4156" s="166"/>
      <c r="T4156" s="167"/>
    </row>
    <row r="4157" spans="1:20" s="121" customFormat="1" ht="20.100000000000001" customHeight="1" x14ac:dyDescent="0.3">
      <c r="A4157" s="80"/>
      <c r="B4157" s="110" t="str">
        <f>IF(E4157="","",VLOOKUP(E4157,[1]PROJECTES!$C$14:$G$5000,2,FALSE))</f>
        <v/>
      </c>
      <c r="C4157" s="80"/>
      <c r="D4157" s="283" t="str">
        <f>IF(E4157="","",VLOOKUP(E4157,[1]PROJECTES!$C$14:$G$5000,5,FALSE))</f>
        <v/>
      </c>
      <c r="E4157" s="79"/>
      <c r="F4157" s="110" t="str">
        <f>IF(I4157="","",VLOOKUP(I4157,[1]PROJECTES!$C$14:$G$5000,2,FALSE))</f>
        <v/>
      </c>
      <c r="G4157" s="112" t="str">
        <f>IF(E4157="","",VLOOKUP(E4157,[1]PROJECTES!$C$14:$G$5000,4,FALSE))</f>
        <v/>
      </c>
      <c r="H4157" s="95"/>
      <c r="I4157" s="113" t="str">
        <f>IF(H4157="","",VLOOKUP(H4157,BD!B$2:C$16,2,FALSE))</f>
        <v/>
      </c>
      <c r="J4157" s="114"/>
      <c r="K4157" s="115" t="str">
        <f t="shared" si="143"/>
        <v/>
      </c>
      <c r="L4157" s="116" t="str">
        <f t="shared" ca="1" si="144"/>
        <v>-</v>
      </c>
      <c r="M4157" s="111" t="str">
        <f>IF(E4157="","",VLOOKUP(E4157,[1]PROJECTES!$C$14:$Z$5000,21,FALSE))</f>
        <v/>
      </c>
      <c r="N4157" s="117"/>
      <c r="O4157" s="118" t="s">
        <v>222</v>
      </c>
      <c r="P4157" s="119"/>
      <c r="Q4157" s="84"/>
      <c r="R4157" s="125"/>
      <c r="S4157" s="166"/>
      <c r="T4157" s="167"/>
    </row>
    <row r="4158" spans="1:20" s="121" customFormat="1" ht="20.100000000000001" customHeight="1" x14ac:dyDescent="0.3">
      <c r="A4158" s="80"/>
      <c r="B4158" s="110" t="str">
        <f>IF(E4158="","",VLOOKUP(E4158,[1]PROJECTES!$C$14:$G$5000,2,FALSE))</f>
        <v/>
      </c>
      <c r="C4158" s="80"/>
      <c r="D4158" s="283" t="str">
        <f>IF(E4158="","",VLOOKUP(E4158,[1]PROJECTES!$C$14:$G$5000,5,FALSE))</f>
        <v/>
      </c>
      <c r="E4158" s="79"/>
      <c r="F4158" s="110" t="str">
        <f>IF(I4158="","",VLOOKUP(I4158,[1]PROJECTES!$C$14:$G$5000,2,FALSE))</f>
        <v/>
      </c>
      <c r="G4158" s="112" t="str">
        <f>IF(E4158="","",VLOOKUP(E4158,[1]PROJECTES!$C$14:$G$5000,4,FALSE))</f>
        <v/>
      </c>
      <c r="H4158" s="95"/>
      <c r="I4158" s="113" t="str">
        <f>IF(H4158="","",VLOOKUP(H4158,BD!B$2:C$16,2,FALSE))</f>
        <v/>
      </c>
      <c r="J4158" s="114"/>
      <c r="K4158" s="115" t="str">
        <f t="shared" si="143"/>
        <v/>
      </c>
      <c r="L4158" s="116" t="str">
        <f t="shared" ca="1" si="144"/>
        <v>-</v>
      </c>
      <c r="M4158" s="111" t="str">
        <f>IF(E4158="","",VLOOKUP(E4158,[1]PROJECTES!$C$14:$Z$5000,21,FALSE))</f>
        <v/>
      </c>
      <c r="N4158" s="117"/>
      <c r="O4158" s="118" t="s">
        <v>222</v>
      </c>
      <c r="P4158" s="119"/>
      <c r="Q4158" s="84"/>
      <c r="R4158" s="125"/>
      <c r="S4158" s="166"/>
      <c r="T4158" s="167"/>
    </row>
    <row r="4159" spans="1:20" s="121" customFormat="1" ht="20.100000000000001" customHeight="1" x14ac:dyDescent="0.3">
      <c r="A4159" s="80"/>
      <c r="B4159" s="110" t="str">
        <f>IF(E4159="","",VLOOKUP(E4159,[1]PROJECTES!$C$14:$G$5000,2,FALSE))</f>
        <v/>
      </c>
      <c r="C4159" s="80"/>
      <c r="D4159" s="283" t="str">
        <f>IF(E4159="","",VLOOKUP(E4159,[1]PROJECTES!$C$14:$G$5000,5,FALSE))</f>
        <v/>
      </c>
      <c r="E4159" s="79"/>
      <c r="F4159" s="110" t="str">
        <f>IF(I4159="","",VLOOKUP(I4159,[1]PROJECTES!$C$14:$G$5000,2,FALSE))</f>
        <v/>
      </c>
      <c r="G4159" s="112" t="str">
        <f>IF(E4159="","",VLOOKUP(E4159,[1]PROJECTES!$C$14:$G$5000,4,FALSE))</f>
        <v/>
      </c>
      <c r="H4159" s="95"/>
      <c r="I4159" s="113" t="str">
        <f>IF(H4159="","",VLOOKUP(H4159,BD!B$2:C$16,2,FALSE))</f>
        <v/>
      </c>
      <c r="J4159" s="114"/>
      <c r="K4159" s="115" t="str">
        <f t="shared" si="143"/>
        <v/>
      </c>
      <c r="L4159" s="116" t="str">
        <f t="shared" ca="1" si="144"/>
        <v>-</v>
      </c>
      <c r="M4159" s="111" t="str">
        <f>IF(E4159="","",VLOOKUP(E4159,[1]PROJECTES!$C$14:$Z$5000,21,FALSE))</f>
        <v/>
      </c>
      <c r="N4159" s="117"/>
      <c r="O4159" s="118" t="s">
        <v>222</v>
      </c>
      <c r="P4159" s="119"/>
      <c r="Q4159" s="84"/>
      <c r="R4159" s="125"/>
      <c r="S4159" s="166"/>
      <c r="T4159" s="167"/>
    </row>
    <row r="4160" spans="1:20" s="121" customFormat="1" ht="20.100000000000001" customHeight="1" x14ac:dyDescent="0.3">
      <c r="A4160" s="80"/>
      <c r="B4160" s="110" t="str">
        <f>IF(E4160="","",VLOOKUP(E4160,[1]PROJECTES!$C$14:$G$5000,2,FALSE))</f>
        <v/>
      </c>
      <c r="C4160" s="80"/>
      <c r="D4160" s="283" t="str">
        <f>IF(E4160="","",VLOOKUP(E4160,[1]PROJECTES!$C$14:$G$5000,5,FALSE))</f>
        <v/>
      </c>
      <c r="E4160" s="79"/>
      <c r="F4160" s="110" t="str">
        <f>IF(I4160="","",VLOOKUP(I4160,[1]PROJECTES!$C$14:$G$5000,2,FALSE))</f>
        <v/>
      </c>
      <c r="G4160" s="112" t="str">
        <f>IF(E4160="","",VLOOKUP(E4160,[1]PROJECTES!$C$14:$G$5000,4,FALSE))</f>
        <v/>
      </c>
      <c r="H4160" s="95"/>
      <c r="I4160" s="113" t="str">
        <f>IF(H4160="","",VLOOKUP(H4160,BD!B$2:C$16,2,FALSE))</f>
        <v/>
      </c>
      <c r="J4160" s="114"/>
      <c r="K4160" s="115" t="str">
        <f t="shared" si="143"/>
        <v/>
      </c>
      <c r="L4160" s="116" t="str">
        <f t="shared" ca="1" si="144"/>
        <v>-</v>
      </c>
      <c r="M4160" s="111" t="str">
        <f>IF(E4160="","",VLOOKUP(E4160,[1]PROJECTES!$C$14:$Z$5000,21,FALSE))</f>
        <v/>
      </c>
      <c r="N4160" s="117"/>
      <c r="O4160" s="118" t="s">
        <v>222</v>
      </c>
      <c r="P4160" s="119"/>
      <c r="Q4160" s="84"/>
      <c r="R4160" s="249"/>
      <c r="S4160" s="166"/>
      <c r="T4160" s="167"/>
    </row>
    <row r="4161" spans="1:20" s="121" customFormat="1" ht="20.100000000000001" customHeight="1" x14ac:dyDescent="0.3">
      <c r="A4161" s="80"/>
      <c r="B4161" s="110" t="str">
        <f>IF(E4161="","",VLOOKUP(E4161,[1]PROJECTES!$C$14:$G$5000,2,FALSE))</f>
        <v/>
      </c>
      <c r="C4161" s="80"/>
      <c r="D4161" s="283" t="str">
        <f>IF(E4161="","",VLOOKUP(E4161,[1]PROJECTES!$C$14:$G$5000,5,FALSE))</f>
        <v/>
      </c>
      <c r="E4161" s="79"/>
      <c r="F4161" s="110" t="str">
        <f>IF(I4161="","",VLOOKUP(I4161,[1]PROJECTES!$C$14:$G$5000,2,FALSE))</f>
        <v/>
      </c>
      <c r="G4161" s="112" t="str">
        <f>IF(E4161="","",VLOOKUP(E4161,[1]PROJECTES!$C$14:$G$5000,4,FALSE))</f>
        <v/>
      </c>
      <c r="H4161" s="95"/>
      <c r="I4161" s="113" t="str">
        <f>IF(H4161="","",VLOOKUP(H4161,BD!B$2:C$16,2,FALSE))</f>
        <v/>
      </c>
      <c r="J4161" s="114"/>
      <c r="K4161" s="115" t="str">
        <f t="shared" si="143"/>
        <v/>
      </c>
      <c r="L4161" s="116" t="str">
        <f t="shared" ca="1" si="144"/>
        <v>-</v>
      </c>
      <c r="M4161" s="111" t="str">
        <f>IF(E4161="","",VLOOKUP(E4161,[1]PROJECTES!$C$14:$Z$5000,21,FALSE))</f>
        <v/>
      </c>
      <c r="N4161" s="117"/>
      <c r="O4161" s="118" t="s">
        <v>222</v>
      </c>
      <c r="P4161" s="119"/>
      <c r="Q4161" s="84"/>
      <c r="R4161" s="125"/>
      <c r="S4161" s="166"/>
      <c r="T4161" s="167"/>
    </row>
    <row r="4162" spans="1:20" s="121" customFormat="1" ht="20.100000000000001" customHeight="1" x14ac:dyDescent="0.3">
      <c r="A4162" s="80"/>
      <c r="B4162" s="110" t="str">
        <f>IF(E4162="","",VLOOKUP(E4162,[1]PROJECTES!$C$14:$G$5000,2,FALSE))</f>
        <v/>
      </c>
      <c r="C4162" s="80"/>
      <c r="D4162" s="283" t="str">
        <f>IF(E4162="","",VLOOKUP(E4162,[1]PROJECTES!$C$14:$G$5000,5,FALSE))</f>
        <v/>
      </c>
      <c r="E4162" s="79"/>
      <c r="F4162" s="110" t="str">
        <f>IF(I4162="","",VLOOKUP(I4162,[1]PROJECTES!$C$14:$G$5000,2,FALSE))</f>
        <v/>
      </c>
      <c r="G4162" s="112" t="str">
        <f>IF(E4162="","",VLOOKUP(E4162,[1]PROJECTES!$C$14:$G$5000,4,FALSE))</f>
        <v/>
      </c>
      <c r="H4162" s="95"/>
      <c r="I4162" s="113" t="str">
        <f>IF(H4162="","",VLOOKUP(H4162,BD!B$2:C$16,2,FALSE))</f>
        <v/>
      </c>
      <c r="J4162" s="114"/>
      <c r="K4162" s="115" t="str">
        <f t="shared" si="143"/>
        <v/>
      </c>
      <c r="L4162" s="116" t="str">
        <f t="shared" ca="1" si="144"/>
        <v>-</v>
      </c>
      <c r="M4162" s="111" t="str">
        <f>IF(E4162="","",VLOOKUP(E4162,[1]PROJECTES!$C$14:$Z$5000,21,FALSE))</f>
        <v/>
      </c>
      <c r="N4162" s="117"/>
      <c r="O4162" s="118" t="s">
        <v>222</v>
      </c>
      <c r="P4162" s="119"/>
      <c r="Q4162" s="84"/>
      <c r="R4162" s="125"/>
      <c r="S4162" s="166"/>
      <c r="T4162" s="167"/>
    </row>
    <row r="4163" spans="1:20" s="121" customFormat="1" ht="20.100000000000001" customHeight="1" x14ac:dyDescent="0.3">
      <c r="A4163" s="80"/>
      <c r="B4163" s="110" t="str">
        <f>IF(E4163="","",VLOOKUP(E4163,[1]PROJECTES!$C$14:$G$5000,2,FALSE))</f>
        <v/>
      </c>
      <c r="C4163" s="80"/>
      <c r="D4163" s="283" t="str">
        <f>IF(E4163="","",VLOOKUP(E4163,[1]PROJECTES!$C$14:$G$5000,5,FALSE))</f>
        <v/>
      </c>
      <c r="E4163" s="79"/>
      <c r="F4163" s="110" t="str">
        <f>IF(I4163="","",VLOOKUP(I4163,[1]PROJECTES!$C$14:$G$5000,2,FALSE))</f>
        <v/>
      </c>
      <c r="G4163" s="112" t="str">
        <f>IF(E4163="","",VLOOKUP(E4163,[1]PROJECTES!$C$14:$G$5000,4,FALSE))</f>
        <v/>
      </c>
      <c r="H4163" s="95"/>
      <c r="I4163" s="113" t="str">
        <f>IF(H4163="","",VLOOKUP(H4163,BD!B$2:C$16,2,FALSE))</f>
        <v/>
      </c>
      <c r="J4163" s="114"/>
      <c r="K4163" s="115" t="str">
        <f t="shared" si="143"/>
        <v/>
      </c>
      <c r="L4163" s="116" t="str">
        <f t="shared" ca="1" si="144"/>
        <v>-</v>
      </c>
      <c r="M4163" s="111" t="str">
        <f>IF(E4163="","",VLOOKUP(E4163,[1]PROJECTES!$C$14:$Z$5000,21,FALSE))</f>
        <v/>
      </c>
      <c r="N4163" s="117"/>
      <c r="O4163" s="118" t="s">
        <v>222</v>
      </c>
      <c r="P4163" s="119"/>
      <c r="Q4163" s="84"/>
      <c r="R4163" s="125"/>
      <c r="S4163" s="166"/>
      <c r="T4163" s="167"/>
    </row>
    <row r="4164" spans="1:20" s="121" customFormat="1" ht="20.100000000000001" customHeight="1" x14ac:dyDescent="0.3">
      <c r="A4164" s="80"/>
      <c r="B4164" s="110" t="str">
        <f>IF(E4164="","",VLOOKUP(E4164,[1]PROJECTES!$C$14:$G$5000,2,FALSE))</f>
        <v/>
      </c>
      <c r="C4164" s="80"/>
      <c r="D4164" s="283" t="str">
        <f>IF(E4164="","",VLOOKUP(E4164,[1]PROJECTES!$C$14:$G$5000,5,FALSE))</f>
        <v/>
      </c>
      <c r="E4164" s="79"/>
      <c r="F4164" s="110" t="str">
        <f>IF(I4164="","",VLOOKUP(I4164,[1]PROJECTES!$C$14:$G$5000,2,FALSE))</f>
        <v/>
      </c>
      <c r="G4164" s="112" t="str">
        <f>IF(E4164="","",VLOOKUP(E4164,[1]PROJECTES!$C$14:$G$5000,4,FALSE))</f>
        <v/>
      </c>
      <c r="H4164" s="95"/>
      <c r="I4164" s="113" t="str">
        <f>IF(H4164="","",VLOOKUP(H4164,BD!B$2:C$16,2,FALSE))</f>
        <v/>
      </c>
      <c r="J4164" s="114"/>
      <c r="K4164" s="115" t="str">
        <f t="shared" si="143"/>
        <v/>
      </c>
      <c r="L4164" s="116" t="str">
        <f t="shared" ca="1" si="144"/>
        <v>-</v>
      </c>
      <c r="M4164" s="111" t="str">
        <f>IF(E4164="","",VLOOKUP(E4164,[1]PROJECTES!$C$14:$Z$5000,21,FALSE))</f>
        <v/>
      </c>
      <c r="N4164" s="117"/>
      <c r="O4164" s="118" t="s">
        <v>222</v>
      </c>
      <c r="P4164" s="119"/>
      <c r="Q4164" s="84"/>
      <c r="R4164" s="125"/>
      <c r="S4164" s="166"/>
      <c r="T4164" s="167"/>
    </row>
    <row r="4165" spans="1:20" s="121" customFormat="1" ht="20.100000000000001" customHeight="1" x14ac:dyDescent="0.3">
      <c r="A4165" s="80"/>
      <c r="B4165" s="110" t="str">
        <f>IF(E4165="","",VLOOKUP(E4165,[1]PROJECTES!$C$14:$G$5000,2,FALSE))</f>
        <v/>
      </c>
      <c r="C4165" s="80"/>
      <c r="D4165" s="283" t="str">
        <f>IF(E4165="","",VLOOKUP(E4165,[1]PROJECTES!$C$14:$G$5000,5,FALSE))</f>
        <v/>
      </c>
      <c r="E4165" s="79"/>
      <c r="F4165" s="110" t="str">
        <f>IF(I4165="","",VLOOKUP(I4165,[1]PROJECTES!$C$14:$G$5000,2,FALSE))</f>
        <v/>
      </c>
      <c r="G4165" s="112" t="str">
        <f>IF(E4165="","",VLOOKUP(E4165,[1]PROJECTES!$C$14:$G$5000,4,FALSE))</f>
        <v/>
      </c>
      <c r="H4165" s="95"/>
      <c r="I4165" s="113" t="str">
        <f>IF(H4165="","",VLOOKUP(H4165,BD!B$2:C$16,2,FALSE))</f>
        <v/>
      </c>
      <c r="J4165" s="114"/>
      <c r="K4165" s="115" t="str">
        <f t="shared" si="143"/>
        <v/>
      </c>
      <c r="L4165" s="116" t="str">
        <f t="shared" ca="1" si="144"/>
        <v>-</v>
      </c>
      <c r="M4165" s="111" t="str">
        <f>IF(E4165="","",VLOOKUP(E4165,[1]PROJECTES!$C$14:$Z$5000,21,FALSE))</f>
        <v/>
      </c>
      <c r="N4165" s="117"/>
      <c r="O4165" s="118" t="s">
        <v>222</v>
      </c>
      <c r="P4165" s="119"/>
      <c r="Q4165" s="84"/>
      <c r="R4165" s="125"/>
      <c r="S4165" s="166"/>
      <c r="T4165" s="167"/>
    </row>
    <row r="4166" spans="1:20" s="121" customFormat="1" ht="20.100000000000001" customHeight="1" x14ac:dyDescent="0.3">
      <c r="A4166" s="80"/>
      <c r="B4166" s="110" t="str">
        <f>IF(E4166="","",VLOOKUP(E4166,[1]PROJECTES!$C$14:$G$5000,2,FALSE))</f>
        <v/>
      </c>
      <c r="C4166" s="80"/>
      <c r="D4166" s="283" t="str">
        <f>IF(E4166="","",VLOOKUP(E4166,[1]PROJECTES!$C$14:$G$5000,5,FALSE))</f>
        <v/>
      </c>
      <c r="E4166" s="79"/>
      <c r="F4166" s="110" t="str">
        <f>IF(I4166="","",VLOOKUP(I4166,[1]PROJECTES!$C$14:$G$5000,2,FALSE))</f>
        <v/>
      </c>
      <c r="G4166" s="112" t="str">
        <f>IF(E4166="","",VLOOKUP(E4166,[1]PROJECTES!$C$14:$G$5000,4,FALSE))</f>
        <v/>
      </c>
      <c r="H4166" s="95"/>
      <c r="I4166" s="113" t="str">
        <f>IF(H4166="","",VLOOKUP(H4166,BD!B$2:C$16,2,FALSE))</f>
        <v/>
      </c>
      <c r="J4166" s="114"/>
      <c r="K4166" s="115" t="str">
        <f t="shared" si="143"/>
        <v/>
      </c>
      <c r="L4166" s="116" t="str">
        <f t="shared" ca="1" si="144"/>
        <v>-</v>
      </c>
      <c r="M4166" s="111" t="str">
        <f>IF(E4166="","",VLOOKUP(E4166,[1]PROJECTES!$C$14:$Z$5000,21,FALSE))</f>
        <v/>
      </c>
      <c r="N4166" s="117"/>
      <c r="O4166" s="118" t="s">
        <v>222</v>
      </c>
      <c r="P4166" s="119"/>
      <c r="Q4166" s="84"/>
      <c r="R4166" s="125"/>
      <c r="S4166" s="166"/>
      <c r="T4166" s="167"/>
    </row>
    <row r="4167" spans="1:20" s="121" customFormat="1" ht="20.100000000000001" customHeight="1" x14ac:dyDescent="0.3">
      <c r="A4167" s="80"/>
      <c r="B4167" s="110" t="str">
        <f>IF(E4167="","",VLOOKUP(E4167,[1]PROJECTES!$C$14:$G$5000,2,FALSE))</f>
        <v/>
      </c>
      <c r="C4167" s="80"/>
      <c r="D4167" s="283" t="str">
        <f>IF(E4167="","",VLOOKUP(E4167,[1]PROJECTES!$C$14:$G$5000,5,FALSE))</f>
        <v/>
      </c>
      <c r="E4167" s="79"/>
      <c r="F4167" s="110" t="str">
        <f>IF(I4167="","",VLOOKUP(I4167,[1]PROJECTES!$C$14:$G$5000,2,FALSE))</f>
        <v/>
      </c>
      <c r="G4167" s="112" t="str">
        <f>IF(E4167="","",VLOOKUP(E4167,[1]PROJECTES!$C$14:$G$5000,4,FALSE))</f>
        <v/>
      </c>
      <c r="H4167" s="95"/>
      <c r="I4167" s="113" t="str">
        <f>IF(H4167="","",VLOOKUP(H4167,BD!B$2:C$16,2,FALSE))</f>
        <v/>
      </c>
      <c r="J4167" s="144"/>
      <c r="K4167" s="115" t="str">
        <f t="shared" si="143"/>
        <v/>
      </c>
      <c r="L4167" s="116" t="str">
        <f t="shared" ca="1" si="144"/>
        <v>-</v>
      </c>
      <c r="M4167" s="111" t="str">
        <f>IF(E4167="","",VLOOKUP(E4167,[1]PROJECTES!$C$14:$Z$5000,21,FALSE))</f>
        <v/>
      </c>
      <c r="N4167" s="117"/>
      <c r="O4167" s="118" t="s">
        <v>222</v>
      </c>
      <c r="P4167" s="119"/>
      <c r="Q4167" s="84"/>
      <c r="R4167" s="125"/>
      <c r="S4167" s="166"/>
      <c r="T4167" s="167"/>
    </row>
    <row r="4168" spans="1:20" s="121" customFormat="1" ht="20.100000000000001" customHeight="1" x14ac:dyDescent="0.3">
      <c r="A4168" s="80"/>
      <c r="B4168" s="110" t="str">
        <f>IF(E4168="","",VLOOKUP(E4168,[1]PROJECTES!$C$14:$G$5000,2,FALSE))</f>
        <v/>
      </c>
      <c r="C4168" s="80"/>
      <c r="D4168" s="283" t="str">
        <f>IF(E4168="","",VLOOKUP(E4168,[1]PROJECTES!$C$14:$G$5000,5,FALSE))</f>
        <v/>
      </c>
      <c r="E4168" s="79"/>
      <c r="F4168" s="110" t="str">
        <f>IF(I4168="","",VLOOKUP(I4168,[1]PROJECTES!$C$14:$G$5000,2,FALSE))</f>
        <v/>
      </c>
      <c r="G4168" s="112" t="str">
        <f>IF(E4168="","",VLOOKUP(E4168,[1]PROJECTES!$C$14:$G$5000,4,FALSE))</f>
        <v/>
      </c>
      <c r="H4168" s="95"/>
      <c r="I4168" s="113" t="str">
        <f>IF(H4168="","",VLOOKUP(H4168,BD!B$2:C$16,2,FALSE))</f>
        <v/>
      </c>
      <c r="J4168" s="144"/>
      <c r="K4168" s="115" t="str">
        <f t="shared" si="143"/>
        <v/>
      </c>
      <c r="L4168" s="116" t="str">
        <f t="shared" ca="1" si="144"/>
        <v>-</v>
      </c>
      <c r="M4168" s="111" t="str">
        <f>IF(E4168="","",VLOOKUP(E4168,[1]PROJECTES!$C$14:$Z$5000,21,FALSE))</f>
        <v/>
      </c>
      <c r="N4168" s="117"/>
      <c r="O4168" s="118" t="s">
        <v>222</v>
      </c>
      <c r="P4168" s="119"/>
      <c r="Q4168" s="84"/>
      <c r="R4168" s="125"/>
      <c r="S4168" s="166"/>
      <c r="T4168" s="167"/>
    </row>
    <row r="4169" spans="1:20" s="121" customFormat="1" ht="20.100000000000001" customHeight="1" x14ac:dyDescent="0.3">
      <c r="A4169" s="80"/>
      <c r="B4169" s="110" t="str">
        <f>IF(E4169="","",VLOOKUP(E4169,[1]PROJECTES!$C$14:$G$5000,2,FALSE))</f>
        <v/>
      </c>
      <c r="C4169" s="80"/>
      <c r="D4169" s="283" t="str">
        <f>IF(E4169="","",VLOOKUP(E4169,[1]PROJECTES!$C$14:$G$5000,5,FALSE))</f>
        <v/>
      </c>
      <c r="E4169" s="79"/>
      <c r="F4169" s="110" t="str">
        <f>IF(I4169="","",VLOOKUP(I4169,[1]PROJECTES!$C$14:$G$5000,2,FALSE))</f>
        <v/>
      </c>
      <c r="G4169" s="112" t="str">
        <f>IF(E4169="","",VLOOKUP(E4169,[1]PROJECTES!$C$14:$G$5000,4,FALSE))</f>
        <v/>
      </c>
      <c r="H4169" s="95"/>
      <c r="I4169" s="113" t="str">
        <f>IF(H4169="","",VLOOKUP(H4169,BD!B$2:C$16,2,FALSE))</f>
        <v/>
      </c>
      <c r="J4169" s="144"/>
      <c r="K4169" s="115" t="str">
        <f t="shared" si="143"/>
        <v/>
      </c>
      <c r="L4169" s="116" t="str">
        <f t="shared" ca="1" si="144"/>
        <v>-</v>
      </c>
      <c r="M4169" s="111" t="str">
        <f>IF(E4169="","",VLOOKUP(E4169,[1]PROJECTES!$C$14:$Z$5000,21,FALSE))</f>
        <v/>
      </c>
      <c r="N4169" s="117"/>
      <c r="O4169" s="118" t="s">
        <v>222</v>
      </c>
      <c r="P4169" s="119"/>
      <c r="Q4169" s="84"/>
      <c r="R4169" s="125"/>
      <c r="S4169" s="166"/>
      <c r="T4169" s="167"/>
    </row>
    <row r="4170" spans="1:20" s="121" customFormat="1" ht="20.100000000000001" customHeight="1" x14ac:dyDescent="0.3">
      <c r="A4170" s="80"/>
      <c r="B4170" s="110" t="str">
        <f>IF(E4170="","",VLOOKUP(E4170,[1]PROJECTES!$C$14:$G$5000,2,FALSE))</f>
        <v/>
      </c>
      <c r="C4170" s="80"/>
      <c r="D4170" s="283" t="str">
        <f>IF(E4170="","",VLOOKUP(E4170,[1]PROJECTES!$C$14:$G$5000,5,FALSE))</f>
        <v/>
      </c>
      <c r="E4170" s="79"/>
      <c r="F4170" s="110" t="str">
        <f>IF(I4170="","",VLOOKUP(I4170,[1]PROJECTES!$C$14:$G$5000,2,FALSE))</f>
        <v/>
      </c>
      <c r="G4170" s="112" t="str">
        <f>IF(E4170="","",VLOOKUP(E4170,[1]PROJECTES!$C$14:$G$5000,4,FALSE))</f>
        <v/>
      </c>
      <c r="H4170" s="95"/>
      <c r="I4170" s="113" t="str">
        <f>IF(H4170="","",VLOOKUP(H4170,BD!B$2:C$16,2,FALSE))</f>
        <v/>
      </c>
      <c r="J4170" s="114"/>
      <c r="K4170" s="115" t="str">
        <f t="shared" si="143"/>
        <v/>
      </c>
      <c r="L4170" s="116" t="str">
        <f t="shared" ca="1" si="144"/>
        <v>-</v>
      </c>
      <c r="M4170" s="111" t="str">
        <f>IF(E4170="","",VLOOKUP(E4170,[1]PROJECTES!$C$14:$Z$5000,21,FALSE))</f>
        <v/>
      </c>
      <c r="N4170" s="117"/>
      <c r="O4170" s="118" t="s">
        <v>222</v>
      </c>
      <c r="P4170" s="119"/>
      <c r="Q4170" s="84"/>
      <c r="R4170" s="125"/>
      <c r="S4170" s="166"/>
      <c r="T4170" s="167"/>
    </row>
    <row r="4171" spans="1:20" s="121" customFormat="1" ht="20.100000000000001" customHeight="1" x14ac:dyDescent="0.3">
      <c r="A4171" s="80"/>
      <c r="B4171" s="110" t="str">
        <f>IF(E4171="","",VLOOKUP(E4171,[1]PROJECTES!$C$14:$G$5000,2,FALSE))</f>
        <v/>
      </c>
      <c r="C4171" s="80"/>
      <c r="D4171" s="283" t="str">
        <f>IF(E4171="","",VLOOKUP(E4171,[1]PROJECTES!$C$14:$G$5000,5,FALSE))</f>
        <v/>
      </c>
      <c r="E4171" s="79"/>
      <c r="F4171" s="110" t="str">
        <f>IF(I4171="","",VLOOKUP(I4171,[1]PROJECTES!$C$14:$G$5000,2,FALSE))</f>
        <v/>
      </c>
      <c r="G4171" s="112" t="str">
        <f>IF(E4171="","",VLOOKUP(E4171,[1]PROJECTES!$C$14:$G$5000,4,FALSE))</f>
        <v/>
      </c>
      <c r="H4171" s="95"/>
      <c r="I4171" s="113" t="str">
        <f>IF(H4171="","",VLOOKUP(H4171,BD!B$2:C$16,2,FALSE))</f>
        <v/>
      </c>
      <c r="J4171" s="114"/>
      <c r="K4171" s="115" t="str">
        <f t="shared" si="143"/>
        <v/>
      </c>
      <c r="L4171" s="116" t="str">
        <f t="shared" ca="1" si="144"/>
        <v>-</v>
      </c>
      <c r="M4171" s="111" t="str">
        <f>IF(E4171="","",VLOOKUP(E4171,[1]PROJECTES!$C$14:$Z$5000,21,FALSE))</f>
        <v/>
      </c>
      <c r="N4171" s="117"/>
      <c r="O4171" s="118" t="s">
        <v>222</v>
      </c>
      <c r="P4171" s="119"/>
      <c r="Q4171" s="84"/>
      <c r="R4171" s="125"/>
      <c r="S4171" s="166"/>
      <c r="T4171" s="167"/>
    </row>
    <row r="4172" spans="1:20" s="121" customFormat="1" ht="20.100000000000001" customHeight="1" x14ac:dyDescent="0.3">
      <c r="A4172" s="80"/>
      <c r="B4172" s="110" t="str">
        <f>IF(E4172="","",VLOOKUP(E4172,[1]PROJECTES!$C$14:$G$5000,2,FALSE))</f>
        <v/>
      </c>
      <c r="C4172" s="80"/>
      <c r="D4172" s="283" t="str">
        <f>IF(E4172="","",VLOOKUP(E4172,[1]PROJECTES!$C$14:$G$5000,5,FALSE))</f>
        <v/>
      </c>
      <c r="E4172" s="79"/>
      <c r="F4172" s="110" t="str">
        <f>IF(I4172="","",VLOOKUP(I4172,[1]PROJECTES!$C$14:$G$5000,2,FALSE))</f>
        <v/>
      </c>
      <c r="G4172" s="112" t="str">
        <f>IF(E4172="","",VLOOKUP(E4172,[1]PROJECTES!$C$14:$G$5000,4,FALSE))</f>
        <v/>
      </c>
      <c r="H4172" s="95"/>
      <c r="I4172" s="113" t="str">
        <f>IF(H4172="","",VLOOKUP(H4172,BD!B$2:C$16,2,FALSE))</f>
        <v/>
      </c>
      <c r="J4172" s="114"/>
      <c r="K4172" s="115" t="str">
        <f t="shared" si="143"/>
        <v/>
      </c>
      <c r="L4172" s="116" t="str">
        <f t="shared" ca="1" si="144"/>
        <v>-</v>
      </c>
      <c r="M4172" s="111" t="str">
        <f>IF(E4172="","",VLOOKUP(E4172,[1]PROJECTES!$C$14:$Z$5000,21,FALSE))</f>
        <v/>
      </c>
      <c r="N4172" s="117"/>
      <c r="O4172" s="118" t="s">
        <v>222</v>
      </c>
      <c r="P4172" s="119"/>
      <c r="Q4172" s="84"/>
      <c r="R4172" s="125"/>
      <c r="S4172" s="166"/>
      <c r="T4172" s="167"/>
    </row>
    <row r="4173" spans="1:20" s="121" customFormat="1" ht="20.100000000000001" customHeight="1" x14ac:dyDescent="0.3">
      <c r="A4173" s="80"/>
      <c r="B4173" s="110" t="str">
        <f>IF(E4173="","",VLOOKUP(E4173,[1]PROJECTES!$C$14:$G$5000,2,FALSE))</f>
        <v/>
      </c>
      <c r="C4173" s="80"/>
      <c r="D4173" s="283" t="str">
        <f>IF(E4173="","",VLOOKUP(E4173,[1]PROJECTES!$C$14:$G$5000,5,FALSE))</f>
        <v/>
      </c>
      <c r="E4173" s="79"/>
      <c r="F4173" s="110" t="str">
        <f>IF(I4173="","",VLOOKUP(I4173,[1]PROJECTES!$C$14:$G$5000,2,FALSE))</f>
        <v/>
      </c>
      <c r="G4173" s="112" t="str">
        <f>IF(E4173="","",VLOOKUP(E4173,[1]PROJECTES!$C$14:$G$5000,4,FALSE))</f>
        <v/>
      </c>
      <c r="H4173" s="95"/>
      <c r="I4173" s="113" t="str">
        <f>IF(H4173="","",VLOOKUP(H4173,BD!B$2:C$16,2,FALSE))</f>
        <v/>
      </c>
      <c r="J4173" s="114"/>
      <c r="K4173" s="115" t="str">
        <f t="shared" si="143"/>
        <v/>
      </c>
      <c r="L4173" s="116" t="str">
        <f t="shared" ca="1" si="144"/>
        <v>-</v>
      </c>
      <c r="M4173" s="111" t="str">
        <f>IF(E4173="","",VLOOKUP(E4173,[1]PROJECTES!$C$14:$Z$5000,21,FALSE))</f>
        <v/>
      </c>
      <c r="N4173" s="117"/>
      <c r="O4173" s="118" t="s">
        <v>222</v>
      </c>
      <c r="P4173" s="119"/>
      <c r="Q4173" s="84"/>
      <c r="R4173" s="125"/>
      <c r="S4173" s="166"/>
      <c r="T4173" s="167"/>
    </row>
    <row r="4174" spans="1:20" s="121" customFormat="1" ht="20.100000000000001" customHeight="1" x14ac:dyDescent="0.3">
      <c r="A4174" s="80"/>
      <c r="B4174" s="110" t="str">
        <f>IF(E4174="","",VLOOKUP(E4174,[1]PROJECTES!$C$14:$G$5000,2,FALSE))</f>
        <v/>
      </c>
      <c r="C4174" s="80"/>
      <c r="D4174" s="283" t="str">
        <f>IF(E4174="","",VLOOKUP(E4174,[1]PROJECTES!$C$14:$G$5000,5,FALSE))</f>
        <v/>
      </c>
      <c r="E4174" s="79"/>
      <c r="F4174" s="110" t="str">
        <f>IF(I4174="","",VLOOKUP(I4174,[1]PROJECTES!$C$14:$G$5000,2,FALSE))</f>
        <v/>
      </c>
      <c r="G4174" s="112" t="str">
        <f>IF(E4174="","",VLOOKUP(E4174,[1]PROJECTES!$C$14:$G$5000,4,FALSE))</f>
        <v/>
      </c>
      <c r="H4174" s="95"/>
      <c r="I4174" s="113" t="str">
        <f>IF(H4174="","",VLOOKUP(H4174,BD!B$2:C$16,2,FALSE))</f>
        <v/>
      </c>
      <c r="J4174" s="114"/>
      <c r="K4174" s="115" t="str">
        <f t="shared" si="143"/>
        <v/>
      </c>
      <c r="L4174" s="116" t="str">
        <f t="shared" ca="1" si="144"/>
        <v>-</v>
      </c>
      <c r="M4174" s="111" t="str">
        <f>IF(E4174="","",VLOOKUP(E4174,[1]PROJECTES!$C$14:$Z$5000,21,FALSE))</f>
        <v/>
      </c>
      <c r="N4174" s="117"/>
      <c r="O4174" s="118" t="s">
        <v>222</v>
      </c>
      <c r="P4174" s="119"/>
      <c r="Q4174" s="84"/>
      <c r="R4174" s="125"/>
      <c r="S4174" s="166"/>
      <c r="T4174" s="167"/>
    </row>
    <row r="4175" spans="1:20" s="121" customFormat="1" ht="20.100000000000001" customHeight="1" x14ac:dyDescent="0.3">
      <c r="A4175" s="80"/>
      <c r="B4175" s="110" t="str">
        <f>IF(E4175="","",VLOOKUP(E4175,[1]PROJECTES!$C$14:$G$5000,2,FALSE))</f>
        <v/>
      </c>
      <c r="C4175" s="80"/>
      <c r="D4175" s="283" t="str">
        <f>IF(E4175="","",VLOOKUP(E4175,[1]PROJECTES!$C$14:$G$5000,5,FALSE))</f>
        <v/>
      </c>
      <c r="E4175" s="79"/>
      <c r="F4175" s="110" t="str">
        <f>IF(I4175="","",VLOOKUP(I4175,[1]PROJECTES!$C$14:$G$5000,2,FALSE))</f>
        <v/>
      </c>
      <c r="G4175" s="112" t="str">
        <f>IF(E4175="","",VLOOKUP(E4175,[1]PROJECTES!$C$14:$G$5000,4,FALSE))</f>
        <v/>
      </c>
      <c r="H4175" s="95"/>
      <c r="I4175" s="113" t="str">
        <f>IF(H4175="","",VLOOKUP(H4175,BD!B$2:C$16,2,FALSE))</f>
        <v/>
      </c>
      <c r="J4175" s="114"/>
      <c r="K4175" s="115" t="str">
        <f t="shared" si="143"/>
        <v/>
      </c>
      <c r="L4175" s="116" t="str">
        <f t="shared" ca="1" si="144"/>
        <v>-</v>
      </c>
      <c r="M4175" s="111" t="str">
        <f>IF(E4175="","",VLOOKUP(E4175,[1]PROJECTES!$C$14:$Z$5000,21,FALSE))</f>
        <v/>
      </c>
      <c r="N4175" s="117"/>
      <c r="O4175" s="118" t="s">
        <v>222</v>
      </c>
      <c r="P4175" s="119"/>
      <c r="Q4175" s="84"/>
      <c r="R4175" s="125"/>
      <c r="S4175" s="166"/>
      <c r="T4175" s="167"/>
    </row>
    <row r="4176" spans="1:20" s="121" customFormat="1" ht="20.100000000000001" customHeight="1" x14ac:dyDescent="0.3">
      <c r="A4176" s="80"/>
      <c r="B4176" s="110" t="str">
        <f>IF(E4176="","",VLOOKUP(E4176,[1]PROJECTES!$C$14:$G$5000,2,FALSE))</f>
        <v/>
      </c>
      <c r="C4176" s="80"/>
      <c r="D4176" s="283" t="str">
        <f>IF(E4176="","",VLOOKUP(E4176,[1]PROJECTES!$C$14:$G$5000,5,FALSE))</f>
        <v/>
      </c>
      <c r="E4176" s="79"/>
      <c r="F4176" s="110" t="str">
        <f>IF(I4176="","",VLOOKUP(I4176,[1]PROJECTES!$C$14:$G$5000,2,FALSE))</f>
        <v/>
      </c>
      <c r="G4176" s="112" t="str">
        <f>IF(E4176="","",VLOOKUP(E4176,[1]PROJECTES!$C$14:$G$5000,4,FALSE))</f>
        <v/>
      </c>
      <c r="H4176" s="95"/>
      <c r="I4176" s="113" t="str">
        <f>IF(H4176="","",VLOOKUP(H4176,BD!B$2:C$16,2,FALSE))</f>
        <v/>
      </c>
      <c r="J4176" s="114"/>
      <c r="K4176" s="115" t="str">
        <f t="shared" si="143"/>
        <v/>
      </c>
      <c r="L4176" s="116" t="str">
        <f t="shared" ca="1" si="144"/>
        <v>-</v>
      </c>
      <c r="M4176" s="111" t="str">
        <f>IF(E4176="","",VLOOKUP(E4176,[1]PROJECTES!$C$14:$Z$5000,21,FALSE))</f>
        <v/>
      </c>
      <c r="N4176" s="117"/>
      <c r="O4176" s="118" t="s">
        <v>222</v>
      </c>
      <c r="P4176" s="119"/>
      <c r="Q4176" s="84"/>
      <c r="R4176" s="125"/>
      <c r="S4176" s="166"/>
      <c r="T4176" s="167"/>
    </row>
    <row r="4177" spans="1:20" s="121" customFormat="1" ht="20.100000000000001" customHeight="1" x14ac:dyDescent="0.3">
      <c r="A4177" s="80"/>
      <c r="B4177" s="110" t="str">
        <f>IF(E4177="","",VLOOKUP(E4177,[1]PROJECTES!$C$14:$G$5000,2,FALSE))</f>
        <v/>
      </c>
      <c r="C4177" s="80"/>
      <c r="D4177" s="283" t="str">
        <f>IF(E4177="","",VLOOKUP(E4177,[1]PROJECTES!$C$14:$G$5000,5,FALSE))</f>
        <v/>
      </c>
      <c r="E4177" s="79"/>
      <c r="F4177" s="110" t="str">
        <f>IF(I4177="","",VLOOKUP(I4177,[1]PROJECTES!$C$14:$G$5000,2,FALSE))</f>
        <v/>
      </c>
      <c r="G4177" s="112" t="str">
        <f>IF(E4177="","",VLOOKUP(E4177,[1]PROJECTES!$C$14:$G$5000,4,FALSE))</f>
        <v/>
      </c>
      <c r="H4177" s="95"/>
      <c r="I4177" s="113" t="str">
        <f>IF(H4177="","",VLOOKUP(H4177,BD!B$2:C$16,2,FALSE))</f>
        <v/>
      </c>
      <c r="J4177" s="114"/>
      <c r="K4177" s="115" t="str">
        <f t="shared" si="143"/>
        <v/>
      </c>
      <c r="L4177" s="116" t="str">
        <f t="shared" ca="1" si="144"/>
        <v>-</v>
      </c>
      <c r="M4177" s="111" t="str">
        <f>IF(E4177="","",VLOOKUP(E4177,[1]PROJECTES!$C$14:$Z$5000,21,FALSE))</f>
        <v/>
      </c>
      <c r="N4177" s="117"/>
      <c r="O4177" s="118" t="s">
        <v>222</v>
      </c>
      <c r="P4177" s="119"/>
      <c r="Q4177" s="84"/>
      <c r="R4177" s="125"/>
      <c r="S4177" s="166"/>
      <c r="T4177" s="167"/>
    </row>
    <row r="4178" spans="1:20" s="121" customFormat="1" ht="20.100000000000001" customHeight="1" x14ac:dyDescent="0.3">
      <c r="A4178" s="80"/>
      <c r="B4178" s="110" t="str">
        <f>IF(E4178="","",VLOOKUP(E4178,[1]PROJECTES!$C$14:$G$5000,2,FALSE))</f>
        <v/>
      </c>
      <c r="C4178" s="80"/>
      <c r="D4178" s="283" t="str">
        <f>IF(E4178="","",VLOOKUP(E4178,[1]PROJECTES!$C$14:$G$5000,5,FALSE))</f>
        <v/>
      </c>
      <c r="E4178" s="79"/>
      <c r="F4178" s="110" t="str">
        <f>IF(I4178="","",VLOOKUP(I4178,[1]PROJECTES!$C$14:$G$5000,2,FALSE))</f>
        <v/>
      </c>
      <c r="G4178" s="112" t="str">
        <f>IF(E4178="","",VLOOKUP(E4178,[1]PROJECTES!$C$14:$G$5000,4,FALSE))</f>
        <v/>
      </c>
      <c r="H4178" s="95"/>
      <c r="I4178" s="113" t="str">
        <f>IF(H4178="","",VLOOKUP(H4178,BD!B$2:C$16,2,FALSE))</f>
        <v/>
      </c>
      <c r="J4178" s="114"/>
      <c r="K4178" s="115" t="str">
        <f t="shared" si="143"/>
        <v/>
      </c>
      <c r="L4178" s="116" t="str">
        <f t="shared" ca="1" si="144"/>
        <v>-</v>
      </c>
      <c r="M4178" s="111" t="str">
        <f>IF(E4178="","",VLOOKUP(E4178,[1]PROJECTES!$C$14:$Z$5000,21,FALSE))</f>
        <v/>
      </c>
      <c r="N4178" s="117"/>
      <c r="O4178" s="118" t="s">
        <v>222</v>
      </c>
      <c r="P4178" s="119"/>
      <c r="Q4178" s="84"/>
      <c r="R4178" s="125"/>
      <c r="S4178" s="166"/>
      <c r="T4178" s="167"/>
    </row>
    <row r="4179" spans="1:20" s="121" customFormat="1" ht="20.100000000000001" customHeight="1" x14ac:dyDescent="0.3">
      <c r="A4179" s="80"/>
      <c r="B4179" s="110" t="str">
        <f>IF(E4179="","",VLOOKUP(E4179,[1]PROJECTES!$C$14:$G$5000,2,FALSE))</f>
        <v/>
      </c>
      <c r="C4179" s="80"/>
      <c r="D4179" s="283" t="str">
        <f>IF(E4179="","",VLOOKUP(E4179,[1]PROJECTES!$C$14:$G$5000,5,FALSE))</f>
        <v/>
      </c>
      <c r="E4179" s="79"/>
      <c r="F4179" s="110" t="str">
        <f>IF(I4179="","",VLOOKUP(I4179,[1]PROJECTES!$C$14:$G$5000,2,FALSE))</f>
        <v/>
      </c>
      <c r="G4179" s="112" t="str">
        <f>IF(E4179="","",VLOOKUP(E4179,[1]PROJECTES!$C$14:$G$5000,4,FALSE))</f>
        <v/>
      </c>
      <c r="H4179" s="95"/>
      <c r="I4179" s="113" t="str">
        <f>IF(H4179="","",VLOOKUP(H4179,BD!B$2:C$16,2,FALSE))</f>
        <v/>
      </c>
      <c r="J4179" s="114"/>
      <c r="K4179" s="115" t="str">
        <f t="shared" si="143"/>
        <v/>
      </c>
      <c r="L4179" s="116" t="str">
        <f t="shared" ca="1" si="144"/>
        <v>-</v>
      </c>
      <c r="M4179" s="111" t="str">
        <f>IF(E4179="","",VLOOKUP(E4179,[1]PROJECTES!$C$14:$Z$5000,21,FALSE))</f>
        <v/>
      </c>
      <c r="N4179" s="117"/>
      <c r="O4179" s="118" t="s">
        <v>222</v>
      </c>
      <c r="P4179" s="119"/>
      <c r="Q4179" s="84"/>
      <c r="R4179" s="125"/>
      <c r="S4179" s="166"/>
      <c r="T4179" s="167"/>
    </row>
    <row r="4180" spans="1:20" s="121" customFormat="1" ht="20.100000000000001" customHeight="1" x14ac:dyDescent="0.3">
      <c r="A4180" s="80"/>
      <c r="B4180" s="110" t="str">
        <f>IF(E4180="","",VLOOKUP(E4180,[1]PROJECTES!$C$14:$G$5000,2,FALSE))</f>
        <v/>
      </c>
      <c r="C4180" s="80"/>
      <c r="D4180" s="283" t="str">
        <f>IF(E4180="","",VLOOKUP(E4180,[1]PROJECTES!$C$14:$G$5000,5,FALSE))</f>
        <v/>
      </c>
      <c r="E4180" s="79"/>
      <c r="F4180" s="110" t="str">
        <f>IF(I4180="","",VLOOKUP(I4180,[1]PROJECTES!$C$14:$G$5000,2,FALSE))</f>
        <v/>
      </c>
      <c r="G4180" s="112" t="str">
        <f>IF(E4180="","",VLOOKUP(E4180,[1]PROJECTES!$C$14:$G$5000,4,FALSE))</f>
        <v/>
      </c>
      <c r="H4180" s="95"/>
      <c r="I4180" s="113" t="str">
        <f>IF(H4180="","",VLOOKUP(H4180,BD!B$2:C$16,2,FALSE))</f>
        <v/>
      </c>
      <c r="J4180" s="114"/>
      <c r="K4180" s="115" t="str">
        <f t="shared" si="143"/>
        <v/>
      </c>
      <c r="L4180" s="116" t="str">
        <f t="shared" ca="1" si="144"/>
        <v>-</v>
      </c>
      <c r="M4180" s="111" t="str">
        <f>IF(E4180="","",VLOOKUP(E4180,[1]PROJECTES!$C$14:$Z$5000,21,FALSE))</f>
        <v/>
      </c>
      <c r="N4180" s="117"/>
      <c r="O4180" s="118" t="s">
        <v>222</v>
      </c>
      <c r="P4180" s="119"/>
      <c r="Q4180" s="84"/>
      <c r="R4180" s="125"/>
      <c r="S4180" s="166"/>
      <c r="T4180" s="167"/>
    </row>
    <row r="4181" spans="1:20" s="121" customFormat="1" ht="20.100000000000001" customHeight="1" x14ac:dyDescent="0.3">
      <c r="A4181" s="80"/>
      <c r="B4181" s="110" t="str">
        <f>IF(E4181="","",VLOOKUP(E4181,[1]PROJECTES!$C$14:$G$5000,2,FALSE))</f>
        <v/>
      </c>
      <c r="C4181" s="80"/>
      <c r="D4181" s="283" t="str">
        <f>IF(E4181="","",VLOOKUP(E4181,[1]PROJECTES!$C$14:$G$5000,5,FALSE))</f>
        <v/>
      </c>
      <c r="E4181" s="79"/>
      <c r="F4181" s="110" t="str">
        <f>IF(I4181="","",VLOOKUP(I4181,[1]PROJECTES!$C$14:$G$5000,2,FALSE))</f>
        <v/>
      </c>
      <c r="G4181" s="112" t="str">
        <f>IF(E4181="","",VLOOKUP(E4181,[1]PROJECTES!$C$14:$G$5000,4,FALSE))</f>
        <v/>
      </c>
      <c r="H4181" s="95"/>
      <c r="I4181" s="113" t="str">
        <f>IF(H4181="","",VLOOKUP(H4181,BD!B$2:C$16,2,FALSE))</f>
        <v/>
      </c>
      <c r="J4181" s="114"/>
      <c r="K4181" s="115" t="str">
        <f t="shared" si="143"/>
        <v/>
      </c>
      <c r="L4181" s="116" t="str">
        <f t="shared" ca="1" si="144"/>
        <v>-</v>
      </c>
      <c r="M4181" s="111" t="str">
        <f>IF(E4181="","",VLOOKUP(E4181,[1]PROJECTES!$C$14:$Z$5000,21,FALSE))</f>
        <v/>
      </c>
      <c r="N4181" s="117"/>
      <c r="O4181" s="118" t="s">
        <v>222</v>
      </c>
      <c r="P4181" s="119"/>
      <c r="Q4181" s="84"/>
      <c r="R4181" s="125"/>
      <c r="S4181" s="166"/>
      <c r="T4181" s="167"/>
    </row>
    <row r="4182" spans="1:20" s="121" customFormat="1" ht="20.100000000000001" customHeight="1" x14ac:dyDescent="0.3">
      <c r="A4182" s="80"/>
      <c r="B4182" s="110" t="str">
        <f>IF(E4182="","",VLOOKUP(E4182,[1]PROJECTES!$C$14:$G$5000,2,FALSE))</f>
        <v/>
      </c>
      <c r="C4182" s="80"/>
      <c r="D4182" s="283" t="str">
        <f>IF(E4182="","",VLOOKUP(E4182,[1]PROJECTES!$C$14:$G$5000,5,FALSE))</f>
        <v/>
      </c>
      <c r="E4182" s="79"/>
      <c r="F4182" s="110" t="str">
        <f>IF(I4182="","",VLOOKUP(I4182,[1]PROJECTES!$C$14:$G$5000,2,FALSE))</f>
        <v/>
      </c>
      <c r="G4182" s="112" t="str">
        <f>IF(E4182="","",VLOOKUP(E4182,[1]PROJECTES!$C$14:$G$5000,4,FALSE))</f>
        <v/>
      </c>
      <c r="H4182" s="95"/>
      <c r="I4182" s="113" t="str">
        <f>IF(H4182="","",VLOOKUP(H4182,BD!B$2:C$16,2,FALSE))</f>
        <v/>
      </c>
      <c r="J4182" s="114"/>
      <c r="K4182" s="115" t="str">
        <f t="shared" si="143"/>
        <v/>
      </c>
      <c r="L4182" s="116" t="str">
        <f t="shared" ca="1" si="144"/>
        <v>-</v>
      </c>
      <c r="M4182" s="111" t="str">
        <f>IF(E4182="","",VLOOKUP(E4182,[1]PROJECTES!$C$14:$Z$5000,21,FALSE))</f>
        <v/>
      </c>
      <c r="N4182" s="117"/>
      <c r="O4182" s="118" t="s">
        <v>222</v>
      </c>
      <c r="P4182" s="119"/>
      <c r="Q4182" s="84"/>
      <c r="R4182" s="125"/>
      <c r="S4182" s="166"/>
      <c r="T4182" s="167"/>
    </row>
    <row r="4183" spans="1:20" s="121" customFormat="1" ht="20.100000000000001" customHeight="1" x14ac:dyDescent="0.3">
      <c r="A4183" s="80"/>
      <c r="B4183" s="110" t="str">
        <f>IF(E4183="","",VLOOKUP(E4183,[1]PROJECTES!$C$14:$G$5000,2,FALSE))</f>
        <v/>
      </c>
      <c r="C4183" s="80"/>
      <c r="D4183" s="283" t="str">
        <f>IF(E4183="","",VLOOKUP(E4183,[1]PROJECTES!$C$14:$G$5000,5,FALSE))</f>
        <v/>
      </c>
      <c r="E4183" s="79"/>
      <c r="F4183" s="110" t="str">
        <f>IF(I4183="","",VLOOKUP(I4183,[1]PROJECTES!$C$14:$G$5000,2,FALSE))</f>
        <v/>
      </c>
      <c r="G4183" s="112" t="str">
        <f>IF(E4183="","",VLOOKUP(E4183,[1]PROJECTES!$C$14:$G$5000,4,FALSE))</f>
        <v/>
      </c>
      <c r="H4183" s="95"/>
      <c r="I4183" s="113" t="str">
        <f>IF(H4183="","",VLOOKUP(H4183,BD!B$2:C$16,2,FALSE))</f>
        <v/>
      </c>
      <c r="J4183" s="144"/>
      <c r="K4183" s="115" t="str">
        <f t="shared" si="143"/>
        <v/>
      </c>
      <c r="L4183" s="116" t="str">
        <f t="shared" ca="1" si="144"/>
        <v>-</v>
      </c>
      <c r="M4183" s="111" t="str">
        <f>IF(E4183="","",VLOOKUP(E4183,[1]PROJECTES!$C$14:$Z$5000,21,FALSE))</f>
        <v/>
      </c>
      <c r="N4183" s="117"/>
      <c r="O4183" s="118" t="s">
        <v>222</v>
      </c>
      <c r="P4183" s="119"/>
      <c r="Q4183" s="84"/>
      <c r="R4183" s="125"/>
      <c r="S4183" s="166"/>
      <c r="T4183" s="167"/>
    </row>
    <row r="4184" spans="1:20" s="121" customFormat="1" ht="20.100000000000001" customHeight="1" x14ac:dyDescent="0.3">
      <c r="A4184" s="80"/>
      <c r="B4184" s="110" t="str">
        <f>IF(E4184="","",VLOOKUP(E4184,[1]PROJECTES!$C$14:$G$5000,2,FALSE))</f>
        <v/>
      </c>
      <c r="C4184" s="80"/>
      <c r="D4184" s="283" t="str">
        <f>IF(E4184="","",VLOOKUP(E4184,[1]PROJECTES!$C$14:$G$5000,5,FALSE))</f>
        <v/>
      </c>
      <c r="E4184" s="79"/>
      <c r="F4184" s="110" t="str">
        <f>IF(I4184="","",VLOOKUP(I4184,[1]PROJECTES!$C$14:$G$5000,2,FALSE))</f>
        <v/>
      </c>
      <c r="G4184" s="112" t="str">
        <f>IF(E4184="","",VLOOKUP(E4184,[1]PROJECTES!$C$14:$G$5000,4,FALSE))</f>
        <v/>
      </c>
      <c r="H4184" s="95"/>
      <c r="I4184" s="113" t="str">
        <f>IF(H4184="","",VLOOKUP(H4184,BD!B$2:C$16,2,FALSE))</f>
        <v/>
      </c>
      <c r="J4184" s="144"/>
      <c r="K4184" s="115" t="str">
        <f t="shared" si="143"/>
        <v/>
      </c>
      <c r="L4184" s="116" t="str">
        <f t="shared" ca="1" si="144"/>
        <v>-</v>
      </c>
      <c r="M4184" s="111" t="str">
        <f>IF(E4184="","",VLOOKUP(E4184,[1]PROJECTES!$C$14:$Z$5000,21,FALSE))</f>
        <v/>
      </c>
      <c r="N4184" s="117"/>
      <c r="O4184" s="118" t="s">
        <v>222</v>
      </c>
      <c r="P4184" s="119"/>
      <c r="Q4184" s="84"/>
      <c r="R4184" s="125"/>
      <c r="S4184" s="166"/>
      <c r="T4184" s="167"/>
    </row>
    <row r="4185" spans="1:20" s="121" customFormat="1" ht="20.100000000000001" customHeight="1" x14ac:dyDescent="0.3">
      <c r="A4185" s="80"/>
      <c r="B4185" s="110" t="str">
        <f>IF(E4185="","",VLOOKUP(E4185,[1]PROJECTES!$C$14:$G$5000,2,FALSE))</f>
        <v/>
      </c>
      <c r="C4185" s="80"/>
      <c r="D4185" s="283" t="str">
        <f>IF(E4185="","",VLOOKUP(E4185,[1]PROJECTES!$C$14:$G$5000,5,FALSE))</f>
        <v/>
      </c>
      <c r="E4185" s="79"/>
      <c r="F4185" s="110" t="str">
        <f>IF(I4185="","",VLOOKUP(I4185,[1]PROJECTES!$C$14:$G$5000,2,FALSE))</f>
        <v/>
      </c>
      <c r="G4185" s="112" t="str">
        <f>IF(E4185="","",VLOOKUP(E4185,[1]PROJECTES!$C$14:$G$5000,4,FALSE))</f>
        <v/>
      </c>
      <c r="H4185" s="95"/>
      <c r="I4185" s="113" t="str">
        <f>IF(H4185="","",VLOOKUP(H4185,BD!B$2:C$16,2,FALSE))</f>
        <v/>
      </c>
      <c r="J4185" s="144"/>
      <c r="K4185" s="115" t="str">
        <f t="shared" si="143"/>
        <v/>
      </c>
      <c r="L4185" s="116" t="str">
        <f t="shared" ca="1" si="144"/>
        <v>-</v>
      </c>
      <c r="M4185" s="111" t="str">
        <f>IF(E4185="","",VLOOKUP(E4185,[1]PROJECTES!$C$14:$Z$5000,21,FALSE))</f>
        <v/>
      </c>
      <c r="N4185" s="117"/>
      <c r="O4185" s="118" t="s">
        <v>222</v>
      </c>
      <c r="P4185" s="119"/>
      <c r="Q4185" s="84"/>
      <c r="R4185" s="125"/>
      <c r="S4185" s="166"/>
      <c r="T4185" s="167"/>
    </row>
    <row r="4186" spans="1:20" s="121" customFormat="1" ht="20.100000000000001" customHeight="1" x14ac:dyDescent="0.3">
      <c r="A4186" s="80"/>
      <c r="B4186" s="110" t="str">
        <f>IF(E4186="","",VLOOKUP(E4186,[1]PROJECTES!$C$14:$G$5000,2,FALSE))</f>
        <v/>
      </c>
      <c r="C4186" s="80"/>
      <c r="D4186" s="283" t="str">
        <f>IF(E4186="","",VLOOKUP(E4186,[1]PROJECTES!$C$14:$G$5000,5,FALSE))</f>
        <v/>
      </c>
      <c r="E4186" s="79"/>
      <c r="F4186" s="110" t="str">
        <f>IF(I4186="","",VLOOKUP(I4186,[1]PROJECTES!$C$14:$G$5000,2,FALSE))</f>
        <v/>
      </c>
      <c r="G4186" s="112" t="str">
        <f>IF(E4186="","",VLOOKUP(E4186,[1]PROJECTES!$C$14:$G$5000,4,FALSE))</f>
        <v/>
      </c>
      <c r="H4186" s="95"/>
      <c r="I4186" s="113" t="str">
        <f>IF(H4186="","",VLOOKUP(H4186,BD!B$2:C$16,2,FALSE))</f>
        <v/>
      </c>
      <c r="J4186" s="114"/>
      <c r="K4186" s="115" t="str">
        <f t="shared" ref="K4186:K4249" si="145">IF(J4186="","",WEEKNUM(J4186,2)-0)</f>
        <v/>
      </c>
      <c r="L4186" s="116" t="str">
        <f t="shared" ca="1" si="144"/>
        <v>-</v>
      </c>
      <c r="M4186" s="111" t="str">
        <f>IF(E4186="","",VLOOKUP(E4186,[1]PROJECTES!$C$14:$Z$5000,21,FALSE))</f>
        <v/>
      </c>
      <c r="N4186" s="117"/>
      <c r="O4186" s="118" t="s">
        <v>222</v>
      </c>
      <c r="P4186" s="119"/>
      <c r="Q4186" s="84"/>
      <c r="R4186" s="249"/>
      <c r="S4186" s="166"/>
      <c r="T4186" s="167"/>
    </row>
    <row r="4187" spans="1:20" s="121" customFormat="1" ht="20.100000000000001" customHeight="1" x14ac:dyDescent="0.3">
      <c r="A4187" s="80"/>
      <c r="B4187" s="110" t="str">
        <f>IF(E4187="","",VLOOKUP(E4187,[1]PROJECTES!$C$14:$G$5000,2,FALSE))</f>
        <v/>
      </c>
      <c r="C4187" s="80"/>
      <c r="D4187" s="283" t="str">
        <f>IF(E4187="","",VLOOKUP(E4187,[1]PROJECTES!$C$14:$G$5000,5,FALSE))</f>
        <v/>
      </c>
      <c r="E4187" s="79"/>
      <c r="F4187" s="110" t="str">
        <f>IF(I4187="","",VLOOKUP(I4187,[1]PROJECTES!$C$14:$G$5000,2,FALSE))</f>
        <v/>
      </c>
      <c r="G4187" s="112" t="str">
        <f>IF(E4187="","",VLOOKUP(E4187,[1]PROJECTES!$C$14:$G$5000,4,FALSE))</f>
        <v/>
      </c>
      <c r="H4187" s="95"/>
      <c r="I4187" s="113" t="str">
        <f>IF(H4187="","",VLOOKUP(H4187,BD!B$2:C$16,2,FALSE))</f>
        <v/>
      </c>
      <c r="J4187" s="114"/>
      <c r="K4187" s="115" t="str">
        <f t="shared" si="145"/>
        <v/>
      </c>
      <c r="L4187" s="116" t="str">
        <f t="shared" ref="L4187:L4250" ca="1" si="146">IF(M4187="","-",IF(G4187="TA","-",+M4187-TODAY()))</f>
        <v>-</v>
      </c>
      <c r="M4187" s="111" t="str">
        <f>IF(E4187="","",VLOOKUP(E4187,[1]PROJECTES!$C$14:$Z$5000,21,FALSE))</f>
        <v/>
      </c>
      <c r="N4187" s="117"/>
      <c r="O4187" s="118" t="s">
        <v>222</v>
      </c>
      <c r="P4187" s="119"/>
      <c r="Q4187" s="84"/>
      <c r="R4187" s="125"/>
      <c r="S4187" s="166"/>
      <c r="T4187" s="167"/>
    </row>
    <row r="4188" spans="1:20" s="121" customFormat="1" ht="20.100000000000001" customHeight="1" x14ac:dyDescent="0.3">
      <c r="A4188" s="80"/>
      <c r="B4188" s="110" t="str">
        <f>IF(E4188="","",VLOOKUP(E4188,[1]PROJECTES!$C$14:$G$5000,2,FALSE))</f>
        <v/>
      </c>
      <c r="C4188" s="80"/>
      <c r="D4188" s="283" t="str">
        <f>IF(E4188="","",VLOOKUP(E4188,[1]PROJECTES!$C$14:$G$5000,5,FALSE))</f>
        <v/>
      </c>
      <c r="E4188" s="79"/>
      <c r="F4188" s="110" t="str">
        <f>IF(I4188="","",VLOOKUP(I4188,[1]PROJECTES!$C$14:$G$5000,2,FALSE))</f>
        <v/>
      </c>
      <c r="G4188" s="112" t="str">
        <f>IF(E4188="","",VLOOKUP(E4188,[1]PROJECTES!$C$14:$G$5000,4,FALSE))</f>
        <v/>
      </c>
      <c r="H4188" s="95"/>
      <c r="I4188" s="113" t="str">
        <f>IF(H4188="","",VLOOKUP(H4188,BD!B$2:C$16,2,FALSE))</f>
        <v/>
      </c>
      <c r="J4188" s="114"/>
      <c r="K4188" s="115" t="str">
        <f t="shared" si="145"/>
        <v/>
      </c>
      <c r="L4188" s="116" t="str">
        <f t="shared" ca="1" si="146"/>
        <v>-</v>
      </c>
      <c r="M4188" s="111" t="str">
        <f>IF(E4188="","",VLOOKUP(E4188,[1]PROJECTES!$C$14:$Z$5000,21,FALSE))</f>
        <v/>
      </c>
      <c r="N4188" s="117"/>
      <c r="O4188" s="118" t="s">
        <v>222</v>
      </c>
      <c r="P4188" s="119"/>
      <c r="Q4188" s="84"/>
      <c r="R4188" s="125"/>
      <c r="S4188" s="166"/>
      <c r="T4188" s="167"/>
    </row>
    <row r="4189" spans="1:20" s="121" customFormat="1" ht="20.100000000000001" customHeight="1" x14ac:dyDescent="0.3">
      <c r="A4189" s="80"/>
      <c r="B4189" s="110" t="str">
        <f>IF(E4189="","",VLOOKUP(E4189,[1]PROJECTES!$C$14:$G$5000,2,FALSE))</f>
        <v/>
      </c>
      <c r="C4189" s="80"/>
      <c r="D4189" s="283" t="str">
        <f>IF(E4189="","",VLOOKUP(E4189,[1]PROJECTES!$C$14:$G$5000,5,FALSE))</f>
        <v/>
      </c>
      <c r="E4189" s="79"/>
      <c r="F4189" s="110" t="str">
        <f>IF(I4189="","",VLOOKUP(I4189,[1]PROJECTES!$C$14:$G$5000,2,FALSE))</f>
        <v/>
      </c>
      <c r="G4189" s="112" t="str">
        <f>IF(E4189="","",VLOOKUP(E4189,[1]PROJECTES!$C$14:$G$5000,4,FALSE))</f>
        <v/>
      </c>
      <c r="H4189" s="95"/>
      <c r="I4189" s="113" t="str">
        <f>IF(H4189="","",VLOOKUP(H4189,BD!B$2:C$16,2,FALSE))</f>
        <v/>
      </c>
      <c r="J4189" s="114"/>
      <c r="K4189" s="115" t="str">
        <f t="shared" si="145"/>
        <v/>
      </c>
      <c r="L4189" s="116" t="str">
        <f t="shared" ca="1" si="146"/>
        <v>-</v>
      </c>
      <c r="M4189" s="111" t="str">
        <f>IF(E4189="","",VLOOKUP(E4189,[1]PROJECTES!$C$14:$Z$5000,21,FALSE))</f>
        <v/>
      </c>
      <c r="N4189" s="117"/>
      <c r="O4189" s="118" t="s">
        <v>222</v>
      </c>
      <c r="P4189" s="119"/>
      <c r="Q4189" s="84"/>
      <c r="R4189" s="125"/>
      <c r="S4189" s="166"/>
      <c r="T4189" s="167"/>
    </row>
    <row r="4190" spans="1:20" s="121" customFormat="1" ht="20.100000000000001" customHeight="1" x14ac:dyDescent="0.3">
      <c r="A4190" s="80"/>
      <c r="B4190" s="110" t="str">
        <f>IF(E4190="","",VLOOKUP(E4190,[1]PROJECTES!$C$14:$G$5000,2,FALSE))</f>
        <v/>
      </c>
      <c r="C4190" s="80"/>
      <c r="D4190" s="283" t="str">
        <f>IF(E4190="","",VLOOKUP(E4190,[1]PROJECTES!$C$14:$G$5000,5,FALSE))</f>
        <v/>
      </c>
      <c r="E4190" s="79"/>
      <c r="F4190" s="110" t="str">
        <f>IF(I4190="","",VLOOKUP(I4190,[1]PROJECTES!$C$14:$G$5000,2,FALSE))</f>
        <v/>
      </c>
      <c r="G4190" s="112" t="str">
        <f>IF(E4190="","",VLOOKUP(E4190,[1]PROJECTES!$C$14:$G$5000,4,FALSE))</f>
        <v/>
      </c>
      <c r="H4190" s="95"/>
      <c r="I4190" s="113" t="str">
        <f>IF(H4190="","",VLOOKUP(H4190,BD!B$2:C$16,2,FALSE))</f>
        <v/>
      </c>
      <c r="J4190" s="114"/>
      <c r="K4190" s="115" t="str">
        <f t="shared" si="145"/>
        <v/>
      </c>
      <c r="L4190" s="116" t="str">
        <f t="shared" ca="1" si="146"/>
        <v>-</v>
      </c>
      <c r="M4190" s="111" t="str">
        <f>IF(E4190="","",VLOOKUP(E4190,[1]PROJECTES!$C$14:$Z$5000,21,FALSE))</f>
        <v/>
      </c>
      <c r="N4190" s="117"/>
      <c r="O4190" s="118" t="s">
        <v>222</v>
      </c>
      <c r="P4190" s="119"/>
      <c r="Q4190" s="84"/>
      <c r="R4190" s="125"/>
      <c r="S4190" s="166"/>
      <c r="T4190" s="167"/>
    </row>
    <row r="4191" spans="1:20" s="121" customFormat="1" ht="20.100000000000001" customHeight="1" x14ac:dyDescent="0.3">
      <c r="A4191" s="80"/>
      <c r="B4191" s="110" t="str">
        <f>IF(E4191="","",VLOOKUP(E4191,[1]PROJECTES!$C$14:$G$5000,2,FALSE))</f>
        <v/>
      </c>
      <c r="C4191" s="80"/>
      <c r="D4191" s="283" t="str">
        <f>IF(E4191="","",VLOOKUP(E4191,[1]PROJECTES!$C$14:$G$5000,5,FALSE))</f>
        <v/>
      </c>
      <c r="E4191" s="79"/>
      <c r="F4191" s="110" t="str">
        <f>IF(I4191="","",VLOOKUP(I4191,[1]PROJECTES!$C$14:$G$5000,2,FALSE))</f>
        <v/>
      </c>
      <c r="G4191" s="112" t="str">
        <f>IF(E4191="","",VLOOKUP(E4191,[1]PROJECTES!$C$14:$G$5000,4,FALSE))</f>
        <v/>
      </c>
      <c r="H4191" s="95"/>
      <c r="I4191" s="113" t="str">
        <f>IF(H4191="","",VLOOKUP(H4191,BD!B$2:C$16,2,FALSE))</f>
        <v/>
      </c>
      <c r="J4191" s="114"/>
      <c r="K4191" s="115" t="str">
        <f t="shared" si="145"/>
        <v/>
      </c>
      <c r="L4191" s="116" t="str">
        <f t="shared" ca="1" si="146"/>
        <v>-</v>
      </c>
      <c r="M4191" s="111" t="str">
        <f>IF(E4191="","",VLOOKUP(E4191,[1]PROJECTES!$C$14:$Z$5000,21,FALSE))</f>
        <v/>
      </c>
      <c r="N4191" s="117"/>
      <c r="O4191" s="118" t="s">
        <v>222</v>
      </c>
      <c r="P4191" s="119"/>
      <c r="Q4191" s="84"/>
      <c r="R4191" s="125"/>
      <c r="S4191" s="166"/>
      <c r="T4191" s="167"/>
    </row>
    <row r="4192" spans="1:20" s="121" customFormat="1" ht="20.100000000000001" customHeight="1" x14ac:dyDescent="0.3">
      <c r="A4192" s="80"/>
      <c r="B4192" s="110" t="str">
        <f>IF(E4192="","",VLOOKUP(E4192,[1]PROJECTES!$C$14:$G$5000,2,FALSE))</f>
        <v/>
      </c>
      <c r="C4192" s="80"/>
      <c r="D4192" s="283" t="str">
        <f>IF(E4192="","",VLOOKUP(E4192,[1]PROJECTES!$C$14:$G$5000,5,FALSE))</f>
        <v/>
      </c>
      <c r="E4192" s="79"/>
      <c r="F4192" s="110" t="str">
        <f>IF(I4192="","",VLOOKUP(I4192,[1]PROJECTES!$C$14:$G$5000,2,FALSE))</f>
        <v/>
      </c>
      <c r="G4192" s="112" t="str">
        <f>IF(E4192="","",VLOOKUP(E4192,[1]PROJECTES!$C$14:$G$5000,4,FALSE))</f>
        <v/>
      </c>
      <c r="H4192" s="95"/>
      <c r="I4192" s="113" t="str">
        <f>IF(H4192="","",VLOOKUP(H4192,BD!B$2:C$16,2,FALSE))</f>
        <v/>
      </c>
      <c r="J4192" s="114"/>
      <c r="K4192" s="115" t="str">
        <f t="shared" si="145"/>
        <v/>
      </c>
      <c r="L4192" s="116" t="str">
        <f t="shared" ca="1" si="146"/>
        <v>-</v>
      </c>
      <c r="M4192" s="111" t="str">
        <f>IF(E4192="","",VLOOKUP(E4192,[1]PROJECTES!$C$14:$Z$5000,21,FALSE))</f>
        <v/>
      </c>
      <c r="N4192" s="117"/>
      <c r="O4192" s="118" t="s">
        <v>222</v>
      </c>
      <c r="P4192" s="119"/>
      <c r="Q4192" s="84"/>
      <c r="R4192" s="125"/>
      <c r="S4192" s="166"/>
      <c r="T4192" s="167"/>
    </row>
    <row r="4193" spans="1:20" s="121" customFormat="1" ht="20.100000000000001" customHeight="1" x14ac:dyDescent="0.3">
      <c r="A4193" s="80"/>
      <c r="B4193" s="110" t="str">
        <f>IF(E4193="","",VLOOKUP(E4193,[1]PROJECTES!$C$14:$G$5000,2,FALSE))</f>
        <v/>
      </c>
      <c r="C4193" s="80"/>
      <c r="D4193" s="283" t="str">
        <f>IF(E4193="","",VLOOKUP(E4193,[1]PROJECTES!$C$14:$G$5000,5,FALSE))</f>
        <v/>
      </c>
      <c r="E4193" s="79"/>
      <c r="F4193" s="110" t="str">
        <f>IF(I4193="","",VLOOKUP(I4193,[1]PROJECTES!$C$14:$G$5000,2,FALSE))</f>
        <v/>
      </c>
      <c r="G4193" s="112" t="str">
        <f>IF(E4193="","",VLOOKUP(E4193,[1]PROJECTES!$C$14:$G$5000,4,FALSE))</f>
        <v/>
      </c>
      <c r="H4193" s="95"/>
      <c r="I4193" s="113" t="str">
        <f>IF(H4193="","",VLOOKUP(H4193,BD!B$2:C$16,2,FALSE))</f>
        <v/>
      </c>
      <c r="J4193" s="114"/>
      <c r="K4193" s="115" t="str">
        <f t="shared" si="145"/>
        <v/>
      </c>
      <c r="L4193" s="116" t="str">
        <f t="shared" ca="1" si="146"/>
        <v>-</v>
      </c>
      <c r="M4193" s="111" t="str">
        <f>IF(E4193="","",VLOOKUP(E4193,[1]PROJECTES!$C$14:$Z$5000,21,FALSE))</f>
        <v/>
      </c>
      <c r="N4193" s="117"/>
      <c r="O4193" s="118" t="s">
        <v>222</v>
      </c>
      <c r="P4193" s="119"/>
      <c r="Q4193" s="84"/>
      <c r="R4193" s="125"/>
      <c r="S4193" s="166"/>
      <c r="T4193" s="167"/>
    </row>
    <row r="4194" spans="1:20" s="121" customFormat="1" ht="20.100000000000001" customHeight="1" x14ac:dyDescent="0.3">
      <c r="A4194" s="80"/>
      <c r="B4194" s="110" t="str">
        <f>IF(E4194="","",VLOOKUP(E4194,[1]PROJECTES!$C$14:$G$5000,2,FALSE))</f>
        <v/>
      </c>
      <c r="C4194" s="80"/>
      <c r="D4194" s="283" t="str">
        <f>IF(E4194="","",VLOOKUP(E4194,[1]PROJECTES!$C$14:$G$5000,5,FALSE))</f>
        <v/>
      </c>
      <c r="E4194" s="79"/>
      <c r="F4194" s="110" t="str">
        <f>IF(I4194="","",VLOOKUP(I4194,[1]PROJECTES!$C$14:$G$5000,2,FALSE))</f>
        <v/>
      </c>
      <c r="G4194" s="112" t="str">
        <f>IF(E4194="","",VLOOKUP(E4194,[1]PROJECTES!$C$14:$G$5000,4,FALSE))</f>
        <v/>
      </c>
      <c r="H4194" s="95"/>
      <c r="I4194" s="113" t="str">
        <f>IF(H4194="","",VLOOKUP(H4194,BD!B$2:C$16,2,FALSE))</f>
        <v/>
      </c>
      <c r="J4194" s="114"/>
      <c r="K4194" s="115" t="str">
        <f t="shared" si="145"/>
        <v/>
      </c>
      <c r="L4194" s="116" t="str">
        <f t="shared" ca="1" si="146"/>
        <v>-</v>
      </c>
      <c r="M4194" s="111" t="str">
        <f>IF(E4194="","",VLOOKUP(E4194,[1]PROJECTES!$C$14:$Z$5000,21,FALSE))</f>
        <v/>
      </c>
      <c r="N4194" s="117"/>
      <c r="O4194" s="118" t="s">
        <v>222</v>
      </c>
      <c r="P4194" s="119"/>
      <c r="Q4194" s="84"/>
      <c r="R4194" s="125"/>
      <c r="S4194" s="166"/>
      <c r="T4194" s="167"/>
    </row>
    <row r="4195" spans="1:20" s="121" customFormat="1" ht="20.100000000000001" customHeight="1" x14ac:dyDescent="0.3">
      <c r="A4195" s="80"/>
      <c r="B4195" s="110" t="str">
        <f>IF(E4195="","",VLOOKUP(E4195,[1]PROJECTES!$C$14:$G$5000,2,FALSE))</f>
        <v/>
      </c>
      <c r="C4195" s="80"/>
      <c r="D4195" s="283" t="str">
        <f>IF(E4195="","",VLOOKUP(E4195,[1]PROJECTES!$C$14:$G$5000,5,FALSE))</f>
        <v/>
      </c>
      <c r="E4195" s="79"/>
      <c r="F4195" s="110" t="str">
        <f>IF(I4195="","",VLOOKUP(I4195,[1]PROJECTES!$C$14:$G$5000,2,FALSE))</f>
        <v/>
      </c>
      <c r="G4195" s="112" t="str">
        <f>IF(E4195="","",VLOOKUP(E4195,[1]PROJECTES!$C$14:$G$5000,4,FALSE))</f>
        <v/>
      </c>
      <c r="H4195" s="95"/>
      <c r="I4195" s="113" t="str">
        <f>IF(H4195="","",VLOOKUP(H4195,BD!B$2:C$16,2,FALSE))</f>
        <v/>
      </c>
      <c r="J4195" s="114"/>
      <c r="K4195" s="115" t="str">
        <f t="shared" si="145"/>
        <v/>
      </c>
      <c r="L4195" s="116" t="str">
        <f t="shared" ca="1" si="146"/>
        <v>-</v>
      </c>
      <c r="M4195" s="111" t="str">
        <f>IF(E4195="","",VLOOKUP(E4195,[1]PROJECTES!$C$14:$Z$5000,21,FALSE))</f>
        <v/>
      </c>
      <c r="N4195" s="117"/>
      <c r="O4195" s="118" t="s">
        <v>222</v>
      </c>
      <c r="P4195" s="119"/>
      <c r="Q4195" s="84"/>
      <c r="R4195" s="125"/>
      <c r="S4195" s="166"/>
      <c r="T4195" s="167"/>
    </row>
    <row r="4196" spans="1:20" s="121" customFormat="1" ht="20.100000000000001" customHeight="1" x14ac:dyDescent="0.3">
      <c r="A4196" s="80"/>
      <c r="B4196" s="110" t="str">
        <f>IF(E4196="","",VLOOKUP(E4196,[1]PROJECTES!$C$14:$G$5000,2,FALSE))</f>
        <v/>
      </c>
      <c r="C4196" s="80"/>
      <c r="D4196" s="283" t="str">
        <f>IF(E4196="","",VLOOKUP(E4196,[1]PROJECTES!$C$14:$G$5000,5,FALSE))</f>
        <v/>
      </c>
      <c r="E4196" s="79"/>
      <c r="F4196" s="110" t="str">
        <f>IF(I4196="","",VLOOKUP(I4196,[1]PROJECTES!$C$14:$G$5000,2,FALSE))</f>
        <v/>
      </c>
      <c r="G4196" s="112" t="str">
        <f>IF(E4196="","",VLOOKUP(E4196,[1]PROJECTES!$C$14:$G$5000,4,FALSE))</f>
        <v/>
      </c>
      <c r="H4196" s="95"/>
      <c r="I4196" s="113" t="str">
        <f>IF(H4196="","",VLOOKUP(H4196,BD!B$2:C$16,2,FALSE))</f>
        <v/>
      </c>
      <c r="J4196" s="114"/>
      <c r="K4196" s="115" t="str">
        <f t="shared" si="145"/>
        <v/>
      </c>
      <c r="L4196" s="116" t="str">
        <f t="shared" ca="1" si="146"/>
        <v>-</v>
      </c>
      <c r="M4196" s="111" t="str">
        <f>IF(E4196="","",VLOOKUP(E4196,[1]PROJECTES!$C$14:$Z$5000,21,FALSE))</f>
        <v/>
      </c>
      <c r="N4196" s="117"/>
      <c r="O4196" s="118" t="s">
        <v>222</v>
      </c>
      <c r="P4196" s="119"/>
      <c r="Q4196" s="84"/>
      <c r="R4196" s="125"/>
      <c r="S4196" s="166"/>
      <c r="T4196" s="167"/>
    </row>
    <row r="4197" spans="1:20" s="121" customFormat="1" ht="20.100000000000001" customHeight="1" x14ac:dyDescent="0.3">
      <c r="A4197" s="80"/>
      <c r="B4197" s="110" t="str">
        <f>IF(E4197="","",VLOOKUP(E4197,[1]PROJECTES!$C$14:$G$5000,2,FALSE))</f>
        <v/>
      </c>
      <c r="C4197" s="80"/>
      <c r="D4197" s="283" t="str">
        <f>IF(E4197="","",VLOOKUP(E4197,[1]PROJECTES!$C$14:$G$5000,5,FALSE))</f>
        <v/>
      </c>
      <c r="E4197" s="79"/>
      <c r="F4197" s="110" t="str">
        <f>IF(I4197="","",VLOOKUP(I4197,[1]PROJECTES!$C$14:$G$5000,2,FALSE))</f>
        <v/>
      </c>
      <c r="G4197" s="112" t="str">
        <f>IF(E4197="","",VLOOKUP(E4197,[1]PROJECTES!$C$14:$G$5000,4,FALSE))</f>
        <v/>
      </c>
      <c r="H4197" s="95"/>
      <c r="I4197" s="113" t="str">
        <f>IF(H4197="","",VLOOKUP(H4197,BD!B$2:C$16,2,FALSE))</f>
        <v/>
      </c>
      <c r="J4197" s="114"/>
      <c r="K4197" s="115" t="str">
        <f t="shared" si="145"/>
        <v/>
      </c>
      <c r="L4197" s="116" t="str">
        <f t="shared" ca="1" si="146"/>
        <v>-</v>
      </c>
      <c r="M4197" s="111" t="str">
        <f>IF(E4197="","",VLOOKUP(E4197,[1]PROJECTES!$C$14:$Z$5000,21,FALSE))</f>
        <v/>
      </c>
      <c r="N4197" s="117"/>
      <c r="O4197" s="118" t="s">
        <v>222</v>
      </c>
      <c r="P4197" s="119"/>
      <c r="Q4197" s="84"/>
      <c r="R4197" s="125"/>
      <c r="S4197" s="166"/>
      <c r="T4197" s="167"/>
    </row>
    <row r="4198" spans="1:20" s="121" customFormat="1" ht="20.100000000000001" customHeight="1" x14ac:dyDescent="0.3">
      <c r="A4198" s="80"/>
      <c r="B4198" s="110" t="str">
        <f>IF(E4198="","",VLOOKUP(E4198,[1]PROJECTES!$C$14:$G$5000,2,FALSE))</f>
        <v/>
      </c>
      <c r="C4198" s="80"/>
      <c r="D4198" s="283" t="str">
        <f>IF(E4198="","",VLOOKUP(E4198,[1]PROJECTES!$C$14:$G$5000,5,FALSE))</f>
        <v/>
      </c>
      <c r="E4198" s="79"/>
      <c r="F4198" s="110" t="str">
        <f>IF(I4198="","",VLOOKUP(I4198,[1]PROJECTES!$C$14:$G$5000,2,FALSE))</f>
        <v/>
      </c>
      <c r="G4198" s="112" t="str">
        <f>IF(E4198="","",VLOOKUP(E4198,[1]PROJECTES!$C$14:$G$5000,4,FALSE))</f>
        <v/>
      </c>
      <c r="H4198" s="95"/>
      <c r="I4198" s="113" t="str">
        <f>IF(H4198="","",VLOOKUP(H4198,BD!B$2:C$16,2,FALSE))</f>
        <v/>
      </c>
      <c r="J4198" s="114"/>
      <c r="K4198" s="115" t="str">
        <f t="shared" si="145"/>
        <v/>
      </c>
      <c r="L4198" s="116" t="str">
        <f t="shared" ca="1" si="146"/>
        <v>-</v>
      </c>
      <c r="M4198" s="111" t="str">
        <f>IF(E4198="","",VLOOKUP(E4198,[1]PROJECTES!$C$14:$Z$5000,21,FALSE))</f>
        <v/>
      </c>
      <c r="N4198" s="117"/>
      <c r="O4198" s="118" t="s">
        <v>222</v>
      </c>
      <c r="P4198" s="119"/>
      <c r="Q4198" s="84"/>
      <c r="R4198" s="125"/>
      <c r="S4198" s="166"/>
      <c r="T4198" s="167"/>
    </row>
    <row r="4199" spans="1:20" s="121" customFormat="1" ht="20.100000000000001" customHeight="1" x14ac:dyDescent="0.3">
      <c r="A4199" s="80"/>
      <c r="B4199" s="110" t="str">
        <f>IF(E4199="","",VLOOKUP(E4199,[1]PROJECTES!$C$14:$G$5000,2,FALSE))</f>
        <v/>
      </c>
      <c r="C4199" s="80"/>
      <c r="D4199" s="283" t="str">
        <f>IF(E4199="","",VLOOKUP(E4199,[1]PROJECTES!$C$14:$G$5000,5,FALSE))</f>
        <v/>
      </c>
      <c r="E4199" s="79"/>
      <c r="F4199" s="110" t="str">
        <f>IF(I4199="","",VLOOKUP(I4199,[1]PROJECTES!$C$14:$G$5000,2,FALSE))</f>
        <v/>
      </c>
      <c r="G4199" s="112" t="str">
        <f>IF(E4199="","",VLOOKUP(E4199,[1]PROJECTES!$C$14:$G$5000,4,FALSE))</f>
        <v/>
      </c>
      <c r="H4199" s="95"/>
      <c r="I4199" s="113" t="str">
        <f>IF(H4199="","",VLOOKUP(H4199,BD!B$2:C$16,2,FALSE))</f>
        <v/>
      </c>
      <c r="J4199" s="114"/>
      <c r="K4199" s="115" t="str">
        <f t="shared" si="145"/>
        <v/>
      </c>
      <c r="L4199" s="116" t="str">
        <f t="shared" ca="1" si="146"/>
        <v>-</v>
      </c>
      <c r="M4199" s="111" t="str">
        <f>IF(E4199="","",VLOOKUP(E4199,[1]PROJECTES!$C$14:$Z$5000,21,FALSE))</f>
        <v/>
      </c>
      <c r="N4199" s="117"/>
      <c r="O4199" s="118" t="s">
        <v>222</v>
      </c>
      <c r="P4199" s="119"/>
      <c r="Q4199" s="84"/>
      <c r="R4199" s="125"/>
      <c r="S4199" s="166"/>
      <c r="T4199" s="167"/>
    </row>
    <row r="4200" spans="1:20" s="121" customFormat="1" ht="20.100000000000001" customHeight="1" x14ac:dyDescent="0.3">
      <c r="A4200" s="80"/>
      <c r="B4200" s="110" t="str">
        <f>IF(E4200="","",VLOOKUP(E4200,[1]PROJECTES!$C$14:$G$5000,2,FALSE))</f>
        <v/>
      </c>
      <c r="C4200" s="80"/>
      <c r="D4200" s="283" t="str">
        <f>IF(E4200="","",VLOOKUP(E4200,[1]PROJECTES!$C$14:$G$5000,5,FALSE))</f>
        <v/>
      </c>
      <c r="E4200" s="79"/>
      <c r="F4200" s="110" t="str">
        <f>IF(I4200="","",VLOOKUP(I4200,[1]PROJECTES!$C$14:$G$5000,2,FALSE))</f>
        <v/>
      </c>
      <c r="G4200" s="112" t="str">
        <f>IF(E4200="","",VLOOKUP(E4200,[1]PROJECTES!$C$14:$G$5000,4,FALSE))</f>
        <v/>
      </c>
      <c r="H4200" s="95"/>
      <c r="I4200" s="113" t="str">
        <f>IF(H4200="","",VLOOKUP(H4200,BD!B$2:C$16,2,FALSE))</f>
        <v/>
      </c>
      <c r="J4200" s="114"/>
      <c r="K4200" s="115" t="str">
        <f t="shared" si="145"/>
        <v/>
      </c>
      <c r="L4200" s="116" t="str">
        <f t="shared" ca="1" si="146"/>
        <v>-</v>
      </c>
      <c r="M4200" s="111" t="str">
        <f>IF(E4200="","",VLOOKUP(E4200,[1]PROJECTES!$C$14:$Z$5000,21,FALSE))</f>
        <v/>
      </c>
      <c r="N4200" s="117"/>
      <c r="O4200" s="118" t="s">
        <v>222</v>
      </c>
      <c r="P4200" s="119"/>
      <c r="Q4200" s="84"/>
      <c r="R4200" s="249"/>
      <c r="S4200" s="166"/>
      <c r="T4200" s="167"/>
    </row>
    <row r="4201" spans="1:20" s="121" customFormat="1" ht="20.100000000000001" customHeight="1" x14ac:dyDescent="0.3">
      <c r="A4201" s="80"/>
      <c r="B4201" s="110" t="str">
        <f>IF(E4201="","",VLOOKUP(E4201,[1]PROJECTES!$C$14:$G$5000,2,FALSE))</f>
        <v/>
      </c>
      <c r="C4201" s="80"/>
      <c r="D4201" s="283" t="str">
        <f>IF(E4201="","",VLOOKUP(E4201,[1]PROJECTES!$C$14:$G$5000,5,FALSE))</f>
        <v/>
      </c>
      <c r="E4201" s="79"/>
      <c r="F4201" s="110" t="str">
        <f>IF(I4201="","",VLOOKUP(I4201,[1]PROJECTES!$C$14:$G$5000,2,FALSE))</f>
        <v/>
      </c>
      <c r="G4201" s="112" t="str">
        <f>IF(E4201="","",VLOOKUP(E4201,[1]PROJECTES!$C$14:$G$5000,4,FALSE))</f>
        <v/>
      </c>
      <c r="H4201" s="95"/>
      <c r="I4201" s="113" t="str">
        <f>IF(H4201="","",VLOOKUP(H4201,BD!B$2:C$16,2,FALSE))</f>
        <v/>
      </c>
      <c r="J4201" s="114"/>
      <c r="K4201" s="115" t="str">
        <f t="shared" si="145"/>
        <v/>
      </c>
      <c r="L4201" s="116" t="str">
        <f t="shared" ca="1" si="146"/>
        <v>-</v>
      </c>
      <c r="M4201" s="111" t="str">
        <f>IF(E4201="","",VLOOKUP(E4201,[1]PROJECTES!$C$14:$Z$5000,21,FALSE))</f>
        <v/>
      </c>
      <c r="N4201" s="117"/>
      <c r="O4201" s="118" t="s">
        <v>222</v>
      </c>
      <c r="P4201" s="119"/>
      <c r="Q4201" s="84"/>
      <c r="R4201" s="125"/>
      <c r="S4201" s="166"/>
      <c r="T4201" s="167"/>
    </row>
    <row r="4202" spans="1:20" s="121" customFormat="1" ht="20.100000000000001" customHeight="1" x14ac:dyDescent="0.3">
      <c r="A4202" s="80"/>
      <c r="B4202" s="110" t="str">
        <f>IF(E4202="","",VLOOKUP(E4202,[1]PROJECTES!$C$14:$G$5000,2,FALSE))</f>
        <v/>
      </c>
      <c r="C4202" s="80"/>
      <c r="D4202" s="283" t="str">
        <f>IF(E4202="","",VLOOKUP(E4202,[1]PROJECTES!$C$14:$G$5000,5,FALSE))</f>
        <v/>
      </c>
      <c r="E4202" s="79"/>
      <c r="F4202" s="110" t="str">
        <f>IF(I4202="","",VLOOKUP(I4202,[1]PROJECTES!$C$14:$G$5000,2,FALSE))</f>
        <v/>
      </c>
      <c r="G4202" s="112" t="str">
        <f>IF(E4202="","",VLOOKUP(E4202,[1]PROJECTES!$C$14:$G$5000,4,FALSE))</f>
        <v/>
      </c>
      <c r="H4202" s="95"/>
      <c r="I4202" s="113" t="str">
        <f>IF(H4202="","",VLOOKUP(H4202,BD!B$2:C$16,2,FALSE))</f>
        <v/>
      </c>
      <c r="J4202" s="114"/>
      <c r="K4202" s="115" t="str">
        <f t="shared" si="145"/>
        <v/>
      </c>
      <c r="L4202" s="116" t="str">
        <f t="shared" ca="1" si="146"/>
        <v>-</v>
      </c>
      <c r="M4202" s="111" t="str">
        <f>IF(E4202="","",VLOOKUP(E4202,[1]PROJECTES!$C$14:$Z$5000,21,FALSE))</f>
        <v/>
      </c>
      <c r="N4202" s="117"/>
      <c r="O4202" s="118" t="s">
        <v>222</v>
      </c>
      <c r="P4202" s="119"/>
      <c r="Q4202" s="84"/>
      <c r="R4202" s="125"/>
      <c r="S4202" s="166"/>
      <c r="T4202" s="167"/>
    </row>
    <row r="4203" spans="1:20" s="121" customFormat="1" ht="20.100000000000001" customHeight="1" x14ac:dyDescent="0.3">
      <c r="A4203" s="80"/>
      <c r="B4203" s="110" t="str">
        <f>IF(E4203="","",VLOOKUP(E4203,[1]PROJECTES!$C$14:$G$5000,2,FALSE))</f>
        <v/>
      </c>
      <c r="C4203" s="80"/>
      <c r="D4203" s="283" t="str">
        <f>IF(E4203="","",VLOOKUP(E4203,[1]PROJECTES!$C$14:$G$5000,5,FALSE))</f>
        <v/>
      </c>
      <c r="E4203" s="79"/>
      <c r="F4203" s="110" t="str">
        <f>IF(I4203="","",VLOOKUP(I4203,[1]PROJECTES!$C$14:$G$5000,2,FALSE))</f>
        <v/>
      </c>
      <c r="G4203" s="112" t="str">
        <f>IF(E4203="","",VLOOKUP(E4203,[1]PROJECTES!$C$14:$G$5000,4,FALSE))</f>
        <v/>
      </c>
      <c r="H4203" s="95"/>
      <c r="I4203" s="113" t="str">
        <f>IF(H4203="","",VLOOKUP(H4203,BD!B$2:C$16,2,FALSE))</f>
        <v/>
      </c>
      <c r="J4203" s="114"/>
      <c r="K4203" s="115" t="str">
        <f t="shared" si="145"/>
        <v/>
      </c>
      <c r="L4203" s="116" t="str">
        <f t="shared" ca="1" si="146"/>
        <v>-</v>
      </c>
      <c r="M4203" s="111" t="str">
        <f>IF(E4203="","",VLOOKUP(E4203,[1]PROJECTES!$C$14:$Z$5000,21,FALSE))</f>
        <v/>
      </c>
      <c r="N4203" s="117"/>
      <c r="O4203" s="118" t="s">
        <v>222</v>
      </c>
      <c r="P4203" s="119"/>
      <c r="Q4203" s="84"/>
      <c r="R4203" s="125"/>
      <c r="S4203" s="166"/>
      <c r="T4203" s="167"/>
    </row>
    <row r="4204" spans="1:20" s="121" customFormat="1" ht="20.100000000000001" customHeight="1" x14ac:dyDescent="0.3">
      <c r="A4204" s="80"/>
      <c r="B4204" s="110" t="str">
        <f>IF(E4204="","",VLOOKUP(E4204,[1]PROJECTES!$C$14:$G$5000,2,FALSE))</f>
        <v/>
      </c>
      <c r="C4204" s="80"/>
      <c r="D4204" s="283" t="str">
        <f>IF(E4204="","",VLOOKUP(E4204,[1]PROJECTES!$C$14:$G$5000,5,FALSE))</f>
        <v/>
      </c>
      <c r="E4204" s="79"/>
      <c r="F4204" s="110" t="str">
        <f>IF(I4204="","",VLOOKUP(I4204,[1]PROJECTES!$C$14:$G$5000,2,FALSE))</f>
        <v/>
      </c>
      <c r="G4204" s="112" t="str">
        <f>IF(E4204="","",VLOOKUP(E4204,[1]PROJECTES!$C$14:$G$5000,4,FALSE))</f>
        <v/>
      </c>
      <c r="H4204" s="95"/>
      <c r="I4204" s="113" t="str">
        <f>IF(H4204="","",VLOOKUP(H4204,BD!B$2:C$16,2,FALSE))</f>
        <v/>
      </c>
      <c r="J4204" s="114"/>
      <c r="K4204" s="115" t="str">
        <f t="shared" si="145"/>
        <v/>
      </c>
      <c r="L4204" s="116" t="str">
        <f t="shared" ca="1" si="146"/>
        <v>-</v>
      </c>
      <c r="M4204" s="111" t="str">
        <f>IF(E4204="","",VLOOKUP(E4204,[1]PROJECTES!$C$14:$Z$5000,21,FALSE))</f>
        <v/>
      </c>
      <c r="N4204" s="117"/>
      <c r="O4204" s="118" t="s">
        <v>222</v>
      </c>
      <c r="P4204" s="119"/>
      <c r="Q4204" s="84"/>
      <c r="R4204" s="125"/>
      <c r="S4204" s="166"/>
      <c r="T4204" s="167"/>
    </row>
    <row r="4205" spans="1:20" s="121" customFormat="1" ht="20.100000000000001" customHeight="1" x14ac:dyDescent="0.3">
      <c r="A4205" s="80"/>
      <c r="B4205" s="110" t="str">
        <f>IF(E4205="","",VLOOKUP(E4205,[1]PROJECTES!$C$14:$G$5000,2,FALSE))</f>
        <v/>
      </c>
      <c r="C4205" s="80"/>
      <c r="D4205" s="283" t="str">
        <f>IF(E4205="","",VLOOKUP(E4205,[1]PROJECTES!$C$14:$G$5000,5,FALSE))</f>
        <v/>
      </c>
      <c r="E4205" s="79"/>
      <c r="F4205" s="110" t="str">
        <f>IF(I4205="","",VLOOKUP(I4205,[1]PROJECTES!$C$14:$G$5000,2,FALSE))</f>
        <v/>
      </c>
      <c r="G4205" s="112" t="str">
        <f>IF(E4205="","",VLOOKUP(E4205,[1]PROJECTES!$C$14:$G$5000,4,FALSE))</f>
        <v/>
      </c>
      <c r="H4205" s="95"/>
      <c r="I4205" s="113" t="str">
        <f>IF(H4205="","",VLOOKUP(H4205,BD!B$2:C$16,2,FALSE))</f>
        <v/>
      </c>
      <c r="J4205" s="114"/>
      <c r="K4205" s="115" t="str">
        <f t="shared" si="145"/>
        <v/>
      </c>
      <c r="L4205" s="116" t="str">
        <f t="shared" ca="1" si="146"/>
        <v>-</v>
      </c>
      <c r="M4205" s="111" t="str">
        <f>IF(E4205="","",VLOOKUP(E4205,[1]PROJECTES!$C$14:$Z$5000,21,FALSE))</f>
        <v/>
      </c>
      <c r="N4205" s="117"/>
      <c r="O4205" s="118" t="s">
        <v>222</v>
      </c>
      <c r="P4205" s="119"/>
      <c r="Q4205" s="84"/>
      <c r="R4205" s="125"/>
      <c r="S4205" s="166"/>
      <c r="T4205" s="167"/>
    </row>
    <row r="4206" spans="1:20" s="121" customFormat="1" ht="20.100000000000001" customHeight="1" x14ac:dyDescent="0.3">
      <c r="A4206" s="80"/>
      <c r="B4206" s="110" t="str">
        <f>IF(E4206="","",VLOOKUP(E4206,[1]PROJECTES!$C$14:$G$5000,2,FALSE))</f>
        <v/>
      </c>
      <c r="C4206" s="80"/>
      <c r="D4206" s="283" t="str">
        <f>IF(E4206="","",VLOOKUP(E4206,[1]PROJECTES!$C$14:$G$5000,5,FALSE))</f>
        <v/>
      </c>
      <c r="E4206" s="79"/>
      <c r="F4206" s="110" t="str">
        <f>IF(I4206="","",VLOOKUP(I4206,[1]PROJECTES!$C$14:$G$5000,2,FALSE))</f>
        <v/>
      </c>
      <c r="G4206" s="112" t="str">
        <f>IF(E4206="","",VLOOKUP(E4206,[1]PROJECTES!$C$14:$G$5000,4,FALSE))</f>
        <v/>
      </c>
      <c r="H4206" s="95"/>
      <c r="I4206" s="113" t="str">
        <f>IF(H4206="","",VLOOKUP(H4206,BD!B$2:C$16,2,FALSE))</f>
        <v/>
      </c>
      <c r="J4206" s="114"/>
      <c r="K4206" s="115" t="str">
        <f t="shared" si="145"/>
        <v/>
      </c>
      <c r="L4206" s="116" t="str">
        <f t="shared" ca="1" si="146"/>
        <v>-</v>
      </c>
      <c r="M4206" s="111" t="str">
        <f>IF(E4206="","",VLOOKUP(E4206,[1]PROJECTES!$C$14:$Z$5000,21,FALSE))</f>
        <v/>
      </c>
      <c r="N4206" s="117"/>
      <c r="O4206" s="118" t="s">
        <v>222</v>
      </c>
      <c r="P4206" s="119"/>
      <c r="Q4206" s="84"/>
      <c r="R4206" s="125"/>
      <c r="S4206" s="166"/>
      <c r="T4206" s="167"/>
    </row>
    <row r="4207" spans="1:20" s="121" customFormat="1" ht="20.100000000000001" customHeight="1" x14ac:dyDescent="0.3">
      <c r="A4207" s="80"/>
      <c r="B4207" s="110" t="str">
        <f>IF(E4207="","",VLOOKUP(E4207,[1]PROJECTES!$C$14:$G$5000,2,FALSE))</f>
        <v/>
      </c>
      <c r="C4207" s="80"/>
      <c r="D4207" s="283" t="str">
        <f>IF(E4207="","",VLOOKUP(E4207,[1]PROJECTES!$C$14:$G$5000,5,FALSE))</f>
        <v/>
      </c>
      <c r="E4207" s="79"/>
      <c r="F4207" s="110" t="str">
        <f>IF(I4207="","",VLOOKUP(I4207,[1]PROJECTES!$C$14:$G$5000,2,FALSE))</f>
        <v/>
      </c>
      <c r="G4207" s="112" t="str">
        <f>IF(E4207="","",VLOOKUP(E4207,[1]PROJECTES!$C$14:$G$5000,4,FALSE))</f>
        <v/>
      </c>
      <c r="H4207" s="95"/>
      <c r="I4207" s="113" t="str">
        <f>IF(H4207="","",VLOOKUP(H4207,BD!B$2:C$16,2,FALSE))</f>
        <v/>
      </c>
      <c r="J4207" s="114"/>
      <c r="K4207" s="115" t="str">
        <f t="shared" si="145"/>
        <v/>
      </c>
      <c r="L4207" s="116" t="str">
        <f t="shared" ca="1" si="146"/>
        <v>-</v>
      </c>
      <c r="M4207" s="111" t="str">
        <f>IF(E4207="","",VLOOKUP(E4207,[1]PROJECTES!$C$14:$Z$5000,21,FALSE))</f>
        <v/>
      </c>
      <c r="N4207" s="117"/>
      <c r="O4207" s="118" t="s">
        <v>222</v>
      </c>
      <c r="P4207" s="119"/>
      <c r="Q4207" s="84"/>
      <c r="R4207" s="125"/>
      <c r="S4207" s="166"/>
      <c r="T4207" s="167"/>
    </row>
    <row r="4208" spans="1:20" s="121" customFormat="1" ht="20.100000000000001" customHeight="1" x14ac:dyDescent="0.3">
      <c r="A4208" s="80"/>
      <c r="B4208" s="110" t="str">
        <f>IF(E4208="","",VLOOKUP(E4208,[1]PROJECTES!$C$14:$G$5000,2,FALSE))</f>
        <v/>
      </c>
      <c r="C4208" s="80"/>
      <c r="D4208" s="283" t="str">
        <f>IF(E4208="","",VLOOKUP(E4208,[1]PROJECTES!$C$14:$G$5000,5,FALSE))</f>
        <v/>
      </c>
      <c r="E4208" s="79"/>
      <c r="F4208" s="110" t="str">
        <f>IF(I4208="","",VLOOKUP(I4208,[1]PROJECTES!$C$14:$G$5000,2,FALSE))</f>
        <v/>
      </c>
      <c r="G4208" s="112" t="str">
        <f>IF(E4208="","",VLOOKUP(E4208,[1]PROJECTES!$C$14:$G$5000,4,FALSE))</f>
        <v/>
      </c>
      <c r="H4208" s="95"/>
      <c r="I4208" s="113" t="str">
        <f>IF(H4208="","",VLOOKUP(H4208,BD!B$2:C$16,2,FALSE))</f>
        <v/>
      </c>
      <c r="J4208" s="114"/>
      <c r="K4208" s="115" t="str">
        <f t="shared" si="145"/>
        <v/>
      </c>
      <c r="L4208" s="116" t="str">
        <f t="shared" ca="1" si="146"/>
        <v>-</v>
      </c>
      <c r="M4208" s="111" t="str">
        <f>IF(E4208="","",VLOOKUP(E4208,[1]PROJECTES!$C$14:$Z$5000,21,FALSE))</f>
        <v/>
      </c>
      <c r="N4208" s="117"/>
      <c r="O4208" s="118" t="s">
        <v>222</v>
      </c>
      <c r="P4208" s="256"/>
      <c r="Q4208" s="84"/>
      <c r="R4208" s="125"/>
      <c r="S4208" s="166"/>
      <c r="T4208" s="167"/>
    </row>
    <row r="4209" spans="1:20" s="121" customFormat="1" ht="20.100000000000001" customHeight="1" x14ac:dyDescent="0.3">
      <c r="A4209" s="80"/>
      <c r="B4209" s="110" t="str">
        <f>IF(E4209="","",VLOOKUP(E4209,[1]PROJECTES!$C$14:$G$5000,2,FALSE))</f>
        <v/>
      </c>
      <c r="C4209" s="80"/>
      <c r="D4209" s="283" t="str">
        <f>IF(E4209="","",VLOOKUP(E4209,[1]PROJECTES!$C$14:$G$5000,5,FALSE))</f>
        <v/>
      </c>
      <c r="E4209" s="79"/>
      <c r="F4209" s="110" t="str">
        <f>IF(I4209="","",VLOOKUP(I4209,[1]PROJECTES!$C$14:$G$5000,2,FALSE))</f>
        <v/>
      </c>
      <c r="G4209" s="112" t="str">
        <f>IF(E4209="","",VLOOKUP(E4209,[1]PROJECTES!$C$14:$G$5000,4,FALSE))</f>
        <v/>
      </c>
      <c r="H4209" s="95"/>
      <c r="I4209" s="113" t="str">
        <f>IF(H4209="","",VLOOKUP(H4209,BD!B$2:C$16,2,FALSE))</f>
        <v/>
      </c>
      <c r="J4209" s="147"/>
      <c r="K4209" s="115" t="str">
        <f t="shared" si="145"/>
        <v/>
      </c>
      <c r="L4209" s="116" t="str">
        <f t="shared" ca="1" si="146"/>
        <v>-</v>
      </c>
      <c r="M4209" s="111" t="str">
        <f>IF(E4209="","",VLOOKUP(E4209,[1]PROJECTES!$C$14:$Z$5000,21,FALSE))</f>
        <v/>
      </c>
      <c r="N4209" s="117"/>
      <c r="O4209" s="118" t="s">
        <v>222</v>
      </c>
      <c r="P4209" s="119"/>
      <c r="Q4209" s="84"/>
      <c r="R4209" s="125"/>
      <c r="S4209" s="166"/>
      <c r="T4209" s="167"/>
    </row>
    <row r="4210" spans="1:20" s="121" customFormat="1" ht="20.100000000000001" customHeight="1" x14ac:dyDescent="0.3">
      <c r="A4210" s="80"/>
      <c r="B4210" s="110" t="str">
        <f>IF(E4210="","",VLOOKUP(E4210,[1]PROJECTES!$C$14:$G$5000,2,FALSE))</f>
        <v/>
      </c>
      <c r="C4210" s="80"/>
      <c r="D4210" s="283" t="str">
        <f>IF(E4210="","",VLOOKUP(E4210,[1]PROJECTES!$C$14:$G$5000,5,FALSE))</f>
        <v/>
      </c>
      <c r="E4210" s="157"/>
      <c r="F4210" s="110" t="str">
        <f>IF(I4210="","",VLOOKUP(I4210,[1]PROJECTES!$C$14:$G$5000,2,FALSE))</f>
        <v/>
      </c>
      <c r="G4210" s="112" t="str">
        <f>IF(E4210="","",VLOOKUP(E4210,[1]PROJECTES!$C$14:$G$5000,4,FALSE))</f>
        <v/>
      </c>
      <c r="H4210" s="95"/>
      <c r="I4210" s="113" t="str">
        <f>IF(H4210="","",VLOOKUP(H4210,BD!B$2:C$16,2,FALSE))</f>
        <v/>
      </c>
      <c r="J4210" s="114"/>
      <c r="K4210" s="115" t="str">
        <f t="shared" si="145"/>
        <v/>
      </c>
      <c r="L4210" s="116" t="str">
        <f t="shared" ca="1" si="146"/>
        <v>-</v>
      </c>
      <c r="M4210" s="111" t="str">
        <f>IF(E4210="","",VLOOKUP(E4210,[1]PROJECTES!$C$14:$Z$5000,21,FALSE))</f>
        <v/>
      </c>
      <c r="N4210" s="117"/>
      <c r="O4210" s="118" t="s">
        <v>222</v>
      </c>
      <c r="P4210" s="119"/>
      <c r="Q4210" s="84"/>
      <c r="R4210" s="249"/>
      <c r="S4210" s="166"/>
      <c r="T4210" s="167"/>
    </row>
    <row r="4211" spans="1:20" s="121" customFormat="1" ht="20.100000000000001" customHeight="1" x14ac:dyDescent="0.3">
      <c r="A4211" s="80"/>
      <c r="B4211" s="110" t="str">
        <f>IF(E4211="","",VLOOKUP(E4211,[1]PROJECTES!$C$14:$G$5000,2,FALSE))</f>
        <v/>
      </c>
      <c r="C4211" s="80"/>
      <c r="D4211" s="283" t="str">
        <f>IF(E4211="","",VLOOKUP(E4211,[1]PROJECTES!$C$14:$G$5000,5,FALSE))</f>
        <v/>
      </c>
      <c r="E4211" s="79"/>
      <c r="F4211" s="110" t="str">
        <f>IF(I4211="","",VLOOKUP(I4211,[1]PROJECTES!$C$14:$G$5000,2,FALSE))</f>
        <v/>
      </c>
      <c r="G4211" s="112" t="str">
        <f>IF(E4211="","",VLOOKUP(E4211,[1]PROJECTES!$C$14:$G$5000,4,FALSE))</f>
        <v/>
      </c>
      <c r="H4211" s="95"/>
      <c r="I4211" s="113" t="str">
        <f>IF(H4211="","",VLOOKUP(H4211,BD!B$2:C$16,2,FALSE))</f>
        <v/>
      </c>
      <c r="J4211" s="114"/>
      <c r="K4211" s="115" t="str">
        <f t="shared" si="145"/>
        <v/>
      </c>
      <c r="L4211" s="116" t="str">
        <f t="shared" ca="1" si="146"/>
        <v>-</v>
      </c>
      <c r="M4211" s="111" t="str">
        <f>IF(E4211="","",VLOOKUP(E4211,[1]PROJECTES!$C$14:$Z$5000,21,FALSE))</f>
        <v/>
      </c>
      <c r="N4211" s="117"/>
      <c r="O4211" s="118" t="s">
        <v>222</v>
      </c>
      <c r="P4211" s="119"/>
      <c r="Q4211" s="84"/>
      <c r="R4211" s="125"/>
      <c r="S4211" s="166"/>
      <c r="T4211" s="167"/>
    </row>
    <row r="4212" spans="1:20" s="121" customFormat="1" ht="20.100000000000001" customHeight="1" x14ac:dyDescent="0.3">
      <c r="A4212" s="80"/>
      <c r="B4212" s="110" t="str">
        <f>IF(E4212="","",VLOOKUP(E4212,[1]PROJECTES!$C$14:$G$5000,2,FALSE))</f>
        <v/>
      </c>
      <c r="C4212" s="80"/>
      <c r="D4212" s="283" t="str">
        <f>IF(E4212="","",VLOOKUP(E4212,[1]PROJECTES!$C$14:$G$5000,5,FALSE))</f>
        <v/>
      </c>
      <c r="E4212" s="79"/>
      <c r="F4212" s="110" t="str">
        <f>IF(I4212="","",VLOOKUP(I4212,[1]PROJECTES!$C$14:$G$5000,2,FALSE))</f>
        <v/>
      </c>
      <c r="G4212" s="112" t="str">
        <f>IF(E4212="","",VLOOKUP(E4212,[1]PROJECTES!$C$14:$G$5000,4,FALSE))</f>
        <v/>
      </c>
      <c r="H4212" s="95"/>
      <c r="I4212" s="113" t="str">
        <f>IF(H4212="","",VLOOKUP(H4212,BD!B$2:C$16,2,FALSE))</f>
        <v/>
      </c>
      <c r="J4212" s="114"/>
      <c r="K4212" s="115" t="str">
        <f t="shared" si="145"/>
        <v/>
      </c>
      <c r="L4212" s="116" t="str">
        <f t="shared" ca="1" si="146"/>
        <v>-</v>
      </c>
      <c r="M4212" s="111" t="str">
        <f>IF(E4212="","",VLOOKUP(E4212,[1]PROJECTES!$C$14:$Z$5000,21,FALSE))</f>
        <v/>
      </c>
      <c r="N4212" s="117"/>
      <c r="O4212" s="118" t="s">
        <v>222</v>
      </c>
      <c r="P4212" s="119"/>
      <c r="Q4212" s="84"/>
      <c r="R4212" s="125"/>
      <c r="S4212" s="166"/>
      <c r="T4212" s="167"/>
    </row>
    <row r="4213" spans="1:20" s="121" customFormat="1" ht="20.100000000000001" customHeight="1" x14ac:dyDescent="0.3">
      <c r="A4213" s="80"/>
      <c r="B4213" s="110" t="str">
        <f>IF(E4213="","",VLOOKUP(E4213,[1]PROJECTES!$C$14:$G$5000,2,FALSE))</f>
        <v/>
      </c>
      <c r="C4213" s="80"/>
      <c r="D4213" s="283" t="str">
        <f>IF(E4213="","",VLOOKUP(E4213,[1]PROJECTES!$C$14:$G$5000,5,FALSE))</f>
        <v/>
      </c>
      <c r="E4213" s="79"/>
      <c r="F4213" s="110" t="str">
        <f>IF(I4213="","",VLOOKUP(I4213,[1]PROJECTES!$C$14:$G$5000,2,FALSE))</f>
        <v/>
      </c>
      <c r="G4213" s="112" t="str">
        <f>IF(E4213="","",VLOOKUP(E4213,[1]PROJECTES!$C$14:$G$5000,4,FALSE))</f>
        <v/>
      </c>
      <c r="H4213" s="95"/>
      <c r="I4213" s="113" t="str">
        <f>IF(H4213="","",VLOOKUP(H4213,BD!B$2:C$16,2,FALSE))</f>
        <v/>
      </c>
      <c r="J4213" s="114"/>
      <c r="K4213" s="115" t="str">
        <f t="shared" si="145"/>
        <v/>
      </c>
      <c r="L4213" s="116" t="str">
        <f t="shared" ca="1" si="146"/>
        <v>-</v>
      </c>
      <c r="M4213" s="111" t="str">
        <f>IF(E4213="","",VLOOKUP(E4213,[1]PROJECTES!$C$14:$Z$5000,21,FALSE))</f>
        <v/>
      </c>
      <c r="N4213" s="117"/>
      <c r="O4213" s="118" t="s">
        <v>222</v>
      </c>
      <c r="P4213" s="119"/>
      <c r="Q4213" s="84"/>
      <c r="R4213" s="125"/>
      <c r="S4213" s="166"/>
      <c r="T4213" s="167"/>
    </row>
    <row r="4214" spans="1:20" s="121" customFormat="1" ht="20.100000000000001" customHeight="1" x14ac:dyDescent="0.3">
      <c r="A4214" s="80"/>
      <c r="B4214" s="110" t="str">
        <f>IF(E4214="","",VLOOKUP(E4214,[1]PROJECTES!$C$14:$G$5000,2,FALSE))</f>
        <v/>
      </c>
      <c r="C4214" s="80"/>
      <c r="D4214" s="283" t="str">
        <f>IF(E4214="","",VLOOKUP(E4214,[1]PROJECTES!$C$14:$G$5000,5,FALSE))</f>
        <v/>
      </c>
      <c r="E4214" s="79"/>
      <c r="F4214" s="110" t="str">
        <f>IF(I4214="","",VLOOKUP(I4214,[1]PROJECTES!$C$14:$G$5000,2,FALSE))</f>
        <v/>
      </c>
      <c r="G4214" s="112" t="str">
        <f>IF(E4214="","",VLOOKUP(E4214,[1]PROJECTES!$C$14:$G$5000,4,FALSE))</f>
        <v/>
      </c>
      <c r="H4214" s="95"/>
      <c r="I4214" s="113" t="str">
        <f>IF(H4214="","",VLOOKUP(H4214,BD!B$2:C$16,2,FALSE))</f>
        <v/>
      </c>
      <c r="J4214" s="114"/>
      <c r="K4214" s="115" t="str">
        <f t="shared" si="145"/>
        <v/>
      </c>
      <c r="L4214" s="116" t="str">
        <f t="shared" ca="1" si="146"/>
        <v>-</v>
      </c>
      <c r="M4214" s="111" t="str">
        <f>IF(E4214="","",VLOOKUP(E4214,[1]PROJECTES!$C$14:$Z$5000,21,FALSE))</f>
        <v/>
      </c>
      <c r="N4214" s="117"/>
      <c r="O4214" s="118" t="s">
        <v>222</v>
      </c>
      <c r="P4214" s="119"/>
      <c r="Q4214" s="84"/>
      <c r="R4214" s="125"/>
      <c r="S4214" s="166"/>
      <c r="T4214" s="167"/>
    </row>
    <row r="4215" spans="1:20" s="121" customFormat="1" ht="20.100000000000001" customHeight="1" x14ac:dyDescent="0.3">
      <c r="A4215" s="80"/>
      <c r="B4215" s="110" t="str">
        <f>IF(E4215="","",VLOOKUP(E4215,[1]PROJECTES!$C$14:$G$5000,2,FALSE))</f>
        <v/>
      </c>
      <c r="C4215" s="80"/>
      <c r="D4215" s="283" t="str">
        <f>IF(E4215="","",VLOOKUP(E4215,[1]PROJECTES!$C$14:$G$5000,5,FALSE))</f>
        <v/>
      </c>
      <c r="E4215" s="79"/>
      <c r="F4215" s="110" t="str">
        <f>IF(I4215="","",VLOOKUP(I4215,[1]PROJECTES!$C$14:$G$5000,2,FALSE))</f>
        <v/>
      </c>
      <c r="G4215" s="112" t="str">
        <f>IF(E4215="","",VLOOKUP(E4215,[1]PROJECTES!$C$14:$G$5000,4,FALSE))</f>
        <v/>
      </c>
      <c r="H4215" s="95"/>
      <c r="I4215" s="113" t="str">
        <f>IF(H4215="","",VLOOKUP(H4215,BD!B$2:C$16,2,FALSE))</f>
        <v/>
      </c>
      <c r="J4215" s="114"/>
      <c r="K4215" s="115" t="str">
        <f t="shared" si="145"/>
        <v/>
      </c>
      <c r="L4215" s="116" t="str">
        <f t="shared" ca="1" si="146"/>
        <v>-</v>
      </c>
      <c r="M4215" s="111" t="str">
        <f>IF(E4215="","",VLOOKUP(E4215,[1]PROJECTES!$C$14:$Z$5000,21,FALSE))</f>
        <v/>
      </c>
      <c r="N4215" s="117"/>
      <c r="O4215" s="118" t="s">
        <v>222</v>
      </c>
      <c r="P4215" s="119"/>
      <c r="Q4215" s="84"/>
      <c r="R4215" s="125"/>
      <c r="S4215" s="166"/>
      <c r="T4215" s="167"/>
    </row>
    <row r="4216" spans="1:20" s="121" customFormat="1" ht="20.100000000000001" customHeight="1" x14ac:dyDescent="0.3">
      <c r="A4216" s="80"/>
      <c r="B4216" s="110" t="str">
        <f>IF(E4216="","",VLOOKUP(E4216,[1]PROJECTES!$C$14:$G$5000,2,FALSE))</f>
        <v/>
      </c>
      <c r="C4216" s="80"/>
      <c r="D4216" s="283" t="str">
        <f>IF(E4216="","",VLOOKUP(E4216,[1]PROJECTES!$C$14:$G$5000,5,FALSE))</f>
        <v/>
      </c>
      <c r="E4216" s="79"/>
      <c r="F4216" s="110" t="str">
        <f>IF(I4216="","",VLOOKUP(I4216,[1]PROJECTES!$C$14:$G$5000,2,FALSE))</f>
        <v/>
      </c>
      <c r="G4216" s="112" t="str">
        <f>IF(E4216="","",VLOOKUP(E4216,[1]PROJECTES!$C$14:$G$5000,4,FALSE))</f>
        <v/>
      </c>
      <c r="H4216" s="95"/>
      <c r="I4216" s="113" t="str">
        <f>IF(H4216="","",VLOOKUP(H4216,BD!B$2:C$16,2,FALSE))</f>
        <v/>
      </c>
      <c r="J4216" s="114"/>
      <c r="K4216" s="115" t="str">
        <f t="shared" si="145"/>
        <v/>
      </c>
      <c r="L4216" s="116" t="str">
        <f t="shared" ca="1" si="146"/>
        <v>-</v>
      </c>
      <c r="M4216" s="111" t="str">
        <f>IF(E4216="","",VLOOKUP(E4216,[1]PROJECTES!$C$14:$Z$5000,21,FALSE))</f>
        <v/>
      </c>
      <c r="N4216" s="117"/>
      <c r="O4216" s="118" t="s">
        <v>222</v>
      </c>
      <c r="P4216" s="119"/>
      <c r="Q4216" s="84"/>
      <c r="R4216" s="125"/>
      <c r="S4216" s="166"/>
      <c r="T4216" s="167"/>
    </row>
    <row r="4217" spans="1:20" s="121" customFormat="1" ht="20.100000000000001" customHeight="1" x14ac:dyDescent="0.3">
      <c r="A4217" s="80"/>
      <c r="B4217" s="110" t="str">
        <f>IF(E4217="","",VLOOKUP(E4217,[1]PROJECTES!$C$14:$G$5000,2,FALSE))</f>
        <v/>
      </c>
      <c r="C4217" s="80"/>
      <c r="D4217" s="283" t="str">
        <f>IF(E4217="","",VLOOKUP(E4217,[1]PROJECTES!$C$14:$G$5000,5,FALSE))</f>
        <v/>
      </c>
      <c r="E4217" s="79"/>
      <c r="F4217" s="110" t="str">
        <f>IF(I4217="","",VLOOKUP(I4217,[1]PROJECTES!$C$14:$G$5000,2,FALSE))</f>
        <v/>
      </c>
      <c r="G4217" s="112" t="str">
        <f>IF(E4217="","",VLOOKUP(E4217,[1]PROJECTES!$C$14:$G$5000,4,FALSE))</f>
        <v/>
      </c>
      <c r="H4217" s="95"/>
      <c r="I4217" s="113" t="str">
        <f>IF(H4217="","",VLOOKUP(H4217,BD!B$2:C$16,2,FALSE))</f>
        <v/>
      </c>
      <c r="J4217" s="114"/>
      <c r="K4217" s="115" t="str">
        <f t="shared" si="145"/>
        <v/>
      </c>
      <c r="L4217" s="116" t="str">
        <f t="shared" ca="1" si="146"/>
        <v>-</v>
      </c>
      <c r="M4217" s="111" t="str">
        <f>IF(E4217="","",VLOOKUP(E4217,[1]PROJECTES!$C$14:$Z$5000,21,FALSE))</f>
        <v/>
      </c>
      <c r="N4217" s="117"/>
      <c r="O4217" s="118" t="s">
        <v>222</v>
      </c>
      <c r="P4217" s="119"/>
      <c r="Q4217" s="84"/>
      <c r="R4217" s="125"/>
      <c r="S4217" s="166"/>
      <c r="T4217" s="167"/>
    </row>
    <row r="4218" spans="1:20" s="121" customFormat="1" ht="20.100000000000001" customHeight="1" x14ac:dyDescent="0.3">
      <c r="A4218" s="80"/>
      <c r="B4218" s="110" t="str">
        <f>IF(E4218="","",VLOOKUP(E4218,[1]PROJECTES!$C$14:$G$5000,2,FALSE))</f>
        <v/>
      </c>
      <c r="C4218" s="80"/>
      <c r="D4218" s="283" t="str">
        <f>IF(E4218="","",VLOOKUP(E4218,[1]PROJECTES!$C$14:$G$5000,5,FALSE))</f>
        <v/>
      </c>
      <c r="E4218" s="79"/>
      <c r="F4218" s="110" t="str">
        <f>IF(I4218="","",VLOOKUP(I4218,[1]PROJECTES!$C$14:$G$5000,2,FALSE))</f>
        <v/>
      </c>
      <c r="G4218" s="112" t="str">
        <f>IF(E4218="","",VLOOKUP(E4218,[1]PROJECTES!$C$14:$G$5000,4,FALSE))</f>
        <v/>
      </c>
      <c r="H4218" s="95"/>
      <c r="I4218" s="113" t="str">
        <f>IF(H4218="","",VLOOKUP(H4218,BD!B$2:C$16,2,FALSE))</f>
        <v/>
      </c>
      <c r="J4218" s="114"/>
      <c r="K4218" s="115" t="str">
        <f t="shared" si="145"/>
        <v/>
      </c>
      <c r="L4218" s="116" t="str">
        <f t="shared" ca="1" si="146"/>
        <v>-</v>
      </c>
      <c r="M4218" s="111" t="str">
        <f>IF(E4218="","",VLOOKUP(E4218,[1]PROJECTES!$C$14:$Z$5000,21,FALSE))</f>
        <v/>
      </c>
      <c r="N4218" s="117"/>
      <c r="O4218" s="118" t="s">
        <v>222</v>
      </c>
      <c r="P4218" s="119"/>
      <c r="Q4218" s="84"/>
      <c r="R4218" s="125"/>
      <c r="S4218" s="166"/>
      <c r="T4218" s="167"/>
    </row>
    <row r="4219" spans="1:20" s="121" customFormat="1" ht="20.100000000000001" customHeight="1" x14ac:dyDescent="0.3">
      <c r="A4219" s="80"/>
      <c r="B4219" s="110" t="str">
        <f>IF(E4219="","",VLOOKUP(E4219,[1]PROJECTES!$C$14:$G$5000,2,FALSE))</f>
        <v/>
      </c>
      <c r="C4219" s="80"/>
      <c r="D4219" s="283" t="str">
        <f>IF(E4219="","",VLOOKUP(E4219,[1]PROJECTES!$C$14:$G$5000,5,FALSE))</f>
        <v/>
      </c>
      <c r="E4219" s="79"/>
      <c r="F4219" s="110" t="str">
        <f>IF(I4219="","",VLOOKUP(I4219,[1]PROJECTES!$C$14:$G$5000,2,FALSE))</f>
        <v/>
      </c>
      <c r="G4219" s="112" t="str">
        <f>IF(E4219="","",VLOOKUP(E4219,[1]PROJECTES!$C$14:$G$5000,4,FALSE))</f>
        <v/>
      </c>
      <c r="H4219" s="95"/>
      <c r="I4219" s="113" t="str">
        <f>IF(H4219="","",VLOOKUP(H4219,BD!B$2:C$16,2,FALSE))</f>
        <v/>
      </c>
      <c r="J4219" s="114"/>
      <c r="K4219" s="115" t="str">
        <f t="shared" si="145"/>
        <v/>
      </c>
      <c r="L4219" s="116" t="str">
        <f t="shared" ca="1" si="146"/>
        <v>-</v>
      </c>
      <c r="M4219" s="111" t="str">
        <f>IF(E4219="","",VLOOKUP(E4219,[1]PROJECTES!$C$14:$Z$5000,21,FALSE))</f>
        <v/>
      </c>
      <c r="N4219" s="117"/>
      <c r="O4219" s="118" t="s">
        <v>222</v>
      </c>
      <c r="P4219" s="119"/>
      <c r="Q4219" s="84"/>
      <c r="R4219" s="125"/>
      <c r="S4219" s="166"/>
      <c r="T4219" s="167"/>
    </row>
    <row r="4220" spans="1:20" s="121" customFormat="1" ht="20.100000000000001" customHeight="1" x14ac:dyDescent="0.3">
      <c r="A4220" s="80"/>
      <c r="B4220" s="110" t="str">
        <f>IF(E4220="","",VLOOKUP(E4220,[1]PROJECTES!$C$14:$G$5000,2,FALSE))</f>
        <v/>
      </c>
      <c r="C4220" s="80"/>
      <c r="D4220" s="283" t="str">
        <f>IF(E4220="","",VLOOKUP(E4220,[1]PROJECTES!$C$14:$G$5000,5,FALSE))</f>
        <v/>
      </c>
      <c r="E4220" s="79"/>
      <c r="F4220" s="110" t="str">
        <f>IF(I4220="","",VLOOKUP(I4220,[1]PROJECTES!$C$14:$G$5000,2,FALSE))</f>
        <v/>
      </c>
      <c r="G4220" s="112" t="str">
        <f>IF(E4220="","",VLOOKUP(E4220,[1]PROJECTES!$C$14:$G$5000,4,FALSE))</f>
        <v/>
      </c>
      <c r="H4220" s="95"/>
      <c r="I4220" s="113" t="str">
        <f>IF(H4220="","",VLOOKUP(H4220,BD!B$2:C$16,2,FALSE))</f>
        <v/>
      </c>
      <c r="J4220" s="114"/>
      <c r="K4220" s="115" t="str">
        <f t="shared" si="145"/>
        <v/>
      </c>
      <c r="L4220" s="116" t="str">
        <f t="shared" ca="1" si="146"/>
        <v>-</v>
      </c>
      <c r="M4220" s="111" t="str">
        <f>IF(E4220="","",VLOOKUP(E4220,[1]PROJECTES!$C$14:$Z$5000,21,FALSE))</f>
        <v/>
      </c>
      <c r="N4220" s="117"/>
      <c r="O4220" s="118" t="s">
        <v>222</v>
      </c>
      <c r="P4220" s="119"/>
      <c r="Q4220" s="84"/>
      <c r="R4220" s="125"/>
      <c r="S4220" s="166"/>
      <c r="T4220" s="167"/>
    </row>
    <row r="4221" spans="1:20" s="121" customFormat="1" ht="20.100000000000001" customHeight="1" x14ac:dyDescent="0.3">
      <c r="A4221" s="80"/>
      <c r="B4221" s="110" t="str">
        <f>IF(E4221="","",VLOOKUP(E4221,[1]PROJECTES!$C$14:$G$5000,2,FALSE))</f>
        <v/>
      </c>
      <c r="C4221" s="80"/>
      <c r="D4221" s="283" t="str">
        <f>IF(E4221="","",VLOOKUP(E4221,[1]PROJECTES!$C$14:$G$5000,5,FALSE))</f>
        <v/>
      </c>
      <c r="E4221" s="79"/>
      <c r="F4221" s="110" t="str">
        <f>IF(I4221="","",VLOOKUP(I4221,[1]PROJECTES!$C$14:$G$5000,2,FALSE))</f>
        <v/>
      </c>
      <c r="G4221" s="112" t="str">
        <f>IF(E4221="","",VLOOKUP(E4221,[1]PROJECTES!$C$14:$G$5000,4,FALSE))</f>
        <v/>
      </c>
      <c r="H4221" s="95"/>
      <c r="I4221" s="113" t="str">
        <f>IF(H4221="","",VLOOKUP(H4221,BD!B$2:C$16,2,FALSE))</f>
        <v/>
      </c>
      <c r="J4221" s="114"/>
      <c r="K4221" s="115" t="str">
        <f t="shared" si="145"/>
        <v/>
      </c>
      <c r="L4221" s="116" t="str">
        <f t="shared" ca="1" si="146"/>
        <v>-</v>
      </c>
      <c r="M4221" s="111" t="str">
        <f>IF(E4221="","",VLOOKUP(E4221,[1]PROJECTES!$C$14:$Z$5000,21,FALSE))</f>
        <v/>
      </c>
      <c r="N4221" s="117"/>
      <c r="O4221" s="118" t="s">
        <v>222</v>
      </c>
      <c r="P4221" s="119"/>
      <c r="Q4221" s="84"/>
      <c r="R4221" s="125"/>
      <c r="S4221" s="166"/>
      <c r="T4221" s="167"/>
    </row>
    <row r="4222" spans="1:20" s="121" customFormat="1" ht="20.100000000000001" customHeight="1" x14ac:dyDescent="0.3">
      <c r="A4222" s="80"/>
      <c r="B4222" s="110" t="str">
        <f>IF(E4222="","",VLOOKUP(E4222,[1]PROJECTES!$C$14:$G$5000,2,FALSE))</f>
        <v/>
      </c>
      <c r="C4222" s="80"/>
      <c r="D4222" s="283" t="str">
        <f>IF(E4222="","",VLOOKUP(E4222,[1]PROJECTES!$C$14:$G$5000,5,FALSE))</f>
        <v/>
      </c>
      <c r="E4222" s="79"/>
      <c r="F4222" s="110" t="str">
        <f>IF(I4222="","",VLOOKUP(I4222,[1]PROJECTES!$C$14:$G$5000,2,FALSE))</f>
        <v/>
      </c>
      <c r="G4222" s="112" t="str">
        <f>IF(E4222="","",VLOOKUP(E4222,[1]PROJECTES!$C$14:$G$5000,4,FALSE))</f>
        <v/>
      </c>
      <c r="H4222" s="95"/>
      <c r="I4222" s="113" t="str">
        <f>IF(H4222="","",VLOOKUP(H4222,BD!B$2:C$16,2,FALSE))</f>
        <v/>
      </c>
      <c r="J4222" s="114"/>
      <c r="K4222" s="115" t="str">
        <f t="shared" si="145"/>
        <v/>
      </c>
      <c r="L4222" s="116" t="str">
        <f t="shared" ca="1" si="146"/>
        <v>-</v>
      </c>
      <c r="M4222" s="111" t="str">
        <f>IF(E4222="","",VLOOKUP(E4222,[1]PROJECTES!$C$14:$Z$5000,21,FALSE))</f>
        <v/>
      </c>
      <c r="N4222" s="117"/>
      <c r="O4222" s="118" t="s">
        <v>222</v>
      </c>
      <c r="P4222" s="119"/>
      <c r="Q4222" s="84"/>
      <c r="R4222" s="125"/>
      <c r="S4222" s="166"/>
      <c r="T4222" s="167"/>
    </row>
    <row r="4223" spans="1:20" s="121" customFormat="1" ht="20.100000000000001" customHeight="1" x14ac:dyDescent="0.3">
      <c r="A4223" s="80"/>
      <c r="B4223" s="110" t="str">
        <f>IF(E4223="","",VLOOKUP(E4223,[1]PROJECTES!$C$14:$G$5000,2,FALSE))</f>
        <v/>
      </c>
      <c r="C4223" s="80"/>
      <c r="D4223" s="283" t="str">
        <f>IF(E4223="","",VLOOKUP(E4223,[1]PROJECTES!$C$14:$G$5000,5,FALSE))</f>
        <v/>
      </c>
      <c r="E4223" s="79"/>
      <c r="F4223" s="110" t="str">
        <f>IF(I4223="","",VLOOKUP(I4223,[1]PROJECTES!$C$14:$G$5000,2,FALSE))</f>
        <v/>
      </c>
      <c r="G4223" s="112" t="str">
        <f>IF(E4223="","",VLOOKUP(E4223,[1]PROJECTES!$C$14:$G$5000,4,FALSE))</f>
        <v/>
      </c>
      <c r="H4223" s="95"/>
      <c r="I4223" s="113" t="str">
        <f>IF(H4223="","",VLOOKUP(H4223,BD!B$2:C$16,2,FALSE))</f>
        <v/>
      </c>
      <c r="J4223" s="114"/>
      <c r="K4223" s="115" t="str">
        <f t="shared" si="145"/>
        <v/>
      </c>
      <c r="L4223" s="116" t="str">
        <f t="shared" ca="1" si="146"/>
        <v>-</v>
      </c>
      <c r="M4223" s="111" t="str">
        <f>IF(E4223="","",VLOOKUP(E4223,[1]PROJECTES!$C$14:$Z$5000,21,FALSE))</f>
        <v/>
      </c>
      <c r="N4223" s="117"/>
      <c r="O4223" s="118" t="s">
        <v>222</v>
      </c>
      <c r="P4223" s="119"/>
      <c r="Q4223" s="84"/>
      <c r="R4223" s="125"/>
      <c r="S4223" s="166"/>
      <c r="T4223" s="167"/>
    </row>
    <row r="4224" spans="1:20" s="121" customFormat="1" ht="20.100000000000001" customHeight="1" x14ac:dyDescent="0.3">
      <c r="A4224" s="80"/>
      <c r="B4224" s="110" t="str">
        <f>IF(E4224="","",VLOOKUP(E4224,[1]PROJECTES!$C$14:$G$5000,2,FALSE))</f>
        <v/>
      </c>
      <c r="C4224" s="80"/>
      <c r="D4224" s="283" t="str">
        <f>IF(E4224="","",VLOOKUP(E4224,[1]PROJECTES!$C$14:$G$5000,5,FALSE))</f>
        <v/>
      </c>
      <c r="E4224" s="157"/>
      <c r="F4224" s="110" t="str">
        <f>IF(I4224="","",VLOOKUP(I4224,[1]PROJECTES!$C$14:$G$5000,2,FALSE))</f>
        <v/>
      </c>
      <c r="G4224" s="112" t="str">
        <f>IF(E4224="","",VLOOKUP(E4224,[1]PROJECTES!$C$14:$G$5000,4,FALSE))</f>
        <v/>
      </c>
      <c r="H4224" s="95"/>
      <c r="I4224" s="113" t="str">
        <f>IF(H4224="","",VLOOKUP(H4224,BD!B$2:C$16,2,FALSE))</f>
        <v/>
      </c>
      <c r="J4224" s="114"/>
      <c r="K4224" s="115" t="str">
        <f t="shared" si="145"/>
        <v/>
      </c>
      <c r="L4224" s="116" t="str">
        <f t="shared" ca="1" si="146"/>
        <v>-</v>
      </c>
      <c r="M4224" s="111" t="str">
        <f>IF(E4224="","",VLOOKUP(E4224,[1]PROJECTES!$C$14:$Z$5000,21,FALSE))</f>
        <v/>
      </c>
      <c r="N4224" s="117"/>
      <c r="O4224" s="118" t="s">
        <v>222</v>
      </c>
      <c r="P4224" s="119"/>
      <c r="Q4224" s="84"/>
      <c r="R4224" s="249"/>
      <c r="S4224" s="166"/>
      <c r="T4224" s="167"/>
    </row>
    <row r="4225" spans="1:20" s="121" customFormat="1" ht="20.100000000000001" customHeight="1" x14ac:dyDescent="0.3">
      <c r="A4225" s="80"/>
      <c r="B4225" s="110" t="str">
        <f>IF(E4225="","",VLOOKUP(E4225,[1]PROJECTES!$C$14:$G$5000,2,FALSE))</f>
        <v/>
      </c>
      <c r="C4225" s="80"/>
      <c r="D4225" s="283" t="str">
        <f>IF(E4225="","",VLOOKUP(E4225,[1]PROJECTES!$C$14:$G$5000,5,FALSE))</f>
        <v/>
      </c>
      <c r="E4225" s="79"/>
      <c r="F4225" s="110" t="str">
        <f>IF(I4225="","",VLOOKUP(I4225,[1]PROJECTES!$C$14:$G$5000,2,FALSE))</f>
        <v/>
      </c>
      <c r="G4225" s="112" t="str">
        <f>IF(E4225="","",VLOOKUP(E4225,[1]PROJECTES!$C$14:$G$5000,4,FALSE))</f>
        <v/>
      </c>
      <c r="H4225" s="95"/>
      <c r="I4225" s="113" t="str">
        <f>IF(H4225="","",VLOOKUP(H4225,BD!B$2:C$16,2,FALSE))</f>
        <v/>
      </c>
      <c r="J4225" s="114"/>
      <c r="K4225" s="115" t="str">
        <f t="shared" si="145"/>
        <v/>
      </c>
      <c r="L4225" s="116" t="str">
        <f t="shared" ca="1" si="146"/>
        <v>-</v>
      </c>
      <c r="M4225" s="111" t="str">
        <f>IF(E4225="","",VLOOKUP(E4225,[1]PROJECTES!$C$14:$Z$5000,21,FALSE))</f>
        <v/>
      </c>
      <c r="N4225" s="117"/>
      <c r="O4225" s="118" t="s">
        <v>222</v>
      </c>
      <c r="P4225" s="119"/>
      <c r="Q4225" s="84"/>
      <c r="R4225" s="125"/>
      <c r="S4225" s="166"/>
      <c r="T4225" s="167"/>
    </row>
    <row r="4226" spans="1:20" s="121" customFormat="1" ht="20.100000000000001" customHeight="1" x14ac:dyDescent="0.3">
      <c r="A4226" s="80"/>
      <c r="B4226" s="110" t="str">
        <f>IF(E4226="","",VLOOKUP(E4226,[1]PROJECTES!$C$14:$G$5000,2,FALSE))</f>
        <v/>
      </c>
      <c r="C4226" s="80"/>
      <c r="D4226" s="283" t="str">
        <f>IF(E4226="","",VLOOKUP(E4226,[1]PROJECTES!$C$14:$G$5000,5,FALSE))</f>
        <v/>
      </c>
      <c r="E4226" s="79"/>
      <c r="F4226" s="110" t="str">
        <f>IF(I4226="","",VLOOKUP(I4226,[1]PROJECTES!$C$14:$G$5000,2,FALSE))</f>
        <v/>
      </c>
      <c r="G4226" s="112" t="str">
        <f>IF(E4226="","",VLOOKUP(E4226,[1]PROJECTES!$C$14:$G$5000,4,FALSE))</f>
        <v/>
      </c>
      <c r="H4226" s="95"/>
      <c r="I4226" s="113" t="str">
        <f>IF(H4226="","",VLOOKUP(H4226,BD!B$2:C$16,2,FALSE))</f>
        <v/>
      </c>
      <c r="J4226" s="114"/>
      <c r="K4226" s="115" t="str">
        <f t="shared" si="145"/>
        <v/>
      </c>
      <c r="L4226" s="116" t="str">
        <f t="shared" ca="1" si="146"/>
        <v>-</v>
      </c>
      <c r="M4226" s="111" t="str">
        <f>IF(E4226="","",VLOOKUP(E4226,[1]PROJECTES!$C$14:$Z$5000,21,FALSE))</f>
        <v/>
      </c>
      <c r="N4226" s="117"/>
      <c r="O4226" s="118" t="s">
        <v>222</v>
      </c>
      <c r="P4226" s="119"/>
      <c r="Q4226" s="84"/>
      <c r="R4226" s="125"/>
      <c r="S4226" s="166"/>
      <c r="T4226" s="167"/>
    </row>
    <row r="4227" spans="1:20" s="121" customFormat="1" ht="20.100000000000001" customHeight="1" x14ac:dyDescent="0.3">
      <c r="A4227" s="80"/>
      <c r="B4227" s="110" t="str">
        <f>IF(E4227="","",VLOOKUP(E4227,[1]PROJECTES!$C$14:$G$5000,2,FALSE))</f>
        <v/>
      </c>
      <c r="C4227" s="80"/>
      <c r="D4227" s="283" t="str">
        <f>IF(E4227="","",VLOOKUP(E4227,[1]PROJECTES!$C$14:$G$5000,5,FALSE))</f>
        <v/>
      </c>
      <c r="E4227" s="79"/>
      <c r="F4227" s="110" t="str">
        <f>IF(I4227="","",VLOOKUP(I4227,[1]PROJECTES!$C$14:$G$5000,2,FALSE))</f>
        <v/>
      </c>
      <c r="G4227" s="112" t="str">
        <f>IF(E4227="","",VLOOKUP(E4227,[1]PROJECTES!$C$14:$G$5000,4,FALSE))</f>
        <v/>
      </c>
      <c r="H4227" s="95"/>
      <c r="I4227" s="113" t="str">
        <f>IF(H4227="","",VLOOKUP(H4227,BD!B$2:C$16,2,FALSE))</f>
        <v/>
      </c>
      <c r="J4227" s="114"/>
      <c r="K4227" s="115" t="str">
        <f t="shared" si="145"/>
        <v/>
      </c>
      <c r="L4227" s="116" t="str">
        <f t="shared" ca="1" si="146"/>
        <v>-</v>
      </c>
      <c r="M4227" s="111" t="str">
        <f>IF(E4227="","",VLOOKUP(E4227,[1]PROJECTES!$C$14:$Z$5000,21,FALSE))</f>
        <v/>
      </c>
      <c r="N4227" s="117"/>
      <c r="O4227" s="118" t="s">
        <v>222</v>
      </c>
      <c r="P4227" s="119"/>
      <c r="Q4227" s="84"/>
      <c r="R4227" s="125"/>
      <c r="S4227" s="166"/>
      <c r="T4227" s="167"/>
    </row>
    <row r="4228" spans="1:20" s="121" customFormat="1" ht="20.100000000000001" customHeight="1" x14ac:dyDescent="0.3">
      <c r="A4228" s="80"/>
      <c r="B4228" s="110" t="str">
        <f>IF(E4228="","",VLOOKUP(E4228,[1]PROJECTES!$C$14:$G$5000,2,FALSE))</f>
        <v/>
      </c>
      <c r="C4228" s="80"/>
      <c r="D4228" s="283" t="str">
        <f>IF(E4228="","",VLOOKUP(E4228,[1]PROJECTES!$C$14:$G$5000,5,FALSE))</f>
        <v/>
      </c>
      <c r="E4228" s="79"/>
      <c r="F4228" s="110" t="str">
        <f>IF(I4228="","",VLOOKUP(I4228,[1]PROJECTES!$C$14:$G$5000,2,FALSE))</f>
        <v/>
      </c>
      <c r="G4228" s="112" t="str">
        <f>IF(E4228="","",VLOOKUP(E4228,[1]PROJECTES!$C$14:$G$5000,4,FALSE))</f>
        <v/>
      </c>
      <c r="H4228" s="95"/>
      <c r="I4228" s="113" t="str">
        <f>IF(H4228="","",VLOOKUP(H4228,BD!B$2:C$16,2,FALSE))</f>
        <v/>
      </c>
      <c r="J4228" s="147"/>
      <c r="K4228" s="115" t="str">
        <f t="shared" si="145"/>
        <v/>
      </c>
      <c r="L4228" s="116" t="str">
        <f t="shared" ca="1" si="146"/>
        <v>-</v>
      </c>
      <c r="M4228" s="111" t="str">
        <f>IF(E4228="","",VLOOKUP(E4228,[1]PROJECTES!$C$14:$Z$5000,21,FALSE))</f>
        <v/>
      </c>
      <c r="N4228" s="117"/>
      <c r="O4228" s="118" t="s">
        <v>222</v>
      </c>
      <c r="P4228" s="119"/>
      <c r="Q4228" s="84"/>
      <c r="R4228" s="125"/>
      <c r="S4228" s="166"/>
      <c r="T4228" s="167"/>
    </row>
    <row r="4229" spans="1:20" s="121" customFormat="1" ht="20.100000000000001" customHeight="1" x14ac:dyDescent="0.3">
      <c r="A4229" s="80"/>
      <c r="B4229" s="110" t="str">
        <f>IF(E4229="","",VLOOKUP(E4229,[1]PROJECTES!$C$14:$G$5000,2,FALSE))</f>
        <v/>
      </c>
      <c r="C4229" s="80"/>
      <c r="D4229" s="283" t="str">
        <f>IF(E4229="","",VLOOKUP(E4229,[1]PROJECTES!$C$14:$G$5000,5,FALSE))</f>
        <v/>
      </c>
      <c r="E4229" s="79"/>
      <c r="F4229" s="110" t="str">
        <f>IF(I4229="","",VLOOKUP(I4229,[1]PROJECTES!$C$14:$G$5000,2,FALSE))</f>
        <v/>
      </c>
      <c r="G4229" s="112" t="str">
        <f>IF(E4229="","",VLOOKUP(E4229,[1]PROJECTES!$C$14:$G$5000,4,FALSE))</f>
        <v/>
      </c>
      <c r="H4229" s="95"/>
      <c r="I4229" s="113" t="str">
        <f>IF(H4229="","",VLOOKUP(H4229,BD!B$2:C$16,2,FALSE))</f>
        <v/>
      </c>
      <c r="J4229" s="114"/>
      <c r="K4229" s="115" t="str">
        <f t="shared" si="145"/>
        <v/>
      </c>
      <c r="L4229" s="116" t="str">
        <f t="shared" ca="1" si="146"/>
        <v>-</v>
      </c>
      <c r="M4229" s="111" t="str">
        <f>IF(E4229="","",VLOOKUP(E4229,[1]PROJECTES!$C$14:$Z$5000,21,FALSE))</f>
        <v/>
      </c>
      <c r="N4229" s="117"/>
      <c r="O4229" s="118" t="s">
        <v>222</v>
      </c>
      <c r="P4229" s="119"/>
      <c r="Q4229" s="84"/>
      <c r="R4229" s="125"/>
      <c r="S4229" s="166"/>
      <c r="T4229" s="167"/>
    </row>
    <row r="4230" spans="1:20" s="121" customFormat="1" ht="20.100000000000001" customHeight="1" x14ac:dyDescent="0.3">
      <c r="A4230" s="80"/>
      <c r="B4230" s="110" t="str">
        <f>IF(E4230="","",VLOOKUP(E4230,[1]PROJECTES!$C$14:$G$5000,2,FALSE))</f>
        <v/>
      </c>
      <c r="C4230" s="80"/>
      <c r="D4230" s="283" t="str">
        <f>IF(E4230="","",VLOOKUP(E4230,[1]PROJECTES!$C$14:$G$5000,5,FALSE))</f>
        <v/>
      </c>
      <c r="E4230" s="79"/>
      <c r="F4230" s="110" t="str">
        <f>IF(I4230="","",VLOOKUP(I4230,[1]PROJECTES!$C$14:$G$5000,2,FALSE))</f>
        <v/>
      </c>
      <c r="G4230" s="112" t="str">
        <f>IF(E4230="","",VLOOKUP(E4230,[1]PROJECTES!$C$14:$G$5000,4,FALSE))</f>
        <v/>
      </c>
      <c r="H4230" s="95"/>
      <c r="I4230" s="113" t="str">
        <f>IF(H4230="","",VLOOKUP(H4230,BD!B$2:C$16,2,FALSE))</f>
        <v/>
      </c>
      <c r="J4230" s="114"/>
      <c r="K4230" s="115" t="str">
        <f t="shared" si="145"/>
        <v/>
      </c>
      <c r="L4230" s="116" t="str">
        <f t="shared" ca="1" si="146"/>
        <v>-</v>
      </c>
      <c r="M4230" s="111" t="str">
        <f>IF(E4230="","",VLOOKUP(E4230,[1]PROJECTES!$C$14:$Z$5000,21,FALSE))</f>
        <v/>
      </c>
      <c r="N4230" s="117"/>
      <c r="O4230" s="118" t="s">
        <v>222</v>
      </c>
      <c r="P4230" s="119"/>
      <c r="Q4230" s="84"/>
      <c r="R4230" s="125"/>
      <c r="S4230" s="166"/>
      <c r="T4230" s="167"/>
    </row>
    <row r="4231" spans="1:20" s="121" customFormat="1" ht="20.100000000000001" customHeight="1" x14ac:dyDescent="0.3">
      <c r="A4231" s="80"/>
      <c r="B4231" s="110" t="str">
        <f>IF(E4231="","",VLOOKUP(E4231,[1]PROJECTES!$C$14:$G$5000,2,FALSE))</f>
        <v/>
      </c>
      <c r="C4231" s="80"/>
      <c r="D4231" s="283" t="str">
        <f>IF(E4231="","",VLOOKUP(E4231,[1]PROJECTES!$C$14:$G$5000,5,FALSE))</f>
        <v/>
      </c>
      <c r="E4231" s="79"/>
      <c r="F4231" s="110" t="str">
        <f>IF(I4231="","",VLOOKUP(I4231,[1]PROJECTES!$C$14:$G$5000,2,FALSE))</f>
        <v/>
      </c>
      <c r="G4231" s="112" t="str">
        <f>IF(E4231="","",VLOOKUP(E4231,[1]PROJECTES!$C$14:$G$5000,4,FALSE))</f>
        <v/>
      </c>
      <c r="H4231" s="95"/>
      <c r="I4231" s="113" t="str">
        <f>IF(H4231="","",VLOOKUP(H4231,BD!B$2:C$16,2,FALSE))</f>
        <v/>
      </c>
      <c r="J4231" s="114"/>
      <c r="K4231" s="115" t="str">
        <f t="shared" si="145"/>
        <v/>
      </c>
      <c r="L4231" s="116" t="str">
        <f t="shared" ca="1" si="146"/>
        <v>-</v>
      </c>
      <c r="M4231" s="111" t="str">
        <f>IF(E4231="","",VLOOKUP(E4231,[1]PROJECTES!$C$14:$Z$5000,21,FALSE))</f>
        <v/>
      </c>
      <c r="N4231" s="117"/>
      <c r="O4231" s="118" t="s">
        <v>222</v>
      </c>
      <c r="P4231" s="119"/>
      <c r="Q4231" s="84"/>
      <c r="R4231" s="125"/>
      <c r="S4231" s="166"/>
      <c r="T4231" s="167"/>
    </row>
    <row r="4232" spans="1:20" s="121" customFormat="1" ht="20.100000000000001" customHeight="1" x14ac:dyDescent="0.3">
      <c r="A4232" s="80"/>
      <c r="B4232" s="110" t="str">
        <f>IF(E4232="","",VLOOKUP(E4232,[1]PROJECTES!$C$14:$G$5000,2,FALSE))</f>
        <v/>
      </c>
      <c r="C4232" s="80"/>
      <c r="D4232" s="283" t="str">
        <f>IF(E4232="","",VLOOKUP(E4232,[1]PROJECTES!$C$14:$G$5000,5,FALSE))</f>
        <v/>
      </c>
      <c r="E4232" s="79"/>
      <c r="F4232" s="110" t="str">
        <f>IF(I4232="","",VLOOKUP(I4232,[1]PROJECTES!$C$14:$G$5000,2,FALSE))</f>
        <v/>
      </c>
      <c r="G4232" s="112" t="str">
        <f>IF(E4232="","",VLOOKUP(E4232,[1]PROJECTES!$C$14:$G$5000,4,FALSE))</f>
        <v/>
      </c>
      <c r="H4232" s="95"/>
      <c r="I4232" s="113" t="str">
        <f>IF(H4232="","",VLOOKUP(H4232,BD!B$2:C$16,2,FALSE))</f>
        <v/>
      </c>
      <c r="J4232" s="114"/>
      <c r="K4232" s="115" t="str">
        <f t="shared" si="145"/>
        <v/>
      </c>
      <c r="L4232" s="116" t="str">
        <f t="shared" ca="1" si="146"/>
        <v>-</v>
      </c>
      <c r="M4232" s="111" t="str">
        <f>IF(E4232="","",VLOOKUP(E4232,[1]PROJECTES!$C$14:$Z$5000,21,FALSE))</f>
        <v/>
      </c>
      <c r="N4232" s="117"/>
      <c r="O4232" s="118" t="s">
        <v>222</v>
      </c>
      <c r="P4232" s="119"/>
      <c r="Q4232" s="84"/>
      <c r="R4232" s="125"/>
      <c r="S4232" s="166"/>
      <c r="T4232" s="167"/>
    </row>
    <row r="4233" spans="1:20" s="121" customFormat="1" ht="20.100000000000001" customHeight="1" x14ac:dyDescent="0.3">
      <c r="A4233" s="80"/>
      <c r="B4233" s="110" t="str">
        <f>IF(E4233="","",VLOOKUP(E4233,[1]PROJECTES!$C$14:$G$5000,2,FALSE))</f>
        <v/>
      </c>
      <c r="C4233" s="80"/>
      <c r="D4233" s="283" t="str">
        <f>IF(E4233="","",VLOOKUP(E4233,[1]PROJECTES!$C$14:$G$5000,5,FALSE))</f>
        <v/>
      </c>
      <c r="E4233" s="79"/>
      <c r="F4233" s="110" t="str">
        <f>IF(I4233="","",VLOOKUP(I4233,[1]PROJECTES!$C$14:$G$5000,2,FALSE))</f>
        <v/>
      </c>
      <c r="G4233" s="112" t="str">
        <f>IF(E4233="","",VLOOKUP(E4233,[1]PROJECTES!$C$14:$G$5000,4,FALSE))</f>
        <v/>
      </c>
      <c r="H4233" s="95"/>
      <c r="I4233" s="113" t="str">
        <f>IF(H4233="","",VLOOKUP(H4233,BD!B$2:C$16,2,FALSE))</f>
        <v/>
      </c>
      <c r="J4233" s="114"/>
      <c r="K4233" s="115" t="str">
        <f t="shared" si="145"/>
        <v/>
      </c>
      <c r="L4233" s="116" t="str">
        <f t="shared" ca="1" si="146"/>
        <v>-</v>
      </c>
      <c r="M4233" s="111" t="str">
        <f>IF(E4233="","",VLOOKUP(E4233,[1]PROJECTES!$C$14:$Z$5000,21,FALSE))</f>
        <v/>
      </c>
      <c r="N4233" s="117"/>
      <c r="O4233" s="118" t="s">
        <v>222</v>
      </c>
      <c r="P4233" s="119"/>
      <c r="Q4233" s="84"/>
      <c r="R4233" s="125"/>
      <c r="S4233" s="166"/>
      <c r="T4233" s="167"/>
    </row>
    <row r="4234" spans="1:20" s="121" customFormat="1" ht="20.100000000000001" customHeight="1" x14ac:dyDescent="0.3">
      <c r="A4234" s="80"/>
      <c r="B4234" s="110" t="str">
        <f>IF(E4234="","",VLOOKUP(E4234,[1]PROJECTES!$C$14:$G$5000,2,FALSE))</f>
        <v/>
      </c>
      <c r="C4234" s="80"/>
      <c r="D4234" s="283" t="str">
        <f>IF(E4234="","",VLOOKUP(E4234,[1]PROJECTES!$C$14:$G$5000,5,FALSE))</f>
        <v/>
      </c>
      <c r="E4234" s="79"/>
      <c r="F4234" s="110" t="str">
        <f>IF(I4234="","",VLOOKUP(I4234,[1]PROJECTES!$C$14:$G$5000,2,FALSE))</f>
        <v/>
      </c>
      <c r="G4234" s="112" t="str">
        <f>IF(E4234="","",VLOOKUP(E4234,[1]PROJECTES!$C$14:$G$5000,4,FALSE))</f>
        <v/>
      </c>
      <c r="H4234" s="95"/>
      <c r="I4234" s="113" t="str">
        <f>IF(H4234="","",VLOOKUP(H4234,BD!B$2:C$16,2,FALSE))</f>
        <v/>
      </c>
      <c r="J4234" s="114"/>
      <c r="K4234" s="115" t="str">
        <f t="shared" si="145"/>
        <v/>
      </c>
      <c r="L4234" s="116" t="str">
        <f t="shared" ca="1" si="146"/>
        <v>-</v>
      </c>
      <c r="M4234" s="111" t="str">
        <f>IF(E4234="","",VLOOKUP(E4234,[1]PROJECTES!$C$14:$Z$5000,21,FALSE))</f>
        <v/>
      </c>
      <c r="N4234" s="117"/>
      <c r="O4234" s="118" t="s">
        <v>222</v>
      </c>
      <c r="P4234" s="119"/>
      <c r="Q4234" s="84"/>
      <c r="R4234" s="125"/>
      <c r="S4234" s="166"/>
      <c r="T4234" s="167"/>
    </row>
    <row r="4235" spans="1:20" s="121" customFormat="1" ht="20.100000000000001" customHeight="1" x14ac:dyDescent="0.3">
      <c r="A4235" s="80"/>
      <c r="B4235" s="110" t="str">
        <f>IF(E4235="","",VLOOKUP(E4235,[1]PROJECTES!$C$14:$G$5000,2,FALSE))</f>
        <v/>
      </c>
      <c r="C4235" s="80"/>
      <c r="D4235" s="283" t="str">
        <f>IF(E4235="","",VLOOKUP(E4235,[1]PROJECTES!$C$14:$G$5000,5,FALSE))</f>
        <v/>
      </c>
      <c r="E4235" s="79"/>
      <c r="F4235" s="110" t="str">
        <f>IF(I4235="","",VLOOKUP(I4235,[1]PROJECTES!$C$14:$G$5000,2,FALSE))</f>
        <v/>
      </c>
      <c r="G4235" s="112" t="str">
        <f>IF(E4235="","",VLOOKUP(E4235,[1]PROJECTES!$C$14:$G$5000,4,FALSE))</f>
        <v/>
      </c>
      <c r="H4235" s="95"/>
      <c r="I4235" s="113" t="str">
        <f>IF(H4235="","",VLOOKUP(H4235,BD!B$2:C$16,2,FALSE))</f>
        <v/>
      </c>
      <c r="J4235" s="114"/>
      <c r="K4235" s="115" t="str">
        <f t="shared" si="145"/>
        <v/>
      </c>
      <c r="L4235" s="116" t="str">
        <f t="shared" ca="1" si="146"/>
        <v>-</v>
      </c>
      <c r="M4235" s="111" t="str">
        <f>IF(E4235="","",VLOOKUP(E4235,[1]PROJECTES!$C$14:$Z$5000,21,FALSE))</f>
        <v/>
      </c>
      <c r="N4235" s="117"/>
      <c r="O4235" s="118" t="s">
        <v>222</v>
      </c>
      <c r="P4235" s="119"/>
      <c r="Q4235" s="84"/>
      <c r="R4235" s="125"/>
      <c r="S4235" s="166"/>
      <c r="T4235" s="167"/>
    </row>
    <row r="4236" spans="1:20" s="121" customFormat="1" ht="20.100000000000001" customHeight="1" x14ac:dyDescent="0.3">
      <c r="A4236" s="80"/>
      <c r="B4236" s="110" t="str">
        <f>IF(E4236="","",VLOOKUP(E4236,[1]PROJECTES!$C$14:$G$5000,2,FALSE))</f>
        <v/>
      </c>
      <c r="C4236" s="80"/>
      <c r="D4236" s="283" t="str">
        <f>IF(E4236="","",VLOOKUP(E4236,[1]PROJECTES!$C$14:$G$5000,5,FALSE))</f>
        <v/>
      </c>
      <c r="E4236" s="79"/>
      <c r="F4236" s="110" t="str">
        <f>IF(I4236="","",VLOOKUP(I4236,[1]PROJECTES!$C$14:$G$5000,2,FALSE))</f>
        <v/>
      </c>
      <c r="G4236" s="112" t="str">
        <f>IF(E4236="","",VLOOKUP(E4236,[1]PROJECTES!$C$14:$G$5000,4,FALSE))</f>
        <v/>
      </c>
      <c r="H4236" s="95"/>
      <c r="I4236" s="113" t="str">
        <f>IF(H4236="","",VLOOKUP(H4236,BD!B$2:C$16,2,FALSE))</f>
        <v/>
      </c>
      <c r="J4236" s="114"/>
      <c r="K4236" s="115" t="str">
        <f t="shared" si="145"/>
        <v/>
      </c>
      <c r="L4236" s="116" t="str">
        <f t="shared" ca="1" si="146"/>
        <v>-</v>
      </c>
      <c r="M4236" s="111" t="str">
        <f>IF(E4236="","",VLOOKUP(E4236,[1]PROJECTES!$C$14:$Z$5000,21,FALSE))</f>
        <v/>
      </c>
      <c r="N4236" s="117"/>
      <c r="O4236" s="118" t="s">
        <v>222</v>
      </c>
      <c r="P4236" s="256"/>
      <c r="Q4236" s="84"/>
      <c r="R4236" s="125"/>
      <c r="S4236" s="166"/>
      <c r="T4236" s="167"/>
    </row>
    <row r="4237" spans="1:20" s="121" customFormat="1" ht="20.100000000000001" customHeight="1" x14ac:dyDescent="0.3">
      <c r="A4237" s="80"/>
      <c r="B4237" s="110" t="str">
        <f>IF(E4237="","",VLOOKUP(E4237,[1]PROJECTES!$C$14:$G$5000,2,FALSE))</f>
        <v/>
      </c>
      <c r="C4237" s="80"/>
      <c r="D4237" s="283" t="str">
        <f>IF(E4237="","",VLOOKUP(E4237,[1]PROJECTES!$C$14:$G$5000,5,FALSE))</f>
        <v/>
      </c>
      <c r="E4237" s="79"/>
      <c r="F4237" s="110" t="str">
        <f>IF(I4237="","",VLOOKUP(I4237,[1]PROJECTES!$C$14:$G$5000,2,FALSE))</f>
        <v/>
      </c>
      <c r="G4237" s="112" t="str">
        <f>IF(E4237="","",VLOOKUP(E4237,[1]PROJECTES!$C$14:$G$5000,4,FALSE))</f>
        <v/>
      </c>
      <c r="H4237" s="95"/>
      <c r="I4237" s="113" t="str">
        <f>IF(H4237="","",VLOOKUP(H4237,BD!B$2:C$16,2,FALSE))</f>
        <v/>
      </c>
      <c r="J4237" s="114"/>
      <c r="K4237" s="115" t="str">
        <f t="shared" si="145"/>
        <v/>
      </c>
      <c r="L4237" s="116" t="str">
        <f t="shared" ca="1" si="146"/>
        <v>-</v>
      </c>
      <c r="M4237" s="111" t="str">
        <f>IF(E4237="","",VLOOKUP(E4237,[1]PROJECTES!$C$14:$Z$5000,21,FALSE))</f>
        <v/>
      </c>
      <c r="N4237" s="117"/>
      <c r="O4237" s="118" t="s">
        <v>222</v>
      </c>
      <c r="P4237" s="119"/>
      <c r="Q4237" s="84"/>
      <c r="R4237" s="125"/>
      <c r="S4237" s="166"/>
      <c r="T4237" s="167"/>
    </row>
    <row r="4238" spans="1:20" s="121" customFormat="1" ht="20.100000000000001" customHeight="1" x14ac:dyDescent="0.3">
      <c r="A4238" s="80"/>
      <c r="B4238" s="110" t="str">
        <f>IF(E4238="","",VLOOKUP(E4238,[1]PROJECTES!$C$14:$G$5000,2,FALSE))</f>
        <v/>
      </c>
      <c r="C4238" s="80"/>
      <c r="D4238" s="283" t="str">
        <f>IF(E4238="","",VLOOKUP(E4238,[1]PROJECTES!$C$14:$G$5000,5,FALSE))</f>
        <v/>
      </c>
      <c r="E4238" s="155"/>
      <c r="F4238" s="110" t="str">
        <f>IF(I4238="","",VLOOKUP(I4238,[1]PROJECTES!$C$14:$G$5000,2,FALSE))</f>
        <v/>
      </c>
      <c r="G4238" s="112" t="str">
        <f>IF(E4238="","",VLOOKUP(E4238,[1]PROJECTES!$C$14:$G$5000,4,FALSE))</f>
        <v/>
      </c>
      <c r="H4238" s="95"/>
      <c r="I4238" s="113" t="str">
        <f>IF(H4238="","",VLOOKUP(H4238,BD!B$2:C$16,2,FALSE))</f>
        <v/>
      </c>
      <c r="J4238" s="114"/>
      <c r="K4238" s="115" t="str">
        <f t="shared" si="145"/>
        <v/>
      </c>
      <c r="L4238" s="116" t="str">
        <f t="shared" ca="1" si="146"/>
        <v>-</v>
      </c>
      <c r="M4238" s="111" t="str">
        <f>IF(E4238="","",VLOOKUP(E4238,[1]PROJECTES!$C$14:$Z$5000,21,FALSE))</f>
        <v/>
      </c>
      <c r="N4238" s="117"/>
      <c r="O4238" s="118" t="s">
        <v>222</v>
      </c>
      <c r="P4238" s="119"/>
      <c r="Q4238" s="84"/>
      <c r="R4238" s="249"/>
      <c r="S4238" s="166"/>
      <c r="T4238" s="167"/>
    </row>
    <row r="4239" spans="1:20" s="121" customFormat="1" ht="20.100000000000001" customHeight="1" x14ac:dyDescent="0.3">
      <c r="A4239" s="80"/>
      <c r="B4239" s="110" t="str">
        <f>IF(E4239="","",VLOOKUP(E4239,[1]PROJECTES!$C$14:$G$5000,2,FALSE))</f>
        <v/>
      </c>
      <c r="C4239" s="80"/>
      <c r="D4239" s="283" t="str">
        <f>IF(E4239="","",VLOOKUP(E4239,[1]PROJECTES!$C$14:$G$5000,5,FALSE))</f>
        <v/>
      </c>
      <c r="E4239" s="155"/>
      <c r="F4239" s="110" t="str">
        <f>IF(I4239="","",VLOOKUP(I4239,[1]PROJECTES!$C$14:$G$5000,2,FALSE))</f>
        <v/>
      </c>
      <c r="G4239" s="112" t="str">
        <f>IF(E4239="","",VLOOKUP(E4239,[1]PROJECTES!$C$14:$G$5000,4,FALSE))</f>
        <v/>
      </c>
      <c r="H4239" s="95"/>
      <c r="I4239" s="113" t="str">
        <f>IF(H4239="","",VLOOKUP(H4239,BD!B$2:C$16,2,FALSE))</f>
        <v/>
      </c>
      <c r="J4239" s="114"/>
      <c r="K4239" s="115" t="str">
        <f t="shared" si="145"/>
        <v/>
      </c>
      <c r="L4239" s="116" t="str">
        <f t="shared" ca="1" si="146"/>
        <v>-</v>
      </c>
      <c r="M4239" s="111" t="str">
        <f>IF(E4239="","",VLOOKUP(E4239,[1]PROJECTES!$C$14:$Z$5000,21,FALSE))</f>
        <v/>
      </c>
      <c r="N4239" s="117"/>
      <c r="O4239" s="118" t="s">
        <v>222</v>
      </c>
      <c r="P4239" s="119"/>
      <c r="Q4239" s="84"/>
      <c r="R4239" s="249"/>
      <c r="S4239" s="166"/>
      <c r="T4239" s="167"/>
    </row>
    <row r="4240" spans="1:20" s="121" customFormat="1" ht="20.100000000000001" customHeight="1" x14ac:dyDescent="0.3">
      <c r="A4240" s="80"/>
      <c r="B4240" s="110" t="str">
        <f>IF(E4240="","",VLOOKUP(E4240,[1]PROJECTES!$C$14:$G$5000,2,FALSE))</f>
        <v/>
      </c>
      <c r="C4240" s="80"/>
      <c r="D4240" s="283" t="str">
        <f>IF(E4240="","",VLOOKUP(E4240,[1]PROJECTES!$C$14:$G$5000,5,FALSE))</f>
        <v/>
      </c>
      <c r="E4240" s="79"/>
      <c r="F4240" s="110" t="str">
        <f>IF(I4240="","",VLOOKUP(I4240,[1]PROJECTES!$C$14:$G$5000,2,FALSE))</f>
        <v/>
      </c>
      <c r="G4240" s="112" t="str">
        <f>IF(E4240="","",VLOOKUP(E4240,[1]PROJECTES!$C$14:$G$5000,4,FALSE))</f>
        <v/>
      </c>
      <c r="H4240" s="95"/>
      <c r="I4240" s="113" t="str">
        <f>IF(H4240="","",VLOOKUP(H4240,BD!B$2:C$16,2,FALSE))</f>
        <v/>
      </c>
      <c r="J4240" s="114"/>
      <c r="K4240" s="115" t="str">
        <f t="shared" si="145"/>
        <v/>
      </c>
      <c r="L4240" s="116" t="str">
        <f t="shared" ca="1" si="146"/>
        <v>-</v>
      </c>
      <c r="M4240" s="111" t="str">
        <f>IF(E4240="","",VLOOKUP(E4240,[1]PROJECTES!$C$14:$Z$5000,21,FALSE))</f>
        <v/>
      </c>
      <c r="N4240" s="117"/>
      <c r="O4240" s="118" t="s">
        <v>222</v>
      </c>
      <c r="P4240" s="119"/>
      <c r="Q4240" s="84"/>
      <c r="R4240" s="125"/>
      <c r="S4240" s="166"/>
      <c r="T4240" s="167"/>
    </row>
    <row r="4241" spans="1:20" s="121" customFormat="1" ht="20.100000000000001" customHeight="1" x14ac:dyDescent="0.3">
      <c r="A4241" s="80"/>
      <c r="B4241" s="110" t="str">
        <f>IF(E4241="","",VLOOKUP(E4241,[1]PROJECTES!$C$14:$G$5000,2,FALSE))</f>
        <v/>
      </c>
      <c r="C4241" s="80"/>
      <c r="D4241" s="283" t="str">
        <f>IF(E4241="","",VLOOKUP(E4241,[1]PROJECTES!$C$14:$G$5000,5,FALSE))</f>
        <v/>
      </c>
      <c r="E4241" s="79"/>
      <c r="F4241" s="110" t="str">
        <f>IF(I4241="","",VLOOKUP(I4241,[1]PROJECTES!$C$14:$G$5000,2,FALSE))</f>
        <v/>
      </c>
      <c r="G4241" s="112" t="str">
        <f>IF(E4241="","",VLOOKUP(E4241,[1]PROJECTES!$C$14:$G$5000,4,FALSE))</f>
        <v/>
      </c>
      <c r="H4241" s="95"/>
      <c r="I4241" s="113" t="str">
        <f>IF(H4241="","",VLOOKUP(H4241,BD!B$2:C$16,2,FALSE))</f>
        <v/>
      </c>
      <c r="J4241" s="114"/>
      <c r="K4241" s="115" t="str">
        <f t="shared" si="145"/>
        <v/>
      </c>
      <c r="L4241" s="116" t="str">
        <f t="shared" ca="1" si="146"/>
        <v>-</v>
      </c>
      <c r="M4241" s="111" t="str">
        <f>IF(E4241="","",VLOOKUP(E4241,[1]PROJECTES!$C$14:$Z$5000,21,FALSE))</f>
        <v/>
      </c>
      <c r="N4241" s="117"/>
      <c r="O4241" s="118" t="s">
        <v>222</v>
      </c>
      <c r="P4241" s="119"/>
      <c r="Q4241" s="84"/>
      <c r="R4241" s="125"/>
      <c r="S4241" s="166"/>
      <c r="T4241" s="167"/>
    </row>
    <row r="4242" spans="1:20" s="121" customFormat="1" ht="20.100000000000001" customHeight="1" x14ac:dyDescent="0.3">
      <c r="A4242" s="80"/>
      <c r="B4242" s="110" t="str">
        <f>IF(E4242="","",VLOOKUP(E4242,[1]PROJECTES!$C$14:$G$5000,2,FALSE))</f>
        <v/>
      </c>
      <c r="C4242" s="80"/>
      <c r="D4242" s="283" t="str">
        <f>IF(E4242="","",VLOOKUP(E4242,[1]PROJECTES!$C$14:$G$5000,5,FALSE))</f>
        <v/>
      </c>
      <c r="E4242" s="156"/>
      <c r="F4242" s="110" t="str">
        <f>IF(I4242="","",VLOOKUP(I4242,[1]PROJECTES!$C$14:$G$5000,2,FALSE))</f>
        <v/>
      </c>
      <c r="G4242" s="112" t="str">
        <f>IF(E4242="","",VLOOKUP(E4242,[1]PROJECTES!$C$14:$G$5000,4,FALSE))</f>
        <v/>
      </c>
      <c r="H4242" s="95"/>
      <c r="I4242" s="113" t="str">
        <f>IF(H4242="","",VLOOKUP(H4242,BD!B$2:C$16,2,FALSE))</f>
        <v/>
      </c>
      <c r="J4242" s="114"/>
      <c r="K4242" s="115" t="str">
        <f t="shared" si="145"/>
        <v/>
      </c>
      <c r="L4242" s="116" t="str">
        <f t="shared" ca="1" si="146"/>
        <v>-</v>
      </c>
      <c r="M4242" s="111" t="str">
        <f>IF(E4242="","",VLOOKUP(E4242,[1]PROJECTES!$C$14:$Z$5000,21,FALSE))</f>
        <v/>
      </c>
      <c r="N4242" s="117"/>
      <c r="O4242" s="118" t="s">
        <v>222</v>
      </c>
      <c r="P4242" s="119"/>
      <c r="Q4242" s="84"/>
      <c r="R4242" s="152"/>
      <c r="S4242" s="166"/>
      <c r="T4242" s="167"/>
    </row>
    <row r="4243" spans="1:20" s="121" customFormat="1" ht="20.100000000000001" customHeight="1" x14ac:dyDescent="0.3">
      <c r="A4243" s="80"/>
      <c r="B4243" s="110" t="str">
        <f>IF(E4243="","",VLOOKUP(E4243,[1]PROJECTES!$C$14:$G$5000,2,FALSE))</f>
        <v/>
      </c>
      <c r="C4243" s="80"/>
      <c r="D4243" s="283" t="str">
        <f>IF(E4243="","",VLOOKUP(E4243,[1]PROJECTES!$C$14:$G$5000,5,FALSE))</f>
        <v/>
      </c>
      <c r="E4243" s="156"/>
      <c r="F4243" s="110" t="str">
        <f>IF(I4243="","",VLOOKUP(I4243,[1]PROJECTES!$C$14:$G$5000,2,FALSE))</f>
        <v/>
      </c>
      <c r="G4243" s="112" t="str">
        <f>IF(E4243="","",VLOOKUP(E4243,[1]PROJECTES!$C$14:$G$5000,4,FALSE))</f>
        <v/>
      </c>
      <c r="H4243" s="95"/>
      <c r="I4243" s="113" t="str">
        <f>IF(H4243="","",VLOOKUP(H4243,BD!B$2:C$16,2,FALSE))</f>
        <v/>
      </c>
      <c r="J4243" s="114"/>
      <c r="K4243" s="115" t="str">
        <f t="shared" si="145"/>
        <v/>
      </c>
      <c r="L4243" s="116" t="str">
        <f t="shared" ca="1" si="146"/>
        <v>-</v>
      </c>
      <c r="M4243" s="111" t="str">
        <f>IF(E4243="","",VLOOKUP(E4243,[1]PROJECTES!$C$14:$Z$5000,21,FALSE))</f>
        <v/>
      </c>
      <c r="N4243" s="117"/>
      <c r="O4243" s="118" t="s">
        <v>222</v>
      </c>
      <c r="P4243" s="119"/>
      <c r="Q4243" s="84"/>
      <c r="R4243" s="152"/>
      <c r="S4243" s="166"/>
      <c r="T4243" s="167"/>
    </row>
    <row r="4244" spans="1:20" s="121" customFormat="1" ht="20.100000000000001" customHeight="1" x14ac:dyDescent="0.3">
      <c r="A4244" s="80"/>
      <c r="B4244" s="110" t="str">
        <f>IF(E4244="","",VLOOKUP(E4244,[1]PROJECTES!$C$14:$G$5000,2,FALSE))</f>
        <v/>
      </c>
      <c r="C4244" s="80"/>
      <c r="D4244" s="283" t="str">
        <f>IF(E4244="","",VLOOKUP(E4244,[1]PROJECTES!$C$14:$G$5000,5,FALSE))</f>
        <v/>
      </c>
      <c r="E4244" s="156"/>
      <c r="F4244" s="110" t="str">
        <f>IF(I4244="","",VLOOKUP(I4244,[1]PROJECTES!$C$14:$G$5000,2,FALSE))</f>
        <v/>
      </c>
      <c r="G4244" s="112" t="str">
        <f>IF(E4244="","",VLOOKUP(E4244,[1]PROJECTES!$C$14:$G$5000,4,FALSE))</f>
        <v/>
      </c>
      <c r="H4244" s="95"/>
      <c r="I4244" s="113" t="str">
        <f>IF(H4244="","",VLOOKUP(H4244,BD!B$2:C$16,2,FALSE))</f>
        <v/>
      </c>
      <c r="J4244" s="114"/>
      <c r="K4244" s="115" t="str">
        <f t="shared" si="145"/>
        <v/>
      </c>
      <c r="L4244" s="116" t="str">
        <f t="shared" ca="1" si="146"/>
        <v>-</v>
      </c>
      <c r="M4244" s="111" t="str">
        <f>IF(E4244="","",VLOOKUP(E4244,[1]PROJECTES!$C$14:$Z$5000,21,FALSE))</f>
        <v/>
      </c>
      <c r="N4244" s="117"/>
      <c r="O4244" s="118" t="s">
        <v>222</v>
      </c>
      <c r="P4244" s="119"/>
      <c r="Q4244" s="84"/>
      <c r="R4244" s="152"/>
      <c r="S4244" s="166"/>
      <c r="T4244" s="167"/>
    </row>
    <row r="4245" spans="1:20" s="121" customFormat="1" ht="20.100000000000001" customHeight="1" x14ac:dyDescent="0.3">
      <c r="A4245" s="80"/>
      <c r="B4245" s="110" t="str">
        <f>IF(E4245="","",VLOOKUP(E4245,[1]PROJECTES!$C$14:$G$5000,2,FALSE))</f>
        <v/>
      </c>
      <c r="C4245" s="80"/>
      <c r="D4245" s="283" t="str">
        <f>IF(E4245="","",VLOOKUP(E4245,[1]PROJECTES!$C$14:$G$5000,5,FALSE))</f>
        <v/>
      </c>
      <c r="E4245" s="156"/>
      <c r="F4245" s="110" t="str">
        <f>IF(I4245="","",VLOOKUP(I4245,[1]PROJECTES!$C$14:$G$5000,2,FALSE))</f>
        <v/>
      </c>
      <c r="G4245" s="112" t="str">
        <f>IF(E4245="","",VLOOKUP(E4245,[1]PROJECTES!$C$14:$G$5000,4,FALSE))</f>
        <v/>
      </c>
      <c r="H4245" s="95"/>
      <c r="I4245" s="113" t="str">
        <f>IF(H4245="","",VLOOKUP(H4245,BD!B$2:C$16,2,FALSE))</f>
        <v/>
      </c>
      <c r="J4245" s="144"/>
      <c r="K4245" s="115" t="str">
        <f t="shared" si="145"/>
        <v/>
      </c>
      <c r="L4245" s="116" t="str">
        <f t="shared" ca="1" si="146"/>
        <v>-</v>
      </c>
      <c r="M4245" s="111" t="str">
        <f>IF(E4245="","",VLOOKUP(E4245,[1]PROJECTES!$C$14:$Z$5000,21,FALSE))</f>
        <v/>
      </c>
      <c r="N4245" s="117"/>
      <c r="O4245" s="118" t="s">
        <v>222</v>
      </c>
      <c r="P4245" s="119"/>
      <c r="Q4245" s="84"/>
      <c r="R4245" s="152"/>
      <c r="S4245" s="166"/>
      <c r="T4245" s="167"/>
    </row>
    <row r="4246" spans="1:20" s="121" customFormat="1" ht="20.100000000000001" customHeight="1" x14ac:dyDescent="0.3">
      <c r="A4246" s="80"/>
      <c r="B4246" s="110" t="str">
        <f>IF(E4246="","",VLOOKUP(E4246,[1]PROJECTES!$C$14:$G$5000,2,FALSE))</f>
        <v/>
      </c>
      <c r="C4246" s="80"/>
      <c r="D4246" s="283" t="str">
        <f>IF(E4246="","",VLOOKUP(E4246,[1]PROJECTES!$C$14:$G$5000,5,FALSE))</f>
        <v/>
      </c>
      <c r="E4246" s="156"/>
      <c r="F4246" s="110" t="str">
        <f>IF(I4246="","",VLOOKUP(I4246,[1]PROJECTES!$C$14:$G$5000,2,FALSE))</f>
        <v/>
      </c>
      <c r="G4246" s="112" t="str">
        <f>IF(E4246="","",VLOOKUP(E4246,[1]PROJECTES!$C$14:$G$5000,4,FALSE))</f>
        <v/>
      </c>
      <c r="H4246" s="95"/>
      <c r="I4246" s="113" t="str">
        <f>IF(H4246="","",VLOOKUP(H4246,BD!B$2:C$16,2,FALSE))</f>
        <v/>
      </c>
      <c r="J4246" s="114"/>
      <c r="K4246" s="115" t="str">
        <f t="shared" si="145"/>
        <v/>
      </c>
      <c r="L4246" s="116" t="str">
        <f t="shared" ca="1" si="146"/>
        <v>-</v>
      </c>
      <c r="M4246" s="111" t="str">
        <f>IF(E4246="","",VLOOKUP(E4246,[1]PROJECTES!$C$14:$Z$5000,21,FALSE))</f>
        <v/>
      </c>
      <c r="N4246" s="117"/>
      <c r="O4246" s="118" t="s">
        <v>222</v>
      </c>
      <c r="P4246" s="119"/>
      <c r="Q4246" s="84"/>
      <c r="R4246" s="152"/>
      <c r="S4246" s="166"/>
      <c r="T4246" s="167"/>
    </row>
    <row r="4247" spans="1:20" s="121" customFormat="1" ht="20.100000000000001" customHeight="1" x14ac:dyDescent="0.3">
      <c r="A4247" s="80"/>
      <c r="B4247" s="110" t="str">
        <f>IF(E4247="","",VLOOKUP(E4247,[1]PROJECTES!$C$14:$G$5000,2,FALSE))</f>
        <v/>
      </c>
      <c r="C4247" s="80"/>
      <c r="D4247" s="283" t="str">
        <f>IF(E4247="","",VLOOKUP(E4247,[1]PROJECTES!$C$14:$G$5000,5,FALSE))</f>
        <v/>
      </c>
      <c r="E4247" s="156"/>
      <c r="F4247" s="110" t="str">
        <f>IF(I4247="","",VLOOKUP(I4247,[1]PROJECTES!$C$14:$G$5000,2,FALSE))</f>
        <v/>
      </c>
      <c r="G4247" s="112" t="str">
        <f>IF(E4247="","",VLOOKUP(E4247,[1]PROJECTES!$C$14:$G$5000,4,FALSE))</f>
        <v/>
      </c>
      <c r="H4247" s="95"/>
      <c r="I4247" s="113" t="str">
        <f>IF(H4247="","",VLOOKUP(H4247,BD!B$2:C$16,2,FALSE))</f>
        <v/>
      </c>
      <c r="J4247" s="114"/>
      <c r="K4247" s="115" t="str">
        <f t="shared" si="145"/>
        <v/>
      </c>
      <c r="L4247" s="116" t="str">
        <f t="shared" ca="1" si="146"/>
        <v>-</v>
      </c>
      <c r="M4247" s="111" t="str">
        <f>IF(E4247="","",VLOOKUP(E4247,[1]PROJECTES!$C$14:$Z$5000,21,FALSE))</f>
        <v/>
      </c>
      <c r="N4247" s="117"/>
      <c r="O4247" s="118" t="s">
        <v>222</v>
      </c>
      <c r="P4247" s="119"/>
      <c r="Q4247" s="84"/>
      <c r="R4247" s="152"/>
      <c r="S4247" s="166"/>
      <c r="T4247" s="167"/>
    </row>
    <row r="4248" spans="1:20" s="121" customFormat="1" ht="20.100000000000001" customHeight="1" x14ac:dyDescent="0.3">
      <c r="A4248" s="80"/>
      <c r="B4248" s="110" t="str">
        <f>IF(E4248="","",VLOOKUP(E4248,[1]PROJECTES!$C$14:$G$5000,2,FALSE))</f>
        <v/>
      </c>
      <c r="C4248" s="80"/>
      <c r="D4248" s="283" t="str">
        <f>IF(E4248="","",VLOOKUP(E4248,[1]PROJECTES!$C$14:$G$5000,5,FALSE))</f>
        <v/>
      </c>
      <c r="E4248" s="156"/>
      <c r="F4248" s="110" t="str">
        <f>IF(I4248="","",VLOOKUP(I4248,[1]PROJECTES!$C$14:$G$5000,2,FALSE))</f>
        <v/>
      </c>
      <c r="G4248" s="112" t="str">
        <f>IF(E4248="","",VLOOKUP(E4248,[1]PROJECTES!$C$14:$G$5000,4,FALSE))</f>
        <v/>
      </c>
      <c r="H4248" s="95"/>
      <c r="I4248" s="113" t="str">
        <f>IF(H4248="","",VLOOKUP(H4248,BD!B$2:C$16,2,FALSE))</f>
        <v/>
      </c>
      <c r="J4248" s="114"/>
      <c r="K4248" s="115" t="str">
        <f t="shared" si="145"/>
        <v/>
      </c>
      <c r="L4248" s="116" t="str">
        <f t="shared" ca="1" si="146"/>
        <v>-</v>
      </c>
      <c r="M4248" s="111" t="str">
        <f>IF(E4248="","",VLOOKUP(E4248,[1]PROJECTES!$C$14:$Z$5000,21,FALSE))</f>
        <v/>
      </c>
      <c r="N4248" s="117"/>
      <c r="O4248" s="118" t="s">
        <v>222</v>
      </c>
      <c r="P4248" s="119"/>
      <c r="Q4248" s="84"/>
      <c r="R4248" s="250"/>
      <c r="S4248" s="166"/>
      <c r="T4248" s="167"/>
    </row>
    <row r="4249" spans="1:20" s="121" customFormat="1" ht="20.100000000000001" customHeight="1" x14ac:dyDescent="0.3">
      <c r="A4249" s="80"/>
      <c r="B4249" s="110" t="str">
        <f>IF(E4249="","",VLOOKUP(E4249,[1]PROJECTES!$C$14:$G$5000,2,FALSE))</f>
        <v/>
      </c>
      <c r="C4249" s="80"/>
      <c r="D4249" s="283" t="str">
        <f>IF(E4249="","",VLOOKUP(E4249,[1]PROJECTES!$C$14:$G$5000,5,FALSE))</f>
        <v/>
      </c>
      <c r="E4249" s="156"/>
      <c r="F4249" s="110" t="str">
        <f>IF(I4249="","",VLOOKUP(I4249,[1]PROJECTES!$C$14:$G$5000,2,FALSE))</f>
        <v/>
      </c>
      <c r="G4249" s="112" t="str">
        <f>IF(E4249="","",VLOOKUP(E4249,[1]PROJECTES!$C$14:$G$5000,4,FALSE))</f>
        <v/>
      </c>
      <c r="H4249" s="95"/>
      <c r="I4249" s="113" t="str">
        <f>IF(H4249="","",VLOOKUP(H4249,BD!B$2:C$16,2,FALSE))</f>
        <v/>
      </c>
      <c r="J4249" s="114"/>
      <c r="K4249" s="115" t="str">
        <f t="shared" si="145"/>
        <v/>
      </c>
      <c r="L4249" s="116" t="str">
        <f t="shared" ca="1" si="146"/>
        <v>-</v>
      </c>
      <c r="M4249" s="111" t="str">
        <f>IF(E4249="","",VLOOKUP(E4249,[1]PROJECTES!$C$14:$Z$5000,21,FALSE))</f>
        <v/>
      </c>
      <c r="N4249" s="117"/>
      <c r="O4249" s="118" t="s">
        <v>222</v>
      </c>
      <c r="P4249" s="119"/>
      <c r="Q4249" s="84"/>
      <c r="R4249" s="152"/>
      <c r="S4249" s="166"/>
      <c r="T4249" s="167"/>
    </row>
    <row r="4250" spans="1:20" s="121" customFormat="1" ht="20.100000000000001" customHeight="1" x14ac:dyDescent="0.3">
      <c r="A4250" s="80"/>
      <c r="B4250" s="110" t="str">
        <f>IF(E4250="","",VLOOKUP(E4250,[1]PROJECTES!$C$14:$G$5000,2,FALSE))</f>
        <v/>
      </c>
      <c r="C4250" s="80"/>
      <c r="D4250" s="283" t="str">
        <f>IF(E4250="","",VLOOKUP(E4250,[1]PROJECTES!$C$14:$G$5000,5,FALSE))</f>
        <v/>
      </c>
      <c r="E4250" s="156"/>
      <c r="F4250" s="110" t="str">
        <f>IF(I4250="","",VLOOKUP(I4250,[1]PROJECTES!$C$14:$G$5000,2,FALSE))</f>
        <v/>
      </c>
      <c r="G4250" s="112" t="str">
        <f>IF(E4250="","",VLOOKUP(E4250,[1]PROJECTES!$C$14:$G$5000,4,FALSE))</f>
        <v/>
      </c>
      <c r="H4250" s="95"/>
      <c r="I4250" s="113" t="str">
        <f>IF(H4250="","",VLOOKUP(H4250,BD!B$2:C$16,2,FALSE))</f>
        <v/>
      </c>
      <c r="J4250" s="114"/>
      <c r="K4250" s="115" t="str">
        <f t="shared" ref="K4250:K4320" si="147">IF(J4250="","",WEEKNUM(J4250,2)-0)</f>
        <v/>
      </c>
      <c r="L4250" s="116" t="str">
        <f t="shared" ca="1" si="146"/>
        <v>-</v>
      </c>
      <c r="M4250" s="111" t="str">
        <f>IF(E4250="","",VLOOKUP(E4250,[1]PROJECTES!$C$14:$Z$5000,21,FALSE))</f>
        <v/>
      </c>
      <c r="N4250" s="117"/>
      <c r="O4250" s="118" t="s">
        <v>222</v>
      </c>
      <c r="P4250" s="119"/>
      <c r="Q4250" s="84"/>
      <c r="R4250" s="152"/>
      <c r="S4250" s="166"/>
      <c r="T4250" s="167"/>
    </row>
    <row r="4251" spans="1:20" s="121" customFormat="1" ht="20.100000000000001" customHeight="1" x14ac:dyDescent="0.3">
      <c r="A4251" s="80"/>
      <c r="B4251" s="110" t="str">
        <f>IF(E4251="","",VLOOKUP(E4251,[1]PROJECTES!$C$14:$G$5000,2,FALSE))</f>
        <v/>
      </c>
      <c r="C4251" s="80"/>
      <c r="D4251" s="283" t="str">
        <f>IF(E4251="","",VLOOKUP(E4251,[1]PROJECTES!$C$14:$G$5000,5,FALSE))</f>
        <v/>
      </c>
      <c r="E4251" s="156"/>
      <c r="F4251" s="110" t="str">
        <f>IF(I4251="","",VLOOKUP(I4251,[1]PROJECTES!$C$14:$G$5000,2,FALSE))</f>
        <v/>
      </c>
      <c r="G4251" s="112" t="str">
        <f>IF(E4251="","",VLOOKUP(E4251,[1]PROJECTES!$C$14:$G$5000,4,FALSE))</f>
        <v/>
      </c>
      <c r="H4251" s="95"/>
      <c r="I4251" s="113" t="str">
        <f>IF(H4251="","",VLOOKUP(H4251,BD!B$2:C$16,2,FALSE))</f>
        <v/>
      </c>
      <c r="J4251" s="114"/>
      <c r="K4251" s="115" t="str">
        <f t="shared" si="147"/>
        <v/>
      </c>
      <c r="L4251" s="116" t="str">
        <f t="shared" ref="L4251:L4321" ca="1" si="148">IF(M4251="","-",IF(G4251="TA","-",+M4251-TODAY()))</f>
        <v>-</v>
      </c>
      <c r="M4251" s="111" t="str">
        <f>IF(E4251="","",VLOOKUP(E4251,[1]PROJECTES!$C$14:$Z$5000,21,FALSE))</f>
        <v/>
      </c>
      <c r="N4251" s="117"/>
      <c r="O4251" s="118" t="s">
        <v>222</v>
      </c>
      <c r="P4251" s="119"/>
      <c r="Q4251" s="84"/>
      <c r="R4251" s="152"/>
      <c r="S4251" s="166"/>
      <c r="T4251" s="167"/>
    </row>
    <row r="4252" spans="1:20" s="121" customFormat="1" ht="20.100000000000001" customHeight="1" x14ac:dyDescent="0.3">
      <c r="A4252" s="80"/>
      <c r="B4252" s="110" t="str">
        <f>IF(E4252="","",VLOOKUP(E4252,[1]PROJECTES!$C$14:$G$5000,2,FALSE))</f>
        <v/>
      </c>
      <c r="C4252" s="80"/>
      <c r="D4252" s="283" t="str">
        <f>IF(E4252="","",VLOOKUP(E4252,[1]PROJECTES!$C$14:$G$5000,5,FALSE))</f>
        <v/>
      </c>
      <c r="E4252" s="156"/>
      <c r="F4252" s="110" t="str">
        <f>IF(I4252="","",VLOOKUP(I4252,[1]PROJECTES!$C$14:$G$5000,2,FALSE))</f>
        <v/>
      </c>
      <c r="G4252" s="112" t="str">
        <f>IF(E4252="","",VLOOKUP(E4252,[1]PROJECTES!$C$14:$G$5000,4,FALSE))</f>
        <v/>
      </c>
      <c r="H4252" s="95"/>
      <c r="I4252" s="113" t="str">
        <f>IF(H4252="","",VLOOKUP(H4252,BD!B$2:C$16,2,FALSE))</f>
        <v/>
      </c>
      <c r="J4252" s="114"/>
      <c r="K4252" s="115" t="str">
        <f t="shared" si="147"/>
        <v/>
      </c>
      <c r="L4252" s="116" t="str">
        <f t="shared" ca="1" si="148"/>
        <v>-</v>
      </c>
      <c r="M4252" s="111" t="str">
        <f>IF(E4252="","",VLOOKUP(E4252,[1]PROJECTES!$C$14:$Z$5000,21,FALSE))</f>
        <v/>
      </c>
      <c r="N4252" s="117"/>
      <c r="O4252" s="118" t="s">
        <v>222</v>
      </c>
      <c r="P4252" s="119"/>
      <c r="Q4252" s="84"/>
      <c r="R4252" s="152"/>
      <c r="S4252" s="166"/>
      <c r="T4252" s="167"/>
    </row>
    <row r="4253" spans="1:20" s="121" customFormat="1" ht="20.100000000000001" customHeight="1" x14ac:dyDescent="0.3">
      <c r="A4253" s="80"/>
      <c r="B4253" s="110" t="str">
        <f>IF(E4253="","",VLOOKUP(E4253,[1]PROJECTES!$C$14:$G$5000,2,FALSE))</f>
        <v/>
      </c>
      <c r="C4253" s="80"/>
      <c r="D4253" s="283" t="str">
        <f>IF(E4253="","",VLOOKUP(E4253,[1]PROJECTES!$C$14:$G$5000,5,FALSE))</f>
        <v/>
      </c>
      <c r="E4253" s="156"/>
      <c r="F4253" s="110" t="str">
        <f>IF(I4253="","",VLOOKUP(I4253,[1]PROJECTES!$C$14:$G$5000,2,FALSE))</f>
        <v/>
      </c>
      <c r="G4253" s="112" t="str">
        <f>IF(E4253="","",VLOOKUP(E4253,[1]PROJECTES!$C$14:$G$5000,4,FALSE))</f>
        <v/>
      </c>
      <c r="H4253" s="95"/>
      <c r="I4253" s="113" t="str">
        <f>IF(H4253="","",VLOOKUP(H4253,BD!B$2:C$16,2,FALSE))</f>
        <v/>
      </c>
      <c r="J4253" s="114"/>
      <c r="K4253" s="115" t="str">
        <f t="shared" si="147"/>
        <v/>
      </c>
      <c r="L4253" s="116" t="str">
        <f t="shared" ca="1" si="148"/>
        <v>-</v>
      </c>
      <c r="M4253" s="111" t="str">
        <f>IF(E4253="","",VLOOKUP(E4253,[1]PROJECTES!$C$14:$Z$5000,21,FALSE))</f>
        <v/>
      </c>
      <c r="N4253" s="117"/>
      <c r="O4253" s="118" t="s">
        <v>222</v>
      </c>
      <c r="P4253" s="119"/>
      <c r="Q4253" s="84"/>
      <c r="R4253" s="152"/>
      <c r="S4253" s="166"/>
      <c r="T4253" s="167"/>
    </row>
    <row r="4254" spans="1:20" s="121" customFormat="1" ht="20.100000000000001" customHeight="1" x14ac:dyDescent="0.3">
      <c r="A4254" s="80"/>
      <c r="B4254" s="110" t="str">
        <f>IF(E4254="","",VLOOKUP(E4254,[1]PROJECTES!$C$14:$G$5000,2,FALSE))</f>
        <v/>
      </c>
      <c r="C4254" s="80"/>
      <c r="D4254" s="283" t="str">
        <f>IF(E4254="","",VLOOKUP(E4254,[1]PROJECTES!$C$14:$G$5000,5,FALSE))</f>
        <v/>
      </c>
      <c r="E4254" s="156"/>
      <c r="F4254" s="110" t="str">
        <f>IF(I4254="","",VLOOKUP(I4254,[1]PROJECTES!$C$14:$G$5000,2,FALSE))</f>
        <v/>
      </c>
      <c r="G4254" s="112" t="str">
        <f>IF(E4254="","",VLOOKUP(E4254,[1]PROJECTES!$C$14:$G$5000,4,FALSE))</f>
        <v/>
      </c>
      <c r="H4254" s="95"/>
      <c r="I4254" s="113" t="str">
        <f>IF(H4254="","",VLOOKUP(H4254,BD!B$2:C$16,2,FALSE))</f>
        <v/>
      </c>
      <c r="J4254" s="114"/>
      <c r="K4254" s="115" t="str">
        <f t="shared" si="147"/>
        <v/>
      </c>
      <c r="L4254" s="116" t="str">
        <f t="shared" ca="1" si="148"/>
        <v>-</v>
      </c>
      <c r="M4254" s="111" t="str">
        <f>IF(E4254="","",VLOOKUP(E4254,[1]PROJECTES!$C$14:$Z$5000,21,FALSE))</f>
        <v/>
      </c>
      <c r="N4254" s="117"/>
      <c r="O4254" s="118" t="s">
        <v>222</v>
      </c>
      <c r="P4254" s="119"/>
      <c r="Q4254" s="84"/>
      <c r="R4254" s="152"/>
      <c r="S4254" s="166"/>
      <c r="T4254" s="167"/>
    </row>
    <row r="4255" spans="1:20" s="121" customFormat="1" ht="20.100000000000001" customHeight="1" x14ac:dyDescent="0.3">
      <c r="A4255" s="80"/>
      <c r="B4255" s="110" t="str">
        <f>IF(E4255="","",VLOOKUP(E4255,[1]PROJECTES!$C$14:$G$5000,2,FALSE))</f>
        <v/>
      </c>
      <c r="C4255" s="80"/>
      <c r="D4255" s="283" t="str">
        <f>IF(E4255="","",VLOOKUP(E4255,[1]PROJECTES!$C$14:$G$5000,5,FALSE))</f>
        <v/>
      </c>
      <c r="E4255" s="156"/>
      <c r="F4255" s="110" t="str">
        <f>IF(I4255="","",VLOOKUP(I4255,[1]PROJECTES!$C$14:$G$5000,2,FALSE))</f>
        <v/>
      </c>
      <c r="G4255" s="112" t="str">
        <f>IF(E4255="","",VLOOKUP(E4255,[1]PROJECTES!$C$14:$G$5000,4,FALSE))</f>
        <v/>
      </c>
      <c r="H4255" s="95"/>
      <c r="I4255" s="113" t="str">
        <f>IF(H4255="","",VLOOKUP(H4255,BD!B$2:C$16,2,FALSE))</f>
        <v/>
      </c>
      <c r="J4255" s="114"/>
      <c r="K4255" s="115" t="str">
        <f t="shared" si="147"/>
        <v/>
      </c>
      <c r="L4255" s="116" t="str">
        <f t="shared" ca="1" si="148"/>
        <v>-</v>
      </c>
      <c r="M4255" s="111" t="str">
        <f>IF(E4255="","",VLOOKUP(E4255,[1]PROJECTES!$C$14:$Z$5000,21,FALSE))</f>
        <v/>
      </c>
      <c r="N4255" s="117"/>
      <c r="O4255" s="118" t="s">
        <v>222</v>
      </c>
      <c r="P4255" s="119"/>
      <c r="Q4255" s="84"/>
      <c r="R4255" s="250"/>
      <c r="S4255" s="166"/>
      <c r="T4255" s="167"/>
    </row>
    <row r="4256" spans="1:20" s="121" customFormat="1" ht="20.100000000000001" customHeight="1" x14ac:dyDescent="0.3">
      <c r="A4256" s="80"/>
      <c r="B4256" s="110" t="str">
        <f>IF(E4256="","",VLOOKUP(E4256,[1]PROJECTES!$C$14:$G$5000,2,FALSE))</f>
        <v/>
      </c>
      <c r="C4256" s="80"/>
      <c r="D4256" s="283" t="str">
        <f>IF(E4256="","",VLOOKUP(E4256,[1]PROJECTES!$C$14:$G$5000,5,FALSE))</f>
        <v/>
      </c>
      <c r="E4256" s="156"/>
      <c r="F4256" s="110" t="str">
        <f>IF(I4256="","",VLOOKUP(I4256,[1]PROJECTES!$C$14:$G$5000,2,FALSE))</f>
        <v/>
      </c>
      <c r="G4256" s="112" t="str">
        <f>IF(E4256="","",VLOOKUP(E4256,[1]PROJECTES!$C$14:$G$5000,4,FALSE))</f>
        <v/>
      </c>
      <c r="H4256" s="95"/>
      <c r="I4256" s="113" t="str">
        <f>IF(H4256="","",VLOOKUP(H4256,BD!B$2:C$16,2,FALSE))</f>
        <v/>
      </c>
      <c r="J4256" s="114"/>
      <c r="K4256" s="115" t="str">
        <f t="shared" si="147"/>
        <v/>
      </c>
      <c r="L4256" s="116" t="str">
        <f t="shared" ca="1" si="148"/>
        <v>-</v>
      </c>
      <c r="M4256" s="111" t="str">
        <f>IF(E4256="","",VLOOKUP(E4256,[1]PROJECTES!$C$14:$Z$5000,21,FALSE))</f>
        <v/>
      </c>
      <c r="N4256" s="117"/>
      <c r="O4256" s="118" t="s">
        <v>222</v>
      </c>
      <c r="P4256" s="119"/>
      <c r="Q4256" s="84"/>
      <c r="R4256" s="152"/>
      <c r="S4256" s="166"/>
      <c r="T4256" s="167"/>
    </row>
    <row r="4257" spans="1:20" s="121" customFormat="1" ht="20.100000000000001" customHeight="1" x14ac:dyDescent="0.3">
      <c r="A4257" s="80"/>
      <c r="B4257" s="110" t="str">
        <f>IF(E4257="","",VLOOKUP(E4257,[1]PROJECTES!$C$14:$G$5000,2,FALSE))</f>
        <v/>
      </c>
      <c r="C4257" s="80"/>
      <c r="D4257" s="283" t="str">
        <f>IF(E4257="","",VLOOKUP(E4257,[1]PROJECTES!$C$14:$G$5000,5,FALSE))</f>
        <v/>
      </c>
      <c r="E4257" s="156"/>
      <c r="F4257" s="110" t="str">
        <f>IF(I4257="","",VLOOKUP(I4257,[1]PROJECTES!$C$14:$G$5000,2,FALSE))</f>
        <v/>
      </c>
      <c r="G4257" s="112" t="str">
        <f>IF(E4257="","",VLOOKUP(E4257,[1]PROJECTES!$C$14:$G$5000,4,FALSE))</f>
        <v/>
      </c>
      <c r="H4257" s="95"/>
      <c r="I4257" s="113" t="str">
        <f>IF(H4257="","",VLOOKUP(H4257,BD!B$2:C$16,2,FALSE))</f>
        <v/>
      </c>
      <c r="J4257" s="114"/>
      <c r="K4257" s="115" t="str">
        <f t="shared" si="147"/>
        <v/>
      </c>
      <c r="L4257" s="116" t="str">
        <f t="shared" ca="1" si="148"/>
        <v>-</v>
      </c>
      <c r="M4257" s="111" t="str">
        <f>IF(E4257="","",VLOOKUP(E4257,[1]PROJECTES!$C$14:$Z$5000,21,FALSE))</f>
        <v/>
      </c>
      <c r="N4257" s="117"/>
      <c r="O4257" s="118" t="s">
        <v>222</v>
      </c>
      <c r="P4257" s="119"/>
      <c r="Q4257" s="84"/>
      <c r="R4257" s="152"/>
      <c r="S4257" s="166"/>
      <c r="T4257" s="167"/>
    </row>
    <row r="4258" spans="1:20" s="121" customFormat="1" ht="20.100000000000001" customHeight="1" x14ac:dyDescent="0.3">
      <c r="A4258" s="80"/>
      <c r="B4258" s="110" t="str">
        <f>IF(E4258="","",VLOOKUP(E4258,[1]PROJECTES!$C$14:$G$5000,2,FALSE))</f>
        <v/>
      </c>
      <c r="C4258" s="80"/>
      <c r="D4258" s="283" t="str">
        <f>IF(E4258="","",VLOOKUP(E4258,[1]PROJECTES!$C$14:$G$5000,5,FALSE))</f>
        <v/>
      </c>
      <c r="E4258" s="156"/>
      <c r="F4258" s="110" t="str">
        <f>IF(I4258="","",VLOOKUP(I4258,[1]PROJECTES!$C$14:$G$5000,2,FALSE))</f>
        <v/>
      </c>
      <c r="G4258" s="112" t="str">
        <f>IF(E4258="","",VLOOKUP(E4258,[1]PROJECTES!$C$14:$G$5000,4,FALSE))</f>
        <v/>
      </c>
      <c r="H4258" s="95"/>
      <c r="I4258" s="113" t="str">
        <f>IF(H4258="","",VLOOKUP(H4258,BD!B$2:C$16,2,FALSE))</f>
        <v/>
      </c>
      <c r="J4258" s="114"/>
      <c r="K4258" s="115" t="str">
        <f t="shared" si="147"/>
        <v/>
      </c>
      <c r="L4258" s="116" t="str">
        <f t="shared" ca="1" si="148"/>
        <v>-</v>
      </c>
      <c r="M4258" s="111" t="str">
        <f>IF(E4258="","",VLOOKUP(E4258,[1]PROJECTES!$C$14:$Z$5000,21,FALSE))</f>
        <v/>
      </c>
      <c r="N4258" s="117"/>
      <c r="O4258" s="118" t="s">
        <v>222</v>
      </c>
      <c r="P4258" s="119"/>
      <c r="Q4258" s="84"/>
      <c r="R4258" s="152"/>
      <c r="S4258" s="166"/>
      <c r="T4258" s="167"/>
    </row>
    <row r="4259" spans="1:20" s="121" customFormat="1" ht="20.100000000000001" customHeight="1" x14ac:dyDescent="0.3">
      <c r="A4259" s="80"/>
      <c r="B4259" s="110" t="str">
        <f>IF(E4259="","",VLOOKUP(E4259,[1]PROJECTES!$C$14:$G$5000,2,FALSE))</f>
        <v/>
      </c>
      <c r="C4259" s="80"/>
      <c r="D4259" s="283" t="str">
        <f>IF(E4259="","",VLOOKUP(E4259,[1]PROJECTES!$C$14:$G$5000,5,FALSE))</f>
        <v/>
      </c>
      <c r="E4259" s="156"/>
      <c r="F4259" s="110" t="str">
        <f>IF(I4259="","",VLOOKUP(I4259,[1]PROJECTES!$C$14:$G$5000,2,FALSE))</f>
        <v/>
      </c>
      <c r="G4259" s="112" t="str">
        <f>IF(E4259="","",VLOOKUP(E4259,[1]PROJECTES!$C$14:$G$5000,4,FALSE))</f>
        <v/>
      </c>
      <c r="H4259" s="95"/>
      <c r="I4259" s="113" t="str">
        <f>IF(H4259="","",VLOOKUP(H4259,BD!B$2:C$16,2,FALSE))</f>
        <v/>
      </c>
      <c r="J4259" s="114"/>
      <c r="K4259" s="115" t="str">
        <f t="shared" si="147"/>
        <v/>
      </c>
      <c r="L4259" s="116" t="str">
        <f t="shared" ca="1" si="148"/>
        <v>-</v>
      </c>
      <c r="M4259" s="111" t="str">
        <f>IF(E4259="","",VLOOKUP(E4259,[1]PROJECTES!$C$14:$Z$5000,21,FALSE))</f>
        <v/>
      </c>
      <c r="N4259" s="117"/>
      <c r="O4259" s="118" t="s">
        <v>222</v>
      </c>
      <c r="P4259" s="119"/>
      <c r="Q4259" s="84"/>
      <c r="R4259" s="152"/>
      <c r="S4259" s="166"/>
      <c r="T4259" s="167"/>
    </row>
    <row r="4260" spans="1:20" s="121" customFormat="1" ht="20.100000000000001" customHeight="1" x14ac:dyDescent="0.3">
      <c r="A4260" s="80"/>
      <c r="B4260" s="110" t="str">
        <f>IF(E4260="","",VLOOKUP(E4260,[1]PROJECTES!$C$14:$G$5000,2,FALSE))</f>
        <v/>
      </c>
      <c r="C4260" s="80"/>
      <c r="D4260" s="283" t="str">
        <f>IF(E4260="","",VLOOKUP(E4260,[1]PROJECTES!$C$14:$G$5000,5,FALSE))</f>
        <v/>
      </c>
      <c r="E4260" s="156"/>
      <c r="F4260" s="110" t="str">
        <f>IF(I4260="","",VLOOKUP(I4260,[1]PROJECTES!$C$14:$G$5000,2,FALSE))</f>
        <v/>
      </c>
      <c r="G4260" s="112" t="str">
        <f>IF(E4260="","",VLOOKUP(E4260,[1]PROJECTES!$C$14:$G$5000,4,FALSE))</f>
        <v/>
      </c>
      <c r="H4260" s="95"/>
      <c r="I4260" s="113" t="str">
        <f>IF(H4260="","",VLOOKUP(H4260,BD!B$2:C$16,2,FALSE))</f>
        <v/>
      </c>
      <c r="J4260" s="114"/>
      <c r="K4260" s="115" t="str">
        <f t="shared" si="147"/>
        <v/>
      </c>
      <c r="L4260" s="116" t="str">
        <f t="shared" ca="1" si="148"/>
        <v>-</v>
      </c>
      <c r="M4260" s="111" t="str">
        <f>IF(E4260="","",VLOOKUP(E4260,[1]PROJECTES!$C$14:$Z$5000,21,FALSE))</f>
        <v/>
      </c>
      <c r="N4260" s="117"/>
      <c r="O4260" s="118" t="s">
        <v>222</v>
      </c>
      <c r="P4260" s="119"/>
      <c r="Q4260" s="84"/>
      <c r="R4260" s="152"/>
      <c r="S4260" s="166"/>
      <c r="T4260" s="167"/>
    </row>
    <row r="4261" spans="1:20" s="121" customFormat="1" ht="20.100000000000001" customHeight="1" x14ac:dyDescent="0.3">
      <c r="A4261" s="80"/>
      <c r="B4261" s="110" t="str">
        <f>IF(E4261="","",VLOOKUP(E4261,[1]PROJECTES!$C$14:$G$5000,2,FALSE))</f>
        <v/>
      </c>
      <c r="C4261" s="80"/>
      <c r="D4261" s="283" t="str">
        <f>IF(E4261="","",VLOOKUP(E4261,[1]PROJECTES!$C$14:$G$5000,5,FALSE))</f>
        <v/>
      </c>
      <c r="E4261" s="156"/>
      <c r="F4261" s="110" t="str">
        <f>IF(I4261="","",VLOOKUP(I4261,[1]PROJECTES!$C$14:$G$5000,2,FALSE))</f>
        <v/>
      </c>
      <c r="G4261" s="112" t="str">
        <f>IF(E4261="","",VLOOKUP(E4261,[1]PROJECTES!$C$14:$G$5000,4,FALSE))</f>
        <v/>
      </c>
      <c r="H4261" s="95"/>
      <c r="I4261" s="113" t="str">
        <f>IF(H4261="","",VLOOKUP(H4261,BD!B$2:C$16,2,FALSE))</f>
        <v/>
      </c>
      <c r="J4261" s="114"/>
      <c r="K4261" s="115" t="str">
        <f t="shared" si="147"/>
        <v/>
      </c>
      <c r="L4261" s="116" t="str">
        <f t="shared" ca="1" si="148"/>
        <v>-</v>
      </c>
      <c r="M4261" s="111" t="str">
        <f>IF(E4261="","",VLOOKUP(E4261,[1]PROJECTES!$C$14:$Z$5000,21,FALSE))</f>
        <v/>
      </c>
      <c r="N4261" s="117"/>
      <c r="O4261" s="118" t="s">
        <v>222</v>
      </c>
      <c r="P4261" s="119"/>
      <c r="Q4261" s="84"/>
      <c r="R4261" s="152"/>
      <c r="S4261" s="166"/>
      <c r="T4261" s="167"/>
    </row>
    <row r="4262" spans="1:20" s="121" customFormat="1" ht="20.100000000000001" customHeight="1" x14ac:dyDescent="0.3">
      <c r="A4262" s="80"/>
      <c r="B4262" s="110" t="str">
        <f>IF(E4262="","",VLOOKUP(E4262,[1]PROJECTES!$C$14:$G$5000,2,FALSE))</f>
        <v/>
      </c>
      <c r="C4262" s="80"/>
      <c r="D4262" s="283" t="str">
        <f>IF(E4262="","",VLOOKUP(E4262,[1]PROJECTES!$C$14:$G$5000,5,FALSE))</f>
        <v/>
      </c>
      <c r="E4262" s="156"/>
      <c r="F4262" s="110" t="str">
        <f>IF(I4262="","",VLOOKUP(I4262,[1]PROJECTES!$C$14:$G$5000,2,FALSE))</f>
        <v/>
      </c>
      <c r="G4262" s="112" t="str">
        <f>IF(E4262="","",VLOOKUP(E4262,[1]PROJECTES!$C$14:$G$5000,4,FALSE))</f>
        <v/>
      </c>
      <c r="H4262" s="95"/>
      <c r="I4262" s="113" t="str">
        <f>IF(H4262="","",VLOOKUP(H4262,BD!B$2:C$16,2,FALSE))</f>
        <v/>
      </c>
      <c r="J4262" s="114"/>
      <c r="K4262" s="115" t="str">
        <f t="shared" si="147"/>
        <v/>
      </c>
      <c r="L4262" s="116" t="str">
        <f t="shared" ca="1" si="148"/>
        <v>-</v>
      </c>
      <c r="M4262" s="111" t="str">
        <f>IF(E4262="","",VLOOKUP(E4262,[1]PROJECTES!$C$14:$Z$5000,21,FALSE))</f>
        <v/>
      </c>
      <c r="N4262" s="117"/>
      <c r="O4262" s="118" t="s">
        <v>222</v>
      </c>
      <c r="P4262" s="119"/>
      <c r="Q4262" s="84"/>
      <c r="R4262" s="152"/>
      <c r="S4262" s="166"/>
      <c r="T4262" s="167"/>
    </row>
    <row r="4263" spans="1:20" s="121" customFormat="1" ht="20.100000000000001" customHeight="1" x14ac:dyDescent="0.3">
      <c r="A4263" s="80"/>
      <c r="B4263" s="110" t="str">
        <f>IF(E4263="","",VLOOKUP(E4263,[1]PROJECTES!$C$14:$G$5000,2,FALSE))</f>
        <v/>
      </c>
      <c r="C4263" s="80"/>
      <c r="D4263" s="283" t="str">
        <f>IF(E4263="","",VLOOKUP(E4263,[1]PROJECTES!$C$14:$G$5000,5,FALSE))</f>
        <v/>
      </c>
      <c r="E4263" s="79"/>
      <c r="F4263" s="110" t="str">
        <f>IF(I4263="","",VLOOKUP(I4263,[1]PROJECTES!$C$14:$G$5000,2,FALSE))</f>
        <v/>
      </c>
      <c r="G4263" s="112" t="str">
        <f>IF(E4263="","",VLOOKUP(E4263,[1]PROJECTES!$C$14:$G$5000,4,FALSE))</f>
        <v/>
      </c>
      <c r="H4263" s="95"/>
      <c r="I4263" s="113"/>
      <c r="J4263" s="114"/>
      <c r="K4263" s="115" t="str">
        <f t="shared" si="147"/>
        <v/>
      </c>
      <c r="L4263" s="116" t="str">
        <f t="shared" ca="1" si="148"/>
        <v>-</v>
      </c>
      <c r="M4263" s="111" t="str">
        <f>IF(E4263="","",VLOOKUP(E4263,[1]PROJECTES!$C$14:$Z$5000,21,FALSE))</f>
        <v/>
      </c>
      <c r="N4263" s="117"/>
      <c r="O4263" s="118" t="s">
        <v>222</v>
      </c>
      <c r="P4263" s="119"/>
      <c r="Q4263" s="84"/>
      <c r="R4263" s="125"/>
      <c r="S4263" s="166"/>
      <c r="T4263" s="167"/>
    </row>
    <row r="4264" spans="1:20" s="121" customFormat="1" ht="20.100000000000001" customHeight="1" x14ac:dyDescent="0.3">
      <c r="A4264" s="80"/>
      <c r="B4264" s="110" t="str">
        <f>IF(E4264="","",VLOOKUP(E4264,[1]PROJECTES!$C$14:$G$5000,2,FALSE))</f>
        <v/>
      </c>
      <c r="C4264" s="80"/>
      <c r="D4264" s="283" t="str">
        <f>IF(E4264="","",VLOOKUP(E4264,[1]PROJECTES!$C$14:$G$5000,5,FALSE))</f>
        <v/>
      </c>
      <c r="E4264" s="79"/>
      <c r="F4264" s="110" t="str">
        <f>IF(I4264="","",VLOOKUP(I4264,[1]PROJECTES!$C$14:$G$5000,2,FALSE))</f>
        <v/>
      </c>
      <c r="G4264" s="112" t="str">
        <f>IF(E4264="","",VLOOKUP(E4264,[1]PROJECTES!$C$14:$G$5000,4,FALSE))</f>
        <v/>
      </c>
      <c r="H4264" s="95"/>
      <c r="I4264" s="113"/>
      <c r="J4264" s="114"/>
      <c r="K4264" s="115" t="str">
        <f t="shared" si="147"/>
        <v/>
      </c>
      <c r="L4264" s="116" t="str">
        <f t="shared" ca="1" si="148"/>
        <v>-</v>
      </c>
      <c r="M4264" s="111" t="str">
        <f>IF(E4264="","",VLOOKUP(E4264,[1]PROJECTES!$C$14:$Z$5000,21,FALSE))</f>
        <v/>
      </c>
      <c r="N4264" s="117"/>
      <c r="O4264" s="118" t="s">
        <v>222</v>
      </c>
      <c r="P4264" s="119"/>
      <c r="Q4264" s="84"/>
      <c r="R4264" s="125"/>
      <c r="S4264" s="166"/>
      <c r="T4264" s="167"/>
    </row>
    <row r="4265" spans="1:20" s="121" customFormat="1" ht="20.100000000000001" customHeight="1" x14ac:dyDescent="0.3">
      <c r="A4265" s="80"/>
      <c r="B4265" s="110" t="str">
        <f>IF(E4265="","",VLOOKUP(E4265,[1]PROJECTES!$C$14:$G$5000,2,FALSE))</f>
        <v/>
      </c>
      <c r="C4265" s="80"/>
      <c r="D4265" s="283" t="str">
        <f>IF(E4265="","",VLOOKUP(E4265,[1]PROJECTES!$C$14:$G$5000,5,FALSE))</f>
        <v/>
      </c>
      <c r="E4265" s="79"/>
      <c r="F4265" s="110" t="str">
        <f>IF(I4265="","",VLOOKUP(I4265,[1]PROJECTES!$C$14:$G$5000,2,FALSE))</f>
        <v/>
      </c>
      <c r="G4265" s="112" t="str">
        <f>IF(E4265="","",VLOOKUP(E4265,[1]PROJECTES!$C$14:$G$5000,4,FALSE))</f>
        <v/>
      </c>
      <c r="H4265" s="95"/>
      <c r="I4265" s="113"/>
      <c r="J4265" s="114"/>
      <c r="K4265" s="115" t="str">
        <f t="shared" ref="K4265:K4267" si="149">IF(J4265="","",WEEKNUM(J4265,2)-0)</f>
        <v/>
      </c>
      <c r="L4265" s="116" t="str">
        <f t="shared" ref="L4265:L4267" ca="1" si="150">IF(M4265="","-",IF(G4265="TA","-",+M4265-TODAY()))</f>
        <v>-</v>
      </c>
      <c r="M4265" s="111" t="str">
        <f>IF(E4265="","",VLOOKUP(E4265,[1]PROJECTES!$C$14:$Z$5000,21,FALSE))</f>
        <v/>
      </c>
      <c r="N4265" s="117"/>
      <c r="O4265" s="118" t="s">
        <v>222</v>
      </c>
      <c r="P4265" s="119"/>
      <c r="Q4265" s="84"/>
      <c r="R4265" s="125"/>
      <c r="S4265" s="166"/>
      <c r="T4265" s="167"/>
    </row>
    <row r="4266" spans="1:20" s="121" customFormat="1" ht="20.100000000000001" customHeight="1" x14ac:dyDescent="0.3">
      <c r="A4266" s="80"/>
      <c r="B4266" s="110" t="str">
        <f>IF(E4266="","",VLOOKUP(E4266,[1]PROJECTES!$C$14:$G$5000,2,FALSE))</f>
        <v/>
      </c>
      <c r="C4266" s="80"/>
      <c r="D4266" s="283" t="str">
        <f>IF(E4266="","",VLOOKUP(E4266,[1]PROJECTES!$C$14:$G$5000,5,FALSE))</f>
        <v/>
      </c>
      <c r="E4266" s="79"/>
      <c r="F4266" s="110" t="str">
        <f>IF(I4266="","",VLOOKUP(I4266,[1]PROJECTES!$C$14:$G$5000,2,FALSE))</f>
        <v/>
      </c>
      <c r="G4266" s="112" t="str">
        <f>IF(E4266="","",VLOOKUP(E4266,[1]PROJECTES!$C$14:$G$5000,4,FALSE))</f>
        <v/>
      </c>
      <c r="H4266" s="95"/>
      <c r="I4266" s="113"/>
      <c r="J4266" s="114"/>
      <c r="K4266" s="115" t="str">
        <f t="shared" si="149"/>
        <v/>
      </c>
      <c r="L4266" s="116" t="str">
        <f t="shared" ca="1" si="150"/>
        <v>-</v>
      </c>
      <c r="M4266" s="111" t="str">
        <f>IF(E4266="","",VLOOKUP(E4266,[1]PROJECTES!$C$14:$Z$5000,21,FALSE))</f>
        <v/>
      </c>
      <c r="N4266" s="117"/>
      <c r="O4266" s="118" t="s">
        <v>222</v>
      </c>
      <c r="P4266" s="119"/>
      <c r="Q4266" s="84"/>
      <c r="R4266" s="125"/>
      <c r="S4266" s="166"/>
      <c r="T4266" s="167"/>
    </row>
    <row r="4267" spans="1:20" s="121" customFormat="1" ht="20.100000000000001" customHeight="1" x14ac:dyDescent="0.3">
      <c r="A4267" s="80"/>
      <c r="B4267" s="110" t="str">
        <f>IF(E4267="","",VLOOKUP(E4267,[1]PROJECTES!$C$14:$G$5000,2,FALSE))</f>
        <v/>
      </c>
      <c r="C4267" s="80"/>
      <c r="D4267" s="283" t="str">
        <f>IF(E4267="","",VLOOKUP(E4267,[1]PROJECTES!$C$14:$G$5000,5,FALSE))</f>
        <v/>
      </c>
      <c r="E4267" s="79"/>
      <c r="F4267" s="110" t="str">
        <f>IF(I4267="","",VLOOKUP(I4267,[1]PROJECTES!$C$14:$G$5000,2,FALSE))</f>
        <v/>
      </c>
      <c r="G4267" s="112" t="str">
        <f>IF(E4267="","",VLOOKUP(E4267,[1]PROJECTES!$C$14:$G$5000,4,FALSE))</f>
        <v/>
      </c>
      <c r="H4267" s="95"/>
      <c r="I4267" s="113"/>
      <c r="J4267" s="114"/>
      <c r="K4267" s="115" t="str">
        <f t="shared" si="149"/>
        <v/>
      </c>
      <c r="L4267" s="116" t="str">
        <f t="shared" ca="1" si="150"/>
        <v>-</v>
      </c>
      <c r="M4267" s="111" t="str">
        <f>IF(E4267="","",VLOOKUP(E4267,[1]PROJECTES!$C$14:$Z$5000,21,FALSE))</f>
        <v/>
      </c>
      <c r="N4267" s="117"/>
      <c r="O4267" s="118" t="s">
        <v>222</v>
      </c>
      <c r="P4267" s="119"/>
      <c r="Q4267" s="84"/>
      <c r="R4267" s="125"/>
      <c r="S4267" s="166"/>
      <c r="T4267" s="167"/>
    </row>
    <row r="4268" spans="1:20" s="121" customFormat="1" ht="20.100000000000001" customHeight="1" x14ac:dyDescent="0.3">
      <c r="A4268" s="80"/>
      <c r="B4268" s="110" t="str">
        <f>IF(E4268="","",VLOOKUP(E4268,[1]PROJECTES!$C$14:$G$5000,2,FALSE))</f>
        <v/>
      </c>
      <c r="C4268" s="80"/>
      <c r="D4268" s="283" t="str">
        <f>IF(E4268="","",VLOOKUP(E4268,[1]PROJECTES!$C$14:$G$5000,5,FALSE))</f>
        <v/>
      </c>
      <c r="E4268" s="79"/>
      <c r="F4268" s="110" t="str">
        <f>IF(I4268="","",VLOOKUP(I4268,[1]PROJECTES!$C$14:$G$5000,2,FALSE))</f>
        <v/>
      </c>
      <c r="G4268" s="112" t="str">
        <f>IF(E4268="","",VLOOKUP(E4268,[1]PROJECTES!$C$14:$G$5000,4,FALSE))</f>
        <v/>
      </c>
      <c r="H4268" s="95"/>
      <c r="I4268" s="113"/>
      <c r="J4268" s="114"/>
      <c r="K4268" s="115" t="str">
        <f t="shared" ref="K4268" si="151">IF(J4268="","",WEEKNUM(J4268,2)-0)</f>
        <v/>
      </c>
      <c r="L4268" s="116" t="str">
        <f t="shared" ref="L4268" ca="1" si="152">IF(M4268="","-",IF(G4268="TA","-",+M4268-TODAY()))</f>
        <v>-</v>
      </c>
      <c r="M4268" s="111" t="str">
        <f>IF(E4268="","",VLOOKUP(E4268,[1]PROJECTES!$C$14:$Z$5000,21,FALSE))</f>
        <v/>
      </c>
      <c r="N4268" s="117"/>
      <c r="O4268" s="118" t="s">
        <v>222</v>
      </c>
      <c r="P4268" s="119"/>
      <c r="Q4268" s="84"/>
      <c r="R4268" s="125"/>
      <c r="S4268" s="166"/>
      <c r="T4268" s="167"/>
    </row>
    <row r="4269" spans="1:20" s="121" customFormat="1" ht="20.100000000000001" customHeight="1" x14ac:dyDescent="0.3">
      <c r="A4269" s="80"/>
      <c r="B4269" s="110" t="str">
        <f>IF(E4269="","",VLOOKUP(E4269,[1]PROJECTES!$C$14:$G$5000,2,FALSE))</f>
        <v/>
      </c>
      <c r="C4269" s="80"/>
      <c r="D4269" s="283" t="str">
        <f>IF(E4269="","",VLOOKUP(E4269,[1]PROJECTES!$C$14:$G$5000,5,FALSE))</f>
        <v/>
      </c>
      <c r="E4269" s="156"/>
      <c r="F4269" s="110" t="str">
        <f>IF(I4269="","",VLOOKUP(I4269,[1]PROJECTES!$C$14:$G$5000,2,FALSE))</f>
        <v/>
      </c>
      <c r="G4269" s="112" t="str">
        <f>IF(E4269="","",VLOOKUP(E4269,[1]PROJECTES!$C$14:$G$5000,4,FALSE))</f>
        <v/>
      </c>
      <c r="H4269" s="95"/>
      <c r="I4269" s="113" t="str">
        <f>IF(H4269="","",VLOOKUP(H4269,BD!B$2:C$16,2,FALSE))</f>
        <v/>
      </c>
      <c r="J4269" s="114"/>
      <c r="K4269" s="115" t="str">
        <f t="shared" si="147"/>
        <v/>
      </c>
      <c r="L4269" s="116" t="str">
        <f t="shared" ca="1" si="148"/>
        <v>-</v>
      </c>
      <c r="M4269" s="111" t="str">
        <f>IF(E4269="","",VLOOKUP(E4269,[1]PROJECTES!$C$14:$Z$5000,21,FALSE))</f>
        <v/>
      </c>
      <c r="N4269" s="117"/>
      <c r="O4269" s="118" t="s">
        <v>222</v>
      </c>
      <c r="P4269" s="119"/>
      <c r="Q4269" s="84"/>
      <c r="R4269" s="152"/>
      <c r="S4269" s="166"/>
      <c r="T4269" s="167"/>
    </row>
    <row r="4270" spans="1:20" s="121" customFormat="1" ht="20.100000000000001" customHeight="1" x14ac:dyDescent="0.3">
      <c r="A4270" s="80"/>
      <c r="B4270" s="110" t="str">
        <f>IF(E4270="","",VLOOKUP(E4270,[1]PROJECTES!$C$14:$G$5000,2,FALSE))</f>
        <v/>
      </c>
      <c r="C4270" s="80"/>
      <c r="D4270" s="283" t="str">
        <f>IF(E4270="","",VLOOKUP(E4270,[1]PROJECTES!$C$14:$G$5000,5,FALSE))</f>
        <v/>
      </c>
      <c r="E4270" s="156"/>
      <c r="F4270" s="110" t="str">
        <f>IF(I4270="","",VLOOKUP(I4270,[1]PROJECTES!$C$14:$G$5000,2,FALSE))</f>
        <v/>
      </c>
      <c r="G4270" s="112" t="str">
        <f>IF(E4270="","",VLOOKUP(E4270,[1]PROJECTES!$C$14:$G$5000,4,FALSE))</f>
        <v/>
      </c>
      <c r="H4270" s="95"/>
      <c r="I4270" s="113" t="str">
        <f>IF(H4270="","",VLOOKUP(H4270,BD!B$2:C$16,2,FALSE))</f>
        <v/>
      </c>
      <c r="J4270" s="114"/>
      <c r="K4270" s="115" t="str">
        <f t="shared" si="147"/>
        <v/>
      </c>
      <c r="L4270" s="116" t="str">
        <f t="shared" ca="1" si="148"/>
        <v>-</v>
      </c>
      <c r="M4270" s="111" t="str">
        <f>IF(E4270="","",VLOOKUP(E4270,[1]PROJECTES!$C$14:$Z$5000,21,FALSE))</f>
        <v/>
      </c>
      <c r="N4270" s="117"/>
      <c r="O4270" s="118" t="s">
        <v>222</v>
      </c>
      <c r="P4270" s="119"/>
      <c r="Q4270" s="84"/>
      <c r="R4270" s="152"/>
      <c r="S4270" s="166"/>
      <c r="T4270" s="167"/>
    </row>
    <row r="4271" spans="1:20" s="121" customFormat="1" ht="20.100000000000001" customHeight="1" x14ac:dyDescent="0.3">
      <c r="A4271" s="80"/>
      <c r="B4271" s="110" t="str">
        <f>IF(E4271="","",VLOOKUP(E4271,[1]PROJECTES!$C$14:$G$5000,2,FALSE))</f>
        <v/>
      </c>
      <c r="C4271" s="80"/>
      <c r="D4271" s="283" t="str">
        <f>IF(E4271="","",VLOOKUP(E4271,[1]PROJECTES!$C$14:$G$5000,5,FALSE))</f>
        <v/>
      </c>
      <c r="E4271" s="156"/>
      <c r="F4271" s="110" t="str">
        <f>IF(I4271="","",VLOOKUP(I4271,[1]PROJECTES!$C$14:$G$5000,2,FALSE))</f>
        <v/>
      </c>
      <c r="G4271" s="112" t="str">
        <f>IF(E4271="","",VLOOKUP(E4271,[1]PROJECTES!$C$14:$G$5000,4,FALSE))</f>
        <v/>
      </c>
      <c r="H4271" s="95"/>
      <c r="I4271" s="113" t="str">
        <f>IF(H4271="","",VLOOKUP(H4271,BD!B$2:C$16,2,FALSE))</f>
        <v/>
      </c>
      <c r="J4271" s="114"/>
      <c r="K4271" s="115" t="str">
        <f t="shared" si="147"/>
        <v/>
      </c>
      <c r="L4271" s="116" t="str">
        <f t="shared" ca="1" si="148"/>
        <v>-</v>
      </c>
      <c r="M4271" s="111" t="str">
        <f>IF(E4271="","",VLOOKUP(E4271,[1]PROJECTES!$C$14:$Z$5000,21,FALSE))</f>
        <v/>
      </c>
      <c r="N4271" s="117"/>
      <c r="O4271" s="118" t="s">
        <v>222</v>
      </c>
      <c r="P4271" s="119"/>
      <c r="Q4271" s="84"/>
      <c r="R4271" s="152"/>
      <c r="S4271" s="166"/>
      <c r="T4271" s="167"/>
    </row>
    <row r="4272" spans="1:20" s="121" customFormat="1" ht="20.100000000000001" customHeight="1" x14ac:dyDescent="0.3">
      <c r="A4272" s="80"/>
      <c r="B4272" s="110" t="str">
        <f>IF(E4272="","",VLOOKUP(E4272,[1]PROJECTES!$C$14:$G$5000,2,FALSE))</f>
        <v/>
      </c>
      <c r="C4272" s="80"/>
      <c r="D4272" s="283" t="str">
        <f>IF(E4272="","",VLOOKUP(E4272,[1]PROJECTES!$C$14:$G$5000,5,FALSE))</f>
        <v/>
      </c>
      <c r="E4272" s="156"/>
      <c r="F4272" s="110" t="str">
        <f>IF(I4272="","",VLOOKUP(I4272,[1]PROJECTES!$C$14:$G$5000,2,FALSE))</f>
        <v/>
      </c>
      <c r="G4272" s="112" t="str">
        <f>IF(E4272="","",VLOOKUP(E4272,[1]PROJECTES!$C$14:$G$5000,4,FALSE))</f>
        <v/>
      </c>
      <c r="H4272" s="95"/>
      <c r="I4272" s="113" t="str">
        <f>IF(H4272="","",VLOOKUP(H4272,BD!B$2:C$16,2,FALSE))</f>
        <v/>
      </c>
      <c r="J4272" s="114"/>
      <c r="K4272" s="115" t="str">
        <f t="shared" si="147"/>
        <v/>
      </c>
      <c r="L4272" s="116" t="str">
        <f t="shared" ca="1" si="148"/>
        <v>-</v>
      </c>
      <c r="M4272" s="111" t="str">
        <f>IF(E4272="","",VLOOKUP(E4272,[1]PROJECTES!$C$14:$Z$5000,21,FALSE))</f>
        <v/>
      </c>
      <c r="N4272" s="117"/>
      <c r="O4272" s="118" t="s">
        <v>222</v>
      </c>
      <c r="P4272" s="119"/>
      <c r="Q4272" s="84"/>
      <c r="R4272" s="152"/>
      <c r="S4272" s="166"/>
      <c r="T4272" s="167"/>
    </row>
    <row r="4273" spans="1:20" s="121" customFormat="1" ht="20.100000000000001" customHeight="1" x14ac:dyDescent="0.3">
      <c r="A4273" s="80"/>
      <c r="B4273" s="110" t="str">
        <f>IF(E4273="","",VLOOKUP(E4273,[1]PROJECTES!$C$14:$G$5000,2,FALSE))</f>
        <v/>
      </c>
      <c r="C4273" s="80"/>
      <c r="D4273" s="283" t="str">
        <f>IF(E4273="","",VLOOKUP(E4273,[1]PROJECTES!$C$14:$G$5000,5,FALSE))</f>
        <v/>
      </c>
      <c r="E4273" s="156"/>
      <c r="F4273" s="110" t="str">
        <f>IF(I4273="","",VLOOKUP(I4273,[1]PROJECTES!$C$14:$G$5000,2,FALSE))</f>
        <v/>
      </c>
      <c r="G4273" s="112" t="str">
        <f>IF(E4273="","",VLOOKUP(E4273,[1]PROJECTES!$C$14:$G$5000,4,FALSE))</f>
        <v/>
      </c>
      <c r="H4273" s="95"/>
      <c r="I4273" s="113" t="str">
        <f>IF(H4273="","",VLOOKUP(H4273,BD!B$2:C$16,2,FALSE))</f>
        <v/>
      </c>
      <c r="J4273" s="114"/>
      <c r="K4273" s="115" t="str">
        <f t="shared" si="147"/>
        <v/>
      </c>
      <c r="L4273" s="116" t="str">
        <f t="shared" ca="1" si="148"/>
        <v>-</v>
      </c>
      <c r="M4273" s="111" t="str">
        <f>IF(E4273="","",VLOOKUP(E4273,[1]PROJECTES!$C$14:$Z$5000,21,FALSE))</f>
        <v/>
      </c>
      <c r="N4273" s="117"/>
      <c r="O4273" s="118" t="s">
        <v>222</v>
      </c>
      <c r="P4273" s="119"/>
      <c r="Q4273" s="84"/>
      <c r="R4273" s="152"/>
      <c r="S4273" s="166"/>
      <c r="T4273" s="167"/>
    </row>
    <row r="4274" spans="1:20" s="121" customFormat="1" ht="20.100000000000001" customHeight="1" x14ac:dyDescent="0.3">
      <c r="A4274" s="80"/>
      <c r="B4274" s="110" t="str">
        <f>IF(E4274="","",VLOOKUP(E4274,[1]PROJECTES!$C$14:$G$5000,2,FALSE))</f>
        <v/>
      </c>
      <c r="C4274" s="80"/>
      <c r="D4274" s="283" t="str">
        <f>IF(E4274="","",VLOOKUP(E4274,[1]PROJECTES!$C$14:$G$5000,5,FALSE))</f>
        <v/>
      </c>
      <c r="E4274" s="156"/>
      <c r="F4274" s="110" t="str">
        <f>IF(I4274="","",VLOOKUP(I4274,[1]PROJECTES!$C$14:$G$5000,2,FALSE))</f>
        <v/>
      </c>
      <c r="G4274" s="112" t="str">
        <f>IF(E4274="","",VLOOKUP(E4274,[1]PROJECTES!$C$14:$G$5000,4,FALSE))</f>
        <v/>
      </c>
      <c r="H4274" s="95"/>
      <c r="I4274" s="113" t="str">
        <f>IF(H4274="","",VLOOKUP(H4274,BD!B$2:C$16,2,FALSE))</f>
        <v/>
      </c>
      <c r="J4274" s="114"/>
      <c r="K4274" s="115" t="str">
        <f t="shared" si="147"/>
        <v/>
      </c>
      <c r="L4274" s="116" t="str">
        <f t="shared" ca="1" si="148"/>
        <v>-</v>
      </c>
      <c r="M4274" s="111" t="str">
        <f>IF(E4274="","",VLOOKUP(E4274,[1]PROJECTES!$C$14:$Z$5000,21,FALSE))</f>
        <v/>
      </c>
      <c r="N4274" s="117"/>
      <c r="O4274" s="118" t="s">
        <v>222</v>
      </c>
      <c r="P4274" s="119"/>
      <c r="Q4274" s="84"/>
      <c r="R4274" s="152"/>
      <c r="S4274" s="166"/>
      <c r="T4274" s="167"/>
    </row>
    <row r="4275" spans="1:20" s="121" customFormat="1" ht="20.100000000000001" customHeight="1" x14ac:dyDescent="0.3">
      <c r="A4275" s="80"/>
      <c r="B4275" s="110" t="str">
        <f>IF(E4275="","",VLOOKUP(E4275,[1]PROJECTES!$C$14:$G$5000,2,FALSE))</f>
        <v/>
      </c>
      <c r="C4275" s="80"/>
      <c r="D4275" s="283" t="str">
        <f>IF(E4275="","",VLOOKUP(E4275,[1]PROJECTES!$C$14:$G$5000,5,FALSE))</f>
        <v/>
      </c>
      <c r="E4275" s="156"/>
      <c r="F4275" s="110" t="str">
        <f>IF(I4275="","",VLOOKUP(I4275,[1]PROJECTES!$C$14:$G$5000,2,FALSE))</f>
        <v/>
      </c>
      <c r="G4275" s="112" t="str">
        <f>IF(E4275="","",VLOOKUP(E4275,[1]PROJECTES!$C$14:$G$5000,4,FALSE))</f>
        <v/>
      </c>
      <c r="H4275" s="95"/>
      <c r="I4275" s="113" t="str">
        <f>IF(H4275="","",VLOOKUP(H4275,BD!B$2:C$16,2,FALSE))</f>
        <v/>
      </c>
      <c r="J4275" s="114"/>
      <c r="K4275" s="115" t="str">
        <f t="shared" si="147"/>
        <v/>
      </c>
      <c r="L4275" s="116" t="str">
        <f t="shared" ca="1" si="148"/>
        <v>-</v>
      </c>
      <c r="M4275" s="111" t="str">
        <f>IF(E4275="","",VLOOKUP(E4275,[1]PROJECTES!$C$14:$Z$5000,21,FALSE))</f>
        <v/>
      </c>
      <c r="N4275" s="117"/>
      <c r="O4275" s="118" t="s">
        <v>222</v>
      </c>
      <c r="P4275" s="119"/>
      <c r="Q4275" s="84"/>
      <c r="R4275" s="152"/>
      <c r="S4275" s="166"/>
      <c r="T4275" s="167"/>
    </row>
    <row r="4276" spans="1:20" s="121" customFormat="1" ht="20.100000000000001" customHeight="1" x14ac:dyDescent="0.3">
      <c r="A4276" s="80"/>
      <c r="B4276" s="110" t="str">
        <f>IF(E4276="","",VLOOKUP(E4276,[1]PROJECTES!$C$14:$G$5000,2,FALSE))</f>
        <v/>
      </c>
      <c r="C4276" s="80"/>
      <c r="D4276" s="283" t="str">
        <f>IF(E4276="","",VLOOKUP(E4276,[1]PROJECTES!$C$14:$G$5000,5,FALSE))</f>
        <v/>
      </c>
      <c r="E4276" s="156"/>
      <c r="F4276" s="110" t="str">
        <f>IF(I4276="","",VLOOKUP(I4276,[1]PROJECTES!$C$14:$G$5000,2,FALSE))</f>
        <v/>
      </c>
      <c r="G4276" s="112" t="str">
        <f>IF(E4276="","",VLOOKUP(E4276,[1]PROJECTES!$C$14:$G$5000,4,FALSE))</f>
        <v/>
      </c>
      <c r="H4276" s="95"/>
      <c r="I4276" s="113" t="str">
        <f>IF(H4276="","",VLOOKUP(H4276,BD!B$2:C$16,2,FALSE))</f>
        <v/>
      </c>
      <c r="J4276" s="114"/>
      <c r="K4276" s="115" t="str">
        <f t="shared" si="147"/>
        <v/>
      </c>
      <c r="L4276" s="116" t="str">
        <f t="shared" ca="1" si="148"/>
        <v>-</v>
      </c>
      <c r="M4276" s="111" t="str">
        <f>IF(E4276="","",VLOOKUP(E4276,[1]PROJECTES!$C$14:$Z$5000,21,FALSE))</f>
        <v/>
      </c>
      <c r="N4276" s="117"/>
      <c r="O4276" s="118" t="s">
        <v>222</v>
      </c>
      <c r="P4276" s="119"/>
      <c r="Q4276" s="84"/>
      <c r="R4276" s="152"/>
      <c r="S4276" s="166"/>
      <c r="T4276" s="167"/>
    </row>
    <row r="4277" spans="1:20" s="121" customFormat="1" ht="20.100000000000001" customHeight="1" x14ac:dyDescent="0.3">
      <c r="A4277" s="80"/>
      <c r="B4277" s="110" t="str">
        <f>IF(E4277="","",VLOOKUP(E4277,[1]PROJECTES!$C$14:$G$5000,2,FALSE))</f>
        <v/>
      </c>
      <c r="C4277" s="80"/>
      <c r="D4277" s="283" t="str">
        <f>IF(E4277="","",VLOOKUP(E4277,[1]PROJECTES!$C$14:$G$5000,5,FALSE))</f>
        <v/>
      </c>
      <c r="E4277" s="156"/>
      <c r="F4277" s="110" t="str">
        <f>IF(I4277="","",VLOOKUP(I4277,[1]PROJECTES!$C$14:$G$5000,2,FALSE))</f>
        <v/>
      </c>
      <c r="G4277" s="112" t="str">
        <f>IF(E4277="","",VLOOKUP(E4277,[1]PROJECTES!$C$14:$G$5000,4,FALSE))</f>
        <v/>
      </c>
      <c r="H4277" s="95"/>
      <c r="I4277" s="113" t="str">
        <f>IF(H4277="","",VLOOKUP(H4277,BD!B$2:C$16,2,FALSE))</f>
        <v/>
      </c>
      <c r="J4277" s="114"/>
      <c r="K4277" s="115" t="str">
        <f t="shared" si="147"/>
        <v/>
      </c>
      <c r="L4277" s="116" t="str">
        <f t="shared" ca="1" si="148"/>
        <v>-</v>
      </c>
      <c r="M4277" s="111" t="str">
        <f>IF(E4277="","",VLOOKUP(E4277,[1]PROJECTES!$C$14:$Z$5000,21,FALSE))</f>
        <v/>
      </c>
      <c r="N4277" s="117"/>
      <c r="O4277" s="118" t="s">
        <v>222</v>
      </c>
      <c r="P4277" s="119"/>
      <c r="Q4277" s="84"/>
      <c r="R4277" s="152"/>
      <c r="S4277" s="166"/>
      <c r="T4277" s="167"/>
    </row>
    <row r="4278" spans="1:20" s="121" customFormat="1" ht="20.100000000000001" customHeight="1" x14ac:dyDescent="0.3">
      <c r="A4278" s="80"/>
      <c r="B4278" s="110" t="str">
        <f>IF(E4278="","",VLOOKUP(E4278,[1]PROJECTES!$C$14:$G$5000,2,FALSE))</f>
        <v/>
      </c>
      <c r="C4278" s="80"/>
      <c r="D4278" s="283" t="str">
        <f>IF(E4278="","",VLOOKUP(E4278,[1]PROJECTES!$C$14:$G$5000,5,FALSE))</f>
        <v/>
      </c>
      <c r="E4278" s="156"/>
      <c r="F4278" s="110" t="str">
        <f>IF(I4278="","",VLOOKUP(I4278,[1]PROJECTES!$C$14:$G$5000,2,FALSE))</f>
        <v/>
      </c>
      <c r="G4278" s="112" t="str">
        <f>IF(E4278="","",VLOOKUP(E4278,[1]PROJECTES!$C$14:$G$5000,4,FALSE))</f>
        <v/>
      </c>
      <c r="H4278" s="95"/>
      <c r="I4278" s="113" t="str">
        <f>IF(H4278="","",VLOOKUP(H4278,BD!B$2:C$16,2,FALSE))</f>
        <v/>
      </c>
      <c r="J4278" s="114"/>
      <c r="K4278" s="115" t="str">
        <f t="shared" si="147"/>
        <v/>
      </c>
      <c r="L4278" s="116" t="str">
        <f t="shared" ca="1" si="148"/>
        <v>-</v>
      </c>
      <c r="M4278" s="111" t="str">
        <f>IF(E4278="","",VLOOKUP(E4278,[1]PROJECTES!$C$14:$Z$5000,21,FALSE))</f>
        <v/>
      </c>
      <c r="N4278" s="117"/>
      <c r="O4278" s="118" t="s">
        <v>222</v>
      </c>
      <c r="P4278" s="119"/>
      <c r="Q4278" s="84"/>
      <c r="R4278" s="152"/>
      <c r="S4278" s="166"/>
      <c r="T4278" s="167"/>
    </row>
    <row r="4279" spans="1:20" s="121" customFormat="1" ht="20.100000000000001" customHeight="1" x14ac:dyDescent="0.3">
      <c r="A4279" s="80"/>
      <c r="B4279" s="110" t="str">
        <f>IF(E4279="","",VLOOKUP(E4279,[1]PROJECTES!$C$14:$G$5000,2,FALSE))</f>
        <v/>
      </c>
      <c r="C4279" s="80"/>
      <c r="D4279" s="283" t="str">
        <f>IF(E4279="","",VLOOKUP(E4279,[1]PROJECTES!$C$14:$G$5000,5,FALSE))</f>
        <v/>
      </c>
      <c r="E4279" s="156"/>
      <c r="F4279" s="110" t="str">
        <f>IF(I4279="","",VLOOKUP(I4279,[1]PROJECTES!$C$14:$G$5000,2,FALSE))</f>
        <v/>
      </c>
      <c r="G4279" s="112" t="str">
        <f>IF(E4279="","",VLOOKUP(E4279,[1]PROJECTES!$C$14:$G$5000,4,FALSE))</f>
        <v/>
      </c>
      <c r="H4279" s="95"/>
      <c r="I4279" s="113" t="str">
        <f>IF(H4279="","",VLOOKUP(H4279,BD!B$2:C$16,2,FALSE))</f>
        <v/>
      </c>
      <c r="J4279" s="114"/>
      <c r="K4279" s="115" t="str">
        <f t="shared" si="147"/>
        <v/>
      </c>
      <c r="L4279" s="116" t="str">
        <f t="shared" ca="1" si="148"/>
        <v>-</v>
      </c>
      <c r="M4279" s="111" t="str">
        <f>IF(E4279="","",VLOOKUP(E4279,[1]PROJECTES!$C$14:$Z$5000,21,FALSE))</f>
        <v/>
      </c>
      <c r="N4279" s="117"/>
      <c r="O4279" s="118" t="s">
        <v>222</v>
      </c>
      <c r="P4279" s="119"/>
      <c r="Q4279" s="84"/>
      <c r="R4279" s="152"/>
      <c r="S4279" s="166"/>
      <c r="T4279" s="167"/>
    </row>
    <row r="4280" spans="1:20" s="121" customFormat="1" ht="20.100000000000001" customHeight="1" x14ac:dyDescent="0.3">
      <c r="A4280" s="80"/>
      <c r="B4280" s="110" t="str">
        <f>IF(E4280="","",VLOOKUP(E4280,[1]PROJECTES!$C$14:$G$5000,2,FALSE))</f>
        <v/>
      </c>
      <c r="C4280" s="80"/>
      <c r="D4280" s="283" t="str">
        <f>IF(E4280="","",VLOOKUP(E4280,[1]PROJECTES!$C$14:$G$5000,5,FALSE))</f>
        <v/>
      </c>
      <c r="E4280" s="156"/>
      <c r="F4280" s="110" t="str">
        <f>IF(I4280="","",VLOOKUP(I4280,[1]PROJECTES!$C$14:$G$5000,2,FALSE))</f>
        <v/>
      </c>
      <c r="G4280" s="112" t="str">
        <f>IF(E4280="","",VLOOKUP(E4280,[1]PROJECTES!$C$14:$G$5000,4,FALSE))</f>
        <v/>
      </c>
      <c r="H4280" s="95"/>
      <c r="I4280" s="113" t="str">
        <f>IF(H4280="","",VLOOKUP(H4280,BD!B$2:C$16,2,FALSE))</f>
        <v/>
      </c>
      <c r="J4280" s="114"/>
      <c r="K4280" s="115" t="str">
        <f t="shared" si="147"/>
        <v/>
      </c>
      <c r="L4280" s="116" t="str">
        <f t="shared" ca="1" si="148"/>
        <v>-</v>
      </c>
      <c r="M4280" s="111" t="str">
        <f>IF(E4280="","",VLOOKUP(E4280,[1]PROJECTES!$C$14:$Z$5000,21,FALSE))</f>
        <v/>
      </c>
      <c r="N4280" s="117"/>
      <c r="O4280" s="118" t="s">
        <v>222</v>
      </c>
      <c r="P4280" s="119"/>
      <c r="Q4280" s="84"/>
      <c r="R4280" s="152"/>
      <c r="S4280" s="166"/>
      <c r="T4280" s="167"/>
    </row>
    <row r="4281" spans="1:20" s="121" customFormat="1" ht="20.100000000000001" customHeight="1" x14ac:dyDescent="0.3">
      <c r="A4281" s="80"/>
      <c r="B4281" s="110" t="str">
        <f>IF(E4281="","",VLOOKUP(E4281,[1]PROJECTES!$C$14:$G$5000,2,FALSE))</f>
        <v/>
      </c>
      <c r="C4281" s="80"/>
      <c r="D4281" s="283" t="str">
        <f>IF(E4281="","",VLOOKUP(E4281,[1]PROJECTES!$C$14:$G$5000,5,FALSE))</f>
        <v/>
      </c>
      <c r="E4281" s="156"/>
      <c r="F4281" s="110" t="str">
        <f>IF(I4281="","",VLOOKUP(I4281,[1]PROJECTES!$C$14:$G$5000,2,FALSE))</f>
        <v/>
      </c>
      <c r="G4281" s="112" t="str">
        <f>IF(E4281="","",VLOOKUP(E4281,[1]PROJECTES!$C$14:$G$5000,4,FALSE))</f>
        <v/>
      </c>
      <c r="H4281" s="95"/>
      <c r="I4281" s="113" t="str">
        <f>IF(H4281="","",VLOOKUP(H4281,BD!B$2:C$16,2,FALSE))</f>
        <v/>
      </c>
      <c r="J4281" s="114"/>
      <c r="K4281" s="115" t="str">
        <f t="shared" si="147"/>
        <v/>
      </c>
      <c r="L4281" s="116" t="str">
        <f t="shared" ca="1" si="148"/>
        <v>-</v>
      </c>
      <c r="M4281" s="111" t="str">
        <f>IF(E4281="","",VLOOKUP(E4281,[1]PROJECTES!$C$14:$Z$5000,21,FALSE))</f>
        <v/>
      </c>
      <c r="N4281" s="117"/>
      <c r="O4281" s="118" t="s">
        <v>222</v>
      </c>
      <c r="P4281" s="119"/>
      <c r="Q4281" s="84"/>
      <c r="R4281" s="152"/>
      <c r="S4281" s="166"/>
      <c r="T4281" s="167"/>
    </row>
    <row r="4282" spans="1:20" s="121" customFormat="1" ht="20.100000000000001" customHeight="1" x14ac:dyDescent="0.3">
      <c r="A4282" s="80"/>
      <c r="B4282" s="110" t="str">
        <f>IF(E4282="","",VLOOKUP(E4282,[1]PROJECTES!$C$14:$G$5000,2,FALSE))</f>
        <v/>
      </c>
      <c r="C4282" s="80"/>
      <c r="D4282" s="283" t="str">
        <f>IF(E4282="","",VLOOKUP(E4282,[1]PROJECTES!$C$14:$G$5000,5,FALSE))</f>
        <v/>
      </c>
      <c r="E4282" s="156"/>
      <c r="F4282" s="110" t="str">
        <f>IF(I4282="","",VLOOKUP(I4282,[1]PROJECTES!$C$14:$G$5000,2,FALSE))</f>
        <v/>
      </c>
      <c r="G4282" s="112" t="str">
        <f>IF(E4282="","",VLOOKUP(E4282,[1]PROJECTES!$C$14:$G$5000,4,FALSE))</f>
        <v/>
      </c>
      <c r="H4282" s="95"/>
      <c r="I4282" s="113" t="str">
        <f>IF(H4282="","",VLOOKUP(H4282,BD!B$2:C$16,2,FALSE))</f>
        <v/>
      </c>
      <c r="J4282" s="114"/>
      <c r="K4282" s="115" t="str">
        <f t="shared" si="147"/>
        <v/>
      </c>
      <c r="L4282" s="116" t="str">
        <f t="shared" ca="1" si="148"/>
        <v>-</v>
      </c>
      <c r="M4282" s="111" t="str">
        <f>IF(E4282="","",VLOOKUP(E4282,[1]PROJECTES!$C$14:$Z$5000,21,FALSE))</f>
        <v/>
      </c>
      <c r="N4282" s="117"/>
      <c r="O4282" s="118" t="s">
        <v>222</v>
      </c>
      <c r="P4282" s="119"/>
      <c r="Q4282" s="84"/>
      <c r="R4282" s="152"/>
      <c r="S4282" s="166"/>
      <c r="T4282" s="167"/>
    </row>
    <row r="4283" spans="1:20" s="121" customFormat="1" ht="20.100000000000001" customHeight="1" x14ac:dyDescent="0.3">
      <c r="A4283" s="80"/>
      <c r="B4283" s="110" t="str">
        <f>IF(E4283="","",VLOOKUP(E4283,[1]PROJECTES!$C$14:$G$5000,2,FALSE))</f>
        <v/>
      </c>
      <c r="C4283" s="80"/>
      <c r="D4283" s="283" t="str">
        <f>IF(E4283="","",VLOOKUP(E4283,[1]PROJECTES!$C$14:$G$5000,5,FALSE))</f>
        <v/>
      </c>
      <c r="E4283" s="156"/>
      <c r="F4283" s="110" t="str">
        <f>IF(I4283="","",VLOOKUP(I4283,[1]PROJECTES!$C$14:$G$5000,2,FALSE))</f>
        <v/>
      </c>
      <c r="G4283" s="112" t="str">
        <f>IF(E4283="","",VLOOKUP(E4283,[1]PROJECTES!$C$14:$G$5000,4,FALSE))</f>
        <v/>
      </c>
      <c r="H4283" s="95"/>
      <c r="I4283" s="113" t="str">
        <f>IF(H4283="","",VLOOKUP(H4283,BD!B$2:C$16,2,FALSE))</f>
        <v/>
      </c>
      <c r="J4283" s="114"/>
      <c r="K4283" s="115" t="str">
        <f t="shared" si="147"/>
        <v/>
      </c>
      <c r="L4283" s="116" t="str">
        <f t="shared" ca="1" si="148"/>
        <v>-</v>
      </c>
      <c r="M4283" s="111" t="str">
        <f>IF(E4283="","",VLOOKUP(E4283,[1]PROJECTES!$C$14:$Z$5000,21,FALSE))</f>
        <v/>
      </c>
      <c r="N4283" s="117"/>
      <c r="O4283" s="118" t="s">
        <v>222</v>
      </c>
      <c r="P4283" s="119"/>
      <c r="Q4283" s="84"/>
      <c r="R4283" s="152"/>
      <c r="S4283" s="166"/>
      <c r="T4283" s="167"/>
    </row>
    <row r="4284" spans="1:20" s="121" customFormat="1" ht="20.100000000000001" customHeight="1" x14ac:dyDescent="0.3">
      <c r="A4284" s="80"/>
      <c r="B4284" s="110" t="str">
        <f>IF(E4284="","",VLOOKUP(E4284,[1]PROJECTES!$C$14:$G$5000,2,FALSE))</f>
        <v/>
      </c>
      <c r="C4284" s="80"/>
      <c r="D4284" s="283" t="str">
        <f>IF(E4284="","",VLOOKUP(E4284,[1]PROJECTES!$C$14:$G$5000,5,FALSE))</f>
        <v/>
      </c>
      <c r="E4284" s="156"/>
      <c r="F4284" s="110" t="str">
        <f>IF(I4284="","",VLOOKUP(I4284,[1]PROJECTES!$C$14:$G$5000,2,FALSE))</f>
        <v/>
      </c>
      <c r="G4284" s="112" t="str">
        <f>IF(E4284="","",VLOOKUP(E4284,[1]PROJECTES!$C$14:$G$5000,4,FALSE))</f>
        <v/>
      </c>
      <c r="H4284" s="95"/>
      <c r="I4284" s="113" t="str">
        <f>IF(H4284="","",VLOOKUP(H4284,BD!B$2:C$16,2,FALSE))</f>
        <v/>
      </c>
      <c r="J4284" s="114"/>
      <c r="K4284" s="115" t="str">
        <f t="shared" si="147"/>
        <v/>
      </c>
      <c r="L4284" s="116" t="str">
        <f t="shared" ca="1" si="148"/>
        <v>-</v>
      </c>
      <c r="M4284" s="111" t="str">
        <f>IF(E4284="","",VLOOKUP(E4284,[1]PROJECTES!$C$14:$Z$5000,21,FALSE))</f>
        <v/>
      </c>
      <c r="N4284" s="117"/>
      <c r="O4284" s="118" t="s">
        <v>222</v>
      </c>
      <c r="P4284" s="119"/>
      <c r="Q4284" s="84"/>
      <c r="R4284" s="152"/>
      <c r="S4284" s="166"/>
      <c r="T4284" s="167"/>
    </row>
    <row r="4285" spans="1:20" s="121" customFormat="1" ht="20.100000000000001" customHeight="1" x14ac:dyDescent="0.3">
      <c r="A4285" s="80"/>
      <c r="B4285" s="110" t="str">
        <f>IF(E4285="","",VLOOKUP(E4285,[1]PROJECTES!$C$14:$G$5000,2,FALSE))</f>
        <v/>
      </c>
      <c r="C4285" s="80"/>
      <c r="D4285" s="283" t="str">
        <f>IF(E4285="","",VLOOKUP(E4285,[1]PROJECTES!$C$14:$G$5000,5,FALSE))</f>
        <v/>
      </c>
      <c r="E4285" s="156"/>
      <c r="F4285" s="110" t="str">
        <f>IF(I4285="","",VLOOKUP(I4285,[1]PROJECTES!$C$14:$G$5000,2,FALSE))</f>
        <v/>
      </c>
      <c r="G4285" s="112" t="str">
        <f>IF(E4285="","",VLOOKUP(E4285,[1]PROJECTES!$C$14:$G$5000,4,FALSE))</f>
        <v/>
      </c>
      <c r="H4285" s="95"/>
      <c r="I4285" s="113" t="str">
        <f>IF(H4285="","",VLOOKUP(H4285,BD!B$2:C$16,2,FALSE))</f>
        <v/>
      </c>
      <c r="J4285" s="114"/>
      <c r="K4285" s="115" t="str">
        <f t="shared" si="147"/>
        <v/>
      </c>
      <c r="L4285" s="116" t="str">
        <f t="shared" ca="1" si="148"/>
        <v>-</v>
      </c>
      <c r="M4285" s="111" t="str">
        <f>IF(E4285="","",VLOOKUP(E4285,[1]PROJECTES!$C$14:$Z$5000,21,FALSE))</f>
        <v/>
      </c>
      <c r="N4285" s="117"/>
      <c r="O4285" s="118" t="s">
        <v>222</v>
      </c>
      <c r="P4285" s="119"/>
      <c r="Q4285" s="84"/>
      <c r="R4285" s="152"/>
      <c r="S4285" s="166"/>
      <c r="T4285" s="167"/>
    </row>
    <row r="4286" spans="1:20" s="121" customFormat="1" ht="20.100000000000001" customHeight="1" x14ac:dyDescent="0.3">
      <c r="A4286" s="80"/>
      <c r="B4286" s="110" t="str">
        <f>IF(E4286="","",VLOOKUP(E4286,[1]PROJECTES!$C$14:$G$5000,2,FALSE))</f>
        <v/>
      </c>
      <c r="C4286" s="80"/>
      <c r="D4286" s="283" t="str">
        <f>IF(E4286="","",VLOOKUP(E4286,[1]PROJECTES!$C$14:$G$5000,5,FALSE))</f>
        <v/>
      </c>
      <c r="E4286" s="156"/>
      <c r="F4286" s="110" t="str">
        <f>IF(I4286="","",VLOOKUP(I4286,[1]PROJECTES!$C$14:$G$5000,2,FALSE))</f>
        <v/>
      </c>
      <c r="G4286" s="112" t="str">
        <f>IF(E4286="","",VLOOKUP(E4286,[1]PROJECTES!$C$14:$G$5000,4,FALSE))</f>
        <v/>
      </c>
      <c r="H4286" s="95"/>
      <c r="I4286" s="113" t="str">
        <f>IF(H4286="","",VLOOKUP(H4286,BD!B$2:C$16,2,FALSE))</f>
        <v/>
      </c>
      <c r="J4286" s="114"/>
      <c r="K4286" s="115" t="str">
        <f t="shared" si="147"/>
        <v/>
      </c>
      <c r="L4286" s="116" t="str">
        <f t="shared" ca="1" si="148"/>
        <v>-</v>
      </c>
      <c r="M4286" s="111" t="str">
        <f>IF(E4286="","",VLOOKUP(E4286,[1]PROJECTES!$C$14:$Z$5000,21,FALSE))</f>
        <v/>
      </c>
      <c r="N4286" s="117"/>
      <c r="O4286" s="118" t="s">
        <v>222</v>
      </c>
      <c r="P4286" s="119"/>
      <c r="Q4286" s="84"/>
      <c r="R4286" s="152"/>
      <c r="S4286" s="166"/>
      <c r="T4286" s="167"/>
    </row>
    <row r="4287" spans="1:20" s="121" customFormat="1" ht="20.100000000000001" customHeight="1" x14ac:dyDescent="0.3">
      <c r="A4287" s="80"/>
      <c r="B4287" s="110" t="str">
        <f>IF(E4287="","",VLOOKUP(E4287,[1]PROJECTES!$C$14:$G$5000,2,FALSE))</f>
        <v/>
      </c>
      <c r="C4287" s="80"/>
      <c r="D4287" s="283" t="str">
        <f>IF(E4287="","",VLOOKUP(E4287,[1]PROJECTES!$C$14:$G$5000,5,FALSE))</f>
        <v/>
      </c>
      <c r="E4287" s="156"/>
      <c r="F4287" s="110" t="str">
        <f>IF(I4287="","",VLOOKUP(I4287,[1]PROJECTES!$C$14:$G$5000,2,FALSE))</f>
        <v/>
      </c>
      <c r="G4287" s="112" t="str">
        <f>IF(E4287="","",VLOOKUP(E4287,[1]PROJECTES!$C$14:$G$5000,4,FALSE))</f>
        <v/>
      </c>
      <c r="H4287" s="95"/>
      <c r="I4287" s="113" t="str">
        <f>IF(H4287="","",VLOOKUP(H4287,BD!B$2:C$16,2,FALSE))</f>
        <v/>
      </c>
      <c r="J4287" s="114"/>
      <c r="K4287" s="115" t="str">
        <f t="shared" si="147"/>
        <v/>
      </c>
      <c r="L4287" s="116" t="str">
        <f t="shared" ca="1" si="148"/>
        <v>-</v>
      </c>
      <c r="M4287" s="111" t="str">
        <f>IF(E4287="","",VLOOKUP(E4287,[1]PROJECTES!$C$14:$Z$5000,21,FALSE))</f>
        <v/>
      </c>
      <c r="N4287" s="117"/>
      <c r="O4287" s="118" t="s">
        <v>222</v>
      </c>
      <c r="P4287" s="119"/>
      <c r="Q4287" s="84"/>
      <c r="R4287" s="152"/>
      <c r="S4287" s="166"/>
      <c r="T4287" s="167"/>
    </row>
    <row r="4288" spans="1:20" s="121" customFormat="1" ht="20.100000000000001" customHeight="1" x14ac:dyDescent="0.3">
      <c r="A4288" s="80"/>
      <c r="B4288" s="110" t="str">
        <f>IF(E4288="","",VLOOKUP(E4288,[1]PROJECTES!$C$14:$G$5000,2,FALSE))</f>
        <v/>
      </c>
      <c r="C4288" s="80"/>
      <c r="D4288" s="283" t="str">
        <f>IF(E4288="","",VLOOKUP(E4288,[1]PROJECTES!$C$14:$G$5000,5,FALSE))</f>
        <v/>
      </c>
      <c r="E4288" s="156"/>
      <c r="F4288" s="110" t="str">
        <f>IF(I4288="","",VLOOKUP(I4288,[1]PROJECTES!$C$14:$G$5000,2,FALSE))</f>
        <v/>
      </c>
      <c r="G4288" s="112" t="str">
        <f>IF(E4288="","",VLOOKUP(E4288,[1]PROJECTES!$C$14:$G$5000,4,FALSE))</f>
        <v/>
      </c>
      <c r="H4288" s="95"/>
      <c r="I4288" s="113" t="str">
        <f>IF(H4288="","",VLOOKUP(H4288,BD!B$2:C$16,2,FALSE))</f>
        <v/>
      </c>
      <c r="J4288" s="114"/>
      <c r="K4288" s="115" t="str">
        <f t="shared" si="147"/>
        <v/>
      </c>
      <c r="L4288" s="116" t="str">
        <f t="shared" ca="1" si="148"/>
        <v>-</v>
      </c>
      <c r="M4288" s="111" t="str">
        <f>IF(E4288="","",VLOOKUP(E4288,[1]PROJECTES!$C$14:$Z$5000,21,FALSE))</f>
        <v/>
      </c>
      <c r="N4288" s="117"/>
      <c r="O4288" s="118" t="s">
        <v>222</v>
      </c>
      <c r="P4288" s="119"/>
      <c r="Q4288" s="84"/>
      <c r="R4288" s="152"/>
      <c r="S4288" s="166"/>
      <c r="T4288" s="167"/>
    </row>
    <row r="4289" spans="1:20" s="121" customFormat="1" ht="20.100000000000001" customHeight="1" x14ac:dyDescent="0.3">
      <c r="A4289" s="80"/>
      <c r="B4289" s="110" t="str">
        <f>IF(E4289="","",VLOOKUP(E4289,[1]PROJECTES!$C$14:$G$5000,2,FALSE))</f>
        <v/>
      </c>
      <c r="C4289" s="80"/>
      <c r="D4289" s="283" t="str">
        <f>IF(E4289="","",VLOOKUP(E4289,[1]PROJECTES!$C$14:$G$5000,5,FALSE))</f>
        <v/>
      </c>
      <c r="E4289" s="156"/>
      <c r="F4289" s="110" t="str">
        <f>IF(I4289="","",VLOOKUP(I4289,[1]PROJECTES!$C$14:$G$5000,2,FALSE))</f>
        <v/>
      </c>
      <c r="G4289" s="112" t="str">
        <f>IF(E4289="","",VLOOKUP(E4289,[1]PROJECTES!$C$14:$G$5000,4,FALSE))</f>
        <v/>
      </c>
      <c r="H4289" s="95"/>
      <c r="I4289" s="113" t="str">
        <f>IF(H4289="","",VLOOKUP(H4289,BD!B$2:C$16,2,FALSE))</f>
        <v/>
      </c>
      <c r="J4289" s="114"/>
      <c r="K4289" s="115" t="str">
        <f t="shared" si="147"/>
        <v/>
      </c>
      <c r="L4289" s="116" t="str">
        <f t="shared" ca="1" si="148"/>
        <v>-</v>
      </c>
      <c r="M4289" s="111" t="str">
        <f>IF(E4289="","",VLOOKUP(E4289,[1]PROJECTES!$C$14:$Z$5000,21,FALSE))</f>
        <v/>
      </c>
      <c r="N4289" s="117"/>
      <c r="O4289" s="118" t="s">
        <v>222</v>
      </c>
      <c r="P4289" s="119"/>
      <c r="Q4289" s="84"/>
      <c r="R4289" s="152"/>
      <c r="S4289" s="166"/>
      <c r="T4289" s="167"/>
    </row>
    <row r="4290" spans="1:20" s="121" customFormat="1" ht="20.100000000000001" customHeight="1" x14ac:dyDescent="0.3">
      <c r="A4290" s="80"/>
      <c r="B4290" s="110" t="str">
        <f>IF(E4290="","",VLOOKUP(E4290,[1]PROJECTES!$C$14:$G$5000,2,FALSE))</f>
        <v/>
      </c>
      <c r="C4290" s="80"/>
      <c r="D4290" s="283" t="str">
        <f>IF(E4290="","",VLOOKUP(E4290,[1]PROJECTES!$C$14:$G$5000,5,FALSE))</f>
        <v/>
      </c>
      <c r="E4290" s="156"/>
      <c r="F4290" s="110" t="str">
        <f>IF(I4290="","",VLOOKUP(I4290,[1]PROJECTES!$C$14:$G$5000,2,FALSE))</f>
        <v/>
      </c>
      <c r="G4290" s="112" t="str">
        <f>IF(E4290="","",VLOOKUP(E4290,[1]PROJECTES!$C$14:$G$5000,4,FALSE))</f>
        <v/>
      </c>
      <c r="H4290" s="95"/>
      <c r="I4290" s="113" t="str">
        <f>IF(H4290="","",VLOOKUP(H4290,BD!B$2:C$16,2,FALSE))</f>
        <v/>
      </c>
      <c r="J4290" s="114"/>
      <c r="K4290" s="115" t="str">
        <f t="shared" si="147"/>
        <v/>
      </c>
      <c r="L4290" s="116" t="str">
        <f t="shared" ca="1" si="148"/>
        <v>-</v>
      </c>
      <c r="M4290" s="111" t="str">
        <f>IF(E4290="","",VLOOKUP(E4290,[1]PROJECTES!$C$14:$Z$5000,21,FALSE))</f>
        <v/>
      </c>
      <c r="N4290" s="117"/>
      <c r="O4290" s="118" t="s">
        <v>222</v>
      </c>
      <c r="P4290" s="119"/>
      <c r="Q4290" s="84"/>
      <c r="R4290" s="152"/>
      <c r="S4290" s="166"/>
      <c r="T4290" s="167"/>
    </row>
    <row r="4291" spans="1:20" s="121" customFormat="1" ht="20.100000000000001" customHeight="1" x14ac:dyDescent="0.3">
      <c r="A4291" s="80"/>
      <c r="B4291" s="110" t="str">
        <f>IF(E4291="","",VLOOKUP(E4291,[1]PROJECTES!$C$14:$G$5000,2,FALSE))</f>
        <v/>
      </c>
      <c r="C4291" s="80"/>
      <c r="D4291" s="283" t="str">
        <f>IF(E4291="","",VLOOKUP(E4291,[1]PROJECTES!$C$14:$G$5000,5,FALSE))</f>
        <v/>
      </c>
      <c r="E4291" s="156"/>
      <c r="F4291" s="110" t="str">
        <f>IF(I4291="","",VLOOKUP(I4291,[1]PROJECTES!$C$14:$G$5000,2,FALSE))</f>
        <v/>
      </c>
      <c r="G4291" s="112" t="str">
        <f>IF(E4291="","",VLOOKUP(E4291,[1]PROJECTES!$C$14:$G$5000,4,FALSE))</f>
        <v/>
      </c>
      <c r="H4291" s="95"/>
      <c r="I4291" s="113" t="str">
        <f>IF(H4291="","",VLOOKUP(H4291,BD!B$2:C$16,2,FALSE))</f>
        <v/>
      </c>
      <c r="J4291" s="114"/>
      <c r="K4291" s="115" t="str">
        <f t="shared" si="147"/>
        <v/>
      </c>
      <c r="L4291" s="116" t="str">
        <f t="shared" ca="1" si="148"/>
        <v>-</v>
      </c>
      <c r="M4291" s="111" t="str">
        <f>IF(E4291="","",VLOOKUP(E4291,[1]PROJECTES!$C$14:$Z$5000,21,FALSE))</f>
        <v/>
      </c>
      <c r="N4291" s="117"/>
      <c r="O4291" s="118" t="s">
        <v>222</v>
      </c>
      <c r="P4291" s="119"/>
      <c r="Q4291" s="84"/>
      <c r="R4291" s="152"/>
      <c r="S4291" s="166"/>
      <c r="T4291" s="167"/>
    </row>
    <row r="4292" spans="1:20" s="121" customFormat="1" ht="20.100000000000001" customHeight="1" x14ac:dyDescent="0.3">
      <c r="A4292" s="80"/>
      <c r="B4292" s="110" t="str">
        <f>IF(E4292="","",VLOOKUP(E4292,[1]PROJECTES!$C$14:$G$5000,2,FALSE))</f>
        <v/>
      </c>
      <c r="C4292" s="80"/>
      <c r="D4292" s="283" t="str">
        <f>IF(E4292="","",VLOOKUP(E4292,[1]PROJECTES!$C$14:$G$5000,5,FALSE))</f>
        <v/>
      </c>
      <c r="E4292" s="156"/>
      <c r="F4292" s="110" t="str">
        <f>IF(I4292="","",VLOOKUP(I4292,[1]PROJECTES!$C$14:$G$5000,2,FALSE))</f>
        <v/>
      </c>
      <c r="G4292" s="112" t="str">
        <f>IF(E4292="","",VLOOKUP(E4292,[1]PROJECTES!$C$14:$G$5000,4,FALSE))</f>
        <v/>
      </c>
      <c r="H4292" s="95"/>
      <c r="I4292" s="113" t="str">
        <f>IF(H4292="","",VLOOKUP(H4292,BD!B$2:C$16,2,FALSE))</f>
        <v/>
      </c>
      <c r="J4292" s="114"/>
      <c r="K4292" s="115" t="str">
        <f t="shared" si="147"/>
        <v/>
      </c>
      <c r="L4292" s="116" t="str">
        <f t="shared" ca="1" si="148"/>
        <v>-</v>
      </c>
      <c r="M4292" s="111" t="str">
        <f>IF(E4292="","",VLOOKUP(E4292,[1]PROJECTES!$C$14:$Z$5000,21,FALSE))</f>
        <v/>
      </c>
      <c r="N4292" s="117"/>
      <c r="O4292" s="118" t="s">
        <v>222</v>
      </c>
      <c r="P4292" s="119"/>
      <c r="Q4292" s="84"/>
      <c r="R4292" s="152"/>
      <c r="S4292" s="166"/>
      <c r="T4292" s="167"/>
    </row>
    <row r="4293" spans="1:20" s="121" customFormat="1" ht="20.100000000000001" customHeight="1" x14ac:dyDescent="0.3">
      <c r="A4293" s="80"/>
      <c r="B4293" s="110" t="str">
        <f>IF(E4293="","",VLOOKUP(E4293,[1]PROJECTES!$C$14:$G$5000,2,FALSE))</f>
        <v/>
      </c>
      <c r="C4293" s="80"/>
      <c r="D4293" s="283" t="str">
        <f>IF(E4293="","",VLOOKUP(E4293,[1]PROJECTES!$C$14:$G$5000,5,FALSE))</f>
        <v/>
      </c>
      <c r="E4293" s="156"/>
      <c r="F4293" s="110" t="str">
        <f>IF(I4293="","",VLOOKUP(I4293,[1]PROJECTES!$C$14:$G$5000,2,FALSE))</f>
        <v/>
      </c>
      <c r="G4293" s="112" t="str">
        <f>IF(E4293="","",VLOOKUP(E4293,[1]PROJECTES!$C$14:$G$5000,4,FALSE))</f>
        <v/>
      </c>
      <c r="H4293" s="95"/>
      <c r="I4293" s="113" t="str">
        <f>IF(H4293="","",VLOOKUP(H4293,BD!B$2:C$16,2,FALSE))</f>
        <v/>
      </c>
      <c r="J4293" s="114"/>
      <c r="K4293" s="115" t="str">
        <f t="shared" si="147"/>
        <v/>
      </c>
      <c r="L4293" s="116" t="str">
        <f t="shared" ca="1" si="148"/>
        <v>-</v>
      </c>
      <c r="M4293" s="111" t="str">
        <f>IF(E4293="","",VLOOKUP(E4293,[1]PROJECTES!$C$14:$Z$5000,21,FALSE))</f>
        <v/>
      </c>
      <c r="N4293" s="117"/>
      <c r="O4293" s="118" t="s">
        <v>222</v>
      </c>
      <c r="P4293" s="119"/>
      <c r="Q4293" s="84"/>
      <c r="R4293" s="125"/>
      <c r="S4293" s="166"/>
      <c r="T4293" s="167"/>
    </row>
    <row r="4294" spans="1:20" s="121" customFormat="1" ht="20.100000000000001" customHeight="1" x14ac:dyDescent="0.3">
      <c r="A4294" s="80"/>
      <c r="B4294" s="110" t="str">
        <f>IF(E4294="","",VLOOKUP(E4294,[1]PROJECTES!$C$14:$G$5000,2,FALSE))</f>
        <v/>
      </c>
      <c r="C4294" s="80"/>
      <c r="D4294" s="283" t="str">
        <f>IF(E4294="","",VLOOKUP(E4294,[1]PROJECTES!$C$14:$G$5000,5,FALSE))</f>
        <v/>
      </c>
      <c r="E4294" s="156"/>
      <c r="F4294" s="110" t="str">
        <f>IF(I4294="","",VLOOKUP(I4294,[1]PROJECTES!$C$14:$G$5000,2,FALSE))</f>
        <v/>
      </c>
      <c r="G4294" s="112" t="str">
        <f>IF(E4294="","",VLOOKUP(E4294,[1]PROJECTES!$C$14:$G$5000,4,FALSE))</f>
        <v/>
      </c>
      <c r="H4294" s="95"/>
      <c r="I4294" s="113" t="str">
        <f>IF(H4294="","",VLOOKUP(H4294,BD!B$2:C$16,2,FALSE))</f>
        <v/>
      </c>
      <c r="J4294" s="114"/>
      <c r="K4294" s="115" t="str">
        <f t="shared" si="147"/>
        <v/>
      </c>
      <c r="L4294" s="116" t="str">
        <f t="shared" ca="1" si="148"/>
        <v>-</v>
      </c>
      <c r="M4294" s="111" t="str">
        <f>IF(E4294="","",VLOOKUP(E4294,[1]PROJECTES!$C$14:$Z$5000,21,FALSE))</f>
        <v/>
      </c>
      <c r="N4294" s="117"/>
      <c r="O4294" s="118" t="s">
        <v>222</v>
      </c>
      <c r="P4294" s="119"/>
      <c r="Q4294" s="84"/>
      <c r="R4294" s="125"/>
      <c r="S4294" s="166"/>
      <c r="T4294" s="167"/>
    </row>
    <row r="4295" spans="1:20" s="121" customFormat="1" ht="20.100000000000001" customHeight="1" x14ac:dyDescent="0.3">
      <c r="A4295" s="80"/>
      <c r="B4295" s="110" t="str">
        <f>IF(E4295="","",VLOOKUP(E4295,[1]PROJECTES!$C$14:$G$5000,2,FALSE))</f>
        <v/>
      </c>
      <c r="C4295" s="80"/>
      <c r="D4295" s="283" t="str">
        <f>IF(E4295="","",VLOOKUP(E4295,[1]PROJECTES!$C$14:$G$5000,5,FALSE))</f>
        <v/>
      </c>
      <c r="E4295" s="156"/>
      <c r="F4295" s="110" t="str">
        <f>IF(I4295="","",VLOOKUP(I4295,[1]PROJECTES!$C$14:$G$5000,2,FALSE))</f>
        <v/>
      </c>
      <c r="G4295" s="112" t="str">
        <f>IF(E4295="","",VLOOKUP(E4295,[1]PROJECTES!$C$14:$G$5000,4,FALSE))</f>
        <v/>
      </c>
      <c r="H4295" s="95"/>
      <c r="I4295" s="113" t="str">
        <f>IF(H4295="","",VLOOKUP(H4295,BD!B$2:C$16,2,FALSE))</f>
        <v/>
      </c>
      <c r="J4295" s="114"/>
      <c r="K4295" s="115" t="str">
        <f t="shared" si="147"/>
        <v/>
      </c>
      <c r="L4295" s="116" t="str">
        <f t="shared" ca="1" si="148"/>
        <v>-</v>
      </c>
      <c r="M4295" s="111" t="str">
        <f>IF(E4295="","",VLOOKUP(E4295,[1]PROJECTES!$C$14:$Z$5000,21,FALSE))</f>
        <v/>
      </c>
      <c r="N4295" s="117"/>
      <c r="O4295" s="118" t="s">
        <v>222</v>
      </c>
      <c r="P4295" s="119"/>
      <c r="Q4295" s="84"/>
      <c r="R4295" s="125"/>
      <c r="S4295" s="166"/>
      <c r="T4295" s="167"/>
    </row>
    <row r="4296" spans="1:20" s="121" customFormat="1" ht="20.100000000000001" customHeight="1" x14ac:dyDescent="0.3">
      <c r="A4296" s="80"/>
      <c r="B4296" s="110" t="str">
        <f>IF(E4296="","",VLOOKUP(E4296,[1]PROJECTES!$C$14:$G$5000,2,FALSE))</f>
        <v/>
      </c>
      <c r="C4296" s="80"/>
      <c r="D4296" s="283" t="str">
        <f>IF(E4296="","",VLOOKUP(E4296,[1]PROJECTES!$C$14:$G$5000,5,FALSE))</f>
        <v/>
      </c>
      <c r="E4296" s="156"/>
      <c r="F4296" s="110" t="str">
        <f>IF(I4296="","",VLOOKUP(I4296,[1]PROJECTES!$C$14:$G$5000,2,FALSE))</f>
        <v/>
      </c>
      <c r="G4296" s="112" t="str">
        <f>IF(E4296="","",VLOOKUP(E4296,[1]PROJECTES!$C$14:$G$5000,4,FALSE))</f>
        <v/>
      </c>
      <c r="H4296" s="95"/>
      <c r="I4296" s="113" t="str">
        <f>IF(H4296="","",VLOOKUP(H4296,BD!B$2:C$16,2,FALSE))</f>
        <v/>
      </c>
      <c r="J4296" s="114"/>
      <c r="K4296" s="115" t="str">
        <f t="shared" si="147"/>
        <v/>
      </c>
      <c r="L4296" s="116" t="str">
        <f t="shared" ca="1" si="148"/>
        <v>-</v>
      </c>
      <c r="M4296" s="111" t="str">
        <f>IF(E4296="","",VLOOKUP(E4296,[1]PROJECTES!$C$14:$Z$5000,21,FALSE))</f>
        <v/>
      </c>
      <c r="N4296" s="117"/>
      <c r="O4296" s="118" t="s">
        <v>222</v>
      </c>
      <c r="P4296" s="119"/>
      <c r="Q4296" s="84"/>
      <c r="R4296" s="125"/>
      <c r="S4296" s="166"/>
      <c r="T4296" s="167"/>
    </row>
    <row r="4297" spans="1:20" s="121" customFormat="1" ht="20.100000000000001" customHeight="1" x14ac:dyDescent="0.3">
      <c r="A4297" s="80"/>
      <c r="B4297" s="110" t="str">
        <f>IF(E4297="","",VLOOKUP(E4297,[1]PROJECTES!$C$14:$G$5000,2,FALSE))</f>
        <v/>
      </c>
      <c r="C4297" s="80"/>
      <c r="D4297" s="283" t="str">
        <f>IF(E4297="","",VLOOKUP(E4297,[1]PROJECTES!$C$14:$G$5000,5,FALSE))</f>
        <v/>
      </c>
      <c r="E4297" s="156"/>
      <c r="F4297" s="110" t="str">
        <f>IF(I4297="","",VLOOKUP(I4297,[1]PROJECTES!$C$14:$G$5000,2,FALSE))</f>
        <v/>
      </c>
      <c r="G4297" s="112" t="str">
        <f>IF(E4297="","",VLOOKUP(E4297,[1]PROJECTES!$C$14:$G$5000,4,FALSE))</f>
        <v/>
      </c>
      <c r="H4297" s="95"/>
      <c r="I4297" s="113" t="str">
        <f>IF(H4297="","",VLOOKUP(H4297,BD!B$2:C$16,2,FALSE))</f>
        <v/>
      </c>
      <c r="J4297" s="114"/>
      <c r="K4297" s="115" t="str">
        <f t="shared" si="147"/>
        <v/>
      </c>
      <c r="L4297" s="116" t="str">
        <f t="shared" ca="1" si="148"/>
        <v>-</v>
      </c>
      <c r="M4297" s="111" t="str">
        <f>IF(E4297="","",VLOOKUP(E4297,[1]PROJECTES!$C$14:$Z$5000,21,FALSE))</f>
        <v/>
      </c>
      <c r="N4297" s="117"/>
      <c r="O4297" s="118" t="s">
        <v>222</v>
      </c>
      <c r="P4297" s="119"/>
      <c r="Q4297" s="84"/>
      <c r="R4297" s="125"/>
      <c r="S4297" s="166"/>
      <c r="T4297" s="167"/>
    </row>
    <row r="4298" spans="1:20" s="121" customFormat="1" ht="20.100000000000001" customHeight="1" x14ac:dyDescent="0.3">
      <c r="A4298" s="80"/>
      <c r="B4298" s="110" t="str">
        <f>IF(E4298="","",VLOOKUP(E4298,[1]PROJECTES!$C$14:$G$5000,2,FALSE))</f>
        <v/>
      </c>
      <c r="C4298" s="80"/>
      <c r="D4298" s="283" t="str">
        <f>IF(E4298="","",VLOOKUP(E4298,[1]PROJECTES!$C$14:$G$5000,5,FALSE))</f>
        <v/>
      </c>
      <c r="E4298" s="156"/>
      <c r="F4298" s="110" t="str">
        <f>IF(I4298="","",VLOOKUP(I4298,[1]PROJECTES!$C$14:$G$5000,2,FALSE))</f>
        <v/>
      </c>
      <c r="G4298" s="112" t="str">
        <f>IF(E4298="","",VLOOKUP(E4298,[1]PROJECTES!$C$14:$G$5000,4,FALSE))</f>
        <v/>
      </c>
      <c r="H4298" s="95"/>
      <c r="I4298" s="113" t="str">
        <f>IF(H4298="","",VLOOKUP(H4298,BD!B$2:C$16,2,FALSE))</f>
        <v/>
      </c>
      <c r="J4298" s="114"/>
      <c r="K4298" s="115" t="str">
        <f t="shared" si="147"/>
        <v/>
      </c>
      <c r="L4298" s="116" t="str">
        <f t="shared" ca="1" si="148"/>
        <v>-</v>
      </c>
      <c r="M4298" s="111" t="str">
        <f>IF(E4298="","",VLOOKUP(E4298,[1]PROJECTES!$C$14:$Z$5000,21,FALSE))</f>
        <v/>
      </c>
      <c r="N4298" s="117"/>
      <c r="O4298" s="118" t="s">
        <v>222</v>
      </c>
      <c r="P4298" s="119"/>
      <c r="Q4298" s="84"/>
      <c r="R4298" s="125"/>
      <c r="S4298" s="166"/>
      <c r="T4298" s="167"/>
    </row>
    <row r="4299" spans="1:20" s="121" customFormat="1" ht="20.100000000000001" customHeight="1" x14ac:dyDescent="0.3">
      <c r="A4299" s="80"/>
      <c r="B4299" s="110" t="str">
        <f>IF(E4299="","",VLOOKUP(E4299,[1]PROJECTES!$C$14:$G$5000,2,FALSE))</f>
        <v/>
      </c>
      <c r="C4299" s="80"/>
      <c r="D4299" s="283" t="str">
        <f>IF(E4299="","",VLOOKUP(E4299,[1]PROJECTES!$C$14:$G$5000,5,FALSE))</f>
        <v/>
      </c>
      <c r="E4299" s="156"/>
      <c r="F4299" s="110" t="str">
        <f>IF(I4299="","",VLOOKUP(I4299,[1]PROJECTES!$C$14:$G$5000,2,FALSE))</f>
        <v/>
      </c>
      <c r="G4299" s="112" t="str">
        <f>IF(E4299="","",VLOOKUP(E4299,[1]PROJECTES!$C$14:$G$5000,4,FALSE))</f>
        <v/>
      </c>
      <c r="H4299" s="95"/>
      <c r="I4299" s="113" t="str">
        <f>IF(H4299="","",VLOOKUP(H4299,BD!B$2:C$16,2,FALSE))</f>
        <v/>
      </c>
      <c r="J4299" s="114"/>
      <c r="K4299" s="115" t="str">
        <f t="shared" si="147"/>
        <v/>
      </c>
      <c r="L4299" s="116" t="str">
        <f t="shared" ca="1" si="148"/>
        <v>-</v>
      </c>
      <c r="M4299" s="111" t="str">
        <f>IF(E4299="","",VLOOKUP(E4299,[1]PROJECTES!$C$14:$Z$5000,21,FALSE))</f>
        <v/>
      </c>
      <c r="N4299" s="117"/>
      <c r="O4299" s="118" t="s">
        <v>222</v>
      </c>
      <c r="P4299" s="119"/>
      <c r="Q4299" s="84"/>
      <c r="R4299" s="125"/>
      <c r="S4299" s="166"/>
      <c r="T4299" s="167"/>
    </row>
    <row r="4300" spans="1:20" s="121" customFormat="1" ht="20.100000000000001" customHeight="1" x14ac:dyDescent="0.3">
      <c r="A4300" s="80"/>
      <c r="B4300" s="110" t="str">
        <f>IF(E4300="","",VLOOKUP(E4300,[1]PROJECTES!$C$14:$G$5000,2,FALSE))</f>
        <v/>
      </c>
      <c r="C4300" s="80"/>
      <c r="D4300" s="283" t="str">
        <f>IF(E4300="","",VLOOKUP(E4300,[1]PROJECTES!$C$14:$G$5000,5,FALSE))</f>
        <v/>
      </c>
      <c r="E4300" s="156"/>
      <c r="F4300" s="110" t="str">
        <f>IF(I4300="","",VLOOKUP(I4300,[1]PROJECTES!$C$14:$G$5000,2,FALSE))</f>
        <v/>
      </c>
      <c r="G4300" s="112" t="str">
        <f>IF(E4300="","",VLOOKUP(E4300,[1]PROJECTES!$C$14:$G$5000,4,FALSE))</f>
        <v/>
      </c>
      <c r="H4300" s="95"/>
      <c r="I4300" s="113" t="str">
        <f>IF(H4300="","",VLOOKUP(H4300,BD!B$2:C$16,2,FALSE))</f>
        <v/>
      </c>
      <c r="J4300" s="114"/>
      <c r="K4300" s="115" t="str">
        <f t="shared" si="147"/>
        <v/>
      </c>
      <c r="L4300" s="116" t="str">
        <f t="shared" ca="1" si="148"/>
        <v>-</v>
      </c>
      <c r="M4300" s="111" t="str">
        <f>IF(E4300="","",VLOOKUP(E4300,[1]PROJECTES!$C$14:$Z$5000,21,FALSE))</f>
        <v/>
      </c>
      <c r="N4300" s="117"/>
      <c r="O4300" s="118" t="s">
        <v>222</v>
      </c>
      <c r="P4300" s="119"/>
      <c r="Q4300" s="84"/>
      <c r="R4300" s="125"/>
      <c r="S4300" s="166"/>
      <c r="T4300" s="167"/>
    </row>
    <row r="4301" spans="1:20" s="121" customFormat="1" ht="20.100000000000001" customHeight="1" x14ac:dyDescent="0.3">
      <c r="A4301" s="80"/>
      <c r="B4301" s="110" t="str">
        <f>IF(E4301="","",VLOOKUP(E4301,[1]PROJECTES!$C$14:$G$5000,2,FALSE))</f>
        <v/>
      </c>
      <c r="C4301" s="80"/>
      <c r="D4301" s="283" t="str">
        <f>IF(E4301="","",VLOOKUP(E4301,[1]PROJECTES!$C$14:$G$5000,5,FALSE))</f>
        <v/>
      </c>
      <c r="E4301" s="79"/>
      <c r="F4301" s="110" t="str">
        <f>IF(I4301="","",VLOOKUP(I4301,[1]PROJECTES!$C$14:$G$5000,2,FALSE))</f>
        <v/>
      </c>
      <c r="G4301" s="112" t="str">
        <f>IF(E4301="","",VLOOKUP(E4301,[1]PROJECTES!$C$14:$G$5000,4,FALSE))</f>
        <v/>
      </c>
      <c r="H4301" s="95"/>
      <c r="I4301" s="113" t="str">
        <f>IF(H4301="","",VLOOKUP(H4301,BD!B$2:C$16,2,FALSE))</f>
        <v/>
      </c>
      <c r="J4301" s="114"/>
      <c r="K4301" s="115" t="str">
        <f t="shared" si="147"/>
        <v/>
      </c>
      <c r="L4301" s="116" t="str">
        <f t="shared" ca="1" si="148"/>
        <v>-</v>
      </c>
      <c r="M4301" s="111" t="str">
        <f>IF(E4301="","",VLOOKUP(E4301,[1]PROJECTES!$C$14:$Z$5000,21,FALSE))</f>
        <v/>
      </c>
      <c r="N4301" s="117"/>
      <c r="O4301" s="118" t="s">
        <v>222</v>
      </c>
      <c r="P4301" s="119"/>
      <c r="Q4301" s="84"/>
      <c r="R4301" s="125"/>
      <c r="S4301" s="166"/>
      <c r="T4301" s="167"/>
    </row>
    <row r="4302" spans="1:20" s="121" customFormat="1" ht="20.100000000000001" customHeight="1" x14ac:dyDescent="0.3">
      <c r="A4302" s="80"/>
      <c r="B4302" s="110" t="str">
        <f>IF(E4302="","",VLOOKUP(E4302,[1]PROJECTES!$C$14:$G$5000,2,FALSE))</f>
        <v/>
      </c>
      <c r="C4302" s="80"/>
      <c r="D4302" s="283" t="str">
        <f>IF(E4302="","",VLOOKUP(E4302,[1]PROJECTES!$C$14:$G$5000,5,FALSE))</f>
        <v/>
      </c>
      <c r="E4302" s="79"/>
      <c r="F4302" s="110" t="str">
        <f>IF(I4302="","",VLOOKUP(I4302,[1]PROJECTES!$C$14:$G$5000,2,FALSE))</f>
        <v/>
      </c>
      <c r="G4302" s="112" t="str">
        <f>IF(E4302="","",VLOOKUP(E4302,[1]PROJECTES!$C$14:$G$5000,4,FALSE))</f>
        <v/>
      </c>
      <c r="H4302" s="95"/>
      <c r="I4302" s="113" t="str">
        <f>IF(H4302="","",VLOOKUP(H4302,BD!B$2:C$16,2,FALSE))</f>
        <v/>
      </c>
      <c r="J4302" s="114"/>
      <c r="K4302" s="115" t="str">
        <f t="shared" si="147"/>
        <v/>
      </c>
      <c r="L4302" s="116" t="str">
        <f t="shared" ca="1" si="148"/>
        <v>-</v>
      </c>
      <c r="M4302" s="111" t="str">
        <f>IF(E4302="","",VLOOKUP(E4302,[1]PROJECTES!$C$14:$Z$5000,21,FALSE))</f>
        <v/>
      </c>
      <c r="N4302" s="117"/>
      <c r="O4302" s="118" t="s">
        <v>222</v>
      </c>
      <c r="P4302" s="119"/>
      <c r="Q4302" s="84"/>
      <c r="R4302" s="125"/>
      <c r="S4302" s="166"/>
      <c r="T4302" s="167"/>
    </row>
    <row r="4303" spans="1:20" s="121" customFormat="1" ht="20.100000000000001" customHeight="1" x14ac:dyDescent="0.3">
      <c r="A4303" s="80"/>
      <c r="B4303" s="110" t="str">
        <f>IF(E4303="","",VLOOKUP(E4303,[1]PROJECTES!$C$14:$G$5000,2,FALSE))</f>
        <v/>
      </c>
      <c r="C4303" s="80"/>
      <c r="D4303" s="283" t="str">
        <f>IF(E4303="","",VLOOKUP(E4303,[1]PROJECTES!$C$14:$G$5000,5,FALSE))</f>
        <v/>
      </c>
      <c r="E4303" s="79"/>
      <c r="F4303" s="110" t="str">
        <f>IF(I4303="","",VLOOKUP(I4303,[1]PROJECTES!$C$14:$G$5000,2,FALSE))</f>
        <v/>
      </c>
      <c r="G4303" s="112" t="str">
        <f>IF(E4303="","",VLOOKUP(E4303,[1]PROJECTES!$C$14:$G$5000,4,FALSE))</f>
        <v/>
      </c>
      <c r="H4303" s="95"/>
      <c r="I4303" s="113" t="str">
        <f>IF(H4303="","",VLOOKUP(H4303,BD!B$2:C$16,2,FALSE))</f>
        <v/>
      </c>
      <c r="J4303" s="114"/>
      <c r="K4303" s="115" t="str">
        <f t="shared" si="147"/>
        <v/>
      </c>
      <c r="L4303" s="116" t="str">
        <f t="shared" ca="1" si="148"/>
        <v>-</v>
      </c>
      <c r="M4303" s="111" t="str">
        <f>IF(E4303="","",VLOOKUP(E4303,[1]PROJECTES!$C$14:$Z$5000,21,FALSE))</f>
        <v/>
      </c>
      <c r="N4303" s="117"/>
      <c r="O4303" s="118" t="s">
        <v>222</v>
      </c>
      <c r="P4303" s="119"/>
      <c r="Q4303" s="84"/>
      <c r="R4303" s="125"/>
      <c r="S4303" s="166"/>
      <c r="T4303" s="167"/>
    </row>
    <row r="4304" spans="1:20" s="121" customFormat="1" ht="20.100000000000001" customHeight="1" x14ac:dyDescent="0.3">
      <c r="A4304" s="80"/>
      <c r="B4304" s="110" t="str">
        <f>IF(E4304="","",VLOOKUP(E4304,[1]PROJECTES!$C$14:$G$5000,2,FALSE))</f>
        <v/>
      </c>
      <c r="C4304" s="80"/>
      <c r="D4304" s="283" t="str">
        <f>IF(E4304="","",VLOOKUP(E4304,[1]PROJECTES!$C$14:$G$5000,5,FALSE))</f>
        <v/>
      </c>
      <c r="E4304" s="79"/>
      <c r="F4304" s="110" t="str">
        <f>IF(I4304="","",VLOOKUP(I4304,[1]PROJECTES!$C$14:$G$5000,2,FALSE))</f>
        <v/>
      </c>
      <c r="G4304" s="112" t="str">
        <f>IF(E4304="","",VLOOKUP(E4304,[1]PROJECTES!$C$14:$G$5000,4,FALSE))</f>
        <v/>
      </c>
      <c r="H4304" s="95"/>
      <c r="I4304" s="113" t="str">
        <f>IF(H4304="","",VLOOKUP(H4304,BD!B$2:C$16,2,FALSE))</f>
        <v/>
      </c>
      <c r="J4304" s="114"/>
      <c r="K4304" s="115" t="str">
        <f t="shared" si="147"/>
        <v/>
      </c>
      <c r="L4304" s="116" t="str">
        <f t="shared" ca="1" si="148"/>
        <v>-</v>
      </c>
      <c r="M4304" s="111" t="str">
        <f>IF(E4304="","",VLOOKUP(E4304,[1]PROJECTES!$C$14:$Z$5000,21,FALSE))</f>
        <v/>
      </c>
      <c r="N4304" s="117"/>
      <c r="O4304" s="118" t="s">
        <v>222</v>
      </c>
      <c r="P4304" s="119"/>
      <c r="Q4304" s="84"/>
      <c r="R4304" s="125"/>
      <c r="S4304" s="166"/>
      <c r="T4304" s="167"/>
    </row>
    <row r="4305" spans="1:20" s="121" customFormat="1" ht="20.100000000000001" customHeight="1" x14ac:dyDescent="0.3">
      <c r="A4305" s="80"/>
      <c r="B4305" s="110" t="str">
        <f>IF(E4305="","",VLOOKUP(E4305,[1]PROJECTES!$C$14:$G$5000,2,FALSE))</f>
        <v/>
      </c>
      <c r="C4305" s="80"/>
      <c r="D4305" s="283" t="str">
        <f>IF(E4305="","",VLOOKUP(E4305,[1]PROJECTES!$C$14:$G$5000,5,FALSE))</f>
        <v/>
      </c>
      <c r="E4305" s="156"/>
      <c r="F4305" s="110" t="str">
        <f>IF(I4305="","",VLOOKUP(I4305,[1]PROJECTES!$C$14:$G$5000,2,FALSE))</f>
        <v/>
      </c>
      <c r="G4305" s="112" t="str">
        <f>IF(E4305="","",VLOOKUP(E4305,[1]PROJECTES!$C$14:$G$5000,4,FALSE))</f>
        <v/>
      </c>
      <c r="H4305" s="95"/>
      <c r="I4305" s="113" t="str">
        <f>IF(H4305="","",VLOOKUP(H4305,BD!B$2:C$16,2,FALSE))</f>
        <v/>
      </c>
      <c r="J4305" s="114"/>
      <c r="K4305" s="115" t="str">
        <f t="shared" si="147"/>
        <v/>
      </c>
      <c r="L4305" s="116" t="str">
        <f t="shared" ca="1" si="148"/>
        <v>-</v>
      </c>
      <c r="M4305" s="111" t="str">
        <f>IF(E4305="","",VLOOKUP(E4305,[1]PROJECTES!$C$14:$Z$5000,21,FALSE))</f>
        <v/>
      </c>
      <c r="N4305" s="117"/>
      <c r="O4305" s="118" t="s">
        <v>222</v>
      </c>
      <c r="P4305" s="119"/>
      <c r="Q4305" s="84"/>
      <c r="R4305" s="125"/>
      <c r="S4305" s="166"/>
      <c r="T4305" s="167"/>
    </row>
    <row r="4306" spans="1:20" s="121" customFormat="1" ht="20.100000000000001" customHeight="1" x14ac:dyDescent="0.3">
      <c r="A4306" s="80"/>
      <c r="B4306" s="110" t="str">
        <f>IF(E4306="","",VLOOKUP(E4306,[1]PROJECTES!$C$14:$G$5000,2,FALSE))</f>
        <v/>
      </c>
      <c r="C4306" s="80"/>
      <c r="D4306" s="283" t="str">
        <f>IF(E4306="","",VLOOKUP(E4306,[1]PROJECTES!$C$14:$G$5000,5,FALSE))</f>
        <v/>
      </c>
      <c r="E4306" s="79"/>
      <c r="F4306" s="110" t="str">
        <f>IF(I4306="","",VLOOKUP(I4306,[1]PROJECTES!$C$14:$G$5000,2,FALSE))</f>
        <v/>
      </c>
      <c r="G4306" s="112" t="str">
        <f>IF(E4306="","",VLOOKUP(E4306,[1]PROJECTES!$C$14:$G$5000,4,FALSE))</f>
        <v/>
      </c>
      <c r="H4306" s="95"/>
      <c r="I4306" s="113" t="str">
        <f>IF(H4306="","",VLOOKUP(H4306,BD!B$2:C$16,2,FALSE))</f>
        <v/>
      </c>
      <c r="J4306" s="144"/>
      <c r="K4306" s="115" t="str">
        <f t="shared" si="147"/>
        <v/>
      </c>
      <c r="L4306" s="116" t="str">
        <f t="shared" ca="1" si="148"/>
        <v>-</v>
      </c>
      <c r="M4306" s="111" t="str">
        <f>IF(E4306="","",VLOOKUP(E4306,[1]PROJECTES!$C$14:$Z$5000,21,FALSE))</f>
        <v/>
      </c>
      <c r="N4306" s="117"/>
      <c r="O4306" s="118" t="s">
        <v>222</v>
      </c>
      <c r="P4306" s="119"/>
      <c r="Q4306" s="84"/>
      <c r="R4306" s="125"/>
      <c r="S4306" s="166"/>
      <c r="T4306" s="258"/>
    </row>
    <row r="4307" spans="1:20" s="121" customFormat="1" ht="20.100000000000001" customHeight="1" x14ac:dyDescent="0.3">
      <c r="A4307" s="80"/>
      <c r="B4307" s="110" t="str">
        <f>IF(E4307="","",VLOOKUP(E4307,[1]PROJECTES!$C$14:$G$5000,2,FALSE))</f>
        <v/>
      </c>
      <c r="C4307" s="80"/>
      <c r="D4307" s="283" t="str">
        <f>IF(E4307="","",VLOOKUP(E4307,[1]PROJECTES!$C$14:$G$5000,5,FALSE))</f>
        <v/>
      </c>
      <c r="E4307" s="156"/>
      <c r="F4307" s="110" t="str">
        <f>IF(I4307="","",VLOOKUP(I4307,[1]PROJECTES!$C$14:$G$5000,2,FALSE))</f>
        <v/>
      </c>
      <c r="G4307" s="112" t="str">
        <f>IF(E4307="","",VLOOKUP(E4307,[1]PROJECTES!$C$14:$G$5000,4,FALSE))</f>
        <v/>
      </c>
      <c r="H4307" s="95"/>
      <c r="I4307" s="113" t="str">
        <f>IF(H4307="","",VLOOKUP(H4307,BD!B$2:C$16,2,FALSE))</f>
        <v/>
      </c>
      <c r="J4307" s="114"/>
      <c r="K4307" s="115" t="str">
        <f t="shared" si="147"/>
        <v/>
      </c>
      <c r="L4307" s="116" t="str">
        <f t="shared" ca="1" si="148"/>
        <v>-</v>
      </c>
      <c r="M4307" s="111" t="str">
        <f>IF(E4307="","",VLOOKUP(E4307,[1]PROJECTES!$C$14:$Z$5000,21,FALSE))</f>
        <v/>
      </c>
      <c r="N4307" s="117"/>
      <c r="O4307" s="118" t="s">
        <v>222</v>
      </c>
      <c r="P4307" s="119"/>
      <c r="Q4307" s="84"/>
      <c r="R4307" s="125"/>
      <c r="S4307" s="166"/>
      <c r="T4307" s="167"/>
    </row>
    <row r="4308" spans="1:20" s="121" customFormat="1" ht="20.100000000000001" customHeight="1" x14ac:dyDescent="0.3">
      <c r="A4308" s="80"/>
      <c r="B4308" s="110" t="str">
        <f>IF(E4308="","",VLOOKUP(E4308,[1]PROJECTES!$C$14:$G$5000,2,FALSE))</f>
        <v/>
      </c>
      <c r="C4308" s="80"/>
      <c r="D4308" s="283" t="str">
        <f>IF(E4308="","",VLOOKUP(E4308,[1]PROJECTES!$C$14:$G$5000,5,FALSE))</f>
        <v/>
      </c>
      <c r="E4308" s="156"/>
      <c r="F4308" s="110" t="str">
        <f>IF(I4308="","",VLOOKUP(I4308,[1]PROJECTES!$C$14:$G$5000,2,FALSE))</f>
        <v/>
      </c>
      <c r="G4308" s="112" t="str">
        <f>IF(E4308="","",VLOOKUP(E4308,[1]PROJECTES!$C$14:$G$5000,4,FALSE))</f>
        <v/>
      </c>
      <c r="H4308" s="95"/>
      <c r="I4308" s="113" t="str">
        <f>IF(H4308="","",VLOOKUP(H4308,BD!B$2:C$16,2,FALSE))</f>
        <v/>
      </c>
      <c r="J4308" s="114"/>
      <c r="K4308" s="115" t="str">
        <f t="shared" si="147"/>
        <v/>
      </c>
      <c r="L4308" s="116" t="str">
        <f t="shared" ca="1" si="148"/>
        <v>-</v>
      </c>
      <c r="M4308" s="111" t="str">
        <f>IF(E4308="","",VLOOKUP(E4308,[1]PROJECTES!$C$14:$Z$5000,21,FALSE))</f>
        <v/>
      </c>
      <c r="N4308" s="117"/>
      <c r="O4308" s="118" t="s">
        <v>222</v>
      </c>
      <c r="P4308" s="119"/>
      <c r="Q4308" s="84"/>
      <c r="R4308" s="125"/>
      <c r="S4308" s="166"/>
      <c r="T4308" s="167"/>
    </row>
    <row r="4309" spans="1:20" s="121" customFormat="1" ht="20.100000000000001" customHeight="1" x14ac:dyDescent="0.3">
      <c r="A4309" s="80"/>
      <c r="B4309" s="110" t="str">
        <f>IF(E4309="","",VLOOKUP(E4309,[1]PROJECTES!$C$14:$G$5000,2,FALSE))</f>
        <v/>
      </c>
      <c r="C4309" s="80"/>
      <c r="D4309" s="283" t="str">
        <f>IF(E4309="","",VLOOKUP(E4309,[1]PROJECTES!$C$14:$G$5000,5,FALSE))</f>
        <v/>
      </c>
      <c r="E4309" s="156"/>
      <c r="F4309" s="110" t="str">
        <f>IF(I4309="","",VLOOKUP(I4309,[1]PROJECTES!$C$14:$G$5000,2,FALSE))</f>
        <v/>
      </c>
      <c r="G4309" s="112" t="str">
        <f>IF(E4309="","",VLOOKUP(E4309,[1]PROJECTES!$C$14:$G$5000,4,FALSE))</f>
        <v/>
      </c>
      <c r="H4309" s="95"/>
      <c r="I4309" s="113" t="str">
        <f>IF(H4309="","",VLOOKUP(H4309,BD!B$2:C$16,2,FALSE))</f>
        <v/>
      </c>
      <c r="J4309" s="114"/>
      <c r="K4309" s="115" t="str">
        <f t="shared" si="147"/>
        <v/>
      </c>
      <c r="L4309" s="116" t="str">
        <f t="shared" ca="1" si="148"/>
        <v>-</v>
      </c>
      <c r="M4309" s="111" t="str">
        <f>IF(E4309="","",VLOOKUP(E4309,[1]PROJECTES!$C$14:$Z$5000,21,FALSE))</f>
        <v/>
      </c>
      <c r="N4309" s="117"/>
      <c r="O4309" s="118" t="s">
        <v>222</v>
      </c>
      <c r="P4309" s="119"/>
      <c r="Q4309" s="84"/>
      <c r="R4309" s="125"/>
      <c r="S4309" s="166"/>
      <c r="T4309" s="167"/>
    </row>
    <row r="4310" spans="1:20" s="121" customFormat="1" ht="20.100000000000001" customHeight="1" x14ac:dyDescent="0.3">
      <c r="A4310" s="80"/>
      <c r="B4310" s="110" t="str">
        <f>IF(E4310="","",VLOOKUP(E4310,[1]PROJECTES!$C$14:$G$5000,2,FALSE))</f>
        <v/>
      </c>
      <c r="C4310" s="80"/>
      <c r="D4310" s="283" t="str">
        <f>IF(E4310="","",VLOOKUP(E4310,[1]PROJECTES!$C$14:$G$5000,5,FALSE))</f>
        <v/>
      </c>
      <c r="E4310" s="156"/>
      <c r="F4310" s="110" t="str">
        <f>IF(I4310="","",VLOOKUP(I4310,[1]PROJECTES!$C$14:$G$5000,2,FALSE))</f>
        <v/>
      </c>
      <c r="G4310" s="112" t="str">
        <f>IF(E4310="","",VLOOKUP(E4310,[1]PROJECTES!$C$14:$G$5000,4,FALSE))</f>
        <v/>
      </c>
      <c r="H4310" s="95"/>
      <c r="I4310" s="113" t="str">
        <f>IF(H4310="","",VLOOKUP(H4310,BD!B$2:C$16,2,FALSE))</f>
        <v/>
      </c>
      <c r="J4310" s="114"/>
      <c r="K4310" s="115" t="str">
        <f t="shared" si="147"/>
        <v/>
      </c>
      <c r="L4310" s="116" t="str">
        <f t="shared" ca="1" si="148"/>
        <v>-</v>
      </c>
      <c r="M4310" s="111" t="str">
        <f>IF(E4310="","",VLOOKUP(E4310,[1]PROJECTES!$C$14:$Z$5000,21,FALSE))</f>
        <v/>
      </c>
      <c r="N4310" s="117"/>
      <c r="O4310" s="118" t="s">
        <v>222</v>
      </c>
      <c r="P4310" s="119"/>
      <c r="Q4310" s="84"/>
      <c r="R4310" s="125"/>
      <c r="S4310" s="166"/>
      <c r="T4310" s="167"/>
    </row>
    <row r="4311" spans="1:20" s="121" customFormat="1" ht="20.100000000000001" customHeight="1" x14ac:dyDescent="0.3">
      <c r="A4311" s="80"/>
      <c r="B4311" s="110" t="str">
        <f>IF(E4311="","",VLOOKUP(E4311,[1]PROJECTES!$C$14:$G$5000,2,FALSE))</f>
        <v/>
      </c>
      <c r="C4311" s="80"/>
      <c r="D4311" s="283" t="str">
        <f>IF(E4311="","",VLOOKUP(E4311,[1]PROJECTES!$C$14:$G$5000,5,FALSE))</f>
        <v/>
      </c>
      <c r="E4311" s="156"/>
      <c r="F4311" s="110" t="str">
        <f>IF(I4311="","",VLOOKUP(I4311,[1]PROJECTES!$C$14:$G$5000,2,FALSE))</f>
        <v/>
      </c>
      <c r="G4311" s="112" t="str">
        <f>IF(E4311="","",VLOOKUP(E4311,[1]PROJECTES!$C$14:$G$5000,4,FALSE))</f>
        <v/>
      </c>
      <c r="H4311" s="95"/>
      <c r="I4311" s="113" t="str">
        <f>IF(H4311="","",VLOOKUP(H4311,BD!B$2:C$16,2,FALSE))</f>
        <v/>
      </c>
      <c r="J4311" s="114"/>
      <c r="K4311" s="115" t="str">
        <f t="shared" si="147"/>
        <v/>
      </c>
      <c r="L4311" s="116" t="str">
        <f t="shared" ca="1" si="148"/>
        <v>-</v>
      </c>
      <c r="M4311" s="111" t="str">
        <f>IF(E4311="","",VLOOKUP(E4311,[1]PROJECTES!$C$14:$Z$5000,21,FALSE))</f>
        <v/>
      </c>
      <c r="N4311" s="117"/>
      <c r="O4311" s="118" t="s">
        <v>222</v>
      </c>
      <c r="P4311" s="119"/>
      <c r="Q4311" s="84"/>
      <c r="R4311" s="125"/>
      <c r="S4311" s="166"/>
      <c r="T4311" s="167"/>
    </row>
    <row r="4312" spans="1:20" s="121" customFormat="1" ht="20.100000000000001" customHeight="1" x14ac:dyDescent="0.3">
      <c r="A4312" s="80"/>
      <c r="B4312" s="110" t="str">
        <f>IF(E4312="","",VLOOKUP(E4312,[1]PROJECTES!$C$14:$G$5000,2,FALSE))</f>
        <v/>
      </c>
      <c r="C4312" s="80"/>
      <c r="D4312" s="283" t="str">
        <f>IF(E4312="","",VLOOKUP(E4312,[1]PROJECTES!$C$14:$G$5000,5,FALSE))</f>
        <v/>
      </c>
      <c r="E4312" s="156"/>
      <c r="F4312" s="110" t="str">
        <f>IF(I4312="","",VLOOKUP(I4312,[1]PROJECTES!$C$14:$G$5000,2,FALSE))</f>
        <v/>
      </c>
      <c r="G4312" s="112" t="str">
        <f>IF(E4312="","",VLOOKUP(E4312,[1]PROJECTES!$C$14:$G$5000,4,FALSE))</f>
        <v/>
      </c>
      <c r="H4312" s="95"/>
      <c r="I4312" s="113" t="str">
        <f>IF(H4312="","",VLOOKUP(H4312,BD!B$2:C$16,2,FALSE))</f>
        <v/>
      </c>
      <c r="J4312" s="114"/>
      <c r="K4312" s="115" t="str">
        <f t="shared" si="147"/>
        <v/>
      </c>
      <c r="L4312" s="116" t="str">
        <f t="shared" ca="1" si="148"/>
        <v>-</v>
      </c>
      <c r="M4312" s="111" t="str">
        <f>IF(E4312="","",VLOOKUP(E4312,[1]PROJECTES!$C$14:$Z$5000,21,FALSE))</f>
        <v/>
      </c>
      <c r="N4312" s="117"/>
      <c r="O4312" s="118" t="s">
        <v>222</v>
      </c>
      <c r="P4312" s="119"/>
      <c r="Q4312" s="84"/>
      <c r="R4312" s="125"/>
      <c r="S4312" s="166"/>
      <c r="T4312" s="167"/>
    </row>
    <row r="4313" spans="1:20" s="121" customFormat="1" ht="20.100000000000001" customHeight="1" x14ac:dyDescent="0.3">
      <c r="A4313" s="80"/>
      <c r="B4313" s="110" t="str">
        <f>IF(E4313="","",VLOOKUP(E4313,[1]PROJECTES!$C$14:$G$5000,2,FALSE))</f>
        <v/>
      </c>
      <c r="C4313" s="80"/>
      <c r="D4313" s="283" t="str">
        <f>IF(E4313="","",VLOOKUP(E4313,[1]PROJECTES!$C$14:$G$5000,5,FALSE))</f>
        <v/>
      </c>
      <c r="E4313" s="156"/>
      <c r="F4313" s="110" t="str">
        <f>IF(I4313="","",VLOOKUP(I4313,[1]PROJECTES!$C$14:$G$5000,2,FALSE))</f>
        <v/>
      </c>
      <c r="G4313" s="112" t="str">
        <f>IF(E4313="","",VLOOKUP(E4313,[1]PROJECTES!$C$14:$G$5000,4,FALSE))</f>
        <v/>
      </c>
      <c r="H4313" s="95"/>
      <c r="I4313" s="113" t="str">
        <f>IF(H4313="","",VLOOKUP(H4313,BD!B$2:C$16,2,FALSE))</f>
        <v/>
      </c>
      <c r="J4313" s="114"/>
      <c r="K4313" s="115" t="str">
        <f t="shared" si="147"/>
        <v/>
      </c>
      <c r="L4313" s="116" t="str">
        <f t="shared" ca="1" si="148"/>
        <v>-</v>
      </c>
      <c r="M4313" s="111" t="str">
        <f>IF(E4313="","",VLOOKUP(E4313,[1]PROJECTES!$C$14:$Z$5000,21,FALSE))</f>
        <v/>
      </c>
      <c r="N4313" s="117"/>
      <c r="O4313" s="118" t="s">
        <v>222</v>
      </c>
      <c r="P4313" s="119"/>
      <c r="Q4313" s="84"/>
      <c r="R4313" s="125"/>
      <c r="S4313" s="166"/>
      <c r="T4313" s="167"/>
    </row>
    <row r="4314" spans="1:20" s="121" customFormat="1" ht="20.100000000000001" customHeight="1" x14ac:dyDescent="0.3">
      <c r="A4314" s="80"/>
      <c r="B4314" s="110" t="str">
        <f>IF(E4314="","",VLOOKUP(E4314,[1]PROJECTES!$C$14:$G$5000,2,FALSE))</f>
        <v/>
      </c>
      <c r="C4314" s="80"/>
      <c r="D4314" s="283" t="str">
        <f>IF(E4314="","",VLOOKUP(E4314,[1]PROJECTES!$C$14:$G$5000,5,FALSE))</f>
        <v/>
      </c>
      <c r="E4314" s="79"/>
      <c r="F4314" s="110" t="str">
        <f>IF(I4314="","",VLOOKUP(I4314,[1]PROJECTES!$C$14:$G$5000,2,FALSE))</f>
        <v/>
      </c>
      <c r="G4314" s="112" t="str">
        <f>IF(E4314="","",VLOOKUP(E4314,[1]PROJECTES!$C$14:$G$5000,4,FALSE))</f>
        <v/>
      </c>
      <c r="H4314" s="95"/>
      <c r="I4314" s="113" t="str">
        <f>IF(H4314="","",VLOOKUP(H4314,BD!B$2:C$16,2,FALSE))</f>
        <v/>
      </c>
      <c r="J4314" s="114"/>
      <c r="K4314" s="115" t="str">
        <f t="shared" si="147"/>
        <v/>
      </c>
      <c r="L4314" s="116" t="str">
        <f t="shared" ca="1" si="148"/>
        <v>-</v>
      </c>
      <c r="M4314" s="111" t="str">
        <f>IF(E4314="","",VLOOKUP(E4314,[1]PROJECTES!$C$14:$Z$5000,21,FALSE))</f>
        <v/>
      </c>
      <c r="N4314" s="117"/>
      <c r="O4314" s="118" t="s">
        <v>222</v>
      </c>
      <c r="P4314" s="119"/>
      <c r="Q4314" s="84"/>
      <c r="R4314" s="123"/>
      <c r="S4314" s="166"/>
      <c r="T4314" s="167"/>
    </row>
    <row r="4315" spans="1:20" s="121" customFormat="1" ht="20.100000000000001" customHeight="1" x14ac:dyDescent="0.3">
      <c r="A4315" s="80"/>
      <c r="B4315" s="110" t="str">
        <f>IF(E4315="","",VLOOKUP(E4315,[1]PROJECTES!$C$14:$G$5000,2,FALSE))</f>
        <v/>
      </c>
      <c r="C4315" s="80"/>
      <c r="D4315" s="283" t="str">
        <f>IF(E4315="","",VLOOKUP(E4315,[1]PROJECTES!$C$14:$G$5000,5,FALSE))</f>
        <v/>
      </c>
      <c r="E4315" s="156"/>
      <c r="F4315" s="110" t="str">
        <f>IF(I4315="","",VLOOKUP(I4315,[1]PROJECTES!$C$14:$G$5000,2,FALSE))</f>
        <v/>
      </c>
      <c r="G4315" s="112" t="str">
        <f>IF(E4315="","",VLOOKUP(E4315,[1]PROJECTES!$C$14:$G$5000,4,FALSE))</f>
        <v/>
      </c>
      <c r="H4315" s="95"/>
      <c r="I4315" s="113" t="str">
        <f>IF(H4315="","",VLOOKUP(H4315,BD!B$2:C$16,2,FALSE))</f>
        <v/>
      </c>
      <c r="J4315" s="114"/>
      <c r="K4315" s="115" t="str">
        <f t="shared" si="147"/>
        <v/>
      </c>
      <c r="L4315" s="116" t="str">
        <f t="shared" ca="1" si="148"/>
        <v>-</v>
      </c>
      <c r="M4315" s="111" t="str">
        <f>IF(E4315="","",VLOOKUP(E4315,[1]PROJECTES!$C$14:$Z$5000,21,FALSE))</f>
        <v/>
      </c>
      <c r="N4315" s="117"/>
      <c r="O4315" s="118" t="s">
        <v>222</v>
      </c>
      <c r="P4315" s="119"/>
      <c r="Q4315" s="84"/>
      <c r="R4315" s="125"/>
      <c r="S4315" s="166"/>
      <c r="T4315" s="167"/>
    </row>
    <row r="4316" spans="1:20" s="121" customFormat="1" ht="20.100000000000001" customHeight="1" x14ac:dyDescent="0.3">
      <c r="A4316" s="80"/>
      <c r="B4316" s="110" t="str">
        <f>IF(E4316="","",VLOOKUP(E4316,[1]PROJECTES!$C$14:$G$5000,2,FALSE))</f>
        <v/>
      </c>
      <c r="C4316" s="80"/>
      <c r="D4316" s="283" t="str">
        <f>IF(E4316="","",VLOOKUP(E4316,[1]PROJECTES!$C$14:$G$5000,5,FALSE))</f>
        <v/>
      </c>
      <c r="E4316" s="156"/>
      <c r="F4316" s="110" t="str">
        <f>IF(I4316="","",VLOOKUP(I4316,[1]PROJECTES!$C$14:$G$5000,2,FALSE))</f>
        <v/>
      </c>
      <c r="G4316" s="112" t="str">
        <f>IF(E4316="","",VLOOKUP(E4316,[1]PROJECTES!$C$14:$G$5000,4,FALSE))</f>
        <v/>
      </c>
      <c r="H4316" s="95"/>
      <c r="I4316" s="113" t="str">
        <f>IF(H4316="","",VLOOKUP(H4316,BD!B$2:C$16,2,FALSE))</f>
        <v/>
      </c>
      <c r="J4316" s="114"/>
      <c r="K4316" s="115" t="str">
        <f t="shared" si="147"/>
        <v/>
      </c>
      <c r="L4316" s="116" t="str">
        <f t="shared" ca="1" si="148"/>
        <v>-</v>
      </c>
      <c r="M4316" s="111" t="str">
        <f>IF(E4316="","",VLOOKUP(E4316,[1]PROJECTES!$C$14:$Z$5000,21,FALSE))</f>
        <v/>
      </c>
      <c r="N4316" s="117"/>
      <c r="O4316" s="118" t="s">
        <v>222</v>
      </c>
      <c r="P4316" s="119"/>
      <c r="Q4316" s="84"/>
      <c r="R4316" s="125"/>
      <c r="S4316" s="166"/>
      <c r="T4316" s="167"/>
    </row>
    <row r="4317" spans="1:20" s="121" customFormat="1" ht="20.100000000000001" customHeight="1" x14ac:dyDescent="0.3">
      <c r="A4317" s="80"/>
      <c r="B4317" s="110" t="str">
        <f>IF(E4317="","",VLOOKUP(E4317,[1]PROJECTES!$C$14:$G$5000,2,FALSE))</f>
        <v/>
      </c>
      <c r="C4317" s="80"/>
      <c r="D4317" s="283" t="str">
        <f>IF(E4317="","",VLOOKUP(E4317,[1]PROJECTES!$C$14:$G$5000,5,FALSE))</f>
        <v/>
      </c>
      <c r="E4317" s="156"/>
      <c r="F4317" s="110" t="str">
        <f>IF(I4317="","",VLOOKUP(I4317,[1]PROJECTES!$C$14:$G$5000,2,FALSE))</f>
        <v/>
      </c>
      <c r="G4317" s="112" t="str">
        <f>IF(E4317="","",VLOOKUP(E4317,[1]PROJECTES!$C$14:$G$5000,4,FALSE))</f>
        <v/>
      </c>
      <c r="H4317" s="95"/>
      <c r="I4317" s="113" t="str">
        <f>IF(H4317="","",VLOOKUP(H4317,BD!B$2:C$16,2,FALSE))</f>
        <v/>
      </c>
      <c r="J4317" s="114"/>
      <c r="K4317" s="115" t="str">
        <f t="shared" si="147"/>
        <v/>
      </c>
      <c r="L4317" s="116" t="str">
        <f t="shared" ca="1" si="148"/>
        <v>-</v>
      </c>
      <c r="M4317" s="111" t="str">
        <f>IF(E4317="","",VLOOKUP(E4317,[1]PROJECTES!$C$14:$Z$5000,21,FALSE))</f>
        <v/>
      </c>
      <c r="N4317" s="117"/>
      <c r="O4317" s="118" t="s">
        <v>222</v>
      </c>
      <c r="P4317" s="119"/>
      <c r="Q4317" s="84"/>
      <c r="R4317" s="125"/>
      <c r="S4317" s="166"/>
      <c r="T4317" s="167"/>
    </row>
    <row r="4318" spans="1:20" s="121" customFormat="1" ht="20.100000000000001" customHeight="1" x14ac:dyDescent="0.3">
      <c r="A4318" s="80"/>
      <c r="B4318" s="110" t="str">
        <f>IF(E4318="","",VLOOKUP(E4318,[1]PROJECTES!$C$14:$G$5000,2,FALSE))</f>
        <v/>
      </c>
      <c r="C4318" s="80"/>
      <c r="D4318" s="283" t="str">
        <f>IF(E4318="","",VLOOKUP(E4318,[1]PROJECTES!$C$14:$G$5000,5,FALSE))</f>
        <v/>
      </c>
      <c r="E4318" s="156"/>
      <c r="F4318" s="110" t="str">
        <f>IF(I4318="","",VLOOKUP(I4318,[1]PROJECTES!$C$14:$G$5000,2,FALSE))</f>
        <v/>
      </c>
      <c r="G4318" s="112" t="str">
        <f>IF(E4318="","",VLOOKUP(E4318,[1]PROJECTES!$C$14:$G$5000,4,FALSE))</f>
        <v/>
      </c>
      <c r="H4318" s="95"/>
      <c r="I4318" s="113" t="str">
        <f>IF(H4318="","",VLOOKUP(H4318,BD!B$2:C$16,2,FALSE))</f>
        <v/>
      </c>
      <c r="J4318" s="114"/>
      <c r="K4318" s="115" t="str">
        <f t="shared" si="147"/>
        <v/>
      </c>
      <c r="L4318" s="116" t="str">
        <f t="shared" ca="1" si="148"/>
        <v>-</v>
      </c>
      <c r="M4318" s="111" t="str">
        <f>IF(E4318="","",VLOOKUP(E4318,[1]PROJECTES!$C$14:$Z$5000,21,FALSE))</f>
        <v/>
      </c>
      <c r="N4318" s="117"/>
      <c r="O4318" s="118" t="s">
        <v>222</v>
      </c>
      <c r="P4318" s="119"/>
      <c r="Q4318" s="84"/>
      <c r="R4318" s="125"/>
      <c r="S4318" s="166"/>
      <c r="T4318" s="167"/>
    </row>
    <row r="4319" spans="1:20" s="121" customFormat="1" ht="20.100000000000001" customHeight="1" x14ac:dyDescent="0.3">
      <c r="A4319" s="80"/>
      <c r="B4319" s="110" t="str">
        <f>IF(E4319="","",VLOOKUP(E4319,[1]PROJECTES!$C$14:$G$5000,2,FALSE))</f>
        <v/>
      </c>
      <c r="C4319" s="80"/>
      <c r="D4319" s="283" t="str">
        <f>IF(E4319="","",VLOOKUP(E4319,[1]PROJECTES!$C$14:$G$5000,5,FALSE))</f>
        <v/>
      </c>
      <c r="E4319" s="156"/>
      <c r="F4319" s="110" t="str">
        <f>IF(I4319="","",VLOOKUP(I4319,[1]PROJECTES!$C$14:$G$5000,2,FALSE))</f>
        <v/>
      </c>
      <c r="G4319" s="112" t="str">
        <f>IF(E4319="","",VLOOKUP(E4319,[1]PROJECTES!$C$14:$G$5000,4,FALSE))</f>
        <v/>
      </c>
      <c r="H4319" s="95"/>
      <c r="I4319" s="113" t="str">
        <f>IF(H4319="","",VLOOKUP(H4319,BD!B$2:C$16,2,FALSE))</f>
        <v/>
      </c>
      <c r="J4319" s="114"/>
      <c r="K4319" s="115" t="str">
        <f t="shared" si="147"/>
        <v/>
      </c>
      <c r="L4319" s="116" t="str">
        <f t="shared" ca="1" si="148"/>
        <v>-</v>
      </c>
      <c r="M4319" s="111" t="str">
        <f>IF(E4319="","",VLOOKUP(E4319,[1]PROJECTES!$C$14:$Z$5000,21,FALSE))</f>
        <v/>
      </c>
      <c r="N4319" s="117"/>
      <c r="O4319" s="118" t="s">
        <v>222</v>
      </c>
      <c r="P4319" s="119"/>
      <c r="Q4319" s="84"/>
      <c r="R4319" s="125"/>
      <c r="S4319" s="166"/>
      <c r="T4319" s="167"/>
    </row>
    <row r="4320" spans="1:20" s="121" customFormat="1" ht="20.100000000000001" customHeight="1" x14ac:dyDescent="0.3">
      <c r="A4320" s="80"/>
      <c r="B4320" s="110" t="str">
        <f>IF(E4320="","",VLOOKUP(E4320,[1]PROJECTES!$C$14:$G$5000,2,FALSE))</f>
        <v/>
      </c>
      <c r="C4320" s="80"/>
      <c r="D4320" s="283" t="str">
        <f>IF(E4320="","",VLOOKUP(E4320,[1]PROJECTES!$C$14:$G$5000,5,FALSE))</f>
        <v/>
      </c>
      <c r="E4320" s="156"/>
      <c r="F4320" s="110" t="str">
        <f>IF(I4320="","",VLOOKUP(I4320,[1]PROJECTES!$C$14:$G$5000,2,FALSE))</f>
        <v/>
      </c>
      <c r="G4320" s="112" t="str">
        <f>IF(E4320="","",VLOOKUP(E4320,[1]PROJECTES!$C$14:$G$5000,4,FALSE))</f>
        <v/>
      </c>
      <c r="H4320" s="95"/>
      <c r="I4320" s="113" t="str">
        <f>IF(H4320="","",VLOOKUP(H4320,BD!B$2:C$16,2,FALSE))</f>
        <v/>
      </c>
      <c r="J4320" s="114"/>
      <c r="K4320" s="115" t="str">
        <f t="shared" si="147"/>
        <v/>
      </c>
      <c r="L4320" s="116" t="str">
        <f t="shared" ca="1" si="148"/>
        <v>-</v>
      </c>
      <c r="M4320" s="111" t="str">
        <f>IF(E4320="","",VLOOKUP(E4320,[1]PROJECTES!$C$14:$Z$5000,21,FALSE))</f>
        <v/>
      </c>
      <c r="N4320" s="117"/>
      <c r="O4320" s="118" t="s">
        <v>222</v>
      </c>
      <c r="P4320" s="119"/>
      <c r="Q4320" s="84"/>
      <c r="R4320" s="125"/>
      <c r="S4320" s="166"/>
      <c r="T4320" s="167"/>
    </row>
    <row r="4321" spans="1:20" s="121" customFormat="1" ht="20.100000000000001" customHeight="1" x14ac:dyDescent="0.3">
      <c r="A4321" s="80"/>
      <c r="B4321" s="110" t="str">
        <f>IF(E4321="","",VLOOKUP(E4321,[1]PROJECTES!$C$14:$G$5000,2,FALSE))</f>
        <v/>
      </c>
      <c r="C4321" s="80"/>
      <c r="D4321" s="283" t="str">
        <f>IF(E4321="","",VLOOKUP(E4321,[1]PROJECTES!$C$14:$G$5000,5,FALSE))</f>
        <v/>
      </c>
      <c r="E4321" s="156"/>
      <c r="F4321" s="110" t="str">
        <f>IF(I4321="","",VLOOKUP(I4321,[1]PROJECTES!$C$14:$G$5000,2,FALSE))</f>
        <v/>
      </c>
      <c r="G4321" s="112" t="str">
        <f>IF(E4321="","",VLOOKUP(E4321,[1]PROJECTES!$C$14:$G$5000,4,FALSE))</f>
        <v/>
      </c>
      <c r="H4321" s="95"/>
      <c r="I4321" s="113" t="str">
        <f>IF(H4321="","",VLOOKUP(H4321,BD!B$2:C$16,2,FALSE))</f>
        <v/>
      </c>
      <c r="J4321" s="114"/>
      <c r="K4321" s="115" t="str">
        <f t="shared" ref="K4321:K4394" si="153">IF(J4321="","",WEEKNUM(J4321,2)-0)</f>
        <v/>
      </c>
      <c r="L4321" s="116" t="str">
        <f t="shared" ca="1" si="148"/>
        <v>-</v>
      </c>
      <c r="M4321" s="111" t="str">
        <f>IF(E4321="","",VLOOKUP(E4321,[1]PROJECTES!$C$14:$Z$5000,21,FALSE))</f>
        <v/>
      </c>
      <c r="N4321" s="117"/>
      <c r="O4321" s="118" t="s">
        <v>222</v>
      </c>
      <c r="P4321" s="119"/>
      <c r="Q4321" s="84"/>
      <c r="R4321" s="125"/>
      <c r="S4321" s="166"/>
      <c r="T4321" s="167"/>
    </row>
    <row r="4322" spans="1:20" s="121" customFormat="1" ht="20.100000000000001" customHeight="1" x14ac:dyDescent="0.3">
      <c r="A4322" s="80"/>
      <c r="B4322" s="110" t="str">
        <f>IF(E4322="","",VLOOKUP(E4322,[1]PROJECTES!$C$14:$G$5000,2,FALSE))</f>
        <v/>
      </c>
      <c r="C4322" s="80"/>
      <c r="D4322" s="283" t="str">
        <f>IF(E4322="","",VLOOKUP(E4322,[1]PROJECTES!$C$14:$G$5000,5,FALSE))</f>
        <v/>
      </c>
      <c r="E4322" s="156"/>
      <c r="F4322" s="110" t="str">
        <f>IF(I4322="","",VLOOKUP(I4322,[1]PROJECTES!$C$14:$G$5000,2,FALSE))</f>
        <v/>
      </c>
      <c r="G4322" s="112" t="str">
        <f>IF(E4322="","",VLOOKUP(E4322,[1]PROJECTES!$C$14:$G$5000,4,FALSE))</f>
        <v/>
      </c>
      <c r="H4322" s="95"/>
      <c r="I4322" s="113" t="str">
        <f>IF(H4322="","",VLOOKUP(H4322,BD!B$2:C$16,2,FALSE))</f>
        <v/>
      </c>
      <c r="J4322" s="114"/>
      <c r="K4322" s="115" t="str">
        <f t="shared" si="153"/>
        <v/>
      </c>
      <c r="L4322" s="116" t="str">
        <f t="shared" ref="L4322:L4395" ca="1" si="154">IF(M4322="","-",IF(G4322="TA","-",+M4322-TODAY()))</f>
        <v>-</v>
      </c>
      <c r="M4322" s="111" t="str">
        <f>IF(E4322="","",VLOOKUP(E4322,[1]PROJECTES!$C$14:$Z$5000,21,FALSE))</f>
        <v/>
      </c>
      <c r="N4322" s="117"/>
      <c r="O4322" s="118" t="s">
        <v>222</v>
      </c>
      <c r="P4322" s="119"/>
      <c r="Q4322" s="84"/>
      <c r="R4322" s="125"/>
      <c r="S4322" s="166"/>
      <c r="T4322" s="167"/>
    </row>
    <row r="4323" spans="1:20" s="121" customFormat="1" ht="20.100000000000001" customHeight="1" x14ac:dyDescent="0.3">
      <c r="A4323" s="80"/>
      <c r="B4323" s="110" t="str">
        <f>IF(E4323="","",VLOOKUP(E4323,[1]PROJECTES!$C$14:$G$5000,2,FALSE))</f>
        <v/>
      </c>
      <c r="C4323" s="80"/>
      <c r="D4323" s="283" t="str">
        <f>IF(E4323="","",VLOOKUP(E4323,[1]PROJECTES!$C$14:$G$5000,5,FALSE))</f>
        <v/>
      </c>
      <c r="E4323" s="79"/>
      <c r="F4323" s="110" t="str">
        <f>IF(I4323="","",VLOOKUP(I4323,[1]PROJECTES!$C$14:$G$5000,2,FALSE))</f>
        <v/>
      </c>
      <c r="G4323" s="112" t="str">
        <f>IF(E4323="","",VLOOKUP(E4323,[1]PROJECTES!$C$14:$G$5000,4,FALSE))</f>
        <v/>
      </c>
      <c r="H4323" s="95"/>
      <c r="I4323" s="113"/>
      <c r="J4323" s="114"/>
      <c r="K4323" s="115" t="str">
        <f t="shared" ref="K4323:K4327" si="155">IF(J4323="","",WEEKNUM(J4323,2)-0)</f>
        <v/>
      </c>
      <c r="L4323" s="116" t="str">
        <f t="shared" ref="L4323:L4327" ca="1" si="156">IF(M4323="","-",IF(G4323="TA","-",+M4323-TODAY()))</f>
        <v>-</v>
      </c>
      <c r="M4323" s="111" t="str">
        <f>IF(E4323="","",VLOOKUP(E4323,[1]PROJECTES!$C$14:$Z$5000,21,FALSE))</f>
        <v/>
      </c>
      <c r="N4323" s="117"/>
      <c r="O4323" s="118" t="s">
        <v>222</v>
      </c>
      <c r="P4323" s="119"/>
      <c r="Q4323" s="84"/>
      <c r="R4323" s="125"/>
      <c r="S4323" s="166"/>
      <c r="T4323" s="167"/>
    </row>
    <row r="4324" spans="1:20" s="121" customFormat="1" ht="20.100000000000001" customHeight="1" x14ac:dyDescent="0.3">
      <c r="A4324" s="80"/>
      <c r="B4324" s="110" t="str">
        <f>IF(E4324="","",VLOOKUP(E4324,[1]PROJECTES!$C$14:$G$5000,2,FALSE))</f>
        <v/>
      </c>
      <c r="C4324" s="80"/>
      <c r="D4324" s="283" t="str">
        <f>IF(E4324="","",VLOOKUP(E4324,[1]PROJECTES!$C$14:$G$5000,5,FALSE))</f>
        <v/>
      </c>
      <c r="E4324" s="79"/>
      <c r="F4324" s="110" t="str">
        <f>IF(I4324="","",VLOOKUP(I4324,[1]PROJECTES!$C$14:$G$5000,2,FALSE))</f>
        <v/>
      </c>
      <c r="G4324" s="112" t="str">
        <f>IF(E4324="","",VLOOKUP(E4324,[1]PROJECTES!$C$14:$G$5000,4,FALSE))</f>
        <v/>
      </c>
      <c r="H4324" s="95"/>
      <c r="I4324" s="113"/>
      <c r="J4324" s="114"/>
      <c r="K4324" s="115" t="str">
        <f t="shared" si="155"/>
        <v/>
      </c>
      <c r="L4324" s="116" t="str">
        <f t="shared" ca="1" si="156"/>
        <v>-</v>
      </c>
      <c r="M4324" s="111" t="str">
        <f>IF(E4324="","",VLOOKUP(E4324,[1]PROJECTES!$C$14:$Z$5000,21,FALSE))</f>
        <v/>
      </c>
      <c r="N4324" s="117"/>
      <c r="O4324" s="118" t="s">
        <v>222</v>
      </c>
      <c r="P4324" s="119"/>
      <c r="Q4324" s="84"/>
      <c r="R4324" s="125"/>
      <c r="S4324" s="166"/>
      <c r="T4324" s="167"/>
    </row>
    <row r="4325" spans="1:20" s="121" customFormat="1" ht="20.100000000000001" customHeight="1" x14ac:dyDescent="0.3">
      <c r="A4325" s="80"/>
      <c r="B4325" s="110" t="str">
        <f>IF(E4325="","",VLOOKUP(E4325,[1]PROJECTES!$C$14:$G$5000,2,FALSE))</f>
        <v/>
      </c>
      <c r="C4325" s="80"/>
      <c r="D4325" s="283" t="str">
        <f>IF(E4325="","",VLOOKUP(E4325,[1]PROJECTES!$C$14:$G$5000,5,FALSE))</f>
        <v/>
      </c>
      <c r="E4325" s="79"/>
      <c r="F4325" s="110" t="str">
        <f>IF(I4325="","",VLOOKUP(I4325,[1]PROJECTES!$C$14:$G$5000,2,FALSE))</f>
        <v/>
      </c>
      <c r="G4325" s="112" t="str">
        <f>IF(E4325="","",VLOOKUP(E4325,[1]PROJECTES!$C$14:$G$5000,4,FALSE))</f>
        <v/>
      </c>
      <c r="H4325" s="95"/>
      <c r="I4325" s="113" t="str">
        <f>IF(H4325="","",VLOOKUP(H4325,BD!B$2:C$16,2,FALSE))</f>
        <v/>
      </c>
      <c r="J4325" s="114"/>
      <c r="K4325" s="115" t="str">
        <f t="shared" si="155"/>
        <v/>
      </c>
      <c r="L4325" s="116" t="str">
        <f t="shared" ca="1" si="156"/>
        <v>-</v>
      </c>
      <c r="M4325" s="111" t="str">
        <f>IF(E4325="","",VLOOKUP(E4325,[1]PROJECTES!$C$14:$Z$5000,21,FALSE))</f>
        <v/>
      </c>
      <c r="N4325" s="117"/>
      <c r="O4325" s="118" t="s">
        <v>222</v>
      </c>
      <c r="P4325" s="119"/>
      <c r="Q4325" s="84"/>
      <c r="R4325" s="125"/>
      <c r="S4325" s="166"/>
      <c r="T4325" s="167"/>
    </row>
    <row r="4326" spans="1:20" s="121" customFormat="1" ht="20.100000000000001" customHeight="1" x14ac:dyDescent="0.3">
      <c r="A4326" s="80"/>
      <c r="B4326" s="110" t="str">
        <f>IF(E4326="","",VLOOKUP(E4326,[1]PROJECTES!$C$14:$G$5000,2,FALSE))</f>
        <v/>
      </c>
      <c r="C4326" s="80"/>
      <c r="D4326" s="283" t="str">
        <f>IF(E4326="","",VLOOKUP(E4326,[1]PROJECTES!$C$14:$G$5000,5,FALSE))</f>
        <v/>
      </c>
      <c r="E4326" s="79"/>
      <c r="F4326" s="110" t="str">
        <f>IF(I4326="","",VLOOKUP(I4326,[1]PROJECTES!$C$14:$G$5000,2,FALSE))</f>
        <v/>
      </c>
      <c r="G4326" s="112" t="str">
        <f>IF(E4326="","",VLOOKUP(E4326,[1]PROJECTES!$C$14:$G$5000,4,FALSE))</f>
        <v/>
      </c>
      <c r="H4326" s="95"/>
      <c r="I4326" s="113"/>
      <c r="J4326" s="114"/>
      <c r="K4326" s="115" t="str">
        <f t="shared" si="155"/>
        <v/>
      </c>
      <c r="L4326" s="116" t="str">
        <f t="shared" ca="1" si="156"/>
        <v>-</v>
      </c>
      <c r="M4326" s="111" t="str">
        <f>IF(E4326="","",VLOOKUP(E4326,[1]PROJECTES!$C$14:$Z$5000,21,FALSE))</f>
        <v/>
      </c>
      <c r="N4326" s="117"/>
      <c r="O4326" s="118" t="s">
        <v>222</v>
      </c>
      <c r="P4326" s="119"/>
      <c r="Q4326" s="84"/>
      <c r="R4326" s="125"/>
      <c r="S4326" s="166"/>
      <c r="T4326" s="167"/>
    </row>
    <row r="4327" spans="1:20" s="121" customFormat="1" ht="20.100000000000001" customHeight="1" x14ac:dyDescent="0.3">
      <c r="A4327" s="80"/>
      <c r="B4327" s="110" t="str">
        <f>IF(E4327="","",VLOOKUP(E4327,[1]PROJECTES!$C$14:$G$5000,2,FALSE))</f>
        <v/>
      </c>
      <c r="C4327" s="80"/>
      <c r="D4327" s="283" t="str">
        <f>IF(E4327="","",VLOOKUP(E4327,[1]PROJECTES!$C$14:$G$5000,5,FALSE))</f>
        <v/>
      </c>
      <c r="E4327" s="79"/>
      <c r="F4327" s="110" t="str">
        <f>IF(I4327="","",VLOOKUP(I4327,[1]PROJECTES!$C$14:$G$5000,2,FALSE))</f>
        <v/>
      </c>
      <c r="G4327" s="112" t="str">
        <f>IF(E4327="","",VLOOKUP(E4327,[1]PROJECTES!$C$14:$G$5000,4,FALSE))</f>
        <v/>
      </c>
      <c r="H4327" s="95"/>
      <c r="I4327" s="113"/>
      <c r="J4327" s="114"/>
      <c r="K4327" s="115" t="str">
        <f t="shared" si="155"/>
        <v/>
      </c>
      <c r="L4327" s="116" t="str">
        <f t="shared" ca="1" si="156"/>
        <v>-</v>
      </c>
      <c r="M4327" s="111" t="str">
        <f>IF(E4327="","",VLOOKUP(E4327,[1]PROJECTES!$C$14:$Z$5000,21,FALSE))</f>
        <v/>
      </c>
      <c r="N4327" s="117"/>
      <c r="O4327" s="118" t="s">
        <v>222</v>
      </c>
      <c r="P4327" s="119"/>
      <c r="Q4327" s="84"/>
      <c r="R4327" s="125"/>
      <c r="S4327" s="166"/>
      <c r="T4327" s="167"/>
    </row>
    <row r="4328" spans="1:20" s="121" customFormat="1" ht="20.100000000000001" customHeight="1" x14ac:dyDescent="0.3">
      <c r="A4328" s="80"/>
      <c r="B4328" s="110" t="str">
        <f>IF(E4328="","",VLOOKUP(E4328,[1]PROJECTES!$C$14:$G$5000,2,FALSE))</f>
        <v/>
      </c>
      <c r="C4328" s="80"/>
      <c r="D4328" s="283" t="str">
        <f>IF(E4328="","",VLOOKUP(E4328,[1]PROJECTES!$C$14:$G$5000,5,FALSE))</f>
        <v/>
      </c>
      <c r="E4328" s="79"/>
      <c r="F4328" s="110" t="str">
        <f>IF(I4328="","",VLOOKUP(I4328,[1]PROJECTES!$C$14:$G$5000,2,FALSE))</f>
        <v/>
      </c>
      <c r="G4328" s="112" t="str">
        <f>IF(E4328="","",VLOOKUP(E4328,[1]PROJECTES!$C$14:$G$5000,4,FALSE))</f>
        <v/>
      </c>
      <c r="H4328" s="95"/>
      <c r="I4328" s="113" t="str">
        <f>IF(H4328="","",VLOOKUP(H4328,BD!B$2:C$16,2,FALSE))</f>
        <v/>
      </c>
      <c r="J4328" s="114"/>
      <c r="K4328" s="115" t="str">
        <f t="shared" si="153"/>
        <v/>
      </c>
      <c r="L4328" s="116" t="str">
        <f t="shared" ca="1" si="154"/>
        <v>-</v>
      </c>
      <c r="M4328" s="111" t="str">
        <f>IF(E4328="","",VLOOKUP(E4328,[1]PROJECTES!$C$14:$Z$5000,21,FALSE))</f>
        <v/>
      </c>
      <c r="N4328" s="117"/>
      <c r="O4328" s="118" t="s">
        <v>222</v>
      </c>
      <c r="P4328" s="119"/>
      <c r="Q4328" s="84"/>
      <c r="R4328" s="125"/>
      <c r="S4328" s="166"/>
      <c r="T4328" s="167"/>
    </row>
    <row r="4329" spans="1:20" s="121" customFormat="1" ht="20.100000000000001" customHeight="1" x14ac:dyDescent="0.3">
      <c r="A4329" s="80"/>
      <c r="B4329" s="110" t="str">
        <f>IF(E4329="","",VLOOKUP(E4329,[1]PROJECTES!$C$14:$G$5000,2,FALSE))</f>
        <v/>
      </c>
      <c r="C4329" s="80"/>
      <c r="D4329" s="283" t="str">
        <f>IF(E4329="","",VLOOKUP(E4329,[1]PROJECTES!$C$14:$G$5000,5,FALSE))</f>
        <v/>
      </c>
      <c r="E4329" s="79"/>
      <c r="F4329" s="110" t="str">
        <f>IF(I4329="","",VLOOKUP(I4329,[1]PROJECTES!$C$14:$G$5000,2,FALSE))</f>
        <v/>
      </c>
      <c r="G4329" s="112" t="str">
        <f>IF(E4329="","",VLOOKUP(E4329,[1]PROJECTES!$C$14:$G$5000,4,FALSE))</f>
        <v/>
      </c>
      <c r="H4329" s="95"/>
      <c r="I4329" s="113" t="str">
        <f>IF(H4329="","",VLOOKUP(H4329,BD!B$2:C$16,2,FALSE))</f>
        <v/>
      </c>
      <c r="J4329" s="114"/>
      <c r="K4329" s="115" t="str">
        <f t="shared" si="153"/>
        <v/>
      </c>
      <c r="L4329" s="116" t="str">
        <f t="shared" ca="1" si="154"/>
        <v>-</v>
      </c>
      <c r="M4329" s="111" t="str">
        <f>IF(E4329="","",VLOOKUP(E4329,[1]PROJECTES!$C$14:$Z$5000,21,FALSE))</f>
        <v/>
      </c>
      <c r="N4329" s="117"/>
      <c r="O4329" s="118" t="s">
        <v>222</v>
      </c>
      <c r="P4329" s="119"/>
      <c r="Q4329" s="84"/>
      <c r="R4329" s="125"/>
      <c r="S4329" s="166"/>
      <c r="T4329" s="167"/>
    </row>
    <row r="4330" spans="1:20" s="121" customFormat="1" ht="20.100000000000001" customHeight="1" x14ac:dyDescent="0.3">
      <c r="A4330" s="80"/>
      <c r="B4330" s="110" t="str">
        <f>IF(E4330="","",VLOOKUP(E4330,[1]PROJECTES!$C$14:$G$5000,2,FALSE))</f>
        <v/>
      </c>
      <c r="C4330" s="80"/>
      <c r="D4330" s="283" t="str">
        <f>IF(E4330="","",VLOOKUP(E4330,[1]PROJECTES!$C$14:$G$5000,5,FALSE))</f>
        <v/>
      </c>
      <c r="E4330" s="79"/>
      <c r="F4330" s="110" t="str">
        <f>IF(I4330="","",VLOOKUP(I4330,[1]PROJECTES!$C$14:$G$5000,2,FALSE))</f>
        <v/>
      </c>
      <c r="G4330" s="112" t="str">
        <f>IF(E4330="","",VLOOKUP(E4330,[1]PROJECTES!$C$14:$G$5000,4,FALSE))</f>
        <v/>
      </c>
      <c r="H4330" s="95"/>
      <c r="I4330" s="113" t="str">
        <f>IF(H4330="","",VLOOKUP(H4330,BD!B$2:C$16,2,FALSE))</f>
        <v/>
      </c>
      <c r="J4330" s="114"/>
      <c r="K4330" s="115" t="str">
        <f t="shared" si="153"/>
        <v/>
      </c>
      <c r="L4330" s="116" t="str">
        <f t="shared" ca="1" si="154"/>
        <v>-</v>
      </c>
      <c r="M4330" s="111" t="str">
        <f>IF(E4330="","",VLOOKUP(E4330,[1]PROJECTES!$C$14:$Z$5000,21,FALSE))</f>
        <v/>
      </c>
      <c r="N4330" s="117"/>
      <c r="O4330" s="118" t="s">
        <v>222</v>
      </c>
      <c r="P4330" s="119"/>
      <c r="Q4330" s="84"/>
      <c r="R4330" s="125"/>
      <c r="S4330" s="166"/>
      <c r="T4330" s="167"/>
    </row>
    <row r="4331" spans="1:20" s="121" customFormat="1" ht="20.100000000000001" customHeight="1" x14ac:dyDescent="0.3">
      <c r="A4331" s="80"/>
      <c r="B4331" s="110" t="str">
        <f>IF(E4331="","",VLOOKUP(E4331,[1]PROJECTES!$C$14:$G$5000,2,FALSE))</f>
        <v/>
      </c>
      <c r="C4331" s="80"/>
      <c r="D4331" s="283" t="str">
        <f>IF(E4331="","",VLOOKUP(E4331,[1]PROJECTES!$C$14:$G$5000,5,FALSE))</f>
        <v/>
      </c>
      <c r="E4331" s="79"/>
      <c r="F4331" s="110" t="str">
        <f>IF(I4331="","",VLOOKUP(I4331,[1]PROJECTES!$C$14:$G$5000,2,FALSE))</f>
        <v/>
      </c>
      <c r="G4331" s="112" t="str">
        <f>IF(E4331="","",VLOOKUP(E4331,[1]PROJECTES!$C$14:$G$5000,4,FALSE))</f>
        <v/>
      </c>
      <c r="H4331" s="95"/>
      <c r="I4331" s="113" t="str">
        <f>IF(H4331="","",VLOOKUP(H4331,BD!B$2:C$16,2,FALSE))</f>
        <v/>
      </c>
      <c r="J4331" s="114"/>
      <c r="K4331" s="115" t="str">
        <f t="shared" si="153"/>
        <v/>
      </c>
      <c r="L4331" s="116" t="str">
        <f t="shared" ca="1" si="154"/>
        <v>-</v>
      </c>
      <c r="M4331" s="111" t="str">
        <f>IF(E4331="","",VLOOKUP(E4331,[1]PROJECTES!$C$14:$Z$5000,21,FALSE))</f>
        <v/>
      </c>
      <c r="N4331" s="117"/>
      <c r="O4331" s="118" t="s">
        <v>222</v>
      </c>
      <c r="P4331" s="119"/>
      <c r="Q4331" s="84"/>
      <c r="R4331" s="125"/>
      <c r="S4331" s="166"/>
      <c r="T4331" s="167"/>
    </row>
    <row r="4332" spans="1:20" s="121" customFormat="1" ht="20.100000000000001" customHeight="1" x14ac:dyDescent="0.3">
      <c r="A4332" s="80"/>
      <c r="B4332" s="110" t="str">
        <f>IF(E4332="","",VLOOKUP(E4332,[1]PROJECTES!$C$14:$G$5000,2,FALSE))</f>
        <v/>
      </c>
      <c r="C4332" s="80"/>
      <c r="D4332" s="283" t="str">
        <f>IF(E4332="","",VLOOKUP(E4332,[1]PROJECTES!$C$14:$G$5000,5,FALSE))</f>
        <v/>
      </c>
      <c r="E4332" s="79"/>
      <c r="F4332" s="110" t="str">
        <f>IF(I4332="","",VLOOKUP(I4332,[1]PROJECTES!$C$14:$G$5000,2,FALSE))</f>
        <v/>
      </c>
      <c r="G4332" s="112" t="str">
        <f>IF(E4332="","",VLOOKUP(E4332,[1]PROJECTES!$C$14:$G$5000,4,FALSE))</f>
        <v/>
      </c>
      <c r="H4332" s="95"/>
      <c r="I4332" s="113" t="str">
        <f>IF(H4332="","",VLOOKUP(H4332,BD!B$2:C$16,2,FALSE))</f>
        <v/>
      </c>
      <c r="J4332" s="114"/>
      <c r="K4332" s="115" t="str">
        <f t="shared" si="153"/>
        <v/>
      </c>
      <c r="L4332" s="116" t="str">
        <f t="shared" ca="1" si="154"/>
        <v>-</v>
      </c>
      <c r="M4332" s="111" t="str">
        <f>IF(E4332="","",VLOOKUP(E4332,[1]PROJECTES!$C$14:$Z$5000,21,FALSE))</f>
        <v/>
      </c>
      <c r="N4332" s="117"/>
      <c r="O4332" s="118" t="s">
        <v>222</v>
      </c>
      <c r="P4332" s="119"/>
      <c r="Q4332" s="84"/>
      <c r="R4332" s="125"/>
      <c r="S4332" s="166"/>
      <c r="T4332" s="167"/>
    </row>
    <row r="4333" spans="1:20" s="121" customFormat="1" ht="20.100000000000001" customHeight="1" x14ac:dyDescent="0.3">
      <c r="A4333" s="80"/>
      <c r="B4333" s="110" t="str">
        <f>IF(E4333="","",VLOOKUP(E4333,[1]PROJECTES!$C$14:$G$5000,2,FALSE))</f>
        <v/>
      </c>
      <c r="C4333" s="80"/>
      <c r="D4333" s="283" t="str">
        <f>IF(E4333="","",VLOOKUP(E4333,[1]PROJECTES!$C$14:$G$5000,5,FALSE))</f>
        <v/>
      </c>
      <c r="E4333" s="79"/>
      <c r="F4333" s="110" t="str">
        <f>IF(I4333="","",VLOOKUP(I4333,[1]PROJECTES!$C$14:$G$5000,2,FALSE))</f>
        <v/>
      </c>
      <c r="G4333" s="112" t="str">
        <f>IF(E4333="","",VLOOKUP(E4333,[1]PROJECTES!$C$14:$G$5000,4,FALSE))</f>
        <v/>
      </c>
      <c r="H4333" s="95"/>
      <c r="I4333" s="113" t="str">
        <f>IF(H4333="","",VLOOKUP(H4333,BD!B$2:C$16,2,FALSE))</f>
        <v/>
      </c>
      <c r="J4333" s="114"/>
      <c r="K4333" s="115" t="str">
        <f t="shared" si="153"/>
        <v/>
      </c>
      <c r="L4333" s="116" t="str">
        <f t="shared" ca="1" si="154"/>
        <v>-</v>
      </c>
      <c r="M4333" s="111" t="str">
        <f>IF(E4333="","",VLOOKUP(E4333,[1]PROJECTES!$C$14:$Z$5000,21,FALSE))</f>
        <v/>
      </c>
      <c r="N4333" s="117"/>
      <c r="O4333" s="118" t="s">
        <v>222</v>
      </c>
      <c r="P4333" s="119"/>
      <c r="Q4333" s="84"/>
      <c r="R4333" s="125"/>
      <c r="S4333" s="166"/>
      <c r="T4333" s="167"/>
    </row>
    <row r="4334" spans="1:20" s="121" customFormat="1" ht="20.100000000000001" customHeight="1" x14ac:dyDescent="0.3">
      <c r="A4334" s="80"/>
      <c r="B4334" s="110" t="str">
        <f>IF(E4334="","",VLOOKUP(E4334,[1]PROJECTES!$C$14:$G$5000,2,FALSE))</f>
        <v/>
      </c>
      <c r="C4334" s="80"/>
      <c r="D4334" s="283" t="str">
        <f>IF(E4334="","",VLOOKUP(E4334,[1]PROJECTES!$C$14:$G$5000,5,FALSE))</f>
        <v/>
      </c>
      <c r="E4334" s="79"/>
      <c r="F4334" s="110" t="str">
        <f>IF(I4334="","",VLOOKUP(I4334,[1]PROJECTES!$C$14:$G$5000,2,FALSE))</f>
        <v/>
      </c>
      <c r="G4334" s="112" t="str">
        <f>IF(E4334="","",VLOOKUP(E4334,[1]PROJECTES!$C$14:$G$5000,4,FALSE))</f>
        <v/>
      </c>
      <c r="H4334" s="95"/>
      <c r="I4334" s="113" t="str">
        <f>IF(H4334="","",VLOOKUP(H4334,BD!B$2:C$16,2,FALSE))</f>
        <v/>
      </c>
      <c r="J4334" s="114"/>
      <c r="K4334" s="115" t="str">
        <f t="shared" si="153"/>
        <v/>
      </c>
      <c r="L4334" s="116" t="str">
        <f t="shared" ca="1" si="154"/>
        <v>-</v>
      </c>
      <c r="M4334" s="111" t="str">
        <f>IF(E4334="","",VLOOKUP(E4334,[1]PROJECTES!$C$14:$Z$5000,21,FALSE))</f>
        <v/>
      </c>
      <c r="N4334" s="117"/>
      <c r="O4334" s="118" t="s">
        <v>222</v>
      </c>
      <c r="P4334" s="119"/>
      <c r="Q4334" s="84"/>
      <c r="R4334" s="125"/>
      <c r="S4334" s="166"/>
      <c r="T4334" s="167"/>
    </row>
    <row r="4335" spans="1:20" s="121" customFormat="1" ht="20.100000000000001" customHeight="1" x14ac:dyDescent="0.3">
      <c r="A4335" s="80"/>
      <c r="B4335" s="110" t="str">
        <f>IF(E4335="","",VLOOKUP(E4335,[1]PROJECTES!$C$14:$G$5000,2,FALSE))</f>
        <v/>
      </c>
      <c r="C4335" s="80"/>
      <c r="D4335" s="283" t="str">
        <f>IF(E4335="","",VLOOKUP(E4335,[1]PROJECTES!$C$14:$G$5000,5,FALSE))</f>
        <v/>
      </c>
      <c r="E4335" s="79"/>
      <c r="F4335" s="110" t="str">
        <f>IF(I4335="","",VLOOKUP(I4335,[1]PROJECTES!$C$14:$G$5000,2,FALSE))</f>
        <v/>
      </c>
      <c r="G4335" s="112" t="str">
        <f>IF(E4335="","",VLOOKUP(E4335,[1]PROJECTES!$C$14:$G$5000,4,FALSE))</f>
        <v/>
      </c>
      <c r="H4335" s="95"/>
      <c r="I4335" s="113" t="str">
        <f>IF(H4335="","",VLOOKUP(H4335,BD!B$2:C$16,2,FALSE))</f>
        <v/>
      </c>
      <c r="J4335" s="114"/>
      <c r="K4335" s="115" t="str">
        <f t="shared" si="153"/>
        <v/>
      </c>
      <c r="L4335" s="116" t="str">
        <f t="shared" ca="1" si="154"/>
        <v>-</v>
      </c>
      <c r="M4335" s="111" t="str">
        <f>IF(E4335="","",VLOOKUP(E4335,[1]PROJECTES!$C$14:$Z$5000,21,FALSE))</f>
        <v/>
      </c>
      <c r="N4335" s="117"/>
      <c r="O4335" s="118" t="s">
        <v>222</v>
      </c>
      <c r="P4335" s="119"/>
      <c r="Q4335" s="84"/>
      <c r="R4335" s="125"/>
      <c r="S4335" s="166"/>
      <c r="T4335" s="167"/>
    </row>
    <row r="4336" spans="1:20" s="121" customFormat="1" ht="20.100000000000001" customHeight="1" x14ac:dyDescent="0.3">
      <c r="A4336" s="80"/>
      <c r="B4336" s="110" t="str">
        <f>IF(E4336="","",VLOOKUP(E4336,[1]PROJECTES!$C$14:$G$5000,2,FALSE))</f>
        <v/>
      </c>
      <c r="C4336" s="80"/>
      <c r="D4336" s="283" t="str">
        <f>IF(E4336="","",VLOOKUP(E4336,[1]PROJECTES!$C$14:$G$5000,5,FALSE))</f>
        <v/>
      </c>
      <c r="E4336" s="79"/>
      <c r="F4336" s="110" t="str">
        <f>IF(I4336="","",VLOOKUP(I4336,[1]PROJECTES!$C$14:$G$5000,2,FALSE))</f>
        <v/>
      </c>
      <c r="G4336" s="112" t="str">
        <f>IF(E4336="","",VLOOKUP(E4336,[1]PROJECTES!$C$14:$G$5000,4,FALSE))</f>
        <v/>
      </c>
      <c r="H4336" s="95"/>
      <c r="I4336" s="113" t="str">
        <f>IF(H4336="","",VLOOKUP(H4336,BD!B$2:C$16,2,FALSE))</f>
        <v/>
      </c>
      <c r="J4336" s="114"/>
      <c r="K4336" s="115" t="str">
        <f t="shared" ref="K4336:K4337" si="157">IF(J4336="","",WEEKNUM(J4336,2)-0)</f>
        <v/>
      </c>
      <c r="L4336" s="116" t="str">
        <f t="shared" ref="L4336:L4337" ca="1" si="158">IF(M4336="","-",IF(G4336="TA","-",+M4336-TODAY()))</f>
        <v>-</v>
      </c>
      <c r="M4336" s="111" t="str">
        <f>IF(E4336="","",VLOOKUP(E4336,[1]PROJECTES!$C$14:$Z$5000,21,FALSE))</f>
        <v/>
      </c>
      <c r="N4336" s="117"/>
      <c r="O4336" s="118" t="s">
        <v>222</v>
      </c>
      <c r="P4336" s="119"/>
      <c r="Q4336" s="84"/>
      <c r="R4336" s="125"/>
      <c r="S4336" s="166"/>
      <c r="T4336" s="167"/>
    </row>
    <row r="4337" spans="1:20" s="121" customFormat="1" ht="20.100000000000001" customHeight="1" x14ac:dyDescent="0.3">
      <c r="A4337" s="80"/>
      <c r="B4337" s="110" t="str">
        <f>IF(E4337="","",VLOOKUP(E4337,[1]PROJECTES!$C$14:$G$5000,2,FALSE))</f>
        <v/>
      </c>
      <c r="C4337" s="80"/>
      <c r="D4337" s="283" t="str">
        <f>IF(E4337="","",VLOOKUP(E4337,[1]PROJECTES!$C$14:$G$5000,5,FALSE))</f>
        <v/>
      </c>
      <c r="E4337" s="79"/>
      <c r="F4337" s="110" t="str">
        <f>IF(I4337="","",VLOOKUP(I4337,[1]PROJECTES!$C$14:$G$5000,2,FALSE))</f>
        <v/>
      </c>
      <c r="G4337" s="112" t="str">
        <f>IF(E4337="","",VLOOKUP(E4337,[1]PROJECTES!$C$14:$G$5000,4,FALSE))</f>
        <v/>
      </c>
      <c r="H4337" s="95"/>
      <c r="I4337" s="113" t="str">
        <f>IF(H4337="","",VLOOKUP(H4337,BD!B$2:C$16,2,FALSE))</f>
        <v/>
      </c>
      <c r="J4337" s="114"/>
      <c r="K4337" s="115" t="str">
        <f t="shared" si="157"/>
        <v/>
      </c>
      <c r="L4337" s="116" t="str">
        <f t="shared" ca="1" si="158"/>
        <v>-</v>
      </c>
      <c r="M4337" s="111" t="str">
        <f>IF(E4337="","",VLOOKUP(E4337,[1]PROJECTES!$C$14:$Z$5000,21,FALSE))</f>
        <v/>
      </c>
      <c r="N4337" s="117"/>
      <c r="O4337" s="118" t="s">
        <v>222</v>
      </c>
      <c r="P4337" s="119"/>
      <c r="Q4337" s="84"/>
      <c r="R4337" s="125"/>
      <c r="S4337" s="166"/>
      <c r="T4337" s="167"/>
    </row>
    <row r="4338" spans="1:20" s="121" customFormat="1" ht="20.100000000000001" customHeight="1" x14ac:dyDescent="0.3">
      <c r="A4338" s="80"/>
      <c r="B4338" s="110" t="str">
        <f>IF(E4338="","",VLOOKUP(E4338,[1]PROJECTES!$C$14:$G$5000,2,FALSE))</f>
        <v/>
      </c>
      <c r="C4338" s="80"/>
      <c r="D4338" s="283" t="str">
        <f>IF(E4338="","",VLOOKUP(E4338,[1]PROJECTES!$C$14:$G$5000,5,FALSE))</f>
        <v/>
      </c>
      <c r="E4338" s="79"/>
      <c r="F4338" s="110" t="str">
        <f>IF(I4338="","",VLOOKUP(I4338,[1]PROJECTES!$C$14:$G$5000,2,FALSE))</f>
        <v/>
      </c>
      <c r="G4338" s="112" t="str">
        <f>IF(E4338="","",VLOOKUP(E4338,[1]PROJECTES!$C$14:$G$5000,4,FALSE))</f>
        <v/>
      </c>
      <c r="H4338" s="95"/>
      <c r="I4338" s="113" t="str">
        <f>IF(H4338="","",VLOOKUP(H4338,BD!B$2:C$16,2,FALSE))</f>
        <v/>
      </c>
      <c r="J4338" s="114"/>
      <c r="K4338" s="115" t="str">
        <f t="shared" si="153"/>
        <v/>
      </c>
      <c r="L4338" s="116" t="str">
        <f t="shared" ca="1" si="154"/>
        <v>-</v>
      </c>
      <c r="M4338" s="111" t="str">
        <f>IF(E4338="","",VLOOKUP(E4338,[1]PROJECTES!$C$14:$Z$5000,21,FALSE))</f>
        <v/>
      </c>
      <c r="N4338" s="117"/>
      <c r="O4338" s="118" t="s">
        <v>222</v>
      </c>
      <c r="P4338" s="119"/>
      <c r="Q4338" s="84"/>
      <c r="R4338" s="125"/>
      <c r="S4338" s="166"/>
      <c r="T4338" s="167"/>
    </row>
    <row r="4339" spans="1:20" s="121" customFormat="1" ht="20.100000000000001" customHeight="1" x14ac:dyDescent="0.3">
      <c r="A4339" s="80"/>
      <c r="B4339" s="110" t="str">
        <f>IF(E4339="","",VLOOKUP(E4339,[1]PROJECTES!$C$14:$G$5000,2,FALSE))</f>
        <v/>
      </c>
      <c r="C4339" s="80"/>
      <c r="D4339" s="283" t="str">
        <f>IF(E4339="","",VLOOKUP(E4339,[1]PROJECTES!$C$14:$G$5000,5,FALSE))</f>
        <v/>
      </c>
      <c r="E4339" s="79"/>
      <c r="F4339" s="110" t="str">
        <f>IF(I4339="","",VLOOKUP(I4339,[1]PROJECTES!$C$14:$G$5000,2,FALSE))</f>
        <v/>
      </c>
      <c r="G4339" s="112" t="str">
        <f>IF(E4339="","",VLOOKUP(E4339,[1]PROJECTES!$C$14:$G$5000,4,FALSE))</f>
        <v/>
      </c>
      <c r="H4339" s="95"/>
      <c r="I4339" s="113" t="str">
        <f>IF(H4339="","",VLOOKUP(H4339,BD!B$2:C$16,2,FALSE))</f>
        <v/>
      </c>
      <c r="J4339" s="114"/>
      <c r="K4339" s="115" t="str">
        <f t="shared" si="153"/>
        <v/>
      </c>
      <c r="L4339" s="116" t="str">
        <f t="shared" ca="1" si="154"/>
        <v>-</v>
      </c>
      <c r="M4339" s="111" t="str">
        <f>IF(E4339="","",VLOOKUP(E4339,[1]PROJECTES!$C$14:$Z$5000,21,FALSE))</f>
        <v/>
      </c>
      <c r="N4339" s="117"/>
      <c r="O4339" s="118" t="s">
        <v>222</v>
      </c>
      <c r="P4339" s="119"/>
      <c r="Q4339" s="84"/>
      <c r="R4339" s="125"/>
      <c r="S4339" s="166"/>
      <c r="T4339" s="167"/>
    </row>
    <row r="4340" spans="1:20" s="121" customFormat="1" ht="20.100000000000001" customHeight="1" x14ac:dyDescent="0.3">
      <c r="A4340" s="80"/>
      <c r="B4340" s="110" t="str">
        <f>IF(E4340="","",VLOOKUP(E4340,[1]PROJECTES!$C$14:$G$5000,2,FALSE))</f>
        <v/>
      </c>
      <c r="C4340" s="80"/>
      <c r="D4340" s="283" t="str">
        <f>IF(E4340="","",VLOOKUP(E4340,[1]PROJECTES!$C$14:$G$5000,5,FALSE))</f>
        <v/>
      </c>
      <c r="E4340" s="79"/>
      <c r="F4340" s="110" t="str">
        <f>IF(I4340="","",VLOOKUP(I4340,[1]PROJECTES!$C$14:$G$5000,2,FALSE))</f>
        <v/>
      </c>
      <c r="G4340" s="112" t="str">
        <f>IF(E4340="","",VLOOKUP(E4340,[1]PROJECTES!$C$14:$G$5000,4,FALSE))</f>
        <v/>
      </c>
      <c r="H4340" s="95"/>
      <c r="I4340" s="113" t="str">
        <f>IF(H4340="","",VLOOKUP(H4340,BD!B$2:C$16,2,FALSE))</f>
        <v/>
      </c>
      <c r="J4340" s="114"/>
      <c r="K4340" s="115" t="str">
        <f t="shared" si="153"/>
        <v/>
      </c>
      <c r="L4340" s="116" t="str">
        <f t="shared" ca="1" si="154"/>
        <v>-</v>
      </c>
      <c r="M4340" s="111" t="str">
        <f>IF(E4340="","",VLOOKUP(E4340,[1]PROJECTES!$C$14:$Z$5000,21,FALSE))</f>
        <v/>
      </c>
      <c r="N4340" s="117"/>
      <c r="O4340" s="118" t="s">
        <v>222</v>
      </c>
      <c r="P4340" s="119"/>
      <c r="Q4340" s="84"/>
      <c r="R4340" s="125"/>
      <c r="S4340" s="166"/>
      <c r="T4340" s="167"/>
    </row>
    <row r="4341" spans="1:20" s="121" customFormat="1" ht="20.100000000000001" customHeight="1" x14ac:dyDescent="0.3">
      <c r="A4341" s="80"/>
      <c r="B4341" s="110" t="str">
        <f>IF(E4341="","",VLOOKUP(E4341,[1]PROJECTES!$C$14:$G$5000,2,FALSE))</f>
        <v/>
      </c>
      <c r="C4341" s="80"/>
      <c r="D4341" s="283" t="str">
        <f>IF(E4341="","",VLOOKUP(E4341,[1]PROJECTES!$C$14:$G$5000,5,FALSE))</f>
        <v/>
      </c>
      <c r="E4341" s="79"/>
      <c r="F4341" s="110" t="str">
        <f>IF(I4341="","",VLOOKUP(I4341,[1]PROJECTES!$C$14:$G$5000,2,FALSE))</f>
        <v/>
      </c>
      <c r="G4341" s="112" t="str">
        <f>IF(E4341="","",VLOOKUP(E4341,[1]PROJECTES!$C$14:$G$5000,4,FALSE))</f>
        <v/>
      </c>
      <c r="H4341" s="95"/>
      <c r="I4341" s="113" t="str">
        <f>IF(H4341="","",VLOOKUP(H4341,BD!B$2:C$16,2,FALSE))</f>
        <v/>
      </c>
      <c r="J4341" s="114"/>
      <c r="K4341" s="115" t="str">
        <f t="shared" si="153"/>
        <v/>
      </c>
      <c r="L4341" s="116" t="str">
        <f t="shared" ca="1" si="154"/>
        <v>-</v>
      </c>
      <c r="M4341" s="111" t="str">
        <f>IF(E4341="","",VLOOKUP(E4341,[1]PROJECTES!$C$14:$Z$5000,21,FALSE))</f>
        <v/>
      </c>
      <c r="N4341" s="117"/>
      <c r="O4341" s="118" t="s">
        <v>222</v>
      </c>
      <c r="P4341" s="119"/>
      <c r="Q4341" s="84"/>
      <c r="R4341" s="125"/>
      <c r="S4341" s="166"/>
      <c r="T4341" s="167"/>
    </row>
    <row r="4342" spans="1:20" s="121" customFormat="1" ht="20.100000000000001" customHeight="1" x14ac:dyDescent="0.3">
      <c r="A4342" s="80"/>
      <c r="B4342" s="110" t="str">
        <f>IF(E4342="","",VLOOKUP(E4342,[1]PROJECTES!$C$14:$G$5000,2,FALSE))</f>
        <v/>
      </c>
      <c r="C4342" s="80"/>
      <c r="D4342" s="283" t="str">
        <f>IF(E4342="","",VLOOKUP(E4342,[1]PROJECTES!$C$14:$G$5000,5,FALSE))</f>
        <v/>
      </c>
      <c r="E4342" s="79"/>
      <c r="F4342" s="110" t="str">
        <f>IF(I4342="","",VLOOKUP(I4342,[1]PROJECTES!$C$14:$G$5000,2,FALSE))</f>
        <v/>
      </c>
      <c r="G4342" s="112" t="str">
        <f>IF(E4342="","",VLOOKUP(E4342,[1]PROJECTES!$C$14:$G$5000,4,FALSE))</f>
        <v/>
      </c>
      <c r="H4342" s="95"/>
      <c r="I4342" s="113" t="str">
        <f>IF(H4342="","",VLOOKUP(H4342,BD!B$2:C$16,2,FALSE))</f>
        <v/>
      </c>
      <c r="J4342" s="114"/>
      <c r="K4342" s="115" t="str">
        <f t="shared" si="153"/>
        <v/>
      </c>
      <c r="L4342" s="116" t="str">
        <f t="shared" ca="1" si="154"/>
        <v>-</v>
      </c>
      <c r="M4342" s="111" t="str">
        <f>IF(E4342="","",VLOOKUP(E4342,[1]PROJECTES!$C$14:$Z$5000,21,FALSE))</f>
        <v/>
      </c>
      <c r="N4342" s="117"/>
      <c r="O4342" s="118" t="s">
        <v>222</v>
      </c>
      <c r="P4342" s="119"/>
      <c r="Q4342" s="84"/>
      <c r="R4342" s="125"/>
      <c r="S4342" s="166"/>
      <c r="T4342" s="167"/>
    </row>
    <row r="4343" spans="1:20" s="121" customFormat="1" ht="20.100000000000001" customHeight="1" x14ac:dyDescent="0.3">
      <c r="A4343" s="80"/>
      <c r="B4343" s="110" t="str">
        <f>IF(E4343="","",VLOOKUP(E4343,[1]PROJECTES!$C$14:$G$5000,2,FALSE))</f>
        <v/>
      </c>
      <c r="C4343" s="80"/>
      <c r="D4343" s="283" t="str">
        <f>IF(E4343="","",VLOOKUP(E4343,[1]PROJECTES!$C$14:$G$5000,5,FALSE))</f>
        <v/>
      </c>
      <c r="E4343" s="79"/>
      <c r="F4343" s="110" t="str">
        <f>IF(I4343="","",VLOOKUP(I4343,[1]PROJECTES!$C$14:$G$5000,2,FALSE))</f>
        <v/>
      </c>
      <c r="G4343" s="112" t="str">
        <f>IF(E4343="","",VLOOKUP(E4343,[1]PROJECTES!$C$14:$G$5000,4,FALSE))</f>
        <v/>
      </c>
      <c r="H4343" s="95"/>
      <c r="I4343" s="113" t="str">
        <f>IF(H4343="","",VLOOKUP(H4343,BD!B$2:C$16,2,FALSE))</f>
        <v/>
      </c>
      <c r="J4343" s="114"/>
      <c r="K4343" s="115" t="str">
        <f t="shared" si="153"/>
        <v/>
      </c>
      <c r="L4343" s="116" t="str">
        <f t="shared" ca="1" si="154"/>
        <v>-</v>
      </c>
      <c r="M4343" s="111" t="str">
        <f>IF(E4343="","",VLOOKUP(E4343,[1]PROJECTES!$C$14:$Z$5000,21,FALSE))</f>
        <v/>
      </c>
      <c r="N4343" s="117"/>
      <c r="O4343" s="118" t="s">
        <v>222</v>
      </c>
      <c r="P4343" s="119"/>
      <c r="Q4343" s="84"/>
      <c r="R4343" s="125"/>
      <c r="S4343" s="166"/>
      <c r="T4343" s="167"/>
    </row>
    <row r="4344" spans="1:20" s="121" customFormat="1" ht="20.100000000000001" customHeight="1" x14ac:dyDescent="0.3">
      <c r="A4344" s="80"/>
      <c r="B4344" s="110" t="str">
        <f>IF(E4344="","",VLOOKUP(E4344,[1]PROJECTES!$C$14:$G$5000,2,FALSE))</f>
        <v/>
      </c>
      <c r="C4344" s="80"/>
      <c r="D4344" s="283" t="str">
        <f>IF(E4344="","",VLOOKUP(E4344,[1]PROJECTES!$C$14:$G$5000,5,FALSE))</f>
        <v/>
      </c>
      <c r="E4344" s="79"/>
      <c r="F4344" s="110" t="str">
        <f>IF(I4344="","",VLOOKUP(I4344,[1]PROJECTES!$C$14:$G$5000,2,FALSE))</f>
        <v/>
      </c>
      <c r="G4344" s="112" t="str">
        <f>IF(E4344="","",VLOOKUP(E4344,[1]PROJECTES!$C$14:$G$5000,4,FALSE))</f>
        <v/>
      </c>
      <c r="H4344" s="95"/>
      <c r="I4344" s="113" t="str">
        <f>IF(H4344="","",VLOOKUP(H4344,BD!B$2:C$16,2,FALSE))</f>
        <v/>
      </c>
      <c r="J4344" s="114"/>
      <c r="K4344" s="115" t="str">
        <f t="shared" si="153"/>
        <v/>
      </c>
      <c r="L4344" s="116" t="str">
        <f t="shared" ca="1" si="154"/>
        <v>-</v>
      </c>
      <c r="M4344" s="111" t="str">
        <f>IF(E4344="","",VLOOKUP(E4344,[1]PROJECTES!$C$14:$Z$5000,21,FALSE))</f>
        <v/>
      </c>
      <c r="N4344" s="117"/>
      <c r="O4344" s="118" t="s">
        <v>222</v>
      </c>
      <c r="P4344" s="119"/>
      <c r="Q4344" s="84"/>
      <c r="R4344" s="125"/>
      <c r="S4344" s="166"/>
      <c r="T4344" s="167"/>
    </row>
    <row r="4345" spans="1:20" s="121" customFormat="1" ht="20.100000000000001" customHeight="1" x14ac:dyDescent="0.3">
      <c r="A4345" s="80"/>
      <c r="B4345" s="110" t="str">
        <f>IF(E4345="","",VLOOKUP(E4345,[1]PROJECTES!$C$14:$G$5000,2,FALSE))</f>
        <v/>
      </c>
      <c r="C4345" s="80"/>
      <c r="D4345" s="283" t="str">
        <f>IF(E4345="","",VLOOKUP(E4345,[1]PROJECTES!$C$14:$G$5000,5,FALSE))</f>
        <v/>
      </c>
      <c r="E4345" s="79"/>
      <c r="F4345" s="110" t="str">
        <f>IF(I4345="","",VLOOKUP(I4345,[1]PROJECTES!$C$14:$G$5000,2,FALSE))</f>
        <v/>
      </c>
      <c r="G4345" s="112" t="str">
        <f>IF(E4345="","",VLOOKUP(E4345,[1]PROJECTES!$C$14:$G$5000,4,FALSE))</f>
        <v/>
      </c>
      <c r="H4345" s="95"/>
      <c r="I4345" s="113" t="str">
        <f>IF(H4345="","",VLOOKUP(H4345,BD!B$2:C$16,2,FALSE))</f>
        <v/>
      </c>
      <c r="J4345" s="114"/>
      <c r="K4345" s="115" t="str">
        <f t="shared" si="153"/>
        <v/>
      </c>
      <c r="L4345" s="116" t="str">
        <f t="shared" ca="1" si="154"/>
        <v>-</v>
      </c>
      <c r="M4345" s="111" t="str">
        <f>IF(E4345="","",VLOOKUP(E4345,[1]PROJECTES!$C$14:$Z$5000,21,FALSE))</f>
        <v/>
      </c>
      <c r="N4345" s="117"/>
      <c r="O4345" s="118" t="s">
        <v>222</v>
      </c>
      <c r="P4345" s="119"/>
      <c r="Q4345" s="84"/>
      <c r="R4345" s="125"/>
      <c r="S4345" s="166"/>
      <c r="T4345" s="167"/>
    </row>
    <row r="4346" spans="1:20" s="121" customFormat="1" ht="20.100000000000001" customHeight="1" x14ac:dyDescent="0.3">
      <c r="A4346" s="80"/>
      <c r="B4346" s="110" t="str">
        <f>IF(E4346="","",VLOOKUP(E4346,[1]PROJECTES!$C$14:$G$5000,2,FALSE))</f>
        <v/>
      </c>
      <c r="C4346" s="80"/>
      <c r="D4346" s="283" t="str">
        <f>IF(E4346="","",VLOOKUP(E4346,[1]PROJECTES!$C$14:$G$5000,5,FALSE))</f>
        <v/>
      </c>
      <c r="E4346" s="79"/>
      <c r="F4346" s="110" t="str">
        <f>IF(I4346="","",VLOOKUP(I4346,[1]PROJECTES!$C$14:$G$5000,2,FALSE))</f>
        <v/>
      </c>
      <c r="G4346" s="112" t="str">
        <f>IF(E4346="","",VLOOKUP(E4346,[1]PROJECTES!$C$14:$G$5000,4,FALSE))</f>
        <v/>
      </c>
      <c r="H4346" s="95"/>
      <c r="I4346" s="113" t="str">
        <f>IF(H4346="","",VLOOKUP(H4346,BD!B$2:C$16,2,FALSE))</f>
        <v/>
      </c>
      <c r="J4346" s="114"/>
      <c r="K4346" s="115" t="str">
        <f t="shared" si="153"/>
        <v/>
      </c>
      <c r="L4346" s="116" t="str">
        <f t="shared" ca="1" si="154"/>
        <v>-</v>
      </c>
      <c r="M4346" s="111" t="str">
        <f>IF(E4346="","",VLOOKUP(E4346,[1]PROJECTES!$C$14:$Z$5000,21,FALSE))</f>
        <v/>
      </c>
      <c r="N4346" s="117"/>
      <c r="O4346" s="118" t="s">
        <v>222</v>
      </c>
      <c r="P4346" s="119"/>
      <c r="Q4346" s="84"/>
      <c r="R4346" s="125"/>
      <c r="S4346" s="166"/>
      <c r="T4346" s="167"/>
    </row>
    <row r="4347" spans="1:20" s="121" customFormat="1" ht="20.100000000000001" customHeight="1" x14ac:dyDescent="0.3">
      <c r="A4347" s="80"/>
      <c r="B4347" s="110" t="str">
        <f>IF(E4347="","",VLOOKUP(E4347,[1]PROJECTES!$C$14:$G$5000,2,FALSE))</f>
        <v/>
      </c>
      <c r="C4347" s="80"/>
      <c r="D4347" s="283" t="str">
        <f>IF(E4347="","",VLOOKUP(E4347,[1]PROJECTES!$C$14:$G$5000,5,FALSE))</f>
        <v/>
      </c>
      <c r="E4347" s="79"/>
      <c r="F4347" s="110" t="str">
        <f>IF(I4347="","",VLOOKUP(I4347,[1]PROJECTES!$C$14:$G$5000,2,FALSE))</f>
        <v/>
      </c>
      <c r="G4347" s="112" t="str">
        <f>IF(E4347="","",VLOOKUP(E4347,[1]PROJECTES!$C$14:$G$5000,4,FALSE))</f>
        <v/>
      </c>
      <c r="H4347" s="95"/>
      <c r="I4347" s="113" t="str">
        <f>IF(H4347="","",VLOOKUP(H4347,BD!B$2:C$16,2,FALSE))</f>
        <v/>
      </c>
      <c r="J4347" s="114"/>
      <c r="K4347" s="115" t="str">
        <f t="shared" si="153"/>
        <v/>
      </c>
      <c r="L4347" s="116" t="str">
        <f t="shared" ca="1" si="154"/>
        <v>-</v>
      </c>
      <c r="M4347" s="111" t="str">
        <f>IF(E4347="","",VLOOKUP(E4347,[1]PROJECTES!$C$14:$Z$5000,21,FALSE))</f>
        <v/>
      </c>
      <c r="N4347" s="117"/>
      <c r="O4347" s="118" t="s">
        <v>222</v>
      </c>
      <c r="P4347" s="119"/>
      <c r="Q4347" s="84"/>
      <c r="R4347" s="123"/>
      <c r="S4347" s="166"/>
      <c r="T4347" s="167"/>
    </row>
    <row r="4348" spans="1:20" s="121" customFormat="1" ht="20.100000000000001" customHeight="1" x14ac:dyDescent="0.3">
      <c r="A4348" s="80"/>
      <c r="B4348" s="110" t="str">
        <f>IF(E4348="","",VLOOKUP(E4348,[1]PROJECTES!$C$14:$G$5000,2,FALSE))</f>
        <v/>
      </c>
      <c r="C4348" s="80"/>
      <c r="D4348" s="283" t="str">
        <f>IF(E4348="","",VLOOKUP(E4348,[1]PROJECTES!$C$14:$G$5000,5,FALSE))</f>
        <v/>
      </c>
      <c r="E4348" s="79"/>
      <c r="F4348" s="110" t="str">
        <f>IF(I4348="","",VLOOKUP(I4348,[1]PROJECTES!$C$14:$G$5000,2,FALSE))</f>
        <v/>
      </c>
      <c r="G4348" s="112" t="str">
        <f>IF(E4348="","",VLOOKUP(E4348,[1]PROJECTES!$C$14:$G$5000,4,FALSE))</f>
        <v/>
      </c>
      <c r="H4348" s="95"/>
      <c r="I4348" s="113" t="str">
        <f>IF(H4348="","",VLOOKUP(H4348,BD!B$2:C$16,2,FALSE))</f>
        <v/>
      </c>
      <c r="J4348" s="114"/>
      <c r="K4348" s="115" t="str">
        <f t="shared" si="153"/>
        <v/>
      </c>
      <c r="L4348" s="116" t="str">
        <f t="shared" ca="1" si="154"/>
        <v>-</v>
      </c>
      <c r="M4348" s="111" t="str">
        <f>IF(E4348="","",VLOOKUP(E4348,[1]PROJECTES!$C$14:$Z$5000,21,FALSE))</f>
        <v/>
      </c>
      <c r="N4348" s="117"/>
      <c r="O4348" s="118" t="s">
        <v>222</v>
      </c>
      <c r="P4348" s="119"/>
      <c r="Q4348" s="84"/>
      <c r="R4348" s="125"/>
      <c r="S4348" s="166"/>
      <c r="T4348" s="167"/>
    </row>
    <row r="4349" spans="1:20" s="121" customFormat="1" ht="20.100000000000001" customHeight="1" x14ac:dyDescent="0.3">
      <c r="A4349" s="80"/>
      <c r="B4349" s="110" t="str">
        <f>IF(E4349="","",VLOOKUP(E4349,[1]PROJECTES!$C$14:$G$5000,2,FALSE))</f>
        <v/>
      </c>
      <c r="C4349" s="80"/>
      <c r="D4349" s="283" t="str">
        <f>IF(E4349="","",VLOOKUP(E4349,[1]PROJECTES!$C$14:$G$5000,5,FALSE))</f>
        <v/>
      </c>
      <c r="E4349" s="79"/>
      <c r="F4349" s="110" t="str">
        <f>IF(I4349="","",VLOOKUP(I4349,[1]PROJECTES!$C$14:$G$5000,2,FALSE))</f>
        <v/>
      </c>
      <c r="G4349" s="112" t="str">
        <f>IF(E4349="","",VLOOKUP(E4349,[1]PROJECTES!$C$14:$G$5000,4,FALSE))</f>
        <v/>
      </c>
      <c r="H4349" s="95"/>
      <c r="I4349" s="113" t="str">
        <f>IF(H4349="","",VLOOKUP(H4349,BD!B$2:C$16,2,FALSE))</f>
        <v/>
      </c>
      <c r="J4349" s="114"/>
      <c r="K4349" s="115" t="str">
        <f t="shared" si="153"/>
        <v/>
      </c>
      <c r="L4349" s="116" t="str">
        <f t="shared" ca="1" si="154"/>
        <v>-</v>
      </c>
      <c r="M4349" s="111" t="str">
        <f>IF(E4349="","",VLOOKUP(E4349,[1]PROJECTES!$C$14:$Z$5000,21,FALSE))</f>
        <v/>
      </c>
      <c r="N4349" s="117"/>
      <c r="O4349" s="118" t="s">
        <v>222</v>
      </c>
      <c r="P4349" s="119"/>
      <c r="Q4349" s="84"/>
      <c r="R4349" s="125"/>
      <c r="S4349" s="166"/>
      <c r="T4349" s="167"/>
    </row>
    <row r="4350" spans="1:20" s="121" customFormat="1" ht="20.100000000000001" customHeight="1" x14ac:dyDescent="0.3">
      <c r="A4350" s="80"/>
      <c r="B4350" s="110" t="str">
        <f>IF(E4350="","",VLOOKUP(E4350,[1]PROJECTES!$C$14:$G$5000,2,FALSE))</f>
        <v/>
      </c>
      <c r="C4350" s="80"/>
      <c r="D4350" s="283" t="str">
        <f>IF(E4350="","",VLOOKUP(E4350,[1]PROJECTES!$C$14:$G$5000,5,FALSE))</f>
        <v/>
      </c>
      <c r="E4350" s="79"/>
      <c r="F4350" s="110" t="str">
        <f>IF(I4350="","",VLOOKUP(I4350,[1]PROJECTES!$C$14:$G$5000,2,FALSE))</f>
        <v/>
      </c>
      <c r="G4350" s="112" t="str">
        <f>IF(E4350="","",VLOOKUP(E4350,[1]PROJECTES!$C$14:$G$5000,4,FALSE))</f>
        <v/>
      </c>
      <c r="H4350" s="95"/>
      <c r="I4350" s="113" t="str">
        <f>IF(H4350="","",VLOOKUP(H4350,BD!B$2:C$16,2,FALSE))</f>
        <v/>
      </c>
      <c r="J4350" s="114"/>
      <c r="K4350" s="115" t="str">
        <f t="shared" si="153"/>
        <v/>
      </c>
      <c r="L4350" s="116" t="str">
        <f t="shared" ca="1" si="154"/>
        <v>-</v>
      </c>
      <c r="M4350" s="111" t="str">
        <f>IF(E4350="","",VLOOKUP(E4350,[1]PROJECTES!$C$14:$Z$5000,21,FALSE))</f>
        <v/>
      </c>
      <c r="N4350" s="117"/>
      <c r="O4350" s="118" t="s">
        <v>222</v>
      </c>
      <c r="P4350" s="119"/>
      <c r="Q4350" s="84"/>
      <c r="R4350" s="125"/>
      <c r="S4350" s="166"/>
      <c r="T4350" s="167"/>
    </row>
    <row r="4351" spans="1:20" s="121" customFormat="1" ht="20.100000000000001" customHeight="1" x14ac:dyDescent="0.3">
      <c r="A4351" s="80"/>
      <c r="B4351" s="110" t="str">
        <f>IF(E4351="","",VLOOKUP(E4351,[1]PROJECTES!$C$14:$G$5000,2,FALSE))</f>
        <v/>
      </c>
      <c r="C4351" s="80"/>
      <c r="D4351" s="283" t="str">
        <f>IF(E4351="","",VLOOKUP(E4351,[1]PROJECTES!$C$14:$G$5000,5,FALSE))</f>
        <v/>
      </c>
      <c r="E4351" s="79"/>
      <c r="F4351" s="110" t="str">
        <f>IF(I4351="","",VLOOKUP(I4351,[1]PROJECTES!$C$14:$G$5000,2,FALSE))</f>
        <v/>
      </c>
      <c r="G4351" s="112" t="str">
        <f>IF(E4351="","",VLOOKUP(E4351,[1]PROJECTES!$C$14:$G$5000,4,FALSE))</f>
        <v/>
      </c>
      <c r="H4351" s="95"/>
      <c r="I4351" s="113" t="str">
        <f>IF(H4351="","",VLOOKUP(H4351,BD!B$2:C$16,2,FALSE))</f>
        <v/>
      </c>
      <c r="J4351" s="114"/>
      <c r="K4351" s="115" t="str">
        <f t="shared" si="153"/>
        <v/>
      </c>
      <c r="L4351" s="116" t="str">
        <f t="shared" ca="1" si="154"/>
        <v>-</v>
      </c>
      <c r="M4351" s="111" t="str">
        <f>IF(E4351="","",VLOOKUP(E4351,[1]PROJECTES!$C$14:$Z$5000,21,FALSE))</f>
        <v/>
      </c>
      <c r="N4351" s="117"/>
      <c r="O4351" s="118" t="s">
        <v>222</v>
      </c>
      <c r="P4351" s="119"/>
      <c r="Q4351" s="84"/>
      <c r="R4351" s="125"/>
      <c r="S4351" s="166"/>
      <c r="T4351" s="167"/>
    </row>
    <row r="4352" spans="1:20" s="121" customFormat="1" ht="20.100000000000001" customHeight="1" x14ac:dyDescent="0.3">
      <c r="A4352" s="80"/>
      <c r="B4352" s="110" t="str">
        <f>IF(E4352="","",VLOOKUP(E4352,[1]PROJECTES!$C$14:$G$5000,2,FALSE))</f>
        <v/>
      </c>
      <c r="C4352" s="80"/>
      <c r="D4352" s="283" t="str">
        <f>IF(E4352="","",VLOOKUP(E4352,[1]PROJECTES!$C$14:$G$5000,5,FALSE))</f>
        <v/>
      </c>
      <c r="E4352" s="79"/>
      <c r="F4352" s="110" t="str">
        <f>IF(I4352="","",VLOOKUP(I4352,[1]PROJECTES!$C$14:$G$5000,2,FALSE))</f>
        <v/>
      </c>
      <c r="G4352" s="112" t="str">
        <f>IF(E4352="","",VLOOKUP(E4352,[1]PROJECTES!$C$14:$G$5000,4,FALSE))</f>
        <v/>
      </c>
      <c r="H4352" s="95"/>
      <c r="I4352" s="113" t="str">
        <f>IF(H4352="","",VLOOKUP(H4352,BD!B$2:C$16,2,FALSE))</f>
        <v/>
      </c>
      <c r="J4352" s="114"/>
      <c r="K4352" s="115" t="str">
        <f t="shared" si="153"/>
        <v/>
      </c>
      <c r="L4352" s="116" t="str">
        <f t="shared" ca="1" si="154"/>
        <v>-</v>
      </c>
      <c r="M4352" s="111" t="str">
        <f>IF(E4352="","",VLOOKUP(E4352,[1]PROJECTES!$C$14:$Z$5000,21,FALSE))</f>
        <v/>
      </c>
      <c r="N4352" s="117"/>
      <c r="O4352" s="118" t="s">
        <v>222</v>
      </c>
      <c r="P4352" s="119"/>
      <c r="Q4352" s="84"/>
      <c r="R4352" s="125"/>
      <c r="S4352" s="166"/>
      <c r="T4352" s="167"/>
    </row>
    <row r="4353" spans="1:20" s="121" customFormat="1" ht="20.100000000000001" customHeight="1" x14ac:dyDescent="0.3">
      <c r="A4353" s="80"/>
      <c r="B4353" s="110" t="str">
        <f>IF(E4353="","",VLOOKUP(E4353,[1]PROJECTES!$C$14:$G$5000,2,FALSE))</f>
        <v/>
      </c>
      <c r="C4353" s="80"/>
      <c r="D4353" s="283" t="str">
        <f>IF(E4353="","",VLOOKUP(E4353,[1]PROJECTES!$C$14:$G$5000,5,FALSE))</f>
        <v/>
      </c>
      <c r="E4353" s="79"/>
      <c r="F4353" s="110" t="str">
        <f>IF(I4353="","",VLOOKUP(I4353,[1]PROJECTES!$C$14:$G$5000,2,FALSE))</f>
        <v/>
      </c>
      <c r="G4353" s="112" t="str">
        <f>IF(E4353="","",VLOOKUP(E4353,[1]PROJECTES!$C$14:$G$5000,4,FALSE))</f>
        <v/>
      </c>
      <c r="H4353" s="95"/>
      <c r="I4353" s="113" t="str">
        <f>IF(H4353="","",VLOOKUP(H4353,BD!B$2:C$16,2,FALSE))</f>
        <v/>
      </c>
      <c r="J4353" s="114"/>
      <c r="K4353" s="115" t="str">
        <f t="shared" si="153"/>
        <v/>
      </c>
      <c r="L4353" s="116" t="str">
        <f t="shared" ca="1" si="154"/>
        <v>-</v>
      </c>
      <c r="M4353" s="111" t="str">
        <f>IF(E4353="","",VLOOKUP(E4353,[1]PROJECTES!$C$14:$Z$5000,21,FALSE))</f>
        <v/>
      </c>
      <c r="N4353" s="117"/>
      <c r="O4353" s="118" t="s">
        <v>222</v>
      </c>
      <c r="P4353" s="119"/>
      <c r="Q4353" s="84"/>
      <c r="R4353" s="125"/>
      <c r="S4353" s="166"/>
      <c r="T4353" s="167"/>
    </row>
    <row r="4354" spans="1:20" s="121" customFormat="1" ht="20.100000000000001" customHeight="1" x14ac:dyDescent="0.3">
      <c r="A4354" s="80"/>
      <c r="B4354" s="110" t="str">
        <f>IF(E4354="","",VLOOKUP(E4354,[1]PROJECTES!$C$14:$G$5000,2,FALSE))</f>
        <v/>
      </c>
      <c r="C4354" s="80"/>
      <c r="D4354" s="283" t="str">
        <f>IF(E4354="","",VLOOKUP(E4354,[1]PROJECTES!$C$14:$G$5000,5,FALSE))</f>
        <v/>
      </c>
      <c r="E4354" s="156"/>
      <c r="F4354" s="110" t="str">
        <f>IF(I4354="","",VLOOKUP(I4354,[1]PROJECTES!$C$14:$G$5000,2,FALSE))</f>
        <v/>
      </c>
      <c r="G4354" s="112" t="str">
        <f>IF(E4354="","",VLOOKUP(E4354,[1]PROJECTES!$C$14:$G$5000,4,FALSE))</f>
        <v/>
      </c>
      <c r="H4354" s="95"/>
      <c r="I4354" s="113" t="str">
        <f>IF(H4354="","",VLOOKUP(H4354,BD!B$2:C$16,2,FALSE))</f>
        <v/>
      </c>
      <c r="J4354" s="114"/>
      <c r="K4354" s="115" t="str">
        <f t="shared" si="153"/>
        <v/>
      </c>
      <c r="L4354" s="116" t="str">
        <f t="shared" ca="1" si="154"/>
        <v>-</v>
      </c>
      <c r="M4354" s="111" t="str">
        <f>IF(E4354="","",VLOOKUP(E4354,[1]PROJECTES!$C$14:$Z$5000,21,FALSE))</f>
        <v/>
      </c>
      <c r="N4354" s="117"/>
      <c r="O4354" s="118" t="s">
        <v>222</v>
      </c>
      <c r="P4354" s="119"/>
      <c r="Q4354" s="84"/>
      <c r="R4354" s="125"/>
      <c r="S4354" s="166"/>
      <c r="T4354" s="167"/>
    </row>
    <row r="4355" spans="1:20" s="121" customFormat="1" ht="20.100000000000001" customHeight="1" x14ac:dyDescent="0.3">
      <c r="A4355" s="80"/>
      <c r="B4355" s="110" t="str">
        <f>IF(E4355="","",VLOOKUP(E4355,[1]PROJECTES!$C$14:$G$5000,2,FALSE))</f>
        <v/>
      </c>
      <c r="C4355" s="80"/>
      <c r="D4355" s="283" t="str">
        <f>IF(E4355="","",VLOOKUP(E4355,[1]PROJECTES!$C$14:$G$5000,5,FALSE))</f>
        <v/>
      </c>
      <c r="E4355" s="156"/>
      <c r="F4355" s="110" t="str">
        <f>IF(I4355="","",VLOOKUP(I4355,[1]PROJECTES!$C$14:$G$5000,2,FALSE))</f>
        <v/>
      </c>
      <c r="G4355" s="112" t="str">
        <f>IF(E4355="","",VLOOKUP(E4355,[1]PROJECTES!$C$14:$G$5000,4,FALSE))</f>
        <v/>
      </c>
      <c r="H4355" s="95"/>
      <c r="I4355" s="113" t="str">
        <f>IF(H4355="","",VLOOKUP(H4355,BD!B$2:C$16,2,FALSE))</f>
        <v/>
      </c>
      <c r="J4355" s="114"/>
      <c r="K4355" s="115" t="str">
        <f t="shared" si="153"/>
        <v/>
      </c>
      <c r="L4355" s="116" t="str">
        <f t="shared" ca="1" si="154"/>
        <v>-</v>
      </c>
      <c r="M4355" s="111" t="str">
        <f>IF(E4355="","",VLOOKUP(E4355,[1]PROJECTES!$C$14:$Z$5000,21,FALSE))</f>
        <v/>
      </c>
      <c r="N4355" s="117"/>
      <c r="O4355" s="118" t="s">
        <v>222</v>
      </c>
      <c r="P4355" s="119"/>
      <c r="Q4355" s="84"/>
      <c r="R4355" s="125"/>
      <c r="S4355" s="166"/>
      <c r="T4355" s="167"/>
    </row>
    <row r="4356" spans="1:20" s="121" customFormat="1" ht="20.100000000000001" customHeight="1" x14ac:dyDescent="0.3">
      <c r="A4356" s="80"/>
      <c r="B4356" s="110" t="str">
        <f>IF(E4356="","",VLOOKUP(E4356,[1]PROJECTES!$C$14:$G$5000,2,FALSE))</f>
        <v/>
      </c>
      <c r="C4356" s="80"/>
      <c r="D4356" s="283" t="str">
        <f>IF(E4356="","",VLOOKUP(E4356,[1]PROJECTES!$C$14:$G$5000,5,FALSE))</f>
        <v/>
      </c>
      <c r="E4356" s="156"/>
      <c r="F4356" s="110" t="str">
        <f>IF(I4356="","",VLOOKUP(I4356,[1]PROJECTES!$C$14:$G$5000,2,FALSE))</f>
        <v/>
      </c>
      <c r="G4356" s="112" t="str">
        <f>IF(E4356="","",VLOOKUP(E4356,[1]PROJECTES!$C$14:$G$5000,4,FALSE))</f>
        <v/>
      </c>
      <c r="H4356" s="95"/>
      <c r="I4356" s="113" t="str">
        <f>IF(H4356="","",VLOOKUP(H4356,BD!B$2:C$16,2,FALSE))</f>
        <v/>
      </c>
      <c r="J4356" s="114"/>
      <c r="K4356" s="115" t="str">
        <f t="shared" si="153"/>
        <v/>
      </c>
      <c r="L4356" s="116" t="str">
        <f t="shared" ca="1" si="154"/>
        <v>-</v>
      </c>
      <c r="M4356" s="111" t="str">
        <f>IF(E4356="","",VLOOKUP(E4356,[1]PROJECTES!$C$14:$Z$5000,21,FALSE))</f>
        <v/>
      </c>
      <c r="N4356" s="117"/>
      <c r="O4356" s="118" t="s">
        <v>222</v>
      </c>
      <c r="P4356" s="119"/>
      <c r="Q4356" s="84"/>
      <c r="R4356" s="125"/>
      <c r="S4356" s="166"/>
      <c r="T4356" s="167"/>
    </row>
    <row r="4357" spans="1:20" s="121" customFormat="1" ht="20.100000000000001" customHeight="1" x14ac:dyDescent="0.3">
      <c r="A4357" s="80"/>
      <c r="B4357" s="110" t="str">
        <f>IF(E4357="","",VLOOKUP(E4357,[1]PROJECTES!$C$14:$G$5000,2,FALSE))</f>
        <v/>
      </c>
      <c r="C4357" s="80"/>
      <c r="D4357" s="283" t="str">
        <f>IF(E4357="","",VLOOKUP(E4357,[1]PROJECTES!$C$14:$G$5000,5,FALSE))</f>
        <v/>
      </c>
      <c r="E4357" s="156"/>
      <c r="F4357" s="110" t="str">
        <f>IF(I4357="","",VLOOKUP(I4357,[1]PROJECTES!$C$14:$G$5000,2,FALSE))</f>
        <v/>
      </c>
      <c r="G4357" s="112" t="str">
        <f>IF(E4357="","",VLOOKUP(E4357,[1]PROJECTES!$C$14:$G$5000,4,FALSE))</f>
        <v/>
      </c>
      <c r="H4357" s="95"/>
      <c r="I4357" s="113" t="str">
        <f>IF(H4357="","",VLOOKUP(H4357,BD!B$2:C$16,2,FALSE))</f>
        <v/>
      </c>
      <c r="J4357" s="114"/>
      <c r="K4357" s="115" t="str">
        <f t="shared" si="153"/>
        <v/>
      </c>
      <c r="L4357" s="116" t="str">
        <f t="shared" ca="1" si="154"/>
        <v>-</v>
      </c>
      <c r="M4357" s="111" t="str">
        <f>IF(E4357="","",VLOOKUP(E4357,[1]PROJECTES!$C$14:$Z$5000,21,FALSE))</f>
        <v/>
      </c>
      <c r="N4357" s="117"/>
      <c r="O4357" s="118" t="s">
        <v>222</v>
      </c>
      <c r="P4357" s="119"/>
      <c r="Q4357" s="84"/>
      <c r="R4357" s="125"/>
      <c r="S4357" s="166"/>
      <c r="T4357" s="167"/>
    </row>
    <row r="4358" spans="1:20" s="121" customFormat="1" ht="20.100000000000001" customHeight="1" x14ac:dyDescent="0.3">
      <c r="A4358" s="80"/>
      <c r="B4358" s="110" t="str">
        <f>IF(E4358="","",VLOOKUP(E4358,[1]PROJECTES!$C$14:$G$5000,2,FALSE))</f>
        <v/>
      </c>
      <c r="C4358" s="80"/>
      <c r="D4358" s="283" t="str">
        <f>IF(E4358="","",VLOOKUP(E4358,[1]PROJECTES!$C$14:$G$5000,5,FALSE))</f>
        <v/>
      </c>
      <c r="E4358" s="156"/>
      <c r="F4358" s="110" t="str">
        <f>IF(I4358="","",VLOOKUP(I4358,[1]PROJECTES!$C$14:$G$5000,2,FALSE))</f>
        <v/>
      </c>
      <c r="G4358" s="112" t="str">
        <f>IF(E4358="","",VLOOKUP(E4358,[1]PROJECTES!$C$14:$G$5000,4,FALSE))</f>
        <v/>
      </c>
      <c r="H4358" s="95"/>
      <c r="I4358" s="113" t="str">
        <f>IF(H4358="","",VLOOKUP(H4358,BD!B$2:C$16,2,FALSE))</f>
        <v/>
      </c>
      <c r="J4358" s="114"/>
      <c r="K4358" s="115" t="str">
        <f t="shared" si="153"/>
        <v/>
      </c>
      <c r="L4358" s="116" t="str">
        <f t="shared" ca="1" si="154"/>
        <v>-</v>
      </c>
      <c r="M4358" s="111" t="str">
        <f>IF(E4358="","",VLOOKUP(E4358,[1]PROJECTES!$C$14:$Z$5000,21,FALSE))</f>
        <v/>
      </c>
      <c r="N4358" s="117"/>
      <c r="O4358" s="118" t="s">
        <v>222</v>
      </c>
      <c r="P4358" s="119"/>
      <c r="Q4358" s="84"/>
      <c r="R4358" s="125"/>
      <c r="S4358" s="166"/>
      <c r="T4358" s="167"/>
    </row>
    <row r="4359" spans="1:20" s="121" customFormat="1" ht="20.100000000000001" customHeight="1" x14ac:dyDescent="0.3">
      <c r="A4359" s="80"/>
      <c r="B4359" s="110" t="str">
        <f>IF(E4359="","",VLOOKUP(E4359,[1]PROJECTES!$C$14:$G$5000,2,FALSE))</f>
        <v/>
      </c>
      <c r="C4359" s="80"/>
      <c r="D4359" s="283" t="str">
        <f>IF(E4359="","",VLOOKUP(E4359,[1]PROJECTES!$C$14:$G$5000,5,FALSE))</f>
        <v/>
      </c>
      <c r="E4359" s="156"/>
      <c r="F4359" s="110" t="str">
        <f>IF(I4359="","",VLOOKUP(I4359,[1]PROJECTES!$C$14:$G$5000,2,FALSE))</f>
        <v/>
      </c>
      <c r="G4359" s="112" t="str">
        <f>IF(E4359="","",VLOOKUP(E4359,[1]PROJECTES!$C$14:$G$5000,4,FALSE))</f>
        <v/>
      </c>
      <c r="H4359" s="95"/>
      <c r="I4359" s="113" t="str">
        <f>IF(H4359="","",VLOOKUP(H4359,BD!B$2:C$16,2,FALSE))</f>
        <v/>
      </c>
      <c r="J4359" s="114"/>
      <c r="K4359" s="115" t="str">
        <f t="shared" si="153"/>
        <v/>
      </c>
      <c r="L4359" s="116" t="str">
        <f t="shared" ca="1" si="154"/>
        <v>-</v>
      </c>
      <c r="M4359" s="111" t="str">
        <f>IF(E4359="","",VLOOKUP(E4359,[1]PROJECTES!$C$14:$Z$5000,21,FALSE))</f>
        <v/>
      </c>
      <c r="N4359" s="117"/>
      <c r="O4359" s="118" t="s">
        <v>222</v>
      </c>
      <c r="P4359" s="119"/>
      <c r="Q4359" s="84"/>
      <c r="R4359" s="125"/>
      <c r="S4359" s="166"/>
      <c r="T4359" s="167"/>
    </row>
    <row r="4360" spans="1:20" s="121" customFormat="1" ht="20.100000000000001" customHeight="1" x14ac:dyDescent="0.3">
      <c r="A4360" s="80"/>
      <c r="B4360" s="110" t="str">
        <f>IF(E4360="","",VLOOKUP(E4360,[1]PROJECTES!$C$14:$G$5000,2,FALSE))</f>
        <v/>
      </c>
      <c r="C4360" s="80"/>
      <c r="D4360" s="283" t="str">
        <f>IF(E4360="","",VLOOKUP(E4360,[1]PROJECTES!$C$14:$G$5000,5,FALSE))</f>
        <v/>
      </c>
      <c r="E4360" s="156"/>
      <c r="F4360" s="110" t="str">
        <f>IF(I4360="","",VLOOKUP(I4360,[1]PROJECTES!$C$14:$G$5000,2,FALSE))</f>
        <v/>
      </c>
      <c r="G4360" s="112" t="str">
        <f>IF(E4360="","",VLOOKUP(E4360,[1]PROJECTES!$C$14:$G$5000,4,FALSE))</f>
        <v/>
      </c>
      <c r="H4360" s="95"/>
      <c r="I4360" s="113" t="str">
        <f>IF(H4360="","",VLOOKUP(H4360,BD!B$2:C$16,2,FALSE))</f>
        <v/>
      </c>
      <c r="J4360" s="114"/>
      <c r="K4360" s="115" t="str">
        <f t="shared" si="153"/>
        <v/>
      </c>
      <c r="L4360" s="116" t="str">
        <f t="shared" ca="1" si="154"/>
        <v>-</v>
      </c>
      <c r="M4360" s="111" t="str">
        <f>IF(E4360="","",VLOOKUP(E4360,[1]PROJECTES!$C$14:$Z$5000,21,FALSE))</f>
        <v/>
      </c>
      <c r="N4360" s="117"/>
      <c r="O4360" s="118" t="s">
        <v>222</v>
      </c>
      <c r="P4360" s="119"/>
      <c r="Q4360" s="84"/>
      <c r="R4360" s="125"/>
      <c r="S4360" s="166"/>
      <c r="T4360" s="167"/>
    </row>
    <row r="4361" spans="1:20" s="121" customFormat="1" ht="20.100000000000001" customHeight="1" x14ac:dyDescent="0.3">
      <c r="A4361" s="80"/>
      <c r="B4361" s="110" t="str">
        <f>IF(E4361="","",VLOOKUP(E4361,[1]PROJECTES!$C$14:$G$5000,2,FALSE))</f>
        <v/>
      </c>
      <c r="C4361" s="80"/>
      <c r="D4361" s="283" t="str">
        <f>IF(E4361="","",VLOOKUP(E4361,[1]PROJECTES!$C$14:$G$5000,5,FALSE))</f>
        <v/>
      </c>
      <c r="E4361" s="156"/>
      <c r="F4361" s="110" t="str">
        <f>IF(I4361="","",VLOOKUP(I4361,[1]PROJECTES!$C$14:$G$5000,2,FALSE))</f>
        <v/>
      </c>
      <c r="G4361" s="112" t="str">
        <f>IF(E4361="","",VLOOKUP(E4361,[1]PROJECTES!$C$14:$G$5000,4,FALSE))</f>
        <v/>
      </c>
      <c r="H4361" s="95"/>
      <c r="I4361" s="113" t="str">
        <f>IF(H4361="","",VLOOKUP(H4361,BD!B$2:C$16,2,FALSE))</f>
        <v/>
      </c>
      <c r="J4361" s="114"/>
      <c r="K4361" s="115" t="str">
        <f t="shared" si="153"/>
        <v/>
      </c>
      <c r="L4361" s="116" t="str">
        <f t="shared" ca="1" si="154"/>
        <v>-</v>
      </c>
      <c r="M4361" s="111" t="str">
        <f>IF(E4361="","",VLOOKUP(E4361,[1]PROJECTES!$C$14:$Z$5000,21,FALSE))</f>
        <v/>
      </c>
      <c r="N4361" s="117"/>
      <c r="O4361" s="118" t="s">
        <v>222</v>
      </c>
      <c r="P4361" s="119"/>
      <c r="Q4361" s="84"/>
      <c r="R4361" s="125"/>
      <c r="S4361" s="166"/>
      <c r="T4361" s="167"/>
    </row>
    <row r="4362" spans="1:20" s="121" customFormat="1" ht="20.100000000000001" customHeight="1" x14ac:dyDescent="0.3">
      <c r="A4362" s="80"/>
      <c r="B4362" s="110" t="str">
        <f>IF(E4362="","",VLOOKUP(E4362,[1]PROJECTES!$C$14:$G$5000,2,FALSE))</f>
        <v/>
      </c>
      <c r="C4362" s="80"/>
      <c r="D4362" s="283" t="str">
        <f>IF(E4362="","",VLOOKUP(E4362,[1]PROJECTES!$C$14:$G$5000,5,FALSE))</f>
        <v/>
      </c>
      <c r="E4362" s="156"/>
      <c r="F4362" s="110" t="str">
        <f>IF(I4362="","",VLOOKUP(I4362,[1]PROJECTES!$C$14:$G$5000,2,FALSE))</f>
        <v/>
      </c>
      <c r="G4362" s="112" t="str">
        <f>IF(E4362="","",VLOOKUP(E4362,[1]PROJECTES!$C$14:$G$5000,4,FALSE))</f>
        <v/>
      </c>
      <c r="H4362" s="95"/>
      <c r="I4362" s="113" t="str">
        <f>IF(H4362="","",VLOOKUP(H4362,BD!B$2:C$16,2,FALSE))</f>
        <v/>
      </c>
      <c r="J4362" s="114"/>
      <c r="K4362" s="115" t="str">
        <f t="shared" si="153"/>
        <v/>
      </c>
      <c r="L4362" s="116" t="str">
        <f t="shared" ca="1" si="154"/>
        <v>-</v>
      </c>
      <c r="M4362" s="111" t="str">
        <f>IF(E4362="","",VLOOKUP(E4362,[1]PROJECTES!$C$14:$Z$5000,21,FALSE))</f>
        <v/>
      </c>
      <c r="N4362" s="117"/>
      <c r="O4362" s="118" t="s">
        <v>222</v>
      </c>
      <c r="P4362" s="119"/>
      <c r="Q4362" s="84"/>
      <c r="R4362" s="125"/>
      <c r="S4362" s="166"/>
      <c r="T4362" s="167"/>
    </row>
    <row r="4363" spans="1:20" s="121" customFormat="1" ht="20.100000000000001" customHeight="1" x14ac:dyDescent="0.3">
      <c r="A4363" s="80"/>
      <c r="B4363" s="110" t="str">
        <f>IF(E4363="","",VLOOKUP(E4363,[1]PROJECTES!$C$14:$G$5000,2,FALSE))</f>
        <v/>
      </c>
      <c r="C4363" s="80"/>
      <c r="D4363" s="283" t="str">
        <f>IF(E4363="","",VLOOKUP(E4363,[1]PROJECTES!$C$14:$G$5000,5,FALSE))</f>
        <v/>
      </c>
      <c r="E4363" s="156"/>
      <c r="F4363" s="110" t="str">
        <f>IF(I4363="","",VLOOKUP(I4363,[1]PROJECTES!$C$14:$G$5000,2,FALSE))</f>
        <v/>
      </c>
      <c r="G4363" s="112" t="str">
        <f>IF(E4363="","",VLOOKUP(E4363,[1]PROJECTES!$C$14:$G$5000,4,FALSE))</f>
        <v/>
      </c>
      <c r="H4363" s="95"/>
      <c r="I4363" s="113" t="str">
        <f>IF(H4363="","",VLOOKUP(H4363,BD!B$2:C$16,2,FALSE))</f>
        <v/>
      </c>
      <c r="J4363" s="147"/>
      <c r="K4363" s="115" t="str">
        <f t="shared" si="153"/>
        <v/>
      </c>
      <c r="L4363" s="116" t="str">
        <f t="shared" ca="1" si="154"/>
        <v>-</v>
      </c>
      <c r="M4363" s="111" t="str">
        <f>IF(E4363="","",VLOOKUP(E4363,[1]PROJECTES!$C$14:$Z$5000,21,FALSE))</f>
        <v/>
      </c>
      <c r="N4363" s="117"/>
      <c r="O4363" s="118" t="s">
        <v>222</v>
      </c>
      <c r="P4363" s="119"/>
      <c r="Q4363" s="84"/>
      <c r="R4363" s="125"/>
      <c r="S4363" s="166"/>
      <c r="T4363" s="167"/>
    </row>
    <row r="4364" spans="1:20" s="121" customFormat="1" ht="20.100000000000001" customHeight="1" x14ac:dyDescent="0.3">
      <c r="A4364" s="80"/>
      <c r="B4364" s="110" t="str">
        <f>IF(E4364="","",VLOOKUP(E4364,[1]PROJECTES!$C$14:$G$5000,2,FALSE))</f>
        <v/>
      </c>
      <c r="C4364" s="80"/>
      <c r="D4364" s="283" t="str">
        <f>IF(E4364="","",VLOOKUP(E4364,[1]PROJECTES!$C$14:$G$5000,5,FALSE))</f>
        <v/>
      </c>
      <c r="E4364" s="156"/>
      <c r="F4364" s="110" t="str">
        <f>IF(I4364="","",VLOOKUP(I4364,[1]PROJECTES!$C$14:$G$5000,2,FALSE))</f>
        <v/>
      </c>
      <c r="G4364" s="112" t="str">
        <f>IF(E4364="","",VLOOKUP(E4364,[1]PROJECTES!$C$14:$G$5000,4,FALSE))</f>
        <v/>
      </c>
      <c r="H4364" s="95"/>
      <c r="I4364" s="113" t="str">
        <f>IF(H4364="","",VLOOKUP(H4364,BD!B$2:C$16,2,FALSE))</f>
        <v/>
      </c>
      <c r="J4364" s="114"/>
      <c r="K4364" s="115" t="str">
        <f t="shared" si="153"/>
        <v/>
      </c>
      <c r="L4364" s="116" t="str">
        <f t="shared" ca="1" si="154"/>
        <v>-</v>
      </c>
      <c r="M4364" s="111" t="str">
        <f>IF(E4364="","",VLOOKUP(E4364,[1]PROJECTES!$C$14:$Z$5000,21,FALSE))</f>
        <v/>
      </c>
      <c r="N4364" s="117"/>
      <c r="O4364" s="118" t="s">
        <v>222</v>
      </c>
      <c r="P4364" s="119"/>
      <c r="Q4364" s="84"/>
      <c r="R4364" s="125"/>
      <c r="S4364" s="166"/>
      <c r="T4364" s="167"/>
    </row>
    <row r="4365" spans="1:20" s="121" customFormat="1" ht="20.100000000000001" customHeight="1" x14ac:dyDescent="0.3">
      <c r="A4365" s="80"/>
      <c r="B4365" s="110" t="str">
        <f>IF(E4365="","",VLOOKUP(E4365,[1]PROJECTES!$C$14:$G$5000,2,FALSE))</f>
        <v/>
      </c>
      <c r="C4365" s="80"/>
      <c r="D4365" s="283" t="str">
        <f>IF(E4365="","",VLOOKUP(E4365,[1]PROJECTES!$C$14:$G$5000,5,FALSE))</f>
        <v/>
      </c>
      <c r="E4365" s="156"/>
      <c r="F4365" s="110" t="str">
        <f>IF(I4365="","",VLOOKUP(I4365,[1]PROJECTES!$C$14:$G$5000,2,FALSE))</f>
        <v/>
      </c>
      <c r="G4365" s="112" t="str">
        <f>IF(E4365="","",VLOOKUP(E4365,[1]PROJECTES!$C$14:$G$5000,4,FALSE))</f>
        <v/>
      </c>
      <c r="H4365" s="95"/>
      <c r="I4365" s="113" t="str">
        <f>IF(H4365="","",VLOOKUP(H4365,BD!B$2:C$16,2,FALSE))</f>
        <v/>
      </c>
      <c r="J4365" s="114"/>
      <c r="K4365" s="115" t="str">
        <f t="shared" si="153"/>
        <v/>
      </c>
      <c r="L4365" s="116" t="str">
        <f t="shared" ca="1" si="154"/>
        <v>-</v>
      </c>
      <c r="M4365" s="111" t="str">
        <f>IF(E4365="","",VLOOKUP(E4365,[1]PROJECTES!$C$14:$Z$5000,21,FALSE))</f>
        <v/>
      </c>
      <c r="N4365" s="117"/>
      <c r="O4365" s="118" t="s">
        <v>222</v>
      </c>
      <c r="P4365" s="119"/>
      <c r="Q4365" s="84"/>
      <c r="R4365" s="125"/>
      <c r="S4365" s="166"/>
      <c r="T4365" s="167"/>
    </row>
    <row r="4366" spans="1:20" s="121" customFormat="1" ht="20.100000000000001" customHeight="1" x14ac:dyDescent="0.3">
      <c r="A4366" s="80"/>
      <c r="B4366" s="110" t="str">
        <f>IF(E4366="","",VLOOKUP(E4366,[1]PROJECTES!$C$14:$G$5000,2,FALSE))</f>
        <v/>
      </c>
      <c r="C4366" s="80"/>
      <c r="D4366" s="283" t="str">
        <f>IF(E4366="","",VLOOKUP(E4366,[1]PROJECTES!$C$14:$G$5000,5,FALSE))</f>
        <v/>
      </c>
      <c r="E4366" s="156"/>
      <c r="F4366" s="110" t="str">
        <f>IF(I4366="","",VLOOKUP(I4366,[1]PROJECTES!$C$14:$G$5000,2,FALSE))</f>
        <v/>
      </c>
      <c r="G4366" s="112" t="str">
        <f>IF(E4366="","",VLOOKUP(E4366,[1]PROJECTES!$C$14:$G$5000,4,FALSE))</f>
        <v/>
      </c>
      <c r="H4366" s="95"/>
      <c r="I4366" s="113" t="str">
        <f>IF(H4366="","",VLOOKUP(H4366,BD!B$2:C$16,2,FALSE))</f>
        <v/>
      </c>
      <c r="J4366" s="114"/>
      <c r="K4366" s="115" t="str">
        <f t="shared" si="153"/>
        <v/>
      </c>
      <c r="L4366" s="116" t="str">
        <f t="shared" ca="1" si="154"/>
        <v>-</v>
      </c>
      <c r="M4366" s="111" t="str">
        <f>IF(E4366="","",VLOOKUP(E4366,[1]PROJECTES!$C$14:$Z$5000,21,FALSE))</f>
        <v/>
      </c>
      <c r="N4366" s="117"/>
      <c r="O4366" s="118" t="s">
        <v>222</v>
      </c>
      <c r="P4366" s="119"/>
      <c r="Q4366" s="84"/>
      <c r="R4366" s="125"/>
      <c r="S4366" s="166"/>
      <c r="T4366" s="167"/>
    </row>
    <row r="4367" spans="1:20" s="121" customFormat="1" ht="20.100000000000001" customHeight="1" x14ac:dyDescent="0.3">
      <c r="A4367" s="80"/>
      <c r="B4367" s="110" t="str">
        <f>IF(E4367="","",VLOOKUP(E4367,[1]PROJECTES!$C$14:$G$5000,2,FALSE))</f>
        <v/>
      </c>
      <c r="C4367" s="80"/>
      <c r="D4367" s="283" t="str">
        <f>IF(E4367="","",VLOOKUP(E4367,[1]PROJECTES!$C$14:$G$5000,5,FALSE))</f>
        <v/>
      </c>
      <c r="E4367" s="156"/>
      <c r="F4367" s="110" t="str">
        <f>IF(I4367="","",VLOOKUP(I4367,[1]PROJECTES!$C$14:$G$5000,2,FALSE))</f>
        <v/>
      </c>
      <c r="G4367" s="112" t="str">
        <f>IF(E4367="","",VLOOKUP(E4367,[1]PROJECTES!$C$14:$G$5000,4,FALSE))</f>
        <v/>
      </c>
      <c r="H4367" s="95"/>
      <c r="I4367" s="113" t="str">
        <f>IF(H4367="","",VLOOKUP(H4367,BD!B$2:C$16,2,FALSE))</f>
        <v/>
      </c>
      <c r="J4367" s="114"/>
      <c r="K4367" s="115" t="str">
        <f t="shared" si="153"/>
        <v/>
      </c>
      <c r="L4367" s="116" t="str">
        <f t="shared" ca="1" si="154"/>
        <v>-</v>
      </c>
      <c r="M4367" s="111" t="str">
        <f>IF(E4367="","",VLOOKUP(E4367,[1]PROJECTES!$C$14:$Z$5000,21,FALSE))</f>
        <v/>
      </c>
      <c r="N4367" s="117"/>
      <c r="O4367" s="118" t="s">
        <v>222</v>
      </c>
      <c r="P4367" s="119"/>
      <c r="Q4367" s="84"/>
      <c r="R4367" s="125"/>
      <c r="S4367" s="166"/>
      <c r="T4367" s="167"/>
    </row>
    <row r="4368" spans="1:20" s="121" customFormat="1" ht="20.100000000000001" customHeight="1" x14ac:dyDescent="0.3">
      <c r="A4368" s="80"/>
      <c r="B4368" s="110" t="str">
        <f>IF(E4368="","",VLOOKUP(E4368,[1]PROJECTES!$C$14:$G$5000,2,FALSE))</f>
        <v/>
      </c>
      <c r="C4368" s="80"/>
      <c r="D4368" s="283" t="str">
        <f>IF(E4368="","",VLOOKUP(E4368,[1]PROJECTES!$C$14:$G$5000,5,FALSE))</f>
        <v/>
      </c>
      <c r="E4368" s="156"/>
      <c r="F4368" s="110" t="str">
        <f>IF(I4368="","",VLOOKUP(I4368,[1]PROJECTES!$C$14:$G$5000,2,FALSE))</f>
        <v/>
      </c>
      <c r="G4368" s="112" t="str">
        <f>IF(E4368="","",VLOOKUP(E4368,[1]PROJECTES!$C$14:$G$5000,4,FALSE))</f>
        <v/>
      </c>
      <c r="H4368" s="95"/>
      <c r="I4368" s="113" t="str">
        <f>IF(H4368="","",VLOOKUP(H4368,BD!B$2:C$16,2,FALSE))</f>
        <v/>
      </c>
      <c r="J4368" s="114"/>
      <c r="K4368" s="115" t="str">
        <f t="shared" si="153"/>
        <v/>
      </c>
      <c r="L4368" s="116" t="str">
        <f t="shared" ca="1" si="154"/>
        <v>-</v>
      </c>
      <c r="M4368" s="111" t="str">
        <f>IF(E4368="","",VLOOKUP(E4368,[1]PROJECTES!$C$14:$Z$5000,21,FALSE))</f>
        <v/>
      </c>
      <c r="N4368" s="117"/>
      <c r="O4368" s="118" t="s">
        <v>222</v>
      </c>
      <c r="P4368" s="119"/>
      <c r="Q4368" s="84"/>
      <c r="R4368" s="125"/>
      <c r="S4368" s="166"/>
      <c r="T4368" s="167"/>
    </row>
    <row r="4369" spans="1:21" s="121" customFormat="1" ht="20.100000000000001" customHeight="1" x14ac:dyDescent="0.3">
      <c r="A4369" s="80"/>
      <c r="B4369" s="110" t="str">
        <f>IF(E4369="","",VLOOKUP(E4369,[1]PROJECTES!$C$14:$G$5000,2,FALSE))</f>
        <v/>
      </c>
      <c r="C4369" s="80"/>
      <c r="D4369" s="283" t="str">
        <f>IF(E4369="","",VLOOKUP(E4369,[1]PROJECTES!$C$14:$G$5000,5,FALSE))</f>
        <v/>
      </c>
      <c r="E4369" s="156"/>
      <c r="F4369" s="110" t="str">
        <f>IF(I4369="","",VLOOKUP(I4369,[1]PROJECTES!$C$14:$G$5000,2,FALSE))</f>
        <v/>
      </c>
      <c r="G4369" s="112" t="str">
        <f>IF(E4369="","",VLOOKUP(E4369,[1]PROJECTES!$C$14:$G$5000,4,FALSE))</f>
        <v/>
      </c>
      <c r="H4369" s="95"/>
      <c r="I4369" s="113" t="str">
        <f>IF(H4369="","",VLOOKUP(H4369,BD!B$2:C$16,2,FALSE))</f>
        <v/>
      </c>
      <c r="J4369" s="114"/>
      <c r="K4369" s="115" t="str">
        <f t="shared" si="153"/>
        <v/>
      </c>
      <c r="L4369" s="116" t="str">
        <f t="shared" ca="1" si="154"/>
        <v>-</v>
      </c>
      <c r="M4369" s="111" t="str">
        <f>IF(E4369="","",VLOOKUP(E4369,[1]PROJECTES!$C$14:$Z$5000,21,FALSE))</f>
        <v/>
      </c>
      <c r="N4369" s="117"/>
      <c r="O4369" s="118" t="s">
        <v>222</v>
      </c>
      <c r="P4369" s="119"/>
      <c r="Q4369" s="84"/>
      <c r="R4369" s="125"/>
      <c r="S4369" s="166"/>
      <c r="T4369" s="167"/>
    </row>
    <row r="4370" spans="1:21" s="121" customFormat="1" ht="20.100000000000001" customHeight="1" x14ac:dyDescent="0.3">
      <c r="A4370" s="80"/>
      <c r="B4370" s="110" t="str">
        <f>IF(E4370="","",VLOOKUP(E4370,[1]PROJECTES!$C$14:$G$5000,2,FALSE))</f>
        <v/>
      </c>
      <c r="C4370" s="80"/>
      <c r="D4370" s="283" t="str">
        <f>IF(E4370="","",VLOOKUP(E4370,[1]PROJECTES!$C$14:$G$5000,5,FALSE))</f>
        <v/>
      </c>
      <c r="E4370" s="79"/>
      <c r="F4370" s="110" t="str">
        <f>IF(I4370="","",VLOOKUP(I4370,[1]PROJECTES!$C$14:$G$5000,2,FALSE))</f>
        <v/>
      </c>
      <c r="G4370" s="112" t="str">
        <f>IF(E4370="","",VLOOKUP(E4370,[1]PROJECTES!$C$14:$G$5000,4,FALSE))</f>
        <v/>
      </c>
      <c r="H4370" s="95"/>
      <c r="I4370" s="113"/>
      <c r="J4370" s="114"/>
      <c r="K4370" s="115" t="str">
        <f t="shared" ref="K4370:K4374" si="159">IF(J4370="","",WEEKNUM(J4370,2)-0)</f>
        <v/>
      </c>
      <c r="L4370" s="116" t="str">
        <f t="shared" ref="L4370:L4374" ca="1" si="160">IF(M4370="","-",IF(G4370="TA","-",+M4370-TODAY()))</f>
        <v>-</v>
      </c>
      <c r="M4370" s="111" t="str">
        <f>IF(E4370="","",VLOOKUP(E4370,[1]PROJECTES!$C$14:$Z$5000,21,FALSE))</f>
        <v/>
      </c>
      <c r="N4370" s="117"/>
      <c r="O4370" s="118" t="s">
        <v>222</v>
      </c>
      <c r="P4370" s="119"/>
      <c r="Q4370" s="84"/>
      <c r="R4370" s="125"/>
      <c r="S4370" s="166"/>
      <c r="T4370" s="167"/>
    </row>
    <row r="4371" spans="1:21" s="121" customFormat="1" ht="20.100000000000001" customHeight="1" x14ac:dyDescent="0.3">
      <c r="A4371" s="80"/>
      <c r="B4371" s="110" t="str">
        <f>IF(E4371="","",VLOOKUP(E4371,[1]PROJECTES!$C$14:$G$5000,2,FALSE))</f>
        <v/>
      </c>
      <c r="C4371" s="80"/>
      <c r="D4371" s="283" t="str">
        <f>IF(E4371="","",VLOOKUP(E4371,[1]PROJECTES!$C$14:$G$5000,5,FALSE))</f>
        <v/>
      </c>
      <c r="E4371" s="79"/>
      <c r="F4371" s="110" t="str">
        <f>IF(I4371="","",VLOOKUP(I4371,[1]PROJECTES!$C$14:$G$5000,2,FALSE))</f>
        <v/>
      </c>
      <c r="G4371" s="112" t="str">
        <f>IF(E4371="","",VLOOKUP(E4371,[1]PROJECTES!$C$14:$G$5000,4,FALSE))</f>
        <v/>
      </c>
      <c r="H4371" s="95"/>
      <c r="I4371" s="113"/>
      <c r="J4371" s="114"/>
      <c r="K4371" s="115" t="str">
        <f t="shared" si="159"/>
        <v/>
      </c>
      <c r="L4371" s="116" t="str">
        <f t="shared" ca="1" si="160"/>
        <v>-</v>
      </c>
      <c r="M4371" s="111" t="str">
        <f>IF(E4371="","",VLOOKUP(E4371,[1]PROJECTES!$C$14:$Z$5000,21,FALSE))</f>
        <v/>
      </c>
      <c r="N4371" s="117"/>
      <c r="O4371" s="118" t="s">
        <v>222</v>
      </c>
      <c r="P4371" s="119"/>
      <c r="Q4371" s="84"/>
      <c r="R4371" s="125"/>
      <c r="S4371" s="166"/>
      <c r="T4371" s="167"/>
    </row>
    <row r="4372" spans="1:21" s="121" customFormat="1" ht="20.100000000000001" customHeight="1" x14ac:dyDescent="0.3">
      <c r="A4372" s="80"/>
      <c r="B4372" s="110" t="str">
        <f>IF(E4372="","",VLOOKUP(E4372,[1]PROJECTES!$C$14:$G$5000,2,FALSE))</f>
        <v/>
      </c>
      <c r="C4372" s="80"/>
      <c r="D4372" s="283" t="str">
        <f>IF(E4372="","",VLOOKUP(E4372,[1]PROJECTES!$C$14:$G$5000,5,FALSE))</f>
        <v/>
      </c>
      <c r="E4372" s="79"/>
      <c r="F4372" s="110" t="str">
        <f>IF(I4372="","",VLOOKUP(I4372,[1]PROJECTES!$C$14:$G$5000,2,FALSE))</f>
        <v/>
      </c>
      <c r="G4372" s="112" t="str">
        <f>IF(E4372="","",VLOOKUP(E4372,[1]PROJECTES!$C$14:$G$5000,4,FALSE))</f>
        <v/>
      </c>
      <c r="H4372" s="95"/>
      <c r="I4372" s="113"/>
      <c r="J4372" s="114"/>
      <c r="K4372" s="115" t="str">
        <f t="shared" si="159"/>
        <v/>
      </c>
      <c r="L4372" s="116" t="str">
        <f t="shared" ca="1" si="160"/>
        <v>-</v>
      </c>
      <c r="M4372" s="111" t="str">
        <f>IF(E4372="","",VLOOKUP(E4372,[1]PROJECTES!$C$14:$Z$5000,21,FALSE))</f>
        <v/>
      </c>
      <c r="N4372" s="117"/>
      <c r="O4372" s="118" t="s">
        <v>222</v>
      </c>
      <c r="P4372" s="119"/>
      <c r="Q4372" s="84"/>
      <c r="R4372" s="125"/>
      <c r="S4372" s="166"/>
      <c r="T4372" s="167"/>
    </row>
    <row r="4373" spans="1:21" s="121" customFormat="1" ht="20.100000000000001" customHeight="1" x14ac:dyDescent="0.3">
      <c r="A4373" s="80"/>
      <c r="B4373" s="110" t="str">
        <f>IF(E4373="","",VLOOKUP(E4373,[1]PROJECTES!$C$14:$G$5000,2,FALSE))</f>
        <v/>
      </c>
      <c r="C4373" s="80"/>
      <c r="D4373" s="283" t="str">
        <f>IF(E4373="","",VLOOKUP(E4373,[1]PROJECTES!$C$14:$G$5000,5,FALSE))</f>
        <v/>
      </c>
      <c r="E4373" s="79"/>
      <c r="F4373" s="110" t="str">
        <f>IF(I4373="","",VLOOKUP(I4373,[1]PROJECTES!$C$14:$G$5000,2,FALSE))</f>
        <v/>
      </c>
      <c r="G4373" s="112" t="str">
        <f>IF(E4373="","",VLOOKUP(E4373,[1]PROJECTES!$C$14:$G$5000,4,FALSE))</f>
        <v/>
      </c>
      <c r="H4373" s="95"/>
      <c r="I4373" s="113"/>
      <c r="J4373" s="114"/>
      <c r="K4373" s="115" t="str">
        <f t="shared" si="159"/>
        <v/>
      </c>
      <c r="L4373" s="116" t="str">
        <f t="shared" ca="1" si="160"/>
        <v>-</v>
      </c>
      <c r="M4373" s="111" t="str">
        <f>IF(E4373="","",VLOOKUP(E4373,[1]PROJECTES!$C$14:$Z$5000,21,FALSE))</f>
        <v/>
      </c>
      <c r="N4373" s="117"/>
      <c r="O4373" s="118" t="s">
        <v>222</v>
      </c>
      <c r="P4373" s="119"/>
      <c r="Q4373" s="84"/>
      <c r="R4373" s="125"/>
      <c r="S4373" s="166"/>
      <c r="T4373" s="167"/>
    </row>
    <row r="4374" spans="1:21" s="121" customFormat="1" ht="20.100000000000001" customHeight="1" x14ac:dyDescent="0.3">
      <c r="A4374" s="80"/>
      <c r="B4374" s="110" t="str">
        <f>IF(E4374="","",VLOOKUP(E4374,[1]PROJECTES!$C$14:$G$5000,2,FALSE))</f>
        <v/>
      </c>
      <c r="C4374" s="80"/>
      <c r="D4374" s="283" t="str">
        <f>IF(E4374="","",VLOOKUP(E4374,[1]PROJECTES!$C$14:$G$5000,5,FALSE))</f>
        <v/>
      </c>
      <c r="E4374" s="79"/>
      <c r="F4374" s="110" t="str">
        <f>IF(I4374="","",VLOOKUP(I4374,[1]PROJECTES!$C$14:$G$5000,2,FALSE))</f>
        <v/>
      </c>
      <c r="G4374" s="112" t="str">
        <f>IF(E4374="","",VLOOKUP(E4374,[1]PROJECTES!$C$14:$G$5000,4,FALSE))</f>
        <v/>
      </c>
      <c r="H4374" s="95"/>
      <c r="I4374" s="113" t="str">
        <f>IF(H4374="","",VLOOKUP(H4374,BD!B$2:C$16,2,FALSE))</f>
        <v/>
      </c>
      <c r="J4374" s="114"/>
      <c r="K4374" s="115" t="str">
        <f t="shared" si="159"/>
        <v/>
      </c>
      <c r="L4374" s="116" t="str">
        <f t="shared" ca="1" si="160"/>
        <v>-</v>
      </c>
      <c r="M4374" s="111" t="str">
        <f>IF(E4374="","",VLOOKUP(E4374,[1]PROJECTES!$C$14:$Z$5000,21,FALSE))</f>
        <v/>
      </c>
      <c r="N4374" s="117"/>
      <c r="O4374" s="118" t="s">
        <v>222</v>
      </c>
      <c r="P4374" s="119"/>
      <c r="Q4374" s="84"/>
      <c r="R4374" s="125"/>
      <c r="S4374" s="166"/>
      <c r="T4374" s="167"/>
    </row>
    <row r="4375" spans="1:21" s="121" customFormat="1" ht="20.100000000000001" customHeight="1" x14ac:dyDescent="0.3">
      <c r="A4375" s="80"/>
      <c r="B4375" s="110" t="str">
        <f>IF(E4375="","",VLOOKUP(E4375,[1]PROJECTES!$C$14:$G$5000,2,FALSE))</f>
        <v/>
      </c>
      <c r="C4375" s="80"/>
      <c r="D4375" s="283" t="str">
        <f>IF(E4375="","",VLOOKUP(E4375,[1]PROJECTES!$C$14:$G$5000,5,FALSE))</f>
        <v/>
      </c>
      <c r="E4375" s="79"/>
      <c r="F4375" s="110" t="str">
        <f>IF(I4375="","",VLOOKUP(I4375,[1]PROJECTES!$C$14:$G$5000,2,FALSE))</f>
        <v/>
      </c>
      <c r="G4375" s="112" t="str">
        <f>IF(E4375="","",VLOOKUP(E4375,[1]PROJECTES!$C$14:$G$5000,4,FALSE))</f>
        <v/>
      </c>
      <c r="H4375" s="95"/>
      <c r="I4375" s="113" t="str">
        <f>IF(H4375="","",VLOOKUP(H4375,BD!B$2:C$16,2,FALSE))</f>
        <v/>
      </c>
      <c r="J4375" s="114"/>
      <c r="K4375" s="115" t="str">
        <f t="shared" si="153"/>
        <v/>
      </c>
      <c r="L4375" s="116" t="str">
        <f t="shared" ca="1" si="154"/>
        <v>-</v>
      </c>
      <c r="M4375" s="111" t="str">
        <f>IF(E4375="","",VLOOKUP(E4375,[1]PROJECTES!$C$14:$Z$5000,21,FALSE))</f>
        <v/>
      </c>
      <c r="N4375" s="117"/>
      <c r="O4375" s="118" t="s">
        <v>222</v>
      </c>
      <c r="P4375" s="119"/>
      <c r="Q4375" s="84"/>
      <c r="R4375" s="125"/>
      <c r="S4375" s="166"/>
      <c r="T4375" s="167"/>
    </row>
    <row r="4376" spans="1:21" s="121" customFormat="1" ht="20.100000000000001" customHeight="1" x14ac:dyDescent="0.3">
      <c r="A4376" s="80"/>
      <c r="B4376" s="110" t="str">
        <f>IF(E4376="","",VLOOKUP(E4376,[1]PROJECTES!$C$14:$G$5000,2,FALSE))</f>
        <v/>
      </c>
      <c r="C4376" s="80"/>
      <c r="D4376" s="283" t="str">
        <f>IF(E4376="","",VLOOKUP(E4376,[1]PROJECTES!$C$14:$G$5000,5,FALSE))</f>
        <v/>
      </c>
      <c r="E4376" s="79"/>
      <c r="F4376" s="110" t="str">
        <f>IF(I4376="","",VLOOKUP(I4376,[1]PROJECTES!$C$14:$G$5000,2,FALSE))</f>
        <v/>
      </c>
      <c r="G4376" s="112" t="str">
        <f>IF(E4376="","",VLOOKUP(E4376,[1]PROJECTES!$C$14:$G$5000,4,FALSE))</f>
        <v/>
      </c>
      <c r="H4376" s="95"/>
      <c r="I4376" s="113" t="str">
        <f>IF(H4376="","",VLOOKUP(H4376,BD!B$2:C$16,2,FALSE))</f>
        <v/>
      </c>
      <c r="J4376" s="114"/>
      <c r="K4376" s="115" t="str">
        <f t="shared" si="153"/>
        <v/>
      </c>
      <c r="L4376" s="116" t="str">
        <f t="shared" ca="1" si="154"/>
        <v>-</v>
      </c>
      <c r="M4376" s="111" t="str">
        <f>IF(E4376="","",VLOOKUP(E4376,[1]PROJECTES!$C$14:$Z$5000,21,FALSE))</f>
        <v/>
      </c>
      <c r="N4376" s="117"/>
      <c r="O4376" s="118" t="s">
        <v>222</v>
      </c>
      <c r="P4376" s="119"/>
      <c r="Q4376" s="84"/>
      <c r="R4376" s="125"/>
      <c r="S4376" s="166"/>
      <c r="T4376" s="167"/>
    </row>
    <row r="4377" spans="1:21" s="121" customFormat="1" ht="20.100000000000001" customHeight="1" x14ac:dyDescent="0.3">
      <c r="A4377" s="80"/>
      <c r="B4377" s="110" t="str">
        <f>IF(E4377="","",VLOOKUP(E4377,[1]PROJECTES!$C$14:$G$5000,2,FALSE))</f>
        <v/>
      </c>
      <c r="C4377" s="80"/>
      <c r="D4377" s="283" t="str">
        <f>IF(E4377="","",VLOOKUP(E4377,[1]PROJECTES!$C$14:$G$5000,5,FALSE))</f>
        <v/>
      </c>
      <c r="E4377" s="79"/>
      <c r="F4377" s="110" t="str">
        <f>IF(I4377="","",VLOOKUP(I4377,[1]PROJECTES!$C$14:$G$5000,2,FALSE))</f>
        <v/>
      </c>
      <c r="G4377" s="112" t="str">
        <f>IF(E4377="","",VLOOKUP(E4377,[1]PROJECTES!$C$14:$G$5000,4,FALSE))</f>
        <v/>
      </c>
      <c r="H4377" s="95"/>
      <c r="I4377" s="113" t="str">
        <f>IF(H4377="","",VLOOKUP(H4377,BD!B$2:C$16,2,FALSE))</f>
        <v/>
      </c>
      <c r="J4377" s="114"/>
      <c r="K4377" s="115" t="str">
        <f t="shared" si="153"/>
        <v/>
      </c>
      <c r="L4377" s="116" t="str">
        <f t="shared" ca="1" si="154"/>
        <v>-</v>
      </c>
      <c r="M4377" s="111" t="str">
        <f>IF(E4377="","",VLOOKUP(E4377,[1]PROJECTES!$C$14:$Z$5000,21,FALSE))</f>
        <v/>
      </c>
      <c r="N4377" s="117"/>
      <c r="O4377" s="118" t="s">
        <v>222</v>
      </c>
      <c r="P4377" s="119"/>
      <c r="Q4377" s="84"/>
      <c r="R4377" s="125"/>
      <c r="S4377" s="166"/>
      <c r="T4377" s="167"/>
    </row>
    <row r="4378" spans="1:21" s="121" customFormat="1" ht="20.100000000000001" customHeight="1" x14ac:dyDescent="0.3">
      <c r="A4378" s="80"/>
      <c r="B4378" s="110" t="str">
        <f>IF(E4378="","",VLOOKUP(E4378,[1]PROJECTES!$C$14:$G$5000,2,FALSE))</f>
        <v/>
      </c>
      <c r="C4378" s="80"/>
      <c r="D4378" s="283" t="str">
        <f>IF(E4378="","",VLOOKUP(E4378,[1]PROJECTES!$C$14:$G$5000,5,FALSE))</f>
        <v/>
      </c>
      <c r="E4378" s="79"/>
      <c r="F4378" s="110" t="str">
        <f>IF(I4378="","",VLOOKUP(I4378,[1]PROJECTES!$C$14:$G$5000,2,FALSE))</f>
        <v/>
      </c>
      <c r="G4378" s="112" t="str">
        <f>IF(E4378="","",VLOOKUP(E4378,[1]PROJECTES!$C$14:$G$5000,4,FALSE))</f>
        <v/>
      </c>
      <c r="H4378" s="95"/>
      <c r="I4378" s="113" t="str">
        <f>IF(H4378="","",VLOOKUP(H4378,BD!B$2:C$16,2,FALSE))</f>
        <v/>
      </c>
      <c r="J4378" s="114"/>
      <c r="K4378" s="115" t="str">
        <f t="shared" si="153"/>
        <v/>
      </c>
      <c r="L4378" s="116" t="str">
        <f t="shared" ca="1" si="154"/>
        <v>-</v>
      </c>
      <c r="M4378" s="111" t="str">
        <f>IF(E4378="","",VLOOKUP(E4378,[1]PROJECTES!$C$14:$Z$5000,21,FALSE))</f>
        <v/>
      </c>
      <c r="N4378" s="117"/>
      <c r="O4378" s="118" t="s">
        <v>222</v>
      </c>
      <c r="P4378" s="119"/>
      <c r="Q4378" s="84"/>
      <c r="R4378" s="125"/>
      <c r="S4378" s="166"/>
      <c r="T4378" s="167"/>
    </row>
    <row r="4379" spans="1:21" s="121" customFormat="1" ht="20.100000000000001" customHeight="1" x14ac:dyDescent="0.3">
      <c r="A4379" s="80"/>
      <c r="B4379" s="110" t="str">
        <f>IF(E4379="","",VLOOKUP(E4379,[1]PROJECTES!$C$14:$G$5000,2,FALSE))</f>
        <v/>
      </c>
      <c r="C4379" s="80"/>
      <c r="D4379" s="283" t="str">
        <f>IF(E4379="","",VLOOKUP(E4379,[1]PROJECTES!$C$14:$G$5000,5,FALSE))</f>
        <v/>
      </c>
      <c r="E4379" s="79"/>
      <c r="F4379" s="110" t="str">
        <f>IF(I4379="","",VLOOKUP(I4379,[1]PROJECTES!$C$14:$G$5000,2,FALSE))</f>
        <v/>
      </c>
      <c r="G4379" s="112" t="str">
        <f>IF(E4379="","",VLOOKUP(E4379,[1]PROJECTES!$C$14:$G$5000,4,FALSE))</f>
        <v/>
      </c>
      <c r="H4379" s="95"/>
      <c r="I4379" s="113" t="str">
        <f>IF(H4379="","",VLOOKUP(H4379,BD!B$2:C$16,2,FALSE))</f>
        <v/>
      </c>
      <c r="J4379" s="114"/>
      <c r="K4379" s="115" t="str">
        <f t="shared" si="153"/>
        <v/>
      </c>
      <c r="L4379" s="116" t="str">
        <f t="shared" ca="1" si="154"/>
        <v>-</v>
      </c>
      <c r="M4379" s="111" t="str">
        <f>IF(E4379="","",VLOOKUP(E4379,[1]PROJECTES!$C$14:$Z$5000,21,FALSE))</f>
        <v/>
      </c>
      <c r="N4379" s="117"/>
      <c r="O4379" s="118" t="s">
        <v>222</v>
      </c>
      <c r="P4379" s="119"/>
      <c r="Q4379" s="84"/>
      <c r="R4379" s="125"/>
      <c r="S4379" s="166"/>
      <c r="T4379" s="167"/>
      <c r="U4379" s="159"/>
    </row>
    <row r="4380" spans="1:21" s="121" customFormat="1" ht="20.100000000000001" customHeight="1" x14ac:dyDescent="0.3">
      <c r="A4380" s="80"/>
      <c r="B4380" s="110" t="str">
        <f>IF(E4380="","",VLOOKUP(E4380,[1]PROJECTES!$C$14:$G$5000,2,FALSE))</f>
        <v/>
      </c>
      <c r="C4380" s="80"/>
      <c r="D4380" s="283" t="str">
        <f>IF(E4380="","",VLOOKUP(E4380,[1]PROJECTES!$C$14:$G$5000,5,FALSE))</f>
        <v/>
      </c>
      <c r="E4380" s="79"/>
      <c r="F4380" s="110" t="str">
        <f>IF(I4380="","",VLOOKUP(I4380,[1]PROJECTES!$C$14:$G$5000,2,FALSE))</f>
        <v/>
      </c>
      <c r="G4380" s="112" t="str">
        <f>IF(E4380="","",VLOOKUP(E4380,[1]PROJECTES!$C$14:$G$5000,4,FALSE))</f>
        <v/>
      </c>
      <c r="H4380" s="95"/>
      <c r="I4380" s="113" t="str">
        <f>IF(H4380="","",VLOOKUP(H4380,BD!B$2:C$16,2,FALSE))</f>
        <v/>
      </c>
      <c r="J4380" s="114"/>
      <c r="K4380" s="115" t="str">
        <f t="shared" si="153"/>
        <v/>
      </c>
      <c r="L4380" s="116" t="str">
        <f t="shared" ca="1" si="154"/>
        <v>-</v>
      </c>
      <c r="M4380" s="111" t="str">
        <f>IF(E4380="","",VLOOKUP(E4380,[1]PROJECTES!$C$14:$Z$5000,21,FALSE))</f>
        <v/>
      </c>
      <c r="N4380" s="117"/>
      <c r="O4380" s="118" t="s">
        <v>222</v>
      </c>
      <c r="P4380" s="119"/>
      <c r="Q4380" s="84"/>
      <c r="R4380" s="125"/>
      <c r="S4380" s="166"/>
      <c r="T4380" s="167"/>
    </row>
    <row r="4381" spans="1:21" s="121" customFormat="1" ht="20.100000000000001" customHeight="1" x14ac:dyDescent="0.3">
      <c r="A4381" s="80"/>
      <c r="B4381" s="110" t="str">
        <f>IF(E4381="","",VLOOKUP(E4381,[1]PROJECTES!$C$14:$G$5000,2,FALSE))</f>
        <v/>
      </c>
      <c r="C4381" s="80"/>
      <c r="D4381" s="283" t="str">
        <f>IF(E4381="","",VLOOKUP(E4381,[1]PROJECTES!$C$14:$G$5000,5,FALSE))</f>
        <v/>
      </c>
      <c r="E4381" s="79"/>
      <c r="F4381" s="110" t="str">
        <f>IF(I4381="","",VLOOKUP(I4381,[1]PROJECTES!$C$14:$G$5000,2,FALSE))</f>
        <v/>
      </c>
      <c r="G4381" s="112" t="str">
        <f>IF(E4381="","",VLOOKUP(E4381,[1]PROJECTES!$C$14:$G$5000,4,FALSE))</f>
        <v/>
      </c>
      <c r="H4381" s="95"/>
      <c r="I4381" s="113" t="str">
        <f>IF(H4381="","",VLOOKUP(H4381,BD!B$2:C$16,2,FALSE))</f>
        <v/>
      </c>
      <c r="J4381" s="114"/>
      <c r="K4381" s="115" t="str">
        <f t="shared" si="153"/>
        <v/>
      </c>
      <c r="L4381" s="116" t="str">
        <f t="shared" ca="1" si="154"/>
        <v>-</v>
      </c>
      <c r="M4381" s="111" t="str">
        <f>IF(E4381="","",VLOOKUP(E4381,[1]PROJECTES!$C$14:$Z$5000,21,FALSE))</f>
        <v/>
      </c>
      <c r="N4381" s="117"/>
      <c r="O4381" s="118" t="s">
        <v>222</v>
      </c>
      <c r="P4381" s="119"/>
      <c r="Q4381" s="84"/>
      <c r="R4381" s="125"/>
      <c r="S4381" s="166"/>
      <c r="T4381" s="167"/>
    </row>
    <row r="4382" spans="1:21" s="121" customFormat="1" ht="20.100000000000001" customHeight="1" x14ac:dyDescent="0.3">
      <c r="A4382" s="80"/>
      <c r="B4382" s="110" t="str">
        <f>IF(E4382="","",VLOOKUP(E4382,[1]PROJECTES!$C$14:$G$5000,2,FALSE))</f>
        <v/>
      </c>
      <c r="C4382" s="80"/>
      <c r="D4382" s="283" t="str">
        <f>IF(E4382="","",VLOOKUP(E4382,[1]PROJECTES!$C$14:$G$5000,5,FALSE))</f>
        <v/>
      </c>
      <c r="E4382" s="79"/>
      <c r="F4382" s="110" t="str">
        <f>IF(I4382="","",VLOOKUP(I4382,[1]PROJECTES!$C$14:$G$5000,2,FALSE))</f>
        <v/>
      </c>
      <c r="G4382" s="112" t="str">
        <f>IF(E4382="","",VLOOKUP(E4382,[1]PROJECTES!$C$14:$G$5000,4,FALSE))</f>
        <v/>
      </c>
      <c r="H4382" s="95"/>
      <c r="I4382" s="113" t="str">
        <f>IF(H4382="","",VLOOKUP(H4382,BD!B$2:C$16,2,FALSE))</f>
        <v/>
      </c>
      <c r="J4382" s="114"/>
      <c r="K4382" s="115" t="str">
        <f t="shared" si="153"/>
        <v/>
      </c>
      <c r="L4382" s="116" t="str">
        <f t="shared" ca="1" si="154"/>
        <v>-</v>
      </c>
      <c r="M4382" s="111" t="str">
        <f>IF(E4382="","",VLOOKUP(E4382,[1]PROJECTES!$C$14:$Z$5000,21,FALSE))</f>
        <v/>
      </c>
      <c r="N4382" s="117"/>
      <c r="O4382" s="118" t="s">
        <v>222</v>
      </c>
      <c r="P4382" s="119"/>
      <c r="Q4382" s="84"/>
      <c r="R4382" s="125"/>
      <c r="S4382" s="166"/>
      <c r="T4382" s="167"/>
    </row>
    <row r="4383" spans="1:21" s="121" customFormat="1" ht="20.100000000000001" customHeight="1" x14ac:dyDescent="0.3">
      <c r="A4383" s="80"/>
      <c r="B4383" s="110" t="str">
        <f>IF(E4383="","",VLOOKUP(E4383,[1]PROJECTES!$C$14:$G$5000,2,FALSE))</f>
        <v/>
      </c>
      <c r="C4383" s="80"/>
      <c r="D4383" s="283" t="str">
        <f>IF(E4383="","",VLOOKUP(E4383,[1]PROJECTES!$C$14:$G$5000,5,FALSE))</f>
        <v/>
      </c>
      <c r="E4383" s="79"/>
      <c r="F4383" s="110" t="str">
        <f>IF(I4383="","",VLOOKUP(I4383,[1]PROJECTES!$C$14:$G$5000,2,FALSE))</f>
        <v/>
      </c>
      <c r="G4383" s="112" t="str">
        <f>IF(E4383="","",VLOOKUP(E4383,[1]PROJECTES!$C$14:$G$5000,4,FALSE))</f>
        <v/>
      </c>
      <c r="H4383" s="95"/>
      <c r="I4383" s="113" t="str">
        <f>IF(H4383="","",VLOOKUP(H4383,BD!B$2:C$16,2,FALSE))</f>
        <v/>
      </c>
      <c r="J4383" s="114"/>
      <c r="K4383" s="115" t="str">
        <f t="shared" si="153"/>
        <v/>
      </c>
      <c r="L4383" s="116" t="str">
        <f t="shared" ca="1" si="154"/>
        <v>-</v>
      </c>
      <c r="M4383" s="111" t="str">
        <f>IF(E4383="","",VLOOKUP(E4383,[1]PROJECTES!$C$14:$Z$5000,21,FALSE))</f>
        <v/>
      </c>
      <c r="N4383" s="117"/>
      <c r="O4383" s="118" t="s">
        <v>222</v>
      </c>
      <c r="P4383" s="119"/>
      <c r="Q4383" s="84"/>
      <c r="R4383" s="125"/>
      <c r="S4383" s="166"/>
      <c r="T4383" s="167"/>
    </row>
    <row r="4384" spans="1:21" s="121" customFormat="1" ht="20.100000000000001" customHeight="1" x14ac:dyDescent="0.3">
      <c r="A4384" s="80"/>
      <c r="B4384" s="110" t="str">
        <f>IF(E4384="","",VLOOKUP(E4384,[1]PROJECTES!$C$14:$G$5000,2,FALSE))</f>
        <v/>
      </c>
      <c r="C4384" s="80"/>
      <c r="D4384" s="283" t="str">
        <f>IF(E4384="","",VLOOKUP(E4384,[1]PROJECTES!$C$14:$G$5000,5,FALSE))</f>
        <v/>
      </c>
      <c r="E4384" s="79"/>
      <c r="F4384" s="110" t="str">
        <f>IF(I4384="","",VLOOKUP(I4384,[1]PROJECTES!$C$14:$G$5000,2,FALSE))</f>
        <v/>
      </c>
      <c r="G4384" s="112" t="str">
        <f>IF(E4384="","",VLOOKUP(E4384,[1]PROJECTES!$C$14:$G$5000,4,FALSE))</f>
        <v/>
      </c>
      <c r="H4384" s="95"/>
      <c r="I4384" s="113" t="str">
        <f>IF(H4384="","",VLOOKUP(H4384,BD!B$2:C$16,2,FALSE))</f>
        <v/>
      </c>
      <c r="J4384" s="114"/>
      <c r="K4384" s="115" t="str">
        <f t="shared" si="153"/>
        <v/>
      </c>
      <c r="L4384" s="116" t="str">
        <f t="shared" ca="1" si="154"/>
        <v>-</v>
      </c>
      <c r="M4384" s="111" t="str">
        <f>IF(E4384="","",VLOOKUP(E4384,[1]PROJECTES!$C$14:$Z$5000,21,FALSE))</f>
        <v/>
      </c>
      <c r="N4384" s="117"/>
      <c r="O4384" s="118" t="s">
        <v>222</v>
      </c>
      <c r="P4384" s="119"/>
      <c r="Q4384" s="84"/>
      <c r="R4384" s="125"/>
      <c r="S4384" s="166"/>
      <c r="T4384" s="167"/>
    </row>
    <row r="4385" spans="1:20" s="121" customFormat="1" ht="20.100000000000001" customHeight="1" x14ac:dyDescent="0.3">
      <c r="A4385" s="80"/>
      <c r="B4385" s="110" t="str">
        <f>IF(E4385="","",VLOOKUP(E4385,[1]PROJECTES!$C$14:$G$5000,2,FALSE))</f>
        <v/>
      </c>
      <c r="C4385" s="80"/>
      <c r="D4385" s="283" t="str">
        <f>IF(E4385="","",VLOOKUP(E4385,[1]PROJECTES!$C$14:$G$5000,5,FALSE))</f>
        <v/>
      </c>
      <c r="E4385" s="79"/>
      <c r="F4385" s="110" t="str">
        <f>IF(I4385="","",VLOOKUP(I4385,[1]PROJECTES!$C$14:$G$5000,2,FALSE))</f>
        <v/>
      </c>
      <c r="G4385" s="112" t="str">
        <f>IF(E4385="","",VLOOKUP(E4385,[1]PROJECTES!$C$14:$G$5000,4,FALSE))</f>
        <v/>
      </c>
      <c r="H4385" s="95"/>
      <c r="I4385" s="113" t="str">
        <f>IF(H4385="","",VLOOKUP(H4385,BD!B$2:C$16,2,FALSE))</f>
        <v/>
      </c>
      <c r="J4385" s="114"/>
      <c r="K4385" s="115" t="str">
        <f t="shared" si="153"/>
        <v/>
      </c>
      <c r="L4385" s="116" t="str">
        <f t="shared" ca="1" si="154"/>
        <v>-</v>
      </c>
      <c r="M4385" s="111" t="str">
        <f>IF(E4385="","",VLOOKUP(E4385,[1]PROJECTES!$C$14:$Z$5000,21,FALSE))</f>
        <v/>
      </c>
      <c r="N4385" s="117"/>
      <c r="O4385" s="118" t="s">
        <v>222</v>
      </c>
      <c r="P4385" s="119"/>
      <c r="Q4385" s="84"/>
      <c r="R4385" s="125"/>
      <c r="S4385" s="166"/>
      <c r="T4385" s="167"/>
    </row>
    <row r="4386" spans="1:20" s="121" customFormat="1" ht="20.100000000000001" customHeight="1" x14ac:dyDescent="0.3">
      <c r="A4386" s="80"/>
      <c r="B4386" s="110" t="str">
        <f>IF(E4386="","",VLOOKUP(E4386,[1]PROJECTES!$C$14:$G$5000,2,FALSE))</f>
        <v/>
      </c>
      <c r="C4386" s="80"/>
      <c r="D4386" s="283" t="str">
        <f>IF(E4386="","",VLOOKUP(E4386,[1]PROJECTES!$C$14:$G$5000,5,FALSE))</f>
        <v/>
      </c>
      <c r="E4386" s="79"/>
      <c r="F4386" s="110" t="str">
        <f>IF(I4386="","",VLOOKUP(I4386,[1]PROJECTES!$C$14:$G$5000,2,FALSE))</f>
        <v/>
      </c>
      <c r="G4386" s="112" t="str">
        <f>IF(E4386="","",VLOOKUP(E4386,[1]PROJECTES!$C$14:$G$5000,4,FALSE))</f>
        <v/>
      </c>
      <c r="H4386" s="95"/>
      <c r="I4386" s="113" t="str">
        <f>IF(H4386="","",VLOOKUP(H4386,BD!B$2:C$16,2,FALSE))</f>
        <v/>
      </c>
      <c r="J4386" s="114"/>
      <c r="K4386" s="115" t="str">
        <f t="shared" si="153"/>
        <v/>
      </c>
      <c r="L4386" s="116" t="str">
        <f t="shared" ca="1" si="154"/>
        <v>-</v>
      </c>
      <c r="M4386" s="111" t="str">
        <f>IF(E4386="","",VLOOKUP(E4386,[1]PROJECTES!$C$14:$Z$5000,21,FALSE))</f>
        <v/>
      </c>
      <c r="N4386" s="117"/>
      <c r="O4386" s="118" t="s">
        <v>222</v>
      </c>
      <c r="P4386" s="119"/>
      <c r="Q4386" s="84"/>
      <c r="R4386" s="125"/>
      <c r="S4386" s="166"/>
      <c r="T4386" s="167"/>
    </row>
    <row r="4387" spans="1:20" s="121" customFormat="1" ht="20.100000000000001" customHeight="1" x14ac:dyDescent="0.3">
      <c r="A4387" s="80"/>
      <c r="B4387" s="110" t="str">
        <f>IF(E4387="","",VLOOKUP(E4387,[1]PROJECTES!$C$14:$G$5000,2,FALSE))</f>
        <v/>
      </c>
      <c r="C4387" s="80"/>
      <c r="D4387" s="283" t="str">
        <f>IF(E4387="","",VLOOKUP(E4387,[1]PROJECTES!$C$14:$G$5000,5,FALSE))</f>
        <v/>
      </c>
      <c r="E4387" s="79"/>
      <c r="F4387" s="110" t="str">
        <f>IF(I4387="","",VLOOKUP(I4387,[1]PROJECTES!$C$14:$G$5000,2,FALSE))</f>
        <v/>
      </c>
      <c r="G4387" s="112" t="str">
        <f>IF(E4387="","",VLOOKUP(E4387,[1]PROJECTES!$C$14:$G$5000,4,FALSE))</f>
        <v/>
      </c>
      <c r="H4387" s="95"/>
      <c r="I4387" s="113" t="str">
        <f>IF(H4387="","",VLOOKUP(H4387,BD!B$2:C$16,2,FALSE))</f>
        <v/>
      </c>
      <c r="J4387" s="114"/>
      <c r="K4387" s="115" t="str">
        <f t="shared" si="153"/>
        <v/>
      </c>
      <c r="L4387" s="116" t="str">
        <f t="shared" ca="1" si="154"/>
        <v>-</v>
      </c>
      <c r="M4387" s="111" t="str">
        <f>IF(E4387="","",VLOOKUP(E4387,[1]PROJECTES!$C$14:$Z$5000,21,FALSE))</f>
        <v/>
      </c>
      <c r="N4387" s="117"/>
      <c r="O4387" s="118" t="s">
        <v>222</v>
      </c>
      <c r="P4387" s="119"/>
      <c r="Q4387" s="84"/>
      <c r="R4387" s="125"/>
      <c r="S4387" s="166"/>
      <c r="T4387" s="167"/>
    </row>
    <row r="4388" spans="1:20" s="121" customFormat="1" ht="20.100000000000001" customHeight="1" x14ac:dyDescent="0.3">
      <c r="A4388" s="80"/>
      <c r="B4388" s="110" t="str">
        <f>IF(E4388="","",VLOOKUP(E4388,[1]PROJECTES!$C$14:$G$5000,2,FALSE))</f>
        <v/>
      </c>
      <c r="C4388" s="80"/>
      <c r="D4388" s="283" t="str">
        <f>IF(E4388="","",VLOOKUP(E4388,[1]PROJECTES!$C$14:$G$5000,5,FALSE))</f>
        <v/>
      </c>
      <c r="E4388" s="79"/>
      <c r="F4388" s="110" t="str">
        <f>IF(I4388="","",VLOOKUP(I4388,[1]PROJECTES!$C$14:$G$5000,2,FALSE))</f>
        <v/>
      </c>
      <c r="G4388" s="112" t="str">
        <f>IF(E4388="","",VLOOKUP(E4388,[1]PROJECTES!$C$14:$G$5000,4,FALSE))</f>
        <v/>
      </c>
      <c r="H4388" s="95"/>
      <c r="I4388" s="113" t="str">
        <f>IF(H4388="","",VLOOKUP(H4388,BD!B$2:C$16,2,FALSE))</f>
        <v/>
      </c>
      <c r="J4388" s="114"/>
      <c r="K4388" s="115" t="str">
        <f t="shared" si="153"/>
        <v/>
      </c>
      <c r="L4388" s="116" t="str">
        <f t="shared" ca="1" si="154"/>
        <v>-</v>
      </c>
      <c r="M4388" s="111" t="str">
        <f>IF(E4388="","",VLOOKUP(E4388,[1]PROJECTES!$C$14:$Z$5000,21,FALSE))</f>
        <v/>
      </c>
      <c r="N4388" s="117"/>
      <c r="O4388" s="118" t="s">
        <v>222</v>
      </c>
      <c r="P4388" s="119"/>
      <c r="Q4388" s="84"/>
      <c r="R4388" s="125"/>
      <c r="S4388" s="166"/>
      <c r="T4388" s="167"/>
    </row>
    <row r="4389" spans="1:20" s="121" customFormat="1" ht="20.100000000000001" customHeight="1" x14ac:dyDescent="0.3">
      <c r="A4389" s="80"/>
      <c r="B4389" s="110" t="str">
        <f>IF(E4389="","",VLOOKUP(E4389,[1]PROJECTES!$C$14:$G$5000,2,FALSE))</f>
        <v/>
      </c>
      <c r="C4389" s="80"/>
      <c r="D4389" s="283" t="str">
        <f>IF(E4389="","",VLOOKUP(E4389,[1]PROJECTES!$C$14:$G$5000,5,FALSE))</f>
        <v/>
      </c>
      <c r="E4389" s="79"/>
      <c r="F4389" s="110" t="str">
        <f>IF(I4389="","",VLOOKUP(I4389,[1]PROJECTES!$C$14:$G$5000,2,FALSE))</f>
        <v/>
      </c>
      <c r="G4389" s="112" t="str">
        <f>IF(E4389="","",VLOOKUP(E4389,[1]PROJECTES!$C$14:$G$5000,4,FALSE))</f>
        <v/>
      </c>
      <c r="H4389" s="95"/>
      <c r="I4389" s="113" t="str">
        <f>IF(H4389="","",VLOOKUP(H4389,BD!B$2:C$16,2,FALSE))</f>
        <v/>
      </c>
      <c r="J4389" s="114"/>
      <c r="K4389" s="115" t="str">
        <f t="shared" si="153"/>
        <v/>
      </c>
      <c r="L4389" s="116" t="str">
        <f t="shared" ca="1" si="154"/>
        <v>-</v>
      </c>
      <c r="M4389" s="111" t="str">
        <f>IF(E4389="","",VLOOKUP(E4389,[1]PROJECTES!$C$14:$Z$5000,21,FALSE))</f>
        <v/>
      </c>
      <c r="N4389" s="117"/>
      <c r="O4389" s="118" t="s">
        <v>222</v>
      </c>
      <c r="P4389" s="119"/>
      <c r="Q4389" s="84"/>
      <c r="R4389" s="125"/>
      <c r="S4389" s="166"/>
      <c r="T4389" s="167"/>
    </row>
    <row r="4390" spans="1:20" s="121" customFormat="1" ht="20.100000000000001" customHeight="1" x14ac:dyDescent="0.3">
      <c r="A4390" s="80"/>
      <c r="B4390" s="110" t="str">
        <f>IF(E4390="","",VLOOKUP(E4390,[1]PROJECTES!$C$14:$G$5000,2,FALSE))</f>
        <v/>
      </c>
      <c r="C4390" s="80"/>
      <c r="D4390" s="283" t="str">
        <f>IF(E4390="","",VLOOKUP(E4390,[1]PROJECTES!$C$14:$G$5000,5,FALSE))</f>
        <v/>
      </c>
      <c r="E4390" s="79"/>
      <c r="F4390" s="110" t="str">
        <f>IF(I4390="","",VLOOKUP(I4390,[1]PROJECTES!$C$14:$G$5000,2,FALSE))</f>
        <v/>
      </c>
      <c r="G4390" s="112" t="str">
        <f>IF(E4390="","",VLOOKUP(E4390,[1]PROJECTES!$C$14:$G$5000,4,FALSE))</f>
        <v/>
      </c>
      <c r="H4390" s="95"/>
      <c r="I4390" s="113" t="str">
        <f>IF(H4390="","",VLOOKUP(H4390,BD!B$2:C$16,2,FALSE))</f>
        <v/>
      </c>
      <c r="J4390" s="114"/>
      <c r="K4390" s="115" t="str">
        <f t="shared" si="153"/>
        <v/>
      </c>
      <c r="L4390" s="116" t="str">
        <f t="shared" ca="1" si="154"/>
        <v>-</v>
      </c>
      <c r="M4390" s="111" t="str">
        <f>IF(E4390="","",VLOOKUP(E4390,[1]PROJECTES!$C$14:$Z$5000,21,FALSE))</f>
        <v/>
      </c>
      <c r="N4390" s="117"/>
      <c r="O4390" s="118" t="s">
        <v>222</v>
      </c>
      <c r="P4390" s="119"/>
      <c r="Q4390" s="84"/>
      <c r="R4390" s="125"/>
      <c r="S4390" s="166"/>
      <c r="T4390" s="167"/>
    </row>
    <row r="4391" spans="1:20" s="121" customFormat="1" ht="20.100000000000001" customHeight="1" x14ac:dyDescent="0.3">
      <c r="A4391" s="80"/>
      <c r="B4391" s="110" t="str">
        <f>IF(E4391="","",VLOOKUP(E4391,[1]PROJECTES!$C$14:$G$5000,2,FALSE))</f>
        <v/>
      </c>
      <c r="C4391" s="80"/>
      <c r="D4391" s="283" t="str">
        <f>IF(E4391="","",VLOOKUP(E4391,[1]PROJECTES!$C$14:$G$5000,5,FALSE))</f>
        <v/>
      </c>
      <c r="E4391" s="79"/>
      <c r="F4391" s="110" t="str">
        <f>IF(I4391="","",VLOOKUP(I4391,[1]PROJECTES!$C$14:$G$5000,2,FALSE))</f>
        <v/>
      </c>
      <c r="G4391" s="112" t="str">
        <f>IF(E4391="","",VLOOKUP(E4391,[1]PROJECTES!$C$14:$G$5000,4,FALSE))</f>
        <v/>
      </c>
      <c r="H4391" s="95"/>
      <c r="I4391" s="113" t="str">
        <f>IF(H4391="","",VLOOKUP(H4391,BD!B$2:C$16,2,FALSE))</f>
        <v/>
      </c>
      <c r="J4391" s="114"/>
      <c r="K4391" s="115" t="str">
        <f t="shared" si="153"/>
        <v/>
      </c>
      <c r="L4391" s="116" t="str">
        <f t="shared" ca="1" si="154"/>
        <v>-</v>
      </c>
      <c r="M4391" s="111" t="str">
        <f>IF(E4391="","",VLOOKUP(E4391,[1]PROJECTES!$C$14:$Z$5000,21,FALSE))</f>
        <v/>
      </c>
      <c r="N4391" s="117"/>
      <c r="O4391" s="118" t="s">
        <v>222</v>
      </c>
      <c r="P4391" s="119"/>
      <c r="Q4391" s="84"/>
      <c r="R4391" s="125"/>
      <c r="S4391" s="166"/>
      <c r="T4391" s="167"/>
    </row>
    <row r="4392" spans="1:20" s="121" customFormat="1" ht="20.100000000000001" customHeight="1" x14ac:dyDescent="0.3">
      <c r="A4392" s="80"/>
      <c r="B4392" s="110" t="str">
        <f>IF(E4392="","",VLOOKUP(E4392,[1]PROJECTES!$C$14:$G$5000,2,FALSE))</f>
        <v/>
      </c>
      <c r="C4392" s="80"/>
      <c r="D4392" s="283" t="str">
        <f>IF(E4392="","",VLOOKUP(E4392,[1]PROJECTES!$C$14:$G$5000,5,FALSE))</f>
        <v/>
      </c>
      <c r="E4392" s="79"/>
      <c r="F4392" s="110" t="str">
        <f>IF(I4392="","",VLOOKUP(I4392,[1]PROJECTES!$C$14:$G$5000,2,FALSE))</f>
        <v/>
      </c>
      <c r="G4392" s="112" t="str">
        <f>IF(E4392="","",VLOOKUP(E4392,[1]PROJECTES!$C$14:$G$5000,4,FALSE))</f>
        <v/>
      </c>
      <c r="H4392" s="95"/>
      <c r="I4392" s="113" t="str">
        <f>IF(H4392="","",VLOOKUP(H4392,BD!B$2:C$16,2,FALSE))</f>
        <v/>
      </c>
      <c r="J4392" s="114"/>
      <c r="K4392" s="115" t="str">
        <f t="shared" si="153"/>
        <v/>
      </c>
      <c r="L4392" s="116" t="str">
        <f t="shared" ca="1" si="154"/>
        <v>-</v>
      </c>
      <c r="M4392" s="111" t="str">
        <f>IF(E4392="","",VLOOKUP(E4392,[1]PROJECTES!$C$14:$Z$5000,21,FALSE))</f>
        <v/>
      </c>
      <c r="N4392" s="117"/>
      <c r="O4392" s="118" t="s">
        <v>222</v>
      </c>
      <c r="P4392" s="119"/>
      <c r="Q4392" s="84"/>
      <c r="R4392" s="123"/>
      <c r="S4392" s="166"/>
      <c r="T4392" s="167"/>
    </row>
    <row r="4393" spans="1:20" s="121" customFormat="1" ht="20.100000000000001" customHeight="1" x14ac:dyDescent="0.3">
      <c r="A4393" s="80"/>
      <c r="B4393" s="110" t="str">
        <f>IF(E4393="","",VLOOKUP(E4393,[1]PROJECTES!$C$14:$G$5000,2,FALSE))</f>
        <v/>
      </c>
      <c r="C4393" s="80"/>
      <c r="D4393" s="283" t="str">
        <f>IF(E4393="","",VLOOKUP(E4393,[1]PROJECTES!$C$14:$G$5000,5,FALSE))</f>
        <v/>
      </c>
      <c r="E4393" s="79"/>
      <c r="F4393" s="110" t="str">
        <f>IF(I4393="","",VLOOKUP(I4393,[1]PROJECTES!$C$14:$G$5000,2,FALSE))</f>
        <v/>
      </c>
      <c r="G4393" s="112" t="str">
        <f>IF(E4393="","",VLOOKUP(E4393,[1]PROJECTES!$C$14:$G$5000,4,FALSE))</f>
        <v/>
      </c>
      <c r="H4393" s="95"/>
      <c r="I4393" s="113" t="str">
        <f>IF(H4393="","",VLOOKUP(H4393,BD!B$2:C$16,2,FALSE))</f>
        <v/>
      </c>
      <c r="J4393" s="114"/>
      <c r="K4393" s="115" t="str">
        <f t="shared" si="153"/>
        <v/>
      </c>
      <c r="L4393" s="116" t="str">
        <f t="shared" ca="1" si="154"/>
        <v>-</v>
      </c>
      <c r="M4393" s="111" t="str">
        <f>IF(E4393="","",VLOOKUP(E4393,[1]PROJECTES!$C$14:$Z$5000,21,FALSE))</f>
        <v/>
      </c>
      <c r="N4393" s="117"/>
      <c r="O4393" s="118" t="s">
        <v>222</v>
      </c>
      <c r="P4393" s="119"/>
      <c r="Q4393" s="84"/>
      <c r="R4393" s="125"/>
      <c r="S4393" s="166"/>
      <c r="T4393" s="167"/>
    </row>
    <row r="4394" spans="1:20" s="121" customFormat="1" ht="20.100000000000001" customHeight="1" x14ac:dyDescent="0.3">
      <c r="A4394" s="80"/>
      <c r="B4394" s="110" t="str">
        <f>IF(E4394="","",VLOOKUP(E4394,[1]PROJECTES!$C$14:$G$5000,2,FALSE))</f>
        <v/>
      </c>
      <c r="C4394" s="80"/>
      <c r="D4394" s="283" t="str">
        <f>IF(E4394="","",VLOOKUP(E4394,[1]PROJECTES!$C$14:$G$5000,5,FALSE))</f>
        <v/>
      </c>
      <c r="E4394" s="79"/>
      <c r="F4394" s="110" t="str">
        <f>IF(I4394="","",VLOOKUP(I4394,[1]PROJECTES!$C$14:$G$5000,2,FALSE))</f>
        <v/>
      </c>
      <c r="G4394" s="112" t="str">
        <f>IF(E4394="","",VLOOKUP(E4394,[1]PROJECTES!$C$14:$G$5000,4,FALSE))</f>
        <v/>
      </c>
      <c r="H4394" s="95"/>
      <c r="I4394" s="113" t="str">
        <f>IF(H4394="","",VLOOKUP(H4394,BD!B$2:C$16,2,FALSE))</f>
        <v/>
      </c>
      <c r="J4394" s="114"/>
      <c r="K4394" s="115" t="str">
        <f t="shared" si="153"/>
        <v/>
      </c>
      <c r="L4394" s="116" t="str">
        <f t="shared" ca="1" si="154"/>
        <v>-</v>
      </c>
      <c r="M4394" s="111" t="str">
        <f>IF(E4394="","",VLOOKUP(E4394,[1]PROJECTES!$C$14:$Z$5000,21,FALSE))</f>
        <v/>
      </c>
      <c r="N4394" s="117"/>
      <c r="O4394" s="118" t="s">
        <v>222</v>
      </c>
      <c r="P4394" s="119"/>
      <c r="Q4394" s="84"/>
      <c r="R4394" s="125"/>
      <c r="S4394" s="166"/>
      <c r="T4394" s="167"/>
    </row>
    <row r="4395" spans="1:20" s="121" customFormat="1" ht="20.100000000000001" customHeight="1" x14ac:dyDescent="0.3">
      <c r="A4395" s="80"/>
      <c r="B4395" s="110" t="str">
        <f>IF(E4395="","",VLOOKUP(E4395,[1]PROJECTES!$C$14:$G$5000,2,FALSE))</f>
        <v/>
      </c>
      <c r="C4395" s="80"/>
      <c r="D4395" s="283" t="str">
        <f>IF(E4395="","",VLOOKUP(E4395,[1]PROJECTES!$C$14:$G$5000,5,FALSE))</f>
        <v/>
      </c>
      <c r="E4395" s="79"/>
      <c r="F4395" s="110" t="str">
        <f>IF(I4395="","",VLOOKUP(I4395,[1]PROJECTES!$C$14:$G$5000,2,FALSE))</f>
        <v/>
      </c>
      <c r="G4395" s="112" t="str">
        <f>IF(E4395="","",VLOOKUP(E4395,[1]PROJECTES!$C$14:$G$5000,4,FALSE))</f>
        <v/>
      </c>
      <c r="H4395" s="95"/>
      <c r="I4395" s="113" t="str">
        <f>IF(H4395="","",VLOOKUP(H4395,BD!B$2:C$16,2,FALSE))</f>
        <v/>
      </c>
      <c r="J4395" s="114"/>
      <c r="K4395" s="115" t="str">
        <f t="shared" ref="K4395:K4476" si="161">IF(J4395="","",WEEKNUM(J4395,2)-0)</f>
        <v/>
      </c>
      <c r="L4395" s="116" t="str">
        <f t="shared" ca="1" si="154"/>
        <v>-</v>
      </c>
      <c r="M4395" s="111" t="str">
        <f>IF(E4395="","",VLOOKUP(E4395,[1]PROJECTES!$C$14:$Z$5000,21,FALSE))</f>
        <v/>
      </c>
      <c r="N4395" s="117"/>
      <c r="O4395" s="118" t="s">
        <v>222</v>
      </c>
      <c r="P4395" s="119"/>
      <c r="Q4395" s="84"/>
      <c r="R4395" s="125"/>
      <c r="S4395" s="166"/>
      <c r="T4395" s="167"/>
    </row>
    <row r="4396" spans="1:20" s="121" customFormat="1" ht="20.100000000000001" customHeight="1" x14ac:dyDescent="0.3">
      <c r="A4396" s="80"/>
      <c r="B4396" s="110" t="str">
        <f>IF(E4396="","",VLOOKUP(E4396,[1]PROJECTES!$C$14:$G$5000,2,FALSE))</f>
        <v/>
      </c>
      <c r="C4396" s="80"/>
      <c r="D4396" s="283" t="str">
        <f>IF(E4396="","",VLOOKUP(E4396,[1]PROJECTES!$C$14:$G$5000,5,FALSE))</f>
        <v/>
      </c>
      <c r="E4396" s="156"/>
      <c r="F4396" s="110" t="str">
        <f>IF(I4396="","",VLOOKUP(I4396,[1]PROJECTES!$C$14:$G$5000,2,FALSE))</f>
        <v/>
      </c>
      <c r="G4396" s="112" t="str">
        <f>IF(E4396="","",VLOOKUP(E4396,[1]PROJECTES!$C$14:$G$5000,4,FALSE))</f>
        <v/>
      </c>
      <c r="H4396" s="95"/>
      <c r="I4396" s="113" t="str">
        <f>IF(H4396="","",VLOOKUP(H4396,BD!B$2:C$16,2,FALSE))</f>
        <v/>
      </c>
      <c r="J4396" s="114"/>
      <c r="K4396" s="115" t="str">
        <f t="shared" si="161"/>
        <v/>
      </c>
      <c r="L4396" s="116" t="str">
        <f t="shared" ref="L4396:L4477" ca="1" si="162">IF(M4396="","-",IF(G4396="TA","-",+M4396-TODAY()))</f>
        <v>-</v>
      </c>
      <c r="M4396" s="111" t="str">
        <f>IF(E4396="","",VLOOKUP(E4396,[1]PROJECTES!$C$14:$Z$5000,21,FALSE))</f>
        <v/>
      </c>
      <c r="N4396" s="117"/>
      <c r="O4396" s="118" t="s">
        <v>222</v>
      </c>
      <c r="P4396" s="119"/>
      <c r="Q4396" s="84"/>
      <c r="R4396" s="125"/>
      <c r="S4396" s="166"/>
      <c r="T4396" s="167"/>
    </row>
    <row r="4397" spans="1:20" s="121" customFormat="1" ht="20.100000000000001" customHeight="1" x14ac:dyDescent="0.3">
      <c r="A4397" s="80"/>
      <c r="B4397" s="110" t="str">
        <f>IF(E4397="","",VLOOKUP(E4397,[1]PROJECTES!$C$14:$G$5000,2,FALSE))</f>
        <v/>
      </c>
      <c r="C4397" s="80"/>
      <c r="D4397" s="283" t="str">
        <f>IF(E4397="","",VLOOKUP(E4397,[1]PROJECTES!$C$14:$G$5000,5,FALSE))</f>
        <v/>
      </c>
      <c r="E4397" s="156"/>
      <c r="F4397" s="110" t="str">
        <f>IF(I4397="","",VLOOKUP(I4397,[1]PROJECTES!$C$14:$G$5000,2,FALSE))</f>
        <v/>
      </c>
      <c r="G4397" s="112" t="str">
        <f>IF(E4397="","",VLOOKUP(E4397,[1]PROJECTES!$C$14:$G$5000,4,FALSE))</f>
        <v/>
      </c>
      <c r="H4397" s="95"/>
      <c r="I4397" s="113" t="str">
        <f>IF(H4397="","",VLOOKUP(H4397,BD!B$2:C$16,2,FALSE))</f>
        <v/>
      </c>
      <c r="J4397" s="114"/>
      <c r="K4397" s="115" t="str">
        <f t="shared" si="161"/>
        <v/>
      </c>
      <c r="L4397" s="116" t="str">
        <f t="shared" ca="1" si="162"/>
        <v>-</v>
      </c>
      <c r="M4397" s="111" t="str">
        <f>IF(E4397="","",VLOOKUP(E4397,[1]PROJECTES!$C$14:$Z$5000,21,FALSE))</f>
        <v/>
      </c>
      <c r="N4397" s="117"/>
      <c r="O4397" s="118" t="s">
        <v>222</v>
      </c>
      <c r="P4397" s="119"/>
      <c r="Q4397" s="84"/>
      <c r="R4397" s="125"/>
      <c r="S4397" s="166"/>
      <c r="T4397" s="167"/>
    </row>
    <row r="4398" spans="1:20" s="121" customFormat="1" ht="20.100000000000001" customHeight="1" x14ac:dyDescent="0.3">
      <c r="A4398" s="80"/>
      <c r="B4398" s="110" t="str">
        <f>IF(E4398="","",VLOOKUP(E4398,[1]PROJECTES!$C$14:$G$5000,2,FALSE))</f>
        <v/>
      </c>
      <c r="C4398" s="80"/>
      <c r="D4398" s="283" t="str">
        <f>IF(E4398="","",VLOOKUP(E4398,[1]PROJECTES!$C$14:$G$5000,5,FALSE))</f>
        <v/>
      </c>
      <c r="E4398" s="156"/>
      <c r="F4398" s="110" t="str">
        <f>IF(I4398="","",VLOOKUP(I4398,[1]PROJECTES!$C$14:$G$5000,2,FALSE))</f>
        <v/>
      </c>
      <c r="G4398" s="112" t="str">
        <f>IF(E4398="","",VLOOKUP(E4398,[1]PROJECTES!$C$14:$G$5000,4,FALSE))</f>
        <v/>
      </c>
      <c r="H4398" s="95"/>
      <c r="I4398" s="113" t="str">
        <f>IF(H4398="","",VLOOKUP(H4398,BD!B$2:C$16,2,FALSE))</f>
        <v/>
      </c>
      <c r="J4398" s="114"/>
      <c r="K4398" s="115" t="str">
        <f t="shared" si="161"/>
        <v/>
      </c>
      <c r="L4398" s="116" t="str">
        <f t="shared" ca="1" si="162"/>
        <v>-</v>
      </c>
      <c r="M4398" s="111" t="str">
        <f>IF(E4398="","",VLOOKUP(E4398,[1]PROJECTES!$C$14:$Z$5000,21,FALSE))</f>
        <v/>
      </c>
      <c r="N4398" s="117"/>
      <c r="O4398" s="118" t="s">
        <v>222</v>
      </c>
      <c r="P4398" s="119"/>
      <c r="Q4398" s="84"/>
      <c r="R4398" s="125"/>
      <c r="S4398" s="166"/>
      <c r="T4398" s="167"/>
    </row>
    <row r="4399" spans="1:20" s="121" customFormat="1" ht="20.100000000000001" customHeight="1" x14ac:dyDescent="0.3">
      <c r="A4399" s="80"/>
      <c r="B4399" s="110" t="str">
        <f>IF(E4399="","",VLOOKUP(E4399,[1]PROJECTES!$C$14:$G$5000,2,FALSE))</f>
        <v/>
      </c>
      <c r="C4399" s="80"/>
      <c r="D4399" s="283" t="str">
        <f>IF(E4399="","",VLOOKUP(E4399,[1]PROJECTES!$C$14:$G$5000,5,FALSE))</f>
        <v/>
      </c>
      <c r="E4399" s="156"/>
      <c r="F4399" s="110" t="str">
        <f>IF(I4399="","",VLOOKUP(I4399,[1]PROJECTES!$C$14:$G$5000,2,FALSE))</f>
        <v/>
      </c>
      <c r="G4399" s="112" t="str">
        <f>IF(E4399="","",VLOOKUP(E4399,[1]PROJECTES!$C$14:$G$5000,4,FALSE))</f>
        <v/>
      </c>
      <c r="H4399" s="95"/>
      <c r="I4399" s="113" t="str">
        <f>IF(H4399="","",VLOOKUP(H4399,BD!B$2:C$16,2,FALSE))</f>
        <v/>
      </c>
      <c r="J4399" s="114"/>
      <c r="K4399" s="115" t="str">
        <f t="shared" si="161"/>
        <v/>
      </c>
      <c r="L4399" s="116" t="str">
        <f t="shared" ca="1" si="162"/>
        <v>-</v>
      </c>
      <c r="M4399" s="111" t="str">
        <f>IF(E4399="","",VLOOKUP(E4399,[1]PROJECTES!$C$14:$Z$5000,21,FALSE))</f>
        <v/>
      </c>
      <c r="N4399" s="117"/>
      <c r="O4399" s="118" t="s">
        <v>222</v>
      </c>
      <c r="P4399" s="119"/>
      <c r="Q4399" s="84"/>
      <c r="R4399" s="125"/>
      <c r="S4399" s="166"/>
      <c r="T4399" s="167"/>
    </row>
    <row r="4400" spans="1:20" s="121" customFormat="1" ht="20.100000000000001" customHeight="1" x14ac:dyDescent="0.3">
      <c r="A4400" s="80"/>
      <c r="B4400" s="110" t="str">
        <f>IF(E4400="","",VLOOKUP(E4400,[1]PROJECTES!$C$14:$G$5000,2,FALSE))</f>
        <v/>
      </c>
      <c r="C4400" s="80"/>
      <c r="D4400" s="283" t="str">
        <f>IF(E4400="","",VLOOKUP(E4400,[1]PROJECTES!$C$14:$G$5000,5,FALSE))</f>
        <v/>
      </c>
      <c r="E4400" s="156"/>
      <c r="F4400" s="110" t="str">
        <f>IF(I4400="","",VLOOKUP(I4400,[1]PROJECTES!$C$14:$G$5000,2,FALSE))</f>
        <v/>
      </c>
      <c r="G4400" s="112" t="str">
        <f>IF(E4400="","",VLOOKUP(E4400,[1]PROJECTES!$C$14:$G$5000,4,FALSE))</f>
        <v/>
      </c>
      <c r="H4400" s="95"/>
      <c r="I4400" s="113" t="str">
        <f>IF(H4400="","",VLOOKUP(H4400,BD!B$2:C$16,2,FALSE))</f>
        <v/>
      </c>
      <c r="J4400" s="114"/>
      <c r="K4400" s="115" t="str">
        <f t="shared" si="161"/>
        <v/>
      </c>
      <c r="L4400" s="116" t="str">
        <f t="shared" ca="1" si="162"/>
        <v>-</v>
      </c>
      <c r="M4400" s="111" t="str">
        <f>IF(E4400="","",VLOOKUP(E4400,[1]PROJECTES!$C$14:$Z$5000,21,FALSE))</f>
        <v/>
      </c>
      <c r="N4400" s="117"/>
      <c r="O4400" s="118" t="s">
        <v>222</v>
      </c>
      <c r="P4400" s="119"/>
      <c r="Q4400" s="84"/>
      <c r="R4400" s="125"/>
      <c r="S4400" s="166"/>
      <c r="T4400" s="167"/>
    </row>
    <row r="4401" spans="1:20" s="121" customFormat="1" ht="20.100000000000001" customHeight="1" x14ac:dyDescent="0.3">
      <c r="A4401" s="80"/>
      <c r="B4401" s="110" t="str">
        <f>IF(E4401="","",VLOOKUP(E4401,[1]PROJECTES!$C$14:$G$5000,2,FALSE))</f>
        <v/>
      </c>
      <c r="C4401" s="80"/>
      <c r="D4401" s="283" t="str">
        <f>IF(E4401="","",VLOOKUP(E4401,[1]PROJECTES!$C$14:$G$5000,5,FALSE))</f>
        <v/>
      </c>
      <c r="E4401" s="156"/>
      <c r="F4401" s="110" t="str">
        <f>IF(I4401="","",VLOOKUP(I4401,[1]PROJECTES!$C$14:$G$5000,2,FALSE))</f>
        <v/>
      </c>
      <c r="G4401" s="112" t="str">
        <f>IF(E4401="","",VLOOKUP(E4401,[1]PROJECTES!$C$14:$G$5000,4,FALSE))</f>
        <v/>
      </c>
      <c r="H4401" s="95"/>
      <c r="I4401" s="113" t="str">
        <f>IF(H4401="","",VLOOKUP(H4401,BD!B$2:C$16,2,FALSE))</f>
        <v/>
      </c>
      <c r="J4401" s="114"/>
      <c r="K4401" s="115" t="str">
        <f t="shared" si="161"/>
        <v/>
      </c>
      <c r="L4401" s="116" t="str">
        <f t="shared" ca="1" si="162"/>
        <v>-</v>
      </c>
      <c r="M4401" s="111" t="str">
        <f>IF(E4401="","",VLOOKUP(E4401,[1]PROJECTES!$C$14:$Z$5000,21,FALSE))</f>
        <v/>
      </c>
      <c r="N4401" s="117"/>
      <c r="O4401" s="118" t="s">
        <v>222</v>
      </c>
      <c r="P4401" s="119"/>
      <c r="Q4401" s="84"/>
      <c r="R4401" s="125"/>
      <c r="S4401" s="166"/>
      <c r="T4401" s="167"/>
    </row>
    <row r="4402" spans="1:20" s="121" customFormat="1" ht="20.100000000000001" customHeight="1" x14ac:dyDescent="0.3">
      <c r="A4402" s="80"/>
      <c r="B4402" s="110" t="str">
        <f>IF(E4402="","",VLOOKUP(E4402,[1]PROJECTES!$C$14:$G$5000,2,FALSE))</f>
        <v/>
      </c>
      <c r="C4402" s="80"/>
      <c r="D4402" s="283" t="str">
        <f>IF(E4402="","",VLOOKUP(E4402,[1]PROJECTES!$C$14:$G$5000,5,FALSE))</f>
        <v/>
      </c>
      <c r="E4402" s="156"/>
      <c r="F4402" s="110" t="str">
        <f>IF(I4402="","",VLOOKUP(I4402,[1]PROJECTES!$C$14:$G$5000,2,FALSE))</f>
        <v/>
      </c>
      <c r="G4402" s="112" t="str">
        <f>IF(E4402="","",VLOOKUP(E4402,[1]PROJECTES!$C$14:$G$5000,4,FALSE))</f>
        <v/>
      </c>
      <c r="H4402" s="95"/>
      <c r="I4402" s="113" t="str">
        <f>IF(H4402="","",VLOOKUP(H4402,BD!B$2:C$16,2,FALSE))</f>
        <v/>
      </c>
      <c r="J4402" s="114"/>
      <c r="K4402" s="115" t="str">
        <f t="shared" si="161"/>
        <v/>
      </c>
      <c r="L4402" s="116" t="str">
        <f t="shared" ca="1" si="162"/>
        <v>-</v>
      </c>
      <c r="M4402" s="111" t="str">
        <f>IF(E4402="","",VLOOKUP(E4402,[1]PROJECTES!$C$14:$Z$5000,21,FALSE))</f>
        <v/>
      </c>
      <c r="N4402" s="117"/>
      <c r="O4402" s="118" t="s">
        <v>222</v>
      </c>
      <c r="P4402" s="119"/>
      <c r="Q4402" s="84"/>
      <c r="R4402" s="125"/>
      <c r="S4402" s="166"/>
      <c r="T4402" s="167"/>
    </row>
    <row r="4403" spans="1:20" s="121" customFormat="1" ht="20.100000000000001" customHeight="1" x14ac:dyDescent="0.3">
      <c r="A4403" s="80"/>
      <c r="B4403" s="110" t="str">
        <f>IF(E4403="","",VLOOKUP(E4403,[1]PROJECTES!$C$14:$G$5000,2,FALSE))</f>
        <v/>
      </c>
      <c r="C4403" s="80"/>
      <c r="D4403" s="283" t="str">
        <f>IF(E4403="","",VLOOKUP(E4403,[1]PROJECTES!$C$14:$G$5000,5,FALSE))</f>
        <v/>
      </c>
      <c r="E4403" s="156"/>
      <c r="F4403" s="110" t="str">
        <f>IF(I4403="","",VLOOKUP(I4403,[1]PROJECTES!$C$14:$G$5000,2,FALSE))</f>
        <v/>
      </c>
      <c r="G4403" s="112" t="str">
        <f>IF(E4403="","",VLOOKUP(E4403,[1]PROJECTES!$C$14:$G$5000,4,FALSE))</f>
        <v/>
      </c>
      <c r="H4403" s="95"/>
      <c r="I4403" s="113" t="str">
        <f>IF(H4403="","",VLOOKUP(H4403,BD!B$2:C$16,2,FALSE))</f>
        <v/>
      </c>
      <c r="J4403" s="114"/>
      <c r="K4403" s="115" t="str">
        <f t="shared" si="161"/>
        <v/>
      </c>
      <c r="L4403" s="116" t="str">
        <f t="shared" ca="1" si="162"/>
        <v>-</v>
      </c>
      <c r="M4403" s="111" t="str">
        <f>IF(E4403="","",VLOOKUP(E4403,[1]PROJECTES!$C$14:$Z$5000,21,FALSE))</f>
        <v/>
      </c>
      <c r="N4403" s="117"/>
      <c r="O4403" s="118" t="s">
        <v>222</v>
      </c>
      <c r="P4403" s="119"/>
      <c r="Q4403" s="84"/>
      <c r="R4403" s="125"/>
      <c r="S4403" s="166"/>
      <c r="T4403" s="167"/>
    </row>
    <row r="4404" spans="1:20" s="121" customFormat="1" ht="20.100000000000001" customHeight="1" x14ac:dyDescent="0.3">
      <c r="A4404" s="80"/>
      <c r="B4404" s="110" t="str">
        <f>IF(E4404="","",VLOOKUP(E4404,[1]PROJECTES!$C$14:$G$5000,2,FALSE))</f>
        <v/>
      </c>
      <c r="C4404" s="80"/>
      <c r="D4404" s="283" t="str">
        <f>IF(E4404="","",VLOOKUP(E4404,[1]PROJECTES!$C$14:$G$5000,5,FALSE))</f>
        <v/>
      </c>
      <c r="E4404" s="79"/>
      <c r="F4404" s="110" t="str">
        <f>IF(I4404="","",VLOOKUP(I4404,[1]PROJECTES!$C$14:$G$5000,2,FALSE))</f>
        <v/>
      </c>
      <c r="G4404" s="112" t="str">
        <f>IF(E4404="","",VLOOKUP(E4404,[1]PROJECTES!$C$14:$G$5000,4,FALSE))</f>
        <v/>
      </c>
      <c r="H4404" s="95"/>
      <c r="I4404" s="113" t="str">
        <f>IF(H4404="","",VLOOKUP(H4404,BD!B$2:C$16,2,FALSE))</f>
        <v/>
      </c>
      <c r="J4404" s="114"/>
      <c r="K4404" s="115" t="str">
        <f t="shared" si="161"/>
        <v/>
      </c>
      <c r="L4404" s="116" t="str">
        <f t="shared" ca="1" si="162"/>
        <v>-</v>
      </c>
      <c r="M4404" s="111" t="str">
        <f>IF(E4404="","",VLOOKUP(E4404,[1]PROJECTES!$C$14:$Z$5000,21,FALSE))</f>
        <v/>
      </c>
      <c r="N4404" s="117"/>
      <c r="O4404" s="118" t="s">
        <v>222</v>
      </c>
      <c r="P4404" s="119"/>
      <c r="Q4404" s="84"/>
      <c r="R4404" s="125"/>
      <c r="S4404" s="166"/>
      <c r="T4404" s="167"/>
    </row>
    <row r="4405" spans="1:20" s="121" customFormat="1" ht="20.100000000000001" customHeight="1" x14ac:dyDescent="0.3">
      <c r="A4405" s="80"/>
      <c r="B4405" s="110" t="str">
        <f>IF(E4405="","",VLOOKUP(E4405,[1]PROJECTES!$C$14:$G$5000,2,FALSE))</f>
        <v/>
      </c>
      <c r="C4405" s="80"/>
      <c r="D4405" s="283" t="str">
        <f>IF(E4405="","",VLOOKUP(E4405,[1]PROJECTES!$C$14:$G$5000,5,FALSE))</f>
        <v/>
      </c>
      <c r="E4405" s="79"/>
      <c r="F4405" s="110" t="str">
        <f>IF(I4405="","",VLOOKUP(I4405,[1]PROJECTES!$C$14:$G$5000,2,FALSE))</f>
        <v/>
      </c>
      <c r="G4405" s="112" t="str">
        <f>IF(E4405="","",VLOOKUP(E4405,[1]PROJECTES!$C$14:$G$5000,4,FALSE))</f>
        <v/>
      </c>
      <c r="H4405" s="95"/>
      <c r="I4405" s="113" t="str">
        <f>IF(H4405="","",VLOOKUP(H4405,BD!B$2:C$16,2,FALSE))</f>
        <v/>
      </c>
      <c r="J4405" s="114"/>
      <c r="K4405" s="115" t="str">
        <f t="shared" si="161"/>
        <v/>
      </c>
      <c r="L4405" s="116" t="str">
        <f t="shared" ca="1" si="162"/>
        <v>-</v>
      </c>
      <c r="M4405" s="111" t="str">
        <f>IF(E4405="","",VLOOKUP(E4405,[1]PROJECTES!$C$14:$Z$5000,21,FALSE))</f>
        <v/>
      </c>
      <c r="N4405" s="117"/>
      <c r="O4405" s="118" t="s">
        <v>222</v>
      </c>
      <c r="P4405" s="119"/>
      <c r="Q4405" s="84"/>
      <c r="R4405" s="125"/>
      <c r="S4405" s="166"/>
      <c r="T4405" s="167"/>
    </row>
    <row r="4406" spans="1:20" s="121" customFormat="1" ht="20.100000000000001" customHeight="1" x14ac:dyDescent="0.3">
      <c r="A4406" s="80"/>
      <c r="B4406" s="110" t="str">
        <f>IF(E4406="","",VLOOKUP(E4406,[1]PROJECTES!$C$14:$G$5000,2,FALSE))</f>
        <v/>
      </c>
      <c r="C4406" s="80"/>
      <c r="D4406" s="283" t="str">
        <f>IF(E4406="","",VLOOKUP(E4406,[1]PROJECTES!$C$14:$G$5000,5,FALSE))</f>
        <v/>
      </c>
      <c r="E4406" s="79"/>
      <c r="F4406" s="110" t="str">
        <f>IF(I4406="","",VLOOKUP(I4406,[1]PROJECTES!$C$14:$G$5000,2,FALSE))</f>
        <v/>
      </c>
      <c r="G4406" s="112" t="str">
        <f>IF(E4406="","",VLOOKUP(E4406,[1]PROJECTES!$C$14:$G$5000,4,FALSE))</f>
        <v/>
      </c>
      <c r="H4406" s="95"/>
      <c r="I4406" s="113" t="str">
        <f>IF(H4406="","",VLOOKUP(H4406,BD!B$2:C$16,2,FALSE))</f>
        <v/>
      </c>
      <c r="J4406" s="114"/>
      <c r="K4406" s="115" t="str">
        <f t="shared" si="161"/>
        <v/>
      </c>
      <c r="L4406" s="116" t="str">
        <f t="shared" ca="1" si="162"/>
        <v>-</v>
      </c>
      <c r="M4406" s="111" t="str">
        <f>IF(E4406="","",VLOOKUP(E4406,[1]PROJECTES!$C$14:$Z$5000,21,FALSE))</f>
        <v/>
      </c>
      <c r="N4406" s="117"/>
      <c r="O4406" s="118" t="s">
        <v>222</v>
      </c>
      <c r="P4406" s="119"/>
      <c r="Q4406" s="84"/>
      <c r="R4406" s="125"/>
      <c r="S4406" s="166"/>
      <c r="T4406" s="167"/>
    </row>
    <row r="4407" spans="1:20" s="121" customFormat="1" ht="20.100000000000001" customHeight="1" x14ac:dyDescent="0.3">
      <c r="A4407" s="80"/>
      <c r="B4407" s="110" t="str">
        <f>IF(E4407="","",VLOOKUP(E4407,[1]PROJECTES!$C$14:$G$5000,2,FALSE))</f>
        <v/>
      </c>
      <c r="C4407" s="80"/>
      <c r="D4407" s="283" t="str">
        <f>IF(E4407="","",VLOOKUP(E4407,[1]PROJECTES!$C$14:$G$5000,5,FALSE))</f>
        <v/>
      </c>
      <c r="E4407" s="79"/>
      <c r="F4407" s="110" t="str">
        <f>IF(I4407="","",VLOOKUP(I4407,[1]PROJECTES!$C$14:$G$5000,2,FALSE))</f>
        <v/>
      </c>
      <c r="G4407" s="112" t="str">
        <f>IF(E4407="","",VLOOKUP(E4407,[1]PROJECTES!$C$14:$G$5000,4,FALSE))</f>
        <v/>
      </c>
      <c r="H4407" s="95"/>
      <c r="I4407" s="113"/>
      <c r="J4407" s="114"/>
      <c r="K4407" s="115" t="str">
        <f t="shared" si="161"/>
        <v/>
      </c>
      <c r="L4407" s="116" t="str">
        <f t="shared" ca="1" si="162"/>
        <v>-</v>
      </c>
      <c r="M4407" s="111" t="str">
        <f>IF(E4407="","",VLOOKUP(E4407,[1]PROJECTES!$C$14:$Z$5000,21,FALSE))</f>
        <v/>
      </c>
      <c r="N4407" s="117"/>
      <c r="O4407" s="118" t="s">
        <v>222</v>
      </c>
      <c r="P4407" s="119"/>
      <c r="Q4407" s="84"/>
      <c r="R4407" s="125"/>
      <c r="S4407" s="166"/>
      <c r="T4407" s="167"/>
    </row>
    <row r="4408" spans="1:20" s="121" customFormat="1" ht="20.100000000000001" customHeight="1" x14ac:dyDescent="0.3">
      <c r="A4408" s="80"/>
      <c r="B4408" s="110" t="str">
        <f>IF(E4408="","",VLOOKUP(E4408,[1]PROJECTES!$C$14:$G$5000,2,FALSE))</f>
        <v/>
      </c>
      <c r="C4408" s="80"/>
      <c r="D4408" s="283" t="str">
        <f>IF(E4408="","",VLOOKUP(E4408,[1]PROJECTES!$C$14:$G$5000,5,FALSE))</f>
        <v/>
      </c>
      <c r="E4408" s="79"/>
      <c r="F4408" s="110" t="str">
        <f>IF(I4408="","",VLOOKUP(I4408,[1]PROJECTES!$C$14:$G$5000,2,FALSE))</f>
        <v/>
      </c>
      <c r="G4408" s="112" t="str">
        <f>IF(E4408="","",VLOOKUP(E4408,[1]PROJECTES!$C$14:$G$5000,4,FALSE))</f>
        <v/>
      </c>
      <c r="H4408" s="95"/>
      <c r="I4408" s="113"/>
      <c r="J4408" s="114"/>
      <c r="K4408" s="115" t="str">
        <f t="shared" si="161"/>
        <v/>
      </c>
      <c r="L4408" s="116" t="str">
        <f t="shared" ca="1" si="162"/>
        <v>-</v>
      </c>
      <c r="M4408" s="111" t="str">
        <f>IF(E4408="","",VLOOKUP(E4408,[1]PROJECTES!$C$14:$Z$5000,21,FALSE))</f>
        <v/>
      </c>
      <c r="N4408" s="117"/>
      <c r="O4408" s="118" t="s">
        <v>222</v>
      </c>
      <c r="P4408" s="119"/>
      <c r="Q4408" s="84"/>
      <c r="R4408" s="125"/>
      <c r="S4408" s="166"/>
      <c r="T4408" s="167"/>
    </row>
    <row r="4409" spans="1:20" s="121" customFormat="1" ht="20.100000000000001" customHeight="1" x14ac:dyDescent="0.3">
      <c r="A4409" s="80"/>
      <c r="B4409" s="110" t="str">
        <f>IF(E4409="","",VLOOKUP(E4409,[1]PROJECTES!$C$14:$G$5000,2,FALSE))</f>
        <v/>
      </c>
      <c r="C4409" s="80"/>
      <c r="D4409" s="283" t="str">
        <f>IF(E4409="","",VLOOKUP(E4409,[1]PROJECTES!$C$14:$G$5000,5,FALSE))</f>
        <v/>
      </c>
      <c r="E4409" s="79"/>
      <c r="F4409" s="110" t="str">
        <f>IF(I4409="","",VLOOKUP(I4409,[1]PROJECTES!$C$14:$G$5000,2,FALSE))</f>
        <v/>
      </c>
      <c r="G4409" s="112" t="str">
        <f>IF(E4409="","",VLOOKUP(E4409,[1]PROJECTES!$C$14:$G$5000,4,FALSE))</f>
        <v/>
      </c>
      <c r="H4409" s="95"/>
      <c r="I4409" s="113" t="str">
        <f>IF(H4409="","",VLOOKUP(H4409,BD!B$2:C$16,2,FALSE))</f>
        <v/>
      </c>
      <c r="J4409" s="114"/>
      <c r="K4409" s="115" t="str">
        <f t="shared" si="161"/>
        <v/>
      </c>
      <c r="L4409" s="116" t="str">
        <f t="shared" ca="1" si="162"/>
        <v>-</v>
      </c>
      <c r="M4409" s="111" t="str">
        <f>IF(E4409="","",VLOOKUP(E4409,[1]PROJECTES!$C$14:$Z$5000,21,FALSE))</f>
        <v/>
      </c>
      <c r="N4409" s="117"/>
      <c r="O4409" s="118" t="s">
        <v>222</v>
      </c>
      <c r="P4409" s="119"/>
      <c r="Q4409" s="84"/>
      <c r="R4409" s="125"/>
      <c r="S4409" s="166"/>
      <c r="T4409" s="167"/>
    </row>
    <row r="4410" spans="1:20" s="121" customFormat="1" ht="20.100000000000001" customHeight="1" x14ac:dyDescent="0.3">
      <c r="A4410" s="80"/>
      <c r="B4410" s="110" t="str">
        <f>IF(E4410="","",VLOOKUP(E4410,[1]PROJECTES!$C$14:$G$5000,2,FALSE))</f>
        <v/>
      </c>
      <c r="C4410" s="80"/>
      <c r="D4410" s="283" t="str">
        <f>IF(E4410="","",VLOOKUP(E4410,[1]PROJECTES!$C$14:$G$5000,5,FALSE))</f>
        <v/>
      </c>
      <c r="E4410" s="79"/>
      <c r="F4410" s="110" t="str">
        <f>IF(I4410="","",VLOOKUP(I4410,[1]PROJECTES!$C$14:$G$5000,2,FALSE))</f>
        <v/>
      </c>
      <c r="G4410" s="112" t="str">
        <f>IF(E4410="","",VLOOKUP(E4410,[1]PROJECTES!$C$14:$G$5000,4,FALSE))</f>
        <v/>
      </c>
      <c r="H4410" s="95"/>
      <c r="I4410" s="113" t="str">
        <f>IF(H4410="","",VLOOKUP(H4410,BD!B$2:C$16,2,FALSE))</f>
        <v/>
      </c>
      <c r="J4410" s="114"/>
      <c r="K4410" s="115" t="str">
        <f t="shared" si="161"/>
        <v/>
      </c>
      <c r="L4410" s="116" t="str">
        <f t="shared" ca="1" si="162"/>
        <v>-</v>
      </c>
      <c r="M4410" s="111" t="str">
        <f>IF(E4410="","",VLOOKUP(E4410,[1]PROJECTES!$C$14:$Z$5000,21,FALSE))</f>
        <v/>
      </c>
      <c r="N4410" s="117"/>
      <c r="O4410" s="118" t="s">
        <v>222</v>
      </c>
      <c r="P4410" s="119"/>
      <c r="Q4410" s="84"/>
      <c r="R4410" s="125"/>
      <c r="S4410" s="166"/>
      <c r="T4410" s="167"/>
    </row>
    <row r="4411" spans="1:20" s="121" customFormat="1" ht="20.100000000000001" customHeight="1" x14ac:dyDescent="0.3">
      <c r="A4411" s="80"/>
      <c r="B4411" s="110" t="str">
        <f>IF(E4411="","",VLOOKUP(E4411,[1]PROJECTES!$C$14:$G$5000,2,FALSE))</f>
        <v/>
      </c>
      <c r="C4411" s="80"/>
      <c r="D4411" s="283" t="str">
        <f>IF(E4411="","",VLOOKUP(E4411,[1]PROJECTES!$C$14:$G$5000,5,FALSE))</f>
        <v/>
      </c>
      <c r="E4411" s="79"/>
      <c r="F4411" s="110" t="str">
        <f>IF(I4411="","",VLOOKUP(I4411,[1]PROJECTES!$C$14:$G$5000,2,FALSE))</f>
        <v/>
      </c>
      <c r="G4411" s="112" t="str">
        <f>IF(E4411="","",VLOOKUP(E4411,[1]PROJECTES!$C$14:$G$5000,4,FALSE))</f>
        <v/>
      </c>
      <c r="H4411" s="95"/>
      <c r="I4411" s="113" t="str">
        <f>IF(H4411="","",VLOOKUP(H4411,BD!B$2:C$16,2,FALSE))</f>
        <v/>
      </c>
      <c r="J4411" s="114"/>
      <c r="K4411" s="115" t="str">
        <f t="shared" si="161"/>
        <v/>
      </c>
      <c r="L4411" s="116" t="str">
        <f t="shared" ca="1" si="162"/>
        <v>-</v>
      </c>
      <c r="M4411" s="111" t="str">
        <f>IF(E4411="","",VLOOKUP(E4411,[1]PROJECTES!$C$14:$Z$5000,21,FALSE))</f>
        <v/>
      </c>
      <c r="N4411" s="117"/>
      <c r="O4411" s="118" t="s">
        <v>222</v>
      </c>
      <c r="P4411" s="119"/>
      <c r="Q4411" s="84"/>
      <c r="R4411" s="125"/>
      <c r="S4411" s="166"/>
      <c r="T4411" s="167"/>
    </row>
    <row r="4412" spans="1:20" s="121" customFormat="1" ht="20.100000000000001" customHeight="1" x14ac:dyDescent="0.3">
      <c r="A4412" s="80"/>
      <c r="B4412" s="110" t="str">
        <f>IF(E4412="","",VLOOKUP(E4412,[1]PROJECTES!$C$14:$G$5000,2,FALSE))</f>
        <v/>
      </c>
      <c r="C4412" s="80"/>
      <c r="D4412" s="283" t="str">
        <f>IF(E4412="","",VLOOKUP(E4412,[1]PROJECTES!$C$14:$G$5000,5,FALSE))</f>
        <v/>
      </c>
      <c r="E4412" s="79"/>
      <c r="F4412" s="110" t="str">
        <f>IF(I4412="","",VLOOKUP(I4412,[1]PROJECTES!$C$14:$G$5000,2,FALSE))</f>
        <v/>
      </c>
      <c r="G4412" s="112" t="str">
        <f>IF(E4412="","",VLOOKUP(E4412,[1]PROJECTES!$C$14:$G$5000,4,FALSE))</f>
        <v/>
      </c>
      <c r="H4412" s="95"/>
      <c r="I4412" s="113" t="str">
        <f>IF(H4412="","",VLOOKUP(H4412,BD!B$2:C$16,2,FALSE))</f>
        <v/>
      </c>
      <c r="J4412" s="114"/>
      <c r="K4412" s="115" t="str">
        <f t="shared" si="161"/>
        <v/>
      </c>
      <c r="L4412" s="116" t="str">
        <f t="shared" ca="1" si="162"/>
        <v>-</v>
      </c>
      <c r="M4412" s="111" t="str">
        <f>IF(E4412="","",VLOOKUP(E4412,[1]PROJECTES!$C$14:$Z$5000,21,FALSE))</f>
        <v/>
      </c>
      <c r="N4412" s="117"/>
      <c r="O4412" s="118" t="s">
        <v>222</v>
      </c>
      <c r="P4412" s="119"/>
      <c r="Q4412" s="84"/>
      <c r="R4412" s="125"/>
      <c r="S4412" s="166"/>
      <c r="T4412" s="167"/>
    </row>
    <row r="4413" spans="1:20" s="121" customFormat="1" ht="20.100000000000001" customHeight="1" x14ac:dyDescent="0.3">
      <c r="A4413" s="80"/>
      <c r="B4413" s="110" t="str">
        <f>IF(E4413="","",VLOOKUP(E4413,[1]PROJECTES!$C$14:$G$5000,2,FALSE))</f>
        <v/>
      </c>
      <c r="C4413" s="80"/>
      <c r="D4413" s="283" t="str">
        <f>IF(E4413="","",VLOOKUP(E4413,[1]PROJECTES!$C$14:$G$5000,5,FALSE))</f>
        <v/>
      </c>
      <c r="E4413" s="79"/>
      <c r="F4413" s="110" t="str">
        <f>IF(I4413="","",VLOOKUP(I4413,[1]PROJECTES!$C$14:$G$5000,2,FALSE))</f>
        <v/>
      </c>
      <c r="G4413" s="112" t="str">
        <f>IF(E4413="","",VLOOKUP(E4413,[1]PROJECTES!$C$14:$G$5000,4,FALSE))</f>
        <v/>
      </c>
      <c r="H4413" s="95"/>
      <c r="I4413" s="113" t="str">
        <f>IF(H4413="","",VLOOKUP(H4413,BD!B$2:C$16,2,FALSE))</f>
        <v/>
      </c>
      <c r="J4413" s="114"/>
      <c r="K4413" s="115" t="str">
        <f t="shared" si="161"/>
        <v/>
      </c>
      <c r="L4413" s="116" t="str">
        <f t="shared" ca="1" si="162"/>
        <v>-</v>
      </c>
      <c r="M4413" s="111" t="str">
        <f>IF(E4413="","",VLOOKUP(E4413,[1]PROJECTES!$C$14:$Z$5000,21,FALSE))</f>
        <v/>
      </c>
      <c r="N4413" s="117"/>
      <c r="O4413" s="118" t="s">
        <v>222</v>
      </c>
      <c r="P4413" s="119"/>
      <c r="Q4413" s="84"/>
      <c r="R4413" s="125"/>
      <c r="S4413" s="166"/>
      <c r="T4413" s="167"/>
    </row>
    <row r="4414" spans="1:20" s="121" customFormat="1" ht="20.100000000000001" customHeight="1" x14ac:dyDescent="0.3">
      <c r="A4414" s="80"/>
      <c r="B4414" s="110" t="str">
        <f>IF(E4414="","",VLOOKUP(E4414,[1]PROJECTES!$C$14:$G$5000,2,FALSE))</f>
        <v/>
      </c>
      <c r="C4414" s="80"/>
      <c r="D4414" s="283" t="str">
        <f>IF(E4414="","",VLOOKUP(E4414,[1]PROJECTES!$C$14:$G$5000,5,FALSE))</f>
        <v/>
      </c>
      <c r="E4414" s="79"/>
      <c r="F4414" s="110" t="str">
        <f>IF(I4414="","",VLOOKUP(I4414,[1]PROJECTES!$C$14:$G$5000,2,FALSE))</f>
        <v/>
      </c>
      <c r="G4414" s="112" t="str">
        <f>IF(E4414="","",VLOOKUP(E4414,[1]PROJECTES!$C$14:$G$5000,4,FALSE))</f>
        <v/>
      </c>
      <c r="H4414" s="95"/>
      <c r="I4414" s="113" t="str">
        <f>IF(H4414="","",VLOOKUP(H4414,BD!B$2:C$16,2,FALSE))</f>
        <v/>
      </c>
      <c r="J4414" s="144"/>
      <c r="K4414" s="115" t="str">
        <f t="shared" si="161"/>
        <v/>
      </c>
      <c r="L4414" s="116" t="str">
        <f t="shared" ca="1" si="162"/>
        <v>-</v>
      </c>
      <c r="M4414" s="111" t="str">
        <f>IF(E4414="","",VLOOKUP(E4414,[1]PROJECTES!$C$14:$Z$5000,21,FALSE))</f>
        <v/>
      </c>
      <c r="N4414" s="117"/>
      <c r="O4414" s="118" t="s">
        <v>222</v>
      </c>
      <c r="P4414" s="119"/>
      <c r="Q4414" s="84"/>
      <c r="R4414" s="125"/>
      <c r="S4414" s="166"/>
      <c r="T4414" s="167"/>
    </row>
    <row r="4415" spans="1:20" s="121" customFormat="1" ht="20.100000000000001" customHeight="1" x14ac:dyDescent="0.3">
      <c r="A4415" s="80"/>
      <c r="B4415" s="110" t="str">
        <f>IF(E4415="","",VLOOKUP(E4415,[1]PROJECTES!$C$14:$G$5000,2,FALSE))</f>
        <v/>
      </c>
      <c r="C4415" s="80"/>
      <c r="D4415" s="283" t="str">
        <f>IF(E4415="","",VLOOKUP(E4415,[1]PROJECTES!$C$14:$G$5000,5,FALSE))</f>
        <v/>
      </c>
      <c r="E4415" s="79"/>
      <c r="F4415" s="110" t="str">
        <f>IF(I4415="","",VLOOKUP(I4415,[1]PROJECTES!$C$14:$G$5000,2,FALSE))</f>
        <v/>
      </c>
      <c r="G4415" s="112" t="str">
        <f>IF(E4415="","",VLOOKUP(E4415,[1]PROJECTES!$C$14:$G$5000,4,FALSE))</f>
        <v/>
      </c>
      <c r="H4415" s="95"/>
      <c r="I4415" s="113" t="str">
        <f>IF(H4415="","",VLOOKUP(H4415,BD!B$2:C$16,2,FALSE))</f>
        <v/>
      </c>
      <c r="J4415" s="114"/>
      <c r="K4415" s="115" t="str">
        <f t="shared" si="161"/>
        <v/>
      </c>
      <c r="L4415" s="116" t="str">
        <f t="shared" ca="1" si="162"/>
        <v>-</v>
      </c>
      <c r="M4415" s="111" t="str">
        <f>IF(E4415="","",VLOOKUP(E4415,[1]PROJECTES!$C$14:$Z$5000,21,FALSE))</f>
        <v/>
      </c>
      <c r="N4415" s="117"/>
      <c r="O4415" s="118" t="s">
        <v>222</v>
      </c>
      <c r="P4415" s="119"/>
      <c r="Q4415" s="84"/>
      <c r="R4415" s="125"/>
      <c r="S4415" s="166"/>
      <c r="T4415" s="167"/>
    </row>
    <row r="4416" spans="1:20" s="121" customFormat="1" ht="20.100000000000001" customHeight="1" x14ac:dyDescent="0.3">
      <c r="A4416" s="80"/>
      <c r="B4416" s="110" t="str">
        <f>IF(E4416="","",VLOOKUP(E4416,[1]PROJECTES!$C$14:$G$5000,2,FALSE))</f>
        <v/>
      </c>
      <c r="C4416" s="80"/>
      <c r="D4416" s="283" t="str">
        <f>IF(E4416="","",VLOOKUP(E4416,[1]PROJECTES!$C$14:$G$5000,5,FALSE))</f>
        <v/>
      </c>
      <c r="E4416" s="79"/>
      <c r="F4416" s="110" t="str">
        <f>IF(I4416="","",VLOOKUP(I4416,[1]PROJECTES!$C$14:$G$5000,2,FALSE))</f>
        <v/>
      </c>
      <c r="G4416" s="112" t="str">
        <f>IF(E4416="","",VLOOKUP(E4416,[1]PROJECTES!$C$14:$G$5000,4,FALSE))</f>
        <v/>
      </c>
      <c r="H4416" s="95"/>
      <c r="I4416" s="113" t="str">
        <f>IF(H4416="","",VLOOKUP(H4416,BD!B$2:C$16,2,FALSE))</f>
        <v/>
      </c>
      <c r="J4416" s="114"/>
      <c r="K4416" s="115" t="str">
        <f t="shared" si="161"/>
        <v/>
      </c>
      <c r="L4416" s="116" t="str">
        <f t="shared" ca="1" si="162"/>
        <v>-</v>
      </c>
      <c r="M4416" s="111" t="str">
        <f>IF(E4416="","",VLOOKUP(E4416,[1]PROJECTES!$C$14:$Z$5000,21,FALSE))</f>
        <v/>
      </c>
      <c r="N4416" s="117"/>
      <c r="O4416" s="118" t="s">
        <v>222</v>
      </c>
      <c r="P4416" s="119"/>
      <c r="Q4416" s="84"/>
      <c r="R4416" s="125"/>
      <c r="S4416" s="166"/>
      <c r="T4416" s="167"/>
    </row>
    <row r="4417" spans="1:20" s="121" customFormat="1" ht="20.100000000000001" customHeight="1" x14ac:dyDescent="0.3">
      <c r="A4417" s="80"/>
      <c r="B4417" s="110" t="str">
        <f>IF(E4417="","",VLOOKUP(E4417,[1]PROJECTES!$C$14:$G$5000,2,FALSE))</f>
        <v/>
      </c>
      <c r="C4417" s="80"/>
      <c r="D4417" s="283" t="str">
        <f>IF(E4417="","",VLOOKUP(E4417,[1]PROJECTES!$C$14:$G$5000,5,FALSE))</f>
        <v/>
      </c>
      <c r="E4417" s="79"/>
      <c r="F4417" s="110" t="str">
        <f>IF(I4417="","",VLOOKUP(I4417,[1]PROJECTES!$C$14:$G$5000,2,FALSE))</f>
        <v/>
      </c>
      <c r="G4417" s="112" t="str">
        <f>IF(E4417="","",VLOOKUP(E4417,[1]PROJECTES!$C$14:$G$5000,4,FALSE))</f>
        <v/>
      </c>
      <c r="H4417" s="95"/>
      <c r="I4417" s="113" t="str">
        <f>IF(H4417="","",VLOOKUP(H4417,BD!B$2:C$16,2,FALSE))</f>
        <v/>
      </c>
      <c r="J4417" s="114"/>
      <c r="K4417" s="115" t="str">
        <f t="shared" si="161"/>
        <v/>
      </c>
      <c r="L4417" s="116" t="str">
        <f t="shared" ca="1" si="162"/>
        <v>-</v>
      </c>
      <c r="M4417" s="111" t="str">
        <f>IF(E4417="","",VLOOKUP(E4417,[1]PROJECTES!$C$14:$Z$5000,21,FALSE))</f>
        <v/>
      </c>
      <c r="N4417" s="117"/>
      <c r="O4417" s="118" t="s">
        <v>222</v>
      </c>
      <c r="P4417" s="119"/>
      <c r="Q4417" s="84"/>
      <c r="R4417" s="125"/>
      <c r="S4417" s="166"/>
      <c r="T4417" s="167"/>
    </row>
    <row r="4418" spans="1:20" s="121" customFormat="1" ht="20.100000000000001" customHeight="1" x14ac:dyDescent="0.3">
      <c r="A4418" s="80"/>
      <c r="B4418" s="110" t="str">
        <f>IF(E4418="","",VLOOKUP(E4418,[1]PROJECTES!$C$14:$G$5000,2,FALSE))</f>
        <v/>
      </c>
      <c r="C4418" s="80"/>
      <c r="D4418" s="283" t="str">
        <f>IF(E4418="","",VLOOKUP(E4418,[1]PROJECTES!$C$14:$G$5000,5,FALSE))</f>
        <v/>
      </c>
      <c r="E4418" s="79"/>
      <c r="F4418" s="110" t="str">
        <f>IF(I4418="","",VLOOKUP(I4418,[1]PROJECTES!$C$14:$G$5000,2,FALSE))</f>
        <v/>
      </c>
      <c r="G4418" s="112" t="str">
        <f>IF(E4418="","",VLOOKUP(E4418,[1]PROJECTES!$C$14:$G$5000,4,FALSE))</f>
        <v/>
      </c>
      <c r="H4418" s="95"/>
      <c r="I4418" s="113" t="str">
        <f>IF(H4418="","",VLOOKUP(H4418,BD!B$2:C$16,2,FALSE))</f>
        <v/>
      </c>
      <c r="J4418" s="114"/>
      <c r="K4418" s="115" t="str">
        <f t="shared" si="161"/>
        <v/>
      </c>
      <c r="L4418" s="116" t="str">
        <f t="shared" ca="1" si="162"/>
        <v>-</v>
      </c>
      <c r="M4418" s="111" t="str">
        <f>IF(E4418="","",VLOOKUP(E4418,[1]PROJECTES!$C$14:$Z$5000,21,FALSE))</f>
        <v/>
      </c>
      <c r="N4418" s="117"/>
      <c r="O4418" s="118" t="s">
        <v>222</v>
      </c>
      <c r="P4418" s="119"/>
      <c r="Q4418" s="84"/>
      <c r="R4418" s="123"/>
      <c r="S4418" s="166"/>
      <c r="T4418" s="167"/>
    </row>
    <row r="4419" spans="1:20" s="121" customFormat="1" ht="20.100000000000001" customHeight="1" x14ac:dyDescent="0.3">
      <c r="A4419" s="80"/>
      <c r="B4419" s="110" t="str">
        <f>IF(E4419="","",VLOOKUP(E4419,[1]PROJECTES!$C$14:$G$5000,2,FALSE))</f>
        <v/>
      </c>
      <c r="C4419" s="80"/>
      <c r="D4419" s="283" t="str">
        <f>IF(E4419="","",VLOOKUP(E4419,[1]PROJECTES!$C$14:$G$5000,5,FALSE))</f>
        <v/>
      </c>
      <c r="E4419" s="79"/>
      <c r="F4419" s="110" t="str">
        <f>IF(I4419="","",VLOOKUP(I4419,[1]PROJECTES!$C$14:$G$5000,2,FALSE))</f>
        <v/>
      </c>
      <c r="G4419" s="112" t="str">
        <f>IF(E4419="","",VLOOKUP(E4419,[1]PROJECTES!$C$14:$G$5000,4,FALSE))</f>
        <v/>
      </c>
      <c r="H4419" s="95"/>
      <c r="I4419" s="113" t="str">
        <f>IF(H4419="","",VLOOKUP(H4419,BD!B$2:C$16,2,FALSE))</f>
        <v/>
      </c>
      <c r="J4419" s="114"/>
      <c r="K4419" s="115" t="str">
        <f t="shared" si="161"/>
        <v/>
      </c>
      <c r="L4419" s="116" t="str">
        <f t="shared" ca="1" si="162"/>
        <v>-</v>
      </c>
      <c r="M4419" s="111" t="str">
        <f>IF(E4419="","",VLOOKUP(E4419,[1]PROJECTES!$C$14:$Z$5000,21,FALSE))</f>
        <v/>
      </c>
      <c r="N4419" s="117"/>
      <c r="O4419" s="118" t="s">
        <v>222</v>
      </c>
      <c r="P4419" s="119"/>
      <c r="Q4419" s="84"/>
      <c r="R4419" s="123"/>
      <c r="S4419" s="166"/>
      <c r="T4419" s="167"/>
    </row>
    <row r="4420" spans="1:20" s="121" customFormat="1" ht="20.100000000000001" customHeight="1" x14ac:dyDescent="0.3">
      <c r="A4420" s="80"/>
      <c r="B4420" s="110" t="str">
        <f>IF(E4420="","",VLOOKUP(E4420,[1]PROJECTES!$C$14:$G$5000,2,FALSE))</f>
        <v/>
      </c>
      <c r="C4420" s="80"/>
      <c r="D4420" s="283" t="str">
        <f>IF(E4420="","",VLOOKUP(E4420,[1]PROJECTES!$C$14:$G$5000,5,FALSE))</f>
        <v/>
      </c>
      <c r="E4420" s="79"/>
      <c r="F4420" s="110" t="str">
        <f>IF(I4420="","",VLOOKUP(I4420,[1]PROJECTES!$C$14:$G$5000,2,FALSE))</f>
        <v/>
      </c>
      <c r="G4420" s="112" t="str">
        <f>IF(E4420="","",VLOOKUP(E4420,[1]PROJECTES!$C$14:$G$5000,4,FALSE))</f>
        <v/>
      </c>
      <c r="H4420" s="95"/>
      <c r="I4420" s="113" t="str">
        <f>IF(H4420="","",VLOOKUP(H4420,BD!B$2:C$16,2,FALSE))</f>
        <v/>
      </c>
      <c r="J4420" s="114"/>
      <c r="K4420" s="115" t="str">
        <f t="shared" si="161"/>
        <v/>
      </c>
      <c r="L4420" s="116" t="str">
        <f t="shared" ca="1" si="162"/>
        <v>-</v>
      </c>
      <c r="M4420" s="111" t="str">
        <f>IF(E4420="","",VLOOKUP(E4420,[1]PROJECTES!$C$14:$Z$5000,21,FALSE))</f>
        <v/>
      </c>
      <c r="N4420" s="117"/>
      <c r="O4420" s="118" t="s">
        <v>222</v>
      </c>
      <c r="P4420" s="119"/>
      <c r="Q4420" s="84"/>
      <c r="R4420" s="125"/>
      <c r="S4420" s="166"/>
      <c r="T4420" s="167"/>
    </row>
    <row r="4421" spans="1:20" s="121" customFormat="1" ht="20.100000000000001" customHeight="1" x14ac:dyDescent="0.3">
      <c r="A4421" s="80"/>
      <c r="B4421" s="110" t="str">
        <f>IF(E4421="","",VLOOKUP(E4421,[1]PROJECTES!$C$14:$G$5000,2,FALSE))</f>
        <v/>
      </c>
      <c r="C4421" s="80"/>
      <c r="D4421" s="283" t="str">
        <f>IF(E4421="","",VLOOKUP(E4421,[1]PROJECTES!$C$14:$G$5000,5,FALSE))</f>
        <v/>
      </c>
      <c r="E4421" s="79"/>
      <c r="F4421" s="110" t="str">
        <f>IF(I4421="","",VLOOKUP(I4421,[1]PROJECTES!$C$14:$G$5000,2,FALSE))</f>
        <v/>
      </c>
      <c r="G4421" s="112" t="str">
        <f>IF(E4421="","",VLOOKUP(E4421,[1]PROJECTES!$C$14:$G$5000,4,FALSE))</f>
        <v/>
      </c>
      <c r="H4421" s="95"/>
      <c r="I4421" s="113" t="str">
        <f>IF(H4421="","",VLOOKUP(H4421,BD!B$2:C$16,2,FALSE))</f>
        <v/>
      </c>
      <c r="J4421" s="114"/>
      <c r="K4421" s="115" t="str">
        <f t="shared" si="161"/>
        <v/>
      </c>
      <c r="L4421" s="116" t="str">
        <f t="shared" ca="1" si="162"/>
        <v>-</v>
      </c>
      <c r="M4421" s="111" t="str">
        <f>IF(E4421="","",VLOOKUP(E4421,[1]PROJECTES!$C$14:$Z$5000,21,FALSE))</f>
        <v/>
      </c>
      <c r="N4421" s="117"/>
      <c r="O4421" s="118" t="s">
        <v>222</v>
      </c>
      <c r="P4421" s="119"/>
      <c r="Q4421" s="84"/>
      <c r="R4421" s="123"/>
      <c r="S4421" s="166"/>
      <c r="T4421" s="167"/>
    </row>
    <row r="4422" spans="1:20" s="121" customFormat="1" ht="20.100000000000001" customHeight="1" x14ac:dyDescent="0.3">
      <c r="A4422" s="80"/>
      <c r="B4422" s="110" t="str">
        <f>IF(E4422="","",VLOOKUP(E4422,[1]PROJECTES!$C$14:$G$5000,2,FALSE))</f>
        <v/>
      </c>
      <c r="C4422" s="80"/>
      <c r="D4422" s="283" t="str">
        <f>IF(E4422="","",VLOOKUP(E4422,[1]PROJECTES!$C$14:$G$5000,5,FALSE))</f>
        <v/>
      </c>
      <c r="E4422" s="79"/>
      <c r="F4422" s="110" t="str">
        <f>IF(I4422="","",VLOOKUP(I4422,[1]PROJECTES!$C$14:$G$5000,2,FALSE))</f>
        <v/>
      </c>
      <c r="G4422" s="112" t="str">
        <f>IF(E4422="","",VLOOKUP(E4422,[1]PROJECTES!$C$14:$G$5000,4,FALSE))</f>
        <v/>
      </c>
      <c r="H4422" s="95"/>
      <c r="I4422" s="113" t="str">
        <f>IF(H4422="","",VLOOKUP(H4422,BD!B$2:C$16,2,FALSE))</f>
        <v/>
      </c>
      <c r="J4422" s="114"/>
      <c r="K4422" s="115" t="str">
        <f t="shared" si="161"/>
        <v/>
      </c>
      <c r="L4422" s="116" t="str">
        <f t="shared" ca="1" si="162"/>
        <v>-</v>
      </c>
      <c r="M4422" s="111" t="str">
        <f>IF(E4422="","",VLOOKUP(E4422,[1]PROJECTES!$C$14:$Z$5000,21,FALSE))</f>
        <v/>
      </c>
      <c r="N4422" s="117"/>
      <c r="O4422" s="118" t="s">
        <v>222</v>
      </c>
      <c r="P4422" s="119"/>
      <c r="Q4422" s="84"/>
      <c r="R4422" s="125"/>
      <c r="S4422" s="166"/>
      <c r="T4422" s="167"/>
    </row>
    <row r="4423" spans="1:20" s="121" customFormat="1" ht="20.100000000000001" customHeight="1" x14ac:dyDescent="0.3">
      <c r="A4423" s="80"/>
      <c r="B4423" s="110" t="str">
        <f>IF(E4423="","",VLOOKUP(E4423,[1]PROJECTES!$C$14:$G$5000,2,FALSE))</f>
        <v/>
      </c>
      <c r="C4423" s="80"/>
      <c r="D4423" s="283" t="str">
        <f>IF(E4423="","",VLOOKUP(E4423,[1]PROJECTES!$C$14:$G$5000,5,FALSE))</f>
        <v/>
      </c>
      <c r="E4423" s="79"/>
      <c r="F4423" s="110" t="str">
        <f>IF(I4423="","",VLOOKUP(I4423,[1]PROJECTES!$C$14:$G$5000,2,FALSE))</f>
        <v/>
      </c>
      <c r="G4423" s="112" t="str">
        <f>IF(E4423="","",VLOOKUP(E4423,[1]PROJECTES!$C$14:$G$5000,4,FALSE))</f>
        <v/>
      </c>
      <c r="H4423" s="95"/>
      <c r="I4423" s="113" t="str">
        <f>IF(H4423="","",VLOOKUP(H4423,BD!B$2:C$16,2,FALSE))</f>
        <v/>
      </c>
      <c r="J4423" s="114"/>
      <c r="K4423" s="115" t="str">
        <f t="shared" si="161"/>
        <v/>
      </c>
      <c r="L4423" s="116" t="str">
        <f t="shared" ca="1" si="162"/>
        <v>-</v>
      </c>
      <c r="M4423" s="111" t="str">
        <f>IF(E4423="","",VLOOKUP(E4423,[1]PROJECTES!$C$14:$Z$5000,21,FALSE))</f>
        <v/>
      </c>
      <c r="N4423" s="117"/>
      <c r="O4423" s="118" t="s">
        <v>222</v>
      </c>
      <c r="P4423" s="119"/>
      <c r="Q4423" s="84"/>
      <c r="R4423" s="125"/>
      <c r="S4423" s="166"/>
      <c r="T4423" s="167"/>
    </row>
    <row r="4424" spans="1:20" s="121" customFormat="1" ht="20.100000000000001" customHeight="1" x14ac:dyDescent="0.3">
      <c r="A4424" s="80"/>
      <c r="B4424" s="110" t="str">
        <f>IF(E4424="","",VLOOKUP(E4424,[1]PROJECTES!$C$14:$G$5000,2,FALSE))</f>
        <v/>
      </c>
      <c r="C4424" s="80"/>
      <c r="D4424" s="283" t="str">
        <f>IF(E4424="","",VLOOKUP(E4424,[1]PROJECTES!$C$14:$G$5000,5,FALSE))</f>
        <v/>
      </c>
      <c r="E4424" s="79"/>
      <c r="F4424" s="110" t="str">
        <f>IF(I4424="","",VLOOKUP(I4424,[1]PROJECTES!$C$14:$G$5000,2,FALSE))</f>
        <v/>
      </c>
      <c r="G4424" s="112" t="str">
        <f>IF(E4424="","",VLOOKUP(E4424,[1]PROJECTES!$C$14:$G$5000,4,FALSE))</f>
        <v/>
      </c>
      <c r="H4424" s="95"/>
      <c r="I4424" s="113" t="str">
        <f>IF(H4424="","",VLOOKUP(H4424,BD!B$2:C$16,2,FALSE))</f>
        <v/>
      </c>
      <c r="J4424" s="114"/>
      <c r="K4424" s="115" t="str">
        <f t="shared" si="161"/>
        <v/>
      </c>
      <c r="L4424" s="116" t="str">
        <f t="shared" ca="1" si="162"/>
        <v>-</v>
      </c>
      <c r="M4424" s="111" t="str">
        <f>IF(E4424="","",VLOOKUP(E4424,[1]PROJECTES!$C$14:$Z$5000,21,FALSE))</f>
        <v/>
      </c>
      <c r="N4424" s="117"/>
      <c r="O4424" s="118" t="s">
        <v>222</v>
      </c>
      <c r="P4424" s="119"/>
      <c r="Q4424" s="84"/>
      <c r="R4424" s="125"/>
      <c r="S4424" s="166"/>
      <c r="T4424" s="167"/>
    </row>
    <row r="4425" spans="1:20" s="121" customFormat="1" ht="20.100000000000001" customHeight="1" x14ac:dyDescent="0.3">
      <c r="A4425" s="80"/>
      <c r="B4425" s="110" t="str">
        <f>IF(E4425="","",VLOOKUP(E4425,[1]PROJECTES!$C$14:$G$5000,2,FALSE))</f>
        <v/>
      </c>
      <c r="C4425" s="80"/>
      <c r="D4425" s="283" t="str">
        <f>IF(E4425="","",VLOOKUP(E4425,[1]PROJECTES!$C$14:$G$5000,5,FALSE))</f>
        <v/>
      </c>
      <c r="E4425" s="79"/>
      <c r="F4425" s="110" t="str">
        <f>IF(I4425="","",VLOOKUP(I4425,[1]PROJECTES!$C$14:$G$5000,2,FALSE))</f>
        <v/>
      </c>
      <c r="G4425" s="112" t="str">
        <f>IF(E4425="","",VLOOKUP(E4425,[1]PROJECTES!$C$14:$G$5000,4,FALSE))</f>
        <v/>
      </c>
      <c r="H4425" s="95"/>
      <c r="I4425" s="113" t="str">
        <f>IF(H4425="","",VLOOKUP(H4425,BD!B$2:C$16,2,FALSE))</f>
        <v/>
      </c>
      <c r="J4425" s="114"/>
      <c r="K4425" s="115" t="str">
        <f t="shared" si="161"/>
        <v/>
      </c>
      <c r="L4425" s="116" t="str">
        <f t="shared" ca="1" si="162"/>
        <v>-</v>
      </c>
      <c r="M4425" s="111" t="str">
        <f>IF(E4425="","",VLOOKUP(E4425,[1]PROJECTES!$C$14:$Z$5000,21,FALSE))</f>
        <v/>
      </c>
      <c r="N4425" s="117"/>
      <c r="O4425" s="118" t="s">
        <v>222</v>
      </c>
      <c r="P4425" s="119"/>
      <c r="Q4425" s="84"/>
      <c r="R4425" s="125"/>
      <c r="S4425" s="166"/>
      <c r="T4425" s="167"/>
    </row>
    <row r="4426" spans="1:20" s="121" customFormat="1" ht="20.100000000000001" customHeight="1" x14ac:dyDescent="0.3">
      <c r="A4426" s="80"/>
      <c r="B4426" s="110" t="str">
        <f>IF(E4426="","",VLOOKUP(E4426,[1]PROJECTES!$C$14:$G$5000,2,FALSE))</f>
        <v/>
      </c>
      <c r="C4426" s="80"/>
      <c r="D4426" s="283" t="str">
        <f>IF(E4426="","",VLOOKUP(E4426,[1]PROJECTES!$C$14:$G$5000,5,FALSE))</f>
        <v/>
      </c>
      <c r="E4426" s="156"/>
      <c r="F4426" s="110" t="str">
        <f>IF(I4426="","",VLOOKUP(I4426,[1]PROJECTES!$C$14:$G$5000,2,FALSE))</f>
        <v/>
      </c>
      <c r="G4426" s="112" t="str">
        <f>IF(E4426="","",VLOOKUP(E4426,[1]PROJECTES!$C$14:$G$5000,4,FALSE))</f>
        <v/>
      </c>
      <c r="H4426" s="95"/>
      <c r="I4426" s="113" t="str">
        <f>IF(H4426="","",VLOOKUP(H4426,BD!B$2:C$16,2,FALSE))</f>
        <v/>
      </c>
      <c r="J4426" s="114"/>
      <c r="K4426" s="115" t="str">
        <f t="shared" si="161"/>
        <v/>
      </c>
      <c r="L4426" s="116" t="str">
        <f t="shared" ca="1" si="162"/>
        <v>-</v>
      </c>
      <c r="M4426" s="111" t="str">
        <f>IF(E4426="","",VLOOKUP(E4426,[1]PROJECTES!$C$14:$Z$5000,21,FALSE))</f>
        <v/>
      </c>
      <c r="N4426" s="117"/>
      <c r="O4426" s="118" t="s">
        <v>222</v>
      </c>
      <c r="P4426" s="119"/>
      <c r="Q4426" s="84"/>
      <c r="R4426" s="125"/>
      <c r="S4426" s="166"/>
      <c r="T4426" s="167"/>
    </row>
    <row r="4427" spans="1:20" s="121" customFormat="1" ht="20.100000000000001" customHeight="1" x14ac:dyDescent="0.3">
      <c r="A4427" s="80"/>
      <c r="B4427" s="110" t="str">
        <f>IF(E4427="","",VLOOKUP(E4427,[1]PROJECTES!$C$14:$G$5000,2,FALSE))</f>
        <v/>
      </c>
      <c r="C4427" s="80"/>
      <c r="D4427" s="283" t="str">
        <f>IF(E4427="","",VLOOKUP(E4427,[1]PROJECTES!$C$14:$G$5000,5,FALSE))</f>
        <v/>
      </c>
      <c r="E4427" s="156"/>
      <c r="F4427" s="110" t="str">
        <f>IF(I4427="","",VLOOKUP(I4427,[1]PROJECTES!$C$14:$G$5000,2,FALSE))</f>
        <v/>
      </c>
      <c r="G4427" s="112" t="str">
        <f>IF(E4427="","",VLOOKUP(E4427,[1]PROJECTES!$C$14:$G$5000,4,FALSE))</f>
        <v/>
      </c>
      <c r="H4427" s="95"/>
      <c r="I4427" s="113" t="str">
        <f>IF(H4427="","",VLOOKUP(H4427,BD!B$2:C$16,2,FALSE))</f>
        <v/>
      </c>
      <c r="J4427" s="114"/>
      <c r="K4427" s="115" t="str">
        <f t="shared" si="161"/>
        <v/>
      </c>
      <c r="L4427" s="116" t="str">
        <f t="shared" ca="1" si="162"/>
        <v>-</v>
      </c>
      <c r="M4427" s="111" t="str">
        <f>IF(E4427="","",VLOOKUP(E4427,[1]PROJECTES!$C$14:$Z$5000,21,FALSE))</f>
        <v/>
      </c>
      <c r="N4427" s="117"/>
      <c r="O4427" s="118" t="s">
        <v>222</v>
      </c>
      <c r="P4427" s="119"/>
      <c r="Q4427" s="84"/>
      <c r="R4427" s="125"/>
      <c r="S4427" s="166"/>
      <c r="T4427" s="167"/>
    </row>
    <row r="4428" spans="1:20" s="121" customFormat="1" ht="20.100000000000001" customHeight="1" x14ac:dyDescent="0.3">
      <c r="A4428" s="80"/>
      <c r="B4428" s="110" t="str">
        <f>IF(E4428="","",VLOOKUP(E4428,[1]PROJECTES!$C$14:$G$5000,2,FALSE))</f>
        <v/>
      </c>
      <c r="C4428" s="80"/>
      <c r="D4428" s="283" t="str">
        <f>IF(E4428="","",VLOOKUP(E4428,[1]PROJECTES!$C$14:$G$5000,5,FALSE))</f>
        <v/>
      </c>
      <c r="E4428" s="156"/>
      <c r="F4428" s="110" t="str">
        <f>IF(I4428="","",VLOOKUP(I4428,[1]PROJECTES!$C$14:$G$5000,2,FALSE))</f>
        <v/>
      </c>
      <c r="G4428" s="112" t="str">
        <f>IF(E4428="","",VLOOKUP(E4428,[1]PROJECTES!$C$14:$G$5000,4,FALSE))</f>
        <v/>
      </c>
      <c r="H4428" s="95"/>
      <c r="I4428" s="113" t="str">
        <f>IF(H4428="","",VLOOKUP(H4428,BD!B$2:C$16,2,FALSE))</f>
        <v/>
      </c>
      <c r="J4428" s="114"/>
      <c r="K4428" s="115" t="str">
        <f t="shared" si="161"/>
        <v/>
      </c>
      <c r="L4428" s="116" t="str">
        <f t="shared" ca="1" si="162"/>
        <v>-</v>
      </c>
      <c r="M4428" s="111" t="str">
        <f>IF(E4428="","",VLOOKUP(E4428,[1]PROJECTES!$C$14:$Z$5000,21,FALSE))</f>
        <v/>
      </c>
      <c r="N4428" s="117"/>
      <c r="O4428" s="118" t="s">
        <v>222</v>
      </c>
      <c r="P4428" s="119"/>
      <c r="Q4428" s="84"/>
      <c r="R4428" s="125"/>
      <c r="S4428" s="166"/>
      <c r="T4428" s="167"/>
    </row>
    <row r="4429" spans="1:20" s="121" customFormat="1" ht="20.100000000000001" customHeight="1" x14ac:dyDescent="0.3">
      <c r="A4429" s="80"/>
      <c r="B4429" s="110" t="str">
        <f>IF(E4429="","",VLOOKUP(E4429,[1]PROJECTES!$C$14:$G$5000,2,FALSE))</f>
        <v/>
      </c>
      <c r="C4429" s="80"/>
      <c r="D4429" s="283" t="str">
        <f>IF(E4429="","",VLOOKUP(E4429,[1]PROJECTES!$C$14:$G$5000,5,FALSE))</f>
        <v/>
      </c>
      <c r="E4429" s="156"/>
      <c r="F4429" s="110" t="str">
        <f>IF(I4429="","",VLOOKUP(I4429,[1]PROJECTES!$C$14:$G$5000,2,FALSE))</f>
        <v/>
      </c>
      <c r="G4429" s="112" t="str">
        <f>IF(E4429="","",VLOOKUP(E4429,[1]PROJECTES!$C$14:$G$5000,4,FALSE))</f>
        <v/>
      </c>
      <c r="H4429" s="95"/>
      <c r="I4429" s="113" t="str">
        <f>IF(H4429="","",VLOOKUP(H4429,BD!B$2:C$16,2,FALSE))</f>
        <v/>
      </c>
      <c r="J4429" s="114"/>
      <c r="K4429" s="115" t="str">
        <f t="shared" si="161"/>
        <v/>
      </c>
      <c r="L4429" s="116" t="str">
        <f t="shared" ca="1" si="162"/>
        <v>-</v>
      </c>
      <c r="M4429" s="111" t="str">
        <f>IF(E4429="","",VLOOKUP(E4429,[1]PROJECTES!$C$14:$Z$5000,21,FALSE))</f>
        <v/>
      </c>
      <c r="N4429" s="117"/>
      <c r="O4429" s="118" t="s">
        <v>222</v>
      </c>
      <c r="P4429" s="119"/>
      <c r="Q4429" s="84"/>
      <c r="R4429" s="125"/>
      <c r="S4429" s="166"/>
      <c r="T4429" s="167"/>
    </row>
    <row r="4430" spans="1:20" s="121" customFormat="1" ht="20.100000000000001" customHeight="1" x14ac:dyDescent="0.3">
      <c r="A4430" s="80"/>
      <c r="B4430" s="110" t="str">
        <f>IF(E4430="","",VLOOKUP(E4430,[1]PROJECTES!$C$14:$G$5000,2,FALSE))</f>
        <v/>
      </c>
      <c r="C4430" s="80"/>
      <c r="D4430" s="283" t="str">
        <f>IF(E4430="","",VLOOKUP(E4430,[1]PROJECTES!$C$14:$G$5000,5,FALSE))</f>
        <v/>
      </c>
      <c r="E4430" s="156"/>
      <c r="F4430" s="110" t="str">
        <f>IF(I4430="","",VLOOKUP(I4430,[1]PROJECTES!$C$14:$G$5000,2,FALSE))</f>
        <v/>
      </c>
      <c r="G4430" s="112" t="str">
        <f>IF(E4430="","",VLOOKUP(E4430,[1]PROJECTES!$C$14:$G$5000,4,FALSE))</f>
        <v/>
      </c>
      <c r="H4430" s="95"/>
      <c r="I4430" s="113" t="str">
        <f>IF(H4430="","",VLOOKUP(H4430,BD!B$2:C$16,2,FALSE))</f>
        <v/>
      </c>
      <c r="J4430" s="114"/>
      <c r="K4430" s="115" t="str">
        <f t="shared" si="161"/>
        <v/>
      </c>
      <c r="L4430" s="116" t="str">
        <f t="shared" ca="1" si="162"/>
        <v>-</v>
      </c>
      <c r="M4430" s="111" t="str">
        <f>IF(E4430="","",VLOOKUP(E4430,[1]PROJECTES!$C$14:$Z$5000,21,FALSE))</f>
        <v/>
      </c>
      <c r="N4430" s="117"/>
      <c r="O4430" s="118" t="s">
        <v>222</v>
      </c>
      <c r="P4430" s="119"/>
      <c r="Q4430" s="84"/>
      <c r="R4430" s="125"/>
      <c r="S4430" s="166"/>
      <c r="T4430" s="167"/>
    </row>
    <row r="4431" spans="1:20" s="121" customFormat="1" ht="20.100000000000001" customHeight="1" x14ac:dyDescent="0.3">
      <c r="A4431" s="80"/>
      <c r="B4431" s="110" t="str">
        <f>IF(E4431="","",VLOOKUP(E4431,[1]PROJECTES!$C$14:$G$5000,2,FALSE))</f>
        <v/>
      </c>
      <c r="C4431" s="80"/>
      <c r="D4431" s="283" t="str">
        <f>IF(E4431="","",VLOOKUP(E4431,[1]PROJECTES!$C$14:$G$5000,5,FALSE))</f>
        <v/>
      </c>
      <c r="E4431" s="79"/>
      <c r="F4431" s="110" t="str">
        <f>IF(I4431="","",VLOOKUP(I4431,[1]PROJECTES!$C$14:$G$5000,2,FALSE))</f>
        <v/>
      </c>
      <c r="G4431" s="112" t="str">
        <f>IF(E4431="","",VLOOKUP(E4431,[1]PROJECTES!$C$14:$G$5000,4,FALSE))</f>
        <v/>
      </c>
      <c r="H4431" s="95"/>
      <c r="I4431" s="113" t="str">
        <f>IF(H4431="","",VLOOKUP(H4431,BD!B$2:C$16,2,FALSE))</f>
        <v/>
      </c>
      <c r="J4431" s="144"/>
      <c r="K4431" s="115" t="str">
        <f t="shared" si="161"/>
        <v/>
      </c>
      <c r="L4431" s="116" t="str">
        <f t="shared" ca="1" si="162"/>
        <v>-</v>
      </c>
      <c r="M4431" s="111" t="str">
        <f>IF(E4431="","",VLOOKUP(E4431,[1]PROJECTES!$C$14:$Z$5000,21,FALSE))</f>
        <v/>
      </c>
      <c r="N4431" s="117"/>
      <c r="O4431" s="118" t="s">
        <v>222</v>
      </c>
      <c r="P4431" s="119"/>
      <c r="Q4431" s="84"/>
      <c r="R4431" s="125"/>
      <c r="S4431" s="166"/>
      <c r="T4431" s="167"/>
    </row>
    <row r="4432" spans="1:20" s="121" customFormat="1" ht="20.100000000000001" customHeight="1" x14ac:dyDescent="0.3">
      <c r="A4432" s="80"/>
      <c r="B4432" s="110" t="str">
        <f>IF(E4432="","",VLOOKUP(E4432,[1]PROJECTES!$C$14:$G$5000,2,FALSE))</f>
        <v/>
      </c>
      <c r="C4432" s="80"/>
      <c r="D4432" s="283" t="str">
        <f>IF(E4432="","",VLOOKUP(E4432,[1]PROJECTES!$C$14:$G$5000,5,FALSE))</f>
        <v/>
      </c>
      <c r="E4432" s="79"/>
      <c r="F4432" s="110" t="str">
        <f>IF(I4432="","",VLOOKUP(I4432,[1]PROJECTES!$C$14:$G$5000,2,FALSE))</f>
        <v/>
      </c>
      <c r="G4432" s="112" t="str">
        <f>IF(E4432="","",VLOOKUP(E4432,[1]PROJECTES!$C$14:$G$5000,4,FALSE))</f>
        <v/>
      </c>
      <c r="H4432" s="95"/>
      <c r="I4432" s="113" t="str">
        <f>IF(H4432="","",VLOOKUP(H4432,BD!B$2:C$16,2,FALSE))</f>
        <v/>
      </c>
      <c r="J4432" s="144"/>
      <c r="K4432" s="115" t="str">
        <f t="shared" si="161"/>
        <v/>
      </c>
      <c r="L4432" s="116" t="str">
        <f t="shared" ca="1" si="162"/>
        <v>-</v>
      </c>
      <c r="M4432" s="111" t="str">
        <f>IF(E4432="","",VLOOKUP(E4432,[1]PROJECTES!$C$14:$Z$5000,21,FALSE))</f>
        <v/>
      </c>
      <c r="N4432" s="117"/>
      <c r="O4432" s="118" t="s">
        <v>222</v>
      </c>
      <c r="P4432" s="119"/>
      <c r="Q4432" s="84"/>
      <c r="R4432" s="125"/>
      <c r="S4432" s="166"/>
      <c r="T4432" s="167"/>
    </row>
    <row r="4433" spans="1:24" s="121" customFormat="1" ht="24" customHeight="1" thickBot="1" x14ac:dyDescent="0.35">
      <c r="A4433" s="80"/>
      <c r="B4433" s="110" t="str">
        <f>IF(E4433="","",VLOOKUP(E4433,[1]PROJECTES!$C$14:$G$5000,2,FALSE))</f>
        <v/>
      </c>
      <c r="C4433" s="80"/>
      <c r="D4433" s="283" t="str">
        <f>IF(E4433="","",VLOOKUP(E4433,[1]PROJECTES!$C$14:$G$5000,5,FALSE))</f>
        <v/>
      </c>
      <c r="E4433" s="79"/>
      <c r="F4433" s="110" t="str">
        <f>IF(I4433="","",VLOOKUP(I4433,[1]PROJECTES!$C$14:$G$5000,2,FALSE))</f>
        <v/>
      </c>
      <c r="G4433" s="112" t="str">
        <f>IF(E4433="","",VLOOKUP(E4433,[1]PROJECTES!$C$14:$G$5000,4,FALSE))</f>
        <v/>
      </c>
      <c r="H4433" s="95"/>
      <c r="I4433" s="113" t="str">
        <f>IF(H4433="","",VLOOKUP(H4433,BD!B$2:C$16,2,FALSE))</f>
        <v/>
      </c>
      <c r="J4433" s="144"/>
      <c r="K4433" s="115" t="str">
        <f t="shared" si="161"/>
        <v/>
      </c>
      <c r="L4433" s="116" t="str">
        <f t="shared" ca="1" si="162"/>
        <v>-</v>
      </c>
      <c r="M4433" s="111" t="str">
        <f>IF(E4433="","",VLOOKUP(E4433,[1]PROJECTES!$C$14:$Z$5000,21,FALSE))</f>
        <v/>
      </c>
      <c r="N4433" s="117"/>
      <c r="O4433" s="118" t="s">
        <v>222</v>
      </c>
      <c r="P4433" s="119"/>
      <c r="Q4433" s="84"/>
      <c r="R4433" s="125"/>
      <c r="S4433" s="166"/>
      <c r="T4433" s="167"/>
      <c r="V4433" s="301"/>
      <c r="W4433" s="301"/>
      <c r="X4433" s="301"/>
    </row>
    <row r="4434" spans="1:24" s="121" customFormat="1" ht="20.100000000000001" customHeight="1" x14ac:dyDescent="0.3">
      <c r="A4434" s="80"/>
      <c r="B4434" s="110" t="str">
        <f>IF(E4434="","",VLOOKUP(E4434,[1]PROJECTES!$C$14:$G$5000,2,FALSE))</f>
        <v/>
      </c>
      <c r="C4434" s="80"/>
      <c r="D4434" s="283" t="str">
        <f>IF(E4434="","",VLOOKUP(E4434,[1]PROJECTES!$C$14:$G$5000,5,FALSE))</f>
        <v/>
      </c>
      <c r="E4434" s="79"/>
      <c r="F4434" s="110" t="str">
        <f>IF(I4434="","",VLOOKUP(I4434,[1]PROJECTES!$C$14:$G$5000,2,FALSE))</f>
        <v/>
      </c>
      <c r="G4434" s="112" t="str">
        <f>IF(E4434="","",VLOOKUP(E4434,[1]PROJECTES!$C$14:$G$5000,4,FALSE))</f>
        <v/>
      </c>
      <c r="H4434" s="95"/>
      <c r="I4434" s="113" t="str">
        <f>IF(H4434="","",VLOOKUP(H4434,BD!B$2:C$16,2,FALSE))</f>
        <v/>
      </c>
      <c r="J4434" s="144"/>
      <c r="K4434" s="115" t="str">
        <f t="shared" si="161"/>
        <v/>
      </c>
      <c r="L4434" s="116" t="str">
        <f t="shared" ca="1" si="162"/>
        <v>-</v>
      </c>
      <c r="M4434" s="111" t="str">
        <f>IF(E4434="","",VLOOKUP(E4434,[1]PROJECTES!$C$14:$Z$5000,21,FALSE))</f>
        <v/>
      </c>
      <c r="N4434" s="117"/>
      <c r="O4434" s="118" t="s">
        <v>222</v>
      </c>
      <c r="P4434" s="119"/>
      <c r="Q4434" s="84"/>
      <c r="R4434" s="125"/>
      <c r="S4434" s="166"/>
      <c r="T4434" s="167"/>
    </row>
    <row r="4435" spans="1:24" s="121" customFormat="1" ht="20.100000000000001" customHeight="1" x14ac:dyDescent="0.3">
      <c r="A4435" s="80"/>
      <c r="B4435" s="110" t="str">
        <f>IF(E4435="","",VLOOKUP(E4435,[1]PROJECTES!$C$14:$G$5000,2,FALSE))</f>
        <v/>
      </c>
      <c r="C4435" s="80"/>
      <c r="D4435" s="283" t="str">
        <f>IF(E4435="","",VLOOKUP(E4435,[1]PROJECTES!$C$14:$G$5000,5,FALSE))</f>
        <v/>
      </c>
      <c r="E4435" s="79"/>
      <c r="F4435" s="110" t="str">
        <f>IF(I4435="","",VLOOKUP(I4435,[1]PROJECTES!$C$14:$G$5000,2,FALSE))</f>
        <v/>
      </c>
      <c r="G4435" s="112" t="str">
        <f>IF(E4435="","",VLOOKUP(E4435,[1]PROJECTES!$C$14:$G$5000,4,FALSE))</f>
        <v/>
      </c>
      <c r="H4435" s="95"/>
      <c r="I4435" s="113" t="str">
        <f>IF(H4435="","",VLOOKUP(H4435,BD!B$2:C$16,2,FALSE))</f>
        <v/>
      </c>
      <c r="J4435" s="144"/>
      <c r="K4435" s="115" t="str">
        <f t="shared" si="161"/>
        <v/>
      </c>
      <c r="L4435" s="116" t="str">
        <f t="shared" ca="1" si="162"/>
        <v>-</v>
      </c>
      <c r="M4435" s="111" t="str">
        <f>IF(E4435="","",VLOOKUP(E4435,[1]PROJECTES!$C$14:$Z$5000,21,FALSE))</f>
        <v/>
      </c>
      <c r="N4435" s="117"/>
      <c r="O4435" s="118" t="s">
        <v>222</v>
      </c>
      <c r="P4435" s="119"/>
      <c r="Q4435" s="84"/>
      <c r="R4435" s="125"/>
      <c r="S4435" s="166"/>
      <c r="T4435" s="167"/>
    </row>
    <row r="4436" spans="1:24" s="121" customFormat="1" ht="20.100000000000001" customHeight="1" x14ac:dyDescent="0.3">
      <c r="A4436" s="80"/>
      <c r="B4436" s="110" t="str">
        <f>IF(E4436="","",VLOOKUP(E4436,[1]PROJECTES!$C$14:$G$5000,2,FALSE))</f>
        <v/>
      </c>
      <c r="C4436" s="80"/>
      <c r="D4436" s="283" t="str">
        <f>IF(E4436="","",VLOOKUP(E4436,[1]PROJECTES!$C$14:$G$5000,5,FALSE))</f>
        <v/>
      </c>
      <c r="E4436" s="79"/>
      <c r="F4436" s="110" t="str">
        <f>IF(I4436="","",VLOOKUP(I4436,[1]PROJECTES!$C$14:$G$5000,2,FALSE))</f>
        <v/>
      </c>
      <c r="G4436" s="112" t="str">
        <f>IF(E4436="","",VLOOKUP(E4436,[1]PROJECTES!$C$14:$G$5000,4,FALSE))</f>
        <v/>
      </c>
      <c r="H4436" s="95"/>
      <c r="I4436" s="113"/>
      <c r="J4436" s="114"/>
      <c r="K4436" s="115" t="str">
        <f t="shared" ref="K4436:K4440" si="163">IF(J4436="","",WEEKNUM(J4436,2)-0)</f>
        <v/>
      </c>
      <c r="L4436" s="116" t="str">
        <f t="shared" ref="L4436:L4440" ca="1" si="164">IF(M4436="","-",IF(G4436="TA","-",+M4436-TODAY()))</f>
        <v>-</v>
      </c>
      <c r="M4436" s="111" t="str">
        <f>IF(E4436="","",VLOOKUP(E4436,[1]PROJECTES!$C$14:$Z$5000,21,FALSE))</f>
        <v/>
      </c>
      <c r="N4436" s="117"/>
      <c r="O4436" s="118" t="s">
        <v>222</v>
      </c>
      <c r="P4436" s="119"/>
      <c r="Q4436" s="84"/>
      <c r="R4436" s="125"/>
      <c r="S4436" s="166"/>
      <c r="T4436" s="167"/>
    </row>
    <row r="4437" spans="1:24" s="121" customFormat="1" ht="20.100000000000001" customHeight="1" x14ac:dyDescent="0.3">
      <c r="A4437" s="80"/>
      <c r="B4437" s="110" t="str">
        <f>IF(E4437="","",VLOOKUP(E4437,[1]PROJECTES!$C$14:$G$5000,2,FALSE))</f>
        <v/>
      </c>
      <c r="C4437" s="80"/>
      <c r="D4437" s="283" t="str">
        <f>IF(E4437="","",VLOOKUP(E4437,[1]PROJECTES!$C$14:$G$5000,5,FALSE))</f>
        <v/>
      </c>
      <c r="E4437" s="79"/>
      <c r="F4437" s="110" t="str">
        <f>IF(I4437="","",VLOOKUP(I4437,[1]PROJECTES!$C$14:$G$5000,2,FALSE))</f>
        <v/>
      </c>
      <c r="G4437" s="112" t="str">
        <f>IF(E4437="","",VLOOKUP(E4437,[1]PROJECTES!$C$14:$G$5000,4,FALSE))</f>
        <v/>
      </c>
      <c r="H4437" s="95"/>
      <c r="I4437" s="113" t="str">
        <f>IF(H4437="","",VLOOKUP(H4437,BD!B$2:C$16,2,FALSE))</f>
        <v/>
      </c>
      <c r="J4437" s="114"/>
      <c r="K4437" s="115" t="str">
        <f t="shared" si="163"/>
        <v/>
      </c>
      <c r="L4437" s="116" t="str">
        <f t="shared" ca="1" si="164"/>
        <v>-</v>
      </c>
      <c r="M4437" s="111" t="str">
        <f>IF(E4437="","",VLOOKUP(E4437,[1]PROJECTES!$C$14:$Z$5000,21,FALSE))</f>
        <v/>
      </c>
      <c r="N4437" s="117"/>
      <c r="O4437" s="118" t="s">
        <v>222</v>
      </c>
      <c r="P4437" s="119"/>
      <c r="Q4437" s="84"/>
      <c r="R4437" s="125"/>
      <c r="S4437" s="166"/>
      <c r="T4437" s="167"/>
    </row>
    <row r="4438" spans="1:24" s="121" customFormat="1" ht="20.100000000000001" customHeight="1" x14ac:dyDescent="0.3">
      <c r="A4438" s="80"/>
      <c r="B4438" s="110" t="str">
        <f>IF(E4438="","",VLOOKUP(E4438,[1]PROJECTES!$C$14:$G$5000,2,FALSE))</f>
        <v/>
      </c>
      <c r="C4438" s="80"/>
      <c r="D4438" s="283" t="str">
        <f>IF(E4438="","",VLOOKUP(E4438,[1]PROJECTES!$C$14:$G$5000,5,FALSE))</f>
        <v/>
      </c>
      <c r="E4438" s="79"/>
      <c r="F4438" s="110" t="str">
        <f>IF(I4438="","",VLOOKUP(I4438,[1]PROJECTES!$C$14:$G$5000,2,FALSE))</f>
        <v/>
      </c>
      <c r="G4438" s="112" t="str">
        <f>IF(E4438="","",VLOOKUP(E4438,[1]PROJECTES!$C$14:$G$5000,4,FALSE))</f>
        <v/>
      </c>
      <c r="H4438" s="95"/>
      <c r="I4438" s="113"/>
      <c r="J4438" s="114"/>
      <c r="K4438" s="115" t="str">
        <f t="shared" si="163"/>
        <v/>
      </c>
      <c r="L4438" s="116" t="str">
        <f t="shared" ca="1" si="164"/>
        <v>-</v>
      </c>
      <c r="M4438" s="111" t="str">
        <f>IF(E4438="","",VLOOKUP(E4438,[1]PROJECTES!$C$14:$Z$5000,21,FALSE))</f>
        <v/>
      </c>
      <c r="N4438" s="117"/>
      <c r="O4438" s="118" t="s">
        <v>222</v>
      </c>
      <c r="P4438" s="119"/>
      <c r="Q4438" s="84"/>
      <c r="R4438" s="125"/>
      <c r="S4438" s="166"/>
      <c r="T4438" s="167"/>
    </row>
    <row r="4439" spans="1:24" s="121" customFormat="1" ht="20.100000000000001" customHeight="1" x14ac:dyDescent="0.3">
      <c r="A4439" s="80"/>
      <c r="B4439" s="110" t="str">
        <f>IF(E4439="","",VLOOKUP(E4439,[1]PROJECTES!$C$14:$G$5000,2,FALSE))</f>
        <v/>
      </c>
      <c r="C4439" s="80"/>
      <c r="D4439" s="283" t="str">
        <f>IF(E4439="","",VLOOKUP(E4439,[1]PROJECTES!$C$14:$G$5000,5,FALSE))</f>
        <v/>
      </c>
      <c r="E4439" s="79"/>
      <c r="F4439" s="110" t="str">
        <f>IF(I4439="","",VLOOKUP(I4439,[1]PROJECTES!$C$14:$G$5000,2,FALSE))</f>
        <v/>
      </c>
      <c r="G4439" s="112" t="str">
        <f>IF(E4439="","",VLOOKUP(E4439,[1]PROJECTES!$C$14:$G$5000,4,FALSE))</f>
        <v/>
      </c>
      <c r="H4439" s="95"/>
      <c r="I4439" s="113"/>
      <c r="J4439" s="114"/>
      <c r="K4439" s="115" t="str">
        <f t="shared" si="163"/>
        <v/>
      </c>
      <c r="L4439" s="116" t="str">
        <f t="shared" ca="1" si="164"/>
        <v>-</v>
      </c>
      <c r="M4439" s="111" t="str">
        <f>IF(E4439="","",VLOOKUP(E4439,[1]PROJECTES!$C$14:$Z$5000,21,FALSE))</f>
        <v/>
      </c>
      <c r="N4439" s="117"/>
      <c r="O4439" s="118" t="s">
        <v>222</v>
      </c>
      <c r="P4439" s="119"/>
      <c r="Q4439" s="84"/>
      <c r="R4439" s="125"/>
      <c r="S4439" s="166"/>
      <c r="T4439" s="167"/>
    </row>
    <row r="4440" spans="1:24" s="121" customFormat="1" ht="20.100000000000001" customHeight="1" x14ac:dyDescent="0.3">
      <c r="A4440" s="80"/>
      <c r="B4440" s="110" t="str">
        <f>IF(E4440="","",VLOOKUP(E4440,[1]PROJECTES!$C$14:$G$5000,2,FALSE))</f>
        <v/>
      </c>
      <c r="C4440" s="80"/>
      <c r="D4440" s="283" t="str">
        <f>IF(E4440="","",VLOOKUP(E4440,[1]PROJECTES!$C$14:$G$5000,5,FALSE))</f>
        <v/>
      </c>
      <c r="E4440" s="79"/>
      <c r="F4440" s="110" t="str">
        <f>IF(I4440="","",VLOOKUP(I4440,[1]PROJECTES!$C$14:$G$5000,2,FALSE))</f>
        <v/>
      </c>
      <c r="G4440" s="112" t="str">
        <f>IF(E4440="","",VLOOKUP(E4440,[1]PROJECTES!$C$14:$G$5000,4,FALSE))</f>
        <v/>
      </c>
      <c r="H4440" s="95"/>
      <c r="I4440" s="113"/>
      <c r="J4440" s="114"/>
      <c r="K4440" s="115" t="str">
        <f t="shared" si="163"/>
        <v/>
      </c>
      <c r="L4440" s="116" t="str">
        <f t="shared" ca="1" si="164"/>
        <v>-</v>
      </c>
      <c r="M4440" s="111" t="str">
        <f>IF(E4440="","",VLOOKUP(E4440,[1]PROJECTES!$C$14:$Z$5000,21,FALSE))</f>
        <v/>
      </c>
      <c r="N4440" s="117"/>
      <c r="O4440" s="118" t="s">
        <v>222</v>
      </c>
      <c r="P4440" s="119"/>
      <c r="Q4440" s="84"/>
      <c r="R4440" s="125"/>
      <c r="S4440" s="166"/>
      <c r="T4440" s="167"/>
    </row>
    <row r="4441" spans="1:24" s="121" customFormat="1" ht="20.100000000000001" customHeight="1" x14ac:dyDescent="0.3">
      <c r="A4441" s="80"/>
      <c r="B4441" s="110" t="str">
        <f>IF(E4441="","",VLOOKUP(E4441,[1]PROJECTES!$C$14:$G$5000,2,FALSE))</f>
        <v/>
      </c>
      <c r="C4441" s="80"/>
      <c r="D4441" s="283" t="str">
        <f>IF(E4441="","",VLOOKUP(E4441,[1]PROJECTES!$C$14:$G$5000,5,FALSE))</f>
        <v/>
      </c>
      <c r="E4441" s="156"/>
      <c r="F4441" s="110" t="str">
        <f>IF(I4441="","",VLOOKUP(I4441,[1]PROJECTES!$C$14:$G$5000,2,FALSE))</f>
        <v/>
      </c>
      <c r="G4441" s="112" t="str">
        <f>IF(E4441="","",VLOOKUP(E4441,[1]PROJECTES!$C$14:$G$5000,4,FALSE))</f>
        <v/>
      </c>
      <c r="H4441" s="95"/>
      <c r="I4441" s="113" t="str">
        <f>IF(H4441="","",VLOOKUP(H4441,BD!B$2:C$16,2,FALSE))</f>
        <v/>
      </c>
      <c r="J4441" s="114"/>
      <c r="K4441" s="115" t="str">
        <f t="shared" si="161"/>
        <v/>
      </c>
      <c r="L4441" s="116" t="str">
        <f t="shared" ca="1" si="162"/>
        <v>-</v>
      </c>
      <c r="M4441" s="111" t="str">
        <f>IF(E4441="","",VLOOKUP(E4441,[1]PROJECTES!$C$14:$Z$5000,21,FALSE))</f>
        <v/>
      </c>
      <c r="N4441" s="117"/>
      <c r="O4441" s="118" t="s">
        <v>222</v>
      </c>
      <c r="P4441" s="119"/>
      <c r="Q4441" s="84"/>
      <c r="R4441" s="125"/>
      <c r="S4441" s="166"/>
      <c r="T4441" s="167"/>
    </row>
    <row r="4442" spans="1:24" s="121" customFormat="1" ht="20.100000000000001" customHeight="1" x14ac:dyDescent="0.3">
      <c r="A4442" s="80"/>
      <c r="B4442" s="110" t="str">
        <f>IF(E4442="","",VLOOKUP(E4442,[1]PROJECTES!$C$14:$G$5000,2,FALSE))</f>
        <v/>
      </c>
      <c r="C4442" s="80"/>
      <c r="D4442" s="283" t="str">
        <f>IF(E4442="","",VLOOKUP(E4442,[1]PROJECTES!$C$14:$G$5000,5,FALSE))</f>
        <v/>
      </c>
      <c r="E4442" s="156"/>
      <c r="F4442" s="110" t="str">
        <f>IF(I4442="","",VLOOKUP(I4442,[1]PROJECTES!$C$14:$G$5000,2,FALSE))</f>
        <v/>
      </c>
      <c r="G4442" s="112" t="str">
        <f>IF(E4442="","",VLOOKUP(E4442,[1]PROJECTES!$C$14:$G$5000,4,FALSE))</f>
        <v/>
      </c>
      <c r="H4442" s="95"/>
      <c r="I4442" s="113" t="str">
        <f>IF(H4442="","",VLOOKUP(H4442,BD!B$2:C$16,2,FALSE))</f>
        <v/>
      </c>
      <c r="J4442" s="114"/>
      <c r="K4442" s="115" t="str">
        <f t="shared" si="161"/>
        <v/>
      </c>
      <c r="L4442" s="116" t="str">
        <f t="shared" ca="1" si="162"/>
        <v>-</v>
      </c>
      <c r="M4442" s="111" t="str">
        <f>IF(E4442="","",VLOOKUP(E4442,[1]PROJECTES!$C$14:$Z$5000,21,FALSE))</f>
        <v/>
      </c>
      <c r="N4442" s="117"/>
      <c r="O4442" s="118" t="s">
        <v>222</v>
      </c>
      <c r="P4442" s="119"/>
      <c r="Q4442" s="84"/>
      <c r="R4442" s="125"/>
      <c r="S4442" s="166"/>
      <c r="T4442" s="167"/>
    </row>
    <row r="4443" spans="1:24" s="121" customFormat="1" ht="20.100000000000001" customHeight="1" x14ac:dyDescent="0.3">
      <c r="A4443" s="80"/>
      <c r="B4443" s="110" t="str">
        <f>IF(E4443="","",VLOOKUP(E4443,[1]PROJECTES!$C$14:$G$5000,2,FALSE))</f>
        <v/>
      </c>
      <c r="C4443" s="80"/>
      <c r="D4443" s="283" t="str">
        <f>IF(E4443="","",VLOOKUP(E4443,[1]PROJECTES!$C$14:$G$5000,5,FALSE))</f>
        <v/>
      </c>
      <c r="E4443" s="79"/>
      <c r="F4443" s="110" t="str">
        <f>IF(I4443="","",VLOOKUP(I4443,[1]PROJECTES!$C$14:$G$5000,2,FALSE))</f>
        <v/>
      </c>
      <c r="G4443" s="112" t="str">
        <f>IF(E4443="","",VLOOKUP(E4443,[1]PROJECTES!$C$14:$G$5000,4,FALSE))</f>
        <v/>
      </c>
      <c r="H4443" s="95"/>
      <c r="I4443" s="113" t="str">
        <f>IF(H4443="","",VLOOKUP(H4443,BD!B$2:C$16,2,FALSE))</f>
        <v/>
      </c>
      <c r="J4443" s="114"/>
      <c r="K4443" s="115" t="str">
        <f t="shared" si="161"/>
        <v/>
      </c>
      <c r="L4443" s="116" t="str">
        <f t="shared" ca="1" si="162"/>
        <v>-</v>
      </c>
      <c r="M4443" s="111" t="str">
        <f>IF(E4443="","",VLOOKUP(E4443,[1]PROJECTES!$C$14:$Z$5000,21,FALSE))</f>
        <v/>
      </c>
      <c r="N4443" s="117"/>
      <c r="O4443" s="118" t="s">
        <v>222</v>
      </c>
      <c r="P4443" s="119"/>
      <c r="Q4443" s="84"/>
      <c r="R4443" s="125"/>
      <c r="S4443" s="166"/>
      <c r="T4443" s="167"/>
    </row>
    <row r="4444" spans="1:24" s="121" customFormat="1" ht="20.100000000000001" customHeight="1" x14ac:dyDescent="0.3">
      <c r="A4444" s="80"/>
      <c r="B4444" s="110" t="str">
        <f>IF(E4444="","",VLOOKUP(E4444,[1]PROJECTES!$C$14:$G$5000,2,FALSE))</f>
        <v/>
      </c>
      <c r="C4444" s="80"/>
      <c r="D4444" s="283" t="str">
        <f>IF(E4444="","",VLOOKUP(E4444,[1]PROJECTES!$C$14:$G$5000,5,FALSE))</f>
        <v/>
      </c>
      <c r="E4444" s="79"/>
      <c r="F4444" s="110" t="str">
        <f>IF(I4444="","",VLOOKUP(I4444,[1]PROJECTES!$C$14:$G$5000,2,FALSE))</f>
        <v/>
      </c>
      <c r="G4444" s="112" t="str">
        <f>IF(E4444="","",VLOOKUP(E4444,[1]PROJECTES!$C$14:$G$5000,4,FALSE))</f>
        <v/>
      </c>
      <c r="H4444" s="95"/>
      <c r="I4444" s="113" t="str">
        <f>IF(H4444="","",VLOOKUP(H4444,BD!B$2:C$16,2,FALSE))</f>
        <v/>
      </c>
      <c r="J4444" s="114"/>
      <c r="K4444" s="115" t="str">
        <f t="shared" si="161"/>
        <v/>
      </c>
      <c r="L4444" s="116" t="str">
        <f t="shared" ca="1" si="162"/>
        <v>-</v>
      </c>
      <c r="M4444" s="111" t="str">
        <f>IF(E4444="","",VLOOKUP(E4444,[1]PROJECTES!$C$14:$Z$5000,21,FALSE))</f>
        <v/>
      </c>
      <c r="N4444" s="117"/>
      <c r="O4444" s="118" t="s">
        <v>222</v>
      </c>
      <c r="P4444" s="119"/>
      <c r="Q4444" s="84"/>
      <c r="R4444" s="125"/>
      <c r="S4444" s="166"/>
      <c r="T4444" s="167"/>
    </row>
    <row r="4445" spans="1:24" s="121" customFormat="1" ht="20.100000000000001" customHeight="1" x14ac:dyDescent="0.3">
      <c r="A4445" s="80"/>
      <c r="B4445" s="110" t="str">
        <f>IF(E4445="","",VLOOKUP(E4445,[1]PROJECTES!$C$14:$G$5000,2,FALSE))</f>
        <v/>
      </c>
      <c r="C4445" s="80"/>
      <c r="D4445" s="283" t="str">
        <f>IF(E4445="","",VLOOKUP(E4445,[1]PROJECTES!$C$14:$G$5000,5,FALSE))</f>
        <v/>
      </c>
      <c r="E4445" s="79"/>
      <c r="F4445" s="110" t="str">
        <f>IF(I4445="","",VLOOKUP(I4445,[1]PROJECTES!$C$14:$G$5000,2,FALSE))</f>
        <v/>
      </c>
      <c r="G4445" s="112" t="str">
        <f>IF(E4445="","",VLOOKUP(E4445,[1]PROJECTES!$C$14:$G$5000,4,FALSE))</f>
        <v/>
      </c>
      <c r="H4445" s="95"/>
      <c r="I4445" s="113" t="str">
        <f>IF(H4445="","",VLOOKUP(H4445,BD!B$2:C$16,2,FALSE))</f>
        <v/>
      </c>
      <c r="J4445" s="114"/>
      <c r="K4445" s="115" t="str">
        <f t="shared" si="161"/>
        <v/>
      </c>
      <c r="L4445" s="116" t="str">
        <f t="shared" ca="1" si="162"/>
        <v>-</v>
      </c>
      <c r="M4445" s="111" t="str">
        <f>IF(E4445="","",VLOOKUP(E4445,[1]PROJECTES!$C$14:$Z$5000,21,FALSE))</f>
        <v/>
      </c>
      <c r="N4445" s="117"/>
      <c r="O4445" s="118" t="s">
        <v>222</v>
      </c>
      <c r="P4445" s="119"/>
      <c r="Q4445" s="84"/>
      <c r="R4445" s="125"/>
      <c r="S4445" s="166"/>
      <c r="T4445" s="167"/>
    </row>
    <row r="4446" spans="1:24" s="121" customFormat="1" ht="20.100000000000001" customHeight="1" x14ac:dyDescent="0.3">
      <c r="A4446" s="80"/>
      <c r="B4446" s="110" t="str">
        <f>IF(E4446="","",VLOOKUP(E4446,[1]PROJECTES!$C$14:$G$5000,2,FALSE))</f>
        <v/>
      </c>
      <c r="C4446" s="80"/>
      <c r="D4446" s="283" t="str">
        <f>IF(E4446="","",VLOOKUP(E4446,[1]PROJECTES!$C$14:$G$5000,5,FALSE))</f>
        <v/>
      </c>
      <c r="E4446" s="79"/>
      <c r="F4446" s="110" t="str">
        <f>IF(I4446="","",VLOOKUP(I4446,[1]PROJECTES!$C$14:$G$5000,2,FALSE))</f>
        <v/>
      </c>
      <c r="G4446" s="112" t="str">
        <f>IF(E4446="","",VLOOKUP(E4446,[1]PROJECTES!$C$14:$G$5000,4,FALSE))</f>
        <v/>
      </c>
      <c r="H4446" s="95"/>
      <c r="I4446" s="113" t="str">
        <f>IF(H4446="","",VLOOKUP(H4446,BD!B$2:C$16,2,FALSE))</f>
        <v/>
      </c>
      <c r="J4446" s="114"/>
      <c r="K4446" s="115" t="str">
        <f t="shared" si="161"/>
        <v/>
      </c>
      <c r="L4446" s="116" t="str">
        <f t="shared" ca="1" si="162"/>
        <v>-</v>
      </c>
      <c r="M4446" s="111" t="str">
        <f>IF(E4446="","",VLOOKUP(E4446,[1]PROJECTES!$C$14:$Z$5000,21,FALSE))</f>
        <v/>
      </c>
      <c r="N4446" s="117"/>
      <c r="O4446" s="118" t="s">
        <v>222</v>
      </c>
      <c r="P4446" s="119"/>
      <c r="Q4446" s="84"/>
      <c r="R4446" s="125"/>
      <c r="S4446" s="166"/>
      <c r="T4446" s="167"/>
    </row>
    <row r="4447" spans="1:24" s="121" customFormat="1" ht="20.100000000000001" customHeight="1" x14ac:dyDescent="0.3">
      <c r="A4447" s="80"/>
      <c r="B4447" s="110" t="str">
        <f>IF(E4447="","",VLOOKUP(E4447,[1]PROJECTES!$C$14:$G$5000,2,FALSE))</f>
        <v/>
      </c>
      <c r="C4447" s="80"/>
      <c r="D4447" s="283" t="str">
        <f>IF(E4447="","",VLOOKUP(E4447,[1]PROJECTES!$C$14:$G$5000,5,FALSE))</f>
        <v/>
      </c>
      <c r="E4447" s="79"/>
      <c r="F4447" s="110" t="str">
        <f>IF(I4447="","",VLOOKUP(I4447,[1]PROJECTES!$C$14:$G$5000,2,FALSE))</f>
        <v/>
      </c>
      <c r="G4447" s="112" t="str">
        <f>IF(E4447="","",VLOOKUP(E4447,[1]PROJECTES!$C$14:$G$5000,4,FALSE))</f>
        <v/>
      </c>
      <c r="H4447" s="95"/>
      <c r="I4447" s="113" t="str">
        <f>IF(H4447="","",VLOOKUP(H4447,BD!B$2:C$16,2,FALSE))</f>
        <v/>
      </c>
      <c r="J4447" s="114"/>
      <c r="K4447" s="115" t="str">
        <f t="shared" si="161"/>
        <v/>
      </c>
      <c r="L4447" s="116" t="str">
        <f t="shared" ca="1" si="162"/>
        <v>-</v>
      </c>
      <c r="M4447" s="111" t="str">
        <f>IF(E4447="","",VLOOKUP(E4447,[1]PROJECTES!$C$14:$Z$5000,21,FALSE))</f>
        <v/>
      </c>
      <c r="N4447" s="117"/>
      <c r="O4447" s="118" t="s">
        <v>222</v>
      </c>
      <c r="P4447" s="119"/>
      <c r="Q4447" s="84"/>
      <c r="R4447" s="125"/>
      <c r="S4447" s="166"/>
      <c r="T4447" s="167"/>
    </row>
    <row r="4448" spans="1:24" s="121" customFormat="1" ht="20.100000000000001" customHeight="1" x14ac:dyDescent="0.3">
      <c r="A4448" s="80"/>
      <c r="B4448" s="110" t="str">
        <f>IF(E4448="","",VLOOKUP(E4448,[1]PROJECTES!$C$14:$G$5000,2,FALSE))</f>
        <v/>
      </c>
      <c r="C4448" s="80"/>
      <c r="D4448" s="283" t="str">
        <f>IF(E4448="","",VLOOKUP(E4448,[1]PROJECTES!$C$14:$G$5000,5,FALSE))</f>
        <v/>
      </c>
      <c r="E4448" s="79"/>
      <c r="F4448" s="110" t="str">
        <f>IF(I4448="","",VLOOKUP(I4448,[1]PROJECTES!$C$14:$G$5000,2,FALSE))</f>
        <v/>
      </c>
      <c r="G4448" s="112" t="str">
        <f>IF(E4448="","",VLOOKUP(E4448,[1]PROJECTES!$C$14:$G$5000,4,FALSE))</f>
        <v/>
      </c>
      <c r="H4448" s="95"/>
      <c r="I4448" s="113" t="str">
        <f>IF(H4448="","",VLOOKUP(H4448,BD!B$2:C$16,2,FALSE))</f>
        <v/>
      </c>
      <c r="J4448" s="114"/>
      <c r="K4448" s="115" t="str">
        <f t="shared" si="161"/>
        <v/>
      </c>
      <c r="L4448" s="116" t="str">
        <f t="shared" ca="1" si="162"/>
        <v>-</v>
      </c>
      <c r="M4448" s="111" t="str">
        <f>IF(E4448="","",VLOOKUP(E4448,[1]PROJECTES!$C$14:$Z$5000,21,FALSE))</f>
        <v/>
      </c>
      <c r="N4448" s="117"/>
      <c r="O4448" s="118" t="s">
        <v>222</v>
      </c>
      <c r="P4448" s="119"/>
      <c r="Q4448" s="84"/>
      <c r="R4448" s="125"/>
      <c r="S4448" s="166"/>
      <c r="T4448" s="167"/>
    </row>
    <row r="4449" spans="1:24" s="121" customFormat="1" ht="20.100000000000001" customHeight="1" x14ac:dyDescent="0.3">
      <c r="A4449" s="80"/>
      <c r="B4449" s="110" t="str">
        <f>IF(E4449="","",VLOOKUP(E4449,[1]PROJECTES!$C$14:$G$5000,2,FALSE))</f>
        <v/>
      </c>
      <c r="C4449" s="80"/>
      <c r="D4449" s="283" t="str">
        <f>IF(E4449="","",VLOOKUP(E4449,[1]PROJECTES!$C$14:$G$5000,5,FALSE))</f>
        <v/>
      </c>
      <c r="E4449" s="79"/>
      <c r="F4449" s="110" t="str">
        <f>IF(I4449="","",VLOOKUP(I4449,[1]PROJECTES!$C$14:$G$5000,2,FALSE))</f>
        <v/>
      </c>
      <c r="G4449" s="112" t="str">
        <f>IF(E4449="","",VLOOKUP(E4449,[1]PROJECTES!$C$14:$G$5000,4,FALSE))</f>
        <v/>
      </c>
      <c r="H4449" s="95"/>
      <c r="I4449" s="113" t="str">
        <f>IF(H4449="","",VLOOKUP(H4449,BD!B$2:C$16,2,FALSE))</f>
        <v/>
      </c>
      <c r="J4449" s="114"/>
      <c r="K4449" s="115" t="str">
        <f t="shared" si="161"/>
        <v/>
      </c>
      <c r="L4449" s="116" t="str">
        <f t="shared" ca="1" si="162"/>
        <v>-</v>
      </c>
      <c r="M4449" s="111" t="str">
        <f>IF(E4449="","",VLOOKUP(E4449,[1]PROJECTES!$C$14:$Z$5000,21,FALSE))</f>
        <v/>
      </c>
      <c r="N4449" s="117"/>
      <c r="O4449" s="118" t="s">
        <v>222</v>
      </c>
      <c r="P4449" s="119"/>
      <c r="Q4449" s="84"/>
      <c r="R4449" s="125"/>
      <c r="S4449" s="166"/>
      <c r="T4449" s="167"/>
    </row>
    <row r="4450" spans="1:24" s="121" customFormat="1" ht="20.100000000000001" customHeight="1" x14ac:dyDescent="0.3">
      <c r="A4450" s="80"/>
      <c r="B4450" s="110" t="str">
        <f>IF(E4450="","",VLOOKUP(E4450,[1]PROJECTES!$C$14:$G$5000,2,FALSE))</f>
        <v/>
      </c>
      <c r="C4450" s="80"/>
      <c r="D4450" s="283" t="str">
        <f>IF(E4450="","",VLOOKUP(E4450,[1]PROJECTES!$C$14:$G$5000,5,FALSE))</f>
        <v/>
      </c>
      <c r="E4450" s="79"/>
      <c r="F4450" s="110" t="str">
        <f>IF(I4450="","",VLOOKUP(I4450,[1]PROJECTES!$C$14:$G$5000,2,FALSE))</f>
        <v/>
      </c>
      <c r="G4450" s="112" t="str">
        <f>IF(E4450="","",VLOOKUP(E4450,[1]PROJECTES!$C$14:$G$5000,4,FALSE))</f>
        <v/>
      </c>
      <c r="H4450" s="95"/>
      <c r="I4450" s="113" t="str">
        <f>IF(H4450="","",VLOOKUP(H4450,BD!B$2:C$16,2,FALSE))</f>
        <v/>
      </c>
      <c r="J4450" s="114"/>
      <c r="K4450" s="115" t="str">
        <f t="shared" si="161"/>
        <v/>
      </c>
      <c r="L4450" s="116" t="str">
        <f t="shared" ca="1" si="162"/>
        <v>-</v>
      </c>
      <c r="M4450" s="111" t="str">
        <f>IF(E4450="","",VLOOKUP(E4450,[1]PROJECTES!$C$14:$Z$5000,21,FALSE))</f>
        <v/>
      </c>
      <c r="N4450" s="117"/>
      <c r="O4450" s="118" t="s">
        <v>222</v>
      </c>
      <c r="P4450" s="119"/>
      <c r="Q4450" s="84"/>
      <c r="R4450" s="125"/>
      <c r="S4450" s="166"/>
      <c r="T4450" s="167"/>
    </row>
    <row r="4451" spans="1:24" s="121" customFormat="1" ht="20.100000000000001" customHeight="1" x14ac:dyDescent="0.3">
      <c r="A4451" s="80"/>
      <c r="B4451" s="110" t="str">
        <f>IF(E4451="","",VLOOKUP(E4451,[1]PROJECTES!$C$14:$G$5000,2,FALSE))</f>
        <v/>
      </c>
      <c r="C4451" s="80"/>
      <c r="D4451" s="283" t="str">
        <f>IF(E4451="","",VLOOKUP(E4451,[1]PROJECTES!$C$14:$G$5000,5,FALSE))</f>
        <v/>
      </c>
      <c r="E4451" s="79"/>
      <c r="F4451" s="110" t="str">
        <f>IF(I4451="","",VLOOKUP(I4451,[1]PROJECTES!$C$14:$G$5000,2,FALSE))</f>
        <v/>
      </c>
      <c r="G4451" s="112" t="str">
        <f>IF(E4451="","",VLOOKUP(E4451,[1]PROJECTES!$C$14:$G$5000,4,FALSE))</f>
        <v/>
      </c>
      <c r="H4451" s="95"/>
      <c r="I4451" s="113" t="str">
        <f>IF(H4451="","",VLOOKUP(H4451,BD!B$2:C$16,2,FALSE))</f>
        <v/>
      </c>
      <c r="J4451" s="114"/>
      <c r="K4451" s="115" t="str">
        <f t="shared" si="161"/>
        <v/>
      </c>
      <c r="L4451" s="116" t="str">
        <f t="shared" ca="1" si="162"/>
        <v>-</v>
      </c>
      <c r="M4451" s="111" t="str">
        <f>IF(E4451="","",VLOOKUP(E4451,[1]PROJECTES!$C$14:$Z$5000,21,FALSE))</f>
        <v/>
      </c>
      <c r="N4451" s="117"/>
      <c r="O4451" s="118" t="s">
        <v>222</v>
      </c>
      <c r="P4451" s="119"/>
      <c r="Q4451" s="84"/>
      <c r="R4451" s="125"/>
      <c r="S4451" s="166"/>
      <c r="T4451" s="167"/>
    </row>
    <row r="4452" spans="1:24" s="121" customFormat="1" ht="20.100000000000001" customHeight="1" x14ac:dyDescent="0.3">
      <c r="A4452" s="80"/>
      <c r="B4452" s="110" t="str">
        <f>IF(E4452="","",VLOOKUP(E4452,[1]PROJECTES!$C$14:$G$5000,2,FALSE))</f>
        <v/>
      </c>
      <c r="C4452" s="80"/>
      <c r="D4452" s="283" t="str">
        <f>IF(E4452="","",VLOOKUP(E4452,[1]PROJECTES!$C$14:$G$5000,5,FALSE))</f>
        <v/>
      </c>
      <c r="E4452" s="79"/>
      <c r="F4452" s="110" t="str">
        <f>IF(I4452="","",VLOOKUP(I4452,[1]PROJECTES!$C$14:$G$5000,2,FALSE))</f>
        <v/>
      </c>
      <c r="G4452" s="112" t="str">
        <f>IF(E4452="","",VLOOKUP(E4452,[1]PROJECTES!$C$14:$G$5000,4,FALSE))</f>
        <v/>
      </c>
      <c r="H4452" s="95"/>
      <c r="I4452" s="113" t="str">
        <f>IF(H4452="","",VLOOKUP(H4452,BD!B$2:C$16,2,FALSE))</f>
        <v/>
      </c>
      <c r="J4452" s="114"/>
      <c r="K4452" s="115" t="str">
        <f t="shared" si="161"/>
        <v/>
      </c>
      <c r="L4452" s="116" t="str">
        <f t="shared" ca="1" si="162"/>
        <v>-</v>
      </c>
      <c r="M4452" s="111" t="str">
        <f>IF(E4452="","",VLOOKUP(E4452,[1]PROJECTES!$C$14:$Z$5000,21,FALSE))</f>
        <v/>
      </c>
      <c r="N4452" s="117"/>
      <c r="O4452" s="118" t="s">
        <v>222</v>
      </c>
      <c r="P4452" s="119"/>
      <c r="Q4452" s="84"/>
      <c r="R4452" s="125"/>
      <c r="S4452" s="166"/>
      <c r="T4452" s="167"/>
    </row>
    <row r="4453" spans="1:24" s="121" customFormat="1" ht="20.100000000000001" customHeight="1" x14ac:dyDescent="0.3">
      <c r="A4453" s="80"/>
      <c r="B4453" s="110" t="str">
        <f>IF(E4453="","",VLOOKUP(E4453,[1]PROJECTES!$C$14:$G$5000,2,FALSE))</f>
        <v/>
      </c>
      <c r="C4453" s="80"/>
      <c r="D4453" s="283" t="str">
        <f>IF(E4453="","",VLOOKUP(E4453,[1]PROJECTES!$C$14:$G$5000,5,FALSE))</f>
        <v/>
      </c>
      <c r="E4453" s="79"/>
      <c r="F4453" s="110" t="str">
        <f>IF(I4453="","",VLOOKUP(I4453,[1]PROJECTES!$C$14:$G$5000,2,FALSE))</f>
        <v/>
      </c>
      <c r="G4453" s="112" t="str">
        <f>IF(E4453="","",VLOOKUP(E4453,[1]PROJECTES!$C$14:$G$5000,4,FALSE))</f>
        <v/>
      </c>
      <c r="H4453" s="95"/>
      <c r="I4453" s="113" t="str">
        <f>IF(H4453="","",VLOOKUP(H4453,BD!B$2:C$16,2,FALSE))</f>
        <v/>
      </c>
      <c r="J4453" s="144"/>
      <c r="K4453" s="115" t="str">
        <f t="shared" si="161"/>
        <v/>
      </c>
      <c r="L4453" s="116" t="str">
        <f t="shared" ca="1" si="162"/>
        <v>-</v>
      </c>
      <c r="M4453" s="111" t="str">
        <f>IF(E4453="","",VLOOKUP(E4453,[1]PROJECTES!$C$14:$Z$5000,21,FALSE))</f>
        <v/>
      </c>
      <c r="N4453" s="117"/>
      <c r="O4453" s="118" t="s">
        <v>222</v>
      </c>
      <c r="P4453" s="119"/>
      <c r="Q4453" s="84"/>
      <c r="R4453" s="125"/>
      <c r="S4453" s="166"/>
      <c r="T4453" s="167"/>
    </row>
    <row r="4454" spans="1:24" s="121" customFormat="1" ht="20.100000000000001" customHeight="1" x14ac:dyDescent="0.3">
      <c r="A4454" s="80"/>
      <c r="B4454" s="110" t="str">
        <f>IF(E4454="","",VLOOKUP(E4454,[1]PROJECTES!$C$14:$G$5000,2,FALSE))</f>
        <v/>
      </c>
      <c r="C4454" s="80"/>
      <c r="D4454" s="283" t="str">
        <f>IF(E4454="","",VLOOKUP(E4454,[1]PROJECTES!$C$14:$G$5000,5,FALSE))</f>
        <v/>
      </c>
      <c r="E4454" s="79"/>
      <c r="F4454" s="110" t="str">
        <f>IF(I4454="","",VLOOKUP(I4454,[1]PROJECTES!$C$14:$G$5000,2,FALSE))</f>
        <v/>
      </c>
      <c r="G4454" s="112" t="str">
        <f>IF(E4454="","",VLOOKUP(E4454,[1]PROJECTES!$C$14:$G$5000,4,FALSE))</f>
        <v/>
      </c>
      <c r="H4454" s="95"/>
      <c r="I4454" s="113" t="str">
        <f>IF(H4454="","",VLOOKUP(H4454,BD!B$2:C$16,2,FALSE))</f>
        <v/>
      </c>
      <c r="J4454" s="144"/>
      <c r="K4454" s="115" t="str">
        <f t="shared" si="161"/>
        <v/>
      </c>
      <c r="L4454" s="116" t="str">
        <f t="shared" ca="1" si="162"/>
        <v>-</v>
      </c>
      <c r="M4454" s="111" t="str">
        <f>IF(E4454="","",VLOOKUP(E4454,[1]PROJECTES!$C$14:$Z$5000,21,FALSE))</f>
        <v/>
      </c>
      <c r="N4454" s="117"/>
      <c r="O4454" s="118" t="s">
        <v>222</v>
      </c>
      <c r="P4454" s="119"/>
      <c r="Q4454" s="84"/>
      <c r="R4454" s="125"/>
      <c r="S4454" s="166"/>
      <c r="T4454" s="167"/>
    </row>
    <row r="4455" spans="1:24" s="121" customFormat="1" ht="20.100000000000001" customHeight="1" x14ac:dyDescent="0.3">
      <c r="A4455" s="80"/>
      <c r="B4455" s="110" t="str">
        <f>IF(E4455="","",VLOOKUP(E4455,[1]PROJECTES!$C$14:$G$5000,2,FALSE))</f>
        <v/>
      </c>
      <c r="C4455" s="80"/>
      <c r="D4455" s="283" t="str">
        <f>IF(E4455="","",VLOOKUP(E4455,[1]PROJECTES!$C$14:$G$5000,5,FALSE))</f>
        <v/>
      </c>
      <c r="E4455" s="79"/>
      <c r="F4455" s="110" t="str">
        <f>IF(I4455="","",VLOOKUP(I4455,[1]PROJECTES!$C$14:$G$5000,2,FALSE))</f>
        <v/>
      </c>
      <c r="G4455" s="112" t="str">
        <f>IF(E4455="","",VLOOKUP(E4455,[1]PROJECTES!$C$14:$G$5000,4,FALSE))</f>
        <v/>
      </c>
      <c r="H4455" s="95"/>
      <c r="I4455" s="113" t="str">
        <f>IF(H4455="","",VLOOKUP(H4455,BD!B$2:C$16,2,FALSE))</f>
        <v/>
      </c>
      <c r="J4455" s="144"/>
      <c r="K4455" s="115" t="str">
        <f t="shared" si="161"/>
        <v/>
      </c>
      <c r="L4455" s="116" t="str">
        <f t="shared" ca="1" si="162"/>
        <v>-</v>
      </c>
      <c r="M4455" s="111" t="str">
        <f>IF(E4455="","",VLOOKUP(E4455,[1]PROJECTES!$C$14:$Z$5000,21,FALSE))</f>
        <v/>
      </c>
      <c r="N4455" s="117"/>
      <c r="O4455" s="118" t="s">
        <v>222</v>
      </c>
      <c r="P4455" s="119"/>
      <c r="Q4455" s="84"/>
      <c r="R4455" s="125"/>
      <c r="S4455" s="166"/>
      <c r="T4455" s="167"/>
    </row>
    <row r="4456" spans="1:24" s="121" customFormat="1" ht="20.100000000000001" customHeight="1" x14ac:dyDescent="0.3">
      <c r="A4456" s="80"/>
      <c r="B4456" s="110" t="str">
        <f>IF(E4456="","",VLOOKUP(E4456,[1]PROJECTES!$C$14:$G$5000,2,FALSE))</f>
        <v/>
      </c>
      <c r="C4456" s="80"/>
      <c r="D4456" s="283" t="str">
        <f>IF(E4456="","",VLOOKUP(E4456,[1]PROJECTES!$C$14:$G$5000,5,FALSE))</f>
        <v/>
      </c>
      <c r="E4456" s="79"/>
      <c r="F4456" s="110" t="str">
        <f>IF(I4456="","",VLOOKUP(I4456,[1]PROJECTES!$C$14:$G$5000,2,FALSE))</f>
        <v/>
      </c>
      <c r="G4456" s="112" t="str">
        <f>IF(E4456="","",VLOOKUP(E4456,[1]PROJECTES!$C$14:$G$5000,4,FALSE))</f>
        <v/>
      </c>
      <c r="H4456" s="95"/>
      <c r="I4456" s="113" t="str">
        <f>IF(H4456="","",VLOOKUP(H4456,BD!B$2:C$16,2,FALSE))</f>
        <v/>
      </c>
      <c r="J4456" s="144"/>
      <c r="K4456" s="115" t="str">
        <f t="shared" si="161"/>
        <v/>
      </c>
      <c r="L4456" s="116" t="str">
        <f t="shared" ca="1" si="162"/>
        <v>-</v>
      </c>
      <c r="M4456" s="111" t="str">
        <f>IF(E4456="","",VLOOKUP(E4456,[1]PROJECTES!$C$14:$Z$5000,21,FALSE))</f>
        <v/>
      </c>
      <c r="N4456" s="117"/>
      <c r="O4456" s="118" t="s">
        <v>222</v>
      </c>
      <c r="P4456" s="119"/>
      <c r="Q4456" s="84"/>
      <c r="R4456" s="125"/>
      <c r="S4456" s="166"/>
      <c r="T4456" s="167"/>
    </row>
    <row r="4457" spans="1:24" s="121" customFormat="1" ht="20.100000000000001" customHeight="1" x14ac:dyDescent="0.3">
      <c r="A4457" s="80"/>
      <c r="B4457" s="110" t="str">
        <f>IF(E4457="","",VLOOKUP(E4457,[1]PROJECTES!$C$14:$G$5000,2,FALSE))</f>
        <v/>
      </c>
      <c r="C4457" s="80"/>
      <c r="D4457" s="283" t="str">
        <f>IF(E4457="","",VLOOKUP(E4457,[1]PROJECTES!$C$14:$G$5000,5,FALSE))</f>
        <v/>
      </c>
      <c r="E4457" s="79"/>
      <c r="F4457" s="110" t="str">
        <f>IF(I4457="","",VLOOKUP(I4457,[1]PROJECTES!$C$14:$G$5000,2,FALSE))</f>
        <v/>
      </c>
      <c r="G4457" s="112" t="str">
        <f>IF(E4457="","",VLOOKUP(E4457,[1]PROJECTES!$C$14:$G$5000,4,FALSE))</f>
        <v/>
      </c>
      <c r="H4457" s="95"/>
      <c r="I4457" s="113" t="str">
        <f>IF(H4457="","",VLOOKUP(H4457,BD!B$2:C$16,2,FALSE))</f>
        <v/>
      </c>
      <c r="J4457" s="144"/>
      <c r="K4457" s="115" t="str">
        <f t="shared" si="161"/>
        <v/>
      </c>
      <c r="L4457" s="116" t="str">
        <f t="shared" ca="1" si="162"/>
        <v>-</v>
      </c>
      <c r="M4457" s="111" t="str">
        <f>IF(E4457="","",VLOOKUP(E4457,[1]PROJECTES!$C$14:$Z$5000,21,FALSE))</f>
        <v/>
      </c>
      <c r="N4457" s="117"/>
      <c r="O4457" s="118" t="s">
        <v>222</v>
      </c>
      <c r="P4457" s="119"/>
      <c r="Q4457" s="84"/>
      <c r="R4457" s="125"/>
      <c r="S4457" s="166"/>
      <c r="T4457" s="167"/>
    </row>
    <row r="4458" spans="1:24" s="121" customFormat="1" ht="20.100000000000001" customHeight="1" x14ac:dyDescent="0.3">
      <c r="A4458" s="80"/>
      <c r="B4458" s="110" t="str">
        <f>IF(E4458="","",VLOOKUP(E4458,[1]PROJECTES!$C$14:$G$5000,2,FALSE))</f>
        <v/>
      </c>
      <c r="C4458" s="80"/>
      <c r="D4458" s="283" t="str">
        <f>IF(E4458="","",VLOOKUP(E4458,[1]PROJECTES!$C$14:$G$5000,5,FALSE))</f>
        <v/>
      </c>
      <c r="E4458" s="79"/>
      <c r="F4458" s="110" t="str">
        <f>IF(I4458="","",VLOOKUP(I4458,[1]PROJECTES!$C$14:$G$5000,2,FALSE))</f>
        <v/>
      </c>
      <c r="G4458" s="112" t="str">
        <f>IF(E4458="","",VLOOKUP(E4458,[1]PROJECTES!$C$14:$G$5000,4,FALSE))</f>
        <v/>
      </c>
      <c r="H4458" s="95"/>
      <c r="I4458" s="113" t="str">
        <f>IF(H4458="","",VLOOKUP(H4458,BD!B$2:C$16,2,FALSE))</f>
        <v/>
      </c>
      <c r="J4458" s="114"/>
      <c r="K4458" s="115" t="str">
        <f t="shared" si="161"/>
        <v/>
      </c>
      <c r="L4458" s="116" t="str">
        <f t="shared" ca="1" si="162"/>
        <v>-</v>
      </c>
      <c r="M4458" s="111" t="str">
        <f>IF(E4458="","",VLOOKUP(E4458,[1]PROJECTES!$C$14:$Z$5000,21,FALSE))</f>
        <v/>
      </c>
      <c r="N4458" s="117"/>
      <c r="O4458" s="118" t="s">
        <v>222</v>
      </c>
      <c r="P4458" s="119"/>
      <c r="Q4458" s="84"/>
      <c r="R4458" s="125"/>
      <c r="S4458" s="166"/>
      <c r="T4458" s="167"/>
    </row>
    <row r="4459" spans="1:24" s="121" customFormat="1" ht="20.100000000000001" customHeight="1" x14ac:dyDescent="0.3">
      <c r="A4459" s="80"/>
      <c r="B4459" s="110" t="str">
        <f>IF(E4459="","",VLOOKUP(E4459,[1]PROJECTES!$C$14:$G$5000,2,FALSE))</f>
        <v/>
      </c>
      <c r="C4459" s="80"/>
      <c r="D4459" s="283" t="str">
        <f>IF(E4459="","",VLOOKUP(E4459,[1]PROJECTES!$C$14:$G$5000,5,FALSE))</f>
        <v/>
      </c>
      <c r="E4459" s="79"/>
      <c r="F4459" s="110" t="str">
        <f>IF(I4459="","",VLOOKUP(I4459,[1]PROJECTES!$C$14:$G$5000,2,FALSE))</f>
        <v/>
      </c>
      <c r="G4459" s="112" t="str">
        <f>IF(E4459="","",VLOOKUP(E4459,[1]PROJECTES!$C$14:$G$5000,4,FALSE))</f>
        <v/>
      </c>
      <c r="H4459" s="95"/>
      <c r="I4459" s="113" t="str">
        <f>IF(H4459="","",VLOOKUP(H4459,BD!B$2:C$16,2,FALSE))</f>
        <v/>
      </c>
      <c r="J4459" s="114"/>
      <c r="K4459" s="115" t="str">
        <f t="shared" si="161"/>
        <v/>
      </c>
      <c r="L4459" s="116" t="str">
        <f t="shared" ca="1" si="162"/>
        <v>-</v>
      </c>
      <c r="M4459" s="111" t="str">
        <f>IF(E4459="","",VLOOKUP(E4459,[1]PROJECTES!$C$14:$Z$5000,21,FALSE))</f>
        <v/>
      </c>
      <c r="N4459" s="117"/>
      <c r="O4459" s="118" t="s">
        <v>222</v>
      </c>
      <c r="P4459" s="119"/>
      <c r="Q4459" s="84"/>
      <c r="R4459" s="125"/>
      <c r="S4459" s="166"/>
      <c r="T4459" s="167"/>
    </row>
    <row r="4460" spans="1:24" s="121" customFormat="1" ht="20.100000000000001" customHeight="1" x14ac:dyDescent="0.3">
      <c r="A4460" s="80"/>
      <c r="B4460" s="110" t="str">
        <f>IF(E4460="","",VLOOKUP(E4460,[1]PROJECTES!$C$14:$G$5000,2,FALSE))</f>
        <v/>
      </c>
      <c r="C4460" s="80"/>
      <c r="D4460" s="283" t="str">
        <f>IF(E4460="","",VLOOKUP(E4460,[1]PROJECTES!$C$14:$G$5000,5,FALSE))</f>
        <v/>
      </c>
      <c r="E4460" s="79"/>
      <c r="F4460" s="110" t="str">
        <f>IF(I4460="","",VLOOKUP(I4460,[1]PROJECTES!$C$14:$G$5000,2,FALSE))</f>
        <v/>
      </c>
      <c r="G4460" s="112" t="str">
        <f>IF(E4460="","",VLOOKUP(E4460,[1]PROJECTES!$C$14:$G$5000,4,FALSE))</f>
        <v/>
      </c>
      <c r="H4460" s="95"/>
      <c r="I4460" s="113" t="str">
        <f>IF(H4460="","",VLOOKUP(H4460,BD!B$2:C$16,2,FALSE))</f>
        <v/>
      </c>
      <c r="J4460" s="144"/>
      <c r="K4460" s="115" t="str">
        <f t="shared" ref="K4460:K4464" si="165">IF(J4460="","",WEEKNUM(J4460,2)-0)</f>
        <v/>
      </c>
      <c r="L4460" s="116" t="str">
        <f t="shared" ref="L4460:L4464" ca="1" si="166">IF(M4460="","-",IF(G4460="TA","-",+M4460-TODAY()))</f>
        <v>-</v>
      </c>
      <c r="M4460" s="111" t="str">
        <f>IF(E4460="","",VLOOKUP(E4460,[1]PROJECTES!$C$14:$Z$5000,21,FALSE))</f>
        <v/>
      </c>
      <c r="N4460" s="117"/>
      <c r="O4460" s="118" t="s">
        <v>222</v>
      </c>
      <c r="P4460" s="119"/>
      <c r="Q4460" s="84"/>
      <c r="R4460" s="125"/>
      <c r="S4460" s="166"/>
      <c r="T4460" s="167"/>
    </row>
    <row r="4461" spans="1:24" s="121" customFormat="1" ht="20.100000000000001" customHeight="1" x14ac:dyDescent="0.3">
      <c r="A4461" s="80"/>
      <c r="B4461" s="110" t="str">
        <f>IF(E4461="","",VLOOKUP(E4461,[1]PROJECTES!$C$14:$G$5000,2,FALSE))</f>
        <v/>
      </c>
      <c r="C4461" s="80"/>
      <c r="D4461" s="283" t="str">
        <f>IF(E4461="","",VLOOKUP(E4461,[1]PROJECTES!$C$14:$G$5000,5,FALSE))</f>
        <v/>
      </c>
      <c r="E4461" s="79"/>
      <c r="F4461" s="110" t="str">
        <f>IF(I4461="","",VLOOKUP(I4461,[1]PROJECTES!$C$14:$G$5000,2,FALSE))</f>
        <v/>
      </c>
      <c r="G4461" s="112" t="str">
        <f>IF(E4461="","",VLOOKUP(E4461,[1]PROJECTES!$C$14:$G$5000,4,FALSE))</f>
        <v/>
      </c>
      <c r="H4461" s="95"/>
      <c r="I4461" s="113" t="str">
        <f>IF(H4461="","",VLOOKUP(H4461,BD!B$2:C$16,2,FALSE))</f>
        <v/>
      </c>
      <c r="J4461" s="144"/>
      <c r="K4461" s="115" t="str">
        <f t="shared" si="165"/>
        <v/>
      </c>
      <c r="L4461" s="116" t="str">
        <f t="shared" ca="1" si="166"/>
        <v>-</v>
      </c>
      <c r="M4461" s="111" t="str">
        <f>IF(E4461="","",VLOOKUP(E4461,[1]PROJECTES!$C$14:$Z$5000,21,FALSE))</f>
        <v/>
      </c>
      <c r="N4461" s="117"/>
      <c r="O4461" s="118" t="s">
        <v>222</v>
      </c>
      <c r="P4461" s="119"/>
      <c r="Q4461" s="84"/>
      <c r="R4461" s="125"/>
      <c r="S4461" s="166"/>
      <c r="T4461" s="167"/>
    </row>
    <row r="4462" spans="1:24" s="121" customFormat="1" ht="20.100000000000001" customHeight="1" thickBot="1" x14ac:dyDescent="0.35">
      <c r="A4462" s="80"/>
      <c r="B4462" s="110" t="str">
        <f>IF(E4462="","",VLOOKUP(E4462,[1]PROJECTES!$C$14:$G$5000,2,FALSE))</f>
        <v/>
      </c>
      <c r="C4462" s="80"/>
      <c r="D4462" s="283" t="str">
        <f>IF(E4462="","",VLOOKUP(E4462,[1]PROJECTES!$C$14:$G$5000,5,FALSE))</f>
        <v/>
      </c>
      <c r="E4462" s="79"/>
      <c r="F4462" s="110" t="str">
        <f>IF(I4462="","",VLOOKUP(I4462,[1]PROJECTES!$C$14:$G$5000,2,FALSE))</f>
        <v/>
      </c>
      <c r="G4462" s="112" t="str">
        <f>IF(E4462="","",VLOOKUP(E4462,[1]PROJECTES!$C$14:$G$5000,4,FALSE))</f>
        <v/>
      </c>
      <c r="H4462" s="95"/>
      <c r="I4462" s="113" t="str">
        <f>IF(H4462="","",VLOOKUP(H4462,BD!B$2:C$16,2,FALSE))</f>
        <v/>
      </c>
      <c r="J4462" s="144"/>
      <c r="K4462" s="115" t="str">
        <f t="shared" si="165"/>
        <v/>
      </c>
      <c r="L4462" s="116" t="str">
        <f t="shared" ca="1" si="166"/>
        <v>-</v>
      </c>
      <c r="M4462" s="111" t="str">
        <f>IF(E4462="","",VLOOKUP(E4462,[1]PROJECTES!$C$14:$Z$5000,21,FALSE))</f>
        <v/>
      </c>
      <c r="N4462" s="117"/>
      <c r="O4462" s="118" t="s">
        <v>222</v>
      </c>
      <c r="P4462" s="119"/>
      <c r="Q4462" s="84"/>
      <c r="R4462" s="125"/>
      <c r="S4462" s="166"/>
      <c r="T4462" s="167"/>
      <c r="V4462" s="301"/>
      <c r="W4462" s="301"/>
      <c r="X4462" s="301"/>
    </row>
    <row r="4463" spans="1:24" s="121" customFormat="1" ht="20.100000000000001" customHeight="1" x14ac:dyDescent="0.3">
      <c r="A4463" s="80"/>
      <c r="B4463" s="110" t="str">
        <f>IF(E4463="","",VLOOKUP(E4463,[1]PROJECTES!$C$14:$G$5000,2,FALSE))</f>
        <v/>
      </c>
      <c r="C4463" s="80"/>
      <c r="D4463" s="283" t="str">
        <f>IF(E4463="","",VLOOKUP(E4463,[1]PROJECTES!$C$14:$G$5000,5,FALSE))</f>
        <v/>
      </c>
      <c r="E4463" s="79"/>
      <c r="F4463" s="110" t="str">
        <f>IF(I4463="","",VLOOKUP(I4463,[1]PROJECTES!$C$14:$G$5000,2,FALSE))</f>
        <v/>
      </c>
      <c r="G4463" s="112" t="str">
        <f>IF(E4463="","",VLOOKUP(E4463,[1]PROJECTES!$C$14:$G$5000,4,FALSE))</f>
        <v/>
      </c>
      <c r="H4463" s="95"/>
      <c r="I4463" s="113" t="str">
        <f>IF(H4463="","",VLOOKUP(H4463,BD!B$2:C$16,2,FALSE))</f>
        <v/>
      </c>
      <c r="J4463" s="144"/>
      <c r="K4463" s="115" t="str">
        <f t="shared" si="165"/>
        <v/>
      </c>
      <c r="L4463" s="116" t="str">
        <f t="shared" ca="1" si="166"/>
        <v>-</v>
      </c>
      <c r="M4463" s="111" t="str">
        <f>IF(E4463="","",VLOOKUP(E4463,[1]PROJECTES!$C$14:$Z$5000,21,FALSE))</f>
        <v/>
      </c>
      <c r="N4463" s="117"/>
      <c r="O4463" s="118" t="s">
        <v>222</v>
      </c>
      <c r="P4463" s="119"/>
      <c r="Q4463" s="84"/>
      <c r="R4463" s="123"/>
      <c r="S4463" s="166"/>
      <c r="T4463" s="167"/>
    </row>
    <row r="4464" spans="1:24" s="121" customFormat="1" ht="20.100000000000001" customHeight="1" x14ac:dyDescent="0.3">
      <c r="A4464" s="80"/>
      <c r="B4464" s="110" t="str">
        <f>IF(E4464="","",VLOOKUP(E4464,[1]PROJECTES!$C$14:$G$5000,2,FALSE))</f>
        <v/>
      </c>
      <c r="C4464" s="80"/>
      <c r="D4464" s="283" t="str">
        <f>IF(E4464="","",VLOOKUP(E4464,[1]PROJECTES!$C$14:$G$5000,5,FALSE))</f>
        <v/>
      </c>
      <c r="E4464" s="79"/>
      <c r="F4464" s="110" t="str">
        <f>IF(I4464="","",VLOOKUP(I4464,[1]PROJECTES!$C$14:$G$5000,2,FALSE))</f>
        <v/>
      </c>
      <c r="G4464" s="112" t="str">
        <f>IF(E4464="","",VLOOKUP(E4464,[1]PROJECTES!$C$14:$G$5000,4,FALSE))</f>
        <v/>
      </c>
      <c r="H4464" s="95"/>
      <c r="I4464" s="113" t="str">
        <f>IF(H4464="","",VLOOKUP(H4464,BD!B$2:C$16,2,FALSE))</f>
        <v/>
      </c>
      <c r="J4464" s="144"/>
      <c r="K4464" s="115" t="str">
        <f t="shared" si="165"/>
        <v/>
      </c>
      <c r="L4464" s="116" t="str">
        <f t="shared" ca="1" si="166"/>
        <v>-</v>
      </c>
      <c r="M4464" s="111" t="str">
        <f>IF(E4464="","",VLOOKUP(E4464,[1]PROJECTES!$C$14:$Z$5000,21,FALSE))</f>
        <v/>
      </c>
      <c r="N4464" s="117"/>
      <c r="O4464" s="118" t="s">
        <v>222</v>
      </c>
      <c r="P4464" s="119"/>
      <c r="Q4464" s="84"/>
      <c r="R4464" s="125"/>
      <c r="S4464" s="166"/>
      <c r="T4464" s="167"/>
    </row>
    <row r="4465" spans="1:24" s="121" customFormat="1" ht="20.100000000000001" customHeight="1" x14ac:dyDescent="0.3">
      <c r="A4465" s="80"/>
      <c r="B4465" s="110" t="str">
        <f>IF(E4465="","",VLOOKUP(E4465,[1]PROJECTES!$C$14:$G$5000,2,FALSE))</f>
        <v/>
      </c>
      <c r="C4465" s="80"/>
      <c r="D4465" s="283" t="str">
        <f>IF(E4465="","",VLOOKUP(E4465,[1]PROJECTES!$C$14:$G$5000,5,FALSE))</f>
        <v/>
      </c>
      <c r="E4465" s="79"/>
      <c r="F4465" s="110" t="str">
        <f>IF(I4465="","",VLOOKUP(I4465,[1]PROJECTES!$C$14:$G$5000,2,FALSE))</f>
        <v/>
      </c>
      <c r="G4465" s="112" t="str">
        <f>IF(E4465="","",VLOOKUP(E4465,[1]PROJECTES!$C$14:$G$5000,4,FALSE))</f>
        <v/>
      </c>
      <c r="H4465" s="95"/>
      <c r="I4465" s="113" t="str">
        <f>IF(H4465="","",VLOOKUP(H4465,BD!B$2:C$16,2,FALSE))</f>
        <v/>
      </c>
      <c r="J4465" s="114"/>
      <c r="K4465" s="115" t="str">
        <f t="shared" si="161"/>
        <v/>
      </c>
      <c r="L4465" s="116" t="str">
        <f t="shared" ca="1" si="162"/>
        <v>-</v>
      </c>
      <c r="M4465" s="111" t="str">
        <f>IF(E4465="","",VLOOKUP(E4465,[1]PROJECTES!$C$14:$Z$5000,21,FALSE))</f>
        <v/>
      </c>
      <c r="N4465" s="117"/>
      <c r="O4465" s="118" t="s">
        <v>222</v>
      </c>
      <c r="P4465" s="119"/>
      <c r="Q4465" s="84"/>
      <c r="R4465" s="125"/>
      <c r="S4465" s="166"/>
      <c r="T4465" s="167"/>
    </row>
    <row r="4466" spans="1:24" s="121" customFormat="1" ht="20.100000000000001" customHeight="1" x14ac:dyDescent="0.3">
      <c r="A4466" s="80"/>
      <c r="B4466" s="110" t="str">
        <f>IF(E4466="","",VLOOKUP(E4466,[1]PROJECTES!$C$14:$G$5000,2,FALSE))</f>
        <v/>
      </c>
      <c r="C4466" s="80"/>
      <c r="D4466" s="283" t="str">
        <f>IF(E4466="","",VLOOKUP(E4466,[1]PROJECTES!$C$14:$G$5000,5,FALSE))</f>
        <v/>
      </c>
      <c r="E4466" s="79"/>
      <c r="F4466" s="110" t="str">
        <f>IF(I4466="","",VLOOKUP(I4466,[1]PROJECTES!$C$14:$G$5000,2,FALSE))</f>
        <v/>
      </c>
      <c r="G4466" s="112" t="str">
        <f>IF(E4466="","",VLOOKUP(E4466,[1]PROJECTES!$C$14:$G$5000,4,FALSE))</f>
        <v/>
      </c>
      <c r="H4466" s="95"/>
      <c r="I4466" s="113" t="str">
        <f>IF(H4466="","",VLOOKUP(H4466,BD!B$2:C$16,2,FALSE))</f>
        <v/>
      </c>
      <c r="J4466" s="114"/>
      <c r="K4466" s="115" t="str">
        <f t="shared" si="161"/>
        <v/>
      </c>
      <c r="L4466" s="116" t="str">
        <f t="shared" ca="1" si="162"/>
        <v>-</v>
      </c>
      <c r="M4466" s="111" t="str">
        <f>IF(E4466="","",VLOOKUP(E4466,[1]PROJECTES!$C$14:$Z$5000,21,FALSE))</f>
        <v/>
      </c>
      <c r="N4466" s="117"/>
      <c r="O4466" s="118" t="s">
        <v>222</v>
      </c>
      <c r="P4466" s="119"/>
      <c r="Q4466" s="84"/>
      <c r="R4466" s="125"/>
      <c r="S4466" s="166"/>
      <c r="T4466" s="167"/>
    </row>
    <row r="4467" spans="1:24" s="121" customFormat="1" ht="20.100000000000001" customHeight="1" x14ac:dyDescent="0.3">
      <c r="A4467" s="80"/>
      <c r="B4467" s="110" t="str">
        <f>IF(E4467="","",VLOOKUP(E4467,[1]PROJECTES!$C$14:$G$5000,2,FALSE))</f>
        <v/>
      </c>
      <c r="C4467" s="80"/>
      <c r="D4467" s="283" t="str">
        <f>IF(E4467="","",VLOOKUP(E4467,[1]PROJECTES!$C$14:$G$5000,5,FALSE))</f>
        <v/>
      </c>
      <c r="E4467" s="79"/>
      <c r="F4467" s="110" t="str">
        <f>IF(I4467="","",VLOOKUP(I4467,[1]PROJECTES!$C$14:$G$5000,2,FALSE))</f>
        <v/>
      </c>
      <c r="G4467" s="112" t="str">
        <f>IF(E4467="","",VLOOKUP(E4467,[1]PROJECTES!$C$14:$G$5000,4,FALSE))</f>
        <v/>
      </c>
      <c r="H4467" s="95"/>
      <c r="I4467" s="113" t="str">
        <f>IF(H4467="","",VLOOKUP(H4467,BD!B$2:C$16,2,FALSE))</f>
        <v/>
      </c>
      <c r="J4467" s="114"/>
      <c r="K4467" s="115" t="str">
        <f t="shared" si="161"/>
        <v/>
      </c>
      <c r="L4467" s="116" t="str">
        <f t="shared" ca="1" si="162"/>
        <v>-</v>
      </c>
      <c r="M4467" s="111" t="str">
        <f>IF(E4467="","",VLOOKUP(E4467,[1]PROJECTES!$C$14:$Z$5000,21,FALSE))</f>
        <v/>
      </c>
      <c r="N4467" s="117"/>
      <c r="O4467" s="118" t="s">
        <v>222</v>
      </c>
      <c r="P4467" s="119"/>
      <c r="Q4467" s="84"/>
      <c r="R4467" s="125"/>
      <c r="S4467" s="166"/>
      <c r="T4467" s="167"/>
    </row>
    <row r="4468" spans="1:24" s="121" customFormat="1" ht="20.100000000000001" customHeight="1" x14ac:dyDescent="0.3">
      <c r="A4468" s="80"/>
      <c r="B4468" s="110" t="str">
        <f>IF(E4468="","",VLOOKUP(E4468,[1]PROJECTES!$C$14:$G$5000,2,FALSE))</f>
        <v/>
      </c>
      <c r="C4468" s="80"/>
      <c r="D4468" s="283" t="str">
        <f>IF(E4468="","",VLOOKUP(E4468,[1]PROJECTES!$C$14:$G$5000,5,FALSE))</f>
        <v/>
      </c>
      <c r="E4468" s="79"/>
      <c r="F4468" s="110" t="str">
        <f>IF(I4468="","",VLOOKUP(I4468,[1]PROJECTES!$C$14:$G$5000,2,FALSE))</f>
        <v/>
      </c>
      <c r="G4468" s="112" t="str">
        <f>IF(E4468="","",VLOOKUP(E4468,[1]PROJECTES!$C$14:$G$5000,4,FALSE))</f>
        <v/>
      </c>
      <c r="H4468" s="95"/>
      <c r="I4468" s="113" t="str">
        <f>IF(H4468="","",VLOOKUP(H4468,BD!B$2:C$16,2,FALSE))</f>
        <v/>
      </c>
      <c r="J4468" s="114"/>
      <c r="K4468" s="115" t="str">
        <f t="shared" si="161"/>
        <v/>
      </c>
      <c r="L4468" s="116" t="str">
        <f t="shared" ca="1" si="162"/>
        <v>-</v>
      </c>
      <c r="M4468" s="111" t="str">
        <f>IF(E4468="","",VLOOKUP(E4468,[1]PROJECTES!$C$14:$Z$5000,21,FALSE))</f>
        <v/>
      </c>
      <c r="N4468" s="117"/>
      <c r="O4468" s="118" t="s">
        <v>222</v>
      </c>
      <c r="P4468" s="119"/>
      <c r="Q4468" s="84"/>
      <c r="R4468" s="125"/>
      <c r="S4468" s="166"/>
      <c r="T4468" s="167"/>
    </row>
    <row r="4469" spans="1:24" s="121" customFormat="1" ht="20.100000000000001" customHeight="1" x14ac:dyDescent="0.3">
      <c r="A4469" s="80"/>
      <c r="B4469" s="110" t="str">
        <f>IF(E4469="","",VLOOKUP(E4469,[1]PROJECTES!$C$14:$G$5000,2,FALSE))</f>
        <v/>
      </c>
      <c r="C4469" s="80"/>
      <c r="D4469" s="283" t="str">
        <f>IF(E4469="","",VLOOKUP(E4469,[1]PROJECTES!$C$14:$G$5000,5,FALSE))</f>
        <v/>
      </c>
      <c r="E4469" s="79"/>
      <c r="F4469" s="110" t="str">
        <f>IF(I4469="","",VLOOKUP(I4469,[1]PROJECTES!$C$14:$G$5000,2,FALSE))</f>
        <v/>
      </c>
      <c r="G4469" s="112" t="str">
        <f>IF(E4469="","",VLOOKUP(E4469,[1]PROJECTES!$C$14:$G$5000,4,FALSE))</f>
        <v/>
      </c>
      <c r="H4469" s="95"/>
      <c r="I4469" s="113" t="str">
        <f>IF(H4469="","",VLOOKUP(H4469,BD!B$2:C$16,2,FALSE))</f>
        <v/>
      </c>
      <c r="J4469" s="114"/>
      <c r="K4469" s="115" t="str">
        <f t="shared" si="161"/>
        <v/>
      </c>
      <c r="L4469" s="116" t="str">
        <f t="shared" ca="1" si="162"/>
        <v>-</v>
      </c>
      <c r="M4469" s="111" t="str">
        <f>IF(E4469="","",VLOOKUP(E4469,[1]PROJECTES!$C$14:$Z$5000,21,FALSE))</f>
        <v/>
      </c>
      <c r="N4469" s="117"/>
      <c r="O4469" s="118" t="s">
        <v>222</v>
      </c>
      <c r="P4469" s="119"/>
      <c r="Q4469" s="84"/>
      <c r="R4469" s="125"/>
      <c r="S4469" s="166"/>
      <c r="T4469" s="167"/>
    </row>
    <row r="4470" spans="1:24" s="121" customFormat="1" ht="20.100000000000001" customHeight="1" x14ac:dyDescent="0.3">
      <c r="A4470" s="80"/>
      <c r="B4470" s="110" t="str">
        <f>IF(E4470="","",VLOOKUP(E4470,[1]PROJECTES!$C$14:$G$5000,2,FALSE))</f>
        <v/>
      </c>
      <c r="C4470" s="80"/>
      <c r="D4470" s="283" t="str">
        <f>IF(E4470="","",VLOOKUP(E4470,[1]PROJECTES!$C$14:$G$5000,5,FALSE))</f>
        <v/>
      </c>
      <c r="E4470" s="79"/>
      <c r="F4470" s="110" t="str">
        <f>IF(I4470="","",VLOOKUP(I4470,[1]PROJECTES!$C$14:$G$5000,2,FALSE))</f>
        <v/>
      </c>
      <c r="G4470" s="112" t="str">
        <f>IF(E4470="","",VLOOKUP(E4470,[1]PROJECTES!$C$14:$G$5000,4,FALSE))</f>
        <v/>
      </c>
      <c r="H4470" s="95"/>
      <c r="I4470" s="113" t="str">
        <f>IF(H4470="","",VLOOKUP(H4470,BD!B$2:C$16,2,FALSE))</f>
        <v/>
      </c>
      <c r="J4470" s="114"/>
      <c r="K4470" s="115" t="str">
        <f t="shared" si="161"/>
        <v/>
      </c>
      <c r="L4470" s="116" t="str">
        <f t="shared" ca="1" si="162"/>
        <v>-</v>
      </c>
      <c r="M4470" s="111" t="str">
        <f>IF(E4470="","",VLOOKUP(E4470,[1]PROJECTES!$C$14:$Z$5000,21,FALSE))</f>
        <v/>
      </c>
      <c r="N4470" s="117"/>
      <c r="O4470" s="118" t="s">
        <v>222</v>
      </c>
      <c r="P4470" s="119"/>
      <c r="Q4470" s="84"/>
      <c r="R4470" s="125"/>
      <c r="S4470" s="166"/>
      <c r="T4470" s="167"/>
    </row>
    <row r="4471" spans="1:24" s="121" customFormat="1" ht="20.100000000000001" customHeight="1" x14ac:dyDescent="0.3">
      <c r="A4471" s="80"/>
      <c r="B4471" s="110" t="str">
        <f>IF(E4471="","",VLOOKUP(E4471,[1]PROJECTES!$C$14:$G$5000,2,FALSE))</f>
        <v/>
      </c>
      <c r="C4471" s="80"/>
      <c r="D4471" s="283" t="str">
        <f>IF(E4471="","",VLOOKUP(E4471,[1]PROJECTES!$C$14:$G$5000,5,FALSE))</f>
        <v/>
      </c>
      <c r="E4471" s="79"/>
      <c r="F4471" s="110" t="str">
        <f>IF(I4471="","",VLOOKUP(I4471,[1]PROJECTES!$C$14:$G$5000,2,FALSE))</f>
        <v/>
      </c>
      <c r="G4471" s="112" t="str">
        <f>IF(E4471="","",VLOOKUP(E4471,[1]PROJECTES!$C$14:$G$5000,4,FALSE))</f>
        <v/>
      </c>
      <c r="H4471" s="95"/>
      <c r="I4471" s="113" t="str">
        <f>IF(H4471="","",VLOOKUP(H4471,BD!B$2:C$16,2,FALSE))</f>
        <v/>
      </c>
      <c r="J4471" s="114"/>
      <c r="K4471" s="115" t="str">
        <f t="shared" si="161"/>
        <v/>
      </c>
      <c r="L4471" s="116" t="str">
        <f t="shared" ca="1" si="162"/>
        <v>-</v>
      </c>
      <c r="M4471" s="111" t="str">
        <f>IF(E4471="","",VLOOKUP(E4471,[1]PROJECTES!$C$14:$Z$5000,21,FALSE))</f>
        <v/>
      </c>
      <c r="N4471" s="117"/>
      <c r="O4471" s="118" t="s">
        <v>222</v>
      </c>
      <c r="P4471" s="119"/>
      <c r="Q4471" s="84"/>
      <c r="R4471" s="125"/>
      <c r="S4471" s="166"/>
      <c r="T4471" s="167"/>
    </row>
    <row r="4472" spans="1:24" s="121" customFormat="1" ht="20.100000000000001" customHeight="1" x14ac:dyDescent="0.3">
      <c r="A4472" s="80"/>
      <c r="B4472" s="110" t="str">
        <f>IF(E4472="","",VLOOKUP(E4472,[1]PROJECTES!$C$14:$G$5000,2,FALSE))</f>
        <v/>
      </c>
      <c r="C4472" s="80"/>
      <c r="D4472" s="283" t="str">
        <f>IF(E4472="","",VLOOKUP(E4472,[1]PROJECTES!$C$14:$G$5000,5,FALSE))</f>
        <v/>
      </c>
      <c r="E4472" s="79"/>
      <c r="F4472" s="110" t="str">
        <f>IF(I4472="","",VLOOKUP(I4472,[1]PROJECTES!$C$14:$G$5000,2,FALSE))</f>
        <v/>
      </c>
      <c r="G4472" s="112" t="str">
        <f>IF(E4472="","",VLOOKUP(E4472,[1]PROJECTES!$C$14:$G$5000,4,FALSE))</f>
        <v/>
      </c>
      <c r="H4472" s="95"/>
      <c r="I4472" s="113" t="str">
        <f>IF(H4472="","",VLOOKUP(H4472,BD!B$2:C$16,2,FALSE))</f>
        <v/>
      </c>
      <c r="J4472" s="114"/>
      <c r="K4472" s="115" t="str">
        <f t="shared" si="161"/>
        <v/>
      </c>
      <c r="L4472" s="116" t="str">
        <f t="shared" ca="1" si="162"/>
        <v>-</v>
      </c>
      <c r="M4472" s="111" t="str">
        <f>IF(E4472="","",VLOOKUP(E4472,[1]PROJECTES!$C$14:$Z$5000,21,FALSE))</f>
        <v/>
      </c>
      <c r="N4472" s="117"/>
      <c r="O4472" s="118" t="s">
        <v>222</v>
      </c>
      <c r="P4472" s="119"/>
      <c r="Q4472" s="84"/>
      <c r="R4472" s="257"/>
      <c r="S4472" s="166"/>
      <c r="T4472" s="167"/>
    </row>
    <row r="4473" spans="1:24" s="121" customFormat="1" ht="20.100000000000001" customHeight="1" x14ac:dyDescent="0.3">
      <c r="A4473" s="80"/>
      <c r="B4473" s="110" t="str">
        <f>IF(E4473="","",VLOOKUP(E4473,[1]PROJECTES!$C$14:$G$5000,2,FALSE))</f>
        <v/>
      </c>
      <c r="C4473" s="80"/>
      <c r="D4473" s="283" t="str">
        <f>IF(E4473="","",VLOOKUP(E4473,[1]PROJECTES!$C$14:$G$5000,5,FALSE))</f>
        <v/>
      </c>
      <c r="E4473" s="79"/>
      <c r="F4473" s="110" t="str">
        <f>IF(I4473="","",VLOOKUP(I4473,[1]PROJECTES!$C$14:$G$5000,2,FALSE))</f>
        <v/>
      </c>
      <c r="G4473" s="112" t="str">
        <f>IF(E4473="","",VLOOKUP(E4473,[1]PROJECTES!$C$14:$G$5000,4,FALSE))</f>
        <v/>
      </c>
      <c r="H4473" s="95"/>
      <c r="I4473" s="113" t="str">
        <f>IF(H4473="","",VLOOKUP(H4473,BD!B$2:C$16,2,FALSE))</f>
        <v/>
      </c>
      <c r="J4473" s="114"/>
      <c r="K4473" s="115" t="str">
        <f t="shared" si="161"/>
        <v/>
      </c>
      <c r="L4473" s="116" t="str">
        <f t="shared" ca="1" si="162"/>
        <v>-</v>
      </c>
      <c r="M4473" s="111" t="str">
        <f>IF(E4473="","",VLOOKUP(E4473,[1]PROJECTES!$C$14:$Z$5000,21,FALSE))</f>
        <v/>
      </c>
      <c r="N4473" s="117"/>
      <c r="O4473" s="118" t="s">
        <v>222</v>
      </c>
      <c r="P4473" s="119"/>
      <c r="Q4473" s="84"/>
      <c r="R4473" s="125"/>
      <c r="S4473" s="166"/>
      <c r="T4473" s="167"/>
    </row>
    <row r="4474" spans="1:24" s="121" customFormat="1" ht="20.100000000000001" customHeight="1" x14ac:dyDescent="0.3">
      <c r="A4474" s="80"/>
      <c r="B4474" s="110" t="str">
        <f>IF(E4474="","",VLOOKUP(E4474,[1]PROJECTES!$C$14:$G$5000,2,FALSE))</f>
        <v/>
      </c>
      <c r="C4474" s="80"/>
      <c r="D4474" s="283" t="str">
        <f>IF(E4474="","",VLOOKUP(E4474,[1]PROJECTES!$C$14:$G$5000,5,FALSE))</f>
        <v/>
      </c>
      <c r="E4474" s="79"/>
      <c r="F4474" s="110" t="str">
        <f>IF(I4474="","",VLOOKUP(I4474,[1]PROJECTES!$C$14:$G$5000,2,FALSE))</f>
        <v/>
      </c>
      <c r="G4474" s="112" t="str">
        <f>IF(E4474="","",VLOOKUP(E4474,[1]PROJECTES!$C$14:$G$5000,4,FALSE))</f>
        <v/>
      </c>
      <c r="H4474" s="95"/>
      <c r="I4474" s="113" t="str">
        <f>IF(H4474="","",VLOOKUP(H4474,BD!B$2:C$16,2,FALSE))</f>
        <v/>
      </c>
      <c r="J4474" s="114"/>
      <c r="K4474" s="115" t="str">
        <f t="shared" si="161"/>
        <v/>
      </c>
      <c r="L4474" s="116" t="str">
        <f t="shared" ca="1" si="162"/>
        <v>-</v>
      </c>
      <c r="M4474" s="111" t="str">
        <f>IF(E4474="","",VLOOKUP(E4474,[1]PROJECTES!$C$14:$Z$5000,21,FALSE))</f>
        <v/>
      </c>
      <c r="N4474" s="117"/>
      <c r="O4474" s="118" t="s">
        <v>222</v>
      </c>
      <c r="P4474" s="119"/>
      <c r="Q4474" s="84"/>
      <c r="R4474" s="125"/>
      <c r="S4474" s="166"/>
      <c r="T4474" s="167"/>
    </row>
    <row r="4475" spans="1:24" s="121" customFormat="1" ht="20.100000000000001" customHeight="1" x14ac:dyDescent="0.3">
      <c r="A4475" s="80"/>
      <c r="B4475" s="110" t="str">
        <f>IF(E4475="","",VLOOKUP(E4475,[1]PROJECTES!$C$14:$G$5000,2,FALSE))</f>
        <v/>
      </c>
      <c r="C4475" s="80"/>
      <c r="D4475" s="283" t="str">
        <f>IF(E4475="","",VLOOKUP(E4475,[1]PROJECTES!$C$14:$G$5000,5,FALSE))</f>
        <v/>
      </c>
      <c r="E4475" s="79"/>
      <c r="F4475" s="110" t="str">
        <f>IF(I4475="","",VLOOKUP(I4475,[1]PROJECTES!$C$14:$G$5000,2,FALSE))</f>
        <v/>
      </c>
      <c r="G4475" s="112" t="str">
        <f>IF(E4475="","",VLOOKUP(E4475,[1]PROJECTES!$C$14:$G$5000,4,FALSE))</f>
        <v/>
      </c>
      <c r="H4475" s="95"/>
      <c r="I4475" s="113" t="str">
        <f>IF(H4475="","",VLOOKUP(H4475,BD!B$2:C$16,2,FALSE))</f>
        <v/>
      </c>
      <c r="J4475" s="114"/>
      <c r="K4475" s="115" t="str">
        <f t="shared" si="161"/>
        <v/>
      </c>
      <c r="L4475" s="116" t="str">
        <f t="shared" ca="1" si="162"/>
        <v>-</v>
      </c>
      <c r="M4475" s="111" t="str">
        <f>IF(E4475="","",VLOOKUP(E4475,[1]PROJECTES!$C$14:$Z$5000,21,FALSE))</f>
        <v/>
      </c>
      <c r="N4475" s="117"/>
      <c r="O4475" s="118" t="s">
        <v>222</v>
      </c>
      <c r="P4475" s="119"/>
      <c r="Q4475" s="84"/>
      <c r="R4475" s="125"/>
      <c r="S4475" s="166"/>
      <c r="T4475" s="167"/>
    </row>
    <row r="4476" spans="1:24" s="121" customFormat="1" ht="20.100000000000001" customHeight="1" x14ac:dyDescent="0.3">
      <c r="A4476" s="80"/>
      <c r="B4476" s="110" t="str">
        <f>IF(E4476="","",VLOOKUP(E4476,[1]PROJECTES!$C$14:$G$5000,2,FALSE))</f>
        <v/>
      </c>
      <c r="C4476" s="80"/>
      <c r="D4476" s="283" t="str">
        <f>IF(E4476="","",VLOOKUP(E4476,[1]PROJECTES!$C$14:$G$5000,5,FALSE))</f>
        <v/>
      </c>
      <c r="E4476" s="79"/>
      <c r="F4476" s="110" t="str">
        <f>IF(I4476="","",VLOOKUP(I4476,[1]PROJECTES!$C$14:$G$5000,2,FALSE))</f>
        <v/>
      </c>
      <c r="G4476" s="112" t="str">
        <f>IF(E4476="","",VLOOKUP(E4476,[1]PROJECTES!$C$14:$G$5000,4,FALSE))</f>
        <v/>
      </c>
      <c r="H4476" s="95"/>
      <c r="I4476" s="113" t="str">
        <f>IF(H4476="","",VLOOKUP(H4476,BD!B$2:C$16,2,FALSE))</f>
        <v/>
      </c>
      <c r="J4476" s="114"/>
      <c r="K4476" s="115" t="str">
        <f t="shared" si="161"/>
        <v/>
      </c>
      <c r="L4476" s="116" t="str">
        <f t="shared" ca="1" si="162"/>
        <v>-</v>
      </c>
      <c r="M4476" s="111" t="str">
        <f>IF(E4476="","",VLOOKUP(E4476,[1]PROJECTES!$C$14:$Z$5000,21,FALSE))</f>
        <v/>
      </c>
      <c r="N4476" s="117"/>
      <c r="O4476" s="118" t="s">
        <v>222</v>
      </c>
      <c r="P4476" s="119"/>
      <c r="Q4476" s="84"/>
      <c r="R4476" s="125"/>
      <c r="S4476" s="166"/>
      <c r="T4476" s="167"/>
    </row>
    <row r="4477" spans="1:24" s="121" customFormat="1" ht="20.100000000000001" customHeight="1" thickBot="1" x14ac:dyDescent="0.35">
      <c r="A4477" s="80"/>
      <c r="B4477" s="110" t="str">
        <f>IF(E4477="","",VLOOKUP(E4477,[1]PROJECTES!$C$14:$G$5000,2,FALSE))</f>
        <v/>
      </c>
      <c r="C4477" s="80"/>
      <c r="D4477" s="283" t="str">
        <f>IF(E4477="","",VLOOKUP(E4477,[1]PROJECTES!$C$14:$G$5000,5,FALSE))</f>
        <v/>
      </c>
      <c r="E4477" s="79"/>
      <c r="F4477" s="110" t="str">
        <f>IF(I4477="","",VLOOKUP(I4477,[1]PROJECTES!$C$14:$G$5000,2,FALSE))</f>
        <v/>
      </c>
      <c r="G4477" s="112" t="str">
        <f>IF(E4477="","",VLOOKUP(E4477,[1]PROJECTES!$C$14:$G$5000,4,FALSE))</f>
        <v/>
      </c>
      <c r="H4477" s="95"/>
      <c r="I4477" s="113" t="str">
        <f>IF(H4477="","",VLOOKUP(H4477,BD!B$2:C$16,2,FALSE))</f>
        <v/>
      </c>
      <c r="J4477" s="114"/>
      <c r="K4477" s="115" t="str">
        <f t="shared" ref="K4477:K4540" si="167">IF(J4477="","",WEEKNUM(J4477,2)-0)</f>
        <v/>
      </c>
      <c r="L4477" s="116" t="str">
        <f t="shared" ca="1" si="162"/>
        <v>-</v>
      </c>
      <c r="M4477" s="111" t="str">
        <f>IF(E4477="","",VLOOKUP(E4477,[1]PROJECTES!$C$14:$Z$5000,21,FALSE))</f>
        <v/>
      </c>
      <c r="N4477" s="117"/>
      <c r="O4477" s="118" t="s">
        <v>222</v>
      </c>
      <c r="P4477" s="119"/>
      <c r="Q4477" s="84"/>
      <c r="R4477" s="125"/>
      <c r="S4477" s="166"/>
      <c r="T4477" s="167"/>
      <c r="V4477" s="301"/>
      <c r="W4477" s="301"/>
      <c r="X4477" s="301"/>
    </row>
    <row r="4478" spans="1:24" s="121" customFormat="1" ht="20.100000000000001" customHeight="1" x14ac:dyDescent="0.3">
      <c r="A4478" s="80"/>
      <c r="B4478" s="110" t="str">
        <f>IF(E4478="","",VLOOKUP(E4478,[1]PROJECTES!$C$14:$G$5000,2,FALSE))</f>
        <v/>
      </c>
      <c r="C4478" s="80"/>
      <c r="D4478" s="283" t="str">
        <f>IF(E4478="","",VLOOKUP(E4478,[1]PROJECTES!$C$14:$G$5000,5,FALSE))</f>
        <v/>
      </c>
      <c r="E4478" s="79"/>
      <c r="F4478" s="110" t="str">
        <f>IF(I4478="","",VLOOKUP(I4478,[1]PROJECTES!$C$14:$G$5000,2,FALSE))</f>
        <v/>
      </c>
      <c r="G4478" s="112" t="str">
        <f>IF(E4478="","",VLOOKUP(E4478,[1]PROJECTES!$C$14:$G$5000,4,FALSE))</f>
        <v/>
      </c>
      <c r="H4478" s="95"/>
      <c r="I4478" s="113" t="str">
        <f>IF(H4478="","",VLOOKUP(H4478,BD!B$2:C$16,2,FALSE))</f>
        <v/>
      </c>
      <c r="J4478" s="114"/>
      <c r="K4478" s="115" t="str">
        <f t="shared" si="167"/>
        <v/>
      </c>
      <c r="L4478" s="116" t="str">
        <f t="shared" ref="L4478:L4541" ca="1" si="168">IF(M4478="","-",IF(G4478="TA","-",+M4478-TODAY()))</f>
        <v>-</v>
      </c>
      <c r="M4478" s="111" t="str">
        <f>IF(E4478="","",VLOOKUP(E4478,[1]PROJECTES!$C$14:$Z$5000,21,FALSE))</f>
        <v/>
      </c>
      <c r="N4478" s="117"/>
      <c r="O4478" s="118" t="s">
        <v>222</v>
      </c>
      <c r="P4478" s="119"/>
      <c r="Q4478" s="84"/>
      <c r="R4478" s="125"/>
      <c r="S4478" s="166"/>
      <c r="T4478" s="167"/>
    </row>
    <row r="4479" spans="1:24" s="121" customFormat="1" ht="20.100000000000001" customHeight="1" x14ac:dyDescent="0.3">
      <c r="A4479" s="80"/>
      <c r="B4479" s="110" t="str">
        <f>IF(E4479="","",VLOOKUP(E4479,[1]PROJECTES!$C$14:$G$5000,2,FALSE))</f>
        <v/>
      </c>
      <c r="C4479" s="80"/>
      <c r="D4479" s="283" t="str">
        <f>IF(E4479="","",VLOOKUP(E4479,[1]PROJECTES!$C$14:$G$5000,5,FALSE))</f>
        <v/>
      </c>
      <c r="E4479" s="79"/>
      <c r="F4479" s="110" t="str">
        <f>IF(I4479="","",VLOOKUP(I4479,[1]PROJECTES!$C$14:$G$5000,2,FALSE))</f>
        <v/>
      </c>
      <c r="G4479" s="112" t="str">
        <f>IF(E4479="","",VLOOKUP(E4479,[1]PROJECTES!$C$14:$G$5000,4,FALSE))</f>
        <v/>
      </c>
      <c r="H4479" s="95"/>
      <c r="I4479" s="113" t="str">
        <f>IF(H4479="","",VLOOKUP(H4479,BD!B$2:C$16,2,FALSE))</f>
        <v/>
      </c>
      <c r="J4479" s="114"/>
      <c r="K4479" s="115" t="str">
        <f t="shared" si="167"/>
        <v/>
      </c>
      <c r="L4479" s="116" t="str">
        <f t="shared" ca="1" si="168"/>
        <v>-</v>
      </c>
      <c r="M4479" s="111" t="str">
        <f>IF(E4479="","",VLOOKUP(E4479,[1]PROJECTES!$C$14:$Z$5000,21,FALSE))</f>
        <v/>
      </c>
      <c r="N4479" s="117"/>
      <c r="O4479" s="118" t="s">
        <v>222</v>
      </c>
      <c r="P4479" s="119"/>
      <c r="Q4479" s="84"/>
      <c r="R4479" s="125"/>
      <c r="S4479" s="166"/>
      <c r="T4479" s="167"/>
    </row>
    <row r="4480" spans="1:24" s="121" customFormat="1" ht="20.100000000000001" customHeight="1" x14ac:dyDescent="0.3">
      <c r="A4480" s="80"/>
      <c r="B4480" s="110" t="str">
        <f>IF(E4480="","",VLOOKUP(E4480,[1]PROJECTES!$C$14:$G$5000,2,FALSE))</f>
        <v/>
      </c>
      <c r="C4480" s="80"/>
      <c r="D4480" s="283" t="str">
        <f>IF(E4480="","",VLOOKUP(E4480,[1]PROJECTES!$C$14:$G$5000,5,FALSE))</f>
        <v/>
      </c>
      <c r="E4480" s="79"/>
      <c r="F4480" s="110" t="str">
        <f>IF(I4480="","",VLOOKUP(I4480,[1]PROJECTES!$C$14:$G$5000,2,FALSE))</f>
        <v/>
      </c>
      <c r="G4480" s="112" t="str">
        <f>IF(E4480="","",VLOOKUP(E4480,[1]PROJECTES!$C$14:$G$5000,4,FALSE))</f>
        <v/>
      </c>
      <c r="H4480" s="95"/>
      <c r="I4480" s="113" t="str">
        <f>IF(H4480="","",VLOOKUP(H4480,BD!B$2:C$16,2,FALSE))</f>
        <v/>
      </c>
      <c r="J4480" s="114"/>
      <c r="K4480" s="115" t="str">
        <f t="shared" si="167"/>
        <v/>
      </c>
      <c r="L4480" s="116" t="str">
        <f t="shared" ca="1" si="168"/>
        <v>-</v>
      </c>
      <c r="M4480" s="111" t="str">
        <f>IF(E4480="","",VLOOKUP(E4480,[1]PROJECTES!$C$14:$Z$5000,21,FALSE))</f>
        <v/>
      </c>
      <c r="N4480" s="117"/>
      <c r="O4480" s="118" t="s">
        <v>222</v>
      </c>
      <c r="P4480" s="119"/>
      <c r="Q4480" s="84"/>
      <c r="R4480" s="125"/>
      <c r="S4480" s="166"/>
      <c r="T4480" s="167"/>
    </row>
    <row r="4481" spans="1:24" s="121" customFormat="1" ht="20.100000000000001" customHeight="1" x14ac:dyDescent="0.3">
      <c r="A4481" s="80"/>
      <c r="B4481" s="110" t="str">
        <f>IF(E4481="","",VLOOKUP(E4481,[1]PROJECTES!$C$14:$G$5000,2,FALSE))</f>
        <v/>
      </c>
      <c r="C4481" s="80"/>
      <c r="D4481" s="283" t="str">
        <f>IF(E4481="","",VLOOKUP(E4481,[1]PROJECTES!$C$14:$G$5000,5,FALSE))</f>
        <v/>
      </c>
      <c r="E4481" s="79"/>
      <c r="F4481" s="110" t="str">
        <f>IF(I4481="","",VLOOKUP(I4481,[1]PROJECTES!$C$14:$G$5000,2,FALSE))</f>
        <v/>
      </c>
      <c r="G4481" s="112" t="str">
        <f>IF(E4481="","",VLOOKUP(E4481,[1]PROJECTES!$C$14:$G$5000,4,FALSE))</f>
        <v/>
      </c>
      <c r="H4481" s="95"/>
      <c r="I4481" s="113" t="str">
        <f>IF(H4481="","",VLOOKUP(H4481,BD!B$2:C$16,2,FALSE))</f>
        <v/>
      </c>
      <c r="J4481" s="114"/>
      <c r="K4481" s="115" t="str">
        <f t="shared" si="167"/>
        <v/>
      </c>
      <c r="L4481" s="116" t="str">
        <f t="shared" ca="1" si="168"/>
        <v>-</v>
      </c>
      <c r="M4481" s="111" t="str">
        <f>IF(E4481="","",VLOOKUP(E4481,[1]PROJECTES!$C$14:$Z$5000,21,FALSE))</f>
        <v/>
      </c>
      <c r="N4481" s="117"/>
      <c r="O4481" s="118" t="s">
        <v>222</v>
      </c>
      <c r="P4481" s="119"/>
      <c r="Q4481" s="84"/>
      <c r="R4481" s="125"/>
      <c r="S4481" s="166"/>
      <c r="T4481" s="167"/>
    </row>
    <row r="4482" spans="1:24" s="121" customFormat="1" ht="20.100000000000001" customHeight="1" thickBot="1" x14ac:dyDescent="0.35">
      <c r="A4482" s="80"/>
      <c r="B4482" s="110" t="str">
        <f>IF(E4482="","",VLOOKUP(E4482,[1]PROJECTES!$C$14:$G$5000,2,FALSE))</f>
        <v/>
      </c>
      <c r="C4482" s="80"/>
      <c r="D4482" s="283" t="str">
        <f>IF(E4482="","",VLOOKUP(E4482,[1]PROJECTES!$C$14:$G$5000,5,FALSE))</f>
        <v/>
      </c>
      <c r="E4482" s="79"/>
      <c r="F4482" s="110" t="str">
        <f>IF(I4482="","",VLOOKUP(I4482,[1]PROJECTES!$C$14:$G$5000,2,FALSE))</f>
        <v/>
      </c>
      <c r="G4482" s="112" t="str">
        <f>IF(E4482="","",VLOOKUP(E4482,[1]PROJECTES!$C$14:$G$5000,4,FALSE))</f>
        <v/>
      </c>
      <c r="H4482" s="95"/>
      <c r="I4482" s="113" t="str">
        <f>IF(H4482="","",VLOOKUP(H4482,BD!B$2:C$16,2,FALSE))</f>
        <v/>
      </c>
      <c r="J4482" s="114"/>
      <c r="K4482" s="115" t="str">
        <f t="shared" si="167"/>
        <v/>
      </c>
      <c r="L4482" s="116" t="str">
        <f t="shared" ca="1" si="168"/>
        <v>-</v>
      </c>
      <c r="M4482" s="111" t="str">
        <f>IF(E4482="","",VLOOKUP(E4482,[1]PROJECTES!$C$14:$Z$5000,21,FALSE))</f>
        <v/>
      </c>
      <c r="N4482" s="117"/>
      <c r="O4482" s="118" t="s">
        <v>222</v>
      </c>
      <c r="P4482" s="119"/>
      <c r="Q4482" s="84"/>
      <c r="R4482" s="125"/>
      <c r="S4482" s="166"/>
      <c r="T4482" s="167"/>
      <c r="V4482" s="301"/>
      <c r="W4482" s="301"/>
      <c r="X4482" s="301"/>
    </row>
    <row r="4483" spans="1:24" s="121" customFormat="1" ht="20.100000000000001" customHeight="1" x14ac:dyDescent="0.3">
      <c r="A4483" s="80"/>
      <c r="B4483" s="110" t="str">
        <f>IF(E4483="","",VLOOKUP(E4483,[1]PROJECTES!$C$14:$G$5000,2,FALSE))</f>
        <v/>
      </c>
      <c r="C4483" s="80"/>
      <c r="D4483" s="283" t="str">
        <f>IF(E4483="","",VLOOKUP(E4483,[1]PROJECTES!$C$14:$G$5000,5,FALSE))</f>
        <v/>
      </c>
      <c r="E4483" s="79"/>
      <c r="F4483" s="110" t="str">
        <f>IF(I4483="","",VLOOKUP(I4483,[1]PROJECTES!$C$14:$G$5000,2,FALSE))</f>
        <v/>
      </c>
      <c r="G4483" s="112" t="str">
        <f>IF(E4483="","",VLOOKUP(E4483,[1]PROJECTES!$C$14:$G$5000,4,FALSE))</f>
        <v/>
      </c>
      <c r="H4483" s="95"/>
      <c r="I4483" s="113" t="str">
        <f>IF(H4483="","",VLOOKUP(H4483,BD!B$2:C$16,2,FALSE))</f>
        <v/>
      </c>
      <c r="J4483" s="114"/>
      <c r="K4483" s="115" t="str">
        <f t="shared" si="167"/>
        <v/>
      </c>
      <c r="L4483" s="116" t="str">
        <f t="shared" ca="1" si="168"/>
        <v>-</v>
      </c>
      <c r="M4483" s="111" t="str">
        <f>IF(E4483="","",VLOOKUP(E4483,[1]PROJECTES!$C$14:$Z$5000,21,FALSE))</f>
        <v/>
      </c>
      <c r="N4483" s="117"/>
      <c r="O4483" s="118" t="s">
        <v>222</v>
      </c>
      <c r="P4483" s="119"/>
      <c r="Q4483" s="84"/>
      <c r="R4483" s="123"/>
      <c r="S4483" s="166"/>
      <c r="T4483" s="167"/>
    </row>
    <row r="4484" spans="1:24" s="121" customFormat="1" ht="20.100000000000001" customHeight="1" x14ac:dyDescent="0.3">
      <c r="A4484" s="80"/>
      <c r="B4484" s="110" t="str">
        <f>IF(E4484="","",VLOOKUP(E4484,[1]PROJECTES!$C$14:$G$5000,2,FALSE))</f>
        <v/>
      </c>
      <c r="C4484" s="80"/>
      <c r="D4484" s="283" t="str">
        <f>IF(E4484="","",VLOOKUP(E4484,[1]PROJECTES!$C$14:$G$5000,5,FALSE))</f>
        <v/>
      </c>
      <c r="E4484" s="79"/>
      <c r="F4484" s="110" t="str">
        <f>IF(I4484="","",VLOOKUP(I4484,[1]PROJECTES!$C$14:$G$5000,2,FALSE))</f>
        <v/>
      </c>
      <c r="G4484" s="112" t="str">
        <f>IF(E4484="","",VLOOKUP(E4484,[1]PROJECTES!$C$14:$G$5000,4,FALSE))</f>
        <v/>
      </c>
      <c r="H4484" s="95"/>
      <c r="I4484" s="113" t="str">
        <f>IF(H4484="","",VLOOKUP(H4484,BD!B$2:C$16,2,FALSE))</f>
        <v/>
      </c>
      <c r="J4484" s="114"/>
      <c r="K4484" s="115" t="str">
        <f t="shared" si="167"/>
        <v/>
      </c>
      <c r="L4484" s="116" t="str">
        <f t="shared" ca="1" si="168"/>
        <v>-</v>
      </c>
      <c r="M4484" s="111" t="str">
        <f>IF(E4484="","",VLOOKUP(E4484,[1]PROJECTES!$C$14:$Z$5000,21,FALSE))</f>
        <v/>
      </c>
      <c r="N4484" s="117"/>
      <c r="O4484" s="118" t="s">
        <v>222</v>
      </c>
      <c r="P4484" s="119"/>
      <c r="Q4484" s="84"/>
      <c r="R4484" s="125"/>
      <c r="S4484" s="166"/>
      <c r="T4484" s="167"/>
    </row>
    <row r="4485" spans="1:24" s="121" customFormat="1" ht="20.100000000000001" customHeight="1" x14ac:dyDescent="0.3">
      <c r="A4485" s="80"/>
      <c r="B4485" s="110" t="str">
        <f>IF(E4485="","",VLOOKUP(E4485,[1]PROJECTES!$C$14:$G$5000,2,FALSE))</f>
        <v/>
      </c>
      <c r="C4485" s="80"/>
      <c r="D4485" s="283" t="str">
        <f>IF(E4485="","",VLOOKUP(E4485,[1]PROJECTES!$C$14:$G$5000,5,FALSE))</f>
        <v/>
      </c>
      <c r="E4485" s="79"/>
      <c r="F4485" s="110" t="str">
        <f>IF(I4485="","",VLOOKUP(I4485,[1]PROJECTES!$C$14:$G$5000,2,FALSE))</f>
        <v/>
      </c>
      <c r="G4485" s="112" t="str">
        <f>IF(E4485="","",VLOOKUP(E4485,[1]PROJECTES!$C$14:$G$5000,4,FALSE))</f>
        <v/>
      </c>
      <c r="H4485" s="95"/>
      <c r="I4485" s="113" t="str">
        <f>IF(H4485="","",VLOOKUP(H4485,BD!B$2:C$16,2,FALSE))</f>
        <v/>
      </c>
      <c r="J4485" s="114"/>
      <c r="K4485" s="115" t="str">
        <f t="shared" si="167"/>
        <v/>
      </c>
      <c r="L4485" s="116" t="str">
        <f t="shared" ca="1" si="168"/>
        <v>-</v>
      </c>
      <c r="M4485" s="111" t="str">
        <f>IF(E4485="","",VLOOKUP(E4485,[1]PROJECTES!$C$14:$Z$5000,21,FALSE))</f>
        <v/>
      </c>
      <c r="N4485" s="117"/>
      <c r="O4485" s="118" t="s">
        <v>222</v>
      </c>
      <c r="P4485" s="119"/>
      <c r="Q4485" s="84"/>
      <c r="R4485" s="125"/>
      <c r="S4485" s="166"/>
      <c r="T4485" s="167"/>
    </row>
    <row r="4486" spans="1:24" s="121" customFormat="1" ht="20.100000000000001" customHeight="1" x14ac:dyDescent="0.3">
      <c r="A4486" s="80"/>
      <c r="B4486" s="110" t="str">
        <f>IF(E4486="","",VLOOKUP(E4486,[1]PROJECTES!$C$14:$G$5000,2,FALSE))</f>
        <v/>
      </c>
      <c r="C4486" s="80"/>
      <c r="D4486" s="283" t="str">
        <f>IF(E4486="","",VLOOKUP(E4486,[1]PROJECTES!$C$14:$G$5000,5,FALSE))</f>
        <v/>
      </c>
      <c r="E4486" s="79"/>
      <c r="F4486" s="110" t="str">
        <f>IF(I4486="","",VLOOKUP(I4486,[1]PROJECTES!$C$14:$G$5000,2,FALSE))</f>
        <v/>
      </c>
      <c r="G4486" s="112" t="str">
        <f>IF(E4486="","",VLOOKUP(E4486,[1]PROJECTES!$C$14:$G$5000,4,FALSE))</f>
        <v/>
      </c>
      <c r="H4486" s="95"/>
      <c r="I4486" s="113"/>
      <c r="J4486" s="114"/>
      <c r="K4486" s="115" t="str">
        <f t="shared" si="167"/>
        <v/>
      </c>
      <c r="L4486" s="116" t="str">
        <f t="shared" ca="1" si="168"/>
        <v>-</v>
      </c>
      <c r="M4486" s="111" t="str">
        <f>IF(E4486="","",VLOOKUP(E4486,[1]PROJECTES!$C$14:$Z$5000,21,FALSE))</f>
        <v/>
      </c>
      <c r="N4486" s="117"/>
      <c r="O4486" s="118" t="s">
        <v>222</v>
      </c>
      <c r="P4486" s="119"/>
      <c r="Q4486" s="84"/>
      <c r="R4486" s="125"/>
      <c r="S4486" s="166"/>
      <c r="T4486" s="167"/>
    </row>
    <row r="4487" spans="1:24" s="121" customFormat="1" ht="20.100000000000001" customHeight="1" x14ac:dyDescent="0.3">
      <c r="A4487" s="80"/>
      <c r="B4487" s="110" t="str">
        <f>IF(E4487="","",VLOOKUP(E4487,[1]PROJECTES!$C$14:$G$5000,2,FALSE))</f>
        <v/>
      </c>
      <c r="C4487" s="80"/>
      <c r="D4487" s="283" t="str">
        <f>IF(E4487="","",VLOOKUP(E4487,[1]PROJECTES!$C$14:$G$5000,5,FALSE))</f>
        <v/>
      </c>
      <c r="E4487" s="79"/>
      <c r="F4487" s="110" t="str">
        <f>IF(I4487="","",VLOOKUP(I4487,[1]PROJECTES!$C$14:$G$5000,2,FALSE))</f>
        <v/>
      </c>
      <c r="G4487" s="112" t="str">
        <f>IF(E4487="","",VLOOKUP(E4487,[1]PROJECTES!$C$14:$G$5000,4,FALSE))</f>
        <v/>
      </c>
      <c r="H4487" s="95"/>
      <c r="I4487" s="113"/>
      <c r="J4487" s="114"/>
      <c r="K4487" s="115" t="str">
        <f t="shared" si="167"/>
        <v/>
      </c>
      <c r="L4487" s="116" t="str">
        <f t="shared" ca="1" si="168"/>
        <v>-</v>
      </c>
      <c r="M4487" s="111" t="str">
        <f>IF(E4487="","",VLOOKUP(E4487,[1]PROJECTES!$C$14:$Z$5000,21,FALSE))</f>
        <v/>
      </c>
      <c r="N4487" s="117"/>
      <c r="O4487" s="118" t="s">
        <v>222</v>
      </c>
      <c r="P4487" s="119"/>
      <c r="Q4487" s="84"/>
      <c r="R4487" s="125"/>
      <c r="S4487" s="166"/>
      <c r="T4487" s="167"/>
    </row>
    <row r="4488" spans="1:24" s="121" customFormat="1" ht="20.100000000000001" customHeight="1" x14ac:dyDescent="0.3">
      <c r="A4488" s="80"/>
      <c r="B4488" s="110" t="str">
        <f>IF(E4488="","",VLOOKUP(E4488,[1]PROJECTES!$C$14:$G$5000,2,FALSE))</f>
        <v/>
      </c>
      <c r="C4488" s="80"/>
      <c r="D4488" s="283" t="str">
        <f>IF(E4488="","",VLOOKUP(E4488,[1]PROJECTES!$C$14:$G$5000,5,FALSE))</f>
        <v/>
      </c>
      <c r="E4488" s="79"/>
      <c r="F4488" s="110" t="str">
        <f>IF(I4488="","",VLOOKUP(I4488,[1]PROJECTES!$C$14:$G$5000,2,FALSE))</f>
        <v/>
      </c>
      <c r="G4488" s="112" t="str">
        <f>IF(E4488="","",VLOOKUP(E4488,[1]PROJECTES!$C$14:$G$5000,4,FALSE))</f>
        <v/>
      </c>
      <c r="H4488" s="95"/>
      <c r="I4488" s="113"/>
      <c r="J4488" s="114"/>
      <c r="K4488" s="115" t="str">
        <f t="shared" si="167"/>
        <v/>
      </c>
      <c r="L4488" s="116" t="str">
        <f t="shared" ca="1" si="168"/>
        <v>-</v>
      </c>
      <c r="M4488" s="111" t="str">
        <f>IF(E4488="","",VLOOKUP(E4488,[1]PROJECTES!$C$14:$Z$5000,21,FALSE))</f>
        <v/>
      </c>
      <c r="N4488" s="117"/>
      <c r="O4488" s="118" t="s">
        <v>222</v>
      </c>
      <c r="P4488" s="119"/>
      <c r="Q4488" s="84"/>
      <c r="R4488" s="125"/>
      <c r="S4488" s="166"/>
      <c r="T4488" s="167"/>
    </row>
    <row r="4489" spans="1:24" s="121" customFormat="1" ht="20.100000000000001" customHeight="1" x14ac:dyDescent="0.3">
      <c r="A4489" s="80"/>
      <c r="B4489" s="110" t="str">
        <f>IF(E4489="","",VLOOKUP(E4489,[1]PROJECTES!$C$14:$G$5000,2,FALSE))</f>
        <v/>
      </c>
      <c r="C4489" s="80"/>
      <c r="D4489" s="283" t="str">
        <f>IF(E4489="","",VLOOKUP(E4489,[1]PROJECTES!$C$14:$G$5000,5,FALSE))</f>
        <v/>
      </c>
      <c r="E4489" s="79"/>
      <c r="F4489" s="110" t="str">
        <f>IF(I4489="","",VLOOKUP(I4489,[1]PROJECTES!$C$14:$G$5000,2,FALSE))</f>
        <v/>
      </c>
      <c r="G4489" s="112" t="str">
        <f>IF(E4489="","",VLOOKUP(E4489,[1]PROJECTES!$C$14:$G$5000,4,FALSE))</f>
        <v/>
      </c>
      <c r="H4489" s="95"/>
      <c r="I4489" s="113"/>
      <c r="J4489" s="114"/>
      <c r="K4489" s="115" t="str">
        <f t="shared" si="167"/>
        <v/>
      </c>
      <c r="L4489" s="116" t="str">
        <f t="shared" ca="1" si="168"/>
        <v>-</v>
      </c>
      <c r="M4489" s="111" t="str">
        <f>IF(E4489="","",VLOOKUP(E4489,[1]PROJECTES!$C$14:$Z$5000,21,FALSE))</f>
        <v/>
      </c>
      <c r="N4489" s="117"/>
      <c r="O4489" s="118" t="s">
        <v>222</v>
      </c>
      <c r="P4489" s="119"/>
      <c r="Q4489" s="84"/>
      <c r="R4489" s="125"/>
      <c r="S4489" s="166"/>
      <c r="T4489" s="167"/>
    </row>
    <row r="4490" spans="1:24" s="121" customFormat="1" ht="20.100000000000001" customHeight="1" x14ac:dyDescent="0.3">
      <c r="A4490" s="80"/>
      <c r="B4490" s="110" t="str">
        <f>IF(E4490="","",VLOOKUP(E4490,[1]PROJECTES!$C$14:$G$5000,2,FALSE))</f>
        <v/>
      </c>
      <c r="C4490" s="80"/>
      <c r="D4490" s="283" t="str">
        <f>IF(E4490="","",VLOOKUP(E4490,[1]PROJECTES!$C$14:$G$5000,5,FALSE))</f>
        <v/>
      </c>
      <c r="E4490" s="79"/>
      <c r="F4490" s="110" t="str">
        <f>IF(I4490="","",VLOOKUP(I4490,[1]PROJECTES!$C$14:$G$5000,2,FALSE))</f>
        <v/>
      </c>
      <c r="G4490" s="112" t="str">
        <f>IF(E4490="","",VLOOKUP(E4490,[1]PROJECTES!$C$14:$G$5000,4,FALSE))</f>
        <v/>
      </c>
      <c r="H4490" s="95"/>
      <c r="I4490" s="113"/>
      <c r="J4490" s="114"/>
      <c r="K4490" s="115" t="str">
        <f t="shared" si="167"/>
        <v/>
      </c>
      <c r="L4490" s="116" t="str">
        <f t="shared" ca="1" si="168"/>
        <v>-</v>
      </c>
      <c r="M4490" s="111" t="str">
        <f>IF(E4490="","",VLOOKUP(E4490,[1]PROJECTES!$C$14:$Z$5000,21,FALSE))</f>
        <v/>
      </c>
      <c r="N4490" s="117"/>
      <c r="O4490" s="118" t="s">
        <v>222</v>
      </c>
      <c r="P4490" s="119"/>
      <c r="Q4490" s="84"/>
      <c r="R4490" s="125"/>
      <c r="S4490" s="166"/>
      <c r="T4490" s="167"/>
    </row>
    <row r="4491" spans="1:24" s="121" customFormat="1" ht="20.100000000000001" customHeight="1" x14ac:dyDescent="0.3">
      <c r="A4491" s="80"/>
      <c r="B4491" s="110" t="str">
        <f>IF(E4491="","",VLOOKUP(E4491,[1]PROJECTES!$C$14:$G$5000,2,FALSE))</f>
        <v/>
      </c>
      <c r="C4491" s="80"/>
      <c r="D4491" s="283" t="str">
        <f>IF(E4491="","",VLOOKUP(E4491,[1]PROJECTES!$C$14:$G$5000,5,FALSE))</f>
        <v/>
      </c>
      <c r="E4491" s="79"/>
      <c r="F4491" s="110" t="str">
        <f>IF(I4491="","",VLOOKUP(I4491,[1]PROJECTES!$C$14:$G$5000,2,FALSE))</f>
        <v/>
      </c>
      <c r="G4491" s="112" t="str">
        <f>IF(E4491="","",VLOOKUP(E4491,[1]PROJECTES!$C$14:$G$5000,4,FALSE))</f>
        <v/>
      </c>
      <c r="H4491" s="95"/>
      <c r="I4491" s="113"/>
      <c r="J4491" s="114"/>
      <c r="K4491" s="115" t="str">
        <f t="shared" si="167"/>
        <v/>
      </c>
      <c r="L4491" s="116" t="str">
        <f t="shared" ca="1" si="168"/>
        <v>-</v>
      </c>
      <c r="M4491" s="111" t="str">
        <f>IF(E4491="","",VLOOKUP(E4491,[1]PROJECTES!$C$14:$Z$5000,21,FALSE))</f>
        <v/>
      </c>
      <c r="N4491" s="117"/>
      <c r="O4491" s="118" t="s">
        <v>222</v>
      </c>
      <c r="P4491" s="119"/>
      <c r="Q4491" s="84"/>
      <c r="R4491" s="125"/>
      <c r="S4491" s="166"/>
      <c r="T4491" s="167"/>
    </row>
    <row r="4492" spans="1:24" s="121" customFormat="1" ht="20.100000000000001" customHeight="1" x14ac:dyDescent="0.3">
      <c r="A4492" s="80"/>
      <c r="B4492" s="110" t="str">
        <f>IF(E4492="","",VLOOKUP(E4492,[1]PROJECTES!$C$14:$G$5000,2,FALSE))</f>
        <v/>
      </c>
      <c r="C4492" s="80"/>
      <c r="D4492" s="283" t="str">
        <f>IF(E4492="","",VLOOKUP(E4492,[1]PROJECTES!$C$14:$G$5000,5,FALSE))</f>
        <v/>
      </c>
      <c r="E4492" s="79"/>
      <c r="F4492" s="110" t="str">
        <f>IF(I4492="","",VLOOKUP(I4492,[1]PROJECTES!$C$14:$G$5000,2,FALSE))</f>
        <v/>
      </c>
      <c r="G4492" s="112" t="str">
        <f>IF(E4492="","",VLOOKUP(E4492,[1]PROJECTES!$C$14:$G$5000,4,FALSE))</f>
        <v/>
      </c>
      <c r="H4492" s="95"/>
      <c r="I4492" s="113"/>
      <c r="J4492" s="114"/>
      <c r="K4492" s="115" t="str">
        <f t="shared" si="167"/>
        <v/>
      </c>
      <c r="L4492" s="116" t="str">
        <f t="shared" ca="1" si="168"/>
        <v>-</v>
      </c>
      <c r="M4492" s="111" t="str">
        <f>IF(E4492="","",VLOOKUP(E4492,[1]PROJECTES!$C$14:$Z$5000,21,FALSE))</f>
        <v/>
      </c>
      <c r="N4492" s="117"/>
      <c r="O4492" s="118" t="s">
        <v>222</v>
      </c>
      <c r="P4492" s="119"/>
      <c r="Q4492" s="84"/>
      <c r="R4492" s="125"/>
      <c r="S4492" s="166"/>
      <c r="T4492" s="167"/>
    </row>
    <row r="4493" spans="1:24" s="121" customFormat="1" ht="20.100000000000001" customHeight="1" x14ac:dyDescent="0.3">
      <c r="A4493" s="80"/>
      <c r="B4493" s="110" t="str">
        <f>IF(E4493="","",VLOOKUP(E4493,[1]PROJECTES!$C$14:$G$5000,2,FALSE))</f>
        <v/>
      </c>
      <c r="C4493" s="80"/>
      <c r="D4493" s="283" t="str">
        <f>IF(E4493="","",VLOOKUP(E4493,[1]PROJECTES!$C$14:$G$5000,5,FALSE))</f>
        <v/>
      </c>
      <c r="E4493" s="79"/>
      <c r="F4493" s="110" t="str">
        <f>IF(I4493="","",VLOOKUP(I4493,[1]PROJECTES!$C$14:$G$5000,2,FALSE))</f>
        <v/>
      </c>
      <c r="G4493" s="112" t="str">
        <f>IF(E4493="","",VLOOKUP(E4493,[1]PROJECTES!$C$14:$G$5000,4,FALSE))</f>
        <v/>
      </c>
      <c r="H4493" s="95"/>
      <c r="I4493" s="113"/>
      <c r="J4493" s="114"/>
      <c r="K4493" s="115" t="str">
        <f t="shared" si="167"/>
        <v/>
      </c>
      <c r="L4493" s="116" t="str">
        <f t="shared" ca="1" si="168"/>
        <v>-</v>
      </c>
      <c r="M4493" s="111" t="str">
        <f>IF(E4493="","",VLOOKUP(E4493,[1]PROJECTES!$C$14:$Z$5000,21,FALSE))</f>
        <v/>
      </c>
      <c r="N4493" s="117"/>
      <c r="O4493" s="118" t="s">
        <v>222</v>
      </c>
      <c r="P4493" s="119"/>
      <c r="Q4493" s="84"/>
      <c r="R4493" s="125"/>
      <c r="S4493" s="166"/>
      <c r="T4493" s="167"/>
    </row>
    <row r="4494" spans="1:24" s="121" customFormat="1" ht="20.100000000000001" customHeight="1" x14ac:dyDescent="0.3">
      <c r="A4494" s="80"/>
      <c r="B4494" s="110" t="str">
        <f>IF(E4494="","",VLOOKUP(E4494,[1]PROJECTES!$C$14:$G$5000,2,FALSE))</f>
        <v/>
      </c>
      <c r="C4494" s="80"/>
      <c r="D4494" s="283" t="str">
        <f>IF(E4494="","",VLOOKUP(E4494,[1]PROJECTES!$C$14:$G$5000,5,FALSE))</f>
        <v/>
      </c>
      <c r="E4494" s="79"/>
      <c r="F4494" s="110" t="str">
        <f>IF(I4494="","",VLOOKUP(I4494,[1]PROJECTES!$C$14:$G$5000,2,FALSE))</f>
        <v/>
      </c>
      <c r="G4494" s="112" t="str">
        <f>IF(E4494="","",VLOOKUP(E4494,[1]PROJECTES!$C$14:$G$5000,4,FALSE))</f>
        <v/>
      </c>
      <c r="H4494" s="95"/>
      <c r="I4494" s="113"/>
      <c r="J4494" s="114"/>
      <c r="K4494" s="115" t="str">
        <f t="shared" si="167"/>
        <v/>
      </c>
      <c r="L4494" s="116" t="str">
        <f t="shared" ca="1" si="168"/>
        <v>-</v>
      </c>
      <c r="M4494" s="111" t="str">
        <f>IF(E4494="","",VLOOKUP(E4494,[1]PROJECTES!$C$14:$Z$5000,21,FALSE))</f>
        <v/>
      </c>
      <c r="N4494" s="117"/>
      <c r="O4494" s="118" t="s">
        <v>222</v>
      </c>
      <c r="P4494" s="119"/>
      <c r="Q4494" s="84"/>
      <c r="R4494" s="125"/>
      <c r="S4494" s="166"/>
      <c r="T4494" s="167"/>
    </row>
    <row r="4495" spans="1:24" s="121" customFormat="1" ht="20.100000000000001" customHeight="1" x14ac:dyDescent="0.3">
      <c r="A4495" s="80"/>
      <c r="B4495" s="110" t="str">
        <f>IF(E4495="","",VLOOKUP(E4495,[1]PROJECTES!$C$14:$G$5000,2,FALSE))</f>
        <v/>
      </c>
      <c r="C4495" s="80"/>
      <c r="D4495" s="283" t="str">
        <f>IF(E4495="","",VLOOKUP(E4495,[1]PROJECTES!$C$14:$G$5000,5,FALSE))</f>
        <v/>
      </c>
      <c r="E4495" s="79"/>
      <c r="F4495" s="110" t="str">
        <f>IF(I4495="","",VLOOKUP(I4495,[1]PROJECTES!$C$14:$G$5000,2,FALSE))</f>
        <v/>
      </c>
      <c r="G4495" s="112" t="str">
        <f>IF(E4495="","",VLOOKUP(E4495,[1]PROJECTES!$C$14:$G$5000,4,FALSE))</f>
        <v/>
      </c>
      <c r="H4495" s="95"/>
      <c r="I4495" s="113" t="str">
        <f>IF(H4495="","",VLOOKUP(H4495,BD!B$2:C$16,2,FALSE))</f>
        <v/>
      </c>
      <c r="J4495" s="114"/>
      <c r="K4495" s="115" t="str">
        <f t="shared" si="167"/>
        <v/>
      </c>
      <c r="L4495" s="116" t="str">
        <f t="shared" ca="1" si="168"/>
        <v>-</v>
      </c>
      <c r="M4495" s="111" t="str">
        <f>IF(E4495="","",VLOOKUP(E4495,[1]PROJECTES!$C$14:$Z$5000,21,FALSE))</f>
        <v/>
      </c>
      <c r="N4495" s="117"/>
      <c r="O4495" s="118" t="s">
        <v>222</v>
      </c>
      <c r="P4495" s="119"/>
      <c r="Q4495" s="84"/>
      <c r="R4495" s="123"/>
      <c r="S4495" s="166"/>
      <c r="T4495" s="167"/>
    </row>
    <row r="4496" spans="1:24" s="121" customFormat="1" ht="20.100000000000001" customHeight="1" x14ac:dyDescent="0.3">
      <c r="A4496" s="80"/>
      <c r="B4496" s="110" t="str">
        <f>IF(E4496="","",VLOOKUP(E4496,[1]PROJECTES!$C$14:$G$5000,2,FALSE))</f>
        <v/>
      </c>
      <c r="C4496" s="80"/>
      <c r="D4496" s="283" t="str">
        <f>IF(E4496="","",VLOOKUP(E4496,[1]PROJECTES!$C$14:$G$5000,5,FALSE))</f>
        <v/>
      </c>
      <c r="E4496" s="79"/>
      <c r="F4496" s="110" t="str">
        <f>IF(I4496="","",VLOOKUP(I4496,[1]PROJECTES!$C$14:$G$5000,2,FALSE))</f>
        <v/>
      </c>
      <c r="G4496" s="112" t="str">
        <f>IF(E4496="","",VLOOKUP(E4496,[1]PROJECTES!$C$14:$G$5000,4,FALSE))</f>
        <v/>
      </c>
      <c r="H4496" s="95"/>
      <c r="I4496" s="113" t="str">
        <f>IF(H4496="","",VLOOKUP(H4496,BD!B$2:C$16,2,FALSE))</f>
        <v/>
      </c>
      <c r="J4496" s="114"/>
      <c r="K4496" s="115" t="str">
        <f t="shared" si="167"/>
        <v/>
      </c>
      <c r="L4496" s="116" t="str">
        <f t="shared" ca="1" si="168"/>
        <v>-</v>
      </c>
      <c r="M4496" s="111" t="str">
        <f>IF(E4496="","",VLOOKUP(E4496,[1]PROJECTES!$C$14:$Z$5000,21,FALSE))</f>
        <v/>
      </c>
      <c r="N4496" s="117"/>
      <c r="O4496" s="118" t="s">
        <v>222</v>
      </c>
      <c r="P4496" s="119"/>
      <c r="Q4496" s="84"/>
      <c r="R4496" s="125"/>
      <c r="S4496" s="166"/>
      <c r="T4496" s="167"/>
    </row>
    <row r="4497" spans="1:20" s="121" customFormat="1" ht="20.100000000000001" customHeight="1" x14ac:dyDescent="0.3">
      <c r="A4497" s="80"/>
      <c r="B4497" s="110" t="str">
        <f>IF(E4497="","",VLOOKUP(E4497,[1]PROJECTES!$C$14:$G$5000,2,FALSE))</f>
        <v/>
      </c>
      <c r="C4497" s="80"/>
      <c r="D4497" s="283" t="str">
        <f>IF(E4497="","",VLOOKUP(E4497,[1]PROJECTES!$C$14:$G$5000,5,FALSE))</f>
        <v/>
      </c>
      <c r="E4497" s="79"/>
      <c r="F4497" s="110" t="str">
        <f>IF(I4497="","",VLOOKUP(I4497,[1]PROJECTES!$C$14:$G$5000,2,FALSE))</f>
        <v/>
      </c>
      <c r="G4497" s="112" t="str">
        <f>IF(E4497="","",VLOOKUP(E4497,[1]PROJECTES!$C$14:$G$5000,4,FALSE))</f>
        <v/>
      </c>
      <c r="H4497" s="95"/>
      <c r="I4497" s="113" t="str">
        <f>IF(H4497="","",VLOOKUP(H4497,BD!B$2:C$16,2,FALSE))</f>
        <v/>
      </c>
      <c r="J4497" s="114"/>
      <c r="K4497" s="115" t="str">
        <f t="shared" si="167"/>
        <v/>
      </c>
      <c r="L4497" s="116" t="str">
        <f t="shared" ca="1" si="168"/>
        <v>-</v>
      </c>
      <c r="M4497" s="111" t="str">
        <f>IF(E4497="","",VLOOKUP(E4497,[1]PROJECTES!$C$14:$Z$5000,21,FALSE))</f>
        <v/>
      </c>
      <c r="N4497" s="117"/>
      <c r="O4497" s="118" t="s">
        <v>222</v>
      </c>
      <c r="P4497" s="119"/>
      <c r="Q4497" s="84"/>
      <c r="R4497" s="125"/>
      <c r="S4497" s="166"/>
      <c r="T4497" s="167"/>
    </row>
    <row r="4498" spans="1:20" s="121" customFormat="1" ht="20.100000000000001" customHeight="1" x14ac:dyDescent="0.3">
      <c r="A4498" s="80"/>
      <c r="B4498" s="110" t="str">
        <f>IF(E4498="","",VLOOKUP(E4498,[1]PROJECTES!$C$14:$G$5000,2,FALSE))</f>
        <v/>
      </c>
      <c r="C4498" s="80"/>
      <c r="D4498" s="283" t="str">
        <f>IF(E4498="","",VLOOKUP(E4498,[1]PROJECTES!$C$14:$G$5000,5,FALSE))</f>
        <v/>
      </c>
      <c r="E4498" s="79"/>
      <c r="F4498" s="110" t="str">
        <f>IF(I4498="","",VLOOKUP(I4498,[1]PROJECTES!$C$14:$G$5000,2,FALSE))</f>
        <v/>
      </c>
      <c r="G4498" s="112" t="str">
        <f>IF(E4498="","",VLOOKUP(E4498,[1]PROJECTES!$C$14:$G$5000,4,FALSE))</f>
        <v/>
      </c>
      <c r="H4498" s="95"/>
      <c r="I4498" s="113" t="str">
        <f>IF(H4498="","",VLOOKUP(H4498,BD!B$2:C$16,2,FALSE))</f>
        <v/>
      </c>
      <c r="J4498" s="114"/>
      <c r="K4498" s="115" t="str">
        <f t="shared" si="167"/>
        <v/>
      </c>
      <c r="L4498" s="116" t="str">
        <f t="shared" ca="1" si="168"/>
        <v>-</v>
      </c>
      <c r="M4498" s="111" t="str">
        <f>IF(E4498="","",VLOOKUP(E4498,[1]PROJECTES!$C$14:$Z$5000,21,FALSE))</f>
        <v/>
      </c>
      <c r="N4498" s="117"/>
      <c r="O4498" s="118" t="s">
        <v>222</v>
      </c>
      <c r="P4498" s="119"/>
      <c r="Q4498" s="84"/>
      <c r="R4498" s="125"/>
      <c r="S4498" s="166"/>
      <c r="T4498" s="167"/>
    </row>
    <row r="4499" spans="1:20" s="121" customFormat="1" ht="20.100000000000001" customHeight="1" x14ac:dyDescent="0.3">
      <c r="A4499" s="80"/>
      <c r="B4499" s="110" t="str">
        <f>IF(E4499="","",VLOOKUP(E4499,[1]PROJECTES!$C$14:$G$5000,2,FALSE))</f>
        <v/>
      </c>
      <c r="C4499" s="80"/>
      <c r="D4499" s="283" t="str">
        <f>IF(E4499="","",VLOOKUP(E4499,[1]PROJECTES!$C$14:$G$5000,5,FALSE))</f>
        <v/>
      </c>
      <c r="E4499" s="79"/>
      <c r="F4499" s="110" t="str">
        <f>IF(I4499="","",VLOOKUP(I4499,[1]PROJECTES!$C$14:$G$5000,2,FALSE))</f>
        <v/>
      </c>
      <c r="G4499" s="112" t="str">
        <f>IF(E4499="","",VLOOKUP(E4499,[1]PROJECTES!$C$14:$G$5000,4,FALSE))</f>
        <v/>
      </c>
      <c r="H4499" s="95"/>
      <c r="I4499" s="113" t="str">
        <f>IF(H4499="","",VLOOKUP(H4499,BD!B$2:C$16,2,FALSE))</f>
        <v/>
      </c>
      <c r="J4499" s="114"/>
      <c r="K4499" s="115" t="str">
        <f t="shared" si="167"/>
        <v/>
      </c>
      <c r="L4499" s="116" t="str">
        <f t="shared" ca="1" si="168"/>
        <v>-</v>
      </c>
      <c r="M4499" s="111" t="str">
        <f>IF(E4499="","",VLOOKUP(E4499,[1]PROJECTES!$C$14:$Z$5000,21,FALSE))</f>
        <v/>
      </c>
      <c r="N4499" s="117"/>
      <c r="O4499" s="118" t="s">
        <v>222</v>
      </c>
      <c r="P4499" s="119"/>
      <c r="Q4499" s="84"/>
      <c r="R4499" s="125"/>
      <c r="S4499" s="166"/>
      <c r="T4499" s="167"/>
    </row>
    <row r="4500" spans="1:20" s="121" customFormat="1" ht="20.100000000000001" customHeight="1" x14ac:dyDescent="0.3">
      <c r="A4500" s="80"/>
      <c r="B4500" s="110" t="str">
        <f>IF(E4500="","",VLOOKUP(E4500,[1]PROJECTES!$C$14:$G$5000,2,FALSE))</f>
        <v/>
      </c>
      <c r="C4500" s="80"/>
      <c r="D4500" s="283" t="str">
        <f>IF(E4500="","",VLOOKUP(E4500,[1]PROJECTES!$C$14:$G$5000,5,FALSE))</f>
        <v/>
      </c>
      <c r="E4500" s="79"/>
      <c r="F4500" s="110" t="str">
        <f>IF(I4500="","",VLOOKUP(I4500,[1]PROJECTES!$C$14:$G$5000,2,FALSE))</f>
        <v/>
      </c>
      <c r="G4500" s="112" t="str">
        <f>IF(E4500="","",VLOOKUP(E4500,[1]PROJECTES!$C$14:$G$5000,4,FALSE))</f>
        <v/>
      </c>
      <c r="H4500" s="95"/>
      <c r="I4500" s="113" t="str">
        <f>IF(H4500="","",VLOOKUP(H4500,BD!B$2:C$16,2,FALSE))</f>
        <v/>
      </c>
      <c r="J4500" s="114"/>
      <c r="K4500" s="115" t="str">
        <f t="shared" si="167"/>
        <v/>
      </c>
      <c r="L4500" s="116" t="str">
        <f t="shared" ca="1" si="168"/>
        <v>-</v>
      </c>
      <c r="M4500" s="111" t="str">
        <f>IF(E4500="","",VLOOKUP(E4500,[1]PROJECTES!$C$14:$Z$5000,21,FALSE))</f>
        <v/>
      </c>
      <c r="N4500" s="117"/>
      <c r="O4500" s="118" t="s">
        <v>222</v>
      </c>
      <c r="P4500" s="119"/>
      <c r="Q4500" s="84"/>
      <c r="R4500" s="125"/>
      <c r="S4500" s="166"/>
      <c r="T4500" s="167"/>
    </row>
    <row r="4501" spans="1:20" s="121" customFormat="1" ht="20.100000000000001" customHeight="1" x14ac:dyDescent="0.3">
      <c r="A4501" s="80"/>
      <c r="B4501" s="110" t="str">
        <f>IF(E4501="","",VLOOKUP(E4501,[1]PROJECTES!$C$14:$G$5000,2,FALSE))</f>
        <v/>
      </c>
      <c r="C4501" s="80"/>
      <c r="D4501" s="283" t="str">
        <f>IF(E4501="","",VLOOKUP(E4501,[1]PROJECTES!$C$14:$G$5000,5,FALSE))</f>
        <v/>
      </c>
      <c r="E4501" s="79"/>
      <c r="F4501" s="110" t="str">
        <f>IF(I4501="","",VLOOKUP(I4501,[1]PROJECTES!$C$14:$G$5000,2,FALSE))</f>
        <v/>
      </c>
      <c r="G4501" s="112" t="str">
        <f>IF(E4501="","",VLOOKUP(E4501,[1]PROJECTES!$C$14:$G$5000,4,FALSE))</f>
        <v/>
      </c>
      <c r="H4501" s="95"/>
      <c r="I4501" s="113" t="str">
        <f>IF(H4501="","",VLOOKUP(H4501,BD!B$2:C$16,2,FALSE))</f>
        <v/>
      </c>
      <c r="J4501" s="114"/>
      <c r="K4501" s="115" t="str">
        <f t="shared" si="167"/>
        <v/>
      </c>
      <c r="L4501" s="116" t="str">
        <f t="shared" ca="1" si="168"/>
        <v>-</v>
      </c>
      <c r="M4501" s="111" t="str">
        <f>IF(E4501="","",VLOOKUP(E4501,[1]PROJECTES!$C$14:$Z$5000,21,FALSE))</f>
        <v/>
      </c>
      <c r="N4501" s="117"/>
      <c r="O4501" s="118" t="s">
        <v>222</v>
      </c>
      <c r="P4501" s="119"/>
      <c r="Q4501" s="84"/>
      <c r="R4501" s="125"/>
      <c r="S4501" s="166"/>
      <c r="T4501" s="167"/>
    </row>
    <row r="4502" spans="1:20" s="121" customFormat="1" ht="20.100000000000001" customHeight="1" x14ac:dyDescent="0.3">
      <c r="A4502" s="80"/>
      <c r="B4502" s="110" t="str">
        <f>IF(E4502="","",VLOOKUP(E4502,[1]PROJECTES!$C$14:$G$5000,2,FALSE))</f>
        <v/>
      </c>
      <c r="C4502" s="80"/>
      <c r="D4502" s="283" t="str">
        <f>IF(E4502="","",VLOOKUP(E4502,[1]PROJECTES!$C$14:$G$5000,5,FALSE))</f>
        <v/>
      </c>
      <c r="E4502" s="79"/>
      <c r="F4502" s="110" t="str">
        <f>IF(I4502="","",VLOOKUP(I4502,[1]PROJECTES!$C$14:$G$5000,2,FALSE))</f>
        <v/>
      </c>
      <c r="G4502" s="112" t="str">
        <f>IF(E4502="","",VLOOKUP(E4502,[1]PROJECTES!$C$14:$G$5000,4,FALSE))</f>
        <v/>
      </c>
      <c r="H4502" s="95"/>
      <c r="I4502" s="113" t="str">
        <f>IF(H4502="","",VLOOKUP(H4502,BD!B$2:C$16,2,FALSE))</f>
        <v/>
      </c>
      <c r="J4502" s="114"/>
      <c r="K4502" s="115" t="str">
        <f t="shared" si="167"/>
        <v/>
      </c>
      <c r="L4502" s="116" t="str">
        <f t="shared" ca="1" si="168"/>
        <v>-</v>
      </c>
      <c r="M4502" s="111" t="str">
        <f>IF(E4502="","",VLOOKUP(E4502,[1]PROJECTES!$C$14:$Z$5000,21,FALSE))</f>
        <v/>
      </c>
      <c r="N4502" s="117"/>
      <c r="O4502" s="118" t="s">
        <v>222</v>
      </c>
      <c r="P4502" s="119"/>
      <c r="Q4502" s="84"/>
      <c r="R4502" s="125"/>
      <c r="S4502" s="166"/>
      <c r="T4502" s="167"/>
    </row>
    <row r="4503" spans="1:20" s="121" customFormat="1" ht="20.100000000000001" customHeight="1" x14ac:dyDescent="0.3">
      <c r="A4503" s="80"/>
      <c r="B4503" s="110" t="str">
        <f>IF(E4503="","",VLOOKUP(E4503,[1]PROJECTES!$C$14:$G$5000,2,FALSE))</f>
        <v/>
      </c>
      <c r="C4503" s="80"/>
      <c r="D4503" s="283" t="str">
        <f>IF(E4503="","",VLOOKUP(E4503,[1]PROJECTES!$C$14:$G$5000,5,FALSE))</f>
        <v/>
      </c>
      <c r="E4503" s="79"/>
      <c r="F4503" s="110" t="str">
        <f>IF(I4503="","",VLOOKUP(I4503,[1]PROJECTES!$C$14:$G$5000,2,FALSE))</f>
        <v/>
      </c>
      <c r="G4503" s="112" t="str">
        <f>IF(E4503="","",VLOOKUP(E4503,[1]PROJECTES!$C$14:$G$5000,4,FALSE))</f>
        <v/>
      </c>
      <c r="H4503" s="95"/>
      <c r="I4503" s="113" t="str">
        <f>IF(H4503="","",VLOOKUP(H4503,BD!B$2:C$16,2,FALSE))</f>
        <v/>
      </c>
      <c r="J4503" s="114"/>
      <c r="K4503" s="115" t="str">
        <f t="shared" si="167"/>
        <v/>
      </c>
      <c r="L4503" s="116" t="str">
        <f t="shared" ca="1" si="168"/>
        <v>-</v>
      </c>
      <c r="M4503" s="111" t="str">
        <f>IF(E4503="","",VLOOKUP(E4503,[1]PROJECTES!$C$14:$Z$5000,21,FALSE))</f>
        <v/>
      </c>
      <c r="N4503" s="117"/>
      <c r="O4503" s="118" t="s">
        <v>222</v>
      </c>
      <c r="P4503" s="119"/>
      <c r="Q4503" s="84"/>
      <c r="R4503" s="125"/>
      <c r="S4503" s="166"/>
      <c r="T4503" s="167"/>
    </row>
    <row r="4504" spans="1:20" s="121" customFormat="1" ht="20.100000000000001" customHeight="1" x14ac:dyDescent="0.3">
      <c r="A4504" s="80"/>
      <c r="B4504" s="110" t="str">
        <f>IF(E4504="","",VLOOKUP(E4504,[1]PROJECTES!$C$14:$G$5000,2,FALSE))</f>
        <v/>
      </c>
      <c r="C4504" s="80"/>
      <c r="D4504" s="283" t="str">
        <f>IF(E4504="","",VLOOKUP(E4504,[1]PROJECTES!$C$14:$G$5000,5,FALSE))</f>
        <v/>
      </c>
      <c r="E4504" s="79"/>
      <c r="F4504" s="110" t="str">
        <f>IF(I4504="","",VLOOKUP(I4504,[1]PROJECTES!$C$14:$G$5000,2,FALSE))</f>
        <v/>
      </c>
      <c r="G4504" s="112" t="str">
        <f>IF(E4504="","",VLOOKUP(E4504,[1]PROJECTES!$C$14:$G$5000,4,FALSE))</f>
        <v/>
      </c>
      <c r="H4504" s="95"/>
      <c r="I4504" s="113" t="str">
        <f>IF(H4504="","",VLOOKUP(H4504,BD!B$2:C$16,2,FALSE))</f>
        <v/>
      </c>
      <c r="J4504" s="114"/>
      <c r="K4504" s="115" t="str">
        <f t="shared" si="167"/>
        <v/>
      </c>
      <c r="L4504" s="116" t="str">
        <f t="shared" ca="1" si="168"/>
        <v>-</v>
      </c>
      <c r="M4504" s="111" t="str">
        <f>IF(E4504="","",VLOOKUP(E4504,[1]PROJECTES!$C$14:$Z$5000,21,FALSE))</f>
        <v/>
      </c>
      <c r="N4504" s="117"/>
      <c r="O4504" s="118" t="s">
        <v>222</v>
      </c>
      <c r="P4504" s="119"/>
      <c r="Q4504" s="84"/>
      <c r="R4504" s="125"/>
      <c r="S4504" s="166"/>
      <c r="T4504" s="167"/>
    </row>
    <row r="4505" spans="1:20" s="121" customFormat="1" ht="20.100000000000001" customHeight="1" x14ac:dyDescent="0.3">
      <c r="A4505" s="80"/>
      <c r="B4505" s="110" t="str">
        <f>IF(E4505="","",VLOOKUP(E4505,[1]PROJECTES!$C$14:$G$5000,2,FALSE))</f>
        <v/>
      </c>
      <c r="C4505" s="80"/>
      <c r="D4505" s="283" t="str">
        <f>IF(E4505="","",VLOOKUP(E4505,[1]PROJECTES!$C$14:$G$5000,5,FALSE))</f>
        <v/>
      </c>
      <c r="E4505" s="79"/>
      <c r="F4505" s="110" t="str">
        <f>IF(I4505="","",VLOOKUP(I4505,[1]PROJECTES!$C$14:$G$5000,2,FALSE))</f>
        <v/>
      </c>
      <c r="G4505" s="112" t="str">
        <f>IF(E4505="","",VLOOKUP(E4505,[1]PROJECTES!$C$14:$G$5000,4,FALSE))</f>
        <v/>
      </c>
      <c r="H4505" s="95"/>
      <c r="I4505" s="113" t="str">
        <f>IF(H4505="","",VLOOKUP(H4505,BD!B$2:C$16,2,FALSE))</f>
        <v/>
      </c>
      <c r="J4505" s="147"/>
      <c r="K4505" s="115" t="str">
        <f t="shared" si="167"/>
        <v/>
      </c>
      <c r="L4505" s="116" t="str">
        <f t="shared" ca="1" si="168"/>
        <v>-</v>
      </c>
      <c r="M4505" s="111" t="str">
        <f>IF(E4505="","",VLOOKUP(E4505,[1]PROJECTES!$C$14:$Z$5000,21,FALSE))</f>
        <v/>
      </c>
      <c r="N4505" s="117"/>
      <c r="O4505" s="118" t="s">
        <v>222</v>
      </c>
      <c r="P4505" s="119"/>
      <c r="Q4505" s="84"/>
      <c r="R4505" s="125"/>
      <c r="S4505" s="166"/>
      <c r="T4505" s="167"/>
    </row>
    <row r="4506" spans="1:20" s="121" customFormat="1" ht="20.100000000000001" customHeight="1" x14ac:dyDescent="0.3">
      <c r="A4506" s="80"/>
      <c r="B4506" s="110" t="str">
        <f>IF(E4506="","",VLOOKUP(E4506,[1]PROJECTES!$C$14:$G$5000,2,FALSE))</f>
        <v/>
      </c>
      <c r="C4506" s="80"/>
      <c r="D4506" s="283" t="str">
        <f>IF(E4506="","",VLOOKUP(E4506,[1]PROJECTES!$C$14:$G$5000,5,FALSE))</f>
        <v/>
      </c>
      <c r="E4506" s="79"/>
      <c r="F4506" s="110" t="str">
        <f>IF(I4506="","",VLOOKUP(I4506,[1]PROJECTES!$C$14:$G$5000,2,FALSE))</f>
        <v/>
      </c>
      <c r="G4506" s="112" t="str">
        <f>IF(E4506="","",VLOOKUP(E4506,[1]PROJECTES!$C$14:$G$5000,4,FALSE))</f>
        <v/>
      </c>
      <c r="H4506" s="95"/>
      <c r="I4506" s="113" t="str">
        <f>IF(H4506="","",VLOOKUP(H4506,BD!B$2:C$16,2,FALSE))</f>
        <v/>
      </c>
      <c r="J4506" s="114"/>
      <c r="K4506" s="115" t="str">
        <f t="shared" si="167"/>
        <v/>
      </c>
      <c r="L4506" s="116" t="str">
        <f t="shared" ca="1" si="168"/>
        <v>-</v>
      </c>
      <c r="M4506" s="111" t="str">
        <f>IF(E4506="","",VLOOKUP(E4506,[1]PROJECTES!$C$14:$Z$5000,21,FALSE))</f>
        <v/>
      </c>
      <c r="N4506" s="117"/>
      <c r="O4506" s="118" t="s">
        <v>222</v>
      </c>
      <c r="P4506" s="119"/>
      <c r="Q4506" s="84"/>
      <c r="R4506" s="125"/>
      <c r="S4506" s="166"/>
      <c r="T4506" s="167"/>
    </row>
    <row r="4507" spans="1:20" s="121" customFormat="1" ht="20.100000000000001" customHeight="1" x14ac:dyDescent="0.3">
      <c r="A4507" s="80"/>
      <c r="B4507" s="110" t="str">
        <f>IF(E4507="","",VLOOKUP(E4507,[1]PROJECTES!$C$14:$G$5000,2,FALSE))</f>
        <v/>
      </c>
      <c r="C4507" s="80"/>
      <c r="D4507" s="283" t="str">
        <f>IF(E4507="","",VLOOKUP(E4507,[1]PROJECTES!$C$14:$G$5000,5,FALSE))</f>
        <v/>
      </c>
      <c r="E4507" s="79"/>
      <c r="F4507" s="110" t="str">
        <f>IF(I4507="","",VLOOKUP(I4507,[1]PROJECTES!$C$14:$G$5000,2,FALSE))</f>
        <v/>
      </c>
      <c r="G4507" s="112" t="str">
        <f>IF(E4507="","",VLOOKUP(E4507,[1]PROJECTES!$C$14:$G$5000,4,FALSE))</f>
        <v/>
      </c>
      <c r="H4507" s="95"/>
      <c r="I4507" s="113" t="str">
        <f>IF(H4507="","",VLOOKUP(H4507,BD!B$2:C$16,2,FALSE))</f>
        <v/>
      </c>
      <c r="J4507" s="114"/>
      <c r="K4507" s="115" t="str">
        <f t="shared" si="167"/>
        <v/>
      </c>
      <c r="L4507" s="116" t="str">
        <f t="shared" ca="1" si="168"/>
        <v>-</v>
      </c>
      <c r="M4507" s="111" t="str">
        <f>IF(E4507="","",VLOOKUP(E4507,[1]PROJECTES!$C$14:$Z$5000,21,FALSE))</f>
        <v/>
      </c>
      <c r="N4507" s="117"/>
      <c r="O4507" s="118" t="s">
        <v>222</v>
      </c>
      <c r="P4507" s="119"/>
      <c r="Q4507" s="84"/>
      <c r="R4507" s="125"/>
      <c r="S4507" s="166"/>
      <c r="T4507" s="167"/>
    </row>
    <row r="4508" spans="1:20" s="121" customFormat="1" ht="20.100000000000001" customHeight="1" x14ac:dyDescent="0.3">
      <c r="A4508" s="80"/>
      <c r="B4508" s="110" t="str">
        <f>IF(E4508="","",VLOOKUP(E4508,[1]PROJECTES!$C$14:$G$5000,2,FALSE))</f>
        <v/>
      </c>
      <c r="C4508" s="80"/>
      <c r="D4508" s="283" t="str">
        <f>IF(E4508="","",VLOOKUP(E4508,[1]PROJECTES!$C$14:$G$5000,5,FALSE))</f>
        <v/>
      </c>
      <c r="E4508" s="79"/>
      <c r="F4508" s="110" t="str">
        <f>IF(I4508="","",VLOOKUP(I4508,[1]PROJECTES!$C$14:$G$5000,2,FALSE))</f>
        <v/>
      </c>
      <c r="G4508" s="112" t="str">
        <f>IF(E4508="","",VLOOKUP(E4508,[1]PROJECTES!$C$14:$G$5000,4,FALSE))</f>
        <v/>
      </c>
      <c r="H4508" s="95"/>
      <c r="I4508" s="113" t="str">
        <f>IF(H4508="","",VLOOKUP(H4508,BD!B$2:C$16,2,FALSE))</f>
        <v/>
      </c>
      <c r="J4508" s="114"/>
      <c r="K4508" s="115" t="str">
        <f t="shared" si="167"/>
        <v/>
      </c>
      <c r="L4508" s="116" t="str">
        <f t="shared" ca="1" si="168"/>
        <v>-</v>
      </c>
      <c r="M4508" s="111" t="str">
        <f>IF(E4508="","",VLOOKUP(E4508,[1]PROJECTES!$C$14:$Z$5000,21,FALSE))</f>
        <v/>
      </c>
      <c r="N4508" s="117"/>
      <c r="O4508" s="118" t="s">
        <v>222</v>
      </c>
      <c r="P4508" s="119"/>
      <c r="Q4508" s="84"/>
      <c r="R4508" s="123"/>
      <c r="S4508" s="166"/>
      <c r="T4508" s="167"/>
    </row>
    <row r="4509" spans="1:20" s="121" customFormat="1" ht="20.100000000000001" customHeight="1" x14ac:dyDescent="0.3">
      <c r="A4509" s="80"/>
      <c r="B4509" s="110" t="str">
        <f>IF(E4509="","",VLOOKUP(E4509,[1]PROJECTES!$C$14:$G$5000,2,FALSE))</f>
        <v/>
      </c>
      <c r="C4509" s="80"/>
      <c r="D4509" s="283" t="str">
        <f>IF(E4509="","",VLOOKUP(E4509,[1]PROJECTES!$C$14:$G$5000,5,FALSE))</f>
        <v/>
      </c>
      <c r="E4509" s="79"/>
      <c r="F4509" s="110" t="str">
        <f>IF(I4509="","",VLOOKUP(I4509,[1]PROJECTES!$C$14:$G$5000,2,FALSE))</f>
        <v/>
      </c>
      <c r="G4509" s="112" t="str">
        <f>IF(E4509="","",VLOOKUP(E4509,[1]PROJECTES!$C$14:$G$5000,4,FALSE))</f>
        <v/>
      </c>
      <c r="H4509" s="95"/>
      <c r="I4509" s="113" t="str">
        <f>IF(H4509="","",VLOOKUP(H4509,BD!B$2:C$16,2,FALSE))</f>
        <v/>
      </c>
      <c r="J4509" s="114"/>
      <c r="K4509" s="115" t="str">
        <f t="shared" si="167"/>
        <v/>
      </c>
      <c r="L4509" s="116" t="str">
        <f t="shared" ca="1" si="168"/>
        <v>-</v>
      </c>
      <c r="M4509" s="111" t="str">
        <f>IF(E4509="","",VLOOKUP(E4509,[1]PROJECTES!$C$14:$Z$5000,21,FALSE))</f>
        <v/>
      </c>
      <c r="N4509" s="117"/>
      <c r="O4509" s="118" t="s">
        <v>222</v>
      </c>
      <c r="P4509" s="119"/>
      <c r="Q4509" s="84"/>
      <c r="R4509" s="123"/>
      <c r="S4509" s="166"/>
      <c r="T4509" s="167"/>
    </row>
    <row r="4510" spans="1:20" s="121" customFormat="1" ht="20.100000000000001" customHeight="1" x14ac:dyDescent="0.3">
      <c r="A4510" s="80"/>
      <c r="B4510" s="110" t="str">
        <f>IF(E4510="","",VLOOKUP(E4510,[1]PROJECTES!$C$14:$G$5000,2,FALSE))</f>
        <v/>
      </c>
      <c r="C4510" s="80"/>
      <c r="D4510" s="283" t="str">
        <f>IF(E4510="","",VLOOKUP(E4510,[1]PROJECTES!$C$14:$G$5000,5,FALSE))</f>
        <v/>
      </c>
      <c r="E4510" s="79"/>
      <c r="F4510" s="110" t="str">
        <f>IF(I4510="","",VLOOKUP(I4510,[1]PROJECTES!$C$14:$G$5000,2,FALSE))</f>
        <v/>
      </c>
      <c r="G4510" s="112" t="str">
        <f>IF(E4510="","",VLOOKUP(E4510,[1]PROJECTES!$C$14:$G$5000,4,FALSE))</f>
        <v/>
      </c>
      <c r="H4510" s="95"/>
      <c r="I4510" s="113" t="str">
        <f>IF(H4510="","",VLOOKUP(H4510,BD!B$2:C$16,2,FALSE))</f>
        <v/>
      </c>
      <c r="J4510" s="114"/>
      <c r="K4510" s="115" t="str">
        <f t="shared" si="167"/>
        <v/>
      </c>
      <c r="L4510" s="116" t="str">
        <f t="shared" ca="1" si="168"/>
        <v>-</v>
      </c>
      <c r="M4510" s="111" t="str">
        <f>IF(E4510="","",VLOOKUP(E4510,[1]PROJECTES!$C$14:$Z$5000,21,FALSE))</f>
        <v/>
      </c>
      <c r="N4510" s="117"/>
      <c r="O4510" s="118" t="s">
        <v>222</v>
      </c>
      <c r="P4510" s="119"/>
      <c r="Q4510" s="84"/>
      <c r="R4510" s="125"/>
      <c r="S4510" s="166"/>
      <c r="T4510" s="167"/>
    </row>
    <row r="4511" spans="1:20" s="121" customFormat="1" ht="20.100000000000001" customHeight="1" x14ac:dyDescent="0.3">
      <c r="A4511" s="80"/>
      <c r="B4511" s="110" t="str">
        <f>IF(E4511="","",VLOOKUP(E4511,[1]PROJECTES!$C$14:$G$5000,2,FALSE))</f>
        <v/>
      </c>
      <c r="C4511" s="80"/>
      <c r="D4511" s="283" t="str">
        <f>IF(E4511="","",VLOOKUP(E4511,[1]PROJECTES!$C$14:$G$5000,5,FALSE))</f>
        <v/>
      </c>
      <c r="E4511" s="79"/>
      <c r="F4511" s="110" t="str">
        <f>IF(I4511="","",VLOOKUP(I4511,[1]PROJECTES!$C$14:$G$5000,2,FALSE))</f>
        <v/>
      </c>
      <c r="G4511" s="112" t="str">
        <f>IF(E4511="","",VLOOKUP(E4511,[1]PROJECTES!$C$14:$G$5000,4,FALSE))</f>
        <v/>
      </c>
      <c r="H4511" s="95"/>
      <c r="I4511" s="113" t="str">
        <f>IF(H4511="","",VLOOKUP(H4511,BD!B$2:C$16,2,FALSE))</f>
        <v/>
      </c>
      <c r="J4511" s="114"/>
      <c r="K4511" s="115" t="str">
        <f t="shared" si="167"/>
        <v/>
      </c>
      <c r="L4511" s="116" t="str">
        <f t="shared" ca="1" si="168"/>
        <v>-</v>
      </c>
      <c r="M4511" s="111" t="str">
        <f>IF(E4511="","",VLOOKUP(E4511,[1]PROJECTES!$C$14:$Z$5000,21,FALSE))</f>
        <v/>
      </c>
      <c r="N4511" s="117"/>
      <c r="O4511" s="118" t="s">
        <v>222</v>
      </c>
      <c r="P4511" s="119"/>
      <c r="Q4511" s="84"/>
      <c r="R4511" s="125"/>
      <c r="S4511" s="166"/>
      <c r="T4511" s="167"/>
    </row>
    <row r="4512" spans="1:20" s="121" customFormat="1" ht="20.100000000000001" customHeight="1" x14ac:dyDescent="0.3">
      <c r="A4512" s="80"/>
      <c r="B4512" s="110" t="str">
        <f>IF(E4512="","",VLOOKUP(E4512,[1]PROJECTES!$C$14:$G$5000,2,FALSE))</f>
        <v/>
      </c>
      <c r="C4512" s="80"/>
      <c r="D4512" s="283" t="str">
        <f>IF(E4512="","",VLOOKUP(E4512,[1]PROJECTES!$C$14:$G$5000,5,FALSE))</f>
        <v/>
      </c>
      <c r="E4512" s="79"/>
      <c r="F4512" s="110" t="str">
        <f>IF(I4512="","",VLOOKUP(I4512,[1]PROJECTES!$C$14:$G$5000,2,FALSE))</f>
        <v/>
      </c>
      <c r="G4512" s="112" t="str">
        <f>IF(E4512="","",VLOOKUP(E4512,[1]PROJECTES!$C$14:$G$5000,4,FALSE))</f>
        <v/>
      </c>
      <c r="H4512" s="95"/>
      <c r="I4512" s="113" t="str">
        <f>IF(H4512="","",VLOOKUP(H4512,BD!B$2:C$16,2,FALSE))</f>
        <v/>
      </c>
      <c r="J4512" s="114"/>
      <c r="K4512" s="115" t="str">
        <f t="shared" si="167"/>
        <v/>
      </c>
      <c r="L4512" s="116" t="str">
        <f t="shared" ca="1" si="168"/>
        <v>-</v>
      </c>
      <c r="M4512" s="111" t="str">
        <f>IF(E4512="","",VLOOKUP(E4512,[1]PROJECTES!$C$14:$Z$5000,21,FALSE))</f>
        <v/>
      </c>
      <c r="N4512" s="117"/>
      <c r="O4512" s="118" t="s">
        <v>222</v>
      </c>
      <c r="P4512" s="119"/>
      <c r="Q4512" s="84"/>
      <c r="R4512" s="125"/>
      <c r="S4512" s="166"/>
      <c r="T4512" s="167"/>
    </row>
    <row r="4513" spans="1:20" s="121" customFormat="1" ht="20.100000000000001" customHeight="1" x14ac:dyDescent="0.3">
      <c r="A4513" s="80"/>
      <c r="B4513" s="110" t="str">
        <f>IF(E4513="","",VLOOKUP(E4513,[1]PROJECTES!$C$14:$G$5000,2,FALSE))</f>
        <v/>
      </c>
      <c r="C4513" s="80"/>
      <c r="D4513" s="283" t="str">
        <f>IF(E4513="","",VLOOKUP(E4513,[1]PROJECTES!$C$14:$G$5000,5,FALSE))</f>
        <v/>
      </c>
      <c r="E4513" s="79"/>
      <c r="F4513" s="110" t="str">
        <f>IF(I4513="","",VLOOKUP(I4513,[1]PROJECTES!$C$14:$G$5000,2,FALSE))</f>
        <v/>
      </c>
      <c r="G4513" s="112" t="str">
        <f>IF(E4513="","",VLOOKUP(E4513,[1]PROJECTES!$C$14:$G$5000,4,FALSE))</f>
        <v/>
      </c>
      <c r="H4513" s="95"/>
      <c r="I4513" s="113" t="str">
        <f>IF(H4513="","",VLOOKUP(H4513,BD!B$2:C$16,2,FALSE))</f>
        <v/>
      </c>
      <c r="J4513" s="114"/>
      <c r="K4513" s="115" t="str">
        <f t="shared" si="167"/>
        <v/>
      </c>
      <c r="L4513" s="116" t="str">
        <f t="shared" ca="1" si="168"/>
        <v>-</v>
      </c>
      <c r="M4513" s="111" t="str">
        <f>IF(E4513="","",VLOOKUP(E4513,[1]PROJECTES!$C$14:$Z$5000,21,FALSE))</f>
        <v/>
      </c>
      <c r="N4513" s="117"/>
      <c r="O4513" s="118" t="s">
        <v>222</v>
      </c>
      <c r="P4513" s="119"/>
      <c r="Q4513" s="84"/>
      <c r="R4513" s="125"/>
      <c r="S4513" s="166"/>
      <c r="T4513" s="167"/>
    </row>
    <row r="4514" spans="1:20" s="121" customFormat="1" ht="20.100000000000001" customHeight="1" x14ac:dyDescent="0.3">
      <c r="A4514" s="80"/>
      <c r="B4514" s="110" t="str">
        <f>IF(E4514="","",VLOOKUP(E4514,[1]PROJECTES!$C$14:$G$5000,2,FALSE))</f>
        <v/>
      </c>
      <c r="C4514" s="80"/>
      <c r="D4514" s="283" t="str">
        <f>IF(E4514="","",VLOOKUP(E4514,[1]PROJECTES!$C$14:$G$5000,5,FALSE))</f>
        <v/>
      </c>
      <c r="E4514" s="79"/>
      <c r="F4514" s="110" t="str">
        <f>IF(I4514="","",VLOOKUP(I4514,[1]PROJECTES!$C$14:$G$5000,2,FALSE))</f>
        <v/>
      </c>
      <c r="G4514" s="112" t="str">
        <f>IF(E4514="","",VLOOKUP(E4514,[1]PROJECTES!$C$14:$G$5000,4,FALSE))</f>
        <v/>
      </c>
      <c r="H4514" s="95"/>
      <c r="I4514" s="113" t="str">
        <f>IF(H4514="","",VLOOKUP(H4514,BD!B$2:C$16,2,FALSE))</f>
        <v/>
      </c>
      <c r="J4514" s="114"/>
      <c r="K4514" s="115" t="str">
        <f t="shared" si="167"/>
        <v/>
      </c>
      <c r="L4514" s="116" t="str">
        <f t="shared" ca="1" si="168"/>
        <v>-</v>
      </c>
      <c r="M4514" s="111" t="str">
        <f>IF(E4514="","",VLOOKUP(E4514,[1]PROJECTES!$C$14:$Z$5000,21,FALSE))</f>
        <v/>
      </c>
      <c r="N4514" s="117"/>
      <c r="O4514" s="118" t="s">
        <v>222</v>
      </c>
      <c r="P4514" s="119"/>
      <c r="Q4514" s="84"/>
      <c r="R4514" s="125"/>
      <c r="S4514" s="166"/>
      <c r="T4514" s="167"/>
    </row>
    <row r="4515" spans="1:20" s="121" customFormat="1" ht="20.100000000000001" customHeight="1" x14ac:dyDescent="0.3">
      <c r="A4515" s="80"/>
      <c r="B4515" s="110" t="str">
        <f>IF(E4515="","",VLOOKUP(E4515,[1]PROJECTES!$C$14:$G$5000,2,FALSE))</f>
        <v/>
      </c>
      <c r="C4515" s="80"/>
      <c r="D4515" s="283" t="str">
        <f>IF(E4515="","",VLOOKUP(E4515,[1]PROJECTES!$C$14:$G$5000,5,FALSE))</f>
        <v/>
      </c>
      <c r="E4515" s="79"/>
      <c r="F4515" s="110" t="str">
        <f>IF(I4515="","",VLOOKUP(I4515,[1]PROJECTES!$C$14:$G$5000,2,FALSE))</f>
        <v/>
      </c>
      <c r="G4515" s="112" t="str">
        <f>IF(E4515="","",VLOOKUP(E4515,[1]PROJECTES!$C$14:$G$5000,4,FALSE))</f>
        <v/>
      </c>
      <c r="H4515" s="95"/>
      <c r="I4515" s="113" t="str">
        <f>IF(H4515="","",VLOOKUP(H4515,BD!B$2:C$16,2,FALSE))</f>
        <v/>
      </c>
      <c r="J4515" s="114"/>
      <c r="K4515" s="115" t="str">
        <f t="shared" si="167"/>
        <v/>
      </c>
      <c r="L4515" s="116" t="str">
        <f t="shared" ca="1" si="168"/>
        <v>-</v>
      </c>
      <c r="M4515" s="111" t="str">
        <f>IF(E4515="","",VLOOKUP(E4515,[1]PROJECTES!$C$14:$Z$5000,21,FALSE))</f>
        <v/>
      </c>
      <c r="N4515" s="117"/>
      <c r="O4515" s="118" t="s">
        <v>222</v>
      </c>
      <c r="P4515" s="119"/>
      <c r="Q4515" s="84"/>
      <c r="R4515" s="125"/>
      <c r="S4515" s="166"/>
      <c r="T4515" s="167"/>
    </row>
    <row r="4516" spans="1:20" s="121" customFormat="1" ht="20.100000000000001" customHeight="1" x14ac:dyDescent="0.3">
      <c r="A4516" s="80"/>
      <c r="B4516" s="110" t="str">
        <f>IF(E4516="","",VLOOKUP(E4516,[1]PROJECTES!$C$14:$G$5000,2,FALSE))</f>
        <v/>
      </c>
      <c r="C4516" s="80"/>
      <c r="D4516" s="283" t="str">
        <f>IF(E4516="","",VLOOKUP(E4516,[1]PROJECTES!$C$14:$G$5000,5,FALSE))</f>
        <v/>
      </c>
      <c r="E4516" s="79"/>
      <c r="F4516" s="110" t="str">
        <f>IF(I4516="","",VLOOKUP(I4516,[1]PROJECTES!$C$14:$G$5000,2,FALSE))</f>
        <v/>
      </c>
      <c r="G4516" s="112" t="str">
        <f>IF(E4516="","",VLOOKUP(E4516,[1]PROJECTES!$C$14:$G$5000,4,FALSE))</f>
        <v/>
      </c>
      <c r="H4516" s="95"/>
      <c r="I4516" s="113" t="str">
        <f>IF(H4516="","",VLOOKUP(H4516,BD!B$2:C$16,2,FALSE))</f>
        <v/>
      </c>
      <c r="J4516" s="114"/>
      <c r="K4516" s="115" t="str">
        <f t="shared" si="167"/>
        <v/>
      </c>
      <c r="L4516" s="116" t="str">
        <f t="shared" ca="1" si="168"/>
        <v>-</v>
      </c>
      <c r="M4516" s="111" t="str">
        <f>IF(E4516="","",VLOOKUP(E4516,[1]PROJECTES!$C$14:$Z$5000,21,FALSE))</f>
        <v/>
      </c>
      <c r="N4516" s="117"/>
      <c r="O4516" s="118" t="s">
        <v>222</v>
      </c>
      <c r="P4516" s="119"/>
      <c r="Q4516" s="84"/>
      <c r="R4516" s="125"/>
      <c r="S4516" s="166"/>
      <c r="T4516" s="167"/>
    </row>
    <row r="4517" spans="1:20" s="121" customFormat="1" ht="20.100000000000001" customHeight="1" x14ac:dyDescent="0.3">
      <c r="A4517" s="80"/>
      <c r="B4517" s="110" t="str">
        <f>IF(E4517="","",VLOOKUP(E4517,[1]PROJECTES!$C$14:$G$5000,2,FALSE))</f>
        <v/>
      </c>
      <c r="C4517" s="80"/>
      <c r="D4517" s="283" t="str">
        <f>IF(E4517="","",VLOOKUP(E4517,[1]PROJECTES!$C$14:$G$5000,5,FALSE))</f>
        <v/>
      </c>
      <c r="E4517" s="79"/>
      <c r="F4517" s="110" t="str">
        <f>IF(I4517="","",VLOOKUP(I4517,[1]PROJECTES!$C$14:$G$5000,2,FALSE))</f>
        <v/>
      </c>
      <c r="G4517" s="112" t="str">
        <f>IF(E4517="","",VLOOKUP(E4517,[1]PROJECTES!$C$14:$G$5000,4,FALSE))</f>
        <v/>
      </c>
      <c r="H4517" s="95"/>
      <c r="I4517" s="113" t="str">
        <f>IF(H4517="","",VLOOKUP(H4517,BD!B$2:C$16,2,FALSE))</f>
        <v/>
      </c>
      <c r="J4517" s="114"/>
      <c r="K4517" s="115" t="str">
        <f t="shared" si="167"/>
        <v/>
      </c>
      <c r="L4517" s="116" t="str">
        <f t="shared" ca="1" si="168"/>
        <v>-</v>
      </c>
      <c r="M4517" s="111" t="str">
        <f>IF(E4517="","",VLOOKUP(E4517,[1]PROJECTES!$C$14:$Z$5000,21,FALSE))</f>
        <v/>
      </c>
      <c r="N4517" s="117"/>
      <c r="O4517" s="118" t="s">
        <v>222</v>
      </c>
      <c r="P4517" s="119"/>
      <c r="Q4517" s="84"/>
      <c r="R4517" s="125"/>
      <c r="S4517" s="166"/>
      <c r="T4517" s="167"/>
    </row>
    <row r="4518" spans="1:20" s="121" customFormat="1" ht="20.100000000000001" customHeight="1" x14ac:dyDescent="0.3">
      <c r="A4518" s="80"/>
      <c r="B4518" s="110" t="str">
        <f>IF(E4518="","",VLOOKUP(E4518,[1]PROJECTES!$C$14:$G$5000,2,FALSE))</f>
        <v/>
      </c>
      <c r="C4518" s="80"/>
      <c r="D4518" s="283" t="str">
        <f>IF(E4518="","",VLOOKUP(E4518,[1]PROJECTES!$C$14:$G$5000,5,FALSE))</f>
        <v/>
      </c>
      <c r="E4518" s="79"/>
      <c r="F4518" s="110" t="str">
        <f>IF(I4518="","",VLOOKUP(I4518,[1]PROJECTES!$C$14:$G$5000,2,FALSE))</f>
        <v/>
      </c>
      <c r="G4518" s="112" t="str">
        <f>IF(E4518="","",VLOOKUP(E4518,[1]PROJECTES!$C$14:$G$5000,4,FALSE))</f>
        <v/>
      </c>
      <c r="H4518" s="95"/>
      <c r="I4518" s="113" t="str">
        <f>IF(H4518="","",VLOOKUP(H4518,BD!B$2:C$16,2,FALSE))</f>
        <v/>
      </c>
      <c r="J4518" s="114"/>
      <c r="K4518" s="115" t="str">
        <f t="shared" si="167"/>
        <v/>
      </c>
      <c r="L4518" s="116" t="str">
        <f t="shared" ca="1" si="168"/>
        <v>-</v>
      </c>
      <c r="M4518" s="111" t="str">
        <f>IF(E4518="","",VLOOKUP(E4518,[1]PROJECTES!$C$14:$Z$5000,21,FALSE))</f>
        <v/>
      </c>
      <c r="N4518" s="117"/>
      <c r="O4518" s="118" t="s">
        <v>222</v>
      </c>
      <c r="P4518" s="119"/>
      <c r="Q4518" s="84"/>
      <c r="R4518" s="123"/>
      <c r="S4518" s="166"/>
      <c r="T4518" s="167"/>
    </row>
    <row r="4519" spans="1:20" s="121" customFormat="1" ht="20.100000000000001" customHeight="1" x14ac:dyDescent="0.3">
      <c r="A4519" s="80"/>
      <c r="B4519" s="110" t="str">
        <f>IF(E4519="","",VLOOKUP(E4519,[1]PROJECTES!$C$14:$G$5000,2,FALSE))</f>
        <v/>
      </c>
      <c r="C4519" s="80"/>
      <c r="D4519" s="283" t="str">
        <f>IF(E4519="","",VLOOKUP(E4519,[1]PROJECTES!$C$14:$G$5000,5,FALSE))</f>
        <v/>
      </c>
      <c r="E4519" s="79"/>
      <c r="F4519" s="110" t="str">
        <f>IF(I4519="","",VLOOKUP(I4519,[1]PROJECTES!$C$14:$G$5000,2,FALSE))</f>
        <v/>
      </c>
      <c r="G4519" s="112" t="str">
        <f>IF(E4519="","",VLOOKUP(E4519,[1]PROJECTES!$C$14:$G$5000,4,FALSE))</f>
        <v/>
      </c>
      <c r="H4519" s="95"/>
      <c r="I4519" s="113" t="str">
        <f>IF(H4519="","",VLOOKUP(H4519,BD!B$2:C$16,2,FALSE))</f>
        <v/>
      </c>
      <c r="J4519" s="114"/>
      <c r="K4519" s="115" t="str">
        <f t="shared" si="167"/>
        <v/>
      </c>
      <c r="L4519" s="116" t="str">
        <f t="shared" ca="1" si="168"/>
        <v>-</v>
      </c>
      <c r="M4519" s="111" t="str">
        <f>IF(E4519="","",VLOOKUP(E4519,[1]PROJECTES!$C$14:$Z$5000,21,FALSE))</f>
        <v/>
      </c>
      <c r="N4519" s="117"/>
      <c r="O4519" s="118" t="s">
        <v>222</v>
      </c>
      <c r="P4519" s="119"/>
      <c r="Q4519" s="84"/>
      <c r="R4519" s="125"/>
      <c r="S4519" s="166"/>
      <c r="T4519" s="167"/>
    </row>
    <row r="4520" spans="1:20" s="121" customFormat="1" ht="20.100000000000001" customHeight="1" x14ac:dyDescent="0.3">
      <c r="A4520" s="80"/>
      <c r="B4520" s="110" t="str">
        <f>IF(E4520="","",VLOOKUP(E4520,[1]PROJECTES!$C$14:$G$5000,2,FALSE))</f>
        <v/>
      </c>
      <c r="C4520" s="80"/>
      <c r="D4520" s="283" t="str">
        <f>IF(E4520="","",VLOOKUP(E4520,[1]PROJECTES!$C$14:$G$5000,5,FALSE))</f>
        <v/>
      </c>
      <c r="E4520" s="79"/>
      <c r="F4520" s="110" t="str">
        <f>IF(I4520="","",VLOOKUP(I4520,[1]PROJECTES!$C$14:$G$5000,2,FALSE))</f>
        <v/>
      </c>
      <c r="G4520" s="112" t="str">
        <f>IF(E4520="","",VLOOKUP(E4520,[1]PROJECTES!$C$14:$G$5000,4,FALSE))</f>
        <v/>
      </c>
      <c r="H4520" s="95"/>
      <c r="I4520" s="113" t="str">
        <f>IF(H4520="","",VLOOKUP(H4520,BD!B$2:C$16,2,FALSE))</f>
        <v/>
      </c>
      <c r="J4520" s="114"/>
      <c r="K4520" s="115" t="str">
        <f t="shared" si="167"/>
        <v/>
      </c>
      <c r="L4520" s="116" t="str">
        <f t="shared" ca="1" si="168"/>
        <v>-</v>
      </c>
      <c r="M4520" s="111" t="str">
        <f>IF(E4520="","",VLOOKUP(E4520,[1]PROJECTES!$C$14:$Z$5000,21,FALSE))</f>
        <v/>
      </c>
      <c r="N4520" s="117"/>
      <c r="O4520" s="118" t="s">
        <v>222</v>
      </c>
      <c r="P4520" s="119"/>
      <c r="Q4520" s="84"/>
      <c r="R4520" s="125"/>
      <c r="S4520" s="166"/>
      <c r="T4520" s="167"/>
    </row>
    <row r="4521" spans="1:20" s="121" customFormat="1" ht="20.100000000000001" customHeight="1" x14ac:dyDescent="0.3">
      <c r="A4521" s="80"/>
      <c r="B4521" s="110" t="str">
        <f>IF(E4521="","",VLOOKUP(E4521,[1]PROJECTES!$C$14:$G$5000,2,FALSE))</f>
        <v/>
      </c>
      <c r="C4521" s="80"/>
      <c r="D4521" s="283" t="str">
        <f>IF(E4521="","",VLOOKUP(E4521,[1]PROJECTES!$C$14:$G$5000,5,FALSE))</f>
        <v/>
      </c>
      <c r="E4521" s="79"/>
      <c r="F4521" s="110" t="str">
        <f>IF(I4521="","",VLOOKUP(I4521,[1]PROJECTES!$C$14:$G$5000,2,FALSE))</f>
        <v/>
      </c>
      <c r="G4521" s="112" t="str">
        <f>IF(E4521="","",VLOOKUP(E4521,[1]PROJECTES!$C$14:$G$5000,4,FALSE))</f>
        <v/>
      </c>
      <c r="H4521" s="95"/>
      <c r="I4521" s="113" t="str">
        <f>IF(H4521="","",VLOOKUP(H4521,BD!B$2:C$16,2,FALSE))</f>
        <v/>
      </c>
      <c r="J4521" s="114"/>
      <c r="K4521" s="115" t="str">
        <f t="shared" si="167"/>
        <v/>
      </c>
      <c r="L4521" s="116" t="str">
        <f t="shared" ca="1" si="168"/>
        <v>-</v>
      </c>
      <c r="M4521" s="111" t="str">
        <f>IF(E4521="","",VLOOKUP(E4521,[1]PROJECTES!$C$14:$Z$5000,21,FALSE))</f>
        <v/>
      </c>
      <c r="N4521" s="117"/>
      <c r="O4521" s="118" t="s">
        <v>222</v>
      </c>
      <c r="P4521" s="119"/>
      <c r="Q4521" s="84"/>
      <c r="R4521" s="125"/>
      <c r="S4521" s="166"/>
      <c r="T4521" s="167"/>
    </row>
    <row r="4522" spans="1:20" s="121" customFormat="1" ht="20.100000000000001" customHeight="1" x14ac:dyDescent="0.3">
      <c r="A4522" s="80"/>
      <c r="B4522" s="110" t="str">
        <f>IF(E4522="","",VLOOKUP(E4522,[1]PROJECTES!$C$14:$G$5000,2,FALSE))</f>
        <v/>
      </c>
      <c r="C4522" s="80"/>
      <c r="D4522" s="283" t="str">
        <f>IF(E4522="","",VLOOKUP(E4522,[1]PROJECTES!$C$14:$G$5000,5,FALSE))</f>
        <v/>
      </c>
      <c r="E4522" s="79"/>
      <c r="F4522" s="110" t="str">
        <f>IF(I4522="","",VLOOKUP(I4522,[1]PROJECTES!$C$14:$G$5000,2,FALSE))</f>
        <v/>
      </c>
      <c r="G4522" s="112" t="str">
        <f>IF(E4522="","",VLOOKUP(E4522,[1]PROJECTES!$C$14:$G$5000,4,FALSE))</f>
        <v/>
      </c>
      <c r="H4522" s="95"/>
      <c r="I4522" s="113" t="str">
        <f>IF(H4522="","",VLOOKUP(H4522,BD!B$2:C$16,2,FALSE))</f>
        <v/>
      </c>
      <c r="J4522" s="114"/>
      <c r="K4522" s="115" t="str">
        <f t="shared" si="167"/>
        <v/>
      </c>
      <c r="L4522" s="116" t="str">
        <f t="shared" ca="1" si="168"/>
        <v>-</v>
      </c>
      <c r="M4522" s="111" t="str">
        <f>IF(E4522="","",VLOOKUP(E4522,[1]PROJECTES!$C$14:$Z$5000,21,FALSE))</f>
        <v/>
      </c>
      <c r="N4522" s="117"/>
      <c r="O4522" s="118" t="s">
        <v>222</v>
      </c>
      <c r="P4522" s="119"/>
      <c r="Q4522" s="84"/>
      <c r="R4522" s="125"/>
      <c r="S4522" s="166"/>
      <c r="T4522" s="167"/>
    </row>
    <row r="4523" spans="1:20" s="121" customFormat="1" ht="20.100000000000001" customHeight="1" x14ac:dyDescent="0.3">
      <c r="A4523" s="80"/>
      <c r="B4523" s="110" t="str">
        <f>IF(E4523="","",VLOOKUP(E4523,[1]PROJECTES!$C$14:$G$5000,2,FALSE))</f>
        <v/>
      </c>
      <c r="C4523" s="80"/>
      <c r="D4523" s="283" t="str">
        <f>IF(E4523="","",VLOOKUP(E4523,[1]PROJECTES!$C$14:$G$5000,5,FALSE))</f>
        <v/>
      </c>
      <c r="E4523" s="79"/>
      <c r="F4523" s="110" t="str">
        <f>IF(I4523="","",VLOOKUP(I4523,[1]PROJECTES!$C$14:$G$5000,2,FALSE))</f>
        <v/>
      </c>
      <c r="G4523" s="112" t="str">
        <f>IF(E4523="","",VLOOKUP(E4523,[1]PROJECTES!$C$14:$G$5000,4,FALSE))</f>
        <v/>
      </c>
      <c r="H4523" s="95"/>
      <c r="I4523" s="113" t="str">
        <f>IF(H4523="","",VLOOKUP(H4523,BD!B$2:C$16,2,FALSE))</f>
        <v/>
      </c>
      <c r="J4523" s="114"/>
      <c r="K4523" s="115" t="str">
        <f t="shared" si="167"/>
        <v/>
      </c>
      <c r="L4523" s="116" t="str">
        <f t="shared" ca="1" si="168"/>
        <v>-</v>
      </c>
      <c r="M4523" s="111" t="str">
        <f>IF(E4523="","",VLOOKUP(E4523,[1]PROJECTES!$C$14:$Z$5000,21,FALSE))</f>
        <v/>
      </c>
      <c r="N4523" s="117"/>
      <c r="O4523" s="118" t="s">
        <v>222</v>
      </c>
      <c r="P4523" s="119"/>
      <c r="Q4523" s="84"/>
      <c r="R4523" s="125"/>
      <c r="S4523" s="166"/>
      <c r="T4523" s="167"/>
    </row>
    <row r="4524" spans="1:20" s="121" customFormat="1" ht="20.100000000000001" customHeight="1" x14ac:dyDescent="0.3">
      <c r="A4524" s="80"/>
      <c r="B4524" s="110" t="str">
        <f>IF(E4524="","",VLOOKUP(E4524,[1]PROJECTES!$C$14:$G$5000,2,FALSE))</f>
        <v/>
      </c>
      <c r="C4524" s="80"/>
      <c r="D4524" s="283" t="str">
        <f>IF(E4524="","",VLOOKUP(E4524,[1]PROJECTES!$C$14:$G$5000,5,FALSE))</f>
        <v/>
      </c>
      <c r="E4524" s="79"/>
      <c r="F4524" s="110" t="str">
        <f>IF(I4524="","",VLOOKUP(I4524,[1]PROJECTES!$C$14:$G$5000,2,FALSE))</f>
        <v/>
      </c>
      <c r="G4524" s="112" t="str">
        <f>IF(E4524="","",VLOOKUP(E4524,[1]PROJECTES!$C$14:$G$5000,4,FALSE))</f>
        <v/>
      </c>
      <c r="H4524" s="95"/>
      <c r="I4524" s="113" t="str">
        <f>IF(H4524="","",VLOOKUP(H4524,BD!B$2:C$16,2,FALSE))</f>
        <v/>
      </c>
      <c r="J4524" s="114"/>
      <c r="K4524" s="115" t="str">
        <f t="shared" si="167"/>
        <v/>
      </c>
      <c r="L4524" s="116" t="str">
        <f t="shared" ca="1" si="168"/>
        <v>-</v>
      </c>
      <c r="M4524" s="111" t="str">
        <f>IF(E4524="","",VLOOKUP(E4524,[1]PROJECTES!$C$14:$Z$5000,21,FALSE))</f>
        <v/>
      </c>
      <c r="N4524" s="117"/>
      <c r="O4524" s="118" t="s">
        <v>222</v>
      </c>
      <c r="P4524" s="119"/>
      <c r="Q4524" s="84"/>
      <c r="R4524" s="125"/>
      <c r="S4524" s="166"/>
      <c r="T4524" s="167"/>
    </row>
    <row r="4525" spans="1:20" s="121" customFormat="1" ht="20.100000000000001" customHeight="1" x14ac:dyDescent="0.3">
      <c r="A4525" s="80"/>
      <c r="B4525" s="110" t="str">
        <f>IF(E4525="","",VLOOKUP(E4525,[1]PROJECTES!$C$14:$G$5000,2,FALSE))</f>
        <v/>
      </c>
      <c r="C4525" s="80"/>
      <c r="D4525" s="283" t="str">
        <f>IF(E4525="","",VLOOKUP(E4525,[1]PROJECTES!$C$14:$G$5000,5,FALSE))</f>
        <v/>
      </c>
      <c r="E4525" s="79"/>
      <c r="F4525" s="110" t="str">
        <f>IF(I4525="","",VLOOKUP(I4525,[1]PROJECTES!$C$14:$G$5000,2,FALSE))</f>
        <v/>
      </c>
      <c r="G4525" s="112" t="str">
        <f>IF(E4525="","",VLOOKUP(E4525,[1]PROJECTES!$C$14:$G$5000,4,FALSE))</f>
        <v/>
      </c>
      <c r="H4525" s="95"/>
      <c r="I4525" s="113" t="str">
        <f>IF(H4525="","",VLOOKUP(H4525,BD!B$2:C$16,2,FALSE))</f>
        <v/>
      </c>
      <c r="J4525" s="114"/>
      <c r="K4525" s="115" t="str">
        <f t="shared" si="167"/>
        <v/>
      </c>
      <c r="L4525" s="116" t="str">
        <f t="shared" ca="1" si="168"/>
        <v>-</v>
      </c>
      <c r="M4525" s="111" t="str">
        <f>IF(E4525="","",VLOOKUP(E4525,[1]PROJECTES!$C$14:$Z$5000,21,FALSE))</f>
        <v/>
      </c>
      <c r="N4525" s="117"/>
      <c r="O4525" s="118" t="s">
        <v>222</v>
      </c>
      <c r="P4525" s="119"/>
      <c r="Q4525" s="84"/>
      <c r="R4525" s="125"/>
      <c r="S4525" s="166"/>
      <c r="T4525" s="167"/>
    </row>
    <row r="4526" spans="1:20" s="121" customFormat="1" ht="20.100000000000001" customHeight="1" x14ac:dyDescent="0.3">
      <c r="A4526" s="80"/>
      <c r="B4526" s="110" t="str">
        <f>IF(E4526="","",VLOOKUP(E4526,[1]PROJECTES!$C$14:$G$5000,2,FALSE))</f>
        <v/>
      </c>
      <c r="C4526" s="80"/>
      <c r="D4526" s="283" t="str">
        <f>IF(E4526="","",VLOOKUP(E4526,[1]PROJECTES!$C$14:$G$5000,5,FALSE))</f>
        <v/>
      </c>
      <c r="E4526" s="79"/>
      <c r="F4526" s="110" t="str">
        <f>IF(I4526="","",VLOOKUP(I4526,[1]PROJECTES!$C$14:$G$5000,2,FALSE))</f>
        <v/>
      </c>
      <c r="G4526" s="112" t="str">
        <f>IF(E4526="","",VLOOKUP(E4526,[1]PROJECTES!$C$14:$G$5000,4,FALSE))</f>
        <v/>
      </c>
      <c r="H4526" s="95"/>
      <c r="I4526" s="113" t="str">
        <f>IF(H4526="","",VLOOKUP(H4526,BD!B$2:C$16,2,FALSE))</f>
        <v/>
      </c>
      <c r="J4526" s="114"/>
      <c r="K4526" s="115" t="str">
        <f t="shared" si="167"/>
        <v/>
      </c>
      <c r="L4526" s="116" t="str">
        <f t="shared" ca="1" si="168"/>
        <v>-</v>
      </c>
      <c r="M4526" s="111" t="str">
        <f>IF(E4526="","",VLOOKUP(E4526,[1]PROJECTES!$C$14:$Z$5000,21,FALSE))</f>
        <v/>
      </c>
      <c r="N4526" s="117"/>
      <c r="O4526" s="118" t="s">
        <v>222</v>
      </c>
      <c r="P4526" s="119"/>
      <c r="Q4526" s="84"/>
      <c r="R4526" s="125"/>
      <c r="S4526" s="166"/>
      <c r="T4526" s="167"/>
    </row>
    <row r="4527" spans="1:20" s="121" customFormat="1" ht="20.100000000000001" customHeight="1" x14ac:dyDescent="0.3">
      <c r="A4527" s="80"/>
      <c r="B4527" s="110" t="str">
        <f>IF(E4527="","",VLOOKUP(E4527,[1]PROJECTES!$C$14:$G$5000,2,FALSE))</f>
        <v/>
      </c>
      <c r="C4527" s="80"/>
      <c r="D4527" s="283" t="str">
        <f>IF(E4527="","",VLOOKUP(E4527,[1]PROJECTES!$C$14:$G$5000,5,FALSE))</f>
        <v/>
      </c>
      <c r="E4527" s="79"/>
      <c r="F4527" s="110" t="str">
        <f>IF(I4527="","",VLOOKUP(I4527,[1]PROJECTES!$C$14:$G$5000,2,FALSE))</f>
        <v/>
      </c>
      <c r="G4527" s="112" t="str">
        <f>IF(E4527="","",VLOOKUP(E4527,[1]PROJECTES!$C$14:$G$5000,4,FALSE))</f>
        <v/>
      </c>
      <c r="H4527" s="95"/>
      <c r="I4527" s="113" t="str">
        <f>IF(H4527="","",VLOOKUP(H4527,BD!B$2:C$16,2,FALSE))</f>
        <v/>
      </c>
      <c r="J4527" s="144"/>
      <c r="K4527" s="115" t="str">
        <f t="shared" si="167"/>
        <v/>
      </c>
      <c r="L4527" s="116" t="str">
        <f t="shared" ca="1" si="168"/>
        <v>-</v>
      </c>
      <c r="M4527" s="111" t="str">
        <f>IF(E4527="","",VLOOKUP(E4527,[1]PROJECTES!$C$14:$Z$5000,21,FALSE))</f>
        <v/>
      </c>
      <c r="N4527" s="117"/>
      <c r="O4527" s="118" t="s">
        <v>222</v>
      </c>
      <c r="P4527" s="119"/>
      <c r="Q4527" s="84"/>
      <c r="R4527" s="125"/>
      <c r="S4527" s="166"/>
      <c r="T4527" s="167"/>
    </row>
    <row r="4528" spans="1:20" s="121" customFormat="1" ht="20.100000000000001" customHeight="1" x14ac:dyDescent="0.3">
      <c r="A4528" s="80"/>
      <c r="B4528" s="110" t="str">
        <f>IF(E4528="","",VLOOKUP(E4528,[1]PROJECTES!$C$14:$G$5000,2,FALSE))</f>
        <v/>
      </c>
      <c r="C4528" s="80"/>
      <c r="D4528" s="283" t="str">
        <f>IF(E4528="","",VLOOKUP(E4528,[1]PROJECTES!$C$14:$G$5000,5,FALSE))</f>
        <v/>
      </c>
      <c r="E4528" s="79"/>
      <c r="F4528" s="110" t="str">
        <f>IF(I4528="","",VLOOKUP(I4528,[1]PROJECTES!$C$14:$G$5000,2,FALSE))</f>
        <v/>
      </c>
      <c r="G4528" s="112" t="str">
        <f>IF(E4528="","",VLOOKUP(E4528,[1]PROJECTES!$C$14:$G$5000,4,FALSE))</f>
        <v/>
      </c>
      <c r="H4528" s="95"/>
      <c r="I4528" s="113" t="str">
        <f>IF(H4528="","",VLOOKUP(H4528,BD!B$2:C$16,2,FALSE))</f>
        <v/>
      </c>
      <c r="J4528" s="114"/>
      <c r="K4528" s="115" t="str">
        <f t="shared" si="167"/>
        <v/>
      </c>
      <c r="L4528" s="116" t="str">
        <f t="shared" ca="1" si="168"/>
        <v>-</v>
      </c>
      <c r="M4528" s="111" t="str">
        <f>IF(E4528="","",VLOOKUP(E4528,[1]PROJECTES!$C$14:$Z$5000,21,FALSE))</f>
        <v/>
      </c>
      <c r="N4528" s="117"/>
      <c r="O4528" s="118" t="s">
        <v>222</v>
      </c>
      <c r="P4528" s="119"/>
      <c r="Q4528" s="84"/>
      <c r="R4528" s="125"/>
      <c r="S4528" s="166"/>
      <c r="T4528" s="167"/>
    </row>
    <row r="4529" spans="1:20" s="121" customFormat="1" ht="20.100000000000001" customHeight="1" x14ac:dyDescent="0.3">
      <c r="A4529" s="80"/>
      <c r="B4529" s="110" t="str">
        <f>IF(E4529="","",VLOOKUP(E4529,[1]PROJECTES!$C$14:$G$5000,2,FALSE))</f>
        <v/>
      </c>
      <c r="C4529" s="80"/>
      <c r="D4529" s="283" t="str">
        <f>IF(E4529="","",VLOOKUP(E4529,[1]PROJECTES!$C$14:$G$5000,5,FALSE))</f>
        <v/>
      </c>
      <c r="E4529" s="79"/>
      <c r="F4529" s="110" t="str">
        <f>IF(I4529="","",VLOOKUP(I4529,[1]PROJECTES!$C$14:$G$5000,2,FALSE))</f>
        <v/>
      </c>
      <c r="G4529" s="112" t="str">
        <f>IF(E4529="","",VLOOKUP(E4529,[1]PROJECTES!$C$14:$G$5000,4,FALSE))</f>
        <v/>
      </c>
      <c r="H4529" s="95"/>
      <c r="I4529" s="113" t="str">
        <f>IF(H4529="","",VLOOKUP(H4529,BD!B$2:C$16,2,FALSE))</f>
        <v/>
      </c>
      <c r="J4529" s="114"/>
      <c r="K4529" s="115" t="str">
        <f t="shared" si="167"/>
        <v/>
      </c>
      <c r="L4529" s="116" t="str">
        <f t="shared" ca="1" si="168"/>
        <v>-</v>
      </c>
      <c r="M4529" s="111" t="str">
        <f>IF(E4529="","",VLOOKUP(E4529,[1]PROJECTES!$C$14:$Z$5000,21,FALSE))</f>
        <v/>
      </c>
      <c r="N4529" s="117"/>
      <c r="O4529" s="118" t="s">
        <v>222</v>
      </c>
      <c r="P4529" s="119"/>
      <c r="Q4529" s="84"/>
      <c r="R4529" s="125"/>
      <c r="S4529" s="166"/>
      <c r="T4529" s="167"/>
    </row>
    <row r="4530" spans="1:20" s="121" customFormat="1" ht="20.100000000000001" customHeight="1" x14ac:dyDescent="0.3">
      <c r="A4530" s="80"/>
      <c r="B4530" s="110" t="str">
        <f>IF(E4530="","",VLOOKUP(E4530,[1]PROJECTES!$C$14:$G$5000,2,FALSE))</f>
        <v/>
      </c>
      <c r="C4530" s="80"/>
      <c r="D4530" s="283" t="str">
        <f>IF(E4530="","",VLOOKUP(E4530,[1]PROJECTES!$C$14:$G$5000,5,FALSE))</f>
        <v/>
      </c>
      <c r="E4530" s="79"/>
      <c r="F4530" s="110" t="str">
        <f>IF(I4530="","",VLOOKUP(I4530,[1]PROJECTES!$C$14:$G$5000,2,FALSE))</f>
        <v/>
      </c>
      <c r="G4530" s="112" t="str">
        <f>IF(E4530="","",VLOOKUP(E4530,[1]PROJECTES!$C$14:$G$5000,4,FALSE))</f>
        <v/>
      </c>
      <c r="H4530" s="95"/>
      <c r="I4530" s="113" t="str">
        <f>IF(H4530="","",VLOOKUP(H4530,BD!B$2:C$16,2,FALSE))</f>
        <v/>
      </c>
      <c r="J4530" s="114"/>
      <c r="K4530" s="115" t="str">
        <f t="shared" si="167"/>
        <v/>
      </c>
      <c r="L4530" s="116" t="str">
        <f t="shared" ca="1" si="168"/>
        <v>-</v>
      </c>
      <c r="M4530" s="111" t="str">
        <f>IF(E4530="","",VLOOKUP(E4530,[1]PROJECTES!$C$14:$Z$5000,21,FALSE))</f>
        <v/>
      </c>
      <c r="N4530" s="117"/>
      <c r="O4530" s="118" t="s">
        <v>222</v>
      </c>
      <c r="P4530" s="119"/>
      <c r="Q4530" s="84"/>
      <c r="R4530" s="125"/>
      <c r="S4530" s="166"/>
      <c r="T4530" s="167"/>
    </row>
    <row r="4531" spans="1:20" s="121" customFormat="1" ht="20.100000000000001" customHeight="1" x14ac:dyDescent="0.3">
      <c r="A4531" s="80"/>
      <c r="B4531" s="110" t="str">
        <f>IF(E4531="","",VLOOKUP(E4531,[1]PROJECTES!$C$14:$G$5000,2,FALSE))</f>
        <v/>
      </c>
      <c r="C4531" s="80"/>
      <c r="D4531" s="283" t="str">
        <f>IF(E4531="","",VLOOKUP(E4531,[1]PROJECTES!$C$14:$G$5000,5,FALSE))</f>
        <v/>
      </c>
      <c r="E4531" s="79"/>
      <c r="F4531" s="110" t="str">
        <f>IF(I4531="","",VLOOKUP(I4531,[1]PROJECTES!$C$14:$G$5000,2,FALSE))</f>
        <v/>
      </c>
      <c r="G4531" s="112" t="str">
        <f>IF(E4531="","",VLOOKUP(E4531,[1]PROJECTES!$C$14:$G$5000,4,FALSE))</f>
        <v/>
      </c>
      <c r="H4531" s="95"/>
      <c r="I4531" s="113" t="str">
        <f>IF(H4531="","",VLOOKUP(H4531,BD!B$2:C$16,2,FALSE))</f>
        <v/>
      </c>
      <c r="J4531" s="114"/>
      <c r="K4531" s="115" t="str">
        <f t="shared" si="167"/>
        <v/>
      </c>
      <c r="L4531" s="116" t="str">
        <f t="shared" ca="1" si="168"/>
        <v>-</v>
      </c>
      <c r="M4531" s="111" t="str">
        <f>IF(E4531="","",VLOOKUP(E4531,[1]PROJECTES!$C$14:$Z$5000,21,FALSE))</f>
        <v/>
      </c>
      <c r="N4531" s="117"/>
      <c r="O4531" s="118" t="s">
        <v>222</v>
      </c>
      <c r="P4531" s="119"/>
      <c r="Q4531" s="84"/>
      <c r="R4531" s="125"/>
      <c r="S4531" s="166"/>
      <c r="T4531" s="167"/>
    </row>
    <row r="4532" spans="1:20" s="121" customFormat="1" ht="20.100000000000001" customHeight="1" x14ac:dyDescent="0.3">
      <c r="A4532" s="80"/>
      <c r="B4532" s="110" t="str">
        <f>IF(E4532="","",VLOOKUP(E4532,[1]PROJECTES!$C$14:$G$5000,2,FALSE))</f>
        <v/>
      </c>
      <c r="C4532" s="80"/>
      <c r="D4532" s="283" t="str">
        <f>IF(E4532="","",VLOOKUP(E4532,[1]PROJECTES!$C$14:$G$5000,5,FALSE))</f>
        <v/>
      </c>
      <c r="E4532" s="79"/>
      <c r="F4532" s="110" t="str">
        <f>IF(I4532="","",VLOOKUP(I4532,[1]PROJECTES!$C$14:$G$5000,2,FALSE))</f>
        <v/>
      </c>
      <c r="G4532" s="112" t="str">
        <f>IF(E4532="","",VLOOKUP(E4532,[1]PROJECTES!$C$14:$G$5000,4,FALSE))</f>
        <v/>
      </c>
      <c r="H4532" s="95"/>
      <c r="I4532" s="113" t="str">
        <f>IF(H4532="","",VLOOKUP(H4532,BD!B$2:C$16,2,FALSE))</f>
        <v/>
      </c>
      <c r="J4532" s="114"/>
      <c r="K4532" s="115" t="str">
        <f t="shared" si="167"/>
        <v/>
      </c>
      <c r="L4532" s="116" t="str">
        <f t="shared" ca="1" si="168"/>
        <v>-</v>
      </c>
      <c r="M4532" s="111" t="str">
        <f>IF(E4532="","",VLOOKUP(E4532,[1]PROJECTES!$C$14:$Z$5000,21,FALSE))</f>
        <v/>
      </c>
      <c r="N4532" s="117"/>
      <c r="O4532" s="118" t="s">
        <v>222</v>
      </c>
      <c r="P4532" s="119"/>
      <c r="Q4532" s="84"/>
      <c r="R4532" s="125"/>
      <c r="S4532" s="166"/>
      <c r="T4532" s="167"/>
    </row>
    <row r="4533" spans="1:20" s="121" customFormat="1" ht="20.100000000000001" customHeight="1" x14ac:dyDescent="0.3">
      <c r="A4533" s="80"/>
      <c r="B4533" s="110" t="str">
        <f>IF(E4533="","",VLOOKUP(E4533,[1]PROJECTES!$C$14:$G$5000,2,FALSE))</f>
        <v/>
      </c>
      <c r="C4533" s="80"/>
      <c r="D4533" s="283" t="str">
        <f>IF(E4533="","",VLOOKUP(E4533,[1]PROJECTES!$C$14:$G$5000,5,FALSE))</f>
        <v/>
      </c>
      <c r="E4533" s="79"/>
      <c r="F4533" s="110" t="str">
        <f>IF(I4533="","",VLOOKUP(I4533,[1]PROJECTES!$C$14:$G$5000,2,FALSE))</f>
        <v/>
      </c>
      <c r="G4533" s="112" t="str">
        <f>IF(E4533="","",VLOOKUP(E4533,[1]PROJECTES!$C$14:$G$5000,4,FALSE))</f>
        <v/>
      </c>
      <c r="H4533" s="95"/>
      <c r="I4533" s="113" t="str">
        <f>IF(H4533="","",VLOOKUP(H4533,BD!B$2:C$16,2,FALSE))</f>
        <v/>
      </c>
      <c r="J4533" s="114"/>
      <c r="K4533" s="115" t="str">
        <f t="shared" si="167"/>
        <v/>
      </c>
      <c r="L4533" s="116" t="str">
        <f t="shared" ca="1" si="168"/>
        <v>-</v>
      </c>
      <c r="M4533" s="111" t="str">
        <f>IF(E4533="","",VLOOKUP(E4533,[1]PROJECTES!$C$14:$Z$5000,21,FALSE))</f>
        <v/>
      </c>
      <c r="N4533" s="117"/>
      <c r="O4533" s="118" t="s">
        <v>222</v>
      </c>
      <c r="P4533" s="119"/>
      <c r="Q4533" s="84"/>
      <c r="R4533" s="125"/>
      <c r="S4533" s="166"/>
      <c r="T4533" s="167"/>
    </row>
    <row r="4534" spans="1:20" s="121" customFormat="1" ht="20.100000000000001" customHeight="1" x14ac:dyDescent="0.3">
      <c r="A4534" s="80"/>
      <c r="B4534" s="110" t="str">
        <f>IF(E4534="","",VLOOKUP(E4534,[1]PROJECTES!$C$14:$G$5000,2,FALSE))</f>
        <v/>
      </c>
      <c r="C4534" s="80"/>
      <c r="D4534" s="283" t="str">
        <f>IF(E4534="","",VLOOKUP(E4534,[1]PROJECTES!$C$14:$G$5000,5,FALSE))</f>
        <v/>
      </c>
      <c r="E4534" s="79"/>
      <c r="F4534" s="110" t="str">
        <f>IF(I4534="","",VLOOKUP(I4534,[1]PROJECTES!$C$14:$G$5000,2,FALSE))</f>
        <v/>
      </c>
      <c r="G4534" s="112" t="str">
        <f>IF(E4534="","",VLOOKUP(E4534,[1]PROJECTES!$C$14:$G$5000,4,FALSE))</f>
        <v/>
      </c>
      <c r="H4534" s="95"/>
      <c r="I4534" s="113" t="str">
        <f>IF(H4534="","",VLOOKUP(H4534,BD!B$2:C$16,2,FALSE))</f>
        <v/>
      </c>
      <c r="J4534" s="114"/>
      <c r="K4534" s="115" t="str">
        <f t="shared" si="167"/>
        <v/>
      </c>
      <c r="L4534" s="116" t="str">
        <f t="shared" ca="1" si="168"/>
        <v>-</v>
      </c>
      <c r="M4534" s="111" t="str">
        <f>IF(E4534="","",VLOOKUP(E4534,[1]PROJECTES!$C$14:$Z$5000,21,FALSE))</f>
        <v/>
      </c>
      <c r="N4534" s="117"/>
      <c r="O4534" s="118" t="s">
        <v>222</v>
      </c>
      <c r="P4534" s="119"/>
      <c r="Q4534" s="84"/>
      <c r="R4534" s="125"/>
      <c r="S4534" s="166"/>
      <c r="T4534" s="167"/>
    </row>
    <row r="4535" spans="1:20" s="121" customFormat="1" ht="20.100000000000001" customHeight="1" x14ac:dyDescent="0.3">
      <c r="A4535" s="80"/>
      <c r="B4535" s="110" t="str">
        <f>IF(E4535="","",VLOOKUP(E4535,[1]PROJECTES!$C$14:$G$5000,2,FALSE))</f>
        <v/>
      </c>
      <c r="C4535" s="80"/>
      <c r="D4535" s="283" t="str">
        <f>IF(E4535="","",VLOOKUP(E4535,[1]PROJECTES!$C$14:$G$5000,5,FALSE))</f>
        <v/>
      </c>
      <c r="E4535" s="79"/>
      <c r="F4535" s="110" t="str">
        <f>IF(I4535="","",VLOOKUP(I4535,[1]PROJECTES!$C$14:$G$5000,2,FALSE))</f>
        <v/>
      </c>
      <c r="G4535" s="112" t="str">
        <f>IF(E4535="","",VLOOKUP(E4535,[1]PROJECTES!$C$14:$G$5000,4,FALSE))</f>
        <v/>
      </c>
      <c r="H4535" s="95"/>
      <c r="I4535" s="113" t="str">
        <f>IF(H4535="","",VLOOKUP(H4535,BD!B$2:C$16,2,FALSE))</f>
        <v/>
      </c>
      <c r="J4535" s="114"/>
      <c r="K4535" s="115" t="str">
        <f t="shared" si="167"/>
        <v/>
      </c>
      <c r="L4535" s="116" t="str">
        <f t="shared" ca="1" si="168"/>
        <v>-</v>
      </c>
      <c r="M4535" s="111" t="str">
        <f>IF(E4535="","",VLOOKUP(E4535,[1]PROJECTES!$C$14:$Z$5000,21,FALSE))</f>
        <v/>
      </c>
      <c r="N4535" s="117"/>
      <c r="O4535" s="118" t="s">
        <v>222</v>
      </c>
      <c r="P4535" s="119"/>
      <c r="Q4535" s="84"/>
      <c r="R4535" s="125"/>
      <c r="S4535" s="166"/>
      <c r="T4535" s="167"/>
    </row>
    <row r="4536" spans="1:20" s="121" customFormat="1" ht="20.100000000000001" customHeight="1" x14ac:dyDescent="0.3">
      <c r="A4536" s="80"/>
      <c r="B4536" s="110" t="str">
        <f>IF(E4536="","",VLOOKUP(E4536,[1]PROJECTES!$C$14:$G$5000,2,FALSE))</f>
        <v/>
      </c>
      <c r="C4536" s="80"/>
      <c r="D4536" s="283" t="str">
        <f>IF(E4536="","",VLOOKUP(E4536,[1]PROJECTES!$C$14:$G$5000,5,FALSE))</f>
        <v/>
      </c>
      <c r="E4536" s="79"/>
      <c r="F4536" s="110" t="str">
        <f>IF(I4536="","",VLOOKUP(I4536,[1]PROJECTES!$C$14:$G$5000,2,FALSE))</f>
        <v/>
      </c>
      <c r="G4536" s="112" t="str">
        <f>IF(E4536="","",VLOOKUP(E4536,[1]PROJECTES!$C$14:$G$5000,4,FALSE))</f>
        <v/>
      </c>
      <c r="H4536" s="95"/>
      <c r="I4536" s="113" t="str">
        <f>IF(H4536="","",VLOOKUP(H4536,BD!B$2:C$16,2,FALSE))</f>
        <v/>
      </c>
      <c r="J4536" s="114"/>
      <c r="K4536" s="115" t="str">
        <f t="shared" si="167"/>
        <v/>
      </c>
      <c r="L4536" s="116" t="str">
        <f t="shared" ca="1" si="168"/>
        <v>-</v>
      </c>
      <c r="M4536" s="111" t="str">
        <f>IF(E4536="","",VLOOKUP(E4536,[1]PROJECTES!$C$14:$Z$5000,21,FALSE))</f>
        <v/>
      </c>
      <c r="N4536" s="117"/>
      <c r="O4536" s="118" t="s">
        <v>222</v>
      </c>
      <c r="P4536" s="119"/>
      <c r="Q4536" s="84"/>
      <c r="R4536" s="125"/>
      <c r="S4536" s="166"/>
      <c r="T4536" s="167"/>
    </row>
    <row r="4537" spans="1:20" s="121" customFormat="1" ht="20.100000000000001" customHeight="1" x14ac:dyDescent="0.3">
      <c r="A4537" s="80"/>
      <c r="B4537" s="110" t="str">
        <f>IF(E4537="","",VLOOKUP(E4537,[1]PROJECTES!$C$14:$G$5000,2,FALSE))</f>
        <v/>
      </c>
      <c r="C4537" s="80"/>
      <c r="D4537" s="283" t="str">
        <f>IF(E4537="","",VLOOKUP(E4537,[1]PROJECTES!$C$14:$G$5000,5,FALSE))</f>
        <v/>
      </c>
      <c r="E4537" s="79"/>
      <c r="F4537" s="110" t="str">
        <f>IF(I4537="","",VLOOKUP(I4537,[1]PROJECTES!$C$14:$G$5000,2,FALSE))</f>
        <v/>
      </c>
      <c r="G4537" s="112" t="str">
        <f>IF(E4537="","",VLOOKUP(E4537,[1]PROJECTES!$C$14:$G$5000,4,FALSE))</f>
        <v/>
      </c>
      <c r="H4537" s="95"/>
      <c r="I4537" s="113" t="str">
        <f>IF(H4537="","",VLOOKUP(H4537,BD!B$2:C$16,2,FALSE))</f>
        <v/>
      </c>
      <c r="J4537" s="147"/>
      <c r="K4537" s="115" t="str">
        <f t="shared" si="167"/>
        <v/>
      </c>
      <c r="L4537" s="116" t="str">
        <f t="shared" ca="1" si="168"/>
        <v>-</v>
      </c>
      <c r="M4537" s="111" t="str">
        <f>IF(E4537="","",VLOOKUP(E4537,[1]PROJECTES!$C$14:$Z$5000,21,FALSE))</f>
        <v/>
      </c>
      <c r="N4537" s="117"/>
      <c r="O4537" s="118" t="s">
        <v>222</v>
      </c>
      <c r="P4537" s="119"/>
      <c r="Q4537" s="84"/>
      <c r="R4537" s="125"/>
      <c r="S4537" s="166"/>
      <c r="T4537" s="167"/>
    </row>
    <row r="4538" spans="1:20" s="121" customFormat="1" ht="20.100000000000001" customHeight="1" x14ac:dyDescent="0.3">
      <c r="A4538" s="80"/>
      <c r="B4538" s="110" t="str">
        <f>IF(E4538="","",VLOOKUP(E4538,[1]PROJECTES!$C$14:$G$5000,2,FALSE))</f>
        <v/>
      </c>
      <c r="C4538" s="80"/>
      <c r="D4538" s="283" t="str">
        <f>IF(E4538="","",VLOOKUP(E4538,[1]PROJECTES!$C$14:$G$5000,5,FALSE))</f>
        <v/>
      </c>
      <c r="E4538" s="79"/>
      <c r="F4538" s="110" t="str">
        <f>IF(I4538="","",VLOOKUP(I4538,[1]PROJECTES!$C$14:$G$5000,2,FALSE))</f>
        <v/>
      </c>
      <c r="G4538" s="112" t="str">
        <f>IF(E4538="","",VLOOKUP(E4538,[1]PROJECTES!$C$14:$G$5000,4,FALSE))</f>
        <v/>
      </c>
      <c r="H4538" s="95"/>
      <c r="I4538" s="113" t="str">
        <f>IF(H4538="","",VLOOKUP(H4538,BD!B$2:C$16,2,FALSE))</f>
        <v/>
      </c>
      <c r="J4538" s="114"/>
      <c r="K4538" s="115" t="str">
        <f t="shared" si="167"/>
        <v/>
      </c>
      <c r="L4538" s="116" t="str">
        <f t="shared" ca="1" si="168"/>
        <v>-</v>
      </c>
      <c r="M4538" s="111" t="str">
        <f>IF(E4538="","",VLOOKUP(E4538,[1]PROJECTES!$C$14:$Z$5000,21,FALSE))</f>
        <v/>
      </c>
      <c r="N4538" s="117"/>
      <c r="O4538" s="118" t="s">
        <v>222</v>
      </c>
      <c r="P4538" s="119"/>
      <c r="Q4538" s="84"/>
      <c r="R4538" s="125"/>
      <c r="S4538" s="166"/>
      <c r="T4538" s="167"/>
    </row>
    <row r="4539" spans="1:20" s="121" customFormat="1" ht="20.100000000000001" customHeight="1" x14ac:dyDescent="0.3">
      <c r="A4539" s="80"/>
      <c r="B4539" s="110" t="str">
        <f>IF(E4539="","",VLOOKUP(E4539,[1]PROJECTES!$C$14:$G$5000,2,FALSE))</f>
        <v/>
      </c>
      <c r="C4539" s="80"/>
      <c r="D4539" s="283" t="str">
        <f>IF(E4539="","",VLOOKUP(E4539,[1]PROJECTES!$C$14:$G$5000,5,FALSE))</f>
        <v/>
      </c>
      <c r="E4539" s="79"/>
      <c r="F4539" s="110" t="str">
        <f>IF(I4539="","",VLOOKUP(I4539,[1]PROJECTES!$C$14:$G$5000,2,FALSE))</f>
        <v/>
      </c>
      <c r="G4539" s="112" t="str">
        <f>IF(E4539="","",VLOOKUP(E4539,[1]PROJECTES!$C$14:$G$5000,4,FALSE))</f>
        <v/>
      </c>
      <c r="H4539" s="95"/>
      <c r="I4539" s="113" t="str">
        <f>IF(H4539="","",VLOOKUP(H4539,BD!B$2:C$16,2,FALSE))</f>
        <v/>
      </c>
      <c r="J4539" s="114"/>
      <c r="K4539" s="115" t="str">
        <f t="shared" si="167"/>
        <v/>
      </c>
      <c r="L4539" s="116" t="str">
        <f t="shared" ca="1" si="168"/>
        <v>-</v>
      </c>
      <c r="M4539" s="111" t="str">
        <f>IF(E4539="","",VLOOKUP(E4539,[1]PROJECTES!$C$14:$Z$5000,21,FALSE))</f>
        <v/>
      </c>
      <c r="N4539" s="117"/>
      <c r="O4539" s="118" t="s">
        <v>222</v>
      </c>
      <c r="P4539" s="119"/>
      <c r="Q4539" s="84"/>
      <c r="R4539" s="125"/>
      <c r="S4539" s="166"/>
      <c r="T4539" s="167"/>
    </row>
    <row r="4540" spans="1:20" s="121" customFormat="1" ht="20.100000000000001" customHeight="1" x14ac:dyDescent="0.3">
      <c r="A4540" s="80"/>
      <c r="B4540" s="110" t="str">
        <f>IF(E4540="","",VLOOKUP(E4540,[1]PROJECTES!$C$14:$G$5000,2,FALSE))</f>
        <v/>
      </c>
      <c r="C4540" s="80"/>
      <c r="D4540" s="283" t="str">
        <f>IF(E4540="","",VLOOKUP(E4540,[1]PROJECTES!$C$14:$G$5000,5,FALSE))</f>
        <v/>
      </c>
      <c r="E4540" s="79"/>
      <c r="F4540" s="110" t="str">
        <f>IF(I4540="","",VLOOKUP(I4540,[1]PROJECTES!$C$14:$G$5000,2,FALSE))</f>
        <v/>
      </c>
      <c r="G4540" s="112" t="str">
        <f>IF(E4540="","",VLOOKUP(E4540,[1]PROJECTES!$C$14:$G$5000,4,FALSE))</f>
        <v/>
      </c>
      <c r="H4540" s="95"/>
      <c r="I4540" s="113" t="str">
        <f>IF(H4540="","",VLOOKUP(H4540,BD!B$2:C$16,2,FALSE))</f>
        <v/>
      </c>
      <c r="J4540" s="114"/>
      <c r="K4540" s="115" t="str">
        <f t="shared" si="167"/>
        <v/>
      </c>
      <c r="L4540" s="116" t="str">
        <f t="shared" ca="1" si="168"/>
        <v>-</v>
      </c>
      <c r="M4540" s="111" t="str">
        <f>IF(E4540="","",VLOOKUP(E4540,[1]PROJECTES!$C$14:$Z$5000,21,FALSE))</f>
        <v/>
      </c>
      <c r="N4540" s="117"/>
      <c r="O4540" s="118" t="s">
        <v>222</v>
      </c>
      <c r="P4540" s="119"/>
      <c r="Q4540" s="84"/>
      <c r="R4540" s="125"/>
      <c r="S4540" s="166"/>
      <c r="T4540" s="167"/>
    </row>
    <row r="4541" spans="1:20" s="121" customFormat="1" ht="20.100000000000001" customHeight="1" x14ac:dyDescent="0.3">
      <c r="A4541" s="80"/>
      <c r="B4541" s="110" t="str">
        <f>IF(E4541="","",VLOOKUP(E4541,[1]PROJECTES!$C$14:$G$5000,2,FALSE))</f>
        <v/>
      </c>
      <c r="C4541" s="80"/>
      <c r="D4541" s="283" t="str">
        <f>IF(E4541="","",VLOOKUP(E4541,[1]PROJECTES!$C$14:$G$5000,5,FALSE))</f>
        <v/>
      </c>
      <c r="E4541" s="79"/>
      <c r="F4541" s="110" t="str">
        <f>IF(I4541="","",VLOOKUP(I4541,[1]PROJECTES!$C$14:$G$5000,2,FALSE))</f>
        <v/>
      </c>
      <c r="G4541" s="112" t="str">
        <f>IF(E4541="","",VLOOKUP(E4541,[1]PROJECTES!$C$14:$G$5000,4,FALSE))</f>
        <v/>
      </c>
      <c r="H4541" s="95"/>
      <c r="I4541" s="113" t="str">
        <f>IF(H4541="","",VLOOKUP(H4541,BD!B$2:C$16,2,FALSE))</f>
        <v/>
      </c>
      <c r="J4541" s="114"/>
      <c r="K4541" s="115" t="str">
        <f t="shared" ref="K4541:K4603" si="169">IF(J4541="","",WEEKNUM(J4541,2)-0)</f>
        <v/>
      </c>
      <c r="L4541" s="116" t="str">
        <f t="shared" ca="1" si="168"/>
        <v>-</v>
      </c>
      <c r="M4541" s="111" t="str">
        <f>IF(E4541="","",VLOOKUP(E4541,[1]PROJECTES!$C$14:$Z$5000,21,FALSE))</f>
        <v/>
      </c>
      <c r="N4541" s="117"/>
      <c r="O4541" s="118" t="s">
        <v>222</v>
      </c>
      <c r="P4541" s="119"/>
      <c r="Q4541" s="84"/>
      <c r="R4541" s="125"/>
      <c r="S4541" s="166"/>
      <c r="T4541" s="167"/>
    </row>
    <row r="4542" spans="1:20" s="121" customFormat="1" ht="20.100000000000001" customHeight="1" x14ac:dyDescent="0.3">
      <c r="A4542" s="80"/>
      <c r="B4542" s="110" t="str">
        <f>IF(E4542="","",VLOOKUP(E4542,[1]PROJECTES!$C$14:$G$5000,2,FALSE))</f>
        <v/>
      </c>
      <c r="C4542" s="80"/>
      <c r="D4542" s="283" t="str">
        <f>IF(E4542="","",VLOOKUP(E4542,[1]PROJECTES!$C$14:$G$5000,5,FALSE))</f>
        <v/>
      </c>
      <c r="E4542" s="79"/>
      <c r="F4542" s="110" t="str">
        <f>IF(I4542="","",VLOOKUP(I4542,[1]PROJECTES!$C$14:$G$5000,2,FALSE))</f>
        <v/>
      </c>
      <c r="G4542" s="112" t="str">
        <f>IF(E4542="","",VLOOKUP(E4542,[1]PROJECTES!$C$14:$G$5000,4,FALSE))</f>
        <v/>
      </c>
      <c r="H4542" s="95"/>
      <c r="I4542" s="113" t="str">
        <f>IF(H4542="","",VLOOKUP(H4542,BD!B$2:C$16,2,FALSE))</f>
        <v/>
      </c>
      <c r="J4542" s="114"/>
      <c r="K4542" s="115" t="str">
        <f t="shared" si="169"/>
        <v/>
      </c>
      <c r="L4542" s="116" t="str">
        <f t="shared" ref="L4542:L4603" ca="1" si="170">IF(M4542="","-",IF(G4542="TA","-",+M4542-TODAY()))</f>
        <v>-</v>
      </c>
      <c r="M4542" s="111" t="str">
        <f>IF(E4542="","",VLOOKUP(E4542,[1]PROJECTES!$C$14:$Z$5000,21,FALSE))</f>
        <v/>
      </c>
      <c r="N4542" s="117"/>
      <c r="O4542" s="118" t="s">
        <v>222</v>
      </c>
      <c r="P4542" s="119"/>
      <c r="Q4542" s="84"/>
      <c r="R4542" s="125"/>
      <c r="S4542" s="166"/>
      <c r="T4542" s="167"/>
    </row>
    <row r="4543" spans="1:20" s="121" customFormat="1" ht="20.100000000000001" customHeight="1" x14ac:dyDescent="0.3">
      <c r="A4543" s="80"/>
      <c r="B4543" s="110" t="str">
        <f>IF(E4543="","",VLOOKUP(E4543,[1]PROJECTES!$C$14:$G$5000,2,FALSE))</f>
        <v/>
      </c>
      <c r="C4543" s="80"/>
      <c r="D4543" s="283" t="str">
        <f>IF(E4543="","",VLOOKUP(E4543,[1]PROJECTES!$C$14:$G$5000,5,FALSE))</f>
        <v/>
      </c>
      <c r="E4543" s="79"/>
      <c r="F4543" s="110" t="str">
        <f>IF(I4543="","",VLOOKUP(I4543,[1]PROJECTES!$C$14:$G$5000,2,FALSE))</f>
        <v/>
      </c>
      <c r="G4543" s="112" t="str">
        <f>IF(E4543="","",VLOOKUP(E4543,[1]PROJECTES!$C$14:$G$5000,4,FALSE))</f>
        <v/>
      </c>
      <c r="H4543" s="95"/>
      <c r="I4543" s="113" t="str">
        <f>IF(H4543="","",VLOOKUP(H4543,BD!B$2:C$16,2,FALSE))</f>
        <v/>
      </c>
      <c r="J4543" s="114"/>
      <c r="K4543" s="115" t="str">
        <f t="shared" si="169"/>
        <v/>
      </c>
      <c r="L4543" s="116" t="str">
        <f t="shared" ca="1" si="170"/>
        <v>-</v>
      </c>
      <c r="M4543" s="111" t="str">
        <f>IF(E4543="","",VLOOKUP(E4543,[1]PROJECTES!$C$14:$Z$5000,21,FALSE))</f>
        <v/>
      </c>
      <c r="N4543" s="117"/>
      <c r="O4543" s="118" t="s">
        <v>222</v>
      </c>
      <c r="P4543" s="119"/>
      <c r="Q4543" s="84"/>
      <c r="R4543" s="125"/>
      <c r="S4543" s="166"/>
      <c r="T4543" s="167"/>
    </row>
    <row r="4544" spans="1:20" s="121" customFormat="1" ht="20.100000000000001" customHeight="1" x14ac:dyDescent="0.3">
      <c r="A4544" s="80"/>
      <c r="B4544" s="110" t="str">
        <f>IF(E4544="","",VLOOKUP(E4544,[1]PROJECTES!$C$14:$G$5000,2,FALSE))</f>
        <v/>
      </c>
      <c r="C4544" s="80"/>
      <c r="D4544" s="283" t="str">
        <f>IF(E4544="","",VLOOKUP(E4544,[1]PROJECTES!$C$14:$G$5000,5,FALSE))</f>
        <v/>
      </c>
      <c r="E4544" s="79"/>
      <c r="F4544" s="110" t="str">
        <f>IF(I4544="","",VLOOKUP(I4544,[1]PROJECTES!$C$14:$G$5000,2,FALSE))</f>
        <v/>
      </c>
      <c r="G4544" s="112" t="str">
        <f>IF(E4544="","",VLOOKUP(E4544,[1]PROJECTES!$C$14:$G$5000,4,FALSE))</f>
        <v/>
      </c>
      <c r="H4544" s="95"/>
      <c r="I4544" s="113" t="str">
        <f>IF(H4544="","",VLOOKUP(H4544,BD!B$2:C$16,2,FALSE))</f>
        <v/>
      </c>
      <c r="J4544" s="114"/>
      <c r="K4544" s="115" t="str">
        <f t="shared" si="169"/>
        <v/>
      </c>
      <c r="L4544" s="116" t="str">
        <f t="shared" ca="1" si="170"/>
        <v>-</v>
      </c>
      <c r="M4544" s="111" t="str">
        <f>IF(E4544="","",VLOOKUP(E4544,[1]PROJECTES!$C$14:$Z$5000,21,FALSE))</f>
        <v/>
      </c>
      <c r="N4544" s="117"/>
      <c r="O4544" s="118" t="s">
        <v>222</v>
      </c>
      <c r="P4544" s="119"/>
      <c r="Q4544" s="84"/>
      <c r="R4544" s="125"/>
      <c r="S4544" s="166"/>
      <c r="T4544" s="167"/>
    </row>
    <row r="4545" spans="1:20" s="121" customFormat="1" ht="20.100000000000001" customHeight="1" x14ac:dyDescent="0.3">
      <c r="A4545" s="80"/>
      <c r="B4545" s="110" t="str">
        <f>IF(E4545="","",VLOOKUP(E4545,[1]PROJECTES!$C$14:$G$5000,2,FALSE))</f>
        <v/>
      </c>
      <c r="C4545" s="80"/>
      <c r="D4545" s="283" t="str">
        <f>IF(E4545="","",VLOOKUP(E4545,[1]PROJECTES!$C$14:$G$5000,5,FALSE))</f>
        <v/>
      </c>
      <c r="E4545" s="79"/>
      <c r="F4545" s="110" t="str">
        <f>IF(I4545="","",VLOOKUP(I4545,[1]PROJECTES!$C$14:$G$5000,2,FALSE))</f>
        <v/>
      </c>
      <c r="G4545" s="112" t="str">
        <f>IF(E4545="","",VLOOKUP(E4545,[1]PROJECTES!$C$14:$G$5000,4,FALSE))</f>
        <v/>
      </c>
      <c r="H4545" s="95"/>
      <c r="I4545" s="113" t="str">
        <f>IF(H4545="","",VLOOKUP(H4545,BD!B$2:C$16,2,FALSE))</f>
        <v/>
      </c>
      <c r="J4545" s="114"/>
      <c r="K4545" s="115" t="str">
        <f t="shared" si="169"/>
        <v/>
      </c>
      <c r="L4545" s="116" t="str">
        <f t="shared" ca="1" si="170"/>
        <v>-</v>
      </c>
      <c r="M4545" s="111" t="str">
        <f>IF(E4545="","",VLOOKUP(E4545,[1]PROJECTES!$C$14:$Z$5000,21,FALSE))</f>
        <v/>
      </c>
      <c r="N4545" s="117"/>
      <c r="O4545" s="118" t="s">
        <v>222</v>
      </c>
      <c r="P4545" s="119"/>
      <c r="Q4545" s="84"/>
      <c r="R4545" s="125"/>
      <c r="S4545" s="166"/>
      <c r="T4545" s="167"/>
    </row>
    <row r="4546" spans="1:20" s="121" customFormat="1" ht="20.100000000000001" customHeight="1" x14ac:dyDescent="0.3">
      <c r="A4546" s="80"/>
      <c r="B4546" s="110" t="str">
        <f>IF(E4546="","",VLOOKUP(E4546,[1]PROJECTES!$C$14:$G$5000,2,FALSE))</f>
        <v/>
      </c>
      <c r="C4546" s="80"/>
      <c r="D4546" s="283" t="str">
        <f>IF(E4546="","",VLOOKUP(E4546,[1]PROJECTES!$C$14:$G$5000,5,FALSE))</f>
        <v/>
      </c>
      <c r="E4546" s="79"/>
      <c r="F4546" s="110" t="str">
        <f>IF(I4546="","",VLOOKUP(I4546,[1]PROJECTES!$C$14:$G$5000,2,FALSE))</f>
        <v/>
      </c>
      <c r="G4546" s="112" t="str">
        <f>IF(E4546="","",VLOOKUP(E4546,[1]PROJECTES!$C$14:$G$5000,4,FALSE))</f>
        <v/>
      </c>
      <c r="H4546" s="95"/>
      <c r="I4546" s="113" t="str">
        <f>IF(H4546="","",VLOOKUP(H4546,BD!B$2:C$16,2,FALSE))</f>
        <v/>
      </c>
      <c r="J4546" s="114"/>
      <c r="K4546" s="115" t="str">
        <f t="shared" si="169"/>
        <v/>
      </c>
      <c r="L4546" s="116" t="str">
        <f t="shared" ca="1" si="170"/>
        <v>-</v>
      </c>
      <c r="M4546" s="111" t="str">
        <f>IF(E4546="","",VLOOKUP(E4546,[1]PROJECTES!$C$14:$Z$5000,21,FALSE))</f>
        <v/>
      </c>
      <c r="N4546" s="117"/>
      <c r="O4546" s="118" t="s">
        <v>222</v>
      </c>
      <c r="P4546" s="119"/>
      <c r="Q4546" s="84"/>
      <c r="R4546" s="125"/>
      <c r="S4546" s="166"/>
      <c r="T4546" s="167"/>
    </row>
    <row r="4547" spans="1:20" s="121" customFormat="1" ht="20.100000000000001" customHeight="1" x14ac:dyDescent="0.3">
      <c r="A4547" s="80"/>
      <c r="B4547" s="110" t="str">
        <f>IF(E4547="","",VLOOKUP(E4547,[1]PROJECTES!$C$14:$G$5000,2,FALSE))</f>
        <v/>
      </c>
      <c r="C4547" s="80"/>
      <c r="D4547" s="283" t="str">
        <f>IF(E4547="","",VLOOKUP(E4547,[1]PROJECTES!$C$14:$G$5000,5,FALSE))</f>
        <v/>
      </c>
      <c r="E4547" s="79"/>
      <c r="F4547" s="110" t="str">
        <f>IF(I4547="","",VLOOKUP(I4547,[1]PROJECTES!$C$14:$G$5000,2,FALSE))</f>
        <v/>
      </c>
      <c r="G4547" s="112" t="str">
        <f>IF(E4547="","",VLOOKUP(E4547,[1]PROJECTES!$C$14:$G$5000,4,FALSE))</f>
        <v/>
      </c>
      <c r="H4547" s="95"/>
      <c r="I4547" s="113" t="str">
        <f>IF(H4547="","",VLOOKUP(H4547,BD!B$2:C$16,2,FALSE))</f>
        <v/>
      </c>
      <c r="J4547" s="114"/>
      <c r="K4547" s="115" t="str">
        <f t="shared" si="169"/>
        <v/>
      </c>
      <c r="L4547" s="116" t="str">
        <f t="shared" ca="1" si="170"/>
        <v>-</v>
      </c>
      <c r="M4547" s="111" t="str">
        <f>IF(E4547="","",VLOOKUP(E4547,[1]PROJECTES!$C$14:$Z$5000,21,FALSE))</f>
        <v/>
      </c>
      <c r="N4547" s="117"/>
      <c r="O4547" s="118" t="s">
        <v>222</v>
      </c>
      <c r="P4547" s="119"/>
      <c r="Q4547" s="84"/>
      <c r="R4547" s="125"/>
      <c r="S4547" s="166"/>
      <c r="T4547" s="167"/>
    </row>
    <row r="4548" spans="1:20" s="121" customFormat="1" ht="20.100000000000001" customHeight="1" x14ac:dyDescent="0.3">
      <c r="A4548" s="80"/>
      <c r="B4548" s="110" t="str">
        <f>IF(E4548="","",VLOOKUP(E4548,[1]PROJECTES!$C$14:$G$5000,2,FALSE))</f>
        <v/>
      </c>
      <c r="C4548" s="80"/>
      <c r="D4548" s="283" t="str">
        <f>IF(E4548="","",VLOOKUP(E4548,[1]PROJECTES!$C$14:$G$5000,5,FALSE))</f>
        <v/>
      </c>
      <c r="E4548" s="79"/>
      <c r="F4548" s="110" t="str">
        <f>IF(I4548="","",VLOOKUP(I4548,[1]PROJECTES!$C$14:$G$5000,2,FALSE))</f>
        <v/>
      </c>
      <c r="G4548" s="112" t="str">
        <f>IF(E4548="","",VLOOKUP(E4548,[1]PROJECTES!$C$14:$G$5000,4,FALSE))</f>
        <v/>
      </c>
      <c r="H4548" s="95"/>
      <c r="I4548" s="113" t="str">
        <f>IF(H4548="","",VLOOKUP(H4548,BD!B$2:C$16,2,FALSE))</f>
        <v/>
      </c>
      <c r="J4548" s="114"/>
      <c r="K4548" s="115" t="str">
        <f t="shared" si="169"/>
        <v/>
      </c>
      <c r="L4548" s="116" t="str">
        <f t="shared" ca="1" si="170"/>
        <v>-</v>
      </c>
      <c r="M4548" s="111" t="str">
        <f>IF(E4548="","",VLOOKUP(E4548,[1]PROJECTES!$C$14:$Z$5000,21,FALSE))</f>
        <v/>
      </c>
      <c r="N4548" s="117"/>
      <c r="O4548" s="118" t="s">
        <v>222</v>
      </c>
      <c r="P4548" s="119"/>
      <c r="Q4548" s="84"/>
      <c r="R4548" s="125"/>
      <c r="S4548" s="166"/>
      <c r="T4548" s="167"/>
    </row>
    <row r="4549" spans="1:20" s="121" customFormat="1" ht="20.100000000000001" customHeight="1" x14ac:dyDescent="0.3">
      <c r="A4549" s="80"/>
      <c r="B4549" s="110" t="str">
        <f>IF(E4549="","",VLOOKUP(E4549,[1]PROJECTES!$C$14:$G$5000,2,FALSE))</f>
        <v/>
      </c>
      <c r="C4549" s="80"/>
      <c r="D4549" s="283" t="str">
        <f>IF(E4549="","",VLOOKUP(E4549,[1]PROJECTES!$C$14:$G$5000,5,FALSE))</f>
        <v/>
      </c>
      <c r="E4549" s="79"/>
      <c r="F4549" s="110" t="str">
        <f>IF(I4549="","",VLOOKUP(I4549,[1]PROJECTES!$C$14:$G$5000,2,FALSE))</f>
        <v/>
      </c>
      <c r="G4549" s="112" t="str">
        <f>IF(E4549="","",VLOOKUP(E4549,[1]PROJECTES!$C$14:$G$5000,4,FALSE))</f>
        <v/>
      </c>
      <c r="H4549" s="95"/>
      <c r="I4549" s="113" t="str">
        <f>IF(H4549="","",VLOOKUP(H4549,BD!B$2:C$16,2,FALSE))</f>
        <v/>
      </c>
      <c r="J4549" s="114"/>
      <c r="K4549" s="115" t="str">
        <f t="shared" si="169"/>
        <v/>
      </c>
      <c r="L4549" s="116" t="str">
        <f t="shared" ca="1" si="170"/>
        <v>-</v>
      </c>
      <c r="M4549" s="111" t="str">
        <f>IF(E4549="","",VLOOKUP(E4549,[1]PROJECTES!$C$14:$Z$5000,21,FALSE))</f>
        <v/>
      </c>
      <c r="N4549" s="117"/>
      <c r="O4549" s="118" t="s">
        <v>222</v>
      </c>
      <c r="P4549" s="119"/>
      <c r="Q4549" s="84"/>
      <c r="R4549" s="125"/>
      <c r="S4549" s="166"/>
      <c r="T4549" s="167"/>
    </row>
    <row r="4550" spans="1:20" s="121" customFormat="1" ht="20.100000000000001" customHeight="1" x14ac:dyDescent="0.3">
      <c r="A4550" s="80"/>
      <c r="B4550" s="110" t="str">
        <f>IF(E4550="","",VLOOKUP(E4550,[1]PROJECTES!$C$14:$G$5000,2,FALSE))</f>
        <v/>
      </c>
      <c r="C4550" s="80"/>
      <c r="D4550" s="283" t="str">
        <f>IF(E4550="","",VLOOKUP(E4550,[1]PROJECTES!$C$14:$G$5000,5,FALSE))</f>
        <v/>
      </c>
      <c r="E4550" s="79"/>
      <c r="F4550" s="110" t="str">
        <f>IF(I4550="","",VLOOKUP(I4550,[1]PROJECTES!$C$14:$G$5000,2,FALSE))</f>
        <v/>
      </c>
      <c r="G4550" s="112" t="str">
        <f>IF(E4550="","",VLOOKUP(E4550,[1]PROJECTES!$C$14:$G$5000,4,FALSE))</f>
        <v/>
      </c>
      <c r="H4550" s="95"/>
      <c r="I4550" s="113" t="str">
        <f>IF(H4550="","",VLOOKUP(H4550,BD!B$2:C$16,2,FALSE))</f>
        <v/>
      </c>
      <c r="J4550" s="114"/>
      <c r="K4550" s="115" t="str">
        <f t="shared" si="169"/>
        <v/>
      </c>
      <c r="L4550" s="116" t="str">
        <f t="shared" ca="1" si="170"/>
        <v>-</v>
      </c>
      <c r="M4550" s="111" t="str">
        <f>IF(E4550="","",VLOOKUP(E4550,[1]PROJECTES!$C$14:$Z$5000,21,FALSE))</f>
        <v/>
      </c>
      <c r="N4550" s="117"/>
      <c r="O4550" s="118" t="s">
        <v>222</v>
      </c>
      <c r="P4550" s="119"/>
      <c r="Q4550" s="84"/>
      <c r="R4550" s="125"/>
      <c r="S4550" s="166"/>
      <c r="T4550" s="167"/>
    </row>
    <row r="4551" spans="1:20" s="121" customFormat="1" ht="20.100000000000001" customHeight="1" x14ac:dyDescent="0.3">
      <c r="A4551" s="80"/>
      <c r="B4551" s="110" t="str">
        <f>IF(E4551="","",VLOOKUP(E4551,[1]PROJECTES!$C$14:$G$5000,2,FALSE))</f>
        <v/>
      </c>
      <c r="C4551" s="80"/>
      <c r="D4551" s="283" t="str">
        <f>IF(E4551="","",VLOOKUP(E4551,[1]PROJECTES!$C$14:$G$5000,5,FALSE))</f>
        <v/>
      </c>
      <c r="E4551" s="79"/>
      <c r="F4551" s="110" t="str">
        <f>IF(I4551="","",VLOOKUP(I4551,[1]PROJECTES!$C$14:$G$5000,2,FALSE))</f>
        <v/>
      </c>
      <c r="G4551" s="112" t="str">
        <f>IF(E4551="","",VLOOKUP(E4551,[1]PROJECTES!$C$14:$G$5000,4,FALSE))</f>
        <v/>
      </c>
      <c r="H4551" s="95"/>
      <c r="I4551" s="113" t="str">
        <f>IF(H4551="","",VLOOKUP(H4551,BD!B$2:C$16,2,FALSE))</f>
        <v/>
      </c>
      <c r="J4551" s="114"/>
      <c r="K4551" s="115" t="str">
        <f t="shared" si="169"/>
        <v/>
      </c>
      <c r="L4551" s="116" t="str">
        <f t="shared" ca="1" si="170"/>
        <v>-</v>
      </c>
      <c r="M4551" s="111" t="str">
        <f>IF(E4551="","",VLOOKUP(E4551,[1]PROJECTES!$C$14:$Z$5000,21,FALSE))</f>
        <v/>
      </c>
      <c r="N4551" s="117"/>
      <c r="O4551" s="118" t="s">
        <v>222</v>
      </c>
      <c r="P4551" s="119"/>
      <c r="Q4551" s="84"/>
      <c r="R4551" s="125"/>
      <c r="S4551" s="166"/>
      <c r="T4551" s="167"/>
    </row>
    <row r="4552" spans="1:20" s="121" customFormat="1" ht="20.100000000000001" customHeight="1" x14ac:dyDescent="0.3">
      <c r="A4552" s="80"/>
      <c r="B4552" s="110" t="str">
        <f>IF(E4552="","",VLOOKUP(E4552,[1]PROJECTES!$C$14:$G$5000,2,FALSE))</f>
        <v/>
      </c>
      <c r="C4552" s="80"/>
      <c r="D4552" s="283" t="str">
        <f>IF(E4552="","",VLOOKUP(E4552,[1]PROJECTES!$C$14:$G$5000,5,FALSE))</f>
        <v/>
      </c>
      <c r="E4552" s="79"/>
      <c r="F4552" s="110" t="str">
        <f>IF(I4552="","",VLOOKUP(I4552,[1]PROJECTES!$C$14:$G$5000,2,FALSE))</f>
        <v/>
      </c>
      <c r="G4552" s="112" t="str">
        <f>IF(E4552="","",VLOOKUP(E4552,[1]PROJECTES!$C$14:$G$5000,4,FALSE))</f>
        <v/>
      </c>
      <c r="H4552" s="95"/>
      <c r="I4552" s="113" t="str">
        <f>IF(H4552="","",VLOOKUP(H4552,BD!B$2:C$16,2,FALSE))</f>
        <v/>
      </c>
      <c r="J4552" s="114"/>
      <c r="K4552" s="115" t="str">
        <f t="shared" si="169"/>
        <v/>
      </c>
      <c r="L4552" s="116" t="str">
        <f t="shared" ca="1" si="170"/>
        <v>-</v>
      </c>
      <c r="M4552" s="111" t="str">
        <f>IF(E4552="","",VLOOKUP(E4552,[1]PROJECTES!$C$14:$Z$5000,21,FALSE))</f>
        <v/>
      </c>
      <c r="N4552" s="117"/>
      <c r="O4552" s="118" t="s">
        <v>222</v>
      </c>
      <c r="P4552" s="119"/>
      <c r="Q4552" s="84"/>
      <c r="R4552" s="125"/>
      <c r="S4552" s="166"/>
      <c r="T4552" s="167"/>
    </row>
    <row r="4553" spans="1:20" s="121" customFormat="1" ht="20.100000000000001" customHeight="1" x14ac:dyDescent="0.3">
      <c r="A4553" s="80"/>
      <c r="B4553" s="110" t="str">
        <f>IF(E4553="","",VLOOKUP(E4553,[1]PROJECTES!$C$14:$G$5000,2,FALSE))</f>
        <v/>
      </c>
      <c r="C4553" s="80"/>
      <c r="D4553" s="283" t="str">
        <f>IF(E4553="","",VLOOKUP(E4553,[1]PROJECTES!$C$14:$G$5000,5,FALSE))</f>
        <v/>
      </c>
      <c r="E4553" s="79"/>
      <c r="F4553" s="110" t="str">
        <f>IF(I4553="","",VLOOKUP(I4553,[1]PROJECTES!$C$14:$G$5000,2,FALSE))</f>
        <v/>
      </c>
      <c r="G4553" s="112" t="str">
        <f>IF(E4553="","",VLOOKUP(E4553,[1]PROJECTES!$C$14:$G$5000,4,FALSE))</f>
        <v/>
      </c>
      <c r="H4553" s="95"/>
      <c r="I4553" s="113" t="str">
        <f>IF(H4553="","",VLOOKUP(H4553,BD!B$2:C$16,2,FALSE))</f>
        <v/>
      </c>
      <c r="J4553" s="144"/>
      <c r="K4553" s="115" t="str">
        <f t="shared" si="169"/>
        <v/>
      </c>
      <c r="L4553" s="116" t="str">
        <f t="shared" ca="1" si="170"/>
        <v>-</v>
      </c>
      <c r="M4553" s="111" t="str">
        <f>IF(E4553="","",VLOOKUP(E4553,[1]PROJECTES!$C$14:$Z$5000,21,FALSE))</f>
        <v/>
      </c>
      <c r="N4553" s="117"/>
      <c r="O4553" s="118" t="s">
        <v>222</v>
      </c>
      <c r="P4553" s="119"/>
      <c r="Q4553" s="84"/>
      <c r="R4553" s="125"/>
      <c r="S4553" s="166"/>
      <c r="T4553" s="167"/>
    </row>
    <row r="4554" spans="1:20" s="121" customFormat="1" ht="20.100000000000001" customHeight="1" x14ac:dyDescent="0.3">
      <c r="A4554" s="80"/>
      <c r="B4554" s="110" t="str">
        <f>IF(E4554="","",VLOOKUP(E4554,[1]PROJECTES!$C$14:$G$5000,2,FALSE))</f>
        <v/>
      </c>
      <c r="C4554" s="80"/>
      <c r="D4554" s="283" t="str">
        <f>IF(E4554="","",VLOOKUP(E4554,[1]PROJECTES!$C$14:$G$5000,5,FALSE))</f>
        <v/>
      </c>
      <c r="E4554" s="79"/>
      <c r="F4554" s="110" t="str">
        <f>IF(I4554="","",VLOOKUP(I4554,[1]PROJECTES!$C$14:$G$5000,2,FALSE))</f>
        <v/>
      </c>
      <c r="G4554" s="112" t="str">
        <f>IF(E4554="","",VLOOKUP(E4554,[1]PROJECTES!$C$14:$G$5000,4,FALSE))</f>
        <v/>
      </c>
      <c r="H4554" s="95"/>
      <c r="I4554" s="113" t="str">
        <f>IF(H4554="","",VLOOKUP(H4554,BD!B$2:C$16,2,FALSE))</f>
        <v/>
      </c>
      <c r="J4554" s="114"/>
      <c r="K4554" s="115" t="str">
        <f t="shared" si="169"/>
        <v/>
      </c>
      <c r="L4554" s="116" t="str">
        <f t="shared" ca="1" si="170"/>
        <v>-</v>
      </c>
      <c r="M4554" s="111" t="str">
        <f>IF(E4554="","",VLOOKUP(E4554,[1]PROJECTES!$C$14:$Z$5000,21,FALSE))</f>
        <v/>
      </c>
      <c r="N4554" s="117"/>
      <c r="O4554" s="118" t="s">
        <v>222</v>
      </c>
      <c r="P4554" s="119"/>
      <c r="Q4554" s="84"/>
      <c r="R4554" s="125"/>
      <c r="S4554" s="166"/>
      <c r="T4554" s="167"/>
    </row>
    <row r="4555" spans="1:20" s="121" customFormat="1" ht="20.100000000000001" customHeight="1" x14ac:dyDescent="0.3">
      <c r="A4555" s="80"/>
      <c r="B4555" s="110" t="str">
        <f>IF(E4555="","",VLOOKUP(E4555,[1]PROJECTES!$C$14:$G$5000,2,FALSE))</f>
        <v/>
      </c>
      <c r="C4555" s="80"/>
      <c r="D4555" s="283" t="str">
        <f>IF(E4555="","",VLOOKUP(E4555,[1]PROJECTES!$C$14:$G$5000,5,FALSE))</f>
        <v/>
      </c>
      <c r="E4555" s="79"/>
      <c r="F4555" s="110" t="str">
        <f>IF(I4555="","",VLOOKUP(I4555,[1]PROJECTES!$C$14:$G$5000,2,FALSE))</f>
        <v/>
      </c>
      <c r="G4555" s="112" t="str">
        <f>IF(E4555="","",VLOOKUP(E4555,[1]PROJECTES!$C$14:$G$5000,4,FALSE))</f>
        <v/>
      </c>
      <c r="H4555" s="95"/>
      <c r="I4555" s="113" t="str">
        <f>IF(H4555="","",VLOOKUP(H4555,BD!B$2:C$16,2,FALSE))</f>
        <v/>
      </c>
      <c r="J4555" s="114"/>
      <c r="K4555" s="115" t="str">
        <f t="shared" si="169"/>
        <v/>
      </c>
      <c r="L4555" s="116" t="str">
        <f t="shared" ca="1" si="170"/>
        <v>-</v>
      </c>
      <c r="M4555" s="111" t="str">
        <f>IF(E4555="","",VLOOKUP(E4555,[1]PROJECTES!$C$14:$Z$5000,21,FALSE))</f>
        <v/>
      </c>
      <c r="N4555" s="117"/>
      <c r="O4555" s="118" t="s">
        <v>222</v>
      </c>
      <c r="P4555" s="119"/>
      <c r="Q4555" s="84"/>
      <c r="R4555" s="125"/>
      <c r="S4555" s="166"/>
      <c r="T4555" s="167"/>
    </row>
    <row r="4556" spans="1:20" s="121" customFormat="1" ht="20.100000000000001" customHeight="1" x14ac:dyDescent="0.3">
      <c r="A4556" s="80"/>
      <c r="B4556" s="110" t="str">
        <f>IF(E4556="","",VLOOKUP(E4556,[1]PROJECTES!$C$14:$G$5000,2,FALSE))</f>
        <v/>
      </c>
      <c r="C4556" s="80"/>
      <c r="D4556" s="283" t="str">
        <f>IF(E4556="","",VLOOKUP(E4556,[1]PROJECTES!$C$14:$G$5000,5,FALSE))</f>
        <v/>
      </c>
      <c r="E4556" s="79"/>
      <c r="F4556" s="110" t="str">
        <f>IF(I4556="","",VLOOKUP(I4556,[1]PROJECTES!$C$14:$G$5000,2,FALSE))</f>
        <v/>
      </c>
      <c r="G4556" s="112" t="str">
        <f>IF(E4556="","",VLOOKUP(E4556,[1]PROJECTES!$C$14:$G$5000,4,FALSE))</f>
        <v/>
      </c>
      <c r="H4556" s="95"/>
      <c r="I4556" s="113" t="str">
        <f>IF(H4556="","",VLOOKUP(H4556,BD!B$2:C$16,2,FALSE))</f>
        <v/>
      </c>
      <c r="J4556" s="114"/>
      <c r="K4556" s="115" t="str">
        <f t="shared" si="169"/>
        <v/>
      </c>
      <c r="L4556" s="116" t="str">
        <f t="shared" ca="1" si="170"/>
        <v>-</v>
      </c>
      <c r="M4556" s="111" t="str">
        <f>IF(E4556="","",VLOOKUP(E4556,[1]PROJECTES!$C$14:$Z$5000,21,FALSE))</f>
        <v/>
      </c>
      <c r="N4556" s="117"/>
      <c r="O4556" s="118" t="s">
        <v>222</v>
      </c>
      <c r="P4556" s="119"/>
      <c r="Q4556" s="84"/>
      <c r="R4556" s="125"/>
      <c r="S4556" s="166"/>
      <c r="T4556" s="167"/>
    </row>
    <row r="4557" spans="1:20" s="121" customFormat="1" ht="20.100000000000001" customHeight="1" x14ac:dyDescent="0.3">
      <c r="A4557" s="80"/>
      <c r="B4557" s="110" t="str">
        <f>IF(E4557="","",VLOOKUP(E4557,[1]PROJECTES!$C$14:$G$5000,2,FALSE))</f>
        <v/>
      </c>
      <c r="C4557" s="80"/>
      <c r="D4557" s="283" t="str">
        <f>IF(E4557="","",VLOOKUP(E4557,[1]PROJECTES!$C$14:$G$5000,5,FALSE))</f>
        <v/>
      </c>
      <c r="E4557" s="79"/>
      <c r="F4557" s="110" t="str">
        <f>IF(I4557="","",VLOOKUP(I4557,[1]PROJECTES!$C$14:$G$5000,2,FALSE))</f>
        <v/>
      </c>
      <c r="G4557" s="112" t="str">
        <f>IF(E4557="","",VLOOKUP(E4557,[1]PROJECTES!$C$14:$G$5000,4,FALSE))</f>
        <v/>
      </c>
      <c r="H4557" s="95"/>
      <c r="I4557" s="113" t="str">
        <f>IF(H4557="","",VLOOKUP(H4557,BD!B$2:C$16,2,FALSE))</f>
        <v/>
      </c>
      <c r="J4557" s="114"/>
      <c r="K4557" s="115" t="str">
        <f t="shared" si="169"/>
        <v/>
      </c>
      <c r="L4557" s="116" t="str">
        <f t="shared" ca="1" si="170"/>
        <v>-</v>
      </c>
      <c r="M4557" s="111" t="str">
        <f>IF(E4557="","",VLOOKUP(E4557,[1]PROJECTES!$C$14:$Z$5000,21,FALSE))</f>
        <v/>
      </c>
      <c r="N4557" s="117"/>
      <c r="O4557" s="118" t="s">
        <v>222</v>
      </c>
      <c r="P4557" s="119"/>
      <c r="Q4557" s="84"/>
      <c r="R4557" s="125"/>
      <c r="S4557" s="166"/>
      <c r="T4557" s="167"/>
    </row>
    <row r="4558" spans="1:20" s="121" customFormat="1" ht="20.100000000000001" customHeight="1" x14ac:dyDescent="0.3">
      <c r="A4558" s="80"/>
      <c r="B4558" s="110" t="str">
        <f>IF(E4558="","",VLOOKUP(E4558,[1]PROJECTES!$C$14:$G$5000,2,FALSE))</f>
        <v/>
      </c>
      <c r="C4558" s="80"/>
      <c r="D4558" s="283" t="str">
        <f>IF(E4558="","",VLOOKUP(E4558,[1]PROJECTES!$C$14:$G$5000,5,FALSE))</f>
        <v/>
      </c>
      <c r="E4558" s="79"/>
      <c r="F4558" s="110" t="str">
        <f>IF(I4558="","",VLOOKUP(I4558,[1]PROJECTES!$C$14:$G$5000,2,FALSE))</f>
        <v/>
      </c>
      <c r="G4558" s="112" t="str">
        <f>IF(E4558="","",VLOOKUP(E4558,[1]PROJECTES!$C$14:$G$5000,4,FALSE))</f>
        <v/>
      </c>
      <c r="H4558" s="95"/>
      <c r="I4558" s="113" t="str">
        <f>IF(H4558="","",VLOOKUP(H4558,BD!B$2:C$16,2,FALSE))</f>
        <v/>
      </c>
      <c r="J4558" s="114"/>
      <c r="K4558" s="115" t="str">
        <f t="shared" si="169"/>
        <v/>
      </c>
      <c r="L4558" s="116" t="str">
        <f t="shared" ca="1" si="170"/>
        <v>-</v>
      </c>
      <c r="M4558" s="111" t="str">
        <f>IF(E4558="","",VLOOKUP(E4558,[1]PROJECTES!$C$14:$Z$5000,21,FALSE))</f>
        <v/>
      </c>
      <c r="N4558" s="117"/>
      <c r="O4558" s="118" t="s">
        <v>222</v>
      </c>
      <c r="P4558" s="119"/>
      <c r="Q4558" s="84"/>
      <c r="R4558" s="125"/>
      <c r="S4558" s="166"/>
      <c r="T4558" s="167"/>
    </row>
    <row r="4559" spans="1:20" s="121" customFormat="1" ht="20.100000000000001" customHeight="1" x14ac:dyDescent="0.3">
      <c r="A4559" s="80"/>
      <c r="B4559" s="110" t="str">
        <f>IF(E4559="","",VLOOKUP(E4559,[1]PROJECTES!$C$14:$G$5000,2,FALSE))</f>
        <v/>
      </c>
      <c r="C4559" s="80"/>
      <c r="D4559" s="283" t="str">
        <f>IF(E4559="","",VLOOKUP(E4559,[1]PROJECTES!$C$14:$G$5000,5,FALSE))</f>
        <v/>
      </c>
      <c r="E4559" s="79"/>
      <c r="F4559" s="110" t="str">
        <f>IF(I4559="","",VLOOKUP(I4559,[1]PROJECTES!$C$14:$G$5000,2,FALSE))</f>
        <v/>
      </c>
      <c r="G4559" s="112" t="str">
        <f>IF(E4559="","",VLOOKUP(E4559,[1]PROJECTES!$C$14:$G$5000,4,FALSE))</f>
        <v/>
      </c>
      <c r="H4559" s="95"/>
      <c r="I4559" s="113" t="str">
        <f>IF(H4559="","",VLOOKUP(H4559,BD!B$2:C$16,2,FALSE))</f>
        <v/>
      </c>
      <c r="J4559" s="114"/>
      <c r="K4559" s="115" t="str">
        <f t="shared" si="169"/>
        <v/>
      </c>
      <c r="L4559" s="116" t="str">
        <f t="shared" ca="1" si="170"/>
        <v>-</v>
      </c>
      <c r="M4559" s="111" t="str">
        <f>IF(E4559="","",VLOOKUP(E4559,[1]PROJECTES!$C$14:$Z$5000,21,FALSE))</f>
        <v/>
      </c>
      <c r="N4559" s="117"/>
      <c r="O4559" s="118" t="s">
        <v>222</v>
      </c>
      <c r="P4559" s="119"/>
      <c r="Q4559" s="84"/>
      <c r="R4559" s="125"/>
      <c r="S4559" s="166"/>
      <c r="T4559" s="167"/>
    </row>
    <row r="4560" spans="1:20" s="121" customFormat="1" ht="20.100000000000001" customHeight="1" x14ac:dyDescent="0.3">
      <c r="A4560" s="80"/>
      <c r="B4560" s="110" t="str">
        <f>IF(E4560="","",VLOOKUP(E4560,[1]PROJECTES!$C$14:$G$5000,2,FALSE))</f>
        <v/>
      </c>
      <c r="C4560" s="80"/>
      <c r="D4560" s="283" t="str">
        <f>IF(E4560="","",VLOOKUP(E4560,[1]PROJECTES!$C$14:$G$5000,5,FALSE))</f>
        <v/>
      </c>
      <c r="E4560" s="79"/>
      <c r="F4560" s="110" t="str">
        <f>IF(I4560="","",VLOOKUP(I4560,[1]PROJECTES!$C$14:$G$5000,2,FALSE))</f>
        <v/>
      </c>
      <c r="G4560" s="112" t="str">
        <f>IF(E4560="","",VLOOKUP(E4560,[1]PROJECTES!$C$14:$G$5000,4,FALSE))</f>
        <v/>
      </c>
      <c r="H4560" s="95"/>
      <c r="I4560" s="113" t="str">
        <f>IF(H4560="","",VLOOKUP(H4560,BD!B$2:C$16,2,FALSE))</f>
        <v/>
      </c>
      <c r="J4560" s="114"/>
      <c r="K4560" s="115" t="str">
        <f t="shared" si="169"/>
        <v/>
      </c>
      <c r="L4560" s="116" t="str">
        <f t="shared" ca="1" si="170"/>
        <v>-</v>
      </c>
      <c r="M4560" s="111" t="str">
        <f>IF(E4560="","",VLOOKUP(E4560,[1]PROJECTES!$C$14:$Z$5000,21,FALSE))</f>
        <v/>
      </c>
      <c r="N4560" s="117"/>
      <c r="O4560" s="118" t="s">
        <v>222</v>
      </c>
      <c r="P4560" s="119"/>
      <c r="Q4560" s="84"/>
      <c r="R4560" s="125"/>
      <c r="S4560" s="166"/>
      <c r="T4560" s="167"/>
    </row>
    <row r="4561" spans="1:20" s="121" customFormat="1" ht="20.100000000000001" customHeight="1" x14ac:dyDescent="0.3">
      <c r="A4561" s="80"/>
      <c r="B4561" s="110" t="str">
        <f>IF(E4561="","",VLOOKUP(E4561,[1]PROJECTES!$C$14:$G$5000,2,FALSE))</f>
        <v/>
      </c>
      <c r="C4561" s="80"/>
      <c r="D4561" s="283" t="str">
        <f>IF(E4561="","",VLOOKUP(E4561,[1]PROJECTES!$C$14:$G$5000,5,FALSE))</f>
        <v/>
      </c>
      <c r="E4561" s="79"/>
      <c r="F4561" s="110" t="str">
        <f>IF(I4561="","",VLOOKUP(I4561,[1]PROJECTES!$C$14:$G$5000,2,FALSE))</f>
        <v/>
      </c>
      <c r="G4561" s="112" t="str">
        <f>IF(E4561="","",VLOOKUP(E4561,[1]PROJECTES!$C$14:$G$5000,4,FALSE))</f>
        <v/>
      </c>
      <c r="H4561" s="95"/>
      <c r="I4561" s="113" t="str">
        <f>IF(H4561="","",VLOOKUP(H4561,BD!B$2:C$16,2,FALSE))</f>
        <v/>
      </c>
      <c r="J4561" s="114"/>
      <c r="K4561" s="115" t="str">
        <f t="shared" si="169"/>
        <v/>
      </c>
      <c r="L4561" s="116" t="str">
        <f t="shared" ca="1" si="170"/>
        <v>-</v>
      </c>
      <c r="M4561" s="111" t="str">
        <f>IF(E4561="","",VLOOKUP(E4561,[1]PROJECTES!$C$14:$Z$5000,21,FALSE))</f>
        <v/>
      </c>
      <c r="N4561" s="117"/>
      <c r="O4561" s="118" t="s">
        <v>222</v>
      </c>
      <c r="P4561" s="119"/>
      <c r="Q4561" s="84"/>
      <c r="R4561" s="125"/>
      <c r="S4561" s="166"/>
      <c r="T4561" s="167"/>
    </row>
    <row r="4562" spans="1:20" s="121" customFormat="1" ht="20.100000000000001" customHeight="1" x14ac:dyDescent="0.3">
      <c r="A4562" s="80"/>
      <c r="B4562" s="110" t="str">
        <f>IF(E4562="","",VLOOKUP(E4562,[1]PROJECTES!$C$14:$G$5000,2,FALSE))</f>
        <v/>
      </c>
      <c r="C4562" s="80"/>
      <c r="D4562" s="283" t="str">
        <f>IF(E4562="","",VLOOKUP(E4562,[1]PROJECTES!$C$14:$G$5000,5,FALSE))</f>
        <v/>
      </c>
      <c r="E4562" s="79"/>
      <c r="F4562" s="110" t="str">
        <f>IF(I4562="","",VLOOKUP(I4562,[1]PROJECTES!$C$14:$G$5000,2,FALSE))</f>
        <v/>
      </c>
      <c r="G4562" s="112" t="str">
        <f>IF(E4562="","",VLOOKUP(E4562,[1]PROJECTES!$C$14:$G$5000,4,FALSE))</f>
        <v/>
      </c>
      <c r="H4562" s="95"/>
      <c r="I4562" s="113" t="str">
        <f>IF(H4562="","",VLOOKUP(H4562,BD!B$2:C$16,2,FALSE))</f>
        <v/>
      </c>
      <c r="J4562" s="114"/>
      <c r="K4562" s="115" t="str">
        <f t="shared" si="169"/>
        <v/>
      </c>
      <c r="L4562" s="116" t="str">
        <f t="shared" ca="1" si="170"/>
        <v>-</v>
      </c>
      <c r="M4562" s="111" t="str">
        <f>IF(E4562="","",VLOOKUP(E4562,[1]PROJECTES!$C$14:$Z$5000,21,FALSE))</f>
        <v/>
      </c>
      <c r="N4562" s="117"/>
      <c r="O4562" s="118" t="s">
        <v>222</v>
      </c>
      <c r="P4562" s="119"/>
      <c r="Q4562" s="84"/>
      <c r="R4562" s="125"/>
      <c r="S4562" s="166"/>
      <c r="T4562" s="167"/>
    </row>
    <row r="4563" spans="1:20" s="121" customFormat="1" ht="20.100000000000001" customHeight="1" x14ac:dyDescent="0.3">
      <c r="A4563" s="80"/>
      <c r="B4563" s="110" t="str">
        <f>IF(E4563="","",VLOOKUP(E4563,[1]PROJECTES!$C$14:$G$5000,2,FALSE))</f>
        <v/>
      </c>
      <c r="C4563" s="80"/>
      <c r="D4563" s="283" t="str">
        <f>IF(E4563="","",VLOOKUP(E4563,[1]PROJECTES!$C$14:$G$5000,5,FALSE))</f>
        <v/>
      </c>
      <c r="E4563" s="79"/>
      <c r="F4563" s="110" t="str">
        <f>IF(I4563="","",VLOOKUP(I4563,[1]PROJECTES!$C$14:$G$5000,2,FALSE))</f>
        <v/>
      </c>
      <c r="G4563" s="112" t="str">
        <f>IF(E4563="","",VLOOKUP(E4563,[1]PROJECTES!$C$14:$G$5000,4,FALSE))</f>
        <v/>
      </c>
      <c r="H4563" s="95"/>
      <c r="I4563" s="113" t="str">
        <f>IF(H4563="","",VLOOKUP(H4563,BD!B$2:C$16,2,FALSE))</f>
        <v/>
      </c>
      <c r="J4563" s="114"/>
      <c r="K4563" s="115" t="str">
        <f t="shared" si="169"/>
        <v/>
      </c>
      <c r="L4563" s="116" t="str">
        <f t="shared" ca="1" si="170"/>
        <v>-</v>
      </c>
      <c r="M4563" s="111" t="str">
        <f>IF(E4563="","",VLOOKUP(E4563,[1]PROJECTES!$C$14:$Z$5000,21,FALSE))</f>
        <v/>
      </c>
      <c r="N4563" s="117"/>
      <c r="O4563" s="118" t="s">
        <v>222</v>
      </c>
      <c r="P4563" s="119"/>
      <c r="Q4563" s="84"/>
      <c r="R4563" s="125"/>
      <c r="S4563" s="166"/>
      <c r="T4563" s="167"/>
    </row>
    <row r="4564" spans="1:20" s="121" customFormat="1" ht="20.100000000000001" customHeight="1" x14ac:dyDescent="0.3">
      <c r="A4564" s="80"/>
      <c r="B4564" s="110" t="str">
        <f>IF(E4564="","",VLOOKUP(E4564,[1]PROJECTES!$C$14:$G$5000,2,FALSE))</f>
        <v/>
      </c>
      <c r="C4564" s="80"/>
      <c r="D4564" s="283" t="str">
        <f>IF(E4564="","",VLOOKUP(E4564,[1]PROJECTES!$C$14:$G$5000,5,FALSE))</f>
        <v/>
      </c>
      <c r="E4564" s="79"/>
      <c r="F4564" s="110" t="str">
        <f>IF(I4564="","",VLOOKUP(I4564,[1]PROJECTES!$C$14:$G$5000,2,FALSE))</f>
        <v/>
      </c>
      <c r="G4564" s="112" t="str">
        <f>IF(E4564="","",VLOOKUP(E4564,[1]PROJECTES!$C$14:$G$5000,4,FALSE))</f>
        <v/>
      </c>
      <c r="H4564" s="95"/>
      <c r="I4564" s="113" t="str">
        <f>IF(H4564="","",VLOOKUP(H4564,BD!B$2:C$16,2,FALSE))</f>
        <v/>
      </c>
      <c r="J4564" s="114"/>
      <c r="K4564" s="115" t="str">
        <f t="shared" si="169"/>
        <v/>
      </c>
      <c r="L4564" s="116" t="str">
        <f t="shared" ca="1" si="170"/>
        <v>-</v>
      </c>
      <c r="M4564" s="111" t="str">
        <f>IF(E4564="","",VLOOKUP(E4564,[1]PROJECTES!$C$14:$Z$5000,21,FALSE))</f>
        <v/>
      </c>
      <c r="N4564" s="117"/>
      <c r="O4564" s="118" t="s">
        <v>222</v>
      </c>
      <c r="P4564" s="119"/>
      <c r="Q4564" s="84"/>
      <c r="R4564" s="125"/>
      <c r="S4564" s="166"/>
      <c r="T4564" s="167"/>
    </row>
    <row r="4565" spans="1:20" s="121" customFormat="1" ht="20.100000000000001" customHeight="1" x14ac:dyDescent="0.3">
      <c r="A4565" s="80"/>
      <c r="B4565" s="110" t="str">
        <f>IF(E4565="","",VLOOKUP(E4565,[1]PROJECTES!$C$14:$G$5000,2,FALSE))</f>
        <v/>
      </c>
      <c r="C4565" s="80"/>
      <c r="D4565" s="283" t="str">
        <f>IF(E4565="","",VLOOKUP(E4565,[1]PROJECTES!$C$14:$G$5000,5,FALSE))</f>
        <v/>
      </c>
      <c r="E4565" s="79"/>
      <c r="F4565" s="110" t="str">
        <f>IF(I4565="","",VLOOKUP(I4565,[1]PROJECTES!$C$14:$G$5000,2,FALSE))</f>
        <v/>
      </c>
      <c r="G4565" s="112" t="str">
        <f>IF(E4565="","",VLOOKUP(E4565,[1]PROJECTES!$C$14:$G$5000,4,FALSE))</f>
        <v/>
      </c>
      <c r="H4565" s="95"/>
      <c r="I4565" s="113" t="str">
        <f>IF(H4565="","",VLOOKUP(H4565,BD!B$2:C$16,2,FALSE))</f>
        <v/>
      </c>
      <c r="J4565" s="114"/>
      <c r="K4565" s="115" t="str">
        <f t="shared" si="169"/>
        <v/>
      </c>
      <c r="L4565" s="116" t="str">
        <f t="shared" ca="1" si="170"/>
        <v>-</v>
      </c>
      <c r="M4565" s="111" t="str">
        <f>IF(E4565="","",VLOOKUP(E4565,[1]PROJECTES!$C$14:$Z$5000,21,FALSE))</f>
        <v/>
      </c>
      <c r="N4565" s="117"/>
      <c r="O4565" s="118" t="s">
        <v>222</v>
      </c>
      <c r="P4565" s="119"/>
      <c r="Q4565" s="84"/>
      <c r="R4565" s="125"/>
      <c r="S4565" s="166"/>
      <c r="T4565" s="167"/>
    </row>
    <row r="4566" spans="1:20" s="121" customFormat="1" ht="20.100000000000001" customHeight="1" x14ac:dyDescent="0.3">
      <c r="A4566" s="80"/>
      <c r="B4566" s="110" t="str">
        <f>IF(E4566="","",VLOOKUP(E4566,[1]PROJECTES!$C$14:$G$5000,2,FALSE))</f>
        <v/>
      </c>
      <c r="C4566" s="80"/>
      <c r="D4566" s="283" t="str">
        <f>IF(E4566="","",VLOOKUP(E4566,[1]PROJECTES!$C$14:$G$5000,5,FALSE))</f>
        <v/>
      </c>
      <c r="E4566" s="79"/>
      <c r="F4566" s="110" t="str">
        <f>IF(I4566="","",VLOOKUP(I4566,[1]PROJECTES!$C$14:$G$5000,2,FALSE))</f>
        <v/>
      </c>
      <c r="G4566" s="112" t="str">
        <f>IF(E4566="","",VLOOKUP(E4566,[1]PROJECTES!$C$14:$G$5000,4,FALSE))</f>
        <v/>
      </c>
      <c r="H4566" s="95"/>
      <c r="I4566" s="113" t="str">
        <f>IF(H4566="","",VLOOKUP(H4566,BD!B$2:C$16,2,FALSE))</f>
        <v/>
      </c>
      <c r="J4566" s="114"/>
      <c r="K4566" s="115" t="str">
        <f t="shared" si="169"/>
        <v/>
      </c>
      <c r="L4566" s="116" t="str">
        <f t="shared" ca="1" si="170"/>
        <v>-</v>
      </c>
      <c r="M4566" s="111" t="str">
        <f>IF(E4566="","",VLOOKUP(E4566,[1]PROJECTES!$C$14:$Z$5000,21,FALSE))</f>
        <v/>
      </c>
      <c r="N4566" s="117"/>
      <c r="O4566" s="118" t="s">
        <v>222</v>
      </c>
      <c r="P4566" s="119"/>
      <c r="Q4566" s="84"/>
      <c r="R4566" s="125"/>
      <c r="S4566" s="166"/>
      <c r="T4566" s="167"/>
    </row>
    <row r="4567" spans="1:20" s="121" customFormat="1" ht="20.100000000000001" customHeight="1" x14ac:dyDescent="0.3">
      <c r="A4567" s="80"/>
      <c r="B4567" s="110" t="str">
        <f>IF(E4567="","",VLOOKUP(E4567,[1]PROJECTES!$C$14:$G$5000,2,FALSE))</f>
        <v/>
      </c>
      <c r="C4567" s="80"/>
      <c r="D4567" s="283" t="str">
        <f>IF(E4567="","",VLOOKUP(E4567,[1]PROJECTES!$C$14:$G$5000,5,FALSE))</f>
        <v/>
      </c>
      <c r="E4567" s="79"/>
      <c r="F4567" s="110" t="str">
        <f>IF(I4567="","",VLOOKUP(I4567,[1]PROJECTES!$C$14:$G$5000,2,FALSE))</f>
        <v/>
      </c>
      <c r="G4567" s="112" t="str">
        <f>IF(E4567="","",VLOOKUP(E4567,[1]PROJECTES!$C$14:$G$5000,4,FALSE))</f>
        <v/>
      </c>
      <c r="H4567" s="95"/>
      <c r="I4567" s="113" t="str">
        <f>IF(H4567="","",VLOOKUP(H4567,BD!B$2:C$16,2,FALSE))</f>
        <v/>
      </c>
      <c r="J4567" s="114"/>
      <c r="K4567" s="115" t="str">
        <f t="shared" si="169"/>
        <v/>
      </c>
      <c r="L4567" s="116" t="str">
        <f t="shared" ca="1" si="170"/>
        <v>-</v>
      </c>
      <c r="M4567" s="111" t="str">
        <f>IF(E4567="","",VLOOKUP(E4567,[1]PROJECTES!$C$14:$Z$5000,21,FALSE))</f>
        <v/>
      </c>
      <c r="N4567" s="117"/>
      <c r="O4567" s="118" t="s">
        <v>222</v>
      </c>
      <c r="P4567" s="119"/>
      <c r="Q4567" s="84"/>
      <c r="R4567" s="125"/>
      <c r="S4567" s="166"/>
      <c r="T4567" s="167"/>
    </row>
    <row r="4568" spans="1:20" s="121" customFormat="1" ht="20.100000000000001" customHeight="1" x14ac:dyDescent="0.3">
      <c r="A4568" s="80"/>
      <c r="B4568" s="110" t="str">
        <f>IF(E4568="","",VLOOKUP(E4568,[1]PROJECTES!$C$14:$G$5000,2,FALSE))</f>
        <v/>
      </c>
      <c r="C4568" s="80"/>
      <c r="D4568" s="283" t="str">
        <f>IF(E4568="","",VLOOKUP(E4568,[1]PROJECTES!$C$14:$G$5000,5,FALSE))</f>
        <v/>
      </c>
      <c r="E4568" s="79"/>
      <c r="F4568" s="110" t="str">
        <f>IF(I4568="","",VLOOKUP(I4568,[1]PROJECTES!$C$14:$G$5000,2,FALSE))</f>
        <v/>
      </c>
      <c r="G4568" s="112" t="str">
        <f>IF(E4568="","",VLOOKUP(E4568,[1]PROJECTES!$C$14:$G$5000,4,FALSE))</f>
        <v/>
      </c>
      <c r="H4568" s="95"/>
      <c r="I4568" s="113" t="str">
        <f>IF(H4568="","",VLOOKUP(H4568,BD!B$2:C$16,2,FALSE))</f>
        <v/>
      </c>
      <c r="J4568" s="114"/>
      <c r="K4568" s="115" t="str">
        <f t="shared" si="169"/>
        <v/>
      </c>
      <c r="L4568" s="116" t="str">
        <f t="shared" ca="1" si="170"/>
        <v>-</v>
      </c>
      <c r="M4568" s="111" t="str">
        <f>IF(E4568="","",VLOOKUP(E4568,[1]PROJECTES!$C$14:$Z$5000,21,FALSE))</f>
        <v/>
      </c>
      <c r="N4568" s="117"/>
      <c r="O4568" s="118" t="s">
        <v>222</v>
      </c>
      <c r="P4568" s="119"/>
      <c r="Q4568" s="84"/>
      <c r="R4568" s="125"/>
      <c r="S4568" s="166"/>
      <c r="T4568" s="167"/>
    </row>
    <row r="4569" spans="1:20" s="121" customFormat="1" ht="20.100000000000001" customHeight="1" x14ac:dyDescent="0.3">
      <c r="A4569" s="80"/>
      <c r="B4569" s="110" t="str">
        <f>IF(E4569="","",VLOOKUP(E4569,[1]PROJECTES!$C$14:$G$5000,2,FALSE))</f>
        <v/>
      </c>
      <c r="C4569" s="80"/>
      <c r="D4569" s="283" t="str">
        <f>IF(E4569="","",VLOOKUP(E4569,[1]PROJECTES!$C$14:$G$5000,5,FALSE))</f>
        <v/>
      </c>
      <c r="E4569" s="79"/>
      <c r="F4569" s="110" t="str">
        <f>IF(I4569="","",VLOOKUP(I4569,[1]PROJECTES!$C$14:$G$5000,2,FALSE))</f>
        <v/>
      </c>
      <c r="G4569" s="112" t="str">
        <f>IF(E4569="","",VLOOKUP(E4569,[1]PROJECTES!$C$14:$G$5000,4,FALSE))</f>
        <v/>
      </c>
      <c r="H4569" s="95"/>
      <c r="I4569" s="113" t="str">
        <f>IF(H4569="","",VLOOKUP(H4569,BD!B$2:C$16,2,FALSE))</f>
        <v/>
      </c>
      <c r="J4569" s="114"/>
      <c r="K4569" s="115" t="str">
        <f t="shared" si="169"/>
        <v/>
      </c>
      <c r="L4569" s="116" t="str">
        <f t="shared" ca="1" si="170"/>
        <v>-</v>
      </c>
      <c r="M4569" s="111" t="str">
        <f>IF(E4569="","",VLOOKUP(E4569,[1]PROJECTES!$C$14:$Z$5000,21,FALSE))</f>
        <v/>
      </c>
      <c r="N4569" s="117"/>
      <c r="O4569" s="118" t="s">
        <v>222</v>
      </c>
      <c r="P4569" s="119"/>
      <c r="Q4569" s="84"/>
      <c r="R4569" s="125"/>
      <c r="S4569" s="166"/>
      <c r="T4569" s="167"/>
    </row>
    <row r="4570" spans="1:20" s="121" customFormat="1" ht="20.100000000000001" customHeight="1" x14ac:dyDescent="0.3">
      <c r="A4570" s="80"/>
      <c r="B4570" s="110" t="str">
        <f>IF(E4570="","",VLOOKUP(E4570,[1]PROJECTES!$C$14:$G$5000,2,FALSE))</f>
        <v/>
      </c>
      <c r="C4570" s="80"/>
      <c r="D4570" s="283" t="str">
        <f>IF(E4570="","",VLOOKUP(E4570,[1]PROJECTES!$C$14:$G$5000,5,FALSE))</f>
        <v/>
      </c>
      <c r="E4570" s="79"/>
      <c r="F4570" s="110" t="str">
        <f>IF(I4570="","",VLOOKUP(I4570,[1]PROJECTES!$C$14:$G$5000,2,FALSE))</f>
        <v/>
      </c>
      <c r="G4570" s="112" t="str">
        <f>IF(E4570="","",VLOOKUP(E4570,[1]PROJECTES!$C$14:$G$5000,4,FALSE))</f>
        <v/>
      </c>
      <c r="H4570" s="95"/>
      <c r="I4570" s="113" t="str">
        <f>IF(H4570="","",VLOOKUP(H4570,BD!B$2:C$16,2,FALSE))</f>
        <v/>
      </c>
      <c r="J4570" s="114"/>
      <c r="K4570" s="115" t="str">
        <f t="shared" si="169"/>
        <v/>
      </c>
      <c r="L4570" s="116" t="str">
        <f t="shared" ca="1" si="170"/>
        <v>-</v>
      </c>
      <c r="M4570" s="111" t="str">
        <f>IF(E4570="","",VLOOKUP(E4570,[1]PROJECTES!$C$14:$Z$5000,21,FALSE))</f>
        <v/>
      </c>
      <c r="N4570" s="117"/>
      <c r="O4570" s="118" t="s">
        <v>222</v>
      </c>
      <c r="P4570" s="119"/>
      <c r="Q4570" s="84"/>
      <c r="R4570" s="125"/>
      <c r="S4570" s="166"/>
      <c r="T4570" s="167"/>
    </row>
    <row r="4571" spans="1:20" s="121" customFormat="1" ht="20.100000000000001" customHeight="1" x14ac:dyDescent="0.3">
      <c r="A4571" s="80"/>
      <c r="B4571" s="110" t="str">
        <f>IF(E4571="","",VLOOKUP(E4571,[1]PROJECTES!$C$14:$G$5000,2,FALSE))</f>
        <v/>
      </c>
      <c r="C4571" s="80"/>
      <c r="D4571" s="283" t="str">
        <f>IF(E4571="","",VLOOKUP(E4571,[1]PROJECTES!$C$14:$G$5000,5,FALSE))</f>
        <v/>
      </c>
      <c r="E4571" s="79"/>
      <c r="F4571" s="110" t="str">
        <f>IF(I4571="","",VLOOKUP(I4571,[1]PROJECTES!$C$14:$G$5000,2,FALSE))</f>
        <v/>
      </c>
      <c r="G4571" s="112" t="str">
        <f>IF(E4571="","",VLOOKUP(E4571,[1]PROJECTES!$C$14:$G$5000,4,FALSE))</f>
        <v/>
      </c>
      <c r="H4571" s="95"/>
      <c r="I4571" s="113" t="str">
        <f>IF(H4571="","",VLOOKUP(H4571,BD!B$2:C$16,2,FALSE))</f>
        <v/>
      </c>
      <c r="J4571" s="114"/>
      <c r="K4571" s="115" t="str">
        <f t="shared" si="169"/>
        <v/>
      </c>
      <c r="L4571" s="116" t="str">
        <f t="shared" ca="1" si="170"/>
        <v>-</v>
      </c>
      <c r="M4571" s="111" t="str">
        <f>IF(E4571="","",VLOOKUP(E4571,[1]PROJECTES!$C$14:$Z$5000,21,FALSE))</f>
        <v/>
      </c>
      <c r="N4571" s="117"/>
      <c r="O4571" s="118" t="s">
        <v>222</v>
      </c>
      <c r="P4571" s="119"/>
      <c r="Q4571" s="84"/>
      <c r="R4571" s="125"/>
      <c r="S4571" s="166"/>
      <c r="T4571" s="167"/>
    </row>
    <row r="4572" spans="1:20" s="121" customFormat="1" ht="20.100000000000001" customHeight="1" x14ac:dyDescent="0.3">
      <c r="A4572" s="80"/>
      <c r="B4572" s="110" t="str">
        <f>IF(E4572="","",VLOOKUP(E4572,[1]PROJECTES!$C$14:$G$5000,2,FALSE))</f>
        <v/>
      </c>
      <c r="C4572" s="80"/>
      <c r="D4572" s="283" t="str">
        <f>IF(E4572="","",VLOOKUP(E4572,[1]PROJECTES!$C$14:$G$5000,5,FALSE))</f>
        <v/>
      </c>
      <c r="E4572" s="79"/>
      <c r="F4572" s="110" t="str">
        <f>IF(I4572="","",VLOOKUP(I4572,[1]PROJECTES!$C$14:$G$5000,2,FALSE))</f>
        <v/>
      </c>
      <c r="G4572" s="112" t="str">
        <f>IF(E4572="","",VLOOKUP(E4572,[1]PROJECTES!$C$14:$G$5000,4,FALSE))</f>
        <v/>
      </c>
      <c r="H4572" s="95"/>
      <c r="I4572" s="113" t="str">
        <f>IF(H4572="","",VLOOKUP(H4572,BD!B$2:C$16,2,FALSE))</f>
        <v/>
      </c>
      <c r="J4572" s="114"/>
      <c r="K4572" s="115" t="str">
        <f t="shared" si="169"/>
        <v/>
      </c>
      <c r="L4572" s="116" t="str">
        <f t="shared" ca="1" si="170"/>
        <v>-</v>
      </c>
      <c r="M4572" s="111" t="str">
        <f>IF(E4572="","",VLOOKUP(E4572,[1]PROJECTES!$C$14:$Z$5000,21,FALSE))</f>
        <v/>
      </c>
      <c r="N4572" s="117"/>
      <c r="O4572" s="118" t="s">
        <v>222</v>
      </c>
      <c r="P4572" s="119"/>
      <c r="Q4572" s="84"/>
      <c r="R4572" s="125"/>
      <c r="S4572" s="166"/>
      <c r="T4572" s="167"/>
    </row>
    <row r="4573" spans="1:20" s="121" customFormat="1" ht="20.100000000000001" customHeight="1" x14ac:dyDescent="0.3">
      <c r="A4573" s="80"/>
      <c r="B4573" s="110" t="str">
        <f>IF(E4573="","",VLOOKUP(E4573,[1]PROJECTES!$C$14:$G$5000,2,FALSE))</f>
        <v/>
      </c>
      <c r="C4573" s="80"/>
      <c r="D4573" s="283" t="str">
        <f>IF(E4573="","",VLOOKUP(E4573,[1]PROJECTES!$C$14:$G$5000,5,FALSE))</f>
        <v/>
      </c>
      <c r="E4573" s="79"/>
      <c r="F4573" s="110" t="str">
        <f>IF(I4573="","",VLOOKUP(I4573,[1]PROJECTES!$C$14:$G$5000,2,FALSE))</f>
        <v/>
      </c>
      <c r="G4573" s="112" t="str">
        <f>IF(E4573="","",VLOOKUP(E4573,[1]PROJECTES!$C$14:$G$5000,4,FALSE))</f>
        <v/>
      </c>
      <c r="H4573" s="95"/>
      <c r="I4573" s="113" t="str">
        <f>IF(H4573="","",VLOOKUP(H4573,BD!B$2:C$16,2,FALSE))</f>
        <v/>
      </c>
      <c r="J4573" s="114"/>
      <c r="K4573" s="115" t="str">
        <f t="shared" si="169"/>
        <v/>
      </c>
      <c r="L4573" s="116" t="str">
        <f t="shared" ca="1" si="170"/>
        <v>-</v>
      </c>
      <c r="M4573" s="111" t="str">
        <f>IF(E4573="","",VLOOKUP(E4573,[1]PROJECTES!$C$14:$Z$5000,21,FALSE))</f>
        <v/>
      </c>
      <c r="N4573" s="117"/>
      <c r="O4573" s="118" t="s">
        <v>222</v>
      </c>
      <c r="P4573" s="119"/>
      <c r="Q4573" s="84"/>
      <c r="R4573" s="125"/>
      <c r="S4573" s="166"/>
      <c r="T4573" s="167"/>
    </row>
    <row r="4574" spans="1:20" s="121" customFormat="1" ht="20.100000000000001" customHeight="1" x14ac:dyDescent="0.3">
      <c r="A4574" s="80"/>
      <c r="B4574" s="110" t="str">
        <f>IF(E4574="","",VLOOKUP(E4574,[1]PROJECTES!$C$14:$G$5000,2,FALSE))</f>
        <v/>
      </c>
      <c r="C4574" s="80"/>
      <c r="D4574" s="283" t="str">
        <f>IF(E4574="","",VLOOKUP(E4574,[1]PROJECTES!$C$14:$G$5000,5,FALSE))</f>
        <v/>
      </c>
      <c r="E4574" s="79"/>
      <c r="F4574" s="110" t="str">
        <f>IF(I4574="","",VLOOKUP(I4574,[1]PROJECTES!$C$14:$G$5000,2,FALSE))</f>
        <v/>
      </c>
      <c r="G4574" s="112" t="str">
        <f>IF(E4574="","",VLOOKUP(E4574,[1]PROJECTES!$C$14:$G$5000,4,FALSE))</f>
        <v/>
      </c>
      <c r="H4574" s="95"/>
      <c r="I4574" s="113" t="str">
        <f>IF(H4574="","",VLOOKUP(H4574,BD!B$2:C$16,2,FALSE))</f>
        <v/>
      </c>
      <c r="J4574" s="114"/>
      <c r="K4574" s="115" t="str">
        <f t="shared" si="169"/>
        <v/>
      </c>
      <c r="L4574" s="116" t="str">
        <f t="shared" ca="1" si="170"/>
        <v>-</v>
      </c>
      <c r="M4574" s="111" t="str">
        <f>IF(E4574="","",VLOOKUP(E4574,[1]PROJECTES!$C$14:$Z$5000,21,FALSE))</f>
        <v/>
      </c>
      <c r="N4574" s="117"/>
      <c r="O4574" s="118" t="s">
        <v>222</v>
      </c>
      <c r="P4574" s="119"/>
      <c r="Q4574" s="84"/>
      <c r="R4574" s="125"/>
      <c r="S4574" s="166"/>
      <c r="T4574" s="167"/>
    </row>
    <row r="4575" spans="1:20" s="121" customFormat="1" ht="20.100000000000001" customHeight="1" x14ac:dyDescent="0.3">
      <c r="A4575" s="80"/>
      <c r="B4575" s="110" t="str">
        <f>IF(E4575="","",VLOOKUP(E4575,[1]PROJECTES!$C$14:$G$5000,2,FALSE))</f>
        <v/>
      </c>
      <c r="C4575" s="80"/>
      <c r="D4575" s="283" t="str">
        <f>IF(E4575="","",VLOOKUP(E4575,[1]PROJECTES!$C$14:$G$5000,5,FALSE))</f>
        <v/>
      </c>
      <c r="E4575" s="79"/>
      <c r="F4575" s="110" t="str">
        <f>IF(I4575="","",VLOOKUP(I4575,[1]PROJECTES!$C$14:$G$5000,2,FALSE))</f>
        <v/>
      </c>
      <c r="G4575" s="112" t="str">
        <f>IF(E4575="","",VLOOKUP(E4575,[1]PROJECTES!$C$14:$G$5000,4,FALSE))</f>
        <v/>
      </c>
      <c r="H4575" s="95"/>
      <c r="I4575" s="113" t="str">
        <f>IF(H4575="","",VLOOKUP(H4575,BD!B$2:C$16,2,FALSE))</f>
        <v/>
      </c>
      <c r="J4575" s="114"/>
      <c r="K4575" s="115" t="str">
        <f t="shared" si="169"/>
        <v/>
      </c>
      <c r="L4575" s="116" t="str">
        <f t="shared" ca="1" si="170"/>
        <v>-</v>
      </c>
      <c r="M4575" s="111" t="str">
        <f>IF(E4575="","",VLOOKUP(E4575,[1]PROJECTES!$C$14:$Z$5000,21,FALSE))</f>
        <v/>
      </c>
      <c r="N4575" s="117"/>
      <c r="O4575" s="118" t="s">
        <v>222</v>
      </c>
      <c r="P4575" s="119"/>
      <c r="Q4575" s="84"/>
      <c r="R4575" s="125"/>
      <c r="S4575" s="166"/>
      <c r="T4575" s="167"/>
    </row>
    <row r="4576" spans="1:20" s="121" customFormat="1" ht="20.100000000000001" customHeight="1" x14ac:dyDescent="0.3">
      <c r="A4576" s="80"/>
      <c r="B4576" s="110" t="str">
        <f>IF(E4576="","",VLOOKUP(E4576,[1]PROJECTES!$C$14:$G$5000,2,FALSE))</f>
        <v/>
      </c>
      <c r="C4576" s="80"/>
      <c r="D4576" s="283" t="str">
        <f>IF(E4576="","",VLOOKUP(E4576,[1]PROJECTES!$C$14:$G$5000,5,FALSE))</f>
        <v/>
      </c>
      <c r="E4576" s="79"/>
      <c r="F4576" s="110" t="str">
        <f>IF(I4576="","",VLOOKUP(I4576,[1]PROJECTES!$C$14:$G$5000,2,FALSE))</f>
        <v/>
      </c>
      <c r="G4576" s="112" t="str">
        <f>IF(E4576="","",VLOOKUP(E4576,[1]PROJECTES!$C$14:$G$5000,4,FALSE))</f>
        <v/>
      </c>
      <c r="H4576" s="95"/>
      <c r="I4576" s="113" t="str">
        <f>IF(H4576="","",VLOOKUP(H4576,BD!B$2:C$16,2,FALSE))</f>
        <v/>
      </c>
      <c r="J4576" s="114"/>
      <c r="K4576" s="115" t="str">
        <f t="shared" si="169"/>
        <v/>
      </c>
      <c r="L4576" s="116" t="str">
        <f t="shared" ca="1" si="170"/>
        <v>-</v>
      </c>
      <c r="M4576" s="111" t="str">
        <f>IF(E4576="","",VLOOKUP(E4576,[1]PROJECTES!$C$14:$Z$5000,21,FALSE))</f>
        <v/>
      </c>
      <c r="N4576" s="117"/>
      <c r="O4576" s="118" t="s">
        <v>222</v>
      </c>
      <c r="P4576" s="119"/>
      <c r="Q4576" s="84"/>
      <c r="R4576" s="125"/>
      <c r="S4576" s="166"/>
      <c r="T4576" s="167"/>
    </row>
    <row r="4577" spans="1:20" s="121" customFormat="1" ht="20.100000000000001" customHeight="1" x14ac:dyDescent="0.3">
      <c r="A4577" s="80"/>
      <c r="B4577" s="110" t="str">
        <f>IF(E4577="","",VLOOKUP(E4577,[1]PROJECTES!$C$14:$G$5000,2,FALSE))</f>
        <v/>
      </c>
      <c r="C4577" s="80"/>
      <c r="D4577" s="283" t="str">
        <f>IF(E4577="","",VLOOKUP(E4577,[1]PROJECTES!$C$14:$G$5000,5,FALSE))</f>
        <v/>
      </c>
      <c r="E4577" s="79"/>
      <c r="F4577" s="110" t="str">
        <f>IF(I4577="","",VLOOKUP(I4577,[1]PROJECTES!$C$14:$G$5000,2,FALSE))</f>
        <v/>
      </c>
      <c r="G4577" s="112" t="str">
        <f>IF(E4577="","",VLOOKUP(E4577,[1]PROJECTES!$C$14:$G$5000,4,FALSE))</f>
        <v/>
      </c>
      <c r="H4577" s="95"/>
      <c r="I4577" s="113" t="str">
        <f>IF(H4577="","",VLOOKUP(H4577,BD!B$2:C$16,2,FALSE))</f>
        <v/>
      </c>
      <c r="J4577" s="114"/>
      <c r="K4577" s="115" t="str">
        <f t="shared" si="169"/>
        <v/>
      </c>
      <c r="L4577" s="116" t="str">
        <f t="shared" ca="1" si="170"/>
        <v>-</v>
      </c>
      <c r="M4577" s="111" t="str">
        <f>IF(E4577="","",VLOOKUP(E4577,[1]PROJECTES!$C$14:$Z$5000,21,FALSE))</f>
        <v/>
      </c>
      <c r="N4577" s="117"/>
      <c r="O4577" s="118" t="s">
        <v>222</v>
      </c>
      <c r="P4577" s="119"/>
      <c r="Q4577" s="84"/>
      <c r="R4577" s="125"/>
      <c r="S4577" s="166"/>
      <c r="T4577" s="167"/>
    </row>
    <row r="4578" spans="1:20" s="121" customFormat="1" ht="20.100000000000001" customHeight="1" x14ac:dyDescent="0.3">
      <c r="A4578" s="80"/>
      <c r="B4578" s="110" t="str">
        <f>IF(E4578="","",VLOOKUP(E4578,[1]PROJECTES!$C$14:$G$5000,2,FALSE))</f>
        <v/>
      </c>
      <c r="C4578" s="80"/>
      <c r="D4578" s="283" t="str">
        <f>IF(E4578="","",VLOOKUP(E4578,[1]PROJECTES!$C$14:$G$5000,5,FALSE))</f>
        <v/>
      </c>
      <c r="E4578" s="79"/>
      <c r="F4578" s="110" t="str">
        <f>IF(I4578="","",VLOOKUP(I4578,[1]PROJECTES!$C$14:$G$5000,2,FALSE))</f>
        <v/>
      </c>
      <c r="G4578" s="112" t="str">
        <f>IF(E4578="","",VLOOKUP(E4578,[1]PROJECTES!$C$14:$G$5000,4,FALSE))</f>
        <v/>
      </c>
      <c r="H4578" s="95"/>
      <c r="I4578" s="113" t="str">
        <f>IF(H4578="","",VLOOKUP(H4578,BD!B$2:C$16,2,FALSE))</f>
        <v/>
      </c>
      <c r="J4578" s="114"/>
      <c r="K4578" s="115" t="str">
        <f t="shared" si="169"/>
        <v/>
      </c>
      <c r="L4578" s="116" t="str">
        <f t="shared" ca="1" si="170"/>
        <v>-</v>
      </c>
      <c r="M4578" s="111" t="str">
        <f>IF(E4578="","",VLOOKUP(E4578,[1]PROJECTES!$C$14:$Z$5000,21,FALSE))</f>
        <v/>
      </c>
      <c r="N4578" s="117"/>
      <c r="O4578" s="118" t="s">
        <v>222</v>
      </c>
      <c r="P4578" s="119"/>
      <c r="Q4578" s="84"/>
      <c r="R4578" s="125"/>
      <c r="S4578" s="166"/>
      <c r="T4578" s="167"/>
    </row>
    <row r="4579" spans="1:20" s="121" customFormat="1" ht="20.100000000000001" customHeight="1" x14ac:dyDescent="0.3">
      <c r="A4579" s="80"/>
      <c r="B4579" s="110" t="str">
        <f>IF(E4579="","",VLOOKUP(E4579,[1]PROJECTES!$C$14:$G$5000,2,FALSE))</f>
        <v/>
      </c>
      <c r="C4579" s="80"/>
      <c r="D4579" s="283" t="str">
        <f>IF(E4579="","",VLOOKUP(E4579,[1]PROJECTES!$C$14:$G$5000,5,FALSE))</f>
        <v/>
      </c>
      <c r="E4579" s="79"/>
      <c r="F4579" s="110" t="str">
        <f>IF(I4579="","",VLOOKUP(I4579,[1]PROJECTES!$C$14:$G$5000,2,FALSE))</f>
        <v/>
      </c>
      <c r="G4579" s="112" t="str">
        <f>IF(E4579="","",VLOOKUP(E4579,[1]PROJECTES!$C$14:$G$5000,4,FALSE))</f>
        <v/>
      </c>
      <c r="H4579" s="95"/>
      <c r="I4579" s="113" t="str">
        <f>IF(H4579="","",VLOOKUP(H4579,BD!B$2:C$16,2,FALSE))</f>
        <v/>
      </c>
      <c r="J4579" s="114"/>
      <c r="K4579" s="115" t="str">
        <f t="shared" si="169"/>
        <v/>
      </c>
      <c r="L4579" s="116" t="str">
        <f t="shared" ca="1" si="170"/>
        <v>-</v>
      </c>
      <c r="M4579" s="111" t="str">
        <f>IF(E4579="","",VLOOKUP(E4579,[1]PROJECTES!$C$14:$Z$5000,21,FALSE))</f>
        <v/>
      </c>
      <c r="N4579" s="117"/>
      <c r="O4579" s="118" t="s">
        <v>222</v>
      </c>
      <c r="P4579" s="119"/>
      <c r="Q4579" s="84"/>
      <c r="R4579" s="125"/>
      <c r="S4579" s="166"/>
      <c r="T4579" s="167"/>
    </row>
    <row r="4580" spans="1:20" s="121" customFormat="1" ht="20.100000000000001" customHeight="1" x14ac:dyDescent="0.3">
      <c r="A4580" s="80"/>
      <c r="B4580" s="110" t="str">
        <f>IF(E4580="","",VLOOKUP(E4580,[1]PROJECTES!$C$14:$G$5000,2,FALSE))</f>
        <v/>
      </c>
      <c r="C4580" s="80"/>
      <c r="D4580" s="283" t="str">
        <f>IF(E4580="","",VLOOKUP(E4580,[1]PROJECTES!$C$14:$G$5000,5,FALSE))</f>
        <v/>
      </c>
      <c r="E4580" s="79"/>
      <c r="F4580" s="110" t="str">
        <f>IF(I4580="","",VLOOKUP(I4580,[1]PROJECTES!$C$14:$G$5000,2,FALSE))</f>
        <v/>
      </c>
      <c r="G4580" s="112" t="str">
        <f>IF(E4580="","",VLOOKUP(E4580,[1]PROJECTES!$C$14:$G$5000,4,FALSE))</f>
        <v/>
      </c>
      <c r="H4580" s="95"/>
      <c r="I4580" s="113" t="str">
        <f>IF(H4580="","",VLOOKUP(H4580,BD!B$2:C$16,2,FALSE))</f>
        <v/>
      </c>
      <c r="J4580" s="114"/>
      <c r="K4580" s="115" t="str">
        <f t="shared" si="169"/>
        <v/>
      </c>
      <c r="L4580" s="116" t="str">
        <f t="shared" ca="1" si="170"/>
        <v>-</v>
      </c>
      <c r="M4580" s="111" t="str">
        <f>IF(E4580="","",VLOOKUP(E4580,[1]PROJECTES!$C$14:$Z$5000,21,FALSE))</f>
        <v/>
      </c>
      <c r="N4580" s="117"/>
      <c r="O4580" s="118" t="s">
        <v>222</v>
      </c>
      <c r="P4580" s="119"/>
      <c r="Q4580" s="84"/>
      <c r="R4580" s="125"/>
      <c r="S4580" s="166"/>
      <c r="T4580" s="167"/>
    </row>
    <row r="4581" spans="1:20" s="121" customFormat="1" ht="20.100000000000001" customHeight="1" x14ac:dyDescent="0.3">
      <c r="A4581" s="80"/>
      <c r="B4581" s="110" t="str">
        <f>IF(E4581="","",VLOOKUP(E4581,[1]PROJECTES!$C$14:$G$5000,2,FALSE))</f>
        <v/>
      </c>
      <c r="C4581" s="80"/>
      <c r="D4581" s="283" t="str">
        <f>IF(E4581="","",VLOOKUP(E4581,[1]PROJECTES!$C$14:$G$5000,5,FALSE))</f>
        <v/>
      </c>
      <c r="E4581" s="79"/>
      <c r="F4581" s="110" t="str">
        <f>IF(I4581="","",VLOOKUP(I4581,[1]PROJECTES!$C$14:$G$5000,2,FALSE))</f>
        <v/>
      </c>
      <c r="G4581" s="112" t="str">
        <f>IF(E4581="","",VLOOKUP(E4581,[1]PROJECTES!$C$14:$G$5000,4,FALSE))</f>
        <v/>
      </c>
      <c r="H4581" s="95"/>
      <c r="I4581" s="113" t="str">
        <f>IF(H4581="","",VLOOKUP(H4581,BD!B$2:C$16,2,FALSE))</f>
        <v/>
      </c>
      <c r="J4581" s="114"/>
      <c r="K4581" s="115" t="str">
        <f t="shared" ref="K4581" si="171">IF(J4581="","",WEEKNUM(J4581,2)-0)</f>
        <v/>
      </c>
      <c r="L4581" s="116" t="str">
        <f t="shared" ref="L4581" ca="1" si="172">IF(M4581="","-",IF(G4581="TA","-",+M4581-TODAY()))</f>
        <v>-</v>
      </c>
      <c r="M4581" s="111" t="str">
        <f>IF(E4581="","",VLOOKUP(E4581,[1]PROJECTES!$C$14:$Z$5000,21,FALSE))</f>
        <v/>
      </c>
      <c r="N4581" s="117"/>
      <c r="O4581" s="118" t="s">
        <v>222</v>
      </c>
      <c r="P4581" s="119"/>
      <c r="Q4581" s="84"/>
      <c r="R4581" s="125"/>
      <c r="S4581" s="166"/>
      <c r="T4581" s="167"/>
    </row>
    <row r="4582" spans="1:20" s="121" customFormat="1" ht="20.100000000000001" customHeight="1" x14ac:dyDescent="0.3">
      <c r="A4582" s="80"/>
      <c r="B4582" s="110" t="str">
        <f>IF(E4582="","",VLOOKUP(E4582,[1]PROJECTES!$C$14:$G$5000,2,FALSE))</f>
        <v/>
      </c>
      <c r="C4582" s="80"/>
      <c r="D4582" s="283" t="str">
        <f>IF(E4582="","",VLOOKUP(E4582,[1]PROJECTES!$C$14:$G$5000,5,FALSE))</f>
        <v/>
      </c>
      <c r="E4582" s="79"/>
      <c r="F4582" s="110" t="str">
        <f>IF(I4582="","",VLOOKUP(I4582,[1]PROJECTES!$C$14:$G$5000,2,FALSE))</f>
        <v/>
      </c>
      <c r="G4582" s="112" t="str">
        <f>IF(E4582="","",VLOOKUP(E4582,[1]PROJECTES!$C$14:$G$5000,4,FALSE))</f>
        <v/>
      </c>
      <c r="H4582" s="95"/>
      <c r="I4582" s="113" t="str">
        <f>IF(H4582="","",VLOOKUP(H4582,BD!B$2:C$16,2,FALSE))</f>
        <v/>
      </c>
      <c r="J4582" s="114"/>
      <c r="K4582" s="115" t="str">
        <f t="shared" si="169"/>
        <v/>
      </c>
      <c r="L4582" s="116" t="str">
        <f t="shared" ca="1" si="170"/>
        <v>-</v>
      </c>
      <c r="M4582" s="111" t="str">
        <f>IF(E4582="","",VLOOKUP(E4582,[1]PROJECTES!$C$14:$Z$5000,21,FALSE))</f>
        <v/>
      </c>
      <c r="N4582" s="117"/>
      <c r="O4582" s="118" t="s">
        <v>222</v>
      </c>
      <c r="P4582" s="119"/>
      <c r="Q4582" s="84"/>
      <c r="R4582" s="125"/>
      <c r="S4582" s="166"/>
      <c r="T4582" s="167"/>
    </row>
    <row r="4583" spans="1:20" s="121" customFormat="1" ht="20.100000000000001" customHeight="1" x14ac:dyDescent="0.3">
      <c r="A4583" s="80"/>
      <c r="B4583" s="110" t="str">
        <f>IF(E4583="","",VLOOKUP(E4583,[1]PROJECTES!$C$14:$G$5000,2,FALSE))</f>
        <v/>
      </c>
      <c r="C4583" s="80"/>
      <c r="D4583" s="283" t="str">
        <f>IF(E4583="","",VLOOKUP(E4583,[1]PROJECTES!$C$14:$G$5000,5,FALSE))</f>
        <v/>
      </c>
      <c r="E4583" s="79"/>
      <c r="F4583" s="110" t="str">
        <f>IF(I4583="","",VLOOKUP(I4583,[1]PROJECTES!$C$14:$G$5000,2,FALSE))</f>
        <v/>
      </c>
      <c r="G4583" s="112" t="str">
        <f>IF(E4583="","",VLOOKUP(E4583,[1]PROJECTES!$C$14:$G$5000,4,FALSE))</f>
        <v/>
      </c>
      <c r="H4583" s="95"/>
      <c r="I4583" s="113" t="str">
        <f>IF(H4583="","",VLOOKUP(H4583,BD!B$2:C$16,2,FALSE))</f>
        <v/>
      </c>
      <c r="J4583" s="114"/>
      <c r="K4583" s="115" t="str">
        <f t="shared" si="169"/>
        <v/>
      </c>
      <c r="L4583" s="116" t="str">
        <f t="shared" ca="1" si="170"/>
        <v>-</v>
      </c>
      <c r="M4583" s="111" t="str">
        <f>IF(E4583="","",VLOOKUP(E4583,[1]PROJECTES!$C$14:$Z$5000,21,FALSE))</f>
        <v/>
      </c>
      <c r="N4583" s="117"/>
      <c r="O4583" s="118" t="s">
        <v>222</v>
      </c>
      <c r="P4583" s="119"/>
      <c r="Q4583" s="84"/>
      <c r="R4583" s="125"/>
      <c r="S4583" s="166"/>
      <c r="T4583" s="167"/>
    </row>
    <row r="4584" spans="1:20" s="121" customFormat="1" ht="20.100000000000001" customHeight="1" x14ac:dyDescent="0.3">
      <c r="A4584" s="80"/>
      <c r="B4584" s="110" t="str">
        <f>IF(E4584="","",VLOOKUP(E4584,[1]PROJECTES!$C$14:$G$5000,2,FALSE))</f>
        <v/>
      </c>
      <c r="C4584" s="80"/>
      <c r="D4584" s="283" t="str">
        <f>IF(E4584="","",VLOOKUP(E4584,[1]PROJECTES!$C$14:$G$5000,5,FALSE))</f>
        <v/>
      </c>
      <c r="E4584" s="79"/>
      <c r="F4584" s="110" t="str">
        <f>IF(I4584="","",VLOOKUP(I4584,[1]PROJECTES!$C$14:$G$5000,2,FALSE))</f>
        <v/>
      </c>
      <c r="G4584" s="112" t="str">
        <f>IF(E4584="","",VLOOKUP(E4584,[1]PROJECTES!$C$14:$G$5000,4,FALSE))</f>
        <v/>
      </c>
      <c r="H4584" s="95"/>
      <c r="I4584" s="113" t="str">
        <f>IF(H4584="","",VLOOKUP(H4584,BD!B$2:C$16,2,FALSE))</f>
        <v/>
      </c>
      <c r="J4584" s="114"/>
      <c r="K4584" s="115" t="str">
        <f t="shared" ref="K4584" si="173">IF(J4584="","",WEEKNUM(J4584,2)-0)</f>
        <v/>
      </c>
      <c r="L4584" s="116" t="str">
        <f t="shared" ref="L4584" ca="1" si="174">IF(M4584="","-",IF(G4584="TA","-",+M4584-TODAY()))</f>
        <v>-</v>
      </c>
      <c r="M4584" s="111" t="str">
        <f>IF(E4584="","",VLOOKUP(E4584,[1]PROJECTES!$C$14:$Z$5000,21,FALSE))</f>
        <v/>
      </c>
      <c r="N4584" s="117"/>
      <c r="O4584" s="118" t="s">
        <v>222</v>
      </c>
      <c r="P4584" s="119"/>
      <c r="Q4584" s="84"/>
      <c r="R4584" s="125"/>
      <c r="S4584" s="166"/>
      <c r="T4584" s="167"/>
    </row>
    <row r="4585" spans="1:20" s="121" customFormat="1" ht="20.100000000000001" customHeight="1" x14ac:dyDescent="0.3">
      <c r="A4585" s="80"/>
      <c r="B4585" s="110" t="str">
        <f>IF(E4585="","",VLOOKUP(E4585,[1]PROJECTES!$C$14:$G$5000,2,FALSE))</f>
        <v/>
      </c>
      <c r="C4585" s="80"/>
      <c r="D4585" s="283" t="str">
        <f>IF(E4585="","",VLOOKUP(E4585,[1]PROJECTES!$C$14:$G$5000,5,FALSE))</f>
        <v/>
      </c>
      <c r="E4585" s="79"/>
      <c r="F4585" s="110" t="str">
        <f>IF(I4585="","",VLOOKUP(I4585,[1]PROJECTES!$C$14:$G$5000,2,FALSE))</f>
        <v/>
      </c>
      <c r="G4585" s="112" t="str">
        <f>IF(E4585="","",VLOOKUP(E4585,[1]PROJECTES!$C$14:$G$5000,4,FALSE))</f>
        <v/>
      </c>
      <c r="H4585" s="95"/>
      <c r="I4585" s="113" t="str">
        <f>IF(H4585="","",VLOOKUP(H4585,BD!B$2:C$16,2,FALSE))</f>
        <v/>
      </c>
      <c r="J4585" s="114"/>
      <c r="K4585" s="115" t="str">
        <f t="shared" si="169"/>
        <v/>
      </c>
      <c r="L4585" s="116" t="str">
        <f t="shared" ca="1" si="170"/>
        <v>-</v>
      </c>
      <c r="M4585" s="111" t="str">
        <f>IF(E4585="","",VLOOKUP(E4585,[1]PROJECTES!$C$14:$Z$5000,21,FALSE))</f>
        <v/>
      </c>
      <c r="N4585" s="117"/>
      <c r="O4585" s="118" t="s">
        <v>222</v>
      </c>
      <c r="P4585" s="119"/>
      <c r="Q4585" s="84"/>
      <c r="R4585" s="125"/>
      <c r="S4585" s="166"/>
      <c r="T4585" s="167"/>
    </row>
    <row r="4586" spans="1:20" s="121" customFormat="1" ht="20.100000000000001" customHeight="1" x14ac:dyDescent="0.3">
      <c r="A4586" s="80"/>
      <c r="B4586" s="110" t="str">
        <f>IF(E4586="","",VLOOKUP(E4586,[1]PROJECTES!$C$14:$G$5000,2,FALSE))</f>
        <v/>
      </c>
      <c r="C4586" s="80"/>
      <c r="D4586" s="283" t="str">
        <f>IF(E4586="","",VLOOKUP(E4586,[1]PROJECTES!$C$14:$G$5000,5,FALSE))</f>
        <v/>
      </c>
      <c r="E4586" s="79"/>
      <c r="F4586" s="110" t="str">
        <f>IF(I4586="","",VLOOKUP(I4586,[1]PROJECTES!$C$14:$G$5000,2,FALSE))</f>
        <v/>
      </c>
      <c r="G4586" s="112" t="str">
        <f>IF(E4586="","",VLOOKUP(E4586,[1]PROJECTES!$C$14:$G$5000,4,FALSE))</f>
        <v/>
      </c>
      <c r="H4586" s="95"/>
      <c r="I4586" s="113" t="str">
        <f>IF(H4586="","",VLOOKUP(H4586,BD!B$2:C$16,2,FALSE))</f>
        <v/>
      </c>
      <c r="J4586" s="114"/>
      <c r="K4586" s="115" t="str">
        <f t="shared" ref="K4586:K4587" si="175">IF(J4586="","",WEEKNUM(J4586,2)-0)</f>
        <v/>
      </c>
      <c r="L4586" s="116" t="str">
        <f t="shared" ref="L4586:L4587" ca="1" si="176">IF(M4586="","-",IF(G4586="TA","-",+M4586-TODAY()))</f>
        <v>-</v>
      </c>
      <c r="M4586" s="111" t="str">
        <f>IF(E4586="","",VLOOKUP(E4586,[1]PROJECTES!$C$14:$Z$5000,21,FALSE))</f>
        <v/>
      </c>
      <c r="N4586" s="117"/>
      <c r="O4586" s="118" t="s">
        <v>222</v>
      </c>
      <c r="P4586" s="119"/>
      <c r="Q4586" s="84"/>
      <c r="R4586" s="125"/>
      <c r="S4586" s="166"/>
      <c r="T4586" s="167"/>
    </row>
    <row r="4587" spans="1:20" s="121" customFormat="1" ht="20.100000000000001" customHeight="1" x14ac:dyDescent="0.3">
      <c r="A4587" s="80"/>
      <c r="B4587" s="110" t="str">
        <f>IF(E4587="","",VLOOKUP(E4587,[1]PROJECTES!$C$14:$G$5000,2,FALSE))</f>
        <v/>
      </c>
      <c r="C4587" s="80"/>
      <c r="D4587" s="283" t="str">
        <f>IF(E4587="","",VLOOKUP(E4587,[1]PROJECTES!$C$14:$G$5000,5,FALSE))</f>
        <v/>
      </c>
      <c r="E4587" s="79"/>
      <c r="F4587" s="110" t="str">
        <f>IF(I4587="","",VLOOKUP(I4587,[1]PROJECTES!$C$14:$G$5000,2,FALSE))</f>
        <v/>
      </c>
      <c r="G4587" s="112" t="str">
        <f>IF(E4587="","",VLOOKUP(E4587,[1]PROJECTES!$C$14:$G$5000,4,FALSE))</f>
        <v/>
      </c>
      <c r="H4587" s="95"/>
      <c r="I4587" s="113" t="str">
        <f>IF(H4587="","",VLOOKUP(H4587,BD!B$2:C$16,2,FALSE))</f>
        <v/>
      </c>
      <c r="J4587" s="114"/>
      <c r="K4587" s="115" t="str">
        <f t="shared" si="175"/>
        <v/>
      </c>
      <c r="L4587" s="116" t="str">
        <f t="shared" ca="1" si="176"/>
        <v>-</v>
      </c>
      <c r="M4587" s="111" t="str">
        <f>IF(E4587="","",VLOOKUP(E4587,[1]PROJECTES!$C$14:$Z$5000,21,FALSE))</f>
        <v/>
      </c>
      <c r="N4587" s="117"/>
      <c r="O4587" s="118" t="s">
        <v>222</v>
      </c>
      <c r="P4587" s="119"/>
      <c r="Q4587" s="84"/>
      <c r="R4587" s="125"/>
      <c r="S4587" s="166"/>
      <c r="T4587" s="167"/>
    </row>
    <row r="4588" spans="1:20" s="121" customFormat="1" ht="20.100000000000001" customHeight="1" x14ac:dyDescent="0.3">
      <c r="A4588" s="80"/>
      <c r="B4588" s="110" t="str">
        <f>IF(E4588="","",VLOOKUP(E4588,[1]PROJECTES!$C$14:$G$5000,2,FALSE))</f>
        <v/>
      </c>
      <c r="C4588" s="80"/>
      <c r="D4588" s="283" t="str">
        <f>IF(E4588="","",VLOOKUP(E4588,[1]PROJECTES!$C$14:$G$5000,5,FALSE))</f>
        <v/>
      </c>
      <c r="E4588" s="79"/>
      <c r="F4588" s="110" t="str">
        <f>IF(I4588="","",VLOOKUP(I4588,[1]PROJECTES!$C$14:$G$5000,2,FALSE))</f>
        <v/>
      </c>
      <c r="G4588" s="112" t="str">
        <f>IF(E4588="","",VLOOKUP(E4588,[1]PROJECTES!$C$14:$G$5000,4,FALSE))</f>
        <v/>
      </c>
      <c r="H4588" s="95"/>
      <c r="I4588" s="113" t="str">
        <f>IF(H4588="","",VLOOKUP(H4588,BD!B$2:C$16,2,FALSE))</f>
        <v/>
      </c>
      <c r="J4588" s="114"/>
      <c r="K4588" s="115" t="str">
        <f t="shared" ref="K4588:K4589" si="177">IF(J4588="","",WEEKNUM(J4588,2)-0)</f>
        <v/>
      </c>
      <c r="L4588" s="116" t="str">
        <f t="shared" ref="L4588:L4589" ca="1" si="178">IF(M4588="","-",IF(G4588="TA","-",+M4588-TODAY()))</f>
        <v>-</v>
      </c>
      <c r="M4588" s="111" t="str">
        <f>IF(E4588="","",VLOOKUP(E4588,[1]PROJECTES!$C$14:$Z$5000,21,FALSE))</f>
        <v/>
      </c>
      <c r="N4588" s="117"/>
      <c r="O4588" s="118" t="s">
        <v>222</v>
      </c>
      <c r="P4588" s="119"/>
      <c r="Q4588" s="84"/>
      <c r="R4588" s="125"/>
      <c r="S4588" s="166"/>
      <c r="T4588" s="167"/>
    </row>
    <row r="4589" spans="1:20" s="121" customFormat="1" ht="20.100000000000001" customHeight="1" x14ac:dyDescent="0.3">
      <c r="A4589" s="80"/>
      <c r="B4589" s="110" t="str">
        <f>IF(E4589="","",VLOOKUP(E4589,[1]PROJECTES!$C$14:$G$5000,2,FALSE))</f>
        <v/>
      </c>
      <c r="C4589" s="80"/>
      <c r="D4589" s="283" t="str">
        <f>IF(E4589="","",VLOOKUP(E4589,[1]PROJECTES!$C$14:$G$5000,5,FALSE))</f>
        <v/>
      </c>
      <c r="E4589" s="79"/>
      <c r="F4589" s="110" t="str">
        <f>IF(I4589="","",VLOOKUP(I4589,[1]PROJECTES!$C$14:$G$5000,2,FALSE))</f>
        <v/>
      </c>
      <c r="G4589" s="112" t="str">
        <f>IF(E4589="","",VLOOKUP(E4589,[1]PROJECTES!$C$14:$G$5000,4,FALSE))</f>
        <v/>
      </c>
      <c r="H4589" s="95"/>
      <c r="I4589" s="113" t="str">
        <f>IF(H4589="","",VLOOKUP(H4589,BD!B$2:C$16,2,FALSE))</f>
        <v/>
      </c>
      <c r="J4589" s="114"/>
      <c r="K4589" s="115" t="str">
        <f t="shared" si="177"/>
        <v/>
      </c>
      <c r="L4589" s="116" t="str">
        <f t="shared" ca="1" si="178"/>
        <v>-</v>
      </c>
      <c r="M4589" s="111" t="str">
        <f>IF(E4589="","",VLOOKUP(E4589,[1]PROJECTES!$C$14:$Z$5000,21,FALSE))</f>
        <v/>
      </c>
      <c r="N4589" s="117"/>
      <c r="O4589" s="118" t="s">
        <v>222</v>
      </c>
      <c r="P4589" s="119"/>
      <c r="Q4589" s="84"/>
      <c r="R4589" s="125"/>
      <c r="S4589" s="166"/>
      <c r="T4589" s="167"/>
    </row>
    <row r="4590" spans="1:20" s="121" customFormat="1" ht="20.100000000000001" customHeight="1" x14ac:dyDescent="0.3">
      <c r="A4590" s="80"/>
      <c r="B4590" s="110" t="str">
        <f>IF(E4590="","",VLOOKUP(E4590,[1]PROJECTES!$C$14:$G$5000,2,FALSE))</f>
        <v/>
      </c>
      <c r="C4590" s="80"/>
      <c r="D4590" s="283" t="str">
        <f>IF(E4590="","",VLOOKUP(E4590,[1]PROJECTES!$C$14:$G$5000,5,FALSE))</f>
        <v/>
      </c>
      <c r="E4590" s="79"/>
      <c r="F4590" s="110" t="str">
        <f>IF(I4590="","",VLOOKUP(I4590,[1]PROJECTES!$C$14:$G$5000,2,FALSE))</f>
        <v/>
      </c>
      <c r="G4590" s="112" t="str">
        <f>IF(E4590="","",VLOOKUP(E4590,[1]PROJECTES!$C$14:$G$5000,4,FALSE))</f>
        <v/>
      </c>
      <c r="H4590" s="95"/>
      <c r="I4590" s="113" t="str">
        <f>IF(H4590="","",VLOOKUP(H4590,BD!B$2:C$16,2,FALSE))</f>
        <v/>
      </c>
      <c r="J4590" s="114"/>
      <c r="K4590" s="115" t="str">
        <f t="shared" ref="K4590:K4591" si="179">IF(J4590="","",WEEKNUM(J4590,2)-0)</f>
        <v/>
      </c>
      <c r="L4590" s="116" t="str">
        <f t="shared" ref="L4590:L4591" ca="1" si="180">IF(M4590="","-",IF(G4590="TA","-",+M4590-TODAY()))</f>
        <v>-</v>
      </c>
      <c r="M4590" s="111" t="str">
        <f>IF(E4590="","",VLOOKUP(E4590,[1]PROJECTES!$C$14:$Z$5000,21,FALSE))</f>
        <v/>
      </c>
      <c r="N4590" s="117"/>
      <c r="O4590" s="118" t="s">
        <v>222</v>
      </c>
      <c r="P4590" s="119"/>
      <c r="Q4590" s="84"/>
      <c r="R4590" s="125"/>
      <c r="S4590" s="166"/>
      <c r="T4590" s="167"/>
    </row>
    <row r="4591" spans="1:20" s="121" customFormat="1" ht="20.100000000000001" customHeight="1" x14ac:dyDescent="0.3">
      <c r="A4591" s="80"/>
      <c r="B4591" s="110" t="str">
        <f>IF(E4591="","",VLOOKUP(E4591,[1]PROJECTES!$C$14:$G$5000,2,FALSE))</f>
        <v/>
      </c>
      <c r="C4591" s="80"/>
      <c r="D4591" s="283" t="str">
        <f>IF(E4591="","",VLOOKUP(E4591,[1]PROJECTES!$C$14:$G$5000,5,FALSE))</f>
        <v/>
      </c>
      <c r="E4591" s="79"/>
      <c r="F4591" s="110" t="str">
        <f>IF(I4591="","",VLOOKUP(I4591,[1]PROJECTES!$C$14:$G$5000,2,FALSE))</f>
        <v/>
      </c>
      <c r="G4591" s="112" t="str">
        <f>IF(E4591="","",VLOOKUP(E4591,[1]PROJECTES!$C$14:$G$5000,4,FALSE))</f>
        <v/>
      </c>
      <c r="H4591" s="95"/>
      <c r="I4591" s="113" t="str">
        <f>IF(H4591="","",VLOOKUP(H4591,BD!B$2:C$16,2,FALSE))</f>
        <v/>
      </c>
      <c r="J4591" s="114"/>
      <c r="K4591" s="115" t="str">
        <f t="shared" si="179"/>
        <v/>
      </c>
      <c r="L4591" s="116" t="str">
        <f t="shared" ca="1" si="180"/>
        <v>-</v>
      </c>
      <c r="M4591" s="111" t="str">
        <f>IF(E4591="","",VLOOKUP(E4591,[1]PROJECTES!$C$14:$Z$5000,21,FALSE))</f>
        <v/>
      </c>
      <c r="N4591" s="117"/>
      <c r="O4591" s="118" t="s">
        <v>222</v>
      </c>
      <c r="P4591" s="119"/>
      <c r="Q4591" s="84"/>
      <c r="R4591" s="125"/>
      <c r="S4591" s="166"/>
      <c r="T4591" s="167"/>
    </row>
    <row r="4592" spans="1:20" s="121" customFormat="1" ht="20.100000000000001" customHeight="1" x14ac:dyDescent="0.3">
      <c r="A4592" s="80"/>
      <c r="B4592" s="110" t="str">
        <f>IF(E4592="","",VLOOKUP(E4592,[1]PROJECTES!$C$14:$G$5000,2,FALSE))</f>
        <v/>
      </c>
      <c r="C4592" s="80"/>
      <c r="D4592" s="283" t="str">
        <f>IF(E4592="","",VLOOKUP(E4592,[1]PROJECTES!$C$14:$G$5000,5,FALSE))</f>
        <v/>
      </c>
      <c r="E4592" s="79"/>
      <c r="F4592" s="110" t="str">
        <f>IF(I4592="","",VLOOKUP(I4592,[1]PROJECTES!$C$14:$G$5000,2,FALSE))</f>
        <v/>
      </c>
      <c r="G4592" s="112" t="str">
        <f>IF(E4592="","",VLOOKUP(E4592,[1]PROJECTES!$C$14:$G$5000,4,FALSE))</f>
        <v/>
      </c>
      <c r="H4592" s="95"/>
      <c r="I4592" s="113" t="str">
        <f>IF(H4592="","",VLOOKUP(H4592,BD!B$2:C$16,2,FALSE))</f>
        <v/>
      </c>
      <c r="J4592" s="114"/>
      <c r="K4592" s="115" t="str">
        <f t="shared" ref="K4592" si="181">IF(J4592="","",WEEKNUM(J4592,2)-0)</f>
        <v/>
      </c>
      <c r="L4592" s="116" t="str">
        <f t="shared" ref="L4592" ca="1" si="182">IF(M4592="","-",IF(G4592="TA","-",+M4592-TODAY()))</f>
        <v>-</v>
      </c>
      <c r="M4592" s="111" t="str">
        <f>IF(E4592="","",VLOOKUP(E4592,[1]PROJECTES!$C$14:$Z$5000,21,FALSE))</f>
        <v/>
      </c>
      <c r="N4592" s="117"/>
      <c r="O4592" s="118" t="s">
        <v>222</v>
      </c>
      <c r="P4592" s="119"/>
      <c r="Q4592" s="84"/>
      <c r="R4592" s="125"/>
      <c r="S4592" s="166"/>
      <c r="T4592" s="167"/>
    </row>
    <row r="4593" spans="1:20" s="121" customFormat="1" ht="20.100000000000001" customHeight="1" x14ac:dyDescent="0.3">
      <c r="A4593" s="80"/>
      <c r="B4593" s="110" t="str">
        <f>IF(E4593="","",VLOOKUP(E4593,[1]PROJECTES!$C$14:$G$5000,2,FALSE))</f>
        <v/>
      </c>
      <c r="C4593" s="80"/>
      <c r="D4593" s="283" t="str">
        <f>IF(E4593="","",VLOOKUP(E4593,[1]PROJECTES!$C$14:$G$5000,5,FALSE))</f>
        <v/>
      </c>
      <c r="E4593" s="79"/>
      <c r="F4593" s="110" t="str">
        <f>IF(I4593="","",VLOOKUP(I4593,[1]PROJECTES!$C$14:$G$5000,2,FALSE))</f>
        <v/>
      </c>
      <c r="G4593" s="112" t="str">
        <f>IF(E4593="","",VLOOKUP(E4593,[1]PROJECTES!$C$14:$G$5000,4,FALSE))</f>
        <v/>
      </c>
      <c r="H4593" s="95"/>
      <c r="I4593" s="113" t="str">
        <f>IF(H4593="","",VLOOKUP(H4593,BD!B$2:C$16,2,FALSE))</f>
        <v/>
      </c>
      <c r="J4593" s="114"/>
      <c r="K4593" s="115" t="str">
        <f t="shared" ref="K4593" si="183">IF(J4593="","",WEEKNUM(J4593,2)-0)</f>
        <v/>
      </c>
      <c r="L4593" s="116" t="str">
        <f t="shared" ref="L4593" ca="1" si="184">IF(M4593="","-",IF(G4593="TA","-",+M4593-TODAY()))</f>
        <v>-</v>
      </c>
      <c r="M4593" s="111" t="str">
        <f>IF(E4593="","",VLOOKUP(E4593,[1]PROJECTES!$C$14:$Z$5000,21,FALSE))</f>
        <v/>
      </c>
      <c r="N4593" s="117"/>
      <c r="O4593" s="118" t="s">
        <v>222</v>
      </c>
      <c r="P4593" s="119"/>
      <c r="Q4593" s="84"/>
      <c r="R4593" s="125"/>
      <c r="S4593" s="166"/>
      <c r="T4593" s="167"/>
    </row>
    <row r="4594" spans="1:20" s="121" customFormat="1" ht="20.100000000000001" customHeight="1" x14ac:dyDescent="0.3">
      <c r="A4594" s="80"/>
      <c r="B4594" s="110" t="str">
        <f>IF(E4594="","",VLOOKUP(E4594,[1]PROJECTES!$C$14:$G$5000,2,FALSE))</f>
        <v/>
      </c>
      <c r="C4594" s="80"/>
      <c r="D4594" s="283" t="str">
        <f>IF(E4594="","",VLOOKUP(E4594,[1]PROJECTES!$C$14:$G$5000,5,FALSE))</f>
        <v/>
      </c>
      <c r="E4594" s="79"/>
      <c r="F4594" s="110" t="str">
        <f>IF(I4594="","",VLOOKUP(I4594,[1]PROJECTES!$C$14:$G$5000,2,FALSE))</f>
        <v/>
      </c>
      <c r="G4594" s="112" t="str">
        <f>IF(E4594="","",VLOOKUP(E4594,[1]PROJECTES!$C$14:$G$5000,4,FALSE))</f>
        <v/>
      </c>
      <c r="H4594" s="95"/>
      <c r="I4594" s="113" t="str">
        <f>IF(H4594="","",VLOOKUP(H4594,BD!B$2:C$16,2,FALSE))</f>
        <v/>
      </c>
      <c r="J4594" s="114"/>
      <c r="K4594" s="115" t="str">
        <f t="shared" ref="K4594" si="185">IF(J4594="","",WEEKNUM(J4594,2)-0)</f>
        <v/>
      </c>
      <c r="L4594" s="116" t="str">
        <f t="shared" ref="L4594" ca="1" si="186">IF(M4594="","-",IF(G4594="TA","-",+M4594-TODAY()))</f>
        <v>-</v>
      </c>
      <c r="M4594" s="111" t="str">
        <f>IF(E4594="","",VLOOKUP(E4594,[1]PROJECTES!$C$14:$Z$5000,21,FALSE))</f>
        <v/>
      </c>
      <c r="N4594" s="117"/>
      <c r="O4594" s="118" t="s">
        <v>222</v>
      </c>
      <c r="P4594" s="119"/>
      <c r="Q4594" s="84"/>
      <c r="R4594" s="125"/>
      <c r="S4594" s="166"/>
      <c r="T4594" s="167"/>
    </row>
    <row r="4595" spans="1:20" s="121" customFormat="1" ht="20.100000000000001" customHeight="1" x14ac:dyDescent="0.3">
      <c r="A4595" s="80"/>
      <c r="B4595" s="110" t="str">
        <f>IF(E4595="","",VLOOKUP(E4595,[1]PROJECTES!$C$14:$G$5000,2,FALSE))</f>
        <v/>
      </c>
      <c r="C4595" s="80"/>
      <c r="D4595" s="283" t="str">
        <f>IF(E4595="","",VLOOKUP(E4595,[1]PROJECTES!$C$14:$G$5000,5,FALSE))</f>
        <v/>
      </c>
      <c r="E4595" s="79"/>
      <c r="F4595" s="110" t="str">
        <f>IF(I4595="","",VLOOKUP(I4595,[1]PROJECTES!$C$14:$G$5000,2,FALSE))</f>
        <v/>
      </c>
      <c r="G4595" s="112" t="str">
        <f>IF(E4595="","",VLOOKUP(E4595,[1]PROJECTES!$C$14:$G$5000,4,FALSE))</f>
        <v/>
      </c>
      <c r="H4595" s="95"/>
      <c r="I4595" s="113" t="str">
        <f>IF(H4595="","",VLOOKUP(H4595,BD!B$2:C$16,2,FALSE))</f>
        <v/>
      </c>
      <c r="J4595" s="114"/>
      <c r="K4595" s="115" t="str">
        <f t="shared" si="169"/>
        <v/>
      </c>
      <c r="L4595" s="116" t="str">
        <f t="shared" ca="1" si="170"/>
        <v>-</v>
      </c>
      <c r="M4595" s="111" t="str">
        <f>IF(E4595="","",VLOOKUP(E4595,[1]PROJECTES!$C$14:$Z$5000,21,FALSE))</f>
        <v/>
      </c>
      <c r="N4595" s="117"/>
      <c r="O4595" s="118" t="s">
        <v>222</v>
      </c>
      <c r="P4595" s="119"/>
      <c r="Q4595" s="84"/>
      <c r="R4595" s="125"/>
      <c r="S4595" s="166"/>
      <c r="T4595" s="167"/>
    </row>
    <row r="4596" spans="1:20" s="121" customFormat="1" ht="20.100000000000001" customHeight="1" x14ac:dyDescent="0.3">
      <c r="A4596" s="80"/>
      <c r="B4596" s="110" t="str">
        <f>IF(E4596="","",VLOOKUP(E4596,[1]PROJECTES!$C$14:$G$5000,2,FALSE))</f>
        <v/>
      </c>
      <c r="C4596" s="80"/>
      <c r="D4596" s="283" t="str">
        <f>IF(E4596="","",VLOOKUP(E4596,[1]PROJECTES!$C$14:$G$5000,5,FALSE))</f>
        <v/>
      </c>
      <c r="E4596" s="79"/>
      <c r="F4596" s="110" t="str">
        <f>IF(I4596="","",VLOOKUP(I4596,[1]PROJECTES!$C$14:$G$5000,2,FALSE))</f>
        <v/>
      </c>
      <c r="G4596" s="112" t="str">
        <f>IF(E4596="","",VLOOKUP(E4596,[1]PROJECTES!$C$14:$G$5000,4,FALSE))</f>
        <v/>
      </c>
      <c r="H4596" s="95"/>
      <c r="I4596" s="113" t="str">
        <f>IF(H4596="","",VLOOKUP(H4596,BD!B$2:C$16,2,FALSE))</f>
        <v/>
      </c>
      <c r="J4596" s="114"/>
      <c r="K4596" s="115" t="str">
        <f t="shared" si="169"/>
        <v/>
      </c>
      <c r="L4596" s="116" t="str">
        <f t="shared" ca="1" si="170"/>
        <v>-</v>
      </c>
      <c r="M4596" s="111" t="str">
        <f>IF(E4596="","",VLOOKUP(E4596,[1]PROJECTES!$C$14:$Z$5000,21,FALSE))</f>
        <v/>
      </c>
      <c r="N4596" s="117"/>
      <c r="O4596" s="118" t="s">
        <v>222</v>
      </c>
      <c r="P4596" s="119"/>
      <c r="Q4596" s="84"/>
      <c r="R4596" s="125"/>
      <c r="S4596" s="166"/>
      <c r="T4596" s="167"/>
    </row>
    <row r="4597" spans="1:20" s="121" customFormat="1" ht="20.100000000000001" customHeight="1" x14ac:dyDescent="0.3">
      <c r="A4597" s="80"/>
      <c r="B4597" s="110" t="str">
        <f>IF(E4597="","",VLOOKUP(E4597,[1]PROJECTES!$C$14:$G$5000,2,FALSE))</f>
        <v/>
      </c>
      <c r="C4597" s="80"/>
      <c r="D4597" s="283" t="str">
        <f>IF(E4597="","",VLOOKUP(E4597,[1]PROJECTES!$C$14:$G$5000,5,FALSE))</f>
        <v/>
      </c>
      <c r="E4597" s="79"/>
      <c r="F4597" s="110" t="str">
        <f>IF(I4597="","",VLOOKUP(I4597,[1]PROJECTES!$C$14:$G$5000,2,FALSE))</f>
        <v/>
      </c>
      <c r="G4597" s="112" t="str">
        <f>IF(E4597="","",VLOOKUP(E4597,[1]PROJECTES!$C$14:$G$5000,4,FALSE))</f>
        <v/>
      </c>
      <c r="H4597" s="95"/>
      <c r="I4597" s="113" t="str">
        <f>IF(H4597="","",VLOOKUP(H4597,BD!B$2:C$16,2,FALSE))</f>
        <v/>
      </c>
      <c r="J4597" s="114"/>
      <c r="K4597" s="115" t="str">
        <f t="shared" si="169"/>
        <v/>
      </c>
      <c r="L4597" s="116" t="str">
        <f t="shared" ca="1" si="170"/>
        <v>-</v>
      </c>
      <c r="M4597" s="111" t="str">
        <f>IF(E4597="","",VLOOKUP(E4597,[1]PROJECTES!$C$14:$Z$5000,21,FALSE))</f>
        <v/>
      </c>
      <c r="N4597" s="117"/>
      <c r="O4597" s="118" t="s">
        <v>222</v>
      </c>
      <c r="P4597" s="119"/>
      <c r="Q4597" s="84"/>
      <c r="R4597" s="125"/>
      <c r="S4597" s="166"/>
      <c r="T4597" s="167"/>
    </row>
    <row r="4598" spans="1:20" s="121" customFormat="1" ht="20.100000000000001" customHeight="1" x14ac:dyDescent="0.3">
      <c r="A4598" s="80"/>
      <c r="B4598" s="110" t="str">
        <f>IF(E4598="","",VLOOKUP(E4598,[1]PROJECTES!$C$14:$G$5000,2,FALSE))</f>
        <v/>
      </c>
      <c r="C4598" s="80"/>
      <c r="D4598" s="283" t="str">
        <f>IF(E4598="","",VLOOKUP(E4598,[1]PROJECTES!$C$14:$G$5000,5,FALSE))</f>
        <v/>
      </c>
      <c r="E4598" s="79"/>
      <c r="F4598" s="110" t="str">
        <f>IF(I4598="","",VLOOKUP(I4598,[1]PROJECTES!$C$14:$G$5000,2,FALSE))</f>
        <v/>
      </c>
      <c r="G4598" s="112" t="str">
        <f>IF(E4598="","",VLOOKUP(E4598,[1]PROJECTES!$C$14:$G$5000,4,FALSE))</f>
        <v/>
      </c>
      <c r="H4598" s="95"/>
      <c r="I4598" s="113" t="str">
        <f>IF(H4598="","",VLOOKUP(H4598,BD!B$2:C$16,2,FALSE))</f>
        <v/>
      </c>
      <c r="J4598" s="114"/>
      <c r="K4598" s="115" t="str">
        <f t="shared" si="169"/>
        <v/>
      </c>
      <c r="L4598" s="116" t="str">
        <f t="shared" ca="1" si="170"/>
        <v>-</v>
      </c>
      <c r="M4598" s="111" t="str">
        <f>IF(E4598="","",VLOOKUP(E4598,[1]PROJECTES!$C$14:$Z$5000,21,FALSE))</f>
        <v/>
      </c>
      <c r="N4598" s="117"/>
      <c r="O4598" s="118" t="s">
        <v>222</v>
      </c>
      <c r="P4598" s="119"/>
      <c r="Q4598" s="84"/>
      <c r="R4598" s="125"/>
      <c r="S4598" s="166"/>
      <c r="T4598" s="167"/>
    </row>
    <row r="4599" spans="1:20" s="121" customFormat="1" ht="20.100000000000001" customHeight="1" x14ac:dyDescent="0.3">
      <c r="A4599" s="80"/>
      <c r="B4599" s="110" t="str">
        <f>IF(E4599="","",VLOOKUP(E4599,[1]PROJECTES!$C$14:$G$5000,2,FALSE))</f>
        <v/>
      </c>
      <c r="C4599" s="80"/>
      <c r="D4599" s="283" t="str">
        <f>IF(E4599="","",VLOOKUP(E4599,[1]PROJECTES!$C$14:$G$5000,5,FALSE))</f>
        <v/>
      </c>
      <c r="E4599" s="79"/>
      <c r="F4599" s="110" t="str">
        <f>IF(I4599="","",VLOOKUP(I4599,[1]PROJECTES!$C$14:$G$5000,2,FALSE))</f>
        <v/>
      </c>
      <c r="G4599" s="112" t="str">
        <f>IF(E4599="","",VLOOKUP(E4599,[1]PROJECTES!$C$14:$G$5000,4,FALSE))</f>
        <v/>
      </c>
      <c r="H4599" s="95"/>
      <c r="I4599" s="113" t="str">
        <f>IF(H4599="","",VLOOKUP(H4599,BD!B$2:C$16,2,FALSE))</f>
        <v/>
      </c>
      <c r="J4599" s="114"/>
      <c r="K4599" s="115" t="str">
        <f t="shared" si="169"/>
        <v/>
      </c>
      <c r="L4599" s="116" t="str">
        <f t="shared" ca="1" si="170"/>
        <v>-</v>
      </c>
      <c r="M4599" s="111" t="str">
        <f>IF(E4599="","",VLOOKUP(E4599,[1]PROJECTES!$C$14:$Z$5000,21,FALSE))</f>
        <v/>
      </c>
      <c r="N4599" s="117"/>
      <c r="O4599" s="118" t="s">
        <v>222</v>
      </c>
      <c r="P4599" s="119"/>
      <c r="Q4599" s="84"/>
      <c r="R4599" s="125"/>
      <c r="S4599" s="166"/>
      <c r="T4599" s="167"/>
    </row>
    <row r="4600" spans="1:20" s="121" customFormat="1" ht="20.100000000000001" customHeight="1" x14ac:dyDescent="0.3">
      <c r="A4600" s="80"/>
      <c r="B4600" s="110" t="str">
        <f>IF(E4600="","",VLOOKUP(E4600,[1]PROJECTES!$C$14:$G$5000,2,FALSE))</f>
        <v/>
      </c>
      <c r="C4600" s="80"/>
      <c r="D4600" s="283" t="str">
        <f>IF(E4600="","",VLOOKUP(E4600,[1]PROJECTES!$C$14:$G$5000,5,FALSE))</f>
        <v/>
      </c>
      <c r="E4600" s="79"/>
      <c r="F4600" s="110" t="str">
        <f>IF(I4600="","",VLOOKUP(I4600,[1]PROJECTES!$C$14:$G$5000,2,FALSE))</f>
        <v/>
      </c>
      <c r="G4600" s="112" t="str">
        <f>IF(E4600="","",VLOOKUP(E4600,[1]PROJECTES!$C$14:$G$5000,4,FALSE))</f>
        <v/>
      </c>
      <c r="H4600" s="95"/>
      <c r="I4600" s="113" t="str">
        <f>IF(H4600="","",VLOOKUP(H4600,BD!B$2:C$16,2,FALSE))</f>
        <v/>
      </c>
      <c r="J4600" s="114"/>
      <c r="K4600" s="115" t="str">
        <f t="shared" ref="K4600:K4601" si="187">IF(J4600="","",WEEKNUM(J4600,2)-0)</f>
        <v/>
      </c>
      <c r="L4600" s="116" t="str">
        <f t="shared" ref="L4600:L4601" ca="1" si="188">IF(M4600="","-",IF(G4600="TA","-",+M4600-TODAY()))</f>
        <v>-</v>
      </c>
      <c r="M4600" s="111" t="str">
        <f>IF(E4600="","",VLOOKUP(E4600,[1]PROJECTES!$C$14:$Z$5000,21,FALSE))</f>
        <v/>
      </c>
      <c r="N4600" s="117"/>
      <c r="O4600" s="118" t="s">
        <v>222</v>
      </c>
      <c r="P4600" s="119"/>
      <c r="Q4600" s="84"/>
      <c r="R4600" s="125"/>
      <c r="S4600" s="166"/>
      <c r="T4600" s="167"/>
    </row>
    <row r="4601" spans="1:20" s="121" customFormat="1" ht="20.100000000000001" customHeight="1" x14ac:dyDescent="0.3">
      <c r="A4601" s="80"/>
      <c r="B4601" s="110" t="str">
        <f>IF(E4601="","",VLOOKUP(E4601,[1]PROJECTES!$C$14:$G$5000,2,FALSE))</f>
        <v/>
      </c>
      <c r="C4601" s="80"/>
      <c r="D4601" s="283" t="str">
        <f>IF(E4601="","",VLOOKUP(E4601,[1]PROJECTES!$C$14:$G$5000,5,FALSE))</f>
        <v/>
      </c>
      <c r="E4601" s="79"/>
      <c r="F4601" s="110" t="str">
        <f>IF(I4601="","",VLOOKUP(I4601,[1]PROJECTES!$C$14:$G$5000,2,FALSE))</f>
        <v/>
      </c>
      <c r="G4601" s="112" t="str">
        <f>IF(E4601="","",VLOOKUP(E4601,[1]PROJECTES!$C$14:$G$5000,4,FALSE))</f>
        <v/>
      </c>
      <c r="H4601" s="95"/>
      <c r="I4601" s="113" t="str">
        <f>IF(H4601="","",VLOOKUP(H4601,BD!B$2:C$16,2,FALSE))</f>
        <v/>
      </c>
      <c r="J4601" s="114"/>
      <c r="K4601" s="115" t="str">
        <f t="shared" si="187"/>
        <v/>
      </c>
      <c r="L4601" s="116" t="str">
        <f t="shared" ca="1" si="188"/>
        <v>-</v>
      </c>
      <c r="M4601" s="111" t="str">
        <f>IF(E4601="","",VLOOKUP(E4601,[1]PROJECTES!$C$14:$Z$5000,21,FALSE))</f>
        <v/>
      </c>
      <c r="N4601" s="117"/>
      <c r="O4601" s="118" t="s">
        <v>222</v>
      </c>
      <c r="P4601" s="119"/>
      <c r="Q4601" s="84"/>
      <c r="R4601" s="125"/>
      <c r="S4601" s="166"/>
      <c r="T4601" s="167"/>
    </row>
    <row r="4602" spans="1:20" s="121" customFormat="1" ht="20.100000000000001" customHeight="1" x14ac:dyDescent="0.3">
      <c r="A4602" s="80"/>
      <c r="B4602" s="110" t="str">
        <f>IF(E4602="","",VLOOKUP(E4602,[1]PROJECTES!$C$14:$G$5000,2,FALSE))</f>
        <v/>
      </c>
      <c r="C4602" s="80"/>
      <c r="D4602" s="283" t="str">
        <f>IF(E4602="","",VLOOKUP(E4602,[1]PROJECTES!$C$14:$G$5000,5,FALSE))</f>
        <v/>
      </c>
      <c r="E4602" s="79"/>
      <c r="F4602" s="110" t="str">
        <f>IF(I4602="","",VLOOKUP(I4602,[1]PROJECTES!$C$14:$G$5000,2,FALSE))</f>
        <v/>
      </c>
      <c r="G4602" s="112" t="str">
        <f>IF(E4602="","",VLOOKUP(E4602,[1]PROJECTES!$C$14:$G$5000,4,FALSE))</f>
        <v/>
      </c>
      <c r="H4602" s="95"/>
      <c r="I4602" s="113" t="str">
        <f>IF(H4602="","",VLOOKUP(H4602,BD!B$2:C$16,2,FALSE))</f>
        <v/>
      </c>
      <c r="J4602" s="144"/>
      <c r="K4602" s="115" t="str">
        <f t="shared" si="169"/>
        <v/>
      </c>
      <c r="L4602" s="116" t="str">
        <f t="shared" ca="1" si="170"/>
        <v>-</v>
      </c>
      <c r="M4602" s="111" t="str">
        <f>IF(E4602="","",VLOOKUP(E4602,[1]PROJECTES!$C$14:$Z$5000,21,FALSE))</f>
        <v/>
      </c>
      <c r="N4602" s="117"/>
      <c r="O4602" s="118" t="s">
        <v>222</v>
      </c>
      <c r="P4602" s="119"/>
      <c r="Q4602" s="84"/>
      <c r="R4602" s="125"/>
      <c r="S4602" s="166"/>
      <c r="T4602" s="167"/>
    </row>
    <row r="4603" spans="1:20" s="121" customFormat="1" ht="20.100000000000001" customHeight="1" x14ac:dyDescent="0.3">
      <c r="A4603" s="80"/>
      <c r="B4603" s="110" t="str">
        <f>IF(E4603="","",VLOOKUP(E4603,[1]PROJECTES!$C$14:$G$5000,2,FALSE))</f>
        <v/>
      </c>
      <c r="C4603" s="80"/>
      <c r="D4603" s="283" t="str">
        <f>IF(E4603="","",VLOOKUP(E4603,[1]PROJECTES!$C$14:$G$5000,5,FALSE))</f>
        <v/>
      </c>
      <c r="E4603" s="79"/>
      <c r="F4603" s="110" t="str">
        <f>IF(I4603="","",VLOOKUP(I4603,[1]PROJECTES!$C$14:$G$5000,2,FALSE))</f>
        <v/>
      </c>
      <c r="G4603" s="112" t="str">
        <f>IF(E4603="","",VLOOKUP(E4603,[1]PROJECTES!$C$14:$G$5000,4,FALSE))</f>
        <v/>
      </c>
      <c r="H4603" s="95"/>
      <c r="I4603" s="113" t="str">
        <f>IF(H4603="","",VLOOKUP(H4603,BD!B$2:C$16,2,FALSE))</f>
        <v/>
      </c>
      <c r="J4603" s="114"/>
      <c r="K4603" s="115" t="str">
        <f t="shared" si="169"/>
        <v/>
      </c>
      <c r="L4603" s="116" t="str">
        <f t="shared" ca="1" si="170"/>
        <v>-</v>
      </c>
      <c r="M4603" s="111" t="str">
        <f>IF(E4603="","",VLOOKUP(E4603,[1]PROJECTES!$C$14:$Z$5000,21,FALSE))</f>
        <v/>
      </c>
      <c r="N4603" s="117"/>
      <c r="O4603" s="118" t="s">
        <v>222</v>
      </c>
      <c r="P4603" s="119"/>
      <c r="Q4603" s="84"/>
      <c r="R4603" s="123"/>
      <c r="S4603" s="166"/>
      <c r="T4603" s="167"/>
    </row>
    <row r="4604" spans="1:20" s="121" customFormat="1" ht="20.100000000000001" customHeight="1" x14ac:dyDescent="0.3">
      <c r="A4604" s="80"/>
      <c r="B4604" s="110" t="str">
        <f>IF(E4604="","",VLOOKUP(E4604,[1]PROJECTES!$C$14:$G$5000,2,FALSE))</f>
        <v/>
      </c>
      <c r="C4604" s="80"/>
      <c r="D4604" s="283" t="str">
        <f>IF(E4604="","",VLOOKUP(E4604,[1]PROJECTES!$C$14:$G$5000,5,FALSE))</f>
        <v/>
      </c>
      <c r="E4604" s="79"/>
      <c r="F4604" s="110" t="str">
        <f>IF(I4604="","",VLOOKUP(I4604,[1]PROJECTES!$C$14:$G$5000,2,FALSE))</f>
        <v/>
      </c>
      <c r="G4604" s="112" t="str">
        <f>IF(E4604="","",VLOOKUP(E4604,[1]PROJECTES!$C$14:$G$5000,4,FALSE))</f>
        <v/>
      </c>
      <c r="H4604" s="95"/>
      <c r="I4604" s="113" t="str">
        <f>IF(H4604="","",VLOOKUP(H4604,BD!B$2:C$16,2,FALSE))</f>
        <v/>
      </c>
      <c r="J4604" s="114"/>
      <c r="K4604" s="115" t="str">
        <f t="shared" ref="K4604:K4606" si="189">IF(J4604="","",WEEKNUM(J4604,2)-0)</f>
        <v/>
      </c>
      <c r="L4604" s="116" t="str">
        <f t="shared" ref="L4604:L4606" ca="1" si="190">IF(M4604="","-",IF(G4604="TA","-",+M4604-TODAY()))</f>
        <v>-</v>
      </c>
      <c r="M4604" s="111" t="str">
        <f>IF(E4604="","",VLOOKUP(E4604,[1]PROJECTES!$C$14:$Z$5000,21,FALSE))</f>
        <v/>
      </c>
      <c r="N4604" s="117"/>
      <c r="O4604" s="118" t="s">
        <v>222</v>
      </c>
      <c r="P4604" s="119"/>
      <c r="Q4604" s="84"/>
      <c r="R4604" s="123"/>
      <c r="S4604" s="166"/>
      <c r="T4604" s="167"/>
    </row>
    <row r="4605" spans="1:20" s="121" customFormat="1" ht="20.100000000000001" customHeight="1" x14ac:dyDescent="0.3">
      <c r="A4605" s="80"/>
      <c r="B4605" s="110" t="str">
        <f>IF(E4605="","",VLOOKUP(E4605,[1]PROJECTES!$C$14:$G$5000,2,FALSE))</f>
        <v/>
      </c>
      <c r="C4605" s="80"/>
      <c r="D4605" s="283" t="str">
        <f>IF(E4605="","",VLOOKUP(E4605,[1]PROJECTES!$C$14:$G$5000,5,FALSE))</f>
        <v/>
      </c>
      <c r="E4605" s="79"/>
      <c r="F4605" s="110" t="str">
        <f>IF(I4605="","",VLOOKUP(I4605,[1]PROJECTES!$C$14:$G$5000,2,FALSE))</f>
        <v/>
      </c>
      <c r="G4605" s="112" t="str">
        <f>IF(E4605="","",VLOOKUP(E4605,[1]PROJECTES!$C$14:$G$5000,4,FALSE))</f>
        <v/>
      </c>
      <c r="H4605" s="95"/>
      <c r="I4605" s="113" t="str">
        <f>IF(H4605="","",VLOOKUP(H4605,BD!B$2:C$16,2,FALSE))</f>
        <v/>
      </c>
      <c r="J4605" s="114"/>
      <c r="K4605" s="115" t="str">
        <f t="shared" si="189"/>
        <v/>
      </c>
      <c r="L4605" s="116" t="str">
        <f t="shared" ca="1" si="190"/>
        <v>-</v>
      </c>
      <c r="M4605" s="111" t="str">
        <f>IF(E4605="","",VLOOKUP(E4605,[1]PROJECTES!$C$14:$Z$5000,21,FALSE))</f>
        <v/>
      </c>
      <c r="N4605" s="117"/>
      <c r="O4605" s="118" t="s">
        <v>222</v>
      </c>
      <c r="P4605" s="119"/>
      <c r="Q4605" s="84"/>
      <c r="R4605" s="123"/>
      <c r="S4605" s="166"/>
      <c r="T4605" s="167"/>
    </row>
    <row r="4606" spans="1:20" s="121" customFormat="1" ht="20.100000000000001" customHeight="1" x14ac:dyDescent="0.3">
      <c r="A4606" s="80"/>
      <c r="B4606" s="110" t="str">
        <f>IF(E4606="","",VLOOKUP(E4606,[1]PROJECTES!$C$14:$G$5000,2,FALSE))</f>
        <v/>
      </c>
      <c r="C4606" s="80"/>
      <c r="D4606" s="283" t="str">
        <f>IF(E4606="","",VLOOKUP(E4606,[1]PROJECTES!$C$14:$G$5000,5,FALSE))</f>
        <v/>
      </c>
      <c r="E4606" s="79"/>
      <c r="F4606" s="110" t="str">
        <f>IF(I4606="","",VLOOKUP(I4606,[1]PROJECTES!$C$14:$G$5000,2,FALSE))</f>
        <v/>
      </c>
      <c r="G4606" s="112" t="str">
        <f>IF(E4606="","",VLOOKUP(E4606,[1]PROJECTES!$C$14:$G$5000,4,FALSE))</f>
        <v/>
      </c>
      <c r="H4606" s="95"/>
      <c r="I4606" s="113" t="str">
        <f>IF(H4606="","",VLOOKUP(H4606,BD!B$2:C$16,2,FALSE))</f>
        <v/>
      </c>
      <c r="J4606" s="114"/>
      <c r="K4606" s="115" t="str">
        <f t="shared" si="189"/>
        <v/>
      </c>
      <c r="L4606" s="116" t="str">
        <f t="shared" ca="1" si="190"/>
        <v>-</v>
      </c>
      <c r="M4606" s="111" t="str">
        <f>IF(E4606="","",VLOOKUP(E4606,[1]PROJECTES!$C$14:$Z$5000,21,FALSE))</f>
        <v/>
      </c>
      <c r="N4606" s="117"/>
      <c r="O4606" s="118" t="s">
        <v>222</v>
      </c>
      <c r="P4606" s="119"/>
      <c r="Q4606" s="84"/>
      <c r="R4606" s="123"/>
      <c r="S4606" s="166"/>
      <c r="T4606" s="167"/>
    </row>
    <row r="4607" spans="1:20" s="121" customFormat="1" ht="20.100000000000001" customHeight="1" x14ac:dyDescent="0.3">
      <c r="A4607" s="80"/>
      <c r="B4607" s="110" t="str">
        <f>IF(E4607="","",VLOOKUP(E4607,[1]PROJECTES!$C$14:$G$5000,2,FALSE))</f>
        <v/>
      </c>
      <c r="C4607" s="80"/>
      <c r="D4607" s="283" t="str">
        <f>IF(E4607="","",VLOOKUP(E4607,[1]PROJECTES!$C$14:$G$5000,5,FALSE))</f>
        <v/>
      </c>
      <c r="E4607" s="79"/>
      <c r="F4607" s="110" t="str">
        <f>IF(I4607="","",VLOOKUP(I4607,[1]PROJECTES!$C$14:$G$5000,2,FALSE))</f>
        <v/>
      </c>
      <c r="G4607" s="112" t="str">
        <f>IF(E4607="","",VLOOKUP(E4607,[1]PROJECTES!$C$14:$G$5000,4,FALSE))</f>
        <v/>
      </c>
      <c r="H4607" s="95"/>
      <c r="I4607" s="113" t="str">
        <f>IF(H4607="","",VLOOKUP(H4607,BD!B$2:C$16,2,FALSE))</f>
        <v/>
      </c>
      <c r="J4607" s="114"/>
      <c r="K4607" s="115" t="str">
        <f t="shared" ref="K4607:K4610" si="191">IF(J4607="","",WEEKNUM(J4607,2)-0)</f>
        <v/>
      </c>
      <c r="L4607" s="116" t="str">
        <f t="shared" ref="L4607:L4610" ca="1" si="192">IF(M4607="","-",IF(G4607="TA","-",+M4607-TODAY()))</f>
        <v>-</v>
      </c>
      <c r="M4607" s="111" t="str">
        <f>IF(E4607="","",VLOOKUP(E4607,[1]PROJECTES!$C$14:$Z$5000,21,FALSE))</f>
        <v/>
      </c>
      <c r="N4607" s="117"/>
      <c r="O4607" s="118" t="s">
        <v>222</v>
      </c>
      <c r="P4607" s="119"/>
      <c r="Q4607" s="84"/>
      <c r="R4607" s="123"/>
      <c r="S4607" s="166"/>
      <c r="T4607" s="167"/>
    </row>
    <row r="4608" spans="1:20" s="121" customFormat="1" ht="20.100000000000001" customHeight="1" x14ac:dyDescent="0.3">
      <c r="A4608" s="80"/>
      <c r="B4608" s="110" t="str">
        <f>IF(E4608="","",VLOOKUP(E4608,[1]PROJECTES!$C$14:$G$5000,2,FALSE))</f>
        <v/>
      </c>
      <c r="C4608" s="80"/>
      <c r="D4608" s="283" t="str">
        <f>IF(E4608="","",VLOOKUP(E4608,[1]PROJECTES!$C$14:$G$5000,5,FALSE))</f>
        <v/>
      </c>
      <c r="E4608" s="79"/>
      <c r="F4608" s="110" t="str">
        <f>IF(I4608="","",VLOOKUP(I4608,[1]PROJECTES!$C$14:$G$5000,2,FALSE))</f>
        <v/>
      </c>
      <c r="G4608" s="112" t="str">
        <f>IF(E4608="","",VLOOKUP(E4608,[1]PROJECTES!$C$14:$G$5000,4,FALSE))</f>
        <v/>
      </c>
      <c r="H4608" s="95"/>
      <c r="I4608" s="113" t="str">
        <f>IF(H4608="","",VLOOKUP(H4608,BD!B$2:C$16,2,FALSE))</f>
        <v/>
      </c>
      <c r="J4608" s="114"/>
      <c r="K4608" s="115" t="str">
        <f t="shared" si="191"/>
        <v/>
      </c>
      <c r="L4608" s="116" t="str">
        <f t="shared" ca="1" si="192"/>
        <v>-</v>
      </c>
      <c r="M4608" s="111" t="str">
        <f>IF(E4608="","",VLOOKUP(E4608,[1]PROJECTES!$C$14:$Z$5000,21,FALSE))</f>
        <v/>
      </c>
      <c r="N4608" s="117"/>
      <c r="O4608" s="118" t="s">
        <v>222</v>
      </c>
      <c r="P4608" s="119"/>
      <c r="Q4608" s="84"/>
      <c r="R4608" s="123"/>
      <c r="S4608" s="166"/>
      <c r="T4608" s="167"/>
    </row>
    <row r="4609" spans="1:20" s="121" customFormat="1" ht="20.100000000000001" customHeight="1" x14ac:dyDescent="0.3">
      <c r="A4609" s="80"/>
      <c r="B4609" s="110" t="str">
        <f>IF(E4609="","",VLOOKUP(E4609,[1]PROJECTES!$C$14:$G$5000,2,FALSE))</f>
        <v/>
      </c>
      <c r="C4609" s="80"/>
      <c r="D4609" s="283" t="str">
        <f>IF(E4609="","",VLOOKUP(E4609,[1]PROJECTES!$C$14:$G$5000,5,FALSE))</f>
        <v/>
      </c>
      <c r="E4609" s="79"/>
      <c r="F4609" s="110" t="str">
        <f>IF(I4609="","",VLOOKUP(I4609,[1]PROJECTES!$C$14:$G$5000,2,FALSE))</f>
        <v/>
      </c>
      <c r="G4609" s="112" t="str">
        <f>IF(E4609="","",VLOOKUP(E4609,[1]PROJECTES!$C$14:$G$5000,4,FALSE))</f>
        <v/>
      </c>
      <c r="H4609" s="95"/>
      <c r="I4609" s="113" t="str">
        <f>IF(H4609="","",VLOOKUP(H4609,BD!B$2:C$16,2,FALSE))</f>
        <v/>
      </c>
      <c r="J4609" s="114"/>
      <c r="K4609" s="115" t="str">
        <f t="shared" si="191"/>
        <v/>
      </c>
      <c r="L4609" s="116" t="str">
        <f t="shared" ca="1" si="192"/>
        <v>-</v>
      </c>
      <c r="M4609" s="111" t="str">
        <f>IF(E4609="","",VLOOKUP(E4609,[1]PROJECTES!$C$14:$Z$5000,21,FALSE))</f>
        <v/>
      </c>
      <c r="N4609" s="117"/>
      <c r="O4609" s="118" t="s">
        <v>222</v>
      </c>
      <c r="P4609" s="119"/>
      <c r="Q4609" s="84"/>
      <c r="R4609" s="123"/>
      <c r="S4609" s="166"/>
      <c r="T4609" s="167"/>
    </row>
    <row r="4610" spans="1:20" s="121" customFormat="1" ht="20.100000000000001" customHeight="1" x14ac:dyDescent="0.3">
      <c r="A4610" s="80"/>
      <c r="B4610" s="110" t="str">
        <f>IF(E4610="","",VLOOKUP(E4610,[1]PROJECTES!$C$14:$G$5000,2,FALSE))</f>
        <v/>
      </c>
      <c r="C4610" s="80"/>
      <c r="D4610" s="283" t="str">
        <f>IF(E4610="","",VLOOKUP(E4610,[1]PROJECTES!$C$14:$G$5000,5,FALSE))</f>
        <v/>
      </c>
      <c r="E4610" s="79"/>
      <c r="F4610" s="110" t="str">
        <f>IF(I4610="","",VLOOKUP(I4610,[1]PROJECTES!$C$14:$G$5000,2,FALSE))</f>
        <v/>
      </c>
      <c r="G4610" s="112" t="str">
        <f>IF(E4610="","",VLOOKUP(E4610,[1]PROJECTES!$C$14:$G$5000,4,FALSE))</f>
        <v/>
      </c>
      <c r="H4610" s="95"/>
      <c r="I4610" s="113" t="str">
        <f>IF(H4610="","",VLOOKUP(H4610,BD!B$2:C$16,2,FALSE))</f>
        <v/>
      </c>
      <c r="J4610" s="114"/>
      <c r="K4610" s="115" t="str">
        <f t="shared" si="191"/>
        <v/>
      </c>
      <c r="L4610" s="116" t="str">
        <f t="shared" ca="1" si="192"/>
        <v>-</v>
      </c>
      <c r="M4610" s="111" t="str">
        <f>IF(E4610="","",VLOOKUP(E4610,[1]PROJECTES!$C$14:$Z$5000,21,FALSE))</f>
        <v/>
      </c>
      <c r="N4610" s="117"/>
      <c r="O4610" s="118" t="s">
        <v>222</v>
      </c>
      <c r="P4610" s="119"/>
      <c r="Q4610" s="84"/>
      <c r="R4610" s="123"/>
      <c r="S4610" s="166"/>
      <c r="T4610" s="167"/>
    </row>
    <row r="4611" spans="1:20" s="121" customFormat="1" ht="20.100000000000001" customHeight="1" x14ac:dyDescent="0.3">
      <c r="A4611" s="80"/>
      <c r="B4611" s="110" t="str">
        <f>IF(E4611="","",VLOOKUP(E4611,[1]PROJECTES!$C$14:$G$5000,2,FALSE))</f>
        <v/>
      </c>
      <c r="C4611" s="80"/>
      <c r="D4611" s="283" t="str">
        <f>IF(E4611="","",VLOOKUP(E4611,[1]PROJECTES!$C$14:$G$5000,5,FALSE))</f>
        <v/>
      </c>
      <c r="E4611" s="79"/>
      <c r="F4611" s="110" t="str">
        <f>IF(I4611="","",VLOOKUP(I4611,[1]PROJECTES!$C$14:$G$5000,2,FALSE))</f>
        <v/>
      </c>
      <c r="G4611" s="112" t="str">
        <f>IF(E4611="","",VLOOKUP(E4611,[1]PROJECTES!$C$14:$G$5000,4,FALSE))</f>
        <v/>
      </c>
      <c r="H4611" s="95"/>
      <c r="I4611" s="113" t="str">
        <f>IF(H4611="","",VLOOKUP(H4611,BD!B$2:C$16,2,FALSE))</f>
        <v/>
      </c>
      <c r="J4611" s="114"/>
      <c r="K4611" s="115" t="str">
        <f t="shared" ref="K4611:K4612" si="193">IF(J4611="","",WEEKNUM(J4611,2)-0)</f>
        <v/>
      </c>
      <c r="L4611" s="116" t="str">
        <f t="shared" ref="L4611:L4612" ca="1" si="194">IF(M4611="","-",IF(G4611="TA","-",+M4611-TODAY()))</f>
        <v>-</v>
      </c>
      <c r="M4611" s="111" t="str">
        <f>IF(E4611="","",VLOOKUP(E4611,[1]PROJECTES!$C$14:$Z$5000,21,FALSE))</f>
        <v/>
      </c>
      <c r="N4611" s="117"/>
      <c r="O4611" s="118" t="s">
        <v>222</v>
      </c>
      <c r="P4611" s="119"/>
      <c r="Q4611" s="84"/>
      <c r="R4611" s="123"/>
      <c r="S4611" s="166"/>
      <c r="T4611" s="167"/>
    </row>
    <row r="4612" spans="1:20" s="121" customFormat="1" ht="20.100000000000001" customHeight="1" x14ac:dyDescent="0.3">
      <c r="A4612" s="80"/>
      <c r="B4612" s="110" t="str">
        <f>IF(E4612="","",VLOOKUP(E4612,[1]PROJECTES!$C$14:$G$5000,2,FALSE))</f>
        <v/>
      </c>
      <c r="C4612" s="80"/>
      <c r="D4612" s="283" t="str">
        <f>IF(E4612="","",VLOOKUP(E4612,[1]PROJECTES!$C$14:$G$5000,5,FALSE))</f>
        <v/>
      </c>
      <c r="E4612" s="79"/>
      <c r="F4612" s="110" t="str">
        <f>IF(I4612="","",VLOOKUP(I4612,[1]PROJECTES!$C$14:$G$5000,2,FALSE))</f>
        <v/>
      </c>
      <c r="G4612" s="112" t="str">
        <f>IF(E4612="","",VLOOKUP(E4612,[1]PROJECTES!$C$14:$G$5000,4,FALSE))</f>
        <v/>
      </c>
      <c r="H4612" s="95"/>
      <c r="I4612" s="113" t="str">
        <f>IF(H4612="","",VLOOKUP(H4612,BD!B$2:C$16,2,FALSE))</f>
        <v/>
      </c>
      <c r="J4612" s="114"/>
      <c r="K4612" s="115" t="str">
        <f t="shared" si="193"/>
        <v/>
      </c>
      <c r="L4612" s="116" t="str">
        <f t="shared" ca="1" si="194"/>
        <v>-</v>
      </c>
      <c r="M4612" s="111" t="str">
        <f>IF(E4612="","",VLOOKUP(E4612,[1]PROJECTES!$C$14:$Z$5000,21,FALSE))</f>
        <v/>
      </c>
      <c r="N4612" s="117"/>
      <c r="O4612" s="118" t="s">
        <v>222</v>
      </c>
      <c r="P4612" s="119"/>
      <c r="Q4612" s="84"/>
      <c r="R4612" s="123"/>
      <c r="S4612" s="166"/>
      <c r="T4612" s="167"/>
    </row>
    <row r="4613" spans="1:20" s="121" customFormat="1" ht="20.100000000000001" customHeight="1" x14ac:dyDescent="0.3">
      <c r="A4613" s="80"/>
      <c r="B4613" s="110" t="str">
        <f>IF(E4613="","",VLOOKUP(E4613,[1]PROJECTES!$C$14:$G$5000,2,FALSE))</f>
        <v/>
      </c>
      <c r="C4613" s="80"/>
      <c r="D4613" s="283" t="str">
        <f>IF(E4613="","",VLOOKUP(E4613,[1]PROJECTES!$C$14:$G$5000,5,FALSE))</f>
        <v/>
      </c>
      <c r="E4613" s="79"/>
      <c r="F4613" s="110" t="str">
        <f>IF(I4613="","",VLOOKUP(I4613,[1]PROJECTES!$C$14:$G$5000,2,FALSE))</f>
        <v/>
      </c>
      <c r="G4613" s="112" t="str">
        <f>IF(E4613="","",VLOOKUP(E4613,[1]PROJECTES!$C$14:$G$5000,4,FALSE))</f>
        <v/>
      </c>
      <c r="H4613" s="95"/>
      <c r="I4613" s="113" t="str">
        <f>IF(H4613="","",VLOOKUP(H4613,BD!B$2:C$16,2,FALSE))</f>
        <v/>
      </c>
      <c r="J4613" s="114"/>
      <c r="K4613" s="115" t="str">
        <f t="shared" ref="K4613:K4622" si="195">IF(J4613="","",WEEKNUM(J4613,2)-0)</f>
        <v/>
      </c>
      <c r="L4613" s="116" t="str">
        <f t="shared" ref="L4613:L4622" ca="1" si="196">IF(M4613="","-",IF(G4613="TA","-",+M4613-TODAY()))</f>
        <v>-</v>
      </c>
      <c r="M4613" s="111" t="str">
        <f>IF(E4613="","",VLOOKUP(E4613,[1]PROJECTES!$C$14:$Z$5000,21,FALSE))</f>
        <v/>
      </c>
      <c r="N4613" s="117"/>
      <c r="O4613" s="118" t="s">
        <v>222</v>
      </c>
      <c r="P4613" s="119"/>
      <c r="Q4613" s="84"/>
      <c r="R4613" s="125"/>
      <c r="S4613" s="166"/>
      <c r="T4613" s="167"/>
    </row>
    <row r="4614" spans="1:20" s="121" customFormat="1" ht="20.100000000000001" customHeight="1" x14ac:dyDescent="0.3">
      <c r="A4614" s="80"/>
      <c r="B4614" s="110" t="str">
        <f>IF(E4614="","",VLOOKUP(E4614,[1]PROJECTES!$C$14:$G$5000,2,FALSE))</f>
        <v/>
      </c>
      <c r="C4614" s="80"/>
      <c r="D4614" s="283" t="str">
        <f>IF(E4614="","",VLOOKUP(E4614,[1]PROJECTES!$C$14:$G$5000,5,FALSE))</f>
        <v/>
      </c>
      <c r="E4614" s="79"/>
      <c r="F4614" s="110" t="str">
        <f>IF(I4614="","",VLOOKUP(I4614,[1]PROJECTES!$C$14:$G$5000,2,FALSE))</f>
        <v/>
      </c>
      <c r="G4614" s="112" t="str">
        <f>IF(E4614="","",VLOOKUP(E4614,[1]PROJECTES!$C$14:$G$5000,4,FALSE))</f>
        <v/>
      </c>
      <c r="H4614" s="95"/>
      <c r="I4614" s="113" t="str">
        <f>IF(H4614="","",VLOOKUP(H4614,BD!B$2:C$16,2,FALSE))</f>
        <v/>
      </c>
      <c r="J4614" s="114"/>
      <c r="K4614" s="115" t="str">
        <f t="shared" si="195"/>
        <v/>
      </c>
      <c r="L4614" s="116" t="str">
        <f t="shared" ca="1" si="196"/>
        <v>-</v>
      </c>
      <c r="M4614" s="111" t="str">
        <f>IF(E4614="","",VLOOKUP(E4614,[1]PROJECTES!$C$14:$Z$5000,21,FALSE))</f>
        <v/>
      </c>
      <c r="N4614" s="117"/>
      <c r="O4614" s="118" t="s">
        <v>222</v>
      </c>
      <c r="P4614" s="119"/>
      <c r="Q4614" s="84"/>
      <c r="R4614" s="125"/>
      <c r="S4614" s="166"/>
      <c r="T4614" s="167"/>
    </row>
    <row r="4615" spans="1:20" s="121" customFormat="1" ht="20.100000000000001" customHeight="1" x14ac:dyDescent="0.3">
      <c r="A4615" s="80"/>
      <c r="B4615" s="110" t="str">
        <f>IF(E4615="","",VLOOKUP(E4615,[1]PROJECTES!$C$14:$G$5000,2,FALSE))</f>
        <v/>
      </c>
      <c r="C4615" s="80"/>
      <c r="D4615" s="283" t="str">
        <f>IF(E4615="","",VLOOKUP(E4615,[1]PROJECTES!$C$14:$G$5000,5,FALSE))</f>
        <v/>
      </c>
      <c r="E4615" s="79"/>
      <c r="F4615" s="110" t="str">
        <f>IF(I4615="","",VLOOKUP(I4615,[1]PROJECTES!$C$14:$G$5000,2,FALSE))</f>
        <v/>
      </c>
      <c r="G4615" s="112" t="str">
        <f>IF(E4615="","",VLOOKUP(E4615,[1]PROJECTES!$C$14:$G$5000,4,FALSE))</f>
        <v/>
      </c>
      <c r="H4615" s="95"/>
      <c r="I4615" s="113" t="str">
        <f>IF(H4615="","",VLOOKUP(H4615,BD!B$2:C$16,2,FALSE))</f>
        <v/>
      </c>
      <c r="J4615" s="114"/>
      <c r="K4615" s="115" t="str">
        <f t="shared" si="195"/>
        <v/>
      </c>
      <c r="L4615" s="116" t="str">
        <f t="shared" ca="1" si="196"/>
        <v>-</v>
      </c>
      <c r="M4615" s="111" t="str">
        <f>IF(E4615="","",VLOOKUP(E4615,[1]PROJECTES!$C$14:$Z$5000,21,FALSE))</f>
        <v/>
      </c>
      <c r="N4615" s="117"/>
      <c r="O4615" s="118" t="s">
        <v>222</v>
      </c>
      <c r="P4615" s="119"/>
      <c r="Q4615" s="84"/>
      <c r="R4615" s="125"/>
      <c r="S4615" s="166"/>
      <c r="T4615" s="167"/>
    </row>
    <row r="4616" spans="1:20" s="121" customFormat="1" ht="20.100000000000001" customHeight="1" x14ac:dyDescent="0.3">
      <c r="A4616" s="80"/>
      <c r="B4616" s="110" t="str">
        <f>IF(E4616="","",VLOOKUP(E4616,[1]PROJECTES!$C$14:$G$5000,2,FALSE))</f>
        <v/>
      </c>
      <c r="C4616" s="80"/>
      <c r="D4616" s="283" t="str">
        <f>IF(E4616="","",VLOOKUP(E4616,[1]PROJECTES!$C$14:$G$5000,5,FALSE))</f>
        <v/>
      </c>
      <c r="E4616" s="79"/>
      <c r="F4616" s="110" t="str">
        <f>IF(I4616="","",VLOOKUP(I4616,[1]PROJECTES!$C$14:$G$5000,2,FALSE))</f>
        <v/>
      </c>
      <c r="G4616" s="112" t="str">
        <f>IF(E4616="","",VLOOKUP(E4616,[1]PROJECTES!$C$14:$G$5000,4,FALSE))</f>
        <v/>
      </c>
      <c r="H4616" s="95"/>
      <c r="I4616" s="113" t="str">
        <f>IF(H4616="","",VLOOKUP(H4616,BD!B$2:C$16,2,FALSE))</f>
        <v/>
      </c>
      <c r="J4616" s="114"/>
      <c r="K4616" s="115" t="str">
        <f t="shared" si="195"/>
        <v/>
      </c>
      <c r="L4616" s="116" t="str">
        <f t="shared" ca="1" si="196"/>
        <v>-</v>
      </c>
      <c r="M4616" s="111" t="str">
        <f>IF(E4616="","",VLOOKUP(E4616,[1]PROJECTES!$C$14:$Z$5000,21,FALSE))</f>
        <v/>
      </c>
      <c r="N4616" s="117"/>
      <c r="O4616" s="118" t="s">
        <v>222</v>
      </c>
      <c r="P4616" s="119"/>
      <c r="Q4616" s="84"/>
      <c r="R4616" s="125"/>
      <c r="S4616" s="166"/>
      <c r="T4616" s="167"/>
    </row>
    <row r="4617" spans="1:20" s="121" customFormat="1" ht="20.100000000000001" customHeight="1" x14ac:dyDescent="0.3">
      <c r="A4617" s="80"/>
      <c r="B4617" s="110" t="str">
        <f>IF(E4617="","",VLOOKUP(E4617,[1]PROJECTES!$C$14:$G$5000,2,FALSE))</f>
        <v/>
      </c>
      <c r="C4617" s="80"/>
      <c r="D4617" s="283" t="str">
        <f>IF(E4617="","",VLOOKUP(E4617,[1]PROJECTES!$C$14:$G$5000,5,FALSE))</f>
        <v/>
      </c>
      <c r="E4617" s="79"/>
      <c r="F4617" s="110" t="str">
        <f>IF(I4617="","",VLOOKUP(I4617,[1]PROJECTES!$C$14:$G$5000,2,FALSE))</f>
        <v/>
      </c>
      <c r="G4617" s="112" t="str">
        <f>IF(E4617="","",VLOOKUP(E4617,[1]PROJECTES!$C$14:$G$5000,4,FALSE))</f>
        <v/>
      </c>
      <c r="H4617" s="95"/>
      <c r="I4617" s="113" t="str">
        <f>IF(H4617="","",VLOOKUP(H4617,BD!B$2:C$16,2,FALSE))</f>
        <v/>
      </c>
      <c r="J4617" s="114"/>
      <c r="K4617" s="115" t="str">
        <f t="shared" si="195"/>
        <v/>
      </c>
      <c r="L4617" s="116" t="str">
        <f t="shared" ca="1" si="196"/>
        <v>-</v>
      </c>
      <c r="M4617" s="111" t="str">
        <f>IF(E4617="","",VLOOKUP(E4617,[1]PROJECTES!$C$14:$Z$5000,21,FALSE))</f>
        <v/>
      </c>
      <c r="N4617" s="117"/>
      <c r="O4617" s="118" t="s">
        <v>222</v>
      </c>
      <c r="P4617" s="119"/>
      <c r="Q4617" s="84"/>
      <c r="R4617" s="125"/>
      <c r="S4617" s="166"/>
      <c r="T4617" s="167"/>
    </row>
    <row r="4618" spans="1:20" s="121" customFormat="1" ht="20.100000000000001" customHeight="1" x14ac:dyDescent="0.3">
      <c r="A4618" s="80"/>
      <c r="B4618" s="110" t="str">
        <f>IF(E4618="","",VLOOKUP(E4618,[1]PROJECTES!$C$14:$G$5000,2,FALSE))</f>
        <v/>
      </c>
      <c r="C4618" s="80"/>
      <c r="D4618" s="283" t="str">
        <f>IF(E4618="","",VLOOKUP(E4618,[1]PROJECTES!$C$14:$G$5000,5,FALSE))</f>
        <v/>
      </c>
      <c r="E4618" s="79"/>
      <c r="F4618" s="110" t="str">
        <f>IF(I4618="","",VLOOKUP(I4618,[1]PROJECTES!$C$14:$G$5000,2,FALSE))</f>
        <v/>
      </c>
      <c r="G4618" s="112" t="str">
        <f>IF(E4618="","",VLOOKUP(E4618,[1]PROJECTES!$C$14:$G$5000,4,FALSE))</f>
        <v/>
      </c>
      <c r="H4618" s="95"/>
      <c r="I4618" s="113" t="str">
        <f>IF(H4618="","",VLOOKUP(H4618,BD!B$2:C$16,2,FALSE))</f>
        <v/>
      </c>
      <c r="J4618" s="114"/>
      <c r="K4618" s="115" t="str">
        <f t="shared" si="195"/>
        <v/>
      </c>
      <c r="L4618" s="116" t="str">
        <f t="shared" ca="1" si="196"/>
        <v>-</v>
      </c>
      <c r="M4618" s="111" t="str">
        <f>IF(E4618="","",VLOOKUP(E4618,[1]PROJECTES!$C$14:$Z$5000,21,FALSE))</f>
        <v/>
      </c>
      <c r="N4618" s="117"/>
      <c r="O4618" s="118" t="s">
        <v>222</v>
      </c>
      <c r="P4618" s="119"/>
      <c r="Q4618" s="84"/>
      <c r="R4618" s="125"/>
      <c r="S4618" s="166"/>
      <c r="T4618" s="167"/>
    </row>
    <row r="4619" spans="1:20" s="121" customFormat="1" ht="20.100000000000001" customHeight="1" x14ac:dyDescent="0.3">
      <c r="A4619" s="80"/>
      <c r="B4619" s="110" t="str">
        <f>IF(E4619="","",VLOOKUP(E4619,[1]PROJECTES!$C$14:$G$5000,2,FALSE))</f>
        <v/>
      </c>
      <c r="C4619" s="80"/>
      <c r="D4619" s="283" t="str">
        <f>IF(E4619="","",VLOOKUP(E4619,[1]PROJECTES!$C$14:$G$5000,5,FALSE))</f>
        <v/>
      </c>
      <c r="E4619" s="79"/>
      <c r="F4619" s="110" t="str">
        <f>IF(I4619="","",VLOOKUP(I4619,[1]PROJECTES!$C$14:$G$5000,2,FALSE))</f>
        <v/>
      </c>
      <c r="G4619" s="112" t="str">
        <f>IF(E4619="","",VLOOKUP(E4619,[1]PROJECTES!$C$14:$G$5000,4,FALSE))</f>
        <v/>
      </c>
      <c r="H4619" s="95"/>
      <c r="I4619" s="113" t="str">
        <f>IF(H4619="","",VLOOKUP(H4619,BD!B$2:C$16,2,FALSE))</f>
        <v/>
      </c>
      <c r="J4619" s="114"/>
      <c r="K4619" s="115" t="str">
        <f t="shared" si="195"/>
        <v/>
      </c>
      <c r="L4619" s="116" t="str">
        <f t="shared" ca="1" si="196"/>
        <v>-</v>
      </c>
      <c r="M4619" s="111" t="str">
        <f>IF(E4619="","",VLOOKUP(E4619,[1]PROJECTES!$C$14:$Z$5000,21,FALSE))</f>
        <v/>
      </c>
      <c r="N4619" s="117"/>
      <c r="O4619" s="118" t="s">
        <v>222</v>
      </c>
      <c r="P4619" s="119"/>
      <c r="Q4619" s="84"/>
      <c r="R4619" s="125"/>
      <c r="S4619" s="166"/>
      <c r="T4619" s="167"/>
    </row>
    <row r="4620" spans="1:20" s="121" customFormat="1" ht="20.100000000000001" customHeight="1" x14ac:dyDescent="0.3">
      <c r="A4620" s="80"/>
      <c r="B4620" s="110" t="str">
        <f>IF(E4620="","",VLOOKUP(E4620,[1]PROJECTES!$C$14:$G$5000,2,FALSE))</f>
        <v/>
      </c>
      <c r="C4620" s="80"/>
      <c r="D4620" s="283" t="str">
        <f>IF(E4620="","",VLOOKUP(E4620,[1]PROJECTES!$C$14:$G$5000,5,FALSE))</f>
        <v/>
      </c>
      <c r="E4620" s="79"/>
      <c r="F4620" s="110" t="str">
        <f>IF(I4620="","",VLOOKUP(I4620,[1]PROJECTES!$C$14:$G$5000,2,FALSE))</f>
        <v/>
      </c>
      <c r="G4620" s="112" t="str">
        <f>IF(E4620="","",VLOOKUP(E4620,[1]PROJECTES!$C$14:$G$5000,4,FALSE))</f>
        <v/>
      </c>
      <c r="H4620" s="95"/>
      <c r="I4620" s="113" t="str">
        <f>IF(H4620="","",VLOOKUP(H4620,BD!B$2:C$16,2,FALSE))</f>
        <v/>
      </c>
      <c r="J4620" s="114"/>
      <c r="K4620" s="115" t="str">
        <f t="shared" si="195"/>
        <v/>
      </c>
      <c r="L4620" s="116" t="str">
        <f t="shared" ca="1" si="196"/>
        <v>-</v>
      </c>
      <c r="M4620" s="111" t="str">
        <f>IF(E4620="","",VLOOKUP(E4620,[1]PROJECTES!$C$14:$Z$5000,21,FALSE))</f>
        <v/>
      </c>
      <c r="N4620" s="117"/>
      <c r="O4620" s="118" t="s">
        <v>222</v>
      </c>
      <c r="P4620" s="119"/>
      <c r="Q4620" s="84"/>
      <c r="R4620" s="125"/>
      <c r="S4620" s="166"/>
      <c r="T4620" s="167"/>
    </row>
    <row r="4621" spans="1:20" s="121" customFormat="1" ht="20.100000000000001" customHeight="1" x14ac:dyDescent="0.3">
      <c r="A4621" s="80"/>
      <c r="B4621" s="110" t="str">
        <f>IF(E4621="","",VLOOKUP(E4621,[1]PROJECTES!$C$14:$G$5000,2,FALSE))</f>
        <v/>
      </c>
      <c r="C4621" s="80"/>
      <c r="D4621" s="283" t="str">
        <f>IF(E4621="","",VLOOKUP(E4621,[1]PROJECTES!$C$14:$G$5000,5,FALSE))</f>
        <v/>
      </c>
      <c r="E4621" s="79"/>
      <c r="F4621" s="110" t="str">
        <f>IF(I4621="","",VLOOKUP(I4621,[1]PROJECTES!$C$14:$G$5000,2,FALSE))</f>
        <v/>
      </c>
      <c r="G4621" s="112" t="str">
        <f>IF(E4621="","",VLOOKUP(E4621,[1]PROJECTES!$C$14:$G$5000,4,FALSE))</f>
        <v/>
      </c>
      <c r="H4621" s="95"/>
      <c r="I4621" s="113" t="str">
        <f>IF(H4621="","",VLOOKUP(H4621,BD!B$2:C$16,2,FALSE))</f>
        <v/>
      </c>
      <c r="J4621" s="114"/>
      <c r="K4621" s="115" t="str">
        <f t="shared" si="195"/>
        <v/>
      </c>
      <c r="L4621" s="116" t="str">
        <f t="shared" ca="1" si="196"/>
        <v>-</v>
      </c>
      <c r="M4621" s="111" t="str">
        <f>IF(E4621="","",VLOOKUP(E4621,[1]PROJECTES!$C$14:$Z$5000,21,FALSE))</f>
        <v/>
      </c>
      <c r="N4621" s="117"/>
      <c r="O4621" s="118" t="s">
        <v>222</v>
      </c>
      <c r="P4621" s="119"/>
      <c r="Q4621" s="84"/>
      <c r="R4621" s="125"/>
      <c r="S4621" s="166"/>
      <c r="T4621" s="167"/>
    </row>
    <row r="4622" spans="1:20" s="121" customFormat="1" ht="20.100000000000001" customHeight="1" x14ac:dyDescent="0.3">
      <c r="A4622" s="80"/>
      <c r="B4622" s="110" t="str">
        <f>IF(E4622="","",VLOOKUP(E4622,[1]PROJECTES!$C$14:$G$5000,2,FALSE))</f>
        <v/>
      </c>
      <c r="C4622" s="80"/>
      <c r="D4622" s="283" t="str">
        <f>IF(E4622="","",VLOOKUP(E4622,[1]PROJECTES!$C$14:$G$5000,5,FALSE))</f>
        <v/>
      </c>
      <c r="E4622" s="79"/>
      <c r="F4622" s="110" t="str">
        <f>IF(I4622="","",VLOOKUP(I4622,[1]PROJECTES!$C$14:$G$5000,2,FALSE))</f>
        <v/>
      </c>
      <c r="G4622" s="112" t="str">
        <f>IF(E4622="","",VLOOKUP(E4622,[1]PROJECTES!$C$14:$G$5000,4,FALSE))</f>
        <v/>
      </c>
      <c r="H4622" s="95"/>
      <c r="I4622" s="113"/>
      <c r="J4622" s="144"/>
      <c r="K4622" s="115" t="str">
        <f t="shared" si="195"/>
        <v/>
      </c>
      <c r="L4622" s="116" t="str">
        <f t="shared" ca="1" si="196"/>
        <v>-</v>
      </c>
      <c r="M4622" s="111" t="str">
        <f>IF(E4622="","",VLOOKUP(E4622,[1]PROJECTES!$C$14:$Z$5000,21,FALSE))</f>
        <v/>
      </c>
      <c r="N4622" s="117"/>
      <c r="O4622" s="118" t="s">
        <v>222</v>
      </c>
      <c r="P4622" s="119"/>
      <c r="Q4622" s="84"/>
      <c r="R4622" s="125"/>
      <c r="S4622" s="166"/>
      <c r="T4622" s="167"/>
    </row>
    <row r="4623" spans="1:20" s="121" customFormat="1" ht="20.100000000000001" customHeight="1" x14ac:dyDescent="0.3">
      <c r="A4623" s="80"/>
      <c r="B4623" s="110" t="str">
        <f>IF(E4623="","",VLOOKUP(E4623,[1]PROJECTES!$C$14:$G$5000,2,FALSE))</f>
        <v/>
      </c>
      <c r="C4623" s="80"/>
      <c r="D4623" s="283" t="str">
        <f>IF(E4623="","",VLOOKUP(E4623,[1]PROJECTES!$C$14:$G$5000,5,FALSE))</f>
        <v/>
      </c>
      <c r="E4623" s="79"/>
      <c r="F4623" s="110" t="str">
        <f>IF(I4623="","",VLOOKUP(I4623,[1]PROJECTES!$C$14:$G$5000,2,FALSE))</f>
        <v/>
      </c>
      <c r="G4623" s="112" t="str">
        <f>IF(E4623="","",VLOOKUP(E4623,[1]PROJECTES!$C$14:$G$5000,4,FALSE))</f>
        <v/>
      </c>
      <c r="H4623" s="95"/>
      <c r="I4623" s="113"/>
      <c r="J4623" s="144"/>
      <c r="K4623" s="115" t="str">
        <f t="shared" ref="K4623:K4636" si="197">IF(J4623="","",WEEKNUM(J4623,2)-0)</f>
        <v/>
      </c>
      <c r="L4623" s="116" t="str">
        <f t="shared" ref="L4623:L4636" ca="1" si="198">IF(M4623="","-",IF(G4623="TA","-",+M4623-TODAY()))</f>
        <v>-</v>
      </c>
      <c r="M4623" s="111" t="str">
        <f>IF(E4623="","",VLOOKUP(E4623,[1]PROJECTES!$C$14:$Z$5000,21,FALSE))</f>
        <v/>
      </c>
      <c r="N4623" s="117"/>
      <c r="O4623" s="118" t="s">
        <v>222</v>
      </c>
      <c r="P4623" s="119"/>
      <c r="Q4623" s="84"/>
      <c r="R4623" s="125"/>
      <c r="S4623" s="166"/>
      <c r="T4623" s="167"/>
    </row>
    <row r="4624" spans="1:20" s="121" customFormat="1" ht="20.100000000000001" customHeight="1" x14ac:dyDescent="0.3">
      <c r="A4624" s="80"/>
      <c r="B4624" s="110" t="str">
        <f>IF(E4624="","",VLOOKUP(E4624,[1]PROJECTES!$C$14:$G$5000,2,FALSE))</f>
        <v/>
      </c>
      <c r="C4624" s="80"/>
      <c r="D4624" s="283" t="str">
        <f>IF(E4624="","",VLOOKUP(E4624,[1]PROJECTES!$C$14:$G$5000,5,FALSE))</f>
        <v/>
      </c>
      <c r="E4624" s="79"/>
      <c r="F4624" s="110" t="str">
        <f>IF(I4624="","",VLOOKUP(I4624,[1]PROJECTES!$C$14:$G$5000,2,FALSE))</f>
        <v/>
      </c>
      <c r="G4624" s="112" t="str">
        <f>IF(E4624="","",VLOOKUP(E4624,[1]PROJECTES!$C$14:$G$5000,4,FALSE))</f>
        <v/>
      </c>
      <c r="H4624" s="95"/>
      <c r="I4624" s="113"/>
      <c r="J4624" s="144"/>
      <c r="K4624" s="115" t="str">
        <f t="shared" si="197"/>
        <v/>
      </c>
      <c r="L4624" s="116" t="str">
        <f t="shared" ca="1" si="198"/>
        <v>-</v>
      </c>
      <c r="M4624" s="111" t="str">
        <f>IF(E4624="","",VLOOKUP(E4624,[1]PROJECTES!$C$14:$Z$5000,21,FALSE))</f>
        <v/>
      </c>
      <c r="N4624" s="117"/>
      <c r="O4624" s="118" t="s">
        <v>222</v>
      </c>
      <c r="P4624" s="119"/>
      <c r="Q4624" s="84"/>
      <c r="R4624" s="125"/>
      <c r="S4624" s="166"/>
      <c r="T4624" s="167"/>
    </row>
    <row r="4625" spans="1:20" s="121" customFormat="1" ht="20.100000000000001" customHeight="1" x14ac:dyDescent="0.3">
      <c r="A4625" s="80"/>
      <c r="B4625" s="110" t="str">
        <f>IF(E4625="","",VLOOKUP(E4625,[1]PROJECTES!$C$14:$G$5000,2,FALSE))</f>
        <v/>
      </c>
      <c r="C4625" s="80"/>
      <c r="D4625" s="283" t="str">
        <f>IF(E4625="","",VLOOKUP(E4625,[1]PROJECTES!$C$14:$G$5000,5,FALSE))</f>
        <v/>
      </c>
      <c r="E4625" s="79"/>
      <c r="F4625" s="110" t="str">
        <f>IF(I4625="","",VLOOKUP(I4625,[1]PROJECTES!$C$14:$G$5000,2,FALSE))</f>
        <v/>
      </c>
      <c r="G4625" s="112" t="str">
        <f>IF(E4625="","",VLOOKUP(E4625,[1]PROJECTES!$C$14:$G$5000,4,FALSE))</f>
        <v/>
      </c>
      <c r="H4625" s="95"/>
      <c r="I4625" s="113" t="str">
        <f>IF(H4625="","",VLOOKUP(H4625,BD!B$2:C$16,2,FALSE))</f>
        <v/>
      </c>
      <c r="J4625" s="114"/>
      <c r="K4625" s="115" t="str">
        <f t="shared" si="197"/>
        <v/>
      </c>
      <c r="L4625" s="116" t="str">
        <f t="shared" ca="1" si="198"/>
        <v>-</v>
      </c>
      <c r="M4625" s="111" t="str">
        <f>IF(E4625="","",VLOOKUP(E4625,[1]PROJECTES!$C$14:$Z$5000,21,FALSE))</f>
        <v/>
      </c>
      <c r="N4625" s="117"/>
      <c r="O4625" s="118" t="s">
        <v>222</v>
      </c>
      <c r="P4625" s="119"/>
      <c r="Q4625" s="84"/>
      <c r="R4625" s="125"/>
      <c r="S4625" s="166"/>
      <c r="T4625" s="167"/>
    </row>
    <row r="4626" spans="1:20" s="121" customFormat="1" ht="20.100000000000001" customHeight="1" x14ac:dyDescent="0.3">
      <c r="A4626" s="80"/>
      <c r="B4626" s="110" t="str">
        <f>IF(E4626="","",VLOOKUP(E4626,[1]PROJECTES!$C$14:$G$5000,2,FALSE))</f>
        <v/>
      </c>
      <c r="C4626" s="80"/>
      <c r="D4626" s="283" t="str">
        <f>IF(E4626="","",VLOOKUP(E4626,[1]PROJECTES!$C$14:$G$5000,5,FALSE))</f>
        <v/>
      </c>
      <c r="E4626" s="79"/>
      <c r="F4626" s="110" t="str">
        <f>IF(I4626="","",VLOOKUP(I4626,[1]PROJECTES!$C$14:$G$5000,2,FALSE))</f>
        <v/>
      </c>
      <c r="G4626" s="112" t="str">
        <f>IF(E4626="","",VLOOKUP(E4626,[1]PROJECTES!$C$14:$G$5000,4,FALSE))</f>
        <v/>
      </c>
      <c r="H4626" s="95"/>
      <c r="I4626" s="113" t="str">
        <f>IF(H4626="","",VLOOKUP(H4626,BD!B$2:C$16,2,FALSE))</f>
        <v/>
      </c>
      <c r="J4626" s="114"/>
      <c r="K4626" s="115" t="str">
        <f t="shared" si="197"/>
        <v/>
      </c>
      <c r="L4626" s="116" t="str">
        <f t="shared" ca="1" si="198"/>
        <v>-</v>
      </c>
      <c r="M4626" s="111" t="str">
        <f>IF(E4626="","",VLOOKUP(E4626,[1]PROJECTES!$C$14:$Z$5000,21,FALSE))</f>
        <v/>
      </c>
      <c r="N4626" s="117"/>
      <c r="O4626" s="118" t="s">
        <v>222</v>
      </c>
      <c r="P4626" s="119"/>
      <c r="Q4626" s="84"/>
      <c r="R4626" s="125"/>
      <c r="S4626" s="166"/>
      <c r="T4626" s="167"/>
    </row>
    <row r="4627" spans="1:20" s="121" customFormat="1" ht="20.100000000000001" customHeight="1" x14ac:dyDescent="0.3">
      <c r="A4627" s="80"/>
      <c r="B4627" s="110" t="str">
        <f>IF(E4627="","",VLOOKUP(E4627,[1]PROJECTES!$C$14:$G$5000,2,FALSE))</f>
        <v/>
      </c>
      <c r="C4627" s="80"/>
      <c r="D4627" s="283" t="str">
        <f>IF(E4627="","",VLOOKUP(E4627,[1]PROJECTES!$C$14:$G$5000,5,FALSE))</f>
        <v/>
      </c>
      <c r="E4627" s="79"/>
      <c r="F4627" s="110" t="str">
        <f>IF(I4627="","",VLOOKUP(I4627,[1]PROJECTES!$C$14:$G$5000,2,FALSE))</f>
        <v/>
      </c>
      <c r="G4627" s="112" t="str">
        <f>IF(E4627="","",VLOOKUP(E4627,[1]PROJECTES!$C$14:$G$5000,4,FALSE))</f>
        <v/>
      </c>
      <c r="H4627" s="95"/>
      <c r="I4627" s="113" t="str">
        <f>IF(H4627="","",VLOOKUP(H4627,BD!B$2:C$16,2,FALSE))</f>
        <v/>
      </c>
      <c r="J4627" s="144"/>
      <c r="K4627" s="115" t="str">
        <f t="shared" si="197"/>
        <v/>
      </c>
      <c r="L4627" s="116" t="str">
        <f t="shared" ca="1" si="198"/>
        <v>-</v>
      </c>
      <c r="M4627" s="111" t="str">
        <f>IF(E4627="","",VLOOKUP(E4627,[1]PROJECTES!$C$14:$Z$5000,21,FALSE))</f>
        <v/>
      </c>
      <c r="N4627" s="117"/>
      <c r="O4627" s="118" t="s">
        <v>222</v>
      </c>
      <c r="P4627" s="119"/>
      <c r="Q4627" s="84"/>
      <c r="R4627" s="125"/>
      <c r="S4627" s="166"/>
      <c r="T4627" s="167"/>
    </row>
    <row r="4628" spans="1:20" s="121" customFormat="1" ht="20.100000000000001" customHeight="1" x14ac:dyDescent="0.3">
      <c r="A4628" s="80"/>
      <c r="B4628" s="110" t="str">
        <f>IF(E4628="","",VLOOKUP(E4628,[1]PROJECTES!$C$14:$G$5000,2,FALSE))</f>
        <v/>
      </c>
      <c r="C4628" s="80"/>
      <c r="D4628" s="283" t="str">
        <f>IF(E4628="","",VLOOKUP(E4628,[1]PROJECTES!$C$14:$G$5000,5,FALSE))</f>
        <v/>
      </c>
      <c r="E4628" s="79"/>
      <c r="F4628" s="110" t="str">
        <f>IF(I4628="","",VLOOKUP(I4628,[1]PROJECTES!$C$14:$G$5000,2,FALSE))</f>
        <v/>
      </c>
      <c r="G4628" s="112" t="str">
        <f>IF(E4628="","",VLOOKUP(E4628,[1]PROJECTES!$C$14:$G$5000,4,FALSE))</f>
        <v/>
      </c>
      <c r="H4628" s="95"/>
      <c r="I4628" s="113" t="str">
        <f>IF(H4628="","",VLOOKUP(H4628,BD!B$2:C$16,2,FALSE))</f>
        <v/>
      </c>
      <c r="J4628" s="144"/>
      <c r="K4628" s="115" t="str">
        <f t="shared" si="197"/>
        <v/>
      </c>
      <c r="L4628" s="116" t="str">
        <f t="shared" ca="1" si="198"/>
        <v>-</v>
      </c>
      <c r="M4628" s="111" t="str">
        <f>IF(E4628="","",VLOOKUP(E4628,[1]PROJECTES!$C$14:$Z$5000,21,FALSE))</f>
        <v/>
      </c>
      <c r="N4628" s="117"/>
      <c r="O4628" s="118" t="s">
        <v>222</v>
      </c>
      <c r="P4628" s="119"/>
      <c r="Q4628" s="84"/>
      <c r="R4628" s="125"/>
      <c r="S4628" s="166"/>
      <c r="T4628" s="167"/>
    </row>
    <row r="4629" spans="1:20" s="121" customFormat="1" ht="20.100000000000001" customHeight="1" x14ac:dyDescent="0.3">
      <c r="A4629" s="80"/>
      <c r="B4629" s="110" t="str">
        <f>IF(E4629="","",VLOOKUP(E4629,[1]PROJECTES!$C$14:$G$5000,2,FALSE))</f>
        <v/>
      </c>
      <c r="C4629" s="80"/>
      <c r="D4629" s="283" t="str">
        <f>IF(E4629="","",VLOOKUP(E4629,[1]PROJECTES!$C$14:$G$5000,5,FALSE))</f>
        <v/>
      </c>
      <c r="E4629" s="79"/>
      <c r="F4629" s="110" t="str">
        <f>IF(I4629="","",VLOOKUP(I4629,[1]PROJECTES!$C$14:$G$5000,2,FALSE))</f>
        <v/>
      </c>
      <c r="G4629" s="112" t="str">
        <f>IF(E4629="","",VLOOKUP(E4629,[1]PROJECTES!$C$14:$G$5000,4,FALSE))</f>
        <v/>
      </c>
      <c r="H4629" s="95"/>
      <c r="I4629" s="113" t="str">
        <f>IF(H4629="","",VLOOKUP(H4629,BD!B$2:C$16,2,FALSE))</f>
        <v/>
      </c>
      <c r="J4629" s="144"/>
      <c r="K4629" s="115" t="str">
        <f t="shared" si="197"/>
        <v/>
      </c>
      <c r="L4629" s="116" t="str">
        <f t="shared" ca="1" si="198"/>
        <v>-</v>
      </c>
      <c r="M4629" s="111" t="str">
        <f>IF(E4629="","",VLOOKUP(E4629,[1]PROJECTES!$C$14:$Z$5000,21,FALSE))</f>
        <v/>
      </c>
      <c r="N4629" s="117"/>
      <c r="O4629" s="118" t="s">
        <v>222</v>
      </c>
      <c r="P4629" s="119"/>
      <c r="Q4629" s="84"/>
      <c r="R4629" s="125"/>
      <c r="S4629" s="166"/>
      <c r="T4629" s="167"/>
    </row>
    <row r="4630" spans="1:20" s="121" customFormat="1" ht="20.100000000000001" customHeight="1" x14ac:dyDescent="0.3">
      <c r="A4630" s="80"/>
      <c r="B4630" s="110" t="str">
        <f>IF(E4630="","",VLOOKUP(E4630,[1]PROJECTES!$C$14:$G$5000,2,FALSE))</f>
        <v/>
      </c>
      <c r="C4630" s="80"/>
      <c r="D4630" s="283" t="str">
        <f>IF(E4630="","",VLOOKUP(E4630,[1]PROJECTES!$C$14:$G$5000,5,FALSE))</f>
        <v/>
      </c>
      <c r="E4630" s="79"/>
      <c r="F4630" s="110" t="str">
        <f>IF(I4630="","",VLOOKUP(I4630,[1]PROJECTES!$C$14:$G$5000,2,FALSE))</f>
        <v/>
      </c>
      <c r="G4630" s="112" t="str">
        <f>IF(E4630="","",VLOOKUP(E4630,[1]PROJECTES!$C$14:$G$5000,4,FALSE))</f>
        <v/>
      </c>
      <c r="H4630" s="95"/>
      <c r="I4630" s="113" t="str">
        <f>IF(H4630="","",VLOOKUP(H4630,BD!B$2:C$16,2,FALSE))</f>
        <v/>
      </c>
      <c r="J4630" s="144"/>
      <c r="K4630" s="115" t="str">
        <f t="shared" si="197"/>
        <v/>
      </c>
      <c r="L4630" s="116" t="str">
        <f t="shared" ca="1" si="198"/>
        <v>-</v>
      </c>
      <c r="M4630" s="111" t="str">
        <f>IF(E4630="","",VLOOKUP(E4630,[1]PROJECTES!$C$14:$Z$5000,21,FALSE))</f>
        <v/>
      </c>
      <c r="N4630" s="117"/>
      <c r="O4630" s="118" t="s">
        <v>222</v>
      </c>
      <c r="P4630" s="119"/>
      <c r="Q4630" s="84"/>
      <c r="R4630" s="125"/>
      <c r="S4630" s="166"/>
      <c r="T4630" s="167"/>
    </row>
    <row r="4631" spans="1:20" s="121" customFormat="1" ht="20.100000000000001" customHeight="1" x14ac:dyDescent="0.3">
      <c r="A4631" s="80"/>
      <c r="B4631" s="110" t="str">
        <f>IF(E4631="","",VLOOKUP(E4631,[1]PROJECTES!$C$14:$G$5000,2,FALSE))</f>
        <v/>
      </c>
      <c r="C4631" s="80"/>
      <c r="D4631" s="283" t="str">
        <f>IF(E4631="","",VLOOKUP(E4631,[1]PROJECTES!$C$14:$G$5000,5,FALSE))</f>
        <v/>
      </c>
      <c r="E4631" s="79"/>
      <c r="F4631" s="110" t="str">
        <f>IF(I4631="","",VLOOKUP(I4631,[1]PROJECTES!$C$14:$G$5000,2,FALSE))</f>
        <v/>
      </c>
      <c r="G4631" s="112" t="str">
        <f>IF(E4631="","",VLOOKUP(E4631,[1]PROJECTES!$C$14:$G$5000,4,FALSE))</f>
        <v/>
      </c>
      <c r="H4631" s="95"/>
      <c r="I4631" s="113"/>
      <c r="J4631" s="144"/>
      <c r="K4631" s="115" t="str">
        <f t="shared" si="197"/>
        <v/>
      </c>
      <c r="L4631" s="116" t="str">
        <f t="shared" ca="1" si="198"/>
        <v>-</v>
      </c>
      <c r="M4631" s="111" t="str">
        <f>IF(E4631="","",VLOOKUP(E4631,[1]PROJECTES!$C$14:$Z$5000,21,FALSE))</f>
        <v/>
      </c>
      <c r="N4631" s="117"/>
      <c r="O4631" s="118" t="s">
        <v>222</v>
      </c>
      <c r="P4631" s="119"/>
      <c r="Q4631" s="84"/>
      <c r="R4631" s="125"/>
      <c r="S4631" s="166"/>
      <c r="T4631" s="167"/>
    </row>
    <row r="4632" spans="1:20" s="121" customFormat="1" ht="20.100000000000001" customHeight="1" x14ac:dyDescent="0.3">
      <c r="A4632" s="80"/>
      <c r="B4632" s="110" t="str">
        <f>IF(E4632="","",VLOOKUP(E4632,[1]PROJECTES!$C$14:$G$5000,2,FALSE))</f>
        <v/>
      </c>
      <c r="C4632" s="80"/>
      <c r="D4632" s="283" t="str">
        <f>IF(E4632="","",VLOOKUP(E4632,[1]PROJECTES!$C$14:$G$5000,5,FALSE))</f>
        <v/>
      </c>
      <c r="E4632" s="79"/>
      <c r="F4632" s="110" t="str">
        <f>IF(I4632="","",VLOOKUP(I4632,[1]PROJECTES!$C$14:$G$5000,2,FALSE))</f>
        <v/>
      </c>
      <c r="G4632" s="112" t="str">
        <f>IF(E4632="","",VLOOKUP(E4632,[1]PROJECTES!$C$14:$G$5000,4,FALSE))</f>
        <v/>
      </c>
      <c r="H4632" s="95"/>
      <c r="I4632" s="113"/>
      <c r="J4632" s="144"/>
      <c r="K4632" s="115" t="str">
        <f t="shared" si="197"/>
        <v/>
      </c>
      <c r="L4632" s="116" t="str">
        <f t="shared" ca="1" si="198"/>
        <v>-</v>
      </c>
      <c r="M4632" s="111" t="str">
        <f>IF(E4632="","",VLOOKUP(E4632,[1]PROJECTES!$C$14:$Z$5000,21,FALSE))</f>
        <v/>
      </c>
      <c r="N4632" s="117"/>
      <c r="O4632" s="118" t="s">
        <v>222</v>
      </c>
      <c r="P4632" s="119"/>
      <c r="Q4632" s="84"/>
      <c r="R4632" s="125"/>
      <c r="S4632" s="166"/>
      <c r="T4632" s="167"/>
    </row>
    <row r="4633" spans="1:20" s="121" customFormat="1" ht="20.100000000000001" customHeight="1" x14ac:dyDescent="0.3">
      <c r="A4633" s="80"/>
      <c r="B4633" s="110" t="str">
        <f>IF(E4633="","",VLOOKUP(E4633,[1]PROJECTES!$C$14:$G$5000,2,FALSE))</f>
        <v/>
      </c>
      <c r="C4633" s="80"/>
      <c r="D4633" s="283" t="str">
        <f>IF(E4633="","",VLOOKUP(E4633,[1]PROJECTES!$C$14:$G$5000,5,FALSE))</f>
        <v/>
      </c>
      <c r="E4633" s="79"/>
      <c r="F4633" s="110" t="str">
        <f>IF(I4633="","",VLOOKUP(I4633,[1]PROJECTES!$C$14:$G$5000,2,FALSE))</f>
        <v/>
      </c>
      <c r="G4633" s="112" t="str">
        <f>IF(E4633="","",VLOOKUP(E4633,[1]PROJECTES!$C$14:$G$5000,4,FALSE))</f>
        <v/>
      </c>
      <c r="H4633" s="95"/>
      <c r="I4633" s="113"/>
      <c r="J4633" s="144"/>
      <c r="K4633" s="115" t="str">
        <f t="shared" si="197"/>
        <v/>
      </c>
      <c r="L4633" s="116" t="str">
        <f t="shared" ca="1" si="198"/>
        <v>-</v>
      </c>
      <c r="M4633" s="111" t="str">
        <f>IF(E4633="","",VLOOKUP(E4633,[1]PROJECTES!$C$14:$Z$5000,21,FALSE))</f>
        <v/>
      </c>
      <c r="N4633" s="117"/>
      <c r="O4633" s="118" t="s">
        <v>222</v>
      </c>
      <c r="P4633" s="119"/>
      <c r="Q4633" s="84"/>
      <c r="R4633" s="125"/>
      <c r="S4633" s="166"/>
      <c r="T4633" s="167"/>
    </row>
    <row r="4634" spans="1:20" s="121" customFormat="1" ht="20.100000000000001" customHeight="1" x14ac:dyDescent="0.3">
      <c r="A4634" s="80"/>
      <c r="B4634" s="110" t="str">
        <f>IF(E4634="","",VLOOKUP(E4634,[1]PROJECTES!$C$14:$G$5000,2,FALSE))</f>
        <v/>
      </c>
      <c r="C4634" s="80"/>
      <c r="D4634" s="283" t="str">
        <f>IF(E4634="","",VLOOKUP(E4634,[1]PROJECTES!$C$14:$G$5000,5,FALSE))</f>
        <v/>
      </c>
      <c r="E4634" s="79"/>
      <c r="F4634" s="110" t="str">
        <f>IF(I4634="","",VLOOKUP(I4634,[1]PROJECTES!$C$14:$G$5000,2,FALSE))</f>
        <v/>
      </c>
      <c r="G4634" s="112" t="str">
        <f>IF(E4634="","",VLOOKUP(E4634,[1]PROJECTES!$C$14:$G$5000,4,FALSE))</f>
        <v/>
      </c>
      <c r="H4634" s="95"/>
      <c r="I4634" s="113"/>
      <c r="J4634" s="144"/>
      <c r="K4634" s="115" t="str">
        <f t="shared" si="197"/>
        <v/>
      </c>
      <c r="L4634" s="116" t="str">
        <f t="shared" ca="1" si="198"/>
        <v>-</v>
      </c>
      <c r="M4634" s="111" t="str">
        <f>IF(E4634="","",VLOOKUP(E4634,[1]PROJECTES!$C$14:$Z$5000,21,FALSE))</f>
        <v/>
      </c>
      <c r="N4634" s="117"/>
      <c r="O4634" s="118" t="s">
        <v>222</v>
      </c>
      <c r="P4634" s="119"/>
      <c r="Q4634" s="84"/>
      <c r="R4634" s="125"/>
      <c r="S4634" s="166"/>
      <c r="T4634" s="167"/>
    </row>
    <row r="4635" spans="1:20" s="121" customFormat="1" ht="20.100000000000001" customHeight="1" x14ac:dyDescent="0.3">
      <c r="A4635" s="80"/>
      <c r="B4635" s="110" t="str">
        <f>IF(E4635="","",VLOOKUP(E4635,[1]PROJECTES!$C$14:$G$5000,2,FALSE))</f>
        <v/>
      </c>
      <c r="C4635" s="80"/>
      <c r="D4635" s="283" t="str">
        <f>IF(E4635="","",VLOOKUP(E4635,[1]PROJECTES!$C$14:$G$5000,5,FALSE))</f>
        <v/>
      </c>
      <c r="E4635" s="79"/>
      <c r="F4635" s="110" t="str">
        <f>IF(I4635="","",VLOOKUP(I4635,[1]PROJECTES!$C$14:$G$5000,2,FALSE))</f>
        <v/>
      </c>
      <c r="G4635" s="112" t="str">
        <f>IF(E4635="","",VLOOKUP(E4635,[1]PROJECTES!$C$14:$G$5000,4,FALSE))</f>
        <v/>
      </c>
      <c r="H4635" s="95"/>
      <c r="I4635" s="113" t="str">
        <f>IF(H4635="","",VLOOKUP(H4635,BD!B$2:C$16,2,FALSE))</f>
        <v/>
      </c>
      <c r="J4635" s="144"/>
      <c r="K4635" s="115" t="str">
        <f t="shared" si="197"/>
        <v/>
      </c>
      <c r="L4635" s="116" t="str">
        <f t="shared" ca="1" si="198"/>
        <v>-</v>
      </c>
      <c r="M4635" s="111" t="str">
        <f>IF(E4635="","",VLOOKUP(E4635,[1]PROJECTES!$C$14:$Z$5000,21,FALSE))</f>
        <v/>
      </c>
      <c r="N4635" s="117"/>
      <c r="O4635" s="118" t="s">
        <v>222</v>
      </c>
      <c r="P4635" s="119"/>
      <c r="Q4635" s="84"/>
      <c r="R4635" s="125"/>
      <c r="S4635" s="166"/>
      <c r="T4635" s="167"/>
    </row>
    <row r="4636" spans="1:20" s="121" customFormat="1" ht="20.100000000000001" customHeight="1" x14ac:dyDescent="0.3">
      <c r="A4636" s="80"/>
      <c r="B4636" s="110" t="str">
        <f>IF(E4636="","",VLOOKUP(E4636,[1]PROJECTES!$C$14:$G$5000,2,FALSE))</f>
        <v/>
      </c>
      <c r="C4636" s="80"/>
      <c r="D4636" s="283" t="str">
        <f>IF(E4636="","",VLOOKUP(E4636,[1]PROJECTES!$C$14:$G$5000,5,FALSE))</f>
        <v/>
      </c>
      <c r="E4636" s="79"/>
      <c r="F4636" s="110" t="str">
        <f>IF(I4636="","",VLOOKUP(I4636,[1]PROJECTES!$C$14:$G$5000,2,FALSE))</f>
        <v/>
      </c>
      <c r="G4636" s="112" t="str">
        <f>IF(E4636="","",VLOOKUP(E4636,[1]PROJECTES!$C$14:$G$5000,4,FALSE))</f>
        <v/>
      </c>
      <c r="H4636" s="95"/>
      <c r="I4636" s="113"/>
      <c r="J4636" s="144"/>
      <c r="K4636" s="115" t="str">
        <f t="shared" si="197"/>
        <v/>
      </c>
      <c r="L4636" s="116" t="str">
        <f t="shared" ca="1" si="198"/>
        <v>-</v>
      </c>
      <c r="M4636" s="111" t="str">
        <f>IF(E4636="","",VLOOKUP(E4636,[1]PROJECTES!$C$14:$Z$5000,21,FALSE))</f>
        <v/>
      </c>
      <c r="N4636" s="117"/>
      <c r="O4636" s="118" t="s">
        <v>222</v>
      </c>
      <c r="P4636" s="119"/>
      <c r="Q4636" s="84"/>
      <c r="R4636" s="125"/>
      <c r="S4636" s="166"/>
      <c r="T4636" s="167"/>
    </row>
    <row r="4637" spans="1:20" s="121" customFormat="1" ht="20.100000000000001" customHeight="1" x14ac:dyDescent="0.3">
      <c r="A4637" s="80"/>
      <c r="B4637" s="110" t="str">
        <f>IF(E4637="","",VLOOKUP(E4637,[1]PROJECTES!$C$14:$G$5000,2,FALSE))</f>
        <v/>
      </c>
      <c r="C4637" s="80"/>
      <c r="D4637" s="283" t="str">
        <f>IF(E4637="","",VLOOKUP(E4637,[1]PROJECTES!$C$14:$G$5000,5,FALSE))</f>
        <v/>
      </c>
      <c r="E4637" s="79"/>
      <c r="F4637" s="110" t="str">
        <f>IF(I4637="","",VLOOKUP(I4637,[1]PROJECTES!$C$14:$G$5000,2,FALSE))</f>
        <v/>
      </c>
      <c r="G4637" s="112" t="str">
        <f>IF(E4637="","",VLOOKUP(E4637,[1]PROJECTES!$C$14:$G$5000,4,FALSE))</f>
        <v/>
      </c>
      <c r="H4637" s="95"/>
      <c r="I4637" s="113"/>
      <c r="J4637" s="144"/>
      <c r="K4637" s="115" t="str">
        <f t="shared" ref="K4637:K4650" si="199">IF(J4637="","",WEEKNUM(J4637,2)-0)</f>
        <v/>
      </c>
      <c r="L4637" s="116" t="str">
        <f t="shared" ref="L4637:L4650" ca="1" si="200">IF(M4637="","-",IF(G4637="TA","-",+M4637-TODAY()))</f>
        <v>-</v>
      </c>
      <c r="M4637" s="111" t="str">
        <f>IF(E4637="","",VLOOKUP(E4637,[1]PROJECTES!$C$14:$Z$5000,21,FALSE))</f>
        <v/>
      </c>
      <c r="N4637" s="117"/>
      <c r="O4637" s="118" t="s">
        <v>222</v>
      </c>
      <c r="P4637" s="119"/>
      <c r="Q4637" s="84"/>
      <c r="R4637" s="125"/>
      <c r="S4637" s="166"/>
      <c r="T4637" s="167"/>
    </row>
    <row r="4638" spans="1:20" s="121" customFormat="1" ht="20.100000000000001" customHeight="1" x14ac:dyDescent="0.3">
      <c r="A4638" s="80"/>
      <c r="B4638" s="110" t="str">
        <f>IF(E4638="","",VLOOKUP(E4638,[1]PROJECTES!$C$14:$G$5000,2,FALSE))</f>
        <v/>
      </c>
      <c r="C4638" s="80"/>
      <c r="D4638" s="283" t="str">
        <f>IF(E4638="","",VLOOKUP(E4638,[1]PROJECTES!$C$14:$G$5000,5,FALSE))</f>
        <v/>
      </c>
      <c r="E4638" s="79"/>
      <c r="F4638" s="110" t="str">
        <f>IF(I4638="","",VLOOKUP(I4638,[1]PROJECTES!$C$14:$G$5000,2,FALSE))</f>
        <v/>
      </c>
      <c r="G4638" s="112" t="str">
        <f>IF(E4638="","",VLOOKUP(E4638,[1]PROJECTES!$C$14:$G$5000,4,FALSE))</f>
        <v/>
      </c>
      <c r="H4638" s="95"/>
      <c r="I4638" s="113"/>
      <c r="J4638" s="144"/>
      <c r="K4638" s="115" t="str">
        <f t="shared" si="199"/>
        <v/>
      </c>
      <c r="L4638" s="116" t="str">
        <f t="shared" ca="1" si="200"/>
        <v>-</v>
      </c>
      <c r="M4638" s="111" t="str">
        <f>IF(E4638="","",VLOOKUP(E4638,[1]PROJECTES!$C$14:$Z$5000,21,FALSE))</f>
        <v/>
      </c>
      <c r="N4638" s="117"/>
      <c r="O4638" s="118" t="s">
        <v>222</v>
      </c>
      <c r="P4638" s="119"/>
      <c r="Q4638" s="84"/>
      <c r="R4638" s="125"/>
      <c r="S4638" s="166"/>
      <c r="T4638" s="167"/>
    </row>
    <row r="4639" spans="1:20" s="121" customFormat="1" ht="20.100000000000001" customHeight="1" x14ac:dyDescent="0.3">
      <c r="A4639" s="80"/>
      <c r="B4639" s="110" t="str">
        <f>IF(E4639="","",VLOOKUP(E4639,[1]PROJECTES!$C$14:$G$5000,2,FALSE))</f>
        <v/>
      </c>
      <c r="C4639" s="80"/>
      <c r="D4639" s="283" t="str">
        <f>IF(E4639="","",VLOOKUP(E4639,[1]PROJECTES!$C$14:$G$5000,5,FALSE))</f>
        <v/>
      </c>
      <c r="E4639" s="79"/>
      <c r="F4639" s="110" t="str">
        <f>IF(I4639="","",VLOOKUP(I4639,[1]PROJECTES!$C$14:$G$5000,2,FALSE))</f>
        <v/>
      </c>
      <c r="G4639" s="112" t="str">
        <f>IF(E4639="","",VLOOKUP(E4639,[1]PROJECTES!$C$14:$G$5000,4,FALSE))</f>
        <v/>
      </c>
      <c r="H4639" s="95"/>
      <c r="I4639" s="113"/>
      <c r="J4639" s="144"/>
      <c r="K4639" s="115" t="str">
        <f t="shared" si="199"/>
        <v/>
      </c>
      <c r="L4639" s="116" t="str">
        <f t="shared" ca="1" si="200"/>
        <v>-</v>
      </c>
      <c r="M4639" s="111" t="str">
        <f>IF(E4639="","",VLOOKUP(E4639,[1]PROJECTES!$C$14:$Z$5000,21,FALSE))</f>
        <v/>
      </c>
      <c r="N4639" s="117"/>
      <c r="O4639" s="118" t="s">
        <v>222</v>
      </c>
      <c r="P4639" s="119"/>
      <c r="Q4639" s="84"/>
      <c r="R4639" s="125"/>
      <c r="S4639" s="166"/>
      <c r="T4639" s="167"/>
    </row>
    <row r="4640" spans="1:20" s="121" customFormat="1" ht="20.100000000000001" customHeight="1" x14ac:dyDescent="0.3">
      <c r="A4640" s="80"/>
      <c r="B4640" s="110" t="str">
        <f>IF(E4640="","",VLOOKUP(E4640,[1]PROJECTES!$C$14:$G$5000,2,FALSE))</f>
        <v/>
      </c>
      <c r="C4640" s="80"/>
      <c r="D4640" s="283" t="str">
        <f>IF(E4640="","",VLOOKUP(E4640,[1]PROJECTES!$C$14:$G$5000,5,FALSE))</f>
        <v/>
      </c>
      <c r="E4640" s="79"/>
      <c r="F4640" s="110" t="str">
        <f>IF(I4640="","",VLOOKUP(I4640,[1]PROJECTES!$C$14:$G$5000,2,FALSE))</f>
        <v/>
      </c>
      <c r="G4640" s="112" t="str">
        <f>IF(E4640="","",VLOOKUP(E4640,[1]PROJECTES!$C$14:$G$5000,4,FALSE))</f>
        <v/>
      </c>
      <c r="H4640" s="95"/>
      <c r="I4640" s="113"/>
      <c r="J4640" s="144"/>
      <c r="K4640" s="115" t="str">
        <f t="shared" si="199"/>
        <v/>
      </c>
      <c r="L4640" s="116" t="str">
        <f t="shared" ca="1" si="200"/>
        <v>-</v>
      </c>
      <c r="M4640" s="111" t="str">
        <f>IF(E4640="","",VLOOKUP(E4640,[1]PROJECTES!$C$14:$Z$5000,21,FALSE))</f>
        <v/>
      </c>
      <c r="N4640" s="117"/>
      <c r="O4640" s="118" t="s">
        <v>222</v>
      </c>
      <c r="P4640" s="119"/>
      <c r="Q4640" s="84"/>
      <c r="R4640" s="125"/>
      <c r="S4640" s="166"/>
      <c r="T4640" s="167"/>
    </row>
    <row r="4641" spans="1:20" s="121" customFormat="1" ht="20.100000000000001" customHeight="1" x14ac:dyDescent="0.3">
      <c r="A4641" s="80"/>
      <c r="B4641" s="110" t="str">
        <f>IF(E4641="","",VLOOKUP(E4641,[1]PROJECTES!$C$14:$G$5000,2,FALSE))</f>
        <v/>
      </c>
      <c r="C4641" s="80"/>
      <c r="D4641" s="283" t="str">
        <f>IF(E4641="","",VLOOKUP(E4641,[1]PROJECTES!$C$14:$G$5000,5,FALSE))</f>
        <v/>
      </c>
      <c r="E4641" s="79"/>
      <c r="F4641" s="110" t="str">
        <f>IF(I4641="","",VLOOKUP(I4641,[1]PROJECTES!$C$14:$G$5000,2,FALSE))</f>
        <v/>
      </c>
      <c r="G4641" s="112" t="str">
        <f>IF(E4641="","",VLOOKUP(E4641,[1]PROJECTES!$C$14:$G$5000,4,FALSE))</f>
        <v/>
      </c>
      <c r="H4641" s="95"/>
      <c r="I4641" s="113"/>
      <c r="J4641" s="144"/>
      <c r="K4641" s="115" t="str">
        <f t="shared" si="199"/>
        <v/>
      </c>
      <c r="L4641" s="116" t="str">
        <f t="shared" ca="1" si="200"/>
        <v>-</v>
      </c>
      <c r="M4641" s="111" t="str">
        <f>IF(E4641="","",VLOOKUP(E4641,[1]PROJECTES!$C$14:$Z$5000,21,FALSE))</f>
        <v/>
      </c>
      <c r="N4641" s="117"/>
      <c r="O4641" s="118" t="s">
        <v>222</v>
      </c>
      <c r="P4641" s="119"/>
      <c r="Q4641" s="84"/>
      <c r="R4641" s="125"/>
      <c r="S4641" s="166"/>
      <c r="T4641" s="167"/>
    </row>
    <row r="4642" spans="1:20" s="121" customFormat="1" ht="20.100000000000001" customHeight="1" x14ac:dyDescent="0.3">
      <c r="A4642" s="80"/>
      <c r="B4642" s="110" t="str">
        <f>IF(E4642="","",VLOOKUP(E4642,[1]PROJECTES!$C$14:$G$5000,2,FALSE))</f>
        <v/>
      </c>
      <c r="C4642" s="80"/>
      <c r="D4642" s="283" t="str">
        <f>IF(E4642="","",VLOOKUP(E4642,[1]PROJECTES!$C$14:$G$5000,5,FALSE))</f>
        <v/>
      </c>
      <c r="E4642" s="79"/>
      <c r="F4642" s="110" t="str">
        <f>IF(I4642="","",VLOOKUP(I4642,[1]PROJECTES!$C$14:$G$5000,2,FALSE))</f>
        <v/>
      </c>
      <c r="G4642" s="112" t="str">
        <f>IF(E4642="","",VLOOKUP(E4642,[1]PROJECTES!$C$14:$G$5000,4,FALSE))</f>
        <v/>
      </c>
      <c r="H4642" s="95"/>
      <c r="I4642" s="113"/>
      <c r="J4642" s="144"/>
      <c r="K4642" s="115" t="str">
        <f t="shared" si="199"/>
        <v/>
      </c>
      <c r="L4642" s="116" t="str">
        <f t="shared" ca="1" si="200"/>
        <v>-</v>
      </c>
      <c r="M4642" s="111" t="str">
        <f>IF(E4642="","",VLOOKUP(E4642,[1]PROJECTES!$C$14:$Z$5000,21,FALSE))</f>
        <v/>
      </c>
      <c r="N4642" s="117"/>
      <c r="O4642" s="118" t="s">
        <v>222</v>
      </c>
      <c r="P4642" s="119"/>
      <c r="Q4642" s="84"/>
      <c r="R4642" s="125"/>
      <c r="S4642" s="166"/>
      <c r="T4642" s="167"/>
    </row>
    <row r="4643" spans="1:20" s="121" customFormat="1" ht="20.100000000000001" customHeight="1" x14ac:dyDescent="0.3">
      <c r="A4643" s="80"/>
      <c r="B4643" s="110" t="str">
        <f>IF(E4643="","",VLOOKUP(E4643,[1]PROJECTES!$C$14:$G$5000,2,FALSE))</f>
        <v/>
      </c>
      <c r="C4643" s="80"/>
      <c r="D4643" s="283" t="str">
        <f>IF(E4643="","",VLOOKUP(E4643,[1]PROJECTES!$C$14:$G$5000,5,FALSE))</f>
        <v/>
      </c>
      <c r="E4643" s="79"/>
      <c r="F4643" s="110" t="str">
        <f>IF(I4643="","",VLOOKUP(I4643,[1]PROJECTES!$C$14:$G$5000,2,FALSE))</f>
        <v/>
      </c>
      <c r="G4643" s="112" t="str">
        <f>IF(E4643="","",VLOOKUP(E4643,[1]PROJECTES!$C$14:$G$5000,4,FALSE))</f>
        <v/>
      </c>
      <c r="H4643" s="95"/>
      <c r="I4643" s="113"/>
      <c r="J4643" s="144"/>
      <c r="K4643" s="115" t="str">
        <f t="shared" si="199"/>
        <v/>
      </c>
      <c r="L4643" s="116" t="str">
        <f t="shared" ca="1" si="200"/>
        <v>-</v>
      </c>
      <c r="M4643" s="111" t="str">
        <f>IF(E4643="","",VLOOKUP(E4643,[1]PROJECTES!$C$14:$Z$5000,21,FALSE))</f>
        <v/>
      </c>
      <c r="N4643" s="117"/>
      <c r="O4643" s="118" t="s">
        <v>222</v>
      </c>
      <c r="P4643" s="119"/>
      <c r="Q4643" s="84"/>
      <c r="R4643" s="125"/>
      <c r="S4643" s="166"/>
      <c r="T4643" s="167"/>
    </row>
    <row r="4644" spans="1:20" s="121" customFormat="1" ht="20.100000000000001" customHeight="1" x14ac:dyDescent="0.3">
      <c r="A4644" s="80"/>
      <c r="B4644" s="110" t="str">
        <f>IF(E4644="","",VLOOKUP(E4644,[1]PROJECTES!$C$14:$G$5000,2,FALSE))</f>
        <v/>
      </c>
      <c r="C4644" s="80"/>
      <c r="D4644" s="283" t="str">
        <f>IF(E4644="","",VLOOKUP(E4644,[1]PROJECTES!$C$14:$G$5000,5,FALSE))</f>
        <v/>
      </c>
      <c r="E4644" s="79"/>
      <c r="F4644" s="110" t="str">
        <f>IF(I4644="","",VLOOKUP(I4644,[1]PROJECTES!$C$14:$G$5000,2,FALSE))</f>
        <v/>
      </c>
      <c r="G4644" s="112" t="str">
        <f>IF(E4644="","",VLOOKUP(E4644,[1]PROJECTES!$C$14:$G$5000,4,FALSE))</f>
        <v/>
      </c>
      <c r="H4644" s="95"/>
      <c r="I4644" s="113" t="str">
        <f>IF(H4644="","",VLOOKUP(H4644,BD!B$2:C$16,2,FALSE))</f>
        <v/>
      </c>
      <c r="J4644" s="144"/>
      <c r="K4644" s="115" t="str">
        <f t="shared" si="199"/>
        <v/>
      </c>
      <c r="L4644" s="116" t="str">
        <f t="shared" ca="1" si="200"/>
        <v>-</v>
      </c>
      <c r="M4644" s="111" t="str">
        <f>IF(E4644="","",VLOOKUP(E4644,[1]PROJECTES!$C$14:$Z$5000,21,FALSE))</f>
        <v/>
      </c>
      <c r="N4644" s="117"/>
      <c r="O4644" s="118" t="s">
        <v>222</v>
      </c>
      <c r="P4644" s="119"/>
      <c r="Q4644" s="84"/>
      <c r="R4644" s="125"/>
      <c r="S4644" s="166"/>
      <c r="T4644" s="167"/>
    </row>
    <row r="4645" spans="1:20" s="121" customFormat="1" ht="20.100000000000001" customHeight="1" x14ac:dyDescent="0.3">
      <c r="A4645" s="80"/>
      <c r="B4645" s="110" t="str">
        <f>IF(E4645="","",VLOOKUP(E4645,[1]PROJECTES!$C$14:$G$5000,2,FALSE))</f>
        <v/>
      </c>
      <c r="C4645" s="80"/>
      <c r="D4645" s="283" t="str">
        <f>IF(E4645="","",VLOOKUP(E4645,[1]PROJECTES!$C$14:$G$5000,5,FALSE))</f>
        <v/>
      </c>
      <c r="E4645" s="79"/>
      <c r="F4645" s="110" t="str">
        <f>IF(I4645="","",VLOOKUP(I4645,[1]PROJECTES!$C$14:$G$5000,2,FALSE))</f>
        <v/>
      </c>
      <c r="G4645" s="112" t="str">
        <f>IF(E4645="","",VLOOKUP(E4645,[1]PROJECTES!$C$14:$G$5000,4,FALSE))</f>
        <v/>
      </c>
      <c r="H4645" s="95"/>
      <c r="I4645" s="113"/>
      <c r="J4645" s="144"/>
      <c r="K4645" s="115" t="str">
        <f t="shared" si="199"/>
        <v/>
      </c>
      <c r="L4645" s="116" t="str">
        <f t="shared" ca="1" si="200"/>
        <v>-</v>
      </c>
      <c r="M4645" s="111" t="str">
        <f>IF(E4645="","",VLOOKUP(E4645,[1]PROJECTES!$C$14:$Z$5000,21,FALSE))</f>
        <v/>
      </c>
      <c r="N4645" s="117"/>
      <c r="O4645" s="118" t="s">
        <v>222</v>
      </c>
      <c r="P4645" s="119"/>
      <c r="Q4645" s="84"/>
      <c r="R4645" s="125"/>
      <c r="S4645" s="166"/>
      <c r="T4645" s="167"/>
    </row>
    <row r="4646" spans="1:20" s="121" customFormat="1" ht="20.100000000000001" customHeight="1" x14ac:dyDescent="0.3">
      <c r="A4646" s="80"/>
      <c r="B4646" s="110" t="str">
        <f>IF(E4646="","",VLOOKUP(E4646,[1]PROJECTES!$C$14:$G$5000,2,FALSE))</f>
        <v/>
      </c>
      <c r="C4646" s="80"/>
      <c r="D4646" s="283" t="str">
        <f>IF(E4646="","",VLOOKUP(E4646,[1]PROJECTES!$C$14:$G$5000,5,FALSE))</f>
        <v/>
      </c>
      <c r="E4646" s="79"/>
      <c r="F4646" s="110" t="str">
        <f>IF(I4646="","",VLOOKUP(I4646,[1]PROJECTES!$C$14:$G$5000,2,FALSE))</f>
        <v/>
      </c>
      <c r="G4646" s="112" t="str">
        <f>IF(E4646="","",VLOOKUP(E4646,[1]PROJECTES!$C$14:$G$5000,4,FALSE))</f>
        <v/>
      </c>
      <c r="H4646" s="95"/>
      <c r="I4646" s="113" t="str">
        <f>IF(H4646="","",VLOOKUP(H4646,BD!B$2:C$16,2,FALSE))</f>
        <v/>
      </c>
      <c r="J4646" s="144"/>
      <c r="K4646" s="115" t="str">
        <f t="shared" si="199"/>
        <v/>
      </c>
      <c r="L4646" s="116" t="str">
        <f t="shared" ca="1" si="200"/>
        <v>-</v>
      </c>
      <c r="M4646" s="111" t="str">
        <f>IF(E4646="","",VLOOKUP(E4646,[1]PROJECTES!$C$14:$Z$5000,21,FALSE))</f>
        <v/>
      </c>
      <c r="N4646" s="117"/>
      <c r="O4646" s="118" t="s">
        <v>222</v>
      </c>
      <c r="P4646" s="119"/>
      <c r="Q4646" s="84"/>
      <c r="R4646" s="125"/>
      <c r="S4646" s="166"/>
      <c r="T4646" s="167"/>
    </row>
    <row r="4647" spans="1:20" s="121" customFormat="1" ht="20.100000000000001" customHeight="1" x14ac:dyDescent="0.3">
      <c r="A4647" s="80"/>
      <c r="B4647" s="110" t="str">
        <f>IF(E4647="","",VLOOKUP(E4647,[1]PROJECTES!$C$14:$G$5000,2,FALSE))</f>
        <v/>
      </c>
      <c r="C4647" s="80"/>
      <c r="D4647" s="283" t="str">
        <f>IF(E4647="","",VLOOKUP(E4647,[1]PROJECTES!$C$14:$G$5000,5,FALSE))</f>
        <v/>
      </c>
      <c r="E4647" s="79"/>
      <c r="F4647" s="110" t="str">
        <f>IF(I4647="","",VLOOKUP(I4647,[1]PROJECTES!$C$14:$G$5000,2,FALSE))</f>
        <v/>
      </c>
      <c r="G4647" s="112" t="str">
        <f>IF(E4647="","",VLOOKUP(E4647,[1]PROJECTES!$C$14:$G$5000,4,FALSE))</f>
        <v/>
      </c>
      <c r="H4647" s="95"/>
      <c r="I4647" s="113" t="str">
        <f>IF(H4647="","",VLOOKUP(H4647,BD!B$2:C$16,2,FALSE))</f>
        <v/>
      </c>
      <c r="J4647" s="144"/>
      <c r="K4647" s="115" t="str">
        <f t="shared" si="199"/>
        <v/>
      </c>
      <c r="L4647" s="116" t="str">
        <f t="shared" ca="1" si="200"/>
        <v>-</v>
      </c>
      <c r="M4647" s="111" t="str">
        <f>IF(E4647="","",VLOOKUP(E4647,[1]PROJECTES!$C$14:$Z$5000,21,FALSE))</f>
        <v/>
      </c>
      <c r="N4647" s="117"/>
      <c r="O4647" s="118" t="s">
        <v>222</v>
      </c>
      <c r="P4647" s="119"/>
      <c r="Q4647" s="84"/>
      <c r="R4647" s="125"/>
      <c r="S4647" s="166"/>
      <c r="T4647" s="167"/>
    </row>
    <row r="4648" spans="1:20" s="121" customFormat="1" ht="20.100000000000001" customHeight="1" x14ac:dyDescent="0.3">
      <c r="A4648" s="80"/>
      <c r="B4648" s="110" t="str">
        <f>IF(E4648="","",VLOOKUP(E4648,[1]PROJECTES!$C$14:$G$5000,2,FALSE))</f>
        <v/>
      </c>
      <c r="C4648" s="80"/>
      <c r="D4648" s="283" t="str">
        <f>IF(E4648="","",VLOOKUP(E4648,[1]PROJECTES!$C$14:$G$5000,5,FALSE))</f>
        <v/>
      </c>
      <c r="E4648" s="79"/>
      <c r="F4648" s="110" t="str">
        <f>IF(I4648="","",VLOOKUP(I4648,[1]PROJECTES!$C$14:$G$5000,2,FALSE))</f>
        <v/>
      </c>
      <c r="G4648" s="112" t="str">
        <f>IF(E4648="","",VLOOKUP(E4648,[1]PROJECTES!$C$14:$G$5000,4,FALSE))</f>
        <v/>
      </c>
      <c r="H4648" s="95"/>
      <c r="I4648" s="113"/>
      <c r="J4648" s="144"/>
      <c r="K4648" s="115" t="str">
        <f t="shared" si="199"/>
        <v/>
      </c>
      <c r="L4648" s="116" t="str">
        <f t="shared" ca="1" si="200"/>
        <v>-</v>
      </c>
      <c r="M4648" s="111" t="str">
        <f>IF(E4648="","",VLOOKUP(E4648,[1]PROJECTES!$C$14:$Z$5000,21,FALSE))</f>
        <v/>
      </c>
      <c r="N4648" s="117"/>
      <c r="O4648" s="118" t="s">
        <v>222</v>
      </c>
      <c r="P4648" s="119"/>
      <c r="Q4648" s="84"/>
      <c r="R4648" s="125"/>
      <c r="S4648" s="166"/>
      <c r="T4648" s="167"/>
    </row>
    <row r="4649" spans="1:20" s="121" customFormat="1" ht="20.100000000000001" customHeight="1" x14ac:dyDescent="0.3">
      <c r="A4649" s="80"/>
      <c r="B4649" s="110" t="str">
        <f>IF(E4649="","",VLOOKUP(E4649,[1]PROJECTES!$C$14:$G$5000,2,FALSE))</f>
        <v/>
      </c>
      <c r="C4649" s="80"/>
      <c r="D4649" s="283" t="str">
        <f>IF(E4649="","",VLOOKUP(E4649,[1]PROJECTES!$C$14:$G$5000,5,FALSE))</f>
        <v/>
      </c>
      <c r="E4649" s="79"/>
      <c r="F4649" s="110" t="str">
        <f>IF(I4649="","",VLOOKUP(I4649,[1]PROJECTES!$C$14:$G$5000,2,FALSE))</f>
        <v/>
      </c>
      <c r="G4649" s="112" t="str">
        <f>IF(E4649="","",VLOOKUP(E4649,[1]PROJECTES!$C$14:$G$5000,4,FALSE))</f>
        <v/>
      </c>
      <c r="H4649" s="95"/>
      <c r="I4649" s="113"/>
      <c r="J4649" s="144"/>
      <c r="K4649" s="115" t="str">
        <f t="shared" si="199"/>
        <v/>
      </c>
      <c r="L4649" s="116" t="str">
        <f t="shared" ca="1" si="200"/>
        <v>-</v>
      </c>
      <c r="M4649" s="111" t="str">
        <f>IF(E4649="","",VLOOKUP(E4649,[1]PROJECTES!$C$14:$Z$5000,21,FALSE))</f>
        <v/>
      </c>
      <c r="N4649" s="117"/>
      <c r="O4649" s="118" t="s">
        <v>222</v>
      </c>
      <c r="P4649" s="119"/>
      <c r="Q4649" s="84"/>
      <c r="R4649" s="125"/>
      <c r="S4649" s="166"/>
      <c r="T4649" s="167"/>
    </row>
    <row r="4650" spans="1:20" s="121" customFormat="1" ht="20.100000000000001" customHeight="1" x14ac:dyDescent="0.3">
      <c r="A4650" s="80"/>
      <c r="B4650" s="110" t="str">
        <f>IF(E4650="","",VLOOKUP(E4650,[1]PROJECTES!$C$14:$G$5000,2,FALSE))</f>
        <v/>
      </c>
      <c r="C4650" s="80"/>
      <c r="D4650" s="283" t="str">
        <f>IF(E4650="","",VLOOKUP(E4650,[1]PROJECTES!$C$14:$G$5000,5,FALSE))</f>
        <v/>
      </c>
      <c r="E4650" s="79"/>
      <c r="F4650" s="110" t="str">
        <f>IF(I4650="","",VLOOKUP(I4650,[1]PROJECTES!$C$14:$G$5000,2,FALSE))</f>
        <v/>
      </c>
      <c r="G4650" s="112" t="str">
        <f>IF(E4650="","",VLOOKUP(E4650,[1]PROJECTES!$C$14:$G$5000,4,FALSE))</f>
        <v/>
      </c>
      <c r="H4650" s="95"/>
      <c r="I4650" s="113" t="str">
        <f>IF(H4650="","",VLOOKUP(H4650,BD!B$2:C$16,2,FALSE))</f>
        <v/>
      </c>
      <c r="J4650" s="144"/>
      <c r="K4650" s="115" t="str">
        <f t="shared" si="199"/>
        <v/>
      </c>
      <c r="L4650" s="116" t="str">
        <f t="shared" ca="1" si="200"/>
        <v>-</v>
      </c>
      <c r="M4650" s="111" t="str">
        <f>IF(E4650="","",VLOOKUP(E4650,[1]PROJECTES!$C$14:$Z$5000,21,FALSE))</f>
        <v/>
      </c>
      <c r="N4650" s="117"/>
      <c r="O4650" s="118" t="s">
        <v>222</v>
      </c>
      <c r="P4650" s="119"/>
      <c r="Q4650" s="84"/>
      <c r="R4650" s="125"/>
      <c r="S4650" s="166"/>
      <c r="T4650" s="167"/>
    </row>
    <row r="4651" spans="1:20" s="121" customFormat="1" ht="20.100000000000001" customHeight="1" x14ac:dyDescent="0.3">
      <c r="A4651" s="80"/>
      <c r="B4651" s="110" t="str">
        <f>IF(E4651="","",VLOOKUP(E4651,[1]PROJECTES!$C$14:$G$5000,2,FALSE))</f>
        <v/>
      </c>
      <c r="C4651" s="80"/>
      <c r="D4651" s="283" t="str">
        <f>IF(E4651="","",VLOOKUP(E4651,[1]PROJECTES!$C$14:$G$5000,5,FALSE))</f>
        <v/>
      </c>
      <c r="E4651" s="79"/>
      <c r="F4651" s="110" t="str">
        <f>IF(I4651="","",VLOOKUP(I4651,[1]PROJECTES!$C$14:$G$5000,2,FALSE))</f>
        <v/>
      </c>
      <c r="G4651" s="112" t="str">
        <f>IF(E4651="","",VLOOKUP(E4651,[1]PROJECTES!$C$14:$G$5000,4,FALSE))</f>
        <v/>
      </c>
      <c r="H4651" s="95"/>
      <c r="I4651" s="113" t="str">
        <f>IF(H4651="","",VLOOKUP(H4651,BD!B$2:C$16,2,FALSE))</f>
        <v/>
      </c>
      <c r="J4651" s="114"/>
      <c r="K4651" s="115" t="str">
        <f t="shared" ref="K4651:K4711" si="201">IF(J4651="","",WEEKNUM(J4651,2)-0)</f>
        <v/>
      </c>
      <c r="L4651" s="116" t="str">
        <f t="shared" ref="L4651:L4712" ca="1" si="202">IF(M4651="","-",IF(G4651="TA","-",+M4651-TODAY()))</f>
        <v>-</v>
      </c>
      <c r="M4651" s="111" t="str">
        <f>IF(E4651="","",VLOOKUP(E4651,[1]PROJECTES!$C$14:$Z$5000,21,FALSE))</f>
        <v/>
      </c>
      <c r="N4651" s="117"/>
      <c r="O4651" s="118" t="s">
        <v>222</v>
      </c>
      <c r="P4651" s="119"/>
      <c r="Q4651" s="84"/>
      <c r="R4651" s="125"/>
      <c r="S4651" s="166"/>
      <c r="T4651" s="167"/>
    </row>
    <row r="4652" spans="1:20" s="121" customFormat="1" ht="20.100000000000001" customHeight="1" x14ac:dyDescent="0.3">
      <c r="A4652" s="80"/>
      <c r="B4652" s="110" t="str">
        <f>IF(E4652="","",VLOOKUP(E4652,[1]PROJECTES!$C$14:$G$5000,2,FALSE))</f>
        <v/>
      </c>
      <c r="C4652" s="80"/>
      <c r="D4652" s="283" t="str">
        <f>IF(E4652="","",VLOOKUP(E4652,[1]PROJECTES!$C$14:$G$5000,5,FALSE))</f>
        <v/>
      </c>
      <c r="E4652" s="79"/>
      <c r="F4652" s="110" t="str">
        <f>IF(I4652="","",VLOOKUP(I4652,[1]PROJECTES!$C$14:$G$5000,2,FALSE))</f>
        <v/>
      </c>
      <c r="G4652" s="112" t="str">
        <f>IF(E4652="","",VLOOKUP(E4652,[1]PROJECTES!$C$14:$G$5000,4,FALSE))</f>
        <v/>
      </c>
      <c r="H4652" s="95"/>
      <c r="I4652" s="113" t="str">
        <f>IF(H4652="","",VLOOKUP(H4652,BD!B$2:C$16,2,FALSE))</f>
        <v/>
      </c>
      <c r="J4652" s="114"/>
      <c r="K4652" s="115" t="str">
        <f t="shared" si="201"/>
        <v/>
      </c>
      <c r="L4652" s="116" t="str">
        <f t="shared" ca="1" si="202"/>
        <v>-</v>
      </c>
      <c r="M4652" s="111" t="str">
        <f>IF(E4652="","",VLOOKUP(E4652,[1]PROJECTES!$C$14:$Z$5000,21,FALSE))</f>
        <v/>
      </c>
      <c r="N4652" s="117"/>
      <c r="O4652" s="118" t="s">
        <v>222</v>
      </c>
      <c r="P4652" s="119"/>
      <c r="Q4652" s="84"/>
      <c r="R4652" s="125"/>
      <c r="S4652" s="166"/>
      <c r="T4652" s="167"/>
    </row>
    <row r="4653" spans="1:20" s="121" customFormat="1" ht="20.100000000000001" customHeight="1" x14ac:dyDescent="0.3">
      <c r="A4653" s="80"/>
      <c r="B4653" s="110" t="str">
        <f>IF(E4653="","",VLOOKUP(E4653,[1]PROJECTES!$C$14:$G$5000,2,FALSE))</f>
        <v/>
      </c>
      <c r="C4653" s="80"/>
      <c r="D4653" s="283" t="str">
        <f>IF(E4653="","",VLOOKUP(E4653,[1]PROJECTES!$C$14:$G$5000,5,FALSE))</f>
        <v/>
      </c>
      <c r="E4653" s="79"/>
      <c r="F4653" s="110" t="str">
        <f>IF(I4653="","",VLOOKUP(I4653,[1]PROJECTES!$C$14:$G$5000,2,FALSE))</f>
        <v/>
      </c>
      <c r="G4653" s="112" t="str">
        <f>IF(E4653="","",VLOOKUP(E4653,[1]PROJECTES!$C$14:$G$5000,4,FALSE))</f>
        <v/>
      </c>
      <c r="H4653" s="95"/>
      <c r="I4653" s="113" t="str">
        <f>IF(H4653="","",VLOOKUP(H4653,BD!B$2:C$16,2,FALSE))</f>
        <v/>
      </c>
      <c r="J4653" s="114"/>
      <c r="K4653" s="115" t="str">
        <f t="shared" si="201"/>
        <v/>
      </c>
      <c r="L4653" s="116" t="str">
        <f t="shared" ca="1" si="202"/>
        <v>-</v>
      </c>
      <c r="M4653" s="111" t="str">
        <f>IF(E4653="","",VLOOKUP(E4653,[1]PROJECTES!$C$14:$Z$5000,21,FALSE))</f>
        <v/>
      </c>
      <c r="N4653" s="117"/>
      <c r="O4653" s="118" t="s">
        <v>222</v>
      </c>
      <c r="P4653" s="119"/>
      <c r="Q4653" s="84"/>
      <c r="R4653" s="125"/>
      <c r="S4653" s="166"/>
      <c r="T4653" s="167"/>
    </row>
    <row r="4654" spans="1:20" s="121" customFormat="1" ht="20.100000000000001" customHeight="1" x14ac:dyDescent="0.3">
      <c r="A4654" s="80"/>
      <c r="B4654" s="110" t="str">
        <f>IF(E4654="","",VLOOKUP(E4654,[1]PROJECTES!$C$14:$G$5000,2,FALSE))</f>
        <v/>
      </c>
      <c r="C4654" s="80"/>
      <c r="D4654" s="283" t="str">
        <f>IF(E4654="","",VLOOKUP(E4654,[1]PROJECTES!$C$14:$G$5000,5,FALSE))</f>
        <v/>
      </c>
      <c r="E4654" s="79"/>
      <c r="F4654" s="110" t="str">
        <f>IF(I4654="","",VLOOKUP(I4654,[1]PROJECTES!$C$14:$G$5000,2,FALSE))</f>
        <v/>
      </c>
      <c r="G4654" s="112" t="str">
        <f>IF(E4654="","",VLOOKUP(E4654,[1]PROJECTES!$C$14:$G$5000,4,FALSE))</f>
        <v/>
      </c>
      <c r="H4654" s="95"/>
      <c r="I4654" s="113" t="str">
        <f>IF(H4654="","",VLOOKUP(H4654,BD!B$2:C$16,2,FALSE))</f>
        <v/>
      </c>
      <c r="J4654" s="114"/>
      <c r="K4654" s="115" t="str">
        <f t="shared" si="201"/>
        <v/>
      </c>
      <c r="L4654" s="116" t="str">
        <f t="shared" ca="1" si="202"/>
        <v>-</v>
      </c>
      <c r="M4654" s="111" t="str">
        <f>IF(E4654="","",VLOOKUP(E4654,[1]PROJECTES!$C$14:$Z$5000,21,FALSE))</f>
        <v/>
      </c>
      <c r="N4654" s="117"/>
      <c r="O4654" s="118" t="s">
        <v>222</v>
      </c>
      <c r="P4654" s="119"/>
      <c r="Q4654" s="84"/>
      <c r="R4654" s="125"/>
      <c r="S4654" s="166"/>
      <c r="T4654" s="167"/>
    </row>
    <row r="4655" spans="1:20" s="121" customFormat="1" ht="20.100000000000001" customHeight="1" x14ac:dyDescent="0.3">
      <c r="A4655" s="80"/>
      <c r="B4655" s="110" t="str">
        <f>IF(E4655="","",VLOOKUP(E4655,[1]PROJECTES!$C$14:$G$5000,2,FALSE))</f>
        <v/>
      </c>
      <c r="C4655" s="80"/>
      <c r="D4655" s="283" t="str">
        <f>IF(E4655="","",VLOOKUP(E4655,[1]PROJECTES!$C$14:$G$5000,5,FALSE))</f>
        <v/>
      </c>
      <c r="E4655" s="79"/>
      <c r="F4655" s="110" t="str">
        <f>IF(I4655="","",VLOOKUP(I4655,[1]PROJECTES!$C$14:$G$5000,2,FALSE))</f>
        <v/>
      </c>
      <c r="G4655" s="112" t="str">
        <f>IF(E4655="","",VLOOKUP(E4655,[1]PROJECTES!$C$14:$G$5000,4,FALSE))</f>
        <v/>
      </c>
      <c r="H4655" s="95"/>
      <c r="I4655" s="113" t="str">
        <f>IF(H4655="","",VLOOKUP(H4655,BD!B$2:C$16,2,FALSE))</f>
        <v/>
      </c>
      <c r="J4655" s="114"/>
      <c r="K4655" s="115" t="str">
        <f t="shared" si="201"/>
        <v/>
      </c>
      <c r="L4655" s="116" t="str">
        <f t="shared" ca="1" si="202"/>
        <v>-</v>
      </c>
      <c r="M4655" s="111" t="str">
        <f>IF(E4655="","",VLOOKUP(E4655,[1]PROJECTES!$C$14:$Z$5000,21,FALSE))</f>
        <v/>
      </c>
      <c r="N4655" s="117"/>
      <c r="O4655" s="118" t="s">
        <v>222</v>
      </c>
      <c r="P4655" s="119"/>
      <c r="Q4655" s="84"/>
      <c r="R4655" s="125"/>
      <c r="S4655" s="166"/>
      <c r="T4655" s="167"/>
    </row>
    <row r="4656" spans="1:20" s="121" customFormat="1" ht="20.100000000000001" customHeight="1" x14ac:dyDescent="0.3">
      <c r="A4656" s="80"/>
      <c r="B4656" s="110" t="str">
        <f>IF(E4656="","",VLOOKUP(E4656,[1]PROJECTES!$C$14:$G$5000,2,FALSE))</f>
        <v/>
      </c>
      <c r="C4656" s="80"/>
      <c r="D4656" s="283" t="str">
        <f>IF(E4656="","",VLOOKUP(E4656,[1]PROJECTES!$C$14:$G$5000,5,FALSE))</f>
        <v/>
      </c>
      <c r="E4656" s="79"/>
      <c r="F4656" s="110" t="str">
        <f>IF(I4656="","",VLOOKUP(I4656,[1]PROJECTES!$C$14:$G$5000,2,FALSE))</f>
        <v/>
      </c>
      <c r="G4656" s="112" t="str">
        <f>IF(E4656="","",VLOOKUP(E4656,[1]PROJECTES!$C$14:$G$5000,4,FALSE))</f>
        <v/>
      </c>
      <c r="H4656" s="95"/>
      <c r="I4656" s="113" t="str">
        <f>IF(H4656="","",VLOOKUP(H4656,BD!B$2:C$16,2,FALSE))</f>
        <v/>
      </c>
      <c r="J4656" s="114"/>
      <c r="K4656" s="115" t="str">
        <f t="shared" si="201"/>
        <v/>
      </c>
      <c r="L4656" s="116" t="str">
        <f t="shared" ca="1" si="202"/>
        <v>-</v>
      </c>
      <c r="M4656" s="111" t="str">
        <f>IF(E4656="","",VLOOKUP(E4656,[1]PROJECTES!$C$14:$Z$5000,21,FALSE))</f>
        <v/>
      </c>
      <c r="N4656" s="117"/>
      <c r="O4656" s="118" t="s">
        <v>222</v>
      </c>
      <c r="P4656" s="119"/>
      <c r="Q4656" s="84"/>
      <c r="R4656" s="125"/>
      <c r="S4656" s="166"/>
      <c r="T4656" s="167"/>
    </row>
    <row r="4657" spans="1:20" s="121" customFormat="1" ht="20.100000000000001" customHeight="1" x14ac:dyDescent="0.3">
      <c r="A4657" s="80"/>
      <c r="B4657" s="110" t="str">
        <f>IF(E4657="","",VLOOKUP(E4657,[1]PROJECTES!$C$14:$G$5000,2,FALSE))</f>
        <v/>
      </c>
      <c r="C4657" s="80"/>
      <c r="D4657" s="283" t="str">
        <f>IF(E4657="","",VLOOKUP(E4657,[1]PROJECTES!$C$14:$G$5000,5,FALSE))</f>
        <v/>
      </c>
      <c r="E4657" s="79"/>
      <c r="F4657" s="110" t="str">
        <f>IF(I4657="","",VLOOKUP(I4657,[1]PROJECTES!$C$14:$G$5000,2,FALSE))</f>
        <v/>
      </c>
      <c r="G4657" s="112" t="str">
        <f>IF(E4657="","",VLOOKUP(E4657,[1]PROJECTES!$C$14:$G$5000,4,FALSE))</f>
        <v/>
      </c>
      <c r="H4657" s="95"/>
      <c r="I4657" s="113" t="str">
        <f>IF(H4657="","",VLOOKUP(H4657,BD!B$2:C$16,2,FALSE))</f>
        <v/>
      </c>
      <c r="J4657" s="114"/>
      <c r="K4657" s="115" t="str">
        <f t="shared" si="201"/>
        <v/>
      </c>
      <c r="L4657" s="116" t="str">
        <f t="shared" ca="1" si="202"/>
        <v>-</v>
      </c>
      <c r="M4657" s="111" t="str">
        <f>IF(E4657="","",VLOOKUP(E4657,[1]PROJECTES!$C$14:$Z$5000,21,FALSE))</f>
        <v/>
      </c>
      <c r="N4657" s="117"/>
      <c r="O4657" s="118" t="s">
        <v>222</v>
      </c>
      <c r="P4657" s="119"/>
      <c r="Q4657" s="84"/>
      <c r="R4657" s="125"/>
      <c r="S4657" s="166"/>
      <c r="T4657" s="167"/>
    </row>
    <row r="4658" spans="1:20" s="121" customFormat="1" ht="20.100000000000001" customHeight="1" x14ac:dyDescent="0.3">
      <c r="A4658" s="80"/>
      <c r="B4658" s="110" t="str">
        <f>IF(E4658="","",VLOOKUP(E4658,[1]PROJECTES!$C$14:$G$5000,2,FALSE))</f>
        <v/>
      </c>
      <c r="C4658" s="80"/>
      <c r="D4658" s="283" t="str">
        <f>IF(E4658="","",VLOOKUP(E4658,[1]PROJECTES!$C$14:$G$5000,5,FALSE))</f>
        <v/>
      </c>
      <c r="E4658" s="79"/>
      <c r="F4658" s="110" t="str">
        <f>IF(I4658="","",VLOOKUP(I4658,[1]PROJECTES!$C$14:$G$5000,2,FALSE))</f>
        <v/>
      </c>
      <c r="G4658" s="112" t="str">
        <f>IF(E4658="","",VLOOKUP(E4658,[1]PROJECTES!$C$14:$G$5000,4,FALSE))</f>
        <v/>
      </c>
      <c r="H4658" s="95"/>
      <c r="I4658" s="113" t="str">
        <f>IF(H4658="","",VLOOKUP(H4658,BD!B$2:C$16,2,FALSE))</f>
        <v/>
      </c>
      <c r="J4658" s="114"/>
      <c r="K4658" s="115" t="str">
        <f t="shared" si="201"/>
        <v/>
      </c>
      <c r="L4658" s="116" t="str">
        <f t="shared" ca="1" si="202"/>
        <v>-</v>
      </c>
      <c r="M4658" s="111" t="str">
        <f>IF(E4658="","",VLOOKUP(E4658,[1]PROJECTES!$C$14:$Z$5000,21,FALSE))</f>
        <v/>
      </c>
      <c r="N4658" s="117"/>
      <c r="O4658" s="118" t="s">
        <v>222</v>
      </c>
      <c r="P4658" s="119"/>
      <c r="Q4658" s="84"/>
      <c r="R4658" s="125"/>
      <c r="S4658" s="166"/>
      <c r="T4658" s="167"/>
    </row>
    <row r="4659" spans="1:20" s="121" customFormat="1" ht="20.100000000000001" customHeight="1" x14ac:dyDescent="0.3">
      <c r="A4659" s="80"/>
      <c r="B4659" s="110" t="str">
        <f>IF(E4659="","",VLOOKUP(E4659,[1]PROJECTES!$C$14:$G$5000,2,FALSE))</f>
        <v/>
      </c>
      <c r="C4659" s="80"/>
      <c r="D4659" s="283" t="str">
        <f>IF(E4659="","",VLOOKUP(E4659,[1]PROJECTES!$C$14:$G$5000,5,FALSE))</f>
        <v/>
      </c>
      <c r="E4659" s="79"/>
      <c r="F4659" s="110" t="str">
        <f>IF(I4659="","",VLOOKUP(I4659,[1]PROJECTES!$C$14:$G$5000,2,FALSE))</f>
        <v/>
      </c>
      <c r="G4659" s="112" t="str">
        <f>IF(E4659="","",VLOOKUP(E4659,[1]PROJECTES!$C$14:$G$5000,4,FALSE))</f>
        <v/>
      </c>
      <c r="H4659" s="95"/>
      <c r="I4659" s="113" t="str">
        <f>IF(H4659="","",VLOOKUP(H4659,BD!B$2:C$16,2,FALSE))</f>
        <v/>
      </c>
      <c r="J4659" s="114"/>
      <c r="K4659" s="115" t="str">
        <f t="shared" si="201"/>
        <v/>
      </c>
      <c r="L4659" s="116" t="str">
        <f t="shared" ca="1" si="202"/>
        <v>-</v>
      </c>
      <c r="M4659" s="111" t="str">
        <f>IF(E4659="","",VLOOKUP(E4659,[1]PROJECTES!$C$14:$Z$5000,21,FALSE))</f>
        <v/>
      </c>
      <c r="N4659" s="117"/>
      <c r="O4659" s="118" t="s">
        <v>222</v>
      </c>
      <c r="P4659" s="119"/>
      <c r="Q4659" s="84"/>
      <c r="R4659" s="125"/>
      <c r="S4659" s="166"/>
      <c r="T4659" s="167"/>
    </row>
    <row r="4660" spans="1:20" s="121" customFormat="1" ht="20.100000000000001" customHeight="1" x14ac:dyDescent="0.3">
      <c r="A4660" s="80"/>
      <c r="B4660" s="110" t="str">
        <f>IF(E4660="","",VLOOKUP(E4660,[1]PROJECTES!$C$14:$G$5000,2,FALSE))</f>
        <v/>
      </c>
      <c r="C4660" s="80"/>
      <c r="D4660" s="283" t="str">
        <f>IF(E4660="","",VLOOKUP(E4660,[1]PROJECTES!$C$14:$G$5000,5,FALSE))</f>
        <v/>
      </c>
      <c r="E4660" s="79"/>
      <c r="F4660" s="110" t="str">
        <f>IF(I4660="","",VLOOKUP(I4660,[1]PROJECTES!$C$14:$G$5000,2,FALSE))</f>
        <v/>
      </c>
      <c r="G4660" s="112" t="str">
        <f>IF(E4660="","",VLOOKUP(E4660,[1]PROJECTES!$C$14:$G$5000,4,FALSE))</f>
        <v/>
      </c>
      <c r="H4660" s="95"/>
      <c r="I4660" s="113" t="str">
        <f>IF(H4660="","",VLOOKUP(H4660,BD!B$2:C$16,2,FALSE))</f>
        <v/>
      </c>
      <c r="J4660" s="114"/>
      <c r="K4660" s="115" t="str">
        <f t="shared" si="201"/>
        <v/>
      </c>
      <c r="L4660" s="116" t="str">
        <f t="shared" ca="1" si="202"/>
        <v>-</v>
      </c>
      <c r="M4660" s="111" t="str">
        <f>IF(E4660="","",VLOOKUP(E4660,[1]PROJECTES!$C$14:$Z$5000,21,FALSE))</f>
        <v/>
      </c>
      <c r="N4660" s="117"/>
      <c r="O4660" s="118" t="s">
        <v>222</v>
      </c>
      <c r="P4660" s="119"/>
      <c r="Q4660" s="84"/>
      <c r="R4660" s="125"/>
      <c r="S4660" s="166"/>
      <c r="T4660" s="167"/>
    </row>
    <row r="4661" spans="1:20" s="121" customFormat="1" ht="20.100000000000001" customHeight="1" x14ac:dyDescent="0.3">
      <c r="A4661" s="80"/>
      <c r="B4661" s="110" t="str">
        <f>IF(E4661="","",VLOOKUP(E4661,[1]PROJECTES!$C$14:$G$5000,2,FALSE))</f>
        <v/>
      </c>
      <c r="C4661" s="80"/>
      <c r="D4661" s="283" t="str">
        <f>IF(E4661="","",VLOOKUP(E4661,[1]PROJECTES!$C$14:$G$5000,5,FALSE))</f>
        <v/>
      </c>
      <c r="E4661" s="79"/>
      <c r="F4661" s="110" t="str">
        <f>IF(I4661="","",VLOOKUP(I4661,[1]PROJECTES!$C$14:$G$5000,2,FALSE))</f>
        <v/>
      </c>
      <c r="G4661" s="112" t="str">
        <f>IF(E4661="","",VLOOKUP(E4661,[1]PROJECTES!$C$14:$G$5000,4,FALSE))</f>
        <v/>
      </c>
      <c r="H4661" s="95"/>
      <c r="I4661" s="113" t="str">
        <f>IF(H4661="","",VLOOKUP(H4661,BD!B$2:C$16,2,FALSE))</f>
        <v/>
      </c>
      <c r="J4661" s="114"/>
      <c r="K4661" s="115" t="str">
        <f t="shared" ref="K4661" si="203">IF(J4661="","",WEEKNUM(J4661,2)-0)</f>
        <v/>
      </c>
      <c r="L4661" s="116" t="str">
        <f t="shared" ref="L4661" ca="1" si="204">IF(M4661="","-",IF(G4661="TA","-",+M4661-TODAY()))</f>
        <v>-</v>
      </c>
      <c r="M4661" s="111" t="str">
        <f>IF(E4661="","",VLOOKUP(E4661,[1]PROJECTES!$C$14:$Z$5000,21,FALSE))</f>
        <v/>
      </c>
      <c r="N4661" s="117"/>
      <c r="O4661" s="118" t="s">
        <v>222</v>
      </c>
      <c r="P4661" s="119"/>
      <c r="Q4661" s="84"/>
      <c r="R4661" s="125"/>
      <c r="S4661" s="166"/>
      <c r="T4661" s="167"/>
    </row>
    <row r="4662" spans="1:20" s="121" customFormat="1" ht="20.100000000000001" customHeight="1" x14ac:dyDescent="0.3">
      <c r="A4662" s="80"/>
      <c r="B4662" s="110" t="str">
        <f>IF(E4662="","",VLOOKUP(E4662,[1]PROJECTES!$C$14:$G$5000,2,FALSE))</f>
        <v/>
      </c>
      <c r="C4662" s="80"/>
      <c r="D4662" s="283" t="str">
        <f>IF(E4662="","",VLOOKUP(E4662,[1]PROJECTES!$C$14:$G$5000,5,FALSE))</f>
        <v/>
      </c>
      <c r="E4662" s="79"/>
      <c r="F4662" s="110" t="str">
        <f>IF(I4662="","",VLOOKUP(I4662,[1]PROJECTES!$C$14:$G$5000,2,FALSE))</f>
        <v/>
      </c>
      <c r="G4662" s="112" t="str">
        <f>IF(E4662="","",VLOOKUP(E4662,[1]PROJECTES!$C$14:$G$5000,4,FALSE))</f>
        <v/>
      </c>
      <c r="H4662" s="95"/>
      <c r="I4662" s="113" t="str">
        <f>IF(H4662="","",VLOOKUP(H4662,BD!B$2:C$16,2,FALSE))</f>
        <v/>
      </c>
      <c r="J4662" s="114"/>
      <c r="K4662" s="115" t="str">
        <f t="shared" si="201"/>
        <v/>
      </c>
      <c r="L4662" s="116" t="str">
        <f t="shared" ca="1" si="202"/>
        <v>-</v>
      </c>
      <c r="M4662" s="111" t="str">
        <f>IF(E4662="","",VLOOKUP(E4662,[1]PROJECTES!$C$14:$Z$5000,21,FALSE))</f>
        <v/>
      </c>
      <c r="N4662" s="117"/>
      <c r="O4662" s="118" t="s">
        <v>222</v>
      </c>
      <c r="P4662" s="119"/>
      <c r="Q4662" s="84"/>
      <c r="R4662" s="125"/>
      <c r="S4662" s="166"/>
      <c r="T4662" s="167"/>
    </row>
    <row r="4663" spans="1:20" s="121" customFormat="1" ht="20.100000000000001" customHeight="1" x14ac:dyDescent="0.3">
      <c r="A4663" s="80"/>
      <c r="B4663" s="110" t="str">
        <f>IF(E4663="","",VLOOKUP(E4663,[1]PROJECTES!$C$14:$G$5000,2,FALSE))</f>
        <v/>
      </c>
      <c r="C4663" s="80"/>
      <c r="D4663" s="283" t="str">
        <f>IF(E4663="","",VLOOKUP(E4663,[1]PROJECTES!$C$14:$G$5000,5,FALSE))</f>
        <v/>
      </c>
      <c r="E4663" s="79"/>
      <c r="F4663" s="110" t="str">
        <f>IF(I4663="","",VLOOKUP(I4663,[1]PROJECTES!$C$14:$G$5000,2,FALSE))</f>
        <v/>
      </c>
      <c r="G4663" s="112" t="str">
        <f>IF(E4663="","",VLOOKUP(E4663,[1]PROJECTES!$C$14:$G$5000,4,FALSE))</f>
        <v/>
      </c>
      <c r="H4663" s="95"/>
      <c r="I4663" s="113" t="str">
        <f>IF(H4663="","",VLOOKUP(H4663,BD!B$2:C$16,2,FALSE))</f>
        <v/>
      </c>
      <c r="J4663" s="114"/>
      <c r="K4663" s="115" t="str">
        <f t="shared" si="201"/>
        <v/>
      </c>
      <c r="L4663" s="116" t="str">
        <f t="shared" ca="1" si="202"/>
        <v>-</v>
      </c>
      <c r="M4663" s="111" t="str">
        <f>IF(E4663="","",VLOOKUP(E4663,[1]PROJECTES!$C$14:$Z$5000,21,FALSE))</f>
        <v/>
      </c>
      <c r="N4663" s="117"/>
      <c r="O4663" s="118" t="s">
        <v>222</v>
      </c>
      <c r="P4663" s="119"/>
      <c r="Q4663" s="84"/>
      <c r="R4663" s="125"/>
      <c r="S4663" s="166"/>
      <c r="T4663" s="167"/>
    </row>
    <row r="4664" spans="1:20" s="121" customFormat="1" ht="20.100000000000001" customHeight="1" x14ac:dyDescent="0.3">
      <c r="A4664" s="80"/>
      <c r="B4664" s="110" t="str">
        <f>IF(E4664="","",VLOOKUP(E4664,[1]PROJECTES!$C$14:$G$5000,2,FALSE))</f>
        <v/>
      </c>
      <c r="C4664" s="80"/>
      <c r="D4664" s="283" t="str">
        <f>IF(E4664="","",VLOOKUP(E4664,[1]PROJECTES!$C$14:$G$5000,5,FALSE))</f>
        <v/>
      </c>
      <c r="E4664" s="79"/>
      <c r="F4664" s="110" t="str">
        <f>IF(I4664="","",VLOOKUP(I4664,[1]PROJECTES!$C$14:$G$5000,2,FALSE))</f>
        <v/>
      </c>
      <c r="G4664" s="112" t="str">
        <f>IF(E4664="","",VLOOKUP(E4664,[1]PROJECTES!$C$14:$G$5000,4,FALSE))</f>
        <v/>
      </c>
      <c r="H4664" s="95"/>
      <c r="I4664" s="113" t="str">
        <f>IF(H4664="","",VLOOKUP(H4664,BD!B$2:C$16,2,FALSE))</f>
        <v/>
      </c>
      <c r="J4664" s="144"/>
      <c r="K4664" s="115" t="str">
        <f t="shared" si="201"/>
        <v/>
      </c>
      <c r="L4664" s="116" t="str">
        <f t="shared" ca="1" si="202"/>
        <v>-</v>
      </c>
      <c r="M4664" s="111" t="str">
        <f>IF(E4664="","",VLOOKUP(E4664,[1]PROJECTES!$C$14:$Z$5000,21,FALSE))</f>
        <v/>
      </c>
      <c r="N4664" s="117"/>
      <c r="O4664" s="118" t="s">
        <v>222</v>
      </c>
      <c r="P4664" s="119"/>
      <c r="Q4664" s="84"/>
      <c r="R4664" s="125"/>
      <c r="S4664" s="166"/>
      <c r="T4664" s="167"/>
    </row>
    <row r="4665" spans="1:20" s="121" customFormat="1" ht="20.100000000000001" customHeight="1" x14ac:dyDescent="0.3">
      <c r="A4665" s="80"/>
      <c r="B4665" s="110" t="str">
        <f>IF(E4665="","",VLOOKUP(E4665,[1]PROJECTES!$C$14:$G$5000,2,FALSE))</f>
        <v/>
      </c>
      <c r="C4665" s="80"/>
      <c r="D4665" s="283" t="str">
        <f>IF(E4665="","",VLOOKUP(E4665,[1]PROJECTES!$C$14:$G$5000,5,FALSE))</f>
        <v/>
      </c>
      <c r="E4665" s="79"/>
      <c r="F4665" s="110" t="str">
        <f>IF(I4665="","",VLOOKUP(I4665,[1]PROJECTES!$C$14:$G$5000,2,FALSE))</f>
        <v/>
      </c>
      <c r="G4665" s="112" t="str">
        <f>IF(E4665="","",VLOOKUP(E4665,[1]PROJECTES!$C$14:$G$5000,4,FALSE))</f>
        <v/>
      </c>
      <c r="H4665" s="95"/>
      <c r="I4665" s="113" t="str">
        <f>IF(H4665="","",VLOOKUP(H4665,BD!B$2:C$16,2,FALSE))</f>
        <v/>
      </c>
      <c r="J4665" s="144"/>
      <c r="K4665" s="115" t="str">
        <f t="shared" si="201"/>
        <v/>
      </c>
      <c r="L4665" s="116" t="str">
        <f t="shared" ca="1" si="202"/>
        <v>-</v>
      </c>
      <c r="M4665" s="111" t="str">
        <f>IF(E4665="","",VLOOKUP(E4665,[1]PROJECTES!$C$14:$Z$5000,21,FALSE))</f>
        <v/>
      </c>
      <c r="N4665" s="117"/>
      <c r="O4665" s="118" t="s">
        <v>222</v>
      </c>
      <c r="P4665" s="119"/>
      <c r="Q4665" s="84"/>
      <c r="R4665" s="125"/>
      <c r="S4665" s="166"/>
      <c r="T4665" s="167"/>
    </row>
    <row r="4666" spans="1:20" s="121" customFormat="1" ht="20.100000000000001" customHeight="1" x14ac:dyDescent="0.3">
      <c r="A4666" s="80"/>
      <c r="B4666" s="110" t="str">
        <f>IF(E4666="","",VLOOKUP(E4666,[1]PROJECTES!$C$14:$G$5000,2,FALSE))</f>
        <v/>
      </c>
      <c r="C4666" s="80"/>
      <c r="D4666" s="283" t="str">
        <f>IF(E4666="","",VLOOKUP(E4666,[1]PROJECTES!$C$14:$G$5000,5,FALSE))</f>
        <v/>
      </c>
      <c r="E4666" s="79"/>
      <c r="F4666" s="110" t="str">
        <f>IF(I4666="","",VLOOKUP(I4666,[1]PROJECTES!$C$14:$G$5000,2,FALSE))</f>
        <v/>
      </c>
      <c r="G4666" s="112" t="str">
        <f>IF(E4666="","",VLOOKUP(E4666,[1]PROJECTES!$C$14:$G$5000,4,FALSE))</f>
        <v/>
      </c>
      <c r="H4666" s="95"/>
      <c r="I4666" s="113" t="str">
        <f>IF(H4666="","",VLOOKUP(H4666,BD!B$2:C$16,2,FALSE))</f>
        <v/>
      </c>
      <c r="J4666" s="114"/>
      <c r="K4666" s="115" t="str">
        <f t="shared" si="201"/>
        <v/>
      </c>
      <c r="L4666" s="116" t="str">
        <f t="shared" ca="1" si="202"/>
        <v>-</v>
      </c>
      <c r="M4666" s="111" t="str">
        <f>IF(E4666="","",VLOOKUP(E4666,[1]PROJECTES!$C$14:$Z$5000,21,FALSE))</f>
        <v/>
      </c>
      <c r="N4666" s="117"/>
      <c r="O4666" s="118" t="s">
        <v>222</v>
      </c>
      <c r="P4666" s="119"/>
      <c r="Q4666" s="84"/>
      <c r="R4666" s="125"/>
      <c r="S4666" s="166"/>
      <c r="T4666" s="167"/>
    </row>
    <row r="4667" spans="1:20" s="121" customFormat="1" ht="20.100000000000001" customHeight="1" x14ac:dyDescent="0.3">
      <c r="A4667" s="80"/>
      <c r="B4667" s="110" t="str">
        <f>IF(E4667="","",VLOOKUP(E4667,[1]PROJECTES!$C$14:$G$5000,2,FALSE))</f>
        <v/>
      </c>
      <c r="C4667" s="80"/>
      <c r="D4667" s="283" t="str">
        <f>IF(E4667="","",VLOOKUP(E4667,[1]PROJECTES!$C$14:$G$5000,5,FALSE))</f>
        <v/>
      </c>
      <c r="E4667" s="79"/>
      <c r="F4667" s="110" t="str">
        <f>IF(I4667="","",VLOOKUP(I4667,[1]PROJECTES!$C$14:$G$5000,2,FALSE))</f>
        <v/>
      </c>
      <c r="G4667" s="112" t="str">
        <f>IF(E4667="","",VLOOKUP(E4667,[1]PROJECTES!$C$14:$G$5000,4,FALSE))</f>
        <v/>
      </c>
      <c r="H4667" s="95"/>
      <c r="I4667" s="113" t="str">
        <f>IF(H4667="","",VLOOKUP(H4667,BD!B$2:C$16,2,FALSE))</f>
        <v/>
      </c>
      <c r="J4667" s="114"/>
      <c r="K4667" s="115" t="str">
        <f t="shared" si="201"/>
        <v/>
      </c>
      <c r="L4667" s="116" t="str">
        <f t="shared" ca="1" si="202"/>
        <v>-</v>
      </c>
      <c r="M4667" s="111" t="str">
        <f>IF(E4667="","",VLOOKUP(E4667,[1]PROJECTES!$C$14:$Z$5000,21,FALSE))</f>
        <v/>
      </c>
      <c r="N4667" s="117"/>
      <c r="O4667" s="118" t="s">
        <v>222</v>
      </c>
      <c r="P4667" s="119"/>
      <c r="Q4667" s="84"/>
      <c r="R4667" s="125"/>
      <c r="S4667" s="166"/>
      <c r="T4667" s="167"/>
    </row>
    <row r="4668" spans="1:20" s="121" customFormat="1" ht="20.100000000000001" customHeight="1" x14ac:dyDescent="0.3">
      <c r="A4668" s="80"/>
      <c r="B4668" s="110" t="str">
        <f>IF(E4668="","",VLOOKUP(E4668,[1]PROJECTES!$C$14:$G$5000,2,FALSE))</f>
        <v/>
      </c>
      <c r="C4668" s="80"/>
      <c r="D4668" s="283" t="str">
        <f>IF(E4668="","",VLOOKUP(E4668,[1]PROJECTES!$C$14:$G$5000,5,FALSE))</f>
        <v/>
      </c>
      <c r="E4668" s="79"/>
      <c r="F4668" s="110" t="str">
        <f>IF(I4668="","",VLOOKUP(I4668,[1]PROJECTES!$C$14:$G$5000,2,FALSE))</f>
        <v/>
      </c>
      <c r="G4668" s="112" t="str">
        <f>IF(E4668="","",VLOOKUP(E4668,[1]PROJECTES!$C$14:$G$5000,4,FALSE))</f>
        <v/>
      </c>
      <c r="H4668" s="95"/>
      <c r="I4668" s="113" t="str">
        <f>IF(H4668="","",VLOOKUP(H4668,BD!B$2:C$16,2,FALSE))</f>
        <v/>
      </c>
      <c r="J4668" s="114"/>
      <c r="K4668" s="115" t="str">
        <f t="shared" si="201"/>
        <v/>
      </c>
      <c r="L4668" s="116" t="str">
        <f t="shared" ca="1" si="202"/>
        <v>-</v>
      </c>
      <c r="M4668" s="111" t="str">
        <f>IF(E4668="","",VLOOKUP(E4668,[1]PROJECTES!$C$14:$Z$5000,21,FALSE))</f>
        <v/>
      </c>
      <c r="N4668" s="117"/>
      <c r="O4668" s="118" t="s">
        <v>222</v>
      </c>
      <c r="P4668" s="119"/>
      <c r="Q4668" s="84"/>
      <c r="R4668" s="125"/>
      <c r="S4668" s="166"/>
      <c r="T4668" s="167"/>
    </row>
    <row r="4669" spans="1:20" s="121" customFormat="1" ht="20.100000000000001" customHeight="1" x14ac:dyDescent="0.3">
      <c r="A4669" s="80"/>
      <c r="B4669" s="110" t="str">
        <f>IF(E4669="","",VLOOKUP(E4669,[1]PROJECTES!$C$14:$G$5000,2,FALSE))</f>
        <v/>
      </c>
      <c r="C4669" s="80"/>
      <c r="D4669" s="283" t="str">
        <f>IF(E4669="","",VLOOKUP(E4669,[1]PROJECTES!$C$14:$G$5000,5,FALSE))</f>
        <v/>
      </c>
      <c r="E4669" s="79"/>
      <c r="F4669" s="110" t="str">
        <f>IF(I4669="","",VLOOKUP(I4669,[1]PROJECTES!$C$14:$G$5000,2,FALSE))</f>
        <v/>
      </c>
      <c r="G4669" s="112" t="str">
        <f>IF(E4669="","",VLOOKUP(E4669,[1]PROJECTES!$C$14:$G$5000,4,FALSE))</f>
        <v/>
      </c>
      <c r="H4669" s="95"/>
      <c r="I4669" s="113" t="str">
        <f>IF(H4669="","",VLOOKUP(H4669,BD!B$2:C$16,2,FALSE))</f>
        <v/>
      </c>
      <c r="J4669" s="114"/>
      <c r="K4669" s="115" t="str">
        <f t="shared" si="201"/>
        <v/>
      </c>
      <c r="L4669" s="116" t="str">
        <f t="shared" ca="1" si="202"/>
        <v>-</v>
      </c>
      <c r="M4669" s="111" t="str">
        <f>IF(E4669="","",VLOOKUP(E4669,[1]PROJECTES!$C$14:$Z$5000,21,FALSE))</f>
        <v/>
      </c>
      <c r="N4669" s="117"/>
      <c r="O4669" s="118" t="s">
        <v>222</v>
      </c>
      <c r="P4669" s="119"/>
      <c r="Q4669" s="84"/>
      <c r="R4669" s="125"/>
      <c r="S4669" s="166"/>
      <c r="T4669" s="167"/>
    </row>
    <row r="4670" spans="1:20" s="121" customFormat="1" ht="20.100000000000001" customHeight="1" x14ac:dyDescent="0.3">
      <c r="A4670" s="80"/>
      <c r="B4670" s="110" t="str">
        <f>IF(E4670="","",VLOOKUP(E4670,[1]PROJECTES!$C$14:$G$5000,2,FALSE))</f>
        <v/>
      </c>
      <c r="C4670" s="80"/>
      <c r="D4670" s="283" t="str">
        <f>IF(E4670="","",VLOOKUP(E4670,[1]PROJECTES!$C$14:$G$5000,5,FALSE))</f>
        <v/>
      </c>
      <c r="E4670" s="79"/>
      <c r="F4670" s="110" t="str">
        <f>IF(I4670="","",VLOOKUP(I4670,[1]PROJECTES!$C$14:$G$5000,2,FALSE))</f>
        <v/>
      </c>
      <c r="G4670" s="112" t="str">
        <f>IF(E4670="","",VLOOKUP(E4670,[1]PROJECTES!$C$14:$G$5000,4,FALSE))</f>
        <v/>
      </c>
      <c r="H4670" s="95"/>
      <c r="I4670" s="113" t="str">
        <f>IF(H4670="","",VLOOKUP(H4670,BD!B$2:C$16,2,FALSE))</f>
        <v/>
      </c>
      <c r="J4670" s="114"/>
      <c r="K4670" s="115" t="str">
        <f t="shared" si="201"/>
        <v/>
      </c>
      <c r="L4670" s="116" t="str">
        <f t="shared" ca="1" si="202"/>
        <v>-</v>
      </c>
      <c r="M4670" s="111" t="str">
        <f>IF(E4670="","",VLOOKUP(E4670,[1]PROJECTES!$C$14:$Z$5000,21,FALSE))</f>
        <v/>
      </c>
      <c r="N4670" s="117"/>
      <c r="O4670" s="118" t="s">
        <v>222</v>
      </c>
      <c r="P4670" s="119"/>
      <c r="Q4670" s="84"/>
      <c r="R4670" s="125"/>
      <c r="S4670" s="166"/>
      <c r="T4670" s="167"/>
    </row>
    <row r="4671" spans="1:20" s="121" customFormat="1" ht="20.100000000000001" customHeight="1" x14ac:dyDescent="0.3">
      <c r="A4671" s="80"/>
      <c r="B4671" s="110" t="str">
        <f>IF(E4671="","",VLOOKUP(E4671,[1]PROJECTES!$C$14:$G$5000,2,FALSE))</f>
        <v/>
      </c>
      <c r="C4671" s="80"/>
      <c r="D4671" s="283" t="str">
        <f>IF(E4671="","",VLOOKUP(E4671,[1]PROJECTES!$C$14:$G$5000,5,FALSE))</f>
        <v/>
      </c>
      <c r="E4671" s="79"/>
      <c r="F4671" s="110" t="str">
        <f>IF(I4671="","",VLOOKUP(I4671,[1]PROJECTES!$C$14:$G$5000,2,FALSE))</f>
        <v/>
      </c>
      <c r="G4671" s="112" t="str">
        <f>IF(E4671="","",VLOOKUP(E4671,[1]PROJECTES!$C$14:$G$5000,4,FALSE))</f>
        <v/>
      </c>
      <c r="H4671" s="95"/>
      <c r="I4671" s="113" t="str">
        <f>IF(H4671="","",VLOOKUP(H4671,BD!B$2:C$16,2,FALSE))</f>
        <v/>
      </c>
      <c r="J4671" s="114"/>
      <c r="K4671" s="115" t="str">
        <f t="shared" si="201"/>
        <v/>
      </c>
      <c r="L4671" s="116" t="str">
        <f t="shared" ca="1" si="202"/>
        <v>-</v>
      </c>
      <c r="M4671" s="111" t="str">
        <f>IF(E4671="","",VLOOKUP(E4671,[1]PROJECTES!$C$14:$Z$5000,21,FALSE))</f>
        <v/>
      </c>
      <c r="N4671" s="117"/>
      <c r="O4671" s="118" t="s">
        <v>222</v>
      </c>
      <c r="P4671" s="119"/>
      <c r="Q4671" s="84"/>
      <c r="R4671" s="125"/>
      <c r="S4671" s="166"/>
      <c r="T4671" s="167"/>
    </row>
    <row r="4672" spans="1:20" s="121" customFormat="1" ht="20.100000000000001" customHeight="1" x14ac:dyDescent="0.3">
      <c r="A4672" s="80"/>
      <c r="B4672" s="110" t="str">
        <f>IF(E4672="","",VLOOKUP(E4672,[1]PROJECTES!$C$14:$G$5000,2,FALSE))</f>
        <v/>
      </c>
      <c r="C4672" s="80"/>
      <c r="D4672" s="283" t="str">
        <f>IF(E4672="","",VLOOKUP(E4672,[1]PROJECTES!$C$14:$G$5000,5,FALSE))</f>
        <v/>
      </c>
      <c r="E4672" s="79"/>
      <c r="F4672" s="110" t="str">
        <f>IF(I4672="","",VLOOKUP(I4672,[1]PROJECTES!$C$14:$G$5000,2,FALSE))</f>
        <v/>
      </c>
      <c r="G4672" s="112" t="str">
        <f>IF(E4672="","",VLOOKUP(E4672,[1]PROJECTES!$C$14:$G$5000,4,FALSE))</f>
        <v/>
      </c>
      <c r="H4672" s="95"/>
      <c r="I4672" s="113" t="str">
        <f>IF(H4672="","",VLOOKUP(H4672,BD!B$2:C$16,2,FALSE))</f>
        <v/>
      </c>
      <c r="J4672" s="114"/>
      <c r="K4672" s="115" t="str">
        <f t="shared" si="201"/>
        <v/>
      </c>
      <c r="L4672" s="116" t="str">
        <f t="shared" ca="1" si="202"/>
        <v>-</v>
      </c>
      <c r="M4672" s="111" t="str">
        <f>IF(E4672="","",VLOOKUP(E4672,[1]PROJECTES!$C$14:$Z$5000,21,FALSE))</f>
        <v/>
      </c>
      <c r="N4672" s="117"/>
      <c r="O4672" s="118" t="s">
        <v>222</v>
      </c>
      <c r="P4672" s="119"/>
      <c r="Q4672" s="84"/>
      <c r="R4672" s="125"/>
      <c r="S4672" s="166"/>
      <c r="T4672" s="167"/>
    </row>
    <row r="4673" spans="1:20" s="121" customFormat="1" ht="20.100000000000001" customHeight="1" x14ac:dyDescent="0.3">
      <c r="A4673" s="80"/>
      <c r="B4673" s="110" t="str">
        <f>IF(E4673="","",VLOOKUP(E4673,[1]PROJECTES!$C$14:$G$5000,2,FALSE))</f>
        <v/>
      </c>
      <c r="C4673" s="80"/>
      <c r="D4673" s="283" t="str">
        <f>IF(E4673="","",VLOOKUP(E4673,[1]PROJECTES!$C$14:$G$5000,5,FALSE))</f>
        <v/>
      </c>
      <c r="E4673" s="79"/>
      <c r="F4673" s="110" t="str">
        <f>IF(I4673="","",VLOOKUP(I4673,[1]PROJECTES!$C$14:$G$5000,2,FALSE))</f>
        <v/>
      </c>
      <c r="G4673" s="112" t="str">
        <f>IF(E4673="","",VLOOKUP(E4673,[1]PROJECTES!$C$14:$G$5000,4,FALSE))</f>
        <v/>
      </c>
      <c r="H4673" s="95"/>
      <c r="I4673" s="113" t="str">
        <f>IF(H4673="","",VLOOKUP(H4673,BD!B$2:C$16,2,FALSE))</f>
        <v/>
      </c>
      <c r="J4673" s="114"/>
      <c r="K4673" s="115" t="str">
        <f t="shared" si="201"/>
        <v/>
      </c>
      <c r="L4673" s="116" t="str">
        <f t="shared" ca="1" si="202"/>
        <v>-</v>
      </c>
      <c r="M4673" s="111" t="str">
        <f>IF(E4673="","",VLOOKUP(E4673,[1]PROJECTES!$C$14:$Z$5000,21,FALSE))</f>
        <v/>
      </c>
      <c r="N4673" s="117"/>
      <c r="O4673" s="118" t="s">
        <v>222</v>
      </c>
      <c r="P4673" s="119"/>
      <c r="Q4673" s="84"/>
      <c r="R4673" s="125"/>
      <c r="S4673" s="166"/>
      <c r="T4673" s="167"/>
    </row>
    <row r="4674" spans="1:20" s="121" customFormat="1" ht="20.100000000000001" customHeight="1" x14ac:dyDescent="0.3">
      <c r="A4674" s="80"/>
      <c r="B4674" s="110" t="str">
        <f>IF(E4674="","",VLOOKUP(E4674,[1]PROJECTES!$C$14:$G$5000,2,FALSE))</f>
        <v/>
      </c>
      <c r="C4674" s="80"/>
      <c r="D4674" s="283" t="str">
        <f>IF(E4674="","",VLOOKUP(E4674,[1]PROJECTES!$C$14:$G$5000,5,FALSE))</f>
        <v/>
      </c>
      <c r="E4674" s="79"/>
      <c r="F4674" s="110" t="str">
        <f>IF(I4674="","",VLOOKUP(I4674,[1]PROJECTES!$C$14:$G$5000,2,FALSE))</f>
        <v/>
      </c>
      <c r="G4674" s="112" t="str">
        <f>IF(E4674="","",VLOOKUP(E4674,[1]PROJECTES!$C$14:$G$5000,4,FALSE))</f>
        <v/>
      </c>
      <c r="H4674" s="95"/>
      <c r="I4674" s="113" t="str">
        <f>IF(H4674="","",VLOOKUP(H4674,BD!B$2:C$16,2,FALSE))</f>
        <v/>
      </c>
      <c r="J4674" s="114"/>
      <c r="K4674" s="115" t="str">
        <f t="shared" si="201"/>
        <v/>
      </c>
      <c r="L4674" s="116" t="str">
        <f t="shared" ca="1" si="202"/>
        <v>-</v>
      </c>
      <c r="M4674" s="111" t="str">
        <f>IF(E4674="","",VLOOKUP(E4674,[1]PROJECTES!$C$14:$Z$5000,21,FALSE))</f>
        <v/>
      </c>
      <c r="N4674" s="117"/>
      <c r="O4674" s="118" t="s">
        <v>222</v>
      </c>
      <c r="P4674" s="119"/>
      <c r="Q4674" s="84"/>
      <c r="R4674" s="125"/>
      <c r="S4674" s="166"/>
      <c r="T4674" s="167"/>
    </row>
    <row r="4675" spans="1:20" s="121" customFormat="1" ht="20.100000000000001" customHeight="1" x14ac:dyDescent="0.3">
      <c r="A4675" s="80"/>
      <c r="B4675" s="110" t="str">
        <f>IF(E4675="","",VLOOKUP(E4675,[1]PROJECTES!$C$14:$G$5000,2,FALSE))</f>
        <v/>
      </c>
      <c r="C4675" s="80"/>
      <c r="D4675" s="283" t="str">
        <f>IF(E4675="","",VLOOKUP(E4675,[1]PROJECTES!$C$14:$G$5000,5,FALSE))</f>
        <v/>
      </c>
      <c r="E4675" s="79"/>
      <c r="F4675" s="110" t="str">
        <f>IF(I4675="","",VLOOKUP(I4675,[1]PROJECTES!$C$14:$G$5000,2,FALSE))</f>
        <v/>
      </c>
      <c r="G4675" s="112" t="str">
        <f>IF(E4675="","",VLOOKUP(E4675,[1]PROJECTES!$C$14:$G$5000,4,FALSE))</f>
        <v/>
      </c>
      <c r="H4675" s="95"/>
      <c r="I4675" s="113" t="str">
        <f>IF(H4675="","",VLOOKUP(H4675,BD!B$2:C$16,2,FALSE))</f>
        <v/>
      </c>
      <c r="J4675" s="114"/>
      <c r="K4675" s="115" t="str">
        <f t="shared" si="201"/>
        <v/>
      </c>
      <c r="L4675" s="116" t="str">
        <f t="shared" ca="1" si="202"/>
        <v>-</v>
      </c>
      <c r="M4675" s="111" t="str">
        <f>IF(E4675="","",VLOOKUP(E4675,[1]PROJECTES!$C$14:$Z$5000,21,FALSE))</f>
        <v/>
      </c>
      <c r="N4675" s="117"/>
      <c r="O4675" s="118" t="s">
        <v>222</v>
      </c>
      <c r="P4675" s="119"/>
      <c r="Q4675" s="84"/>
      <c r="R4675" s="125"/>
      <c r="S4675" s="166"/>
      <c r="T4675" s="167"/>
    </row>
    <row r="4676" spans="1:20" s="121" customFormat="1" ht="20.100000000000001" customHeight="1" x14ac:dyDescent="0.3">
      <c r="A4676" s="80"/>
      <c r="B4676" s="110" t="str">
        <f>IF(E4676="","",VLOOKUP(E4676,[1]PROJECTES!$C$14:$G$5000,2,FALSE))</f>
        <v/>
      </c>
      <c r="C4676" s="80"/>
      <c r="D4676" s="283" t="str">
        <f>IF(E4676="","",VLOOKUP(E4676,[1]PROJECTES!$C$14:$G$5000,5,FALSE))</f>
        <v/>
      </c>
      <c r="E4676" s="79"/>
      <c r="F4676" s="110" t="str">
        <f>IF(I4676="","",VLOOKUP(I4676,[1]PROJECTES!$C$14:$G$5000,2,FALSE))</f>
        <v/>
      </c>
      <c r="G4676" s="112" t="str">
        <f>IF(E4676="","",VLOOKUP(E4676,[1]PROJECTES!$C$14:$G$5000,4,FALSE))</f>
        <v/>
      </c>
      <c r="H4676" s="95"/>
      <c r="I4676" s="113" t="str">
        <f>IF(H4676="","",VLOOKUP(H4676,BD!B$2:C$16,2,FALSE))</f>
        <v/>
      </c>
      <c r="J4676" s="114"/>
      <c r="K4676" s="115" t="str">
        <f t="shared" si="201"/>
        <v/>
      </c>
      <c r="L4676" s="116" t="str">
        <f t="shared" ca="1" si="202"/>
        <v>-</v>
      </c>
      <c r="M4676" s="111" t="str">
        <f>IF(E4676="","",VLOOKUP(E4676,[1]PROJECTES!$C$14:$Z$5000,21,FALSE))</f>
        <v/>
      </c>
      <c r="N4676" s="117"/>
      <c r="O4676" s="118" t="s">
        <v>222</v>
      </c>
      <c r="P4676" s="119"/>
      <c r="Q4676" s="84"/>
      <c r="R4676" s="125"/>
      <c r="S4676" s="166"/>
      <c r="T4676" s="167"/>
    </row>
    <row r="4677" spans="1:20" s="121" customFormat="1" ht="20.100000000000001" customHeight="1" x14ac:dyDescent="0.3">
      <c r="A4677" s="80"/>
      <c r="B4677" s="110" t="str">
        <f>IF(E4677="","",VLOOKUP(E4677,[1]PROJECTES!$C$14:$G$5000,2,FALSE))</f>
        <v/>
      </c>
      <c r="C4677" s="80"/>
      <c r="D4677" s="283" t="str">
        <f>IF(E4677="","",VLOOKUP(E4677,[1]PROJECTES!$C$14:$G$5000,5,FALSE))</f>
        <v/>
      </c>
      <c r="E4677" s="79"/>
      <c r="F4677" s="110" t="str">
        <f>IF(I4677="","",VLOOKUP(I4677,[1]PROJECTES!$C$14:$G$5000,2,FALSE))</f>
        <v/>
      </c>
      <c r="G4677" s="112" t="str">
        <f>IF(E4677="","",VLOOKUP(E4677,[1]PROJECTES!$C$14:$G$5000,4,FALSE))</f>
        <v/>
      </c>
      <c r="H4677" s="95"/>
      <c r="I4677" s="113" t="str">
        <f>IF(H4677="","",VLOOKUP(H4677,BD!B$2:C$16,2,FALSE))</f>
        <v/>
      </c>
      <c r="J4677" s="114"/>
      <c r="K4677" s="115" t="str">
        <f t="shared" si="201"/>
        <v/>
      </c>
      <c r="L4677" s="116" t="str">
        <f t="shared" ca="1" si="202"/>
        <v>-</v>
      </c>
      <c r="M4677" s="111" t="str">
        <f>IF(E4677="","",VLOOKUP(E4677,[1]PROJECTES!$C$14:$Z$5000,21,FALSE))</f>
        <v/>
      </c>
      <c r="N4677" s="117"/>
      <c r="O4677" s="118" t="s">
        <v>222</v>
      </c>
      <c r="P4677" s="119"/>
      <c r="Q4677" s="84"/>
      <c r="R4677" s="125"/>
      <c r="S4677" s="166"/>
      <c r="T4677" s="167"/>
    </row>
    <row r="4678" spans="1:20" s="121" customFormat="1" ht="20.100000000000001" customHeight="1" x14ac:dyDescent="0.3">
      <c r="A4678" s="80"/>
      <c r="B4678" s="110" t="str">
        <f>IF(E4678="","",VLOOKUP(E4678,[1]PROJECTES!$C$14:$G$5000,2,FALSE))</f>
        <v/>
      </c>
      <c r="C4678" s="80"/>
      <c r="D4678" s="283" t="str">
        <f>IF(E4678="","",VLOOKUP(E4678,[1]PROJECTES!$C$14:$G$5000,5,FALSE))</f>
        <v/>
      </c>
      <c r="E4678" s="79"/>
      <c r="F4678" s="110" t="str">
        <f>IF(I4678="","",VLOOKUP(I4678,[1]PROJECTES!$C$14:$G$5000,2,FALSE))</f>
        <v/>
      </c>
      <c r="G4678" s="112" t="str">
        <f>IF(E4678="","",VLOOKUP(E4678,[1]PROJECTES!$C$14:$G$5000,4,FALSE))</f>
        <v/>
      </c>
      <c r="H4678" s="95"/>
      <c r="I4678" s="113" t="str">
        <f>IF(H4678="","",VLOOKUP(H4678,BD!B$2:C$16,2,FALSE))</f>
        <v/>
      </c>
      <c r="J4678" s="114"/>
      <c r="K4678" s="115" t="str">
        <f t="shared" si="201"/>
        <v/>
      </c>
      <c r="L4678" s="116" t="str">
        <f t="shared" ca="1" si="202"/>
        <v>-</v>
      </c>
      <c r="M4678" s="111" t="str">
        <f>IF(E4678="","",VLOOKUP(E4678,[1]PROJECTES!$C$14:$Z$5000,21,FALSE))</f>
        <v/>
      </c>
      <c r="N4678" s="117"/>
      <c r="O4678" s="118" t="s">
        <v>222</v>
      </c>
      <c r="P4678" s="119"/>
      <c r="Q4678" s="84"/>
      <c r="R4678" s="125"/>
      <c r="S4678" s="166"/>
      <c r="T4678" s="167"/>
    </row>
    <row r="4679" spans="1:20" s="121" customFormat="1" ht="20.100000000000001" customHeight="1" x14ac:dyDescent="0.3">
      <c r="A4679" s="80"/>
      <c r="B4679" s="110" t="str">
        <f>IF(E4679="","",VLOOKUP(E4679,[1]PROJECTES!$C$14:$G$5000,2,FALSE))</f>
        <v/>
      </c>
      <c r="C4679" s="80"/>
      <c r="D4679" s="283" t="str">
        <f>IF(E4679="","",VLOOKUP(E4679,[1]PROJECTES!$C$14:$G$5000,5,FALSE))</f>
        <v/>
      </c>
      <c r="E4679" s="79"/>
      <c r="F4679" s="110" t="str">
        <f>IF(I4679="","",VLOOKUP(I4679,[1]PROJECTES!$C$14:$G$5000,2,FALSE))</f>
        <v/>
      </c>
      <c r="G4679" s="112" t="str">
        <f>IF(E4679="","",VLOOKUP(E4679,[1]PROJECTES!$C$14:$G$5000,4,FALSE))</f>
        <v/>
      </c>
      <c r="H4679" s="95"/>
      <c r="I4679" s="113" t="str">
        <f>IF(H4679="","",VLOOKUP(H4679,BD!B$2:C$16,2,FALSE))</f>
        <v/>
      </c>
      <c r="J4679" s="114"/>
      <c r="K4679" s="115" t="str">
        <f t="shared" si="201"/>
        <v/>
      </c>
      <c r="L4679" s="116" t="str">
        <f t="shared" ca="1" si="202"/>
        <v>-</v>
      </c>
      <c r="M4679" s="111" t="str">
        <f>IF(E4679="","",VLOOKUP(E4679,[1]PROJECTES!$C$14:$Z$5000,21,FALSE))</f>
        <v/>
      </c>
      <c r="N4679" s="117"/>
      <c r="O4679" s="118" t="s">
        <v>222</v>
      </c>
      <c r="P4679" s="119"/>
      <c r="Q4679" s="84"/>
      <c r="R4679" s="125"/>
      <c r="S4679" s="166"/>
      <c r="T4679" s="167"/>
    </row>
    <row r="4680" spans="1:20" s="121" customFormat="1" ht="20.100000000000001" customHeight="1" x14ac:dyDescent="0.3">
      <c r="A4680" s="80"/>
      <c r="B4680" s="110" t="str">
        <f>IF(E4680="","",VLOOKUP(E4680,[1]PROJECTES!$C$14:$G$5000,2,FALSE))</f>
        <v/>
      </c>
      <c r="C4680" s="80"/>
      <c r="D4680" s="283" t="str">
        <f>IF(E4680="","",VLOOKUP(E4680,[1]PROJECTES!$C$14:$G$5000,5,FALSE))</f>
        <v/>
      </c>
      <c r="E4680" s="79"/>
      <c r="F4680" s="110" t="str">
        <f>IF(I4680="","",VLOOKUP(I4680,[1]PROJECTES!$C$14:$G$5000,2,FALSE))</f>
        <v/>
      </c>
      <c r="G4680" s="112" t="str">
        <f>IF(E4680="","",VLOOKUP(E4680,[1]PROJECTES!$C$14:$G$5000,4,FALSE))</f>
        <v/>
      </c>
      <c r="H4680" s="95"/>
      <c r="I4680" s="113" t="str">
        <f>IF(H4680="","",VLOOKUP(H4680,BD!B$2:C$16,2,FALSE))</f>
        <v/>
      </c>
      <c r="J4680" s="114"/>
      <c r="K4680" s="115" t="str">
        <f t="shared" si="201"/>
        <v/>
      </c>
      <c r="L4680" s="116" t="str">
        <f t="shared" ca="1" si="202"/>
        <v>-</v>
      </c>
      <c r="M4680" s="111" t="str">
        <f>IF(E4680="","",VLOOKUP(E4680,[1]PROJECTES!$C$14:$Z$5000,21,FALSE))</f>
        <v/>
      </c>
      <c r="N4680" s="117"/>
      <c r="O4680" s="118" t="s">
        <v>222</v>
      </c>
      <c r="P4680" s="119"/>
      <c r="Q4680" s="84"/>
      <c r="R4680" s="125"/>
      <c r="S4680" s="166"/>
      <c r="T4680" s="167"/>
    </row>
    <row r="4681" spans="1:20" s="121" customFormat="1" ht="20.100000000000001" customHeight="1" x14ac:dyDescent="0.3">
      <c r="A4681" s="80"/>
      <c r="B4681" s="110" t="str">
        <f>IF(E4681="","",VLOOKUP(E4681,[1]PROJECTES!$C$14:$G$5000,2,FALSE))</f>
        <v/>
      </c>
      <c r="C4681" s="80"/>
      <c r="D4681" s="283" t="str">
        <f>IF(E4681="","",VLOOKUP(E4681,[1]PROJECTES!$C$14:$G$5000,5,FALSE))</f>
        <v/>
      </c>
      <c r="E4681" s="79"/>
      <c r="F4681" s="110" t="str">
        <f>IF(I4681="","",VLOOKUP(I4681,[1]PROJECTES!$C$14:$G$5000,2,FALSE))</f>
        <v/>
      </c>
      <c r="G4681" s="112" t="str">
        <f>IF(E4681="","",VLOOKUP(E4681,[1]PROJECTES!$C$14:$G$5000,4,FALSE))</f>
        <v/>
      </c>
      <c r="H4681" s="95"/>
      <c r="I4681" s="113" t="str">
        <f>IF(H4681="","",VLOOKUP(H4681,BD!B$2:C$16,2,FALSE))</f>
        <v/>
      </c>
      <c r="J4681" s="114"/>
      <c r="K4681" s="115" t="str">
        <f t="shared" si="201"/>
        <v/>
      </c>
      <c r="L4681" s="116" t="str">
        <f t="shared" ca="1" si="202"/>
        <v>-</v>
      </c>
      <c r="M4681" s="111" t="str">
        <f>IF(E4681="","",VLOOKUP(E4681,[1]PROJECTES!$C$14:$Z$5000,21,FALSE))</f>
        <v/>
      </c>
      <c r="N4681" s="117"/>
      <c r="O4681" s="118" t="s">
        <v>222</v>
      </c>
      <c r="P4681" s="119"/>
      <c r="Q4681" s="84"/>
      <c r="R4681" s="125"/>
      <c r="S4681" s="166"/>
      <c r="T4681" s="167"/>
    </row>
    <row r="4682" spans="1:20" s="121" customFormat="1" ht="20.100000000000001" customHeight="1" x14ac:dyDescent="0.3">
      <c r="A4682" s="80"/>
      <c r="B4682" s="110" t="str">
        <f>IF(E4682="","",VLOOKUP(E4682,[1]PROJECTES!$C$14:$G$5000,2,FALSE))</f>
        <v/>
      </c>
      <c r="C4682" s="80"/>
      <c r="D4682" s="283" t="str">
        <f>IF(E4682="","",VLOOKUP(E4682,[1]PROJECTES!$C$14:$G$5000,5,FALSE))</f>
        <v/>
      </c>
      <c r="E4682" s="79"/>
      <c r="F4682" s="110" t="str">
        <f>IF(I4682="","",VLOOKUP(I4682,[1]PROJECTES!$C$14:$G$5000,2,FALSE))</f>
        <v/>
      </c>
      <c r="G4682" s="112" t="str">
        <f>IF(E4682="","",VLOOKUP(E4682,[1]PROJECTES!$C$14:$G$5000,4,FALSE))</f>
        <v/>
      </c>
      <c r="H4682" s="95"/>
      <c r="I4682" s="113" t="str">
        <f>IF(H4682="","",VLOOKUP(H4682,BD!B$2:C$16,2,FALSE))</f>
        <v/>
      </c>
      <c r="J4682" s="114"/>
      <c r="K4682" s="115" t="str">
        <f t="shared" si="201"/>
        <v/>
      </c>
      <c r="L4682" s="116" t="str">
        <f t="shared" ca="1" si="202"/>
        <v>-</v>
      </c>
      <c r="M4682" s="111" t="str">
        <f>IF(E4682="","",VLOOKUP(E4682,[1]PROJECTES!$C$14:$Z$5000,21,FALSE))</f>
        <v/>
      </c>
      <c r="N4682" s="117"/>
      <c r="O4682" s="118" t="s">
        <v>222</v>
      </c>
      <c r="P4682" s="119"/>
      <c r="Q4682" s="84"/>
      <c r="R4682" s="125"/>
      <c r="S4682" s="166"/>
      <c r="T4682" s="167"/>
    </row>
    <row r="4683" spans="1:20" s="121" customFormat="1" ht="20.100000000000001" customHeight="1" x14ac:dyDescent="0.3">
      <c r="A4683" s="80"/>
      <c r="B4683" s="110" t="str">
        <f>IF(E4683="","",VLOOKUP(E4683,[1]PROJECTES!$C$14:$G$5000,2,FALSE))</f>
        <v/>
      </c>
      <c r="C4683" s="80"/>
      <c r="D4683" s="283" t="str">
        <f>IF(E4683="","",VLOOKUP(E4683,[1]PROJECTES!$C$14:$G$5000,5,FALSE))</f>
        <v/>
      </c>
      <c r="E4683" s="79"/>
      <c r="F4683" s="110" t="str">
        <f>IF(I4683="","",VLOOKUP(I4683,[1]PROJECTES!$C$14:$G$5000,2,FALSE))</f>
        <v/>
      </c>
      <c r="G4683" s="112" t="str">
        <f>IF(E4683="","",VLOOKUP(E4683,[1]PROJECTES!$C$14:$G$5000,4,FALSE))</f>
        <v/>
      </c>
      <c r="H4683" s="95"/>
      <c r="I4683" s="113" t="str">
        <f>IF(H4683="","",VLOOKUP(H4683,BD!B$2:C$16,2,FALSE))</f>
        <v/>
      </c>
      <c r="J4683" s="114"/>
      <c r="K4683" s="115" t="str">
        <f t="shared" si="201"/>
        <v/>
      </c>
      <c r="L4683" s="116" t="str">
        <f t="shared" ca="1" si="202"/>
        <v>-</v>
      </c>
      <c r="M4683" s="111" t="str">
        <f>IF(E4683="","",VLOOKUP(E4683,[1]PROJECTES!$C$14:$Z$5000,21,FALSE))</f>
        <v/>
      </c>
      <c r="N4683" s="117"/>
      <c r="O4683" s="118" t="s">
        <v>222</v>
      </c>
      <c r="P4683" s="119"/>
      <c r="Q4683" s="84"/>
      <c r="R4683" s="125"/>
      <c r="S4683" s="166"/>
      <c r="T4683" s="167"/>
    </row>
    <row r="4684" spans="1:20" s="121" customFormat="1" ht="20.100000000000001" customHeight="1" x14ac:dyDescent="0.3">
      <c r="A4684" s="80"/>
      <c r="B4684" s="110" t="str">
        <f>IF(E4684="","",VLOOKUP(E4684,[1]PROJECTES!$C$14:$G$5000,2,FALSE))</f>
        <v/>
      </c>
      <c r="C4684" s="80"/>
      <c r="D4684" s="283" t="str">
        <f>IF(E4684="","",VLOOKUP(E4684,[1]PROJECTES!$C$14:$G$5000,5,FALSE))</f>
        <v/>
      </c>
      <c r="E4684" s="79"/>
      <c r="F4684" s="110" t="str">
        <f>IF(I4684="","",VLOOKUP(I4684,[1]PROJECTES!$C$14:$G$5000,2,FALSE))</f>
        <v/>
      </c>
      <c r="G4684" s="112" t="str">
        <f>IF(E4684="","",VLOOKUP(E4684,[1]PROJECTES!$C$14:$G$5000,4,FALSE))</f>
        <v/>
      </c>
      <c r="H4684" s="95"/>
      <c r="I4684" s="113" t="str">
        <f>IF(H4684="","",VLOOKUP(H4684,BD!B$2:C$16,2,FALSE))</f>
        <v/>
      </c>
      <c r="J4684" s="114"/>
      <c r="K4684" s="115" t="str">
        <f t="shared" si="201"/>
        <v/>
      </c>
      <c r="L4684" s="116" t="str">
        <f t="shared" ca="1" si="202"/>
        <v>-</v>
      </c>
      <c r="M4684" s="111" t="str">
        <f>IF(E4684="","",VLOOKUP(E4684,[1]PROJECTES!$C$14:$Z$5000,21,FALSE))</f>
        <v/>
      </c>
      <c r="N4684" s="117"/>
      <c r="O4684" s="118" t="s">
        <v>222</v>
      </c>
      <c r="P4684" s="119"/>
      <c r="Q4684" s="84"/>
      <c r="R4684" s="125"/>
      <c r="S4684" s="166"/>
      <c r="T4684" s="167"/>
    </row>
    <row r="4685" spans="1:20" s="121" customFormat="1" ht="20.100000000000001" customHeight="1" x14ac:dyDescent="0.3">
      <c r="A4685" s="80"/>
      <c r="B4685" s="110" t="str">
        <f>IF(E4685="","",VLOOKUP(E4685,[1]PROJECTES!$C$14:$G$5000,2,FALSE))</f>
        <v/>
      </c>
      <c r="C4685" s="80"/>
      <c r="D4685" s="283" t="str">
        <f>IF(E4685="","",VLOOKUP(E4685,[1]PROJECTES!$C$14:$G$5000,5,FALSE))</f>
        <v/>
      </c>
      <c r="E4685" s="79"/>
      <c r="F4685" s="110" t="str">
        <f>IF(I4685="","",VLOOKUP(I4685,[1]PROJECTES!$C$14:$G$5000,2,FALSE))</f>
        <v/>
      </c>
      <c r="G4685" s="112" t="str">
        <f>IF(E4685="","",VLOOKUP(E4685,[1]PROJECTES!$C$14:$G$5000,4,FALSE))</f>
        <v/>
      </c>
      <c r="H4685" s="95"/>
      <c r="I4685" s="113" t="str">
        <f>IF(H4685="","",VLOOKUP(H4685,BD!B$2:C$16,2,FALSE))</f>
        <v/>
      </c>
      <c r="J4685" s="114"/>
      <c r="K4685" s="115" t="str">
        <f t="shared" si="201"/>
        <v/>
      </c>
      <c r="L4685" s="116" t="str">
        <f t="shared" ca="1" si="202"/>
        <v>-</v>
      </c>
      <c r="M4685" s="111" t="str">
        <f>IF(E4685="","",VLOOKUP(E4685,[1]PROJECTES!$C$14:$Z$5000,21,FALSE))</f>
        <v/>
      </c>
      <c r="N4685" s="117"/>
      <c r="O4685" s="118" t="s">
        <v>222</v>
      </c>
      <c r="P4685" s="119"/>
      <c r="Q4685" s="84"/>
      <c r="R4685" s="125"/>
      <c r="S4685" s="166"/>
      <c r="T4685" s="167"/>
    </row>
    <row r="4686" spans="1:20" s="121" customFormat="1" ht="20.100000000000001" customHeight="1" x14ac:dyDescent="0.3">
      <c r="A4686" s="80"/>
      <c r="B4686" s="110" t="str">
        <f>IF(E4686="","",VLOOKUP(E4686,[1]PROJECTES!$C$14:$G$5000,2,FALSE))</f>
        <v/>
      </c>
      <c r="C4686" s="80"/>
      <c r="D4686" s="283" t="str">
        <f>IF(E4686="","",VLOOKUP(E4686,[1]PROJECTES!$C$14:$G$5000,5,FALSE))</f>
        <v/>
      </c>
      <c r="E4686" s="79"/>
      <c r="F4686" s="110" t="str">
        <f>IF(I4686="","",VLOOKUP(I4686,[1]PROJECTES!$C$14:$G$5000,2,FALSE))</f>
        <v/>
      </c>
      <c r="G4686" s="112" t="str">
        <f>IF(E4686="","",VLOOKUP(E4686,[1]PROJECTES!$C$14:$G$5000,4,FALSE))</f>
        <v/>
      </c>
      <c r="H4686" s="95"/>
      <c r="I4686" s="113" t="str">
        <f>IF(H4686="","",VLOOKUP(H4686,BD!B$2:C$16,2,FALSE))</f>
        <v/>
      </c>
      <c r="J4686" s="114"/>
      <c r="K4686" s="115" t="str">
        <f t="shared" si="201"/>
        <v/>
      </c>
      <c r="L4686" s="116" t="str">
        <f t="shared" ca="1" si="202"/>
        <v>-</v>
      </c>
      <c r="M4686" s="111" t="str">
        <f>IF(E4686="","",VLOOKUP(E4686,[1]PROJECTES!$C$14:$Z$5000,21,FALSE))</f>
        <v/>
      </c>
      <c r="N4686" s="117"/>
      <c r="O4686" s="118" t="s">
        <v>222</v>
      </c>
      <c r="P4686" s="119"/>
      <c r="Q4686" s="84"/>
      <c r="R4686" s="125"/>
      <c r="S4686" s="166"/>
      <c r="T4686" s="167"/>
    </row>
    <row r="4687" spans="1:20" s="121" customFormat="1" ht="20.100000000000001" customHeight="1" x14ac:dyDescent="0.3">
      <c r="A4687" s="80"/>
      <c r="B4687" s="110" t="str">
        <f>IF(E4687="","",VLOOKUP(E4687,[1]PROJECTES!$C$14:$G$5000,2,FALSE))</f>
        <v/>
      </c>
      <c r="C4687" s="80"/>
      <c r="D4687" s="283" t="str">
        <f>IF(E4687="","",VLOOKUP(E4687,[1]PROJECTES!$C$14:$G$5000,5,FALSE))</f>
        <v/>
      </c>
      <c r="E4687" s="79"/>
      <c r="F4687" s="110" t="str">
        <f>IF(I4687="","",VLOOKUP(I4687,[1]PROJECTES!$C$14:$G$5000,2,FALSE))</f>
        <v/>
      </c>
      <c r="G4687" s="112" t="str">
        <f>IF(E4687="","",VLOOKUP(E4687,[1]PROJECTES!$C$14:$G$5000,4,FALSE))</f>
        <v/>
      </c>
      <c r="H4687" s="95"/>
      <c r="I4687" s="113" t="str">
        <f>IF(H4687="","",VLOOKUP(H4687,BD!B$2:C$16,2,FALSE))</f>
        <v/>
      </c>
      <c r="J4687" s="114"/>
      <c r="K4687" s="115" t="str">
        <f t="shared" si="201"/>
        <v/>
      </c>
      <c r="L4687" s="116" t="str">
        <f t="shared" ca="1" si="202"/>
        <v>-</v>
      </c>
      <c r="M4687" s="111" t="str">
        <f>IF(E4687="","",VLOOKUP(E4687,[1]PROJECTES!$C$14:$Z$5000,21,FALSE))</f>
        <v/>
      </c>
      <c r="N4687" s="117"/>
      <c r="O4687" s="118" t="s">
        <v>222</v>
      </c>
      <c r="P4687" s="119"/>
      <c r="Q4687" s="84"/>
      <c r="R4687" s="125"/>
      <c r="S4687" s="166"/>
      <c r="T4687" s="167"/>
    </row>
    <row r="4688" spans="1:20" s="121" customFormat="1" ht="20.100000000000001" customHeight="1" x14ac:dyDescent="0.3">
      <c r="A4688" s="80"/>
      <c r="B4688" s="110" t="str">
        <f>IF(E4688="","",VLOOKUP(E4688,[1]PROJECTES!$C$14:$G$5000,2,FALSE))</f>
        <v/>
      </c>
      <c r="C4688" s="80"/>
      <c r="D4688" s="283" t="str">
        <f>IF(E4688="","",VLOOKUP(E4688,[1]PROJECTES!$C$14:$G$5000,5,FALSE))</f>
        <v/>
      </c>
      <c r="E4688" s="79"/>
      <c r="F4688" s="110" t="str">
        <f>IF(I4688="","",VLOOKUP(I4688,[1]PROJECTES!$C$14:$G$5000,2,FALSE))</f>
        <v/>
      </c>
      <c r="G4688" s="112" t="str">
        <f>IF(E4688="","",VLOOKUP(E4688,[1]PROJECTES!$C$14:$G$5000,4,FALSE))</f>
        <v/>
      </c>
      <c r="H4688" s="95"/>
      <c r="I4688" s="113" t="str">
        <f>IF(H4688="","",VLOOKUP(H4688,BD!B$2:C$16,2,FALSE))</f>
        <v/>
      </c>
      <c r="J4688" s="114"/>
      <c r="K4688" s="115" t="str">
        <f t="shared" si="201"/>
        <v/>
      </c>
      <c r="L4688" s="116" t="str">
        <f t="shared" ca="1" si="202"/>
        <v>-</v>
      </c>
      <c r="M4688" s="111" t="str">
        <f>IF(E4688="","",VLOOKUP(E4688,[1]PROJECTES!$C$14:$Z$5000,21,FALSE))</f>
        <v/>
      </c>
      <c r="N4688" s="117"/>
      <c r="O4688" s="118" t="s">
        <v>222</v>
      </c>
      <c r="P4688" s="119"/>
      <c r="Q4688" s="84"/>
      <c r="R4688" s="125"/>
      <c r="S4688" s="166"/>
      <c r="T4688" s="167"/>
    </row>
    <row r="4689" spans="1:20" s="121" customFormat="1" ht="20.100000000000001" customHeight="1" x14ac:dyDescent="0.3">
      <c r="A4689" s="80"/>
      <c r="B4689" s="110" t="str">
        <f>IF(E4689="","",VLOOKUP(E4689,[1]PROJECTES!$C$14:$G$5000,2,FALSE))</f>
        <v/>
      </c>
      <c r="C4689" s="80"/>
      <c r="D4689" s="283" t="str">
        <f>IF(E4689="","",VLOOKUP(E4689,[1]PROJECTES!$C$14:$G$5000,5,FALSE))</f>
        <v/>
      </c>
      <c r="E4689" s="79"/>
      <c r="F4689" s="110" t="str">
        <f>IF(I4689="","",VLOOKUP(I4689,[1]PROJECTES!$C$14:$G$5000,2,FALSE))</f>
        <v/>
      </c>
      <c r="G4689" s="112" t="str">
        <f>IF(E4689="","",VLOOKUP(E4689,[1]PROJECTES!$C$14:$G$5000,4,FALSE))</f>
        <v/>
      </c>
      <c r="H4689" s="95"/>
      <c r="I4689" s="113" t="str">
        <f>IF(H4689="","",VLOOKUP(H4689,BD!B$2:C$16,2,FALSE))</f>
        <v/>
      </c>
      <c r="J4689" s="114"/>
      <c r="K4689" s="115" t="str">
        <f t="shared" si="201"/>
        <v/>
      </c>
      <c r="L4689" s="116" t="str">
        <f t="shared" ca="1" si="202"/>
        <v>-</v>
      </c>
      <c r="M4689" s="111" t="str">
        <f>IF(E4689="","",VLOOKUP(E4689,[1]PROJECTES!$C$14:$Z$5000,21,FALSE))</f>
        <v/>
      </c>
      <c r="N4689" s="117"/>
      <c r="O4689" s="118" t="s">
        <v>222</v>
      </c>
      <c r="P4689" s="119"/>
      <c r="Q4689" s="84"/>
      <c r="R4689" s="125"/>
      <c r="S4689" s="166"/>
      <c r="T4689" s="167"/>
    </row>
    <row r="4690" spans="1:20" s="121" customFormat="1" ht="20.100000000000001" customHeight="1" x14ac:dyDescent="0.3">
      <c r="A4690" s="80"/>
      <c r="B4690" s="110" t="str">
        <f>IF(E4690="","",VLOOKUP(E4690,[1]PROJECTES!$C$14:$G$5000,2,FALSE))</f>
        <v/>
      </c>
      <c r="C4690" s="80"/>
      <c r="D4690" s="283" t="str">
        <f>IF(E4690="","",VLOOKUP(E4690,[1]PROJECTES!$C$14:$G$5000,5,FALSE))</f>
        <v/>
      </c>
      <c r="E4690" s="79"/>
      <c r="F4690" s="110" t="str">
        <f>IF(I4690="","",VLOOKUP(I4690,[1]PROJECTES!$C$14:$G$5000,2,FALSE))</f>
        <v/>
      </c>
      <c r="G4690" s="112" t="str">
        <f>IF(E4690="","",VLOOKUP(E4690,[1]PROJECTES!$C$14:$G$5000,4,FALSE))</f>
        <v/>
      </c>
      <c r="H4690" s="95"/>
      <c r="I4690" s="113" t="str">
        <f>IF(H4690="","",VLOOKUP(H4690,BD!B$2:C$16,2,FALSE))</f>
        <v/>
      </c>
      <c r="J4690" s="114"/>
      <c r="K4690" s="115" t="str">
        <f t="shared" si="201"/>
        <v/>
      </c>
      <c r="L4690" s="116" t="str">
        <f t="shared" ca="1" si="202"/>
        <v>-</v>
      </c>
      <c r="M4690" s="111" t="str">
        <f>IF(E4690="","",VLOOKUP(E4690,[1]PROJECTES!$C$14:$Z$5000,21,FALSE))</f>
        <v/>
      </c>
      <c r="N4690" s="117"/>
      <c r="O4690" s="118" t="s">
        <v>222</v>
      </c>
      <c r="P4690" s="119"/>
      <c r="Q4690" s="84"/>
      <c r="R4690" s="125"/>
      <c r="S4690" s="166"/>
      <c r="T4690" s="167"/>
    </row>
    <row r="4691" spans="1:20" s="121" customFormat="1" ht="20.100000000000001" customHeight="1" x14ac:dyDescent="0.3">
      <c r="A4691" s="80"/>
      <c r="B4691" s="110" t="str">
        <f>IF(E4691="","",VLOOKUP(E4691,[1]PROJECTES!$C$14:$G$5000,2,FALSE))</f>
        <v/>
      </c>
      <c r="C4691" s="80"/>
      <c r="D4691" s="283" t="str">
        <f>IF(E4691="","",VLOOKUP(E4691,[1]PROJECTES!$C$14:$G$5000,5,FALSE))</f>
        <v/>
      </c>
      <c r="E4691" s="79"/>
      <c r="F4691" s="110" t="str">
        <f>IF(I4691="","",VLOOKUP(I4691,[1]PROJECTES!$C$14:$G$5000,2,FALSE))</f>
        <v/>
      </c>
      <c r="G4691" s="112" t="str">
        <f>IF(E4691="","",VLOOKUP(E4691,[1]PROJECTES!$C$14:$G$5000,4,FALSE))</f>
        <v/>
      </c>
      <c r="H4691" s="95"/>
      <c r="I4691" s="113" t="str">
        <f>IF(H4691="","",VLOOKUP(H4691,BD!B$2:C$16,2,FALSE))</f>
        <v/>
      </c>
      <c r="J4691" s="114"/>
      <c r="K4691" s="115" t="str">
        <f t="shared" si="201"/>
        <v/>
      </c>
      <c r="L4691" s="116" t="str">
        <f t="shared" ca="1" si="202"/>
        <v>-</v>
      </c>
      <c r="M4691" s="111" t="str">
        <f>IF(E4691="","",VLOOKUP(E4691,[1]PROJECTES!$C$14:$Z$5000,21,FALSE))</f>
        <v/>
      </c>
      <c r="N4691" s="117"/>
      <c r="O4691" s="118" t="s">
        <v>222</v>
      </c>
      <c r="P4691" s="119"/>
      <c r="Q4691" s="84"/>
      <c r="R4691" s="125"/>
      <c r="S4691" s="166"/>
      <c r="T4691" s="167"/>
    </row>
    <row r="4692" spans="1:20" s="121" customFormat="1" ht="20.100000000000001" customHeight="1" x14ac:dyDescent="0.3">
      <c r="A4692" s="80"/>
      <c r="B4692" s="110" t="str">
        <f>IF(E4692="","",VLOOKUP(E4692,[1]PROJECTES!$C$14:$G$5000,2,FALSE))</f>
        <v/>
      </c>
      <c r="C4692" s="80"/>
      <c r="D4692" s="283" t="str">
        <f>IF(E4692="","",VLOOKUP(E4692,[1]PROJECTES!$C$14:$G$5000,5,FALSE))</f>
        <v/>
      </c>
      <c r="E4692" s="79"/>
      <c r="F4692" s="110" t="str">
        <f>IF(I4692="","",VLOOKUP(I4692,[1]PROJECTES!$C$14:$G$5000,2,FALSE))</f>
        <v/>
      </c>
      <c r="G4692" s="112" t="str">
        <f>IF(E4692="","",VLOOKUP(E4692,[1]PROJECTES!$C$14:$G$5000,4,FALSE))</f>
        <v/>
      </c>
      <c r="H4692" s="95"/>
      <c r="I4692" s="113" t="str">
        <f>IF(H4692="","",VLOOKUP(H4692,BD!B$2:C$16,2,FALSE))</f>
        <v/>
      </c>
      <c r="J4692" s="114"/>
      <c r="K4692" s="115" t="str">
        <f t="shared" si="201"/>
        <v/>
      </c>
      <c r="L4692" s="116" t="str">
        <f t="shared" ca="1" si="202"/>
        <v>-</v>
      </c>
      <c r="M4692" s="111" t="str">
        <f>IF(E4692="","",VLOOKUP(E4692,[1]PROJECTES!$C$14:$Z$5000,21,FALSE))</f>
        <v/>
      </c>
      <c r="N4692" s="117"/>
      <c r="O4692" s="118" t="s">
        <v>222</v>
      </c>
      <c r="P4692" s="119"/>
      <c r="Q4692" s="84"/>
      <c r="R4692" s="125"/>
      <c r="S4692" s="166"/>
      <c r="T4692" s="167"/>
    </row>
    <row r="4693" spans="1:20" s="121" customFormat="1" ht="20.100000000000001" customHeight="1" x14ac:dyDescent="0.3">
      <c r="A4693" s="80"/>
      <c r="B4693" s="110" t="str">
        <f>IF(E4693="","",VLOOKUP(E4693,[1]PROJECTES!$C$14:$G$5000,2,FALSE))</f>
        <v/>
      </c>
      <c r="C4693" s="80"/>
      <c r="D4693" s="283" t="str">
        <f>IF(E4693="","",VLOOKUP(E4693,[1]PROJECTES!$C$14:$G$5000,5,FALSE))</f>
        <v/>
      </c>
      <c r="E4693" s="79"/>
      <c r="F4693" s="110" t="str">
        <f>IF(I4693="","",VLOOKUP(I4693,[1]PROJECTES!$C$14:$G$5000,2,FALSE))</f>
        <v/>
      </c>
      <c r="G4693" s="112" t="str">
        <f>IF(E4693="","",VLOOKUP(E4693,[1]PROJECTES!$C$14:$G$5000,4,FALSE))</f>
        <v/>
      </c>
      <c r="H4693" s="95"/>
      <c r="I4693" s="113" t="str">
        <f>IF(H4693="","",VLOOKUP(H4693,BD!B$2:C$16,2,FALSE))</f>
        <v/>
      </c>
      <c r="J4693" s="114"/>
      <c r="K4693" s="115" t="str">
        <f t="shared" si="201"/>
        <v/>
      </c>
      <c r="L4693" s="116" t="str">
        <f t="shared" ca="1" si="202"/>
        <v>-</v>
      </c>
      <c r="M4693" s="111" t="str">
        <f>IF(E4693="","",VLOOKUP(E4693,[1]PROJECTES!$C$14:$Z$5000,21,FALSE))</f>
        <v/>
      </c>
      <c r="N4693" s="117"/>
      <c r="O4693" s="118" t="s">
        <v>222</v>
      </c>
      <c r="P4693" s="119"/>
      <c r="Q4693" s="84"/>
      <c r="R4693" s="125"/>
      <c r="S4693" s="166"/>
      <c r="T4693" s="167"/>
    </row>
    <row r="4694" spans="1:20" s="121" customFormat="1" ht="20.100000000000001" customHeight="1" x14ac:dyDescent="0.3">
      <c r="A4694" s="80"/>
      <c r="B4694" s="110" t="str">
        <f>IF(E4694="","",VLOOKUP(E4694,[1]PROJECTES!$C$14:$G$5000,2,FALSE))</f>
        <v/>
      </c>
      <c r="C4694" s="80"/>
      <c r="D4694" s="283" t="str">
        <f>IF(E4694="","",VLOOKUP(E4694,[1]PROJECTES!$C$14:$G$5000,5,FALSE))</f>
        <v/>
      </c>
      <c r="E4694" s="79"/>
      <c r="F4694" s="110" t="str">
        <f>IF(I4694="","",VLOOKUP(I4694,[1]PROJECTES!$C$14:$G$5000,2,FALSE))</f>
        <v/>
      </c>
      <c r="G4694" s="112" t="str">
        <f>IF(E4694="","",VLOOKUP(E4694,[1]PROJECTES!$C$14:$G$5000,4,FALSE))</f>
        <v/>
      </c>
      <c r="H4694" s="95"/>
      <c r="I4694" s="113" t="str">
        <f>IF(H4694="","",VLOOKUP(H4694,BD!B$2:C$16,2,FALSE))</f>
        <v/>
      </c>
      <c r="J4694" s="114"/>
      <c r="K4694" s="115" t="str">
        <f t="shared" si="201"/>
        <v/>
      </c>
      <c r="L4694" s="116" t="str">
        <f t="shared" ca="1" si="202"/>
        <v>-</v>
      </c>
      <c r="M4694" s="111" t="str">
        <f>IF(E4694="","",VLOOKUP(E4694,[1]PROJECTES!$C$14:$Z$5000,21,FALSE))</f>
        <v/>
      </c>
      <c r="N4694" s="117"/>
      <c r="O4694" s="118" t="s">
        <v>222</v>
      </c>
      <c r="P4694" s="119"/>
      <c r="Q4694" s="84"/>
      <c r="R4694" s="125"/>
      <c r="S4694" s="166"/>
      <c r="T4694" s="167"/>
    </row>
    <row r="4695" spans="1:20" s="121" customFormat="1" ht="20.100000000000001" customHeight="1" x14ac:dyDescent="0.3">
      <c r="A4695" s="80"/>
      <c r="B4695" s="110" t="str">
        <f>IF(E4695="","",VLOOKUP(E4695,[1]PROJECTES!$C$14:$G$5000,2,FALSE))</f>
        <v/>
      </c>
      <c r="C4695" s="80"/>
      <c r="D4695" s="283" t="str">
        <f>IF(E4695="","",VLOOKUP(E4695,[1]PROJECTES!$C$14:$G$5000,5,FALSE))</f>
        <v/>
      </c>
      <c r="E4695" s="79"/>
      <c r="F4695" s="110" t="str">
        <f>IF(I4695="","",VLOOKUP(I4695,[1]PROJECTES!$C$14:$G$5000,2,FALSE))</f>
        <v/>
      </c>
      <c r="G4695" s="112" t="str">
        <f>IF(E4695="","",VLOOKUP(E4695,[1]PROJECTES!$C$14:$G$5000,4,FALSE))</f>
        <v/>
      </c>
      <c r="H4695" s="95"/>
      <c r="I4695" s="113" t="str">
        <f>IF(H4695="","",VLOOKUP(H4695,BD!B$2:C$16,2,FALSE))</f>
        <v/>
      </c>
      <c r="J4695" s="114"/>
      <c r="K4695" s="115" t="str">
        <f t="shared" si="201"/>
        <v/>
      </c>
      <c r="L4695" s="116" t="str">
        <f t="shared" ca="1" si="202"/>
        <v>-</v>
      </c>
      <c r="M4695" s="111" t="str">
        <f>IF(E4695="","",VLOOKUP(E4695,[1]PROJECTES!$C$14:$Z$5000,21,FALSE))</f>
        <v/>
      </c>
      <c r="N4695" s="117"/>
      <c r="O4695" s="118" t="s">
        <v>222</v>
      </c>
      <c r="P4695" s="119"/>
      <c r="Q4695" s="84"/>
      <c r="R4695" s="125"/>
      <c r="S4695" s="166"/>
      <c r="T4695" s="167"/>
    </row>
    <row r="4696" spans="1:20" s="121" customFormat="1" ht="20.100000000000001" customHeight="1" x14ac:dyDescent="0.3">
      <c r="A4696" s="80"/>
      <c r="B4696" s="110" t="str">
        <f>IF(E4696="","",VLOOKUP(E4696,[1]PROJECTES!$C$14:$G$5000,2,FALSE))</f>
        <v/>
      </c>
      <c r="C4696" s="80"/>
      <c r="D4696" s="283" t="str">
        <f>IF(E4696="","",VLOOKUP(E4696,[1]PROJECTES!$C$14:$G$5000,5,FALSE))</f>
        <v/>
      </c>
      <c r="E4696" s="79"/>
      <c r="F4696" s="110" t="str">
        <f>IF(I4696="","",VLOOKUP(I4696,[1]PROJECTES!$C$14:$G$5000,2,FALSE))</f>
        <v/>
      </c>
      <c r="G4696" s="112" t="str">
        <f>IF(E4696="","",VLOOKUP(E4696,[1]PROJECTES!$C$14:$G$5000,4,FALSE))</f>
        <v/>
      </c>
      <c r="H4696" s="95"/>
      <c r="I4696" s="113" t="str">
        <f>IF(H4696="","",VLOOKUP(H4696,BD!B$2:C$16,2,FALSE))</f>
        <v/>
      </c>
      <c r="J4696" s="114"/>
      <c r="K4696" s="115" t="str">
        <f t="shared" si="201"/>
        <v/>
      </c>
      <c r="L4696" s="116" t="str">
        <f t="shared" ca="1" si="202"/>
        <v>-</v>
      </c>
      <c r="M4696" s="111" t="str">
        <f>IF(E4696="","",VLOOKUP(E4696,[1]PROJECTES!$C$14:$Z$5000,21,FALSE))</f>
        <v/>
      </c>
      <c r="N4696" s="117"/>
      <c r="O4696" s="118" t="s">
        <v>222</v>
      </c>
      <c r="P4696" s="119"/>
      <c r="Q4696" s="84"/>
      <c r="R4696" s="125"/>
      <c r="S4696" s="166"/>
      <c r="T4696" s="167"/>
    </row>
    <row r="4697" spans="1:20" s="121" customFormat="1" ht="20.100000000000001" customHeight="1" x14ac:dyDescent="0.3">
      <c r="A4697" s="80"/>
      <c r="B4697" s="110" t="str">
        <f>IF(E4697="","",VLOOKUP(E4697,[1]PROJECTES!$C$14:$G$5000,2,FALSE))</f>
        <v/>
      </c>
      <c r="C4697" s="80"/>
      <c r="D4697" s="283" t="str">
        <f>IF(E4697="","",VLOOKUP(E4697,[1]PROJECTES!$C$14:$G$5000,5,FALSE))</f>
        <v/>
      </c>
      <c r="E4697" s="79"/>
      <c r="F4697" s="110" t="str">
        <f>IF(I4697="","",VLOOKUP(I4697,[1]PROJECTES!$C$14:$G$5000,2,FALSE))</f>
        <v/>
      </c>
      <c r="G4697" s="112" t="str">
        <f>IF(E4697="","",VLOOKUP(E4697,[1]PROJECTES!$C$14:$G$5000,4,FALSE))</f>
        <v/>
      </c>
      <c r="H4697" s="95"/>
      <c r="I4697" s="113" t="str">
        <f>IF(H4697="","",VLOOKUP(H4697,BD!B$2:C$16,2,FALSE))</f>
        <v/>
      </c>
      <c r="J4697" s="114"/>
      <c r="K4697" s="115" t="str">
        <f t="shared" si="201"/>
        <v/>
      </c>
      <c r="L4697" s="116" t="str">
        <f t="shared" ca="1" si="202"/>
        <v>-</v>
      </c>
      <c r="M4697" s="111" t="str">
        <f>IF(E4697="","",VLOOKUP(E4697,[1]PROJECTES!$C$14:$Z$5000,21,FALSE))</f>
        <v/>
      </c>
      <c r="N4697" s="117"/>
      <c r="O4697" s="118" t="s">
        <v>222</v>
      </c>
      <c r="P4697" s="119"/>
      <c r="Q4697" s="84"/>
      <c r="R4697" s="125"/>
      <c r="S4697" s="166"/>
      <c r="T4697" s="167"/>
    </row>
    <row r="4698" spans="1:20" s="121" customFormat="1" ht="20.100000000000001" customHeight="1" x14ac:dyDescent="0.3">
      <c r="A4698" s="80"/>
      <c r="B4698" s="110" t="str">
        <f>IF(E4698="","",VLOOKUP(E4698,[1]PROJECTES!$C$14:$G$5000,2,FALSE))</f>
        <v/>
      </c>
      <c r="C4698" s="80"/>
      <c r="D4698" s="283" t="str">
        <f>IF(E4698="","",VLOOKUP(E4698,[1]PROJECTES!$C$14:$G$5000,5,FALSE))</f>
        <v/>
      </c>
      <c r="E4698" s="79"/>
      <c r="F4698" s="110" t="str">
        <f>IF(I4698="","",VLOOKUP(I4698,[1]PROJECTES!$C$14:$G$5000,2,FALSE))</f>
        <v/>
      </c>
      <c r="G4698" s="112" t="str">
        <f>IF(E4698="","",VLOOKUP(E4698,[1]PROJECTES!$C$14:$G$5000,4,FALSE))</f>
        <v/>
      </c>
      <c r="H4698" s="95"/>
      <c r="I4698" s="113" t="str">
        <f>IF(H4698="","",VLOOKUP(H4698,BD!B$2:C$16,2,FALSE))</f>
        <v/>
      </c>
      <c r="J4698" s="114"/>
      <c r="K4698" s="115" t="str">
        <f t="shared" si="201"/>
        <v/>
      </c>
      <c r="L4698" s="116" t="str">
        <f t="shared" ca="1" si="202"/>
        <v>-</v>
      </c>
      <c r="M4698" s="111" t="str">
        <f>IF(E4698="","",VLOOKUP(E4698,[1]PROJECTES!$C$14:$Z$5000,21,FALSE))</f>
        <v/>
      </c>
      <c r="N4698" s="117"/>
      <c r="O4698" s="118" t="s">
        <v>222</v>
      </c>
      <c r="P4698" s="119"/>
      <c r="Q4698" s="84"/>
      <c r="R4698" s="125"/>
      <c r="S4698" s="166"/>
      <c r="T4698" s="167"/>
    </row>
    <row r="4699" spans="1:20" s="121" customFormat="1" ht="20.100000000000001" customHeight="1" x14ac:dyDescent="0.3">
      <c r="A4699" s="80"/>
      <c r="B4699" s="110" t="str">
        <f>IF(E4699="","",VLOOKUP(E4699,[1]PROJECTES!$C$14:$G$5000,2,FALSE))</f>
        <v/>
      </c>
      <c r="C4699" s="80"/>
      <c r="D4699" s="283" t="str">
        <f>IF(E4699="","",VLOOKUP(E4699,[1]PROJECTES!$C$14:$G$5000,5,FALSE))</f>
        <v/>
      </c>
      <c r="E4699" s="79"/>
      <c r="F4699" s="110" t="str">
        <f>IF(I4699="","",VLOOKUP(I4699,[1]PROJECTES!$C$14:$G$5000,2,FALSE))</f>
        <v/>
      </c>
      <c r="G4699" s="112" t="str">
        <f>IF(E4699="","",VLOOKUP(E4699,[1]PROJECTES!$C$14:$G$5000,4,FALSE))</f>
        <v/>
      </c>
      <c r="H4699" s="95"/>
      <c r="I4699" s="113" t="str">
        <f>IF(H4699="","",VLOOKUP(H4699,BD!B$2:C$16,2,FALSE))</f>
        <v/>
      </c>
      <c r="J4699" s="114"/>
      <c r="K4699" s="115" t="str">
        <f t="shared" si="201"/>
        <v/>
      </c>
      <c r="L4699" s="116" t="str">
        <f t="shared" ca="1" si="202"/>
        <v>-</v>
      </c>
      <c r="M4699" s="111" t="str">
        <f>IF(E4699="","",VLOOKUP(E4699,[1]PROJECTES!$C$14:$Z$5000,21,FALSE))</f>
        <v/>
      </c>
      <c r="N4699" s="117"/>
      <c r="O4699" s="118" t="s">
        <v>222</v>
      </c>
      <c r="P4699" s="119"/>
      <c r="Q4699" s="84"/>
      <c r="R4699" s="125"/>
      <c r="S4699" s="166"/>
      <c r="T4699" s="167"/>
    </row>
    <row r="4700" spans="1:20" s="121" customFormat="1" ht="20.100000000000001" customHeight="1" x14ac:dyDescent="0.3">
      <c r="A4700" s="80"/>
      <c r="B4700" s="110" t="str">
        <f>IF(E4700="","",VLOOKUP(E4700,[1]PROJECTES!$C$14:$G$5000,2,FALSE))</f>
        <v/>
      </c>
      <c r="C4700" s="80"/>
      <c r="D4700" s="283" t="str">
        <f>IF(E4700="","",VLOOKUP(E4700,[1]PROJECTES!$C$14:$G$5000,5,FALSE))</f>
        <v/>
      </c>
      <c r="E4700" s="79"/>
      <c r="F4700" s="110" t="str">
        <f>IF(I4700="","",VLOOKUP(I4700,[1]PROJECTES!$C$14:$G$5000,2,FALSE))</f>
        <v/>
      </c>
      <c r="G4700" s="112" t="str">
        <f>IF(E4700="","",VLOOKUP(E4700,[1]PROJECTES!$C$14:$G$5000,4,FALSE))</f>
        <v/>
      </c>
      <c r="H4700" s="95"/>
      <c r="I4700" s="113" t="str">
        <f>IF(H4700="","",VLOOKUP(H4700,BD!B$2:C$16,2,FALSE))</f>
        <v/>
      </c>
      <c r="J4700" s="114"/>
      <c r="K4700" s="115" t="str">
        <f t="shared" si="201"/>
        <v/>
      </c>
      <c r="L4700" s="116" t="str">
        <f t="shared" ca="1" si="202"/>
        <v>-</v>
      </c>
      <c r="M4700" s="111" t="str">
        <f>IF(E4700="","",VLOOKUP(E4700,[1]PROJECTES!$C$14:$Z$5000,21,FALSE))</f>
        <v/>
      </c>
      <c r="N4700" s="117"/>
      <c r="O4700" s="118" t="s">
        <v>222</v>
      </c>
      <c r="P4700" s="119"/>
      <c r="Q4700" s="84"/>
      <c r="R4700" s="125"/>
      <c r="S4700" s="166"/>
      <c r="T4700" s="167"/>
    </row>
    <row r="4701" spans="1:20" s="121" customFormat="1" ht="20.100000000000001" customHeight="1" x14ac:dyDescent="0.3">
      <c r="A4701" s="80"/>
      <c r="B4701" s="110" t="str">
        <f>IF(E4701="","",VLOOKUP(E4701,[1]PROJECTES!$C$14:$G$5000,2,FALSE))</f>
        <v/>
      </c>
      <c r="C4701" s="80"/>
      <c r="D4701" s="283" t="str">
        <f>IF(E4701="","",VLOOKUP(E4701,[1]PROJECTES!$C$14:$G$5000,5,FALSE))</f>
        <v/>
      </c>
      <c r="E4701" s="79"/>
      <c r="F4701" s="110" t="str">
        <f>IF(I4701="","",VLOOKUP(I4701,[1]PROJECTES!$C$14:$G$5000,2,FALSE))</f>
        <v/>
      </c>
      <c r="G4701" s="112" t="str">
        <f>IF(E4701="","",VLOOKUP(E4701,[1]PROJECTES!$C$14:$G$5000,4,FALSE))</f>
        <v/>
      </c>
      <c r="H4701" s="95"/>
      <c r="I4701" s="113" t="str">
        <f>IF(H4701="","",VLOOKUP(H4701,BD!B$2:C$16,2,FALSE))</f>
        <v/>
      </c>
      <c r="J4701" s="114"/>
      <c r="K4701" s="115" t="str">
        <f t="shared" si="201"/>
        <v/>
      </c>
      <c r="L4701" s="116" t="str">
        <f t="shared" ca="1" si="202"/>
        <v>-</v>
      </c>
      <c r="M4701" s="111" t="str">
        <f>IF(E4701="","",VLOOKUP(E4701,[1]PROJECTES!$C$14:$Z$5000,21,FALSE))</f>
        <v/>
      </c>
      <c r="N4701" s="117"/>
      <c r="O4701" s="118" t="s">
        <v>222</v>
      </c>
      <c r="P4701" s="119"/>
      <c r="Q4701" s="84"/>
      <c r="R4701" s="125"/>
      <c r="S4701" s="166"/>
      <c r="T4701" s="167"/>
    </row>
    <row r="4702" spans="1:20" s="121" customFormat="1" ht="20.100000000000001" customHeight="1" x14ac:dyDescent="0.3">
      <c r="A4702" s="80"/>
      <c r="B4702" s="110" t="str">
        <f>IF(E4702="","",VLOOKUP(E4702,[1]PROJECTES!$C$14:$G$5000,2,FALSE))</f>
        <v/>
      </c>
      <c r="C4702" s="80"/>
      <c r="D4702" s="283" t="str">
        <f>IF(E4702="","",VLOOKUP(E4702,[1]PROJECTES!$C$14:$G$5000,5,FALSE))</f>
        <v/>
      </c>
      <c r="E4702" s="79"/>
      <c r="F4702" s="110" t="str">
        <f>IF(I4702="","",VLOOKUP(I4702,[1]PROJECTES!$C$14:$G$5000,2,FALSE))</f>
        <v/>
      </c>
      <c r="G4702" s="112" t="str">
        <f>IF(E4702="","",VLOOKUP(E4702,[1]PROJECTES!$C$14:$G$5000,4,FALSE))</f>
        <v/>
      </c>
      <c r="H4702" s="95"/>
      <c r="I4702" s="113" t="str">
        <f>IF(H4702="","",VLOOKUP(H4702,BD!B$2:C$16,2,FALSE))</f>
        <v/>
      </c>
      <c r="J4702" s="114"/>
      <c r="K4702" s="115" t="str">
        <f t="shared" si="201"/>
        <v/>
      </c>
      <c r="L4702" s="116" t="str">
        <f t="shared" ca="1" si="202"/>
        <v>-</v>
      </c>
      <c r="M4702" s="111" t="str">
        <f>IF(E4702="","",VLOOKUP(E4702,[1]PROJECTES!$C$14:$Z$5000,21,FALSE))</f>
        <v/>
      </c>
      <c r="N4702" s="117"/>
      <c r="O4702" s="118" t="s">
        <v>222</v>
      </c>
      <c r="P4702" s="119"/>
      <c r="Q4702" s="84"/>
      <c r="R4702" s="125"/>
      <c r="S4702" s="166"/>
      <c r="T4702" s="167"/>
    </row>
    <row r="4703" spans="1:20" s="121" customFormat="1" ht="20.100000000000001" customHeight="1" x14ac:dyDescent="0.3">
      <c r="A4703" s="80"/>
      <c r="B4703" s="110" t="str">
        <f>IF(E4703="","",VLOOKUP(E4703,[1]PROJECTES!$C$14:$G$5000,2,FALSE))</f>
        <v/>
      </c>
      <c r="C4703" s="80"/>
      <c r="D4703" s="283" t="str">
        <f>IF(E4703="","",VLOOKUP(E4703,[1]PROJECTES!$C$14:$G$5000,5,FALSE))</f>
        <v/>
      </c>
      <c r="E4703" s="79"/>
      <c r="F4703" s="110" t="str">
        <f>IF(I4703="","",VLOOKUP(I4703,[1]PROJECTES!$C$14:$G$5000,2,FALSE))</f>
        <v/>
      </c>
      <c r="G4703" s="112" t="str">
        <f>IF(E4703="","",VLOOKUP(E4703,[1]PROJECTES!$C$14:$G$5000,4,FALSE))</f>
        <v/>
      </c>
      <c r="H4703" s="95"/>
      <c r="I4703" s="113" t="str">
        <f>IF(H4703="","",VLOOKUP(H4703,BD!B$2:C$16,2,FALSE))</f>
        <v/>
      </c>
      <c r="J4703" s="114"/>
      <c r="K4703" s="115" t="str">
        <f t="shared" si="201"/>
        <v/>
      </c>
      <c r="L4703" s="116" t="str">
        <f t="shared" ca="1" si="202"/>
        <v>-</v>
      </c>
      <c r="M4703" s="111" t="str">
        <f>IF(E4703="","",VLOOKUP(E4703,[1]PROJECTES!$C$14:$Z$5000,21,FALSE))</f>
        <v/>
      </c>
      <c r="N4703" s="117"/>
      <c r="O4703" s="118" t="s">
        <v>222</v>
      </c>
      <c r="P4703" s="119"/>
      <c r="Q4703" s="84"/>
      <c r="R4703" s="125"/>
      <c r="S4703" s="166"/>
      <c r="T4703" s="167"/>
    </row>
    <row r="4704" spans="1:20" s="121" customFormat="1" ht="20.100000000000001" customHeight="1" x14ac:dyDescent="0.3">
      <c r="A4704" s="80"/>
      <c r="B4704" s="110" t="str">
        <f>IF(E4704="","",VLOOKUP(E4704,[1]PROJECTES!$C$14:$G$5000,2,FALSE))</f>
        <v/>
      </c>
      <c r="C4704" s="80"/>
      <c r="D4704" s="283" t="str">
        <f>IF(E4704="","",VLOOKUP(E4704,[1]PROJECTES!$C$14:$G$5000,5,FALSE))</f>
        <v/>
      </c>
      <c r="E4704" s="79"/>
      <c r="F4704" s="110" t="str">
        <f>IF(I4704="","",VLOOKUP(I4704,[1]PROJECTES!$C$14:$G$5000,2,FALSE))</f>
        <v/>
      </c>
      <c r="G4704" s="112" t="str">
        <f>IF(E4704="","",VLOOKUP(E4704,[1]PROJECTES!$C$14:$G$5000,4,FALSE))</f>
        <v/>
      </c>
      <c r="H4704" s="95"/>
      <c r="I4704" s="113" t="str">
        <f>IF(H4704="","",VLOOKUP(H4704,BD!B$2:C$16,2,FALSE))</f>
        <v/>
      </c>
      <c r="J4704" s="114"/>
      <c r="K4704" s="115" t="str">
        <f t="shared" si="201"/>
        <v/>
      </c>
      <c r="L4704" s="116" t="str">
        <f t="shared" ca="1" si="202"/>
        <v>-</v>
      </c>
      <c r="M4704" s="111" t="str">
        <f>IF(E4704="","",VLOOKUP(E4704,[1]PROJECTES!$C$14:$Z$5000,21,FALSE))</f>
        <v/>
      </c>
      <c r="N4704" s="117"/>
      <c r="O4704" s="118" t="s">
        <v>222</v>
      </c>
      <c r="P4704" s="119"/>
      <c r="Q4704" s="84"/>
      <c r="R4704" s="125"/>
      <c r="S4704" s="166"/>
      <c r="T4704" s="167"/>
    </row>
    <row r="4705" spans="1:20" s="121" customFormat="1" ht="20.100000000000001" customHeight="1" x14ac:dyDescent="0.3">
      <c r="A4705" s="80"/>
      <c r="B4705" s="110" t="str">
        <f>IF(E4705="","",VLOOKUP(E4705,[1]PROJECTES!$C$14:$G$5000,2,FALSE))</f>
        <v/>
      </c>
      <c r="C4705" s="80"/>
      <c r="D4705" s="283" t="str">
        <f>IF(E4705="","",VLOOKUP(E4705,[1]PROJECTES!$C$14:$G$5000,5,FALSE))</f>
        <v/>
      </c>
      <c r="E4705" s="79"/>
      <c r="F4705" s="110" t="str">
        <f>IF(I4705="","",VLOOKUP(I4705,[1]PROJECTES!$C$14:$G$5000,2,FALSE))</f>
        <v/>
      </c>
      <c r="G4705" s="112" t="str">
        <f>IF(E4705="","",VLOOKUP(E4705,[1]PROJECTES!$C$14:$G$5000,4,FALSE))</f>
        <v/>
      </c>
      <c r="H4705" s="95"/>
      <c r="I4705" s="113" t="str">
        <f>IF(H4705="","",VLOOKUP(H4705,BD!B$2:C$16,2,FALSE))</f>
        <v/>
      </c>
      <c r="J4705" s="114"/>
      <c r="K4705" s="115" t="str">
        <f t="shared" si="201"/>
        <v/>
      </c>
      <c r="L4705" s="116" t="str">
        <f t="shared" ca="1" si="202"/>
        <v>-</v>
      </c>
      <c r="M4705" s="111" t="str">
        <f>IF(E4705="","",VLOOKUP(E4705,[1]PROJECTES!$C$14:$Z$5000,21,FALSE))</f>
        <v/>
      </c>
      <c r="N4705" s="117"/>
      <c r="O4705" s="118" t="s">
        <v>222</v>
      </c>
      <c r="P4705" s="119"/>
      <c r="Q4705" s="84"/>
      <c r="R4705" s="125"/>
      <c r="S4705" s="166"/>
      <c r="T4705" s="167"/>
    </row>
    <row r="4706" spans="1:20" s="121" customFormat="1" ht="20.100000000000001" customHeight="1" x14ac:dyDescent="0.3">
      <c r="A4706" s="80"/>
      <c r="B4706" s="110" t="str">
        <f>IF(E4706="","",VLOOKUP(E4706,[1]PROJECTES!$C$14:$G$5000,2,FALSE))</f>
        <v/>
      </c>
      <c r="C4706" s="80"/>
      <c r="D4706" s="283" t="str">
        <f>IF(E4706="","",VLOOKUP(E4706,[1]PROJECTES!$C$14:$G$5000,5,FALSE))</f>
        <v/>
      </c>
      <c r="E4706" s="79"/>
      <c r="F4706" s="110" t="str">
        <f>IF(I4706="","",VLOOKUP(I4706,[1]PROJECTES!$C$14:$G$5000,2,FALSE))</f>
        <v/>
      </c>
      <c r="G4706" s="112" t="str">
        <f>IF(E4706="","",VLOOKUP(E4706,[1]PROJECTES!$C$14:$G$5000,4,FALSE))</f>
        <v/>
      </c>
      <c r="H4706" s="95"/>
      <c r="I4706" s="113" t="str">
        <f>IF(H4706="","",VLOOKUP(H4706,BD!B$2:C$16,2,FALSE))</f>
        <v/>
      </c>
      <c r="J4706" s="114"/>
      <c r="K4706" s="115" t="str">
        <f t="shared" si="201"/>
        <v/>
      </c>
      <c r="L4706" s="116" t="str">
        <f t="shared" ca="1" si="202"/>
        <v>-</v>
      </c>
      <c r="M4706" s="111" t="str">
        <f>IF(E4706="","",VLOOKUP(E4706,[1]PROJECTES!$C$14:$Z$5000,21,FALSE))</f>
        <v/>
      </c>
      <c r="N4706" s="117"/>
      <c r="O4706" s="118" t="s">
        <v>222</v>
      </c>
      <c r="P4706" s="119"/>
      <c r="Q4706" s="84"/>
      <c r="R4706" s="125"/>
      <c r="S4706" s="166"/>
      <c r="T4706" s="167"/>
    </row>
    <row r="4707" spans="1:20" s="121" customFormat="1" ht="20.100000000000001" customHeight="1" x14ac:dyDescent="0.3">
      <c r="A4707" s="80"/>
      <c r="B4707" s="110" t="str">
        <f>IF(E4707="","",VLOOKUP(E4707,[1]PROJECTES!$C$14:$G$5000,2,FALSE))</f>
        <v/>
      </c>
      <c r="C4707" s="80"/>
      <c r="D4707" s="283" t="str">
        <f>IF(E4707="","",VLOOKUP(E4707,[1]PROJECTES!$C$14:$G$5000,5,FALSE))</f>
        <v/>
      </c>
      <c r="E4707" s="79"/>
      <c r="F4707" s="110" t="str">
        <f>IF(I4707="","",VLOOKUP(I4707,[1]PROJECTES!$C$14:$G$5000,2,FALSE))</f>
        <v/>
      </c>
      <c r="G4707" s="112" t="str">
        <f>IF(E4707="","",VLOOKUP(E4707,[1]PROJECTES!$C$14:$G$5000,4,FALSE))</f>
        <v/>
      </c>
      <c r="H4707" s="95"/>
      <c r="I4707" s="113" t="str">
        <f>IF(H4707="","",VLOOKUP(H4707,BD!B$2:C$16,2,FALSE))</f>
        <v/>
      </c>
      <c r="J4707" s="114"/>
      <c r="K4707" s="115" t="str">
        <f t="shared" si="201"/>
        <v/>
      </c>
      <c r="L4707" s="116" t="str">
        <f t="shared" ca="1" si="202"/>
        <v>-</v>
      </c>
      <c r="M4707" s="111" t="str">
        <f>IF(E4707="","",VLOOKUP(E4707,[1]PROJECTES!$C$14:$Z$5000,21,FALSE))</f>
        <v/>
      </c>
      <c r="N4707" s="117"/>
      <c r="O4707" s="118" t="s">
        <v>222</v>
      </c>
      <c r="P4707" s="119"/>
      <c r="Q4707" s="84"/>
      <c r="R4707" s="125"/>
      <c r="S4707" s="166"/>
      <c r="T4707" s="167"/>
    </row>
    <row r="4708" spans="1:20" s="121" customFormat="1" ht="20.100000000000001" customHeight="1" x14ac:dyDescent="0.3">
      <c r="A4708" s="80"/>
      <c r="B4708" s="110" t="str">
        <f>IF(E4708="","",VLOOKUP(E4708,[1]PROJECTES!$C$14:$G$5000,2,FALSE))</f>
        <v/>
      </c>
      <c r="C4708" s="80"/>
      <c r="D4708" s="283" t="str">
        <f>IF(E4708="","",VLOOKUP(E4708,[1]PROJECTES!$C$14:$G$5000,5,FALSE))</f>
        <v/>
      </c>
      <c r="E4708" s="79"/>
      <c r="F4708" s="110" t="str">
        <f>IF(I4708="","",VLOOKUP(I4708,[1]PROJECTES!$C$14:$G$5000,2,FALSE))</f>
        <v/>
      </c>
      <c r="G4708" s="112" t="str">
        <f>IF(E4708="","",VLOOKUP(E4708,[1]PROJECTES!$C$14:$G$5000,4,FALSE))</f>
        <v/>
      </c>
      <c r="H4708" s="95"/>
      <c r="I4708" s="113" t="str">
        <f>IF(H4708="","",VLOOKUP(H4708,BD!B$2:C$16,2,FALSE))</f>
        <v/>
      </c>
      <c r="J4708" s="114"/>
      <c r="K4708" s="115" t="str">
        <f t="shared" si="201"/>
        <v/>
      </c>
      <c r="L4708" s="116" t="str">
        <f t="shared" ca="1" si="202"/>
        <v>-</v>
      </c>
      <c r="M4708" s="111" t="str">
        <f>IF(E4708="","",VLOOKUP(E4708,[1]PROJECTES!$C$14:$Z$5000,21,FALSE))</f>
        <v/>
      </c>
      <c r="N4708" s="117"/>
      <c r="O4708" s="118" t="s">
        <v>222</v>
      </c>
      <c r="P4708" s="119"/>
      <c r="Q4708" s="84"/>
      <c r="R4708" s="125"/>
      <c r="S4708" s="166"/>
      <c r="T4708" s="167"/>
    </row>
    <row r="4709" spans="1:20" s="121" customFormat="1" ht="20.100000000000001" customHeight="1" x14ac:dyDescent="0.3">
      <c r="A4709" s="80"/>
      <c r="B4709" s="110" t="str">
        <f>IF(E4709="","",VLOOKUP(E4709,[1]PROJECTES!$C$14:$G$5000,2,FALSE))</f>
        <v/>
      </c>
      <c r="C4709" s="80"/>
      <c r="D4709" s="283" t="str">
        <f>IF(E4709="","",VLOOKUP(E4709,[1]PROJECTES!$C$14:$G$5000,5,FALSE))</f>
        <v/>
      </c>
      <c r="E4709" s="79"/>
      <c r="F4709" s="110" t="str">
        <f>IF(I4709="","",VLOOKUP(I4709,[1]PROJECTES!$C$14:$G$5000,2,FALSE))</f>
        <v/>
      </c>
      <c r="G4709" s="112" t="str">
        <f>IF(E4709="","",VLOOKUP(E4709,[1]PROJECTES!$C$14:$G$5000,4,FALSE))</f>
        <v/>
      </c>
      <c r="H4709" s="95"/>
      <c r="I4709" s="113" t="str">
        <f>IF(H4709="","",VLOOKUP(H4709,BD!B$2:C$16,2,FALSE))</f>
        <v/>
      </c>
      <c r="J4709" s="114"/>
      <c r="K4709" s="115" t="str">
        <f t="shared" si="201"/>
        <v/>
      </c>
      <c r="L4709" s="116" t="str">
        <f t="shared" ca="1" si="202"/>
        <v>-</v>
      </c>
      <c r="M4709" s="111" t="str">
        <f>IF(E4709="","",VLOOKUP(E4709,[1]PROJECTES!$C$14:$Z$5000,21,FALSE))</f>
        <v/>
      </c>
      <c r="N4709" s="117"/>
      <c r="O4709" s="118" t="s">
        <v>222</v>
      </c>
      <c r="P4709" s="119"/>
      <c r="Q4709" s="84"/>
      <c r="R4709" s="125"/>
      <c r="S4709" s="166"/>
      <c r="T4709" s="167"/>
    </row>
    <row r="4710" spans="1:20" s="121" customFormat="1" ht="20.100000000000001" customHeight="1" x14ac:dyDescent="0.3">
      <c r="A4710" s="80"/>
      <c r="B4710" s="110" t="str">
        <f>IF(E4710="","",VLOOKUP(E4710,[1]PROJECTES!$C$14:$G$5000,2,FALSE))</f>
        <v/>
      </c>
      <c r="C4710" s="80"/>
      <c r="D4710" s="283" t="str">
        <f>IF(E4710="","",VLOOKUP(E4710,[1]PROJECTES!$C$14:$G$5000,5,FALSE))</f>
        <v/>
      </c>
      <c r="E4710" s="79"/>
      <c r="F4710" s="110" t="str">
        <f>IF(I4710="","",VLOOKUP(I4710,[1]PROJECTES!$C$14:$G$5000,2,FALSE))</f>
        <v/>
      </c>
      <c r="G4710" s="112" t="str">
        <f>IF(E4710="","",VLOOKUP(E4710,[1]PROJECTES!$C$14:$G$5000,4,FALSE))</f>
        <v/>
      </c>
      <c r="H4710" s="95"/>
      <c r="I4710" s="113" t="str">
        <f>IF(H4710="","",VLOOKUP(H4710,BD!B$2:C$16,2,FALSE))</f>
        <v/>
      </c>
      <c r="J4710" s="114"/>
      <c r="K4710" s="115" t="str">
        <f t="shared" si="201"/>
        <v/>
      </c>
      <c r="L4710" s="116" t="str">
        <f t="shared" ca="1" si="202"/>
        <v>-</v>
      </c>
      <c r="M4710" s="111" t="str">
        <f>IF(E4710="","",VLOOKUP(E4710,[1]PROJECTES!$C$14:$Z$5000,21,FALSE))</f>
        <v/>
      </c>
      <c r="N4710" s="117"/>
      <c r="O4710" s="118" t="s">
        <v>222</v>
      </c>
      <c r="P4710" s="119"/>
      <c r="Q4710" s="84"/>
      <c r="R4710" s="125"/>
      <c r="S4710" s="166"/>
      <c r="T4710" s="167"/>
    </row>
    <row r="4711" spans="1:20" s="121" customFormat="1" ht="20.100000000000001" customHeight="1" x14ac:dyDescent="0.3">
      <c r="A4711" s="80"/>
      <c r="B4711" s="110" t="str">
        <f>IF(E4711="","",VLOOKUP(E4711,[1]PROJECTES!$C$14:$G$5000,2,FALSE))</f>
        <v/>
      </c>
      <c r="C4711" s="80"/>
      <c r="D4711" s="283" t="str">
        <f>IF(E4711="","",VLOOKUP(E4711,[1]PROJECTES!$C$14:$G$5000,5,FALSE))</f>
        <v/>
      </c>
      <c r="E4711" s="79"/>
      <c r="F4711" s="110" t="str">
        <f>IF(I4711="","",VLOOKUP(I4711,[1]PROJECTES!$C$14:$G$5000,2,FALSE))</f>
        <v/>
      </c>
      <c r="G4711" s="112" t="str">
        <f>IF(E4711="","",VLOOKUP(E4711,[1]PROJECTES!$C$14:$G$5000,4,FALSE))</f>
        <v/>
      </c>
      <c r="H4711" s="95"/>
      <c r="I4711" s="113" t="str">
        <f>IF(H4711="","",VLOOKUP(H4711,BD!B$2:C$16,2,FALSE))</f>
        <v/>
      </c>
      <c r="J4711" s="114"/>
      <c r="K4711" s="115" t="str">
        <f t="shared" si="201"/>
        <v/>
      </c>
      <c r="L4711" s="116" t="str">
        <f t="shared" ca="1" si="202"/>
        <v>-</v>
      </c>
      <c r="M4711" s="111" t="str">
        <f>IF(E4711="","",VLOOKUP(E4711,[1]PROJECTES!$C$14:$Z$5000,21,FALSE))</f>
        <v/>
      </c>
      <c r="N4711" s="117"/>
      <c r="O4711" s="118" t="s">
        <v>222</v>
      </c>
      <c r="P4711" s="119"/>
      <c r="Q4711" s="84"/>
      <c r="R4711" s="125"/>
      <c r="S4711" s="166"/>
      <c r="T4711" s="167"/>
    </row>
    <row r="4712" spans="1:20" s="121" customFormat="1" ht="20.100000000000001" customHeight="1" x14ac:dyDescent="0.3">
      <c r="A4712" s="80"/>
      <c r="B4712" s="110" t="str">
        <f>IF(E4712="","",VLOOKUP(E4712,[1]PROJECTES!$C$14:$G$5000,2,FALSE))</f>
        <v/>
      </c>
      <c r="C4712" s="80"/>
      <c r="D4712" s="283" t="str">
        <f>IF(E4712="","",VLOOKUP(E4712,[1]PROJECTES!$C$14:$G$5000,5,FALSE))</f>
        <v/>
      </c>
      <c r="E4712" s="79"/>
      <c r="F4712" s="110" t="str">
        <f>IF(I4712="","",VLOOKUP(I4712,[1]PROJECTES!$C$14:$G$5000,2,FALSE))</f>
        <v/>
      </c>
      <c r="G4712" s="112" t="str">
        <f>IF(E4712="","",VLOOKUP(E4712,[1]PROJECTES!$C$14:$G$5000,4,FALSE))</f>
        <v/>
      </c>
      <c r="H4712" s="95"/>
      <c r="I4712" s="113" t="str">
        <f>IF(H4712="","",VLOOKUP(H4712,BD!B$2:C$16,2,FALSE))</f>
        <v/>
      </c>
      <c r="J4712" s="114"/>
      <c r="K4712" s="115" t="str">
        <f t="shared" ref="K4712:K4769" si="205">IF(J4712="","",WEEKNUM(J4712,2)-0)</f>
        <v/>
      </c>
      <c r="L4712" s="116" t="str">
        <f t="shared" ca="1" si="202"/>
        <v>-</v>
      </c>
      <c r="M4712" s="111" t="str">
        <f>IF(E4712="","",VLOOKUP(E4712,[1]PROJECTES!$C$14:$Z$5000,21,FALSE))</f>
        <v/>
      </c>
      <c r="N4712" s="117"/>
      <c r="O4712" s="118" t="s">
        <v>222</v>
      </c>
      <c r="P4712" s="119"/>
      <c r="Q4712" s="84"/>
      <c r="R4712" s="125"/>
      <c r="S4712" s="166"/>
      <c r="T4712" s="167"/>
    </row>
    <row r="4713" spans="1:20" s="121" customFormat="1" ht="20.100000000000001" customHeight="1" x14ac:dyDescent="0.3">
      <c r="A4713" s="80"/>
      <c r="B4713" s="110" t="str">
        <f>IF(E4713="","",VLOOKUP(E4713,[1]PROJECTES!$C$14:$G$5000,2,FALSE))</f>
        <v/>
      </c>
      <c r="C4713" s="80"/>
      <c r="D4713" s="283" t="str">
        <f>IF(E4713="","",VLOOKUP(E4713,[1]PROJECTES!$C$14:$G$5000,5,FALSE))</f>
        <v/>
      </c>
      <c r="E4713" s="79"/>
      <c r="F4713" s="110" t="str">
        <f>IF(I4713="","",VLOOKUP(I4713,[1]PROJECTES!$C$14:$G$5000,2,FALSE))</f>
        <v/>
      </c>
      <c r="G4713" s="112" t="str">
        <f>IF(E4713="","",VLOOKUP(E4713,[1]PROJECTES!$C$14:$G$5000,4,FALSE))</f>
        <v/>
      </c>
      <c r="H4713" s="95"/>
      <c r="I4713" s="113" t="str">
        <f>IF(H4713="","",VLOOKUP(H4713,BD!B$2:C$16,2,FALSE))</f>
        <v/>
      </c>
      <c r="J4713" s="114"/>
      <c r="K4713" s="115" t="str">
        <f t="shared" si="205"/>
        <v/>
      </c>
      <c r="L4713" s="116" t="str">
        <f t="shared" ref="L4713:L4770" ca="1" si="206">IF(M4713="","-",IF(G4713="TA","-",+M4713-TODAY()))</f>
        <v>-</v>
      </c>
      <c r="M4713" s="111" t="str">
        <f>IF(E4713="","",VLOOKUP(E4713,[1]PROJECTES!$C$14:$Z$5000,21,FALSE))</f>
        <v/>
      </c>
      <c r="N4713" s="117"/>
      <c r="O4713" s="118" t="s">
        <v>222</v>
      </c>
      <c r="P4713" s="119"/>
      <c r="Q4713" s="84"/>
      <c r="R4713" s="125"/>
      <c r="S4713" s="166"/>
      <c r="T4713" s="167"/>
    </row>
    <row r="4714" spans="1:20" s="121" customFormat="1" ht="20.100000000000001" customHeight="1" x14ac:dyDescent="0.3">
      <c r="A4714" s="80"/>
      <c r="B4714" s="110" t="str">
        <f>IF(E4714="","",VLOOKUP(E4714,[1]PROJECTES!$C$14:$G$5000,2,FALSE))</f>
        <v/>
      </c>
      <c r="C4714" s="80"/>
      <c r="D4714" s="283" t="str">
        <f>IF(E4714="","",VLOOKUP(E4714,[1]PROJECTES!$C$14:$G$5000,5,FALSE))</f>
        <v/>
      </c>
      <c r="E4714" s="79"/>
      <c r="F4714" s="110" t="str">
        <f>IF(I4714="","",VLOOKUP(I4714,[1]PROJECTES!$C$14:$G$5000,2,FALSE))</f>
        <v/>
      </c>
      <c r="G4714" s="112" t="str">
        <f>IF(E4714="","",VLOOKUP(E4714,[1]PROJECTES!$C$14:$G$5000,4,FALSE))</f>
        <v/>
      </c>
      <c r="H4714" s="95"/>
      <c r="I4714" s="113" t="str">
        <f>IF(H4714="","",VLOOKUP(H4714,BD!B$2:C$16,2,FALSE))</f>
        <v/>
      </c>
      <c r="J4714" s="114"/>
      <c r="K4714" s="115" t="str">
        <f t="shared" si="205"/>
        <v/>
      </c>
      <c r="L4714" s="116" t="str">
        <f t="shared" ca="1" si="206"/>
        <v>-</v>
      </c>
      <c r="M4714" s="111" t="str">
        <f>IF(E4714="","",VLOOKUP(E4714,[1]PROJECTES!$C$14:$Z$5000,21,FALSE))</f>
        <v/>
      </c>
      <c r="N4714" s="117"/>
      <c r="O4714" s="118" t="s">
        <v>222</v>
      </c>
      <c r="P4714" s="119"/>
      <c r="Q4714" s="84"/>
      <c r="R4714" s="125"/>
      <c r="S4714" s="166"/>
      <c r="T4714" s="167"/>
    </row>
    <row r="4715" spans="1:20" s="121" customFormat="1" ht="20.100000000000001" customHeight="1" x14ac:dyDescent="0.3">
      <c r="A4715" s="80"/>
      <c r="B4715" s="110" t="str">
        <f>IF(E4715="","",VLOOKUP(E4715,[1]PROJECTES!$C$14:$G$5000,2,FALSE))</f>
        <v/>
      </c>
      <c r="C4715" s="80"/>
      <c r="D4715" s="283" t="str">
        <f>IF(E4715="","",VLOOKUP(E4715,[1]PROJECTES!$C$14:$G$5000,5,FALSE))</f>
        <v/>
      </c>
      <c r="E4715" s="79"/>
      <c r="F4715" s="110" t="str">
        <f>IF(I4715="","",VLOOKUP(I4715,[1]PROJECTES!$C$14:$G$5000,2,FALSE))</f>
        <v/>
      </c>
      <c r="G4715" s="112" t="str">
        <f>IF(E4715="","",VLOOKUP(E4715,[1]PROJECTES!$C$14:$G$5000,4,FALSE))</f>
        <v/>
      </c>
      <c r="H4715" s="95"/>
      <c r="I4715" s="113" t="str">
        <f>IF(H4715="","",VLOOKUP(H4715,BD!B$2:C$16,2,FALSE))</f>
        <v/>
      </c>
      <c r="J4715" s="114"/>
      <c r="K4715" s="115" t="str">
        <f t="shared" si="205"/>
        <v/>
      </c>
      <c r="L4715" s="116" t="str">
        <f t="shared" ca="1" si="206"/>
        <v>-</v>
      </c>
      <c r="M4715" s="111" t="str">
        <f>IF(E4715="","",VLOOKUP(E4715,[1]PROJECTES!$C$14:$Z$5000,21,FALSE))</f>
        <v/>
      </c>
      <c r="N4715" s="117"/>
      <c r="O4715" s="118" t="s">
        <v>222</v>
      </c>
      <c r="P4715" s="119"/>
      <c r="Q4715" s="84"/>
      <c r="R4715" s="125"/>
      <c r="S4715" s="166"/>
      <c r="T4715" s="167"/>
    </row>
    <row r="4716" spans="1:20" s="121" customFormat="1" ht="20.100000000000001" customHeight="1" x14ac:dyDescent="0.3">
      <c r="A4716" s="80"/>
      <c r="B4716" s="110" t="str">
        <f>IF(E4716="","",VLOOKUP(E4716,[1]PROJECTES!$C$14:$G$5000,2,FALSE))</f>
        <v/>
      </c>
      <c r="C4716" s="80"/>
      <c r="D4716" s="283" t="str">
        <f>IF(E4716="","",VLOOKUP(E4716,[1]PROJECTES!$C$14:$G$5000,5,FALSE))</f>
        <v/>
      </c>
      <c r="E4716" s="79"/>
      <c r="F4716" s="110" t="str">
        <f>IF(I4716="","",VLOOKUP(I4716,[1]PROJECTES!$C$14:$G$5000,2,FALSE))</f>
        <v/>
      </c>
      <c r="G4716" s="112" t="str">
        <f>IF(E4716="","",VLOOKUP(E4716,[1]PROJECTES!$C$14:$G$5000,4,FALSE))</f>
        <v/>
      </c>
      <c r="H4716" s="95"/>
      <c r="I4716" s="113" t="str">
        <f>IF(H4716="","",VLOOKUP(H4716,BD!B$2:C$16,2,FALSE))</f>
        <v/>
      </c>
      <c r="J4716" s="114"/>
      <c r="K4716" s="115" t="str">
        <f t="shared" si="205"/>
        <v/>
      </c>
      <c r="L4716" s="116" t="str">
        <f t="shared" ca="1" si="206"/>
        <v>-</v>
      </c>
      <c r="M4716" s="111" t="str">
        <f>IF(E4716="","",VLOOKUP(E4716,[1]PROJECTES!$C$14:$Z$5000,21,FALSE))</f>
        <v/>
      </c>
      <c r="N4716" s="117"/>
      <c r="O4716" s="118" t="s">
        <v>222</v>
      </c>
      <c r="P4716" s="119"/>
      <c r="Q4716" s="84"/>
      <c r="R4716" s="125"/>
      <c r="S4716" s="166"/>
      <c r="T4716" s="167"/>
    </row>
    <row r="4717" spans="1:20" s="121" customFormat="1" ht="20.100000000000001" customHeight="1" x14ac:dyDescent="0.3">
      <c r="A4717" s="80"/>
      <c r="B4717" s="110" t="str">
        <f>IF(E4717="","",VLOOKUP(E4717,[1]PROJECTES!$C$14:$G$5000,2,FALSE))</f>
        <v/>
      </c>
      <c r="C4717" s="80"/>
      <c r="D4717" s="283" t="str">
        <f>IF(E4717="","",VLOOKUP(E4717,[1]PROJECTES!$C$14:$G$5000,5,FALSE))</f>
        <v/>
      </c>
      <c r="E4717" s="79"/>
      <c r="F4717" s="110" t="str">
        <f>IF(I4717="","",VLOOKUP(I4717,[1]PROJECTES!$C$14:$G$5000,2,FALSE))</f>
        <v/>
      </c>
      <c r="G4717" s="112" t="str">
        <f>IF(E4717="","",VLOOKUP(E4717,[1]PROJECTES!$C$14:$G$5000,4,FALSE))</f>
        <v/>
      </c>
      <c r="H4717" s="95"/>
      <c r="I4717" s="113" t="str">
        <f>IF(H4717="","",VLOOKUP(H4717,BD!B$2:C$16,2,FALSE))</f>
        <v/>
      </c>
      <c r="J4717" s="114"/>
      <c r="K4717" s="115" t="str">
        <f t="shared" si="205"/>
        <v/>
      </c>
      <c r="L4717" s="116" t="str">
        <f t="shared" ca="1" si="206"/>
        <v>-</v>
      </c>
      <c r="M4717" s="111" t="str">
        <f>IF(E4717="","",VLOOKUP(E4717,[1]PROJECTES!$C$14:$Z$5000,21,FALSE))</f>
        <v/>
      </c>
      <c r="N4717" s="117"/>
      <c r="O4717" s="118" t="s">
        <v>222</v>
      </c>
      <c r="P4717" s="119"/>
      <c r="Q4717" s="84"/>
      <c r="R4717" s="125"/>
      <c r="S4717" s="166"/>
      <c r="T4717" s="167"/>
    </row>
    <row r="4718" spans="1:20" s="121" customFormat="1" ht="20.100000000000001" customHeight="1" x14ac:dyDescent="0.3">
      <c r="A4718" s="80"/>
      <c r="B4718" s="110" t="str">
        <f>IF(E4718="","",VLOOKUP(E4718,[1]PROJECTES!$C$14:$G$5000,2,FALSE))</f>
        <v/>
      </c>
      <c r="C4718" s="80"/>
      <c r="D4718" s="283" t="str">
        <f>IF(E4718="","",VLOOKUP(E4718,[1]PROJECTES!$C$14:$G$5000,5,FALSE))</f>
        <v/>
      </c>
      <c r="E4718" s="79"/>
      <c r="F4718" s="110" t="str">
        <f>IF(I4718="","",VLOOKUP(I4718,[1]PROJECTES!$C$14:$G$5000,2,FALSE))</f>
        <v/>
      </c>
      <c r="G4718" s="112" t="str">
        <f>IF(E4718="","",VLOOKUP(E4718,[1]PROJECTES!$C$14:$G$5000,4,FALSE))</f>
        <v/>
      </c>
      <c r="H4718" s="95"/>
      <c r="I4718" s="113" t="str">
        <f>IF(H4718="","",VLOOKUP(H4718,BD!B$2:C$16,2,FALSE))</f>
        <v/>
      </c>
      <c r="J4718" s="114"/>
      <c r="K4718" s="115" t="str">
        <f t="shared" si="205"/>
        <v/>
      </c>
      <c r="L4718" s="116" t="str">
        <f t="shared" ca="1" si="206"/>
        <v>-</v>
      </c>
      <c r="M4718" s="111" t="str">
        <f>IF(E4718="","",VLOOKUP(E4718,[1]PROJECTES!$C$14:$Z$5000,21,FALSE))</f>
        <v/>
      </c>
      <c r="N4718" s="117"/>
      <c r="O4718" s="118" t="s">
        <v>222</v>
      </c>
      <c r="P4718" s="119"/>
      <c r="Q4718" s="84"/>
      <c r="R4718" s="125"/>
      <c r="S4718" s="166"/>
      <c r="T4718" s="167"/>
    </row>
    <row r="4719" spans="1:20" s="121" customFormat="1" ht="20.100000000000001" customHeight="1" x14ac:dyDescent="0.3">
      <c r="A4719" s="80"/>
      <c r="B4719" s="110" t="str">
        <f>IF(E4719="","",VLOOKUP(E4719,[1]PROJECTES!$C$14:$G$5000,2,FALSE))</f>
        <v/>
      </c>
      <c r="C4719" s="80"/>
      <c r="D4719" s="283" t="str">
        <f>IF(E4719="","",VLOOKUP(E4719,[1]PROJECTES!$C$14:$G$5000,5,FALSE))</f>
        <v/>
      </c>
      <c r="E4719" s="79"/>
      <c r="F4719" s="110" t="str">
        <f>IF(I4719="","",VLOOKUP(I4719,[1]PROJECTES!$C$14:$G$5000,2,FALSE))</f>
        <v/>
      </c>
      <c r="G4719" s="112" t="str">
        <f>IF(E4719="","",VLOOKUP(E4719,[1]PROJECTES!$C$14:$G$5000,4,FALSE))</f>
        <v/>
      </c>
      <c r="H4719" s="95"/>
      <c r="I4719" s="113" t="str">
        <f>IF(H4719="","",VLOOKUP(H4719,BD!B$2:C$16,2,FALSE))</f>
        <v/>
      </c>
      <c r="J4719" s="114"/>
      <c r="K4719" s="115" t="str">
        <f t="shared" si="205"/>
        <v/>
      </c>
      <c r="L4719" s="116" t="str">
        <f t="shared" ca="1" si="206"/>
        <v>-</v>
      </c>
      <c r="M4719" s="111" t="str">
        <f>IF(E4719="","",VLOOKUP(E4719,[1]PROJECTES!$C$14:$Z$5000,21,FALSE))</f>
        <v/>
      </c>
      <c r="N4719" s="117"/>
      <c r="O4719" s="118" t="s">
        <v>222</v>
      </c>
      <c r="P4719" s="119"/>
      <c r="Q4719" s="84"/>
      <c r="R4719" s="125"/>
      <c r="S4719" s="166"/>
      <c r="T4719" s="167"/>
    </row>
    <row r="4720" spans="1:20" s="121" customFormat="1" ht="20.100000000000001" customHeight="1" x14ac:dyDescent="0.3">
      <c r="A4720" s="80"/>
      <c r="B4720" s="110" t="str">
        <f>IF(E4720="","",VLOOKUP(E4720,[1]PROJECTES!$C$14:$G$5000,2,FALSE))</f>
        <v/>
      </c>
      <c r="C4720" s="80"/>
      <c r="D4720" s="283" t="str">
        <f>IF(E4720="","",VLOOKUP(E4720,[1]PROJECTES!$C$14:$G$5000,5,FALSE))</f>
        <v/>
      </c>
      <c r="E4720" s="79"/>
      <c r="F4720" s="110" t="str">
        <f>IF(I4720="","",VLOOKUP(I4720,[1]PROJECTES!$C$14:$G$5000,2,FALSE))</f>
        <v/>
      </c>
      <c r="G4720" s="112" t="str">
        <f>IF(E4720="","",VLOOKUP(E4720,[1]PROJECTES!$C$14:$G$5000,4,FALSE))</f>
        <v/>
      </c>
      <c r="H4720" s="95"/>
      <c r="I4720" s="113" t="str">
        <f>IF(H4720="","",VLOOKUP(H4720,BD!B$2:C$16,2,FALSE))</f>
        <v/>
      </c>
      <c r="J4720" s="114"/>
      <c r="K4720" s="115" t="str">
        <f t="shared" si="205"/>
        <v/>
      </c>
      <c r="L4720" s="116" t="str">
        <f t="shared" ca="1" si="206"/>
        <v>-</v>
      </c>
      <c r="M4720" s="111" t="str">
        <f>IF(E4720="","",VLOOKUP(E4720,[1]PROJECTES!$C$14:$Z$5000,21,FALSE))</f>
        <v/>
      </c>
      <c r="N4720" s="117"/>
      <c r="O4720" s="118" t="s">
        <v>222</v>
      </c>
      <c r="P4720" s="119"/>
      <c r="Q4720" s="84"/>
      <c r="R4720" s="125"/>
      <c r="S4720" s="166"/>
      <c r="T4720" s="167"/>
    </row>
    <row r="4721" spans="1:20" s="121" customFormat="1" ht="20.100000000000001" customHeight="1" x14ac:dyDescent="0.3">
      <c r="A4721" s="80"/>
      <c r="B4721" s="110" t="str">
        <f>IF(E4721="","",VLOOKUP(E4721,[1]PROJECTES!$C$14:$G$5000,2,FALSE))</f>
        <v/>
      </c>
      <c r="C4721" s="80"/>
      <c r="D4721" s="283" t="str">
        <f>IF(E4721="","",VLOOKUP(E4721,[1]PROJECTES!$C$14:$G$5000,5,FALSE))</f>
        <v/>
      </c>
      <c r="E4721" s="79"/>
      <c r="F4721" s="110" t="str">
        <f>IF(I4721="","",VLOOKUP(I4721,[1]PROJECTES!$C$14:$G$5000,2,FALSE))</f>
        <v/>
      </c>
      <c r="G4721" s="112" t="str">
        <f>IF(E4721="","",VLOOKUP(E4721,[1]PROJECTES!$C$14:$G$5000,4,FALSE))</f>
        <v/>
      </c>
      <c r="H4721" s="95"/>
      <c r="I4721" s="113" t="str">
        <f>IF(H4721="","",VLOOKUP(H4721,BD!B$2:C$16,2,FALSE))</f>
        <v/>
      </c>
      <c r="J4721" s="114"/>
      <c r="K4721" s="115" t="str">
        <f t="shared" si="205"/>
        <v/>
      </c>
      <c r="L4721" s="116" t="str">
        <f t="shared" ca="1" si="206"/>
        <v>-</v>
      </c>
      <c r="M4721" s="111" t="str">
        <f>IF(E4721="","",VLOOKUP(E4721,[1]PROJECTES!$C$14:$Z$5000,21,FALSE))</f>
        <v/>
      </c>
      <c r="N4721" s="117"/>
      <c r="O4721" s="118" t="s">
        <v>222</v>
      </c>
      <c r="P4721" s="119"/>
      <c r="Q4721" s="84"/>
      <c r="R4721" s="125"/>
      <c r="S4721" s="166"/>
      <c r="T4721" s="167"/>
    </row>
    <row r="4722" spans="1:20" s="121" customFormat="1" ht="20.100000000000001" customHeight="1" x14ac:dyDescent="0.3">
      <c r="A4722" s="80"/>
      <c r="B4722" s="110" t="str">
        <f>IF(E4722="","",VLOOKUP(E4722,[1]PROJECTES!$C$14:$G$5000,2,FALSE))</f>
        <v/>
      </c>
      <c r="C4722" s="80"/>
      <c r="D4722" s="283" t="str">
        <f>IF(E4722="","",VLOOKUP(E4722,[1]PROJECTES!$C$14:$G$5000,5,FALSE))</f>
        <v/>
      </c>
      <c r="E4722" s="79"/>
      <c r="F4722" s="110" t="str">
        <f>IF(I4722="","",VLOOKUP(I4722,[1]PROJECTES!$C$14:$G$5000,2,FALSE))</f>
        <v/>
      </c>
      <c r="G4722" s="112" t="str">
        <f>IF(E4722="","",VLOOKUP(E4722,[1]PROJECTES!$C$14:$G$5000,4,FALSE))</f>
        <v/>
      </c>
      <c r="H4722" s="95"/>
      <c r="I4722" s="113" t="str">
        <f>IF(H4722="","",VLOOKUP(H4722,BD!B$2:C$16,2,FALSE))</f>
        <v/>
      </c>
      <c r="J4722" s="114"/>
      <c r="K4722" s="115" t="str">
        <f t="shared" si="205"/>
        <v/>
      </c>
      <c r="L4722" s="116" t="str">
        <f t="shared" ca="1" si="206"/>
        <v>-</v>
      </c>
      <c r="M4722" s="111" t="str">
        <f>IF(E4722="","",VLOOKUP(E4722,[1]PROJECTES!$C$14:$Z$5000,21,FALSE))</f>
        <v/>
      </c>
      <c r="N4722" s="117"/>
      <c r="O4722" s="118" t="s">
        <v>222</v>
      </c>
      <c r="P4722" s="119"/>
      <c r="Q4722" s="84"/>
      <c r="R4722" s="125"/>
      <c r="S4722" s="166"/>
      <c r="T4722" s="167"/>
    </row>
    <row r="4723" spans="1:20" s="121" customFormat="1" ht="20.100000000000001" customHeight="1" x14ac:dyDescent="0.3">
      <c r="A4723" s="80"/>
      <c r="B4723" s="110" t="str">
        <f>IF(E4723="","",VLOOKUP(E4723,[1]PROJECTES!$C$14:$G$5000,2,FALSE))</f>
        <v/>
      </c>
      <c r="C4723" s="80"/>
      <c r="D4723" s="283" t="str">
        <f>IF(E4723="","",VLOOKUP(E4723,[1]PROJECTES!$C$14:$G$5000,5,FALSE))</f>
        <v/>
      </c>
      <c r="E4723" s="79"/>
      <c r="F4723" s="110" t="str">
        <f>IF(I4723="","",VLOOKUP(I4723,[1]PROJECTES!$C$14:$G$5000,2,FALSE))</f>
        <v/>
      </c>
      <c r="G4723" s="112" t="str">
        <f>IF(E4723="","",VLOOKUP(E4723,[1]PROJECTES!$C$14:$G$5000,4,FALSE))</f>
        <v/>
      </c>
      <c r="H4723" s="95"/>
      <c r="I4723" s="113" t="str">
        <f>IF(H4723="","",VLOOKUP(H4723,BD!B$2:C$16,2,FALSE))</f>
        <v/>
      </c>
      <c r="J4723" s="114"/>
      <c r="K4723" s="115" t="str">
        <f t="shared" si="205"/>
        <v/>
      </c>
      <c r="L4723" s="116" t="str">
        <f t="shared" ca="1" si="206"/>
        <v>-</v>
      </c>
      <c r="M4723" s="111" t="str">
        <f>IF(E4723="","",VLOOKUP(E4723,[1]PROJECTES!$C$14:$Z$5000,21,FALSE))</f>
        <v/>
      </c>
      <c r="N4723" s="117"/>
      <c r="O4723" s="118" t="s">
        <v>222</v>
      </c>
      <c r="P4723" s="119"/>
      <c r="Q4723" s="84"/>
      <c r="R4723" s="125"/>
      <c r="S4723" s="166"/>
      <c r="T4723" s="167"/>
    </row>
    <row r="4724" spans="1:20" s="121" customFormat="1" ht="20.100000000000001" customHeight="1" x14ac:dyDescent="0.3">
      <c r="A4724" s="80"/>
      <c r="B4724" s="110" t="str">
        <f>IF(E4724="","",VLOOKUP(E4724,[1]PROJECTES!$C$14:$G$5000,2,FALSE))</f>
        <v/>
      </c>
      <c r="C4724" s="80"/>
      <c r="D4724" s="283" t="str">
        <f>IF(E4724="","",VLOOKUP(E4724,[1]PROJECTES!$C$14:$G$5000,5,FALSE))</f>
        <v/>
      </c>
      <c r="E4724" s="79"/>
      <c r="F4724" s="110" t="str">
        <f>IF(I4724="","",VLOOKUP(I4724,[1]PROJECTES!$C$14:$G$5000,2,FALSE))</f>
        <v/>
      </c>
      <c r="G4724" s="112" t="str">
        <f>IF(E4724="","",VLOOKUP(E4724,[1]PROJECTES!$C$14:$G$5000,4,FALSE))</f>
        <v/>
      </c>
      <c r="H4724" s="95"/>
      <c r="I4724" s="113" t="str">
        <f>IF(H4724="","",VLOOKUP(H4724,BD!B$2:C$16,2,FALSE))</f>
        <v/>
      </c>
      <c r="J4724" s="114"/>
      <c r="K4724" s="115" t="str">
        <f t="shared" si="205"/>
        <v/>
      </c>
      <c r="L4724" s="116" t="str">
        <f t="shared" ca="1" si="206"/>
        <v>-</v>
      </c>
      <c r="M4724" s="111" t="str">
        <f>IF(E4724="","",VLOOKUP(E4724,[1]PROJECTES!$C$14:$Z$5000,21,FALSE))</f>
        <v/>
      </c>
      <c r="N4724" s="117"/>
      <c r="O4724" s="118" t="s">
        <v>222</v>
      </c>
      <c r="P4724" s="119"/>
      <c r="Q4724" s="84"/>
      <c r="R4724" s="125"/>
      <c r="S4724" s="166"/>
      <c r="T4724" s="167"/>
    </row>
    <row r="4725" spans="1:20" s="121" customFormat="1" ht="20.100000000000001" customHeight="1" x14ac:dyDescent="0.3">
      <c r="A4725" s="80"/>
      <c r="B4725" s="110" t="str">
        <f>IF(E4725="","",VLOOKUP(E4725,[1]PROJECTES!$C$14:$G$5000,2,FALSE))</f>
        <v/>
      </c>
      <c r="C4725" s="80"/>
      <c r="D4725" s="283" t="str">
        <f>IF(E4725="","",VLOOKUP(E4725,[1]PROJECTES!$C$14:$G$5000,5,FALSE))</f>
        <v/>
      </c>
      <c r="E4725" s="79"/>
      <c r="F4725" s="110" t="str">
        <f>IF(I4725="","",VLOOKUP(I4725,[1]PROJECTES!$C$14:$G$5000,2,FALSE))</f>
        <v/>
      </c>
      <c r="G4725" s="112" t="str">
        <f>IF(E4725="","",VLOOKUP(E4725,[1]PROJECTES!$C$14:$G$5000,4,FALSE))</f>
        <v/>
      </c>
      <c r="H4725" s="95"/>
      <c r="I4725" s="113" t="str">
        <f>IF(H4725="","",VLOOKUP(H4725,BD!B$2:C$16,2,FALSE))</f>
        <v/>
      </c>
      <c r="J4725" s="114"/>
      <c r="K4725" s="115" t="str">
        <f t="shared" si="205"/>
        <v/>
      </c>
      <c r="L4725" s="116" t="str">
        <f t="shared" ca="1" si="206"/>
        <v>-</v>
      </c>
      <c r="M4725" s="111" t="str">
        <f>IF(E4725="","",VLOOKUP(E4725,[1]PROJECTES!$C$14:$Z$5000,21,FALSE))</f>
        <v/>
      </c>
      <c r="N4725" s="117"/>
      <c r="O4725" s="118" t="s">
        <v>222</v>
      </c>
      <c r="P4725" s="119"/>
      <c r="Q4725" s="84"/>
      <c r="R4725" s="125"/>
      <c r="S4725" s="166"/>
      <c r="T4725" s="167"/>
    </row>
    <row r="4726" spans="1:20" s="121" customFormat="1" ht="20.100000000000001" customHeight="1" x14ac:dyDescent="0.3">
      <c r="A4726" s="80"/>
      <c r="B4726" s="110" t="str">
        <f>IF(E4726="","",VLOOKUP(E4726,[1]PROJECTES!$C$14:$G$5000,2,FALSE))</f>
        <v/>
      </c>
      <c r="C4726" s="80"/>
      <c r="D4726" s="283" t="str">
        <f>IF(E4726="","",VLOOKUP(E4726,[1]PROJECTES!$C$14:$G$5000,5,FALSE))</f>
        <v/>
      </c>
      <c r="E4726" s="79"/>
      <c r="F4726" s="110" t="str">
        <f>IF(I4726="","",VLOOKUP(I4726,[1]PROJECTES!$C$14:$G$5000,2,FALSE))</f>
        <v/>
      </c>
      <c r="G4726" s="112" t="str">
        <f>IF(E4726="","",VLOOKUP(E4726,[1]PROJECTES!$C$14:$G$5000,4,FALSE))</f>
        <v/>
      </c>
      <c r="H4726" s="95"/>
      <c r="I4726" s="113" t="str">
        <f>IF(H4726="","",VLOOKUP(H4726,BD!B$2:C$16,2,FALSE))</f>
        <v/>
      </c>
      <c r="J4726" s="114"/>
      <c r="K4726" s="115" t="str">
        <f t="shared" si="205"/>
        <v/>
      </c>
      <c r="L4726" s="116" t="str">
        <f t="shared" ca="1" si="206"/>
        <v>-</v>
      </c>
      <c r="M4726" s="111" t="str">
        <f>IF(E4726="","",VLOOKUP(E4726,[1]PROJECTES!$C$14:$Z$5000,21,FALSE))</f>
        <v/>
      </c>
      <c r="N4726" s="117"/>
      <c r="O4726" s="118" t="s">
        <v>222</v>
      </c>
      <c r="P4726" s="119"/>
      <c r="Q4726" s="84"/>
      <c r="R4726" s="125"/>
      <c r="S4726" s="166"/>
      <c r="T4726" s="167"/>
    </row>
    <row r="4727" spans="1:20" s="121" customFormat="1" ht="20.100000000000001" customHeight="1" x14ac:dyDescent="0.3">
      <c r="A4727" s="80"/>
      <c r="B4727" s="110" t="str">
        <f>IF(E4727="","",VLOOKUP(E4727,[1]PROJECTES!$C$14:$G$5000,2,FALSE))</f>
        <v/>
      </c>
      <c r="C4727" s="80"/>
      <c r="D4727" s="283" t="str">
        <f>IF(E4727="","",VLOOKUP(E4727,[1]PROJECTES!$C$14:$G$5000,5,FALSE))</f>
        <v/>
      </c>
      <c r="E4727" s="79"/>
      <c r="F4727" s="110" t="str">
        <f>IF(I4727="","",VLOOKUP(I4727,[1]PROJECTES!$C$14:$G$5000,2,FALSE))</f>
        <v/>
      </c>
      <c r="G4727" s="112" t="str">
        <f>IF(E4727="","",VLOOKUP(E4727,[1]PROJECTES!$C$14:$G$5000,4,FALSE))</f>
        <v/>
      </c>
      <c r="H4727" s="95"/>
      <c r="I4727" s="113" t="str">
        <f>IF(H4727="","",VLOOKUP(H4727,BD!B$2:C$16,2,FALSE))</f>
        <v/>
      </c>
      <c r="J4727" s="114"/>
      <c r="K4727" s="115" t="str">
        <f t="shared" si="205"/>
        <v/>
      </c>
      <c r="L4727" s="116" t="str">
        <f t="shared" ca="1" si="206"/>
        <v>-</v>
      </c>
      <c r="M4727" s="111" t="str">
        <f>IF(E4727="","",VLOOKUP(E4727,[1]PROJECTES!$C$14:$Z$5000,21,FALSE))</f>
        <v/>
      </c>
      <c r="N4727" s="117"/>
      <c r="O4727" s="118" t="s">
        <v>222</v>
      </c>
      <c r="P4727" s="119"/>
      <c r="Q4727" s="84"/>
      <c r="R4727" s="125"/>
      <c r="S4727" s="166"/>
      <c r="T4727" s="167"/>
    </row>
    <row r="4728" spans="1:20" s="121" customFormat="1" ht="20.100000000000001" customHeight="1" x14ac:dyDescent="0.3">
      <c r="A4728" s="80"/>
      <c r="B4728" s="110" t="str">
        <f>IF(E4728="","",VLOOKUP(E4728,[1]PROJECTES!$C$14:$G$5000,2,FALSE))</f>
        <v/>
      </c>
      <c r="C4728" s="80"/>
      <c r="D4728" s="283" t="str">
        <f>IF(E4728="","",VLOOKUP(E4728,[1]PROJECTES!$C$14:$G$5000,5,FALSE))</f>
        <v/>
      </c>
      <c r="E4728" s="79"/>
      <c r="F4728" s="110" t="str">
        <f>IF(I4728="","",VLOOKUP(I4728,[1]PROJECTES!$C$14:$G$5000,2,FALSE))</f>
        <v/>
      </c>
      <c r="G4728" s="112" t="str">
        <f>IF(E4728="","",VLOOKUP(E4728,[1]PROJECTES!$C$14:$G$5000,4,FALSE))</f>
        <v/>
      </c>
      <c r="H4728" s="95"/>
      <c r="I4728" s="113" t="str">
        <f>IF(H4728="","",VLOOKUP(H4728,BD!B$2:C$16,2,FALSE))</f>
        <v/>
      </c>
      <c r="J4728" s="114"/>
      <c r="K4728" s="115" t="str">
        <f t="shared" si="205"/>
        <v/>
      </c>
      <c r="L4728" s="116" t="str">
        <f t="shared" ca="1" si="206"/>
        <v>-</v>
      </c>
      <c r="M4728" s="111" t="str">
        <f>IF(E4728="","",VLOOKUP(E4728,[1]PROJECTES!$C$14:$Z$5000,21,FALSE))</f>
        <v/>
      </c>
      <c r="N4728" s="117"/>
      <c r="O4728" s="118" t="s">
        <v>222</v>
      </c>
      <c r="P4728" s="119"/>
      <c r="Q4728" s="84"/>
      <c r="R4728" s="125"/>
      <c r="S4728" s="166"/>
      <c r="T4728" s="167"/>
    </row>
    <row r="4729" spans="1:20" s="121" customFormat="1" ht="20.100000000000001" customHeight="1" x14ac:dyDescent="0.3">
      <c r="A4729" s="80"/>
      <c r="B4729" s="110" t="str">
        <f>IF(E4729="","",VLOOKUP(E4729,[1]PROJECTES!$C$14:$G$5000,2,FALSE))</f>
        <v/>
      </c>
      <c r="C4729" s="80"/>
      <c r="D4729" s="283" t="str">
        <f>IF(E4729="","",VLOOKUP(E4729,[1]PROJECTES!$C$14:$G$5000,5,FALSE))</f>
        <v/>
      </c>
      <c r="E4729" s="79"/>
      <c r="F4729" s="110" t="str">
        <f>IF(I4729="","",VLOOKUP(I4729,[1]PROJECTES!$C$14:$G$5000,2,FALSE))</f>
        <v/>
      </c>
      <c r="G4729" s="112" t="str">
        <f>IF(E4729="","",VLOOKUP(E4729,[1]PROJECTES!$C$14:$G$5000,4,FALSE))</f>
        <v/>
      </c>
      <c r="H4729" s="95"/>
      <c r="I4729" s="113" t="str">
        <f>IF(H4729="","",VLOOKUP(H4729,BD!B$2:C$16,2,FALSE))</f>
        <v/>
      </c>
      <c r="J4729" s="114"/>
      <c r="K4729" s="115" t="str">
        <f t="shared" si="205"/>
        <v/>
      </c>
      <c r="L4729" s="116" t="str">
        <f t="shared" ca="1" si="206"/>
        <v>-</v>
      </c>
      <c r="M4729" s="111" t="str">
        <f>IF(E4729="","",VLOOKUP(E4729,[1]PROJECTES!$C$14:$Z$5000,21,FALSE))</f>
        <v/>
      </c>
      <c r="N4729" s="117"/>
      <c r="O4729" s="118" t="s">
        <v>222</v>
      </c>
      <c r="P4729" s="119"/>
      <c r="Q4729" s="84"/>
      <c r="R4729" s="125"/>
      <c r="S4729" s="166"/>
      <c r="T4729" s="167"/>
    </row>
    <row r="4730" spans="1:20" s="121" customFormat="1" ht="20.100000000000001" customHeight="1" x14ac:dyDescent="0.3">
      <c r="A4730" s="80"/>
      <c r="B4730" s="110" t="str">
        <f>IF(E4730="","",VLOOKUP(E4730,[1]PROJECTES!$C$14:$G$5000,2,FALSE))</f>
        <v/>
      </c>
      <c r="C4730" s="80"/>
      <c r="D4730" s="283" t="str">
        <f>IF(E4730="","",VLOOKUP(E4730,[1]PROJECTES!$C$14:$G$5000,5,FALSE))</f>
        <v/>
      </c>
      <c r="E4730" s="79"/>
      <c r="F4730" s="110" t="str">
        <f>IF(I4730="","",VLOOKUP(I4730,[1]PROJECTES!$C$14:$G$5000,2,FALSE))</f>
        <v/>
      </c>
      <c r="G4730" s="112" t="str">
        <f>IF(E4730="","",VLOOKUP(E4730,[1]PROJECTES!$C$14:$G$5000,4,FALSE))</f>
        <v/>
      </c>
      <c r="H4730" s="95"/>
      <c r="I4730" s="113" t="str">
        <f>IF(H4730="","",VLOOKUP(H4730,BD!B$2:C$16,2,FALSE))</f>
        <v/>
      </c>
      <c r="J4730" s="114"/>
      <c r="K4730" s="115" t="str">
        <f t="shared" si="205"/>
        <v/>
      </c>
      <c r="L4730" s="116" t="str">
        <f t="shared" ca="1" si="206"/>
        <v>-</v>
      </c>
      <c r="M4730" s="111" t="str">
        <f>IF(E4730="","",VLOOKUP(E4730,[1]PROJECTES!$C$14:$Z$5000,21,FALSE))</f>
        <v/>
      </c>
      <c r="N4730" s="117"/>
      <c r="O4730" s="118" t="s">
        <v>222</v>
      </c>
      <c r="P4730" s="119"/>
      <c r="Q4730" s="84"/>
      <c r="R4730" s="125"/>
      <c r="S4730" s="166"/>
      <c r="T4730" s="167"/>
    </row>
    <row r="4731" spans="1:20" s="121" customFormat="1" ht="20.100000000000001" customHeight="1" x14ac:dyDescent="0.3">
      <c r="A4731" s="80"/>
      <c r="B4731" s="110" t="str">
        <f>IF(E4731="","",VLOOKUP(E4731,[1]PROJECTES!$C$14:$G$5000,2,FALSE))</f>
        <v/>
      </c>
      <c r="C4731" s="80"/>
      <c r="D4731" s="283" t="str">
        <f>IF(E4731="","",VLOOKUP(E4731,[1]PROJECTES!$C$14:$G$5000,5,FALSE))</f>
        <v/>
      </c>
      <c r="E4731" s="79"/>
      <c r="F4731" s="110" t="str">
        <f>IF(I4731="","",VLOOKUP(I4731,[1]PROJECTES!$C$14:$G$5000,2,FALSE))</f>
        <v/>
      </c>
      <c r="G4731" s="112" t="str">
        <f>IF(E4731="","",VLOOKUP(E4731,[1]PROJECTES!$C$14:$G$5000,4,FALSE))</f>
        <v/>
      </c>
      <c r="H4731" s="95"/>
      <c r="I4731" s="113" t="str">
        <f>IF(H4731="","",VLOOKUP(H4731,BD!B$2:C$16,2,FALSE))</f>
        <v/>
      </c>
      <c r="J4731" s="114"/>
      <c r="K4731" s="115" t="str">
        <f t="shared" si="205"/>
        <v/>
      </c>
      <c r="L4731" s="116" t="str">
        <f t="shared" ca="1" si="206"/>
        <v>-</v>
      </c>
      <c r="M4731" s="111" t="str">
        <f>IF(E4731="","",VLOOKUP(E4731,[1]PROJECTES!$C$14:$Z$5000,21,FALSE))</f>
        <v/>
      </c>
      <c r="N4731" s="117"/>
      <c r="O4731" s="118" t="s">
        <v>222</v>
      </c>
      <c r="P4731" s="119"/>
      <c r="Q4731" s="84"/>
      <c r="R4731" s="125"/>
      <c r="S4731" s="166"/>
      <c r="T4731" s="167"/>
    </row>
    <row r="4732" spans="1:20" s="121" customFormat="1" ht="20.100000000000001" customHeight="1" x14ac:dyDescent="0.3">
      <c r="A4732" s="80"/>
      <c r="B4732" s="110" t="str">
        <f>IF(E4732="","",VLOOKUP(E4732,[1]PROJECTES!$C$14:$G$5000,2,FALSE))</f>
        <v/>
      </c>
      <c r="C4732" s="80"/>
      <c r="D4732" s="283" t="str">
        <f>IF(E4732="","",VLOOKUP(E4732,[1]PROJECTES!$C$14:$G$5000,5,FALSE))</f>
        <v/>
      </c>
      <c r="E4732" s="79"/>
      <c r="F4732" s="110" t="str">
        <f>IF(I4732="","",VLOOKUP(I4732,[1]PROJECTES!$C$14:$G$5000,2,FALSE))</f>
        <v/>
      </c>
      <c r="G4732" s="112" t="str">
        <f>IF(E4732="","",VLOOKUP(E4732,[1]PROJECTES!$C$14:$G$5000,4,FALSE))</f>
        <v/>
      </c>
      <c r="H4732" s="95"/>
      <c r="I4732" s="113" t="str">
        <f>IF(H4732="","",VLOOKUP(H4732,BD!B$2:C$16,2,FALSE))</f>
        <v/>
      </c>
      <c r="J4732" s="114"/>
      <c r="K4732" s="115" t="str">
        <f t="shared" si="205"/>
        <v/>
      </c>
      <c r="L4732" s="116" t="str">
        <f t="shared" ca="1" si="206"/>
        <v>-</v>
      </c>
      <c r="M4732" s="111" t="str">
        <f>IF(E4732="","",VLOOKUP(E4732,[1]PROJECTES!$C$14:$Z$5000,21,FALSE))</f>
        <v/>
      </c>
      <c r="N4732" s="117"/>
      <c r="O4732" s="118" t="s">
        <v>222</v>
      </c>
      <c r="P4732" s="119"/>
      <c r="Q4732" s="84"/>
      <c r="R4732" s="125"/>
      <c r="S4732" s="166"/>
      <c r="T4732" s="167"/>
    </row>
    <row r="4733" spans="1:20" s="121" customFormat="1" ht="20.100000000000001" customHeight="1" x14ac:dyDescent="0.3">
      <c r="A4733" s="80"/>
      <c r="B4733" s="110" t="str">
        <f>IF(E4733="","",VLOOKUP(E4733,[1]PROJECTES!$C$14:$G$5000,2,FALSE))</f>
        <v/>
      </c>
      <c r="C4733" s="80"/>
      <c r="D4733" s="283" t="str">
        <f>IF(E4733="","",VLOOKUP(E4733,[1]PROJECTES!$C$14:$G$5000,5,FALSE))</f>
        <v/>
      </c>
      <c r="E4733" s="79"/>
      <c r="F4733" s="110" t="str">
        <f>IF(I4733="","",VLOOKUP(I4733,[1]PROJECTES!$C$14:$G$5000,2,FALSE))</f>
        <v/>
      </c>
      <c r="G4733" s="112" t="str">
        <f>IF(E4733="","",VLOOKUP(E4733,[1]PROJECTES!$C$14:$G$5000,4,FALSE))</f>
        <v/>
      </c>
      <c r="H4733" s="95"/>
      <c r="I4733" s="113" t="str">
        <f>IF(H4733="","",VLOOKUP(H4733,BD!B$2:C$16,2,FALSE))</f>
        <v/>
      </c>
      <c r="J4733" s="114"/>
      <c r="K4733" s="115" t="str">
        <f t="shared" si="205"/>
        <v/>
      </c>
      <c r="L4733" s="116" t="str">
        <f t="shared" ca="1" si="206"/>
        <v>-</v>
      </c>
      <c r="M4733" s="111" t="str">
        <f>IF(E4733="","",VLOOKUP(E4733,[1]PROJECTES!$C$14:$Z$5000,21,FALSE))</f>
        <v/>
      </c>
      <c r="N4733" s="117"/>
      <c r="O4733" s="118" t="s">
        <v>222</v>
      </c>
      <c r="P4733" s="119"/>
      <c r="Q4733" s="84"/>
      <c r="R4733" s="125"/>
      <c r="S4733" s="166"/>
      <c r="T4733" s="167"/>
    </row>
    <row r="4734" spans="1:20" s="121" customFormat="1" ht="20.100000000000001" customHeight="1" x14ac:dyDescent="0.3">
      <c r="A4734" s="80"/>
      <c r="B4734" s="110" t="str">
        <f>IF(E4734="","",VLOOKUP(E4734,[1]PROJECTES!$C$14:$G$5000,2,FALSE))</f>
        <v/>
      </c>
      <c r="C4734" s="80"/>
      <c r="D4734" s="283" t="str">
        <f>IF(E4734="","",VLOOKUP(E4734,[1]PROJECTES!$C$14:$G$5000,5,FALSE))</f>
        <v/>
      </c>
      <c r="E4734" s="79"/>
      <c r="F4734" s="110" t="str">
        <f>IF(I4734="","",VLOOKUP(I4734,[1]PROJECTES!$C$14:$G$5000,2,FALSE))</f>
        <v/>
      </c>
      <c r="G4734" s="112" t="str">
        <f>IF(E4734="","",VLOOKUP(E4734,[1]PROJECTES!$C$14:$G$5000,4,FALSE))</f>
        <v/>
      </c>
      <c r="H4734" s="95"/>
      <c r="I4734" s="113" t="str">
        <f>IF(H4734="","",VLOOKUP(H4734,BD!B$2:C$16,2,FALSE))</f>
        <v/>
      </c>
      <c r="J4734" s="114"/>
      <c r="K4734" s="115" t="str">
        <f t="shared" si="205"/>
        <v/>
      </c>
      <c r="L4734" s="116" t="str">
        <f t="shared" ca="1" si="206"/>
        <v>-</v>
      </c>
      <c r="M4734" s="111" t="str">
        <f>IF(E4734="","",VLOOKUP(E4734,[1]PROJECTES!$C$14:$Z$5000,21,FALSE))</f>
        <v/>
      </c>
      <c r="N4734" s="117"/>
      <c r="O4734" s="118" t="s">
        <v>222</v>
      </c>
      <c r="P4734" s="119"/>
      <c r="Q4734" s="84"/>
      <c r="R4734" s="125"/>
      <c r="S4734" s="166"/>
      <c r="T4734" s="167"/>
    </row>
    <row r="4735" spans="1:20" s="121" customFormat="1" ht="20.100000000000001" customHeight="1" x14ac:dyDescent="0.3">
      <c r="A4735" s="80"/>
      <c r="B4735" s="110" t="str">
        <f>IF(E4735="","",VLOOKUP(E4735,[1]PROJECTES!$C$14:$G$5000,2,FALSE))</f>
        <v/>
      </c>
      <c r="C4735" s="80"/>
      <c r="D4735" s="283" t="str">
        <f>IF(E4735="","",VLOOKUP(E4735,[1]PROJECTES!$C$14:$G$5000,5,FALSE))</f>
        <v/>
      </c>
      <c r="E4735" s="79"/>
      <c r="F4735" s="110" t="str">
        <f>IF(I4735="","",VLOOKUP(I4735,[1]PROJECTES!$C$14:$G$5000,2,FALSE))</f>
        <v/>
      </c>
      <c r="G4735" s="112" t="str">
        <f>IF(E4735="","",VLOOKUP(E4735,[1]PROJECTES!$C$14:$G$5000,4,FALSE))</f>
        <v/>
      </c>
      <c r="H4735" s="95"/>
      <c r="I4735" s="113" t="str">
        <f>IF(H4735="","",VLOOKUP(H4735,BD!B$2:C$16,2,FALSE))</f>
        <v/>
      </c>
      <c r="J4735" s="114"/>
      <c r="K4735" s="115" t="str">
        <f t="shared" si="205"/>
        <v/>
      </c>
      <c r="L4735" s="116" t="str">
        <f t="shared" ca="1" si="206"/>
        <v>-</v>
      </c>
      <c r="M4735" s="111" t="str">
        <f>IF(E4735="","",VLOOKUP(E4735,[1]PROJECTES!$C$14:$Z$5000,21,FALSE))</f>
        <v/>
      </c>
      <c r="N4735" s="117"/>
      <c r="O4735" s="118" t="s">
        <v>222</v>
      </c>
      <c r="P4735" s="119"/>
      <c r="Q4735" s="84"/>
      <c r="R4735" s="125"/>
      <c r="S4735" s="166"/>
      <c r="T4735" s="167"/>
    </row>
    <row r="4736" spans="1:20" s="121" customFormat="1" ht="20.100000000000001" customHeight="1" x14ac:dyDescent="0.3">
      <c r="A4736" s="80"/>
      <c r="B4736" s="110" t="str">
        <f>IF(E4736="","",VLOOKUP(E4736,[1]PROJECTES!$C$14:$G$5000,2,FALSE))</f>
        <v/>
      </c>
      <c r="C4736" s="80"/>
      <c r="D4736" s="283" t="str">
        <f>IF(E4736="","",VLOOKUP(E4736,[1]PROJECTES!$C$14:$G$5000,5,FALSE))</f>
        <v/>
      </c>
      <c r="E4736" s="79"/>
      <c r="F4736" s="110" t="str">
        <f>IF(I4736="","",VLOOKUP(I4736,[1]PROJECTES!$C$14:$G$5000,2,FALSE))</f>
        <v/>
      </c>
      <c r="G4736" s="112" t="str">
        <f>IF(E4736="","",VLOOKUP(E4736,[1]PROJECTES!$C$14:$G$5000,4,FALSE))</f>
        <v/>
      </c>
      <c r="H4736" s="95"/>
      <c r="I4736" s="113" t="str">
        <f>IF(H4736="","",VLOOKUP(H4736,BD!B$2:C$16,2,FALSE))</f>
        <v/>
      </c>
      <c r="J4736" s="114"/>
      <c r="K4736" s="115" t="str">
        <f t="shared" si="205"/>
        <v/>
      </c>
      <c r="L4736" s="116" t="str">
        <f t="shared" ca="1" si="206"/>
        <v>-</v>
      </c>
      <c r="M4736" s="111" t="str">
        <f>IF(E4736="","",VLOOKUP(E4736,[1]PROJECTES!$C$14:$Z$5000,21,FALSE))</f>
        <v/>
      </c>
      <c r="N4736" s="117"/>
      <c r="O4736" s="118" t="s">
        <v>222</v>
      </c>
      <c r="P4736" s="119"/>
      <c r="Q4736" s="84"/>
      <c r="R4736" s="125"/>
      <c r="S4736" s="166"/>
      <c r="T4736" s="167"/>
    </row>
    <row r="4737" spans="1:20" s="121" customFormat="1" ht="20.100000000000001" customHeight="1" x14ac:dyDescent="0.3">
      <c r="A4737" s="80"/>
      <c r="B4737" s="110" t="str">
        <f>IF(E4737="","",VLOOKUP(E4737,[1]PROJECTES!$C$14:$G$5000,2,FALSE))</f>
        <v/>
      </c>
      <c r="C4737" s="80"/>
      <c r="D4737" s="283" t="str">
        <f>IF(E4737="","",VLOOKUP(E4737,[1]PROJECTES!$C$14:$G$5000,5,FALSE))</f>
        <v/>
      </c>
      <c r="E4737" s="79"/>
      <c r="F4737" s="110" t="str">
        <f>IF(I4737="","",VLOOKUP(I4737,[1]PROJECTES!$C$14:$G$5000,2,FALSE))</f>
        <v/>
      </c>
      <c r="G4737" s="112" t="str">
        <f>IF(E4737="","",VLOOKUP(E4737,[1]PROJECTES!$C$14:$G$5000,4,FALSE))</f>
        <v/>
      </c>
      <c r="H4737" s="95"/>
      <c r="I4737" s="113" t="str">
        <f>IF(H4737="","",VLOOKUP(H4737,BD!B$2:C$16,2,FALSE))</f>
        <v/>
      </c>
      <c r="J4737" s="114"/>
      <c r="K4737" s="115" t="str">
        <f t="shared" si="205"/>
        <v/>
      </c>
      <c r="L4737" s="116" t="str">
        <f t="shared" ca="1" si="206"/>
        <v>-</v>
      </c>
      <c r="M4737" s="111" t="str">
        <f>IF(E4737="","",VLOOKUP(E4737,[1]PROJECTES!$C$14:$Z$5000,21,FALSE))</f>
        <v/>
      </c>
      <c r="N4737" s="117"/>
      <c r="O4737" s="118" t="s">
        <v>222</v>
      </c>
      <c r="P4737" s="119"/>
      <c r="Q4737" s="84"/>
      <c r="R4737" s="125"/>
      <c r="S4737" s="166"/>
      <c r="T4737" s="167"/>
    </row>
    <row r="4738" spans="1:20" s="121" customFormat="1" ht="20.100000000000001" customHeight="1" x14ac:dyDescent="0.3">
      <c r="A4738" s="80"/>
      <c r="B4738" s="110" t="str">
        <f>IF(E4738="","",VLOOKUP(E4738,[1]PROJECTES!$C$14:$G$5000,2,FALSE))</f>
        <v/>
      </c>
      <c r="C4738" s="80"/>
      <c r="D4738" s="283" t="str">
        <f>IF(E4738="","",VLOOKUP(E4738,[1]PROJECTES!$C$14:$G$5000,5,FALSE))</f>
        <v/>
      </c>
      <c r="E4738" s="79"/>
      <c r="F4738" s="110" t="str">
        <f>IF(I4738="","",VLOOKUP(I4738,[1]PROJECTES!$C$14:$G$5000,2,FALSE))</f>
        <v/>
      </c>
      <c r="G4738" s="112" t="str">
        <f>IF(E4738="","",VLOOKUP(E4738,[1]PROJECTES!$C$14:$G$5000,4,FALSE))</f>
        <v/>
      </c>
      <c r="H4738" s="95"/>
      <c r="I4738" s="113" t="str">
        <f>IF(H4738="","",VLOOKUP(H4738,BD!B$2:C$16,2,FALSE))</f>
        <v/>
      </c>
      <c r="J4738" s="114"/>
      <c r="K4738" s="115" t="str">
        <f t="shared" si="205"/>
        <v/>
      </c>
      <c r="L4738" s="116" t="str">
        <f t="shared" ca="1" si="206"/>
        <v>-</v>
      </c>
      <c r="M4738" s="111" t="str">
        <f>IF(E4738="","",VLOOKUP(E4738,[1]PROJECTES!$C$14:$Z$5000,21,FALSE))</f>
        <v/>
      </c>
      <c r="N4738" s="117"/>
      <c r="O4738" s="118" t="s">
        <v>222</v>
      </c>
      <c r="P4738" s="119"/>
      <c r="Q4738" s="84"/>
      <c r="R4738" s="125"/>
      <c r="S4738" s="166"/>
      <c r="T4738" s="167"/>
    </row>
    <row r="4739" spans="1:20" s="121" customFormat="1" ht="20.100000000000001" customHeight="1" x14ac:dyDescent="0.3">
      <c r="A4739" s="80"/>
      <c r="B4739" s="110" t="str">
        <f>IF(E4739="","",VLOOKUP(E4739,[1]PROJECTES!$C$14:$G$5000,2,FALSE))</f>
        <v/>
      </c>
      <c r="C4739" s="80"/>
      <c r="D4739" s="283" t="str">
        <f>IF(E4739="","",VLOOKUP(E4739,[1]PROJECTES!$C$14:$G$5000,5,FALSE))</f>
        <v/>
      </c>
      <c r="E4739" s="79"/>
      <c r="F4739" s="110" t="str">
        <f>IF(I4739="","",VLOOKUP(I4739,[1]PROJECTES!$C$14:$G$5000,2,FALSE))</f>
        <v/>
      </c>
      <c r="G4739" s="112" t="str">
        <f>IF(E4739="","",VLOOKUP(E4739,[1]PROJECTES!$C$14:$G$5000,4,FALSE))</f>
        <v/>
      </c>
      <c r="H4739" s="95"/>
      <c r="I4739" s="113" t="str">
        <f>IF(H4739="","",VLOOKUP(H4739,BD!B$2:C$16,2,FALSE))</f>
        <v/>
      </c>
      <c r="J4739" s="114"/>
      <c r="K4739" s="115" t="str">
        <f t="shared" si="205"/>
        <v/>
      </c>
      <c r="L4739" s="116" t="str">
        <f t="shared" ca="1" si="206"/>
        <v>-</v>
      </c>
      <c r="M4739" s="111" t="str">
        <f>IF(E4739="","",VLOOKUP(E4739,[1]PROJECTES!$C$14:$Z$5000,21,FALSE))</f>
        <v/>
      </c>
      <c r="N4739" s="117"/>
      <c r="O4739" s="118" t="s">
        <v>222</v>
      </c>
      <c r="P4739" s="119"/>
      <c r="Q4739" s="84"/>
      <c r="R4739" s="125"/>
      <c r="S4739" s="166"/>
      <c r="T4739" s="167"/>
    </row>
    <row r="4740" spans="1:20" s="121" customFormat="1" ht="20.100000000000001" customHeight="1" x14ac:dyDescent="0.3">
      <c r="A4740" s="80"/>
      <c r="B4740" s="110" t="str">
        <f>IF(E4740="","",VLOOKUP(E4740,[1]PROJECTES!$C$14:$G$5000,2,FALSE))</f>
        <v/>
      </c>
      <c r="C4740" s="80"/>
      <c r="D4740" s="283" t="str">
        <f>IF(E4740="","",VLOOKUP(E4740,[1]PROJECTES!$C$14:$G$5000,5,FALSE))</f>
        <v/>
      </c>
      <c r="E4740" s="79"/>
      <c r="F4740" s="110" t="str">
        <f>IF(I4740="","",VLOOKUP(I4740,[1]PROJECTES!$C$14:$G$5000,2,FALSE))</f>
        <v/>
      </c>
      <c r="G4740" s="112" t="str">
        <f>IF(E4740="","",VLOOKUP(E4740,[1]PROJECTES!$C$14:$G$5000,4,FALSE))</f>
        <v/>
      </c>
      <c r="H4740" s="95"/>
      <c r="I4740" s="113" t="str">
        <f>IF(H4740="","",VLOOKUP(H4740,BD!B$2:C$16,2,FALSE))</f>
        <v/>
      </c>
      <c r="J4740" s="114"/>
      <c r="K4740" s="115" t="str">
        <f t="shared" si="205"/>
        <v/>
      </c>
      <c r="L4740" s="116" t="str">
        <f t="shared" ca="1" si="206"/>
        <v>-</v>
      </c>
      <c r="M4740" s="111" t="str">
        <f>IF(E4740="","",VLOOKUP(E4740,[1]PROJECTES!$C$14:$Z$5000,21,FALSE))</f>
        <v/>
      </c>
      <c r="N4740" s="117"/>
      <c r="O4740" s="118" t="s">
        <v>222</v>
      </c>
      <c r="P4740" s="119"/>
      <c r="Q4740" s="84"/>
      <c r="R4740" s="125"/>
      <c r="S4740" s="166"/>
      <c r="T4740" s="167"/>
    </row>
    <row r="4741" spans="1:20" s="121" customFormat="1" ht="20.100000000000001" customHeight="1" x14ac:dyDescent="0.3">
      <c r="A4741" s="80"/>
      <c r="B4741" s="110" t="str">
        <f>IF(E4741="","",VLOOKUP(E4741,[1]PROJECTES!$C$14:$G$5000,2,FALSE))</f>
        <v/>
      </c>
      <c r="C4741" s="80"/>
      <c r="D4741" s="283" t="str">
        <f>IF(E4741="","",VLOOKUP(E4741,[1]PROJECTES!$C$14:$G$5000,5,FALSE))</f>
        <v/>
      </c>
      <c r="E4741" s="79"/>
      <c r="F4741" s="110" t="str">
        <f>IF(I4741="","",VLOOKUP(I4741,[1]PROJECTES!$C$14:$G$5000,2,FALSE))</f>
        <v/>
      </c>
      <c r="G4741" s="112" t="str">
        <f>IF(E4741="","",VLOOKUP(E4741,[1]PROJECTES!$C$14:$G$5000,4,FALSE))</f>
        <v/>
      </c>
      <c r="H4741" s="95"/>
      <c r="I4741" s="113" t="str">
        <f>IF(H4741="","",VLOOKUP(H4741,BD!B$2:C$16,2,FALSE))</f>
        <v/>
      </c>
      <c r="J4741" s="114"/>
      <c r="K4741" s="115" t="str">
        <f t="shared" si="205"/>
        <v/>
      </c>
      <c r="L4741" s="116" t="str">
        <f t="shared" ca="1" si="206"/>
        <v>-</v>
      </c>
      <c r="M4741" s="111" t="str">
        <f>IF(E4741="","",VLOOKUP(E4741,[1]PROJECTES!$C$14:$Z$5000,21,FALSE))</f>
        <v/>
      </c>
      <c r="N4741" s="117"/>
      <c r="O4741" s="118" t="s">
        <v>222</v>
      </c>
      <c r="P4741" s="119"/>
      <c r="Q4741" s="84"/>
      <c r="R4741" s="125"/>
      <c r="S4741" s="166"/>
      <c r="T4741" s="167"/>
    </row>
    <row r="4742" spans="1:20" s="121" customFormat="1" ht="20.100000000000001" customHeight="1" x14ac:dyDescent="0.3">
      <c r="A4742" s="80"/>
      <c r="B4742" s="110" t="str">
        <f>IF(E4742="","",VLOOKUP(E4742,[1]PROJECTES!$C$14:$G$5000,2,FALSE))</f>
        <v/>
      </c>
      <c r="C4742" s="80"/>
      <c r="D4742" s="283" t="str">
        <f>IF(E4742="","",VLOOKUP(E4742,[1]PROJECTES!$C$14:$G$5000,5,FALSE))</f>
        <v/>
      </c>
      <c r="E4742" s="79"/>
      <c r="F4742" s="110" t="str">
        <f>IF(I4742="","",VLOOKUP(I4742,[1]PROJECTES!$C$14:$G$5000,2,FALSE))</f>
        <v/>
      </c>
      <c r="G4742" s="112" t="str">
        <f>IF(E4742="","",VLOOKUP(E4742,[1]PROJECTES!$C$14:$G$5000,4,FALSE))</f>
        <v/>
      </c>
      <c r="H4742" s="95"/>
      <c r="I4742" s="113" t="str">
        <f>IF(H4742="","",VLOOKUP(H4742,BD!B$2:C$16,2,FALSE))</f>
        <v/>
      </c>
      <c r="J4742" s="114"/>
      <c r="K4742" s="115" t="str">
        <f t="shared" si="205"/>
        <v/>
      </c>
      <c r="L4742" s="116" t="str">
        <f t="shared" ca="1" si="206"/>
        <v>-</v>
      </c>
      <c r="M4742" s="111" t="str">
        <f>IF(E4742="","",VLOOKUP(E4742,[1]PROJECTES!$C$14:$Z$5000,21,FALSE))</f>
        <v/>
      </c>
      <c r="N4742" s="117"/>
      <c r="O4742" s="118" t="s">
        <v>222</v>
      </c>
      <c r="P4742" s="119"/>
      <c r="Q4742" s="84"/>
      <c r="R4742" s="125"/>
      <c r="S4742" s="166"/>
      <c r="T4742" s="167"/>
    </row>
    <row r="4743" spans="1:20" s="121" customFormat="1" ht="20.100000000000001" customHeight="1" x14ac:dyDescent="0.3">
      <c r="A4743" s="80"/>
      <c r="B4743" s="110" t="str">
        <f>IF(E4743="","",VLOOKUP(E4743,[1]PROJECTES!$C$14:$G$5000,2,FALSE))</f>
        <v/>
      </c>
      <c r="C4743" s="80"/>
      <c r="D4743" s="283" t="str">
        <f>IF(E4743="","",VLOOKUP(E4743,[1]PROJECTES!$C$14:$G$5000,5,FALSE))</f>
        <v/>
      </c>
      <c r="E4743" s="79"/>
      <c r="F4743" s="110" t="str">
        <f>IF(I4743="","",VLOOKUP(I4743,[1]PROJECTES!$C$14:$G$5000,2,FALSE))</f>
        <v/>
      </c>
      <c r="G4743" s="112" t="str">
        <f>IF(E4743="","",VLOOKUP(E4743,[1]PROJECTES!$C$14:$G$5000,4,FALSE))</f>
        <v/>
      </c>
      <c r="H4743" s="95"/>
      <c r="I4743" s="113" t="str">
        <f>IF(H4743="","",VLOOKUP(H4743,BD!B$2:C$16,2,FALSE))</f>
        <v/>
      </c>
      <c r="J4743" s="114"/>
      <c r="K4743" s="115" t="str">
        <f t="shared" si="205"/>
        <v/>
      </c>
      <c r="L4743" s="116" t="str">
        <f t="shared" ca="1" si="206"/>
        <v>-</v>
      </c>
      <c r="M4743" s="111" t="str">
        <f>IF(E4743="","",VLOOKUP(E4743,[1]PROJECTES!$C$14:$Z$5000,21,FALSE))</f>
        <v/>
      </c>
      <c r="N4743" s="117"/>
      <c r="O4743" s="118" t="s">
        <v>222</v>
      </c>
      <c r="P4743" s="119"/>
      <c r="Q4743" s="84"/>
      <c r="R4743" s="125"/>
      <c r="S4743" s="166"/>
      <c r="T4743" s="167"/>
    </row>
    <row r="4744" spans="1:20" s="121" customFormat="1" ht="20.100000000000001" customHeight="1" x14ac:dyDescent="0.3">
      <c r="A4744" s="80"/>
      <c r="B4744" s="110" t="str">
        <f>IF(E4744="","",VLOOKUP(E4744,[1]PROJECTES!$C$14:$G$5000,2,FALSE))</f>
        <v/>
      </c>
      <c r="C4744" s="80"/>
      <c r="D4744" s="283" t="str">
        <f>IF(E4744="","",VLOOKUP(E4744,[1]PROJECTES!$C$14:$G$5000,5,FALSE))</f>
        <v/>
      </c>
      <c r="E4744" s="79"/>
      <c r="F4744" s="110" t="str">
        <f>IF(I4744="","",VLOOKUP(I4744,[1]PROJECTES!$C$14:$G$5000,2,FALSE))</f>
        <v/>
      </c>
      <c r="G4744" s="112" t="str">
        <f>IF(E4744="","",VLOOKUP(E4744,[1]PROJECTES!$C$14:$G$5000,4,FALSE))</f>
        <v/>
      </c>
      <c r="H4744" s="95"/>
      <c r="I4744" s="113" t="str">
        <f>IF(H4744="","",VLOOKUP(H4744,BD!B$2:C$16,2,FALSE))</f>
        <v/>
      </c>
      <c r="J4744" s="114"/>
      <c r="K4744" s="115" t="str">
        <f t="shared" si="205"/>
        <v/>
      </c>
      <c r="L4744" s="116" t="str">
        <f t="shared" ca="1" si="206"/>
        <v>-</v>
      </c>
      <c r="M4744" s="111" t="str">
        <f>IF(E4744="","",VLOOKUP(E4744,[1]PROJECTES!$C$14:$Z$5000,21,FALSE))</f>
        <v/>
      </c>
      <c r="N4744" s="117"/>
      <c r="O4744" s="118" t="s">
        <v>222</v>
      </c>
      <c r="P4744" s="119"/>
      <c r="Q4744" s="84"/>
      <c r="R4744" s="125"/>
      <c r="S4744" s="166"/>
      <c r="T4744" s="167"/>
    </row>
    <row r="4745" spans="1:20" s="121" customFormat="1" ht="20.100000000000001" customHeight="1" x14ac:dyDescent="0.3">
      <c r="A4745" s="80"/>
      <c r="B4745" s="110" t="str">
        <f>IF(E4745="","",VLOOKUP(E4745,[1]PROJECTES!$C$14:$G$5000,2,FALSE))</f>
        <v/>
      </c>
      <c r="C4745" s="80"/>
      <c r="D4745" s="283" t="str">
        <f>IF(E4745="","",VLOOKUP(E4745,[1]PROJECTES!$C$14:$G$5000,5,FALSE))</f>
        <v/>
      </c>
      <c r="E4745" s="79"/>
      <c r="F4745" s="110" t="str">
        <f>IF(I4745="","",VLOOKUP(I4745,[1]PROJECTES!$C$14:$G$5000,2,FALSE))</f>
        <v/>
      </c>
      <c r="G4745" s="112" t="str">
        <f>IF(E4745="","",VLOOKUP(E4745,[1]PROJECTES!$C$14:$G$5000,4,FALSE))</f>
        <v/>
      </c>
      <c r="H4745" s="95"/>
      <c r="I4745" s="113" t="str">
        <f>IF(H4745="","",VLOOKUP(H4745,BD!B$2:C$16,2,FALSE))</f>
        <v/>
      </c>
      <c r="J4745" s="114"/>
      <c r="K4745" s="115" t="str">
        <f t="shared" si="205"/>
        <v/>
      </c>
      <c r="L4745" s="116" t="str">
        <f t="shared" ca="1" si="206"/>
        <v>-</v>
      </c>
      <c r="M4745" s="111" t="str">
        <f>IF(E4745="","",VLOOKUP(E4745,[1]PROJECTES!$C$14:$Z$5000,21,FALSE))</f>
        <v/>
      </c>
      <c r="N4745" s="117"/>
      <c r="O4745" s="118" t="s">
        <v>222</v>
      </c>
      <c r="P4745" s="119"/>
      <c r="Q4745" s="84"/>
      <c r="R4745" s="125"/>
      <c r="S4745" s="166"/>
      <c r="T4745" s="167"/>
    </row>
    <row r="4746" spans="1:20" s="121" customFormat="1" ht="20.100000000000001" customHeight="1" x14ac:dyDescent="0.3">
      <c r="A4746" s="80"/>
      <c r="B4746" s="110" t="str">
        <f>IF(E4746="","",VLOOKUP(E4746,[1]PROJECTES!$C$14:$G$5000,2,FALSE))</f>
        <v/>
      </c>
      <c r="C4746" s="80"/>
      <c r="D4746" s="283" t="str">
        <f>IF(E4746="","",VLOOKUP(E4746,[1]PROJECTES!$C$14:$G$5000,5,FALSE))</f>
        <v/>
      </c>
      <c r="E4746" s="79"/>
      <c r="F4746" s="110" t="str">
        <f>IF(I4746="","",VLOOKUP(I4746,[1]PROJECTES!$C$14:$G$5000,2,FALSE))</f>
        <v/>
      </c>
      <c r="G4746" s="112" t="str">
        <f>IF(E4746="","",VLOOKUP(E4746,[1]PROJECTES!$C$14:$G$5000,4,FALSE))</f>
        <v/>
      </c>
      <c r="H4746" s="95"/>
      <c r="I4746" s="113" t="str">
        <f>IF(H4746="","",VLOOKUP(H4746,BD!B$2:C$16,2,FALSE))</f>
        <v/>
      </c>
      <c r="J4746" s="114"/>
      <c r="K4746" s="115" t="str">
        <f t="shared" si="205"/>
        <v/>
      </c>
      <c r="L4746" s="116" t="str">
        <f t="shared" ca="1" si="206"/>
        <v>-</v>
      </c>
      <c r="M4746" s="111" t="str">
        <f>IF(E4746="","",VLOOKUP(E4746,[1]PROJECTES!$C$14:$Z$5000,21,FALSE))</f>
        <v/>
      </c>
      <c r="N4746" s="117"/>
      <c r="O4746" s="118" t="s">
        <v>222</v>
      </c>
      <c r="P4746" s="119"/>
      <c r="Q4746" s="84"/>
      <c r="R4746" s="125"/>
      <c r="S4746" s="166"/>
      <c r="T4746" s="167"/>
    </row>
    <row r="4747" spans="1:20" s="121" customFormat="1" ht="20.100000000000001" customHeight="1" x14ac:dyDescent="0.3">
      <c r="A4747" s="80"/>
      <c r="B4747" s="110" t="str">
        <f>IF(E4747="","",VLOOKUP(E4747,[1]PROJECTES!$C$14:$G$5000,2,FALSE))</f>
        <v/>
      </c>
      <c r="C4747" s="80"/>
      <c r="D4747" s="283" t="str">
        <f>IF(E4747="","",VLOOKUP(E4747,[1]PROJECTES!$C$14:$G$5000,5,FALSE))</f>
        <v/>
      </c>
      <c r="E4747" s="79"/>
      <c r="F4747" s="110" t="str">
        <f>IF(I4747="","",VLOOKUP(I4747,[1]PROJECTES!$C$14:$G$5000,2,FALSE))</f>
        <v/>
      </c>
      <c r="G4747" s="112" t="str">
        <f>IF(E4747="","",VLOOKUP(E4747,[1]PROJECTES!$C$14:$G$5000,4,FALSE))</f>
        <v/>
      </c>
      <c r="H4747" s="95"/>
      <c r="I4747" s="113" t="str">
        <f>IF(H4747="","",VLOOKUP(H4747,BD!B$2:C$16,2,FALSE))</f>
        <v/>
      </c>
      <c r="J4747" s="114"/>
      <c r="K4747" s="115" t="str">
        <f t="shared" si="205"/>
        <v/>
      </c>
      <c r="L4747" s="116" t="str">
        <f t="shared" ca="1" si="206"/>
        <v>-</v>
      </c>
      <c r="M4747" s="111" t="str">
        <f>IF(E4747="","",VLOOKUP(E4747,[1]PROJECTES!$C$14:$Z$5000,21,FALSE))</f>
        <v/>
      </c>
      <c r="N4747" s="117"/>
      <c r="O4747" s="118" t="s">
        <v>222</v>
      </c>
      <c r="P4747" s="119"/>
      <c r="Q4747" s="84"/>
      <c r="R4747" s="125"/>
      <c r="S4747" s="166"/>
      <c r="T4747" s="167"/>
    </row>
    <row r="4748" spans="1:20" s="121" customFormat="1" ht="20.100000000000001" customHeight="1" x14ac:dyDescent="0.3">
      <c r="A4748" s="80"/>
      <c r="B4748" s="110" t="str">
        <f>IF(E4748="","",VLOOKUP(E4748,[1]PROJECTES!$C$14:$G$5000,2,FALSE))</f>
        <v/>
      </c>
      <c r="C4748" s="80"/>
      <c r="D4748" s="283" t="str">
        <f>IF(E4748="","",VLOOKUP(E4748,[1]PROJECTES!$C$14:$G$5000,5,FALSE))</f>
        <v/>
      </c>
      <c r="E4748" s="79"/>
      <c r="F4748" s="110" t="str">
        <f>IF(I4748="","",VLOOKUP(I4748,[1]PROJECTES!$C$14:$G$5000,2,FALSE))</f>
        <v/>
      </c>
      <c r="G4748" s="112" t="str">
        <f>IF(E4748="","",VLOOKUP(E4748,[1]PROJECTES!$C$14:$G$5000,4,FALSE))</f>
        <v/>
      </c>
      <c r="H4748" s="95"/>
      <c r="I4748" s="113" t="str">
        <f>IF(H4748="","",VLOOKUP(H4748,BD!B$2:C$16,2,FALSE))</f>
        <v/>
      </c>
      <c r="J4748" s="114"/>
      <c r="K4748" s="115" t="str">
        <f t="shared" si="205"/>
        <v/>
      </c>
      <c r="L4748" s="116" t="str">
        <f t="shared" ca="1" si="206"/>
        <v>-</v>
      </c>
      <c r="M4748" s="111" t="str">
        <f>IF(E4748="","",VLOOKUP(E4748,[1]PROJECTES!$C$14:$Z$5000,21,FALSE))</f>
        <v/>
      </c>
      <c r="N4748" s="117"/>
      <c r="O4748" s="118" t="s">
        <v>222</v>
      </c>
      <c r="P4748" s="119"/>
      <c r="Q4748" s="84"/>
      <c r="R4748" s="125"/>
      <c r="S4748" s="166"/>
      <c r="T4748" s="167"/>
    </row>
    <row r="4749" spans="1:20" s="121" customFormat="1" ht="20.100000000000001" customHeight="1" x14ac:dyDescent="0.3">
      <c r="A4749" s="80"/>
      <c r="B4749" s="110" t="str">
        <f>IF(E4749="","",VLOOKUP(E4749,[1]PROJECTES!$C$14:$G$5000,2,FALSE))</f>
        <v/>
      </c>
      <c r="C4749" s="80"/>
      <c r="D4749" s="283" t="str">
        <f>IF(E4749="","",VLOOKUP(E4749,[1]PROJECTES!$C$14:$G$5000,5,FALSE))</f>
        <v/>
      </c>
      <c r="E4749" s="79"/>
      <c r="F4749" s="110" t="str">
        <f>IF(I4749="","",VLOOKUP(I4749,[1]PROJECTES!$C$14:$G$5000,2,FALSE))</f>
        <v/>
      </c>
      <c r="G4749" s="112" t="str">
        <f>IF(E4749="","",VLOOKUP(E4749,[1]PROJECTES!$C$14:$G$5000,4,FALSE))</f>
        <v/>
      </c>
      <c r="H4749" s="95"/>
      <c r="I4749" s="113" t="str">
        <f>IF(H4749="","",VLOOKUP(H4749,BD!B$2:C$16,2,FALSE))</f>
        <v/>
      </c>
      <c r="J4749" s="114"/>
      <c r="K4749" s="115" t="str">
        <f t="shared" si="205"/>
        <v/>
      </c>
      <c r="L4749" s="116" t="str">
        <f t="shared" ca="1" si="206"/>
        <v>-</v>
      </c>
      <c r="M4749" s="111" t="str">
        <f>IF(E4749="","",VLOOKUP(E4749,[1]PROJECTES!$C$14:$Z$5000,21,FALSE))</f>
        <v/>
      </c>
      <c r="N4749" s="117"/>
      <c r="O4749" s="118" t="s">
        <v>222</v>
      </c>
      <c r="P4749" s="119"/>
      <c r="Q4749" s="84"/>
      <c r="R4749" s="125"/>
      <c r="S4749" s="166"/>
      <c r="T4749" s="167"/>
    </row>
    <row r="4750" spans="1:20" s="121" customFormat="1" ht="20.100000000000001" customHeight="1" x14ac:dyDescent="0.3">
      <c r="A4750" s="80"/>
      <c r="B4750" s="110" t="str">
        <f>IF(E4750="","",VLOOKUP(E4750,[1]PROJECTES!$C$14:$G$5000,2,FALSE))</f>
        <v/>
      </c>
      <c r="C4750" s="80"/>
      <c r="D4750" s="283" t="str">
        <f>IF(E4750="","",VLOOKUP(E4750,[1]PROJECTES!$C$14:$G$5000,5,FALSE))</f>
        <v/>
      </c>
      <c r="E4750" s="79"/>
      <c r="F4750" s="110" t="str">
        <f>IF(I4750="","",VLOOKUP(I4750,[1]PROJECTES!$C$14:$G$5000,2,FALSE))</f>
        <v/>
      </c>
      <c r="G4750" s="112" t="str">
        <f>IF(E4750="","",VLOOKUP(E4750,[1]PROJECTES!$C$14:$G$5000,4,FALSE))</f>
        <v/>
      </c>
      <c r="H4750" s="95"/>
      <c r="I4750" s="113" t="str">
        <f>IF(H4750="","",VLOOKUP(H4750,BD!B$2:C$16,2,FALSE))</f>
        <v/>
      </c>
      <c r="J4750" s="114"/>
      <c r="K4750" s="115" t="str">
        <f t="shared" si="205"/>
        <v/>
      </c>
      <c r="L4750" s="116" t="str">
        <f t="shared" ca="1" si="206"/>
        <v>-</v>
      </c>
      <c r="M4750" s="111" t="str">
        <f>IF(E4750="","",VLOOKUP(E4750,[1]PROJECTES!$C$14:$Z$5000,21,FALSE))</f>
        <v/>
      </c>
      <c r="N4750" s="117"/>
      <c r="O4750" s="118" t="s">
        <v>222</v>
      </c>
      <c r="P4750" s="119"/>
      <c r="Q4750" s="84"/>
      <c r="R4750" s="125"/>
      <c r="S4750" s="166"/>
      <c r="T4750" s="167"/>
    </row>
    <row r="4751" spans="1:20" s="121" customFormat="1" ht="20.100000000000001" customHeight="1" x14ac:dyDescent="0.3">
      <c r="A4751" s="80"/>
      <c r="B4751" s="110" t="str">
        <f>IF(E4751="","",VLOOKUP(E4751,[1]PROJECTES!$C$14:$G$5000,2,FALSE))</f>
        <v/>
      </c>
      <c r="C4751" s="80"/>
      <c r="D4751" s="283" t="str">
        <f>IF(E4751="","",VLOOKUP(E4751,[1]PROJECTES!$C$14:$G$5000,5,FALSE))</f>
        <v/>
      </c>
      <c r="E4751" s="79"/>
      <c r="F4751" s="110" t="str">
        <f>IF(I4751="","",VLOOKUP(I4751,[1]PROJECTES!$C$14:$G$5000,2,FALSE))</f>
        <v/>
      </c>
      <c r="G4751" s="112" t="str">
        <f>IF(E4751="","",VLOOKUP(E4751,[1]PROJECTES!$C$14:$G$5000,4,FALSE))</f>
        <v/>
      </c>
      <c r="H4751" s="95"/>
      <c r="I4751" s="113" t="str">
        <f>IF(H4751="","",VLOOKUP(H4751,BD!B$2:C$16,2,FALSE))</f>
        <v/>
      </c>
      <c r="J4751" s="114"/>
      <c r="K4751" s="115" t="str">
        <f t="shared" si="205"/>
        <v/>
      </c>
      <c r="L4751" s="116" t="str">
        <f t="shared" ca="1" si="206"/>
        <v>-</v>
      </c>
      <c r="M4751" s="111" t="str">
        <f>IF(E4751="","",VLOOKUP(E4751,[1]PROJECTES!$C$14:$Z$5000,21,FALSE))</f>
        <v/>
      </c>
      <c r="N4751" s="117"/>
      <c r="O4751" s="118" t="s">
        <v>222</v>
      </c>
      <c r="P4751" s="119"/>
      <c r="Q4751" s="84"/>
      <c r="R4751" s="125"/>
      <c r="S4751" s="166"/>
      <c r="T4751" s="167"/>
    </row>
    <row r="4752" spans="1:20" s="121" customFormat="1" ht="20.100000000000001" customHeight="1" x14ac:dyDescent="0.3">
      <c r="A4752" s="80"/>
      <c r="B4752" s="110" t="str">
        <f>IF(E4752="","",VLOOKUP(E4752,[1]PROJECTES!$C$14:$G$5000,2,FALSE))</f>
        <v/>
      </c>
      <c r="C4752" s="80"/>
      <c r="D4752" s="283" t="str">
        <f>IF(E4752="","",VLOOKUP(E4752,[1]PROJECTES!$C$14:$G$5000,5,FALSE))</f>
        <v/>
      </c>
      <c r="E4752" s="79"/>
      <c r="F4752" s="110" t="str">
        <f>IF(I4752="","",VLOOKUP(I4752,[1]PROJECTES!$C$14:$G$5000,2,FALSE))</f>
        <v/>
      </c>
      <c r="G4752" s="112" t="str">
        <f>IF(E4752="","",VLOOKUP(E4752,[1]PROJECTES!$C$14:$G$5000,4,FALSE))</f>
        <v/>
      </c>
      <c r="H4752" s="95"/>
      <c r="I4752" s="113" t="str">
        <f>IF(H4752="","",VLOOKUP(H4752,BD!B$2:C$16,2,FALSE))</f>
        <v/>
      </c>
      <c r="J4752" s="114"/>
      <c r="K4752" s="115" t="str">
        <f t="shared" si="205"/>
        <v/>
      </c>
      <c r="L4752" s="116" t="str">
        <f t="shared" ca="1" si="206"/>
        <v>-</v>
      </c>
      <c r="M4752" s="111" t="str">
        <f>IF(E4752="","",VLOOKUP(E4752,[1]PROJECTES!$C$14:$Z$5000,21,FALSE))</f>
        <v/>
      </c>
      <c r="N4752" s="117"/>
      <c r="O4752" s="118" t="s">
        <v>222</v>
      </c>
      <c r="P4752" s="119"/>
      <c r="Q4752" s="84"/>
      <c r="R4752" s="125"/>
      <c r="S4752" s="166"/>
      <c r="T4752" s="167"/>
    </row>
    <row r="4753" spans="1:20" s="121" customFormat="1" ht="20.100000000000001" customHeight="1" x14ac:dyDescent="0.3">
      <c r="A4753" s="80"/>
      <c r="B4753" s="110" t="str">
        <f>IF(E4753="","",VLOOKUP(E4753,[1]PROJECTES!$C$14:$G$5000,2,FALSE))</f>
        <v/>
      </c>
      <c r="C4753" s="80"/>
      <c r="D4753" s="283" t="str">
        <f>IF(E4753="","",VLOOKUP(E4753,[1]PROJECTES!$C$14:$G$5000,5,FALSE))</f>
        <v/>
      </c>
      <c r="E4753" s="79"/>
      <c r="F4753" s="110" t="str">
        <f>IF(I4753="","",VLOOKUP(I4753,[1]PROJECTES!$C$14:$G$5000,2,FALSE))</f>
        <v/>
      </c>
      <c r="G4753" s="112" t="str">
        <f>IF(E4753="","",VLOOKUP(E4753,[1]PROJECTES!$C$14:$G$5000,4,FALSE))</f>
        <v/>
      </c>
      <c r="H4753" s="95"/>
      <c r="I4753" s="113" t="str">
        <f>IF(H4753="","",VLOOKUP(H4753,BD!B$2:C$16,2,FALSE))</f>
        <v/>
      </c>
      <c r="J4753" s="114"/>
      <c r="K4753" s="115" t="str">
        <f t="shared" si="205"/>
        <v/>
      </c>
      <c r="L4753" s="116" t="str">
        <f t="shared" ca="1" si="206"/>
        <v>-</v>
      </c>
      <c r="M4753" s="111" t="str">
        <f>IF(E4753="","",VLOOKUP(E4753,[1]PROJECTES!$C$14:$Z$5000,21,FALSE))</f>
        <v/>
      </c>
      <c r="N4753" s="117"/>
      <c r="O4753" s="118" t="s">
        <v>222</v>
      </c>
      <c r="P4753" s="119"/>
      <c r="Q4753" s="84"/>
      <c r="R4753" s="125"/>
      <c r="S4753" s="166"/>
      <c r="T4753" s="167"/>
    </row>
    <row r="4754" spans="1:20" s="121" customFormat="1" ht="20.100000000000001" customHeight="1" x14ac:dyDescent="0.3">
      <c r="A4754" s="80"/>
      <c r="B4754" s="110" t="str">
        <f>IF(E4754="","",VLOOKUP(E4754,[1]PROJECTES!$C$14:$G$5000,2,FALSE))</f>
        <v/>
      </c>
      <c r="C4754" s="80"/>
      <c r="D4754" s="283" t="str">
        <f>IF(E4754="","",VLOOKUP(E4754,[1]PROJECTES!$C$14:$G$5000,5,FALSE))</f>
        <v/>
      </c>
      <c r="E4754" s="79"/>
      <c r="F4754" s="110" t="str">
        <f>IF(I4754="","",VLOOKUP(I4754,[1]PROJECTES!$C$14:$G$5000,2,FALSE))</f>
        <v/>
      </c>
      <c r="G4754" s="112" t="str">
        <f>IF(E4754="","",VLOOKUP(E4754,[1]PROJECTES!$C$14:$G$5000,4,FALSE))</f>
        <v/>
      </c>
      <c r="H4754" s="95"/>
      <c r="I4754" s="113" t="str">
        <f>IF(H4754="","",VLOOKUP(H4754,BD!B$2:C$16,2,FALSE))</f>
        <v/>
      </c>
      <c r="J4754" s="114"/>
      <c r="K4754" s="115" t="str">
        <f t="shared" si="205"/>
        <v/>
      </c>
      <c r="L4754" s="116" t="str">
        <f t="shared" ca="1" si="206"/>
        <v>-</v>
      </c>
      <c r="M4754" s="111" t="str">
        <f>IF(E4754="","",VLOOKUP(E4754,[1]PROJECTES!$C$14:$Z$5000,21,FALSE))</f>
        <v/>
      </c>
      <c r="N4754" s="117"/>
      <c r="O4754" s="118" t="s">
        <v>222</v>
      </c>
      <c r="P4754" s="119"/>
      <c r="Q4754" s="84"/>
      <c r="R4754" s="125"/>
      <c r="S4754" s="166"/>
      <c r="T4754" s="167"/>
    </row>
    <row r="4755" spans="1:20" s="121" customFormat="1" ht="20.100000000000001" customHeight="1" x14ac:dyDescent="0.3">
      <c r="A4755" s="80"/>
      <c r="B4755" s="110" t="str">
        <f>IF(E4755="","",VLOOKUP(E4755,[1]PROJECTES!$C$14:$G$5000,2,FALSE))</f>
        <v/>
      </c>
      <c r="C4755" s="80"/>
      <c r="D4755" s="283" t="str">
        <f>IF(E4755="","",VLOOKUP(E4755,[1]PROJECTES!$C$14:$G$5000,5,FALSE))</f>
        <v/>
      </c>
      <c r="E4755" s="79"/>
      <c r="F4755" s="110" t="str">
        <f>IF(I4755="","",VLOOKUP(I4755,[1]PROJECTES!$C$14:$G$5000,2,FALSE))</f>
        <v/>
      </c>
      <c r="G4755" s="112" t="str">
        <f>IF(E4755="","",VLOOKUP(E4755,[1]PROJECTES!$C$14:$G$5000,4,FALSE))</f>
        <v/>
      </c>
      <c r="H4755" s="95"/>
      <c r="I4755" s="113" t="str">
        <f>IF(H4755="","",VLOOKUP(H4755,BD!B$2:C$16,2,FALSE))</f>
        <v/>
      </c>
      <c r="J4755" s="114"/>
      <c r="K4755" s="115" t="str">
        <f t="shared" si="205"/>
        <v/>
      </c>
      <c r="L4755" s="116" t="str">
        <f t="shared" ca="1" si="206"/>
        <v>-</v>
      </c>
      <c r="M4755" s="111" t="str">
        <f>IF(E4755="","",VLOOKUP(E4755,[1]PROJECTES!$C$14:$Z$5000,21,FALSE))</f>
        <v/>
      </c>
      <c r="N4755" s="117"/>
      <c r="O4755" s="118" t="s">
        <v>222</v>
      </c>
      <c r="P4755" s="119"/>
      <c r="Q4755" s="84"/>
      <c r="R4755" s="125"/>
      <c r="S4755" s="166"/>
      <c r="T4755" s="167"/>
    </row>
    <row r="4756" spans="1:20" s="121" customFormat="1" ht="20.100000000000001" customHeight="1" x14ac:dyDescent="0.3">
      <c r="A4756" s="80"/>
      <c r="B4756" s="110" t="str">
        <f>IF(E4756="","",VLOOKUP(E4756,[1]PROJECTES!$C$14:$G$5000,2,FALSE))</f>
        <v/>
      </c>
      <c r="C4756" s="80"/>
      <c r="D4756" s="283" t="str">
        <f>IF(E4756="","",VLOOKUP(E4756,[1]PROJECTES!$C$14:$G$5000,5,FALSE))</f>
        <v/>
      </c>
      <c r="E4756" s="79"/>
      <c r="F4756" s="110" t="str">
        <f>IF(I4756="","",VLOOKUP(I4756,[1]PROJECTES!$C$14:$G$5000,2,FALSE))</f>
        <v/>
      </c>
      <c r="G4756" s="112" t="str">
        <f>IF(E4756="","",VLOOKUP(E4756,[1]PROJECTES!$C$14:$G$5000,4,FALSE))</f>
        <v/>
      </c>
      <c r="H4756" s="95"/>
      <c r="I4756" s="113" t="str">
        <f>IF(H4756="","",VLOOKUP(H4756,BD!B$2:C$16,2,FALSE))</f>
        <v/>
      </c>
      <c r="J4756" s="114"/>
      <c r="K4756" s="115" t="str">
        <f t="shared" si="205"/>
        <v/>
      </c>
      <c r="L4756" s="116" t="str">
        <f t="shared" ca="1" si="206"/>
        <v>-</v>
      </c>
      <c r="M4756" s="111" t="str">
        <f>IF(E4756="","",VLOOKUP(E4756,[1]PROJECTES!$C$14:$Z$5000,21,FALSE))</f>
        <v/>
      </c>
      <c r="N4756" s="117"/>
      <c r="O4756" s="118" t="s">
        <v>222</v>
      </c>
      <c r="P4756" s="119"/>
      <c r="Q4756" s="84"/>
      <c r="R4756" s="125"/>
      <c r="S4756" s="166"/>
      <c r="T4756" s="167"/>
    </row>
    <row r="4757" spans="1:20" s="121" customFormat="1" ht="20.100000000000001" customHeight="1" x14ac:dyDescent="0.3">
      <c r="A4757" s="80"/>
      <c r="B4757" s="110" t="str">
        <f>IF(E4757="","",VLOOKUP(E4757,[1]PROJECTES!$C$14:$G$5000,2,FALSE))</f>
        <v/>
      </c>
      <c r="C4757" s="80"/>
      <c r="D4757" s="283" t="str">
        <f>IF(E4757="","",VLOOKUP(E4757,[1]PROJECTES!$C$14:$G$5000,5,FALSE))</f>
        <v/>
      </c>
      <c r="E4757" s="79"/>
      <c r="F4757" s="110" t="str">
        <f>IF(I4757="","",VLOOKUP(I4757,[1]PROJECTES!$C$14:$G$5000,2,FALSE))</f>
        <v/>
      </c>
      <c r="G4757" s="112" t="str">
        <f>IF(E4757="","",VLOOKUP(E4757,[1]PROJECTES!$C$14:$G$5000,4,FALSE))</f>
        <v/>
      </c>
      <c r="H4757" s="95"/>
      <c r="I4757" s="113" t="str">
        <f>IF(H4757="","",VLOOKUP(H4757,BD!B$2:C$16,2,FALSE))</f>
        <v/>
      </c>
      <c r="J4757" s="114"/>
      <c r="K4757" s="115" t="str">
        <f t="shared" si="205"/>
        <v/>
      </c>
      <c r="L4757" s="116" t="str">
        <f t="shared" ca="1" si="206"/>
        <v>-</v>
      </c>
      <c r="M4757" s="111" t="str">
        <f>IF(E4757="","",VLOOKUP(E4757,[1]PROJECTES!$C$14:$Z$5000,21,FALSE))</f>
        <v/>
      </c>
      <c r="N4757" s="117"/>
      <c r="O4757" s="118" t="s">
        <v>222</v>
      </c>
      <c r="P4757" s="119"/>
      <c r="Q4757" s="84"/>
      <c r="R4757" s="125"/>
      <c r="S4757" s="166"/>
      <c r="T4757" s="167"/>
    </row>
    <row r="4758" spans="1:20" s="121" customFormat="1" ht="20.100000000000001" customHeight="1" x14ac:dyDescent="0.3">
      <c r="A4758" s="80"/>
      <c r="B4758" s="110" t="str">
        <f>IF(E4758="","",VLOOKUP(E4758,[1]PROJECTES!$C$14:$G$5000,2,FALSE))</f>
        <v/>
      </c>
      <c r="C4758" s="80"/>
      <c r="D4758" s="283" t="str">
        <f>IF(E4758="","",VLOOKUP(E4758,[1]PROJECTES!$C$14:$G$5000,5,FALSE))</f>
        <v/>
      </c>
      <c r="E4758" s="79"/>
      <c r="F4758" s="110" t="str">
        <f>IF(I4758="","",VLOOKUP(I4758,[1]PROJECTES!$C$14:$G$5000,2,FALSE))</f>
        <v/>
      </c>
      <c r="G4758" s="112" t="str">
        <f>IF(E4758="","",VLOOKUP(E4758,[1]PROJECTES!$C$14:$G$5000,4,FALSE))</f>
        <v/>
      </c>
      <c r="H4758" s="95"/>
      <c r="I4758" s="113" t="str">
        <f>IF(H4758="","",VLOOKUP(H4758,BD!B$2:C$16,2,FALSE))</f>
        <v/>
      </c>
      <c r="J4758" s="114"/>
      <c r="K4758" s="115" t="str">
        <f t="shared" si="205"/>
        <v/>
      </c>
      <c r="L4758" s="116" t="str">
        <f t="shared" ca="1" si="206"/>
        <v>-</v>
      </c>
      <c r="M4758" s="111" t="str">
        <f>IF(E4758="","",VLOOKUP(E4758,[1]PROJECTES!$C$14:$Z$5000,21,FALSE))</f>
        <v/>
      </c>
      <c r="N4758" s="117"/>
      <c r="O4758" s="118" t="s">
        <v>222</v>
      </c>
      <c r="P4758" s="119"/>
      <c r="Q4758" s="84"/>
      <c r="R4758" s="125"/>
      <c r="S4758" s="166"/>
      <c r="T4758" s="167"/>
    </row>
    <row r="4759" spans="1:20" s="121" customFormat="1" ht="20.100000000000001" customHeight="1" x14ac:dyDescent="0.3">
      <c r="A4759" s="80"/>
      <c r="B4759" s="110" t="str">
        <f>IF(E4759="","",VLOOKUP(E4759,[1]PROJECTES!$C$14:$G$5000,2,FALSE))</f>
        <v/>
      </c>
      <c r="C4759" s="80"/>
      <c r="D4759" s="283" t="str">
        <f>IF(E4759="","",VLOOKUP(E4759,[1]PROJECTES!$C$14:$G$5000,5,FALSE))</f>
        <v/>
      </c>
      <c r="E4759" s="79"/>
      <c r="F4759" s="110" t="str">
        <f>IF(I4759="","",VLOOKUP(I4759,[1]PROJECTES!$C$14:$G$5000,2,FALSE))</f>
        <v/>
      </c>
      <c r="G4759" s="112" t="str">
        <f>IF(E4759="","",VLOOKUP(E4759,[1]PROJECTES!$C$14:$G$5000,4,FALSE))</f>
        <v/>
      </c>
      <c r="H4759" s="95"/>
      <c r="I4759" s="113" t="str">
        <f>IF(H4759="","",VLOOKUP(H4759,BD!B$2:C$16,2,FALSE))</f>
        <v/>
      </c>
      <c r="J4759" s="114"/>
      <c r="K4759" s="115" t="str">
        <f t="shared" si="205"/>
        <v/>
      </c>
      <c r="L4759" s="116" t="str">
        <f t="shared" ca="1" si="206"/>
        <v>-</v>
      </c>
      <c r="M4759" s="111" t="str">
        <f>IF(E4759="","",VLOOKUP(E4759,[1]PROJECTES!$C$14:$Z$5000,21,FALSE))</f>
        <v/>
      </c>
      <c r="N4759" s="117"/>
      <c r="O4759" s="118" t="s">
        <v>222</v>
      </c>
      <c r="P4759" s="119"/>
      <c r="Q4759" s="84"/>
      <c r="R4759" s="125"/>
      <c r="S4759" s="166"/>
      <c r="T4759" s="167"/>
    </row>
    <row r="4760" spans="1:20" s="121" customFormat="1" ht="20.100000000000001" customHeight="1" x14ac:dyDescent="0.3">
      <c r="A4760" s="80"/>
      <c r="B4760" s="110" t="str">
        <f>IF(E4760="","",VLOOKUP(E4760,[1]PROJECTES!$C$14:$G$5000,2,FALSE))</f>
        <v/>
      </c>
      <c r="C4760" s="80"/>
      <c r="D4760" s="283" t="str">
        <f>IF(E4760="","",VLOOKUP(E4760,[1]PROJECTES!$C$14:$G$5000,5,FALSE))</f>
        <v/>
      </c>
      <c r="E4760" s="79"/>
      <c r="F4760" s="110" t="str">
        <f>IF(I4760="","",VLOOKUP(I4760,[1]PROJECTES!$C$14:$G$5000,2,FALSE))</f>
        <v/>
      </c>
      <c r="G4760" s="112" t="str">
        <f>IF(E4760="","",VLOOKUP(E4760,[1]PROJECTES!$C$14:$G$5000,4,FALSE))</f>
        <v/>
      </c>
      <c r="H4760" s="95"/>
      <c r="I4760" s="113" t="str">
        <f>IF(H4760="","",VLOOKUP(H4760,BD!B$2:C$16,2,FALSE))</f>
        <v/>
      </c>
      <c r="J4760" s="114"/>
      <c r="K4760" s="115" t="str">
        <f t="shared" si="205"/>
        <v/>
      </c>
      <c r="L4760" s="116" t="str">
        <f t="shared" ca="1" si="206"/>
        <v>-</v>
      </c>
      <c r="M4760" s="111" t="str">
        <f>IF(E4760="","",VLOOKUP(E4760,[1]PROJECTES!$C$14:$Z$5000,21,FALSE))</f>
        <v/>
      </c>
      <c r="N4760" s="117"/>
      <c r="O4760" s="118" t="s">
        <v>222</v>
      </c>
      <c r="P4760" s="119"/>
      <c r="Q4760" s="84"/>
      <c r="R4760" s="125"/>
      <c r="S4760" s="166"/>
      <c r="T4760" s="167"/>
    </row>
    <row r="4761" spans="1:20" s="121" customFormat="1" ht="20.100000000000001" customHeight="1" x14ac:dyDescent="0.3">
      <c r="A4761" s="80"/>
      <c r="B4761" s="110" t="str">
        <f>IF(E4761="","",VLOOKUP(E4761,[1]PROJECTES!$C$14:$G$5000,2,FALSE))</f>
        <v/>
      </c>
      <c r="C4761" s="80"/>
      <c r="D4761" s="283" t="str">
        <f>IF(E4761="","",VLOOKUP(E4761,[1]PROJECTES!$C$14:$G$5000,5,FALSE))</f>
        <v/>
      </c>
      <c r="E4761" s="79"/>
      <c r="F4761" s="110" t="str">
        <f>IF(I4761="","",VLOOKUP(I4761,[1]PROJECTES!$C$14:$G$5000,2,FALSE))</f>
        <v/>
      </c>
      <c r="G4761" s="112" t="str">
        <f>IF(E4761="","",VLOOKUP(E4761,[1]PROJECTES!$C$14:$G$5000,4,FALSE))</f>
        <v/>
      </c>
      <c r="H4761" s="95"/>
      <c r="I4761" s="113" t="str">
        <f>IF(H4761="","",VLOOKUP(H4761,BD!B$2:C$16,2,FALSE))</f>
        <v/>
      </c>
      <c r="J4761" s="114"/>
      <c r="K4761" s="115" t="str">
        <f t="shared" si="205"/>
        <v/>
      </c>
      <c r="L4761" s="116" t="str">
        <f t="shared" ca="1" si="206"/>
        <v>-</v>
      </c>
      <c r="M4761" s="111" t="str">
        <f>IF(E4761="","",VLOOKUP(E4761,[1]PROJECTES!$C$14:$Z$5000,21,FALSE))</f>
        <v/>
      </c>
      <c r="N4761" s="117"/>
      <c r="O4761" s="118" t="s">
        <v>222</v>
      </c>
      <c r="P4761" s="119"/>
      <c r="Q4761" s="84"/>
      <c r="R4761" s="125"/>
      <c r="S4761" s="166"/>
      <c r="T4761" s="167"/>
    </row>
    <row r="4762" spans="1:20" s="121" customFormat="1" ht="20.100000000000001" customHeight="1" x14ac:dyDescent="0.3">
      <c r="A4762" s="80"/>
      <c r="B4762" s="110" t="str">
        <f>IF(E4762="","",VLOOKUP(E4762,[1]PROJECTES!$C$14:$G$5000,2,FALSE))</f>
        <v/>
      </c>
      <c r="C4762" s="80"/>
      <c r="D4762" s="283" t="str">
        <f>IF(E4762="","",VLOOKUP(E4762,[1]PROJECTES!$C$14:$G$5000,5,FALSE))</f>
        <v/>
      </c>
      <c r="E4762" s="79"/>
      <c r="F4762" s="110" t="str">
        <f>IF(I4762="","",VLOOKUP(I4762,[1]PROJECTES!$C$14:$G$5000,2,FALSE))</f>
        <v/>
      </c>
      <c r="G4762" s="112" t="str">
        <f>IF(E4762="","",VLOOKUP(E4762,[1]PROJECTES!$C$14:$G$5000,4,FALSE))</f>
        <v/>
      </c>
      <c r="H4762" s="95"/>
      <c r="I4762" s="113" t="str">
        <f>IF(H4762="","",VLOOKUP(H4762,BD!B$2:C$16,2,FALSE))</f>
        <v/>
      </c>
      <c r="J4762" s="114"/>
      <c r="K4762" s="115" t="str">
        <f t="shared" si="205"/>
        <v/>
      </c>
      <c r="L4762" s="116" t="str">
        <f t="shared" ca="1" si="206"/>
        <v>-</v>
      </c>
      <c r="M4762" s="111" t="str">
        <f>IF(E4762="","",VLOOKUP(E4762,[1]PROJECTES!$C$14:$Z$5000,21,FALSE))</f>
        <v/>
      </c>
      <c r="N4762" s="117"/>
      <c r="O4762" s="118" t="s">
        <v>222</v>
      </c>
      <c r="P4762" s="119"/>
      <c r="Q4762" s="84"/>
      <c r="R4762" s="125"/>
      <c r="S4762" s="166"/>
      <c r="T4762" s="167"/>
    </row>
    <row r="4763" spans="1:20" s="121" customFormat="1" ht="20.100000000000001" customHeight="1" x14ac:dyDescent="0.3">
      <c r="A4763" s="80"/>
      <c r="B4763" s="110" t="str">
        <f>IF(E4763="","",VLOOKUP(E4763,[1]PROJECTES!$C$14:$G$5000,2,FALSE))</f>
        <v/>
      </c>
      <c r="C4763" s="80"/>
      <c r="D4763" s="283" t="str">
        <f>IF(E4763="","",VLOOKUP(E4763,[1]PROJECTES!$C$14:$G$5000,5,FALSE))</f>
        <v/>
      </c>
      <c r="E4763" s="79"/>
      <c r="F4763" s="110" t="str">
        <f>IF(I4763="","",VLOOKUP(I4763,[1]PROJECTES!$C$14:$G$5000,2,FALSE))</f>
        <v/>
      </c>
      <c r="G4763" s="112" t="str">
        <f>IF(E4763="","",VLOOKUP(E4763,[1]PROJECTES!$C$14:$G$5000,4,FALSE))</f>
        <v/>
      </c>
      <c r="H4763" s="95"/>
      <c r="I4763" s="113" t="str">
        <f>IF(H4763="","",VLOOKUP(H4763,BD!B$2:C$16,2,FALSE))</f>
        <v/>
      </c>
      <c r="J4763" s="114"/>
      <c r="K4763" s="115" t="str">
        <f t="shared" si="205"/>
        <v/>
      </c>
      <c r="L4763" s="116" t="str">
        <f t="shared" ca="1" si="206"/>
        <v>-</v>
      </c>
      <c r="M4763" s="111" t="str">
        <f>IF(E4763="","",VLOOKUP(E4763,[1]PROJECTES!$C$14:$Z$5000,21,FALSE))</f>
        <v/>
      </c>
      <c r="N4763" s="117"/>
      <c r="O4763" s="118" t="s">
        <v>222</v>
      </c>
      <c r="P4763" s="119"/>
      <c r="Q4763" s="84"/>
      <c r="R4763" s="125"/>
      <c r="S4763" s="166"/>
      <c r="T4763" s="167"/>
    </row>
    <row r="4764" spans="1:20" s="121" customFormat="1" ht="20.100000000000001" customHeight="1" x14ac:dyDescent="0.3">
      <c r="A4764" s="80"/>
      <c r="B4764" s="110" t="str">
        <f>IF(E4764="","",VLOOKUP(E4764,[1]PROJECTES!$C$14:$G$5000,2,FALSE))</f>
        <v/>
      </c>
      <c r="C4764" s="80"/>
      <c r="D4764" s="283" t="str">
        <f>IF(E4764="","",VLOOKUP(E4764,[1]PROJECTES!$C$14:$G$5000,5,FALSE))</f>
        <v/>
      </c>
      <c r="E4764" s="79"/>
      <c r="F4764" s="110" t="str">
        <f>IF(I4764="","",VLOOKUP(I4764,[1]PROJECTES!$C$14:$G$5000,2,FALSE))</f>
        <v/>
      </c>
      <c r="G4764" s="112" t="str">
        <f>IF(E4764="","",VLOOKUP(E4764,[1]PROJECTES!$C$14:$G$5000,4,FALSE))</f>
        <v/>
      </c>
      <c r="H4764" s="95"/>
      <c r="I4764" s="113" t="str">
        <f>IF(H4764="","",VLOOKUP(H4764,BD!B$2:C$16,2,FALSE))</f>
        <v/>
      </c>
      <c r="J4764" s="114"/>
      <c r="K4764" s="115" t="str">
        <f t="shared" si="205"/>
        <v/>
      </c>
      <c r="L4764" s="116" t="str">
        <f t="shared" ca="1" si="206"/>
        <v>-</v>
      </c>
      <c r="M4764" s="111" t="str">
        <f>IF(E4764="","",VLOOKUP(E4764,[1]PROJECTES!$C$14:$Z$5000,21,FALSE))</f>
        <v/>
      </c>
      <c r="N4764" s="117"/>
      <c r="O4764" s="118" t="s">
        <v>222</v>
      </c>
      <c r="P4764" s="119"/>
      <c r="Q4764" s="84"/>
      <c r="R4764" s="125"/>
      <c r="S4764" s="166"/>
      <c r="T4764" s="167"/>
    </row>
    <row r="4765" spans="1:20" s="121" customFormat="1" ht="20.100000000000001" customHeight="1" x14ac:dyDescent="0.3">
      <c r="A4765" s="80"/>
      <c r="B4765" s="110" t="str">
        <f>IF(E4765="","",VLOOKUP(E4765,[1]PROJECTES!$C$14:$G$5000,2,FALSE))</f>
        <v/>
      </c>
      <c r="C4765" s="80"/>
      <c r="D4765" s="283" t="str">
        <f>IF(E4765="","",VLOOKUP(E4765,[1]PROJECTES!$C$14:$G$5000,5,FALSE))</f>
        <v/>
      </c>
      <c r="E4765" s="79"/>
      <c r="F4765" s="110" t="str">
        <f>IF(I4765="","",VLOOKUP(I4765,[1]PROJECTES!$C$14:$G$5000,2,FALSE))</f>
        <v/>
      </c>
      <c r="G4765" s="112" t="str">
        <f>IF(E4765="","",VLOOKUP(E4765,[1]PROJECTES!$C$14:$G$5000,4,FALSE))</f>
        <v/>
      </c>
      <c r="H4765" s="95"/>
      <c r="I4765" s="113" t="str">
        <f>IF(H4765="","",VLOOKUP(H4765,BD!B$2:C$16,2,FALSE))</f>
        <v/>
      </c>
      <c r="J4765" s="114"/>
      <c r="K4765" s="115" t="str">
        <f t="shared" si="205"/>
        <v/>
      </c>
      <c r="L4765" s="116" t="str">
        <f t="shared" ca="1" si="206"/>
        <v>-</v>
      </c>
      <c r="M4765" s="111" t="str">
        <f>IF(E4765="","",VLOOKUP(E4765,[1]PROJECTES!$C$14:$Z$5000,21,FALSE))</f>
        <v/>
      </c>
      <c r="N4765" s="117"/>
      <c r="O4765" s="118" t="s">
        <v>222</v>
      </c>
      <c r="P4765" s="119"/>
      <c r="Q4765" s="84"/>
      <c r="R4765" s="125"/>
      <c r="S4765" s="166"/>
      <c r="T4765" s="167"/>
    </row>
    <row r="4766" spans="1:20" s="121" customFormat="1" ht="20.100000000000001" customHeight="1" x14ac:dyDescent="0.3">
      <c r="A4766" s="80"/>
      <c r="B4766" s="110" t="str">
        <f>IF(E4766="","",VLOOKUP(E4766,[1]PROJECTES!$C$14:$G$5000,2,FALSE))</f>
        <v/>
      </c>
      <c r="C4766" s="80"/>
      <c r="D4766" s="283" t="str">
        <f>IF(E4766="","",VLOOKUP(E4766,[1]PROJECTES!$C$14:$G$5000,5,FALSE))</f>
        <v/>
      </c>
      <c r="E4766" s="79"/>
      <c r="F4766" s="110" t="str">
        <f>IF(I4766="","",VLOOKUP(I4766,[1]PROJECTES!$C$14:$G$5000,2,FALSE))</f>
        <v/>
      </c>
      <c r="G4766" s="112" t="str">
        <f>IF(E4766="","",VLOOKUP(E4766,[1]PROJECTES!$C$14:$G$5000,4,FALSE))</f>
        <v/>
      </c>
      <c r="H4766" s="95"/>
      <c r="I4766" s="113" t="str">
        <f>IF(H4766="","",VLOOKUP(H4766,BD!B$2:C$16,2,FALSE))</f>
        <v/>
      </c>
      <c r="J4766" s="114"/>
      <c r="K4766" s="115" t="str">
        <f t="shared" si="205"/>
        <v/>
      </c>
      <c r="L4766" s="116" t="str">
        <f t="shared" ca="1" si="206"/>
        <v>-</v>
      </c>
      <c r="M4766" s="111" t="str">
        <f>IF(E4766="","",VLOOKUP(E4766,[1]PROJECTES!$C$14:$Z$5000,21,FALSE))</f>
        <v/>
      </c>
      <c r="N4766" s="117"/>
      <c r="O4766" s="118" t="s">
        <v>222</v>
      </c>
      <c r="P4766" s="119"/>
      <c r="Q4766" s="84"/>
      <c r="R4766" s="125"/>
      <c r="S4766" s="166"/>
      <c r="T4766" s="167"/>
    </row>
    <row r="4767" spans="1:20" s="121" customFormat="1" ht="20.100000000000001" customHeight="1" x14ac:dyDescent="0.3">
      <c r="A4767" s="80"/>
      <c r="B4767" s="110" t="str">
        <f>IF(E4767="","",VLOOKUP(E4767,[1]PROJECTES!$C$14:$G$5000,2,FALSE))</f>
        <v/>
      </c>
      <c r="C4767" s="80"/>
      <c r="D4767" s="283" t="str">
        <f>IF(E4767="","",VLOOKUP(E4767,[1]PROJECTES!$C$14:$G$5000,5,FALSE))</f>
        <v/>
      </c>
      <c r="E4767" s="79"/>
      <c r="F4767" s="110" t="str">
        <f>IF(I4767="","",VLOOKUP(I4767,[1]PROJECTES!$C$14:$G$5000,2,FALSE))</f>
        <v/>
      </c>
      <c r="G4767" s="112" t="str">
        <f>IF(E4767="","",VLOOKUP(E4767,[1]PROJECTES!$C$14:$G$5000,4,FALSE))</f>
        <v/>
      </c>
      <c r="H4767" s="95"/>
      <c r="I4767" s="113" t="str">
        <f>IF(H4767="","",VLOOKUP(H4767,BD!B$2:C$16,2,FALSE))</f>
        <v/>
      </c>
      <c r="J4767" s="114"/>
      <c r="K4767" s="115" t="str">
        <f t="shared" si="205"/>
        <v/>
      </c>
      <c r="L4767" s="116" t="str">
        <f t="shared" ca="1" si="206"/>
        <v>-</v>
      </c>
      <c r="M4767" s="111" t="str">
        <f>IF(E4767="","",VLOOKUP(E4767,[1]PROJECTES!$C$14:$Z$5000,21,FALSE))</f>
        <v/>
      </c>
      <c r="N4767" s="117"/>
      <c r="O4767" s="118" t="s">
        <v>222</v>
      </c>
      <c r="P4767" s="119"/>
      <c r="Q4767" s="84"/>
      <c r="R4767" s="125"/>
      <c r="S4767" s="166"/>
      <c r="T4767" s="167"/>
    </row>
    <row r="4768" spans="1:20" s="121" customFormat="1" ht="20.100000000000001" customHeight="1" x14ac:dyDescent="0.3">
      <c r="A4768" s="80"/>
      <c r="B4768" s="110" t="str">
        <f>IF(E4768="","",VLOOKUP(E4768,[1]PROJECTES!$C$14:$G$5000,2,FALSE))</f>
        <v/>
      </c>
      <c r="C4768" s="80"/>
      <c r="D4768" s="283" t="str">
        <f>IF(E4768="","",VLOOKUP(E4768,[1]PROJECTES!$C$14:$G$5000,5,FALSE))</f>
        <v/>
      </c>
      <c r="E4768" s="79"/>
      <c r="F4768" s="110" t="str">
        <f>IF(I4768="","",VLOOKUP(I4768,[1]PROJECTES!$C$14:$G$5000,2,FALSE))</f>
        <v/>
      </c>
      <c r="G4768" s="112" t="str">
        <f>IF(E4768="","",VLOOKUP(E4768,[1]PROJECTES!$C$14:$G$5000,4,FALSE))</f>
        <v/>
      </c>
      <c r="H4768" s="95"/>
      <c r="I4768" s="113" t="str">
        <f>IF(H4768="","",VLOOKUP(H4768,BD!B$2:C$16,2,FALSE))</f>
        <v/>
      </c>
      <c r="J4768" s="114"/>
      <c r="K4768" s="115" t="str">
        <f t="shared" si="205"/>
        <v/>
      </c>
      <c r="L4768" s="116" t="str">
        <f t="shared" ca="1" si="206"/>
        <v>-</v>
      </c>
      <c r="M4768" s="111" t="str">
        <f>IF(E4768="","",VLOOKUP(E4768,[1]PROJECTES!$C$14:$Z$5000,21,FALSE))</f>
        <v/>
      </c>
      <c r="N4768" s="117"/>
      <c r="O4768" s="118" t="s">
        <v>222</v>
      </c>
      <c r="P4768" s="119"/>
      <c r="Q4768" s="84"/>
      <c r="R4768" s="125"/>
      <c r="S4768" s="166"/>
      <c r="T4768" s="167"/>
    </row>
    <row r="4769" spans="1:20" s="121" customFormat="1" ht="20.100000000000001" customHeight="1" x14ac:dyDescent="0.3">
      <c r="A4769" s="80"/>
      <c r="B4769" s="110" t="str">
        <f>IF(E4769="","",VLOOKUP(E4769,[1]PROJECTES!$C$14:$G$5000,2,FALSE))</f>
        <v/>
      </c>
      <c r="C4769" s="80"/>
      <c r="D4769" s="283" t="str">
        <f>IF(E4769="","",VLOOKUP(E4769,[1]PROJECTES!$C$14:$G$5000,5,FALSE))</f>
        <v/>
      </c>
      <c r="E4769" s="79"/>
      <c r="F4769" s="110" t="str">
        <f>IF(I4769="","",VLOOKUP(I4769,[1]PROJECTES!$C$14:$G$5000,2,FALSE))</f>
        <v/>
      </c>
      <c r="G4769" s="112" t="str">
        <f>IF(E4769="","",VLOOKUP(E4769,[1]PROJECTES!$C$14:$G$5000,4,FALSE))</f>
        <v/>
      </c>
      <c r="H4769" s="95"/>
      <c r="I4769" s="113" t="str">
        <f>IF(H4769="","",VLOOKUP(H4769,BD!B$2:C$16,2,FALSE))</f>
        <v/>
      </c>
      <c r="J4769" s="114"/>
      <c r="K4769" s="115" t="str">
        <f t="shared" si="205"/>
        <v/>
      </c>
      <c r="L4769" s="116" t="str">
        <f t="shared" ca="1" si="206"/>
        <v>-</v>
      </c>
      <c r="M4769" s="111" t="str">
        <f>IF(E4769="","",VLOOKUP(E4769,[1]PROJECTES!$C$14:$Z$5000,21,FALSE))</f>
        <v/>
      </c>
      <c r="N4769" s="117"/>
      <c r="O4769" s="118" t="s">
        <v>222</v>
      </c>
      <c r="P4769" s="119"/>
      <c r="Q4769" s="84"/>
      <c r="R4769" s="125"/>
      <c r="S4769" s="166"/>
      <c r="T4769" s="167"/>
    </row>
    <row r="4770" spans="1:20" s="121" customFormat="1" ht="20.100000000000001" customHeight="1" x14ac:dyDescent="0.3">
      <c r="A4770" s="80"/>
      <c r="B4770" s="110" t="str">
        <f>IF(E4770="","",VLOOKUP(E4770,[1]PROJECTES!$C$14:$G$5000,2,FALSE))</f>
        <v/>
      </c>
      <c r="C4770" s="80"/>
      <c r="D4770" s="283" t="str">
        <f>IF(E4770="","",VLOOKUP(E4770,[1]PROJECTES!$C$14:$G$5000,5,FALSE))</f>
        <v/>
      </c>
      <c r="E4770" s="79"/>
      <c r="F4770" s="110" t="str">
        <f>IF(I4770="","",VLOOKUP(I4770,[1]PROJECTES!$C$14:$G$5000,2,FALSE))</f>
        <v/>
      </c>
      <c r="G4770" s="112" t="str">
        <f>IF(E4770="","",VLOOKUP(E4770,[1]PROJECTES!$C$14:$G$5000,4,FALSE))</f>
        <v/>
      </c>
      <c r="H4770" s="95"/>
      <c r="I4770" s="113" t="str">
        <f>IF(H4770="","",VLOOKUP(H4770,BD!B$2:C$16,2,FALSE))</f>
        <v/>
      </c>
      <c r="J4770" s="114"/>
      <c r="K4770" s="115" t="str">
        <f t="shared" ref="K4770:K4833" si="207">IF(J4770="","",WEEKNUM(J4770,2)-0)</f>
        <v/>
      </c>
      <c r="L4770" s="116" t="str">
        <f t="shared" ca="1" si="206"/>
        <v>-</v>
      </c>
      <c r="M4770" s="111" t="str">
        <f>IF(E4770="","",VLOOKUP(E4770,[1]PROJECTES!$C$14:$Z$5000,21,FALSE))</f>
        <v/>
      </c>
      <c r="N4770" s="117"/>
      <c r="O4770" s="118" t="s">
        <v>222</v>
      </c>
      <c r="P4770" s="119"/>
      <c r="Q4770" s="84"/>
      <c r="R4770" s="125"/>
      <c r="S4770" s="166"/>
      <c r="T4770" s="167"/>
    </row>
    <row r="4771" spans="1:20" s="121" customFormat="1" ht="20.100000000000001" customHeight="1" x14ac:dyDescent="0.3">
      <c r="A4771" s="80"/>
      <c r="B4771" s="110" t="str">
        <f>IF(E4771="","",VLOOKUP(E4771,[1]PROJECTES!$C$14:$G$5000,2,FALSE))</f>
        <v/>
      </c>
      <c r="C4771" s="80"/>
      <c r="D4771" s="283" t="str">
        <f>IF(E4771="","",VLOOKUP(E4771,[1]PROJECTES!$C$14:$G$5000,5,FALSE))</f>
        <v/>
      </c>
      <c r="E4771" s="79"/>
      <c r="F4771" s="110" t="str">
        <f>IF(I4771="","",VLOOKUP(I4771,[1]PROJECTES!$C$14:$G$5000,2,FALSE))</f>
        <v/>
      </c>
      <c r="G4771" s="112" t="str">
        <f>IF(E4771="","",VLOOKUP(E4771,[1]PROJECTES!$C$14:$G$5000,4,FALSE))</f>
        <v/>
      </c>
      <c r="H4771" s="95"/>
      <c r="I4771" s="113" t="str">
        <f>IF(H4771="","",VLOOKUP(H4771,BD!B$2:C$16,2,FALSE))</f>
        <v/>
      </c>
      <c r="J4771" s="114"/>
      <c r="K4771" s="115" t="str">
        <f t="shared" si="207"/>
        <v/>
      </c>
      <c r="L4771" s="116" t="str">
        <f t="shared" ref="L4771:L4833" ca="1" si="208">IF(M4771="","-",IF(G4771="TA","-",+M4771-TODAY()))</f>
        <v>-</v>
      </c>
      <c r="M4771" s="111" t="str">
        <f>IF(E4771="","",VLOOKUP(E4771,[1]PROJECTES!$C$14:$Z$5000,21,FALSE))</f>
        <v/>
      </c>
      <c r="N4771" s="117"/>
      <c r="O4771" s="118" t="s">
        <v>222</v>
      </c>
      <c r="P4771" s="119"/>
      <c r="Q4771" s="84"/>
      <c r="R4771" s="125"/>
      <c r="S4771" s="166"/>
      <c r="T4771" s="167"/>
    </row>
    <row r="4772" spans="1:20" s="121" customFormat="1" ht="20.100000000000001" customHeight="1" x14ac:dyDescent="0.3">
      <c r="A4772" s="80"/>
      <c r="B4772" s="110" t="str">
        <f>IF(E4772="","",VLOOKUP(E4772,[1]PROJECTES!$C$14:$G$5000,2,FALSE))</f>
        <v/>
      </c>
      <c r="C4772" s="80"/>
      <c r="D4772" s="283" t="str">
        <f>IF(E4772="","",VLOOKUP(E4772,[1]PROJECTES!$C$14:$G$5000,5,FALSE))</f>
        <v/>
      </c>
      <c r="E4772" s="79"/>
      <c r="F4772" s="110" t="str">
        <f>IF(I4772="","",VLOOKUP(I4772,[1]PROJECTES!$C$14:$G$5000,2,FALSE))</f>
        <v/>
      </c>
      <c r="G4772" s="112" t="str">
        <f>IF(E4772="","",VLOOKUP(E4772,[1]PROJECTES!$C$14:$G$5000,4,FALSE))</f>
        <v/>
      </c>
      <c r="H4772" s="95"/>
      <c r="I4772" s="113" t="str">
        <f>IF(H4772="","",VLOOKUP(H4772,BD!B$2:C$16,2,FALSE))</f>
        <v/>
      </c>
      <c r="J4772" s="114"/>
      <c r="K4772" s="115" t="str">
        <f t="shared" si="207"/>
        <v/>
      </c>
      <c r="L4772" s="116" t="str">
        <f t="shared" ca="1" si="208"/>
        <v>-</v>
      </c>
      <c r="M4772" s="111" t="str">
        <f>IF(E4772="","",VLOOKUP(E4772,[1]PROJECTES!$C$14:$Z$5000,21,FALSE))</f>
        <v/>
      </c>
      <c r="N4772" s="117"/>
      <c r="O4772" s="118" t="s">
        <v>222</v>
      </c>
      <c r="P4772" s="119"/>
      <c r="Q4772" s="84"/>
      <c r="R4772" s="125"/>
      <c r="S4772" s="166"/>
      <c r="T4772" s="167"/>
    </row>
    <row r="4773" spans="1:20" s="121" customFormat="1" ht="20.100000000000001" customHeight="1" x14ac:dyDescent="0.3">
      <c r="A4773" s="80"/>
      <c r="B4773" s="110" t="str">
        <f>IF(E4773="","",VLOOKUP(E4773,[1]PROJECTES!$C$14:$G$5000,2,FALSE))</f>
        <v/>
      </c>
      <c r="C4773" s="80"/>
      <c r="D4773" s="283" t="str">
        <f>IF(E4773="","",VLOOKUP(E4773,[1]PROJECTES!$C$14:$G$5000,5,FALSE))</f>
        <v/>
      </c>
      <c r="E4773" s="79"/>
      <c r="F4773" s="110" t="str">
        <f>IF(I4773="","",VLOOKUP(I4773,[1]PROJECTES!$C$14:$G$5000,2,FALSE))</f>
        <v/>
      </c>
      <c r="G4773" s="112" t="str">
        <f>IF(E4773="","",VLOOKUP(E4773,[1]PROJECTES!$C$14:$G$5000,4,FALSE))</f>
        <v/>
      </c>
      <c r="H4773" s="95"/>
      <c r="I4773" s="113" t="str">
        <f>IF(H4773="","",VLOOKUP(H4773,BD!B$2:C$16,2,FALSE))</f>
        <v/>
      </c>
      <c r="J4773" s="114"/>
      <c r="K4773" s="115" t="str">
        <f t="shared" si="207"/>
        <v/>
      </c>
      <c r="L4773" s="116" t="str">
        <f t="shared" ca="1" si="208"/>
        <v>-</v>
      </c>
      <c r="M4773" s="111" t="str">
        <f>IF(E4773="","",VLOOKUP(E4773,[1]PROJECTES!$C$14:$Z$5000,21,FALSE))</f>
        <v/>
      </c>
      <c r="N4773" s="117"/>
      <c r="O4773" s="118" t="s">
        <v>222</v>
      </c>
      <c r="P4773" s="119"/>
      <c r="Q4773" s="84"/>
      <c r="R4773" s="125"/>
      <c r="S4773" s="166"/>
      <c r="T4773" s="167"/>
    </row>
    <row r="4774" spans="1:20" s="121" customFormat="1" ht="20.100000000000001" customHeight="1" x14ac:dyDescent="0.3">
      <c r="A4774" s="80"/>
      <c r="B4774" s="110" t="str">
        <f>IF(E4774="","",VLOOKUP(E4774,[1]PROJECTES!$C$14:$G$5000,2,FALSE))</f>
        <v/>
      </c>
      <c r="C4774" s="80"/>
      <c r="D4774" s="283" t="str">
        <f>IF(E4774="","",VLOOKUP(E4774,[1]PROJECTES!$C$14:$G$5000,5,FALSE))</f>
        <v/>
      </c>
      <c r="E4774" s="79"/>
      <c r="F4774" s="110" t="str">
        <f>IF(I4774="","",VLOOKUP(I4774,[1]PROJECTES!$C$14:$G$5000,2,FALSE))</f>
        <v/>
      </c>
      <c r="G4774" s="112" t="str">
        <f>IF(E4774="","",VLOOKUP(E4774,[1]PROJECTES!$C$14:$G$5000,4,FALSE))</f>
        <v/>
      </c>
      <c r="H4774" s="95"/>
      <c r="I4774" s="113" t="str">
        <f>IF(H4774="","",VLOOKUP(H4774,BD!B$2:C$16,2,FALSE))</f>
        <v/>
      </c>
      <c r="J4774" s="114"/>
      <c r="K4774" s="115" t="str">
        <f t="shared" si="207"/>
        <v/>
      </c>
      <c r="L4774" s="116" t="str">
        <f t="shared" ca="1" si="208"/>
        <v>-</v>
      </c>
      <c r="M4774" s="111" t="str">
        <f>IF(E4774="","",VLOOKUP(E4774,[1]PROJECTES!$C$14:$Z$5000,21,FALSE))</f>
        <v/>
      </c>
      <c r="N4774" s="117"/>
      <c r="O4774" s="118" t="s">
        <v>222</v>
      </c>
      <c r="P4774" s="119"/>
      <c r="Q4774" s="84"/>
      <c r="R4774" s="125"/>
      <c r="S4774" s="166"/>
      <c r="T4774" s="167"/>
    </row>
    <row r="4775" spans="1:20" s="121" customFormat="1" ht="20.100000000000001" customHeight="1" x14ac:dyDescent="0.3">
      <c r="A4775" s="80"/>
      <c r="B4775" s="110" t="str">
        <f>IF(E4775="","",VLOOKUP(E4775,[1]PROJECTES!$C$14:$G$5000,2,FALSE))</f>
        <v/>
      </c>
      <c r="C4775" s="80"/>
      <c r="D4775" s="283" t="str">
        <f>IF(E4775="","",VLOOKUP(E4775,[1]PROJECTES!$C$14:$G$5000,5,FALSE))</f>
        <v/>
      </c>
      <c r="E4775" s="79"/>
      <c r="F4775" s="110" t="str">
        <f>IF(I4775="","",VLOOKUP(I4775,[1]PROJECTES!$C$14:$G$5000,2,FALSE))</f>
        <v/>
      </c>
      <c r="G4775" s="112" t="str">
        <f>IF(E4775="","",VLOOKUP(E4775,[1]PROJECTES!$C$14:$G$5000,4,FALSE))</f>
        <v/>
      </c>
      <c r="H4775" s="95"/>
      <c r="I4775" s="113" t="str">
        <f>IF(H4775="","",VLOOKUP(H4775,BD!B$2:C$16,2,FALSE))</f>
        <v/>
      </c>
      <c r="J4775" s="114"/>
      <c r="K4775" s="115" t="str">
        <f t="shared" si="207"/>
        <v/>
      </c>
      <c r="L4775" s="116" t="str">
        <f t="shared" ca="1" si="208"/>
        <v>-</v>
      </c>
      <c r="M4775" s="111" t="str">
        <f>IF(E4775="","",VLOOKUP(E4775,[1]PROJECTES!$C$14:$Z$5000,21,FALSE))</f>
        <v/>
      </c>
      <c r="N4775" s="117"/>
      <c r="O4775" s="118" t="s">
        <v>222</v>
      </c>
      <c r="P4775" s="119"/>
      <c r="Q4775" s="84"/>
      <c r="R4775" s="125"/>
      <c r="S4775" s="166"/>
      <c r="T4775" s="167"/>
    </row>
    <row r="4776" spans="1:20" s="121" customFormat="1" ht="20.100000000000001" customHeight="1" x14ac:dyDescent="0.3">
      <c r="A4776" s="80"/>
      <c r="B4776" s="110" t="str">
        <f>IF(E4776="","",VLOOKUP(E4776,[1]PROJECTES!$C$14:$G$5000,2,FALSE))</f>
        <v/>
      </c>
      <c r="C4776" s="80"/>
      <c r="D4776" s="283" t="str">
        <f>IF(E4776="","",VLOOKUP(E4776,[1]PROJECTES!$C$14:$G$5000,5,FALSE))</f>
        <v/>
      </c>
      <c r="E4776" s="79"/>
      <c r="F4776" s="110" t="str">
        <f>IF(I4776="","",VLOOKUP(I4776,[1]PROJECTES!$C$14:$G$5000,2,FALSE))</f>
        <v/>
      </c>
      <c r="G4776" s="112" t="str">
        <f>IF(E4776="","",VLOOKUP(E4776,[1]PROJECTES!$C$14:$G$5000,4,FALSE))</f>
        <v/>
      </c>
      <c r="H4776" s="95"/>
      <c r="I4776" s="113" t="str">
        <f>IF(H4776="","",VLOOKUP(H4776,BD!B$2:C$16,2,FALSE))</f>
        <v/>
      </c>
      <c r="J4776" s="114"/>
      <c r="K4776" s="115" t="str">
        <f t="shared" si="207"/>
        <v/>
      </c>
      <c r="L4776" s="116" t="str">
        <f t="shared" ca="1" si="208"/>
        <v>-</v>
      </c>
      <c r="M4776" s="111" t="str">
        <f>IF(E4776="","",VLOOKUP(E4776,[1]PROJECTES!$C$14:$Z$5000,21,FALSE))</f>
        <v/>
      </c>
      <c r="N4776" s="117"/>
      <c r="O4776" s="118" t="s">
        <v>222</v>
      </c>
      <c r="P4776" s="119"/>
      <c r="Q4776" s="84"/>
      <c r="R4776" s="125"/>
      <c r="S4776" s="166"/>
      <c r="T4776" s="167"/>
    </row>
    <row r="4777" spans="1:20" s="121" customFormat="1" ht="20.100000000000001" customHeight="1" x14ac:dyDescent="0.3">
      <c r="A4777" s="80"/>
      <c r="B4777" s="110" t="str">
        <f>IF(E4777="","",VLOOKUP(E4777,[1]PROJECTES!$C$14:$G$5000,2,FALSE))</f>
        <v/>
      </c>
      <c r="C4777" s="80"/>
      <c r="D4777" s="283" t="str">
        <f>IF(E4777="","",VLOOKUP(E4777,[1]PROJECTES!$C$14:$G$5000,5,FALSE))</f>
        <v/>
      </c>
      <c r="E4777" s="79"/>
      <c r="F4777" s="110" t="str">
        <f>IF(I4777="","",VLOOKUP(I4777,[1]PROJECTES!$C$14:$G$5000,2,FALSE))</f>
        <v/>
      </c>
      <c r="G4777" s="112" t="str">
        <f>IF(E4777="","",VLOOKUP(E4777,[1]PROJECTES!$C$14:$G$5000,4,FALSE))</f>
        <v/>
      </c>
      <c r="H4777" s="95"/>
      <c r="I4777" s="113" t="str">
        <f>IF(H4777="","",VLOOKUP(H4777,BD!B$2:C$16,2,FALSE))</f>
        <v/>
      </c>
      <c r="J4777" s="114"/>
      <c r="K4777" s="115" t="str">
        <f t="shared" ref="K4777" si="209">IF(J4777="","",WEEKNUM(J4777,2)-0)</f>
        <v/>
      </c>
      <c r="L4777" s="116" t="str">
        <f t="shared" ref="L4777" ca="1" si="210">IF(M4777="","-",IF(G4777="TA","-",+M4777-TODAY()))</f>
        <v>-</v>
      </c>
      <c r="M4777" s="111" t="str">
        <f>IF(E4777="","",VLOOKUP(E4777,[1]PROJECTES!$C$14:$Z$5000,21,FALSE))</f>
        <v/>
      </c>
      <c r="N4777" s="117"/>
      <c r="O4777" s="118" t="s">
        <v>222</v>
      </c>
      <c r="P4777" s="119"/>
      <c r="Q4777" s="84"/>
      <c r="R4777" s="125"/>
      <c r="S4777" s="166"/>
      <c r="T4777" s="167"/>
    </row>
    <row r="4778" spans="1:20" s="121" customFormat="1" ht="20.100000000000001" customHeight="1" x14ac:dyDescent="0.3">
      <c r="A4778" s="80"/>
      <c r="B4778" s="110" t="str">
        <f>IF(E4778="","",VLOOKUP(E4778,[1]PROJECTES!$C$14:$G$5000,2,FALSE))</f>
        <v/>
      </c>
      <c r="C4778" s="80"/>
      <c r="D4778" s="283" t="str">
        <f>IF(E4778="","",VLOOKUP(E4778,[1]PROJECTES!$C$14:$G$5000,5,FALSE))</f>
        <v/>
      </c>
      <c r="E4778" s="79"/>
      <c r="F4778" s="110" t="str">
        <f>IF(I4778="","",VLOOKUP(I4778,[1]PROJECTES!$C$14:$G$5000,2,FALSE))</f>
        <v/>
      </c>
      <c r="G4778" s="112" t="str">
        <f>IF(E4778="","",VLOOKUP(E4778,[1]PROJECTES!$C$14:$G$5000,4,FALSE))</f>
        <v/>
      </c>
      <c r="H4778" s="95"/>
      <c r="I4778" s="113" t="str">
        <f>IF(H4778="","",VLOOKUP(H4778,BD!B$2:C$16,2,FALSE))</f>
        <v/>
      </c>
      <c r="J4778" s="114"/>
      <c r="K4778" s="115" t="str">
        <f t="shared" si="207"/>
        <v/>
      </c>
      <c r="L4778" s="116" t="str">
        <f t="shared" ca="1" si="208"/>
        <v>-</v>
      </c>
      <c r="M4778" s="111" t="str">
        <f>IF(E4778="","",VLOOKUP(E4778,[1]PROJECTES!$C$14:$Z$5000,21,FALSE))</f>
        <v/>
      </c>
      <c r="N4778" s="117"/>
      <c r="O4778" s="118" t="s">
        <v>222</v>
      </c>
      <c r="P4778" s="119"/>
      <c r="Q4778" s="84"/>
      <c r="R4778" s="125"/>
      <c r="S4778" s="166"/>
      <c r="T4778" s="167"/>
    </row>
    <row r="4779" spans="1:20" s="121" customFormat="1" ht="20.100000000000001" customHeight="1" x14ac:dyDescent="0.3">
      <c r="A4779" s="80"/>
      <c r="B4779" s="110" t="str">
        <f>IF(E4779="","",VLOOKUP(E4779,[1]PROJECTES!$C$14:$G$5000,2,FALSE))</f>
        <v/>
      </c>
      <c r="C4779" s="80"/>
      <c r="D4779" s="283" t="str">
        <f>IF(E4779="","",VLOOKUP(E4779,[1]PROJECTES!$C$14:$G$5000,5,FALSE))</f>
        <v/>
      </c>
      <c r="E4779" s="79"/>
      <c r="F4779" s="110" t="str">
        <f>IF(I4779="","",VLOOKUP(I4779,[1]PROJECTES!$C$14:$G$5000,2,FALSE))</f>
        <v/>
      </c>
      <c r="G4779" s="112" t="str">
        <f>IF(E4779="","",VLOOKUP(E4779,[1]PROJECTES!$C$14:$G$5000,4,FALSE))</f>
        <v/>
      </c>
      <c r="H4779" s="95"/>
      <c r="I4779" s="113" t="str">
        <f>IF(H4779="","",VLOOKUP(H4779,BD!B$2:C$16,2,FALSE))</f>
        <v/>
      </c>
      <c r="J4779" s="114"/>
      <c r="K4779" s="115" t="str">
        <f t="shared" si="207"/>
        <v/>
      </c>
      <c r="L4779" s="116" t="str">
        <f t="shared" ca="1" si="208"/>
        <v>-</v>
      </c>
      <c r="M4779" s="111" t="str">
        <f>IF(E4779="","",VLOOKUP(E4779,[1]PROJECTES!$C$14:$Z$5000,21,FALSE))</f>
        <v/>
      </c>
      <c r="N4779" s="117"/>
      <c r="O4779" s="118" t="s">
        <v>222</v>
      </c>
      <c r="P4779" s="119"/>
      <c r="Q4779" s="84"/>
      <c r="R4779" s="125"/>
      <c r="S4779" s="166"/>
      <c r="T4779" s="167"/>
    </row>
    <row r="4780" spans="1:20" s="121" customFormat="1" ht="20.100000000000001" customHeight="1" x14ac:dyDescent="0.3">
      <c r="A4780" s="80"/>
      <c r="B4780" s="110" t="str">
        <f>IF(E4780="","",VLOOKUP(E4780,[1]PROJECTES!$C$14:$G$5000,2,FALSE))</f>
        <v/>
      </c>
      <c r="C4780" s="80"/>
      <c r="D4780" s="283" t="str">
        <f>IF(E4780="","",VLOOKUP(E4780,[1]PROJECTES!$C$14:$G$5000,5,FALSE))</f>
        <v/>
      </c>
      <c r="E4780" s="79"/>
      <c r="F4780" s="110" t="str">
        <f>IF(I4780="","",VLOOKUP(I4780,[1]PROJECTES!$C$14:$G$5000,2,FALSE))</f>
        <v/>
      </c>
      <c r="G4780" s="112" t="str">
        <f>IF(E4780="","",VLOOKUP(E4780,[1]PROJECTES!$C$14:$G$5000,4,FALSE))</f>
        <v/>
      </c>
      <c r="H4780" s="95"/>
      <c r="I4780" s="113" t="str">
        <f>IF(H4780="","",VLOOKUP(H4780,BD!B$2:C$16,2,FALSE))</f>
        <v/>
      </c>
      <c r="J4780" s="114"/>
      <c r="K4780" s="115" t="str">
        <f t="shared" si="207"/>
        <v/>
      </c>
      <c r="L4780" s="116" t="str">
        <f t="shared" ca="1" si="208"/>
        <v>-</v>
      </c>
      <c r="M4780" s="111" t="str">
        <f>IF(E4780="","",VLOOKUP(E4780,[1]PROJECTES!$C$14:$Z$5000,21,FALSE))</f>
        <v/>
      </c>
      <c r="N4780" s="117"/>
      <c r="O4780" s="118" t="s">
        <v>222</v>
      </c>
      <c r="P4780" s="119"/>
      <c r="Q4780" s="84"/>
      <c r="R4780" s="125"/>
      <c r="S4780" s="166"/>
      <c r="T4780" s="167"/>
    </row>
    <row r="4781" spans="1:20" s="121" customFormat="1" ht="20.100000000000001" customHeight="1" x14ac:dyDescent="0.3">
      <c r="A4781" s="80"/>
      <c r="B4781" s="110" t="str">
        <f>IF(E4781="","",VLOOKUP(E4781,[1]PROJECTES!$C$14:$G$5000,2,FALSE))</f>
        <v/>
      </c>
      <c r="C4781" s="80"/>
      <c r="D4781" s="283" t="str">
        <f>IF(E4781="","",VLOOKUP(E4781,[1]PROJECTES!$C$14:$G$5000,5,FALSE))</f>
        <v/>
      </c>
      <c r="E4781" s="79"/>
      <c r="F4781" s="110" t="str">
        <f>IF(I4781="","",VLOOKUP(I4781,[1]PROJECTES!$C$14:$G$5000,2,FALSE))</f>
        <v/>
      </c>
      <c r="G4781" s="112" t="str">
        <f>IF(E4781="","",VLOOKUP(E4781,[1]PROJECTES!$C$14:$G$5000,4,FALSE))</f>
        <v/>
      </c>
      <c r="H4781" s="95"/>
      <c r="I4781" s="113" t="str">
        <f>IF(H4781="","",VLOOKUP(H4781,BD!B$2:C$16,2,FALSE))</f>
        <v/>
      </c>
      <c r="J4781" s="114"/>
      <c r="K4781" s="115" t="str">
        <f t="shared" si="207"/>
        <v/>
      </c>
      <c r="L4781" s="116" t="str">
        <f t="shared" ca="1" si="208"/>
        <v>-</v>
      </c>
      <c r="M4781" s="111" t="str">
        <f>IF(E4781="","",VLOOKUP(E4781,[1]PROJECTES!$C$14:$Z$5000,21,FALSE))</f>
        <v/>
      </c>
      <c r="N4781" s="117"/>
      <c r="O4781" s="118" t="s">
        <v>222</v>
      </c>
      <c r="P4781" s="119"/>
      <c r="Q4781" s="84"/>
      <c r="R4781" s="125"/>
      <c r="S4781" s="166"/>
      <c r="T4781" s="167"/>
    </row>
    <row r="4782" spans="1:20" s="121" customFormat="1" ht="20.100000000000001" customHeight="1" x14ac:dyDescent="0.3">
      <c r="A4782" s="80"/>
      <c r="B4782" s="110" t="str">
        <f>IF(E4782="","",VLOOKUP(E4782,[1]PROJECTES!$C$14:$G$5000,2,FALSE))</f>
        <v/>
      </c>
      <c r="C4782" s="80"/>
      <c r="D4782" s="283" t="str">
        <f>IF(E4782="","",VLOOKUP(E4782,[1]PROJECTES!$C$14:$G$5000,5,FALSE))</f>
        <v/>
      </c>
      <c r="E4782" s="79"/>
      <c r="F4782" s="110" t="str">
        <f>IF(I4782="","",VLOOKUP(I4782,[1]PROJECTES!$C$14:$G$5000,2,FALSE))</f>
        <v/>
      </c>
      <c r="G4782" s="112" t="str">
        <f>IF(E4782="","",VLOOKUP(E4782,[1]PROJECTES!$C$14:$G$5000,4,FALSE))</f>
        <v/>
      </c>
      <c r="H4782" s="95"/>
      <c r="I4782" s="113" t="str">
        <f>IF(H4782="","",VLOOKUP(H4782,BD!B$2:C$16,2,FALSE))</f>
        <v/>
      </c>
      <c r="J4782" s="114"/>
      <c r="K4782" s="115" t="str">
        <f t="shared" si="207"/>
        <v/>
      </c>
      <c r="L4782" s="116" t="str">
        <f t="shared" ca="1" si="208"/>
        <v>-</v>
      </c>
      <c r="M4782" s="111" t="str">
        <f>IF(E4782="","",VLOOKUP(E4782,[1]PROJECTES!$C$14:$Z$5000,21,FALSE))</f>
        <v/>
      </c>
      <c r="N4782" s="117"/>
      <c r="O4782" s="118" t="s">
        <v>222</v>
      </c>
      <c r="P4782" s="119"/>
      <c r="Q4782" s="84"/>
      <c r="R4782" s="125"/>
      <c r="S4782" s="166"/>
      <c r="T4782" s="167"/>
    </row>
    <row r="4783" spans="1:20" s="121" customFormat="1" ht="20.100000000000001" customHeight="1" x14ac:dyDescent="0.3">
      <c r="A4783" s="80"/>
      <c r="B4783" s="110" t="str">
        <f>IF(E4783="","",VLOOKUP(E4783,[1]PROJECTES!$C$14:$G$5000,2,FALSE))</f>
        <v/>
      </c>
      <c r="C4783" s="80"/>
      <c r="D4783" s="283" t="str">
        <f>IF(E4783="","",VLOOKUP(E4783,[1]PROJECTES!$C$14:$G$5000,5,FALSE))</f>
        <v/>
      </c>
      <c r="E4783" s="79"/>
      <c r="F4783" s="110" t="str">
        <f>IF(I4783="","",VLOOKUP(I4783,[1]PROJECTES!$C$14:$G$5000,2,FALSE))</f>
        <v/>
      </c>
      <c r="G4783" s="112" t="str">
        <f>IF(E4783="","",VLOOKUP(E4783,[1]PROJECTES!$C$14:$G$5000,4,FALSE))</f>
        <v/>
      </c>
      <c r="H4783" s="95"/>
      <c r="I4783" s="113" t="str">
        <f>IF(H4783="","",VLOOKUP(H4783,BD!B$2:C$16,2,FALSE))</f>
        <v/>
      </c>
      <c r="J4783" s="114"/>
      <c r="K4783" s="115" t="str">
        <f t="shared" si="207"/>
        <v/>
      </c>
      <c r="L4783" s="116" t="str">
        <f t="shared" ca="1" si="208"/>
        <v>-</v>
      </c>
      <c r="M4783" s="111" t="str">
        <f>IF(E4783="","",VLOOKUP(E4783,[1]PROJECTES!$C$14:$Z$5000,21,FALSE))</f>
        <v/>
      </c>
      <c r="N4783" s="117"/>
      <c r="O4783" s="118" t="s">
        <v>222</v>
      </c>
      <c r="P4783" s="119"/>
      <c r="Q4783" s="84"/>
      <c r="R4783" s="125"/>
      <c r="S4783" s="166"/>
      <c r="T4783" s="167"/>
    </row>
    <row r="4784" spans="1:20" s="121" customFormat="1" ht="20.100000000000001" customHeight="1" x14ac:dyDescent="0.3">
      <c r="A4784" s="80"/>
      <c r="B4784" s="110" t="str">
        <f>IF(E4784="","",VLOOKUP(E4784,[1]PROJECTES!$C$14:$G$5000,2,FALSE))</f>
        <v/>
      </c>
      <c r="C4784" s="80"/>
      <c r="D4784" s="283" t="str">
        <f>IF(E4784="","",VLOOKUP(E4784,[1]PROJECTES!$C$14:$G$5000,5,FALSE))</f>
        <v/>
      </c>
      <c r="E4784" s="79"/>
      <c r="F4784" s="110" t="str">
        <f>IF(I4784="","",VLOOKUP(I4784,[1]PROJECTES!$C$14:$G$5000,2,FALSE))</f>
        <v/>
      </c>
      <c r="G4784" s="112" t="str">
        <f>IF(E4784="","",VLOOKUP(E4784,[1]PROJECTES!$C$14:$G$5000,4,FALSE))</f>
        <v/>
      </c>
      <c r="H4784" s="95"/>
      <c r="I4784" s="113" t="str">
        <f>IF(H4784="","",VLOOKUP(H4784,BD!B$2:C$16,2,FALSE))</f>
        <v/>
      </c>
      <c r="J4784" s="114"/>
      <c r="K4784" s="115" t="str">
        <f t="shared" si="207"/>
        <v/>
      </c>
      <c r="L4784" s="116" t="str">
        <f t="shared" ca="1" si="208"/>
        <v>-</v>
      </c>
      <c r="M4784" s="111" t="str">
        <f>IF(E4784="","",VLOOKUP(E4784,[1]PROJECTES!$C$14:$Z$5000,21,FALSE))</f>
        <v/>
      </c>
      <c r="N4784" s="117"/>
      <c r="O4784" s="118" t="s">
        <v>222</v>
      </c>
      <c r="P4784" s="119"/>
      <c r="Q4784" s="84"/>
      <c r="R4784" s="125"/>
      <c r="S4784" s="166"/>
      <c r="T4784" s="167"/>
    </row>
    <row r="4785" spans="1:20" s="121" customFormat="1" ht="20.100000000000001" customHeight="1" x14ac:dyDescent="0.3">
      <c r="A4785" s="80"/>
      <c r="B4785" s="110" t="str">
        <f>IF(E4785="","",VLOOKUP(E4785,[1]PROJECTES!$C$14:$G$5000,2,FALSE))</f>
        <v/>
      </c>
      <c r="C4785" s="80"/>
      <c r="D4785" s="283" t="str">
        <f>IF(E4785="","",VLOOKUP(E4785,[1]PROJECTES!$C$14:$G$5000,5,FALSE))</f>
        <v/>
      </c>
      <c r="E4785" s="79"/>
      <c r="F4785" s="110" t="str">
        <f>IF(I4785="","",VLOOKUP(I4785,[1]PROJECTES!$C$14:$G$5000,2,FALSE))</f>
        <v/>
      </c>
      <c r="G4785" s="112" t="str">
        <f>IF(E4785="","",VLOOKUP(E4785,[1]PROJECTES!$C$14:$G$5000,4,FALSE))</f>
        <v/>
      </c>
      <c r="H4785" s="95"/>
      <c r="I4785" s="113" t="str">
        <f>IF(H4785="","",VLOOKUP(H4785,BD!B$2:C$16,2,FALSE))</f>
        <v/>
      </c>
      <c r="J4785" s="114"/>
      <c r="K4785" s="115" t="str">
        <f t="shared" si="207"/>
        <v/>
      </c>
      <c r="L4785" s="116" t="str">
        <f t="shared" ca="1" si="208"/>
        <v>-</v>
      </c>
      <c r="M4785" s="111" t="str">
        <f>IF(E4785="","",VLOOKUP(E4785,[1]PROJECTES!$C$14:$Z$5000,21,FALSE))</f>
        <v/>
      </c>
      <c r="N4785" s="117"/>
      <c r="O4785" s="118" t="s">
        <v>222</v>
      </c>
      <c r="P4785" s="119"/>
      <c r="Q4785" s="84"/>
      <c r="R4785" s="125"/>
      <c r="S4785" s="166"/>
      <c r="T4785" s="167"/>
    </row>
    <row r="4786" spans="1:20" s="121" customFormat="1" ht="20.100000000000001" customHeight="1" x14ac:dyDescent="0.3">
      <c r="A4786" s="80"/>
      <c r="B4786" s="110" t="str">
        <f>IF(E4786="","",VLOOKUP(E4786,[1]PROJECTES!$C$14:$G$5000,2,FALSE))</f>
        <v/>
      </c>
      <c r="C4786" s="80"/>
      <c r="D4786" s="283" t="str">
        <f>IF(E4786="","",VLOOKUP(E4786,[1]PROJECTES!$C$14:$G$5000,5,FALSE))</f>
        <v/>
      </c>
      <c r="E4786" s="79"/>
      <c r="F4786" s="110" t="str">
        <f>IF(I4786="","",VLOOKUP(I4786,[1]PROJECTES!$C$14:$G$5000,2,FALSE))</f>
        <v/>
      </c>
      <c r="G4786" s="112" t="str">
        <f>IF(E4786="","",VLOOKUP(E4786,[1]PROJECTES!$C$14:$G$5000,4,FALSE))</f>
        <v/>
      </c>
      <c r="H4786" s="95"/>
      <c r="I4786" s="113" t="str">
        <f>IF(H4786="","",VLOOKUP(H4786,BD!B$2:C$16,2,FALSE))</f>
        <v/>
      </c>
      <c r="J4786" s="114"/>
      <c r="K4786" s="115" t="str">
        <f t="shared" si="207"/>
        <v/>
      </c>
      <c r="L4786" s="116" t="str">
        <f t="shared" ca="1" si="208"/>
        <v>-</v>
      </c>
      <c r="M4786" s="111" t="str">
        <f>IF(E4786="","",VLOOKUP(E4786,[1]PROJECTES!$C$14:$Z$5000,21,FALSE))</f>
        <v/>
      </c>
      <c r="N4786" s="117"/>
      <c r="O4786" s="118" t="s">
        <v>222</v>
      </c>
      <c r="P4786" s="119"/>
      <c r="Q4786" s="84"/>
      <c r="R4786" s="125"/>
      <c r="S4786" s="166"/>
      <c r="T4786" s="167"/>
    </row>
    <row r="4787" spans="1:20" s="121" customFormat="1" ht="20.100000000000001" customHeight="1" x14ac:dyDescent="0.3">
      <c r="A4787" s="80"/>
      <c r="B4787" s="110" t="str">
        <f>IF(E4787="","",VLOOKUP(E4787,[1]PROJECTES!$C$14:$G$5000,2,FALSE))</f>
        <v/>
      </c>
      <c r="C4787" s="80"/>
      <c r="D4787" s="283" t="str">
        <f>IF(E4787="","",VLOOKUP(E4787,[1]PROJECTES!$C$14:$G$5000,5,FALSE))</f>
        <v/>
      </c>
      <c r="E4787" s="79"/>
      <c r="F4787" s="110" t="str">
        <f>IF(I4787="","",VLOOKUP(I4787,[1]PROJECTES!$C$14:$G$5000,2,FALSE))</f>
        <v/>
      </c>
      <c r="G4787" s="112" t="str">
        <f>IF(E4787="","",VLOOKUP(E4787,[1]PROJECTES!$C$14:$G$5000,4,FALSE))</f>
        <v/>
      </c>
      <c r="H4787" s="95"/>
      <c r="I4787" s="113" t="str">
        <f>IF(H4787="","",VLOOKUP(H4787,BD!B$2:C$16,2,FALSE))</f>
        <v/>
      </c>
      <c r="J4787" s="114"/>
      <c r="K4787" s="115" t="str">
        <f t="shared" si="207"/>
        <v/>
      </c>
      <c r="L4787" s="116" t="str">
        <f t="shared" ca="1" si="208"/>
        <v>-</v>
      </c>
      <c r="M4787" s="111" t="str">
        <f>IF(E4787="","",VLOOKUP(E4787,[1]PROJECTES!$C$14:$Z$5000,21,FALSE))</f>
        <v/>
      </c>
      <c r="N4787" s="117"/>
      <c r="O4787" s="118" t="s">
        <v>222</v>
      </c>
      <c r="P4787" s="119"/>
      <c r="Q4787" s="84"/>
      <c r="R4787" s="125"/>
      <c r="S4787" s="166"/>
      <c r="T4787" s="167"/>
    </row>
    <row r="4788" spans="1:20" s="121" customFormat="1" ht="20.100000000000001" customHeight="1" x14ac:dyDescent="0.3">
      <c r="A4788" s="80"/>
      <c r="B4788" s="110" t="str">
        <f>IF(E4788="","",VLOOKUP(E4788,[1]PROJECTES!$C$14:$G$5000,2,FALSE))</f>
        <v/>
      </c>
      <c r="C4788" s="80"/>
      <c r="D4788" s="283" t="str">
        <f>IF(E4788="","",VLOOKUP(E4788,[1]PROJECTES!$C$14:$G$5000,5,FALSE))</f>
        <v/>
      </c>
      <c r="E4788" s="79"/>
      <c r="F4788" s="110" t="str">
        <f>IF(I4788="","",VLOOKUP(I4788,[1]PROJECTES!$C$14:$G$5000,2,FALSE))</f>
        <v/>
      </c>
      <c r="G4788" s="112" t="str">
        <f>IF(E4788="","",VLOOKUP(E4788,[1]PROJECTES!$C$14:$G$5000,4,FALSE))</f>
        <v/>
      </c>
      <c r="H4788" s="95"/>
      <c r="I4788" s="113" t="str">
        <f>IF(H4788="","",VLOOKUP(H4788,BD!B$2:C$16,2,FALSE))</f>
        <v/>
      </c>
      <c r="J4788" s="114"/>
      <c r="K4788" s="115" t="str">
        <f t="shared" si="207"/>
        <v/>
      </c>
      <c r="L4788" s="116" t="str">
        <f t="shared" ca="1" si="208"/>
        <v>-</v>
      </c>
      <c r="M4788" s="111" t="str">
        <f>IF(E4788="","",VLOOKUP(E4788,[1]PROJECTES!$C$14:$Z$5000,21,FALSE))</f>
        <v/>
      </c>
      <c r="N4788" s="117"/>
      <c r="O4788" s="118" t="s">
        <v>222</v>
      </c>
      <c r="P4788" s="119"/>
      <c r="Q4788" s="84"/>
      <c r="R4788" s="125"/>
      <c r="S4788" s="166"/>
      <c r="T4788" s="167"/>
    </row>
    <row r="4789" spans="1:20" s="121" customFormat="1" ht="20.100000000000001" customHeight="1" x14ac:dyDescent="0.3">
      <c r="A4789" s="80"/>
      <c r="B4789" s="110" t="str">
        <f>IF(E4789="","",VLOOKUP(E4789,[1]PROJECTES!$C$14:$G$5000,2,FALSE))</f>
        <v/>
      </c>
      <c r="C4789" s="80"/>
      <c r="D4789" s="283" t="str">
        <f>IF(E4789="","",VLOOKUP(E4789,[1]PROJECTES!$C$14:$G$5000,5,FALSE))</f>
        <v/>
      </c>
      <c r="E4789" s="79"/>
      <c r="F4789" s="110" t="str">
        <f>IF(I4789="","",VLOOKUP(I4789,[1]PROJECTES!$C$14:$G$5000,2,FALSE))</f>
        <v/>
      </c>
      <c r="G4789" s="112" t="str">
        <f>IF(E4789="","",VLOOKUP(E4789,[1]PROJECTES!$C$14:$G$5000,4,FALSE))</f>
        <v/>
      </c>
      <c r="H4789" s="95"/>
      <c r="I4789" s="113" t="str">
        <f>IF(H4789="","",VLOOKUP(H4789,BD!B$2:C$16,2,FALSE))</f>
        <v/>
      </c>
      <c r="J4789" s="114"/>
      <c r="K4789" s="115" t="str">
        <f t="shared" si="207"/>
        <v/>
      </c>
      <c r="L4789" s="116" t="str">
        <f t="shared" ca="1" si="208"/>
        <v>-</v>
      </c>
      <c r="M4789" s="111" t="str">
        <f>IF(E4789="","",VLOOKUP(E4789,[1]PROJECTES!$C$14:$Z$5000,21,FALSE))</f>
        <v/>
      </c>
      <c r="N4789" s="117"/>
      <c r="O4789" s="118" t="s">
        <v>222</v>
      </c>
      <c r="P4789" s="119"/>
      <c r="Q4789" s="84"/>
      <c r="R4789" s="125"/>
      <c r="S4789" s="166"/>
      <c r="T4789" s="167"/>
    </row>
    <row r="4790" spans="1:20" s="121" customFormat="1" ht="20.100000000000001" customHeight="1" x14ac:dyDescent="0.3">
      <c r="A4790" s="80"/>
      <c r="B4790" s="110" t="str">
        <f>IF(E4790="","",VLOOKUP(E4790,[1]PROJECTES!$C$14:$G$5000,2,FALSE))</f>
        <v/>
      </c>
      <c r="C4790" s="80"/>
      <c r="D4790" s="283" t="str">
        <f>IF(E4790="","",VLOOKUP(E4790,[1]PROJECTES!$C$14:$G$5000,5,FALSE))</f>
        <v/>
      </c>
      <c r="E4790" s="79"/>
      <c r="F4790" s="110" t="str">
        <f>IF(I4790="","",VLOOKUP(I4790,[1]PROJECTES!$C$14:$G$5000,2,FALSE))</f>
        <v/>
      </c>
      <c r="G4790" s="112" t="str">
        <f>IF(E4790="","",VLOOKUP(E4790,[1]PROJECTES!$C$14:$G$5000,4,FALSE))</f>
        <v/>
      </c>
      <c r="H4790" s="95"/>
      <c r="I4790" s="113" t="str">
        <f>IF(H4790="","",VLOOKUP(H4790,BD!B$2:C$16,2,FALSE))</f>
        <v/>
      </c>
      <c r="J4790" s="114"/>
      <c r="K4790" s="115" t="str">
        <f t="shared" si="207"/>
        <v/>
      </c>
      <c r="L4790" s="116" t="str">
        <f t="shared" ca="1" si="208"/>
        <v>-</v>
      </c>
      <c r="M4790" s="111" t="str">
        <f>IF(E4790="","",VLOOKUP(E4790,[1]PROJECTES!$C$14:$Z$5000,21,FALSE))</f>
        <v/>
      </c>
      <c r="N4790" s="117"/>
      <c r="O4790" s="118" t="s">
        <v>222</v>
      </c>
      <c r="P4790" s="119"/>
      <c r="Q4790" s="84"/>
      <c r="R4790" s="125"/>
      <c r="S4790" s="166"/>
      <c r="T4790" s="167"/>
    </row>
    <row r="4791" spans="1:20" s="121" customFormat="1" ht="20.100000000000001" customHeight="1" x14ac:dyDescent="0.3">
      <c r="A4791" s="80"/>
      <c r="B4791" s="110" t="str">
        <f>IF(E4791="","",VLOOKUP(E4791,[1]PROJECTES!$C$14:$G$5000,2,FALSE))</f>
        <v/>
      </c>
      <c r="C4791" s="80"/>
      <c r="D4791" s="283" t="str">
        <f>IF(E4791="","",VLOOKUP(E4791,[1]PROJECTES!$C$14:$G$5000,5,FALSE))</f>
        <v/>
      </c>
      <c r="E4791" s="79"/>
      <c r="F4791" s="110" t="str">
        <f>IF(I4791="","",VLOOKUP(I4791,[1]PROJECTES!$C$14:$G$5000,2,FALSE))</f>
        <v/>
      </c>
      <c r="G4791" s="112" t="str">
        <f>IF(E4791="","",VLOOKUP(E4791,[1]PROJECTES!$C$14:$G$5000,4,FALSE))</f>
        <v/>
      </c>
      <c r="H4791" s="95"/>
      <c r="I4791" s="113" t="str">
        <f>IF(H4791="","",VLOOKUP(H4791,BD!B$2:C$16,2,FALSE))</f>
        <v/>
      </c>
      <c r="J4791" s="114"/>
      <c r="K4791" s="115" t="str">
        <f t="shared" si="207"/>
        <v/>
      </c>
      <c r="L4791" s="116" t="str">
        <f t="shared" ca="1" si="208"/>
        <v>-</v>
      </c>
      <c r="M4791" s="111" t="str">
        <f>IF(E4791="","",VLOOKUP(E4791,[1]PROJECTES!$C$14:$Z$5000,21,FALSE))</f>
        <v/>
      </c>
      <c r="N4791" s="117"/>
      <c r="O4791" s="118" t="s">
        <v>222</v>
      </c>
      <c r="P4791" s="119"/>
      <c r="Q4791" s="84"/>
      <c r="R4791" s="125"/>
      <c r="S4791" s="166"/>
      <c r="T4791" s="167"/>
    </row>
    <row r="4792" spans="1:20" s="121" customFormat="1" ht="20.100000000000001" customHeight="1" x14ac:dyDescent="0.3">
      <c r="A4792" s="80"/>
      <c r="B4792" s="110" t="str">
        <f>IF(E4792="","",VLOOKUP(E4792,[1]PROJECTES!$C$14:$G$5000,2,FALSE))</f>
        <v/>
      </c>
      <c r="C4792" s="80"/>
      <c r="D4792" s="283" t="str">
        <f>IF(E4792="","",VLOOKUP(E4792,[1]PROJECTES!$C$14:$G$5000,5,FALSE))</f>
        <v/>
      </c>
      <c r="E4792" s="79"/>
      <c r="F4792" s="110" t="str">
        <f>IF(I4792="","",VLOOKUP(I4792,[1]PROJECTES!$C$14:$G$5000,2,FALSE))</f>
        <v/>
      </c>
      <c r="G4792" s="112" t="str">
        <f>IF(E4792="","",VLOOKUP(E4792,[1]PROJECTES!$C$14:$G$5000,4,FALSE))</f>
        <v/>
      </c>
      <c r="H4792" s="95"/>
      <c r="I4792" s="113" t="str">
        <f>IF(H4792="","",VLOOKUP(H4792,BD!B$2:C$16,2,FALSE))</f>
        <v/>
      </c>
      <c r="J4792" s="114"/>
      <c r="K4792" s="115" t="str">
        <f t="shared" si="207"/>
        <v/>
      </c>
      <c r="L4792" s="116" t="str">
        <f t="shared" ca="1" si="208"/>
        <v>-</v>
      </c>
      <c r="M4792" s="111" t="str">
        <f>IF(E4792="","",VLOOKUP(E4792,[1]PROJECTES!$C$14:$Z$5000,21,FALSE))</f>
        <v/>
      </c>
      <c r="N4792" s="117"/>
      <c r="O4792" s="118" t="s">
        <v>222</v>
      </c>
      <c r="P4792" s="119"/>
      <c r="Q4792" s="84"/>
      <c r="R4792" s="125"/>
      <c r="S4792" s="166"/>
      <c r="T4792" s="167"/>
    </row>
    <row r="4793" spans="1:20" s="121" customFormat="1" ht="20.100000000000001" customHeight="1" x14ac:dyDescent="0.3">
      <c r="A4793" s="80"/>
      <c r="B4793" s="110" t="str">
        <f>IF(E4793="","",VLOOKUP(E4793,[1]PROJECTES!$C$14:$G$5000,2,FALSE))</f>
        <v/>
      </c>
      <c r="C4793" s="80"/>
      <c r="D4793" s="283" t="str">
        <f>IF(E4793="","",VLOOKUP(E4793,[1]PROJECTES!$C$14:$G$5000,5,FALSE))</f>
        <v/>
      </c>
      <c r="E4793" s="79"/>
      <c r="F4793" s="110" t="str">
        <f>IF(I4793="","",VLOOKUP(I4793,[1]PROJECTES!$C$14:$G$5000,2,FALSE))</f>
        <v/>
      </c>
      <c r="G4793" s="112" t="str">
        <f>IF(E4793="","",VLOOKUP(E4793,[1]PROJECTES!$C$14:$G$5000,4,FALSE))</f>
        <v/>
      </c>
      <c r="H4793" s="95"/>
      <c r="I4793" s="113" t="str">
        <f>IF(H4793="","",VLOOKUP(H4793,BD!B$2:C$16,2,FALSE))</f>
        <v/>
      </c>
      <c r="J4793" s="114"/>
      <c r="K4793" s="115" t="str">
        <f t="shared" si="207"/>
        <v/>
      </c>
      <c r="L4793" s="116" t="str">
        <f t="shared" ca="1" si="208"/>
        <v>-</v>
      </c>
      <c r="M4793" s="111" t="str">
        <f>IF(E4793="","",VLOOKUP(E4793,[1]PROJECTES!$C$14:$Z$5000,21,FALSE))</f>
        <v/>
      </c>
      <c r="N4793" s="117"/>
      <c r="O4793" s="118" t="s">
        <v>222</v>
      </c>
      <c r="P4793" s="119"/>
      <c r="Q4793" s="84"/>
      <c r="R4793" s="125"/>
      <c r="S4793" s="166"/>
      <c r="T4793" s="167"/>
    </row>
    <row r="4794" spans="1:20" s="121" customFormat="1" ht="20.100000000000001" customHeight="1" x14ac:dyDescent="0.3">
      <c r="A4794" s="80"/>
      <c r="B4794" s="110" t="str">
        <f>IF(E4794="","",VLOOKUP(E4794,[1]PROJECTES!$C$14:$G$5000,2,FALSE))</f>
        <v/>
      </c>
      <c r="C4794" s="80"/>
      <c r="D4794" s="283" t="str">
        <f>IF(E4794="","",VLOOKUP(E4794,[1]PROJECTES!$C$14:$G$5000,5,FALSE))</f>
        <v/>
      </c>
      <c r="E4794" s="79"/>
      <c r="F4794" s="110" t="str">
        <f>IF(I4794="","",VLOOKUP(I4794,[1]PROJECTES!$C$14:$G$5000,2,FALSE))</f>
        <v/>
      </c>
      <c r="G4794" s="112" t="str">
        <f>IF(E4794="","",VLOOKUP(E4794,[1]PROJECTES!$C$14:$G$5000,4,FALSE))</f>
        <v/>
      </c>
      <c r="H4794" s="95"/>
      <c r="I4794" s="113" t="str">
        <f>IF(H4794="","",VLOOKUP(H4794,BD!B$2:C$16,2,FALSE))</f>
        <v/>
      </c>
      <c r="J4794" s="114"/>
      <c r="K4794" s="115" t="str">
        <f t="shared" si="207"/>
        <v/>
      </c>
      <c r="L4794" s="116" t="str">
        <f t="shared" ca="1" si="208"/>
        <v>-</v>
      </c>
      <c r="M4794" s="111" t="str">
        <f>IF(E4794="","",VLOOKUP(E4794,[1]PROJECTES!$C$14:$Z$5000,21,FALSE))</f>
        <v/>
      </c>
      <c r="N4794" s="117"/>
      <c r="O4794" s="118" t="s">
        <v>222</v>
      </c>
      <c r="P4794" s="119"/>
      <c r="Q4794" s="84"/>
      <c r="R4794" s="125"/>
      <c r="S4794" s="166"/>
      <c r="T4794" s="167"/>
    </row>
    <row r="4795" spans="1:20" s="121" customFormat="1" ht="20.100000000000001" customHeight="1" x14ac:dyDescent="0.3">
      <c r="A4795" s="80"/>
      <c r="B4795" s="110" t="str">
        <f>IF(E4795="","",VLOOKUP(E4795,[1]PROJECTES!$C$14:$G$5000,2,FALSE))</f>
        <v/>
      </c>
      <c r="C4795" s="80"/>
      <c r="D4795" s="283" t="str">
        <f>IF(E4795="","",VLOOKUP(E4795,[1]PROJECTES!$C$14:$G$5000,5,FALSE))</f>
        <v/>
      </c>
      <c r="E4795" s="79"/>
      <c r="F4795" s="110" t="str">
        <f>IF(I4795="","",VLOOKUP(I4795,[1]PROJECTES!$C$14:$G$5000,2,FALSE))</f>
        <v/>
      </c>
      <c r="G4795" s="112" t="str">
        <f>IF(E4795="","",VLOOKUP(E4795,[1]PROJECTES!$C$14:$G$5000,4,FALSE))</f>
        <v/>
      </c>
      <c r="H4795" s="95"/>
      <c r="I4795" s="113" t="str">
        <f>IF(H4795="","",VLOOKUP(H4795,BD!B$2:C$16,2,FALSE))</f>
        <v/>
      </c>
      <c r="J4795" s="114"/>
      <c r="K4795" s="115" t="str">
        <f t="shared" si="207"/>
        <v/>
      </c>
      <c r="L4795" s="116" t="str">
        <f t="shared" ca="1" si="208"/>
        <v>-</v>
      </c>
      <c r="M4795" s="111" t="str">
        <f>IF(E4795="","",VLOOKUP(E4795,[1]PROJECTES!$C$14:$Z$5000,21,FALSE))</f>
        <v/>
      </c>
      <c r="N4795" s="117"/>
      <c r="O4795" s="118" t="s">
        <v>222</v>
      </c>
      <c r="P4795" s="119"/>
      <c r="Q4795" s="84"/>
      <c r="R4795" s="125"/>
      <c r="S4795" s="166"/>
      <c r="T4795" s="167"/>
    </row>
    <row r="4796" spans="1:20" s="121" customFormat="1" ht="20.100000000000001" customHeight="1" x14ac:dyDescent="0.3">
      <c r="A4796" s="80"/>
      <c r="B4796" s="110" t="str">
        <f>IF(E4796="","",VLOOKUP(E4796,[1]PROJECTES!$C$14:$G$5000,2,FALSE))</f>
        <v/>
      </c>
      <c r="C4796" s="80"/>
      <c r="D4796" s="283" t="str">
        <f>IF(E4796="","",VLOOKUP(E4796,[1]PROJECTES!$C$14:$G$5000,5,FALSE))</f>
        <v/>
      </c>
      <c r="E4796" s="79"/>
      <c r="F4796" s="110" t="str">
        <f>IF(I4796="","",VLOOKUP(I4796,[1]PROJECTES!$C$14:$G$5000,2,FALSE))</f>
        <v/>
      </c>
      <c r="G4796" s="112" t="str">
        <f>IF(E4796="","",VLOOKUP(E4796,[1]PROJECTES!$C$14:$G$5000,4,FALSE))</f>
        <v/>
      </c>
      <c r="H4796" s="95"/>
      <c r="I4796" s="113" t="str">
        <f>IF(H4796="","",VLOOKUP(H4796,BD!B$2:C$16,2,FALSE))</f>
        <v/>
      </c>
      <c r="J4796" s="114"/>
      <c r="K4796" s="115" t="str">
        <f t="shared" si="207"/>
        <v/>
      </c>
      <c r="L4796" s="116" t="str">
        <f t="shared" ca="1" si="208"/>
        <v>-</v>
      </c>
      <c r="M4796" s="111" t="str">
        <f>IF(E4796="","",VLOOKUP(E4796,[1]PROJECTES!$C$14:$Z$5000,21,FALSE))</f>
        <v/>
      </c>
      <c r="N4796" s="117"/>
      <c r="O4796" s="118" t="s">
        <v>222</v>
      </c>
      <c r="P4796" s="119"/>
      <c r="Q4796" s="84"/>
      <c r="R4796" s="125"/>
      <c r="S4796" s="166"/>
      <c r="T4796" s="167"/>
    </row>
    <row r="4797" spans="1:20" s="121" customFormat="1" ht="20.100000000000001" customHeight="1" x14ac:dyDescent="0.3">
      <c r="A4797" s="80"/>
      <c r="B4797" s="110" t="str">
        <f>IF(E4797="","",VLOOKUP(E4797,[1]PROJECTES!$C$14:$G$5000,2,FALSE))</f>
        <v/>
      </c>
      <c r="C4797" s="80"/>
      <c r="D4797" s="283" t="str">
        <f>IF(E4797="","",VLOOKUP(E4797,[1]PROJECTES!$C$14:$G$5000,5,FALSE))</f>
        <v/>
      </c>
      <c r="E4797" s="79"/>
      <c r="F4797" s="110" t="str">
        <f>IF(I4797="","",VLOOKUP(I4797,[1]PROJECTES!$C$14:$G$5000,2,FALSE))</f>
        <v/>
      </c>
      <c r="G4797" s="112" t="str">
        <f>IF(E4797="","",VLOOKUP(E4797,[1]PROJECTES!$C$14:$G$5000,4,FALSE))</f>
        <v/>
      </c>
      <c r="H4797" s="95"/>
      <c r="I4797" s="113" t="str">
        <f>IF(H4797="","",VLOOKUP(H4797,BD!B$2:C$16,2,FALSE))</f>
        <v/>
      </c>
      <c r="J4797" s="114"/>
      <c r="K4797" s="115" t="str">
        <f t="shared" si="207"/>
        <v/>
      </c>
      <c r="L4797" s="116" t="str">
        <f t="shared" ca="1" si="208"/>
        <v>-</v>
      </c>
      <c r="M4797" s="111" t="str">
        <f>IF(E4797="","",VLOOKUP(E4797,[1]PROJECTES!$C$14:$Z$5000,21,FALSE))</f>
        <v/>
      </c>
      <c r="N4797" s="117"/>
      <c r="O4797" s="118" t="s">
        <v>222</v>
      </c>
      <c r="P4797" s="119"/>
      <c r="Q4797" s="84"/>
      <c r="R4797" s="125"/>
      <c r="S4797" s="166"/>
      <c r="T4797" s="167"/>
    </row>
    <row r="4798" spans="1:20" s="121" customFormat="1" ht="20.100000000000001" customHeight="1" x14ac:dyDescent="0.3">
      <c r="A4798" s="80"/>
      <c r="B4798" s="110" t="str">
        <f>IF(E4798="","",VLOOKUP(E4798,[1]PROJECTES!$C$14:$G$5000,2,FALSE))</f>
        <v/>
      </c>
      <c r="C4798" s="80"/>
      <c r="D4798" s="283" t="str">
        <f>IF(E4798="","",VLOOKUP(E4798,[1]PROJECTES!$C$14:$G$5000,5,FALSE))</f>
        <v/>
      </c>
      <c r="E4798" s="79"/>
      <c r="F4798" s="110" t="str">
        <f>IF(I4798="","",VLOOKUP(I4798,[1]PROJECTES!$C$14:$G$5000,2,FALSE))</f>
        <v/>
      </c>
      <c r="G4798" s="112" t="str">
        <f>IF(E4798="","",VLOOKUP(E4798,[1]PROJECTES!$C$14:$G$5000,4,FALSE))</f>
        <v/>
      </c>
      <c r="H4798" s="95"/>
      <c r="I4798" s="113" t="str">
        <f>IF(H4798="","",VLOOKUP(H4798,BD!B$2:C$16,2,FALSE))</f>
        <v/>
      </c>
      <c r="J4798" s="114"/>
      <c r="K4798" s="115" t="str">
        <f t="shared" si="207"/>
        <v/>
      </c>
      <c r="L4798" s="116" t="str">
        <f t="shared" ca="1" si="208"/>
        <v>-</v>
      </c>
      <c r="M4798" s="111" t="str">
        <f>IF(E4798="","",VLOOKUP(E4798,[1]PROJECTES!$C$14:$Z$5000,21,FALSE))</f>
        <v/>
      </c>
      <c r="N4798" s="117"/>
      <c r="O4798" s="118" t="s">
        <v>222</v>
      </c>
      <c r="P4798" s="119"/>
      <c r="Q4798" s="84"/>
      <c r="R4798" s="125"/>
      <c r="S4798" s="166"/>
      <c r="T4798" s="167"/>
    </row>
    <row r="4799" spans="1:20" s="121" customFormat="1" ht="20.100000000000001" customHeight="1" x14ac:dyDescent="0.3">
      <c r="A4799" s="80"/>
      <c r="B4799" s="110" t="str">
        <f>IF(E4799="","",VLOOKUP(E4799,[1]PROJECTES!$C$14:$G$5000,2,FALSE))</f>
        <v/>
      </c>
      <c r="C4799" s="80"/>
      <c r="D4799" s="283" t="str">
        <f>IF(E4799="","",VLOOKUP(E4799,[1]PROJECTES!$C$14:$G$5000,5,FALSE))</f>
        <v/>
      </c>
      <c r="E4799" s="79"/>
      <c r="F4799" s="110" t="str">
        <f>IF(I4799="","",VLOOKUP(I4799,[1]PROJECTES!$C$14:$G$5000,2,FALSE))</f>
        <v/>
      </c>
      <c r="G4799" s="112" t="str">
        <f>IF(E4799="","",VLOOKUP(E4799,[1]PROJECTES!$C$14:$G$5000,4,FALSE))</f>
        <v/>
      </c>
      <c r="H4799" s="95"/>
      <c r="I4799" s="113" t="str">
        <f>IF(H4799="","",VLOOKUP(H4799,BD!B$2:C$16,2,FALSE))</f>
        <v/>
      </c>
      <c r="J4799" s="114"/>
      <c r="K4799" s="115" t="str">
        <f t="shared" si="207"/>
        <v/>
      </c>
      <c r="L4799" s="116" t="str">
        <f t="shared" ca="1" si="208"/>
        <v>-</v>
      </c>
      <c r="M4799" s="111" t="str">
        <f>IF(E4799="","",VLOOKUP(E4799,[1]PROJECTES!$C$14:$Z$5000,21,FALSE))</f>
        <v/>
      </c>
      <c r="N4799" s="117"/>
      <c r="O4799" s="118" t="s">
        <v>222</v>
      </c>
      <c r="P4799" s="119"/>
      <c r="Q4799" s="84"/>
      <c r="R4799" s="125"/>
      <c r="S4799" s="166"/>
      <c r="T4799" s="167"/>
    </row>
    <row r="4800" spans="1:20" s="121" customFormat="1" ht="20.100000000000001" customHeight="1" x14ac:dyDescent="0.3">
      <c r="A4800" s="80"/>
      <c r="B4800" s="110" t="str">
        <f>IF(E4800="","",VLOOKUP(E4800,[1]PROJECTES!$C$14:$G$5000,2,FALSE))</f>
        <v/>
      </c>
      <c r="C4800" s="80"/>
      <c r="D4800" s="283" t="str">
        <f>IF(E4800="","",VLOOKUP(E4800,[1]PROJECTES!$C$14:$G$5000,5,FALSE))</f>
        <v/>
      </c>
      <c r="E4800" s="79"/>
      <c r="F4800" s="110" t="str">
        <f>IF(I4800="","",VLOOKUP(I4800,[1]PROJECTES!$C$14:$G$5000,2,FALSE))</f>
        <v/>
      </c>
      <c r="G4800" s="112" t="str">
        <f>IF(E4800="","",VLOOKUP(E4800,[1]PROJECTES!$C$14:$G$5000,4,FALSE))</f>
        <v/>
      </c>
      <c r="H4800" s="95"/>
      <c r="I4800" s="113" t="str">
        <f>IF(H4800="","",VLOOKUP(H4800,BD!B$2:C$16,2,FALSE))</f>
        <v/>
      </c>
      <c r="J4800" s="114"/>
      <c r="K4800" s="115" t="str">
        <f t="shared" si="207"/>
        <v/>
      </c>
      <c r="L4800" s="116" t="str">
        <f t="shared" ca="1" si="208"/>
        <v>-</v>
      </c>
      <c r="M4800" s="111" t="str">
        <f>IF(E4800="","",VLOOKUP(E4800,[1]PROJECTES!$C$14:$Z$5000,21,FALSE))</f>
        <v/>
      </c>
      <c r="N4800" s="117"/>
      <c r="O4800" s="118" t="s">
        <v>222</v>
      </c>
      <c r="P4800" s="119"/>
      <c r="Q4800" s="84"/>
      <c r="R4800" s="125"/>
      <c r="S4800" s="166"/>
      <c r="T4800" s="167"/>
    </row>
    <row r="4801" spans="1:20" s="121" customFormat="1" ht="20.100000000000001" customHeight="1" x14ac:dyDescent="0.3">
      <c r="A4801" s="80"/>
      <c r="B4801" s="110" t="str">
        <f>IF(E4801="","",VLOOKUP(E4801,[1]PROJECTES!$C$14:$G$5000,2,FALSE))</f>
        <v/>
      </c>
      <c r="C4801" s="80"/>
      <c r="D4801" s="283" t="str">
        <f>IF(E4801="","",VLOOKUP(E4801,[1]PROJECTES!$C$14:$G$5000,5,FALSE))</f>
        <v/>
      </c>
      <c r="E4801" s="79"/>
      <c r="F4801" s="110" t="str">
        <f>IF(I4801="","",VLOOKUP(I4801,[1]PROJECTES!$C$14:$G$5000,2,FALSE))</f>
        <v/>
      </c>
      <c r="G4801" s="112" t="str">
        <f>IF(E4801="","",VLOOKUP(E4801,[1]PROJECTES!$C$14:$G$5000,4,FALSE))</f>
        <v/>
      </c>
      <c r="H4801" s="95"/>
      <c r="I4801" s="113" t="str">
        <f>IF(H4801="","",VLOOKUP(H4801,BD!B$2:C$16,2,FALSE))</f>
        <v/>
      </c>
      <c r="J4801" s="114"/>
      <c r="K4801" s="115" t="str">
        <f t="shared" si="207"/>
        <v/>
      </c>
      <c r="L4801" s="116" t="str">
        <f t="shared" ca="1" si="208"/>
        <v>-</v>
      </c>
      <c r="M4801" s="111" t="str">
        <f>IF(E4801="","",VLOOKUP(E4801,[1]PROJECTES!$C$14:$Z$5000,21,FALSE))</f>
        <v/>
      </c>
      <c r="N4801" s="117"/>
      <c r="O4801" s="118" t="s">
        <v>222</v>
      </c>
      <c r="P4801" s="119"/>
      <c r="Q4801" s="84"/>
      <c r="R4801" s="125"/>
      <c r="S4801" s="166"/>
      <c r="T4801" s="167"/>
    </row>
    <row r="4802" spans="1:20" s="121" customFormat="1" ht="20.100000000000001" customHeight="1" x14ac:dyDescent="0.3">
      <c r="A4802" s="80"/>
      <c r="B4802" s="110" t="str">
        <f>IF(E4802="","",VLOOKUP(E4802,[1]PROJECTES!$C$14:$G$5000,2,FALSE))</f>
        <v/>
      </c>
      <c r="C4802" s="80"/>
      <c r="D4802" s="283" t="str">
        <f>IF(E4802="","",VLOOKUP(E4802,[1]PROJECTES!$C$14:$G$5000,5,FALSE))</f>
        <v/>
      </c>
      <c r="E4802" s="79"/>
      <c r="F4802" s="110" t="str">
        <f>IF(I4802="","",VLOOKUP(I4802,[1]PROJECTES!$C$14:$G$5000,2,FALSE))</f>
        <v/>
      </c>
      <c r="G4802" s="112" t="str">
        <f>IF(E4802="","",VLOOKUP(E4802,[1]PROJECTES!$C$14:$G$5000,4,FALSE))</f>
        <v/>
      </c>
      <c r="H4802" s="95"/>
      <c r="I4802" s="113" t="str">
        <f>IF(H4802="","",VLOOKUP(H4802,BD!B$2:C$16,2,FALSE))</f>
        <v/>
      </c>
      <c r="J4802" s="114"/>
      <c r="K4802" s="115" t="str">
        <f t="shared" si="207"/>
        <v/>
      </c>
      <c r="L4802" s="116" t="str">
        <f t="shared" ca="1" si="208"/>
        <v>-</v>
      </c>
      <c r="M4802" s="111" t="str">
        <f>IF(E4802="","",VLOOKUP(E4802,[1]PROJECTES!$C$14:$Z$5000,21,FALSE))</f>
        <v/>
      </c>
      <c r="N4802" s="117"/>
      <c r="O4802" s="118" t="s">
        <v>222</v>
      </c>
      <c r="P4802" s="119"/>
      <c r="Q4802" s="84"/>
      <c r="R4802" s="125"/>
      <c r="S4802" s="166"/>
      <c r="T4802" s="167"/>
    </row>
    <row r="4803" spans="1:20" s="121" customFormat="1" ht="20.100000000000001" customHeight="1" x14ac:dyDescent="0.3">
      <c r="A4803" s="80"/>
      <c r="B4803" s="110" t="str">
        <f>IF(E4803="","",VLOOKUP(E4803,[1]PROJECTES!$C$14:$G$5000,2,FALSE))</f>
        <v/>
      </c>
      <c r="C4803" s="80"/>
      <c r="D4803" s="283" t="str">
        <f>IF(E4803="","",VLOOKUP(E4803,[1]PROJECTES!$C$14:$G$5000,5,FALSE))</f>
        <v/>
      </c>
      <c r="E4803" s="79"/>
      <c r="F4803" s="110" t="str">
        <f>IF(I4803="","",VLOOKUP(I4803,[1]PROJECTES!$C$14:$G$5000,2,FALSE))</f>
        <v/>
      </c>
      <c r="G4803" s="112" t="str">
        <f>IF(E4803="","",VLOOKUP(E4803,[1]PROJECTES!$C$14:$G$5000,4,FALSE))</f>
        <v/>
      </c>
      <c r="H4803" s="95"/>
      <c r="I4803" s="113" t="str">
        <f>IF(H4803="","",VLOOKUP(H4803,BD!B$2:C$16,2,FALSE))</f>
        <v/>
      </c>
      <c r="J4803" s="114"/>
      <c r="K4803" s="115" t="str">
        <f t="shared" si="207"/>
        <v/>
      </c>
      <c r="L4803" s="116" t="str">
        <f t="shared" ca="1" si="208"/>
        <v>-</v>
      </c>
      <c r="M4803" s="111" t="str">
        <f>IF(E4803="","",VLOOKUP(E4803,[1]PROJECTES!$C$14:$Z$5000,21,FALSE))</f>
        <v/>
      </c>
      <c r="N4803" s="117"/>
      <c r="O4803" s="118" t="s">
        <v>222</v>
      </c>
      <c r="P4803" s="119"/>
      <c r="Q4803" s="84"/>
      <c r="R4803" s="125"/>
      <c r="S4803" s="166"/>
      <c r="T4803" s="167"/>
    </row>
    <row r="4804" spans="1:20" s="121" customFormat="1" ht="20.100000000000001" customHeight="1" x14ac:dyDescent="0.3">
      <c r="A4804" s="80"/>
      <c r="B4804" s="110" t="str">
        <f>IF(E4804="","",VLOOKUP(E4804,[1]PROJECTES!$C$14:$G$5000,2,FALSE))</f>
        <v/>
      </c>
      <c r="C4804" s="80"/>
      <c r="D4804" s="283" t="str">
        <f>IF(E4804="","",VLOOKUP(E4804,[1]PROJECTES!$C$14:$G$5000,5,FALSE))</f>
        <v/>
      </c>
      <c r="E4804" s="79"/>
      <c r="F4804" s="110" t="str">
        <f>IF(I4804="","",VLOOKUP(I4804,[1]PROJECTES!$C$14:$G$5000,2,FALSE))</f>
        <v/>
      </c>
      <c r="G4804" s="112" t="str">
        <f>IF(E4804="","",VLOOKUP(E4804,[1]PROJECTES!$C$14:$G$5000,4,FALSE))</f>
        <v/>
      </c>
      <c r="H4804" s="95"/>
      <c r="I4804" s="113" t="str">
        <f>IF(H4804="","",VLOOKUP(H4804,BD!B$2:C$16,2,FALSE))</f>
        <v/>
      </c>
      <c r="J4804" s="144"/>
      <c r="K4804" s="115" t="str">
        <f t="shared" si="207"/>
        <v/>
      </c>
      <c r="L4804" s="116" t="str">
        <f t="shared" ca="1" si="208"/>
        <v>-</v>
      </c>
      <c r="M4804" s="111" t="str">
        <f>IF(E4804="","",VLOOKUP(E4804,[1]PROJECTES!$C$14:$Z$5000,21,FALSE))</f>
        <v/>
      </c>
      <c r="N4804" s="117"/>
      <c r="O4804" s="118" t="s">
        <v>222</v>
      </c>
      <c r="P4804" s="119"/>
      <c r="Q4804" s="84"/>
      <c r="R4804" s="125"/>
      <c r="S4804" s="166"/>
      <c r="T4804" s="167"/>
    </row>
    <row r="4805" spans="1:20" s="121" customFormat="1" ht="20.100000000000001" customHeight="1" x14ac:dyDescent="0.3">
      <c r="A4805" s="80"/>
      <c r="B4805" s="110" t="str">
        <f>IF(E4805="","",VLOOKUP(E4805,[1]PROJECTES!$C$14:$G$5000,2,FALSE))</f>
        <v/>
      </c>
      <c r="C4805" s="80"/>
      <c r="D4805" s="283" t="str">
        <f>IF(E4805="","",VLOOKUP(E4805,[1]PROJECTES!$C$14:$G$5000,5,FALSE))</f>
        <v/>
      </c>
      <c r="E4805" s="79"/>
      <c r="F4805" s="110" t="str">
        <f>IF(I4805="","",VLOOKUP(I4805,[1]PROJECTES!$C$14:$G$5000,2,FALSE))</f>
        <v/>
      </c>
      <c r="G4805" s="112" t="str">
        <f>IF(E4805="","",VLOOKUP(E4805,[1]PROJECTES!$C$14:$G$5000,4,FALSE))</f>
        <v/>
      </c>
      <c r="H4805" s="95"/>
      <c r="I4805" s="113" t="str">
        <f>IF(H4805="","",VLOOKUP(H4805,BD!B$2:C$16,2,FALSE))</f>
        <v/>
      </c>
      <c r="J4805" s="114"/>
      <c r="K4805" s="115" t="str">
        <f t="shared" si="207"/>
        <v/>
      </c>
      <c r="L4805" s="116" t="str">
        <f t="shared" ca="1" si="208"/>
        <v>-</v>
      </c>
      <c r="M4805" s="111" t="str">
        <f>IF(E4805="","",VLOOKUP(E4805,[1]PROJECTES!$C$14:$Z$5000,21,FALSE))</f>
        <v/>
      </c>
      <c r="N4805" s="117"/>
      <c r="O4805" s="118" t="s">
        <v>222</v>
      </c>
      <c r="P4805" s="119"/>
      <c r="Q4805" s="84"/>
      <c r="R4805" s="125"/>
      <c r="S4805" s="166"/>
      <c r="T4805" s="167"/>
    </row>
    <row r="4806" spans="1:20" s="121" customFormat="1" ht="20.100000000000001" customHeight="1" x14ac:dyDescent="0.3">
      <c r="A4806" s="80"/>
      <c r="B4806" s="110" t="str">
        <f>IF(E4806="","",VLOOKUP(E4806,[1]PROJECTES!$C$14:$G$5000,2,FALSE))</f>
        <v/>
      </c>
      <c r="C4806" s="80"/>
      <c r="D4806" s="283" t="str">
        <f>IF(E4806="","",VLOOKUP(E4806,[1]PROJECTES!$C$14:$G$5000,5,FALSE))</f>
        <v/>
      </c>
      <c r="E4806" s="79"/>
      <c r="F4806" s="110" t="str">
        <f>IF(I4806="","",VLOOKUP(I4806,[1]PROJECTES!$C$14:$G$5000,2,FALSE))</f>
        <v/>
      </c>
      <c r="G4806" s="112" t="str">
        <f>IF(E4806="","",VLOOKUP(E4806,[1]PROJECTES!$C$14:$G$5000,4,FALSE))</f>
        <v/>
      </c>
      <c r="H4806" s="95"/>
      <c r="I4806" s="113" t="str">
        <f>IF(H4806="","",VLOOKUP(H4806,BD!B$2:C$16,2,FALSE))</f>
        <v/>
      </c>
      <c r="J4806" s="114"/>
      <c r="K4806" s="115" t="str">
        <f t="shared" si="207"/>
        <v/>
      </c>
      <c r="L4806" s="116" t="str">
        <f t="shared" ca="1" si="208"/>
        <v>-</v>
      </c>
      <c r="M4806" s="111" t="str">
        <f>IF(E4806="","",VLOOKUP(E4806,[1]PROJECTES!$C$14:$Z$5000,21,FALSE))</f>
        <v/>
      </c>
      <c r="N4806" s="117"/>
      <c r="O4806" s="118" t="s">
        <v>222</v>
      </c>
      <c r="P4806" s="119"/>
      <c r="Q4806" s="84"/>
      <c r="R4806" s="125"/>
      <c r="S4806" s="166"/>
      <c r="T4806" s="167"/>
    </row>
    <row r="4807" spans="1:20" s="121" customFormat="1" ht="20.100000000000001" customHeight="1" x14ac:dyDescent="0.3">
      <c r="A4807" s="80"/>
      <c r="B4807" s="110" t="str">
        <f>IF(E4807="","",VLOOKUP(E4807,[1]PROJECTES!$C$14:$G$5000,2,FALSE))</f>
        <v/>
      </c>
      <c r="C4807" s="80"/>
      <c r="D4807" s="283" t="str">
        <f>IF(E4807="","",VLOOKUP(E4807,[1]PROJECTES!$C$14:$G$5000,5,FALSE))</f>
        <v/>
      </c>
      <c r="E4807" s="79"/>
      <c r="F4807" s="110" t="str">
        <f>IF(I4807="","",VLOOKUP(I4807,[1]PROJECTES!$C$14:$G$5000,2,FALSE))</f>
        <v/>
      </c>
      <c r="G4807" s="112" t="str">
        <f>IF(E4807="","",VLOOKUP(E4807,[1]PROJECTES!$C$14:$G$5000,4,FALSE))</f>
        <v/>
      </c>
      <c r="H4807" s="95"/>
      <c r="I4807" s="113" t="str">
        <f>IF(H4807="","",VLOOKUP(H4807,BD!B$2:C$16,2,FALSE))</f>
        <v/>
      </c>
      <c r="J4807" s="114"/>
      <c r="K4807" s="115" t="str">
        <f t="shared" si="207"/>
        <v/>
      </c>
      <c r="L4807" s="116" t="str">
        <f t="shared" ca="1" si="208"/>
        <v>-</v>
      </c>
      <c r="M4807" s="111" t="str">
        <f>IF(E4807="","",VLOOKUP(E4807,[1]PROJECTES!$C$14:$Z$5000,21,FALSE))</f>
        <v/>
      </c>
      <c r="N4807" s="117"/>
      <c r="O4807" s="118" t="s">
        <v>222</v>
      </c>
      <c r="P4807" s="119"/>
      <c r="Q4807" s="84"/>
      <c r="R4807" s="125"/>
      <c r="S4807" s="166"/>
      <c r="T4807" s="167"/>
    </row>
    <row r="4808" spans="1:20" s="121" customFormat="1" ht="20.100000000000001" customHeight="1" x14ac:dyDescent="0.3">
      <c r="A4808" s="80"/>
      <c r="B4808" s="110" t="str">
        <f>IF(E4808="","",VLOOKUP(E4808,[1]PROJECTES!$C$14:$G$5000,2,FALSE))</f>
        <v/>
      </c>
      <c r="C4808" s="80"/>
      <c r="D4808" s="283" t="str">
        <f>IF(E4808="","",VLOOKUP(E4808,[1]PROJECTES!$C$14:$G$5000,5,FALSE))</f>
        <v/>
      </c>
      <c r="E4808" s="79"/>
      <c r="F4808" s="110" t="str">
        <f>IF(I4808="","",VLOOKUP(I4808,[1]PROJECTES!$C$14:$G$5000,2,FALSE))</f>
        <v/>
      </c>
      <c r="G4808" s="112" t="str">
        <f>IF(E4808="","",VLOOKUP(E4808,[1]PROJECTES!$C$14:$G$5000,4,FALSE))</f>
        <v/>
      </c>
      <c r="H4808" s="95"/>
      <c r="I4808" s="113" t="str">
        <f>IF(H4808="","",VLOOKUP(H4808,BD!B$2:C$16,2,FALSE))</f>
        <v/>
      </c>
      <c r="J4808" s="114"/>
      <c r="K4808" s="115" t="str">
        <f t="shared" si="207"/>
        <v/>
      </c>
      <c r="L4808" s="116" t="str">
        <f t="shared" ca="1" si="208"/>
        <v>-</v>
      </c>
      <c r="M4808" s="111" t="str">
        <f>IF(E4808="","",VLOOKUP(E4808,[1]PROJECTES!$C$14:$Z$5000,21,FALSE))</f>
        <v/>
      </c>
      <c r="N4808" s="117"/>
      <c r="O4808" s="118" t="s">
        <v>222</v>
      </c>
      <c r="P4808" s="119"/>
      <c r="Q4808" s="84"/>
      <c r="R4808" s="125"/>
      <c r="S4808" s="166"/>
      <c r="T4808" s="167"/>
    </row>
    <row r="4809" spans="1:20" s="121" customFormat="1" ht="20.100000000000001" customHeight="1" x14ac:dyDescent="0.3">
      <c r="A4809" s="80"/>
      <c r="B4809" s="110" t="str">
        <f>IF(E4809="","",VLOOKUP(E4809,[1]PROJECTES!$C$14:$G$5000,2,FALSE))</f>
        <v/>
      </c>
      <c r="C4809" s="80"/>
      <c r="D4809" s="283" t="str">
        <f>IF(E4809="","",VLOOKUP(E4809,[1]PROJECTES!$C$14:$G$5000,5,FALSE))</f>
        <v/>
      </c>
      <c r="E4809" s="79"/>
      <c r="F4809" s="110" t="str">
        <f>IF(I4809="","",VLOOKUP(I4809,[1]PROJECTES!$C$14:$G$5000,2,FALSE))</f>
        <v/>
      </c>
      <c r="G4809" s="112" t="str">
        <f>IF(E4809="","",VLOOKUP(E4809,[1]PROJECTES!$C$14:$G$5000,4,FALSE))</f>
        <v/>
      </c>
      <c r="H4809" s="95"/>
      <c r="I4809" s="113" t="str">
        <f>IF(H4809="","",VLOOKUP(H4809,BD!B$2:C$16,2,FALSE))</f>
        <v/>
      </c>
      <c r="J4809" s="114"/>
      <c r="K4809" s="115" t="str">
        <f t="shared" si="207"/>
        <v/>
      </c>
      <c r="L4809" s="116" t="str">
        <f t="shared" ca="1" si="208"/>
        <v>-</v>
      </c>
      <c r="M4809" s="111" t="str">
        <f>IF(E4809="","",VLOOKUP(E4809,[1]PROJECTES!$C$14:$Z$5000,21,FALSE))</f>
        <v/>
      </c>
      <c r="N4809" s="117"/>
      <c r="O4809" s="118" t="s">
        <v>222</v>
      </c>
      <c r="P4809" s="119"/>
      <c r="Q4809" s="84"/>
      <c r="R4809" s="125"/>
      <c r="S4809" s="166"/>
      <c r="T4809" s="167"/>
    </row>
    <row r="4810" spans="1:20" s="121" customFormat="1" ht="20.100000000000001" customHeight="1" x14ac:dyDescent="0.3">
      <c r="A4810" s="80"/>
      <c r="B4810" s="110" t="str">
        <f>IF(E4810="","",VLOOKUP(E4810,[1]PROJECTES!$C$14:$G$5000,2,FALSE))</f>
        <v/>
      </c>
      <c r="C4810" s="80"/>
      <c r="D4810" s="283" t="str">
        <f>IF(E4810="","",VLOOKUP(E4810,[1]PROJECTES!$C$14:$G$5000,5,FALSE))</f>
        <v/>
      </c>
      <c r="E4810" s="79"/>
      <c r="F4810" s="110" t="str">
        <f>IF(I4810="","",VLOOKUP(I4810,[1]PROJECTES!$C$14:$G$5000,2,FALSE))</f>
        <v/>
      </c>
      <c r="G4810" s="112" t="str">
        <f>IF(E4810="","",VLOOKUP(E4810,[1]PROJECTES!$C$14:$G$5000,4,FALSE))</f>
        <v/>
      </c>
      <c r="H4810" s="95"/>
      <c r="I4810" s="113" t="str">
        <f>IF(H4810="","",VLOOKUP(H4810,BD!B$2:C$16,2,FALSE))</f>
        <v/>
      </c>
      <c r="J4810" s="114"/>
      <c r="K4810" s="115" t="str">
        <f t="shared" ref="K4810:K4814" si="211">IF(J4810="","",WEEKNUM(J4810,2)-0)</f>
        <v/>
      </c>
      <c r="L4810" s="116" t="str">
        <f t="shared" ref="L4810:L4814" ca="1" si="212">IF(M4810="","-",IF(G4810="TA","-",+M4810-TODAY()))</f>
        <v>-</v>
      </c>
      <c r="M4810" s="111" t="str">
        <f>IF(E4810="","",VLOOKUP(E4810,[1]PROJECTES!$C$14:$Z$5000,21,FALSE))</f>
        <v/>
      </c>
      <c r="N4810" s="117"/>
      <c r="O4810" s="118" t="s">
        <v>222</v>
      </c>
      <c r="P4810" s="119"/>
      <c r="Q4810" s="84"/>
      <c r="R4810" s="125"/>
      <c r="S4810" s="166"/>
      <c r="T4810" s="167"/>
    </row>
    <row r="4811" spans="1:20" s="121" customFormat="1" ht="20.100000000000001" customHeight="1" x14ac:dyDescent="0.3">
      <c r="A4811" s="80"/>
      <c r="B4811" s="110" t="str">
        <f>IF(E4811="","",VLOOKUP(E4811,[1]PROJECTES!$C$14:$G$5000,2,FALSE))</f>
        <v/>
      </c>
      <c r="C4811" s="80"/>
      <c r="D4811" s="283" t="str">
        <f>IF(E4811="","",VLOOKUP(E4811,[1]PROJECTES!$C$14:$G$5000,5,FALSE))</f>
        <v/>
      </c>
      <c r="E4811" s="79"/>
      <c r="F4811" s="110" t="str">
        <f>IF(I4811="","",VLOOKUP(I4811,[1]PROJECTES!$C$14:$G$5000,2,FALSE))</f>
        <v/>
      </c>
      <c r="G4811" s="112" t="str">
        <f>IF(E4811="","",VLOOKUP(E4811,[1]PROJECTES!$C$14:$G$5000,4,FALSE))</f>
        <v/>
      </c>
      <c r="H4811" s="95"/>
      <c r="I4811" s="113" t="str">
        <f>IF(H4811="","",VLOOKUP(H4811,BD!B$2:C$16,2,FALSE))</f>
        <v/>
      </c>
      <c r="J4811" s="114"/>
      <c r="K4811" s="115" t="str">
        <f t="shared" si="211"/>
        <v/>
      </c>
      <c r="L4811" s="116" t="str">
        <f t="shared" ca="1" si="212"/>
        <v>-</v>
      </c>
      <c r="M4811" s="111" t="str">
        <f>IF(E4811="","",VLOOKUP(E4811,[1]PROJECTES!$C$14:$Z$5000,21,FALSE))</f>
        <v/>
      </c>
      <c r="N4811" s="117"/>
      <c r="O4811" s="118" t="s">
        <v>222</v>
      </c>
      <c r="P4811" s="119"/>
      <c r="Q4811" s="84"/>
      <c r="R4811" s="125"/>
      <c r="S4811" s="166"/>
      <c r="T4811" s="167"/>
    </row>
    <row r="4812" spans="1:20" s="121" customFormat="1" ht="20.100000000000001" customHeight="1" x14ac:dyDescent="0.3">
      <c r="A4812" s="80"/>
      <c r="B4812" s="110" t="str">
        <f>IF(E4812="","",VLOOKUP(E4812,[1]PROJECTES!$C$14:$G$5000,2,FALSE))</f>
        <v/>
      </c>
      <c r="C4812" s="80"/>
      <c r="D4812" s="283" t="str">
        <f>IF(E4812="","",VLOOKUP(E4812,[1]PROJECTES!$C$14:$G$5000,5,FALSE))</f>
        <v/>
      </c>
      <c r="E4812" s="79"/>
      <c r="F4812" s="110" t="str">
        <f>IF(I4812="","",VLOOKUP(I4812,[1]PROJECTES!$C$14:$G$5000,2,FALSE))</f>
        <v/>
      </c>
      <c r="G4812" s="112" t="str">
        <f>IF(E4812="","",VLOOKUP(E4812,[1]PROJECTES!$C$14:$G$5000,4,FALSE))</f>
        <v/>
      </c>
      <c r="H4812" s="95"/>
      <c r="I4812" s="113" t="str">
        <f>IF(H4812="","",VLOOKUP(H4812,BD!B$2:C$16,2,FALSE))</f>
        <v/>
      </c>
      <c r="J4812" s="114"/>
      <c r="K4812" s="115" t="str">
        <f t="shared" si="211"/>
        <v/>
      </c>
      <c r="L4812" s="116" t="str">
        <f t="shared" ca="1" si="212"/>
        <v>-</v>
      </c>
      <c r="M4812" s="111" t="str">
        <f>IF(E4812="","",VLOOKUP(E4812,[1]PROJECTES!$C$14:$Z$5000,21,FALSE))</f>
        <v/>
      </c>
      <c r="N4812" s="117"/>
      <c r="O4812" s="118" t="s">
        <v>222</v>
      </c>
      <c r="P4812" s="119"/>
      <c r="Q4812" s="84"/>
      <c r="R4812" s="125"/>
      <c r="S4812" s="166"/>
      <c r="T4812" s="167"/>
    </row>
    <row r="4813" spans="1:20" s="121" customFormat="1" ht="20.100000000000001" customHeight="1" x14ac:dyDescent="0.3">
      <c r="A4813" s="80"/>
      <c r="B4813" s="110" t="str">
        <f>IF(E4813="","",VLOOKUP(E4813,[1]PROJECTES!$C$14:$G$5000,2,FALSE))</f>
        <v/>
      </c>
      <c r="C4813" s="80"/>
      <c r="D4813" s="283" t="str">
        <f>IF(E4813="","",VLOOKUP(E4813,[1]PROJECTES!$C$14:$G$5000,5,FALSE))</f>
        <v/>
      </c>
      <c r="E4813" s="79"/>
      <c r="F4813" s="110" t="str">
        <f>IF(I4813="","",VLOOKUP(I4813,[1]PROJECTES!$C$14:$G$5000,2,FALSE))</f>
        <v/>
      </c>
      <c r="G4813" s="112" t="str">
        <f>IF(E4813="","",VLOOKUP(E4813,[1]PROJECTES!$C$14:$G$5000,4,FALSE))</f>
        <v/>
      </c>
      <c r="H4813" s="95"/>
      <c r="I4813" s="113" t="str">
        <f>IF(H4813="","",VLOOKUP(H4813,BD!B$2:C$16,2,FALSE))</f>
        <v/>
      </c>
      <c r="J4813" s="114"/>
      <c r="K4813" s="115" t="str">
        <f t="shared" si="211"/>
        <v/>
      </c>
      <c r="L4813" s="116" t="str">
        <f t="shared" ca="1" si="212"/>
        <v>-</v>
      </c>
      <c r="M4813" s="111" t="str">
        <f>IF(E4813="","",VLOOKUP(E4813,[1]PROJECTES!$C$14:$Z$5000,21,FALSE))</f>
        <v/>
      </c>
      <c r="N4813" s="117"/>
      <c r="O4813" s="118" t="s">
        <v>222</v>
      </c>
      <c r="P4813" s="119"/>
      <c r="Q4813" s="84"/>
      <c r="R4813" s="125"/>
      <c r="S4813" s="166"/>
      <c r="T4813" s="167"/>
    </row>
    <row r="4814" spans="1:20" s="121" customFormat="1" ht="20.100000000000001" customHeight="1" x14ac:dyDescent="0.3">
      <c r="A4814" s="80"/>
      <c r="B4814" s="110" t="str">
        <f>IF(E4814="","",VLOOKUP(E4814,[1]PROJECTES!$C$14:$G$5000,2,FALSE))</f>
        <v/>
      </c>
      <c r="C4814" s="80"/>
      <c r="D4814" s="283" t="str">
        <f>IF(E4814="","",VLOOKUP(E4814,[1]PROJECTES!$C$14:$G$5000,5,FALSE))</f>
        <v/>
      </c>
      <c r="E4814" s="79"/>
      <c r="F4814" s="110" t="str">
        <f>IF(I4814="","",VLOOKUP(I4814,[1]PROJECTES!$C$14:$G$5000,2,FALSE))</f>
        <v/>
      </c>
      <c r="G4814" s="112" t="str">
        <f>IF(E4814="","",VLOOKUP(E4814,[1]PROJECTES!$C$14:$G$5000,4,FALSE))</f>
        <v/>
      </c>
      <c r="H4814" s="95"/>
      <c r="I4814" s="113" t="str">
        <f>IF(H4814="","",VLOOKUP(H4814,BD!B$2:C$16,2,FALSE))</f>
        <v/>
      </c>
      <c r="J4814" s="114"/>
      <c r="K4814" s="115" t="str">
        <f t="shared" si="211"/>
        <v/>
      </c>
      <c r="L4814" s="116" t="str">
        <f t="shared" ca="1" si="212"/>
        <v>-</v>
      </c>
      <c r="M4814" s="111" t="str">
        <f>IF(E4814="","",VLOOKUP(E4814,[1]PROJECTES!$C$14:$Z$5000,21,FALSE))</f>
        <v/>
      </c>
      <c r="N4814" s="117"/>
      <c r="O4814" s="118" t="s">
        <v>222</v>
      </c>
      <c r="P4814" s="119"/>
      <c r="Q4814" s="84"/>
      <c r="R4814" s="125"/>
      <c r="S4814" s="166"/>
      <c r="T4814" s="167"/>
    </row>
    <row r="4815" spans="1:20" s="121" customFormat="1" ht="20.100000000000001" customHeight="1" x14ac:dyDescent="0.3">
      <c r="A4815" s="80"/>
      <c r="B4815" s="110" t="str">
        <f>IF(E4815="","",VLOOKUP(E4815,[1]PROJECTES!$C$14:$G$5000,2,FALSE))</f>
        <v/>
      </c>
      <c r="C4815" s="80"/>
      <c r="D4815" s="283" t="str">
        <f>IF(E4815="","",VLOOKUP(E4815,[1]PROJECTES!$C$14:$G$5000,5,FALSE))</f>
        <v/>
      </c>
      <c r="E4815" s="79"/>
      <c r="F4815" s="110" t="str">
        <f>IF(I4815="","",VLOOKUP(I4815,[1]PROJECTES!$C$14:$G$5000,2,FALSE))</f>
        <v/>
      </c>
      <c r="G4815" s="112" t="str">
        <f>IF(E4815="","",VLOOKUP(E4815,[1]PROJECTES!$C$14:$G$5000,4,FALSE))</f>
        <v/>
      </c>
      <c r="H4815" s="95"/>
      <c r="I4815" s="113" t="str">
        <f>IF(H4815="","",VLOOKUP(H4815,BD!B$2:C$16,2,FALSE))</f>
        <v/>
      </c>
      <c r="J4815" s="114"/>
      <c r="K4815" s="115" t="str">
        <f t="shared" si="207"/>
        <v/>
      </c>
      <c r="L4815" s="116" t="str">
        <f t="shared" ca="1" si="208"/>
        <v>-</v>
      </c>
      <c r="M4815" s="111" t="str">
        <f>IF(E4815="","",VLOOKUP(E4815,[1]PROJECTES!$C$14:$Z$5000,21,FALSE))</f>
        <v/>
      </c>
      <c r="N4815" s="117"/>
      <c r="O4815" s="118" t="s">
        <v>222</v>
      </c>
      <c r="P4815" s="119"/>
      <c r="Q4815" s="84"/>
      <c r="R4815" s="125"/>
      <c r="S4815" s="166"/>
      <c r="T4815" s="167"/>
    </row>
    <row r="4816" spans="1:20" s="121" customFormat="1" ht="20.100000000000001" customHeight="1" x14ac:dyDescent="0.3">
      <c r="A4816" s="80"/>
      <c r="B4816" s="110" t="str">
        <f>IF(E4816="","",VLOOKUP(E4816,[1]PROJECTES!$C$14:$G$5000,2,FALSE))</f>
        <v/>
      </c>
      <c r="C4816" s="80"/>
      <c r="D4816" s="283" t="str">
        <f>IF(E4816="","",VLOOKUP(E4816,[1]PROJECTES!$C$14:$G$5000,5,FALSE))</f>
        <v/>
      </c>
      <c r="E4816" s="79"/>
      <c r="F4816" s="110" t="str">
        <f>IF(I4816="","",VLOOKUP(I4816,[1]PROJECTES!$C$14:$G$5000,2,FALSE))</f>
        <v/>
      </c>
      <c r="G4816" s="112" t="str">
        <f>IF(E4816="","",VLOOKUP(E4816,[1]PROJECTES!$C$14:$G$5000,4,FALSE))</f>
        <v/>
      </c>
      <c r="H4816" s="95"/>
      <c r="I4816" s="113" t="str">
        <f>IF(H4816="","",VLOOKUP(H4816,BD!B$2:C$16,2,FALSE))</f>
        <v/>
      </c>
      <c r="J4816" s="114"/>
      <c r="K4816" s="115" t="str">
        <f t="shared" si="207"/>
        <v/>
      </c>
      <c r="L4816" s="116" t="str">
        <f t="shared" ca="1" si="208"/>
        <v>-</v>
      </c>
      <c r="M4816" s="111" t="str">
        <f>IF(E4816="","",VLOOKUP(E4816,[1]PROJECTES!$C$14:$Z$5000,21,FALSE))</f>
        <v/>
      </c>
      <c r="N4816" s="117"/>
      <c r="O4816" s="118" t="s">
        <v>222</v>
      </c>
      <c r="P4816" s="119"/>
      <c r="Q4816" s="84"/>
      <c r="R4816" s="125"/>
      <c r="S4816" s="166"/>
      <c r="T4816" s="167"/>
    </row>
    <row r="4817" spans="1:20" s="121" customFormat="1" ht="20.100000000000001" customHeight="1" x14ac:dyDescent="0.3">
      <c r="A4817" s="80"/>
      <c r="B4817" s="110" t="str">
        <f>IF(E4817="","",VLOOKUP(E4817,[1]PROJECTES!$C$14:$G$5000,2,FALSE))</f>
        <v/>
      </c>
      <c r="C4817" s="80"/>
      <c r="D4817" s="283" t="str">
        <f>IF(E4817="","",VLOOKUP(E4817,[1]PROJECTES!$C$14:$G$5000,5,FALSE))</f>
        <v/>
      </c>
      <c r="E4817" s="79"/>
      <c r="F4817" s="110" t="str">
        <f>IF(I4817="","",VLOOKUP(I4817,[1]PROJECTES!$C$14:$G$5000,2,FALSE))</f>
        <v/>
      </c>
      <c r="G4817" s="112" t="str">
        <f>IF(E4817="","",VLOOKUP(E4817,[1]PROJECTES!$C$14:$G$5000,4,FALSE))</f>
        <v/>
      </c>
      <c r="H4817" s="95"/>
      <c r="I4817" s="113" t="str">
        <f>IF(H4817="","",VLOOKUP(H4817,BD!B$2:C$16,2,FALSE))</f>
        <v/>
      </c>
      <c r="J4817" s="144"/>
      <c r="K4817" s="115" t="str">
        <f t="shared" si="207"/>
        <v/>
      </c>
      <c r="L4817" s="116" t="str">
        <f t="shared" ca="1" si="208"/>
        <v>-</v>
      </c>
      <c r="M4817" s="111" t="str">
        <f>IF(E4817="","",VLOOKUP(E4817,[1]PROJECTES!$C$14:$Z$5000,21,FALSE))</f>
        <v/>
      </c>
      <c r="N4817" s="117"/>
      <c r="O4817" s="118" t="s">
        <v>222</v>
      </c>
      <c r="P4817" s="119"/>
      <c r="Q4817" s="84"/>
      <c r="R4817" s="125"/>
      <c r="S4817" s="166"/>
      <c r="T4817" s="167"/>
    </row>
    <row r="4818" spans="1:20" s="121" customFormat="1" ht="20.100000000000001" customHeight="1" x14ac:dyDescent="0.3">
      <c r="A4818" s="80"/>
      <c r="B4818" s="110" t="str">
        <f>IF(E4818="","",VLOOKUP(E4818,[1]PROJECTES!$C$14:$G$5000,2,FALSE))</f>
        <v/>
      </c>
      <c r="C4818" s="80"/>
      <c r="D4818" s="283" t="str">
        <f>IF(E4818="","",VLOOKUP(E4818,[1]PROJECTES!$C$14:$G$5000,5,FALSE))</f>
        <v/>
      </c>
      <c r="E4818" s="79"/>
      <c r="F4818" s="110" t="str">
        <f>IF(I4818="","",VLOOKUP(I4818,[1]PROJECTES!$C$14:$G$5000,2,FALSE))</f>
        <v/>
      </c>
      <c r="G4818" s="112" t="str">
        <f>IF(E4818="","",VLOOKUP(E4818,[1]PROJECTES!$C$14:$G$5000,4,FALSE))</f>
        <v/>
      </c>
      <c r="H4818" s="95"/>
      <c r="I4818" s="113" t="str">
        <f>IF(H4818="","",VLOOKUP(H4818,BD!B$2:C$16,2,FALSE))</f>
        <v/>
      </c>
      <c r="J4818" s="114"/>
      <c r="K4818" s="115" t="str">
        <f t="shared" si="207"/>
        <v/>
      </c>
      <c r="L4818" s="116" t="str">
        <f t="shared" ca="1" si="208"/>
        <v>-</v>
      </c>
      <c r="M4818" s="111" t="str">
        <f>IF(E4818="","",VLOOKUP(E4818,[1]PROJECTES!$C$14:$Z$5000,21,FALSE))</f>
        <v/>
      </c>
      <c r="N4818" s="117"/>
      <c r="O4818" s="118" t="s">
        <v>222</v>
      </c>
      <c r="P4818" s="119"/>
      <c r="Q4818" s="84"/>
      <c r="R4818" s="125"/>
      <c r="S4818" s="166"/>
      <c r="T4818" s="167"/>
    </row>
    <row r="4819" spans="1:20" s="121" customFormat="1" ht="20.100000000000001" customHeight="1" x14ac:dyDescent="0.3">
      <c r="A4819" s="80"/>
      <c r="B4819" s="110" t="str">
        <f>IF(E4819="","",VLOOKUP(E4819,[1]PROJECTES!$C$14:$G$5000,2,FALSE))</f>
        <v/>
      </c>
      <c r="C4819" s="80"/>
      <c r="D4819" s="283" t="str">
        <f>IF(E4819="","",VLOOKUP(E4819,[1]PROJECTES!$C$14:$G$5000,5,FALSE))</f>
        <v/>
      </c>
      <c r="E4819" s="79"/>
      <c r="F4819" s="110" t="str">
        <f>IF(I4819="","",VLOOKUP(I4819,[1]PROJECTES!$C$14:$G$5000,2,FALSE))</f>
        <v/>
      </c>
      <c r="G4819" s="112" t="str">
        <f>IF(E4819="","",VLOOKUP(E4819,[1]PROJECTES!$C$14:$G$5000,4,FALSE))</f>
        <v/>
      </c>
      <c r="H4819" s="95"/>
      <c r="I4819" s="113" t="str">
        <f>IF(H4819="","",VLOOKUP(H4819,BD!B$2:C$16,2,FALSE))</f>
        <v/>
      </c>
      <c r="J4819" s="114"/>
      <c r="K4819" s="115" t="str">
        <f t="shared" si="207"/>
        <v/>
      </c>
      <c r="L4819" s="116" t="str">
        <f t="shared" ca="1" si="208"/>
        <v>-</v>
      </c>
      <c r="M4819" s="111" t="str">
        <f>IF(E4819="","",VLOOKUP(E4819,[1]PROJECTES!$C$14:$Z$5000,21,FALSE))</f>
        <v/>
      </c>
      <c r="N4819" s="117"/>
      <c r="O4819" s="118" t="s">
        <v>222</v>
      </c>
      <c r="P4819" s="119"/>
      <c r="Q4819" s="84"/>
      <c r="R4819" s="125"/>
      <c r="S4819" s="166"/>
      <c r="T4819" s="167"/>
    </row>
    <row r="4820" spans="1:20" s="121" customFormat="1" ht="20.100000000000001" customHeight="1" x14ac:dyDescent="0.3">
      <c r="A4820" s="80"/>
      <c r="B4820" s="110" t="str">
        <f>IF(E4820="","",VLOOKUP(E4820,[1]PROJECTES!$C$14:$G$5000,2,FALSE))</f>
        <v/>
      </c>
      <c r="C4820" s="80"/>
      <c r="D4820" s="283" t="str">
        <f>IF(E4820="","",VLOOKUP(E4820,[1]PROJECTES!$C$14:$G$5000,5,FALSE))</f>
        <v/>
      </c>
      <c r="E4820" s="79"/>
      <c r="F4820" s="110" t="str">
        <f>IF(I4820="","",VLOOKUP(I4820,[1]PROJECTES!$C$14:$G$5000,2,FALSE))</f>
        <v/>
      </c>
      <c r="G4820" s="112" t="str">
        <f>IF(E4820="","",VLOOKUP(E4820,[1]PROJECTES!$C$14:$G$5000,4,FALSE))</f>
        <v/>
      </c>
      <c r="H4820" s="95"/>
      <c r="I4820" s="113" t="str">
        <f>IF(H4820="","",VLOOKUP(H4820,BD!B$2:C$16,2,FALSE))</f>
        <v/>
      </c>
      <c r="J4820" s="144"/>
      <c r="K4820" s="115" t="str">
        <f t="shared" si="207"/>
        <v/>
      </c>
      <c r="L4820" s="116" t="str">
        <f t="shared" ca="1" si="208"/>
        <v>-</v>
      </c>
      <c r="M4820" s="111" t="str">
        <f>IF(E4820="","",VLOOKUP(E4820,[1]PROJECTES!$C$14:$Z$5000,21,FALSE))</f>
        <v/>
      </c>
      <c r="N4820" s="117"/>
      <c r="O4820" s="118" t="s">
        <v>222</v>
      </c>
      <c r="P4820" s="119"/>
      <c r="Q4820" s="84"/>
      <c r="R4820" s="125"/>
      <c r="S4820" s="166"/>
      <c r="T4820" s="167"/>
    </row>
    <row r="4821" spans="1:20" s="121" customFormat="1" ht="20.100000000000001" customHeight="1" x14ac:dyDescent="0.3">
      <c r="A4821" s="80"/>
      <c r="B4821" s="110" t="str">
        <f>IF(E4821="","",VLOOKUP(E4821,[1]PROJECTES!$C$14:$G$5000,2,FALSE))</f>
        <v/>
      </c>
      <c r="C4821" s="80"/>
      <c r="D4821" s="283" t="str">
        <f>IF(E4821="","",VLOOKUP(E4821,[1]PROJECTES!$C$14:$G$5000,5,FALSE))</f>
        <v/>
      </c>
      <c r="E4821" s="79"/>
      <c r="F4821" s="110" t="str">
        <f>IF(I4821="","",VLOOKUP(I4821,[1]PROJECTES!$C$14:$G$5000,2,FALSE))</f>
        <v/>
      </c>
      <c r="G4821" s="112" t="str">
        <f>IF(E4821="","",VLOOKUP(E4821,[1]PROJECTES!$C$14:$G$5000,4,FALSE))</f>
        <v/>
      </c>
      <c r="H4821" s="95"/>
      <c r="I4821" s="113" t="str">
        <f>IF(H4821="","",VLOOKUP(H4821,BD!B$2:C$16,2,FALSE))</f>
        <v/>
      </c>
      <c r="J4821" s="144"/>
      <c r="K4821" s="115" t="str">
        <f t="shared" ref="K4821:K4823" si="213">IF(J4821="","",WEEKNUM(J4821,2)-0)</f>
        <v/>
      </c>
      <c r="L4821" s="116" t="str">
        <f t="shared" ref="L4821:L4823" ca="1" si="214">IF(M4821="","-",IF(G4821="TA","-",+M4821-TODAY()))</f>
        <v>-</v>
      </c>
      <c r="M4821" s="111" t="str">
        <f>IF(E4821="","",VLOOKUP(E4821,[1]PROJECTES!$C$14:$Z$5000,21,FALSE))</f>
        <v/>
      </c>
      <c r="N4821" s="117"/>
      <c r="O4821" s="118" t="s">
        <v>222</v>
      </c>
      <c r="P4821" s="119"/>
      <c r="Q4821" s="84"/>
      <c r="R4821" s="125"/>
      <c r="S4821" s="166"/>
      <c r="T4821" s="167"/>
    </row>
    <row r="4822" spans="1:20" s="121" customFormat="1" ht="20.100000000000001" customHeight="1" x14ac:dyDescent="0.3">
      <c r="A4822" s="80"/>
      <c r="B4822" s="110" t="str">
        <f>IF(E4822="","",VLOOKUP(E4822,[1]PROJECTES!$C$14:$G$5000,2,FALSE))</f>
        <v/>
      </c>
      <c r="C4822" s="80"/>
      <c r="D4822" s="283" t="str">
        <f>IF(E4822="","",VLOOKUP(E4822,[1]PROJECTES!$C$14:$G$5000,5,FALSE))</f>
        <v/>
      </c>
      <c r="E4822" s="79"/>
      <c r="F4822" s="110" t="str">
        <f>IF(I4822="","",VLOOKUP(I4822,[1]PROJECTES!$C$14:$G$5000,2,FALSE))</f>
        <v/>
      </c>
      <c r="G4822" s="112" t="str">
        <f>IF(E4822="","",VLOOKUP(E4822,[1]PROJECTES!$C$14:$G$5000,4,FALSE))</f>
        <v/>
      </c>
      <c r="H4822" s="95"/>
      <c r="I4822" s="113" t="str">
        <f>IF(H4822="","",VLOOKUP(H4822,BD!B$2:C$16,2,FALSE))</f>
        <v/>
      </c>
      <c r="J4822" s="114"/>
      <c r="K4822" s="115" t="str">
        <f t="shared" si="213"/>
        <v/>
      </c>
      <c r="L4822" s="116" t="str">
        <f t="shared" ca="1" si="214"/>
        <v>-</v>
      </c>
      <c r="M4822" s="111" t="str">
        <f>IF(E4822="","",VLOOKUP(E4822,[1]PROJECTES!$C$14:$Z$5000,21,FALSE))</f>
        <v/>
      </c>
      <c r="N4822" s="117"/>
      <c r="O4822" s="118" t="s">
        <v>222</v>
      </c>
      <c r="P4822" s="119"/>
      <c r="Q4822" s="84"/>
      <c r="R4822" s="125"/>
      <c r="S4822" s="166"/>
      <c r="T4822" s="167"/>
    </row>
    <row r="4823" spans="1:20" s="121" customFormat="1" ht="20.100000000000001" customHeight="1" x14ac:dyDescent="0.3">
      <c r="A4823" s="80"/>
      <c r="B4823" s="110" t="str">
        <f>IF(E4823="","",VLOOKUP(E4823,[1]PROJECTES!$C$14:$G$5000,2,FALSE))</f>
        <v/>
      </c>
      <c r="C4823" s="80"/>
      <c r="D4823" s="283" t="str">
        <f>IF(E4823="","",VLOOKUP(E4823,[1]PROJECTES!$C$14:$G$5000,5,FALSE))</f>
        <v/>
      </c>
      <c r="E4823" s="79"/>
      <c r="F4823" s="110" t="str">
        <f>IF(I4823="","",VLOOKUP(I4823,[1]PROJECTES!$C$14:$G$5000,2,FALSE))</f>
        <v/>
      </c>
      <c r="G4823" s="112" t="str">
        <f>IF(E4823="","",VLOOKUP(E4823,[1]PROJECTES!$C$14:$G$5000,4,FALSE))</f>
        <v/>
      </c>
      <c r="H4823" s="95"/>
      <c r="I4823" s="113" t="str">
        <f>IF(H4823="","",VLOOKUP(H4823,BD!B$2:C$16,2,FALSE))</f>
        <v/>
      </c>
      <c r="J4823" s="114"/>
      <c r="K4823" s="115" t="str">
        <f t="shared" si="213"/>
        <v/>
      </c>
      <c r="L4823" s="116" t="str">
        <f t="shared" ca="1" si="214"/>
        <v>-</v>
      </c>
      <c r="M4823" s="111" t="str">
        <f>IF(E4823="","",VLOOKUP(E4823,[1]PROJECTES!$C$14:$Z$5000,21,FALSE))</f>
        <v/>
      </c>
      <c r="N4823" s="117"/>
      <c r="O4823" s="118" t="s">
        <v>222</v>
      </c>
      <c r="P4823" s="119"/>
      <c r="Q4823" s="84"/>
      <c r="R4823" s="125"/>
      <c r="S4823" s="166"/>
      <c r="T4823" s="167"/>
    </row>
    <row r="4824" spans="1:20" s="121" customFormat="1" ht="20.100000000000001" customHeight="1" x14ac:dyDescent="0.3">
      <c r="A4824" s="80"/>
      <c r="B4824" s="110" t="str">
        <f>IF(E4824="","",VLOOKUP(E4824,[1]PROJECTES!$C$14:$G$5000,2,FALSE))</f>
        <v/>
      </c>
      <c r="C4824" s="80"/>
      <c r="D4824" s="283" t="str">
        <f>IF(E4824="","",VLOOKUP(E4824,[1]PROJECTES!$C$14:$G$5000,5,FALSE))</f>
        <v/>
      </c>
      <c r="E4824" s="79"/>
      <c r="F4824" s="110" t="str">
        <f>IF(I4824="","",VLOOKUP(I4824,[1]PROJECTES!$C$14:$G$5000,2,FALSE))</f>
        <v/>
      </c>
      <c r="G4824" s="112" t="str">
        <f>IF(E4824="","",VLOOKUP(E4824,[1]PROJECTES!$C$14:$G$5000,4,FALSE))</f>
        <v/>
      </c>
      <c r="H4824" s="95"/>
      <c r="I4824" s="113" t="str">
        <f>IF(H4824="","",VLOOKUP(H4824,BD!B$2:C$16,2,FALSE))</f>
        <v/>
      </c>
      <c r="J4824" s="114"/>
      <c r="K4824" s="115" t="str">
        <f t="shared" ref="K4824:K4832" si="215">IF(J4824="","",WEEKNUM(J4824,2)-0)</f>
        <v/>
      </c>
      <c r="L4824" s="116" t="str">
        <f t="shared" ref="L4824:L4832" ca="1" si="216">IF(M4824="","-",IF(G4824="TA","-",+M4824-TODAY()))</f>
        <v>-</v>
      </c>
      <c r="M4824" s="111" t="str">
        <f>IF(E4824="","",VLOOKUP(E4824,[1]PROJECTES!$C$14:$Z$5000,21,FALSE))</f>
        <v/>
      </c>
      <c r="N4824" s="117"/>
      <c r="O4824" s="118" t="s">
        <v>222</v>
      </c>
      <c r="P4824" s="119"/>
      <c r="Q4824" s="84"/>
      <c r="R4824" s="125"/>
      <c r="S4824" s="166"/>
      <c r="T4824" s="167"/>
    </row>
    <row r="4825" spans="1:20" s="121" customFormat="1" ht="20.100000000000001" customHeight="1" x14ac:dyDescent="0.3">
      <c r="A4825" s="80"/>
      <c r="B4825" s="110" t="str">
        <f>IF(E4825="","",VLOOKUP(E4825,[1]PROJECTES!$C$14:$G$5000,2,FALSE))</f>
        <v/>
      </c>
      <c r="C4825" s="80"/>
      <c r="D4825" s="283" t="str">
        <f>IF(E4825="","",VLOOKUP(E4825,[1]PROJECTES!$C$14:$G$5000,5,FALSE))</f>
        <v/>
      </c>
      <c r="E4825" s="79"/>
      <c r="F4825" s="110" t="str">
        <f>IF(I4825="","",VLOOKUP(I4825,[1]PROJECTES!$C$14:$G$5000,2,FALSE))</f>
        <v/>
      </c>
      <c r="G4825" s="112" t="str">
        <f>IF(E4825="","",VLOOKUP(E4825,[1]PROJECTES!$C$14:$G$5000,4,FALSE))</f>
        <v/>
      </c>
      <c r="H4825" s="95"/>
      <c r="I4825" s="113" t="str">
        <f>IF(H4825="","",VLOOKUP(H4825,BD!B$2:C$16,2,FALSE))</f>
        <v/>
      </c>
      <c r="J4825" s="114"/>
      <c r="K4825" s="115" t="str">
        <f t="shared" si="215"/>
        <v/>
      </c>
      <c r="L4825" s="116" t="str">
        <f t="shared" ca="1" si="216"/>
        <v>-</v>
      </c>
      <c r="M4825" s="111" t="str">
        <f>IF(E4825="","",VLOOKUP(E4825,[1]PROJECTES!$C$14:$Z$5000,21,FALSE))</f>
        <v/>
      </c>
      <c r="N4825" s="117"/>
      <c r="O4825" s="118" t="s">
        <v>222</v>
      </c>
      <c r="P4825" s="119"/>
      <c r="Q4825" s="84"/>
      <c r="R4825" s="125"/>
      <c r="S4825" s="166"/>
      <c r="T4825" s="167"/>
    </row>
    <row r="4826" spans="1:20" s="121" customFormat="1" ht="20.100000000000001" customHeight="1" x14ac:dyDescent="0.3">
      <c r="A4826" s="80"/>
      <c r="B4826" s="110" t="str">
        <f>IF(E4826="","",VLOOKUP(E4826,[1]PROJECTES!$C$14:$G$5000,2,FALSE))</f>
        <v/>
      </c>
      <c r="C4826" s="80"/>
      <c r="D4826" s="283" t="str">
        <f>IF(E4826="","",VLOOKUP(E4826,[1]PROJECTES!$C$14:$G$5000,5,FALSE))</f>
        <v/>
      </c>
      <c r="E4826" s="79"/>
      <c r="F4826" s="110" t="str">
        <f>IF(I4826="","",VLOOKUP(I4826,[1]PROJECTES!$C$14:$G$5000,2,FALSE))</f>
        <v/>
      </c>
      <c r="G4826" s="112" t="str">
        <f>IF(E4826="","",VLOOKUP(E4826,[1]PROJECTES!$C$14:$G$5000,4,FALSE))</f>
        <v/>
      </c>
      <c r="H4826" s="95"/>
      <c r="I4826" s="113" t="str">
        <f>IF(H4826="","",VLOOKUP(H4826,BD!B$2:C$16,2,FALSE))</f>
        <v/>
      </c>
      <c r="J4826" s="114"/>
      <c r="K4826" s="115" t="str">
        <f t="shared" si="215"/>
        <v/>
      </c>
      <c r="L4826" s="116" t="str">
        <f t="shared" ca="1" si="216"/>
        <v>-</v>
      </c>
      <c r="M4826" s="111" t="str">
        <f>IF(E4826="","",VLOOKUP(E4826,[1]PROJECTES!$C$14:$Z$5000,21,FALSE))</f>
        <v/>
      </c>
      <c r="N4826" s="117"/>
      <c r="O4826" s="118" t="s">
        <v>222</v>
      </c>
      <c r="P4826" s="119"/>
      <c r="Q4826" s="84"/>
      <c r="R4826" s="125"/>
      <c r="S4826" s="166"/>
      <c r="T4826" s="167"/>
    </row>
    <row r="4827" spans="1:20" s="121" customFormat="1" ht="20.100000000000001" customHeight="1" x14ac:dyDescent="0.3">
      <c r="A4827" s="80"/>
      <c r="B4827" s="110" t="str">
        <f>IF(E4827="","",VLOOKUP(E4827,[1]PROJECTES!$C$14:$G$5000,2,FALSE))</f>
        <v/>
      </c>
      <c r="C4827" s="80"/>
      <c r="D4827" s="283" t="str">
        <f>IF(E4827="","",VLOOKUP(E4827,[1]PROJECTES!$C$14:$G$5000,5,FALSE))</f>
        <v/>
      </c>
      <c r="E4827" s="79"/>
      <c r="F4827" s="110" t="str">
        <f>IF(I4827="","",VLOOKUP(I4827,[1]PROJECTES!$C$14:$G$5000,2,FALSE))</f>
        <v/>
      </c>
      <c r="G4827" s="112" t="str">
        <f>IF(E4827="","",VLOOKUP(E4827,[1]PROJECTES!$C$14:$G$5000,4,FALSE))</f>
        <v/>
      </c>
      <c r="H4827" s="95"/>
      <c r="I4827" s="113" t="str">
        <f>IF(H4827="","",VLOOKUP(H4827,BD!B$2:C$16,2,FALSE))</f>
        <v/>
      </c>
      <c r="J4827" s="114"/>
      <c r="K4827" s="115" t="str">
        <f t="shared" si="215"/>
        <v/>
      </c>
      <c r="L4827" s="116" t="str">
        <f t="shared" ca="1" si="216"/>
        <v>-</v>
      </c>
      <c r="M4827" s="111" t="str">
        <f>IF(E4827="","",VLOOKUP(E4827,[1]PROJECTES!$C$14:$Z$5000,21,FALSE))</f>
        <v/>
      </c>
      <c r="N4827" s="117"/>
      <c r="O4827" s="118" t="s">
        <v>222</v>
      </c>
      <c r="P4827" s="119"/>
      <c r="Q4827" s="84"/>
      <c r="R4827" s="125"/>
      <c r="S4827" s="166"/>
      <c r="T4827" s="167"/>
    </row>
    <row r="4828" spans="1:20" s="121" customFormat="1" ht="20.100000000000001" customHeight="1" x14ac:dyDescent="0.3">
      <c r="A4828" s="80"/>
      <c r="B4828" s="110" t="str">
        <f>IF(E4828="","",VLOOKUP(E4828,[1]PROJECTES!$C$14:$G$5000,2,FALSE))</f>
        <v/>
      </c>
      <c r="C4828" s="80"/>
      <c r="D4828" s="283" t="str">
        <f>IF(E4828="","",VLOOKUP(E4828,[1]PROJECTES!$C$14:$G$5000,5,FALSE))</f>
        <v/>
      </c>
      <c r="E4828" s="79"/>
      <c r="F4828" s="110" t="str">
        <f>IF(I4828="","",VLOOKUP(I4828,[1]PROJECTES!$C$14:$G$5000,2,FALSE))</f>
        <v/>
      </c>
      <c r="G4828" s="112" t="str">
        <f>IF(E4828="","",VLOOKUP(E4828,[1]PROJECTES!$C$14:$G$5000,4,FALSE))</f>
        <v/>
      </c>
      <c r="H4828" s="95"/>
      <c r="I4828" s="113" t="str">
        <f>IF(H4828="","",VLOOKUP(H4828,BD!B$2:C$16,2,FALSE))</f>
        <v/>
      </c>
      <c r="J4828" s="114"/>
      <c r="K4828" s="115" t="str">
        <f t="shared" si="215"/>
        <v/>
      </c>
      <c r="L4828" s="116" t="str">
        <f t="shared" ca="1" si="216"/>
        <v>-</v>
      </c>
      <c r="M4828" s="111" t="str">
        <f>IF(E4828="","",VLOOKUP(E4828,[1]PROJECTES!$C$14:$Z$5000,21,FALSE))</f>
        <v/>
      </c>
      <c r="N4828" s="117"/>
      <c r="O4828" s="118" t="s">
        <v>222</v>
      </c>
      <c r="P4828" s="119"/>
      <c r="Q4828" s="84"/>
      <c r="R4828" s="125"/>
      <c r="S4828" s="166"/>
      <c r="T4828" s="167"/>
    </row>
    <row r="4829" spans="1:20" s="121" customFormat="1" ht="20.100000000000001" customHeight="1" x14ac:dyDescent="0.3">
      <c r="A4829" s="80"/>
      <c r="B4829" s="110" t="str">
        <f>IF(E4829="","",VLOOKUP(E4829,[1]PROJECTES!$C$14:$G$5000,2,FALSE))</f>
        <v/>
      </c>
      <c r="C4829" s="80"/>
      <c r="D4829" s="283" t="str">
        <f>IF(E4829="","",VLOOKUP(E4829,[1]PROJECTES!$C$14:$G$5000,5,FALSE))</f>
        <v/>
      </c>
      <c r="E4829" s="79"/>
      <c r="F4829" s="110" t="str">
        <f>IF(I4829="","",VLOOKUP(I4829,[1]PROJECTES!$C$14:$G$5000,2,FALSE))</f>
        <v/>
      </c>
      <c r="G4829" s="112" t="str">
        <f>IF(E4829="","",VLOOKUP(E4829,[1]PROJECTES!$C$14:$G$5000,4,FALSE))</f>
        <v/>
      </c>
      <c r="H4829" s="95"/>
      <c r="I4829" s="113" t="str">
        <f>IF(H4829="","",VLOOKUP(H4829,BD!B$2:C$16,2,FALSE))</f>
        <v/>
      </c>
      <c r="J4829" s="114"/>
      <c r="K4829" s="115" t="str">
        <f t="shared" si="215"/>
        <v/>
      </c>
      <c r="L4829" s="116" t="str">
        <f t="shared" ca="1" si="216"/>
        <v>-</v>
      </c>
      <c r="M4829" s="111" t="str">
        <f>IF(E4829="","",VLOOKUP(E4829,[1]PROJECTES!$C$14:$Z$5000,21,FALSE))</f>
        <v/>
      </c>
      <c r="N4829" s="117"/>
      <c r="O4829" s="118" t="s">
        <v>222</v>
      </c>
      <c r="P4829" s="119"/>
      <c r="Q4829" s="84"/>
      <c r="R4829" s="125"/>
      <c r="S4829" s="166"/>
      <c r="T4829" s="167"/>
    </row>
    <row r="4830" spans="1:20" s="121" customFormat="1" ht="20.100000000000001" customHeight="1" x14ac:dyDescent="0.3">
      <c r="A4830" s="80"/>
      <c r="B4830" s="110" t="str">
        <f>IF(E4830="","",VLOOKUP(E4830,[1]PROJECTES!$C$14:$G$5000,2,FALSE))</f>
        <v/>
      </c>
      <c r="C4830" s="80"/>
      <c r="D4830" s="283" t="str">
        <f>IF(E4830="","",VLOOKUP(E4830,[1]PROJECTES!$C$14:$G$5000,5,FALSE))</f>
        <v/>
      </c>
      <c r="E4830" s="79"/>
      <c r="F4830" s="110" t="str">
        <f>IF(I4830="","",VLOOKUP(I4830,[1]PROJECTES!$C$14:$G$5000,2,FALSE))</f>
        <v/>
      </c>
      <c r="G4830" s="112" t="str">
        <f>IF(E4830="","",VLOOKUP(E4830,[1]PROJECTES!$C$14:$G$5000,4,FALSE))</f>
        <v/>
      </c>
      <c r="H4830" s="95"/>
      <c r="I4830" s="113" t="str">
        <f>IF(H4830="","",VLOOKUP(H4830,BD!B$2:C$16,2,FALSE))</f>
        <v/>
      </c>
      <c r="J4830" s="114"/>
      <c r="K4830" s="115" t="str">
        <f t="shared" si="215"/>
        <v/>
      </c>
      <c r="L4830" s="116" t="str">
        <f t="shared" ca="1" si="216"/>
        <v>-</v>
      </c>
      <c r="M4830" s="111" t="str">
        <f>IF(E4830="","",VLOOKUP(E4830,[1]PROJECTES!$C$14:$Z$5000,21,FALSE))</f>
        <v/>
      </c>
      <c r="N4830" s="117"/>
      <c r="O4830" s="118" t="s">
        <v>222</v>
      </c>
      <c r="P4830" s="119"/>
      <c r="Q4830" s="84"/>
      <c r="R4830" s="125"/>
      <c r="S4830" s="166"/>
      <c r="T4830" s="167"/>
    </row>
    <row r="4831" spans="1:20" s="121" customFormat="1" ht="20.100000000000001" customHeight="1" x14ac:dyDescent="0.3">
      <c r="A4831" s="80"/>
      <c r="B4831" s="110" t="str">
        <f>IF(E4831="","",VLOOKUP(E4831,[1]PROJECTES!$C$14:$G$5000,2,FALSE))</f>
        <v/>
      </c>
      <c r="C4831" s="80"/>
      <c r="D4831" s="283" t="str">
        <f>IF(E4831="","",VLOOKUP(E4831,[1]PROJECTES!$C$14:$G$5000,5,FALSE))</f>
        <v/>
      </c>
      <c r="E4831" s="79"/>
      <c r="F4831" s="110" t="str">
        <f>IF(I4831="","",VLOOKUP(I4831,[1]PROJECTES!$C$14:$G$5000,2,FALSE))</f>
        <v/>
      </c>
      <c r="G4831" s="112" t="str">
        <f>IF(E4831="","",VLOOKUP(E4831,[1]PROJECTES!$C$14:$G$5000,4,FALSE))</f>
        <v/>
      </c>
      <c r="H4831" s="95"/>
      <c r="I4831" s="113" t="str">
        <f>IF(H4831="","",VLOOKUP(H4831,BD!B$2:C$16,2,FALSE))</f>
        <v/>
      </c>
      <c r="J4831" s="114"/>
      <c r="K4831" s="115" t="str">
        <f t="shared" si="215"/>
        <v/>
      </c>
      <c r="L4831" s="116" t="str">
        <f t="shared" ca="1" si="216"/>
        <v>-</v>
      </c>
      <c r="M4831" s="111" t="str">
        <f>IF(E4831="","",VLOOKUP(E4831,[1]PROJECTES!$C$14:$Z$5000,21,FALSE))</f>
        <v/>
      </c>
      <c r="N4831" s="117"/>
      <c r="O4831" s="118" t="s">
        <v>222</v>
      </c>
      <c r="P4831" s="119"/>
      <c r="Q4831" s="84"/>
      <c r="R4831" s="125"/>
      <c r="S4831" s="166"/>
      <c r="T4831" s="167"/>
    </row>
    <row r="4832" spans="1:20" s="121" customFormat="1" ht="20.100000000000001" customHeight="1" x14ac:dyDescent="0.3">
      <c r="A4832" s="80"/>
      <c r="B4832" s="110" t="str">
        <f>IF(E4832="","",VLOOKUP(E4832,[1]PROJECTES!$C$14:$G$5000,2,FALSE))</f>
        <v/>
      </c>
      <c r="C4832" s="80"/>
      <c r="D4832" s="283" t="str">
        <f>IF(E4832="","",VLOOKUP(E4832,[1]PROJECTES!$C$14:$G$5000,5,FALSE))</f>
        <v/>
      </c>
      <c r="E4832" s="79"/>
      <c r="F4832" s="110" t="str">
        <f>IF(I4832="","",VLOOKUP(I4832,[1]PROJECTES!$C$14:$G$5000,2,FALSE))</f>
        <v/>
      </c>
      <c r="G4832" s="112" t="str">
        <f>IF(E4832="","",VLOOKUP(E4832,[1]PROJECTES!$C$14:$G$5000,4,FALSE))</f>
        <v/>
      </c>
      <c r="H4832" s="95"/>
      <c r="I4832" s="113" t="str">
        <f>IF(H4832="","",VLOOKUP(H4832,BD!B$2:C$16,2,FALSE))</f>
        <v/>
      </c>
      <c r="J4832" s="114"/>
      <c r="K4832" s="115" t="str">
        <f t="shared" si="215"/>
        <v/>
      </c>
      <c r="L4832" s="116" t="str">
        <f t="shared" ca="1" si="216"/>
        <v>-</v>
      </c>
      <c r="M4832" s="111" t="str">
        <f>IF(E4832="","",VLOOKUP(E4832,[1]PROJECTES!$C$14:$Z$5000,21,FALSE))</f>
        <v/>
      </c>
      <c r="N4832" s="117"/>
      <c r="O4832" s="118" t="s">
        <v>222</v>
      </c>
      <c r="P4832" s="119"/>
      <c r="Q4832" s="84"/>
      <c r="R4832" s="125"/>
      <c r="S4832" s="166"/>
      <c r="T4832" s="167"/>
    </row>
    <row r="4833" spans="1:20" s="121" customFormat="1" ht="20.100000000000001" customHeight="1" x14ac:dyDescent="0.3">
      <c r="A4833" s="80"/>
      <c r="B4833" s="110" t="str">
        <f>IF(E4833="","",VLOOKUP(E4833,[1]PROJECTES!$C$14:$G$5000,2,FALSE))</f>
        <v/>
      </c>
      <c r="C4833" s="80"/>
      <c r="D4833" s="283" t="str">
        <f>IF(E4833="","",VLOOKUP(E4833,[1]PROJECTES!$C$14:$G$5000,5,FALSE))</f>
        <v/>
      </c>
      <c r="E4833" s="79"/>
      <c r="F4833" s="110" t="str">
        <f>IF(I4833="","",VLOOKUP(I4833,[1]PROJECTES!$C$14:$G$5000,2,FALSE))</f>
        <v/>
      </c>
      <c r="G4833" s="112" t="str">
        <f>IF(E4833="","",VLOOKUP(E4833,[1]PROJECTES!$C$14:$G$5000,4,FALSE))</f>
        <v/>
      </c>
      <c r="H4833" s="95"/>
      <c r="I4833" s="113" t="str">
        <f>IF(H4833="","",VLOOKUP(H4833,BD!B$2:C$16,2,FALSE))</f>
        <v/>
      </c>
      <c r="J4833" s="114"/>
      <c r="K4833" s="115" t="str">
        <f t="shared" si="207"/>
        <v/>
      </c>
      <c r="L4833" s="116" t="str">
        <f t="shared" ca="1" si="208"/>
        <v>-</v>
      </c>
      <c r="M4833" s="111" t="str">
        <f>IF(E4833="","",VLOOKUP(E4833,[1]PROJECTES!$C$14:$Z$5000,21,FALSE))</f>
        <v/>
      </c>
      <c r="N4833" s="117"/>
      <c r="O4833" s="118" t="s">
        <v>222</v>
      </c>
      <c r="P4833" s="119"/>
      <c r="Q4833" s="84"/>
      <c r="R4833" s="125"/>
      <c r="S4833" s="166"/>
      <c r="T4833" s="167"/>
    </row>
    <row r="4834" spans="1:20" s="121" customFormat="1" ht="20.100000000000001" customHeight="1" x14ac:dyDescent="0.3">
      <c r="A4834" s="80"/>
      <c r="B4834" s="110" t="str">
        <f>IF(E4834="","",VLOOKUP(E4834,[1]PROJECTES!$C$14:$G$5000,2,FALSE))</f>
        <v/>
      </c>
      <c r="C4834" s="80"/>
      <c r="D4834" s="283" t="str">
        <f>IF(E4834="","",VLOOKUP(E4834,[1]PROJECTES!$C$14:$G$5000,5,FALSE))</f>
        <v/>
      </c>
      <c r="E4834" s="79"/>
      <c r="F4834" s="110" t="str">
        <f>IF(I4834="","",VLOOKUP(I4834,[1]PROJECTES!$C$14:$G$5000,2,FALSE))</f>
        <v/>
      </c>
      <c r="G4834" s="112" t="str">
        <f>IF(E4834="","",VLOOKUP(E4834,[1]PROJECTES!$C$14:$G$5000,4,FALSE))</f>
        <v/>
      </c>
      <c r="H4834" s="95"/>
      <c r="I4834" s="113" t="str">
        <f>IF(H4834="","",VLOOKUP(H4834,BD!B$2:C$16,2,FALSE))</f>
        <v/>
      </c>
      <c r="J4834" s="114"/>
      <c r="K4834" s="115" t="str">
        <f t="shared" ref="K4834" si="217">IF(J4834="","",WEEKNUM(J4834,2)-0)</f>
        <v/>
      </c>
      <c r="L4834" s="116" t="str">
        <f t="shared" ref="L4834" ca="1" si="218">IF(M4834="","-",IF(G4834="TA","-",+M4834-TODAY()))</f>
        <v>-</v>
      </c>
      <c r="M4834" s="111" t="str">
        <f>IF(E4834="","",VLOOKUP(E4834,[1]PROJECTES!$C$14:$Z$5000,21,FALSE))</f>
        <v/>
      </c>
      <c r="N4834" s="117"/>
      <c r="O4834" s="118" t="s">
        <v>222</v>
      </c>
      <c r="P4834" s="119"/>
      <c r="Q4834" s="84"/>
      <c r="R4834" s="125"/>
      <c r="S4834" s="166"/>
      <c r="T4834" s="167"/>
    </row>
    <row r="4835" spans="1:20" s="121" customFormat="1" ht="20.100000000000001" customHeight="1" x14ac:dyDescent="0.3">
      <c r="A4835" s="80"/>
      <c r="B4835" s="110" t="str">
        <f>IF(E4835="","",VLOOKUP(E4835,[1]PROJECTES!$C$14:$G$5000,2,FALSE))</f>
        <v/>
      </c>
      <c r="C4835" s="80"/>
      <c r="D4835" s="283" t="str">
        <f>IF(E4835="","",VLOOKUP(E4835,[1]PROJECTES!$C$14:$G$5000,5,FALSE))</f>
        <v/>
      </c>
      <c r="E4835" s="79"/>
      <c r="F4835" s="110" t="str">
        <f>IF(I4835="","",VLOOKUP(I4835,[1]PROJECTES!$C$14:$G$5000,2,FALSE))</f>
        <v/>
      </c>
      <c r="G4835" s="112" t="str">
        <f>IF(E4835="","",VLOOKUP(E4835,[1]PROJECTES!$C$14:$G$5000,4,FALSE))</f>
        <v/>
      </c>
      <c r="H4835" s="95"/>
      <c r="I4835" s="113" t="str">
        <f>IF(H4835="","",VLOOKUP(H4835,BD!B$2:C$16,2,FALSE))</f>
        <v/>
      </c>
      <c r="J4835" s="144"/>
      <c r="K4835" s="115" t="str">
        <f t="shared" ref="K4835:K4889" si="219">IF(J4835="","",WEEKNUM(J4835,2)-0)</f>
        <v/>
      </c>
      <c r="L4835" s="116" t="str">
        <f t="shared" ref="L4835:L4890" ca="1" si="220">IF(M4835="","-",IF(G4835="TA","-",+M4835-TODAY()))</f>
        <v>-</v>
      </c>
      <c r="M4835" s="111" t="str">
        <f>IF(E4835="","",VLOOKUP(E4835,[1]PROJECTES!$C$14:$Z$5000,21,FALSE))</f>
        <v/>
      </c>
      <c r="N4835" s="117"/>
      <c r="O4835" s="118" t="s">
        <v>222</v>
      </c>
      <c r="P4835" s="119"/>
      <c r="Q4835" s="84"/>
      <c r="R4835" s="125"/>
      <c r="S4835" s="166"/>
      <c r="T4835" s="167"/>
    </row>
    <row r="4836" spans="1:20" s="121" customFormat="1" ht="20.100000000000001" customHeight="1" x14ac:dyDescent="0.3">
      <c r="A4836" s="80"/>
      <c r="B4836" s="110" t="str">
        <f>IF(E4836="","",VLOOKUP(E4836,[1]PROJECTES!$C$14:$G$5000,2,FALSE))</f>
        <v/>
      </c>
      <c r="C4836" s="80"/>
      <c r="D4836" s="283" t="str">
        <f>IF(E4836="","",VLOOKUP(E4836,[1]PROJECTES!$C$14:$G$5000,5,FALSE))</f>
        <v/>
      </c>
      <c r="E4836" s="79"/>
      <c r="F4836" s="110" t="str">
        <f>IF(I4836="","",VLOOKUP(I4836,[1]PROJECTES!$C$14:$G$5000,2,FALSE))</f>
        <v/>
      </c>
      <c r="G4836" s="112" t="str">
        <f>IF(E4836="","",VLOOKUP(E4836,[1]PROJECTES!$C$14:$G$5000,4,FALSE))</f>
        <v/>
      </c>
      <c r="H4836" s="95"/>
      <c r="I4836" s="113" t="str">
        <f>IF(H4836="","",VLOOKUP(H4836,BD!B$2:C$16,2,FALSE))</f>
        <v/>
      </c>
      <c r="J4836" s="114"/>
      <c r="K4836" s="115" t="str">
        <f t="shared" si="219"/>
        <v/>
      </c>
      <c r="L4836" s="116" t="str">
        <f t="shared" ca="1" si="220"/>
        <v>-</v>
      </c>
      <c r="M4836" s="111" t="str">
        <f>IF(E4836="","",VLOOKUP(E4836,[1]PROJECTES!$C$14:$Z$5000,21,FALSE))</f>
        <v/>
      </c>
      <c r="N4836" s="117"/>
      <c r="O4836" s="118" t="s">
        <v>222</v>
      </c>
      <c r="P4836" s="119"/>
      <c r="Q4836" s="84"/>
      <c r="R4836" s="125"/>
      <c r="S4836" s="166"/>
      <c r="T4836" s="167"/>
    </row>
    <row r="4837" spans="1:20" s="121" customFormat="1" ht="20.100000000000001" customHeight="1" x14ac:dyDescent="0.3">
      <c r="A4837" s="80"/>
      <c r="B4837" s="110" t="str">
        <f>IF(E4837="","",VLOOKUP(E4837,[1]PROJECTES!$C$14:$G$5000,2,FALSE))</f>
        <v/>
      </c>
      <c r="C4837" s="80"/>
      <c r="D4837" s="283" t="str">
        <f>IF(E4837="","",VLOOKUP(E4837,[1]PROJECTES!$C$14:$G$5000,5,FALSE))</f>
        <v/>
      </c>
      <c r="E4837" s="79"/>
      <c r="F4837" s="110" t="str">
        <f>IF(I4837="","",VLOOKUP(I4837,[1]PROJECTES!$C$14:$G$5000,2,FALSE))</f>
        <v/>
      </c>
      <c r="G4837" s="112" t="str">
        <f>IF(E4837="","",VLOOKUP(E4837,[1]PROJECTES!$C$14:$G$5000,4,FALSE))</f>
        <v/>
      </c>
      <c r="H4837" s="95"/>
      <c r="I4837" s="113" t="str">
        <f>IF(H4837="","",VLOOKUP(H4837,BD!B$2:C$16,2,FALSE))</f>
        <v/>
      </c>
      <c r="J4837" s="114"/>
      <c r="K4837" s="115" t="str">
        <f t="shared" si="219"/>
        <v/>
      </c>
      <c r="L4837" s="116" t="str">
        <f t="shared" ca="1" si="220"/>
        <v>-</v>
      </c>
      <c r="M4837" s="111" t="str">
        <f>IF(E4837="","",VLOOKUP(E4837,[1]PROJECTES!$C$14:$Z$5000,21,FALSE))</f>
        <v/>
      </c>
      <c r="N4837" s="117"/>
      <c r="O4837" s="118" t="s">
        <v>222</v>
      </c>
      <c r="P4837" s="119"/>
      <c r="Q4837" s="84"/>
      <c r="R4837" s="125"/>
      <c r="S4837" s="166"/>
      <c r="T4837" s="167"/>
    </row>
    <row r="4838" spans="1:20" s="121" customFormat="1" ht="20.100000000000001" customHeight="1" x14ac:dyDescent="0.3">
      <c r="A4838" s="80"/>
      <c r="B4838" s="110" t="str">
        <f>IF(E4838="","",VLOOKUP(E4838,[1]PROJECTES!$C$14:$G$5000,2,FALSE))</f>
        <v/>
      </c>
      <c r="C4838" s="80"/>
      <c r="D4838" s="283" t="str">
        <f>IF(E4838="","",VLOOKUP(E4838,[1]PROJECTES!$C$14:$G$5000,5,FALSE))</f>
        <v/>
      </c>
      <c r="E4838" s="79"/>
      <c r="F4838" s="110" t="str">
        <f>IF(I4838="","",VLOOKUP(I4838,[1]PROJECTES!$C$14:$G$5000,2,FALSE))</f>
        <v/>
      </c>
      <c r="G4838" s="112" t="str">
        <f>IF(E4838="","",VLOOKUP(E4838,[1]PROJECTES!$C$14:$G$5000,4,FALSE))</f>
        <v/>
      </c>
      <c r="H4838" s="95"/>
      <c r="I4838" s="113" t="str">
        <f>IF(H4838="","",VLOOKUP(H4838,BD!B$2:C$16,2,FALSE))</f>
        <v/>
      </c>
      <c r="J4838" s="114"/>
      <c r="K4838" s="115" t="str">
        <f t="shared" si="219"/>
        <v/>
      </c>
      <c r="L4838" s="116" t="str">
        <f t="shared" ca="1" si="220"/>
        <v>-</v>
      </c>
      <c r="M4838" s="111" t="str">
        <f>IF(E4838="","",VLOOKUP(E4838,[1]PROJECTES!$C$14:$Z$5000,21,FALSE))</f>
        <v/>
      </c>
      <c r="N4838" s="117"/>
      <c r="O4838" s="118" t="s">
        <v>222</v>
      </c>
      <c r="P4838" s="119"/>
      <c r="Q4838" s="84"/>
      <c r="R4838" s="125"/>
      <c r="S4838" s="166"/>
      <c r="T4838" s="167"/>
    </row>
    <row r="4839" spans="1:20" s="121" customFormat="1" ht="20.100000000000001" customHeight="1" x14ac:dyDescent="0.3">
      <c r="A4839" s="80"/>
      <c r="B4839" s="110" t="str">
        <f>IF(E4839="","",VLOOKUP(E4839,[1]PROJECTES!$C$14:$G$5000,2,FALSE))</f>
        <v/>
      </c>
      <c r="C4839" s="80"/>
      <c r="D4839" s="283" t="str">
        <f>IF(E4839="","",VLOOKUP(E4839,[1]PROJECTES!$C$14:$G$5000,5,FALSE))</f>
        <v/>
      </c>
      <c r="E4839" s="79"/>
      <c r="F4839" s="110" t="str">
        <f>IF(I4839="","",VLOOKUP(I4839,[1]PROJECTES!$C$14:$G$5000,2,FALSE))</f>
        <v/>
      </c>
      <c r="G4839" s="112" t="str">
        <f>IF(E4839="","",VLOOKUP(E4839,[1]PROJECTES!$C$14:$G$5000,4,FALSE))</f>
        <v/>
      </c>
      <c r="H4839" s="95"/>
      <c r="I4839" s="113" t="str">
        <f>IF(H4839="","",VLOOKUP(H4839,BD!B$2:C$16,2,FALSE))</f>
        <v/>
      </c>
      <c r="J4839" s="114"/>
      <c r="K4839" s="115" t="str">
        <f t="shared" si="219"/>
        <v/>
      </c>
      <c r="L4839" s="116" t="str">
        <f t="shared" ca="1" si="220"/>
        <v>-</v>
      </c>
      <c r="M4839" s="111" t="str">
        <f>IF(E4839="","",VLOOKUP(E4839,[1]PROJECTES!$C$14:$Z$5000,21,FALSE))</f>
        <v/>
      </c>
      <c r="N4839" s="117"/>
      <c r="O4839" s="118" t="s">
        <v>222</v>
      </c>
      <c r="P4839" s="119"/>
      <c r="Q4839" s="84"/>
      <c r="R4839" s="125"/>
      <c r="S4839" s="166"/>
      <c r="T4839" s="167"/>
    </row>
    <row r="4840" spans="1:20" s="121" customFormat="1" ht="20.100000000000001" customHeight="1" x14ac:dyDescent="0.3">
      <c r="A4840" s="80"/>
      <c r="B4840" s="110" t="str">
        <f>IF(E4840="","",VLOOKUP(E4840,[1]PROJECTES!$C$14:$G$5000,2,FALSE))</f>
        <v/>
      </c>
      <c r="C4840" s="80"/>
      <c r="D4840" s="283" t="str">
        <f>IF(E4840="","",VLOOKUP(E4840,[1]PROJECTES!$C$14:$G$5000,5,FALSE))</f>
        <v/>
      </c>
      <c r="E4840" s="79"/>
      <c r="F4840" s="110" t="str">
        <f>IF(I4840="","",VLOOKUP(I4840,[1]PROJECTES!$C$14:$G$5000,2,FALSE))</f>
        <v/>
      </c>
      <c r="G4840" s="112" t="str">
        <f>IF(E4840="","",VLOOKUP(E4840,[1]PROJECTES!$C$14:$G$5000,4,FALSE))</f>
        <v/>
      </c>
      <c r="H4840" s="95"/>
      <c r="I4840" s="113" t="str">
        <f>IF(H4840="","",VLOOKUP(H4840,BD!B$2:C$16,2,FALSE))</f>
        <v/>
      </c>
      <c r="J4840" s="114"/>
      <c r="K4840" s="115" t="str">
        <f t="shared" si="219"/>
        <v/>
      </c>
      <c r="L4840" s="116" t="str">
        <f t="shared" ca="1" si="220"/>
        <v>-</v>
      </c>
      <c r="M4840" s="111" t="str">
        <f>IF(E4840="","",VLOOKUP(E4840,[1]PROJECTES!$C$14:$Z$5000,21,FALSE))</f>
        <v/>
      </c>
      <c r="N4840" s="117"/>
      <c r="O4840" s="118" t="s">
        <v>222</v>
      </c>
      <c r="P4840" s="119"/>
      <c r="Q4840" s="84"/>
      <c r="R4840" s="125"/>
      <c r="S4840" s="166"/>
      <c r="T4840" s="167"/>
    </row>
    <row r="4841" spans="1:20" s="121" customFormat="1" ht="20.100000000000001" customHeight="1" x14ac:dyDescent="0.3">
      <c r="A4841" s="80"/>
      <c r="B4841" s="110" t="str">
        <f>IF(E4841="","",VLOOKUP(E4841,[1]PROJECTES!$C$14:$G$5000,2,FALSE))</f>
        <v/>
      </c>
      <c r="C4841" s="80"/>
      <c r="D4841" s="283" t="str">
        <f>IF(E4841="","",VLOOKUP(E4841,[1]PROJECTES!$C$14:$G$5000,5,FALSE))</f>
        <v/>
      </c>
      <c r="E4841" s="79"/>
      <c r="F4841" s="110" t="str">
        <f>IF(I4841="","",VLOOKUP(I4841,[1]PROJECTES!$C$14:$G$5000,2,FALSE))</f>
        <v/>
      </c>
      <c r="G4841" s="112" t="str">
        <f>IF(E4841="","",VLOOKUP(E4841,[1]PROJECTES!$C$14:$G$5000,4,FALSE))</f>
        <v/>
      </c>
      <c r="H4841" s="95"/>
      <c r="I4841" s="113" t="str">
        <f>IF(H4841="","",VLOOKUP(H4841,BD!B$2:C$16,2,FALSE))</f>
        <v/>
      </c>
      <c r="J4841" s="114"/>
      <c r="K4841" s="115" t="str">
        <f t="shared" si="219"/>
        <v/>
      </c>
      <c r="L4841" s="116" t="str">
        <f t="shared" ca="1" si="220"/>
        <v>-</v>
      </c>
      <c r="M4841" s="111" t="str">
        <f>IF(E4841="","",VLOOKUP(E4841,[1]PROJECTES!$C$14:$Z$5000,21,FALSE))</f>
        <v/>
      </c>
      <c r="N4841" s="117"/>
      <c r="O4841" s="118" t="s">
        <v>222</v>
      </c>
      <c r="P4841" s="119"/>
      <c r="Q4841" s="84"/>
      <c r="R4841" s="125"/>
      <c r="S4841" s="166"/>
      <c r="T4841" s="167"/>
    </row>
    <row r="4842" spans="1:20" s="121" customFormat="1" ht="20.100000000000001" customHeight="1" x14ac:dyDescent="0.3">
      <c r="A4842" s="80"/>
      <c r="B4842" s="110" t="str">
        <f>IF(E4842="","",VLOOKUP(E4842,[1]PROJECTES!$C$14:$G$5000,2,FALSE))</f>
        <v/>
      </c>
      <c r="C4842" s="80"/>
      <c r="D4842" s="283" t="str">
        <f>IF(E4842="","",VLOOKUP(E4842,[1]PROJECTES!$C$14:$G$5000,5,FALSE))</f>
        <v/>
      </c>
      <c r="E4842" s="79"/>
      <c r="F4842" s="110" t="str">
        <f>IF(I4842="","",VLOOKUP(I4842,[1]PROJECTES!$C$14:$G$5000,2,FALSE))</f>
        <v/>
      </c>
      <c r="G4842" s="112" t="str">
        <f>IF(E4842="","",VLOOKUP(E4842,[1]PROJECTES!$C$14:$G$5000,4,FALSE))</f>
        <v/>
      </c>
      <c r="H4842" s="95"/>
      <c r="I4842" s="113" t="str">
        <f>IF(H4842="","",VLOOKUP(H4842,BD!B$2:C$16,2,FALSE))</f>
        <v/>
      </c>
      <c r="J4842" s="114"/>
      <c r="K4842" s="115" t="str">
        <f t="shared" si="219"/>
        <v/>
      </c>
      <c r="L4842" s="116" t="str">
        <f t="shared" ca="1" si="220"/>
        <v>-</v>
      </c>
      <c r="M4842" s="111" t="str">
        <f>IF(E4842="","",VLOOKUP(E4842,[1]PROJECTES!$C$14:$Z$5000,21,FALSE))</f>
        <v/>
      </c>
      <c r="N4842" s="117"/>
      <c r="O4842" s="118" t="s">
        <v>222</v>
      </c>
      <c r="P4842" s="119"/>
      <c r="Q4842" s="84"/>
      <c r="R4842" s="125"/>
      <c r="S4842" s="166"/>
      <c r="T4842" s="167"/>
    </row>
    <row r="4843" spans="1:20" s="121" customFormat="1" ht="20.100000000000001" customHeight="1" x14ac:dyDescent="0.3">
      <c r="A4843" s="80"/>
      <c r="B4843" s="110" t="str">
        <f>IF(E4843="","",VLOOKUP(E4843,[1]PROJECTES!$C$14:$G$5000,2,FALSE))</f>
        <v/>
      </c>
      <c r="C4843" s="80"/>
      <c r="D4843" s="283" t="str">
        <f>IF(E4843="","",VLOOKUP(E4843,[1]PROJECTES!$C$14:$G$5000,5,FALSE))</f>
        <v/>
      </c>
      <c r="E4843" s="79"/>
      <c r="F4843" s="110" t="str">
        <f>IF(I4843="","",VLOOKUP(I4843,[1]PROJECTES!$C$14:$G$5000,2,FALSE))</f>
        <v/>
      </c>
      <c r="G4843" s="112" t="str">
        <f>IF(E4843="","",VLOOKUP(E4843,[1]PROJECTES!$C$14:$G$5000,4,FALSE))</f>
        <v/>
      </c>
      <c r="H4843" s="95"/>
      <c r="I4843" s="113" t="str">
        <f>IF(H4843="","",VLOOKUP(H4843,BD!B$2:C$16,2,FALSE))</f>
        <v/>
      </c>
      <c r="J4843" s="114"/>
      <c r="K4843" s="115" t="str">
        <f t="shared" si="219"/>
        <v/>
      </c>
      <c r="L4843" s="116" t="str">
        <f t="shared" ca="1" si="220"/>
        <v>-</v>
      </c>
      <c r="M4843" s="111" t="str">
        <f>IF(E4843="","",VLOOKUP(E4843,[1]PROJECTES!$C$14:$Z$5000,21,FALSE))</f>
        <v/>
      </c>
      <c r="N4843" s="117"/>
      <c r="O4843" s="118" t="s">
        <v>222</v>
      </c>
      <c r="P4843" s="119"/>
      <c r="Q4843" s="84"/>
      <c r="R4843" s="125"/>
      <c r="S4843" s="166"/>
      <c r="T4843" s="167"/>
    </row>
    <row r="4844" spans="1:20" s="121" customFormat="1" ht="20.100000000000001" customHeight="1" x14ac:dyDescent="0.3">
      <c r="A4844" s="80"/>
      <c r="B4844" s="110" t="str">
        <f>IF(E4844="","",VLOOKUP(E4844,[1]PROJECTES!$C$14:$G$5000,2,FALSE))</f>
        <v/>
      </c>
      <c r="C4844" s="80"/>
      <c r="D4844" s="283" t="str">
        <f>IF(E4844="","",VLOOKUP(E4844,[1]PROJECTES!$C$14:$G$5000,5,FALSE))</f>
        <v/>
      </c>
      <c r="E4844" s="79"/>
      <c r="F4844" s="110" t="str">
        <f>IF(I4844="","",VLOOKUP(I4844,[1]PROJECTES!$C$14:$G$5000,2,FALSE))</f>
        <v/>
      </c>
      <c r="G4844" s="112" t="str">
        <f>IF(E4844="","",VLOOKUP(E4844,[1]PROJECTES!$C$14:$G$5000,4,FALSE))</f>
        <v/>
      </c>
      <c r="H4844" s="95"/>
      <c r="I4844" s="113" t="str">
        <f>IF(H4844="","",VLOOKUP(H4844,BD!B$2:C$16,2,FALSE))</f>
        <v/>
      </c>
      <c r="J4844" s="147"/>
      <c r="K4844" s="115" t="str">
        <f t="shared" si="219"/>
        <v/>
      </c>
      <c r="L4844" s="116" t="str">
        <f t="shared" ca="1" si="220"/>
        <v>-</v>
      </c>
      <c r="M4844" s="111" t="str">
        <f>IF(E4844="","",VLOOKUP(E4844,[1]PROJECTES!$C$14:$Z$5000,21,FALSE))</f>
        <v/>
      </c>
      <c r="N4844" s="117"/>
      <c r="O4844" s="118" t="s">
        <v>222</v>
      </c>
      <c r="P4844" s="119"/>
      <c r="Q4844" s="84"/>
      <c r="R4844" s="125"/>
      <c r="S4844" s="166"/>
      <c r="T4844" s="167"/>
    </row>
    <row r="4845" spans="1:20" s="121" customFormat="1" ht="20.100000000000001" customHeight="1" x14ac:dyDescent="0.3">
      <c r="A4845" s="80"/>
      <c r="B4845" s="110" t="str">
        <f>IF(E4845="","",VLOOKUP(E4845,[1]PROJECTES!$C$14:$G$5000,2,FALSE))</f>
        <v/>
      </c>
      <c r="C4845" s="80"/>
      <c r="D4845" s="283" t="str">
        <f>IF(E4845="","",VLOOKUP(E4845,[1]PROJECTES!$C$14:$G$5000,5,FALSE))</f>
        <v/>
      </c>
      <c r="E4845" s="79"/>
      <c r="F4845" s="110" t="str">
        <f>IF(I4845="","",VLOOKUP(I4845,[1]PROJECTES!$C$14:$G$5000,2,FALSE))</f>
        <v/>
      </c>
      <c r="G4845" s="112" t="str">
        <f>IF(E4845="","",VLOOKUP(E4845,[1]PROJECTES!$C$14:$G$5000,4,FALSE))</f>
        <v/>
      </c>
      <c r="H4845" s="95"/>
      <c r="I4845" s="113" t="str">
        <f>IF(H4845="","",VLOOKUP(H4845,BD!B$2:C$16,2,FALSE))</f>
        <v/>
      </c>
      <c r="J4845" s="114"/>
      <c r="K4845" s="115" t="str">
        <f t="shared" si="219"/>
        <v/>
      </c>
      <c r="L4845" s="116" t="str">
        <f t="shared" ca="1" si="220"/>
        <v>-</v>
      </c>
      <c r="M4845" s="111" t="str">
        <f>IF(E4845="","",VLOOKUP(E4845,[1]PROJECTES!$C$14:$Z$5000,21,FALSE))</f>
        <v/>
      </c>
      <c r="N4845" s="117"/>
      <c r="O4845" s="118" t="s">
        <v>222</v>
      </c>
      <c r="P4845" s="119"/>
      <c r="Q4845" s="84"/>
      <c r="R4845" s="125"/>
      <c r="S4845" s="166"/>
      <c r="T4845" s="167"/>
    </row>
    <row r="4846" spans="1:20" s="121" customFormat="1" ht="20.100000000000001" customHeight="1" x14ac:dyDescent="0.3">
      <c r="A4846" s="80"/>
      <c r="B4846" s="110" t="str">
        <f>IF(E4846="","",VLOOKUP(E4846,[1]PROJECTES!$C$14:$G$5000,2,FALSE))</f>
        <v/>
      </c>
      <c r="C4846" s="80"/>
      <c r="D4846" s="283" t="str">
        <f>IF(E4846="","",VLOOKUP(E4846,[1]PROJECTES!$C$14:$G$5000,5,FALSE))</f>
        <v/>
      </c>
      <c r="E4846" s="79"/>
      <c r="F4846" s="110" t="str">
        <f>IF(I4846="","",VLOOKUP(I4846,[1]PROJECTES!$C$14:$G$5000,2,FALSE))</f>
        <v/>
      </c>
      <c r="G4846" s="112" t="str">
        <f>IF(E4846="","",VLOOKUP(E4846,[1]PROJECTES!$C$14:$G$5000,4,FALSE))</f>
        <v/>
      </c>
      <c r="H4846" s="95"/>
      <c r="I4846" s="113" t="str">
        <f>IF(H4846="","",VLOOKUP(H4846,BD!B$2:C$16,2,FALSE))</f>
        <v/>
      </c>
      <c r="J4846" s="114"/>
      <c r="K4846" s="115" t="str">
        <f t="shared" si="219"/>
        <v/>
      </c>
      <c r="L4846" s="116" t="str">
        <f t="shared" ca="1" si="220"/>
        <v>-</v>
      </c>
      <c r="M4846" s="111" t="str">
        <f>IF(E4846="","",VLOOKUP(E4846,[1]PROJECTES!$C$14:$Z$5000,21,FALSE))</f>
        <v/>
      </c>
      <c r="N4846" s="117"/>
      <c r="O4846" s="118" t="s">
        <v>222</v>
      </c>
      <c r="P4846" s="119"/>
      <c r="Q4846" s="84"/>
      <c r="R4846" s="125"/>
      <c r="S4846" s="166"/>
      <c r="T4846" s="167"/>
    </row>
    <row r="4847" spans="1:20" s="121" customFormat="1" ht="20.100000000000001" customHeight="1" x14ac:dyDescent="0.3">
      <c r="A4847" s="80"/>
      <c r="B4847" s="110" t="str">
        <f>IF(E4847="","",VLOOKUP(E4847,[1]PROJECTES!$C$14:$G$5000,2,FALSE))</f>
        <v/>
      </c>
      <c r="C4847" s="80"/>
      <c r="D4847" s="283" t="str">
        <f>IF(E4847="","",VLOOKUP(E4847,[1]PROJECTES!$C$14:$G$5000,5,FALSE))</f>
        <v/>
      </c>
      <c r="E4847" s="79"/>
      <c r="F4847" s="110" t="str">
        <f>IF(I4847="","",VLOOKUP(I4847,[1]PROJECTES!$C$14:$G$5000,2,FALSE))</f>
        <v/>
      </c>
      <c r="G4847" s="112" t="str">
        <f>IF(E4847="","",VLOOKUP(E4847,[1]PROJECTES!$C$14:$G$5000,4,FALSE))</f>
        <v/>
      </c>
      <c r="H4847" s="95"/>
      <c r="I4847" s="113" t="str">
        <f>IF(H4847="","",VLOOKUP(H4847,BD!B$2:C$16,2,FALSE))</f>
        <v/>
      </c>
      <c r="J4847" s="114"/>
      <c r="K4847" s="115" t="str">
        <f t="shared" si="219"/>
        <v/>
      </c>
      <c r="L4847" s="116" t="str">
        <f t="shared" ca="1" si="220"/>
        <v>-</v>
      </c>
      <c r="M4847" s="111" t="str">
        <f>IF(E4847="","",VLOOKUP(E4847,[1]PROJECTES!$C$14:$Z$5000,21,FALSE))</f>
        <v/>
      </c>
      <c r="N4847" s="117"/>
      <c r="O4847" s="118" t="s">
        <v>222</v>
      </c>
      <c r="P4847" s="119"/>
      <c r="Q4847" s="84"/>
      <c r="R4847" s="125"/>
      <c r="S4847" s="166"/>
      <c r="T4847" s="167"/>
    </row>
    <row r="4848" spans="1:20" s="121" customFormat="1" ht="20.100000000000001" customHeight="1" x14ac:dyDescent="0.3">
      <c r="A4848" s="80"/>
      <c r="B4848" s="110" t="str">
        <f>IF(E4848="","",VLOOKUP(E4848,[1]PROJECTES!$C$14:$G$5000,2,FALSE))</f>
        <v/>
      </c>
      <c r="C4848" s="80"/>
      <c r="D4848" s="283" t="str">
        <f>IF(E4848="","",VLOOKUP(E4848,[1]PROJECTES!$C$14:$G$5000,5,FALSE))</f>
        <v/>
      </c>
      <c r="E4848" s="79"/>
      <c r="F4848" s="110" t="str">
        <f>IF(I4848="","",VLOOKUP(I4848,[1]PROJECTES!$C$14:$G$5000,2,FALSE))</f>
        <v/>
      </c>
      <c r="G4848" s="112" t="str">
        <f>IF(E4848="","",VLOOKUP(E4848,[1]PROJECTES!$C$14:$G$5000,4,FALSE))</f>
        <v/>
      </c>
      <c r="H4848" s="95"/>
      <c r="I4848" s="113" t="str">
        <f>IF(H4848="","",VLOOKUP(H4848,BD!B$2:C$16,2,FALSE))</f>
        <v/>
      </c>
      <c r="J4848" s="114"/>
      <c r="K4848" s="115" t="str">
        <f t="shared" si="219"/>
        <v/>
      </c>
      <c r="L4848" s="116" t="str">
        <f t="shared" ca="1" si="220"/>
        <v>-</v>
      </c>
      <c r="M4848" s="111" t="str">
        <f>IF(E4848="","",VLOOKUP(E4848,[1]PROJECTES!$C$14:$Z$5000,21,FALSE))</f>
        <v/>
      </c>
      <c r="N4848" s="117"/>
      <c r="O4848" s="118" t="s">
        <v>222</v>
      </c>
      <c r="P4848" s="119"/>
      <c r="Q4848" s="84"/>
      <c r="R4848" s="125"/>
      <c r="S4848" s="166"/>
      <c r="T4848" s="167"/>
    </row>
    <row r="4849" spans="1:20" s="121" customFormat="1" ht="20.100000000000001" customHeight="1" x14ac:dyDescent="0.3">
      <c r="A4849" s="80"/>
      <c r="B4849" s="110" t="str">
        <f>IF(E4849="","",VLOOKUP(E4849,[1]PROJECTES!$C$14:$G$5000,2,FALSE))</f>
        <v/>
      </c>
      <c r="C4849" s="80"/>
      <c r="D4849" s="283" t="str">
        <f>IF(E4849="","",VLOOKUP(E4849,[1]PROJECTES!$C$14:$G$5000,5,FALSE))</f>
        <v/>
      </c>
      <c r="E4849" s="79"/>
      <c r="F4849" s="110" t="str">
        <f>IF(I4849="","",VLOOKUP(I4849,[1]PROJECTES!$C$14:$G$5000,2,FALSE))</f>
        <v/>
      </c>
      <c r="G4849" s="112" t="str">
        <f>IF(E4849="","",VLOOKUP(E4849,[1]PROJECTES!$C$14:$G$5000,4,FALSE))</f>
        <v/>
      </c>
      <c r="H4849" s="95"/>
      <c r="I4849" s="113" t="str">
        <f>IF(H4849="","",VLOOKUP(H4849,BD!B$2:C$16,2,FALSE))</f>
        <v/>
      </c>
      <c r="J4849" s="114"/>
      <c r="K4849" s="115" t="str">
        <f t="shared" si="219"/>
        <v/>
      </c>
      <c r="L4849" s="116" t="str">
        <f t="shared" ca="1" si="220"/>
        <v>-</v>
      </c>
      <c r="M4849" s="111" t="str">
        <f>IF(E4849="","",VLOOKUP(E4849,[1]PROJECTES!$C$14:$Z$5000,21,FALSE))</f>
        <v/>
      </c>
      <c r="N4849" s="117"/>
      <c r="O4849" s="118" t="s">
        <v>222</v>
      </c>
      <c r="P4849" s="119"/>
      <c r="Q4849" s="84"/>
      <c r="R4849" s="125"/>
      <c r="S4849" s="166"/>
      <c r="T4849" s="167"/>
    </row>
    <row r="4850" spans="1:20" s="121" customFormat="1" ht="20.100000000000001" customHeight="1" x14ac:dyDescent="0.3">
      <c r="A4850" s="80"/>
      <c r="B4850" s="110" t="str">
        <f>IF(E4850="","",VLOOKUP(E4850,[1]PROJECTES!$C$14:$G$5000,2,FALSE))</f>
        <v/>
      </c>
      <c r="C4850" s="80"/>
      <c r="D4850" s="283" t="str">
        <f>IF(E4850="","",VLOOKUP(E4850,[1]PROJECTES!$C$14:$G$5000,5,FALSE))</f>
        <v/>
      </c>
      <c r="E4850" s="79"/>
      <c r="F4850" s="110" t="str">
        <f>IF(I4850="","",VLOOKUP(I4850,[1]PROJECTES!$C$14:$G$5000,2,FALSE))</f>
        <v/>
      </c>
      <c r="G4850" s="112" t="str">
        <f>IF(E4850="","",VLOOKUP(E4850,[1]PROJECTES!$C$14:$G$5000,4,FALSE))</f>
        <v/>
      </c>
      <c r="H4850" s="95"/>
      <c r="I4850" s="113" t="str">
        <f>IF(H4850="","",VLOOKUP(H4850,BD!B$2:C$16,2,FALSE))</f>
        <v/>
      </c>
      <c r="J4850" s="114"/>
      <c r="K4850" s="115" t="str">
        <f t="shared" si="219"/>
        <v/>
      </c>
      <c r="L4850" s="116" t="str">
        <f t="shared" ca="1" si="220"/>
        <v>-</v>
      </c>
      <c r="M4850" s="111" t="str">
        <f>IF(E4850="","",VLOOKUP(E4850,[1]PROJECTES!$C$14:$Z$5000,21,FALSE))</f>
        <v/>
      </c>
      <c r="N4850" s="117"/>
      <c r="O4850" s="118" t="s">
        <v>222</v>
      </c>
      <c r="P4850" s="119"/>
      <c r="Q4850" s="84"/>
      <c r="R4850" s="125"/>
      <c r="S4850" s="166"/>
      <c r="T4850" s="167"/>
    </row>
    <row r="4851" spans="1:20" s="121" customFormat="1" ht="20.100000000000001" customHeight="1" x14ac:dyDescent="0.3">
      <c r="A4851" s="80"/>
      <c r="B4851" s="110" t="str">
        <f>IF(E4851="","",VLOOKUP(E4851,[1]PROJECTES!$C$14:$G$5000,2,FALSE))</f>
        <v/>
      </c>
      <c r="C4851" s="80"/>
      <c r="D4851" s="283" t="str">
        <f>IF(E4851="","",VLOOKUP(E4851,[1]PROJECTES!$C$14:$G$5000,5,FALSE))</f>
        <v/>
      </c>
      <c r="E4851" s="79"/>
      <c r="F4851" s="110" t="str">
        <f>IF(I4851="","",VLOOKUP(I4851,[1]PROJECTES!$C$14:$G$5000,2,FALSE))</f>
        <v/>
      </c>
      <c r="G4851" s="112" t="str">
        <f>IF(E4851="","",VLOOKUP(E4851,[1]PROJECTES!$C$14:$G$5000,4,FALSE))</f>
        <v/>
      </c>
      <c r="H4851" s="95"/>
      <c r="I4851" s="113" t="str">
        <f>IF(H4851="","",VLOOKUP(H4851,BD!B$2:C$16,2,FALSE))</f>
        <v/>
      </c>
      <c r="J4851" s="114"/>
      <c r="K4851" s="115" t="str">
        <f t="shared" si="219"/>
        <v/>
      </c>
      <c r="L4851" s="116" t="str">
        <f t="shared" ca="1" si="220"/>
        <v>-</v>
      </c>
      <c r="M4851" s="111" t="str">
        <f>IF(E4851="","",VLOOKUP(E4851,[1]PROJECTES!$C$14:$Z$5000,21,FALSE))</f>
        <v/>
      </c>
      <c r="N4851" s="117"/>
      <c r="O4851" s="118" t="s">
        <v>222</v>
      </c>
      <c r="P4851" s="119"/>
      <c r="Q4851" s="84"/>
      <c r="R4851" s="125"/>
      <c r="S4851" s="166"/>
      <c r="T4851" s="167"/>
    </row>
    <row r="4852" spans="1:20" s="121" customFormat="1" ht="20.100000000000001" customHeight="1" x14ac:dyDescent="0.3">
      <c r="A4852" s="80"/>
      <c r="B4852" s="110" t="str">
        <f>IF(E4852="","",VLOOKUP(E4852,[1]PROJECTES!$C$14:$G$5000,2,FALSE))</f>
        <v/>
      </c>
      <c r="C4852" s="80"/>
      <c r="D4852" s="283" t="str">
        <f>IF(E4852="","",VLOOKUP(E4852,[1]PROJECTES!$C$14:$G$5000,5,FALSE))</f>
        <v/>
      </c>
      <c r="E4852" s="79"/>
      <c r="F4852" s="110" t="str">
        <f>IF(I4852="","",VLOOKUP(I4852,[1]PROJECTES!$C$14:$G$5000,2,FALSE))</f>
        <v/>
      </c>
      <c r="G4852" s="112" t="str">
        <f>IF(E4852="","",VLOOKUP(E4852,[1]PROJECTES!$C$14:$G$5000,4,FALSE))</f>
        <v/>
      </c>
      <c r="H4852" s="95"/>
      <c r="I4852" s="113" t="str">
        <f>IF(H4852="","",VLOOKUP(H4852,BD!B$2:C$16,2,FALSE))</f>
        <v/>
      </c>
      <c r="J4852" s="114"/>
      <c r="K4852" s="115" t="str">
        <f t="shared" si="219"/>
        <v/>
      </c>
      <c r="L4852" s="116" t="str">
        <f t="shared" ca="1" si="220"/>
        <v>-</v>
      </c>
      <c r="M4852" s="111" t="str">
        <f>IF(E4852="","",VLOOKUP(E4852,[1]PROJECTES!$C$14:$Z$5000,21,FALSE))</f>
        <v/>
      </c>
      <c r="N4852" s="117"/>
      <c r="O4852" s="118" t="s">
        <v>222</v>
      </c>
      <c r="P4852" s="119"/>
      <c r="Q4852" s="84"/>
      <c r="R4852" s="125"/>
      <c r="S4852" s="166"/>
      <c r="T4852" s="167"/>
    </row>
    <row r="4853" spans="1:20" s="121" customFormat="1" ht="20.100000000000001" customHeight="1" x14ac:dyDescent="0.3">
      <c r="A4853" s="80"/>
      <c r="B4853" s="110" t="str">
        <f>IF(E4853="","",VLOOKUP(E4853,[1]PROJECTES!$C$14:$G$5000,2,FALSE))</f>
        <v/>
      </c>
      <c r="C4853" s="80"/>
      <c r="D4853" s="283" t="str">
        <f>IF(E4853="","",VLOOKUP(E4853,[1]PROJECTES!$C$14:$G$5000,5,FALSE))</f>
        <v/>
      </c>
      <c r="E4853" s="79"/>
      <c r="F4853" s="110" t="str">
        <f>IF(I4853="","",VLOOKUP(I4853,[1]PROJECTES!$C$14:$G$5000,2,FALSE))</f>
        <v/>
      </c>
      <c r="G4853" s="112" t="str">
        <f>IF(E4853="","",VLOOKUP(E4853,[1]PROJECTES!$C$14:$G$5000,4,FALSE))</f>
        <v/>
      </c>
      <c r="H4853" s="95"/>
      <c r="I4853" s="113" t="str">
        <f>IF(H4853="","",VLOOKUP(H4853,BD!B$2:C$16,2,FALSE))</f>
        <v/>
      </c>
      <c r="J4853" s="114"/>
      <c r="K4853" s="115" t="str">
        <f t="shared" si="219"/>
        <v/>
      </c>
      <c r="L4853" s="116" t="str">
        <f t="shared" ca="1" si="220"/>
        <v>-</v>
      </c>
      <c r="M4853" s="111" t="str">
        <f>IF(E4853="","",VLOOKUP(E4853,[1]PROJECTES!$C$14:$Z$5000,21,FALSE))</f>
        <v/>
      </c>
      <c r="N4853" s="117"/>
      <c r="O4853" s="118" t="s">
        <v>222</v>
      </c>
      <c r="P4853" s="119"/>
      <c r="Q4853" s="84"/>
      <c r="R4853" s="125"/>
      <c r="S4853" s="166"/>
      <c r="T4853" s="167"/>
    </row>
    <row r="4854" spans="1:20" s="121" customFormat="1" ht="20.100000000000001" customHeight="1" x14ac:dyDescent="0.3">
      <c r="A4854" s="80"/>
      <c r="B4854" s="110" t="str">
        <f>IF(E4854="","",VLOOKUP(E4854,[1]PROJECTES!$C$14:$G$5000,2,FALSE))</f>
        <v/>
      </c>
      <c r="C4854" s="80"/>
      <c r="D4854" s="283" t="str">
        <f>IF(E4854="","",VLOOKUP(E4854,[1]PROJECTES!$C$14:$G$5000,5,FALSE))</f>
        <v/>
      </c>
      <c r="E4854" s="79"/>
      <c r="F4854" s="110" t="str">
        <f>IF(I4854="","",VLOOKUP(I4854,[1]PROJECTES!$C$14:$G$5000,2,FALSE))</f>
        <v/>
      </c>
      <c r="G4854" s="112" t="str">
        <f>IF(E4854="","",VLOOKUP(E4854,[1]PROJECTES!$C$14:$G$5000,4,FALSE))</f>
        <v/>
      </c>
      <c r="H4854" s="95"/>
      <c r="I4854" s="113" t="str">
        <f>IF(H4854="","",VLOOKUP(H4854,BD!B$2:C$16,2,FALSE))</f>
        <v/>
      </c>
      <c r="J4854" s="114"/>
      <c r="K4854" s="115" t="str">
        <f t="shared" si="219"/>
        <v/>
      </c>
      <c r="L4854" s="116" t="str">
        <f t="shared" ca="1" si="220"/>
        <v>-</v>
      </c>
      <c r="M4854" s="111" t="str">
        <f>IF(E4854="","",VLOOKUP(E4854,[1]PROJECTES!$C$14:$Z$5000,21,FALSE))</f>
        <v/>
      </c>
      <c r="N4854" s="117"/>
      <c r="O4854" s="118" t="s">
        <v>222</v>
      </c>
      <c r="P4854" s="119"/>
      <c r="Q4854" s="84"/>
      <c r="R4854" s="125"/>
      <c r="S4854" s="166"/>
      <c r="T4854" s="167"/>
    </row>
    <row r="4855" spans="1:20" s="121" customFormat="1" ht="20.100000000000001" customHeight="1" x14ac:dyDescent="0.3">
      <c r="A4855" s="80"/>
      <c r="B4855" s="110" t="str">
        <f>IF(E4855="","",VLOOKUP(E4855,[1]PROJECTES!$C$14:$G$5000,2,FALSE))</f>
        <v/>
      </c>
      <c r="C4855" s="80"/>
      <c r="D4855" s="283" t="str">
        <f>IF(E4855="","",VLOOKUP(E4855,[1]PROJECTES!$C$14:$G$5000,5,FALSE))</f>
        <v/>
      </c>
      <c r="E4855" s="79"/>
      <c r="F4855" s="110" t="str">
        <f>IF(I4855="","",VLOOKUP(I4855,[1]PROJECTES!$C$14:$G$5000,2,FALSE))</f>
        <v/>
      </c>
      <c r="G4855" s="112" t="str">
        <f>IF(E4855="","",VLOOKUP(E4855,[1]PROJECTES!$C$14:$G$5000,4,FALSE))</f>
        <v/>
      </c>
      <c r="H4855" s="95"/>
      <c r="I4855" s="113" t="str">
        <f>IF(H4855="","",VLOOKUP(H4855,BD!B$2:C$16,2,FALSE))</f>
        <v/>
      </c>
      <c r="J4855" s="114"/>
      <c r="K4855" s="115" t="str">
        <f t="shared" si="219"/>
        <v/>
      </c>
      <c r="L4855" s="116" t="str">
        <f t="shared" ca="1" si="220"/>
        <v>-</v>
      </c>
      <c r="M4855" s="111" t="str">
        <f>IF(E4855="","",VLOOKUP(E4855,[1]PROJECTES!$C$14:$Z$5000,21,FALSE))</f>
        <v/>
      </c>
      <c r="N4855" s="117"/>
      <c r="O4855" s="118" t="s">
        <v>222</v>
      </c>
      <c r="P4855" s="119"/>
      <c r="Q4855" s="84"/>
      <c r="R4855" s="125"/>
      <c r="S4855" s="166"/>
      <c r="T4855" s="167"/>
    </row>
    <row r="4856" spans="1:20" s="121" customFormat="1" ht="20.100000000000001" customHeight="1" x14ac:dyDescent="0.3">
      <c r="A4856" s="80"/>
      <c r="B4856" s="110" t="str">
        <f>IF(E4856="","",VLOOKUP(E4856,[1]PROJECTES!$C$14:$G$5000,2,FALSE))</f>
        <v/>
      </c>
      <c r="C4856" s="80"/>
      <c r="D4856" s="283" t="str">
        <f>IF(E4856="","",VLOOKUP(E4856,[1]PROJECTES!$C$14:$G$5000,5,FALSE))</f>
        <v/>
      </c>
      <c r="E4856" s="79"/>
      <c r="F4856" s="110" t="str">
        <f>IF(I4856="","",VLOOKUP(I4856,[1]PROJECTES!$C$14:$G$5000,2,FALSE))</f>
        <v/>
      </c>
      <c r="G4856" s="112" t="str">
        <f>IF(E4856="","",VLOOKUP(E4856,[1]PROJECTES!$C$14:$G$5000,4,FALSE))</f>
        <v/>
      </c>
      <c r="H4856" s="95"/>
      <c r="I4856" s="113" t="str">
        <f>IF(H4856="","",VLOOKUP(H4856,BD!B$2:C$16,2,FALSE))</f>
        <v/>
      </c>
      <c r="J4856" s="114"/>
      <c r="K4856" s="115" t="str">
        <f t="shared" si="219"/>
        <v/>
      </c>
      <c r="L4856" s="116" t="str">
        <f t="shared" ca="1" si="220"/>
        <v>-</v>
      </c>
      <c r="M4856" s="111" t="str">
        <f>IF(E4856="","",VLOOKUP(E4856,[1]PROJECTES!$C$14:$Z$5000,21,FALSE))</f>
        <v/>
      </c>
      <c r="N4856" s="117"/>
      <c r="O4856" s="118" t="s">
        <v>222</v>
      </c>
      <c r="P4856" s="119"/>
      <c r="Q4856" s="84"/>
      <c r="R4856" s="125"/>
      <c r="S4856" s="166"/>
      <c r="T4856" s="167"/>
    </row>
    <row r="4857" spans="1:20" s="121" customFormat="1" ht="20.100000000000001" customHeight="1" x14ac:dyDescent="0.3">
      <c r="A4857" s="80"/>
      <c r="B4857" s="110" t="str">
        <f>IF(E4857="","",VLOOKUP(E4857,[1]PROJECTES!$C$14:$G$5000,2,FALSE))</f>
        <v/>
      </c>
      <c r="C4857" s="80"/>
      <c r="D4857" s="283" t="str">
        <f>IF(E4857="","",VLOOKUP(E4857,[1]PROJECTES!$C$14:$G$5000,5,FALSE))</f>
        <v/>
      </c>
      <c r="E4857" s="79"/>
      <c r="F4857" s="110" t="str">
        <f>IF(I4857="","",VLOOKUP(I4857,[1]PROJECTES!$C$14:$G$5000,2,FALSE))</f>
        <v/>
      </c>
      <c r="G4857" s="112" t="str">
        <f>IF(E4857="","",VLOOKUP(E4857,[1]PROJECTES!$C$14:$G$5000,4,FALSE))</f>
        <v/>
      </c>
      <c r="H4857" s="95"/>
      <c r="I4857" s="113" t="str">
        <f>IF(H4857="","",VLOOKUP(H4857,BD!B$2:C$16,2,FALSE))</f>
        <v/>
      </c>
      <c r="J4857" s="114"/>
      <c r="K4857" s="115" t="str">
        <f t="shared" si="219"/>
        <v/>
      </c>
      <c r="L4857" s="116" t="str">
        <f t="shared" ca="1" si="220"/>
        <v>-</v>
      </c>
      <c r="M4857" s="111" t="str">
        <f>IF(E4857="","",VLOOKUP(E4857,[1]PROJECTES!$C$14:$Z$5000,21,FALSE))</f>
        <v/>
      </c>
      <c r="N4857" s="117"/>
      <c r="O4857" s="118" t="s">
        <v>222</v>
      </c>
      <c r="P4857" s="119"/>
      <c r="Q4857" s="84"/>
      <c r="R4857" s="125"/>
      <c r="S4857" s="166"/>
      <c r="T4857" s="167"/>
    </row>
    <row r="4858" spans="1:20" s="121" customFormat="1" ht="20.100000000000001" customHeight="1" x14ac:dyDescent="0.3">
      <c r="A4858" s="80"/>
      <c r="B4858" s="110" t="str">
        <f>IF(E4858="","",VLOOKUP(E4858,[1]PROJECTES!$C$14:$G$5000,2,FALSE))</f>
        <v/>
      </c>
      <c r="C4858" s="80"/>
      <c r="D4858" s="283" t="str">
        <f>IF(E4858="","",VLOOKUP(E4858,[1]PROJECTES!$C$14:$G$5000,5,FALSE))</f>
        <v/>
      </c>
      <c r="E4858" s="79"/>
      <c r="F4858" s="110" t="str">
        <f>IF(I4858="","",VLOOKUP(I4858,[1]PROJECTES!$C$14:$G$5000,2,FALSE))</f>
        <v/>
      </c>
      <c r="G4858" s="112" t="str">
        <f>IF(E4858="","",VLOOKUP(E4858,[1]PROJECTES!$C$14:$G$5000,4,FALSE))</f>
        <v/>
      </c>
      <c r="H4858" s="95"/>
      <c r="I4858" s="113" t="str">
        <f>IF(H4858="","",VLOOKUP(H4858,BD!B$2:C$16,2,FALSE))</f>
        <v/>
      </c>
      <c r="J4858" s="114"/>
      <c r="K4858" s="115" t="str">
        <f t="shared" si="219"/>
        <v/>
      </c>
      <c r="L4858" s="116" t="str">
        <f t="shared" ca="1" si="220"/>
        <v>-</v>
      </c>
      <c r="M4858" s="111" t="str">
        <f>IF(E4858="","",VLOOKUP(E4858,[1]PROJECTES!$C$14:$Z$5000,21,FALSE))</f>
        <v/>
      </c>
      <c r="N4858" s="117"/>
      <c r="O4858" s="118" t="s">
        <v>222</v>
      </c>
      <c r="P4858" s="119"/>
      <c r="Q4858" s="84"/>
      <c r="R4858" s="125"/>
      <c r="S4858" s="166"/>
      <c r="T4858" s="167"/>
    </row>
    <row r="4859" spans="1:20" s="121" customFormat="1" ht="20.100000000000001" customHeight="1" x14ac:dyDescent="0.3">
      <c r="A4859" s="80"/>
      <c r="B4859" s="110" t="str">
        <f>IF(E4859="","",VLOOKUP(E4859,[1]PROJECTES!$C$14:$G$5000,2,FALSE))</f>
        <v/>
      </c>
      <c r="C4859" s="80"/>
      <c r="D4859" s="283" t="str">
        <f>IF(E4859="","",VLOOKUP(E4859,[1]PROJECTES!$C$14:$G$5000,5,FALSE))</f>
        <v/>
      </c>
      <c r="E4859" s="79"/>
      <c r="F4859" s="110" t="str">
        <f>IF(I4859="","",VLOOKUP(I4859,[1]PROJECTES!$C$14:$G$5000,2,FALSE))</f>
        <v/>
      </c>
      <c r="G4859" s="112" t="str">
        <f>IF(E4859="","",VLOOKUP(E4859,[1]PROJECTES!$C$14:$G$5000,4,FALSE))</f>
        <v/>
      </c>
      <c r="H4859" s="95"/>
      <c r="I4859" s="113" t="str">
        <f>IF(H4859="","",VLOOKUP(H4859,BD!B$2:C$16,2,FALSE))</f>
        <v/>
      </c>
      <c r="J4859" s="114"/>
      <c r="K4859" s="115" t="str">
        <f t="shared" ref="K4859:K4861" si="221">IF(J4859="","",WEEKNUM(J4859,2)-0)</f>
        <v/>
      </c>
      <c r="L4859" s="116" t="str">
        <f t="shared" ref="L4859:L4861" ca="1" si="222">IF(M4859="","-",IF(G4859="TA","-",+M4859-TODAY()))</f>
        <v>-</v>
      </c>
      <c r="M4859" s="111" t="str">
        <f>IF(E4859="","",VLOOKUP(E4859,[1]PROJECTES!$C$14:$Z$5000,21,FALSE))</f>
        <v/>
      </c>
      <c r="N4859" s="117"/>
      <c r="O4859" s="118" t="s">
        <v>222</v>
      </c>
      <c r="P4859" s="119"/>
      <c r="Q4859" s="84"/>
      <c r="R4859" s="125"/>
      <c r="S4859" s="166"/>
      <c r="T4859" s="167"/>
    </row>
    <row r="4860" spans="1:20" s="121" customFormat="1" ht="20.100000000000001" customHeight="1" x14ac:dyDescent="0.3">
      <c r="A4860" s="80"/>
      <c r="B4860" s="110" t="str">
        <f>IF(E4860="","",VLOOKUP(E4860,[1]PROJECTES!$C$14:$G$5000,2,FALSE))</f>
        <v/>
      </c>
      <c r="C4860" s="80"/>
      <c r="D4860" s="283" t="str">
        <f>IF(E4860="","",VLOOKUP(E4860,[1]PROJECTES!$C$14:$G$5000,5,FALSE))</f>
        <v/>
      </c>
      <c r="E4860" s="79"/>
      <c r="F4860" s="110" t="str">
        <f>IF(I4860="","",VLOOKUP(I4860,[1]PROJECTES!$C$14:$G$5000,2,FALSE))</f>
        <v/>
      </c>
      <c r="G4860" s="112" t="str">
        <f>IF(E4860="","",VLOOKUP(E4860,[1]PROJECTES!$C$14:$G$5000,4,FALSE))</f>
        <v/>
      </c>
      <c r="H4860" s="95"/>
      <c r="I4860" s="113" t="str">
        <f>IF(H4860="","",VLOOKUP(H4860,BD!B$2:C$16,2,FALSE))</f>
        <v/>
      </c>
      <c r="J4860" s="114"/>
      <c r="K4860" s="115" t="str">
        <f t="shared" si="221"/>
        <v/>
      </c>
      <c r="L4860" s="116" t="str">
        <f t="shared" ca="1" si="222"/>
        <v>-</v>
      </c>
      <c r="M4860" s="111" t="str">
        <f>IF(E4860="","",VLOOKUP(E4860,[1]PROJECTES!$C$14:$Z$5000,21,FALSE))</f>
        <v/>
      </c>
      <c r="N4860" s="117"/>
      <c r="O4860" s="118" t="s">
        <v>222</v>
      </c>
      <c r="P4860" s="119"/>
      <c r="Q4860" s="84"/>
      <c r="R4860" s="125"/>
      <c r="S4860" s="166"/>
      <c r="T4860" s="167"/>
    </row>
    <row r="4861" spans="1:20" s="121" customFormat="1" ht="20.100000000000001" customHeight="1" x14ac:dyDescent="0.3">
      <c r="A4861" s="80"/>
      <c r="B4861" s="110" t="str">
        <f>IF(E4861="","",VLOOKUP(E4861,[1]PROJECTES!$C$14:$G$5000,2,FALSE))</f>
        <v/>
      </c>
      <c r="C4861" s="80"/>
      <c r="D4861" s="283" t="str">
        <f>IF(E4861="","",VLOOKUP(E4861,[1]PROJECTES!$C$14:$G$5000,5,FALSE))</f>
        <v/>
      </c>
      <c r="E4861" s="79"/>
      <c r="F4861" s="110" t="str">
        <f>IF(I4861="","",VLOOKUP(I4861,[1]PROJECTES!$C$14:$G$5000,2,FALSE))</f>
        <v/>
      </c>
      <c r="G4861" s="112" t="str">
        <f>IF(E4861="","",VLOOKUP(E4861,[1]PROJECTES!$C$14:$G$5000,4,FALSE))</f>
        <v/>
      </c>
      <c r="H4861" s="95"/>
      <c r="I4861" s="113" t="str">
        <f>IF(H4861="","",VLOOKUP(H4861,BD!B$2:C$16,2,FALSE))</f>
        <v/>
      </c>
      <c r="J4861" s="114"/>
      <c r="K4861" s="115" t="str">
        <f t="shared" si="221"/>
        <v/>
      </c>
      <c r="L4861" s="116" t="str">
        <f t="shared" ca="1" si="222"/>
        <v>-</v>
      </c>
      <c r="M4861" s="111" t="str">
        <f>IF(E4861="","",VLOOKUP(E4861,[1]PROJECTES!$C$14:$Z$5000,21,FALSE))</f>
        <v/>
      </c>
      <c r="N4861" s="117"/>
      <c r="O4861" s="118" t="s">
        <v>222</v>
      </c>
      <c r="P4861" s="119"/>
      <c r="Q4861" s="84"/>
      <c r="R4861" s="125"/>
      <c r="S4861" s="166"/>
      <c r="T4861" s="167"/>
    </row>
    <row r="4862" spans="1:20" s="121" customFormat="1" ht="20.100000000000001" customHeight="1" x14ac:dyDescent="0.3">
      <c r="A4862" s="80"/>
      <c r="B4862" s="110" t="str">
        <f>IF(E4862="","",VLOOKUP(E4862,[1]PROJECTES!$C$14:$G$5000,2,FALSE))</f>
        <v/>
      </c>
      <c r="C4862" s="80"/>
      <c r="D4862" s="283" t="str">
        <f>IF(E4862="","",VLOOKUP(E4862,[1]PROJECTES!$C$14:$G$5000,5,FALSE))</f>
        <v/>
      </c>
      <c r="E4862" s="79"/>
      <c r="F4862" s="110" t="str">
        <f>IF(I4862="","",VLOOKUP(I4862,[1]PROJECTES!$C$14:$G$5000,2,FALSE))</f>
        <v/>
      </c>
      <c r="G4862" s="112" t="str">
        <f>IF(E4862="","",VLOOKUP(E4862,[1]PROJECTES!$C$14:$G$5000,4,FALSE))</f>
        <v/>
      </c>
      <c r="H4862" s="95"/>
      <c r="I4862" s="113" t="str">
        <f>IF(H4862="","",VLOOKUP(H4862,BD!B$2:C$16,2,FALSE))</f>
        <v/>
      </c>
      <c r="J4862" s="144"/>
      <c r="K4862" s="115" t="str">
        <f t="shared" si="219"/>
        <v/>
      </c>
      <c r="L4862" s="116" t="str">
        <f t="shared" ca="1" si="220"/>
        <v>-</v>
      </c>
      <c r="M4862" s="111" t="str">
        <f>IF(E4862="","",VLOOKUP(E4862,[1]PROJECTES!$C$14:$Z$5000,21,FALSE))</f>
        <v/>
      </c>
      <c r="N4862" s="117"/>
      <c r="O4862" s="118" t="s">
        <v>222</v>
      </c>
      <c r="P4862" s="119"/>
      <c r="Q4862" s="84"/>
      <c r="R4862" s="125"/>
      <c r="S4862" s="166"/>
      <c r="T4862" s="167"/>
    </row>
    <row r="4863" spans="1:20" s="121" customFormat="1" ht="20.100000000000001" customHeight="1" x14ac:dyDescent="0.3">
      <c r="A4863" s="80"/>
      <c r="B4863" s="110" t="str">
        <f>IF(E4863="","",VLOOKUP(E4863,[1]PROJECTES!$C$14:$G$5000,2,FALSE))</f>
        <v/>
      </c>
      <c r="C4863" s="80"/>
      <c r="D4863" s="283" t="str">
        <f>IF(E4863="","",VLOOKUP(E4863,[1]PROJECTES!$C$14:$G$5000,5,FALSE))</f>
        <v/>
      </c>
      <c r="E4863" s="79"/>
      <c r="F4863" s="110" t="str">
        <f>IF(I4863="","",VLOOKUP(I4863,[1]PROJECTES!$C$14:$G$5000,2,FALSE))</f>
        <v/>
      </c>
      <c r="G4863" s="112" t="str">
        <f>IF(E4863="","",VLOOKUP(E4863,[1]PROJECTES!$C$14:$G$5000,4,FALSE))</f>
        <v/>
      </c>
      <c r="H4863" s="95"/>
      <c r="I4863" s="113" t="str">
        <f>IF(H4863="","",VLOOKUP(H4863,BD!B$2:C$16,2,FALSE))</f>
        <v/>
      </c>
      <c r="J4863" s="114"/>
      <c r="K4863" s="115" t="str">
        <f t="shared" si="219"/>
        <v/>
      </c>
      <c r="L4863" s="116" t="str">
        <f t="shared" ca="1" si="220"/>
        <v>-</v>
      </c>
      <c r="M4863" s="111" t="str">
        <f>IF(E4863="","",VLOOKUP(E4863,[1]PROJECTES!$C$14:$Z$5000,21,FALSE))</f>
        <v/>
      </c>
      <c r="N4863" s="117"/>
      <c r="O4863" s="118" t="s">
        <v>222</v>
      </c>
      <c r="P4863" s="119"/>
      <c r="Q4863" s="84"/>
      <c r="R4863" s="125"/>
      <c r="S4863" s="166"/>
      <c r="T4863" s="167"/>
    </row>
    <row r="4864" spans="1:20" s="121" customFormat="1" ht="20.100000000000001" customHeight="1" x14ac:dyDescent="0.3">
      <c r="A4864" s="80"/>
      <c r="B4864" s="110" t="str">
        <f>IF(E4864="","",VLOOKUP(E4864,[1]PROJECTES!$C$14:$G$5000,2,FALSE))</f>
        <v/>
      </c>
      <c r="C4864" s="80"/>
      <c r="D4864" s="283" t="str">
        <f>IF(E4864="","",VLOOKUP(E4864,[1]PROJECTES!$C$14:$G$5000,5,FALSE))</f>
        <v/>
      </c>
      <c r="E4864" s="79"/>
      <c r="F4864" s="110" t="str">
        <f>IF(I4864="","",VLOOKUP(I4864,[1]PROJECTES!$C$14:$G$5000,2,FALSE))</f>
        <v/>
      </c>
      <c r="G4864" s="112" t="str">
        <f>IF(E4864="","",VLOOKUP(E4864,[1]PROJECTES!$C$14:$G$5000,4,FALSE))</f>
        <v/>
      </c>
      <c r="H4864" s="95"/>
      <c r="I4864" s="113" t="str">
        <f>IF(H4864="","",VLOOKUP(H4864,BD!B$2:C$16,2,FALSE))</f>
        <v/>
      </c>
      <c r="J4864" s="114"/>
      <c r="K4864" s="115" t="str">
        <f t="shared" si="219"/>
        <v/>
      </c>
      <c r="L4864" s="116" t="str">
        <f t="shared" ca="1" si="220"/>
        <v>-</v>
      </c>
      <c r="M4864" s="111" t="str">
        <f>IF(E4864="","",VLOOKUP(E4864,[1]PROJECTES!$C$14:$Z$5000,21,FALSE))</f>
        <v/>
      </c>
      <c r="N4864" s="117"/>
      <c r="O4864" s="118" t="s">
        <v>222</v>
      </c>
      <c r="P4864" s="119"/>
      <c r="Q4864" s="84"/>
      <c r="R4864" s="125"/>
      <c r="S4864" s="166"/>
      <c r="T4864" s="167"/>
    </row>
    <row r="4865" spans="1:20" s="121" customFormat="1" ht="20.100000000000001" customHeight="1" x14ac:dyDescent="0.3">
      <c r="A4865" s="80"/>
      <c r="B4865" s="110" t="str">
        <f>IF(E4865="","",VLOOKUP(E4865,[1]PROJECTES!$C$14:$G$5000,2,FALSE))</f>
        <v/>
      </c>
      <c r="C4865" s="80"/>
      <c r="D4865" s="283" t="str">
        <f>IF(E4865="","",VLOOKUP(E4865,[1]PROJECTES!$C$14:$G$5000,5,FALSE))</f>
        <v/>
      </c>
      <c r="E4865" s="79"/>
      <c r="F4865" s="110" t="str">
        <f>IF(I4865="","",VLOOKUP(I4865,[1]PROJECTES!$C$14:$G$5000,2,FALSE))</f>
        <v/>
      </c>
      <c r="G4865" s="112" t="str">
        <f>IF(E4865="","",VLOOKUP(E4865,[1]PROJECTES!$C$14:$G$5000,4,FALSE))</f>
        <v/>
      </c>
      <c r="H4865" s="95"/>
      <c r="I4865" s="113" t="str">
        <f>IF(H4865="","",VLOOKUP(H4865,BD!B$2:C$16,2,FALSE))</f>
        <v/>
      </c>
      <c r="J4865" s="114"/>
      <c r="K4865" s="115" t="str">
        <f t="shared" si="219"/>
        <v/>
      </c>
      <c r="L4865" s="116" t="str">
        <f t="shared" ca="1" si="220"/>
        <v>-</v>
      </c>
      <c r="M4865" s="111" t="str">
        <f>IF(E4865="","",VLOOKUP(E4865,[1]PROJECTES!$C$14:$Z$5000,21,FALSE))</f>
        <v/>
      </c>
      <c r="N4865" s="117"/>
      <c r="O4865" s="118" t="s">
        <v>222</v>
      </c>
      <c r="P4865" s="119"/>
      <c r="Q4865" s="84"/>
      <c r="R4865" s="125"/>
      <c r="S4865" s="166"/>
      <c r="T4865" s="167"/>
    </row>
    <row r="4866" spans="1:20" s="121" customFormat="1" ht="20.100000000000001" customHeight="1" x14ac:dyDescent="0.3">
      <c r="A4866" s="80"/>
      <c r="B4866" s="110" t="str">
        <f>IF(E4866="","",VLOOKUP(E4866,[1]PROJECTES!$C$14:$G$5000,2,FALSE))</f>
        <v/>
      </c>
      <c r="C4866" s="80"/>
      <c r="D4866" s="283" t="str">
        <f>IF(E4866="","",VLOOKUP(E4866,[1]PROJECTES!$C$14:$G$5000,5,FALSE))</f>
        <v/>
      </c>
      <c r="E4866" s="79"/>
      <c r="F4866" s="110" t="str">
        <f>IF(I4866="","",VLOOKUP(I4866,[1]PROJECTES!$C$14:$G$5000,2,FALSE))</f>
        <v/>
      </c>
      <c r="G4866" s="112" t="str">
        <f>IF(E4866="","",VLOOKUP(E4866,[1]PROJECTES!$C$14:$G$5000,4,FALSE))</f>
        <v/>
      </c>
      <c r="H4866" s="95"/>
      <c r="I4866" s="113" t="str">
        <f>IF(H4866="","",VLOOKUP(H4866,BD!B$2:C$16,2,FALSE))</f>
        <v/>
      </c>
      <c r="J4866" s="114"/>
      <c r="K4866" s="115" t="str">
        <f t="shared" si="219"/>
        <v/>
      </c>
      <c r="L4866" s="116" t="str">
        <f t="shared" ca="1" si="220"/>
        <v>-</v>
      </c>
      <c r="M4866" s="111" t="str">
        <f>IF(E4866="","",VLOOKUP(E4866,[1]PROJECTES!$C$14:$Z$5000,21,FALSE))</f>
        <v/>
      </c>
      <c r="N4866" s="117"/>
      <c r="O4866" s="118" t="s">
        <v>222</v>
      </c>
      <c r="P4866" s="119"/>
      <c r="Q4866" s="84"/>
      <c r="R4866" s="125"/>
      <c r="S4866" s="166"/>
      <c r="T4866" s="167"/>
    </row>
    <row r="4867" spans="1:20" s="121" customFormat="1" ht="20.100000000000001" customHeight="1" x14ac:dyDescent="0.3">
      <c r="A4867" s="80"/>
      <c r="B4867" s="110" t="str">
        <f>IF(E4867="","",VLOOKUP(E4867,[1]PROJECTES!$C$14:$G$5000,2,FALSE))</f>
        <v/>
      </c>
      <c r="C4867" s="80"/>
      <c r="D4867" s="283" t="str">
        <f>IF(E4867="","",VLOOKUP(E4867,[1]PROJECTES!$C$14:$G$5000,5,FALSE))</f>
        <v/>
      </c>
      <c r="E4867" s="79"/>
      <c r="F4867" s="110" t="str">
        <f>IF(I4867="","",VLOOKUP(I4867,[1]PROJECTES!$C$14:$G$5000,2,FALSE))</f>
        <v/>
      </c>
      <c r="G4867" s="112" t="str">
        <f>IF(E4867="","",VLOOKUP(E4867,[1]PROJECTES!$C$14:$G$5000,4,FALSE))</f>
        <v/>
      </c>
      <c r="H4867" s="95"/>
      <c r="I4867" s="113" t="str">
        <f>IF(H4867="","",VLOOKUP(H4867,BD!B$2:C$16,2,FALSE))</f>
        <v/>
      </c>
      <c r="J4867" s="114"/>
      <c r="K4867" s="115" t="str">
        <f t="shared" si="219"/>
        <v/>
      </c>
      <c r="L4867" s="116" t="str">
        <f t="shared" ca="1" si="220"/>
        <v>-</v>
      </c>
      <c r="M4867" s="111" t="str">
        <f>IF(E4867="","",VLOOKUP(E4867,[1]PROJECTES!$C$14:$Z$5000,21,FALSE))</f>
        <v/>
      </c>
      <c r="N4867" s="117"/>
      <c r="O4867" s="118" t="s">
        <v>222</v>
      </c>
      <c r="P4867" s="119"/>
      <c r="Q4867" s="84"/>
      <c r="R4867" s="125"/>
      <c r="S4867" s="166"/>
      <c r="T4867" s="167"/>
    </row>
    <row r="4868" spans="1:20" s="121" customFormat="1" ht="20.100000000000001" customHeight="1" x14ac:dyDescent="0.3">
      <c r="A4868" s="80"/>
      <c r="B4868" s="110" t="str">
        <f>IF(E4868="","",VLOOKUP(E4868,[1]PROJECTES!$C$14:$G$5000,2,FALSE))</f>
        <v/>
      </c>
      <c r="C4868" s="80"/>
      <c r="D4868" s="283" t="str">
        <f>IF(E4868="","",VLOOKUP(E4868,[1]PROJECTES!$C$14:$G$5000,5,FALSE))</f>
        <v/>
      </c>
      <c r="E4868" s="79"/>
      <c r="F4868" s="110" t="str">
        <f>IF(I4868="","",VLOOKUP(I4868,[1]PROJECTES!$C$14:$G$5000,2,FALSE))</f>
        <v/>
      </c>
      <c r="G4868" s="112" t="str">
        <f>IF(E4868="","",VLOOKUP(E4868,[1]PROJECTES!$C$14:$G$5000,4,FALSE))</f>
        <v/>
      </c>
      <c r="H4868" s="95"/>
      <c r="I4868" s="113" t="str">
        <f>IF(H4868="","",VLOOKUP(H4868,BD!B$2:C$16,2,FALSE))</f>
        <v/>
      </c>
      <c r="J4868" s="114"/>
      <c r="K4868" s="115" t="str">
        <f t="shared" si="219"/>
        <v/>
      </c>
      <c r="L4868" s="116" t="str">
        <f t="shared" ca="1" si="220"/>
        <v>-</v>
      </c>
      <c r="M4868" s="111" t="str">
        <f>IF(E4868="","",VLOOKUP(E4868,[1]PROJECTES!$C$14:$Z$5000,21,FALSE))</f>
        <v/>
      </c>
      <c r="N4868" s="117"/>
      <c r="O4868" s="118" t="s">
        <v>222</v>
      </c>
      <c r="P4868" s="119"/>
      <c r="Q4868" s="84"/>
      <c r="R4868" s="125"/>
      <c r="S4868" s="166"/>
      <c r="T4868" s="167"/>
    </row>
    <row r="4869" spans="1:20" s="121" customFormat="1" ht="20.100000000000001" customHeight="1" x14ac:dyDescent="0.3">
      <c r="A4869" s="80"/>
      <c r="B4869" s="110" t="str">
        <f>IF(E4869="","",VLOOKUP(E4869,[1]PROJECTES!$C$14:$G$5000,2,FALSE))</f>
        <v/>
      </c>
      <c r="C4869" s="80"/>
      <c r="D4869" s="283" t="str">
        <f>IF(E4869="","",VLOOKUP(E4869,[1]PROJECTES!$C$14:$G$5000,5,FALSE))</f>
        <v/>
      </c>
      <c r="E4869" s="79"/>
      <c r="F4869" s="110" t="str">
        <f>IF(I4869="","",VLOOKUP(I4869,[1]PROJECTES!$C$14:$G$5000,2,FALSE))</f>
        <v/>
      </c>
      <c r="G4869" s="112" t="str">
        <f>IF(E4869="","",VLOOKUP(E4869,[1]PROJECTES!$C$14:$G$5000,4,FALSE))</f>
        <v/>
      </c>
      <c r="H4869" s="95"/>
      <c r="I4869" s="113" t="str">
        <f>IF(H4869="","",VLOOKUP(H4869,BD!B$2:C$16,2,FALSE))</f>
        <v/>
      </c>
      <c r="J4869" s="114"/>
      <c r="K4869" s="115" t="str">
        <f t="shared" si="219"/>
        <v/>
      </c>
      <c r="L4869" s="116" t="str">
        <f t="shared" ca="1" si="220"/>
        <v>-</v>
      </c>
      <c r="M4869" s="111" t="str">
        <f>IF(E4869="","",VLOOKUP(E4869,[1]PROJECTES!$C$14:$Z$5000,21,FALSE))</f>
        <v/>
      </c>
      <c r="N4869" s="117"/>
      <c r="O4869" s="118" t="s">
        <v>222</v>
      </c>
      <c r="P4869" s="119"/>
      <c r="Q4869" s="84"/>
      <c r="R4869" s="125"/>
      <c r="S4869" s="166"/>
      <c r="T4869" s="167"/>
    </row>
    <row r="4870" spans="1:20" s="121" customFormat="1" ht="20.100000000000001" customHeight="1" x14ac:dyDescent="0.3">
      <c r="A4870" s="80"/>
      <c r="B4870" s="110" t="str">
        <f>IF(E4870="","",VLOOKUP(E4870,[1]PROJECTES!$C$14:$G$5000,2,FALSE))</f>
        <v/>
      </c>
      <c r="C4870" s="80"/>
      <c r="D4870" s="283" t="str">
        <f>IF(E4870="","",VLOOKUP(E4870,[1]PROJECTES!$C$14:$G$5000,5,FALSE))</f>
        <v/>
      </c>
      <c r="E4870" s="79"/>
      <c r="F4870" s="110" t="str">
        <f>IF(I4870="","",VLOOKUP(I4870,[1]PROJECTES!$C$14:$G$5000,2,FALSE))</f>
        <v/>
      </c>
      <c r="G4870" s="112" t="str">
        <f>IF(E4870="","",VLOOKUP(E4870,[1]PROJECTES!$C$14:$G$5000,4,FALSE))</f>
        <v/>
      </c>
      <c r="H4870" s="95"/>
      <c r="I4870" s="113" t="str">
        <f>IF(H4870="","",VLOOKUP(H4870,BD!B$2:C$16,2,FALSE))</f>
        <v/>
      </c>
      <c r="J4870" s="114"/>
      <c r="K4870" s="115" t="str">
        <f t="shared" si="219"/>
        <v/>
      </c>
      <c r="L4870" s="116" t="str">
        <f t="shared" ca="1" si="220"/>
        <v>-</v>
      </c>
      <c r="M4870" s="111" t="str">
        <f>IF(E4870="","",VLOOKUP(E4870,[1]PROJECTES!$C$14:$Z$5000,21,FALSE))</f>
        <v/>
      </c>
      <c r="N4870" s="117"/>
      <c r="O4870" s="118" t="s">
        <v>222</v>
      </c>
      <c r="P4870" s="119"/>
      <c r="Q4870" s="84"/>
      <c r="R4870" s="125"/>
      <c r="S4870" s="166"/>
      <c r="T4870" s="167"/>
    </row>
    <row r="4871" spans="1:20" s="121" customFormat="1" ht="20.100000000000001" customHeight="1" x14ac:dyDescent="0.3">
      <c r="A4871" s="80"/>
      <c r="B4871" s="110" t="str">
        <f>IF(E4871="","",VLOOKUP(E4871,[1]PROJECTES!$C$14:$G$5000,2,FALSE))</f>
        <v/>
      </c>
      <c r="C4871" s="80"/>
      <c r="D4871" s="283" t="str">
        <f>IF(E4871="","",VLOOKUP(E4871,[1]PROJECTES!$C$14:$G$5000,5,FALSE))</f>
        <v/>
      </c>
      <c r="E4871" s="79"/>
      <c r="F4871" s="110" t="str">
        <f>IF(I4871="","",VLOOKUP(I4871,[1]PROJECTES!$C$14:$G$5000,2,FALSE))</f>
        <v/>
      </c>
      <c r="G4871" s="112" t="str">
        <f>IF(E4871="","",VLOOKUP(E4871,[1]PROJECTES!$C$14:$G$5000,4,FALSE))</f>
        <v/>
      </c>
      <c r="H4871" s="95"/>
      <c r="I4871" s="113" t="str">
        <f>IF(H4871="","",VLOOKUP(H4871,BD!B$2:C$16,2,FALSE))</f>
        <v/>
      </c>
      <c r="J4871" s="114"/>
      <c r="K4871" s="115" t="str">
        <f t="shared" si="219"/>
        <v/>
      </c>
      <c r="L4871" s="116" t="str">
        <f t="shared" ca="1" si="220"/>
        <v>-</v>
      </c>
      <c r="M4871" s="111" t="str">
        <f>IF(E4871="","",VLOOKUP(E4871,[1]PROJECTES!$C$14:$Z$5000,21,FALSE))</f>
        <v/>
      </c>
      <c r="N4871" s="117"/>
      <c r="O4871" s="118" t="s">
        <v>222</v>
      </c>
      <c r="P4871" s="119"/>
      <c r="Q4871" s="84"/>
      <c r="R4871" s="125"/>
      <c r="S4871" s="166"/>
      <c r="T4871" s="167"/>
    </row>
    <row r="4872" spans="1:20" s="121" customFormat="1" ht="20.100000000000001" customHeight="1" x14ac:dyDescent="0.3">
      <c r="A4872" s="80"/>
      <c r="B4872" s="110" t="str">
        <f>IF(E4872="","",VLOOKUP(E4872,[1]PROJECTES!$C$14:$G$5000,2,FALSE))</f>
        <v/>
      </c>
      <c r="C4872" s="80"/>
      <c r="D4872" s="283" t="str">
        <f>IF(E4872="","",VLOOKUP(E4872,[1]PROJECTES!$C$14:$G$5000,5,FALSE))</f>
        <v/>
      </c>
      <c r="E4872" s="79"/>
      <c r="F4872" s="110" t="str">
        <f>IF(I4872="","",VLOOKUP(I4872,[1]PROJECTES!$C$14:$G$5000,2,FALSE))</f>
        <v/>
      </c>
      <c r="G4872" s="112" t="str">
        <f>IF(E4872="","",VLOOKUP(E4872,[1]PROJECTES!$C$14:$G$5000,4,FALSE))</f>
        <v/>
      </c>
      <c r="H4872" s="95"/>
      <c r="I4872" s="113" t="str">
        <f>IF(H4872="","",VLOOKUP(H4872,BD!B$2:C$16,2,FALSE))</f>
        <v/>
      </c>
      <c r="J4872" s="114"/>
      <c r="K4872" s="115" t="str">
        <f t="shared" si="219"/>
        <v/>
      </c>
      <c r="L4872" s="116" t="str">
        <f t="shared" ca="1" si="220"/>
        <v>-</v>
      </c>
      <c r="M4872" s="111" t="str">
        <f>IF(E4872="","",VLOOKUP(E4872,[1]PROJECTES!$C$14:$Z$5000,21,FALSE))</f>
        <v/>
      </c>
      <c r="N4872" s="117"/>
      <c r="O4872" s="118" t="s">
        <v>222</v>
      </c>
      <c r="P4872" s="119"/>
      <c r="Q4872" s="84"/>
      <c r="R4872" s="125"/>
      <c r="S4872" s="166"/>
      <c r="T4872" s="167"/>
    </row>
    <row r="4873" spans="1:20" s="121" customFormat="1" ht="20.100000000000001" customHeight="1" x14ac:dyDescent="0.3">
      <c r="A4873" s="80"/>
      <c r="B4873" s="110" t="str">
        <f>IF(E4873="","",VLOOKUP(E4873,[1]PROJECTES!$C$14:$G$5000,2,FALSE))</f>
        <v/>
      </c>
      <c r="C4873" s="80"/>
      <c r="D4873" s="283" t="str">
        <f>IF(E4873="","",VLOOKUP(E4873,[1]PROJECTES!$C$14:$G$5000,5,FALSE))</f>
        <v/>
      </c>
      <c r="E4873" s="79"/>
      <c r="F4873" s="110" t="str">
        <f>IF(I4873="","",VLOOKUP(I4873,[1]PROJECTES!$C$14:$G$5000,2,FALSE))</f>
        <v/>
      </c>
      <c r="G4873" s="112" t="str">
        <f>IF(E4873="","",VLOOKUP(E4873,[1]PROJECTES!$C$14:$G$5000,4,FALSE))</f>
        <v/>
      </c>
      <c r="H4873" s="95"/>
      <c r="I4873" s="113" t="str">
        <f>IF(H4873="","",VLOOKUP(H4873,BD!B$2:C$16,2,FALSE))</f>
        <v/>
      </c>
      <c r="J4873" s="114"/>
      <c r="K4873" s="115" t="str">
        <f t="shared" si="219"/>
        <v/>
      </c>
      <c r="L4873" s="116" t="str">
        <f t="shared" ca="1" si="220"/>
        <v>-</v>
      </c>
      <c r="M4873" s="111" t="str">
        <f>IF(E4873="","",VLOOKUP(E4873,[1]PROJECTES!$C$14:$Z$5000,21,FALSE))</f>
        <v/>
      </c>
      <c r="N4873" s="117"/>
      <c r="O4873" s="118" t="s">
        <v>222</v>
      </c>
      <c r="P4873" s="119"/>
      <c r="Q4873" s="84"/>
      <c r="R4873" s="125"/>
      <c r="S4873" s="166"/>
      <c r="T4873" s="167"/>
    </row>
    <row r="4874" spans="1:20" s="121" customFormat="1" ht="20.100000000000001" customHeight="1" x14ac:dyDescent="0.3">
      <c r="A4874" s="80"/>
      <c r="B4874" s="110" t="str">
        <f>IF(E4874="","",VLOOKUP(E4874,[1]PROJECTES!$C$14:$G$5000,2,FALSE))</f>
        <v/>
      </c>
      <c r="C4874" s="80"/>
      <c r="D4874" s="283" t="str">
        <f>IF(E4874="","",VLOOKUP(E4874,[1]PROJECTES!$C$14:$G$5000,5,FALSE))</f>
        <v/>
      </c>
      <c r="E4874" s="79"/>
      <c r="F4874" s="110" t="str">
        <f>IF(I4874="","",VLOOKUP(I4874,[1]PROJECTES!$C$14:$G$5000,2,FALSE))</f>
        <v/>
      </c>
      <c r="G4874" s="112" t="str">
        <f>IF(E4874="","",VLOOKUP(E4874,[1]PROJECTES!$C$14:$G$5000,4,FALSE))</f>
        <v/>
      </c>
      <c r="H4874" s="95"/>
      <c r="I4874" s="113" t="str">
        <f>IF(H4874="","",VLOOKUP(H4874,BD!B$2:C$16,2,FALSE))</f>
        <v/>
      </c>
      <c r="J4874" s="114"/>
      <c r="K4874" s="115" t="str">
        <f t="shared" si="219"/>
        <v/>
      </c>
      <c r="L4874" s="116" t="str">
        <f t="shared" ca="1" si="220"/>
        <v>-</v>
      </c>
      <c r="M4874" s="111" t="str">
        <f>IF(E4874="","",VLOOKUP(E4874,[1]PROJECTES!$C$14:$Z$5000,21,FALSE))</f>
        <v/>
      </c>
      <c r="N4874" s="117"/>
      <c r="O4874" s="118" t="s">
        <v>222</v>
      </c>
      <c r="P4874" s="119"/>
      <c r="Q4874" s="84"/>
      <c r="R4874" s="125"/>
      <c r="S4874" s="166"/>
      <c r="T4874" s="167"/>
    </row>
    <row r="4875" spans="1:20" s="121" customFormat="1" ht="20.100000000000001" customHeight="1" x14ac:dyDescent="0.3">
      <c r="A4875" s="80"/>
      <c r="B4875" s="110" t="str">
        <f>IF(E4875="","",VLOOKUP(E4875,[1]PROJECTES!$C$14:$G$5000,2,FALSE))</f>
        <v/>
      </c>
      <c r="C4875" s="80"/>
      <c r="D4875" s="283" t="str">
        <f>IF(E4875="","",VLOOKUP(E4875,[1]PROJECTES!$C$14:$G$5000,5,FALSE))</f>
        <v/>
      </c>
      <c r="E4875" s="79"/>
      <c r="F4875" s="110" t="str">
        <f>IF(I4875="","",VLOOKUP(I4875,[1]PROJECTES!$C$14:$G$5000,2,FALSE))</f>
        <v/>
      </c>
      <c r="G4875" s="112" t="str">
        <f>IF(E4875="","",VLOOKUP(E4875,[1]PROJECTES!$C$14:$G$5000,4,FALSE))</f>
        <v/>
      </c>
      <c r="H4875" s="95"/>
      <c r="I4875" s="113" t="str">
        <f>IF(H4875="","",VLOOKUP(H4875,BD!B$2:C$16,2,FALSE))</f>
        <v/>
      </c>
      <c r="J4875" s="114"/>
      <c r="K4875" s="115" t="str">
        <f t="shared" si="219"/>
        <v/>
      </c>
      <c r="L4875" s="116" t="str">
        <f t="shared" ca="1" si="220"/>
        <v>-</v>
      </c>
      <c r="M4875" s="111" t="str">
        <f>IF(E4875="","",VLOOKUP(E4875,[1]PROJECTES!$C$14:$Z$5000,21,FALSE))</f>
        <v/>
      </c>
      <c r="N4875" s="117"/>
      <c r="O4875" s="118" t="s">
        <v>222</v>
      </c>
      <c r="P4875" s="119"/>
      <c r="Q4875" s="84"/>
      <c r="R4875" s="125"/>
      <c r="S4875" s="166"/>
      <c r="T4875" s="167"/>
    </row>
    <row r="4876" spans="1:20" s="121" customFormat="1" ht="20.100000000000001" customHeight="1" x14ac:dyDescent="0.3">
      <c r="A4876" s="80"/>
      <c r="B4876" s="110" t="str">
        <f>IF(E4876="","",VLOOKUP(E4876,[1]PROJECTES!$C$14:$G$5000,2,FALSE))</f>
        <v/>
      </c>
      <c r="C4876" s="80"/>
      <c r="D4876" s="283" t="str">
        <f>IF(E4876="","",VLOOKUP(E4876,[1]PROJECTES!$C$14:$G$5000,5,FALSE))</f>
        <v/>
      </c>
      <c r="E4876" s="79"/>
      <c r="F4876" s="110" t="str">
        <f>IF(I4876="","",VLOOKUP(I4876,[1]PROJECTES!$C$14:$G$5000,2,FALSE))</f>
        <v/>
      </c>
      <c r="G4876" s="112" t="str">
        <f>IF(E4876="","",VLOOKUP(E4876,[1]PROJECTES!$C$14:$G$5000,4,FALSE))</f>
        <v/>
      </c>
      <c r="H4876" s="95"/>
      <c r="I4876" s="113" t="str">
        <f>IF(H4876="","",VLOOKUP(H4876,BD!B$2:C$16,2,FALSE))</f>
        <v/>
      </c>
      <c r="J4876" s="114"/>
      <c r="K4876" s="115" t="str">
        <f t="shared" si="219"/>
        <v/>
      </c>
      <c r="L4876" s="116" t="str">
        <f t="shared" ca="1" si="220"/>
        <v>-</v>
      </c>
      <c r="M4876" s="111" t="str">
        <f>IF(E4876="","",VLOOKUP(E4876,[1]PROJECTES!$C$14:$Z$5000,21,FALSE))</f>
        <v/>
      </c>
      <c r="N4876" s="117"/>
      <c r="O4876" s="118" t="s">
        <v>222</v>
      </c>
      <c r="P4876" s="119"/>
      <c r="Q4876" s="84"/>
      <c r="R4876" s="125"/>
      <c r="S4876" s="166"/>
      <c r="T4876" s="167"/>
    </row>
    <row r="4877" spans="1:20" s="121" customFormat="1" ht="20.100000000000001" customHeight="1" x14ac:dyDescent="0.3">
      <c r="A4877" s="80"/>
      <c r="B4877" s="110" t="str">
        <f>IF(E4877="","",VLOOKUP(E4877,[1]PROJECTES!$C$14:$G$5000,2,FALSE))</f>
        <v/>
      </c>
      <c r="C4877" s="80"/>
      <c r="D4877" s="283" t="str">
        <f>IF(E4877="","",VLOOKUP(E4877,[1]PROJECTES!$C$14:$G$5000,5,FALSE))</f>
        <v/>
      </c>
      <c r="E4877" s="79"/>
      <c r="F4877" s="110" t="str">
        <f>IF(I4877="","",VLOOKUP(I4877,[1]PROJECTES!$C$14:$G$5000,2,FALSE))</f>
        <v/>
      </c>
      <c r="G4877" s="112" t="str">
        <f>IF(E4877="","",VLOOKUP(E4877,[1]PROJECTES!$C$14:$G$5000,4,FALSE))</f>
        <v/>
      </c>
      <c r="H4877" s="95"/>
      <c r="I4877" s="113" t="str">
        <f>IF(H4877="","",VLOOKUP(H4877,BD!B$2:C$16,2,FALSE))</f>
        <v/>
      </c>
      <c r="J4877" s="114"/>
      <c r="K4877" s="115" t="str">
        <f t="shared" si="219"/>
        <v/>
      </c>
      <c r="L4877" s="116" t="str">
        <f t="shared" ca="1" si="220"/>
        <v>-</v>
      </c>
      <c r="M4877" s="111" t="str">
        <f>IF(E4877="","",VLOOKUP(E4877,[1]PROJECTES!$C$14:$Z$5000,21,FALSE))</f>
        <v/>
      </c>
      <c r="N4877" s="117"/>
      <c r="O4877" s="118" t="s">
        <v>222</v>
      </c>
      <c r="P4877" s="119"/>
      <c r="Q4877" s="84"/>
      <c r="R4877" s="125"/>
      <c r="S4877" s="166"/>
      <c r="T4877" s="167"/>
    </row>
    <row r="4878" spans="1:20" s="121" customFormat="1" ht="20.100000000000001" customHeight="1" x14ac:dyDescent="0.3">
      <c r="A4878" s="80"/>
      <c r="B4878" s="110" t="str">
        <f>IF(E4878="","",VLOOKUP(E4878,[1]PROJECTES!$C$14:$G$5000,2,FALSE))</f>
        <v/>
      </c>
      <c r="C4878" s="80"/>
      <c r="D4878" s="283" t="str">
        <f>IF(E4878="","",VLOOKUP(E4878,[1]PROJECTES!$C$14:$G$5000,5,FALSE))</f>
        <v/>
      </c>
      <c r="E4878" s="79"/>
      <c r="F4878" s="110" t="str">
        <f>IF(I4878="","",VLOOKUP(I4878,[1]PROJECTES!$C$14:$G$5000,2,FALSE))</f>
        <v/>
      </c>
      <c r="G4878" s="112" t="str">
        <f>IF(E4878="","",VLOOKUP(E4878,[1]PROJECTES!$C$14:$G$5000,4,FALSE))</f>
        <v/>
      </c>
      <c r="H4878" s="95"/>
      <c r="I4878" s="113" t="str">
        <f>IF(H4878="","",VLOOKUP(H4878,BD!B$2:C$16,2,FALSE))</f>
        <v/>
      </c>
      <c r="J4878" s="114"/>
      <c r="K4878" s="115" t="str">
        <f t="shared" si="219"/>
        <v/>
      </c>
      <c r="L4878" s="116" t="str">
        <f t="shared" ca="1" si="220"/>
        <v>-</v>
      </c>
      <c r="M4878" s="111" t="str">
        <f>IF(E4878="","",VLOOKUP(E4878,[1]PROJECTES!$C$14:$Z$5000,21,FALSE))</f>
        <v/>
      </c>
      <c r="N4878" s="117"/>
      <c r="O4878" s="118" t="s">
        <v>222</v>
      </c>
      <c r="P4878" s="119"/>
      <c r="Q4878" s="84"/>
      <c r="R4878" s="125"/>
      <c r="S4878" s="166"/>
      <c r="T4878" s="167"/>
    </row>
    <row r="4879" spans="1:20" s="121" customFormat="1" ht="20.100000000000001" customHeight="1" x14ac:dyDescent="0.3">
      <c r="A4879" s="80"/>
      <c r="B4879" s="110" t="str">
        <f>IF(E4879="","",VLOOKUP(E4879,[1]PROJECTES!$C$14:$G$5000,2,FALSE))</f>
        <v/>
      </c>
      <c r="C4879" s="80"/>
      <c r="D4879" s="283" t="str">
        <f>IF(E4879="","",VLOOKUP(E4879,[1]PROJECTES!$C$14:$G$5000,5,FALSE))</f>
        <v/>
      </c>
      <c r="E4879" s="79"/>
      <c r="F4879" s="110" t="str">
        <f>IF(I4879="","",VLOOKUP(I4879,[1]PROJECTES!$C$14:$G$5000,2,FALSE))</f>
        <v/>
      </c>
      <c r="G4879" s="112" t="str">
        <f>IF(E4879="","",VLOOKUP(E4879,[1]PROJECTES!$C$14:$G$5000,4,FALSE))</f>
        <v/>
      </c>
      <c r="H4879" s="95"/>
      <c r="I4879" s="113" t="str">
        <f>IF(H4879="","",VLOOKUP(H4879,BD!B$2:C$16,2,FALSE))</f>
        <v/>
      </c>
      <c r="J4879" s="114"/>
      <c r="K4879" s="115" t="str">
        <f t="shared" si="219"/>
        <v/>
      </c>
      <c r="L4879" s="116" t="str">
        <f t="shared" ca="1" si="220"/>
        <v>-</v>
      </c>
      <c r="M4879" s="111" t="str">
        <f>IF(E4879="","",VLOOKUP(E4879,[1]PROJECTES!$C$14:$Z$5000,21,FALSE))</f>
        <v/>
      </c>
      <c r="N4879" s="117"/>
      <c r="O4879" s="118" t="s">
        <v>222</v>
      </c>
      <c r="P4879" s="119"/>
      <c r="Q4879" s="84"/>
      <c r="R4879" s="125"/>
      <c r="S4879" s="166"/>
      <c r="T4879" s="167"/>
    </row>
    <row r="4880" spans="1:20" s="121" customFormat="1" ht="20.100000000000001" customHeight="1" x14ac:dyDescent="0.3">
      <c r="A4880" s="80"/>
      <c r="B4880" s="110" t="str">
        <f>IF(E4880="","",VLOOKUP(E4880,[1]PROJECTES!$C$14:$G$5000,2,FALSE))</f>
        <v/>
      </c>
      <c r="C4880" s="80"/>
      <c r="D4880" s="283" t="str">
        <f>IF(E4880="","",VLOOKUP(E4880,[1]PROJECTES!$C$14:$G$5000,5,FALSE))</f>
        <v/>
      </c>
      <c r="E4880" s="79"/>
      <c r="F4880" s="110" t="str">
        <f>IF(I4880="","",VLOOKUP(I4880,[1]PROJECTES!$C$14:$G$5000,2,FALSE))</f>
        <v/>
      </c>
      <c r="G4880" s="112" t="str">
        <f>IF(E4880="","",VLOOKUP(E4880,[1]PROJECTES!$C$14:$G$5000,4,FALSE))</f>
        <v/>
      </c>
      <c r="H4880" s="95"/>
      <c r="I4880" s="113" t="str">
        <f>IF(H4880="","",VLOOKUP(H4880,BD!B$2:C$16,2,FALSE))</f>
        <v/>
      </c>
      <c r="J4880" s="114"/>
      <c r="K4880" s="115" t="str">
        <f t="shared" si="219"/>
        <v/>
      </c>
      <c r="L4880" s="116" t="str">
        <f t="shared" ca="1" si="220"/>
        <v>-</v>
      </c>
      <c r="M4880" s="111" t="str">
        <f>IF(E4880="","",VLOOKUP(E4880,[1]PROJECTES!$C$14:$Z$5000,21,FALSE))</f>
        <v/>
      </c>
      <c r="N4880" s="117"/>
      <c r="O4880" s="118" t="s">
        <v>222</v>
      </c>
      <c r="P4880" s="119"/>
      <c r="Q4880" s="84"/>
      <c r="R4880" s="125"/>
      <c r="S4880" s="166"/>
      <c r="T4880" s="167"/>
    </row>
    <row r="4881" spans="1:20" s="121" customFormat="1" ht="20.100000000000001" customHeight="1" x14ac:dyDescent="0.3">
      <c r="A4881" s="80"/>
      <c r="B4881" s="110" t="str">
        <f>IF(E4881="","",VLOOKUP(E4881,[1]PROJECTES!$C$14:$G$5000,2,FALSE))</f>
        <v/>
      </c>
      <c r="C4881" s="80"/>
      <c r="D4881" s="283" t="str">
        <f>IF(E4881="","",VLOOKUP(E4881,[1]PROJECTES!$C$14:$G$5000,5,FALSE))</f>
        <v/>
      </c>
      <c r="E4881" s="79"/>
      <c r="F4881" s="110" t="str">
        <f>IF(I4881="","",VLOOKUP(I4881,[1]PROJECTES!$C$14:$G$5000,2,FALSE))</f>
        <v/>
      </c>
      <c r="G4881" s="112" t="str">
        <f>IF(E4881="","",VLOOKUP(E4881,[1]PROJECTES!$C$14:$G$5000,4,FALSE))</f>
        <v/>
      </c>
      <c r="H4881" s="95"/>
      <c r="I4881" s="113" t="str">
        <f>IF(H4881="","",VLOOKUP(H4881,BD!B$2:C$16,2,FALSE))</f>
        <v/>
      </c>
      <c r="J4881" s="114"/>
      <c r="K4881" s="115" t="str">
        <f t="shared" si="219"/>
        <v/>
      </c>
      <c r="L4881" s="116" t="str">
        <f t="shared" ca="1" si="220"/>
        <v>-</v>
      </c>
      <c r="M4881" s="111" t="str">
        <f>IF(E4881="","",VLOOKUP(E4881,[1]PROJECTES!$C$14:$Z$5000,21,FALSE))</f>
        <v/>
      </c>
      <c r="N4881" s="117"/>
      <c r="O4881" s="118" t="s">
        <v>222</v>
      </c>
      <c r="P4881" s="119"/>
      <c r="Q4881" s="84"/>
      <c r="R4881" s="125"/>
      <c r="S4881" s="166"/>
      <c r="T4881" s="167"/>
    </row>
    <row r="4882" spans="1:20" s="121" customFormat="1" ht="20.100000000000001" customHeight="1" x14ac:dyDescent="0.3">
      <c r="A4882" s="80"/>
      <c r="B4882" s="110" t="str">
        <f>IF(E4882="","",VLOOKUP(E4882,[1]PROJECTES!$C$14:$G$5000,2,FALSE))</f>
        <v/>
      </c>
      <c r="C4882" s="80"/>
      <c r="D4882" s="283" t="str">
        <f>IF(E4882="","",VLOOKUP(E4882,[1]PROJECTES!$C$14:$G$5000,5,FALSE))</f>
        <v/>
      </c>
      <c r="E4882" s="79"/>
      <c r="F4882" s="110" t="str">
        <f>IF(I4882="","",VLOOKUP(I4882,[1]PROJECTES!$C$14:$G$5000,2,FALSE))</f>
        <v/>
      </c>
      <c r="G4882" s="112" t="str">
        <f>IF(E4882="","",VLOOKUP(E4882,[1]PROJECTES!$C$14:$G$5000,4,FALSE))</f>
        <v/>
      </c>
      <c r="H4882" s="95"/>
      <c r="I4882" s="113" t="str">
        <f>IF(H4882="","",VLOOKUP(H4882,BD!B$2:C$16,2,FALSE))</f>
        <v/>
      </c>
      <c r="J4882" s="114"/>
      <c r="K4882" s="115" t="str">
        <f t="shared" si="219"/>
        <v/>
      </c>
      <c r="L4882" s="116" t="str">
        <f t="shared" ca="1" si="220"/>
        <v>-</v>
      </c>
      <c r="M4882" s="111" t="str">
        <f>IF(E4882="","",VLOOKUP(E4882,[1]PROJECTES!$C$14:$Z$5000,21,FALSE))</f>
        <v/>
      </c>
      <c r="N4882" s="117"/>
      <c r="O4882" s="118" t="s">
        <v>222</v>
      </c>
      <c r="P4882" s="119"/>
      <c r="Q4882" s="84"/>
      <c r="R4882" s="123"/>
      <c r="S4882" s="166"/>
      <c r="T4882" s="167"/>
    </row>
    <row r="4883" spans="1:20" s="121" customFormat="1" ht="20.100000000000001" customHeight="1" x14ac:dyDescent="0.3">
      <c r="A4883" s="80"/>
      <c r="B4883" s="110" t="str">
        <f>IF(E4883="","",VLOOKUP(E4883,[1]PROJECTES!$C$14:$G$5000,2,FALSE))</f>
        <v/>
      </c>
      <c r="C4883" s="80"/>
      <c r="D4883" s="283" t="str">
        <f>IF(E4883="","",VLOOKUP(E4883,[1]PROJECTES!$C$14:$G$5000,5,FALSE))</f>
        <v/>
      </c>
      <c r="E4883" s="79"/>
      <c r="F4883" s="110" t="str">
        <f>IF(I4883="","",VLOOKUP(I4883,[1]PROJECTES!$C$14:$G$5000,2,FALSE))</f>
        <v/>
      </c>
      <c r="G4883" s="112" t="str">
        <f>IF(E4883="","",VLOOKUP(E4883,[1]PROJECTES!$C$14:$G$5000,4,FALSE))</f>
        <v/>
      </c>
      <c r="H4883" s="95"/>
      <c r="I4883" s="113" t="str">
        <f>IF(H4883="","",VLOOKUP(H4883,BD!B$2:C$16,2,FALSE))</f>
        <v/>
      </c>
      <c r="J4883" s="114"/>
      <c r="K4883" s="115" t="str">
        <f t="shared" si="219"/>
        <v/>
      </c>
      <c r="L4883" s="116" t="str">
        <f t="shared" ca="1" si="220"/>
        <v>-</v>
      </c>
      <c r="M4883" s="111" t="str">
        <f>IF(E4883="","",VLOOKUP(E4883,[1]PROJECTES!$C$14:$Z$5000,21,FALSE))</f>
        <v/>
      </c>
      <c r="N4883" s="117"/>
      <c r="O4883" s="118" t="s">
        <v>222</v>
      </c>
      <c r="P4883" s="119"/>
      <c r="Q4883" s="84"/>
      <c r="R4883" s="123"/>
      <c r="S4883" s="166"/>
      <c r="T4883" s="167"/>
    </row>
    <row r="4884" spans="1:20" s="121" customFormat="1" ht="20.100000000000001" customHeight="1" x14ac:dyDescent="0.3">
      <c r="A4884" s="80"/>
      <c r="B4884" s="110" t="str">
        <f>IF(E4884="","",VLOOKUP(E4884,[1]PROJECTES!$C$14:$G$5000,2,FALSE))</f>
        <v/>
      </c>
      <c r="C4884" s="80"/>
      <c r="D4884" s="283" t="str">
        <f>IF(E4884="","",VLOOKUP(E4884,[1]PROJECTES!$C$14:$G$5000,5,FALSE))</f>
        <v/>
      </c>
      <c r="E4884" s="79"/>
      <c r="F4884" s="110" t="str">
        <f>IF(I4884="","",VLOOKUP(I4884,[1]PROJECTES!$C$14:$G$5000,2,FALSE))</f>
        <v/>
      </c>
      <c r="G4884" s="112" t="str">
        <f>IF(E4884="","",VLOOKUP(E4884,[1]PROJECTES!$C$14:$G$5000,4,FALSE))</f>
        <v/>
      </c>
      <c r="H4884" s="95"/>
      <c r="I4884" s="113" t="str">
        <f>IF(H4884="","",VLOOKUP(H4884,BD!B$2:C$16,2,FALSE))</f>
        <v/>
      </c>
      <c r="J4884" s="114"/>
      <c r="K4884" s="115" t="str">
        <f t="shared" si="219"/>
        <v/>
      </c>
      <c r="L4884" s="116" t="str">
        <f t="shared" ca="1" si="220"/>
        <v>-</v>
      </c>
      <c r="M4884" s="111" t="str">
        <f>IF(E4884="","",VLOOKUP(E4884,[1]PROJECTES!$C$14:$Z$5000,21,FALSE))</f>
        <v/>
      </c>
      <c r="N4884" s="117"/>
      <c r="O4884" s="118" t="s">
        <v>222</v>
      </c>
      <c r="P4884" s="119"/>
      <c r="Q4884" s="84"/>
      <c r="R4884" s="125"/>
      <c r="S4884" s="166"/>
      <c r="T4884" s="167"/>
    </row>
    <row r="4885" spans="1:20" s="121" customFormat="1" ht="20.100000000000001" customHeight="1" x14ac:dyDescent="0.3">
      <c r="A4885" s="80"/>
      <c r="B4885" s="110" t="str">
        <f>IF(E4885="","",VLOOKUP(E4885,[1]PROJECTES!$C$14:$G$5000,2,FALSE))</f>
        <v/>
      </c>
      <c r="C4885" s="80"/>
      <c r="D4885" s="283" t="str">
        <f>IF(E4885="","",VLOOKUP(E4885,[1]PROJECTES!$C$14:$G$5000,5,FALSE))</f>
        <v/>
      </c>
      <c r="E4885" s="79"/>
      <c r="F4885" s="110" t="str">
        <f>IF(I4885="","",VLOOKUP(I4885,[1]PROJECTES!$C$14:$G$5000,2,FALSE))</f>
        <v/>
      </c>
      <c r="G4885" s="112" t="str">
        <f>IF(E4885="","",VLOOKUP(E4885,[1]PROJECTES!$C$14:$G$5000,4,FALSE))</f>
        <v/>
      </c>
      <c r="H4885" s="95"/>
      <c r="I4885" s="113" t="str">
        <f>IF(H4885="","",VLOOKUP(H4885,BD!B$2:C$16,2,FALSE))</f>
        <v/>
      </c>
      <c r="J4885" s="114"/>
      <c r="K4885" s="115" t="str">
        <f t="shared" si="219"/>
        <v/>
      </c>
      <c r="L4885" s="116" t="str">
        <f t="shared" ca="1" si="220"/>
        <v>-</v>
      </c>
      <c r="M4885" s="111" t="str">
        <f>IF(E4885="","",VLOOKUP(E4885,[1]PROJECTES!$C$14:$Z$5000,21,FALSE))</f>
        <v/>
      </c>
      <c r="N4885" s="117"/>
      <c r="O4885" s="118" t="s">
        <v>222</v>
      </c>
      <c r="P4885" s="119"/>
      <c r="Q4885" s="84"/>
      <c r="R4885" s="125"/>
      <c r="S4885" s="166"/>
      <c r="T4885" s="167"/>
    </row>
    <row r="4886" spans="1:20" s="121" customFormat="1" ht="20.100000000000001" customHeight="1" x14ac:dyDescent="0.3">
      <c r="A4886" s="80"/>
      <c r="B4886" s="110" t="str">
        <f>IF(E4886="","",VLOOKUP(E4886,[1]PROJECTES!$C$14:$G$5000,2,FALSE))</f>
        <v/>
      </c>
      <c r="C4886" s="80"/>
      <c r="D4886" s="283" t="str">
        <f>IF(E4886="","",VLOOKUP(E4886,[1]PROJECTES!$C$14:$G$5000,5,FALSE))</f>
        <v/>
      </c>
      <c r="E4886" s="79"/>
      <c r="F4886" s="110" t="str">
        <f>IF(I4886="","",VLOOKUP(I4886,[1]PROJECTES!$C$14:$G$5000,2,FALSE))</f>
        <v/>
      </c>
      <c r="G4886" s="112" t="str">
        <f>IF(E4886="","",VLOOKUP(E4886,[1]PROJECTES!$C$14:$G$5000,4,FALSE))</f>
        <v/>
      </c>
      <c r="H4886" s="95"/>
      <c r="I4886" s="113" t="str">
        <f>IF(H4886="","",VLOOKUP(H4886,BD!B$2:C$16,2,FALSE))</f>
        <v/>
      </c>
      <c r="J4886" s="114"/>
      <c r="K4886" s="115" t="str">
        <f t="shared" si="219"/>
        <v/>
      </c>
      <c r="L4886" s="116" t="str">
        <f t="shared" ca="1" si="220"/>
        <v>-</v>
      </c>
      <c r="M4886" s="111" t="str">
        <f>IF(E4886="","",VLOOKUP(E4886,[1]PROJECTES!$C$14:$Z$5000,21,FALSE))</f>
        <v/>
      </c>
      <c r="N4886" s="117"/>
      <c r="O4886" s="118" t="s">
        <v>222</v>
      </c>
      <c r="P4886" s="119"/>
      <c r="Q4886" s="84"/>
      <c r="R4886" s="125"/>
      <c r="S4886" s="166"/>
      <c r="T4886" s="167"/>
    </row>
    <row r="4887" spans="1:20" s="121" customFormat="1" ht="20.100000000000001" customHeight="1" x14ac:dyDescent="0.3">
      <c r="A4887" s="80"/>
      <c r="B4887" s="110" t="str">
        <f>IF(E4887="","",VLOOKUP(E4887,[1]PROJECTES!$C$14:$G$5000,2,FALSE))</f>
        <v/>
      </c>
      <c r="C4887" s="80"/>
      <c r="D4887" s="283" t="str">
        <f>IF(E4887="","",VLOOKUP(E4887,[1]PROJECTES!$C$14:$G$5000,5,FALSE))</f>
        <v/>
      </c>
      <c r="E4887" s="79"/>
      <c r="F4887" s="110" t="str">
        <f>IF(I4887="","",VLOOKUP(I4887,[1]PROJECTES!$C$14:$G$5000,2,FALSE))</f>
        <v/>
      </c>
      <c r="G4887" s="112" t="str">
        <f>IF(E4887="","",VLOOKUP(E4887,[1]PROJECTES!$C$14:$G$5000,4,FALSE))</f>
        <v/>
      </c>
      <c r="H4887" s="95"/>
      <c r="I4887" s="113" t="str">
        <f>IF(H4887="","",VLOOKUP(H4887,BD!B$2:C$16,2,FALSE))</f>
        <v/>
      </c>
      <c r="J4887" s="114"/>
      <c r="K4887" s="115" t="str">
        <f t="shared" si="219"/>
        <v/>
      </c>
      <c r="L4887" s="116" t="str">
        <f t="shared" ca="1" si="220"/>
        <v>-</v>
      </c>
      <c r="M4887" s="111" t="str">
        <f>IF(E4887="","",VLOOKUP(E4887,[1]PROJECTES!$C$14:$Z$5000,21,FALSE))</f>
        <v/>
      </c>
      <c r="N4887" s="117"/>
      <c r="O4887" s="118" t="s">
        <v>222</v>
      </c>
      <c r="P4887" s="119"/>
      <c r="Q4887" s="84"/>
      <c r="R4887" s="125"/>
      <c r="S4887" s="166"/>
      <c r="T4887" s="167"/>
    </row>
    <row r="4888" spans="1:20" s="121" customFormat="1" ht="20.100000000000001" customHeight="1" x14ac:dyDescent="0.3">
      <c r="A4888" s="80"/>
      <c r="B4888" s="110" t="str">
        <f>IF(E4888="","",VLOOKUP(E4888,[1]PROJECTES!$C$14:$G$5000,2,FALSE))</f>
        <v/>
      </c>
      <c r="C4888" s="80"/>
      <c r="D4888" s="283" t="str">
        <f>IF(E4888="","",VLOOKUP(E4888,[1]PROJECTES!$C$14:$G$5000,5,FALSE))</f>
        <v/>
      </c>
      <c r="E4888" s="79"/>
      <c r="F4888" s="110" t="str">
        <f>IF(I4888="","",VLOOKUP(I4888,[1]PROJECTES!$C$14:$G$5000,2,FALSE))</f>
        <v/>
      </c>
      <c r="G4888" s="112" t="str">
        <f>IF(E4888="","",VLOOKUP(E4888,[1]PROJECTES!$C$14:$G$5000,4,FALSE))</f>
        <v/>
      </c>
      <c r="H4888" s="95"/>
      <c r="I4888" s="113" t="str">
        <f>IF(H4888="","",VLOOKUP(H4888,BD!B$2:C$16,2,FALSE))</f>
        <v/>
      </c>
      <c r="J4888" s="114"/>
      <c r="K4888" s="115" t="str">
        <f t="shared" si="219"/>
        <v/>
      </c>
      <c r="L4888" s="116" t="str">
        <f t="shared" ca="1" si="220"/>
        <v>-</v>
      </c>
      <c r="M4888" s="111" t="str">
        <f>IF(E4888="","",VLOOKUP(E4888,[1]PROJECTES!$C$14:$Z$5000,21,FALSE))</f>
        <v/>
      </c>
      <c r="N4888" s="117"/>
      <c r="O4888" s="118" t="s">
        <v>222</v>
      </c>
      <c r="P4888" s="119"/>
      <c r="Q4888" s="84"/>
      <c r="R4888" s="125"/>
      <c r="S4888" s="166"/>
      <c r="T4888" s="167"/>
    </row>
    <row r="4889" spans="1:20" s="121" customFormat="1" ht="20.100000000000001" customHeight="1" x14ac:dyDescent="0.3">
      <c r="A4889" s="80"/>
      <c r="B4889" s="110" t="str">
        <f>IF(E4889="","",VLOOKUP(E4889,[1]PROJECTES!$C$14:$G$5000,2,FALSE))</f>
        <v/>
      </c>
      <c r="C4889" s="80"/>
      <c r="D4889" s="283" t="str">
        <f>IF(E4889="","",VLOOKUP(E4889,[1]PROJECTES!$C$14:$G$5000,5,FALSE))</f>
        <v/>
      </c>
      <c r="E4889" s="79"/>
      <c r="F4889" s="110" t="str">
        <f>IF(I4889="","",VLOOKUP(I4889,[1]PROJECTES!$C$14:$G$5000,2,FALSE))</f>
        <v/>
      </c>
      <c r="G4889" s="112" t="str">
        <f>IF(E4889="","",VLOOKUP(E4889,[1]PROJECTES!$C$14:$G$5000,4,FALSE))</f>
        <v/>
      </c>
      <c r="H4889" s="95"/>
      <c r="I4889" s="113" t="str">
        <f>IF(H4889="","",VLOOKUP(H4889,BD!B$2:C$16,2,FALSE))</f>
        <v/>
      </c>
      <c r="J4889" s="114"/>
      <c r="K4889" s="115" t="str">
        <f t="shared" si="219"/>
        <v/>
      </c>
      <c r="L4889" s="116" t="str">
        <f t="shared" ca="1" si="220"/>
        <v>-</v>
      </c>
      <c r="M4889" s="111" t="str">
        <f>IF(E4889="","",VLOOKUP(E4889,[1]PROJECTES!$C$14:$Z$5000,21,FALSE))</f>
        <v/>
      </c>
      <c r="N4889" s="117"/>
      <c r="O4889" s="118" t="s">
        <v>222</v>
      </c>
      <c r="P4889" s="119"/>
      <c r="Q4889" s="84"/>
      <c r="R4889" s="125"/>
      <c r="S4889" s="166"/>
      <c r="T4889" s="167"/>
    </row>
    <row r="4890" spans="1:20" s="121" customFormat="1" ht="20.100000000000001" customHeight="1" x14ac:dyDescent="0.3">
      <c r="A4890" s="80"/>
      <c r="B4890" s="110" t="str">
        <f>IF(E4890="","",VLOOKUP(E4890,[1]PROJECTES!$C$14:$G$5000,2,FALSE))</f>
        <v/>
      </c>
      <c r="C4890" s="80"/>
      <c r="D4890" s="283" t="str">
        <f>IF(E4890="","",VLOOKUP(E4890,[1]PROJECTES!$C$14:$G$5000,5,FALSE))</f>
        <v/>
      </c>
      <c r="E4890" s="79"/>
      <c r="F4890" s="110" t="str">
        <f>IF(I4890="","",VLOOKUP(I4890,[1]PROJECTES!$C$14:$G$5000,2,FALSE))</f>
        <v/>
      </c>
      <c r="G4890" s="112" t="str">
        <f>IF(E4890="","",VLOOKUP(E4890,[1]PROJECTES!$C$14:$G$5000,4,FALSE))</f>
        <v/>
      </c>
      <c r="H4890" s="95"/>
      <c r="I4890" s="113" t="str">
        <f>IF(H4890="","",VLOOKUP(H4890,BD!B$2:C$16,2,FALSE))</f>
        <v/>
      </c>
      <c r="J4890" s="114"/>
      <c r="K4890" s="115" t="str">
        <f t="shared" ref="K4890:K4953" si="223">IF(J4890="","",WEEKNUM(J4890,2)-0)</f>
        <v/>
      </c>
      <c r="L4890" s="116" t="str">
        <f t="shared" ca="1" si="220"/>
        <v>-</v>
      </c>
      <c r="M4890" s="111" t="str">
        <f>IF(E4890="","",VLOOKUP(E4890,[1]PROJECTES!$C$14:$Z$5000,21,FALSE))</f>
        <v/>
      </c>
      <c r="N4890" s="117"/>
      <c r="O4890" s="118" t="s">
        <v>222</v>
      </c>
      <c r="P4890" s="119"/>
      <c r="Q4890" s="84"/>
      <c r="R4890" s="125"/>
      <c r="S4890" s="166"/>
      <c r="T4890" s="167"/>
    </row>
    <row r="4891" spans="1:20" s="121" customFormat="1" ht="20.100000000000001" customHeight="1" x14ac:dyDescent="0.3">
      <c r="A4891" s="80"/>
      <c r="B4891" s="110" t="str">
        <f>IF(E4891="","",VLOOKUP(E4891,[1]PROJECTES!$C$14:$G$5000,2,FALSE))</f>
        <v/>
      </c>
      <c r="C4891" s="80"/>
      <c r="D4891" s="283" t="str">
        <f>IF(E4891="","",VLOOKUP(E4891,[1]PROJECTES!$C$14:$G$5000,5,FALSE))</f>
        <v/>
      </c>
      <c r="E4891" s="79"/>
      <c r="F4891" s="110" t="str">
        <f>IF(I4891="","",VLOOKUP(I4891,[1]PROJECTES!$C$14:$G$5000,2,FALSE))</f>
        <v/>
      </c>
      <c r="G4891" s="112" t="str">
        <f>IF(E4891="","",VLOOKUP(E4891,[1]PROJECTES!$C$14:$G$5000,4,FALSE))</f>
        <v/>
      </c>
      <c r="H4891" s="95"/>
      <c r="I4891" s="113" t="str">
        <f>IF(H4891="","",VLOOKUP(H4891,BD!B$2:C$16,2,FALSE))</f>
        <v/>
      </c>
      <c r="J4891" s="114"/>
      <c r="K4891" s="115" t="str">
        <f t="shared" si="223"/>
        <v/>
      </c>
      <c r="L4891" s="116" t="str">
        <f t="shared" ref="L4891:L4954" ca="1" si="224">IF(M4891="","-",IF(G4891="TA","-",+M4891-TODAY()))</f>
        <v>-</v>
      </c>
      <c r="M4891" s="111" t="str">
        <f>IF(E4891="","",VLOOKUP(E4891,[1]PROJECTES!$C$14:$Z$5000,21,FALSE))</f>
        <v/>
      </c>
      <c r="N4891" s="117"/>
      <c r="O4891" s="118" t="s">
        <v>222</v>
      </c>
      <c r="P4891" s="119"/>
      <c r="Q4891" s="84"/>
      <c r="R4891" s="125"/>
      <c r="S4891" s="166"/>
      <c r="T4891" s="167"/>
    </row>
    <row r="4892" spans="1:20" s="121" customFormat="1" ht="20.100000000000001" customHeight="1" x14ac:dyDescent="0.3">
      <c r="A4892" s="80"/>
      <c r="B4892" s="110" t="str">
        <f>IF(E4892="","",VLOOKUP(E4892,[1]PROJECTES!$C$14:$G$5000,2,FALSE))</f>
        <v/>
      </c>
      <c r="C4892" s="80"/>
      <c r="D4892" s="283" t="str">
        <f>IF(E4892="","",VLOOKUP(E4892,[1]PROJECTES!$C$14:$G$5000,5,FALSE))</f>
        <v/>
      </c>
      <c r="E4892" s="79"/>
      <c r="F4892" s="110" t="str">
        <f>IF(I4892="","",VLOOKUP(I4892,[1]PROJECTES!$C$14:$G$5000,2,FALSE))</f>
        <v/>
      </c>
      <c r="G4892" s="112" t="str">
        <f>IF(E4892="","",VLOOKUP(E4892,[1]PROJECTES!$C$14:$G$5000,4,FALSE))</f>
        <v/>
      </c>
      <c r="H4892" s="95"/>
      <c r="I4892" s="113" t="str">
        <f>IF(H4892="","",VLOOKUP(H4892,BD!B$2:C$16,2,FALSE))</f>
        <v/>
      </c>
      <c r="J4892" s="114"/>
      <c r="K4892" s="115" t="str">
        <f t="shared" si="223"/>
        <v/>
      </c>
      <c r="L4892" s="116" t="str">
        <f t="shared" ca="1" si="224"/>
        <v>-</v>
      </c>
      <c r="M4892" s="111" t="str">
        <f>IF(E4892="","",VLOOKUP(E4892,[1]PROJECTES!$C$14:$Z$5000,21,FALSE))</f>
        <v/>
      </c>
      <c r="N4892" s="117"/>
      <c r="O4892" s="118" t="s">
        <v>222</v>
      </c>
      <c r="P4892" s="119"/>
      <c r="Q4892" s="84"/>
      <c r="R4892" s="125"/>
      <c r="S4892" s="166"/>
      <c r="T4892" s="167"/>
    </row>
    <row r="4893" spans="1:20" s="121" customFormat="1" ht="20.100000000000001" customHeight="1" x14ac:dyDescent="0.3">
      <c r="A4893" s="80"/>
      <c r="B4893" s="110" t="str">
        <f>IF(E4893="","",VLOOKUP(E4893,[1]PROJECTES!$C$14:$G$5000,2,FALSE))</f>
        <v/>
      </c>
      <c r="C4893" s="80"/>
      <c r="D4893" s="283" t="str">
        <f>IF(E4893="","",VLOOKUP(E4893,[1]PROJECTES!$C$14:$G$5000,5,FALSE))</f>
        <v/>
      </c>
      <c r="E4893" s="79"/>
      <c r="F4893" s="110" t="str">
        <f>IF(I4893="","",VLOOKUP(I4893,[1]PROJECTES!$C$14:$G$5000,2,FALSE))</f>
        <v/>
      </c>
      <c r="G4893" s="112" t="str">
        <f>IF(E4893="","",VLOOKUP(E4893,[1]PROJECTES!$C$14:$G$5000,4,FALSE))</f>
        <v/>
      </c>
      <c r="H4893" s="95"/>
      <c r="I4893" s="113" t="str">
        <f>IF(H4893="","",VLOOKUP(H4893,BD!B$2:C$16,2,FALSE))</f>
        <v/>
      </c>
      <c r="J4893" s="114"/>
      <c r="K4893" s="115" t="str">
        <f t="shared" si="223"/>
        <v/>
      </c>
      <c r="L4893" s="116" t="str">
        <f t="shared" ca="1" si="224"/>
        <v>-</v>
      </c>
      <c r="M4893" s="111" t="str">
        <f>IF(E4893="","",VLOOKUP(E4893,[1]PROJECTES!$C$14:$Z$5000,21,FALSE))</f>
        <v/>
      </c>
      <c r="N4893" s="117"/>
      <c r="O4893" s="118" t="s">
        <v>222</v>
      </c>
      <c r="P4893" s="119"/>
      <c r="Q4893" s="84"/>
      <c r="R4893" s="125"/>
      <c r="S4893" s="166"/>
      <c r="T4893" s="167"/>
    </row>
    <row r="4894" spans="1:20" s="121" customFormat="1" ht="20.100000000000001" customHeight="1" x14ac:dyDescent="0.3">
      <c r="A4894" s="80"/>
      <c r="B4894" s="110" t="str">
        <f>IF(E4894="","",VLOOKUP(E4894,[1]PROJECTES!$C$14:$G$5000,2,FALSE))</f>
        <v/>
      </c>
      <c r="C4894" s="80"/>
      <c r="D4894" s="283" t="str">
        <f>IF(E4894="","",VLOOKUP(E4894,[1]PROJECTES!$C$14:$G$5000,5,FALSE))</f>
        <v/>
      </c>
      <c r="E4894" s="79"/>
      <c r="F4894" s="110" t="str">
        <f>IF(I4894="","",VLOOKUP(I4894,[1]PROJECTES!$C$14:$G$5000,2,FALSE))</f>
        <v/>
      </c>
      <c r="G4894" s="112" t="str">
        <f>IF(E4894="","",VLOOKUP(E4894,[1]PROJECTES!$C$14:$G$5000,4,FALSE))</f>
        <v/>
      </c>
      <c r="H4894" s="95"/>
      <c r="I4894" s="113" t="str">
        <f>IF(H4894="","",VLOOKUP(H4894,BD!B$2:C$16,2,FALSE))</f>
        <v/>
      </c>
      <c r="J4894" s="144"/>
      <c r="K4894" s="115" t="str">
        <f t="shared" si="223"/>
        <v/>
      </c>
      <c r="L4894" s="116" t="str">
        <f t="shared" ca="1" si="224"/>
        <v>-</v>
      </c>
      <c r="M4894" s="111" t="str">
        <f>IF(E4894="","",VLOOKUP(E4894,[1]PROJECTES!$C$14:$Z$5000,21,FALSE))</f>
        <v/>
      </c>
      <c r="N4894" s="117"/>
      <c r="O4894" s="118" t="s">
        <v>222</v>
      </c>
      <c r="P4894" s="119"/>
      <c r="Q4894" s="84"/>
      <c r="R4894" s="125"/>
      <c r="S4894" s="166"/>
      <c r="T4894" s="167"/>
    </row>
    <row r="4895" spans="1:20" s="121" customFormat="1" ht="20.100000000000001" customHeight="1" x14ac:dyDescent="0.3">
      <c r="A4895" s="80"/>
      <c r="B4895" s="110" t="str">
        <f>IF(E4895="","",VLOOKUP(E4895,[1]PROJECTES!$C$14:$G$5000,2,FALSE))</f>
        <v/>
      </c>
      <c r="C4895" s="80"/>
      <c r="D4895" s="283" t="str">
        <f>IF(E4895="","",VLOOKUP(E4895,[1]PROJECTES!$C$14:$G$5000,5,FALSE))</f>
        <v/>
      </c>
      <c r="E4895" s="79"/>
      <c r="F4895" s="110" t="str">
        <f>IF(I4895="","",VLOOKUP(I4895,[1]PROJECTES!$C$14:$G$5000,2,FALSE))</f>
        <v/>
      </c>
      <c r="G4895" s="112" t="str">
        <f>IF(E4895="","",VLOOKUP(E4895,[1]PROJECTES!$C$14:$G$5000,4,FALSE))</f>
        <v/>
      </c>
      <c r="H4895" s="95"/>
      <c r="I4895" s="113" t="str">
        <f>IF(H4895="","",VLOOKUP(H4895,BD!B$2:C$16,2,FALSE))</f>
        <v/>
      </c>
      <c r="J4895" s="114"/>
      <c r="K4895" s="115" t="str">
        <f t="shared" si="223"/>
        <v/>
      </c>
      <c r="L4895" s="116" t="str">
        <f t="shared" ca="1" si="224"/>
        <v>-</v>
      </c>
      <c r="M4895" s="111" t="str">
        <f>IF(E4895="","",VLOOKUP(E4895,[1]PROJECTES!$C$14:$Z$5000,21,FALSE))</f>
        <v/>
      </c>
      <c r="N4895" s="117"/>
      <c r="O4895" s="118" t="s">
        <v>222</v>
      </c>
      <c r="P4895" s="119"/>
      <c r="Q4895" s="84"/>
      <c r="R4895" s="125"/>
      <c r="S4895" s="166"/>
      <c r="T4895" s="167"/>
    </row>
    <row r="4896" spans="1:20" s="121" customFormat="1" ht="20.100000000000001" customHeight="1" x14ac:dyDescent="0.3">
      <c r="A4896" s="80"/>
      <c r="B4896" s="110" t="str">
        <f>IF(E4896="","",VLOOKUP(E4896,[1]PROJECTES!$C$14:$G$5000,2,FALSE))</f>
        <v/>
      </c>
      <c r="C4896" s="80"/>
      <c r="D4896" s="283" t="str">
        <f>IF(E4896="","",VLOOKUP(E4896,[1]PROJECTES!$C$14:$G$5000,5,FALSE))</f>
        <v/>
      </c>
      <c r="E4896" s="79"/>
      <c r="F4896" s="110" t="str">
        <f>IF(I4896="","",VLOOKUP(I4896,[1]PROJECTES!$C$14:$G$5000,2,FALSE))</f>
        <v/>
      </c>
      <c r="G4896" s="112" t="str">
        <f>IF(E4896="","",VLOOKUP(E4896,[1]PROJECTES!$C$14:$G$5000,4,FALSE))</f>
        <v/>
      </c>
      <c r="H4896" s="95"/>
      <c r="I4896" s="113" t="str">
        <f>IF(H4896="","",VLOOKUP(H4896,BD!B$2:C$16,2,FALSE))</f>
        <v/>
      </c>
      <c r="J4896" s="114"/>
      <c r="K4896" s="115" t="str">
        <f t="shared" si="223"/>
        <v/>
      </c>
      <c r="L4896" s="116" t="str">
        <f t="shared" ca="1" si="224"/>
        <v>-</v>
      </c>
      <c r="M4896" s="111" t="str">
        <f>IF(E4896="","",VLOOKUP(E4896,[1]PROJECTES!$C$14:$Z$5000,21,FALSE))</f>
        <v/>
      </c>
      <c r="N4896" s="117"/>
      <c r="O4896" s="118" t="s">
        <v>222</v>
      </c>
      <c r="P4896" s="119"/>
      <c r="Q4896" s="84"/>
      <c r="R4896" s="125"/>
      <c r="S4896" s="166"/>
      <c r="T4896" s="167"/>
    </row>
    <row r="4897" spans="1:20" s="121" customFormat="1" ht="20.100000000000001" customHeight="1" x14ac:dyDescent="0.3">
      <c r="A4897" s="80"/>
      <c r="B4897" s="110" t="str">
        <f>IF(E4897="","",VLOOKUP(E4897,[1]PROJECTES!$C$14:$G$5000,2,FALSE))</f>
        <v/>
      </c>
      <c r="C4897" s="80"/>
      <c r="D4897" s="283" t="str">
        <f>IF(E4897="","",VLOOKUP(E4897,[1]PROJECTES!$C$14:$G$5000,5,FALSE))</f>
        <v/>
      </c>
      <c r="E4897" s="79"/>
      <c r="F4897" s="110" t="str">
        <f>IF(I4897="","",VLOOKUP(I4897,[1]PROJECTES!$C$14:$G$5000,2,FALSE))</f>
        <v/>
      </c>
      <c r="G4897" s="112" t="str">
        <f>IF(E4897="","",VLOOKUP(E4897,[1]PROJECTES!$C$14:$G$5000,4,FALSE))</f>
        <v/>
      </c>
      <c r="H4897" s="95"/>
      <c r="I4897" s="113" t="str">
        <f>IF(H4897="","",VLOOKUP(H4897,BD!B$2:C$16,2,FALSE))</f>
        <v/>
      </c>
      <c r="J4897" s="114"/>
      <c r="K4897" s="115" t="str">
        <f t="shared" si="223"/>
        <v/>
      </c>
      <c r="L4897" s="116" t="str">
        <f t="shared" ca="1" si="224"/>
        <v>-</v>
      </c>
      <c r="M4897" s="111" t="str">
        <f>IF(E4897="","",VLOOKUP(E4897,[1]PROJECTES!$C$14:$Z$5000,21,FALSE))</f>
        <v/>
      </c>
      <c r="N4897" s="117"/>
      <c r="O4897" s="118" t="s">
        <v>222</v>
      </c>
      <c r="P4897" s="119"/>
      <c r="Q4897" s="84"/>
      <c r="R4897" s="125"/>
      <c r="S4897" s="166"/>
      <c r="T4897" s="167"/>
    </row>
    <row r="4898" spans="1:20" s="121" customFormat="1" ht="20.100000000000001" customHeight="1" x14ac:dyDescent="0.3">
      <c r="A4898" s="80"/>
      <c r="B4898" s="110" t="str">
        <f>IF(E4898="","",VLOOKUP(E4898,[1]PROJECTES!$C$14:$G$5000,2,FALSE))</f>
        <v/>
      </c>
      <c r="C4898" s="80"/>
      <c r="D4898" s="283" t="str">
        <f>IF(E4898="","",VLOOKUP(E4898,[1]PROJECTES!$C$14:$G$5000,5,FALSE))</f>
        <v/>
      </c>
      <c r="E4898" s="79"/>
      <c r="F4898" s="110" t="str">
        <f>IF(I4898="","",VLOOKUP(I4898,[1]PROJECTES!$C$14:$G$5000,2,FALSE))</f>
        <v/>
      </c>
      <c r="G4898" s="112" t="str">
        <f>IF(E4898="","",VLOOKUP(E4898,[1]PROJECTES!$C$14:$G$5000,4,FALSE))</f>
        <v/>
      </c>
      <c r="H4898" s="95"/>
      <c r="I4898" s="113" t="str">
        <f>IF(H4898="","",VLOOKUP(H4898,BD!B$2:C$16,2,FALSE))</f>
        <v/>
      </c>
      <c r="J4898" s="114"/>
      <c r="K4898" s="115" t="str">
        <f t="shared" si="223"/>
        <v/>
      </c>
      <c r="L4898" s="116" t="str">
        <f t="shared" ca="1" si="224"/>
        <v>-</v>
      </c>
      <c r="M4898" s="111" t="str">
        <f>IF(E4898="","",VLOOKUP(E4898,[1]PROJECTES!$C$14:$Z$5000,21,FALSE))</f>
        <v/>
      </c>
      <c r="N4898" s="117"/>
      <c r="O4898" s="118" t="s">
        <v>222</v>
      </c>
      <c r="P4898" s="119"/>
      <c r="Q4898" s="84"/>
      <c r="R4898" s="125"/>
      <c r="S4898" s="166"/>
      <c r="T4898" s="167"/>
    </row>
    <row r="4899" spans="1:20" s="121" customFormat="1" ht="20.100000000000001" customHeight="1" x14ac:dyDescent="0.3">
      <c r="A4899" s="80"/>
      <c r="B4899" s="110" t="str">
        <f>IF(E4899="","",VLOOKUP(E4899,[1]PROJECTES!$C$14:$G$5000,2,FALSE))</f>
        <v/>
      </c>
      <c r="C4899" s="80"/>
      <c r="D4899" s="283" t="str">
        <f>IF(E4899="","",VLOOKUP(E4899,[1]PROJECTES!$C$14:$G$5000,5,FALSE))</f>
        <v/>
      </c>
      <c r="E4899" s="79"/>
      <c r="F4899" s="110" t="str">
        <f>IF(I4899="","",VLOOKUP(I4899,[1]PROJECTES!$C$14:$G$5000,2,FALSE))</f>
        <v/>
      </c>
      <c r="G4899" s="112" t="str">
        <f>IF(E4899="","",VLOOKUP(E4899,[1]PROJECTES!$C$14:$G$5000,4,FALSE))</f>
        <v/>
      </c>
      <c r="H4899" s="95"/>
      <c r="I4899" s="113" t="str">
        <f>IF(H4899="","",VLOOKUP(H4899,BD!B$2:C$16,2,FALSE))</f>
        <v/>
      </c>
      <c r="J4899" s="114"/>
      <c r="K4899" s="115" t="str">
        <f t="shared" si="223"/>
        <v/>
      </c>
      <c r="L4899" s="116" t="str">
        <f t="shared" ca="1" si="224"/>
        <v>-</v>
      </c>
      <c r="M4899" s="111" t="str">
        <f>IF(E4899="","",VLOOKUP(E4899,[1]PROJECTES!$C$14:$Z$5000,21,FALSE))</f>
        <v/>
      </c>
      <c r="N4899" s="117"/>
      <c r="O4899" s="118" t="s">
        <v>222</v>
      </c>
      <c r="P4899" s="119"/>
      <c r="Q4899" s="84"/>
      <c r="R4899" s="125"/>
      <c r="S4899" s="166"/>
      <c r="T4899" s="167"/>
    </row>
    <row r="4900" spans="1:20" s="121" customFormat="1" ht="20.100000000000001" customHeight="1" x14ac:dyDescent="0.3">
      <c r="A4900" s="80"/>
      <c r="B4900" s="110" t="str">
        <f>IF(E4900="","",VLOOKUP(E4900,[1]PROJECTES!$C$14:$G$5000,2,FALSE))</f>
        <v/>
      </c>
      <c r="C4900" s="80"/>
      <c r="D4900" s="283" t="str">
        <f>IF(E4900="","",VLOOKUP(E4900,[1]PROJECTES!$C$14:$G$5000,5,FALSE))</f>
        <v/>
      </c>
      <c r="E4900" s="79"/>
      <c r="F4900" s="110" t="str">
        <f>IF(I4900="","",VLOOKUP(I4900,[1]PROJECTES!$C$14:$G$5000,2,FALSE))</f>
        <v/>
      </c>
      <c r="G4900" s="112" t="str">
        <f>IF(E4900="","",VLOOKUP(E4900,[1]PROJECTES!$C$14:$G$5000,4,FALSE))</f>
        <v/>
      </c>
      <c r="H4900" s="95"/>
      <c r="I4900" s="113" t="str">
        <f>IF(H4900="","",VLOOKUP(H4900,BD!B$2:C$16,2,FALSE))</f>
        <v/>
      </c>
      <c r="J4900" s="114"/>
      <c r="K4900" s="115" t="str">
        <f t="shared" si="223"/>
        <v/>
      </c>
      <c r="L4900" s="116" t="str">
        <f t="shared" ca="1" si="224"/>
        <v>-</v>
      </c>
      <c r="M4900" s="111" t="str">
        <f>IF(E4900="","",VLOOKUP(E4900,[1]PROJECTES!$C$14:$Z$5000,21,FALSE))</f>
        <v/>
      </c>
      <c r="N4900" s="117"/>
      <c r="O4900" s="118" t="s">
        <v>222</v>
      </c>
      <c r="P4900" s="119"/>
      <c r="Q4900" s="84"/>
      <c r="R4900" s="125"/>
      <c r="S4900" s="166"/>
      <c r="T4900" s="167"/>
    </row>
    <row r="4901" spans="1:20" s="121" customFormat="1" ht="20.100000000000001" customHeight="1" x14ac:dyDescent="0.3">
      <c r="A4901" s="80"/>
      <c r="B4901" s="110" t="str">
        <f>IF(E4901="","",VLOOKUP(E4901,[1]PROJECTES!$C$14:$G$5000,2,FALSE))</f>
        <v/>
      </c>
      <c r="C4901" s="80"/>
      <c r="D4901" s="283" t="str">
        <f>IF(E4901="","",VLOOKUP(E4901,[1]PROJECTES!$C$14:$G$5000,5,FALSE))</f>
        <v/>
      </c>
      <c r="E4901" s="79"/>
      <c r="F4901" s="110" t="str">
        <f>IF(I4901="","",VLOOKUP(I4901,[1]PROJECTES!$C$14:$G$5000,2,FALSE))</f>
        <v/>
      </c>
      <c r="G4901" s="112" t="str">
        <f>IF(E4901="","",VLOOKUP(E4901,[1]PROJECTES!$C$14:$G$5000,4,FALSE))</f>
        <v/>
      </c>
      <c r="H4901" s="95"/>
      <c r="I4901" s="113" t="str">
        <f>IF(H4901="","",VLOOKUP(H4901,BD!B$2:C$16,2,FALSE))</f>
        <v/>
      </c>
      <c r="J4901" s="114"/>
      <c r="K4901" s="115" t="str">
        <f t="shared" si="223"/>
        <v/>
      </c>
      <c r="L4901" s="116" t="str">
        <f t="shared" ca="1" si="224"/>
        <v>-</v>
      </c>
      <c r="M4901" s="111" t="str">
        <f>IF(E4901="","",VLOOKUP(E4901,[1]PROJECTES!$C$14:$Z$5000,21,FALSE))</f>
        <v/>
      </c>
      <c r="N4901" s="117"/>
      <c r="O4901" s="118" t="s">
        <v>222</v>
      </c>
      <c r="P4901" s="119"/>
      <c r="Q4901" s="84"/>
      <c r="R4901" s="125"/>
      <c r="S4901" s="166"/>
      <c r="T4901" s="167"/>
    </row>
    <row r="4902" spans="1:20" s="121" customFormat="1" ht="20.100000000000001" customHeight="1" x14ac:dyDescent="0.3">
      <c r="A4902" s="80"/>
      <c r="B4902" s="110" t="str">
        <f>IF(E4902="","",VLOOKUP(E4902,[1]PROJECTES!$C$14:$G$5000,2,FALSE))</f>
        <v/>
      </c>
      <c r="C4902" s="80"/>
      <c r="D4902" s="283" t="str">
        <f>IF(E4902="","",VLOOKUP(E4902,[1]PROJECTES!$C$14:$G$5000,5,FALSE))</f>
        <v/>
      </c>
      <c r="E4902" s="79"/>
      <c r="F4902" s="110" t="str">
        <f>IF(I4902="","",VLOOKUP(I4902,[1]PROJECTES!$C$14:$G$5000,2,FALSE))</f>
        <v/>
      </c>
      <c r="G4902" s="112" t="str">
        <f>IF(E4902="","",VLOOKUP(E4902,[1]PROJECTES!$C$14:$G$5000,4,FALSE))</f>
        <v/>
      </c>
      <c r="H4902" s="95"/>
      <c r="I4902" s="113" t="str">
        <f>IF(H4902="","",VLOOKUP(H4902,BD!B$2:C$16,2,FALSE))</f>
        <v/>
      </c>
      <c r="J4902" s="114"/>
      <c r="K4902" s="115" t="str">
        <f t="shared" si="223"/>
        <v/>
      </c>
      <c r="L4902" s="116" t="str">
        <f t="shared" ca="1" si="224"/>
        <v>-</v>
      </c>
      <c r="M4902" s="111" t="str">
        <f>IF(E4902="","",VLOOKUP(E4902,[1]PROJECTES!$C$14:$Z$5000,21,FALSE))</f>
        <v/>
      </c>
      <c r="N4902" s="117"/>
      <c r="O4902" s="118" t="s">
        <v>222</v>
      </c>
      <c r="P4902" s="119"/>
      <c r="Q4902" s="84"/>
      <c r="R4902" s="125"/>
      <c r="S4902" s="166"/>
      <c r="T4902" s="167"/>
    </row>
    <row r="4903" spans="1:20" s="121" customFormat="1" ht="20.100000000000001" customHeight="1" x14ac:dyDescent="0.3">
      <c r="A4903" s="80"/>
      <c r="B4903" s="110" t="str">
        <f>IF(E4903="","",VLOOKUP(E4903,[1]PROJECTES!$C$14:$G$5000,2,FALSE))</f>
        <v/>
      </c>
      <c r="C4903" s="80"/>
      <c r="D4903" s="283" t="str">
        <f>IF(E4903="","",VLOOKUP(E4903,[1]PROJECTES!$C$14:$G$5000,5,FALSE))</f>
        <v/>
      </c>
      <c r="E4903" s="79"/>
      <c r="F4903" s="110" t="str">
        <f>IF(I4903="","",VLOOKUP(I4903,[1]PROJECTES!$C$14:$G$5000,2,FALSE))</f>
        <v/>
      </c>
      <c r="G4903" s="112" t="str">
        <f>IF(E4903="","",VLOOKUP(E4903,[1]PROJECTES!$C$14:$G$5000,4,FALSE))</f>
        <v/>
      </c>
      <c r="H4903" s="95"/>
      <c r="I4903" s="113" t="str">
        <f>IF(H4903="","",VLOOKUP(H4903,BD!B$2:C$16,2,FALSE))</f>
        <v/>
      </c>
      <c r="J4903" s="114"/>
      <c r="K4903" s="115" t="str">
        <f t="shared" si="223"/>
        <v/>
      </c>
      <c r="L4903" s="116" t="str">
        <f t="shared" ca="1" si="224"/>
        <v>-</v>
      </c>
      <c r="M4903" s="111" t="str">
        <f>IF(E4903="","",VLOOKUP(E4903,[1]PROJECTES!$C$14:$Z$5000,21,FALSE))</f>
        <v/>
      </c>
      <c r="N4903" s="117"/>
      <c r="O4903" s="118" t="s">
        <v>222</v>
      </c>
      <c r="P4903" s="119"/>
      <c r="Q4903" s="84"/>
      <c r="R4903" s="125"/>
      <c r="S4903" s="166"/>
      <c r="T4903" s="167"/>
    </row>
    <row r="4904" spans="1:20" s="121" customFormat="1" ht="20.100000000000001" customHeight="1" x14ac:dyDescent="0.3">
      <c r="A4904" s="80"/>
      <c r="B4904" s="110" t="str">
        <f>IF(E4904="","",VLOOKUP(E4904,[1]PROJECTES!$C$14:$G$5000,2,FALSE))</f>
        <v/>
      </c>
      <c r="C4904" s="80"/>
      <c r="D4904" s="283" t="str">
        <f>IF(E4904="","",VLOOKUP(E4904,[1]PROJECTES!$C$14:$G$5000,5,FALSE))</f>
        <v/>
      </c>
      <c r="E4904" s="79"/>
      <c r="F4904" s="110" t="str">
        <f>IF(I4904="","",VLOOKUP(I4904,[1]PROJECTES!$C$14:$G$5000,2,FALSE))</f>
        <v/>
      </c>
      <c r="G4904" s="112" t="str">
        <f>IF(E4904="","",VLOOKUP(E4904,[1]PROJECTES!$C$14:$G$5000,4,FALSE))</f>
        <v/>
      </c>
      <c r="H4904" s="95"/>
      <c r="I4904" s="113" t="str">
        <f>IF(H4904="","",VLOOKUP(H4904,BD!B$2:C$16,2,FALSE))</f>
        <v/>
      </c>
      <c r="J4904" s="114"/>
      <c r="K4904" s="115" t="str">
        <f t="shared" si="223"/>
        <v/>
      </c>
      <c r="L4904" s="116" t="str">
        <f t="shared" ca="1" si="224"/>
        <v>-</v>
      </c>
      <c r="M4904" s="111" t="str">
        <f>IF(E4904="","",VLOOKUP(E4904,[1]PROJECTES!$C$14:$Z$5000,21,FALSE))</f>
        <v/>
      </c>
      <c r="N4904" s="117"/>
      <c r="O4904" s="118" t="s">
        <v>222</v>
      </c>
      <c r="P4904" s="119"/>
      <c r="Q4904" s="84"/>
      <c r="R4904" s="125"/>
      <c r="S4904" s="166"/>
      <c r="T4904" s="167"/>
    </row>
    <row r="4905" spans="1:20" s="121" customFormat="1" ht="20.100000000000001" customHeight="1" x14ac:dyDescent="0.3">
      <c r="A4905" s="80"/>
      <c r="B4905" s="110" t="str">
        <f>IF(E4905="","",VLOOKUP(E4905,[1]PROJECTES!$C$14:$G$5000,2,FALSE))</f>
        <v/>
      </c>
      <c r="C4905" s="80"/>
      <c r="D4905" s="283" t="str">
        <f>IF(E4905="","",VLOOKUP(E4905,[1]PROJECTES!$C$14:$G$5000,5,FALSE))</f>
        <v/>
      </c>
      <c r="E4905" s="79"/>
      <c r="F4905" s="110" t="str">
        <f>IF(I4905="","",VLOOKUP(I4905,[1]PROJECTES!$C$14:$G$5000,2,FALSE))</f>
        <v/>
      </c>
      <c r="G4905" s="112" t="str">
        <f>IF(E4905="","",VLOOKUP(E4905,[1]PROJECTES!$C$14:$G$5000,4,FALSE))</f>
        <v/>
      </c>
      <c r="H4905" s="95"/>
      <c r="I4905" s="113" t="str">
        <f>IF(H4905="","",VLOOKUP(H4905,BD!B$2:C$16,2,FALSE))</f>
        <v/>
      </c>
      <c r="J4905" s="114"/>
      <c r="K4905" s="115" t="str">
        <f t="shared" si="223"/>
        <v/>
      </c>
      <c r="L4905" s="116" t="str">
        <f t="shared" ca="1" si="224"/>
        <v>-</v>
      </c>
      <c r="M4905" s="111" t="str">
        <f>IF(E4905="","",VLOOKUP(E4905,[1]PROJECTES!$C$14:$Z$5000,21,FALSE))</f>
        <v/>
      </c>
      <c r="N4905" s="117"/>
      <c r="O4905" s="118" t="s">
        <v>222</v>
      </c>
      <c r="P4905" s="119"/>
      <c r="Q4905" s="84"/>
      <c r="R4905" s="125"/>
      <c r="S4905" s="166"/>
      <c r="T4905" s="167"/>
    </row>
    <row r="4906" spans="1:20" s="121" customFormat="1" ht="20.100000000000001" customHeight="1" x14ac:dyDescent="0.3">
      <c r="A4906" s="80"/>
      <c r="B4906" s="110" t="str">
        <f>IF(E4906="","",VLOOKUP(E4906,[1]PROJECTES!$C$14:$G$5000,2,FALSE))</f>
        <v/>
      </c>
      <c r="C4906" s="80"/>
      <c r="D4906" s="283" t="str">
        <f>IF(E4906="","",VLOOKUP(E4906,[1]PROJECTES!$C$14:$G$5000,5,FALSE))</f>
        <v/>
      </c>
      <c r="E4906" s="79"/>
      <c r="F4906" s="110" t="str">
        <f>IF(I4906="","",VLOOKUP(I4906,[1]PROJECTES!$C$14:$G$5000,2,FALSE))</f>
        <v/>
      </c>
      <c r="G4906" s="112" t="str">
        <f>IF(E4906="","",VLOOKUP(E4906,[1]PROJECTES!$C$14:$G$5000,4,FALSE))</f>
        <v/>
      </c>
      <c r="H4906" s="95"/>
      <c r="I4906" s="113" t="str">
        <f>IF(H4906="","",VLOOKUP(H4906,BD!B$2:C$16,2,FALSE))</f>
        <v/>
      </c>
      <c r="J4906" s="114"/>
      <c r="K4906" s="115" t="str">
        <f t="shared" si="223"/>
        <v/>
      </c>
      <c r="L4906" s="116" t="str">
        <f t="shared" ca="1" si="224"/>
        <v>-</v>
      </c>
      <c r="M4906" s="111" t="str">
        <f>IF(E4906="","",VLOOKUP(E4906,[1]PROJECTES!$C$14:$Z$5000,21,FALSE))</f>
        <v/>
      </c>
      <c r="N4906" s="117"/>
      <c r="O4906" s="118" t="s">
        <v>222</v>
      </c>
      <c r="P4906" s="119"/>
      <c r="Q4906" s="84"/>
      <c r="R4906" s="125"/>
      <c r="S4906" s="166"/>
      <c r="T4906" s="167"/>
    </row>
    <row r="4907" spans="1:20" s="121" customFormat="1" ht="20.100000000000001" customHeight="1" x14ac:dyDescent="0.3">
      <c r="A4907" s="80"/>
      <c r="B4907" s="110" t="str">
        <f>IF(E4907="","",VLOOKUP(E4907,[1]PROJECTES!$C$14:$G$5000,2,FALSE))</f>
        <v/>
      </c>
      <c r="C4907" s="80"/>
      <c r="D4907" s="283" t="str">
        <f>IF(E4907="","",VLOOKUP(E4907,[1]PROJECTES!$C$14:$G$5000,5,FALSE))</f>
        <v/>
      </c>
      <c r="E4907" s="79"/>
      <c r="F4907" s="110" t="str">
        <f>IF(I4907="","",VLOOKUP(I4907,[1]PROJECTES!$C$14:$G$5000,2,FALSE))</f>
        <v/>
      </c>
      <c r="G4907" s="112" t="str">
        <f>IF(E4907="","",VLOOKUP(E4907,[1]PROJECTES!$C$14:$G$5000,4,FALSE))</f>
        <v/>
      </c>
      <c r="H4907" s="95"/>
      <c r="I4907" s="113" t="str">
        <f>IF(H4907="","",VLOOKUP(H4907,BD!B$2:C$16,2,FALSE))</f>
        <v/>
      </c>
      <c r="J4907" s="114"/>
      <c r="K4907" s="115" t="str">
        <f t="shared" si="223"/>
        <v/>
      </c>
      <c r="L4907" s="116" t="str">
        <f t="shared" ca="1" si="224"/>
        <v>-</v>
      </c>
      <c r="M4907" s="111" t="str">
        <f>IF(E4907="","",VLOOKUP(E4907,[1]PROJECTES!$C$14:$Z$5000,21,FALSE))</f>
        <v/>
      </c>
      <c r="N4907" s="117"/>
      <c r="O4907" s="118" t="s">
        <v>222</v>
      </c>
      <c r="P4907" s="119"/>
      <c r="Q4907" s="84"/>
      <c r="R4907" s="125"/>
      <c r="S4907" s="166"/>
      <c r="T4907" s="167"/>
    </row>
    <row r="4908" spans="1:20" s="121" customFormat="1" ht="20.100000000000001" customHeight="1" x14ac:dyDescent="0.3">
      <c r="A4908" s="80"/>
      <c r="B4908" s="110" t="str">
        <f>IF(E4908="","",VLOOKUP(E4908,[1]PROJECTES!$C$14:$G$5000,2,FALSE))</f>
        <v/>
      </c>
      <c r="C4908" s="80"/>
      <c r="D4908" s="283" t="str">
        <f>IF(E4908="","",VLOOKUP(E4908,[1]PROJECTES!$C$14:$G$5000,5,FALSE))</f>
        <v/>
      </c>
      <c r="E4908" s="79"/>
      <c r="F4908" s="110" t="str">
        <f>IF(I4908="","",VLOOKUP(I4908,[1]PROJECTES!$C$14:$G$5000,2,FALSE))</f>
        <v/>
      </c>
      <c r="G4908" s="112" t="str">
        <f>IF(E4908="","",VLOOKUP(E4908,[1]PROJECTES!$C$14:$G$5000,4,FALSE))</f>
        <v/>
      </c>
      <c r="H4908" s="95"/>
      <c r="I4908" s="113" t="str">
        <f>IF(H4908="","",VLOOKUP(H4908,BD!B$2:C$16,2,FALSE))</f>
        <v/>
      </c>
      <c r="J4908" s="114"/>
      <c r="K4908" s="115" t="str">
        <f t="shared" si="223"/>
        <v/>
      </c>
      <c r="L4908" s="116" t="str">
        <f t="shared" ca="1" si="224"/>
        <v>-</v>
      </c>
      <c r="M4908" s="111" t="str">
        <f>IF(E4908="","",VLOOKUP(E4908,[1]PROJECTES!$C$14:$Z$5000,21,FALSE))</f>
        <v/>
      </c>
      <c r="N4908" s="117"/>
      <c r="O4908" s="118" t="s">
        <v>222</v>
      </c>
      <c r="P4908" s="119"/>
      <c r="Q4908" s="84"/>
      <c r="R4908" s="125"/>
      <c r="S4908" s="166"/>
      <c r="T4908" s="167"/>
    </row>
    <row r="4909" spans="1:20" s="121" customFormat="1" ht="20.100000000000001" customHeight="1" x14ac:dyDescent="0.3">
      <c r="A4909" s="80"/>
      <c r="B4909" s="110" t="str">
        <f>IF(E4909="","",VLOOKUP(E4909,[1]PROJECTES!$C$14:$G$5000,2,FALSE))</f>
        <v/>
      </c>
      <c r="C4909" s="80"/>
      <c r="D4909" s="283" t="str">
        <f>IF(E4909="","",VLOOKUP(E4909,[1]PROJECTES!$C$14:$G$5000,5,FALSE))</f>
        <v/>
      </c>
      <c r="E4909" s="79"/>
      <c r="F4909" s="110" t="str">
        <f>IF(I4909="","",VLOOKUP(I4909,[1]PROJECTES!$C$14:$G$5000,2,FALSE))</f>
        <v/>
      </c>
      <c r="G4909" s="112" t="str">
        <f>IF(E4909="","",VLOOKUP(E4909,[1]PROJECTES!$C$14:$G$5000,4,FALSE))</f>
        <v/>
      </c>
      <c r="H4909" s="95"/>
      <c r="I4909" s="113" t="str">
        <f>IF(H4909="","",VLOOKUP(H4909,BD!B$2:C$16,2,FALSE))</f>
        <v/>
      </c>
      <c r="J4909" s="144"/>
      <c r="K4909" s="115" t="str">
        <f t="shared" si="223"/>
        <v/>
      </c>
      <c r="L4909" s="116" t="str">
        <f t="shared" ca="1" si="224"/>
        <v>-</v>
      </c>
      <c r="M4909" s="111" t="str">
        <f>IF(E4909="","",VLOOKUP(E4909,[1]PROJECTES!$C$14:$Z$5000,21,FALSE))</f>
        <v/>
      </c>
      <c r="N4909" s="117"/>
      <c r="O4909" s="118" t="s">
        <v>222</v>
      </c>
      <c r="P4909" s="119"/>
      <c r="Q4909" s="84"/>
      <c r="R4909" s="125"/>
      <c r="S4909" s="166"/>
      <c r="T4909" s="167"/>
    </row>
    <row r="4910" spans="1:20" s="121" customFormat="1" ht="20.100000000000001" customHeight="1" x14ac:dyDescent="0.3">
      <c r="A4910" s="80"/>
      <c r="B4910" s="110" t="str">
        <f>IF(E4910="","",VLOOKUP(E4910,[1]PROJECTES!$C$14:$G$5000,2,FALSE))</f>
        <v/>
      </c>
      <c r="C4910" s="80"/>
      <c r="D4910" s="283" t="str">
        <f>IF(E4910="","",VLOOKUP(E4910,[1]PROJECTES!$C$14:$G$5000,5,FALSE))</f>
        <v/>
      </c>
      <c r="E4910" s="79"/>
      <c r="F4910" s="110" t="str">
        <f>IF(I4910="","",VLOOKUP(I4910,[1]PROJECTES!$C$14:$G$5000,2,FALSE))</f>
        <v/>
      </c>
      <c r="G4910" s="112" t="str">
        <f>IF(E4910="","",VLOOKUP(E4910,[1]PROJECTES!$C$14:$G$5000,4,FALSE))</f>
        <v/>
      </c>
      <c r="H4910" s="95"/>
      <c r="I4910" s="113" t="str">
        <f>IF(H4910="","",VLOOKUP(H4910,BD!B$2:C$16,2,FALSE))</f>
        <v/>
      </c>
      <c r="J4910" s="114"/>
      <c r="K4910" s="115" t="str">
        <f t="shared" si="223"/>
        <v/>
      </c>
      <c r="L4910" s="116" t="str">
        <f t="shared" ca="1" si="224"/>
        <v>-</v>
      </c>
      <c r="M4910" s="111" t="str">
        <f>IF(E4910="","",VLOOKUP(E4910,[1]PROJECTES!$C$14:$Z$5000,21,FALSE))</f>
        <v/>
      </c>
      <c r="N4910" s="117"/>
      <c r="O4910" s="118" t="s">
        <v>222</v>
      </c>
      <c r="P4910" s="119"/>
      <c r="Q4910" s="84"/>
      <c r="R4910" s="125"/>
      <c r="S4910" s="166"/>
      <c r="T4910" s="167"/>
    </row>
    <row r="4911" spans="1:20" s="121" customFormat="1" ht="20.100000000000001" customHeight="1" x14ac:dyDescent="0.3">
      <c r="A4911" s="80"/>
      <c r="B4911" s="110" t="str">
        <f>IF(E4911="","",VLOOKUP(E4911,[1]PROJECTES!$C$14:$G$5000,2,FALSE))</f>
        <v/>
      </c>
      <c r="C4911" s="80"/>
      <c r="D4911" s="283" t="str">
        <f>IF(E4911="","",VLOOKUP(E4911,[1]PROJECTES!$C$14:$G$5000,5,FALSE))</f>
        <v/>
      </c>
      <c r="E4911" s="79"/>
      <c r="F4911" s="110" t="str">
        <f>IF(I4911="","",VLOOKUP(I4911,[1]PROJECTES!$C$14:$G$5000,2,FALSE))</f>
        <v/>
      </c>
      <c r="G4911" s="112" t="str">
        <f>IF(E4911="","",VLOOKUP(E4911,[1]PROJECTES!$C$14:$G$5000,4,FALSE))</f>
        <v/>
      </c>
      <c r="H4911" s="95"/>
      <c r="I4911" s="113" t="str">
        <f>IF(H4911="","",VLOOKUP(H4911,BD!B$2:C$16,2,FALSE))</f>
        <v/>
      </c>
      <c r="J4911" s="114"/>
      <c r="K4911" s="115" t="str">
        <f t="shared" si="223"/>
        <v/>
      </c>
      <c r="L4911" s="116" t="str">
        <f t="shared" ca="1" si="224"/>
        <v>-</v>
      </c>
      <c r="M4911" s="111" t="str">
        <f>IF(E4911="","",VLOOKUP(E4911,[1]PROJECTES!$C$14:$Z$5000,21,FALSE))</f>
        <v/>
      </c>
      <c r="N4911" s="117"/>
      <c r="O4911" s="118" t="s">
        <v>222</v>
      </c>
      <c r="P4911" s="119"/>
      <c r="Q4911" s="84"/>
      <c r="R4911" s="125"/>
      <c r="S4911" s="166"/>
      <c r="T4911" s="167"/>
    </row>
    <row r="4912" spans="1:20" s="121" customFormat="1" ht="20.100000000000001" customHeight="1" x14ac:dyDescent="0.3">
      <c r="A4912" s="80"/>
      <c r="B4912" s="110" t="str">
        <f>IF(E4912="","",VLOOKUP(E4912,[1]PROJECTES!$C$14:$G$5000,2,FALSE))</f>
        <v/>
      </c>
      <c r="C4912" s="80"/>
      <c r="D4912" s="283" t="str">
        <f>IF(E4912="","",VLOOKUP(E4912,[1]PROJECTES!$C$14:$G$5000,5,FALSE))</f>
        <v/>
      </c>
      <c r="E4912" s="79"/>
      <c r="F4912" s="110" t="str">
        <f>IF(I4912="","",VLOOKUP(I4912,[1]PROJECTES!$C$14:$G$5000,2,FALSE))</f>
        <v/>
      </c>
      <c r="G4912" s="112" t="str">
        <f>IF(E4912="","",VLOOKUP(E4912,[1]PROJECTES!$C$14:$G$5000,4,FALSE))</f>
        <v/>
      </c>
      <c r="H4912" s="95"/>
      <c r="I4912" s="113" t="str">
        <f>IF(H4912="","",VLOOKUP(H4912,BD!B$2:C$16,2,FALSE))</f>
        <v/>
      </c>
      <c r="J4912" s="114"/>
      <c r="K4912" s="115" t="str">
        <f t="shared" si="223"/>
        <v/>
      </c>
      <c r="L4912" s="116" t="str">
        <f t="shared" ca="1" si="224"/>
        <v>-</v>
      </c>
      <c r="M4912" s="111" t="str">
        <f>IF(E4912="","",VLOOKUP(E4912,[1]PROJECTES!$C$14:$Z$5000,21,FALSE))</f>
        <v/>
      </c>
      <c r="N4912" s="117"/>
      <c r="O4912" s="118" t="s">
        <v>222</v>
      </c>
      <c r="P4912" s="119"/>
      <c r="Q4912" s="84"/>
      <c r="R4912" s="125"/>
      <c r="S4912" s="166"/>
      <c r="T4912" s="167"/>
    </row>
    <row r="4913" spans="1:20" s="121" customFormat="1" ht="20.100000000000001" customHeight="1" x14ac:dyDescent="0.3">
      <c r="A4913" s="80"/>
      <c r="B4913" s="110" t="str">
        <f>IF(E4913="","",VLOOKUP(E4913,[1]PROJECTES!$C$14:$G$5000,2,FALSE))</f>
        <v/>
      </c>
      <c r="C4913" s="80"/>
      <c r="D4913" s="283" t="str">
        <f>IF(E4913="","",VLOOKUP(E4913,[1]PROJECTES!$C$14:$G$5000,5,FALSE))</f>
        <v/>
      </c>
      <c r="E4913" s="79"/>
      <c r="F4913" s="110" t="str">
        <f>IF(I4913="","",VLOOKUP(I4913,[1]PROJECTES!$C$14:$G$5000,2,FALSE))</f>
        <v/>
      </c>
      <c r="G4913" s="112" t="str">
        <f>IF(E4913="","",VLOOKUP(E4913,[1]PROJECTES!$C$14:$G$5000,4,FALSE))</f>
        <v/>
      </c>
      <c r="H4913" s="95"/>
      <c r="I4913" s="113" t="str">
        <f>IF(H4913="","",VLOOKUP(H4913,BD!B$2:C$16,2,FALSE))</f>
        <v/>
      </c>
      <c r="J4913" s="114"/>
      <c r="K4913" s="115" t="str">
        <f t="shared" si="223"/>
        <v/>
      </c>
      <c r="L4913" s="116" t="str">
        <f t="shared" ca="1" si="224"/>
        <v>-</v>
      </c>
      <c r="M4913" s="111" t="str">
        <f>IF(E4913="","",VLOOKUP(E4913,[1]PROJECTES!$C$14:$Z$5000,21,FALSE))</f>
        <v/>
      </c>
      <c r="N4913" s="117"/>
      <c r="O4913" s="118" t="s">
        <v>222</v>
      </c>
      <c r="P4913" s="119"/>
      <c r="Q4913" s="84"/>
      <c r="R4913" s="125"/>
      <c r="S4913" s="166"/>
      <c r="T4913" s="167"/>
    </row>
    <row r="4914" spans="1:20" s="121" customFormat="1" ht="20.100000000000001" customHeight="1" x14ac:dyDescent="0.3">
      <c r="A4914" s="80"/>
      <c r="B4914" s="110" t="str">
        <f>IF(E4914="","",VLOOKUP(E4914,[1]PROJECTES!$C$14:$G$5000,2,FALSE))</f>
        <v/>
      </c>
      <c r="C4914" s="80"/>
      <c r="D4914" s="283" t="str">
        <f>IF(E4914="","",VLOOKUP(E4914,[1]PROJECTES!$C$14:$G$5000,5,FALSE))</f>
        <v/>
      </c>
      <c r="E4914" s="79"/>
      <c r="F4914" s="110" t="str">
        <f>IF(I4914="","",VLOOKUP(I4914,[1]PROJECTES!$C$14:$G$5000,2,FALSE))</f>
        <v/>
      </c>
      <c r="G4914" s="112" t="str">
        <f>IF(E4914="","",VLOOKUP(E4914,[1]PROJECTES!$C$14:$G$5000,4,FALSE))</f>
        <v/>
      </c>
      <c r="H4914" s="95"/>
      <c r="I4914" s="113" t="str">
        <f>IF(H4914="","",VLOOKUP(H4914,BD!B$2:C$16,2,FALSE))</f>
        <v/>
      </c>
      <c r="J4914" s="114"/>
      <c r="K4914" s="115" t="str">
        <f t="shared" si="223"/>
        <v/>
      </c>
      <c r="L4914" s="116" t="str">
        <f t="shared" ca="1" si="224"/>
        <v>-</v>
      </c>
      <c r="M4914" s="111" t="str">
        <f>IF(E4914="","",VLOOKUP(E4914,[1]PROJECTES!$C$14:$Z$5000,21,FALSE))</f>
        <v/>
      </c>
      <c r="N4914" s="117"/>
      <c r="O4914" s="118" t="s">
        <v>222</v>
      </c>
      <c r="P4914" s="119"/>
      <c r="Q4914" s="84"/>
      <c r="R4914" s="125"/>
      <c r="S4914" s="166"/>
      <c r="T4914" s="167"/>
    </row>
    <row r="4915" spans="1:20" s="121" customFormat="1" ht="20.100000000000001" customHeight="1" x14ac:dyDescent="0.3">
      <c r="A4915" s="80"/>
      <c r="B4915" s="110" t="str">
        <f>IF(E4915="","",VLOOKUP(E4915,[1]PROJECTES!$C$14:$G$5000,2,FALSE))</f>
        <v/>
      </c>
      <c r="C4915" s="80"/>
      <c r="D4915" s="283" t="str">
        <f>IF(E4915="","",VLOOKUP(E4915,[1]PROJECTES!$C$14:$G$5000,5,FALSE))</f>
        <v/>
      </c>
      <c r="E4915" s="79"/>
      <c r="F4915" s="110" t="str">
        <f>IF(I4915="","",VLOOKUP(I4915,[1]PROJECTES!$C$14:$G$5000,2,FALSE))</f>
        <v/>
      </c>
      <c r="G4915" s="112" t="str">
        <f>IF(E4915="","",VLOOKUP(E4915,[1]PROJECTES!$C$14:$G$5000,4,FALSE))</f>
        <v/>
      </c>
      <c r="H4915" s="95"/>
      <c r="I4915" s="113" t="str">
        <f>IF(H4915="","",VLOOKUP(H4915,BD!B$2:C$16,2,FALSE))</f>
        <v/>
      </c>
      <c r="J4915" s="114"/>
      <c r="K4915" s="115" t="str">
        <f t="shared" si="223"/>
        <v/>
      </c>
      <c r="L4915" s="116" t="str">
        <f t="shared" ca="1" si="224"/>
        <v>-</v>
      </c>
      <c r="M4915" s="111" t="str">
        <f>IF(E4915="","",VLOOKUP(E4915,[1]PROJECTES!$C$14:$Z$5000,21,FALSE))</f>
        <v/>
      </c>
      <c r="N4915" s="117"/>
      <c r="O4915" s="118" t="s">
        <v>222</v>
      </c>
      <c r="P4915" s="119"/>
      <c r="Q4915" s="84"/>
      <c r="R4915" s="125"/>
      <c r="S4915" s="166"/>
      <c r="T4915" s="167"/>
    </row>
    <row r="4916" spans="1:20" s="121" customFormat="1" ht="20.100000000000001" customHeight="1" x14ac:dyDescent="0.3">
      <c r="A4916" s="80"/>
      <c r="B4916" s="110" t="str">
        <f>IF(E4916="","",VLOOKUP(E4916,[1]PROJECTES!$C$14:$G$5000,2,FALSE))</f>
        <v/>
      </c>
      <c r="C4916" s="80"/>
      <c r="D4916" s="283" t="str">
        <f>IF(E4916="","",VLOOKUP(E4916,[1]PROJECTES!$C$14:$G$5000,5,FALSE))</f>
        <v/>
      </c>
      <c r="E4916" s="79"/>
      <c r="F4916" s="110" t="str">
        <f>IF(I4916="","",VLOOKUP(I4916,[1]PROJECTES!$C$14:$G$5000,2,FALSE))</f>
        <v/>
      </c>
      <c r="G4916" s="112" t="str">
        <f>IF(E4916="","",VLOOKUP(E4916,[1]PROJECTES!$C$14:$G$5000,4,FALSE))</f>
        <v/>
      </c>
      <c r="H4916" s="95"/>
      <c r="I4916" s="113" t="str">
        <f>IF(H4916="","",VLOOKUP(H4916,BD!B$2:C$16,2,FALSE))</f>
        <v/>
      </c>
      <c r="J4916" s="114"/>
      <c r="K4916" s="115" t="str">
        <f t="shared" si="223"/>
        <v/>
      </c>
      <c r="L4916" s="116" t="str">
        <f t="shared" ca="1" si="224"/>
        <v>-</v>
      </c>
      <c r="M4916" s="111" t="str">
        <f>IF(E4916="","",VLOOKUP(E4916,[1]PROJECTES!$C$14:$Z$5000,21,FALSE))</f>
        <v/>
      </c>
      <c r="N4916" s="117"/>
      <c r="O4916" s="118" t="s">
        <v>222</v>
      </c>
      <c r="P4916" s="119"/>
      <c r="Q4916" s="84"/>
      <c r="R4916" s="125"/>
      <c r="S4916" s="166"/>
      <c r="T4916" s="167"/>
    </row>
    <row r="4917" spans="1:20" s="121" customFormat="1" ht="20.100000000000001" customHeight="1" x14ac:dyDescent="0.3">
      <c r="A4917" s="80"/>
      <c r="B4917" s="110" t="str">
        <f>IF(E4917="","",VLOOKUP(E4917,[1]PROJECTES!$C$14:$G$5000,2,FALSE))</f>
        <v/>
      </c>
      <c r="C4917" s="80"/>
      <c r="D4917" s="283" t="str">
        <f>IF(E4917="","",VLOOKUP(E4917,[1]PROJECTES!$C$14:$G$5000,5,FALSE))</f>
        <v/>
      </c>
      <c r="E4917" s="79"/>
      <c r="F4917" s="110" t="str">
        <f>IF(I4917="","",VLOOKUP(I4917,[1]PROJECTES!$C$14:$G$5000,2,FALSE))</f>
        <v/>
      </c>
      <c r="G4917" s="112" t="str">
        <f>IF(E4917="","",VLOOKUP(E4917,[1]PROJECTES!$C$14:$G$5000,4,FALSE))</f>
        <v/>
      </c>
      <c r="H4917" s="95"/>
      <c r="I4917" s="113" t="str">
        <f>IF(H4917="","",VLOOKUP(H4917,BD!B$2:C$16,2,FALSE))</f>
        <v/>
      </c>
      <c r="J4917" s="114"/>
      <c r="K4917" s="115" t="str">
        <f t="shared" si="223"/>
        <v/>
      </c>
      <c r="L4917" s="116" t="str">
        <f t="shared" ca="1" si="224"/>
        <v>-</v>
      </c>
      <c r="M4917" s="111" t="str">
        <f>IF(E4917="","",VLOOKUP(E4917,[1]PROJECTES!$C$14:$Z$5000,21,FALSE))</f>
        <v/>
      </c>
      <c r="N4917" s="117"/>
      <c r="O4917" s="118" t="s">
        <v>222</v>
      </c>
      <c r="P4917" s="119"/>
      <c r="Q4917" s="84"/>
      <c r="R4917" s="125"/>
      <c r="S4917" s="166"/>
      <c r="T4917" s="167"/>
    </row>
    <row r="4918" spans="1:20" s="121" customFormat="1" ht="20.100000000000001" customHeight="1" x14ac:dyDescent="0.3">
      <c r="A4918" s="80"/>
      <c r="B4918" s="110" t="str">
        <f>IF(E4918="","",VLOOKUP(E4918,[1]PROJECTES!$C$14:$G$5000,2,FALSE))</f>
        <v/>
      </c>
      <c r="C4918" s="80"/>
      <c r="D4918" s="283" t="str">
        <f>IF(E4918="","",VLOOKUP(E4918,[1]PROJECTES!$C$14:$G$5000,5,FALSE))</f>
        <v/>
      </c>
      <c r="E4918" s="79"/>
      <c r="F4918" s="110" t="str">
        <f>IF(I4918="","",VLOOKUP(I4918,[1]PROJECTES!$C$14:$G$5000,2,FALSE))</f>
        <v/>
      </c>
      <c r="G4918" s="112" t="str">
        <f>IF(E4918="","",VLOOKUP(E4918,[1]PROJECTES!$C$14:$G$5000,4,FALSE))</f>
        <v/>
      </c>
      <c r="H4918" s="95"/>
      <c r="I4918" s="113" t="str">
        <f>IF(H4918="","",VLOOKUP(H4918,BD!B$2:C$16,2,FALSE))</f>
        <v/>
      </c>
      <c r="J4918" s="114"/>
      <c r="K4918" s="115" t="str">
        <f t="shared" si="223"/>
        <v/>
      </c>
      <c r="L4918" s="116" t="str">
        <f t="shared" ca="1" si="224"/>
        <v>-</v>
      </c>
      <c r="M4918" s="111" t="str">
        <f>IF(E4918="","",VLOOKUP(E4918,[1]PROJECTES!$C$14:$Z$5000,21,FALSE))</f>
        <v/>
      </c>
      <c r="N4918" s="117"/>
      <c r="O4918" s="118" t="s">
        <v>222</v>
      </c>
      <c r="P4918" s="119"/>
      <c r="Q4918" s="84"/>
      <c r="R4918" s="125"/>
      <c r="S4918" s="166"/>
      <c r="T4918" s="167"/>
    </row>
    <row r="4919" spans="1:20" s="121" customFormat="1" ht="20.100000000000001" customHeight="1" x14ac:dyDescent="0.3">
      <c r="A4919" s="80"/>
      <c r="B4919" s="110" t="str">
        <f>IF(E4919="","",VLOOKUP(E4919,[1]PROJECTES!$C$14:$G$5000,2,FALSE))</f>
        <v/>
      </c>
      <c r="C4919" s="80"/>
      <c r="D4919" s="283" t="str">
        <f>IF(E4919="","",VLOOKUP(E4919,[1]PROJECTES!$C$14:$G$5000,5,FALSE))</f>
        <v/>
      </c>
      <c r="E4919" s="79"/>
      <c r="F4919" s="110" t="str">
        <f>IF(I4919="","",VLOOKUP(I4919,[1]PROJECTES!$C$14:$G$5000,2,FALSE))</f>
        <v/>
      </c>
      <c r="G4919" s="112" t="str">
        <f>IF(E4919="","",VLOOKUP(E4919,[1]PROJECTES!$C$14:$G$5000,4,FALSE))</f>
        <v/>
      </c>
      <c r="H4919" s="95"/>
      <c r="I4919" s="113" t="str">
        <f>IF(H4919="","",VLOOKUP(H4919,BD!B$2:C$16,2,FALSE))</f>
        <v/>
      </c>
      <c r="J4919" s="114"/>
      <c r="K4919" s="115" t="str">
        <f t="shared" si="223"/>
        <v/>
      </c>
      <c r="L4919" s="116" t="str">
        <f t="shared" ca="1" si="224"/>
        <v>-</v>
      </c>
      <c r="M4919" s="111" t="str">
        <f>IF(E4919="","",VLOOKUP(E4919,[1]PROJECTES!$C$14:$Z$5000,21,FALSE))</f>
        <v/>
      </c>
      <c r="N4919" s="117"/>
      <c r="O4919" s="118" t="s">
        <v>222</v>
      </c>
      <c r="P4919" s="119"/>
      <c r="Q4919" s="84"/>
      <c r="R4919" s="125"/>
      <c r="S4919" s="166"/>
      <c r="T4919" s="167"/>
    </row>
    <row r="4920" spans="1:20" s="121" customFormat="1" ht="20.100000000000001" customHeight="1" x14ac:dyDescent="0.3">
      <c r="A4920" s="80"/>
      <c r="B4920" s="110" t="str">
        <f>IF(E4920="","",VLOOKUP(E4920,[1]PROJECTES!$C$14:$G$5000,2,FALSE))</f>
        <v/>
      </c>
      <c r="C4920" s="80"/>
      <c r="D4920" s="283" t="str">
        <f>IF(E4920="","",VLOOKUP(E4920,[1]PROJECTES!$C$14:$G$5000,5,FALSE))</f>
        <v/>
      </c>
      <c r="E4920" s="79"/>
      <c r="F4920" s="110" t="str">
        <f>IF(I4920="","",VLOOKUP(I4920,[1]PROJECTES!$C$14:$G$5000,2,FALSE))</f>
        <v/>
      </c>
      <c r="G4920" s="112" t="str">
        <f>IF(E4920="","",VLOOKUP(E4920,[1]PROJECTES!$C$14:$G$5000,4,FALSE))</f>
        <v/>
      </c>
      <c r="H4920" s="95"/>
      <c r="I4920" s="113" t="str">
        <f>IF(H4920="","",VLOOKUP(H4920,BD!B$2:C$16,2,FALSE))</f>
        <v/>
      </c>
      <c r="J4920" s="114"/>
      <c r="K4920" s="115" t="str">
        <f t="shared" si="223"/>
        <v/>
      </c>
      <c r="L4920" s="116" t="str">
        <f t="shared" ca="1" si="224"/>
        <v>-</v>
      </c>
      <c r="M4920" s="111" t="str">
        <f>IF(E4920="","",VLOOKUP(E4920,[1]PROJECTES!$C$14:$Z$5000,21,FALSE))</f>
        <v/>
      </c>
      <c r="N4920" s="117"/>
      <c r="O4920" s="118" t="s">
        <v>222</v>
      </c>
      <c r="P4920" s="119"/>
      <c r="Q4920" s="84"/>
      <c r="R4920" s="125"/>
      <c r="S4920" s="166"/>
      <c r="T4920" s="167"/>
    </row>
    <row r="4921" spans="1:20" s="121" customFormat="1" ht="20.100000000000001" customHeight="1" x14ac:dyDescent="0.3">
      <c r="A4921" s="80"/>
      <c r="B4921" s="110" t="str">
        <f>IF(E4921="","",VLOOKUP(E4921,[1]PROJECTES!$C$14:$G$5000,2,FALSE))</f>
        <v/>
      </c>
      <c r="C4921" s="80"/>
      <c r="D4921" s="283" t="str">
        <f>IF(E4921="","",VLOOKUP(E4921,[1]PROJECTES!$C$14:$G$5000,5,FALSE))</f>
        <v/>
      </c>
      <c r="E4921" s="79"/>
      <c r="F4921" s="110" t="str">
        <f>IF(I4921="","",VLOOKUP(I4921,[1]PROJECTES!$C$14:$G$5000,2,FALSE))</f>
        <v/>
      </c>
      <c r="G4921" s="112" t="str">
        <f>IF(E4921="","",VLOOKUP(E4921,[1]PROJECTES!$C$14:$G$5000,4,FALSE))</f>
        <v/>
      </c>
      <c r="H4921" s="95"/>
      <c r="I4921" s="113" t="str">
        <f>IF(H4921="","",VLOOKUP(H4921,BD!B$2:C$16,2,FALSE))</f>
        <v/>
      </c>
      <c r="J4921" s="114"/>
      <c r="K4921" s="115" t="str">
        <f t="shared" si="223"/>
        <v/>
      </c>
      <c r="L4921" s="116" t="str">
        <f t="shared" ca="1" si="224"/>
        <v>-</v>
      </c>
      <c r="M4921" s="111" t="str">
        <f>IF(E4921="","",VLOOKUP(E4921,[1]PROJECTES!$C$14:$Z$5000,21,FALSE))</f>
        <v/>
      </c>
      <c r="N4921" s="117"/>
      <c r="O4921" s="118" t="s">
        <v>222</v>
      </c>
      <c r="P4921" s="119"/>
      <c r="Q4921" s="84"/>
      <c r="R4921" s="125"/>
      <c r="S4921" s="166"/>
      <c r="T4921" s="167"/>
    </row>
    <row r="4922" spans="1:20" s="121" customFormat="1" ht="20.100000000000001" customHeight="1" x14ac:dyDescent="0.3">
      <c r="A4922" s="80"/>
      <c r="B4922" s="110" t="str">
        <f>IF(E4922="","",VLOOKUP(E4922,[1]PROJECTES!$C$14:$G$5000,2,FALSE))</f>
        <v/>
      </c>
      <c r="C4922" s="80"/>
      <c r="D4922" s="283" t="str">
        <f>IF(E4922="","",VLOOKUP(E4922,[1]PROJECTES!$C$14:$G$5000,5,FALSE))</f>
        <v/>
      </c>
      <c r="E4922" s="79"/>
      <c r="F4922" s="110" t="str">
        <f>IF(I4922="","",VLOOKUP(I4922,[1]PROJECTES!$C$14:$G$5000,2,FALSE))</f>
        <v/>
      </c>
      <c r="G4922" s="112" t="str">
        <f>IF(E4922="","",VLOOKUP(E4922,[1]PROJECTES!$C$14:$G$5000,4,FALSE))</f>
        <v/>
      </c>
      <c r="H4922" s="95"/>
      <c r="I4922" s="113" t="str">
        <f>IF(H4922="","",VLOOKUP(H4922,BD!B$2:C$16,2,FALSE))</f>
        <v/>
      </c>
      <c r="J4922" s="114"/>
      <c r="K4922" s="115" t="str">
        <f t="shared" si="223"/>
        <v/>
      </c>
      <c r="L4922" s="116" t="str">
        <f t="shared" ca="1" si="224"/>
        <v>-</v>
      </c>
      <c r="M4922" s="111" t="str">
        <f>IF(E4922="","",VLOOKUP(E4922,[1]PROJECTES!$C$14:$Z$5000,21,FALSE))</f>
        <v/>
      </c>
      <c r="N4922" s="117"/>
      <c r="O4922" s="118" t="s">
        <v>222</v>
      </c>
      <c r="P4922" s="119"/>
      <c r="Q4922" s="84"/>
      <c r="R4922" s="125"/>
      <c r="S4922" s="166"/>
      <c r="T4922" s="167"/>
    </row>
    <row r="4923" spans="1:20" s="121" customFormat="1" ht="20.100000000000001" customHeight="1" x14ac:dyDescent="0.3">
      <c r="A4923" s="80"/>
      <c r="B4923" s="110" t="str">
        <f>IF(E4923="","",VLOOKUP(E4923,[1]PROJECTES!$C$14:$G$5000,2,FALSE))</f>
        <v/>
      </c>
      <c r="C4923" s="80"/>
      <c r="D4923" s="283" t="str">
        <f>IF(E4923="","",VLOOKUP(E4923,[1]PROJECTES!$C$14:$G$5000,5,FALSE))</f>
        <v/>
      </c>
      <c r="E4923" s="79"/>
      <c r="F4923" s="110" t="str">
        <f>IF(I4923="","",VLOOKUP(I4923,[1]PROJECTES!$C$14:$G$5000,2,FALSE))</f>
        <v/>
      </c>
      <c r="G4923" s="112" t="str">
        <f>IF(E4923="","",VLOOKUP(E4923,[1]PROJECTES!$C$14:$G$5000,4,FALSE))</f>
        <v/>
      </c>
      <c r="H4923" s="95"/>
      <c r="I4923" s="113" t="str">
        <f>IF(H4923="","",VLOOKUP(H4923,BD!B$2:C$16,2,FALSE))</f>
        <v/>
      </c>
      <c r="J4923" s="114"/>
      <c r="K4923" s="115" t="str">
        <f t="shared" si="223"/>
        <v/>
      </c>
      <c r="L4923" s="116" t="str">
        <f t="shared" ca="1" si="224"/>
        <v>-</v>
      </c>
      <c r="M4923" s="111" t="str">
        <f>IF(E4923="","",VLOOKUP(E4923,[1]PROJECTES!$C$14:$Z$5000,21,FALSE))</f>
        <v/>
      </c>
      <c r="N4923" s="117"/>
      <c r="O4923" s="118" t="s">
        <v>222</v>
      </c>
      <c r="P4923" s="119"/>
      <c r="Q4923" s="84"/>
      <c r="R4923" s="125"/>
      <c r="S4923" s="166"/>
      <c r="T4923" s="167"/>
    </row>
    <row r="4924" spans="1:20" s="121" customFormat="1" ht="20.100000000000001" customHeight="1" x14ac:dyDescent="0.3">
      <c r="A4924" s="80"/>
      <c r="B4924" s="110" t="str">
        <f>IF(E4924="","",VLOOKUP(E4924,[1]PROJECTES!$C$14:$G$5000,2,FALSE))</f>
        <v/>
      </c>
      <c r="C4924" s="80"/>
      <c r="D4924" s="283" t="str">
        <f>IF(E4924="","",VLOOKUP(E4924,[1]PROJECTES!$C$14:$G$5000,5,FALSE))</f>
        <v/>
      </c>
      <c r="E4924" s="79"/>
      <c r="F4924" s="110" t="str">
        <f>IF(I4924="","",VLOOKUP(I4924,[1]PROJECTES!$C$14:$G$5000,2,FALSE))</f>
        <v/>
      </c>
      <c r="G4924" s="112" t="str">
        <f>IF(E4924="","",VLOOKUP(E4924,[1]PROJECTES!$C$14:$G$5000,4,FALSE))</f>
        <v/>
      </c>
      <c r="H4924" s="95"/>
      <c r="I4924" s="113" t="str">
        <f>IF(H4924="","",VLOOKUP(H4924,BD!B$2:C$16,2,FALSE))</f>
        <v/>
      </c>
      <c r="J4924" s="114"/>
      <c r="K4924" s="115" t="str">
        <f t="shared" si="223"/>
        <v/>
      </c>
      <c r="L4924" s="116" t="str">
        <f t="shared" ca="1" si="224"/>
        <v>-</v>
      </c>
      <c r="M4924" s="111" t="str">
        <f>IF(E4924="","",VLOOKUP(E4924,[1]PROJECTES!$C$14:$Z$5000,21,FALSE))</f>
        <v/>
      </c>
      <c r="N4924" s="117"/>
      <c r="O4924" s="118" t="s">
        <v>222</v>
      </c>
      <c r="P4924" s="119"/>
      <c r="Q4924" s="84"/>
      <c r="R4924" s="125"/>
      <c r="S4924" s="166"/>
      <c r="T4924" s="167"/>
    </row>
    <row r="4925" spans="1:20" s="121" customFormat="1" ht="20.100000000000001" customHeight="1" x14ac:dyDescent="0.3">
      <c r="A4925" s="80"/>
      <c r="B4925" s="110" t="str">
        <f>IF(E4925="","",VLOOKUP(E4925,[1]PROJECTES!$C$14:$G$5000,2,FALSE))</f>
        <v/>
      </c>
      <c r="C4925" s="80"/>
      <c r="D4925" s="283" t="str">
        <f>IF(E4925="","",VLOOKUP(E4925,[1]PROJECTES!$C$14:$G$5000,5,FALSE))</f>
        <v/>
      </c>
      <c r="E4925" s="79"/>
      <c r="F4925" s="110" t="str">
        <f>IF(I4925="","",VLOOKUP(I4925,[1]PROJECTES!$C$14:$G$5000,2,FALSE))</f>
        <v/>
      </c>
      <c r="G4925" s="112" t="str">
        <f>IF(E4925="","",VLOOKUP(E4925,[1]PROJECTES!$C$14:$G$5000,4,FALSE))</f>
        <v/>
      </c>
      <c r="H4925" s="95"/>
      <c r="I4925" s="113" t="str">
        <f>IF(H4925="","",VLOOKUP(H4925,BD!B$2:C$16,2,FALSE))</f>
        <v/>
      </c>
      <c r="J4925" s="114"/>
      <c r="K4925" s="115" t="str">
        <f t="shared" si="223"/>
        <v/>
      </c>
      <c r="L4925" s="116" t="str">
        <f t="shared" ca="1" si="224"/>
        <v>-</v>
      </c>
      <c r="M4925" s="111" t="str">
        <f>IF(E4925="","",VLOOKUP(E4925,[1]PROJECTES!$C$14:$Z$5000,21,FALSE))</f>
        <v/>
      </c>
      <c r="N4925" s="117"/>
      <c r="O4925" s="118" t="s">
        <v>222</v>
      </c>
      <c r="P4925" s="119"/>
      <c r="Q4925" s="84"/>
      <c r="R4925" s="125"/>
      <c r="S4925" s="166"/>
      <c r="T4925" s="167"/>
    </row>
    <row r="4926" spans="1:20" s="121" customFormat="1" ht="20.100000000000001" customHeight="1" x14ac:dyDescent="0.3">
      <c r="A4926" s="80"/>
      <c r="B4926" s="110" t="str">
        <f>IF(E4926="","",VLOOKUP(E4926,[1]PROJECTES!$C$14:$G$5000,2,FALSE))</f>
        <v/>
      </c>
      <c r="C4926" s="80"/>
      <c r="D4926" s="283" t="str">
        <f>IF(E4926="","",VLOOKUP(E4926,[1]PROJECTES!$C$14:$G$5000,5,FALSE))</f>
        <v/>
      </c>
      <c r="E4926" s="79"/>
      <c r="F4926" s="110" t="str">
        <f>IF(I4926="","",VLOOKUP(I4926,[1]PROJECTES!$C$14:$G$5000,2,FALSE))</f>
        <v/>
      </c>
      <c r="G4926" s="112" t="str">
        <f>IF(E4926="","",VLOOKUP(E4926,[1]PROJECTES!$C$14:$G$5000,4,FALSE))</f>
        <v/>
      </c>
      <c r="H4926" s="95"/>
      <c r="I4926" s="113" t="str">
        <f>IF(H4926="","",VLOOKUP(H4926,BD!B$2:C$16,2,FALSE))</f>
        <v/>
      </c>
      <c r="J4926" s="114"/>
      <c r="K4926" s="115" t="str">
        <f t="shared" si="223"/>
        <v/>
      </c>
      <c r="L4926" s="116" t="str">
        <f t="shared" ca="1" si="224"/>
        <v>-</v>
      </c>
      <c r="M4926" s="111" t="str">
        <f>IF(E4926="","",VLOOKUP(E4926,[1]PROJECTES!$C$14:$Z$5000,21,FALSE))</f>
        <v/>
      </c>
      <c r="N4926" s="117"/>
      <c r="O4926" s="118" t="s">
        <v>222</v>
      </c>
      <c r="P4926" s="119"/>
      <c r="Q4926" s="84"/>
      <c r="R4926" s="125"/>
      <c r="S4926" s="166"/>
      <c r="T4926" s="167"/>
    </row>
    <row r="4927" spans="1:20" s="121" customFormat="1" ht="20.100000000000001" customHeight="1" x14ac:dyDescent="0.3">
      <c r="A4927" s="80"/>
      <c r="B4927" s="110" t="str">
        <f>IF(E4927="","",VLOOKUP(E4927,[1]PROJECTES!$C$14:$G$5000,2,FALSE))</f>
        <v/>
      </c>
      <c r="C4927" s="80"/>
      <c r="D4927" s="283" t="str">
        <f>IF(E4927="","",VLOOKUP(E4927,[1]PROJECTES!$C$14:$G$5000,5,FALSE))</f>
        <v/>
      </c>
      <c r="E4927" s="79"/>
      <c r="F4927" s="110" t="str">
        <f>IF(I4927="","",VLOOKUP(I4927,[1]PROJECTES!$C$14:$G$5000,2,FALSE))</f>
        <v/>
      </c>
      <c r="G4927" s="112" t="str">
        <f>IF(E4927="","",VLOOKUP(E4927,[1]PROJECTES!$C$14:$G$5000,4,FALSE))</f>
        <v/>
      </c>
      <c r="H4927" s="95"/>
      <c r="I4927" s="113" t="str">
        <f>IF(H4927="","",VLOOKUP(H4927,BD!B$2:C$16,2,FALSE))</f>
        <v/>
      </c>
      <c r="J4927" s="114"/>
      <c r="K4927" s="115" t="str">
        <f t="shared" si="223"/>
        <v/>
      </c>
      <c r="L4927" s="116" t="str">
        <f t="shared" ca="1" si="224"/>
        <v>-</v>
      </c>
      <c r="M4927" s="111" t="str">
        <f>IF(E4927="","",VLOOKUP(E4927,[1]PROJECTES!$C$14:$Z$5000,21,FALSE))</f>
        <v/>
      </c>
      <c r="N4927" s="117"/>
      <c r="O4927" s="118" t="s">
        <v>222</v>
      </c>
      <c r="P4927" s="119"/>
      <c r="Q4927" s="84"/>
      <c r="R4927" s="125"/>
      <c r="S4927" s="166"/>
      <c r="T4927" s="167"/>
    </row>
    <row r="4928" spans="1:20" s="121" customFormat="1" ht="20.100000000000001" customHeight="1" x14ac:dyDescent="0.3">
      <c r="A4928" s="80"/>
      <c r="B4928" s="110" t="str">
        <f>IF(E4928="","",VLOOKUP(E4928,[1]PROJECTES!$C$14:$G$5000,2,FALSE))</f>
        <v/>
      </c>
      <c r="C4928" s="80"/>
      <c r="D4928" s="283" t="str">
        <f>IF(E4928="","",VLOOKUP(E4928,[1]PROJECTES!$C$14:$G$5000,5,FALSE))</f>
        <v/>
      </c>
      <c r="E4928" s="79"/>
      <c r="F4928" s="110" t="str">
        <f>IF(I4928="","",VLOOKUP(I4928,[1]PROJECTES!$C$14:$G$5000,2,FALSE))</f>
        <v/>
      </c>
      <c r="G4928" s="112" t="str">
        <f>IF(E4928="","",VLOOKUP(E4928,[1]PROJECTES!$C$14:$G$5000,4,FALSE))</f>
        <v/>
      </c>
      <c r="H4928" s="95"/>
      <c r="I4928" s="113" t="str">
        <f>IF(H4928="","",VLOOKUP(H4928,BD!B$2:C$16,2,FALSE))</f>
        <v/>
      </c>
      <c r="J4928" s="114"/>
      <c r="K4928" s="115" t="str">
        <f t="shared" si="223"/>
        <v/>
      </c>
      <c r="L4928" s="116" t="str">
        <f t="shared" ca="1" si="224"/>
        <v>-</v>
      </c>
      <c r="M4928" s="111" t="str">
        <f>IF(E4928="","",VLOOKUP(E4928,[1]PROJECTES!$C$14:$Z$5000,21,FALSE))</f>
        <v/>
      </c>
      <c r="N4928" s="117"/>
      <c r="O4928" s="118" t="s">
        <v>222</v>
      </c>
      <c r="P4928" s="119"/>
      <c r="Q4928" s="84"/>
      <c r="R4928" s="125"/>
      <c r="S4928" s="166"/>
      <c r="T4928" s="167"/>
    </row>
    <row r="4929" spans="1:20" s="121" customFormat="1" ht="20.100000000000001" customHeight="1" x14ac:dyDescent="0.3">
      <c r="A4929" s="80"/>
      <c r="B4929" s="110" t="str">
        <f>IF(E4929="","",VLOOKUP(E4929,[1]PROJECTES!$C$14:$G$5000,2,FALSE))</f>
        <v/>
      </c>
      <c r="C4929" s="80"/>
      <c r="D4929" s="283" t="str">
        <f>IF(E4929="","",VLOOKUP(E4929,[1]PROJECTES!$C$14:$G$5000,5,FALSE))</f>
        <v/>
      </c>
      <c r="E4929" s="79"/>
      <c r="F4929" s="110" t="str">
        <f>IF(I4929="","",VLOOKUP(I4929,[1]PROJECTES!$C$14:$G$5000,2,FALSE))</f>
        <v/>
      </c>
      <c r="G4929" s="112" t="str">
        <f>IF(E4929="","",VLOOKUP(E4929,[1]PROJECTES!$C$14:$G$5000,4,FALSE))</f>
        <v/>
      </c>
      <c r="H4929" s="95"/>
      <c r="I4929" s="113" t="str">
        <f>IF(H4929="","",VLOOKUP(H4929,BD!B$2:C$16,2,FALSE))</f>
        <v/>
      </c>
      <c r="J4929" s="114"/>
      <c r="K4929" s="115" t="str">
        <f t="shared" si="223"/>
        <v/>
      </c>
      <c r="L4929" s="116" t="str">
        <f t="shared" ca="1" si="224"/>
        <v>-</v>
      </c>
      <c r="M4929" s="111" t="str">
        <f>IF(E4929="","",VLOOKUP(E4929,[1]PROJECTES!$C$14:$Z$5000,21,FALSE))</f>
        <v/>
      </c>
      <c r="N4929" s="117"/>
      <c r="O4929" s="118" t="s">
        <v>222</v>
      </c>
      <c r="P4929" s="119"/>
      <c r="Q4929" s="84"/>
      <c r="R4929" s="125"/>
      <c r="S4929" s="166"/>
      <c r="T4929" s="167"/>
    </row>
    <row r="4930" spans="1:20" s="121" customFormat="1" ht="20.100000000000001" customHeight="1" x14ac:dyDescent="0.3">
      <c r="A4930" s="80"/>
      <c r="B4930" s="110" t="str">
        <f>IF(E4930="","",VLOOKUP(E4930,[1]PROJECTES!$C$14:$G$5000,2,FALSE))</f>
        <v/>
      </c>
      <c r="C4930" s="80"/>
      <c r="D4930" s="283" t="str">
        <f>IF(E4930="","",VLOOKUP(E4930,[1]PROJECTES!$C$14:$G$5000,5,FALSE))</f>
        <v/>
      </c>
      <c r="E4930" s="79"/>
      <c r="F4930" s="110" t="str">
        <f>IF(I4930="","",VLOOKUP(I4930,[1]PROJECTES!$C$14:$G$5000,2,FALSE))</f>
        <v/>
      </c>
      <c r="G4930" s="112" t="str">
        <f>IF(E4930="","",VLOOKUP(E4930,[1]PROJECTES!$C$14:$G$5000,4,FALSE))</f>
        <v/>
      </c>
      <c r="H4930" s="95"/>
      <c r="I4930" s="113" t="str">
        <f>IF(H4930="","",VLOOKUP(H4930,BD!B$2:C$16,2,FALSE))</f>
        <v/>
      </c>
      <c r="J4930" s="114"/>
      <c r="K4930" s="115" t="str">
        <f t="shared" si="223"/>
        <v/>
      </c>
      <c r="L4930" s="116" t="str">
        <f t="shared" ca="1" si="224"/>
        <v>-</v>
      </c>
      <c r="M4930" s="111" t="str">
        <f>IF(E4930="","",VLOOKUP(E4930,[1]PROJECTES!$C$14:$Z$5000,21,FALSE))</f>
        <v/>
      </c>
      <c r="N4930" s="117"/>
      <c r="O4930" s="118" t="s">
        <v>222</v>
      </c>
      <c r="P4930" s="119"/>
      <c r="Q4930" s="84"/>
      <c r="R4930" s="125"/>
      <c r="S4930" s="166"/>
      <c r="T4930" s="167"/>
    </row>
    <row r="4931" spans="1:20" s="121" customFormat="1" ht="20.100000000000001" customHeight="1" x14ac:dyDescent="0.3">
      <c r="A4931" s="80"/>
      <c r="B4931" s="110" t="str">
        <f>IF(E4931="","",VLOOKUP(E4931,[1]PROJECTES!$C$14:$G$5000,2,FALSE))</f>
        <v/>
      </c>
      <c r="C4931" s="80"/>
      <c r="D4931" s="283" t="str">
        <f>IF(E4931="","",VLOOKUP(E4931,[1]PROJECTES!$C$14:$G$5000,5,FALSE))</f>
        <v/>
      </c>
      <c r="E4931" s="79"/>
      <c r="F4931" s="110" t="str">
        <f>IF(I4931="","",VLOOKUP(I4931,[1]PROJECTES!$C$14:$G$5000,2,FALSE))</f>
        <v/>
      </c>
      <c r="G4931" s="112" t="str">
        <f>IF(E4931="","",VLOOKUP(E4931,[1]PROJECTES!$C$14:$G$5000,4,FALSE))</f>
        <v/>
      </c>
      <c r="H4931" s="95"/>
      <c r="I4931" s="113" t="str">
        <f>IF(H4931="","",VLOOKUP(H4931,BD!B$2:C$16,2,FALSE))</f>
        <v/>
      </c>
      <c r="J4931" s="114"/>
      <c r="K4931" s="115" t="str">
        <f t="shared" si="223"/>
        <v/>
      </c>
      <c r="L4931" s="116" t="str">
        <f t="shared" ca="1" si="224"/>
        <v>-</v>
      </c>
      <c r="M4931" s="111" t="str">
        <f>IF(E4931="","",VLOOKUP(E4931,[1]PROJECTES!$C$14:$Z$5000,21,FALSE))</f>
        <v/>
      </c>
      <c r="N4931" s="117"/>
      <c r="O4931" s="118" t="s">
        <v>222</v>
      </c>
      <c r="P4931" s="119"/>
      <c r="Q4931" s="84"/>
      <c r="R4931" s="125"/>
      <c r="S4931" s="166"/>
      <c r="T4931" s="167"/>
    </row>
    <row r="4932" spans="1:20" s="121" customFormat="1" ht="20.100000000000001" customHeight="1" x14ac:dyDescent="0.3">
      <c r="A4932" s="80"/>
      <c r="B4932" s="110" t="str">
        <f>IF(E4932="","",VLOOKUP(E4932,[1]PROJECTES!$C$14:$G$5000,2,FALSE))</f>
        <v/>
      </c>
      <c r="C4932" s="80"/>
      <c r="D4932" s="283" t="str">
        <f>IF(E4932="","",VLOOKUP(E4932,[1]PROJECTES!$C$14:$G$5000,5,FALSE))</f>
        <v/>
      </c>
      <c r="E4932" s="79"/>
      <c r="F4932" s="110" t="str">
        <f>IF(I4932="","",VLOOKUP(I4932,[1]PROJECTES!$C$14:$G$5000,2,FALSE))</f>
        <v/>
      </c>
      <c r="G4932" s="112" t="str">
        <f>IF(E4932="","",VLOOKUP(E4932,[1]PROJECTES!$C$14:$G$5000,4,FALSE))</f>
        <v/>
      </c>
      <c r="H4932" s="95"/>
      <c r="I4932" s="113" t="str">
        <f>IF(H4932="","",VLOOKUP(H4932,BD!B$2:C$16,2,FALSE))</f>
        <v/>
      </c>
      <c r="J4932" s="114"/>
      <c r="K4932" s="115" t="str">
        <f t="shared" si="223"/>
        <v/>
      </c>
      <c r="L4932" s="116" t="str">
        <f t="shared" ca="1" si="224"/>
        <v>-</v>
      </c>
      <c r="M4932" s="111" t="str">
        <f>IF(E4932="","",VLOOKUP(E4932,[1]PROJECTES!$C$14:$Z$5000,21,FALSE))</f>
        <v/>
      </c>
      <c r="N4932" s="117"/>
      <c r="O4932" s="118" t="s">
        <v>222</v>
      </c>
      <c r="P4932" s="119"/>
      <c r="Q4932" s="84"/>
      <c r="R4932" s="125"/>
      <c r="S4932" s="166"/>
      <c r="T4932" s="167"/>
    </row>
    <row r="4933" spans="1:20" s="121" customFormat="1" ht="20.100000000000001" customHeight="1" x14ac:dyDescent="0.3">
      <c r="A4933" s="80"/>
      <c r="B4933" s="110" t="str">
        <f>IF(E4933="","",VLOOKUP(E4933,[1]PROJECTES!$C$14:$G$5000,2,FALSE))</f>
        <v/>
      </c>
      <c r="C4933" s="80"/>
      <c r="D4933" s="283" t="str">
        <f>IF(E4933="","",VLOOKUP(E4933,[1]PROJECTES!$C$14:$G$5000,5,FALSE))</f>
        <v/>
      </c>
      <c r="E4933" s="79"/>
      <c r="F4933" s="110" t="str">
        <f>IF(I4933="","",VLOOKUP(I4933,[1]PROJECTES!$C$14:$G$5000,2,FALSE))</f>
        <v/>
      </c>
      <c r="G4933" s="112" t="str">
        <f>IF(E4933="","",VLOOKUP(E4933,[1]PROJECTES!$C$14:$G$5000,4,FALSE))</f>
        <v/>
      </c>
      <c r="H4933" s="95"/>
      <c r="I4933" s="113" t="str">
        <f>IF(H4933="","",VLOOKUP(H4933,BD!B$2:C$16,2,FALSE))</f>
        <v/>
      </c>
      <c r="J4933" s="114"/>
      <c r="K4933" s="115" t="str">
        <f t="shared" si="223"/>
        <v/>
      </c>
      <c r="L4933" s="116" t="str">
        <f t="shared" ca="1" si="224"/>
        <v>-</v>
      </c>
      <c r="M4933" s="111" t="str">
        <f>IF(E4933="","",VLOOKUP(E4933,[1]PROJECTES!$C$14:$Z$5000,21,FALSE))</f>
        <v/>
      </c>
      <c r="N4933" s="117"/>
      <c r="O4933" s="118" t="s">
        <v>222</v>
      </c>
      <c r="P4933" s="119"/>
      <c r="Q4933" s="84"/>
      <c r="R4933" s="125"/>
      <c r="S4933" s="166"/>
      <c r="T4933" s="167"/>
    </row>
    <row r="4934" spans="1:20" s="121" customFormat="1" ht="20.100000000000001" customHeight="1" x14ac:dyDescent="0.3">
      <c r="A4934" s="80"/>
      <c r="B4934" s="110" t="str">
        <f>IF(E4934="","",VLOOKUP(E4934,[1]PROJECTES!$C$14:$G$5000,2,FALSE))</f>
        <v/>
      </c>
      <c r="C4934" s="80"/>
      <c r="D4934" s="283" t="str">
        <f>IF(E4934="","",VLOOKUP(E4934,[1]PROJECTES!$C$14:$G$5000,5,FALSE))</f>
        <v/>
      </c>
      <c r="E4934" s="79"/>
      <c r="F4934" s="110" t="str">
        <f>IF(I4934="","",VLOOKUP(I4934,[1]PROJECTES!$C$14:$G$5000,2,FALSE))</f>
        <v/>
      </c>
      <c r="G4934" s="112" t="str">
        <f>IF(E4934="","",VLOOKUP(E4934,[1]PROJECTES!$C$14:$G$5000,4,FALSE))</f>
        <v/>
      </c>
      <c r="H4934" s="95"/>
      <c r="I4934" s="113" t="str">
        <f>IF(H4934="","",VLOOKUP(H4934,BD!B$2:C$16,2,FALSE))</f>
        <v/>
      </c>
      <c r="J4934" s="114"/>
      <c r="K4934" s="115" t="str">
        <f t="shared" si="223"/>
        <v/>
      </c>
      <c r="L4934" s="116" t="str">
        <f t="shared" ca="1" si="224"/>
        <v>-</v>
      </c>
      <c r="M4934" s="111" t="str">
        <f>IF(E4934="","",VLOOKUP(E4934,[1]PROJECTES!$C$14:$Z$5000,21,FALSE))</f>
        <v/>
      </c>
      <c r="N4934" s="117"/>
      <c r="O4934" s="118" t="s">
        <v>222</v>
      </c>
      <c r="P4934" s="119"/>
      <c r="Q4934" s="84"/>
      <c r="R4934" s="125"/>
      <c r="S4934" s="166"/>
      <c r="T4934" s="167"/>
    </row>
    <row r="4935" spans="1:20" s="121" customFormat="1" ht="20.100000000000001" customHeight="1" x14ac:dyDescent="0.3">
      <c r="A4935" s="80"/>
      <c r="B4935" s="110" t="str">
        <f>IF(E4935="","",VLOOKUP(E4935,[1]PROJECTES!$C$14:$G$5000,2,FALSE))</f>
        <v/>
      </c>
      <c r="C4935" s="80"/>
      <c r="D4935" s="283" t="str">
        <f>IF(E4935="","",VLOOKUP(E4935,[1]PROJECTES!$C$14:$G$5000,5,FALSE))</f>
        <v/>
      </c>
      <c r="E4935" s="79"/>
      <c r="F4935" s="110" t="str">
        <f>IF(I4935="","",VLOOKUP(I4935,[1]PROJECTES!$C$14:$G$5000,2,FALSE))</f>
        <v/>
      </c>
      <c r="G4935" s="112" t="str">
        <f>IF(E4935="","",VLOOKUP(E4935,[1]PROJECTES!$C$14:$G$5000,4,FALSE))</f>
        <v/>
      </c>
      <c r="H4935" s="95"/>
      <c r="I4935" s="113" t="str">
        <f>IF(H4935="","",VLOOKUP(H4935,BD!B$2:C$16,2,FALSE))</f>
        <v/>
      </c>
      <c r="J4935" s="144"/>
      <c r="K4935" s="115" t="str">
        <f t="shared" si="223"/>
        <v/>
      </c>
      <c r="L4935" s="116" t="str">
        <f t="shared" ca="1" si="224"/>
        <v>-</v>
      </c>
      <c r="M4935" s="111" t="str">
        <f>IF(E4935="","",VLOOKUP(E4935,[1]PROJECTES!$C$14:$Z$5000,21,FALSE))</f>
        <v/>
      </c>
      <c r="N4935" s="117"/>
      <c r="O4935" s="118" t="s">
        <v>222</v>
      </c>
      <c r="P4935" s="119"/>
      <c r="Q4935" s="84"/>
      <c r="R4935" s="125"/>
      <c r="S4935" s="166"/>
      <c r="T4935" s="167"/>
    </row>
    <row r="4936" spans="1:20" s="121" customFormat="1" ht="20.100000000000001" customHeight="1" x14ac:dyDescent="0.3">
      <c r="A4936" s="80"/>
      <c r="B4936" s="110" t="str">
        <f>IF(E4936="","",VLOOKUP(E4936,[1]PROJECTES!$C$14:$G$5000,2,FALSE))</f>
        <v/>
      </c>
      <c r="C4936" s="80"/>
      <c r="D4936" s="283" t="str">
        <f>IF(E4936="","",VLOOKUP(E4936,[1]PROJECTES!$C$14:$G$5000,5,FALSE))</f>
        <v/>
      </c>
      <c r="E4936" s="79"/>
      <c r="F4936" s="110" t="str">
        <f>IF(I4936="","",VLOOKUP(I4936,[1]PROJECTES!$C$14:$G$5000,2,FALSE))</f>
        <v/>
      </c>
      <c r="G4936" s="112" t="str">
        <f>IF(E4936="","",VLOOKUP(E4936,[1]PROJECTES!$C$14:$G$5000,4,FALSE))</f>
        <v/>
      </c>
      <c r="H4936" s="95"/>
      <c r="I4936" s="113" t="str">
        <f>IF(H4936="","",VLOOKUP(H4936,BD!B$2:C$16,2,FALSE))</f>
        <v/>
      </c>
      <c r="J4936" s="114"/>
      <c r="K4936" s="115" t="str">
        <f t="shared" si="223"/>
        <v/>
      </c>
      <c r="L4936" s="116" t="str">
        <f t="shared" ca="1" si="224"/>
        <v>-</v>
      </c>
      <c r="M4936" s="111" t="str">
        <f>IF(E4936="","",VLOOKUP(E4936,[1]PROJECTES!$C$14:$Z$5000,21,FALSE))</f>
        <v/>
      </c>
      <c r="N4936" s="117"/>
      <c r="O4936" s="118" t="s">
        <v>222</v>
      </c>
      <c r="P4936" s="119"/>
      <c r="Q4936" s="84"/>
      <c r="R4936" s="125"/>
      <c r="S4936" s="166"/>
      <c r="T4936" s="167"/>
    </row>
    <row r="4937" spans="1:20" s="121" customFormat="1" ht="20.100000000000001" customHeight="1" x14ac:dyDescent="0.3">
      <c r="A4937" s="80"/>
      <c r="B4937" s="110" t="str">
        <f>IF(E4937="","",VLOOKUP(E4937,[1]PROJECTES!$C$14:$G$5000,2,FALSE))</f>
        <v/>
      </c>
      <c r="C4937" s="80"/>
      <c r="D4937" s="283" t="str">
        <f>IF(E4937="","",VLOOKUP(E4937,[1]PROJECTES!$C$14:$G$5000,5,FALSE))</f>
        <v/>
      </c>
      <c r="E4937" s="79"/>
      <c r="F4937" s="110" t="str">
        <f>IF(I4937="","",VLOOKUP(I4937,[1]PROJECTES!$C$14:$G$5000,2,FALSE))</f>
        <v/>
      </c>
      <c r="G4937" s="112" t="str">
        <f>IF(E4937="","",VLOOKUP(E4937,[1]PROJECTES!$C$14:$G$5000,4,FALSE))</f>
        <v/>
      </c>
      <c r="H4937" s="95"/>
      <c r="I4937" s="113" t="str">
        <f>IF(H4937="","",VLOOKUP(H4937,BD!B$2:C$16,2,FALSE))</f>
        <v/>
      </c>
      <c r="J4937" s="114"/>
      <c r="K4937" s="115" t="str">
        <f t="shared" si="223"/>
        <v/>
      </c>
      <c r="L4937" s="116" t="str">
        <f t="shared" ca="1" si="224"/>
        <v>-</v>
      </c>
      <c r="M4937" s="111" t="str">
        <f>IF(E4937="","",VLOOKUP(E4937,[1]PROJECTES!$C$14:$Z$5000,21,FALSE))</f>
        <v/>
      </c>
      <c r="N4937" s="117"/>
      <c r="O4937" s="118" t="s">
        <v>222</v>
      </c>
      <c r="P4937" s="119"/>
      <c r="Q4937" s="84"/>
      <c r="R4937" s="125"/>
      <c r="S4937" s="166"/>
      <c r="T4937" s="167"/>
    </row>
    <row r="4938" spans="1:20" s="121" customFormat="1" ht="20.100000000000001" customHeight="1" x14ac:dyDescent="0.3">
      <c r="A4938" s="80"/>
      <c r="B4938" s="110" t="str">
        <f>IF(E4938="","",VLOOKUP(E4938,[1]PROJECTES!$C$14:$G$5000,2,FALSE))</f>
        <v/>
      </c>
      <c r="C4938" s="80"/>
      <c r="D4938" s="283" t="str">
        <f>IF(E4938="","",VLOOKUP(E4938,[1]PROJECTES!$C$14:$G$5000,5,FALSE))</f>
        <v/>
      </c>
      <c r="E4938" s="79"/>
      <c r="F4938" s="110" t="str">
        <f>IF(I4938="","",VLOOKUP(I4938,[1]PROJECTES!$C$14:$G$5000,2,FALSE))</f>
        <v/>
      </c>
      <c r="G4938" s="112" t="str">
        <f>IF(E4938="","",VLOOKUP(E4938,[1]PROJECTES!$C$14:$G$5000,4,FALSE))</f>
        <v/>
      </c>
      <c r="H4938" s="95"/>
      <c r="I4938" s="113" t="str">
        <f>IF(H4938="","",VLOOKUP(H4938,BD!B$2:C$16,2,FALSE))</f>
        <v/>
      </c>
      <c r="J4938" s="114"/>
      <c r="K4938" s="115" t="str">
        <f t="shared" si="223"/>
        <v/>
      </c>
      <c r="L4938" s="116" t="str">
        <f t="shared" ca="1" si="224"/>
        <v>-</v>
      </c>
      <c r="M4938" s="111" t="str">
        <f>IF(E4938="","",VLOOKUP(E4938,[1]PROJECTES!$C$14:$Z$5000,21,FALSE))</f>
        <v/>
      </c>
      <c r="N4938" s="117"/>
      <c r="O4938" s="118" t="s">
        <v>222</v>
      </c>
      <c r="P4938" s="119"/>
      <c r="Q4938" s="84"/>
      <c r="R4938" s="125"/>
      <c r="S4938" s="166"/>
      <c r="T4938" s="167"/>
    </row>
    <row r="4939" spans="1:20" s="121" customFormat="1" ht="20.100000000000001" customHeight="1" x14ac:dyDescent="0.3">
      <c r="A4939" s="80"/>
      <c r="B4939" s="110" t="str">
        <f>IF(E4939="","",VLOOKUP(E4939,[1]PROJECTES!$C$14:$G$5000,2,FALSE))</f>
        <v/>
      </c>
      <c r="C4939" s="80"/>
      <c r="D4939" s="283" t="str">
        <f>IF(E4939="","",VLOOKUP(E4939,[1]PROJECTES!$C$14:$G$5000,5,FALSE))</f>
        <v/>
      </c>
      <c r="E4939" s="79"/>
      <c r="F4939" s="110" t="str">
        <f>IF(I4939="","",VLOOKUP(I4939,[1]PROJECTES!$C$14:$G$5000,2,FALSE))</f>
        <v/>
      </c>
      <c r="G4939" s="112" t="str">
        <f>IF(E4939="","",VLOOKUP(E4939,[1]PROJECTES!$C$14:$G$5000,4,FALSE))</f>
        <v/>
      </c>
      <c r="H4939" s="95"/>
      <c r="I4939" s="113" t="str">
        <f>IF(H4939="","",VLOOKUP(H4939,BD!B$2:C$16,2,FALSE))</f>
        <v/>
      </c>
      <c r="J4939" s="114"/>
      <c r="K4939" s="115" t="str">
        <f t="shared" si="223"/>
        <v/>
      </c>
      <c r="L4939" s="116" t="str">
        <f t="shared" ca="1" si="224"/>
        <v>-</v>
      </c>
      <c r="M4939" s="111" t="str">
        <f>IF(E4939="","",VLOOKUP(E4939,[1]PROJECTES!$C$14:$Z$5000,21,FALSE))</f>
        <v/>
      </c>
      <c r="N4939" s="117"/>
      <c r="O4939" s="118" t="s">
        <v>222</v>
      </c>
      <c r="P4939" s="119"/>
      <c r="Q4939" s="84"/>
      <c r="R4939" s="125"/>
      <c r="S4939" s="166"/>
      <c r="T4939" s="167"/>
    </row>
    <row r="4940" spans="1:20" s="121" customFormat="1" ht="20.100000000000001" customHeight="1" x14ac:dyDescent="0.3">
      <c r="A4940" s="80"/>
      <c r="B4940" s="110" t="str">
        <f>IF(E4940="","",VLOOKUP(E4940,[1]PROJECTES!$C$14:$G$5000,2,FALSE))</f>
        <v/>
      </c>
      <c r="C4940" s="80"/>
      <c r="D4940" s="283" t="str">
        <f>IF(E4940="","",VLOOKUP(E4940,[1]PROJECTES!$C$14:$G$5000,5,FALSE))</f>
        <v/>
      </c>
      <c r="E4940" s="79"/>
      <c r="F4940" s="110" t="str">
        <f>IF(I4940="","",VLOOKUP(I4940,[1]PROJECTES!$C$14:$G$5000,2,FALSE))</f>
        <v/>
      </c>
      <c r="G4940" s="112" t="str">
        <f>IF(E4940="","",VLOOKUP(E4940,[1]PROJECTES!$C$14:$G$5000,4,FALSE))</f>
        <v/>
      </c>
      <c r="H4940" s="95"/>
      <c r="I4940" s="113" t="str">
        <f>IF(H4940="","",VLOOKUP(H4940,BD!B$2:C$16,2,FALSE))</f>
        <v/>
      </c>
      <c r="J4940" s="114"/>
      <c r="K4940" s="115" t="str">
        <f t="shared" si="223"/>
        <v/>
      </c>
      <c r="L4940" s="116" t="str">
        <f t="shared" ca="1" si="224"/>
        <v>-</v>
      </c>
      <c r="M4940" s="111" t="str">
        <f>IF(E4940="","",VLOOKUP(E4940,[1]PROJECTES!$C$14:$Z$5000,21,FALSE))</f>
        <v/>
      </c>
      <c r="N4940" s="117"/>
      <c r="O4940" s="118" t="s">
        <v>222</v>
      </c>
      <c r="P4940" s="119"/>
      <c r="Q4940" s="84"/>
      <c r="R4940" s="125"/>
      <c r="S4940" s="166"/>
      <c r="T4940" s="167"/>
    </row>
    <row r="4941" spans="1:20" s="121" customFormat="1" ht="20.100000000000001" customHeight="1" x14ac:dyDescent="0.3">
      <c r="A4941" s="80"/>
      <c r="B4941" s="110" t="str">
        <f>IF(E4941="","",VLOOKUP(E4941,[1]PROJECTES!$C$14:$G$5000,2,FALSE))</f>
        <v/>
      </c>
      <c r="C4941" s="80"/>
      <c r="D4941" s="283" t="str">
        <f>IF(E4941="","",VLOOKUP(E4941,[1]PROJECTES!$C$14:$G$5000,5,FALSE))</f>
        <v/>
      </c>
      <c r="E4941" s="79"/>
      <c r="F4941" s="110" t="str">
        <f>IF(I4941="","",VLOOKUP(I4941,[1]PROJECTES!$C$14:$G$5000,2,FALSE))</f>
        <v/>
      </c>
      <c r="G4941" s="112" t="str">
        <f>IF(E4941="","",VLOOKUP(E4941,[1]PROJECTES!$C$14:$G$5000,4,FALSE))</f>
        <v/>
      </c>
      <c r="H4941" s="95"/>
      <c r="I4941" s="113" t="str">
        <f>IF(H4941="","",VLOOKUP(H4941,BD!B$2:C$16,2,FALSE))</f>
        <v/>
      </c>
      <c r="J4941" s="114"/>
      <c r="K4941" s="115" t="str">
        <f t="shared" si="223"/>
        <v/>
      </c>
      <c r="L4941" s="116" t="str">
        <f t="shared" ca="1" si="224"/>
        <v>-</v>
      </c>
      <c r="M4941" s="111" t="str">
        <f>IF(E4941="","",VLOOKUP(E4941,[1]PROJECTES!$C$14:$Z$5000,21,FALSE))</f>
        <v/>
      </c>
      <c r="N4941" s="117"/>
      <c r="O4941" s="118" t="s">
        <v>222</v>
      </c>
      <c r="P4941" s="119"/>
      <c r="Q4941" s="84"/>
      <c r="R4941" s="125"/>
      <c r="S4941" s="166"/>
      <c r="T4941" s="167"/>
    </row>
    <row r="4942" spans="1:20" s="121" customFormat="1" ht="20.100000000000001" customHeight="1" x14ac:dyDescent="0.3">
      <c r="A4942" s="80"/>
      <c r="B4942" s="110" t="str">
        <f>IF(E4942="","",VLOOKUP(E4942,[1]PROJECTES!$C$14:$G$5000,2,FALSE))</f>
        <v/>
      </c>
      <c r="C4942" s="80"/>
      <c r="D4942" s="283" t="str">
        <f>IF(E4942="","",VLOOKUP(E4942,[1]PROJECTES!$C$14:$G$5000,5,FALSE))</f>
        <v/>
      </c>
      <c r="E4942" s="79"/>
      <c r="F4942" s="110" t="str">
        <f>IF(I4942="","",VLOOKUP(I4942,[1]PROJECTES!$C$14:$G$5000,2,FALSE))</f>
        <v/>
      </c>
      <c r="G4942" s="112" t="str">
        <f>IF(E4942="","",VLOOKUP(E4942,[1]PROJECTES!$C$14:$G$5000,4,FALSE))</f>
        <v/>
      </c>
      <c r="H4942" s="95"/>
      <c r="I4942" s="113" t="str">
        <f>IF(H4942="","",VLOOKUP(H4942,BD!B$2:C$16,2,FALSE))</f>
        <v/>
      </c>
      <c r="J4942" s="144"/>
      <c r="K4942" s="115" t="str">
        <f t="shared" si="223"/>
        <v/>
      </c>
      <c r="L4942" s="116" t="str">
        <f t="shared" ca="1" si="224"/>
        <v>-</v>
      </c>
      <c r="M4942" s="111" t="str">
        <f>IF(E4942="","",VLOOKUP(E4942,[1]PROJECTES!$C$14:$Z$5000,21,FALSE))</f>
        <v/>
      </c>
      <c r="N4942" s="117"/>
      <c r="O4942" s="118" t="s">
        <v>222</v>
      </c>
      <c r="P4942" s="119"/>
      <c r="Q4942" s="84"/>
      <c r="R4942" s="125"/>
      <c r="S4942" s="166"/>
      <c r="T4942" s="167"/>
    </row>
    <row r="4943" spans="1:20" s="121" customFormat="1" ht="20.100000000000001" customHeight="1" x14ac:dyDescent="0.3">
      <c r="A4943" s="80"/>
      <c r="B4943" s="110" t="str">
        <f>IF(E4943="","",VLOOKUP(E4943,[1]PROJECTES!$C$14:$G$5000,2,FALSE))</f>
        <v/>
      </c>
      <c r="C4943" s="80"/>
      <c r="D4943" s="283" t="str">
        <f>IF(E4943="","",VLOOKUP(E4943,[1]PROJECTES!$C$14:$G$5000,5,FALSE))</f>
        <v/>
      </c>
      <c r="E4943" s="79"/>
      <c r="F4943" s="110" t="str">
        <f>IF(I4943="","",VLOOKUP(I4943,[1]PROJECTES!$C$14:$G$5000,2,FALSE))</f>
        <v/>
      </c>
      <c r="G4943" s="112" t="str">
        <f>IF(E4943="","",VLOOKUP(E4943,[1]PROJECTES!$C$14:$G$5000,4,FALSE))</f>
        <v/>
      </c>
      <c r="H4943" s="95"/>
      <c r="I4943" s="113" t="str">
        <f>IF(H4943="","",VLOOKUP(H4943,BD!B$2:C$16,2,FALSE))</f>
        <v/>
      </c>
      <c r="J4943" s="114"/>
      <c r="K4943" s="115" t="str">
        <f t="shared" si="223"/>
        <v/>
      </c>
      <c r="L4943" s="116" t="str">
        <f t="shared" ca="1" si="224"/>
        <v>-</v>
      </c>
      <c r="M4943" s="111" t="str">
        <f>IF(E4943="","",VLOOKUP(E4943,[1]PROJECTES!$C$14:$Z$5000,21,FALSE))</f>
        <v/>
      </c>
      <c r="N4943" s="117"/>
      <c r="O4943" s="118" t="s">
        <v>222</v>
      </c>
      <c r="P4943" s="119"/>
      <c r="Q4943" s="84"/>
      <c r="R4943" s="125"/>
      <c r="S4943" s="166"/>
      <c r="T4943" s="167"/>
    </row>
    <row r="4944" spans="1:20" s="121" customFormat="1" ht="20.100000000000001" customHeight="1" x14ac:dyDescent="0.3">
      <c r="A4944" s="80"/>
      <c r="B4944" s="110" t="str">
        <f>IF(E4944="","",VLOOKUP(E4944,[1]PROJECTES!$C$14:$G$5000,2,FALSE))</f>
        <v/>
      </c>
      <c r="C4944" s="80"/>
      <c r="D4944" s="283" t="str">
        <f>IF(E4944="","",VLOOKUP(E4944,[1]PROJECTES!$C$14:$G$5000,5,FALSE))</f>
        <v/>
      </c>
      <c r="E4944" s="79"/>
      <c r="F4944" s="110" t="str">
        <f>IF(I4944="","",VLOOKUP(I4944,[1]PROJECTES!$C$14:$G$5000,2,FALSE))</f>
        <v/>
      </c>
      <c r="G4944" s="112" t="str">
        <f>IF(E4944="","",VLOOKUP(E4944,[1]PROJECTES!$C$14:$G$5000,4,FALSE))</f>
        <v/>
      </c>
      <c r="H4944" s="95"/>
      <c r="I4944" s="113" t="str">
        <f>IF(H4944="","",VLOOKUP(H4944,BD!B$2:C$16,2,FALSE))</f>
        <v/>
      </c>
      <c r="J4944" s="114"/>
      <c r="K4944" s="115" t="str">
        <f t="shared" si="223"/>
        <v/>
      </c>
      <c r="L4944" s="116" t="str">
        <f t="shared" ca="1" si="224"/>
        <v>-</v>
      </c>
      <c r="M4944" s="111" t="str">
        <f>IF(E4944="","",VLOOKUP(E4944,[1]PROJECTES!$C$14:$Z$5000,21,FALSE))</f>
        <v/>
      </c>
      <c r="N4944" s="117"/>
      <c r="O4944" s="118" t="s">
        <v>222</v>
      </c>
      <c r="P4944" s="119"/>
      <c r="Q4944" s="84"/>
      <c r="R4944" s="125"/>
      <c r="S4944" s="166"/>
      <c r="T4944" s="167"/>
    </row>
    <row r="4945" spans="1:20" s="121" customFormat="1" ht="20.100000000000001" customHeight="1" x14ac:dyDescent="0.3">
      <c r="A4945" s="80"/>
      <c r="B4945" s="110" t="str">
        <f>IF(E4945="","",VLOOKUP(E4945,[1]PROJECTES!$C$14:$G$5000,2,FALSE))</f>
        <v/>
      </c>
      <c r="C4945" s="80"/>
      <c r="D4945" s="283" t="str">
        <f>IF(E4945="","",VLOOKUP(E4945,[1]PROJECTES!$C$14:$G$5000,5,FALSE))</f>
        <v/>
      </c>
      <c r="E4945" s="79"/>
      <c r="F4945" s="110" t="str">
        <f>IF(I4945="","",VLOOKUP(I4945,[1]PROJECTES!$C$14:$G$5000,2,FALSE))</f>
        <v/>
      </c>
      <c r="G4945" s="112" t="str">
        <f>IF(E4945="","",VLOOKUP(E4945,[1]PROJECTES!$C$14:$G$5000,4,FALSE))</f>
        <v/>
      </c>
      <c r="H4945" s="95"/>
      <c r="I4945" s="113" t="str">
        <f>IF(H4945="","",VLOOKUP(H4945,BD!B$2:C$16,2,FALSE))</f>
        <v/>
      </c>
      <c r="J4945" s="114"/>
      <c r="K4945" s="115" t="str">
        <f t="shared" si="223"/>
        <v/>
      </c>
      <c r="L4945" s="116" t="str">
        <f t="shared" ca="1" si="224"/>
        <v>-</v>
      </c>
      <c r="M4945" s="111" t="str">
        <f>IF(E4945="","",VLOOKUP(E4945,[1]PROJECTES!$C$14:$Z$5000,21,FALSE))</f>
        <v/>
      </c>
      <c r="N4945" s="117"/>
      <c r="O4945" s="118" t="s">
        <v>222</v>
      </c>
      <c r="P4945" s="119"/>
      <c r="Q4945" s="84"/>
      <c r="R4945" s="125"/>
      <c r="S4945" s="166"/>
      <c r="T4945" s="167"/>
    </row>
    <row r="4946" spans="1:20" s="121" customFormat="1" ht="20.100000000000001" customHeight="1" x14ac:dyDescent="0.3">
      <c r="A4946" s="80"/>
      <c r="B4946" s="110" t="str">
        <f>IF(E4946="","",VLOOKUP(E4946,[1]PROJECTES!$C$14:$G$5000,2,FALSE))</f>
        <v/>
      </c>
      <c r="C4946" s="80"/>
      <c r="D4946" s="283" t="str">
        <f>IF(E4946="","",VLOOKUP(E4946,[1]PROJECTES!$C$14:$G$5000,5,FALSE))</f>
        <v/>
      </c>
      <c r="E4946" s="79"/>
      <c r="F4946" s="110" t="str">
        <f>IF(I4946="","",VLOOKUP(I4946,[1]PROJECTES!$C$14:$G$5000,2,FALSE))</f>
        <v/>
      </c>
      <c r="G4946" s="112" t="str">
        <f>IF(E4946="","",VLOOKUP(E4946,[1]PROJECTES!$C$14:$G$5000,4,FALSE))</f>
        <v/>
      </c>
      <c r="H4946" s="95"/>
      <c r="I4946" s="113" t="str">
        <f>IF(H4946="","",VLOOKUP(H4946,BD!B$2:C$16,2,FALSE))</f>
        <v/>
      </c>
      <c r="J4946" s="114"/>
      <c r="K4946" s="115" t="str">
        <f t="shared" si="223"/>
        <v/>
      </c>
      <c r="L4946" s="116" t="str">
        <f t="shared" ca="1" si="224"/>
        <v>-</v>
      </c>
      <c r="M4946" s="111" t="str">
        <f>IF(E4946="","",VLOOKUP(E4946,[1]PROJECTES!$C$14:$Z$5000,21,FALSE))</f>
        <v/>
      </c>
      <c r="N4946" s="117"/>
      <c r="O4946" s="118" t="s">
        <v>222</v>
      </c>
      <c r="P4946" s="119"/>
      <c r="Q4946" s="84"/>
      <c r="R4946" s="125"/>
      <c r="S4946" s="166"/>
      <c r="T4946" s="167"/>
    </row>
    <row r="4947" spans="1:20" s="121" customFormat="1" ht="20.100000000000001" customHeight="1" x14ac:dyDescent="0.3">
      <c r="A4947" s="80"/>
      <c r="B4947" s="110" t="str">
        <f>IF(E4947="","",VLOOKUP(E4947,[1]PROJECTES!$C$14:$G$5000,2,FALSE))</f>
        <v/>
      </c>
      <c r="C4947" s="80"/>
      <c r="D4947" s="283" t="str">
        <f>IF(E4947="","",VLOOKUP(E4947,[1]PROJECTES!$C$14:$G$5000,5,FALSE))</f>
        <v/>
      </c>
      <c r="E4947" s="79"/>
      <c r="F4947" s="110" t="str">
        <f>IF(I4947="","",VLOOKUP(I4947,[1]PROJECTES!$C$14:$G$5000,2,FALSE))</f>
        <v/>
      </c>
      <c r="G4947" s="112" t="str">
        <f>IF(E4947="","",VLOOKUP(E4947,[1]PROJECTES!$C$14:$G$5000,4,FALSE))</f>
        <v/>
      </c>
      <c r="H4947" s="95"/>
      <c r="I4947" s="113" t="str">
        <f>IF(H4947="","",VLOOKUP(H4947,BD!B$2:C$16,2,FALSE))</f>
        <v/>
      </c>
      <c r="J4947" s="114"/>
      <c r="K4947" s="115" t="str">
        <f t="shared" si="223"/>
        <v/>
      </c>
      <c r="L4947" s="116" t="str">
        <f t="shared" ca="1" si="224"/>
        <v>-</v>
      </c>
      <c r="M4947" s="111" t="str">
        <f>IF(E4947="","",VLOOKUP(E4947,[1]PROJECTES!$C$14:$Z$5000,21,FALSE))</f>
        <v/>
      </c>
      <c r="N4947" s="117"/>
      <c r="O4947" s="118" t="s">
        <v>222</v>
      </c>
      <c r="P4947" s="119"/>
      <c r="Q4947" s="84"/>
      <c r="R4947" s="125"/>
      <c r="S4947" s="166"/>
      <c r="T4947" s="167"/>
    </row>
    <row r="4948" spans="1:20" s="121" customFormat="1" ht="20.100000000000001" customHeight="1" x14ac:dyDescent="0.3">
      <c r="A4948" s="80"/>
      <c r="B4948" s="110" t="str">
        <f>IF(E4948="","",VLOOKUP(E4948,[1]PROJECTES!$C$14:$G$5000,2,FALSE))</f>
        <v/>
      </c>
      <c r="C4948" s="80"/>
      <c r="D4948" s="283" t="str">
        <f>IF(E4948="","",VLOOKUP(E4948,[1]PROJECTES!$C$14:$G$5000,5,FALSE))</f>
        <v/>
      </c>
      <c r="E4948" s="79"/>
      <c r="F4948" s="110" t="str">
        <f>IF(I4948="","",VLOOKUP(I4948,[1]PROJECTES!$C$14:$G$5000,2,FALSE))</f>
        <v/>
      </c>
      <c r="G4948" s="112" t="str">
        <f>IF(E4948="","",VLOOKUP(E4948,[1]PROJECTES!$C$14:$G$5000,4,FALSE))</f>
        <v/>
      </c>
      <c r="H4948" s="95"/>
      <c r="I4948" s="113" t="str">
        <f>IF(H4948="","",VLOOKUP(H4948,BD!B$2:C$16,2,FALSE))</f>
        <v/>
      </c>
      <c r="J4948" s="114"/>
      <c r="K4948" s="115" t="str">
        <f t="shared" si="223"/>
        <v/>
      </c>
      <c r="L4948" s="116" t="str">
        <f t="shared" ca="1" si="224"/>
        <v>-</v>
      </c>
      <c r="M4948" s="111" t="str">
        <f>IF(E4948="","",VLOOKUP(E4948,[1]PROJECTES!$C$14:$Z$5000,21,FALSE))</f>
        <v/>
      </c>
      <c r="N4948" s="117"/>
      <c r="O4948" s="118" t="s">
        <v>222</v>
      </c>
      <c r="P4948" s="119"/>
      <c r="Q4948" s="84"/>
      <c r="R4948" s="125"/>
      <c r="S4948" s="166"/>
      <c r="T4948" s="167"/>
    </row>
    <row r="4949" spans="1:20" s="121" customFormat="1" ht="20.100000000000001" customHeight="1" x14ac:dyDescent="0.3">
      <c r="A4949" s="80"/>
      <c r="B4949" s="110" t="str">
        <f>IF(E4949="","",VLOOKUP(E4949,[1]PROJECTES!$C$14:$G$5000,2,FALSE))</f>
        <v/>
      </c>
      <c r="C4949" s="80"/>
      <c r="D4949" s="283" t="str">
        <f>IF(E4949="","",VLOOKUP(E4949,[1]PROJECTES!$C$14:$G$5000,5,FALSE))</f>
        <v/>
      </c>
      <c r="E4949" s="79"/>
      <c r="F4949" s="110" t="str">
        <f>IF(I4949="","",VLOOKUP(I4949,[1]PROJECTES!$C$14:$G$5000,2,FALSE))</f>
        <v/>
      </c>
      <c r="G4949" s="112" t="str">
        <f>IF(E4949="","",VLOOKUP(E4949,[1]PROJECTES!$C$14:$G$5000,4,FALSE))</f>
        <v/>
      </c>
      <c r="H4949" s="95"/>
      <c r="I4949" s="113" t="str">
        <f>IF(H4949="","",VLOOKUP(H4949,BD!B$2:C$16,2,FALSE))</f>
        <v/>
      </c>
      <c r="J4949" s="114"/>
      <c r="K4949" s="115" t="str">
        <f t="shared" si="223"/>
        <v/>
      </c>
      <c r="L4949" s="116" t="str">
        <f t="shared" ca="1" si="224"/>
        <v>-</v>
      </c>
      <c r="M4949" s="111" t="str">
        <f>IF(E4949="","",VLOOKUP(E4949,[1]PROJECTES!$C$14:$Z$5000,21,FALSE))</f>
        <v/>
      </c>
      <c r="N4949" s="117"/>
      <c r="O4949" s="118" t="s">
        <v>222</v>
      </c>
      <c r="P4949" s="119"/>
      <c r="Q4949" s="84"/>
      <c r="R4949" s="125"/>
      <c r="S4949" s="166"/>
      <c r="T4949" s="167"/>
    </row>
    <row r="4950" spans="1:20" s="121" customFormat="1" ht="20.100000000000001" customHeight="1" x14ac:dyDescent="0.3">
      <c r="A4950" s="80"/>
      <c r="B4950" s="110" t="str">
        <f>IF(E4950="","",VLOOKUP(E4950,[1]PROJECTES!$C$14:$G$5000,2,FALSE))</f>
        <v/>
      </c>
      <c r="C4950" s="80"/>
      <c r="D4950" s="283" t="str">
        <f>IF(E4950="","",VLOOKUP(E4950,[1]PROJECTES!$C$14:$G$5000,5,FALSE))</f>
        <v/>
      </c>
      <c r="E4950" s="79"/>
      <c r="F4950" s="110" t="str">
        <f>IF(I4950="","",VLOOKUP(I4950,[1]PROJECTES!$C$14:$G$5000,2,FALSE))</f>
        <v/>
      </c>
      <c r="G4950" s="112" t="str">
        <f>IF(E4950="","",VLOOKUP(E4950,[1]PROJECTES!$C$14:$G$5000,4,FALSE))</f>
        <v/>
      </c>
      <c r="H4950" s="95"/>
      <c r="I4950" s="113" t="str">
        <f>IF(H4950="","",VLOOKUP(H4950,BD!B$2:C$16,2,FALSE))</f>
        <v/>
      </c>
      <c r="J4950" s="114"/>
      <c r="K4950" s="115" t="str">
        <f t="shared" si="223"/>
        <v/>
      </c>
      <c r="L4950" s="116" t="str">
        <f t="shared" ca="1" si="224"/>
        <v>-</v>
      </c>
      <c r="M4950" s="111" t="str">
        <f>IF(E4950="","",VLOOKUP(E4950,[1]PROJECTES!$C$14:$Z$5000,21,FALSE))</f>
        <v/>
      </c>
      <c r="N4950" s="117"/>
      <c r="O4950" s="118" t="s">
        <v>222</v>
      </c>
      <c r="P4950" s="119"/>
      <c r="Q4950" s="84"/>
      <c r="R4950" s="125"/>
      <c r="S4950" s="166"/>
      <c r="T4950" s="167"/>
    </row>
    <row r="4951" spans="1:20" s="121" customFormat="1" ht="20.100000000000001" customHeight="1" x14ac:dyDescent="0.3">
      <c r="A4951" s="80"/>
      <c r="B4951" s="110" t="str">
        <f>IF(E4951="","",VLOOKUP(E4951,[1]PROJECTES!$C$14:$G$5000,2,FALSE))</f>
        <v/>
      </c>
      <c r="C4951" s="80"/>
      <c r="D4951" s="283" t="str">
        <f>IF(E4951="","",VLOOKUP(E4951,[1]PROJECTES!$C$14:$G$5000,5,FALSE))</f>
        <v/>
      </c>
      <c r="E4951" s="79"/>
      <c r="F4951" s="110" t="str">
        <f>IF(I4951="","",VLOOKUP(I4951,[1]PROJECTES!$C$14:$G$5000,2,FALSE))</f>
        <v/>
      </c>
      <c r="G4951" s="112" t="str">
        <f>IF(E4951="","",VLOOKUP(E4951,[1]PROJECTES!$C$14:$G$5000,4,FALSE))</f>
        <v/>
      </c>
      <c r="H4951" s="95"/>
      <c r="I4951" s="113" t="str">
        <f>IF(H4951="","",VLOOKUP(H4951,BD!B$2:C$16,2,FALSE))</f>
        <v/>
      </c>
      <c r="J4951" s="114"/>
      <c r="K4951" s="115" t="str">
        <f t="shared" si="223"/>
        <v/>
      </c>
      <c r="L4951" s="116" t="str">
        <f t="shared" ca="1" si="224"/>
        <v>-</v>
      </c>
      <c r="M4951" s="111" t="str">
        <f>IF(E4951="","",VLOOKUP(E4951,[1]PROJECTES!$C$14:$Z$5000,21,FALSE))</f>
        <v/>
      </c>
      <c r="N4951" s="117"/>
      <c r="O4951" s="118" t="s">
        <v>222</v>
      </c>
      <c r="P4951" s="119"/>
      <c r="Q4951" s="84"/>
      <c r="R4951" s="125"/>
      <c r="S4951" s="166"/>
      <c r="T4951" s="167"/>
    </row>
    <row r="4952" spans="1:20" s="121" customFormat="1" ht="20.100000000000001" customHeight="1" x14ac:dyDescent="0.3">
      <c r="A4952" s="80"/>
      <c r="B4952" s="110" t="str">
        <f>IF(E4952="","",VLOOKUP(E4952,[1]PROJECTES!$C$14:$G$5000,2,FALSE))</f>
        <v/>
      </c>
      <c r="C4952" s="80"/>
      <c r="D4952" s="283" t="str">
        <f>IF(E4952="","",VLOOKUP(E4952,[1]PROJECTES!$C$14:$G$5000,5,FALSE))</f>
        <v/>
      </c>
      <c r="E4952" s="79"/>
      <c r="F4952" s="110" t="str">
        <f>IF(I4952="","",VLOOKUP(I4952,[1]PROJECTES!$C$14:$G$5000,2,FALSE))</f>
        <v/>
      </c>
      <c r="G4952" s="112" t="str">
        <f>IF(E4952="","",VLOOKUP(E4952,[1]PROJECTES!$C$14:$G$5000,4,FALSE))</f>
        <v/>
      </c>
      <c r="H4952" s="95"/>
      <c r="I4952" s="113" t="str">
        <f>IF(H4952="","",VLOOKUP(H4952,BD!B$2:C$16,2,FALSE))</f>
        <v/>
      </c>
      <c r="J4952" s="114"/>
      <c r="K4952" s="115" t="str">
        <f t="shared" si="223"/>
        <v/>
      </c>
      <c r="L4952" s="116" t="str">
        <f t="shared" ca="1" si="224"/>
        <v>-</v>
      </c>
      <c r="M4952" s="111" t="str">
        <f>IF(E4952="","",VLOOKUP(E4952,[1]PROJECTES!$C$14:$Z$5000,21,FALSE))</f>
        <v/>
      </c>
      <c r="N4952" s="117"/>
      <c r="O4952" s="118" t="s">
        <v>222</v>
      </c>
      <c r="P4952" s="119"/>
      <c r="Q4952" s="84"/>
      <c r="R4952" s="125"/>
      <c r="S4952" s="166"/>
      <c r="T4952" s="167"/>
    </row>
    <row r="4953" spans="1:20" s="121" customFormat="1" ht="20.100000000000001" customHeight="1" x14ac:dyDescent="0.3">
      <c r="A4953" s="80"/>
      <c r="B4953" s="110" t="str">
        <f>IF(E4953="","",VLOOKUP(E4953,[1]PROJECTES!$C$14:$G$5000,2,FALSE))</f>
        <v/>
      </c>
      <c r="C4953" s="80"/>
      <c r="D4953" s="283" t="str">
        <f>IF(E4953="","",VLOOKUP(E4953,[1]PROJECTES!$C$14:$G$5000,5,FALSE))</f>
        <v/>
      </c>
      <c r="E4953" s="79"/>
      <c r="F4953" s="110" t="str">
        <f>IF(I4953="","",VLOOKUP(I4953,[1]PROJECTES!$C$14:$G$5000,2,FALSE))</f>
        <v/>
      </c>
      <c r="G4953" s="112" t="str">
        <f>IF(E4953="","",VLOOKUP(E4953,[1]PROJECTES!$C$14:$G$5000,4,FALSE))</f>
        <v/>
      </c>
      <c r="H4953" s="95"/>
      <c r="I4953" s="113" t="str">
        <f>IF(H4953="","",VLOOKUP(H4953,BD!B$2:C$16,2,FALSE))</f>
        <v/>
      </c>
      <c r="J4953" s="114"/>
      <c r="K4953" s="115" t="str">
        <f t="shared" si="223"/>
        <v/>
      </c>
      <c r="L4953" s="116" t="str">
        <f t="shared" ca="1" si="224"/>
        <v>-</v>
      </c>
      <c r="M4953" s="111" t="str">
        <f>IF(E4953="","",VLOOKUP(E4953,[1]PROJECTES!$C$14:$Z$5000,21,FALSE))</f>
        <v/>
      </c>
      <c r="N4953" s="117"/>
      <c r="O4953" s="118" t="s">
        <v>222</v>
      </c>
      <c r="P4953" s="119"/>
      <c r="Q4953" s="84"/>
      <c r="R4953" s="125"/>
      <c r="S4953" s="166"/>
      <c r="T4953" s="167"/>
    </row>
    <row r="4954" spans="1:20" s="121" customFormat="1" ht="20.100000000000001" customHeight="1" x14ac:dyDescent="0.3">
      <c r="A4954" s="80"/>
      <c r="B4954" s="110" t="str">
        <f>IF(E4954="","",VLOOKUP(E4954,[1]PROJECTES!$C$14:$G$5000,2,FALSE))</f>
        <v/>
      </c>
      <c r="C4954" s="80"/>
      <c r="D4954" s="283" t="str">
        <f>IF(E4954="","",VLOOKUP(E4954,[1]PROJECTES!$C$14:$G$5000,5,FALSE))</f>
        <v/>
      </c>
      <c r="E4954" s="79"/>
      <c r="F4954" s="110" t="str">
        <f>IF(I4954="","",VLOOKUP(I4954,[1]PROJECTES!$C$14:$G$5000,2,FALSE))</f>
        <v/>
      </c>
      <c r="G4954" s="112" t="str">
        <f>IF(E4954="","",VLOOKUP(E4954,[1]PROJECTES!$C$14:$G$5000,4,FALSE))</f>
        <v/>
      </c>
      <c r="H4954" s="95"/>
      <c r="I4954" s="113" t="str">
        <f>IF(H4954="","",VLOOKUP(H4954,BD!B$2:C$16,2,FALSE))</f>
        <v/>
      </c>
      <c r="J4954" s="114"/>
      <c r="K4954" s="115" t="str">
        <f t="shared" ref="K4954:K5017" si="225">IF(J4954="","",WEEKNUM(J4954,2)-0)</f>
        <v/>
      </c>
      <c r="L4954" s="116" t="str">
        <f t="shared" ca="1" si="224"/>
        <v>-</v>
      </c>
      <c r="M4954" s="111" t="str">
        <f>IF(E4954="","",VLOOKUP(E4954,[1]PROJECTES!$C$14:$Z$5000,21,FALSE))</f>
        <v/>
      </c>
      <c r="N4954" s="117"/>
      <c r="O4954" s="118" t="s">
        <v>222</v>
      </c>
      <c r="P4954" s="119"/>
      <c r="Q4954" s="84"/>
      <c r="R4954" s="125"/>
      <c r="S4954" s="166"/>
      <c r="T4954" s="167"/>
    </row>
    <row r="4955" spans="1:20" s="121" customFormat="1" ht="20.100000000000001" customHeight="1" x14ac:dyDescent="0.3">
      <c r="A4955" s="80"/>
      <c r="B4955" s="110" t="str">
        <f>IF(E4955="","",VLOOKUP(E4955,[1]PROJECTES!$C$14:$G$5000,2,FALSE))</f>
        <v/>
      </c>
      <c r="C4955" s="80"/>
      <c r="D4955" s="283" t="str">
        <f>IF(E4955="","",VLOOKUP(E4955,[1]PROJECTES!$C$14:$G$5000,5,FALSE))</f>
        <v/>
      </c>
      <c r="E4955" s="79"/>
      <c r="F4955" s="110" t="str">
        <f>IF(I4955="","",VLOOKUP(I4955,[1]PROJECTES!$C$14:$G$5000,2,FALSE))</f>
        <v/>
      </c>
      <c r="G4955" s="112" t="str">
        <f>IF(E4955="","",VLOOKUP(E4955,[1]PROJECTES!$C$14:$G$5000,4,FALSE))</f>
        <v/>
      </c>
      <c r="H4955" s="95"/>
      <c r="I4955" s="113" t="str">
        <f>IF(H4955="","",VLOOKUP(H4955,BD!B$2:C$16,2,FALSE))</f>
        <v/>
      </c>
      <c r="J4955" s="114"/>
      <c r="K4955" s="115" t="str">
        <f t="shared" si="225"/>
        <v/>
      </c>
      <c r="L4955" s="116" t="str">
        <f t="shared" ref="L4955:L5018" ca="1" si="226">IF(M4955="","-",IF(G4955="TA","-",+M4955-TODAY()))</f>
        <v>-</v>
      </c>
      <c r="M4955" s="111" t="str">
        <f>IF(E4955="","",VLOOKUP(E4955,[1]PROJECTES!$C$14:$Z$5000,21,FALSE))</f>
        <v/>
      </c>
      <c r="N4955" s="117"/>
      <c r="O4955" s="118" t="s">
        <v>222</v>
      </c>
      <c r="P4955" s="119"/>
      <c r="Q4955" s="84"/>
      <c r="R4955" s="125"/>
      <c r="S4955" s="166"/>
      <c r="T4955" s="167"/>
    </row>
    <row r="4956" spans="1:20" s="121" customFormat="1" ht="20.100000000000001" customHeight="1" x14ac:dyDescent="0.3">
      <c r="A4956" s="80"/>
      <c r="B4956" s="110" t="str">
        <f>IF(E4956="","",VLOOKUP(E4956,[1]PROJECTES!$C$14:$G$5000,2,FALSE))</f>
        <v/>
      </c>
      <c r="C4956" s="80"/>
      <c r="D4956" s="283" t="str">
        <f>IF(E4956="","",VLOOKUP(E4956,[1]PROJECTES!$C$14:$G$5000,5,FALSE))</f>
        <v/>
      </c>
      <c r="E4956" s="79"/>
      <c r="F4956" s="110" t="str">
        <f>IF(I4956="","",VLOOKUP(I4956,[1]PROJECTES!$C$14:$G$5000,2,FALSE))</f>
        <v/>
      </c>
      <c r="G4956" s="112" t="str">
        <f>IF(E4956="","",VLOOKUP(E4956,[1]PROJECTES!$C$14:$G$5000,4,FALSE))</f>
        <v/>
      </c>
      <c r="H4956" s="95"/>
      <c r="I4956" s="113" t="str">
        <f>IF(H4956="","",VLOOKUP(H4956,BD!B$2:C$16,2,FALSE))</f>
        <v/>
      </c>
      <c r="J4956" s="114"/>
      <c r="K4956" s="115" t="str">
        <f t="shared" si="225"/>
        <v/>
      </c>
      <c r="L4956" s="116" t="str">
        <f t="shared" ca="1" si="226"/>
        <v>-</v>
      </c>
      <c r="M4956" s="111" t="str">
        <f>IF(E4956="","",VLOOKUP(E4956,[1]PROJECTES!$C$14:$Z$5000,21,FALSE))</f>
        <v/>
      </c>
      <c r="N4956" s="117"/>
      <c r="O4956" s="118" t="s">
        <v>222</v>
      </c>
      <c r="P4956" s="119"/>
      <c r="Q4956" s="84"/>
      <c r="R4956" s="125"/>
      <c r="S4956" s="166"/>
      <c r="T4956" s="167"/>
    </row>
    <row r="4957" spans="1:20" s="121" customFormat="1" ht="20.100000000000001" customHeight="1" x14ac:dyDescent="0.3">
      <c r="A4957" s="80"/>
      <c r="B4957" s="110" t="str">
        <f>IF(E4957="","",VLOOKUP(E4957,[1]PROJECTES!$C$14:$G$5000,2,FALSE))</f>
        <v/>
      </c>
      <c r="C4957" s="80"/>
      <c r="D4957" s="283" t="str">
        <f>IF(E4957="","",VLOOKUP(E4957,[1]PROJECTES!$C$14:$G$5000,5,FALSE))</f>
        <v/>
      </c>
      <c r="E4957" s="79"/>
      <c r="F4957" s="110" t="str">
        <f>IF(I4957="","",VLOOKUP(I4957,[1]PROJECTES!$C$14:$G$5000,2,FALSE))</f>
        <v/>
      </c>
      <c r="G4957" s="112" t="str">
        <f>IF(E4957="","",VLOOKUP(E4957,[1]PROJECTES!$C$14:$G$5000,4,FALSE))</f>
        <v/>
      </c>
      <c r="H4957" s="95"/>
      <c r="I4957" s="113" t="str">
        <f>IF(H4957="","",VLOOKUP(H4957,BD!B$2:C$16,2,FALSE))</f>
        <v/>
      </c>
      <c r="J4957" s="114"/>
      <c r="K4957" s="115" t="str">
        <f t="shared" si="225"/>
        <v/>
      </c>
      <c r="L4957" s="116" t="str">
        <f t="shared" ca="1" si="226"/>
        <v>-</v>
      </c>
      <c r="M4957" s="111" t="str">
        <f>IF(E4957="","",VLOOKUP(E4957,[1]PROJECTES!$C$14:$Z$5000,21,FALSE))</f>
        <v/>
      </c>
      <c r="N4957" s="117"/>
      <c r="O4957" s="118" t="s">
        <v>222</v>
      </c>
      <c r="P4957" s="119"/>
      <c r="Q4957" s="84"/>
      <c r="R4957" s="125"/>
      <c r="S4957" s="166"/>
      <c r="T4957" s="167"/>
    </row>
    <row r="4958" spans="1:20" s="121" customFormat="1" ht="20.100000000000001" customHeight="1" x14ac:dyDescent="0.3">
      <c r="A4958" s="80"/>
      <c r="B4958" s="110" t="str">
        <f>IF(E4958="","",VLOOKUP(E4958,[1]PROJECTES!$C$14:$G$5000,2,FALSE))</f>
        <v/>
      </c>
      <c r="C4958" s="80"/>
      <c r="D4958" s="283" t="str">
        <f>IF(E4958="","",VLOOKUP(E4958,[1]PROJECTES!$C$14:$G$5000,5,FALSE))</f>
        <v/>
      </c>
      <c r="E4958" s="79"/>
      <c r="F4958" s="110" t="str">
        <f>IF(I4958="","",VLOOKUP(I4958,[1]PROJECTES!$C$14:$G$5000,2,FALSE))</f>
        <v/>
      </c>
      <c r="G4958" s="112" t="str">
        <f>IF(E4958="","",VLOOKUP(E4958,[1]PROJECTES!$C$14:$G$5000,4,FALSE))</f>
        <v/>
      </c>
      <c r="H4958" s="95"/>
      <c r="I4958" s="113" t="str">
        <f>IF(H4958="","",VLOOKUP(H4958,BD!B$2:C$16,2,FALSE))</f>
        <v/>
      </c>
      <c r="J4958" s="114"/>
      <c r="K4958" s="115" t="str">
        <f t="shared" si="225"/>
        <v/>
      </c>
      <c r="L4958" s="116" t="str">
        <f t="shared" ca="1" si="226"/>
        <v>-</v>
      </c>
      <c r="M4958" s="111" t="str">
        <f>IF(E4958="","",VLOOKUP(E4958,[1]PROJECTES!$C$14:$Z$5000,21,FALSE))</f>
        <v/>
      </c>
      <c r="N4958" s="117"/>
      <c r="O4958" s="118" t="s">
        <v>222</v>
      </c>
      <c r="P4958" s="119"/>
      <c r="Q4958" s="84"/>
      <c r="R4958" s="125"/>
      <c r="S4958" s="166"/>
      <c r="T4958" s="167"/>
    </row>
    <row r="4959" spans="1:20" s="121" customFormat="1" ht="20.100000000000001" customHeight="1" x14ac:dyDescent="0.3">
      <c r="A4959" s="80"/>
      <c r="B4959" s="110" t="str">
        <f>IF(E4959="","",VLOOKUP(E4959,[1]PROJECTES!$C$14:$G$5000,2,FALSE))</f>
        <v/>
      </c>
      <c r="C4959" s="80"/>
      <c r="D4959" s="283" t="str">
        <f>IF(E4959="","",VLOOKUP(E4959,[1]PROJECTES!$C$14:$G$5000,5,FALSE))</f>
        <v/>
      </c>
      <c r="E4959" s="79"/>
      <c r="F4959" s="110" t="str">
        <f>IF(I4959="","",VLOOKUP(I4959,[1]PROJECTES!$C$14:$G$5000,2,FALSE))</f>
        <v/>
      </c>
      <c r="G4959" s="112" t="str">
        <f>IF(E4959="","",VLOOKUP(E4959,[1]PROJECTES!$C$14:$G$5000,4,FALSE))</f>
        <v/>
      </c>
      <c r="H4959" s="95"/>
      <c r="I4959" s="113" t="str">
        <f>IF(H4959="","",VLOOKUP(H4959,BD!B$2:C$16,2,FALSE))</f>
        <v/>
      </c>
      <c r="J4959" s="114"/>
      <c r="K4959" s="115" t="str">
        <f t="shared" si="225"/>
        <v/>
      </c>
      <c r="L4959" s="116" t="str">
        <f t="shared" ca="1" si="226"/>
        <v>-</v>
      </c>
      <c r="M4959" s="111" t="str">
        <f>IF(E4959="","",VLOOKUP(E4959,[1]PROJECTES!$C$14:$Z$5000,21,FALSE))</f>
        <v/>
      </c>
      <c r="N4959" s="117"/>
      <c r="O4959" s="118" t="s">
        <v>222</v>
      </c>
      <c r="P4959" s="119"/>
      <c r="Q4959" s="84"/>
      <c r="R4959" s="125"/>
      <c r="S4959" s="166"/>
      <c r="T4959" s="167"/>
    </row>
    <row r="4960" spans="1:20" s="121" customFormat="1" ht="20.100000000000001" customHeight="1" x14ac:dyDescent="0.3">
      <c r="A4960" s="80"/>
      <c r="B4960" s="110" t="str">
        <f>IF(E4960="","",VLOOKUP(E4960,[1]PROJECTES!$C$14:$G$5000,2,FALSE))</f>
        <v/>
      </c>
      <c r="C4960" s="80"/>
      <c r="D4960" s="283" t="str">
        <f>IF(E4960="","",VLOOKUP(E4960,[1]PROJECTES!$C$14:$G$5000,5,FALSE))</f>
        <v/>
      </c>
      <c r="E4960" s="79"/>
      <c r="F4960" s="110" t="str">
        <f>IF(I4960="","",VLOOKUP(I4960,[1]PROJECTES!$C$14:$G$5000,2,FALSE))</f>
        <v/>
      </c>
      <c r="G4960" s="112" t="str">
        <f>IF(E4960="","",VLOOKUP(E4960,[1]PROJECTES!$C$14:$G$5000,4,FALSE))</f>
        <v/>
      </c>
      <c r="H4960" s="95"/>
      <c r="I4960" s="113" t="str">
        <f>IF(H4960="","",VLOOKUP(H4960,BD!B$2:C$16,2,FALSE))</f>
        <v/>
      </c>
      <c r="J4960" s="114"/>
      <c r="K4960" s="115" t="str">
        <f t="shared" si="225"/>
        <v/>
      </c>
      <c r="L4960" s="116" t="str">
        <f t="shared" ca="1" si="226"/>
        <v>-</v>
      </c>
      <c r="M4960" s="111" t="str">
        <f>IF(E4960="","",VLOOKUP(E4960,[1]PROJECTES!$C$14:$Z$5000,21,FALSE))</f>
        <v/>
      </c>
      <c r="N4960" s="117"/>
      <c r="O4960" s="118" t="s">
        <v>222</v>
      </c>
      <c r="P4960" s="119"/>
      <c r="Q4960" s="84"/>
      <c r="R4960" s="125"/>
      <c r="S4960" s="166"/>
      <c r="T4960" s="167"/>
    </row>
    <row r="4961" spans="1:20" s="121" customFormat="1" ht="20.100000000000001" customHeight="1" x14ac:dyDescent="0.3">
      <c r="A4961" s="80"/>
      <c r="B4961" s="110" t="str">
        <f>IF(E4961="","",VLOOKUP(E4961,[1]PROJECTES!$C$14:$G$5000,2,FALSE))</f>
        <v/>
      </c>
      <c r="C4961" s="80"/>
      <c r="D4961" s="283" t="str">
        <f>IF(E4961="","",VLOOKUP(E4961,[1]PROJECTES!$C$14:$G$5000,5,FALSE))</f>
        <v/>
      </c>
      <c r="E4961" s="79"/>
      <c r="F4961" s="110" t="str">
        <f>IF(I4961="","",VLOOKUP(I4961,[1]PROJECTES!$C$14:$G$5000,2,FALSE))</f>
        <v/>
      </c>
      <c r="G4961" s="112" t="str">
        <f>IF(E4961="","",VLOOKUP(E4961,[1]PROJECTES!$C$14:$G$5000,4,FALSE))</f>
        <v/>
      </c>
      <c r="H4961" s="95"/>
      <c r="I4961" s="113" t="str">
        <f>IF(H4961="","",VLOOKUP(H4961,BD!B$2:C$16,2,FALSE))</f>
        <v/>
      </c>
      <c r="J4961" s="114"/>
      <c r="K4961" s="115" t="str">
        <f t="shared" si="225"/>
        <v/>
      </c>
      <c r="L4961" s="116" t="str">
        <f t="shared" ca="1" si="226"/>
        <v>-</v>
      </c>
      <c r="M4961" s="111" t="str">
        <f>IF(E4961="","",VLOOKUP(E4961,[1]PROJECTES!$C$14:$Z$5000,21,FALSE))</f>
        <v/>
      </c>
      <c r="N4961" s="117"/>
      <c r="O4961" s="118" t="s">
        <v>222</v>
      </c>
      <c r="P4961" s="119"/>
      <c r="Q4961" s="84"/>
      <c r="R4961" s="125"/>
      <c r="S4961" s="166"/>
      <c r="T4961" s="167"/>
    </row>
    <row r="4962" spans="1:20" s="121" customFormat="1" ht="20.100000000000001" customHeight="1" x14ac:dyDescent="0.3">
      <c r="A4962" s="80"/>
      <c r="B4962" s="110" t="str">
        <f>IF(E4962="","",VLOOKUP(E4962,[1]PROJECTES!$C$14:$G$5000,2,FALSE))</f>
        <v/>
      </c>
      <c r="C4962" s="80"/>
      <c r="D4962" s="283" t="str">
        <f>IF(E4962="","",VLOOKUP(E4962,[1]PROJECTES!$C$14:$G$5000,5,FALSE))</f>
        <v/>
      </c>
      <c r="E4962" s="79"/>
      <c r="F4962" s="110" t="str">
        <f>IF(I4962="","",VLOOKUP(I4962,[1]PROJECTES!$C$14:$G$5000,2,FALSE))</f>
        <v/>
      </c>
      <c r="G4962" s="112" t="str">
        <f>IF(E4962="","",VLOOKUP(E4962,[1]PROJECTES!$C$14:$G$5000,4,FALSE))</f>
        <v/>
      </c>
      <c r="H4962" s="95"/>
      <c r="I4962" s="113" t="str">
        <f>IF(H4962="","",VLOOKUP(H4962,BD!B$2:C$16,2,FALSE))</f>
        <v/>
      </c>
      <c r="J4962" s="114"/>
      <c r="K4962" s="115" t="str">
        <f t="shared" si="225"/>
        <v/>
      </c>
      <c r="L4962" s="116" t="str">
        <f t="shared" ca="1" si="226"/>
        <v>-</v>
      </c>
      <c r="M4962" s="111" t="str">
        <f>IF(E4962="","",VLOOKUP(E4962,[1]PROJECTES!$C$14:$Z$5000,21,FALSE))</f>
        <v/>
      </c>
      <c r="N4962" s="117"/>
      <c r="O4962" s="118" t="s">
        <v>222</v>
      </c>
      <c r="P4962" s="119"/>
      <c r="Q4962" s="84"/>
      <c r="R4962" s="125"/>
      <c r="S4962" s="166"/>
      <c r="T4962" s="167"/>
    </row>
    <row r="4963" spans="1:20" s="121" customFormat="1" ht="20.100000000000001" customHeight="1" x14ac:dyDescent="0.3">
      <c r="A4963" s="80"/>
      <c r="B4963" s="110" t="str">
        <f>IF(E4963="","",VLOOKUP(E4963,[1]PROJECTES!$C$14:$G$5000,2,FALSE))</f>
        <v/>
      </c>
      <c r="C4963" s="80"/>
      <c r="D4963" s="283" t="str">
        <f>IF(E4963="","",VLOOKUP(E4963,[1]PROJECTES!$C$14:$G$5000,5,FALSE))</f>
        <v/>
      </c>
      <c r="E4963" s="79"/>
      <c r="F4963" s="110" t="str">
        <f>IF(I4963="","",VLOOKUP(I4963,[1]PROJECTES!$C$14:$G$5000,2,FALSE))</f>
        <v/>
      </c>
      <c r="G4963" s="112" t="str">
        <f>IF(E4963="","",VLOOKUP(E4963,[1]PROJECTES!$C$14:$G$5000,4,FALSE))</f>
        <v/>
      </c>
      <c r="H4963" s="95"/>
      <c r="I4963" s="113" t="str">
        <f>IF(H4963="","",VLOOKUP(H4963,BD!B$2:C$16,2,FALSE))</f>
        <v/>
      </c>
      <c r="J4963" s="114"/>
      <c r="K4963" s="115" t="str">
        <f t="shared" si="225"/>
        <v/>
      </c>
      <c r="L4963" s="116" t="str">
        <f t="shared" ca="1" si="226"/>
        <v>-</v>
      </c>
      <c r="M4963" s="111" t="str">
        <f>IF(E4963="","",VLOOKUP(E4963,[1]PROJECTES!$C$14:$Z$5000,21,FALSE))</f>
        <v/>
      </c>
      <c r="N4963" s="117"/>
      <c r="O4963" s="118" t="s">
        <v>222</v>
      </c>
      <c r="P4963" s="119"/>
      <c r="Q4963" s="84"/>
      <c r="R4963" s="125"/>
      <c r="S4963" s="166"/>
      <c r="T4963" s="167"/>
    </row>
    <row r="4964" spans="1:20" s="121" customFormat="1" ht="20.100000000000001" customHeight="1" x14ac:dyDescent="0.3">
      <c r="A4964" s="80"/>
      <c r="B4964" s="110" t="str">
        <f>IF(E4964="","",VLOOKUP(E4964,[1]PROJECTES!$C$14:$G$5000,2,FALSE))</f>
        <v/>
      </c>
      <c r="C4964" s="80"/>
      <c r="D4964" s="283" t="str">
        <f>IF(E4964="","",VLOOKUP(E4964,[1]PROJECTES!$C$14:$G$5000,5,FALSE))</f>
        <v/>
      </c>
      <c r="E4964" s="79"/>
      <c r="F4964" s="110" t="str">
        <f>IF(I4964="","",VLOOKUP(I4964,[1]PROJECTES!$C$14:$G$5000,2,FALSE))</f>
        <v/>
      </c>
      <c r="G4964" s="112" t="str">
        <f>IF(E4964="","",VLOOKUP(E4964,[1]PROJECTES!$C$14:$G$5000,4,FALSE))</f>
        <v/>
      </c>
      <c r="H4964" s="95"/>
      <c r="I4964" s="113" t="str">
        <f>IF(H4964="","",VLOOKUP(H4964,BD!B$2:C$16,2,FALSE))</f>
        <v/>
      </c>
      <c r="J4964" s="114"/>
      <c r="K4964" s="115" t="str">
        <f t="shared" si="225"/>
        <v/>
      </c>
      <c r="L4964" s="116" t="str">
        <f t="shared" ca="1" si="226"/>
        <v>-</v>
      </c>
      <c r="M4964" s="111" t="str">
        <f>IF(E4964="","",VLOOKUP(E4964,[1]PROJECTES!$C$14:$Z$5000,21,FALSE))</f>
        <v/>
      </c>
      <c r="N4964" s="117"/>
      <c r="O4964" s="118" t="s">
        <v>222</v>
      </c>
      <c r="P4964" s="119"/>
      <c r="Q4964" s="84"/>
      <c r="R4964" s="125"/>
      <c r="S4964" s="166"/>
      <c r="T4964" s="167"/>
    </row>
    <row r="4965" spans="1:20" s="121" customFormat="1" ht="20.100000000000001" customHeight="1" x14ac:dyDescent="0.3">
      <c r="A4965" s="80"/>
      <c r="B4965" s="110" t="str">
        <f>IF(E4965="","",VLOOKUP(E4965,[1]PROJECTES!$C$14:$G$5000,2,FALSE))</f>
        <v/>
      </c>
      <c r="C4965" s="80"/>
      <c r="D4965" s="283" t="str">
        <f>IF(E4965="","",VLOOKUP(E4965,[1]PROJECTES!$C$14:$G$5000,5,FALSE))</f>
        <v/>
      </c>
      <c r="E4965" s="79"/>
      <c r="F4965" s="110" t="str">
        <f>IF(I4965="","",VLOOKUP(I4965,[1]PROJECTES!$C$14:$G$5000,2,FALSE))</f>
        <v/>
      </c>
      <c r="G4965" s="112" t="str">
        <f>IF(E4965="","",VLOOKUP(E4965,[1]PROJECTES!$C$14:$G$5000,4,FALSE))</f>
        <v/>
      </c>
      <c r="H4965" s="95"/>
      <c r="I4965" s="113" t="str">
        <f>IF(H4965="","",VLOOKUP(H4965,BD!B$2:C$16,2,FALSE))</f>
        <v/>
      </c>
      <c r="J4965" s="114"/>
      <c r="K4965" s="115" t="str">
        <f t="shared" si="225"/>
        <v/>
      </c>
      <c r="L4965" s="116" t="str">
        <f t="shared" ca="1" si="226"/>
        <v>-</v>
      </c>
      <c r="M4965" s="111" t="str">
        <f>IF(E4965="","",VLOOKUP(E4965,[1]PROJECTES!$C$14:$Z$5000,21,FALSE))</f>
        <v/>
      </c>
      <c r="N4965" s="117"/>
      <c r="O4965" s="118" t="s">
        <v>222</v>
      </c>
      <c r="P4965" s="119"/>
      <c r="Q4965" s="84"/>
      <c r="R4965" s="125"/>
      <c r="S4965" s="166"/>
      <c r="T4965" s="167"/>
    </row>
    <row r="4966" spans="1:20" s="121" customFormat="1" ht="20.100000000000001" customHeight="1" x14ac:dyDescent="0.3">
      <c r="A4966" s="80"/>
      <c r="B4966" s="110" t="str">
        <f>IF(E4966="","",VLOOKUP(E4966,[1]PROJECTES!$C$14:$G$5000,2,FALSE))</f>
        <v/>
      </c>
      <c r="C4966" s="80"/>
      <c r="D4966" s="283" t="str">
        <f>IF(E4966="","",VLOOKUP(E4966,[1]PROJECTES!$C$14:$G$5000,5,FALSE))</f>
        <v/>
      </c>
      <c r="E4966" s="79"/>
      <c r="F4966" s="110" t="str">
        <f>IF(I4966="","",VLOOKUP(I4966,[1]PROJECTES!$C$14:$G$5000,2,FALSE))</f>
        <v/>
      </c>
      <c r="G4966" s="112" t="str">
        <f>IF(E4966="","",VLOOKUP(E4966,[1]PROJECTES!$C$14:$G$5000,4,FALSE))</f>
        <v/>
      </c>
      <c r="H4966" s="95"/>
      <c r="I4966" s="113" t="str">
        <f>IF(H4966="","",VLOOKUP(H4966,BD!B$2:C$16,2,FALSE))</f>
        <v/>
      </c>
      <c r="J4966" s="114"/>
      <c r="K4966" s="115" t="str">
        <f t="shared" si="225"/>
        <v/>
      </c>
      <c r="L4966" s="116" t="str">
        <f t="shared" ca="1" si="226"/>
        <v>-</v>
      </c>
      <c r="M4966" s="111" t="str">
        <f>IF(E4966="","",VLOOKUP(E4966,[1]PROJECTES!$C$14:$Z$5000,21,FALSE))</f>
        <v/>
      </c>
      <c r="N4966" s="117"/>
      <c r="O4966" s="118" t="s">
        <v>222</v>
      </c>
      <c r="P4966" s="119"/>
      <c r="Q4966" s="84"/>
      <c r="R4966" s="125"/>
      <c r="S4966" s="166"/>
      <c r="T4966" s="167"/>
    </row>
    <row r="4967" spans="1:20" s="121" customFormat="1" ht="20.100000000000001" customHeight="1" x14ac:dyDescent="0.3">
      <c r="A4967" s="80"/>
      <c r="B4967" s="110" t="str">
        <f>IF(E4967="","",VLOOKUP(E4967,[1]PROJECTES!$C$14:$G$5000,2,FALSE))</f>
        <v/>
      </c>
      <c r="C4967" s="80"/>
      <c r="D4967" s="283" t="str">
        <f>IF(E4967="","",VLOOKUP(E4967,[1]PROJECTES!$C$14:$G$5000,5,FALSE))</f>
        <v/>
      </c>
      <c r="E4967" s="79"/>
      <c r="F4967" s="110" t="str">
        <f>IF(I4967="","",VLOOKUP(I4967,[1]PROJECTES!$C$14:$G$5000,2,FALSE))</f>
        <v/>
      </c>
      <c r="G4967" s="112" t="str">
        <f>IF(E4967="","",VLOOKUP(E4967,[1]PROJECTES!$C$14:$G$5000,4,FALSE))</f>
        <v/>
      </c>
      <c r="H4967" s="95"/>
      <c r="I4967" s="113" t="str">
        <f>IF(H4967="","",VLOOKUP(H4967,BD!B$2:C$16,2,FALSE))</f>
        <v/>
      </c>
      <c r="J4967" s="114"/>
      <c r="K4967" s="115" t="str">
        <f t="shared" si="225"/>
        <v/>
      </c>
      <c r="L4967" s="116" t="str">
        <f t="shared" ca="1" si="226"/>
        <v>-</v>
      </c>
      <c r="M4967" s="111" t="str">
        <f>IF(E4967="","",VLOOKUP(E4967,[1]PROJECTES!$C$14:$Z$5000,21,FALSE))</f>
        <v/>
      </c>
      <c r="N4967" s="117"/>
      <c r="O4967" s="118" t="s">
        <v>222</v>
      </c>
      <c r="P4967" s="119"/>
      <c r="Q4967" s="84"/>
      <c r="R4967" s="125"/>
      <c r="S4967" s="166"/>
      <c r="T4967" s="167"/>
    </row>
    <row r="4968" spans="1:20" s="121" customFormat="1" ht="20.100000000000001" customHeight="1" x14ac:dyDescent="0.3">
      <c r="A4968" s="80"/>
      <c r="B4968" s="110" t="str">
        <f>IF(E4968="","",VLOOKUP(E4968,[1]PROJECTES!$C$14:$G$5000,2,FALSE))</f>
        <v/>
      </c>
      <c r="C4968" s="80"/>
      <c r="D4968" s="283" t="str">
        <f>IF(E4968="","",VLOOKUP(E4968,[1]PROJECTES!$C$14:$G$5000,5,FALSE))</f>
        <v/>
      </c>
      <c r="E4968" s="79"/>
      <c r="F4968" s="110" t="str">
        <f>IF(I4968="","",VLOOKUP(I4968,[1]PROJECTES!$C$14:$G$5000,2,FALSE))</f>
        <v/>
      </c>
      <c r="G4968" s="112" t="str">
        <f>IF(E4968="","",VLOOKUP(E4968,[1]PROJECTES!$C$14:$G$5000,4,FALSE))</f>
        <v/>
      </c>
      <c r="H4968" s="95"/>
      <c r="I4968" s="113" t="str">
        <f>IF(H4968="","",VLOOKUP(H4968,BD!B$2:C$16,2,FALSE))</f>
        <v/>
      </c>
      <c r="J4968" s="114"/>
      <c r="K4968" s="115" t="str">
        <f t="shared" si="225"/>
        <v/>
      </c>
      <c r="L4968" s="116" t="str">
        <f t="shared" ca="1" si="226"/>
        <v>-</v>
      </c>
      <c r="M4968" s="111" t="str">
        <f>IF(E4968="","",VLOOKUP(E4968,[1]PROJECTES!$C$14:$Z$5000,21,FALSE))</f>
        <v/>
      </c>
      <c r="N4968" s="117"/>
      <c r="O4968" s="118" t="s">
        <v>222</v>
      </c>
      <c r="P4968" s="119"/>
      <c r="Q4968" s="84"/>
      <c r="R4968" s="125"/>
      <c r="S4968" s="166"/>
      <c r="T4968" s="167"/>
    </row>
    <row r="4969" spans="1:20" s="121" customFormat="1" ht="20.100000000000001" customHeight="1" x14ac:dyDescent="0.3">
      <c r="A4969" s="80"/>
      <c r="B4969" s="110" t="str">
        <f>IF(E4969="","",VLOOKUP(E4969,[1]PROJECTES!$C$14:$G$5000,2,FALSE))</f>
        <v/>
      </c>
      <c r="C4969" s="80"/>
      <c r="D4969" s="283" t="str">
        <f>IF(E4969="","",VLOOKUP(E4969,[1]PROJECTES!$C$14:$G$5000,5,FALSE))</f>
        <v/>
      </c>
      <c r="E4969" s="79"/>
      <c r="F4969" s="110" t="str">
        <f>IF(I4969="","",VLOOKUP(I4969,[1]PROJECTES!$C$14:$G$5000,2,FALSE))</f>
        <v/>
      </c>
      <c r="G4969" s="112" t="str">
        <f>IF(E4969="","",VLOOKUP(E4969,[1]PROJECTES!$C$14:$G$5000,4,FALSE))</f>
        <v/>
      </c>
      <c r="H4969" s="95"/>
      <c r="I4969" s="113" t="str">
        <f>IF(H4969="","",VLOOKUP(H4969,BD!B$2:C$16,2,FALSE))</f>
        <v/>
      </c>
      <c r="J4969" s="114"/>
      <c r="K4969" s="115" t="str">
        <f t="shared" si="225"/>
        <v/>
      </c>
      <c r="L4969" s="116" t="str">
        <f t="shared" ca="1" si="226"/>
        <v>-</v>
      </c>
      <c r="M4969" s="111" t="str">
        <f>IF(E4969="","",VLOOKUP(E4969,[1]PROJECTES!$C$14:$Z$5000,21,FALSE))</f>
        <v/>
      </c>
      <c r="N4969" s="117"/>
      <c r="O4969" s="118" t="s">
        <v>222</v>
      </c>
      <c r="P4969" s="119"/>
      <c r="Q4969" s="84"/>
      <c r="R4969" s="125"/>
      <c r="S4969" s="166"/>
      <c r="T4969" s="167"/>
    </row>
    <row r="4970" spans="1:20" s="121" customFormat="1" ht="20.100000000000001" customHeight="1" x14ac:dyDescent="0.3">
      <c r="A4970" s="80"/>
      <c r="B4970" s="110" t="str">
        <f>IF(E4970="","",VLOOKUP(E4970,[1]PROJECTES!$C$14:$G$5000,2,FALSE))</f>
        <v/>
      </c>
      <c r="C4970" s="80"/>
      <c r="D4970" s="283" t="str">
        <f>IF(E4970="","",VLOOKUP(E4970,[1]PROJECTES!$C$14:$G$5000,5,FALSE))</f>
        <v/>
      </c>
      <c r="E4970" s="79"/>
      <c r="F4970" s="110" t="str">
        <f>IF(I4970="","",VLOOKUP(I4970,[1]PROJECTES!$C$14:$G$5000,2,FALSE))</f>
        <v/>
      </c>
      <c r="G4970" s="112" t="str">
        <f>IF(E4970="","",VLOOKUP(E4970,[1]PROJECTES!$C$14:$G$5000,4,FALSE))</f>
        <v/>
      </c>
      <c r="H4970" s="95"/>
      <c r="I4970" s="113" t="str">
        <f>IF(H4970="","",VLOOKUP(H4970,BD!B$2:C$16,2,FALSE))</f>
        <v/>
      </c>
      <c r="J4970" s="114"/>
      <c r="K4970" s="115" t="str">
        <f t="shared" si="225"/>
        <v/>
      </c>
      <c r="L4970" s="116" t="str">
        <f t="shared" ca="1" si="226"/>
        <v>-</v>
      </c>
      <c r="M4970" s="111" t="str">
        <f>IF(E4970="","",VLOOKUP(E4970,[1]PROJECTES!$C$14:$Z$5000,21,FALSE))</f>
        <v/>
      </c>
      <c r="N4970" s="117"/>
      <c r="O4970" s="118" t="s">
        <v>222</v>
      </c>
      <c r="P4970" s="119"/>
      <c r="Q4970" s="84"/>
      <c r="R4970" s="125"/>
      <c r="S4970" s="166"/>
      <c r="T4970" s="167"/>
    </row>
    <row r="4971" spans="1:20" s="121" customFormat="1" ht="20.100000000000001" customHeight="1" x14ac:dyDescent="0.3">
      <c r="A4971" s="80"/>
      <c r="B4971" s="110" t="str">
        <f>IF(E4971="","",VLOOKUP(E4971,[1]PROJECTES!$C$14:$G$5000,2,FALSE))</f>
        <v/>
      </c>
      <c r="C4971" s="80"/>
      <c r="D4971" s="283" t="str">
        <f>IF(E4971="","",VLOOKUP(E4971,[1]PROJECTES!$C$14:$G$5000,5,FALSE))</f>
        <v/>
      </c>
      <c r="E4971" s="79"/>
      <c r="F4971" s="110" t="str">
        <f>IF(I4971="","",VLOOKUP(I4971,[1]PROJECTES!$C$14:$G$5000,2,FALSE))</f>
        <v/>
      </c>
      <c r="G4971" s="112" t="str">
        <f>IF(E4971="","",VLOOKUP(E4971,[1]PROJECTES!$C$14:$G$5000,4,FALSE))</f>
        <v/>
      </c>
      <c r="H4971" s="95"/>
      <c r="I4971" s="113" t="str">
        <f>IF(H4971="","",VLOOKUP(H4971,BD!B$2:C$16,2,FALSE))</f>
        <v/>
      </c>
      <c r="J4971" s="114"/>
      <c r="K4971" s="115" t="str">
        <f t="shared" si="225"/>
        <v/>
      </c>
      <c r="L4971" s="116" t="str">
        <f t="shared" ca="1" si="226"/>
        <v>-</v>
      </c>
      <c r="M4971" s="111" t="str">
        <f>IF(E4971="","",VLOOKUP(E4971,[1]PROJECTES!$C$14:$Z$5000,21,FALSE))</f>
        <v/>
      </c>
      <c r="N4971" s="117"/>
      <c r="O4971" s="118" t="s">
        <v>222</v>
      </c>
      <c r="P4971" s="119"/>
      <c r="Q4971" s="84"/>
      <c r="R4971" s="125"/>
      <c r="S4971" s="166"/>
      <c r="T4971" s="167"/>
    </row>
    <row r="4972" spans="1:20" s="121" customFormat="1" ht="20.100000000000001" customHeight="1" x14ac:dyDescent="0.3">
      <c r="A4972" s="80"/>
      <c r="B4972" s="110" t="str">
        <f>IF(E4972="","",VLOOKUP(E4972,[1]PROJECTES!$C$14:$G$5000,2,FALSE))</f>
        <v/>
      </c>
      <c r="C4972" s="80"/>
      <c r="D4972" s="283" t="str">
        <f>IF(E4972="","",VLOOKUP(E4972,[1]PROJECTES!$C$14:$G$5000,5,FALSE))</f>
        <v/>
      </c>
      <c r="E4972" s="79"/>
      <c r="F4972" s="110" t="str">
        <f>IF(I4972="","",VLOOKUP(I4972,[1]PROJECTES!$C$14:$G$5000,2,FALSE))</f>
        <v/>
      </c>
      <c r="G4972" s="112" t="str">
        <f>IF(E4972="","",VLOOKUP(E4972,[1]PROJECTES!$C$14:$G$5000,4,FALSE))</f>
        <v/>
      </c>
      <c r="H4972" s="95"/>
      <c r="I4972" s="113" t="str">
        <f>IF(H4972="","",VLOOKUP(H4972,BD!B$2:C$16,2,FALSE))</f>
        <v/>
      </c>
      <c r="J4972" s="114"/>
      <c r="K4972" s="115" t="str">
        <f t="shared" si="225"/>
        <v/>
      </c>
      <c r="L4972" s="116" t="str">
        <f t="shared" ca="1" si="226"/>
        <v>-</v>
      </c>
      <c r="M4972" s="111" t="str">
        <f>IF(E4972="","",VLOOKUP(E4972,[1]PROJECTES!$C$14:$Z$5000,21,FALSE))</f>
        <v/>
      </c>
      <c r="N4972" s="117"/>
      <c r="O4972" s="118" t="s">
        <v>222</v>
      </c>
      <c r="P4972" s="119"/>
      <c r="Q4972" s="84"/>
      <c r="R4972" s="125"/>
      <c r="S4972" s="166"/>
      <c r="T4972" s="167"/>
    </row>
    <row r="4973" spans="1:20" s="121" customFormat="1" ht="20.100000000000001" customHeight="1" x14ac:dyDescent="0.3">
      <c r="A4973" s="80"/>
      <c r="B4973" s="110" t="str">
        <f>IF(E4973="","",VLOOKUP(E4973,[1]PROJECTES!$C$14:$G$5000,2,FALSE))</f>
        <v/>
      </c>
      <c r="C4973" s="80"/>
      <c r="D4973" s="283" t="str">
        <f>IF(E4973="","",VLOOKUP(E4973,[1]PROJECTES!$C$14:$G$5000,5,FALSE))</f>
        <v/>
      </c>
      <c r="E4973" s="79"/>
      <c r="F4973" s="110" t="str">
        <f>IF(I4973="","",VLOOKUP(I4973,[1]PROJECTES!$C$14:$G$5000,2,FALSE))</f>
        <v/>
      </c>
      <c r="G4973" s="112" t="str">
        <f>IF(E4973="","",VLOOKUP(E4973,[1]PROJECTES!$C$14:$G$5000,4,FALSE))</f>
        <v/>
      </c>
      <c r="H4973" s="95"/>
      <c r="I4973" s="113" t="str">
        <f>IF(H4973="","",VLOOKUP(H4973,BD!B$2:C$16,2,FALSE))</f>
        <v/>
      </c>
      <c r="J4973" s="114"/>
      <c r="K4973" s="115" t="str">
        <f t="shared" si="225"/>
        <v/>
      </c>
      <c r="L4973" s="116" t="str">
        <f t="shared" ca="1" si="226"/>
        <v>-</v>
      </c>
      <c r="M4973" s="111" t="str">
        <f>IF(E4973="","",VLOOKUP(E4973,[1]PROJECTES!$C$14:$Z$5000,21,FALSE))</f>
        <v/>
      </c>
      <c r="N4973" s="117"/>
      <c r="O4973" s="118" t="s">
        <v>222</v>
      </c>
      <c r="P4973" s="119"/>
      <c r="Q4973" s="84"/>
      <c r="R4973" s="125"/>
      <c r="S4973" s="166"/>
      <c r="T4973" s="167"/>
    </row>
    <row r="4974" spans="1:20" s="121" customFormat="1" ht="20.100000000000001" customHeight="1" x14ac:dyDescent="0.3">
      <c r="A4974" s="80"/>
      <c r="B4974" s="110" t="str">
        <f>IF(E4974="","",VLOOKUP(E4974,[1]PROJECTES!$C$14:$G$5000,2,FALSE))</f>
        <v/>
      </c>
      <c r="C4974" s="80"/>
      <c r="D4974" s="283" t="str">
        <f>IF(E4974="","",VLOOKUP(E4974,[1]PROJECTES!$C$14:$G$5000,5,FALSE))</f>
        <v/>
      </c>
      <c r="E4974" s="79"/>
      <c r="F4974" s="110" t="str">
        <f>IF(I4974="","",VLOOKUP(I4974,[1]PROJECTES!$C$14:$G$5000,2,FALSE))</f>
        <v/>
      </c>
      <c r="G4974" s="112" t="str">
        <f>IF(E4974="","",VLOOKUP(E4974,[1]PROJECTES!$C$14:$G$5000,4,FALSE))</f>
        <v/>
      </c>
      <c r="H4974" s="95"/>
      <c r="I4974" s="113" t="str">
        <f>IF(H4974="","",VLOOKUP(H4974,BD!B$2:C$16,2,FALSE))</f>
        <v/>
      </c>
      <c r="J4974" s="114"/>
      <c r="K4974" s="115" t="str">
        <f t="shared" si="225"/>
        <v/>
      </c>
      <c r="L4974" s="116" t="str">
        <f t="shared" ca="1" si="226"/>
        <v>-</v>
      </c>
      <c r="M4974" s="111" t="str">
        <f>IF(E4974="","",VLOOKUP(E4974,[1]PROJECTES!$C$14:$Z$5000,21,FALSE))</f>
        <v/>
      </c>
      <c r="N4974" s="117"/>
      <c r="O4974" s="118" t="s">
        <v>222</v>
      </c>
      <c r="P4974" s="119"/>
      <c r="Q4974" s="84"/>
      <c r="R4974" s="125"/>
      <c r="S4974" s="166"/>
      <c r="T4974" s="167"/>
    </row>
    <row r="4975" spans="1:20" s="121" customFormat="1" ht="20.100000000000001" customHeight="1" x14ac:dyDescent="0.3">
      <c r="A4975" s="80"/>
      <c r="B4975" s="110" t="str">
        <f>IF(E4975="","",VLOOKUP(E4975,[1]PROJECTES!$C$14:$G$5000,2,FALSE))</f>
        <v/>
      </c>
      <c r="C4975" s="80"/>
      <c r="D4975" s="283" t="str">
        <f>IF(E4975="","",VLOOKUP(E4975,[1]PROJECTES!$C$14:$G$5000,5,FALSE))</f>
        <v/>
      </c>
      <c r="E4975" s="79"/>
      <c r="F4975" s="110" t="str">
        <f>IF(I4975="","",VLOOKUP(I4975,[1]PROJECTES!$C$14:$G$5000,2,FALSE))</f>
        <v/>
      </c>
      <c r="G4975" s="112" t="str">
        <f>IF(E4975="","",VLOOKUP(E4975,[1]PROJECTES!$C$14:$G$5000,4,FALSE))</f>
        <v/>
      </c>
      <c r="H4975" s="95"/>
      <c r="I4975" s="113" t="str">
        <f>IF(H4975="","",VLOOKUP(H4975,BD!B$2:C$16,2,FALSE))</f>
        <v/>
      </c>
      <c r="J4975" s="114"/>
      <c r="K4975" s="115" t="str">
        <f t="shared" si="225"/>
        <v/>
      </c>
      <c r="L4975" s="116" t="str">
        <f t="shared" ca="1" si="226"/>
        <v>-</v>
      </c>
      <c r="M4975" s="111" t="str">
        <f>IF(E4975="","",VLOOKUP(E4975,[1]PROJECTES!$C$14:$Z$5000,21,FALSE))</f>
        <v/>
      </c>
      <c r="N4975" s="117"/>
      <c r="O4975" s="118" t="s">
        <v>222</v>
      </c>
      <c r="P4975" s="119"/>
      <c r="Q4975" s="84"/>
      <c r="R4975" s="125"/>
      <c r="S4975" s="166"/>
      <c r="T4975" s="167"/>
    </row>
    <row r="4976" spans="1:20" s="121" customFormat="1" ht="20.100000000000001" customHeight="1" x14ac:dyDescent="0.3">
      <c r="A4976" s="80"/>
      <c r="B4976" s="110" t="str">
        <f>IF(E4976="","",VLOOKUP(E4976,[1]PROJECTES!$C$14:$G$5000,2,FALSE))</f>
        <v/>
      </c>
      <c r="C4976" s="80"/>
      <c r="D4976" s="283" t="str">
        <f>IF(E4976="","",VLOOKUP(E4976,[1]PROJECTES!$C$14:$G$5000,5,FALSE))</f>
        <v/>
      </c>
      <c r="E4976" s="79"/>
      <c r="F4976" s="110" t="str">
        <f>IF(I4976="","",VLOOKUP(I4976,[1]PROJECTES!$C$14:$G$5000,2,FALSE))</f>
        <v/>
      </c>
      <c r="G4976" s="112" t="str">
        <f>IF(E4976="","",VLOOKUP(E4976,[1]PROJECTES!$C$14:$G$5000,4,FALSE))</f>
        <v/>
      </c>
      <c r="H4976" s="95"/>
      <c r="I4976" s="113" t="str">
        <f>IF(H4976="","",VLOOKUP(H4976,BD!B$2:C$16,2,FALSE))</f>
        <v/>
      </c>
      <c r="J4976" s="114"/>
      <c r="K4976" s="115" t="str">
        <f t="shared" si="225"/>
        <v/>
      </c>
      <c r="L4976" s="116" t="str">
        <f t="shared" ca="1" si="226"/>
        <v>-</v>
      </c>
      <c r="M4976" s="111" t="str">
        <f>IF(E4976="","",VLOOKUP(E4976,[1]PROJECTES!$C$14:$Z$5000,21,FALSE))</f>
        <v/>
      </c>
      <c r="N4976" s="117"/>
      <c r="O4976" s="118" t="s">
        <v>222</v>
      </c>
      <c r="P4976" s="119"/>
      <c r="Q4976" s="84"/>
      <c r="R4976" s="125"/>
      <c r="S4976" s="166"/>
      <c r="T4976" s="167"/>
    </row>
    <row r="4977" spans="1:20" s="121" customFormat="1" ht="20.100000000000001" customHeight="1" x14ac:dyDescent="0.3">
      <c r="A4977" s="80"/>
      <c r="B4977" s="110" t="str">
        <f>IF(E4977="","",VLOOKUP(E4977,[1]PROJECTES!$C$14:$G$5000,2,FALSE))</f>
        <v/>
      </c>
      <c r="C4977" s="80"/>
      <c r="D4977" s="283" t="str">
        <f>IF(E4977="","",VLOOKUP(E4977,[1]PROJECTES!$C$14:$G$5000,5,FALSE))</f>
        <v/>
      </c>
      <c r="E4977" s="79"/>
      <c r="F4977" s="110" t="str">
        <f>IF(I4977="","",VLOOKUP(I4977,[1]PROJECTES!$C$14:$G$5000,2,FALSE))</f>
        <v/>
      </c>
      <c r="G4977" s="112" t="str">
        <f>IF(E4977="","",VLOOKUP(E4977,[1]PROJECTES!$C$14:$G$5000,4,FALSE))</f>
        <v/>
      </c>
      <c r="H4977" s="95"/>
      <c r="I4977" s="113" t="str">
        <f>IF(H4977="","",VLOOKUP(H4977,BD!B$2:C$16,2,FALSE))</f>
        <v/>
      </c>
      <c r="J4977" s="114"/>
      <c r="K4977" s="115" t="str">
        <f t="shared" si="225"/>
        <v/>
      </c>
      <c r="L4977" s="116" t="str">
        <f t="shared" ca="1" si="226"/>
        <v>-</v>
      </c>
      <c r="M4977" s="111" t="str">
        <f>IF(E4977="","",VLOOKUP(E4977,[1]PROJECTES!$C$14:$Z$5000,21,FALSE))</f>
        <v/>
      </c>
      <c r="N4977" s="117"/>
      <c r="O4977" s="118" t="s">
        <v>222</v>
      </c>
      <c r="P4977" s="119"/>
      <c r="Q4977" s="84"/>
      <c r="R4977" s="125"/>
      <c r="S4977" s="166"/>
      <c r="T4977" s="167"/>
    </row>
    <row r="4978" spans="1:20" s="121" customFormat="1" ht="20.100000000000001" customHeight="1" x14ac:dyDescent="0.3">
      <c r="A4978" s="80"/>
      <c r="B4978" s="110" t="str">
        <f>IF(E4978="","",VLOOKUP(E4978,[1]PROJECTES!$C$14:$G$5000,2,FALSE))</f>
        <v/>
      </c>
      <c r="C4978" s="80"/>
      <c r="D4978" s="283" t="str">
        <f>IF(E4978="","",VLOOKUP(E4978,[1]PROJECTES!$C$14:$G$5000,5,FALSE))</f>
        <v/>
      </c>
      <c r="E4978" s="79"/>
      <c r="F4978" s="110" t="str">
        <f>IF(I4978="","",VLOOKUP(I4978,[1]PROJECTES!$C$14:$G$5000,2,FALSE))</f>
        <v/>
      </c>
      <c r="G4978" s="112" t="str">
        <f>IF(E4978="","",VLOOKUP(E4978,[1]PROJECTES!$C$14:$G$5000,4,FALSE))</f>
        <v/>
      </c>
      <c r="H4978" s="95"/>
      <c r="I4978" s="113" t="str">
        <f>IF(H4978="","",VLOOKUP(H4978,BD!B$2:C$16,2,FALSE))</f>
        <v/>
      </c>
      <c r="J4978" s="114"/>
      <c r="K4978" s="115" t="str">
        <f t="shared" si="225"/>
        <v/>
      </c>
      <c r="L4978" s="116" t="str">
        <f t="shared" ca="1" si="226"/>
        <v>-</v>
      </c>
      <c r="M4978" s="111" t="str">
        <f>IF(E4978="","",VLOOKUP(E4978,[1]PROJECTES!$C$14:$Z$5000,21,FALSE))</f>
        <v/>
      </c>
      <c r="N4978" s="117"/>
      <c r="O4978" s="118" t="s">
        <v>222</v>
      </c>
      <c r="P4978" s="119"/>
      <c r="Q4978" s="84"/>
      <c r="R4978" s="125"/>
      <c r="S4978" s="166"/>
      <c r="T4978" s="167"/>
    </row>
    <row r="4979" spans="1:20" s="121" customFormat="1" ht="20.100000000000001" customHeight="1" x14ac:dyDescent="0.3">
      <c r="A4979" s="80"/>
      <c r="B4979" s="110" t="str">
        <f>IF(E4979="","",VLOOKUP(E4979,[1]PROJECTES!$C$14:$G$5000,2,FALSE))</f>
        <v/>
      </c>
      <c r="C4979" s="80"/>
      <c r="D4979" s="283" t="str">
        <f>IF(E4979="","",VLOOKUP(E4979,[1]PROJECTES!$C$14:$G$5000,5,FALSE))</f>
        <v/>
      </c>
      <c r="E4979" s="79"/>
      <c r="F4979" s="110" t="str">
        <f>IF(I4979="","",VLOOKUP(I4979,[1]PROJECTES!$C$14:$G$5000,2,FALSE))</f>
        <v/>
      </c>
      <c r="G4979" s="112" t="str">
        <f>IF(E4979="","",VLOOKUP(E4979,[1]PROJECTES!$C$14:$G$5000,4,FALSE))</f>
        <v/>
      </c>
      <c r="H4979" s="95"/>
      <c r="I4979" s="113" t="str">
        <f>IF(H4979="","",VLOOKUP(H4979,BD!B$2:C$16,2,FALSE))</f>
        <v/>
      </c>
      <c r="J4979" s="114"/>
      <c r="K4979" s="115" t="str">
        <f t="shared" si="225"/>
        <v/>
      </c>
      <c r="L4979" s="116" t="str">
        <f t="shared" ca="1" si="226"/>
        <v>-</v>
      </c>
      <c r="M4979" s="111" t="str">
        <f>IF(E4979="","",VLOOKUP(E4979,[1]PROJECTES!$C$14:$Z$5000,21,FALSE))</f>
        <v/>
      </c>
      <c r="N4979" s="117"/>
      <c r="O4979" s="118" t="s">
        <v>222</v>
      </c>
      <c r="P4979" s="119"/>
      <c r="Q4979" s="84"/>
      <c r="R4979" s="125"/>
      <c r="S4979" s="166"/>
      <c r="T4979" s="167"/>
    </row>
    <row r="4980" spans="1:20" s="121" customFormat="1" ht="20.100000000000001" customHeight="1" x14ac:dyDescent="0.3">
      <c r="A4980" s="80"/>
      <c r="B4980" s="110" t="str">
        <f>IF(E4980="","",VLOOKUP(E4980,[1]PROJECTES!$C$14:$G$5000,2,FALSE))</f>
        <v/>
      </c>
      <c r="C4980" s="80"/>
      <c r="D4980" s="283" t="str">
        <f>IF(E4980="","",VLOOKUP(E4980,[1]PROJECTES!$C$14:$G$5000,5,FALSE))</f>
        <v/>
      </c>
      <c r="E4980" s="79"/>
      <c r="F4980" s="110" t="str">
        <f>IF(I4980="","",VLOOKUP(I4980,[1]PROJECTES!$C$14:$G$5000,2,FALSE))</f>
        <v/>
      </c>
      <c r="G4980" s="112" t="str">
        <f>IF(E4980="","",VLOOKUP(E4980,[1]PROJECTES!$C$14:$G$5000,4,FALSE))</f>
        <v/>
      </c>
      <c r="H4980" s="95"/>
      <c r="I4980" s="113" t="str">
        <f>IF(H4980="","",VLOOKUP(H4980,BD!B$2:C$16,2,FALSE))</f>
        <v/>
      </c>
      <c r="J4980" s="114"/>
      <c r="K4980" s="115" t="str">
        <f t="shared" si="225"/>
        <v/>
      </c>
      <c r="L4980" s="116" t="str">
        <f t="shared" ca="1" si="226"/>
        <v>-</v>
      </c>
      <c r="M4980" s="111" t="str">
        <f>IF(E4980="","",VLOOKUP(E4980,[1]PROJECTES!$C$14:$Z$5000,21,FALSE))</f>
        <v/>
      </c>
      <c r="N4980" s="117"/>
      <c r="O4980" s="118" t="s">
        <v>222</v>
      </c>
      <c r="P4980" s="119"/>
      <c r="Q4980" s="84"/>
      <c r="R4980" s="125"/>
      <c r="S4980" s="166"/>
      <c r="T4980" s="167"/>
    </row>
    <row r="4981" spans="1:20" s="121" customFormat="1" ht="20.100000000000001" customHeight="1" x14ac:dyDescent="0.3">
      <c r="A4981" s="80"/>
      <c r="B4981" s="110" t="str">
        <f>IF(E4981="","",VLOOKUP(E4981,[1]PROJECTES!$C$14:$G$5000,2,FALSE))</f>
        <v/>
      </c>
      <c r="C4981" s="80"/>
      <c r="D4981" s="283" t="str">
        <f>IF(E4981="","",VLOOKUP(E4981,[1]PROJECTES!$C$14:$G$5000,5,FALSE))</f>
        <v/>
      </c>
      <c r="E4981" s="79"/>
      <c r="F4981" s="110" t="str">
        <f>IF(I4981="","",VLOOKUP(I4981,[1]PROJECTES!$C$14:$G$5000,2,FALSE))</f>
        <v/>
      </c>
      <c r="G4981" s="112" t="str">
        <f>IF(E4981="","",VLOOKUP(E4981,[1]PROJECTES!$C$14:$G$5000,4,FALSE))</f>
        <v/>
      </c>
      <c r="H4981" s="95"/>
      <c r="I4981" s="113" t="str">
        <f>IF(H4981="","",VLOOKUP(H4981,BD!B$2:C$16,2,FALSE))</f>
        <v/>
      </c>
      <c r="J4981" s="114"/>
      <c r="K4981" s="115" t="str">
        <f t="shared" si="225"/>
        <v/>
      </c>
      <c r="L4981" s="116" t="str">
        <f t="shared" ca="1" si="226"/>
        <v>-</v>
      </c>
      <c r="M4981" s="111" t="str">
        <f>IF(E4981="","",VLOOKUP(E4981,[1]PROJECTES!$C$14:$Z$5000,21,FALSE))</f>
        <v/>
      </c>
      <c r="N4981" s="117"/>
      <c r="O4981" s="118" t="s">
        <v>222</v>
      </c>
      <c r="P4981" s="119"/>
      <c r="Q4981" s="84"/>
      <c r="R4981" s="125"/>
      <c r="S4981" s="166"/>
      <c r="T4981" s="167"/>
    </row>
    <row r="4982" spans="1:20" s="121" customFormat="1" ht="20.100000000000001" customHeight="1" x14ac:dyDescent="0.3">
      <c r="A4982" s="80"/>
      <c r="B4982" s="110" t="str">
        <f>IF(E4982="","",VLOOKUP(E4982,[1]PROJECTES!$C$14:$G$5000,2,FALSE))</f>
        <v/>
      </c>
      <c r="C4982" s="80"/>
      <c r="D4982" s="283" t="str">
        <f>IF(E4982="","",VLOOKUP(E4982,[1]PROJECTES!$C$14:$G$5000,5,FALSE))</f>
        <v/>
      </c>
      <c r="E4982" s="79"/>
      <c r="F4982" s="110" t="str">
        <f>IF(I4982="","",VLOOKUP(I4982,[1]PROJECTES!$C$14:$G$5000,2,FALSE))</f>
        <v/>
      </c>
      <c r="G4982" s="112" t="str">
        <f>IF(E4982="","",VLOOKUP(E4982,[1]PROJECTES!$C$14:$G$5000,4,FALSE))</f>
        <v/>
      </c>
      <c r="H4982" s="95"/>
      <c r="I4982" s="113" t="str">
        <f>IF(H4982="","",VLOOKUP(H4982,BD!B$2:C$16,2,FALSE))</f>
        <v/>
      </c>
      <c r="J4982" s="114"/>
      <c r="K4982" s="115" t="str">
        <f t="shared" si="225"/>
        <v/>
      </c>
      <c r="L4982" s="116" t="str">
        <f t="shared" ca="1" si="226"/>
        <v>-</v>
      </c>
      <c r="M4982" s="111" t="str">
        <f>IF(E4982="","",VLOOKUP(E4982,[1]PROJECTES!$C$14:$Z$5000,21,FALSE))</f>
        <v/>
      </c>
      <c r="N4982" s="117"/>
      <c r="O4982" s="118" t="s">
        <v>222</v>
      </c>
      <c r="P4982" s="119"/>
      <c r="Q4982" s="84"/>
      <c r="R4982" s="125"/>
      <c r="S4982" s="166"/>
      <c r="T4982" s="167"/>
    </row>
    <row r="4983" spans="1:20" s="121" customFormat="1" ht="20.100000000000001" customHeight="1" x14ac:dyDescent="0.3">
      <c r="A4983" s="80"/>
      <c r="B4983" s="110" t="str">
        <f>IF(E4983="","",VLOOKUP(E4983,[1]PROJECTES!$C$14:$G$5000,2,FALSE))</f>
        <v/>
      </c>
      <c r="C4983" s="80"/>
      <c r="D4983" s="283" t="str">
        <f>IF(E4983="","",VLOOKUP(E4983,[1]PROJECTES!$C$14:$G$5000,5,FALSE))</f>
        <v/>
      </c>
      <c r="E4983" s="79"/>
      <c r="F4983" s="110" t="str">
        <f>IF(I4983="","",VLOOKUP(I4983,[1]PROJECTES!$C$14:$G$5000,2,FALSE))</f>
        <v/>
      </c>
      <c r="G4983" s="112" t="str">
        <f>IF(E4983="","",VLOOKUP(E4983,[1]PROJECTES!$C$14:$G$5000,4,FALSE))</f>
        <v/>
      </c>
      <c r="H4983" s="95"/>
      <c r="I4983" s="113" t="str">
        <f>IF(H4983="","",VLOOKUP(H4983,BD!B$2:C$16,2,FALSE))</f>
        <v/>
      </c>
      <c r="J4983" s="114"/>
      <c r="K4983" s="115" t="str">
        <f t="shared" si="225"/>
        <v/>
      </c>
      <c r="L4983" s="116" t="str">
        <f t="shared" ca="1" si="226"/>
        <v>-</v>
      </c>
      <c r="M4983" s="111" t="str">
        <f>IF(E4983="","",VLOOKUP(E4983,[1]PROJECTES!$C$14:$Z$5000,21,FALSE))</f>
        <v/>
      </c>
      <c r="N4983" s="117"/>
      <c r="O4983" s="118" t="s">
        <v>222</v>
      </c>
      <c r="P4983" s="119"/>
      <c r="Q4983" s="84"/>
      <c r="R4983" s="125"/>
      <c r="S4983" s="166"/>
      <c r="T4983" s="167"/>
    </row>
    <row r="4984" spans="1:20" s="121" customFormat="1" ht="20.100000000000001" customHeight="1" x14ac:dyDescent="0.3">
      <c r="A4984" s="80"/>
      <c r="B4984" s="110" t="str">
        <f>IF(E4984="","",VLOOKUP(E4984,[1]PROJECTES!$C$14:$G$5000,2,FALSE))</f>
        <v/>
      </c>
      <c r="C4984" s="80"/>
      <c r="D4984" s="283" t="str">
        <f>IF(E4984="","",VLOOKUP(E4984,[1]PROJECTES!$C$14:$G$5000,5,FALSE))</f>
        <v/>
      </c>
      <c r="E4984" s="79"/>
      <c r="F4984" s="110" t="str">
        <f>IF(I4984="","",VLOOKUP(I4984,[1]PROJECTES!$C$14:$G$5000,2,FALSE))</f>
        <v/>
      </c>
      <c r="G4984" s="112" t="str">
        <f>IF(E4984="","",VLOOKUP(E4984,[1]PROJECTES!$C$14:$G$5000,4,FALSE))</f>
        <v/>
      </c>
      <c r="H4984" s="95"/>
      <c r="I4984" s="113" t="str">
        <f>IF(H4984="","",VLOOKUP(H4984,BD!B$2:C$16,2,FALSE))</f>
        <v/>
      </c>
      <c r="J4984" s="114"/>
      <c r="K4984" s="115" t="str">
        <f t="shared" si="225"/>
        <v/>
      </c>
      <c r="L4984" s="116" t="str">
        <f t="shared" ca="1" si="226"/>
        <v>-</v>
      </c>
      <c r="M4984" s="111" t="str">
        <f>IF(E4984="","",VLOOKUP(E4984,[1]PROJECTES!$C$14:$Z$5000,21,FALSE))</f>
        <v/>
      </c>
      <c r="N4984" s="117"/>
      <c r="O4984" s="118" t="s">
        <v>222</v>
      </c>
      <c r="P4984" s="119"/>
      <c r="Q4984" s="84"/>
      <c r="R4984" s="125"/>
      <c r="S4984" s="166"/>
      <c r="T4984" s="167"/>
    </row>
    <row r="4985" spans="1:20" s="121" customFormat="1" ht="20.100000000000001" customHeight="1" x14ac:dyDescent="0.3">
      <c r="A4985" s="80"/>
      <c r="B4985" s="110" t="str">
        <f>IF(E4985="","",VLOOKUP(E4985,[1]PROJECTES!$C$14:$G$5000,2,FALSE))</f>
        <v/>
      </c>
      <c r="C4985" s="80"/>
      <c r="D4985" s="283" t="str">
        <f>IF(E4985="","",VLOOKUP(E4985,[1]PROJECTES!$C$14:$G$5000,5,FALSE))</f>
        <v/>
      </c>
      <c r="E4985" s="79"/>
      <c r="F4985" s="110" t="str">
        <f>IF(I4985="","",VLOOKUP(I4985,[1]PROJECTES!$C$14:$G$5000,2,FALSE))</f>
        <v/>
      </c>
      <c r="G4985" s="112" t="str">
        <f>IF(E4985="","",VLOOKUP(E4985,[1]PROJECTES!$C$14:$G$5000,4,FALSE))</f>
        <v/>
      </c>
      <c r="H4985" s="95"/>
      <c r="I4985" s="113" t="str">
        <f>IF(H4985="","",VLOOKUP(H4985,BD!B$2:C$16,2,FALSE))</f>
        <v/>
      </c>
      <c r="J4985" s="114"/>
      <c r="K4985" s="115" t="str">
        <f t="shared" si="225"/>
        <v/>
      </c>
      <c r="L4985" s="116" t="str">
        <f t="shared" ca="1" si="226"/>
        <v>-</v>
      </c>
      <c r="M4985" s="111" t="str">
        <f>IF(E4985="","",VLOOKUP(E4985,[1]PROJECTES!$C$14:$Z$5000,21,FALSE))</f>
        <v/>
      </c>
      <c r="N4985" s="117"/>
      <c r="O4985" s="118" t="s">
        <v>222</v>
      </c>
      <c r="P4985" s="119"/>
      <c r="Q4985" s="84"/>
      <c r="R4985" s="125"/>
      <c r="S4985" s="166"/>
      <c r="T4985" s="167"/>
    </row>
    <row r="4986" spans="1:20" s="121" customFormat="1" ht="20.100000000000001" customHeight="1" x14ac:dyDescent="0.3">
      <c r="A4986" s="80"/>
      <c r="B4986" s="110" t="str">
        <f>IF(E4986="","",VLOOKUP(E4986,[1]PROJECTES!$C$14:$G$5000,2,FALSE))</f>
        <v/>
      </c>
      <c r="C4986" s="80"/>
      <c r="D4986" s="283" t="str">
        <f>IF(E4986="","",VLOOKUP(E4986,[1]PROJECTES!$C$14:$G$5000,5,FALSE))</f>
        <v/>
      </c>
      <c r="E4986" s="79"/>
      <c r="F4986" s="110" t="str">
        <f>IF(I4986="","",VLOOKUP(I4986,[1]PROJECTES!$C$14:$G$5000,2,FALSE))</f>
        <v/>
      </c>
      <c r="G4986" s="112" t="str">
        <f>IF(E4986="","",VLOOKUP(E4986,[1]PROJECTES!$C$14:$G$5000,4,FALSE))</f>
        <v/>
      </c>
      <c r="H4986" s="95"/>
      <c r="I4986" s="113" t="str">
        <f>IF(H4986="","",VLOOKUP(H4986,BD!B$2:C$16,2,FALSE))</f>
        <v/>
      </c>
      <c r="J4986" s="114"/>
      <c r="K4986" s="115" t="str">
        <f t="shared" si="225"/>
        <v/>
      </c>
      <c r="L4986" s="116" t="str">
        <f t="shared" ca="1" si="226"/>
        <v>-</v>
      </c>
      <c r="M4986" s="111" t="str">
        <f>IF(E4986="","",VLOOKUP(E4986,[1]PROJECTES!$C$14:$Z$5000,21,FALSE))</f>
        <v/>
      </c>
      <c r="N4986" s="117"/>
      <c r="O4986" s="118" t="s">
        <v>222</v>
      </c>
      <c r="P4986" s="119"/>
      <c r="Q4986" s="84"/>
      <c r="R4986" s="125"/>
      <c r="S4986" s="166"/>
      <c r="T4986" s="167"/>
    </row>
    <row r="4987" spans="1:20" s="121" customFormat="1" ht="20.100000000000001" customHeight="1" x14ac:dyDescent="0.3">
      <c r="A4987" s="80"/>
      <c r="B4987" s="110" t="str">
        <f>IF(E4987="","",VLOOKUP(E4987,[1]PROJECTES!$C$14:$G$5000,2,FALSE))</f>
        <v/>
      </c>
      <c r="C4987" s="80"/>
      <c r="D4987" s="283" t="str">
        <f>IF(E4987="","",VLOOKUP(E4987,[1]PROJECTES!$C$14:$G$5000,5,FALSE))</f>
        <v/>
      </c>
      <c r="E4987" s="79"/>
      <c r="F4987" s="110" t="str">
        <f>IF(I4987="","",VLOOKUP(I4987,[1]PROJECTES!$C$14:$G$5000,2,FALSE))</f>
        <v/>
      </c>
      <c r="G4987" s="112" t="str">
        <f>IF(E4987="","",VLOOKUP(E4987,[1]PROJECTES!$C$14:$G$5000,4,FALSE))</f>
        <v/>
      </c>
      <c r="H4987" s="95"/>
      <c r="I4987" s="113" t="str">
        <f>IF(H4987="","",VLOOKUP(H4987,BD!B$2:C$16,2,FALSE))</f>
        <v/>
      </c>
      <c r="J4987" s="114"/>
      <c r="K4987" s="115" t="str">
        <f t="shared" si="225"/>
        <v/>
      </c>
      <c r="L4987" s="116" t="str">
        <f t="shared" ca="1" si="226"/>
        <v>-</v>
      </c>
      <c r="M4987" s="111" t="str">
        <f>IF(E4987="","",VLOOKUP(E4987,[1]PROJECTES!$C$14:$Z$5000,21,FALSE))</f>
        <v/>
      </c>
      <c r="N4987" s="117"/>
      <c r="O4987" s="118" t="s">
        <v>222</v>
      </c>
      <c r="P4987" s="119"/>
      <c r="Q4987" s="84"/>
      <c r="R4987" s="125"/>
      <c r="S4987" s="166"/>
      <c r="T4987" s="167"/>
    </row>
    <row r="4988" spans="1:20" s="121" customFormat="1" ht="20.100000000000001" customHeight="1" x14ac:dyDescent="0.3">
      <c r="A4988" s="80"/>
      <c r="B4988" s="110" t="str">
        <f>IF(E4988="","",VLOOKUP(E4988,[1]PROJECTES!$C$14:$G$5000,2,FALSE))</f>
        <v/>
      </c>
      <c r="C4988" s="80"/>
      <c r="D4988" s="283" t="str">
        <f>IF(E4988="","",VLOOKUP(E4988,[1]PROJECTES!$C$14:$G$5000,5,FALSE))</f>
        <v/>
      </c>
      <c r="E4988" s="79"/>
      <c r="F4988" s="110" t="str">
        <f>IF(I4988="","",VLOOKUP(I4988,[1]PROJECTES!$C$14:$G$5000,2,FALSE))</f>
        <v/>
      </c>
      <c r="G4988" s="112" t="str">
        <f>IF(E4988="","",VLOOKUP(E4988,[1]PROJECTES!$C$14:$G$5000,4,FALSE))</f>
        <v/>
      </c>
      <c r="H4988" s="95"/>
      <c r="I4988" s="113" t="str">
        <f>IF(H4988="","",VLOOKUP(H4988,BD!B$2:C$16,2,FALSE))</f>
        <v/>
      </c>
      <c r="J4988" s="114"/>
      <c r="K4988" s="115" t="str">
        <f t="shared" si="225"/>
        <v/>
      </c>
      <c r="L4988" s="116" t="str">
        <f t="shared" ca="1" si="226"/>
        <v>-</v>
      </c>
      <c r="M4988" s="111" t="str">
        <f>IF(E4988="","",VLOOKUP(E4988,[1]PROJECTES!$C$14:$Z$5000,21,FALSE))</f>
        <v/>
      </c>
      <c r="N4988" s="117"/>
      <c r="O4988" s="118" t="s">
        <v>222</v>
      </c>
      <c r="P4988" s="119"/>
      <c r="Q4988" s="84"/>
      <c r="R4988" s="125"/>
      <c r="S4988" s="166"/>
      <c r="T4988" s="167"/>
    </row>
    <row r="4989" spans="1:20" s="121" customFormat="1" ht="20.100000000000001" customHeight="1" x14ac:dyDescent="0.3">
      <c r="A4989" s="80"/>
      <c r="B4989" s="110" t="str">
        <f>IF(E4989="","",VLOOKUP(E4989,[1]PROJECTES!$C$14:$G$5000,2,FALSE))</f>
        <v/>
      </c>
      <c r="C4989" s="80"/>
      <c r="D4989" s="283" t="str">
        <f>IF(E4989="","",VLOOKUP(E4989,[1]PROJECTES!$C$14:$G$5000,5,FALSE))</f>
        <v/>
      </c>
      <c r="E4989" s="79"/>
      <c r="F4989" s="110" t="str">
        <f>IF(I4989="","",VLOOKUP(I4989,[1]PROJECTES!$C$14:$G$5000,2,FALSE))</f>
        <v/>
      </c>
      <c r="G4989" s="112" t="str">
        <f>IF(E4989="","",VLOOKUP(E4989,[1]PROJECTES!$C$14:$G$5000,4,FALSE))</f>
        <v/>
      </c>
      <c r="H4989" s="95"/>
      <c r="I4989" s="113" t="str">
        <f>IF(H4989="","",VLOOKUP(H4989,BD!B$2:C$16,2,FALSE))</f>
        <v/>
      </c>
      <c r="J4989" s="114"/>
      <c r="K4989" s="115" t="str">
        <f t="shared" si="225"/>
        <v/>
      </c>
      <c r="L4989" s="116" t="str">
        <f t="shared" ca="1" si="226"/>
        <v>-</v>
      </c>
      <c r="M4989" s="111" t="str">
        <f>IF(E4989="","",VLOOKUP(E4989,[1]PROJECTES!$C$14:$Z$5000,21,FALSE))</f>
        <v/>
      </c>
      <c r="N4989" s="117"/>
      <c r="O4989" s="118" t="s">
        <v>222</v>
      </c>
      <c r="P4989" s="119"/>
      <c r="Q4989" s="84"/>
      <c r="R4989" s="125"/>
      <c r="S4989" s="166"/>
      <c r="T4989" s="167"/>
    </row>
    <row r="4990" spans="1:20" s="121" customFormat="1" ht="20.100000000000001" customHeight="1" x14ac:dyDescent="0.3">
      <c r="A4990" s="80"/>
      <c r="B4990" s="110" t="str">
        <f>IF(E4990="","",VLOOKUP(E4990,[1]PROJECTES!$C$14:$G$5000,2,FALSE))</f>
        <v/>
      </c>
      <c r="C4990" s="80"/>
      <c r="D4990" s="283" t="str">
        <f>IF(E4990="","",VLOOKUP(E4990,[1]PROJECTES!$C$14:$G$5000,5,FALSE))</f>
        <v/>
      </c>
      <c r="E4990" s="79"/>
      <c r="F4990" s="110" t="str">
        <f>IF(I4990="","",VLOOKUP(I4990,[1]PROJECTES!$C$14:$G$5000,2,FALSE))</f>
        <v/>
      </c>
      <c r="G4990" s="112" t="str">
        <f>IF(E4990="","",VLOOKUP(E4990,[1]PROJECTES!$C$14:$G$5000,4,FALSE))</f>
        <v/>
      </c>
      <c r="H4990" s="95"/>
      <c r="I4990" s="113" t="str">
        <f>IF(H4990="","",VLOOKUP(H4990,BD!B$2:C$16,2,FALSE))</f>
        <v/>
      </c>
      <c r="J4990" s="114"/>
      <c r="K4990" s="115" t="str">
        <f t="shared" si="225"/>
        <v/>
      </c>
      <c r="L4990" s="116" t="str">
        <f t="shared" ca="1" si="226"/>
        <v>-</v>
      </c>
      <c r="M4990" s="111" t="str">
        <f>IF(E4990="","",VLOOKUP(E4990,[1]PROJECTES!$C$14:$Z$5000,21,FALSE))</f>
        <v/>
      </c>
      <c r="N4990" s="117"/>
      <c r="O4990" s="118" t="s">
        <v>222</v>
      </c>
      <c r="P4990" s="119"/>
      <c r="Q4990" s="84"/>
      <c r="R4990" s="125"/>
      <c r="S4990" s="166"/>
      <c r="T4990" s="167"/>
    </row>
    <row r="4991" spans="1:20" s="121" customFormat="1" ht="20.100000000000001" customHeight="1" x14ac:dyDescent="0.3">
      <c r="A4991" s="80"/>
      <c r="B4991" s="110" t="str">
        <f>IF(E4991="","",VLOOKUP(E4991,[1]PROJECTES!$C$14:$G$5000,2,FALSE))</f>
        <v/>
      </c>
      <c r="C4991" s="80"/>
      <c r="D4991" s="283" t="str">
        <f>IF(E4991="","",VLOOKUP(E4991,[1]PROJECTES!$C$14:$G$5000,5,FALSE))</f>
        <v/>
      </c>
      <c r="E4991" s="79"/>
      <c r="F4991" s="110" t="str">
        <f>IF(I4991="","",VLOOKUP(I4991,[1]PROJECTES!$C$14:$G$5000,2,FALSE))</f>
        <v/>
      </c>
      <c r="G4991" s="112" t="str">
        <f>IF(E4991="","",VLOOKUP(E4991,[1]PROJECTES!$C$14:$G$5000,4,FALSE))</f>
        <v/>
      </c>
      <c r="H4991" s="95"/>
      <c r="I4991" s="113" t="str">
        <f>IF(H4991="","",VLOOKUP(H4991,BD!B$2:C$16,2,FALSE))</f>
        <v/>
      </c>
      <c r="J4991" s="114"/>
      <c r="K4991" s="115" t="str">
        <f t="shared" si="225"/>
        <v/>
      </c>
      <c r="L4991" s="116" t="str">
        <f t="shared" ca="1" si="226"/>
        <v>-</v>
      </c>
      <c r="M4991" s="111" t="str">
        <f>IF(E4991="","",VLOOKUP(E4991,[1]PROJECTES!$C$14:$Z$5000,21,FALSE))</f>
        <v/>
      </c>
      <c r="N4991" s="117"/>
      <c r="O4991" s="118" t="s">
        <v>222</v>
      </c>
      <c r="P4991" s="119"/>
      <c r="Q4991" s="84"/>
      <c r="R4991" s="125"/>
      <c r="S4991" s="166"/>
      <c r="T4991" s="167"/>
    </row>
    <row r="4992" spans="1:20" s="121" customFormat="1" ht="20.100000000000001" customHeight="1" x14ac:dyDescent="0.3">
      <c r="A4992" s="80"/>
      <c r="B4992" s="110" t="str">
        <f>IF(E4992="","",VLOOKUP(E4992,[1]PROJECTES!$C$14:$G$5000,2,FALSE))</f>
        <v/>
      </c>
      <c r="C4992" s="80"/>
      <c r="D4992" s="283" t="str">
        <f>IF(E4992="","",VLOOKUP(E4992,[1]PROJECTES!$C$14:$G$5000,5,FALSE))</f>
        <v/>
      </c>
      <c r="E4992" s="79"/>
      <c r="F4992" s="110" t="str">
        <f>IF(I4992="","",VLOOKUP(I4992,[1]PROJECTES!$C$14:$G$5000,2,FALSE))</f>
        <v/>
      </c>
      <c r="G4992" s="112" t="str">
        <f>IF(E4992="","",VLOOKUP(E4992,[1]PROJECTES!$C$14:$G$5000,4,FALSE))</f>
        <v/>
      </c>
      <c r="H4992" s="95"/>
      <c r="I4992" s="113" t="str">
        <f>IF(H4992="","",VLOOKUP(H4992,BD!B$2:C$16,2,FALSE))</f>
        <v/>
      </c>
      <c r="J4992" s="114"/>
      <c r="K4992" s="115" t="str">
        <f t="shared" si="225"/>
        <v/>
      </c>
      <c r="L4992" s="116" t="str">
        <f t="shared" ca="1" si="226"/>
        <v>-</v>
      </c>
      <c r="M4992" s="111" t="str">
        <f>IF(E4992="","",VLOOKUP(E4992,[1]PROJECTES!$C$14:$Z$5000,21,FALSE))</f>
        <v/>
      </c>
      <c r="N4992" s="117"/>
      <c r="O4992" s="118" t="s">
        <v>222</v>
      </c>
      <c r="P4992" s="119"/>
      <c r="Q4992" s="84"/>
      <c r="R4992" s="125"/>
      <c r="S4992" s="166"/>
      <c r="T4992" s="167"/>
    </row>
    <row r="4993" spans="1:20" s="121" customFormat="1" ht="20.100000000000001" customHeight="1" x14ac:dyDescent="0.3">
      <c r="A4993" s="80"/>
      <c r="B4993" s="110" t="str">
        <f>IF(E4993="","",VLOOKUP(E4993,[1]PROJECTES!$C$14:$G$5000,2,FALSE))</f>
        <v/>
      </c>
      <c r="C4993" s="80"/>
      <c r="D4993" s="283" t="str">
        <f>IF(E4993="","",VLOOKUP(E4993,[1]PROJECTES!$C$14:$G$5000,5,FALSE))</f>
        <v/>
      </c>
      <c r="E4993" s="79"/>
      <c r="F4993" s="110" t="str">
        <f>IF(I4993="","",VLOOKUP(I4993,[1]PROJECTES!$C$14:$G$5000,2,FALSE))</f>
        <v/>
      </c>
      <c r="G4993" s="112" t="str">
        <f>IF(E4993="","",VLOOKUP(E4993,[1]PROJECTES!$C$14:$G$5000,4,FALSE))</f>
        <v/>
      </c>
      <c r="H4993" s="95"/>
      <c r="I4993" s="113" t="str">
        <f>IF(H4993="","",VLOOKUP(H4993,BD!B$2:C$16,2,FALSE))</f>
        <v/>
      </c>
      <c r="J4993" s="114"/>
      <c r="K4993" s="115" t="str">
        <f t="shared" si="225"/>
        <v/>
      </c>
      <c r="L4993" s="116" t="str">
        <f t="shared" ca="1" si="226"/>
        <v>-</v>
      </c>
      <c r="M4993" s="111" t="str">
        <f>IF(E4993="","",VLOOKUP(E4993,[1]PROJECTES!$C$14:$Z$5000,21,FALSE))</f>
        <v/>
      </c>
      <c r="N4993" s="117"/>
      <c r="O4993" s="118" t="s">
        <v>222</v>
      </c>
      <c r="P4993" s="119"/>
      <c r="Q4993" s="84"/>
      <c r="R4993" s="125"/>
      <c r="S4993" s="166"/>
      <c r="T4993" s="167"/>
    </row>
    <row r="4994" spans="1:20" s="121" customFormat="1" ht="20.100000000000001" customHeight="1" x14ac:dyDescent="0.3">
      <c r="A4994" s="80"/>
      <c r="B4994" s="110" t="str">
        <f>IF(E4994="","",VLOOKUP(E4994,[1]PROJECTES!$C$14:$G$5000,2,FALSE))</f>
        <v/>
      </c>
      <c r="C4994" s="80"/>
      <c r="D4994" s="283" t="str">
        <f>IF(E4994="","",VLOOKUP(E4994,[1]PROJECTES!$C$14:$G$5000,5,FALSE))</f>
        <v/>
      </c>
      <c r="E4994" s="79"/>
      <c r="F4994" s="110" t="str">
        <f>IF(I4994="","",VLOOKUP(I4994,[1]PROJECTES!$C$14:$G$5000,2,FALSE))</f>
        <v/>
      </c>
      <c r="G4994" s="112" t="str">
        <f>IF(E4994="","",VLOOKUP(E4994,[1]PROJECTES!$C$14:$G$5000,4,FALSE))</f>
        <v/>
      </c>
      <c r="H4994" s="95"/>
      <c r="I4994" s="113" t="str">
        <f>IF(H4994="","",VLOOKUP(H4994,BD!B$2:C$16,2,FALSE))</f>
        <v/>
      </c>
      <c r="J4994" s="114"/>
      <c r="K4994" s="115" t="str">
        <f t="shared" si="225"/>
        <v/>
      </c>
      <c r="L4994" s="116" t="str">
        <f t="shared" ca="1" si="226"/>
        <v>-</v>
      </c>
      <c r="M4994" s="111" t="str">
        <f>IF(E4994="","",VLOOKUP(E4994,[1]PROJECTES!$C$14:$Z$5000,21,FALSE))</f>
        <v/>
      </c>
      <c r="N4994" s="117"/>
      <c r="O4994" s="118" t="s">
        <v>222</v>
      </c>
      <c r="P4994" s="119"/>
      <c r="Q4994" s="84"/>
      <c r="R4994" s="125"/>
      <c r="S4994" s="166"/>
      <c r="T4994" s="167"/>
    </row>
    <row r="4995" spans="1:20" s="121" customFormat="1" ht="20.100000000000001" customHeight="1" x14ac:dyDescent="0.3">
      <c r="A4995" s="80"/>
      <c r="B4995" s="110" t="str">
        <f>IF(E4995="","",VLOOKUP(E4995,[1]PROJECTES!$C$14:$G$5000,2,FALSE))</f>
        <v/>
      </c>
      <c r="C4995" s="80"/>
      <c r="D4995" s="283" t="str">
        <f>IF(E4995="","",VLOOKUP(E4995,[1]PROJECTES!$C$14:$G$5000,5,FALSE))</f>
        <v/>
      </c>
      <c r="E4995" s="79"/>
      <c r="F4995" s="110" t="str">
        <f>IF(I4995="","",VLOOKUP(I4995,[1]PROJECTES!$C$14:$G$5000,2,FALSE))</f>
        <v/>
      </c>
      <c r="G4995" s="112" t="str">
        <f>IF(E4995="","",VLOOKUP(E4995,[1]PROJECTES!$C$14:$G$5000,4,FALSE))</f>
        <v/>
      </c>
      <c r="H4995" s="95"/>
      <c r="I4995" s="113" t="str">
        <f>IF(H4995="","",VLOOKUP(H4995,BD!B$2:C$16,2,FALSE))</f>
        <v/>
      </c>
      <c r="J4995" s="114"/>
      <c r="K4995" s="115" t="str">
        <f t="shared" si="225"/>
        <v/>
      </c>
      <c r="L4995" s="116" t="str">
        <f t="shared" ca="1" si="226"/>
        <v>-</v>
      </c>
      <c r="M4995" s="111" t="str">
        <f>IF(E4995="","",VLOOKUP(E4995,[1]PROJECTES!$C$14:$Z$5000,21,FALSE))</f>
        <v/>
      </c>
      <c r="N4995" s="117"/>
      <c r="O4995" s="118" t="s">
        <v>222</v>
      </c>
      <c r="P4995" s="119"/>
      <c r="Q4995" s="84"/>
      <c r="R4995" s="125"/>
      <c r="S4995" s="166"/>
      <c r="T4995" s="167"/>
    </row>
    <row r="4996" spans="1:20" s="121" customFormat="1" ht="20.100000000000001" customHeight="1" x14ac:dyDescent="0.3">
      <c r="A4996" s="80"/>
      <c r="B4996" s="110" t="str">
        <f>IF(E4996="","",VLOOKUP(E4996,[1]PROJECTES!$C$14:$G$5000,2,FALSE))</f>
        <v/>
      </c>
      <c r="C4996" s="80"/>
      <c r="D4996" s="283" t="str">
        <f>IF(E4996="","",VLOOKUP(E4996,[1]PROJECTES!$C$14:$G$5000,5,FALSE))</f>
        <v/>
      </c>
      <c r="E4996" s="79"/>
      <c r="F4996" s="110" t="str">
        <f>IF(I4996="","",VLOOKUP(I4996,[1]PROJECTES!$C$14:$G$5000,2,FALSE))</f>
        <v/>
      </c>
      <c r="G4996" s="112" t="str">
        <f>IF(E4996="","",VLOOKUP(E4996,[1]PROJECTES!$C$14:$G$5000,4,FALSE))</f>
        <v/>
      </c>
      <c r="H4996" s="95"/>
      <c r="I4996" s="113" t="str">
        <f>IF(H4996="","",VLOOKUP(H4996,BD!B$2:C$16,2,FALSE))</f>
        <v/>
      </c>
      <c r="J4996" s="144"/>
      <c r="K4996" s="115" t="str">
        <f t="shared" si="225"/>
        <v/>
      </c>
      <c r="L4996" s="116" t="str">
        <f t="shared" ca="1" si="226"/>
        <v>-</v>
      </c>
      <c r="M4996" s="111" t="str">
        <f>IF(E4996="","",VLOOKUP(E4996,[1]PROJECTES!$C$14:$Z$5000,21,FALSE))</f>
        <v/>
      </c>
      <c r="N4996" s="117"/>
      <c r="O4996" s="118" t="s">
        <v>222</v>
      </c>
      <c r="P4996" s="119"/>
      <c r="Q4996" s="84"/>
      <c r="R4996" s="125"/>
      <c r="S4996" s="166"/>
      <c r="T4996" s="167"/>
    </row>
    <row r="4997" spans="1:20" s="121" customFormat="1" ht="20.100000000000001" customHeight="1" x14ac:dyDescent="0.3">
      <c r="A4997" s="80"/>
      <c r="B4997" s="110" t="str">
        <f>IF(E4997="","",VLOOKUP(E4997,[1]PROJECTES!$C$14:$G$5000,2,FALSE))</f>
        <v/>
      </c>
      <c r="C4997" s="80"/>
      <c r="D4997" s="283" t="str">
        <f>IF(E4997="","",VLOOKUP(E4997,[1]PROJECTES!$C$14:$G$5000,5,FALSE))</f>
        <v/>
      </c>
      <c r="E4997" s="79"/>
      <c r="F4997" s="110" t="str">
        <f>IF(I4997="","",VLOOKUP(I4997,[1]PROJECTES!$C$14:$G$5000,2,FALSE))</f>
        <v/>
      </c>
      <c r="G4997" s="112" t="str">
        <f>IF(E4997="","",VLOOKUP(E4997,[1]PROJECTES!$C$14:$G$5000,4,FALSE))</f>
        <v/>
      </c>
      <c r="H4997" s="95"/>
      <c r="I4997" s="113" t="str">
        <f>IF(H4997="","",VLOOKUP(H4997,BD!B$2:C$16,2,FALSE))</f>
        <v/>
      </c>
      <c r="J4997" s="114"/>
      <c r="K4997" s="115" t="str">
        <f t="shared" si="225"/>
        <v/>
      </c>
      <c r="L4997" s="116" t="str">
        <f t="shared" ca="1" si="226"/>
        <v>-</v>
      </c>
      <c r="M4997" s="111" t="str">
        <f>IF(E4997="","",VLOOKUP(E4997,[1]PROJECTES!$C$14:$Z$5000,21,FALSE))</f>
        <v/>
      </c>
      <c r="N4997" s="117"/>
      <c r="O4997" s="118" t="s">
        <v>222</v>
      </c>
      <c r="P4997" s="119"/>
      <c r="Q4997" s="84"/>
      <c r="R4997" s="125"/>
      <c r="S4997" s="166"/>
      <c r="T4997" s="167"/>
    </row>
    <row r="4998" spans="1:20" s="121" customFormat="1" ht="20.100000000000001" customHeight="1" x14ac:dyDescent="0.3">
      <c r="A4998" s="80"/>
      <c r="B4998" s="110" t="str">
        <f>IF(E4998="","",VLOOKUP(E4998,[1]PROJECTES!$C$14:$G$5000,2,FALSE))</f>
        <v/>
      </c>
      <c r="C4998" s="80"/>
      <c r="D4998" s="283" t="str">
        <f>IF(E4998="","",VLOOKUP(E4998,[1]PROJECTES!$C$14:$G$5000,5,FALSE))</f>
        <v/>
      </c>
      <c r="E4998" s="79"/>
      <c r="F4998" s="110" t="str">
        <f>IF(I4998="","",VLOOKUP(I4998,[1]PROJECTES!$C$14:$G$5000,2,FALSE))</f>
        <v/>
      </c>
      <c r="G4998" s="112" t="str">
        <f>IF(E4998="","",VLOOKUP(E4998,[1]PROJECTES!$C$14:$G$5000,4,FALSE))</f>
        <v/>
      </c>
      <c r="H4998" s="95"/>
      <c r="I4998" s="113" t="str">
        <f>IF(H4998="","",VLOOKUP(H4998,BD!B$2:C$16,2,FALSE))</f>
        <v/>
      </c>
      <c r="J4998" s="114"/>
      <c r="K4998" s="115" t="str">
        <f t="shared" si="225"/>
        <v/>
      </c>
      <c r="L4998" s="116" t="str">
        <f t="shared" ca="1" si="226"/>
        <v>-</v>
      </c>
      <c r="M4998" s="111" t="str">
        <f>IF(E4998="","",VLOOKUP(E4998,[1]PROJECTES!$C$14:$Z$5000,21,FALSE))</f>
        <v/>
      </c>
      <c r="N4998" s="117"/>
      <c r="O4998" s="118" t="s">
        <v>222</v>
      </c>
      <c r="P4998" s="119"/>
      <c r="Q4998" s="84"/>
      <c r="R4998" s="125"/>
      <c r="S4998" s="166"/>
      <c r="T4998" s="167"/>
    </row>
    <row r="4999" spans="1:20" s="121" customFormat="1" ht="20.100000000000001" customHeight="1" x14ac:dyDescent="0.3">
      <c r="A4999" s="80"/>
      <c r="B4999" s="110" t="str">
        <f>IF(E4999="","",VLOOKUP(E4999,[1]PROJECTES!$C$14:$G$5000,2,FALSE))</f>
        <v/>
      </c>
      <c r="C4999" s="80"/>
      <c r="D4999" s="283" t="str">
        <f>IF(E4999="","",VLOOKUP(E4999,[1]PROJECTES!$C$14:$G$5000,5,FALSE))</f>
        <v/>
      </c>
      <c r="E4999" s="79"/>
      <c r="F4999" s="110" t="str">
        <f>IF(I4999="","",VLOOKUP(I4999,[1]PROJECTES!$C$14:$G$5000,2,FALSE))</f>
        <v/>
      </c>
      <c r="G4999" s="112" t="str">
        <f>IF(E4999="","",VLOOKUP(E4999,[1]PROJECTES!$C$14:$G$5000,4,FALSE))</f>
        <v/>
      </c>
      <c r="H4999" s="95"/>
      <c r="I4999" s="113" t="str">
        <f>IF(H4999="","",VLOOKUP(H4999,BD!B$2:C$16,2,FALSE))</f>
        <v/>
      </c>
      <c r="J4999" s="114"/>
      <c r="K4999" s="115" t="str">
        <f t="shared" si="225"/>
        <v/>
      </c>
      <c r="L4999" s="116" t="str">
        <f t="shared" ca="1" si="226"/>
        <v>-</v>
      </c>
      <c r="M4999" s="111" t="str">
        <f>IF(E4999="","",VLOOKUP(E4999,[1]PROJECTES!$C$14:$Z$5000,21,FALSE))</f>
        <v/>
      </c>
      <c r="N4999" s="117"/>
      <c r="O4999" s="118" t="s">
        <v>222</v>
      </c>
      <c r="P4999" s="119"/>
      <c r="Q4999" s="84"/>
      <c r="R4999" s="125"/>
      <c r="S4999" s="166"/>
      <c r="T4999" s="167"/>
    </row>
    <row r="5000" spans="1:20" s="121" customFormat="1" ht="20.100000000000001" customHeight="1" x14ac:dyDescent="0.3">
      <c r="A5000" s="80"/>
      <c r="B5000" s="110" t="str">
        <f>IF(E5000="","",VLOOKUP(E5000,[1]PROJECTES!$C$14:$G$5000,2,FALSE))</f>
        <v/>
      </c>
      <c r="C5000" s="80"/>
      <c r="D5000" s="283" t="str">
        <f>IF(E5000="","",VLOOKUP(E5000,[1]PROJECTES!$C$14:$G$5000,5,FALSE))</f>
        <v/>
      </c>
      <c r="E5000" s="79"/>
      <c r="F5000" s="110" t="str">
        <f>IF(I5000="","",VLOOKUP(I5000,[1]PROJECTES!$C$14:$G$5000,2,FALSE))</f>
        <v/>
      </c>
      <c r="G5000" s="112" t="str">
        <f>IF(E5000="","",VLOOKUP(E5000,[1]PROJECTES!$C$14:$G$5000,4,FALSE))</f>
        <v/>
      </c>
      <c r="H5000" s="95"/>
      <c r="I5000" s="113" t="str">
        <f>IF(H5000="","",VLOOKUP(H5000,BD!B$2:C$16,2,FALSE))</f>
        <v/>
      </c>
      <c r="J5000" s="114"/>
      <c r="K5000" s="115" t="str">
        <f t="shared" si="225"/>
        <v/>
      </c>
      <c r="L5000" s="116" t="str">
        <f t="shared" ca="1" si="226"/>
        <v>-</v>
      </c>
      <c r="M5000" s="111" t="str">
        <f>IF(E5000="","",VLOOKUP(E5000,[1]PROJECTES!$C$14:$Z$5000,21,FALSE))</f>
        <v/>
      </c>
      <c r="N5000" s="117"/>
      <c r="O5000" s="118" t="s">
        <v>222</v>
      </c>
      <c r="P5000" s="119"/>
      <c r="Q5000" s="84"/>
      <c r="R5000" s="125"/>
      <c r="S5000" s="166"/>
      <c r="T5000" s="167"/>
    </row>
    <row r="5001" spans="1:20" s="121" customFormat="1" ht="20.100000000000001" customHeight="1" x14ac:dyDescent="0.3">
      <c r="A5001" s="80"/>
      <c r="B5001" s="110" t="str">
        <f>IF(E5001="","",VLOOKUP(E5001,[1]PROJECTES!$C$14:$G$5000,2,FALSE))</f>
        <v/>
      </c>
      <c r="C5001" s="80"/>
      <c r="D5001" s="283" t="str">
        <f>IF(E5001="","",VLOOKUP(E5001,[1]PROJECTES!$C$14:$G$5000,5,FALSE))</f>
        <v/>
      </c>
      <c r="E5001" s="160"/>
      <c r="F5001" s="110" t="str">
        <f>IF(I5001="","",VLOOKUP(I5001,[1]PROJECTES!$C$14:$G$5000,2,FALSE))</f>
        <v/>
      </c>
      <c r="G5001" s="112" t="str">
        <f>IF(E5001="","",VLOOKUP(E5001,[1]PROJECTES!$C$14:$G$5000,4,FALSE))</f>
        <v/>
      </c>
      <c r="H5001" s="95"/>
      <c r="I5001" s="113" t="str">
        <f>IF(H5001="","",VLOOKUP(H5001,BD!B$2:C$16,2,FALSE))</f>
        <v/>
      </c>
      <c r="J5001" s="114"/>
      <c r="K5001" s="115" t="str">
        <f t="shared" si="225"/>
        <v/>
      </c>
      <c r="L5001" s="116" t="str">
        <f t="shared" ca="1" si="226"/>
        <v>-</v>
      </c>
      <c r="M5001" s="111" t="str">
        <f>IF(E5001="","",VLOOKUP(E5001,[1]PROJECTES!$C$14:$Z$5000,21,FALSE))</f>
        <v/>
      </c>
      <c r="N5001" s="117"/>
      <c r="O5001" s="118" t="s">
        <v>222</v>
      </c>
      <c r="P5001" s="119"/>
      <c r="Q5001" s="84"/>
      <c r="R5001" s="125"/>
      <c r="S5001" s="166"/>
      <c r="T5001" s="167"/>
    </row>
    <row r="5002" spans="1:20" s="121" customFormat="1" ht="20.100000000000001" customHeight="1" x14ac:dyDescent="0.3">
      <c r="A5002" s="80"/>
      <c r="B5002" s="110" t="str">
        <f>IF(E5002="","",VLOOKUP(E5002,[1]PROJECTES!$C$14:$G$5000,2,FALSE))</f>
        <v/>
      </c>
      <c r="C5002" s="80"/>
      <c r="D5002" s="283" t="str">
        <f>IF(E5002="","",VLOOKUP(E5002,[1]PROJECTES!$C$14:$G$5000,5,FALSE))</f>
        <v/>
      </c>
      <c r="E5002" s="79"/>
      <c r="F5002" s="110" t="str">
        <f>IF(I5002="","",VLOOKUP(I5002,[1]PROJECTES!$C$14:$G$5000,2,FALSE))</f>
        <v/>
      </c>
      <c r="G5002" s="112" t="str">
        <f>IF(E5002="","",VLOOKUP(E5002,[1]PROJECTES!$C$14:$G$5000,4,FALSE))</f>
        <v/>
      </c>
      <c r="H5002" s="95"/>
      <c r="I5002" s="113" t="str">
        <f>IF(H5002="","",VLOOKUP(H5002,BD!B$2:C$16,2,FALSE))</f>
        <v/>
      </c>
      <c r="J5002" s="114"/>
      <c r="K5002" s="115" t="str">
        <f t="shared" si="225"/>
        <v/>
      </c>
      <c r="L5002" s="116" t="str">
        <f t="shared" ca="1" si="226"/>
        <v>-</v>
      </c>
      <c r="M5002" s="111" t="str">
        <f>IF(E5002="","",VLOOKUP(E5002,[1]PROJECTES!$C$14:$Z$5000,21,FALSE))</f>
        <v/>
      </c>
      <c r="N5002" s="117"/>
      <c r="O5002" s="118" t="s">
        <v>222</v>
      </c>
      <c r="P5002" s="119"/>
      <c r="Q5002" s="84"/>
      <c r="R5002" s="125"/>
      <c r="S5002" s="166"/>
      <c r="T5002" s="167"/>
    </row>
    <row r="5003" spans="1:20" s="121" customFormat="1" ht="20.100000000000001" customHeight="1" x14ac:dyDescent="0.3">
      <c r="A5003" s="80"/>
      <c r="B5003" s="110" t="str">
        <f>IF(E5003="","",VLOOKUP(E5003,[1]PROJECTES!$C$14:$G$5000,2,FALSE))</f>
        <v/>
      </c>
      <c r="C5003" s="80"/>
      <c r="D5003" s="283" t="str">
        <f>IF(E5003="","",VLOOKUP(E5003,[1]PROJECTES!$C$14:$G$5000,5,FALSE))</f>
        <v/>
      </c>
      <c r="E5003" s="79"/>
      <c r="F5003" s="110" t="str">
        <f>IF(I5003="","",VLOOKUP(I5003,[1]PROJECTES!$C$14:$G$5000,2,FALSE))</f>
        <v/>
      </c>
      <c r="G5003" s="112" t="str">
        <f>IF(E5003="","",VLOOKUP(E5003,[1]PROJECTES!$C$14:$G$5000,4,FALSE))</f>
        <v/>
      </c>
      <c r="H5003" s="95"/>
      <c r="I5003" s="113" t="str">
        <f>IF(H5003="","",VLOOKUP(H5003,BD!B$2:C$16,2,FALSE))</f>
        <v/>
      </c>
      <c r="J5003" s="114"/>
      <c r="K5003" s="115" t="str">
        <f t="shared" si="225"/>
        <v/>
      </c>
      <c r="L5003" s="116" t="str">
        <f t="shared" ca="1" si="226"/>
        <v>-</v>
      </c>
      <c r="M5003" s="111" t="str">
        <f>IF(E5003="","",VLOOKUP(E5003,[1]PROJECTES!$C$14:$Z$5000,21,FALSE))</f>
        <v/>
      </c>
      <c r="N5003" s="117"/>
      <c r="O5003" s="118" t="s">
        <v>222</v>
      </c>
      <c r="P5003" s="119"/>
      <c r="Q5003" s="84"/>
      <c r="R5003" s="125"/>
      <c r="S5003" s="166"/>
      <c r="T5003" s="167"/>
    </row>
    <row r="5004" spans="1:20" s="121" customFormat="1" ht="20.100000000000001" customHeight="1" x14ac:dyDescent="0.3">
      <c r="A5004" s="80"/>
      <c r="B5004" s="110" t="str">
        <f>IF(E5004="","",VLOOKUP(E5004,[1]PROJECTES!$C$14:$G$5000,2,FALSE))</f>
        <v/>
      </c>
      <c r="C5004" s="80"/>
      <c r="D5004" s="283" t="str">
        <f>IF(E5004="","",VLOOKUP(E5004,[1]PROJECTES!$C$14:$G$5000,5,FALSE))</f>
        <v/>
      </c>
      <c r="E5004" s="79"/>
      <c r="F5004" s="110" t="str">
        <f>IF(I5004="","",VLOOKUP(I5004,[1]PROJECTES!$C$14:$G$5000,2,FALSE))</f>
        <v/>
      </c>
      <c r="G5004" s="112" t="str">
        <f>IF(E5004="","",VLOOKUP(E5004,[1]PROJECTES!$C$14:$G$5000,4,FALSE))</f>
        <v/>
      </c>
      <c r="H5004" s="95"/>
      <c r="I5004" s="113" t="str">
        <f>IF(H5004="","",VLOOKUP(H5004,BD!B$2:C$16,2,FALSE))</f>
        <v/>
      </c>
      <c r="J5004" s="114"/>
      <c r="K5004" s="115" t="str">
        <f t="shared" si="225"/>
        <v/>
      </c>
      <c r="L5004" s="116" t="str">
        <f t="shared" ca="1" si="226"/>
        <v>-</v>
      </c>
      <c r="M5004" s="111" t="str">
        <f>IF(E5004="","",VLOOKUP(E5004,[1]PROJECTES!$C$14:$Z$5000,21,FALSE))</f>
        <v/>
      </c>
      <c r="N5004" s="117"/>
      <c r="O5004" s="118" t="s">
        <v>222</v>
      </c>
      <c r="P5004" s="119"/>
      <c r="Q5004" s="84"/>
      <c r="R5004" s="125"/>
      <c r="S5004" s="166"/>
      <c r="T5004" s="167"/>
    </row>
    <row r="5005" spans="1:20" s="121" customFormat="1" ht="20.100000000000001" customHeight="1" x14ac:dyDescent="0.3">
      <c r="A5005" s="80"/>
      <c r="B5005" s="110" t="str">
        <f>IF(E5005="","",VLOOKUP(E5005,[1]PROJECTES!$C$14:$G$5000,2,FALSE))</f>
        <v/>
      </c>
      <c r="C5005" s="80"/>
      <c r="D5005" s="283" t="str">
        <f>IF(E5005="","",VLOOKUP(E5005,[1]PROJECTES!$C$14:$G$5000,5,FALSE))</f>
        <v/>
      </c>
      <c r="E5005" s="79"/>
      <c r="F5005" s="110" t="str">
        <f>IF(I5005="","",VLOOKUP(I5005,[1]PROJECTES!$C$14:$G$5000,2,FALSE))</f>
        <v/>
      </c>
      <c r="G5005" s="112" t="str">
        <f>IF(E5005="","",VLOOKUP(E5005,[1]PROJECTES!$C$14:$G$5000,4,FALSE))</f>
        <v/>
      </c>
      <c r="H5005" s="95"/>
      <c r="I5005" s="113" t="str">
        <f>IF(H5005="","",VLOOKUP(H5005,BD!B$2:C$16,2,FALSE))</f>
        <v/>
      </c>
      <c r="J5005" s="114"/>
      <c r="K5005" s="115" t="str">
        <f t="shared" si="225"/>
        <v/>
      </c>
      <c r="L5005" s="116" t="str">
        <f t="shared" ca="1" si="226"/>
        <v>-</v>
      </c>
      <c r="M5005" s="111" t="str">
        <f>IF(E5005="","",VLOOKUP(E5005,[1]PROJECTES!$C$14:$Z$5000,21,FALSE))</f>
        <v/>
      </c>
      <c r="N5005" s="117"/>
      <c r="O5005" s="118" t="s">
        <v>222</v>
      </c>
      <c r="P5005" s="119"/>
      <c r="Q5005" s="84"/>
      <c r="R5005" s="125"/>
      <c r="S5005" s="166"/>
      <c r="T5005" s="167"/>
    </row>
    <row r="5006" spans="1:20" s="121" customFormat="1" ht="20.100000000000001" customHeight="1" x14ac:dyDescent="0.3">
      <c r="A5006" s="80"/>
      <c r="B5006" s="110" t="str">
        <f>IF(E5006="","",VLOOKUP(E5006,[1]PROJECTES!$C$14:$G$5000,2,FALSE))</f>
        <v/>
      </c>
      <c r="C5006" s="80"/>
      <c r="D5006" s="283" t="str">
        <f>IF(E5006="","",VLOOKUP(E5006,[1]PROJECTES!$C$14:$G$5000,5,FALSE))</f>
        <v/>
      </c>
      <c r="E5006" s="79"/>
      <c r="F5006" s="110" t="str">
        <f>IF(I5006="","",VLOOKUP(I5006,[1]PROJECTES!$C$14:$G$5000,2,FALSE))</f>
        <v/>
      </c>
      <c r="G5006" s="112" t="str">
        <f>IF(E5006="","",VLOOKUP(E5006,[1]PROJECTES!$C$14:$G$5000,4,FALSE))</f>
        <v/>
      </c>
      <c r="H5006" s="95"/>
      <c r="I5006" s="113" t="str">
        <f>IF(H5006="","",VLOOKUP(H5006,BD!B$2:C$16,2,FALSE))</f>
        <v/>
      </c>
      <c r="J5006" s="114"/>
      <c r="K5006" s="115" t="str">
        <f t="shared" si="225"/>
        <v/>
      </c>
      <c r="L5006" s="116" t="str">
        <f t="shared" ca="1" si="226"/>
        <v>-</v>
      </c>
      <c r="M5006" s="111" t="str">
        <f>IF(E5006="","",VLOOKUP(E5006,[1]PROJECTES!$C$14:$Z$5000,21,FALSE))</f>
        <v/>
      </c>
      <c r="N5006" s="117"/>
      <c r="O5006" s="118" t="s">
        <v>222</v>
      </c>
      <c r="P5006" s="119"/>
      <c r="Q5006" s="84"/>
      <c r="R5006" s="125"/>
      <c r="S5006" s="166"/>
      <c r="T5006" s="167"/>
    </row>
    <row r="5007" spans="1:20" s="121" customFormat="1" ht="20.100000000000001" customHeight="1" x14ac:dyDescent="0.3">
      <c r="A5007" s="80"/>
      <c r="B5007" s="110" t="str">
        <f>IF(E5007="","",VLOOKUP(E5007,[1]PROJECTES!$C$14:$G$5000,2,FALSE))</f>
        <v/>
      </c>
      <c r="C5007" s="80"/>
      <c r="D5007" s="283" t="str">
        <f>IF(E5007="","",VLOOKUP(E5007,[1]PROJECTES!$C$14:$G$5000,5,FALSE))</f>
        <v/>
      </c>
      <c r="E5007" s="79"/>
      <c r="F5007" s="110" t="str">
        <f>IF(I5007="","",VLOOKUP(I5007,[1]PROJECTES!$C$14:$G$5000,2,FALSE))</f>
        <v/>
      </c>
      <c r="G5007" s="112" t="str">
        <f>IF(E5007="","",VLOOKUP(E5007,[1]PROJECTES!$C$14:$G$5000,4,FALSE))</f>
        <v/>
      </c>
      <c r="H5007" s="95"/>
      <c r="I5007" s="113" t="str">
        <f>IF(H5007="","",VLOOKUP(H5007,BD!B$2:C$16,2,FALSE))</f>
        <v/>
      </c>
      <c r="J5007" s="114"/>
      <c r="K5007" s="115" t="str">
        <f t="shared" si="225"/>
        <v/>
      </c>
      <c r="L5007" s="116" t="str">
        <f t="shared" ca="1" si="226"/>
        <v>-</v>
      </c>
      <c r="M5007" s="111" t="str">
        <f>IF(E5007="","",VLOOKUP(E5007,[1]PROJECTES!$C$14:$Z$5000,21,FALSE))</f>
        <v/>
      </c>
      <c r="N5007" s="117"/>
      <c r="O5007" s="118" t="s">
        <v>222</v>
      </c>
      <c r="P5007" s="119"/>
      <c r="Q5007" s="84"/>
      <c r="R5007" s="125"/>
      <c r="S5007" s="166"/>
      <c r="T5007" s="167"/>
    </row>
    <row r="5008" spans="1:20" s="121" customFormat="1" ht="20.100000000000001" customHeight="1" x14ac:dyDescent="0.3">
      <c r="A5008" s="80"/>
      <c r="B5008" s="110" t="str">
        <f>IF(E5008="","",VLOOKUP(E5008,[1]PROJECTES!$C$14:$G$5000,2,FALSE))</f>
        <v/>
      </c>
      <c r="C5008" s="80"/>
      <c r="D5008" s="283" t="str">
        <f>IF(E5008="","",VLOOKUP(E5008,[1]PROJECTES!$C$14:$G$5000,5,FALSE))</f>
        <v/>
      </c>
      <c r="E5008" s="79"/>
      <c r="F5008" s="110" t="str">
        <f>IF(I5008="","",VLOOKUP(I5008,[1]PROJECTES!$C$14:$G$5000,2,FALSE))</f>
        <v/>
      </c>
      <c r="G5008" s="112" t="str">
        <f>IF(E5008="","",VLOOKUP(E5008,[1]PROJECTES!$C$14:$G$5000,4,FALSE))</f>
        <v/>
      </c>
      <c r="H5008" s="95"/>
      <c r="I5008" s="113" t="str">
        <f>IF(H5008="","",VLOOKUP(H5008,BD!B$2:C$16,2,FALSE))</f>
        <v/>
      </c>
      <c r="J5008" s="114"/>
      <c r="K5008" s="115" t="str">
        <f t="shared" si="225"/>
        <v/>
      </c>
      <c r="L5008" s="116" t="str">
        <f t="shared" ca="1" si="226"/>
        <v>-</v>
      </c>
      <c r="M5008" s="111" t="str">
        <f>IF(E5008="","",VLOOKUP(E5008,[1]PROJECTES!$C$14:$Z$5000,21,FALSE))</f>
        <v/>
      </c>
      <c r="N5008" s="117"/>
      <c r="O5008" s="118" t="s">
        <v>222</v>
      </c>
      <c r="P5008" s="119"/>
      <c r="Q5008" s="84"/>
      <c r="R5008" s="125"/>
      <c r="S5008" s="166"/>
      <c r="T5008" s="167"/>
    </row>
    <row r="5009" spans="1:20" s="121" customFormat="1" ht="20.100000000000001" customHeight="1" x14ac:dyDescent="0.3">
      <c r="A5009" s="80"/>
      <c r="B5009" s="110" t="str">
        <f>IF(E5009="","",VLOOKUP(E5009,[1]PROJECTES!$C$14:$G$5000,2,FALSE))</f>
        <v/>
      </c>
      <c r="C5009" s="80"/>
      <c r="D5009" s="283" t="str">
        <f>IF(E5009="","",VLOOKUP(E5009,[1]PROJECTES!$C$14:$G$5000,5,FALSE))</f>
        <v/>
      </c>
      <c r="E5009" s="79"/>
      <c r="F5009" s="110" t="str">
        <f>IF(I5009="","",VLOOKUP(I5009,[1]PROJECTES!$C$14:$G$5000,2,FALSE))</f>
        <v/>
      </c>
      <c r="G5009" s="112" t="str">
        <f>IF(E5009="","",VLOOKUP(E5009,[1]PROJECTES!$C$14:$G$5000,4,FALSE))</f>
        <v/>
      </c>
      <c r="H5009" s="95"/>
      <c r="I5009" s="113" t="str">
        <f>IF(H5009="","",VLOOKUP(H5009,BD!B$2:C$16,2,FALSE))</f>
        <v/>
      </c>
      <c r="J5009" s="114"/>
      <c r="K5009" s="115" t="str">
        <f t="shared" si="225"/>
        <v/>
      </c>
      <c r="L5009" s="116" t="str">
        <f t="shared" ca="1" si="226"/>
        <v>-</v>
      </c>
      <c r="M5009" s="111" t="str">
        <f>IF(E5009="","",VLOOKUP(E5009,[1]PROJECTES!$C$14:$Z$5000,21,FALSE))</f>
        <v/>
      </c>
      <c r="N5009" s="117"/>
      <c r="O5009" s="118" t="s">
        <v>222</v>
      </c>
      <c r="P5009" s="119"/>
      <c r="Q5009" s="84"/>
      <c r="R5009" s="125"/>
      <c r="S5009" s="166"/>
      <c r="T5009" s="167"/>
    </row>
    <row r="5010" spans="1:20" s="121" customFormat="1" ht="20.100000000000001" customHeight="1" x14ac:dyDescent="0.3">
      <c r="A5010" s="80"/>
      <c r="B5010" s="110" t="str">
        <f>IF(E5010="","",VLOOKUP(E5010,[1]PROJECTES!$C$14:$G$5000,2,FALSE))</f>
        <v/>
      </c>
      <c r="C5010" s="80"/>
      <c r="D5010" s="283" t="str">
        <f>IF(E5010="","",VLOOKUP(E5010,[1]PROJECTES!$C$14:$G$5000,5,FALSE))</f>
        <v/>
      </c>
      <c r="E5010" s="79"/>
      <c r="F5010" s="110" t="str">
        <f>IF(I5010="","",VLOOKUP(I5010,[1]PROJECTES!$C$14:$G$5000,2,FALSE))</f>
        <v/>
      </c>
      <c r="G5010" s="112" t="str">
        <f>IF(E5010="","",VLOOKUP(E5010,[1]PROJECTES!$C$14:$G$5000,4,FALSE))</f>
        <v/>
      </c>
      <c r="H5010" s="95"/>
      <c r="I5010" s="113" t="str">
        <f>IF(H5010="","",VLOOKUP(H5010,BD!B$2:C$16,2,FALSE))</f>
        <v/>
      </c>
      <c r="J5010" s="114"/>
      <c r="K5010" s="115" t="str">
        <f t="shared" si="225"/>
        <v/>
      </c>
      <c r="L5010" s="116" t="str">
        <f t="shared" ca="1" si="226"/>
        <v>-</v>
      </c>
      <c r="M5010" s="111" t="str">
        <f>IF(E5010="","",VLOOKUP(E5010,[1]PROJECTES!$C$14:$Z$5000,21,FALSE))</f>
        <v/>
      </c>
      <c r="N5010" s="117"/>
      <c r="O5010" s="118" t="s">
        <v>222</v>
      </c>
      <c r="P5010" s="119"/>
      <c r="Q5010" s="84"/>
      <c r="R5010" s="125"/>
      <c r="S5010" s="166"/>
      <c r="T5010" s="167"/>
    </row>
    <row r="5011" spans="1:20" s="121" customFormat="1" ht="20.100000000000001" customHeight="1" x14ac:dyDescent="0.3">
      <c r="A5011" s="80"/>
      <c r="B5011" s="110" t="str">
        <f>IF(E5011="","",VLOOKUP(E5011,[1]PROJECTES!$C$14:$G$5000,2,FALSE))</f>
        <v/>
      </c>
      <c r="C5011" s="80"/>
      <c r="D5011" s="283" t="str">
        <f>IF(E5011="","",VLOOKUP(E5011,[1]PROJECTES!$C$14:$G$5000,5,FALSE))</f>
        <v/>
      </c>
      <c r="E5011" s="79"/>
      <c r="F5011" s="110" t="str">
        <f>IF(I5011="","",VLOOKUP(I5011,[1]PROJECTES!$C$14:$G$5000,2,FALSE))</f>
        <v/>
      </c>
      <c r="G5011" s="112" t="str">
        <f>IF(E5011="","",VLOOKUP(E5011,[1]PROJECTES!$C$14:$G$5000,4,FALSE))</f>
        <v/>
      </c>
      <c r="H5011" s="95"/>
      <c r="I5011" s="113" t="str">
        <f>IF(H5011="","",VLOOKUP(H5011,BD!B$2:C$16,2,FALSE))</f>
        <v/>
      </c>
      <c r="J5011" s="114"/>
      <c r="K5011" s="115" t="str">
        <f t="shared" si="225"/>
        <v/>
      </c>
      <c r="L5011" s="116" t="str">
        <f t="shared" ca="1" si="226"/>
        <v>-</v>
      </c>
      <c r="M5011" s="111" t="str">
        <f>IF(E5011="","",VLOOKUP(E5011,[1]PROJECTES!$C$14:$Z$5000,21,FALSE))</f>
        <v/>
      </c>
      <c r="N5011" s="117"/>
      <c r="O5011" s="118" t="s">
        <v>222</v>
      </c>
      <c r="P5011" s="119"/>
      <c r="Q5011" s="84"/>
      <c r="R5011" s="125"/>
      <c r="S5011" s="166"/>
      <c r="T5011" s="167"/>
    </row>
    <row r="5012" spans="1:20" s="121" customFormat="1" ht="20.100000000000001" customHeight="1" x14ac:dyDescent="0.3">
      <c r="A5012" s="80"/>
      <c r="B5012" s="110" t="str">
        <f>IF(E5012="","",VLOOKUP(E5012,[1]PROJECTES!$C$14:$G$5000,2,FALSE))</f>
        <v/>
      </c>
      <c r="C5012" s="80"/>
      <c r="D5012" s="283" t="str">
        <f>IF(E5012="","",VLOOKUP(E5012,[1]PROJECTES!$C$14:$G$5000,5,FALSE))</f>
        <v/>
      </c>
      <c r="E5012" s="79"/>
      <c r="F5012" s="110" t="str">
        <f>IF(I5012="","",VLOOKUP(I5012,[1]PROJECTES!$C$14:$G$5000,2,FALSE))</f>
        <v/>
      </c>
      <c r="G5012" s="112" t="str">
        <f>IF(E5012="","",VLOOKUP(E5012,[1]PROJECTES!$C$14:$G$5000,4,FALSE))</f>
        <v/>
      </c>
      <c r="H5012" s="95"/>
      <c r="I5012" s="113" t="str">
        <f>IF(H5012="","",VLOOKUP(H5012,BD!B$2:C$16,2,FALSE))</f>
        <v/>
      </c>
      <c r="J5012" s="114"/>
      <c r="K5012" s="115" t="str">
        <f t="shared" si="225"/>
        <v/>
      </c>
      <c r="L5012" s="116" t="str">
        <f t="shared" ca="1" si="226"/>
        <v>-</v>
      </c>
      <c r="M5012" s="111" t="str">
        <f>IF(E5012="","",VLOOKUP(E5012,[1]PROJECTES!$C$14:$Z$5000,21,FALSE))</f>
        <v/>
      </c>
      <c r="N5012" s="117"/>
      <c r="O5012" s="118" t="s">
        <v>222</v>
      </c>
      <c r="P5012" s="119"/>
      <c r="Q5012" s="84"/>
      <c r="R5012" s="125"/>
      <c r="S5012" s="166"/>
      <c r="T5012" s="167"/>
    </row>
    <row r="5013" spans="1:20" s="121" customFormat="1" ht="20.100000000000001" customHeight="1" x14ac:dyDescent="0.3">
      <c r="A5013" s="80"/>
      <c r="B5013" s="110" t="str">
        <f>IF(E5013="","",VLOOKUP(E5013,[1]PROJECTES!$C$14:$G$5000,2,FALSE))</f>
        <v/>
      </c>
      <c r="C5013" s="80"/>
      <c r="D5013" s="283" t="str">
        <f>IF(E5013="","",VLOOKUP(E5013,[1]PROJECTES!$C$14:$G$5000,5,FALSE))</f>
        <v/>
      </c>
      <c r="E5013" s="79"/>
      <c r="F5013" s="110" t="str">
        <f>IF(I5013="","",VLOOKUP(I5013,[1]PROJECTES!$C$14:$G$5000,2,FALSE))</f>
        <v/>
      </c>
      <c r="G5013" s="112" t="str">
        <f>IF(E5013="","",VLOOKUP(E5013,[1]PROJECTES!$C$14:$G$5000,4,FALSE))</f>
        <v/>
      </c>
      <c r="H5013" s="95"/>
      <c r="I5013" s="113" t="str">
        <f>IF(H5013="","",VLOOKUP(H5013,BD!B$2:C$16,2,FALSE))</f>
        <v/>
      </c>
      <c r="J5013" s="114"/>
      <c r="K5013" s="115" t="str">
        <f t="shared" si="225"/>
        <v/>
      </c>
      <c r="L5013" s="116" t="str">
        <f t="shared" ca="1" si="226"/>
        <v>-</v>
      </c>
      <c r="M5013" s="111" t="str">
        <f>IF(E5013="","",VLOOKUP(E5013,[1]PROJECTES!$C$14:$Z$5000,21,FALSE))</f>
        <v/>
      </c>
      <c r="N5013" s="117"/>
      <c r="O5013" s="118" t="s">
        <v>222</v>
      </c>
      <c r="P5013" s="119"/>
      <c r="Q5013" s="84"/>
      <c r="R5013" s="125"/>
      <c r="S5013" s="166"/>
      <c r="T5013" s="167"/>
    </row>
    <row r="5014" spans="1:20" s="121" customFormat="1" ht="20.100000000000001" customHeight="1" x14ac:dyDescent="0.3">
      <c r="A5014" s="80"/>
      <c r="B5014" s="110" t="str">
        <f>IF(E5014="","",VLOOKUP(E5014,[1]PROJECTES!$C$14:$G$5000,2,FALSE))</f>
        <v/>
      </c>
      <c r="C5014" s="80"/>
      <c r="D5014" s="283" t="str">
        <f>IF(E5014="","",VLOOKUP(E5014,[1]PROJECTES!$C$14:$G$5000,5,FALSE))</f>
        <v/>
      </c>
      <c r="E5014" s="79"/>
      <c r="F5014" s="110" t="str">
        <f>IF(I5014="","",VLOOKUP(I5014,[1]PROJECTES!$C$14:$G$5000,2,FALSE))</f>
        <v/>
      </c>
      <c r="G5014" s="112" t="str">
        <f>IF(E5014="","",VLOOKUP(E5014,[1]PROJECTES!$C$14:$G$5000,4,FALSE))</f>
        <v/>
      </c>
      <c r="H5014" s="95"/>
      <c r="I5014" s="113" t="str">
        <f>IF(H5014="","",VLOOKUP(H5014,BD!B$2:C$16,2,FALSE))</f>
        <v/>
      </c>
      <c r="J5014" s="114"/>
      <c r="K5014" s="115" t="str">
        <f t="shared" si="225"/>
        <v/>
      </c>
      <c r="L5014" s="116" t="str">
        <f t="shared" ca="1" si="226"/>
        <v>-</v>
      </c>
      <c r="M5014" s="111" t="str">
        <f>IF(E5014="","",VLOOKUP(E5014,[1]PROJECTES!$C$14:$Z$5000,21,FALSE))</f>
        <v/>
      </c>
      <c r="N5014" s="117"/>
      <c r="O5014" s="118" t="s">
        <v>222</v>
      </c>
      <c r="P5014" s="119"/>
      <c r="Q5014" s="84"/>
      <c r="R5014" s="125"/>
      <c r="S5014" s="166"/>
      <c r="T5014" s="167"/>
    </row>
    <row r="5015" spans="1:20" s="121" customFormat="1" ht="20.100000000000001" customHeight="1" x14ac:dyDescent="0.3">
      <c r="A5015" s="80"/>
      <c r="B5015" s="110" t="str">
        <f>IF(E5015="","",VLOOKUP(E5015,[1]PROJECTES!$C$14:$G$5000,2,FALSE))</f>
        <v/>
      </c>
      <c r="C5015" s="80"/>
      <c r="D5015" s="283" t="str">
        <f>IF(E5015="","",VLOOKUP(E5015,[1]PROJECTES!$C$14:$G$5000,5,FALSE))</f>
        <v/>
      </c>
      <c r="E5015" s="79"/>
      <c r="F5015" s="110" t="str">
        <f>IF(I5015="","",VLOOKUP(I5015,[1]PROJECTES!$C$14:$G$5000,2,FALSE))</f>
        <v/>
      </c>
      <c r="G5015" s="112" t="str">
        <f>IF(E5015="","",VLOOKUP(E5015,[1]PROJECTES!$C$14:$G$5000,4,FALSE))</f>
        <v/>
      </c>
      <c r="H5015" s="95"/>
      <c r="I5015" s="113" t="str">
        <f>IF(H5015="","",VLOOKUP(H5015,BD!B$2:C$16,2,FALSE))</f>
        <v/>
      </c>
      <c r="J5015" s="114"/>
      <c r="K5015" s="115" t="str">
        <f t="shared" si="225"/>
        <v/>
      </c>
      <c r="L5015" s="116" t="str">
        <f t="shared" ca="1" si="226"/>
        <v>-</v>
      </c>
      <c r="M5015" s="111" t="str">
        <f>IF(E5015="","",VLOOKUP(E5015,[1]PROJECTES!$C$14:$Z$5000,21,FALSE))</f>
        <v/>
      </c>
      <c r="N5015" s="117"/>
      <c r="O5015" s="118" t="s">
        <v>222</v>
      </c>
      <c r="P5015" s="119"/>
      <c r="Q5015" s="84"/>
      <c r="R5015" s="125"/>
      <c r="S5015" s="166"/>
      <c r="T5015" s="167"/>
    </row>
    <row r="5016" spans="1:20" s="121" customFormat="1" ht="20.100000000000001" customHeight="1" x14ac:dyDescent="0.3">
      <c r="A5016" s="80"/>
      <c r="B5016" s="110" t="str">
        <f>IF(E5016="","",VLOOKUP(E5016,[1]PROJECTES!$C$14:$G$5000,2,FALSE))</f>
        <v/>
      </c>
      <c r="C5016" s="80"/>
      <c r="D5016" s="283" t="str">
        <f>IF(E5016="","",VLOOKUP(E5016,[1]PROJECTES!$C$14:$G$5000,5,FALSE))</f>
        <v/>
      </c>
      <c r="E5016" s="160"/>
      <c r="F5016" s="110" t="str">
        <f>IF(I5016="","",VLOOKUP(I5016,[1]PROJECTES!$C$14:$G$5000,2,FALSE))</f>
        <v/>
      </c>
      <c r="G5016" s="112" t="str">
        <f>IF(E5016="","",VLOOKUP(E5016,[1]PROJECTES!$C$14:$G$5000,4,FALSE))</f>
        <v/>
      </c>
      <c r="H5016" s="95"/>
      <c r="I5016" s="113" t="str">
        <f>IF(H5016="","",VLOOKUP(H5016,BD!B$2:C$16,2,FALSE))</f>
        <v/>
      </c>
      <c r="J5016" s="114"/>
      <c r="K5016" s="115" t="str">
        <f t="shared" si="225"/>
        <v/>
      </c>
      <c r="L5016" s="116" t="str">
        <f t="shared" ca="1" si="226"/>
        <v>-</v>
      </c>
      <c r="M5016" s="111" t="str">
        <f>IF(E5016="","",VLOOKUP(E5016,[1]PROJECTES!$C$14:$Z$5000,21,FALSE))</f>
        <v/>
      </c>
      <c r="N5016" s="117"/>
      <c r="O5016" s="118" t="s">
        <v>222</v>
      </c>
      <c r="P5016" s="119"/>
      <c r="Q5016" s="84"/>
      <c r="R5016" s="125"/>
      <c r="S5016" s="166"/>
      <c r="T5016" s="167"/>
    </row>
    <row r="5017" spans="1:20" s="121" customFormat="1" ht="20.100000000000001" customHeight="1" x14ac:dyDescent="0.3">
      <c r="A5017" s="80"/>
      <c r="B5017" s="110" t="str">
        <f>IF(E5017="","",VLOOKUP(E5017,[1]PROJECTES!$C$14:$G$5000,2,FALSE))</f>
        <v/>
      </c>
      <c r="C5017" s="80"/>
      <c r="D5017" s="283" t="str">
        <f>IF(E5017="","",VLOOKUP(E5017,[1]PROJECTES!$C$14:$G$5000,5,FALSE))</f>
        <v/>
      </c>
      <c r="E5017" s="79"/>
      <c r="F5017" s="110" t="str">
        <f>IF(I5017="","",VLOOKUP(I5017,[1]PROJECTES!$C$14:$G$5000,2,FALSE))</f>
        <v/>
      </c>
      <c r="G5017" s="112" t="str">
        <f>IF(E5017="","",VLOOKUP(E5017,[1]PROJECTES!$C$14:$G$5000,4,FALSE))</f>
        <v/>
      </c>
      <c r="H5017" s="95"/>
      <c r="I5017" s="113" t="str">
        <f>IF(H5017="","",VLOOKUP(H5017,BD!B$2:C$16,2,FALSE))</f>
        <v/>
      </c>
      <c r="J5017" s="114"/>
      <c r="K5017" s="115" t="str">
        <f t="shared" si="225"/>
        <v/>
      </c>
      <c r="L5017" s="116" t="str">
        <f t="shared" ca="1" si="226"/>
        <v>-</v>
      </c>
      <c r="M5017" s="111" t="str">
        <f>IF(E5017="","",VLOOKUP(E5017,[1]PROJECTES!$C$14:$Z$5000,21,FALSE))</f>
        <v/>
      </c>
      <c r="N5017" s="117"/>
      <c r="O5017" s="118" t="s">
        <v>222</v>
      </c>
      <c r="P5017" s="119"/>
      <c r="Q5017" s="84"/>
      <c r="R5017" s="125"/>
      <c r="S5017" s="166"/>
      <c r="T5017" s="167"/>
    </row>
    <row r="5018" spans="1:20" s="121" customFormat="1" ht="20.100000000000001" customHeight="1" x14ac:dyDescent="0.3">
      <c r="A5018" s="80"/>
      <c r="B5018" s="110" t="str">
        <f>IF(E5018="","",VLOOKUP(E5018,[1]PROJECTES!$C$14:$G$5000,2,FALSE))</f>
        <v/>
      </c>
      <c r="C5018" s="80"/>
      <c r="D5018" s="283" t="str">
        <f>IF(E5018="","",VLOOKUP(E5018,[1]PROJECTES!$C$14:$G$5000,5,FALSE))</f>
        <v/>
      </c>
      <c r="E5018" s="79"/>
      <c r="F5018" s="110" t="str">
        <f>IF(I5018="","",VLOOKUP(I5018,[1]PROJECTES!$C$14:$G$5000,2,FALSE))</f>
        <v/>
      </c>
      <c r="G5018" s="112" t="str">
        <f>IF(E5018="","",VLOOKUP(E5018,[1]PROJECTES!$C$14:$G$5000,4,FALSE))</f>
        <v/>
      </c>
      <c r="H5018" s="95"/>
      <c r="I5018" s="113" t="str">
        <f>IF(H5018="","",VLOOKUP(H5018,BD!B$2:C$16,2,FALSE))</f>
        <v/>
      </c>
      <c r="J5018" s="114"/>
      <c r="K5018" s="115" t="str">
        <f t="shared" ref="K5018:K5068" si="227">IF(J5018="","",WEEKNUM(J5018,2)-0)</f>
        <v/>
      </c>
      <c r="L5018" s="116" t="str">
        <f t="shared" ca="1" si="226"/>
        <v>-</v>
      </c>
      <c r="M5018" s="111" t="str">
        <f>IF(E5018="","",VLOOKUP(E5018,[1]PROJECTES!$C$14:$Z$5000,21,FALSE))</f>
        <v/>
      </c>
      <c r="N5018" s="117"/>
      <c r="O5018" s="118" t="s">
        <v>222</v>
      </c>
      <c r="P5018" s="119"/>
      <c r="Q5018" s="84"/>
      <c r="R5018" s="125"/>
      <c r="S5018" s="166"/>
      <c r="T5018" s="167"/>
    </row>
    <row r="5019" spans="1:20" s="121" customFormat="1" ht="20.100000000000001" customHeight="1" x14ac:dyDescent="0.3">
      <c r="A5019" s="80"/>
      <c r="B5019" s="110" t="str">
        <f>IF(E5019="","",VLOOKUP(E5019,[1]PROJECTES!$C$14:$G$5000,2,FALSE))</f>
        <v/>
      </c>
      <c r="C5019" s="80"/>
      <c r="D5019" s="283" t="str">
        <f>IF(E5019="","",VLOOKUP(E5019,[1]PROJECTES!$C$14:$G$5000,5,FALSE))</f>
        <v/>
      </c>
      <c r="E5019" s="79"/>
      <c r="F5019" s="110" t="str">
        <f>IF(I5019="","",VLOOKUP(I5019,[1]PROJECTES!$C$14:$G$5000,2,FALSE))</f>
        <v/>
      </c>
      <c r="G5019" s="112" t="str">
        <f>IF(E5019="","",VLOOKUP(E5019,[1]PROJECTES!$C$14:$G$5000,4,FALSE))</f>
        <v/>
      </c>
      <c r="H5019" s="95"/>
      <c r="I5019" s="113" t="str">
        <f>IF(H5019="","",VLOOKUP(H5019,BD!B$2:C$16,2,FALSE))</f>
        <v/>
      </c>
      <c r="J5019" s="114"/>
      <c r="K5019" s="115" t="str">
        <f t="shared" si="227"/>
        <v/>
      </c>
      <c r="L5019" s="116" t="str">
        <f t="shared" ref="L5019:L5068" ca="1" si="228">IF(M5019="","-",IF(G5019="TA","-",+M5019-TODAY()))</f>
        <v>-</v>
      </c>
      <c r="M5019" s="111" t="str">
        <f>IF(E5019="","",VLOOKUP(E5019,[1]PROJECTES!$C$14:$Z$5000,21,FALSE))</f>
        <v/>
      </c>
      <c r="N5019" s="117"/>
      <c r="O5019" s="118" t="s">
        <v>222</v>
      </c>
      <c r="P5019" s="119"/>
      <c r="Q5019" s="84"/>
      <c r="R5019" s="125"/>
      <c r="S5019" s="166"/>
      <c r="T5019" s="167"/>
    </row>
    <row r="5020" spans="1:20" s="121" customFormat="1" ht="20.100000000000001" customHeight="1" x14ac:dyDescent="0.3">
      <c r="A5020" s="80"/>
      <c r="B5020" s="110" t="str">
        <f>IF(E5020="","",VLOOKUP(E5020,[1]PROJECTES!$C$14:$G$5000,2,FALSE))</f>
        <v/>
      </c>
      <c r="C5020" s="80"/>
      <c r="D5020" s="283" t="str">
        <f>IF(E5020="","",VLOOKUP(E5020,[1]PROJECTES!$C$14:$G$5000,5,FALSE))</f>
        <v/>
      </c>
      <c r="E5020" s="79"/>
      <c r="F5020" s="110" t="str">
        <f>IF(I5020="","",VLOOKUP(I5020,[1]PROJECTES!$C$14:$G$5000,2,FALSE))</f>
        <v/>
      </c>
      <c r="G5020" s="112" t="str">
        <f>IF(E5020="","",VLOOKUP(E5020,[1]PROJECTES!$C$14:$G$5000,4,FALSE))</f>
        <v/>
      </c>
      <c r="H5020" s="95"/>
      <c r="I5020" s="113" t="str">
        <f>IF(H5020="","",VLOOKUP(H5020,BD!B$2:C$16,2,FALSE))</f>
        <v/>
      </c>
      <c r="J5020" s="114"/>
      <c r="K5020" s="115" t="str">
        <f t="shared" si="227"/>
        <v/>
      </c>
      <c r="L5020" s="116" t="str">
        <f t="shared" ca="1" si="228"/>
        <v>-</v>
      </c>
      <c r="M5020" s="111" t="str">
        <f>IF(E5020="","",VLOOKUP(E5020,[1]PROJECTES!$C$14:$Z$5000,21,FALSE))</f>
        <v/>
      </c>
      <c r="N5020" s="117"/>
      <c r="O5020" s="118" t="s">
        <v>222</v>
      </c>
      <c r="P5020" s="119"/>
      <c r="Q5020" s="84"/>
      <c r="R5020" s="125"/>
      <c r="S5020" s="166"/>
      <c r="T5020" s="167"/>
    </row>
    <row r="5021" spans="1:20" s="121" customFormat="1" ht="20.100000000000001" customHeight="1" x14ac:dyDescent="0.3">
      <c r="A5021" s="80"/>
      <c r="B5021" s="110" t="str">
        <f>IF(E5021="","",VLOOKUP(E5021,[1]PROJECTES!$C$14:$G$5000,2,FALSE))</f>
        <v/>
      </c>
      <c r="C5021" s="80"/>
      <c r="D5021" s="283" t="str">
        <f>IF(E5021="","",VLOOKUP(E5021,[1]PROJECTES!$C$14:$G$5000,5,FALSE))</f>
        <v/>
      </c>
      <c r="E5021" s="79"/>
      <c r="F5021" s="110" t="str">
        <f>IF(I5021="","",VLOOKUP(I5021,[1]PROJECTES!$C$14:$G$5000,2,FALSE))</f>
        <v/>
      </c>
      <c r="G5021" s="112" t="str">
        <f>IF(E5021="","",VLOOKUP(E5021,[1]PROJECTES!$C$14:$G$5000,4,FALSE))</f>
        <v/>
      </c>
      <c r="H5021" s="95"/>
      <c r="I5021" s="113" t="str">
        <f>IF(H5021="","",VLOOKUP(H5021,BD!B$2:C$16,2,FALSE))</f>
        <v/>
      </c>
      <c r="J5021" s="114"/>
      <c r="K5021" s="115" t="str">
        <f t="shared" si="227"/>
        <v/>
      </c>
      <c r="L5021" s="116" t="str">
        <f t="shared" ca="1" si="228"/>
        <v>-</v>
      </c>
      <c r="M5021" s="111" t="str">
        <f>IF(E5021="","",VLOOKUP(E5021,[1]PROJECTES!$C$14:$Z$5000,21,FALSE))</f>
        <v/>
      </c>
      <c r="N5021" s="117"/>
      <c r="O5021" s="118" t="s">
        <v>222</v>
      </c>
      <c r="P5021" s="119"/>
      <c r="Q5021" s="84"/>
      <c r="R5021" s="125"/>
      <c r="S5021" s="166"/>
      <c r="T5021" s="167"/>
    </row>
    <row r="5022" spans="1:20" s="121" customFormat="1" ht="20.100000000000001" customHeight="1" x14ac:dyDescent="0.3">
      <c r="A5022" s="80"/>
      <c r="B5022" s="110" t="str">
        <f>IF(E5022="","",VLOOKUP(E5022,[1]PROJECTES!$C$14:$G$5000,2,FALSE))</f>
        <v/>
      </c>
      <c r="C5022" s="80"/>
      <c r="D5022" s="283" t="str">
        <f>IF(E5022="","",VLOOKUP(E5022,[1]PROJECTES!$C$14:$G$5000,5,FALSE))</f>
        <v/>
      </c>
      <c r="E5022" s="79"/>
      <c r="F5022" s="110" t="str">
        <f>IF(I5022="","",VLOOKUP(I5022,[1]PROJECTES!$C$14:$G$5000,2,FALSE))</f>
        <v/>
      </c>
      <c r="G5022" s="112" t="str">
        <f>IF(E5022="","",VLOOKUP(E5022,[1]PROJECTES!$C$14:$G$5000,4,FALSE))</f>
        <v/>
      </c>
      <c r="H5022" s="95"/>
      <c r="I5022" s="113" t="str">
        <f>IF(H5022="","",VLOOKUP(H5022,BD!B$2:C$16,2,FALSE))</f>
        <v/>
      </c>
      <c r="J5022" s="114"/>
      <c r="K5022" s="115" t="str">
        <f t="shared" si="227"/>
        <v/>
      </c>
      <c r="L5022" s="116" t="str">
        <f t="shared" ca="1" si="228"/>
        <v>-</v>
      </c>
      <c r="M5022" s="111" t="str">
        <f>IF(E5022="","",VLOOKUP(E5022,[1]PROJECTES!$C$14:$Z$5000,21,FALSE))</f>
        <v/>
      </c>
      <c r="N5022" s="117"/>
      <c r="O5022" s="118" t="s">
        <v>222</v>
      </c>
      <c r="P5022" s="119"/>
      <c r="Q5022" s="84"/>
      <c r="R5022" s="125"/>
      <c r="S5022" s="166"/>
      <c r="T5022" s="167"/>
    </row>
    <row r="5023" spans="1:20" s="121" customFormat="1" ht="20.100000000000001" customHeight="1" x14ac:dyDescent="0.3">
      <c r="A5023" s="80"/>
      <c r="B5023" s="110" t="str">
        <f>IF(E5023="","",VLOOKUP(E5023,[1]PROJECTES!$C$14:$G$5000,2,FALSE))</f>
        <v/>
      </c>
      <c r="C5023" s="80"/>
      <c r="D5023" s="283" t="str">
        <f>IF(E5023="","",VLOOKUP(E5023,[1]PROJECTES!$C$14:$G$5000,5,FALSE))</f>
        <v/>
      </c>
      <c r="E5023" s="79"/>
      <c r="F5023" s="110" t="str">
        <f>IF(I5023="","",VLOOKUP(I5023,[1]PROJECTES!$C$14:$G$5000,2,FALSE))</f>
        <v/>
      </c>
      <c r="G5023" s="112" t="str">
        <f>IF(E5023="","",VLOOKUP(E5023,[1]PROJECTES!$C$14:$G$5000,4,FALSE))</f>
        <v/>
      </c>
      <c r="H5023" s="95"/>
      <c r="I5023" s="113" t="str">
        <f>IF(H5023="","",VLOOKUP(H5023,BD!B$2:C$16,2,FALSE))</f>
        <v/>
      </c>
      <c r="J5023" s="144"/>
      <c r="K5023" s="115" t="str">
        <f t="shared" si="227"/>
        <v/>
      </c>
      <c r="L5023" s="116" t="str">
        <f t="shared" ca="1" si="228"/>
        <v>-</v>
      </c>
      <c r="M5023" s="111" t="str">
        <f>IF(E5023="","",VLOOKUP(E5023,[1]PROJECTES!$C$14:$Z$5000,21,FALSE))</f>
        <v/>
      </c>
      <c r="N5023" s="117"/>
      <c r="O5023" s="118" t="s">
        <v>222</v>
      </c>
      <c r="P5023" s="119"/>
      <c r="Q5023" s="84"/>
      <c r="R5023" s="125"/>
      <c r="S5023" s="166"/>
      <c r="T5023" s="167"/>
    </row>
    <row r="5024" spans="1:20" s="121" customFormat="1" ht="20.100000000000001" customHeight="1" x14ac:dyDescent="0.3">
      <c r="A5024" s="80"/>
      <c r="B5024" s="110" t="str">
        <f>IF(E5024="","",VLOOKUP(E5024,[1]PROJECTES!$C$14:$G$5000,2,FALSE))</f>
        <v/>
      </c>
      <c r="C5024" s="80"/>
      <c r="D5024" s="283" t="str">
        <f>IF(E5024="","",VLOOKUP(E5024,[1]PROJECTES!$C$14:$G$5000,5,FALSE))</f>
        <v/>
      </c>
      <c r="E5024" s="79"/>
      <c r="F5024" s="110" t="str">
        <f>IF(I5024="","",VLOOKUP(I5024,[1]PROJECTES!$C$14:$G$5000,2,FALSE))</f>
        <v/>
      </c>
      <c r="G5024" s="112" t="str">
        <f>IF(E5024="","",VLOOKUP(E5024,[1]PROJECTES!$C$14:$G$5000,4,FALSE))</f>
        <v/>
      </c>
      <c r="H5024" s="95"/>
      <c r="I5024" s="113" t="str">
        <f>IF(H5024="","",VLOOKUP(H5024,BD!B$2:C$16,2,FALSE))</f>
        <v/>
      </c>
      <c r="J5024" s="114"/>
      <c r="K5024" s="115" t="str">
        <f t="shared" si="227"/>
        <v/>
      </c>
      <c r="L5024" s="116" t="str">
        <f t="shared" ca="1" si="228"/>
        <v>-</v>
      </c>
      <c r="M5024" s="111" t="str">
        <f>IF(E5024="","",VLOOKUP(E5024,[1]PROJECTES!$C$14:$Z$5000,21,FALSE))</f>
        <v/>
      </c>
      <c r="N5024" s="117"/>
      <c r="O5024" s="118" t="s">
        <v>222</v>
      </c>
      <c r="P5024" s="119"/>
      <c r="Q5024" s="84"/>
      <c r="R5024" s="125"/>
      <c r="S5024" s="166"/>
      <c r="T5024" s="167"/>
    </row>
    <row r="5025" spans="1:20" s="121" customFormat="1" ht="20.100000000000001" customHeight="1" x14ac:dyDescent="0.3">
      <c r="A5025" s="80"/>
      <c r="B5025" s="110" t="str">
        <f>IF(E5025="","",VLOOKUP(E5025,[1]PROJECTES!$C$14:$G$5000,2,FALSE))</f>
        <v/>
      </c>
      <c r="C5025" s="80"/>
      <c r="D5025" s="283" t="str">
        <f>IF(E5025="","",VLOOKUP(E5025,[1]PROJECTES!$C$14:$G$5000,5,FALSE))</f>
        <v/>
      </c>
      <c r="E5025" s="79"/>
      <c r="F5025" s="110" t="str">
        <f>IF(I5025="","",VLOOKUP(I5025,[1]PROJECTES!$C$14:$G$5000,2,FALSE))</f>
        <v/>
      </c>
      <c r="G5025" s="112" t="str">
        <f>IF(E5025="","",VLOOKUP(E5025,[1]PROJECTES!$C$14:$G$5000,4,FALSE))</f>
        <v/>
      </c>
      <c r="H5025" s="95"/>
      <c r="I5025" s="113" t="str">
        <f>IF(H5025="","",VLOOKUP(H5025,BD!B$2:C$16,2,FALSE))</f>
        <v/>
      </c>
      <c r="J5025" s="114"/>
      <c r="K5025" s="115" t="str">
        <f t="shared" si="227"/>
        <v/>
      </c>
      <c r="L5025" s="116" t="str">
        <f t="shared" ca="1" si="228"/>
        <v>-</v>
      </c>
      <c r="M5025" s="111" t="str">
        <f>IF(E5025="","",VLOOKUP(E5025,[1]PROJECTES!$C$14:$Z$5000,21,FALSE))</f>
        <v/>
      </c>
      <c r="N5025" s="117"/>
      <c r="O5025" s="118" t="s">
        <v>222</v>
      </c>
      <c r="P5025" s="119"/>
      <c r="Q5025" s="84"/>
      <c r="R5025" s="125"/>
      <c r="S5025" s="166"/>
      <c r="T5025" s="167"/>
    </row>
    <row r="5026" spans="1:20" s="121" customFormat="1" ht="20.100000000000001" customHeight="1" x14ac:dyDescent="0.3">
      <c r="A5026" s="80"/>
      <c r="B5026" s="110" t="str">
        <f>IF(E5026="","",VLOOKUP(E5026,[1]PROJECTES!$C$14:$G$5000,2,FALSE))</f>
        <v/>
      </c>
      <c r="C5026" s="80"/>
      <c r="D5026" s="283" t="str">
        <f>IF(E5026="","",VLOOKUP(E5026,[1]PROJECTES!$C$14:$G$5000,5,FALSE))</f>
        <v/>
      </c>
      <c r="E5026" s="79"/>
      <c r="F5026" s="110" t="str">
        <f>IF(I5026="","",VLOOKUP(I5026,[1]PROJECTES!$C$14:$G$5000,2,FALSE))</f>
        <v/>
      </c>
      <c r="G5026" s="112" t="str">
        <f>IF(E5026="","",VLOOKUP(E5026,[1]PROJECTES!$C$14:$G$5000,4,FALSE))</f>
        <v/>
      </c>
      <c r="H5026" s="95"/>
      <c r="I5026" s="113" t="str">
        <f>IF(H5026="","",VLOOKUP(H5026,BD!B$2:C$16,2,FALSE))</f>
        <v/>
      </c>
      <c r="J5026" s="114"/>
      <c r="K5026" s="115" t="str">
        <f t="shared" si="227"/>
        <v/>
      </c>
      <c r="L5026" s="116" t="str">
        <f t="shared" ca="1" si="228"/>
        <v>-</v>
      </c>
      <c r="M5026" s="111" t="str">
        <f>IF(E5026="","",VLOOKUP(E5026,[1]PROJECTES!$C$14:$Z$5000,21,FALSE))</f>
        <v/>
      </c>
      <c r="N5026" s="117"/>
      <c r="O5026" s="118" t="s">
        <v>222</v>
      </c>
      <c r="P5026" s="119"/>
      <c r="Q5026" s="84"/>
      <c r="R5026" s="125"/>
      <c r="S5026" s="166"/>
      <c r="T5026" s="167"/>
    </row>
    <row r="5027" spans="1:20" s="121" customFormat="1" ht="20.100000000000001" customHeight="1" x14ac:dyDescent="0.3">
      <c r="A5027" s="80"/>
      <c r="B5027" s="110" t="str">
        <f>IF(E5027="","",VLOOKUP(E5027,[1]PROJECTES!$C$14:$G$5000,2,FALSE))</f>
        <v/>
      </c>
      <c r="C5027" s="80"/>
      <c r="D5027" s="283" t="str">
        <f>IF(E5027="","",VLOOKUP(E5027,[1]PROJECTES!$C$14:$G$5000,5,FALSE))</f>
        <v/>
      </c>
      <c r="E5027" s="79"/>
      <c r="F5027" s="110" t="str">
        <f>IF(I5027="","",VLOOKUP(I5027,[1]PROJECTES!$C$14:$G$5000,2,FALSE))</f>
        <v/>
      </c>
      <c r="G5027" s="112" t="str">
        <f>IF(E5027="","",VLOOKUP(E5027,[1]PROJECTES!$C$14:$G$5000,4,FALSE))</f>
        <v/>
      </c>
      <c r="H5027" s="95"/>
      <c r="I5027" s="113" t="str">
        <f>IF(H5027="","",VLOOKUP(H5027,BD!B$2:C$16,2,FALSE))</f>
        <v/>
      </c>
      <c r="J5027" s="114"/>
      <c r="K5027" s="115" t="str">
        <f t="shared" si="227"/>
        <v/>
      </c>
      <c r="L5027" s="116" t="str">
        <f t="shared" ca="1" si="228"/>
        <v>-</v>
      </c>
      <c r="M5027" s="111" t="str">
        <f>IF(E5027="","",VLOOKUP(E5027,[1]PROJECTES!$C$14:$Z$5000,21,FALSE))</f>
        <v/>
      </c>
      <c r="N5027" s="117"/>
      <c r="O5027" s="118" t="s">
        <v>222</v>
      </c>
      <c r="P5027" s="119"/>
      <c r="Q5027" s="84"/>
      <c r="R5027" s="125"/>
      <c r="S5027" s="166"/>
      <c r="T5027" s="167"/>
    </row>
    <row r="5028" spans="1:20" s="121" customFormat="1" ht="20.100000000000001" customHeight="1" x14ac:dyDescent="0.3">
      <c r="A5028" s="80"/>
      <c r="B5028" s="110" t="str">
        <f>IF(E5028="","",VLOOKUP(E5028,[1]PROJECTES!$C$14:$G$5000,2,FALSE))</f>
        <v/>
      </c>
      <c r="C5028" s="80"/>
      <c r="D5028" s="283" t="str">
        <f>IF(E5028="","",VLOOKUP(E5028,[1]PROJECTES!$C$14:$G$5000,5,FALSE))</f>
        <v/>
      </c>
      <c r="E5028" s="79"/>
      <c r="F5028" s="110" t="str">
        <f>IF(I5028="","",VLOOKUP(I5028,[1]PROJECTES!$C$14:$G$5000,2,FALSE))</f>
        <v/>
      </c>
      <c r="G5028" s="112" t="str">
        <f>IF(E5028="","",VLOOKUP(E5028,[1]PROJECTES!$C$14:$G$5000,4,FALSE))</f>
        <v/>
      </c>
      <c r="H5028" s="95"/>
      <c r="I5028" s="113" t="str">
        <f>IF(H5028="","",VLOOKUP(H5028,BD!B$2:C$16,2,FALSE))</f>
        <v/>
      </c>
      <c r="J5028" s="114"/>
      <c r="K5028" s="115" t="str">
        <f t="shared" si="227"/>
        <v/>
      </c>
      <c r="L5028" s="116" t="str">
        <f t="shared" ca="1" si="228"/>
        <v>-</v>
      </c>
      <c r="M5028" s="111" t="str">
        <f>IF(E5028="","",VLOOKUP(E5028,[1]PROJECTES!$C$14:$Z$5000,21,FALSE))</f>
        <v/>
      </c>
      <c r="N5028" s="117"/>
      <c r="O5028" s="118" t="s">
        <v>222</v>
      </c>
      <c r="P5028" s="119"/>
      <c r="Q5028" s="84"/>
      <c r="R5028" s="125"/>
      <c r="S5028" s="166"/>
      <c r="T5028" s="167"/>
    </row>
    <row r="5029" spans="1:20" s="121" customFormat="1" ht="20.100000000000001" customHeight="1" x14ac:dyDescent="0.3">
      <c r="A5029" s="80"/>
      <c r="B5029" s="110" t="str">
        <f>IF(E5029="","",VLOOKUP(E5029,[1]PROJECTES!$C$14:$G$5000,2,FALSE))</f>
        <v/>
      </c>
      <c r="C5029" s="80"/>
      <c r="D5029" s="283" t="str">
        <f>IF(E5029="","",VLOOKUP(E5029,[1]PROJECTES!$C$14:$G$5000,5,FALSE))</f>
        <v/>
      </c>
      <c r="E5029" s="79"/>
      <c r="F5029" s="110" t="str">
        <f>IF(I5029="","",VLOOKUP(I5029,[1]PROJECTES!$C$14:$G$5000,2,FALSE))</f>
        <v/>
      </c>
      <c r="G5029" s="112" t="str">
        <f>IF(E5029="","",VLOOKUP(E5029,[1]PROJECTES!$C$14:$G$5000,4,FALSE))</f>
        <v/>
      </c>
      <c r="H5029" s="95"/>
      <c r="I5029" s="113" t="str">
        <f>IF(H5029="","",VLOOKUP(H5029,BD!B$2:C$16,2,FALSE))</f>
        <v/>
      </c>
      <c r="J5029" s="114"/>
      <c r="K5029" s="115" t="str">
        <f t="shared" si="227"/>
        <v/>
      </c>
      <c r="L5029" s="116" t="str">
        <f t="shared" ca="1" si="228"/>
        <v>-</v>
      </c>
      <c r="M5029" s="111" t="str">
        <f>IF(E5029="","",VLOOKUP(E5029,[1]PROJECTES!$C$14:$Z$5000,21,FALSE))</f>
        <v/>
      </c>
      <c r="N5029" s="117"/>
      <c r="O5029" s="118" t="s">
        <v>222</v>
      </c>
      <c r="P5029" s="119"/>
      <c r="Q5029" s="84"/>
      <c r="R5029" s="125"/>
      <c r="S5029" s="166"/>
      <c r="T5029" s="167"/>
    </row>
    <row r="5030" spans="1:20" s="121" customFormat="1" ht="20.100000000000001" customHeight="1" x14ac:dyDescent="0.3">
      <c r="A5030" s="80"/>
      <c r="B5030" s="110" t="str">
        <f>IF(E5030="","",VLOOKUP(E5030,[1]PROJECTES!$C$14:$G$5000,2,FALSE))</f>
        <v/>
      </c>
      <c r="C5030" s="80"/>
      <c r="D5030" s="283" t="str">
        <f>IF(E5030="","",VLOOKUP(E5030,[1]PROJECTES!$C$14:$G$5000,5,FALSE))</f>
        <v/>
      </c>
      <c r="E5030" s="79"/>
      <c r="F5030" s="110" t="str">
        <f>IF(I5030="","",VLOOKUP(I5030,[1]PROJECTES!$C$14:$G$5000,2,FALSE))</f>
        <v/>
      </c>
      <c r="G5030" s="112" t="str">
        <f>IF(E5030="","",VLOOKUP(E5030,[1]PROJECTES!$C$14:$G$5000,4,FALSE))</f>
        <v/>
      </c>
      <c r="H5030" s="95"/>
      <c r="I5030" s="113" t="str">
        <f>IF(H5030="","",VLOOKUP(H5030,BD!B$2:C$16,2,FALSE))</f>
        <v/>
      </c>
      <c r="J5030" s="114"/>
      <c r="K5030" s="115" t="str">
        <f t="shared" si="227"/>
        <v/>
      </c>
      <c r="L5030" s="116" t="str">
        <f t="shared" ca="1" si="228"/>
        <v>-</v>
      </c>
      <c r="M5030" s="111" t="str">
        <f>IF(E5030="","",VLOOKUP(E5030,[1]PROJECTES!$C$14:$Z$5000,21,FALSE))</f>
        <v/>
      </c>
      <c r="N5030" s="117"/>
      <c r="O5030" s="118" t="s">
        <v>222</v>
      </c>
      <c r="P5030" s="119"/>
      <c r="Q5030" s="84"/>
      <c r="R5030" s="125"/>
      <c r="S5030" s="166"/>
      <c r="T5030" s="167"/>
    </row>
    <row r="5031" spans="1:20" s="121" customFormat="1" ht="20.100000000000001" customHeight="1" x14ac:dyDescent="0.3">
      <c r="A5031" s="80"/>
      <c r="B5031" s="110" t="str">
        <f>IF(E5031="","",VLOOKUP(E5031,[1]PROJECTES!$C$14:$G$5000,2,FALSE))</f>
        <v/>
      </c>
      <c r="C5031" s="80"/>
      <c r="D5031" s="283" t="str">
        <f>IF(E5031="","",VLOOKUP(E5031,[1]PROJECTES!$C$14:$G$5000,5,FALSE))</f>
        <v/>
      </c>
      <c r="E5031" s="79"/>
      <c r="F5031" s="110" t="str">
        <f>IF(I5031="","",VLOOKUP(I5031,[1]PROJECTES!$C$14:$G$5000,2,FALSE))</f>
        <v/>
      </c>
      <c r="G5031" s="112" t="str">
        <f>IF(E5031="","",VLOOKUP(E5031,[1]PROJECTES!$C$14:$G$5000,4,FALSE))</f>
        <v/>
      </c>
      <c r="H5031" s="95"/>
      <c r="I5031" s="113" t="str">
        <f>IF(H5031="","",VLOOKUP(H5031,BD!B$2:C$16,2,FALSE))</f>
        <v/>
      </c>
      <c r="J5031" s="114"/>
      <c r="K5031" s="115" t="str">
        <f t="shared" si="227"/>
        <v/>
      </c>
      <c r="L5031" s="116" t="str">
        <f t="shared" ca="1" si="228"/>
        <v>-</v>
      </c>
      <c r="M5031" s="111" t="str">
        <f>IF(E5031="","",VLOOKUP(E5031,[1]PROJECTES!$C$14:$Z$5000,21,FALSE))</f>
        <v/>
      </c>
      <c r="N5031" s="117"/>
      <c r="O5031" s="118" t="s">
        <v>222</v>
      </c>
      <c r="P5031" s="119"/>
      <c r="Q5031" s="84"/>
      <c r="R5031" s="125"/>
      <c r="S5031" s="166"/>
      <c r="T5031" s="167"/>
    </row>
    <row r="5032" spans="1:20" s="121" customFormat="1" ht="20.100000000000001" customHeight="1" x14ac:dyDescent="0.3">
      <c r="A5032" s="80"/>
      <c r="B5032" s="110" t="str">
        <f>IF(E5032="","",VLOOKUP(E5032,[1]PROJECTES!$C$14:$G$5000,2,FALSE))</f>
        <v/>
      </c>
      <c r="C5032" s="80"/>
      <c r="D5032" s="283" t="str">
        <f>IF(E5032="","",VLOOKUP(E5032,[1]PROJECTES!$C$14:$G$5000,5,FALSE))</f>
        <v/>
      </c>
      <c r="E5032" s="79"/>
      <c r="F5032" s="110" t="str">
        <f>IF(I5032="","",VLOOKUP(I5032,[1]PROJECTES!$C$14:$G$5000,2,FALSE))</f>
        <v/>
      </c>
      <c r="G5032" s="112" t="str">
        <f>IF(E5032="","",VLOOKUP(E5032,[1]PROJECTES!$C$14:$G$5000,4,FALSE))</f>
        <v/>
      </c>
      <c r="H5032" s="95"/>
      <c r="I5032" s="113" t="str">
        <f>IF(H5032="","",VLOOKUP(H5032,BD!B$2:C$16,2,FALSE))</f>
        <v/>
      </c>
      <c r="J5032" s="114"/>
      <c r="K5032" s="115" t="str">
        <f t="shared" si="227"/>
        <v/>
      </c>
      <c r="L5032" s="116" t="str">
        <f t="shared" ca="1" si="228"/>
        <v>-</v>
      </c>
      <c r="M5032" s="111" t="str">
        <f>IF(E5032="","",VLOOKUP(E5032,[1]PROJECTES!$C$14:$Z$5000,21,FALSE))</f>
        <v/>
      </c>
      <c r="N5032" s="117"/>
      <c r="O5032" s="118" t="s">
        <v>222</v>
      </c>
      <c r="P5032" s="119"/>
      <c r="Q5032" s="84"/>
      <c r="R5032" s="125"/>
      <c r="S5032" s="166"/>
      <c r="T5032" s="167"/>
    </row>
    <row r="5033" spans="1:20" s="121" customFormat="1" ht="20.100000000000001" customHeight="1" x14ac:dyDescent="0.3">
      <c r="A5033" s="80"/>
      <c r="B5033" s="110" t="str">
        <f>IF(E5033="","",VLOOKUP(E5033,[1]PROJECTES!$C$14:$G$5000,2,FALSE))</f>
        <v/>
      </c>
      <c r="C5033" s="80"/>
      <c r="D5033" s="283" t="str">
        <f>IF(E5033="","",VLOOKUP(E5033,[1]PROJECTES!$C$14:$G$5000,5,FALSE))</f>
        <v/>
      </c>
      <c r="E5033" s="79"/>
      <c r="F5033" s="110" t="str">
        <f>IF(I5033="","",VLOOKUP(I5033,[1]PROJECTES!$C$14:$G$5000,2,FALSE))</f>
        <v/>
      </c>
      <c r="G5033" s="112" t="str">
        <f>IF(E5033="","",VLOOKUP(E5033,[1]PROJECTES!$C$14:$G$5000,4,FALSE))</f>
        <v/>
      </c>
      <c r="H5033" s="95"/>
      <c r="I5033" s="113" t="str">
        <f>IF(H5033="","",VLOOKUP(H5033,BD!B$2:C$16,2,FALSE))</f>
        <v/>
      </c>
      <c r="J5033" s="114"/>
      <c r="K5033" s="115" t="str">
        <f t="shared" si="227"/>
        <v/>
      </c>
      <c r="L5033" s="116" t="str">
        <f t="shared" ca="1" si="228"/>
        <v>-</v>
      </c>
      <c r="M5033" s="111" t="str">
        <f>IF(E5033="","",VLOOKUP(E5033,[1]PROJECTES!$C$14:$Z$5000,21,FALSE))</f>
        <v/>
      </c>
      <c r="N5033" s="117"/>
      <c r="O5033" s="118" t="s">
        <v>222</v>
      </c>
      <c r="P5033" s="119"/>
      <c r="Q5033" s="84"/>
      <c r="R5033" s="125"/>
      <c r="S5033" s="166"/>
      <c r="T5033" s="167"/>
    </row>
    <row r="5034" spans="1:20" s="121" customFormat="1" ht="20.100000000000001" customHeight="1" x14ac:dyDescent="0.3">
      <c r="A5034" s="80"/>
      <c r="B5034" s="110" t="str">
        <f>IF(E5034="","",VLOOKUP(E5034,[1]PROJECTES!$C$14:$G$5000,2,FALSE))</f>
        <v/>
      </c>
      <c r="C5034" s="80"/>
      <c r="D5034" s="283" t="str">
        <f>IF(E5034="","",VLOOKUP(E5034,[1]PROJECTES!$C$14:$G$5000,5,FALSE))</f>
        <v/>
      </c>
      <c r="E5034" s="79"/>
      <c r="F5034" s="110" t="str">
        <f>IF(I5034="","",VLOOKUP(I5034,[1]PROJECTES!$C$14:$G$5000,2,FALSE))</f>
        <v/>
      </c>
      <c r="G5034" s="112" t="str">
        <f>IF(E5034="","",VLOOKUP(E5034,[1]PROJECTES!$C$14:$G$5000,4,FALSE))</f>
        <v/>
      </c>
      <c r="H5034" s="95"/>
      <c r="I5034" s="113" t="str">
        <f>IF(H5034="","",VLOOKUP(H5034,BD!B$2:C$16,2,FALSE))</f>
        <v/>
      </c>
      <c r="J5034" s="114"/>
      <c r="K5034" s="115" t="str">
        <f t="shared" si="227"/>
        <v/>
      </c>
      <c r="L5034" s="116" t="str">
        <f t="shared" ca="1" si="228"/>
        <v>-</v>
      </c>
      <c r="M5034" s="111" t="str">
        <f>IF(E5034="","",VLOOKUP(E5034,[1]PROJECTES!$C$14:$Z$5000,21,FALSE))</f>
        <v/>
      </c>
      <c r="N5034" s="117"/>
      <c r="O5034" s="118" t="s">
        <v>222</v>
      </c>
      <c r="P5034" s="119"/>
      <c r="Q5034" s="84"/>
      <c r="R5034" s="125"/>
      <c r="S5034" s="166"/>
      <c r="T5034" s="167"/>
    </row>
    <row r="5035" spans="1:20" s="121" customFormat="1" ht="20.100000000000001" customHeight="1" x14ac:dyDescent="0.3">
      <c r="A5035" s="80"/>
      <c r="B5035" s="110" t="str">
        <f>IF(E5035="","",VLOOKUP(E5035,[1]PROJECTES!$C$14:$G$5000,2,FALSE))</f>
        <v/>
      </c>
      <c r="C5035" s="80"/>
      <c r="D5035" s="283" t="str">
        <f>IF(E5035="","",VLOOKUP(E5035,[1]PROJECTES!$C$14:$G$5000,5,FALSE))</f>
        <v/>
      </c>
      <c r="E5035" s="79"/>
      <c r="F5035" s="110" t="str">
        <f>IF(I5035="","",VLOOKUP(I5035,[1]PROJECTES!$C$14:$G$5000,2,FALSE))</f>
        <v/>
      </c>
      <c r="G5035" s="112" t="str">
        <f>IF(E5035="","",VLOOKUP(E5035,[1]PROJECTES!$C$14:$G$5000,4,FALSE))</f>
        <v/>
      </c>
      <c r="H5035" s="95"/>
      <c r="I5035" s="113" t="str">
        <f>IF(H5035="","",VLOOKUP(H5035,BD!B$2:C$16,2,FALSE))</f>
        <v/>
      </c>
      <c r="J5035" s="114"/>
      <c r="K5035" s="115" t="str">
        <f t="shared" si="227"/>
        <v/>
      </c>
      <c r="L5035" s="116" t="str">
        <f t="shared" ca="1" si="228"/>
        <v>-</v>
      </c>
      <c r="M5035" s="111" t="str">
        <f>IF(E5035="","",VLOOKUP(E5035,[1]PROJECTES!$C$14:$Z$5000,21,FALSE))</f>
        <v/>
      </c>
      <c r="N5035" s="117"/>
      <c r="O5035" s="118" t="s">
        <v>222</v>
      </c>
      <c r="P5035" s="119"/>
      <c r="Q5035" s="84"/>
      <c r="R5035" s="125"/>
      <c r="S5035" s="166"/>
      <c r="T5035" s="167"/>
    </row>
    <row r="5036" spans="1:20" s="121" customFormat="1" ht="20.100000000000001" customHeight="1" x14ac:dyDescent="0.3">
      <c r="A5036" s="80"/>
      <c r="B5036" s="110" t="str">
        <f>IF(E5036="","",VLOOKUP(E5036,[1]PROJECTES!$C$14:$G$5000,2,FALSE))</f>
        <v/>
      </c>
      <c r="C5036" s="80"/>
      <c r="D5036" s="283" t="str">
        <f>IF(E5036="","",VLOOKUP(E5036,[1]PROJECTES!$C$14:$G$5000,5,FALSE))</f>
        <v/>
      </c>
      <c r="E5036" s="79"/>
      <c r="F5036" s="110" t="str">
        <f>IF(I5036="","",VLOOKUP(I5036,[1]PROJECTES!$C$14:$G$5000,2,FALSE))</f>
        <v/>
      </c>
      <c r="G5036" s="112" t="str">
        <f>IF(E5036="","",VLOOKUP(E5036,[1]PROJECTES!$C$14:$G$5000,4,FALSE))</f>
        <v/>
      </c>
      <c r="H5036" s="95"/>
      <c r="I5036" s="113" t="str">
        <f>IF(H5036="","",VLOOKUP(H5036,BD!B$2:C$16,2,FALSE))</f>
        <v/>
      </c>
      <c r="J5036" s="114"/>
      <c r="K5036" s="115" t="str">
        <f t="shared" si="227"/>
        <v/>
      </c>
      <c r="L5036" s="116" t="str">
        <f t="shared" ca="1" si="228"/>
        <v>-</v>
      </c>
      <c r="M5036" s="111" t="str">
        <f>IF(E5036="","",VLOOKUP(E5036,[1]PROJECTES!$C$14:$Z$5000,21,FALSE))</f>
        <v/>
      </c>
      <c r="N5036" s="117"/>
      <c r="O5036" s="118" t="s">
        <v>222</v>
      </c>
      <c r="P5036" s="119"/>
      <c r="Q5036" s="84"/>
      <c r="R5036" s="125"/>
      <c r="S5036" s="166"/>
      <c r="T5036" s="167"/>
    </row>
    <row r="5037" spans="1:20" s="121" customFormat="1" ht="20.100000000000001" customHeight="1" x14ac:dyDescent="0.3">
      <c r="A5037" s="80"/>
      <c r="B5037" s="110" t="str">
        <f>IF(E5037="","",VLOOKUP(E5037,[1]PROJECTES!$C$14:$G$5000,2,FALSE))</f>
        <v/>
      </c>
      <c r="C5037" s="80"/>
      <c r="D5037" s="283" t="str">
        <f>IF(E5037="","",VLOOKUP(E5037,[1]PROJECTES!$C$14:$G$5000,5,FALSE))</f>
        <v/>
      </c>
      <c r="E5037" s="79"/>
      <c r="F5037" s="110" t="str">
        <f>IF(I5037="","",VLOOKUP(I5037,[1]PROJECTES!$C$14:$G$5000,2,FALSE))</f>
        <v/>
      </c>
      <c r="G5037" s="112" t="str">
        <f>IF(E5037="","",VLOOKUP(E5037,[1]PROJECTES!$C$14:$G$5000,4,FALSE))</f>
        <v/>
      </c>
      <c r="H5037" s="95"/>
      <c r="I5037" s="113" t="str">
        <f>IF(H5037="","",VLOOKUP(H5037,BD!B$2:C$16,2,FALSE))</f>
        <v/>
      </c>
      <c r="J5037" s="114"/>
      <c r="K5037" s="115" t="str">
        <f t="shared" si="227"/>
        <v/>
      </c>
      <c r="L5037" s="116" t="str">
        <f t="shared" ca="1" si="228"/>
        <v>-</v>
      </c>
      <c r="M5037" s="111" t="str">
        <f>IF(E5037="","",VLOOKUP(E5037,[1]PROJECTES!$C$14:$Z$5000,21,FALSE))</f>
        <v/>
      </c>
      <c r="N5037" s="117"/>
      <c r="O5037" s="118" t="s">
        <v>222</v>
      </c>
      <c r="P5037" s="119"/>
      <c r="Q5037" s="84"/>
      <c r="R5037" s="125"/>
      <c r="S5037" s="166"/>
      <c r="T5037" s="167"/>
    </row>
    <row r="5038" spans="1:20" s="121" customFormat="1" ht="20.100000000000001" customHeight="1" x14ac:dyDescent="0.3">
      <c r="A5038" s="80"/>
      <c r="B5038" s="110" t="str">
        <f>IF(E5038="","",VLOOKUP(E5038,[1]PROJECTES!$C$14:$G$5000,2,FALSE))</f>
        <v/>
      </c>
      <c r="C5038" s="80"/>
      <c r="D5038" s="283" t="str">
        <f>IF(E5038="","",VLOOKUP(E5038,[1]PROJECTES!$C$14:$G$5000,5,FALSE))</f>
        <v/>
      </c>
      <c r="E5038" s="79"/>
      <c r="F5038" s="110" t="str">
        <f>IF(I5038="","",VLOOKUP(I5038,[1]PROJECTES!$C$14:$G$5000,2,FALSE))</f>
        <v/>
      </c>
      <c r="G5038" s="112" t="str">
        <f>IF(E5038="","",VLOOKUP(E5038,[1]PROJECTES!$C$14:$G$5000,4,FALSE))</f>
        <v/>
      </c>
      <c r="H5038" s="95"/>
      <c r="I5038" s="113" t="str">
        <f>IF(H5038="","",VLOOKUP(H5038,BD!B$2:C$16,2,FALSE))</f>
        <v/>
      </c>
      <c r="J5038" s="114"/>
      <c r="K5038" s="115" t="str">
        <f t="shared" si="227"/>
        <v/>
      </c>
      <c r="L5038" s="116" t="str">
        <f t="shared" ca="1" si="228"/>
        <v>-</v>
      </c>
      <c r="M5038" s="111" t="str">
        <f>IF(E5038="","",VLOOKUP(E5038,[1]PROJECTES!$C$14:$Z$5000,21,FALSE))</f>
        <v/>
      </c>
      <c r="N5038" s="117"/>
      <c r="O5038" s="118" t="s">
        <v>222</v>
      </c>
      <c r="P5038" s="119"/>
      <c r="Q5038" s="84"/>
      <c r="R5038" s="125"/>
      <c r="S5038" s="166"/>
      <c r="T5038" s="167"/>
    </row>
    <row r="5039" spans="1:20" s="121" customFormat="1" ht="20.100000000000001" customHeight="1" x14ac:dyDescent="0.3">
      <c r="A5039" s="80"/>
      <c r="B5039" s="110" t="str">
        <f>IF(E5039="","",VLOOKUP(E5039,[1]PROJECTES!$C$14:$G$5000,2,FALSE))</f>
        <v/>
      </c>
      <c r="C5039" s="80"/>
      <c r="D5039" s="283" t="str">
        <f>IF(E5039="","",VLOOKUP(E5039,[1]PROJECTES!$C$14:$G$5000,5,FALSE))</f>
        <v/>
      </c>
      <c r="E5039" s="79"/>
      <c r="F5039" s="110" t="str">
        <f>IF(I5039="","",VLOOKUP(I5039,[1]PROJECTES!$C$14:$G$5000,2,FALSE))</f>
        <v/>
      </c>
      <c r="G5039" s="112" t="str">
        <f>IF(E5039="","",VLOOKUP(E5039,[1]PROJECTES!$C$14:$G$5000,4,FALSE))</f>
        <v/>
      </c>
      <c r="H5039" s="95"/>
      <c r="I5039" s="113" t="str">
        <f>IF(H5039="","",VLOOKUP(H5039,BD!B$2:C$16,2,FALSE))</f>
        <v/>
      </c>
      <c r="J5039" s="114"/>
      <c r="K5039" s="115" t="str">
        <f t="shared" si="227"/>
        <v/>
      </c>
      <c r="L5039" s="116" t="str">
        <f t="shared" ca="1" si="228"/>
        <v>-</v>
      </c>
      <c r="M5039" s="111" t="str">
        <f>IF(E5039="","",VLOOKUP(E5039,[1]PROJECTES!$C$14:$Z$5000,21,FALSE))</f>
        <v/>
      </c>
      <c r="N5039" s="117"/>
      <c r="O5039" s="118" t="s">
        <v>222</v>
      </c>
      <c r="P5039" s="119"/>
      <c r="Q5039" s="84"/>
      <c r="R5039" s="125"/>
      <c r="S5039" s="166"/>
      <c r="T5039" s="167"/>
    </row>
    <row r="5040" spans="1:20" s="121" customFormat="1" ht="20.100000000000001" customHeight="1" x14ac:dyDescent="0.3">
      <c r="A5040" s="80"/>
      <c r="B5040" s="110" t="str">
        <f>IF(E5040="","",VLOOKUP(E5040,[1]PROJECTES!$C$14:$G$5000,2,FALSE))</f>
        <v/>
      </c>
      <c r="C5040" s="80"/>
      <c r="D5040" s="283" t="str">
        <f>IF(E5040="","",VLOOKUP(E5040,[1]PROJECTES!$C$14:$G$5000,5,FALSE))</f>
        <v/>
      </c>
      <c r="E5040" s="79"/>
      <c r="F5040" s="110" t="str">
        <f>IF(I5040="","",VLOOKUP(I5040,[1]PROJECTES!$C$14:$G$5000,2,FALSE))</f>
        <v/>
      </c>
      <c r="G5040" s="112" t="str">
        <f>IF(E5040="","",VLOOKUP(E5040,[1]PROJECTES!$C$14:$G$5000,4,FALSE))</f>
        <v/>
      </c>
      <c r="H5040" s="95"/>
      <c r="I5040" s="113" t="str">
        <f>IF(H5040="","",VLOOKUP(H5040,BD!B$2:C$16,2,FALSE))</f>
        <v/>
      </c>
      <c r="J5040" s="114"/>
      <c r="K5040" s="115" t="str">
        <f t="shared" si="227"/>
        <v/>
      </c>
      <c r="L5040" s="116" t="str">
        <f t="shared" ca="1" si="228"/>
        <v>-</v>
      </c>
      <c r="M5040" s="111" t="str">
        <f>IF(E5040="","",VLOOKUP(E5040,[1]PROJECTES!$C$14:$Z$5000,21,FALSE))</f>
        <v/>
      </c>
      <c r="N5040" s="117"/>
      <c r="O5040" s="118" t="s">
        <v>222</v>
      </c>
      <c r="P5040" s="119"/>
      <c r="Q5040" s="84"/>
      <c r="R5040" s="125"/>
      <c r="S5040" s="166"/>
      <c r="T5040" s="167"/>
    </row>
    <row r="5041" spans="1:20" s="121" customFormat="1" ht="20.100000000000001" customHeight="1" x14ac:dyDescent="0.3">
      <c r="A5041" s="80"/>
      <c r="B5041" s="110" t="str">
        <f>IF(E5041="","",VLOOKUP(E5041,[1]PROJECTES!$C$14:$G$5000,2,FALSE))</f>
        <v/>
      </c>
      <c r="C5041" s="80"/>
      <c r="D5041" s="283" t="str">
        <f>IF(E5041="","",VLOOKUP(E5041,[1]PROJECTES!$C$14:$G$5000,5,FALSE))</f>
        <v/>
      </c>
      <c r="E5041" s="79"/>
      <c r="F5041" s="110" t="str">
        <f>IF(I5041="","",VLOOKUP(I5041,[1]PROJECTES!$C$14:$G$5000,2,FALSE))</f>
        <v/>
      </c>
      <c r="G5041" s="112" t="str">
        <f>IF(E5041="","",VLOOKUP(E5041,[1]PROJECTES!$C$14:$G$5000,4,FALSE))</f>
        <v/>
      </c>
      <c r="H5041" s="95"/>
      <c r="I5041" s="113" t="str">
        <f>IF(H5041="","",VLOOKUP(H5041,BD!B$2:C$16,2,FALSE))</f>
        <v/>
      </c>
      <c r="J5041" s="114"/>
      <c r="K5041" s="115" t="str">
        <f t="shared" si="227"/>
        <v/>
      </c>
      <c r="L5041" s="116" t="str">
        <f t="shared" ca="1" si="228"/>
        <v>-</v>
      </c>
      <c r="M5041" s="111" t="str">
        <f>IF(E5041="","",VLOOKUP(E5041,[1]PROJECTES!$C$14:$Z$5000,21,FALSE))</f>
        <v/>
      </c>
      <c r="N5041" s="117"/>
      <c r="O5041" s="118" t="s">
        <v>222</v>
      </c>
      <c r="P5041" s="119"/>
      <c r="Q5041" s="84"/>
      <c r="R5041" s="125"/>
      <c r="S5041" s="166"/>
      <c r="T5041" s="167"/>
    </row>
    <row r="5042" spans="1:20" s="121" customFormat="1" ht="20.100000000000001" customHeight="1" x14ac:dyDescent="0.3">
      <c r="A5042" s="80"/>
      <c r="B5042" s="110" t="str">
        <f>IF(E5042="","",VLOOKUP(E5042,[1]PROJECTES!$C$14:$G$5000,2,FALSE))</f>
        <v/>
      </c>
      <c r="C5042" s="80"/>
      <c r="D5042" s="283" t="str">
        <f>IF(E5042="","",VLOOKUP(E5042,[1]PROJECTES!$C$14:$G$5000,5,FALSE))</f>
        <v/>
      </c>
      <c r="E5042" s="79"/>
      <c r="F5042" s="110" t="str">
        <f>IF(I5042="","",VLOOKUP(I5042,[1]PROJECTES!$C$14:$G$5000,2,FALSE))</f>
        <v/>
      </c>
      <c r="G5042" s="112" t="str">
        <f>IF(E5042="","",VLOOKUP(E5042,[1]PROJECTES!$C$14:$G$5000,4,FALSE))</f>
        <v/>
      </c>
      <c r="H5042" s="95"/>
      <c r="I5042" s="113" t="str">
        <f>IF(H5042="","",VLOOKUP(H5042,BD!B$2:C$16,2,FALSE))</f>
        <v/>
      </c>
      <c r="J5042" s="114"/>
      <c r="K5042" s="115" t="str">
        <f t="shared" si="227"/>
        <v/>
      </c>
      <c r="L5042" s="116" t="str">
        <f t="shared" ca="1" si="228"/>
        <v>-</v>
      </c>
      <c r="M5042" s="111" t="str">
        <f>IF(E5042="","",VLOOKUP(E5042,[1]PROJECTES!$C$14:$Z$5000,21,FALSE))</f>
        <v/>
      </c>
      <c r="N5042" s="117"/>
      <c r="O5042" s="118" t="s">
        <v>222</v>
      </c>
      <c r="P5042" s="119"/>
      <c r="Q5042" s="84"/>
      <c r="R5042" s="125"/>
      <c r="S5042" s="166"/>
      <c r="T5042" s="167"/>
    </row>
    <row r="5043" spans="1:20" s="121" customFormat="1" ht="20.100000000000001" customHeight="1" x14ac:dyDescent="0.3">
      <c r="A5043" s="80"/>
      <c r="B5043" s="110" t="str">
        <f>IF(E5043="","",VLOOKUP(E5043,[1]PROJECTES!$C$14:$G$5000,2,FALSE))</f>
        <v/>
      </c>
      <c r="C5043" s="80"/>
      <c r="D5043" s="283" t="str">
        <f>IF(E5043="","",VLOOKUP(E5043,[1]PROJECTES!$C$14:$G$5000,5,FALSE))</f>
        <v/>
      </c>
      <c r="E5043" s="79"/>
      <c r="F5043" s="110" t="str">
        <f>IF(I5043="","",VLOOKUP(I5043,[1]PROJECTES!$C$14:$G$5000,2,FALSE))</f>
        <v/>
      </c>
      <c r="G5043" s="112" t="str">
        <f>IF(E5043="","",VLOOKUP(E5043,[1]PROJECTES!$C$14:$G$5000,4,FALSE))</f>
        <v/>
      </c>
      <c r="H5043" s="95"/>
      <c r="I5043" s="113" t="str">
        <f>IF(H5043="","",VLOOKUP(H5043,BD!B$2:C$16,2,FALSE))</f>
        <v/>
      </c>
      <c r="J5043" s="114"/>
      <c r="K5043" s="115" t="str">
        <f t="shared" si="227"/>
        <v/>
      </c>
      <c r="L5043" s="116" t="str">
        <f t="shared" ca="1" si="228"/>
        <v>-</v>
      </c>
      <c r="M5043" s="111" t="str">
        <f>IF(E5043="","",VLOOKUP(E5043,[1]PROJECTES!$C$14:$Z$5000,21,FALSE))</f>
        <v/>
      </c>
      <c r="N5043" s="117"/>
      <c r="O5043" s="118" t="s">
        <v>222</v>
      </c>
      <c r="P5043" s="119"/>
      <c r="Q5043" s="84"/>
      <c r="R5043" s="125"/>
      <c r="S5043" s="166"/>
      <c r="T5043" s="167"/>
    </row>
    <row r="5044" spans="1:20" s="121" customFormat="1" ht="20.100000000000001" customHeight="1" x14ac:dyDescent="0.3">
      <c r="A5044" s="80"/>
      <c r="B5044" s="110" t="str">
        <f>IF(E5044="","",VLOOKUP(E5044,[1]PROJECTES!$C$14:$G$5000,2,FALSE))</f>
        <v/>
      </c>
      <c r="C5044" s="80"/>
      <c r="D5044" s="283" t="str">
        <f>IF(E5044="","",VLOOKUP(E5044,[1]PROJECTES!$C$14:$G$5000,5,FALSE))</f>
        <v/>
      </c>
      <c r="E5044" s="79"/>
      <c r="F5044" s="110" t="str">
        <f>IF(I5044="","",VLOOKUP(I5044,[1]PROJECTES!$C$14:$G$5000,2,FALSE))</f>
        <v/>
      </c>
      <c r="G5044" s="112" t="str">
        <f>IF(E5044="","",VLOOKUP(E5044,[1]PROJECTES!$C$14:$G$5000,4,FALSE))</f>
        <v/>
      </c>
      <c r="H5044" s="95"/>
      <c r="I5044" s="113" t="str">
        <f>IF(H5044="","",VLOOKUP(H5044,BD!B$2:C$16,2,FALSE))</f>
        <v/>
      </c>
      <c r="J5044" s="114"/>
      <c r="K5044" s="115" t="str">
        <f t="shared" si="227"/>
        <v/>
      </c>
      <c r="L5044" s="116" t="str">
        <f t="shared" ca="1" si="228"/>
        <v>-</v>
      </c>
      <c r="M5044" s="111" t="str">
        <f>IF(E5044="","",VLOOKUP(E5044,[1]PROJECTES!$C$14:$Z$5000,21,FALSE))</f>
        <v/>
      </c>
      <c r="N5044" s="117"/>
      <c r="O5044" s="118" t="s">
        <v>222</v>
      </c>
      <c r="P5044" s="119"/>
      <c r="Q5044" s="84"/>
      <c r="R5044" s="125"/>
      <c r="S5044" s="166"/>
      <c r="T5044" s="167"/>
    </row>
    <row r="5045" spans="1:20" s="121" customFormat="1" ht="20.100000000000001" customHeight="1" x14ac:dyDescent="0.3">
      <c r="A5045" s="80"/>
      <c r="B5045" s="110" t="str">
        <f>IF(E5045="","",VLOOKUP(E5045,[1]PROJECTES!$C$14:$G$5000,2,FALSE))</f>
        <v/>
      </c>
      <c r="C5045" s="80"/>
      <c r="D5045" s="283" t="str">
        <f>IF(E5045="","",VLOOKUP(E5045,[1]PROJECTES!$C$14:$G$5000,5,FALSE))</f>
        <v/>
      </c>
      <c r="E5045" s="79"/>
      <c r="F5045" s="110" t="str">
        <f>IF(I5045="","",VLOOKUP(I5045,[1]PROJECTES!$C$14:$G$5000,2,FALSE))</f>
        <v/>
      </c>
      <c r="G5045" s="112" t="str">
        <f>IF(E5045="","",VLOOKUP(E5045,[1]PROJECTES!$C$14:$G$5000,4,FALSE))</f>
        <v/>
      </c>
      <c r="H5045" s="95"/>
      <c r="I5045" s="113" t="str">
        <f>IF(H5045="","",VLOOKUP(H5045,BD!B$2:C$16,2,FALSE))</f>
        <v/>
      </c>
      <c r="J5045" s="114"/>
      <c r="K5045" s="115" t="str">
        <f t="shared" si="227"/>
        <v/>
      </c>
      <c r="L5045" s="116" t="str">
        <f t="shared" ca="1" si="228"/>
        <v>-</v>
      </c>
      <c r="M5045" s="111" t="str">
        <f>IF(E5045="","",VLOOKUP(E5045,[1]PROJECTES!$C$14:$Z$5000,21,FALSE))</f>
        <v/>
      </c>
      <c r="N5045" s="117"/>
      <c r="O5045" s="118" t="s">
        <v>222</v>
      </c>
      <c r="P5045" s="119"/>
      <c r="Q5045" s="84"/>
      <c r="R5045" s="125"/>
      <c r="S5045" s="166"/>
      <c r="T5045" s="167"/>
    </row>
    <row r="5046" spans="1:20" s="121" customFormat="1" ht="20.100000000000001" customHeight="1" x14ac:dyDescent="0.3">
      <c r="A5046" s="80"/>
      <c r="B5046" s="110" t="str">
        <f>IF(E5046="","",VLOOKUP(E5046,[1]PROJECTES!$C$14:$G$5000,2,FALSE))</f>
        <v/>
      </c>
      <c r="C5046" s="80"/>
      <c r="D5046" s="283" t="str">
        <f>IF(E5046="","",VLOOKUP(E5046,[1]PROJECTES!$C$14:$G$5000,5,FALSE))</f>
        <v/>
      </c>
      <c r="E5046" s="79"/>
      <c r="F5046" s="110" t="str">
        <f>IF(I5046="","",VLOOKUP(I5046,[1]PROJECTES!$C$14:$G$5000,2,FALSE))</f>
        <v/>
      </c>
      <c r="G5046" s="112" t="str">
        <f>IF(E5046="","",VLOOKUP(E5046,[1]PROJECTES!$C$14:$G$5000,4,FALSE))</f>
        <v/>
      </c>
      <c r="H5046" s="95"/>
      <c r="I5046" s="113" t="str">
        <f>IF(H5046="","",VLOOKUP(H5046,BD!B$2:C$16,2,FALSE))</f>
        <v/>
      </c>
      <c r="J5046" s="114"/>
      <c r="K5046" s="115" t="str">
        <f t="shared" si="227"/>
        <v/>
      </c>
      <c r="L5046" s="116" t="str">
        <f t="shared" ca="1" si="228"/>
        <v>-</v>
      </c>
      <c r="M5046" s="111" t="str">
        <f>IF(E5046="","",VLOOKUP(E5046,[1]PROJECTES!$C$14:$Z$5000,21,FALSE))</f>
        <v/>
      </c>
      <c r="N5046" s="117"/>
      <c r="O5046" s="118" t="s">
        <v>222</v>
      </c>
      <c r="P5046" s="119"/>
      <c r="Q5046" s="84"/>
      <c r="R5046" s="123"/>
      <c r="S5046" s="166"/>
      <c r="T5046" s="167"/>
    </row>
    <row r="5047" spans="1:20" s="121" customFormat="1" ht="20.100000000000001" customHeight="1" x14ac:dyDescent="0.3">
      <c r="A5047" s="80"/>
      <c r="B5047" s="110" t="str">
        <f>IF(E5047="","",VLOOKUP(E5047,[1]PROJECTES!$C$14:$G$5000,2,FALSE))</f>
        <v/>
      </c>
      <c r="C5047" s="80"/>
      <c r="D5047" s="283" t="str">
        <f>IF(E5047="","",VLOOKUP(E5047,[1]PROJECTES!$C$14:$G$5000,5,FALSE))</f>
        <v/>
      </c>
      <c r="E5047" s="79"/>
      <c r="F5047" s="110" t="str">
        <f>IF(I5047="","",VLOOKUP(I5047,[1]PROJECTES!$C$14:$G$5000,2,FALSE))</f>
        <v/>
      </c>
      <c r="G5047" s="112" t="str">
        <f>IF(E5047="","",VLOOKUP(E5047,[1]PROJECTES!$C$14:$G$5000,4,FALSE))</f>
        <v/>
      </c>
      <c r="H5047" s="95"/>
      <c r="I5047" s="113" t="str">
        <f>IF(H5047="","",VLOOKUP(H5047,BD!B$2:C$16,2,FALSE))</f>
        <v/>
      </c>
      <c r="J5047" s="114"/>
      <c r="K5047" s="115" t="str">
        <f t="shared" si="227"/>
        <v/>
      </c>
      <c r="L5047" s="116" t="str">
        <f t="shared" ca="1" si="228"/>
        <v>-</v>
      </c>
      <c r="M5047" s="111" t="str">
        <f>IF(E5047="","",VLOOKUP(E5047,[1]PROJECTES!$C$14:$Z$5000,21,FALSE))</f>
        <v/>
      </c>
      <c r="N5047" s="117"/>
      <c r="O5047" s="118" t="s">
        <v>222</v>
      </c>
      <c r="P5047" s="119"/>
      <c r="Q5047" s="84"/>
      <c r="R5047" s="123"/>
      <c r="S5047" s="166"/>
      <c r="T5047" s="167"/>
    </row>
    <row r="5048" spans="1:20" s="121" customFormat="1" ht="20.100000000000001" customHeight="1" x14ac:dyDescent="0.3">
      <c r="A5048" s="80"/>
      <c r="B5048" s="110" t="str">
        <f>IF(E5048="","",VLOOKUP(E5048,[1]PROJECTES!$C$14:$G$5000,2,FALSE))</f>
        <v/>
      </c>
      <c r="C5048" s="80"/>
      <c r="D5048" s="283" t="str">
        <f>IF(E5048="","",VLOOKUP(E5048,[1]PROJECTES!$C$14:$G$5000,5,FALSE))</f>
        <v/>
      </c>
      <c r="E5048" s="79"/>
      <c r="F5048" s="110" t="str">
        <f>IF(I5048="","",VLOOKUP(I5048,[1]PROJECTES!$C$14:$G$5000,2,FALSE))</f>
        <v/>
      </c>
      <c r="G5048" s="112" t="str">
        <f>IF(E5048="","",VLOOKUP(E5048,[1]PROJECTES!$C$14:$G$5000,4,FALSE))</f>
        <v/>
      </c>
      <c r="H5048" s="95"/>
      <c r="I5048" s="113" t="str">
        <f>IF(H5048="","",VLOOKUP(H5048,BD!B$2:C$16,2,FALSE))</f>
        <v/>
      </c>
      <c r="J5048" s="114"/>
      <c r="K5048" s="115" t="str">
        <f t="shared" si="227"/>
        <v/>
      </c>
      <c r="L5048" s="116" t="str">
        <f t="shared" ca="1" si="228"/>
        <v>-</v>
      </c>
      <c r="M5048" s="111" t="str">
        <f>IF(E5048="","",VLOOKUP(E5048,[1]PROJECTES!$C$14:$Z$5000,21,FALSE))</f>
        <v/>
      </c>
      <c r="N5048" s="117"/>
      <c r="O5048" s="118" t="s">
        <v>222</v>
      </c>
      <c r="P5048" s="119"/>
      <c r="Q5048" s="84"/>
      <c r="R5048" s="123"/>
      <c r="S5048" s="166"/>
      <c r="T5048" s="167"/>
    </row>
    <row r="5049" spans="1:20" s="121" customFormat="1" ht="20.100000000000001" customHeight="1" x14ac:dyDescent="0.3">
      <c r="A5049" s="80"/>
      <c r="B5049" s="110" t="str">
        <f>IF(E5049="","",VLOOKUP(E5049,[1]PROJECTES!$C$14:$G$5000,2,FALSE))</f>
        <v/>
      </c>
      <c r="C5049" s="80"/>
      <c r="D5049" s="283" t="str">
        <f>IF(E5049="","",VLOOKUP(E5049,[1]PROJECTES!$C$14:$G$5000,5,FALSE))</f>
        <v/>
      </c>
      <c r="E5049" s="79"/>
      <c r="F5049" s="110" t="str">
        <f>IF(I5049="","",VLOOKUP(I5049,[1]PROJECTES!$C$14:$G$5000,2,FALSE))</f>
        <v/>
      </c>
      <c r="G5049" s="112" t="str">
        <f>IF(E5049="","",VLOOKUP(E5049,[1]PROJECTES!$C$14:$G$5000,4,FALSE))</f>
        <v/>
      </c>
      <c r="H5049" s="95"/>
      <c r="I5049" s="113" t="str">
        <f>IF(H5049="","",VLOOKUP(H5049,BD!B$2:C$16,2,FALSE))</f>
        <v/>
      </c>
      <c r="J5049" s="114"/>
      <c r="K5049" s="115" t="str">
        <f t="shared" si="227"/>
        <v/>
      </c>
      <c r="L5049" s="116" t="str">
        <f t="shared" ca="1" si="228"/>
        <v>-</v>
      </c>
      <c r="M5049" s="111" t="str">
        <f>IF(E5049="","",VLOOKUP(E5049,[1]PROJECTES!$C$14:$Z$5000,21,FALSE))</f>
        <v/>
      </c>
      <c r="N5049" s="117"/>
      <c r="O5049" s="118" t="s">
        <v>222</v>
      </c>
      <c r="P5049" s="119"/>
      <c r="Q5049" s="84"/>
      <c r="R5049" s="125"/>
      <c r="S5049" s="166"/>
      <c r="T5049" s="167"/>
    </row>
    <row r="5050" spans="1:20" s="121" customFormat="1" ht="20.100000000000001" customHeight="1" x14ac:dyDescent="0.3">
      <c r="A5050" s="80"/>
      <c r="B5050" s="110" t="str">
        <f>IF(E5050="","",VLOOKUP(E5050,[1]PROJECTES!$C$14:$G$5000,2,FALSE))</f>
        <v/>
      </c>
      <c r="C5050" s="80"/>
      <c r="D5050" s="283" t="str">
        <f>IF(E5050="","",VLOOKUP(E5050,[1]PROJECTES!$C$14:$G$5000,5,FALSE))</f>
        <v/>
      </c>
      <c r="E5050" s="79"/>
      <c r="F5050" s="110" t="str">
        <f>IF(I5050="","",VLOOKUP(I5050,[1]PROJECTES!$C$14:$G$5000,2,FALSE))</f>
        <v/>
      </c>
      <c r="G5050" s="112" t="str">
        <f>IF(E5050="","",VLOOKUP(E5050,[1]PROJECTES!$C$14:$G$5000,4,FALSE))</f>
        <v/>
      </c>
      <c r="H5050" s="95"/>
      <c r="I5050" s="113" t="str">
        <f>IF(H5050="","",VLOOKUP(H5050,BD!B$2:C$16,2,FALSE))</f>
        <v/>
      </c>
      <c r="J5050" s="114"/>
      <c r="K5050" s="115" t="str">
        <f t="shared" si="227"/>
        <v/>
      </c>
      <c r="L5050" s="116" t="str">
        <f t="shared" ca="1" si="228"/>
        <v>-</v>
      </c>
      <c r="M5050" s="111" t="str">
        <f>IF(E5050="","",VLOOKUP(E5050,[1]PROJECTES!$C$14:$Z$5000,21,FALSE))</f>
        <v/>
      </c>
      <c r="N5050" s="117"/>
      <c r="O5050" s="118" t="s">
        <v>222</v>
      </c>
      <c r="P5050" s="119"/>
      <c r="Q5050" s="84"/>
      <c r="R5050" s="123"/>
      <c r="S5050" s="166"/>
      <c r="T5050" s="167"/>
    </row>
    <row r="5051" spans="1:20" s="121" customFormat="1" ht="20.100000000000001" customHeight="1" x14ac:dyDescent="0.3">
      <c r="A5051" s="80"/>
      <c r="B5051" s="110" t="str">
        <f>IF(E5051="","",VLOOKUP(E5051,[1]PROJECTES!$C$14:$G$5000,2,FALSE))</f>
        <v/>
      </c>
      <c r="C5051" s="80"/>
      <c r="D5051" s="283" t="str">
        <f>IF(E5051="","",VLOOKUP(E5051,[1]PROJECTES!$C$14:$G$5000,5,FALSE))</f>
        <v/>
      </c>
      <c r="E5051" s="79"/>
      <c r="F5051" s="110" t="str">
        <f>IF(I5051="","",VLOOKUP(I5051,[1]PROJECTES!$C$14:$G$5000,2,FALSE))</f>
        <v/>
      </c>
      <c r="G5051" s="112" t="str">
        <f>IF(E5051="","",VLOOKUP(E5051,[1]PROJECTES!$C$14:$G$5000,4,FALSE))</f>
        <v/>
      </c>
      <c r="H5051" s="95"/>
      <c r="I5051" s="113" t="str">
        <f>IF(H5051="","",VLOOKUP(H5051,BD!B$2:C$16,2,FALSE))</f>
        <v/>
      </c>
      <c r="J5051" s="114"/>
      <c r="K5051" s="115" t="str">
        <f t="shared" si="227"/>
        <v/>
      </c>
      <c r="L5051" s="116" t="str">
        <f t="shared" ca="1" si="228"/>
        <v>-</v>
      </c>
      <c r="M5051" s="111" t="str">
        <f>IF(E5051="","",VLOOKUP(E5051,[1]PROJECTES!$C$14:$Z$5000,21,FALSE))</f>
        <v/>
      </c>
      <c r="N5051" s="117"/>
      <c r="O5051" s="118" t="s">
        <v>222</v>
      </c>
      <c r="P5051" s="119"/>
      <c r="Q5051" s="84"/>
      <c r="R5051" s="125"/>
      <c r="S5051" s="166"/>
      <c r="T5051" s="167"/>
    </row>
    <row r="5052" spans="1:20" s="121" customFormat="1" ht="20.100000000000001" customHeight="1" x14ac:dyDescent="0.3">
      <c r="A5052" s="80"/>
      <c r="B5052" s="110" t="str">
        <f>IF(E5052="","",VLOOKUP(E5052,[1]PROJECTES!$C$14:$G$5000,2,FALSE))</f>
        <v/>
      </c>
      <c r="C5052" s="80"/>
      <c r="D5052" s="283" t="str">
        <f>IF(E5052="","",VLOOKUP(E5052,[1]PROJECTES!$C$14:$G$5000,5,FALSE))</f>
        <v/>
      </c>
      <c r="E5052" s="79"/>
      <c r="F5052" s="110" t="str">
        <f>IF(I5052="","",VLOOKUP(I5052,[1]PROJECTES!$C$14:$G$5000,2,FALSE))</f>
        <v/>
      </c>
      <c r="G5052" s="112" t="str">
        <f>IF(E5052="","",VLOOKUP(E5052,[1]PROJECTES!$C$14:$G$5000,4,FALSE))</f>
        <v/>
      </c>
      <c r="H5052" s="95"/>
      <c r="I5052" s="113" t="str">
        <f>IF(H5052="","",VLOOKUP(H5052,BD!B$2:C$16,2,FALSE))</f>
        <v/>
      </c>
      <c r="J5052" s="114"/>
      <c r="K5052" s="115" t="str">
        <f t="shared" si="227"/>
        <v/>
      </c>
      <c r="L5052" s="116" t="str">
        <f t="shared" ca="1" si="228"/>
        <v>-</v>
      </c>
      <c r="M5052" s="111" t="str">
        <f>IF(E5052="","",VLOOKUP(E5052,[1]PROJECTES!$C$14:$Z$5000,21,FALSE))</f>
        <v/>
      </c>
      <c r="N5052" s="117"/>
      <c r="O5052" s="118" t="s">
        <v>222</v>
      </c>
      <c r="P5052" s="119"/>
      <c r="Q5052" s="84"/>
      <c r="R5052" s="125"/>
      <c r="S5052" s="166"/>
      <c r="T5052" s="167"/>
    </row>
    <row r="5053" spans="1:20" s="121" customFormat="1" ht="20.100000000000001" customHeight="1" x14ac:dyDescent="0.3">
      <c r="A5053" s="80"/>
      <c r="B5053" s="110" t="str">
        <f>IF(E5053="","",VLOOKUP(E5053,[1]PROJECTES!$C$14:$G$5000,2,FALSE))</f>
        <v/>
      </c>
      <c r="C5053" s="80"/>
      <c r="D5053" s="283" t="str">
        <f>IF(E5053="","",VLOOKUP(E5053,[1]PROJECTES!$C$14:$G$5000,5,FALSE))</f>
        <v/>
      </c>
      <c r="E5053" s="79"/>
      <c r="F5053" s="110" t="str">
        <f>IF(I5053="","",VLOOKUP(I5053,[1]PROJECTES!$C$14:$G$5000,2,FALSE))</f>
        <v/>
      </c>
      <c r="G5053" s="112" t="str">
        <f>IF(E5053="","",VLOOKUP(E5053,[1]PROJECTES!$C$14:$G$5000,4,FALSE))</f>
        <v/>
      </c>
      <c r="H5053" s="95"/>
      <c r="I5053" s="113" t="str">
        <f>IF(H5053="","",VLOOKUP(H5053,BD!B$2:C$16,2,FALSE))</f>
        <v/>
      </c>
      <c r="J5053" s="114"/>
      <c r="K5053" s="115" t="str">
        <f t="shared" si="227"/>
        <v/>
      </c>
      <c r="L5053" s="116" t="str">
        <f t="shared" ca="1" si="228"/>
        <v>-</v>
      </c>
      <c r="M5053" s="111" t="str">
        <f>IF(E5053="","",VLOOKUP(E5053,[1]PROJECTES!$C$14:$Z$5000,21,FALSE))</f>
        <v/>
      </c>
      <c r="N5053" s="117"/>
      <c r="O5053" s="118" t="s">
        <v>222</v>
      </c>
      <c r="P5053" s="119"/>
      <c r="Q5053" s="84"/>
      <c r="R5053" s="125"/>
      <c r="S5053" s="166"/>
      <c r="T5053" s="167"/>
    </row>
    <row r="5054" spans="1:20" s="121" customFormat="1" ht="20.100000000000001" customHeight="1" x14ac:dyDescent="0.3">
      <c r="A5054" s="80"/>
      <c r="B5054" s="110" t="str">
        <f>IF(E5054="","",VLOOKUP(E5054,[1]PROJECTES!$C$14:$G$5000,2,FALSE))</f>
        <v/>
      </c>
      <c r="C5054" s="80"/>
      <c r="D5054" s="283" t="str">
        <f>IF(E5054="","",VLOOKUP(E5054,[1]PROJECTES!$C$14:$G$5000,5,FALSE))</f>
        <v/>
      </c>
      <c r="E5054" s="79"/>
      <c r="F5054" s="110" t="str">
        <f>IF(I5054="","",VLOOKUP(I5054,[1]PROJECTES!$C$14:$G$5000,2,FALSE))</f>
        <v/>
      </c>
      <c r="G5054" s="112" t="str">
        <f>IF(E5054="","",VLOOKUP(E5054,[1]PROJECTES!$C$14:$G$5000,4,FALSE))</f>
        <v/>
      </c>
      <c r="H5054" s="95"/>
      <c r="I5054" s="113" t="str">
        <f>IF(H5054="","",VLOOKUP(H5054,BD!B$2:C$16,2,FALSE))</f>
        <v/>
      </c>
      <c r="J5054" s="114"/>
      <c r="K5054" s="115" t="str">
        <f t="shared" si="227"/>
        <v/>
      </c>
      <c r="L5054" s="116" t="str">
        <f t="shared" ca="1" si="228"/>
        <v>-</v>
      </c>
      <c r="M5054" s="111" t="str">
        <f>IF(E5054="","",VLOOKUP(E5054,[1]PROJECTES!$C$14:$Z$5000,21,FALSE))</f>
        <v/>
      </c>
      <c r="N5054" s="117"/>
      <c r="O5054" s="118" t="s">
        <v>222</v>
      </c>
      <c r="P5054" s="119"/>
      <c r="Q5054" s="84"/>
      <c r="R5054" s="125"/>
      <c r="S5054" s="166"/>
      <c r="T5054" s="167"/>
    </row>
    <row r="5055" spans="1:20" s="121" customFormat="1" ht="20.100000000000001" customHeight="1" x14ac:dyDescent="0.3">
      <c r="A5055" s="80"/>
      <c r="B5055" s="110" t="str">
        <f>IF(E5055="","",VLOOKUP(E5055,[1]PROJECTES!$C$14:$G$5000,2,FALSE))</f>
        <v/>
      </c>
      <c r="C5055" s="80"/>
      <c r="D5055" s="283" t="str">
        <f>IF(E5055="","",VLOOKUP(E5055,[1]PROJECTES!$C$14:$G$5000,5,FALSE))</f>
        <v/>
      </c>
      <c r="E5055" s="79"/>
      <c r="F5055" s="110" t="str">
        <f>IF(I5055="","",VLOOKUP(I5055,[1]PROJECTES!$C$14:$G$5000,2,FALSE))</f>
        <v/>
      </c>
      <c r="G5055" s="112" t="str">
        <f>IF(E5055="","",VLOOKUP(E5055,[1]PROJECTES!$C$14:$G$5000,4,FALSE))</f>
        <v/>
      </c>
      <c r="H5055" s="95"/>
      <c r="I5055" s="113" t="str">
        <f>IF(H5055="","",VLOOKUP(H5055,BD!B$2:C$16,2,FALSE))</f>
        <v/>
      </c>
      <c r="J5055" s="114"/>
      <c r="K5055" s="115" t="str">
        <f t="shared" si="227"/>
        <v/>
      </c>
      <c r="L5055" s="116" t="str">
        <f t="shared" ca="1" si="228"/>
        <v>-</v>
      </c>
      <c r="M5055" s="111" t="str">
        <f>IF(E5055="","",VLOOKUP(E5055,[1]PROJECTES!$C$14:$Z$5000,21,FALSE))</f>
        <v/>
      </c>
      <c r="N5055" s="117"/>
      <c r="O5055" s="118" t="s">
        <v>222</v>
      </c>
      <c r="P5055" s="119"/>
      <c r="Q5055" s="84"/>
      <c r="R5055" s="125"/>
      <c r="S5055" s="166"/>
      <c r="T5055" s="167"/>
    </row>
    <row r="5056" spans="1:20" s="121" customFormat="1" ht="20.100000000000001" customHeight="1" x14ac:dyDescent="0.3">
      <c r="A5056" s="80"/>
      <c r="B5056" s="110" t="str">
        <f>IF(E5056="","",VLOOKUP(E5056,[1]PROJECTES!$C$14:$G$5000,2,FALSE))</f>
        <v/>
      </c>
      <c r="C5056" s="80"/>
      <c r="D5056" s="283" t="str">
        <f>IF(E5056="","",VLOOKUP(E5056,[1]PROJECTES!$C$14:$G$5000,5,FALSE))</f>
        <v/>
      </c>
      <c r="E5056" s="79"/>
      <c r="F5056" s="110" t="str">
        <f>IF(I5056="","",VLOOKUP(I5056,[1]PROJECTES!$C$14:$G$5000,2,FALSE))</f>
        <v/>
      </c>
      <c r="G5056" s="112" t="str">
        <f>IF(E5056="","",VLOOKUP(E5056,[1]PROJECTES!$C$14:$G$5000,4,FALSE))</f>
        <v/>
      </c>
      <c r="H5056" s="95"/>
      <c r="I5056" s="113" t="str">
        <f>IF(H5056="","",VLOOKUP(H5056,BD!B$2:C$16,2,FALSE))</f>
        <v/>
      </c>
      <c r="J5056" s="114"/>
      <c r="K5056" s="115" t="str">
        <f t="shared" si="227"/>
        <v/>
      </c>
      <c r="L5056" s="116" t="str">
        <f t="shared" ca="1" si="228"/>
        <v>-</v>
      </c>
      <c r="M5056" s="111" t="str">
        <f>IF(E5056="","",VLOOKUP(E5056,[1]PROJECTES!$C$14:$Z$5000,21,FALSE))</f>
        <v/>
      </c>
      <c r="N5056" s="117"/>
      <c r="O5056" s="118" t="s">
        <v>222</v>
      </c>
      <c r="P5056" s="119"/>
      <c r="Q5056" s="84"/>
      <c r="R5056" s="125"/>
      <c r="S5056" s="166"/>
      <c r="T5056" s="167"/>
    </row>
    <row r="5057" spans="1:20" s="121" customFormat="1" ht="20.100000000000001" customHeight="1" x14ac:dyDescent="0.3">
      <c r="A5057" s="80"/>
      <c r="B5057" s="110" t="str">
        <f>IF(E5057="","",VLOOKUP(E5057,[1]PROJECTES!$C$14:$G$5000,2,FALSE))</f>
        <v/>
      </c>
      <c r="C5057" s="80"/>
      <c r="D5057" s="283" t="str">
        <f>IF(E5057="","",VLOOKUP(E5057,[1]PROJECTES!$C$14:$G$5000,5,FALSE))</f>
        <v/>
      </c>
      <c r="E5057" s="79"/>
      <c r="F5057" s="110" t="str">
        <f>IF(I5057="","",VLOOKUP(I5057,[1]PROJECTES!$C$14:$G$5000,2,FALSE))</f>
        <v/>
      </c>
      <c r="G5057" s="112" t="str">
        <f>IF(E5057="","",VLOOKUP(E5057,[1]PROJECTES!$C$14:$G$5000,4,FALSE))</f>
        <v/>
      </c>
      <c r="H5057" s="95"/>
      <c r="I5057" s="113" t="str">
        <f>IF(H5057="","",VLOOKUP(H5057,BD!B$2:C$16,2,FALSE))</f>
        <v/>
      </c>
      <c r="J5057" s="114"/>
      <c r="K5057" s="115" t="str">
        <f t="shared" si="227"/>
        <v/>
      </c>
      <c r="L5057" s="116" t="str">
        <f t="shared" ca="1" si="228"/>
        <v>-</v>
      </c>
      <c r="M5057" s="111" t="str">
        <f>IF(E5057="","",VLOOKUP(E5057,[1]PROJECTES!$C$14:$Z$5000,21,FALSE))</f>
        <v/>
      </c>
      <c r="N5057" s="117"/>
      <c r="O5057" s="118" t="s">
        <v>222</v>
      </c>
      <c r="P5057" s="119"/>
      <c r="Q5057" s="84"/>
      <c r="R5057" s="125"/>
      <c r="S5057" s="166"/>
      <c r="T5057" s="167"/>
    </row>
    <row r="5058" spans="1:20" s="121" customFormat="1" ht="20.100000000000001" customHeight="1" x14ac:dyDescent="0.3">
      <c r="A5058" s="80"/>
      <c r="B5058" s="110" t="str">
        <f>IF(E5058="","",VLOOKUP(E5058,[1]PROJECTES!$C$14:$G$5000,2,FALSE))</f>
        <v/>
      </c>
      <c r="C5058" s="80"/>
      <c r="D5058" s="283" t="str">
        <f>IF(E5058="","",VLOOKUP(E5058,[1]PROJECTES!$C$14:$G$5000,5,FALSE))</f>
        <v/>
      </c>
      <c r="E5058" s="79"/>
      <c r="F5058" s="110" t="str">
        <f>IF(I5058="","",VLOOKUP(I5058,[1]PROJECTES!$C$14:$G$5000,2,FALSE))</f>
        <v/>
      </c>
      <c r="G5058" s="112" t="str">
        <f>IF(E5058="","",VLOOKUP(E5058,[1]PROJECTES!$C$14:$G$5000,4,FALSE))</f>
        <v/>
      </c>
      <c r="H5058" s="95"/>
      <c r="I5058" s="113" t="str">
        <f>IF(H5058="","",VLOOKUP(H5058,BD!B$2:C$16,2,FALSE))</f>
        <v/>
      </c>
      <c r="J5058" s="114"/>
      <c r="K5058" s="115" t="str">
        <f t="shared" si="227"/>
        <v/>
      </c>
      <c r="L5058" s="116" t="str">
        <f t="shared" ca="1" si="228"/>
        <v>-</v>
      </c>
      <c r="M5058" s="111" t="str">
        <f>IF(E5058="","",VLOOKUP(E5058,[1]PROJECTES!$C$14:$Z$5000,21,FALSE))</f>
        <v/>
      </c>
      <c r="N5058" s="117"/>
      <c r="O5058" s="118" t="s">
        <v>222</v>
      </c>
      <c r="P5058" s="119"/>
      <c r="Q5058" s="84"/>
      <c r="R5058" s="125"/>
      <c r="S5058" s="166"/>
      <c r="T5058" s="167"/>
    </row>
    <row r="5059" spans="1:20" s="121" customFormat="1" ht="20.100000000000001" customHeight="1" x14ac:dyDescent="0.3">
      <c r="A5059" s="80"/>
      <c r="B5059" s="110" t="str">
        <f>IF(E5059="","",VLOOKUP(E5059,[1]PROJECTES!$C$14:$G$5000,2,FALSE))</f>
        <v/>
      </c>
      <c r="C5059" s="80"/>
      <c r="D5059" s="283" t="str">
        <f>IF(E5059="","",VLOOKUP(E5059,[1]PROJECTES!$C$14:$G$5000,5,FALSE))</f>
        <v/>
      </c>
      <c r="E5059" s="79"/>
      <c r="F5059" s="110" t="str">
        <f>IF(I5059="","",VLOOKUP(I5059,[1]PROJECTES!$C$14:$G$5000,2,FALSE))</f>
        <v/>
      </c>
      <c r="G5059" s="112" t="str">
        <f>IF(E5059="","",VLOOKUP(E5059,[1]PROJECTES!$C$14:$G$5000,4,FALSE))</f>
        <v/>
      </c>
      <c r="H5059" s="95"/>
      <c r="I5059" s="113" t="str">
        <f>IF(H5059="","",VLOOKUP(H5059,BD!B$2:C$16,2,FALSE))</f>
        <v/>
      </c>
      <c r="J5059" s="114"/>
      <c r="K5059" s="115" t="str">
        <f t="shared" si="227"/>
        <v/>
      </c>
      <c r="L5059" s="116" t="str">
        <f t="shared" ca="1" si="228"/>
        <v>-</v>
      </c>
      <c r="M5059" s="111" t="str">
        <f>IF(E5059="","",VLOOKUP(E5059,[1]PROJECTES!$C$14:$Z$5000,21,FALSE))</f>
        <v/>
      </c>
      <c r="N5059" s="117"/>
      <c r="O5059" s="118" t="s">
        <v>222</v>
      </c>
      <c r="P5059" s="119"/>
      <c r="Q5059" s="84"/>
      <c r="R5059" s="125"/>
      <c r="S5059" s="166"/>
      <c r="T5059" s="167"/>
    </row>
    <row r="5060" spans="1:20" s="121" customFormat="1" ht="20.100000000000001" customHeight="1" x14ac:dyDescent="0.3">
      <c r="A5060" s="80"/>
      <c r="B5060" s="110" t="str">
        <f>IF(E5060="","",VLOOKUP(E5060,[1]PROJECTES!$C$14:$G$5000,2,FALSE))</f>
        <v/>
      </c>
      <c r="C5060" s="80"/>
      <c r="D5060" s="283" t="str">
        <f>IF(E5060="","",VLOOKUP(E5060,[1]PROJECTES!$C$14:$G$5000,5,FALSE))</f>
        <v/>
      </c>
      <c r="E5060" s="79"/>
      <c r="F5060" s="110" t="str">
        <f>IF(I5060="","",VLOOKUP(I5060,[1]PROJECTES!$C$14:$G$5000,2,FALSE))</f>
        <v/>
      </c>
      <c r="G5060" s="112" t="str">
        <f>IF(E5060="","",VLOOKUP(E5060,[1]PROJECTES!$C$14:$G$5000,4,FALSE))</f>
        <v/>
      </c>
      <c r="H5060" s="95"/>
      <c r="I5060" s="113" t="str">
        <f>IF(H5060="","",VLOOKUP(H5060,BD!B$2:C$16,2,FALSE))</f>
        <v/>
      </c>
      <c r="J5060" s="114"/>
      <c r="K5060" s="115" t="str">
        <f t="shared" si="227"/>
        <v/>
      </c>
      <c r="L5060" s="116" t="str">
        <f t="shared" ca="1" si="228"/>
        <v>-</v>
      </c>
      <c r="M5060" s="111" t="str">
        <f>IF(E5060="","",VLOOKUP(E5060,[1]PROJECTES!$C$14:$Z$5000,21,FALSE))</f>
        <v/>
      </c>
      <c r="N5060" s="117"/>
      <c r="O5060" s="118" t="s">
        <v>222</v>
      </c>
      <c r="P5060" s="119"/>
      <c r="Q5060" s="84"/>
      <c r="R5060" s="125"/>
      <c r="S5060" s="166"/>
      <c r="T5060" s="167"/>
    </row>
    <row r="5061" spans="1:20" s="121" customFormat="1" ht="20.100000000000001" customHeight="1" x14ac:dyDescent="0.3">
      <c r="A5061" s="80"/>
      <c r="B5061" s="110" t="str">
        <f>IF(E5061="","",VLOOKUP(E5061,[1]PROJECTES!$C$14:$G$5000,2,FALSE))</f>
        <v/>
      </c>
      <c r="C5061" s="80"/>
      <c r="D5061" s="283" t="str">
        <f>IF(E5061="","",VLOOKUP(E5061,[1]PROJECTES!$C$14:$G$5000,5,FALSE))</f>
        <v/>
      </c>
      <c r="E5061" s="79"/>
      <c r="F5061" s="110" t="str">
        <f>IF(I5061="","",VLOOKUP(I5061,[1]PROJECTES!$C$14:$G$5000,2,FALSE))</f>
        <v/>
      </c>
      <c r="G5061" s="112" t="str">
        <f>IF(E5061="","",VLOOKUP(E5061,[1]PROJECTES!$C$14:$G$5000,4,FALSE))</f>
        <v/>
      </c>
      <c r="H5061" s="95"/>
      <c r="I5061" s="113" t="str">
        <f>IF(H5061="","",VLOOKUP(H5061,BD!B$2:C$16,2,FALSE))</f>
        <v/>
      </c>
      <c r="J5061" s="114"/>
      <c r="K5061" s="115" t="str">
        <f t="shared" si="227"/>
        <v/>
      </c>
      <c r="L5061" s="116" t="str">
        <f t="shared" ca="1" si="228"/>
        <v>-</v>
      </c>
      <c r="M5061" s="111" t="str">
        <f>IF(E5061="","",VLOOKUP(E5061,[1]PROJECTES!$C$14:$Z$5000,21,FALSE))</f>
        <v/>
      </c>
      <c r="N5061" s="117"/>
      <c r="O5061" s="118" t="s">
        <v>222</v>
      </c>
      <c r="P5061" s="119"/>
      <c r="Q5061" s="84"/>
      <c r="R5061" s="125"/>
      <c r="S5061" s="166"/>
      <c r="T5061" s="167"/>
    </row>
    <row r="5062" spans="1:20" s="121" customFormat="1" ht="20.100000000000001" customHeight="1" x14ac:dyDescent="0.3">
      <c r="A5062" s="80"/>
      <c r="B5062" s="110" t="str">
        <f>IF(E5062="","",VLOOKUP(E5062,[1]PROJECTES!$C$14:$G$5000,2,FALSE))</f>
        <v/>
      </c>
      <c r="C5062" s="80"/>
      <c r="D5062" s="283" t="str">
        <f>IF(E5062="","",VLOOKUP(E5062,[1]PROJECTES!$C$14:$G$5000,5,FALSE))</f>
        <v/>
      </c>
      <c r="E5062" s="79"/>
      <c r="F5062" s="110" t="str">
        <f>IF(I5062="","",VLOOKUP(I5062,[1]PROJECTES!$C$14:$G$5000,2,FALSE))</f>
        <v/>
      </c>
      <c r="G5062" s="112" t="str">
        <f>IF(E5062="","",VLOOKUP(E5062,[1]PROJECTES!$C$14:$G$5000,4,FALSE))</f>
        <v/>
      </c>
      <c r="H5062" s="95"/>
      <c r="I5062" s="113" t="str">
        <f>IF(H5062="","",VLOOKUP(H5062,BD!B$2:C$16,2,FALSE))</f>
        <v/>
      </c>
      <c r="J5062" s="114"/>
      <c r="K5062" s="115" t="str">
        <f t="shared" si="227"/>
        <v/>
      </c>
      <c r="L5062" s="116" t="str">
        <f t="shared" ca="1" si="228"/>
        <v>-</v>
      </c>
      <c r="M5062" s="111" t="str">
        <f>IF(E5062="","",VLOOKUP(E5062,[1]PROJECTES!$C$14:$Z$5000,21,FALSE))</f>
        <v/>
      </c>
      <c r="N5062" s="117"/>
      <c r="O5062" s="118" t="s">
        <v>222</v>
      </c>
      <c r="P5062" s="119"/>
      <c r="Q5062" s="84"/>
      <c r="R5062" s="125"/>
      <c r="S5062" s="166"/>
      <c r="T5062" s="167"/>
    </row>
    <row r="5063" spans="1:20" s="121" customFormat="1" ht="20.100000000000001" customHeight="1" x14ac:dyDescent="0.3">
      <c r="A5063" s="80"/>
      <c r="B5063" s="110" t="str">
        <f>IF(E5063="","",VLOOKUP(E5063,[1]PROJECTES!$C$14:$G$5000,2,FALSE))</f>
        <v/>
      </c>
      <c r="C5063" s="80"/>
      <c r="D5063" s="283" t="str">
        <f>IF(E5063="","",VLOOKUP(E5063,[1]PROJECTES!$C$14:$G$5000,5,FALSE))</f>
        <v/>
      </c>
      <c r="E5063" s="79"/>
      <c r="F5063" s="110" t="str">
        <f>IF(I5063="","",VLOOKUP(I5063,[1]PROJECTES!$C$14:$G$5000,2,FALSE))</f>
        <v/>
      </c>
      <c r="G5063" s="112" t="str">
        <f>IF(E5063="","",VLOOKUP(E5063,[1]PROJECTES!$C$14:$G$5000,4,FALSE))</f>
        <v/>
      </c>
      <c r="H5063" s="95"/>
      <c r="I5063" s="113" t="str">
        <f>IF(H5063="","",VLOOKUP(H5063,BD!B$2:C$16,2,FALSE))</f>
        <v/>
      </c>
      <c r="J5063" s="114"/>
      <c r="K5063" s="115" t="str">
        <f t="shared" si="227"/>
        <v/>
      </c>
      <c r="L5063" s="116" t="str">
        <f t="shared" ca="1" si="228"/>
        <v>-</v>
      </c>
      <c r="M5063" s="111" t="str">
        <f>IF(E5063="","",VLOOKUP(E5063,[1]PROJECTES!$C$14:$Z$5000,21,FALSE))</f>
        <v/>
      </c>
      <c r="N5063" s="117"/>
      <c r="O5063" s="118" t="s">
        <v>222</v>
      </c>
      <c r="P5063" s="119"/>
      <c r="Q5063" s="84"/>
      <c r="R5063" s="125"/>
      <c r="S5063" s="166"/>
      <c r="T5063" s="167"/>
    </row>
    <row r="5064" spans="1:20" s="121" customFormat="1" ht="20.100000000000001" customHeight="1" x14ac:dyDescent="0.3">
      <c r="A5064" s="80"/>
      <c r="B5064" s="110" t="str">
        <f>IF(E5064="","",VLOOKUP(E5064,[1]PROJECTES!$C$14:$G$5000,2,FALSE))</f>
        <v/>
      </c>
      <c r="C5064" s="80"/>
      <c r="D5064" s="283" t="str">
        <f>IF(E5064="","",VLOOKUP(E5064,[1]PROJECTES!$C$14:$G$5000,5,FALSE))</f>
        <v/>
      </c>
      <c r="E5064" s="79"/>
      <c r="F5064" s="110" t="str">
        <f>IF(I5064="","",VLOOKUP(I5064,[1]PROJECTES!$C$14:$G$5000,2,FALSE))</f>
        <v/>
      </c>
      <c r="G5064" s="112" t="str">
        <f>IF(E5064="","",VLOOKUP(E5064,[1]PROJECTES!$C$14:$G$5000,4,FALSE))</f>
        <v/>
      </c>
      <c r="H5064" s="95"/>
      <c r="I5064" s="113" t="str">
        <f>IF(H5064="","",VLOOKUP(H5064,BD!B$2:C$16,2,FALSE))</f>
        <v/>
      </c>
      <c r="J5064" s="114"/>
      <c r="K5064" s="115" t="str">
        <f t="shared" si="227"/>
        <v/>
      </c>
      <c r="L5064" s="116" t="str">
        <f t="shared" ca="1" si="228"/>
        <v>-</v>
      </c>
      <c r="M5064" s="111" t="str">
        <f>IF(E5064="","",VLOOKUP(E5064,[1]PROJECTES!$C$14:$Z$5000,21,FALSE))</f>
        <v/>
      </c>
      <c r="N5064" s="117"/>
      <c r="O5064" s="118" t="s">
        <v>222</v>
      </c>
      <c r="P5064" s="119"/>
      <c r="Q5064" s="84"/>
      <c r="R5064" s="125"/>
      <c r="S5064" s="166"/>
      <c r="T5064" s="167"/>
    </row>
    <row r="5065" spans="1:20" s="121" customFormat="1" ht="20.100000000000001" customHeight="1" x14ac:dyDescent="0.3">
      <c r="A5065" s="80"/>
      <c r="B5065" s="110" t="str">
        <f>IF(E5065="","",VLOOKUP(E5065,[1]PROJECTES!$C$14:$G$5000,2,FALSE))</f>
        <v/>
      </c>
      <c r="C5065" s="80"/>
      <c r="D5065" s="283" t="str">
        <f>IF(E5065="","",VLOOKUP(E5065,[1]PROJECTES!$C$14:$G$5000,5,FALSE))</f>
        <v/>
      </c>
      <c r="E5065" s="79"/>
      <c r="F5065" s="110" t="str">
        <f>IF(I5065="","",VLOOKUP(I5065,[1]PROJECTES!$C$14:$G$5000,2,FALSE))</f>
        <v/>
      </c>
      <c r="G5065" s="112" t="str">
        <f>IF(E5065="","",VLOOKUP(E5065,[1]PROJECTES!$C$14:$G$5000,4,FALSE))</f>
        <v/>
      </c>
      <c r="H5065" s="95"/>
      <c r="I5065" s="113" t="str">
        <f>IF(H5065="","",VLOOKUP(H5065,BD!B$2:C$16,2,FALSE))</f>
        <v/>
      </c>
      <c r="J5065" s="114"/>
      <c r="K5065" s="115" t="str">
        <f t="shared" si="227"/>
        <v/>
      </c>
      <c r="L5065" s="116" t="str">
        <f t="shared" ca="1" si="228"/>
        <v>-</v>
      </c>
      <c r="M5065" s="111" t="str">
        <f>IF(E5065="","",VLOOKUP(E5065,[1]PROJECTES!$C$14:$Z$5000,21,FALSE))</f>
        <v/>
      </c>
      <c r="N5065" s="117"/>
      <c r="O5065" s="118" t="s">
        <v>222</v>
      </c>
      <c r="P5065" s="119"/>
      <c r="Q5065" s="84"/>
      <c r="R5065" s="125"/>
      <c r="S5065" s="166"/>
      <c r="T5065" s="167"/>
    </row>
    <row r="5066" spans="1:20" s="121" customFormat="1" ht="20.100000000000001" customHeight="1" x14ac:dyDescent="0.3">
      <c r="A5066" s="80"/>
      <c r="B5066" s="110" t="str">
        <f>IF(E5066="","",VLOOKUP(E5066,[1]PROJECTES!$C$14:$G$5000,2,FALSE))</f>
        <v/>
      </c>
      <c r="C5066" s="80"/>
      <c r="D5066" s="283" t="str">
        <f>IF(E5066="","",VLOOKUP(E5066,[1]PROJECTES!$C$14:$G$5000,5,FALSE))</f>
        <v/>
      </c>
      <c r="E5066" s="79"/>
      <c r="F5066" s="110" t="str">
        <f>IF(I5066="","",VLOOKUP(I5066,[1]PROJECTES!$C$14:$G$5000,2,FALSE))</f>
        <v/>
      </c>
      <c r="G5066" s="112" t="str">
        <f>IF(E5066="","",VLOOKUP(E5066,[1]PROJECTES!$C$14:$G$5000,4,FALSE))</f>
        <v/>
      </c>
      <c r="H5066" s="95"/>
      <c r="I5066" s="113" t="str">
        <f>IF(H5066="","",VLOOKUP(H5066,BD!B$2:C$16,2,FALSE))</f>
        <v/>
      </c>
      <c r="J5066" s="114"/>
      <c r="K5066" s="115" t="str">
        <f t="shared" si="227"/>
        <v/>
      </c>
      <c r="L5066" s="116" t="str">
        <f t="shared" ca="1" si="228"/>
        <v>-</v>
      </c>
      <c r="M5066" s="111" t="str">
        <f>IF(E5066="","",VLOOKUP(E5066,[1]PROJECTES!$C$14:$Z$5000,21,FALSE))</f>
        <v/>
      </c>
      <c r="N5066" s="117"/>
      <c r="O5066" s="118" t="s">
        <v>222</v>
      </c>
      <c r="P5066" s="119"/>
      <c r="Q5066" s="84"/>
      <c r="R5066" s="125"/>
      <c r="S5066" s="166"/>
      <c r="T5066" s="167"/>
    </row>
    <row r="5067" spans="1:20" s="121" customFormat="1" ht="20.100000000000001" customHeight="1" x14ac:dyDescent="0.3">
      <c r="A5067" s="80"/>
      <c r="B5067" s="110" t="str">
        <f>IF(E5067="","",VLOOKUP(E5067,[1]PROJECTES!$C$14:$G$5000,2,FALSE))</f>
        <v/>
      </c>
      <c r="C5067" s="80"/>
      <c r="D5067" s="283" t="str">
        <f>IF(E5067="","",VLOOKUP(E5067,[1]PROJECTES!$C$14:$G$5000,5,FALSE))</f>
        <v/>
      </c>
      <c r="E5067" s="79"/>
      <c r="F5067" s="110" t="str">
        <f>IF(I5067="","",VLOOKUP(I5067,[1]PROJECTES!$C$14:$G$5000,2,FALSE))</f>
        <v/>
      </c>
      <c r="G5067" s="112" t="str">
        <f>IF(E5067="","",VLOOKUP(E5067,[1]PROJECTES!$C$14:$G$5000,4,FALSE))</f>
        <v/>
      </c>
      <c r="H5067" s="95"/>
      <c r="I5067" s="113" t="str">
        <f>IF(H5067="","",VLOOKUP(H5067,BD!B$2:C$16,2,FALSE))</f>
        <v/>
      </c>
      <c r="J5067" s="114"/>
      <c r="K5067" s="115" t="str">
        <f t="shared" si="227"/>
        <v/>
      </c>
      <c r="L5067" s="116" t="str">
        <f t="shared" ca="1" si="228"/>
        <v>-</v>
      </c>
      <c r="M5067" s="111" t="str">
        <f>IF(E5067="","",VLOOKUP(E5067,[1]PROJECTES!$C$14:$Z$5000,21,FALSE))</f>
        <v/>
      </c>
      <c r="N5067" s="117"/>
      <c r="O5067" s="118" t="s">
        <v>222</v>
      </c>
      <c r="P5067" s="119"/>
      <c r="Q5067" s="84"/>
      <c r="R5067" s="125"/>
      <c r="S5067" s="166"/>
      <c r="T5067" s="167"/>
    </row>
    <row r="5068" spans="1:20" s="121" customFormat="1" ht="20.100000000000001" customHeight="1" x14ac:dyDescent="0.3">
      <c r="A5068" s="80"/>
      <c r="B5068" s="110" t="str">
        <f>IF(E5068="","",VLOOKUP(E5068,[1]PROJECTES!$C$14:$G$5000,2,FALSE))</f>
        <v/>
      </c>
      <c r="C5068" s="80"/>
      <c r="D5068" s="283" t="str">
        <f>IF(E5068="","",VLOOKUP(E5068,[1]PROJECTES!$C$14:$G$5000,5,FALSE))</f>
        <v/>
      </c>
      <c r="E5068" s="79"/>
      <c r="F5068" s="110" t="str">
        <f>IF(I5068="","",VLOOKUP(I5068,[1]PROJECTES!$C$14:$G$5000,2,FALSE))</f>
        <v/>
      </c>
      <c r="G5068" s="112" t="str">
        <f>IF(E5068="","",VLOOKUP(E5068,[1]PROJECTES!$C$14:$G$5000,4,FALSE))</f>
        <v/>
      </c>
      <c r="H5068" s="95"/>
      <c r="I5068" s="113" t="str">
        <f>IF(H5068="","",VLOOKUP(H5068,BD!B$2:C$16,2,FALSE))</f>
        <v/>
      </c>
      <c r="J5068" s="114"/>
      <c r="K5068" s="115" t="str">
        <f t="shared" si="227"/>
        <v/>
      </c>
      <c r="L5068" s="116" t="str">
        <f t="shared" ca="1" si="228"/>
        <v>-</v>
      </c>
      <c r="M5068" s="111" t="str">
        <f>IF(E5068="","",VLOOKUP(E5068,[1]PROJECTES!$C$14:$Z$5000,21,FALSE))</f>
        <v/>
      </c>
      <c r="N5068" s="117"/>
      <c r="O5068" s="118" t="s">
        <v>222</v>
      </c>
      <c r="P5068" s="119"/>
      <c r="Q5068" s="84"/>
      <c r="R5068" s="125"/>
      <c r="S5068" s="166"/>
      <c r="T5068" s="167"/>
    </row>
    <row r="5069" spans="1:20" s="121" customFormat="1" ht="20.100000000000001" customHeight="1" x14ac:dyDescent="0.3">
      <c r="A5069" s="80"/>
      <c r="B5069" s="110" t="str">
        <f>IF(E5069="","",VLOOKUP(E5069,[1]PROJECTES!$C$14:$G$5000,2,FALSE))</f>
        <v/>
      </c>
      <c r="C5069" s="80"/>
      <c r="D5069" s="283" t="str">
        <f>IF(E5069="","",VLOOKUP(E5069,[1]PROJECTES!$C$14:$G$5000,5,FALSE))</f>
        <v/>
      </c>
      <c r="E5069" s="79"/>
      <c r="F5069" s="110" t="str">
        <f>IF(I5069="","",VLOOKUP(I5069,[1]PROJECTES!$C$14:$G$5000,2,FALSE))</f>
        <v/>
      </c>
      <c r="G5069" s="112" t="str">
        <f>IF(E5069="","",VLOOKUP(E5069,[1]PROJECTES!$C$14:$G$5000,4,FALSE))</f>
        <v/>
      </c>
      <c r="H5069" s="95"/>
      <c r="I5069" s="113" t="str">
        <f>IF(H5069="","",VLOOKUP(H5069,BD!B$2:C$16,2,FALSE))</f>
        <v/>
      </c>
      <c r="J5069" s="114"/>
      <c r="K5069" s="115" t="str">
        <f t="shared" ref="K5069:K5099" si="229">IF(J5069="","",WEEKNUM(J5069,2)-0)</f>
        <v/>
      </c>
      <c r="L5069" s="116" t="str">
        <f t="shared" ref="L5069:L5099" ca="1" si="230">IF(M5069="","-",IF(G5069="TA","-",+M5069-TODAY()))</f>
        <v>-</v>
      </c>
      <c r="M5069" s="111" t="str">
        <f>IF(E5069="","",VLOOKUP(E5069,[1]PROJECTES!$C$14:$Z$5000,21,FALSE))</f>
        <v/>
      </c>
      <c r="N5069" s="117"/>
      <c r="O5069" s="118" t="s">
        <v>222</v>
      </c>
      <c r="P5069" s="119"/>
      <c r="Q5069" s="84"/>
      <c r="R5069" s="125"/>
      <c r="S5069" s="166"/>
      <c r="T5069" s="167"/>
    </row>
    <row r="5070" spans="1:20" s="121" customFormat="1" ht="20.100000000000001" customHeight="1" x14ac:dyDescent="0.3">
      <c r="A5070" s="80"/>
      <c r="B5070" s="110" t="str">
        <f>IF(E5070="","",VLOOKUP(E5070,[1]PROJECTES!$C$14:$G$5000,2,FALSE))</f>
        <v/>
      </c>
      <c r="C5070" s="80"/>
      <c r="D5070" s="283" t="str">
        <f>IF(E5070="","",VLOOKUP(E5070,[1]PROJECTES!$C$14:$G$5000,5,FALSE))</f>
        <v/>
      </c>
      <c r="E5070" s="79"/>
      <c r="F5070" s="110" t="str">
        <f>IF(I5070="","",VLOOKUP(I5070,[1]PROJECTES!$C$14:$G$5000,2,FALSE))</f>
        <v/>
      </c>
      <c r="G5070" s="112" t="str">
        <f>IF(E5070="","",VLOOKUP(E5070,[1]PROJECTES!$C$14:$G$5000,4,FALSE))</f>
        <v/>
      </c>
      <c r="H5070" s="95"/>
      <c r="I5070" s="113" t="str">
        <f>IF(H5070="","",VLOOKUP(H5070,BD!B$2:C$16,2,FALSE))</f>
        <v/>
      </c>
      <c r="J5070" s="114"/>
      <c r="K5070" s="115" t="str">
        <f t="shared" si="229"/>
        <v/>
      </c>
      <c r="L5070" s="116" t="str">
        <f t="shared" ca="1" si="230"/>
        <v>-</v>
      </c>
      <c r="M5070" s="111" t="str">
        <f>IF(E5070="","",VLOOKUP(E5070,[1]PROJECTES!$C$14:$Z$5000,21,FALSE))</f>
        <v/>
      </c>
      <c r="N5070" s="117"/>
      <c r="O5070" s="118" t="s">
        <v>222</v>
      </c>
      <c r="P5070" s="119"/>
      <c r="Q5070" s="84"/>
      <c r="R5070" s="125"/>
      <c r="S5070" s="166"/>
      <c r="T5070" s="167"/>
    </row>
    <row r="5071" spans="1:20" s="121" customFormat="1" ht="20.100000000000001" customHeight="1" x14ac:dyDescent="0.3">
      <c r="A5071" s="80"/>
      <c r="B5071" s="110" t="str">
        <f>IF(E5071="","",VLOOKUP(E5071,[1]PROJECTES!$C$14:$G$5000,2,FALSE))</f>
        <v/>
      </c>
      <c r="C5071" s="80"/>
      <c r="D5071" s="283" t="str">
        <f>IF(E5071="","",VLOOKUP(E5071,[1]PROJECTES!$C$14:$G$5000,5,FALSE))</f>
        <v/>
      </c>
      <c r="E5071" s="79"/>
      <c r="F5071" s="110" t="str">
        <f>IF(I5071="","",VLOOKUP(I5071,[1]PROJECTES!$C$14:$G$5000,2,FALSE))</f>
        <v/>
      </c>
      <c r="G5071" s="112" t="str">
        <f>IF(E5071="","",VLOOKUP(E5071,[1]PROJECTES!$C$14:$G$5000,4,FALSE))</f>
        <v/>
      </c>
      <c r="H5071" s="95"/>
      <c r="I5071" s="113" t="str">
        <f>IF(H5071="","",VLOOKUP(H5071,BD!B$2:C$16,2,FALSE))</f>
        <v/>
      </c>
      <c r="J5071" s="114"/>
      <c r="K5071" s="115" t="str">
        <f t="shared" si="229"/>
        <v/>
      </c>
      <c r="L5071" s="116" t="str">
        <f t="shared" ca="1" si="230"/>
        <v>-</v>
      </c>
      <c r="M5071" s="111" t="str">
        <f>IF(E5071="","",VLOOKUP(E5071,[1]PROJECTES!$C$14:$Z$5000,21,FALSE))</f>
        <v/>
      </c>
      <c r="N5071" s="117"/>
      <c r="O5071" s="118" t="s">
        <v>222</v>
      </c>
      <c r="P5071" s="119"/>
      <c r="Q5071" s="84"/>
      <c r="R5071" s="125"/>
      <c r="S5071" s="166"/>
      <c r="T5071" s="167"/>
    </row>
    <row r="5072" spans="1:20" s="121" customFormat="1" ht="20.100000000000001" customHeight="1" x14ac:dyDescent="0.3">
      <c r="A5072" s="80"/>
      <c r="B5072" s="110" t="str">
        <f>IF(E5072="","",VLOOKUP(E5072,[1]PROJECTES!$C$14:$G$5000,2,FALSE))</f>
        <v/>
      </c>
      <c r="C5072" s="80"/>
      <c r="D5072" s="283" t="str">
        <f>IF(E5072="","",VLOOKUP(E5072,[1]PROJECTES!$C$14:$G$5000,5,FALSE))</f>
        <v/>
      </c>
      <c r="E5072" s="79"/>
      <c r="F5072" s="110" t="str">
        <f>IF(I5072="","",VLOOKUP(I5072,[1]PROJECTES!$C$14:$G$5000,2,FALSE))</f>
        <v/>
      </c>
      <c r="G5072" s="112" t="str">
        <f>IF(E5072="","",VLOOKUP(E5072,[1]PROJECTES!$C$14:$G$5000,4,FALSE))</f>
        <v/>
      </c>
      <c r="H5072" s="95"/>
      <c r="I5072" s="113" t="str">
        <f>IF(H5072="","",VLOOKUP(H5072,BD!B$2:C$16,2,FALSE))</f>
        <v/>
      </c>
      <c r="J5072" s="114"/>
      <c r="K5072" s="115" t="str">
        <f t="shared" si="229"/>
        <v/>
      </c>
      <c r="L5072" s="116" t="str">
        <f t="shared" ca="1" si="230"/>
        <v>-</v>
      </c>
      <c r="M5072" s="111" t="str">
        <f>IF(E5072="","",VLOOKUP(E5072,[1]PROJECTES!$C$14:$Z$5000,21,FALSE))</f>
        <v/>
      </c>
      <c r="N5072" s="117"/>
      <c r="O5072" s="118" t="s">
        <v>222</v>
      </c>
      <c r="P5072" s="119"/>
      <c r="Q5072" s="84"/>
      <c r="R5072" s="125"/>
      <c r="S5072" s="166"/>
      <c r="T5072" s="167"/>
    </row>
    <row r="5073" spans="1:20" s="121" customFormat="1" ht="20.100000000000001" customHeight="1" x14ac:dyDescent="0.3">
      <c r="A5073" s="80"/>
      <c r="B5073" s="110" t="str">
        <f>IF(E5073="","",VLOOKUP(E5073,[1]PROJECTES!$C$14:$G$5000,2,FALSE))</f>
        <v/>
      </c>
      <c r="C5073" s="80"/>
      <c r="D5073" s="283" t="str">
        <f>IF(E5073="","",VLOOKUP(E5073,[1]PROJECTES!$C$14:$G$5000,5,FALSE))</f>
        <v/>
      </c>
      <c r="E5073" s="79"/>
      <c r="F5073" s="110" t="str">
        <f>IF(I5073="","",VLOOKUP(I5073,[1]PROJECTES!$C$14:$G$5000,2,FALSE))</f>
        <v/>
      </c>
      <c r="G5073" s="112" t="str">
        <f>IF(E5073="","",VLOOKUP(E5073,[1]PROJECTES!$C$14:$G$5000,4,FALSE))</f>
        <v/>
      </c>
      <c r="H5073" s="95"/>
      <c r="I5073" s="113" t="str">
        <f>IF(H5073="","",VLOOKUP(H5073,BD!B$2:C$16,2,FALSE))</f>
        <v/>
      </c>
      <c r="J5073" s="114"/>
      <c r="K5073" s="115" t="str">
        <f t="shared" si="229"/>
        <v/>
      </c>
      <c r="L5073" s="116" t="str">
        <f t="shared" ca="1" si="230"/>
        <v>-</v>
      </c>
      <c r="M5073" s="111" t="str">
        <f>IF(E5073="","",VLOOKUP(E5073,[1]PROJECTES!$C$14:$Z$5000,21,FALSE))</f>
        <v/>
      </c>
      <c r="N5073" s="117"/>
      <c r="O5073" s="118" t="s">
        <v>222</v>
      </c>
      <c r="P5073" s="119"/>
      <c r="Q5073" s="84"/>
      <c r="R5073" s="125"/>
      <c r="S5073" s="166"/>
      <c r="T5073" s="167"/>
    </row>
    <row r="5074" spans="1:20" s="121" customFormat="1" ht="20.100000000000001" customHeight="1" x14ac:dyDescent="0.3">
      <c r="A5074" s="80"/>
      <c r="B5074" s="110" t="str">
        <f>IF(E5074="","",VLOOKUP(E5074,[1]PROJECTES!$C$14:$G$5000,2,FALSE))</f>
        <v/>
      </c>
      <c r="C5074" s="80"/>
      <c r="D5074" s="283" t="str">
        <f>IF(E5074="","",VLOOKUP(E5074,[1]PROJECTES!$C$14:$G$5000,5,FALSE))</f>
        <v/>
      </c>
      <c r="E5074" s="79"/>
      <c r="F5074" s="110" t="str">
        <f>IF(I5074="","",VLOOKUP(I5074,[1]PROJECTES!$C$14:$G$5000,2,FALSE))</f>
        <v/>
      </c>
      <c r="G5074" s="112" t="str">
        <f>IF(E5074="","",VLOOKUP(E5074,[1]PROJECTES!$C$14:$G$5000,4,FALSE))</f>
        <v/>
      </c>
      <c r="H5074" s="95"/>
      <c r="I5074" s="113" t="str">
        <f>IF(H5074="","",VLOOKUP(H5074,BD!B$2:C$16,2,FALSE))</f>
        <v/>
      </c>
      <c r="J5074" s="114"/>
      <c r="K5074" s="115" t="str">
        <f t="shared" si="229"/>
        <v/>
      </c>
      <c r="L5074" s="116" t="str">
        <f t="shared" ca="1" si="230"/>
        <v>-</v>
      </c>
      <c r="M5074" s="111" t="str">
        <f>IF(E5074="","",VLOOKUP(E5074,[1]PROJECTES!$C$14:$Z$5000,21,FALSE))</f>
        <v/>
      </c>
      <c r="N5074" s="117"/>
      <c r="O5074" s="118" t="s">
        <v>222</v>
      </c>
      <c r="P5074" s="119"/>
      <c r="Q5074" s="84"/>
      <c r="R5074" s="125"/>
      <c r="S5074" s="166"/>
      <c r="T5074" s="167"/>
    </row>
    <row r="5075" spans="1:20" s="121" customFormat="1" ht="20.100000000000001" customHeight="1" x14ac:dyDescent="0.3">
      <c r="A5075" s="80"/>
      <c r="B5075" s="110" t="str">
        <f>IF(E5075="","",VLOOKUP(E5075,[1]PROJECTES!$C$14:$G$5000,2,FALSE))</f>
        <v/>
      </c>
      <c r="C5075" s="80"/>
      <c r="D5075" s="283" t="str">
        <f>IF(E5075="","",VLOOKUP(E5075,[1]PROJECTES!$C$14:$G$5000,5,FALSE))</f>
        <v/>
      </c>
      <c r="E5075" s="79"/>
      <c r="F5075" s="110" t="str">
        <f>IF(I5075="","",VLOOKUP(I5075,[1]PROJECTES!$C$14:$G$5000,2,FALSE))</f>
        <v/>
      </c>
      <c r="G5075" s="112" t="str">
        <f>IF(E5075="","",VLOOKUP(E5075,[1]PROJECTES!$C$14:$G$5000,4,FALSE))</f>
        <v/>
      </c>
      <c r="H5075" s="95"/>
      <c r="I5075" s="113" t="str">
        <f>IF(H5075="","",VLOOKUP(H5075,BD!B$2:C$16,2,FALSE))</f>
        <v/>
      </c>
      <c r="J5075" s="114"/>
      <c r="K5075" s="115" t="str">
        <f t="shared" si="229"/>
        <v/>
      </c>
      <c r="L5075" s="116" t="str">
        <f t="shared" ca="1" si="230"/>
        <v>-</v>
      </c>
      <c r="M5075" s="111" t="str">
        <f>IF(E5075="","",VLOOKUP(E5075,[1]PROJECTES!$C$14:$Z$5000,21,FALSE))</f>
        <v/>
      </c>
      <c r="N5075" s="117"/>
      <c r="O5075" s="118" t="s">
        <v>222</v>
      </c>
      <c r="P5075" s="119"/>
      <c r="Q5075" s="84"/>
      <c r="R5075" s="125"/>
      <c r="S5075" s="166"/>
      <c r="T5075" s="167"/>
    </row>
    <row r="5076" spans="1:20" s="121" customFormat="1" ht="20.100000000000001" customHeight="1" x14ac:dyDescent="0.3">
      <c r="A5076" s="80"/>
      <c r="B5076" s="110" t="str">
        <f>IF(E5076="","",VLOOKUP(E5076,[1]PROJECTES!$C$14:$G$5000,2,FALSE))</f>
        <v/>
      </c>
      <c r="C5076" s="80"/>
      <c r="D5076" s="283" t="str">
        <f>IF(E5076="","",VLOOKUP(E5076,[1]PROJECTES!$C$14:$G$5000,5,FALSE))</f>
        <v/>
      </c>
      <c r="E5076" s="79"/>
      <c r="F5076" s="110" t="str">
        <f>IF(I5076="","",VLOOKUP(I5076,[1]PROJECTES!$C$14:$G$5000,2,FALSE))</f>
        <v/>
      </c>
      <c r="G5076" s="112" t="str">
        <f>IF(E5076="","",VLOOKUP(E5076,[1]PROJECTES!$C$14:$G$5000,4,FALSE))</f>
        <v/>
      </c>
      <c r="H5076" s="95"/>
      <c r="I5076" s="113" t="str">
        <f>IF(H5076="","",VLOOKUP(H5076,BD!B$2:C$16,2,FALSE))</f>
        <v/>
      </c>
      <c r="J5076" s="114"/>
      <c r="K5076" s="115" t="str">
        <f t="shared" si="229"/>
        <v/>
      </c>
      <c r="L5076" s="116" t="str">
        <f t="shared" ca="1" si="230"/>
        <v>-</v>
      </c>
      <c r="M5076" s="111" t="str">
        <f>IF(E5076="","",VLOOKUP(E5076,[1]PROJECTES!$C$14:$Z$5000,21,FALSE))</f>
        <v/>
      </c>
      <c r="N5076" s="117"/>
      <c r="O5076" s="118" t="s">
        <v>222</v>
      </c>
      <c r="P5076" s="119"/>
      <c r="Q5076" s="84"/>
      <c r="R5076" s="125"/>
      <c r="S5076" s="166"/>
      <c r="T5076" s="167"/>
    </row>
    <row r="5077" spans="1:20" s="121" customFormat="1" ht="20.100000000000001" customHeight="1" x14ac:dyDescent="0.3">
      <c r="A5077" s="80"/>
      <c r="B5077" s="110" t="str">
        <f>IF(E5077="","",VLOOKUP(E5077,[1]PROJECTES!$C$14:$G$5000,2,FALSE))</f>
        <v/>
      </c>
      <c r="C5077" s="80"/>
      <c r="D5077" s="283" t="str">
        <f>IF(E5077="","",VLOOKUP(E5077,[1]PROJECTES!$C$14:$G$5000,5,FALSE))</f>
        <v/>
      </c>
      <c r="E5077" s="79"/>
      <c r="F5077" s="110" t="str">
        <f>IF(I5077="","",VLOOKUP(I5077,[1]PROJECTES!$C$14:$G$5000,2,FALSE))</f>
        <v/>
      </c>
      <c r="G5077" s="112" t="str">
        <f>IF(E5077="","",VLOOKUP(E5077,[1]PROJECTES!$C$14:$G$5000,4,FALSE))</f>
        <v/>
      </c>
      <c r="H5077" s="95"/>
      <c r="I5077" s="113" t="str">
        <f>IF(H5077="","",VLOOKUP(H5077,BD!B$2:C$16,2,FALSE))</f>
        <v/>
      </c>
      <c r="J5077" s="114"/>
      <c r="K5077" s="115" t="str">
        <f t="shared" si="229"/>
        <v/>
      </c>
      <c r="L5077" s="116" t="str">
        <f t="shared" ca="1" si="230"/>
        <v>-</v>
      </c>
      <c r="M5077" s="111" t="str">
        <f>IF(E5077="","",VLOOKUP(E5077,[1]PROJECTES!$C$14:$Z$5000,21,FALSE))</f>
        <v/>
      </c>
      <c r="N5077" s="117"/>
      <c r="O5077" s="118" t="s">
        <v>222</v>
      </c>
      <c r="P5077" s="119"/>
      <c r="Q5077" s="84"/>
      <c r="R5077" s="125"/>
      <c r="S5077" s="166"/>
      <c r="T5077" s="167"/>
    </row>
    <row r="5078" spans="1:20" s="121" customFormat="1" ht="20.100000000000001" customHeight="1" x14ac:dyDescent="0.3">
      <c r="A5078" s="80"/>
      <c r="B5078" s="110" t="str">
        <f>IF(E5078="","",VLOOKUP(E5078,[1]PROJECTES!$C$14:$G$5000,2,FALSE))</f>
        <v/>
      </c>
      <c r="C5078" s="80"/>
      <c r="D5078" s="283" t="str">
        <f>IF(E5078="","",VLOOKUP(E5078,[1]PROJECTES!$C$14:$G$5000,5,FALSE))</f>
        <v/>
      </c>
      <c r="E5078" s="79"/>
      <c r="F5078" s="110" t="str">
        <f>IF(I5078="","",VLOOKUP(I5078,[1]PROJECTES!$C$14:$G$5000,2,FALSE))</f>
        <v/>
      </c>
      <c r="G5078" s="112" t="str">
        <f>IF(E5078="","",VLOOKUP(E5078,[1]PROJECTES!$C$14:$G$5000,4,FALSE))</f>
        <v/>
      </c>
      <c r="H5078" s="95"/>
      <c r="I5078" s="113" t="str">
        <f>IF(H5078="","",VLOOKUP(H5078,BD!B$2:C$16,2,FALSE))</f>
        <v/>
      </c>
      <c r="J5078" s="114"/>
      <c r="K5078" s="115" t="str">
        <f t="shared" si="229"/>
        <v/>
      </c>
      <c r="L5078" s="116" t="str">
        <f t="shared" ca="1" si="230"/>
        <v>-</v>
      </c>
      <c r="M5078" s="111" t="str">
        <f>IF(E5078="","",VLOOKUP(E5078,[1]PROJECTES!$C$14:$Z$5000,21,FALSE))</f>
        <v/>
      </c>
      <c r="N5078" s="117"/>
      <c r="O5078" s="118" t="s">
        <v>222</v>
      </c>
      <c r="P5078" s="119"/>
      <c r="Q5078" s="84"/>
      <c r="R5078" s="125"/>
      <c r="S5078" s="166"/>
      <c r="T5078" s="167"/>
    </row>
    <row r="5079" spans="1:20" s="121" customFormat="1" ht="20.100000000000001" customHeight="1" x14ac:dyDescent="0.3">
      <c r="A5079" s="80"/>
      <c r="B5079" s="110" t="str">
        <f>IF(E5079="","",VLOOKUP(E5079,[1]PROJECTES!$C$14:$G$5000,2,FALSE))</f>
        <v/>
      </c>
      <c r="C5079" s="80"/>
      <c r="D5079" s="283" t="str">
        <f>IF(E5079="","",VLOOKUP(E5079,[1]PROJECTES!$C$14:$G$5000,5,FALSE))</f>
        <v/>
      </c>
      <c r="E5079" s="79"/>
      <c r="F5079" s="110" t="str">
        <f>IF(I5079="","",VLOOKUP(I5079,[1]PROJECTES!$C$14:$G$5000,2,FALSE))</f>
        <v/>
      </c>
      <c r="G5079" s="112" t="str">
        <f>IF(E5079="","",VLOOKUP(E5079,[1]PROJECTES!$C$14:$G$5000,4,FALSE))</f>
        <v/>
      </c>
      <c r="H5079" s="95"/>
      <c r="I5079" s="113" t="str">
        <f>IF(H5079="","",VLOOKUP(H5079,BD!B$2:C$16,2,FALSE))</f>
        <v/>
      </c>
      <c r="J5079" s="114"/>
      <c r="K5079" s="115" t="str">
        <f t="shared" si="229"/>
        <v/>
      </c>
      <c r="L5079" s="116" t="str">
        <f t="shared" ca="1" si="230"/>
        <v>-</v>
      </c>
      <c r="M5079" s="111" t="str">
        <f>IF(E5079="","",VLOOKUP(E5079,[1]PROJECTES!$C$14:$Z$5000,21,FALSE))</f>
        <v/>
      </c>
      <c r="N5079" s="117"/>
      <c r="O5079" s="118" t="s">
        <v>222</v>
      </c>
      <c r="P5079" s="119"/>
      <c r="Q5079" s="84"/>
      <c r="R5079" s="125"/>
      <c r="S5079" s="166"/>
      <c r="T5079" s="167"/>
    </row>
    <row r="5080" spans="1:20" s="121" customFormat="1" ht="20.100000000000001" customHeight="1" x14ac:dyDescent="0.3">
      <c r="A5080" s="80"/>
      <c r="B5080" s="110" t="str">
        <f>IF(E5080="","",VLOOKUP(E5080,[1]PROJECTES!$C$14:$G$5000,2,FALSE))</f>
        <v/>
      </c>
      <c r="C5080" s="80"/>
      <c r="D5080" s="283" t="str">
        <f>IF(E5080="","",VLOOKUP(E5080,[1]PROJECTES!$C$14:$G$5000,5,FALSE))</f>
        <v/>
      </c>
      <c r="E5080" s="79"/>
      <c r="F5080" s="110" t="str">
        <f>IF(I5080="","",VLOOKUP(I5080,[1]PROJECTES!$C$14:$G$5000,2,FALSE))</f>
        <v/>
      </c>
      <c r="G5080" s="112" t="str">
        <f>IF(E5080="","",VLOOKUP(E5080,[1]PROJECTES!$C$14:$G$5000,4,FALSE))</f>
        <v/>
      </c>
      <c r="H5080" s="95"/>
      <c r="I5080" s="113" t="str">
        <f>IF(H5080="","",VLOOKUP(H5080,BD!B$2:C$16,2,FALSE))</f>
        <v/>
      </c>
      <c r="J5080" s="114"/>
      <c r="K5080" s="115" t="str">
        <f t="shared" si="229"/>
        <v/>
      </c>
      <c r="L5080" s="116" t="str">
        <f t="shared" ca="1" si="230"/>
        <v>-</v>
      </c>
      <c r="M5080" s="111" t="str">
        <f>IF(E5080="","",VLOOKUP(E5080,[1]PROJECTES!$C$14:$Z$5000,21,FALSE))</f>
        <v/>
      </c>
      <c r="N5080" s="117"/>
      <c r="O5080" s="118" t="s">
        <v>222</v>
      </c>
      <c r="P5080" s="119"/>
      <c r="Q5080" s="84"/>
      <c r="R5080" s="123"/>
      <c r="S5080" s="166"/>
      <c r="T5080" s="167"/>
    </row>
    <row r="5081" spans="1:20" s="121" customFormat="1" ht="20.100000000000001" customHeight="1" x14ac:dyDescent="0.3">
      <c r="A5081" s="80"/>
      <c r="B5081" s="110" t="str">
        <f>IF(E5081="","",VLOOKUP(E5081,[1]PROJECTES!$C$14:$G$5000,2,FALSE))</f>
        <v/>
      </c>
      <c r="C5081" s="80"/>
      <c r="D5081" s="283" t="str">
        <f>IF(E5081="","",VLOOKUP(E5081,[1]PROJECTES!$C$14:$G$5000,5,FALSE))</f>
        <v/>
      </c>
      <c r="E5081" s="79"/>
      <c r="F5081" s="110" t="str">
        <f>IF(I5081="","",VLOOKUP(I5081,[1]PROJECTES!$C$14:$G$5000,2,FALSE))</f>
        <v/>
      </c>
      <c r="G5081" s="112" t="str">
        <f>IF(E5081="","",VLOOKUP(E5081,[1]PROJECTES!$C$14:$G$5000,4,FALSE))</f>
        <v/>
      </c>
      <c r="H5081" s="95"/>
      <c r="I5081" s="113" t="str">
        <f>IF(H5081="","",VLOOKUP(H5081,BD!B$2:C$16,2,FALSE))</f>
        <v/>
      </c>
      <c r="J5081" s="114"/>
      <c r="K5081" s="115" t="str">
        <f t="shared" si="229"/>
        <v/>
      </c>
      <c r="L5081" s="116" t="str">
        <f t="shared" ca="1" si="230"/>
        <v>-</v>
      </c>
      <c r="M5081" s="111" t="str">
        <f>IF(E5081="","",VLOOKUP(E5081,[1]PROJECTES!$C$14:$Z$5000,21,FALSE))</f>
        <v/>
      </c>
      <c r="N5081" s="117"/>
      <c r="O5081" s="118" t="s">
        <v>222</v>
      </c>
      <c r="P5081" s="119"/>
      <c r="Q5081" s="84"/>
      <c r="R5081" s="125"/>
      <c r="S5081" s="166"/>
      <c r="T5081" s="167"/>
    </row>
    <row r="5082" spans="1:20" s="121" customFormat="1" ht="20.100000000000001" customHeight="1" x14ac:dyDescent="0.3">
      <c r="A5082" s="80"/>
      <c r="B5082" s="110" t="str">
        <f>IF(E5082="","",VLOOKUP(E5082,[1]PROJECTES!$C$14:$G$5000,2,FALSE))</f>
        <v/>
      </c>
      <c r="C5082" s="80"/>
      <c r="D5082" s="283" t="str">
        <f>IF(E5082="","",VLOOKUP(E5082,[1]PROJECTES!$C$14:$G$5000,5,FALSE))</f>
        <v/>
      </c>
      <c r="E5082" s="79"/>
      <c r="F5082" s="110" t="str">
        <f>IF(I5082="","",VLOOKUP(I5082,[1]PROJECTES!$C$14:$G$5000,2,FALSE))</f>
        <v/>
      </c>
      <c r="G5082" s="112" t="str">
        <f>IF(E5082="","",VLOOKUP(E5082,[1]PROJECTES!$C$14:$G$5000,4,FALSE))</f>
        <v/>
      </c>
      <c r="H5082" s="95"/>
      <c r="I5082" s="113" t="str">
        <f>IF(H5082="","",VLOOKUP(H5082,BD!B$2:C$16,2,FALSE))</f>
        <v/>
      </c>
      <c r="J5082" s="114"/>
      <c r="K5082" s="115" t="str">
        <f t="shared" si="229"/>
        <v/>
      </c>
      <c r="L5082" s="116" t="str">
        <f t="shared" ca="1" si="230"/>
        <v>-</v>
      </c>
      <c r="M5082" s="111" t="str">
        <f>IF(E5082="","",VLOOKUP(E5082,[1]PROJECTES!$C$14:$Z$5000,21,FALSE))</f>
        <v/>
      </c>
      <c r="N5082" s="117"/>
      <c r="O5082" s="118" t="s">
        <v>222</v>
      </c>
      <c r="P5082" s="119"/>
      <c r="Q5082" s="84"/>
      <c r="R5082" s="125"/>
      <c r="S5082" s="166"/>
      <c r="T5082" s="167"/>
    </row>
    <row r="5083" spans="1:20" s="121" customFormat="1" ht="20.100000000000001" customHeight="1" x14ac:dyDescent="0.3">
      <c r="A5083" s="80"/>
      <c r="B5083" s="110" t="str">
        <f>IF(E5083="","",VLOOKUP(E5083,[1]PROJECTES!$C$14:$G$5000,2,FALSE))</f>
        <v/>
      </c>
      <c r="C5083" s="80"/>
      <c r="D5083" s="283" t="str">
        <f>IF(E5083="","",VLOOKUP(E5083,[1]PROJECTES!$C$14:$G$5000,5,FALSE))</f>
        <v/>
      </c>
      <c r="E5083" s="79"/>
      <c r="F5083" s="110" t="str">
        <f>IF(I5083="","",VLOOKUP(I5083,[1]PROJECTES!$C$14:$G$5000,2,FALSE))</f>
        <v/>
      </c>
      <c r="G5083" s="112" t="str">
        <f>IF(E5083="","",VLOOKUP(E5083,[1]PROJECTES!$C$14:$G$5000,4,FALSE))</f>
        <v/>
      </c>
      <c r="H5083" s="95"/>
      <c r="I5083" s="113" t="str">
        <f>IF(H5083="","",VLOOKUP(H5083,BD!B$2:C$16,2,FALSE))</f>
        <v/>
      </c>
      <c r="J5083" s="114"/>
      <c r="K5083" s="115" t="str">
        <f t="shared" si="229"/>
        <v/>
      </c>
      <c r="L5083" s="116" t="str">
        <f t="shared" ca="1" si="230"/>
        <v>-</v>
      </c>
      <c r="M5083" s="111" t="str">
        <f>IF(E5083="","",VLOOKUP(E5083,[1]PROJECTES!$C$14:$Z$5000,21,FALSE))</f>
        <v/>
      </c>
      <c r="N5083" s="117"/>
      <c r="O5083" s="118" t="s">
        <v>222</v>
      </c>
      <c r="P5083" s="119"/>
      <c r="Q5083" s="84"/>
      <c r="R5083" s="125"/>
      <c r="S5083" s="166"/>
      <c r="T5083" s="167"/>
    </row>
    <row r="5084" spans="1:20" s="121" customFormat="1" ht="20.100000000000001" customHeight="1" x14ac:dyDescent="0.3">
      <c r="A5084" s="80"/>
      <c r="B5084" s="110" t="str">
        <f>IF(E5084="","",VLOOKUP(E5084,[1]PROJECTES!$C$14:$G$5000,2,FALSE))</f>
        <v/>
      </c>
      <c r="C5084" s="80"/>
      <c r="D5084" s="283" t="str">
        <f>IF(E5084="","",VLOOKUP(E5084,[1]PROJECTES!$C$14:$G$5000,5,FALSE))</f>
        <v/>
      </c>
      <c r="E5084" s="79"/>
      <c r="F5084" s="110" t="str">
        <f>IF(I5084="","",VLOOKUP(I5084,[1]PROJECTES!$C$14:$G$5000,2,FALSE))</f>
        <v/>
      </c>
      <c r="G5084" s="112" t="str">
        <f>IF(E5084="","",VLOOKUP(E5084,[1]PROJECTES!$C$14:$G$5000,4,FALSE))</f>
        <v/>
      </c>
      <c r="H5084" s="95"/>
      <c r="I5084" s="113" t="str">
        <f>IF(H5084="","",VLOOKUP(H5084,BD!B$2:C$16,2,FALSE))</f>
        <v/>
      </c>
      <c r="J5084" s="114"/>
      <c r="K5084" s="115" t="str">
        <f t="shared" si="229"/>
        <v/>
      </c>
      <c r="L5084" s="116" t="str">
        <f t="shared" ca="1" si="230"/>
        <v>-</v>
      </c>
      <c r="M5084" s="111" t="str">
        <f>IF(E5084="","",VLOOKUP(E5084,[1]PROJECTES!$C$14:$Z$5000,21,FALSE))</f>
        <v/>
      </c>
      <c r="N5084" s="117"/>
      <c r="O5084" s="118" t="s">
        <v>222</v>
      </c>
      <c r="P5084" s="119"/>
      <c r="Q5084" s="84"/>
      <c r="R5084" s="125"/>
      <c r="S5084" s="166"/>
      <c r="T5084" s="167"/>
    </row>
    <row r="5085" spans="1:20" s="121" customFormat="1" ht="20.100000000000001" customHeight="1" x14ac:dyDescent="0.3">
      <c r="A5085" s="80"/>
      <c r="B5085" s="110" t="str">
        <f>IF(E5085="","",VLOOKUP(E5085,[1]PROJECTES!$C$14:$G$5000,2,FALSE))</f>
        <v/>
      </c>
      <c r="C5085" s="80"/>
      <c r="D5085" s="283" t="str">
        <f>IF(E5085="","",VLOOKUP(E5085,[1]PROJECTES!$C$14:$G$5000,5,FALSE))</f>
        <v/>
      </c>
      <c r="E5085" s="79"/>
      <c r="F5085" s="110" t="str">
        <f>IF(I5085="","",VLOOKUP(I5085,[1]PROJECTES!$C$14:$G$5000,2,FALSE))</f>
        <v/>
      </c>
      <c r="G5085" s="112" t="str">
        <f>IF(E5085="","",VLOOKUP(E5085,[1]PROJECTES!$C$14:$G$5000,4,FALSE))</f>
        <v/>
      </c>
      <c r="H5085" s="95"/>
      <c r="I5085" s="113" t="str">
        <f>IF(H5085="","",VLOOKUP(H5085,BD!B$2:C$16,2,FALSE))</f>
        <v/>
      </c>
      <c r="J5085" s="114"/>
      <c r="K5085" s="115" t="str">
        <f t="shared" si="229"/>
        <v/>
      </c>
      <c r="L5085" s="116" t="str">
        <f t="shared" ca="1" si="230"/>
        <v>-</v>
      </c>
      <c r="M5085" s="111" t="str">
        <f>IF(E5085="","",VLOOKUP(E5085,[1]PROJECTES!$C$14:$Z$5000,21,FALSE))</f>
        <v/>
      </c>
      <c r="N5085" s="117"/>
      <c r="O5085" s="118" t="s">
        <v>222</v>
      </c>
      <c r="P5085" s="119"/>
      <c r="Q5085" s="84"/>
      <c r="R5085" s="125"/>
      <c r="S5085" s="166"/>
      <c r="T5085" s="167"/>
    </row>
    <row r="5086" spans="1:20" s="121" customFormat="1" ht="20.100000000000001" customHeight="1" x14ac:dyDescent="0.3">
      <c r="A5086" s="80"/>
      <c r="B5086" s="110" t="str">
        <f>IF(E5086="","",VLOOKUP(E5086,[1]PROJECTES!$C$14:$G$5000,2,FALSE))</f>
        <v/>
      </c>
      <c r="C5086" s="80"/>
      <c r="D5086" s="283" t="str">
        <f>IF(E5086="","",VLOOKUP(E5086,[1]PROJECTES!$C$14:$G$5000,5,FALSE))</f>
        <v/>
      </c>
      <c r="E5086" s="79"/>
      <c r="F5086" s="110" t="str">
        <f>IF(I5086="","",VLOOKUP(I5086,[1]PROJECTES!$C$14:$G$5000,2,FALSE))</f>
        <v/>
      </c>
      <c r="G5086" s="112" t="str">
        <f>IF(E5086="","",VLOOKUP(E5086,[1]PROJECTES!$C$14:$G$5000,4,FALSE))</f>
        <v/>
      </c>
      <c r="H5086" s="95"/>
      <c r="I5086" s="113" t="str">
        <f>IF(H5086="","",VLOOKUP(H5086,BD!B$2:C$16,2,FALSE))</f>
        <v/>
      </c>
      <c r="J5086" s="114"/>
      <c r="K5086" s="115" t="str">
        <f t="shared" si="229"/>
        <v/>
      </c>
      <c r="L5086" s="116" t="str">
        <f t="shared" ca="1" si="230"/>
        <v>-</v>
      </c>
      <c r="M5086" s="111" t="str">
        <f>IF(E5086="","",VLOOKUP(E5086,[1]PROJECTES!$C$14:$Z$5000,21,FALSE))</f>
        <v/>
      </c>
      <c r="N5086" s="117"/>
      <c r="O5086" s="118" t="s">
        <v>222</v>
      </c>
      <c r="P5086" s="119"/>
      <c r="Q5086" s="84"/>
      <c r="R5086" s="125"/>
      <c r="S5086" s="166"/>
      <c r="T5086" s="167"/>
    </row>
    <row r="5087" spans="1:20" s="121" customFormat="1" ht="20.100000000000001" customHeight="1" x14ac:dyDescent="0.3">
      <c r="A5087" s="80"/>
      <c r="B5087" s="110" t="str">
        <f>IF(E5087="","",VLOOKUP(E5087,[1]PROJECTES!$C$14:$G$5000,2,FALSE))</f>
        <v/>
      </c>
      <c r="C5087" s="80"/>
      <c r="D5087" s="283" t="str">
        <f>IF(E5087="","",VLOOKUP(E5087,[1]PROJECTES!$C$14:$G$5000,5,FALSE))</f>
        <v/>
      </c>
      <c r="E5087" s="79"/>
      <c r="F5087" s="110" t="str">
        <f>IF(I5087="","",VLOOKUP(I5087,[1]PROJECTES!$C$14:$G$5000,2,FALSE))</f>
        <v/>
      </c>
      <c r="G5087" s="112" t="str">
        <f>IF(E5087="","",VLOOKUP(E5087,[1]PROJECTES!$C$14:$G$5000,4,FALSE))</f>
        <v/>
      </c>
      <c r="H5087" s="95"/>
      <c r="I5087" s="113" t="str">
        <f>IF(H5087="","",VLOOKUP(H5087,BD!B$2:C$16,2,FALSE))</f>
        <v/>
      </c>
      <c r="J5087" s="114"/>
      <c r="K5087" s="115" t="str">
        <f t="shared" si="229"/>
        <v/>
      </c>
      <c r="L5087" s="116" t="str">
        <f t="shared" ca="1" si="230"/>
        <v>-</v>
      </c>
      <c r="M5087" s="111" t="str">
        <f>IF(E5087="","",VLOOKUP(E5087,[1]PROJECTES!$C$14:$Z$5000,21,FALSE))</f>
        <v/>
      </c>
      <c r="N5087" s="117"/>
      <c r="O5087" s="118" t="s">
        <v>222</v>
      </c>
      <c r="P5087" s="119"/>
      <c r="Q5087" s="84"/>
      <c r="R5087" s="123"/>
      <c r="S5087" s="166"/>
      <c r="T5087" s="167"/>
    </row>
    <row r="5088" spans="1:20" s="121" customFormat="1" ht="20.100000000000001" customHeight="1" x14ac:dyDescent="0.3">
      <c r="A5088" s="80"/>
      <c r="B5088" s="110" t="str">
        <f>IF(E5088="","",VLOOKUP(E5088,[1]PROJECTES!$C$14:$G$5000,2,FALSE))</f>
        <v/>
      </c>
      <c r="C5088" s="80"/>
      <c r="D5088" s="283" t="str">
        <f>IF(E5088="","",VLOOKUP(E5088,[1]PROJECTES!$C$14:$G$5000,5,FALSE))</f>
        <v/>
      </c>
      <c r="E5088" s="79"/>
      <c r="F5088" s="110" t="str">
        <f>IF(I5088="","",VLOOKUP(I5088,[1]PROJECTES!$C$14:$G$5000,2,FALSE))</f>
        <v/>
      </c>
      <c r="G5088" s="112" t="str">
        <f>IF(E5088="","",VLOOKUP(E5088,[1]PROJECTES!$C$14:$G$5000,4,FALSE))</f>
        <v/>
      </c>
      <c r="H5088" s="95"/>
      <c r="I5088" s="113" t="str">
        <f>IF(H5088="","",VLOOKUP(H5088,BD!B$2:C$16,2,FALSE))</f>
        <v/>
      </c>
      <c r="J5088" s="114"/>
      <c r="K5088" s="115" t="str">
        <f t="shared" si="229"/>
        <v/>
      </c>
      <c r="L5088" s="116" t="str">
        <f t="shared" ca="1" si="230"/>
        <v>-</v>
      </c>
      <c r="M5088" s="111" t="str">
        <f>IF(E5088="","",VLOOKUP(E5088,[1]PROJECTES!$C$14:$Z$5000,21,FALSE))</f>
        <v/>
      </c>
      <c r="N5088" s="117"/>
      <c r="O5088" s="118" t="s">
        <v>222</v>
      </c>
      <c r="P5088" s="119"/>
      <c r="Q5088" s="84"/>
      <c r="R5088" s="123"/>
      <c r="S5088" s="166"/>
      <c r="T5088" s="167"/>
    </row>
    <row r="5089" spans="1:20" s="121" customFormat="1" ht="20.100000000000001" customHeight="1" x14ac:dyDescent="0.3">
      <c r="A5089" s="80"/>
      <c r="B5089" s="110" t="str">
        <f>IF(E5089="","",VLOOKUP(E5089,[1]PROJECTES!$C$14:$G$5000,2,FALSE))</f>
        <v/>
      </c>
      <c r="C5089" s="80"/>
      <c r="D5089" s="283" t="str">
        <f>IF(E5089="","",VLOOKUP(E5089,[1]PROJECTES!$C$14:$G$5000,5,FALSE))</f>
        <v/>
      </c>
      <c r="E5089" s="79"/>
      <c r="F5089" s="110" t="str">
        <f>IF(I5089="","",VLOOKUP(I5089,[1]PROJECTES!$C$14:$G$5000,2,FALSE))</f>
        <v/>
      </c>
      <c r="G5089" s="112" t="str">
        <f>IF(E5089="","",VLOOKUP(E5089,[1]PROJECTES!$C$14:$G$5000,4,FALSE))</f>
        <v/>
      </c>
      <c r="H5089" s="95"/>
      <c r="I5089" s="113" t="str">
        <f>IF(H5089="","",VLOOKUP(H5089,BD!B$2:C$16,2,FALSE))</f>
        <v/>
      </c>
      <c r="J5089" s="114"/>
      <c r="K5089" s="115" t="str">
        <f t="shared" si="229"/>
        <v/>
      </c>
      <c r="L5089" s="116" t="str">
        <f t="shared" ca="1" si="230"/>
        <v>-</v>
      </c>
      <c r="M5089" s="111" t="str">
        <f>IF(E5089="","",VLOOKUP(E5089,[1]PROJECTES!$C$14:$Z$5000,21,FALSE))</f>
        <v/>
      </c>
      <c r="N5089" s="117"/>
      <c r="O5089" s="118" t="s">
        <v>222</v>
      </c>
      <c r="P5089" s="119"/>
      <c r="Q5089" s="84"/>
      <c r="R5089" s="125"/>
      <c r="S5089" s="166"/>
      <c r="T5089" s="167"/>
    </row>
    <row r="5090" spans="1:20" s="121" customFormat="1" ht="20.100000000000001" customHeight="1" x14ac:dyDescent="0.3">
      <c r="A5090" s="80"/>
      <c r="B5090" s="110" t="str">
        <f>IF(E5090="","",VLOOKUP(E5090,[1]PROJECTES!$C$14:$G$5000,2,FALSE))</f>
        <v/>
      </c>
      <c r="C5090" s="80"/>
      <c r="D5090" s="283" t="str">
        <f>IF(E5090="","",VLOOKUP(E5090,[1]PROJECTES!$C$14:$G$5000,5,FALSE))</f>
        <v/>
      </c>
      <c r="E5090" s="79"/>
      <c r="F5090" s="110" t="str">
        <f>IF(I5090="","",VLOOKUP(I5090,[1]PROJECTES!$C$14:$G$5000,2,FALSE))</f>
        <v/>
      </c>
      <c r="G5090" s="112" t="str">
        <f>IF(E5090="","",VLOOKUP(E5090,[1]PROJECTES!$C$14:$G$5000,4,FALSE))</f>
        <v/>
      </c>
      <c r="H5090" s="95"/>
      <c r="I5090" s="113" t="str">
        <f>IF(H5090="","",VLOOKUP(H5090,BD!B$2:C$16,2,FALSE))</f>
        <v/>
      </c>
      <c r="J5090" s="114"/>
      <c r="K5090" s="115" t="str">
        <f t="shared" si="229"/>
        <v/>
      </c>
      <c r="L5090" s="116" t="str">
        <f t="shared" ca="1" si="230"/>
        <v>-</v>
      </c>
      <c r="M5090" s="111" t="str">
        <f>IF(E5090="","",VLOOKUP(E5090,[1]PROJECTES!$C$14:$Z$5000,21,FALSE))</f>
        <v/>
      </c>
      <c r="N5090" s="117"/>
      <c r="O5090" s="118" t="s">
        <v>222</v>
      </c>
      <c r="P5090" s="119"/>
      <c r="Q5090" s="84"/>
      <c r="R5090" s="125"/>
      <c r="S5090" s="166"/>
      <c r="T5090" s="167"/>
    </row>
    <row r="5091" spans="1:20" s="121" customFormat="1" ht="20.100000000000001" customHeight="1" x14ac:dyDescent="0.3">
      <c r="A5091" s="80"/>
      <c r="B5091" s="110" t="str">
        <f>IF(E5091="","",VLOOKUP(E5091,[1]PROJECTES!$C$14:$G$5000,2,FALSE))</f>
        <v/>
      </c>
      <c r="C5091" s="80"/>
      <c r="D5091" s="283" t="str">
        <f>IF(E5091="","",VLOOKUP(E5091,[1]PROJECTES!$C$14:$G$5000,5,FALSE))</f>
        <v/>
      </c>
      <c r="E5091" s="79"/>
      <c r="F5091" s="110" t="str">
        <f>IF(I5091="","",VLOOKUP(I5091,[1]PROJECTES!$C$14:$G$5000,2,FALSE))</f>
        <v/>
      </c>
      <c r="G5091" s="112" t="str">
        <f>IF(E5091="","",VLOOKUP(E5091,[1]PROJECTES!$C$14:$G$5000,4,FALSE))</f>
        <v/>
      </c>
      <c r="H5091" s="95"/>
      <c r="I5091" s="113" t="str">
        <f>IF(H5091="","",VLOOKUP(H5091,BD!B$2:C$16,2,FALSE))</f>
        <v/>
      </c>
      <c r="J5091" s="114"/>
      <c r="K5091" s="115" t="str">
        <f t="shared" si="229"/>
        <v/>
      </c>
      <c r="L5091" s="116" t="str">
        <f t="shared" ca="1" si="230"/>
        <v>-</v>
      </c>
      <c r="M5091" s="111" t="str">
        <f>IF(E5091="","",VLOOKUP(E5091,[1]PROJECTES!$C$14:$Z$5000,21,FALSE))</f>
        <v/>
      </c>
      <c r="N5091" s="117"/>
      <c r="O5091" s="118" t="s">
        <v>222</v>
      </c>
      <c r="P5091" s="119"/>
      <c r="Q5091" s="84"/>
      <c r="R5091" s="125"/>
      <c r="S5091" s="166"/>
      <c r="T5091" s="167"/>
    </row>
    <row r="5092" spans="1:20" s="121" customFormat="1" ht="20.100000000000001" customHeight="1" x14ac:dyDescent="0.3">
      <c r="A5092" s="80"/>
      <c r="B5092" s="110" t="str">
        <f>IF(E5092="","",VLOOKUP(E5092,[1]PROJECTES!$C$14:$G$5000,2,FALSE))</f>
        <v/>
      </c>
      <c r="C5092" s="80"/>
      <c r="D5092" s="283" t="str">
        <f>IF(E5092="","",VLOOKUP(E5092,[1]PROJECTES!$C$14:$G$5000,5,FALSE))</f>
        <v/>
      </c>
      <c r="E5092" s="79"/>
      <c r="F5092" s="110" t="str">
        <f>IF(I5092="","",VLOOKUP(I5092,[1]PROJECTES!$C$14:$G$5000,2,FALSE))</f>
        <v/>
      </c>
      <c r="G5092" s="112" t="str">
        <f>IF(E5092="","",VLOOKUP(E5092,[1]PROJECTES!$C$14:$G$5000,4,FALSE))</f>
        <v/>
      </c>
      <c r="H5092" s="95"/>
      <c r="I5092" s="113" t="str">
        <f>IF(H5092="","",VLOOKUP(H5092,BD!B$2:C$16,2,FALSE))</f>
        <v/>
      </c>
      <c r="J5092" s="114"/>
      <c r="K5092" s="115" t="str">
        <f t="shared" si="229"/>
        <v/>
      </c>
      <c r="L5092" s="116" t="str">
        <f t="shared" ca="1" si="230"/>
        <v>-</v>
      </c>
      <c r="M5092" s="111" t="str">
        <f>IF(E5092="","",VLOOKUP(E5092,[1]PROJECTES!$C$14:$Z$5000,21,FALSE))</f>
        <v/>
      </c>
      <c r="N5092" s="117"/>
      <c r="O5092" s="118" t="s">
        <v>222</v>
      </c>
      <c r="P5092" s="119"/>
      <c r="Q5092" s="84"/>
      <c r="R5092" s="123"/>
      <c r="S5092" s="166"/>
      <c r="T5092" s="167"/>
    </row>
    <row r="5093" spans="1:20" s="121" customFormat="1" ht="20.100000000000001" customHeight="1" x14ac:dyDescent="0.3">
      <c r="A5093" s="80"/>
      <c r="B5093" s="110" t="str">
        <f>IF(E5093="","",VLOOKUP(E5093,[1]PROJECTES!$C$14:$G$5000,2,FALSE))</f>
        <v/>
      </c>
      <c r="C5093" s="80"/>
      <c r="D5093" s="283" t="str">
        <f>IF(E5093="","",VLOOKUP(E5093,[1]PROJECTES!$C$14:$G$5000,5,FALSE))</f>
        <v/>
      </c>
      <c r="E5093" s="79"/>
      <c r="F5093" s="110" t="str">
        <f>IF(I5093="","",VLOOKUP(I5093,[1]PROJECTES!$C$14:$G$5000,2,FALSE))</f>
        <v/>
      </c>
      <c r="G5093" s="112" t="str">
        <f>IF(E5093="","",VLOOKUP(E5093,[1]PROJECTES!$C$14:$G$5000,4,FALSE))</f>
        <v/>
      </c>
      <c r="H5093" s="95"/>
      <c r="I5093" s="113" t="str">
        <f>IF(H5093="","",VLOOKUP(H5093,BD!B$2:C$16,2,FALSE))</f>
        <v/>
      </c>
      <c r="J5093" s="114"/>
      <c r="K5093" s="115" t="str">
        <f t="shared" si="229"/>
        <v/>
      </c>
      <c r="L5093" s="116" t="str">
        <f t="shared" ca="1" si="230"/>
        <v>-</v>
      </c>
      <c r="M5093" s="111" t="str">
        <f>IF(E5093="","",VLOOKUP(E5093,[1]PROJECTES!$C$14:$Z$5000,21,FALSE))</f>
        <v/>
      </c>
      <c r="N5093" s="117"/>
      <c r="O5093" s="118" t="s">
        <v>222</v>
      </c>
      <c r="P5093" s="119"/>
      <c r="Q5093" s="84"/>
      <c r="R5093" s="125"/>
      <c r="S5093" s="166"/>
      <c r="T5093" s="167"/>
    </row>
    <row r="5094" spans="1:20" s="121" customFormat="1" ht="20.100000000000001" customHeight="1" x14ac:dyDescent="0.3">
      <c r="A5094" s="80"/>
      <c r="B5094" s="110" t="str">
        <f>IF(E5094="","",VLOOKUP(E5094,[1]PROJECTES!$C$14:$G$5000,2,FALSE))</f>
        <v/>
      </c>
      <c r="C5094" s="80"/>
      <c r="D5094" s="283" t="str">
        <f>IF(E5094="","",VLOOKUP(E5094,[1]PROJECTES!$C$14:$G$5000,5,FALSE))</f>
        <v/>
      </c>
      <c r="E5094" s="79"/>
      <c r="F5094" s="110" t="str">
        <f>IF(I5094="","",VLOOKUP(I5094,[1]PROJECTES!$C$14:$G$5000,2,FALSE))</f>
        <v/>
      </c>
      <c r="G5094" s="112" t="str">
        <f>IF(E5094="","",VLOOKUP(E5094,[1]PROJECTES!$C$14:$G$5000,4,FALSE))</f>
        <v/>
      </c>
      <c r="H5094" s="95"/>
      <c r="I5094" s="113" t="str">
        <f>IF(H5094="","",VLOOKUP(H5094,BD!B$2:C$16,2,FALSE))</f>
        <v/>
      </c>
      <c r="J5094" s="114"/>
      <c r="K5094" s="115" t="str">
        <f t="shared" si="229"/>
        <v/>
      </c>
      <c r="L5094" s="116" t="str">
        <f t="shared" ca="1" si="230"/>
        <v>-</v>
      </c>
      <c r="M5094" s="111" t="str">
        <f>IF(E5094="","",VLOOKUP(E5094,[1]PROJECTES!$C$14:$Z$5000,21,FALSE))</f>
        <v/>
      </c>
      <c r="N5094" s="117"/>
      <c r="O5094" s="118" t="s">
        <v>222</v>
      </c>
      <c r="P5094" s="119"/>
      <c r="Q5094" s="84"/>
      <c r="R5094" s="125"/>
      <c r="S5094" s="166"/>
      <c r="T5094" s="167"/>
    </row>
    <row r="5095" spans="1:20" s="121" customFormat="1" ht="20.100000000000001" customHeight="1" x14ac:dyDescent="0.3">
      <c r="A5095" s="80"/>
      <c r="B5095" s="110" t="str">
        <f>IF(E5095="","",VLOOKUP(E5095,[1]PROJECTES!$C$14:$G$5000,2,FALSE))</f>
        <v/>
      </c>
      <c r="C5095" s="80"/>
      <c r="D5095" s="283" t="str">
        <f>IF(E5095="","",VLOOKUP(E5095,[1]PROJECTES!$C$14:$G$5000,5,FALSE))</f>
        <v/>
      </c>
      <c r="E5095" s="79"/>
      <c r="F5095" s="110" t="str">
        <f>IF(I5095="","",VLOOKUP(I5095,[1]PROJECTES!$C$14:$G$5000,2,FALSE))</f>
        <v/>
      </c>
      <c r="G5095" s="112" t="str">
        <f>IF(E5095="","",VLOOKUP(E5095,[1]PROJECTES!$C$14:$G$5000,4,FALSE))</f>
        <v/>
      </c>
      <c r="H5095" s="95"/>
      <c r="I5095" s="113" t="str">
        <f>IF(H5095="","",VLOOKUP(H5095,BD!B$2:C$16,2,FALSE))</f>
        <v/>
      </c>
      <c r="J5095" s="114"/>
      <c r="K5095" s="115" t="str">
        <f t="shared" si="229"/>
        <v/>
      </c>
      <c r="L5095" s="116" t="str">
        <f t="shared" ca="1" si="230"/>
        <v>-</v>
      </c>
      <c r="M5095" s="111" t="str">
        <f>IF(E5095="","",VLOOKUP(E5095,[1]PROJECTES!$C$14:$Z$5000,21,FALSE))</f>
        <v/>
      </c>
      <c r="N5095" s="117"/>
      <c r="O5095" s="118" t="s">
        <v>222</v>
      </c>
      <c r="P5095" s="119"/>
      <c r="Q5095" s="84"/>
      <c r="R5095" s="125"/>
      <c r="S5095" s="166"/>
      <c r="T5095" s="167"/>
    </row>
    <row r="5096" spans="1:20" s="121" customFormat="1" ht="20.100000000000001" customHeight="1" x14ac:dyDescent="0.3">
      <c r="A5096" s="80"/>
      <c r="B5096" s="110" t="str">
        <f>IF(E5096="","",VLOOKUP(E5096,[1]PROJECTES!$C$14:$G$5000,2,FALSE))</f>
        <v/>
      </c>
      <c r="C5096" s="80"/>
      <c r="D5096" s="283" t="str">
        <f>IF(E5096="","",VLOOKUP(E5096,[1]PROJECTES!$C$14:$G$5000,5,FALSE))</f>
        <v/>
      </c>
      <c r="E5096" s="79"/>
      <c r="F5096" s="110" t="str">
        <f>IF(I5096="","",VLOOKUP(I5096,[1]PROJECTES!$C$14:$G$5000,2,FALSE))</f>
        <v/>
      </c>
      <c r="G5096" s="112" t="str">
        <f>IF(E5096="","",VLOOKUP(E5096,[1]PROJECTES!$C$14:$G$5000,4,FALSE))</f>
        <v/>
      </c>
      <c r="H5096" s="95"/>
      <c r="I5096" s="113" t="str">
        <f>IF(H5096="","",VLOOKUP(H5096,BD!B$2:C$16,2,FALSE))</f>
        <v/>
      </c>
      <c r="J5096" s="114"/>
      <c r="K5096" s="115" t="str">
        <f t="shared" si="229"/>
        <v/>
      </c>
      <c r="L5096" s="116" t="str">
        <f t="shared" ca="1" si="230"/>
        <v>-</v>
      </c>
      <c r="M5096" s="111" t="str">
        <f>IF(E5096="","",VLOOKUP(E5096,[1]PROJECTES!$C$14:$Z$5000,21,FALSE))</f>
        <v/>
      </c>
      <c r="N5096" s="117"/>
      <c r="O5096" s="118" t="s">
        <v>222</v>
      </c>
      <c r="P5096" s="119"/>
      <c r="Q5096" s="84"/>
      <c r="R5096" s="125"/>
      <c r="S5096" s="166"/>
      <c r="T5096" s="167"/>
    </row>
    <row r="5097" spans="1:20" s="121" customFormat="1" ht="20.100000000000001" customHeight="1" x14ac:dyDescent="0.3">
      <c r="A5097" s="80"/>
      <c r="B5097" s="110" t="str">
        <f>IF(E5097="","",VLOOKUP(E5097,[1]PROJECTES!$C$14:$G$5000,2,FALSE))</f>
        <v/>
      </c>
      <c r="C5097" s="80"/>
      <c r="D5097" s="283" t="str">
        <f>IF(E5097="","",VLOOKUP(E5097,[1]PROJECTES!$C$14:$G$5000,5,FALSE))</f>
        <v/>
      </c>
      <c r="E5097" s="79"/>
      <c r="F5097" s="110" t="str">
        <f>IF(I5097="","",VLOOKUP(I5097,[1]PROJECTES!$C$14:$G$5000,2,FALSE))</f>
        <v/>
      </c>
      <c r="G5097" s="112" t="str">
        <f>IF(E5097="","",VLOOKUP(E5097,[1]PROJECTES!$C$14:$G$5000,4,FALSE))</f>
        <v/>
      </c>
      <c r="H5097" s="95"/>
      <c r="I5097" s="113" t="str">
        <f>IF(H5097="","",VLOOKUP(H5097,BD!B$2:C$16,2,FALSE))</f>
        <v/>
      </c>
      <c r="J5097" s="114"/>
      <c r="K5097" s="115" t="str">
        <f t="shared" si="229"/>
        <v/>
      </c>
      <c r="L5097" s="116" t="str">
        <f t="shared" ca="1" si="230"/>
        <v>-</v>
      </c>
      <c r="M5097" s="111" t="str">
        <f>IF(E5097="","",VLOOKUP(E5097,[1]PROJECTES!$C$14:$Z$5000,21,FALSE))</f>
        <v/>
      </c>
      <c r="N5097" s="117"/>
      <c r="O5097" s="118" t="s">
        <v>222</v>
      </c>
      <c r="P5097" s="119"/>
      <c r="Q5097" s="84"/>
      <c r="R5097" s="125"/>
      <c r="S5097" s="166"/>
      <c r="T5097" s="167"/>
    </row>
    <row r="5098" spans="1:20" s="121" customFormat="1" ht="20.100000000000001" customHeight="1" x14ac:dyDescent="0.3">
      <c r="A5098" s="80"/>
      <c r="B5098" s="110" t="str">
        <f>IF(E5098="","",VLOOKUP(E5098,[1]PROJECTES!$C$14:$G$5000,2,FALSE))</f>
        <v/>
      </c>
      <c r="C5098" s="80"/>
      <c r="D5098" s="283" t="str">
        <f>IF(E5098="","",VLOOKUP(E5098,[1]PROJECTES!$C$14:$G$5000,5,FALSE))</f>
        <v/>
      </c>
      <c r="E5098" s="79"/>
      <c r="F5098" s="110" t="str">
        <f>IF(I5098="","",VLOOKUP(I5098,[1]PROJECTES!$C$14:$G$5000,2,FALSE))</f>
        <v/>
      </c>
      <c r="G5098" s="112" t="str">
        <f>IF(E5098="","",VLOOKUP(E5098,[1]PROJECTES!$C$14:$G$5000,4,FALSE))</f>
        <v/>
      </c>
      <c r="H5098" s="95"/>
      <c r="I5098" s="113" t="str">
        <f>IF(H5098="","",VLOOKUP(H5098,BD!B$2:C$16,2,FALSE))</f>
        <v/>
      </c>
      <c r="J5098" s="114"/>
      <c r="K5098" s="115" t="str">
        <f t="shared" si="229"/>
        <v/>
      </c>
      <c r="L5098" s="116" t="str">
        <f t="shared" ca="1" si="230"/>
        <v>-</v>
      </c>
      <c r="M5098" s="111" t="str">
        <f>IF(E5098="","",VLOOKUP(E5098,[1]PROJECTES!$C$14:$Z$5000,21,FALSE))</f>
        <v/>
      </c>
      <c r="N5098" s="117"/>
      <c r="O5098" s="118" t="s">
        <v>222</v>
      </c>
      <c r="P5098" s="119"/>
      <c r="Q5098" s="84"/>
      <c r="R5098" s="125"/>
      <c r="S5098" s="166"/>
      <c r="T5098" s="167"/>
    </row>
    <row r="5099" spans="1:20" s="121" customFormat="1" ht="20.100000000000001" customHeight="1" x14ac:dyDescent="0.3">
      <c r="A5099" s="80"/>
      <c r="B5099" s="110" t="str">
        <f>IF(E5099="","",VLOOKUP(E5099,[1]PROJECTES!$C$14:$G$5000,2,FALSE))</f>
        <v/>
      </c>
      <c r="C5099" s="80"/>
      <c r="D5099" s="283" t="str">
        <f>IF(E5099="","",VLOOKUP(E5099,[1]PROJECTES!$C$14:$G$5000,5,FALSE))</f>
        <v/>
      </c>
      <c r="E5099" s="79"/>
      <c r="F5099" s="110" t="str">
        <f>IF(I5099="","",VLOOKUP(I5099,[1]PROJECTES!$C$14:$G$5000,2,FALSE))</f>
        <v/>
      </c>
      <c r="G5099" s="112" t="str">
        <f>IF(E5099="","",VLOOKUP(E5099,[1]PROJECTES!$C$14:$G$5000,4,FALSE))</f>
        <v/>
      </c>
      <c r="H5099" s="95"/>
      <c r="I5099" s="113"/>
      <c r="J5099" s="114"/>
      <c r="K5099" s="115" t="str">
        <f t="shared" si="229"/>
        <v/>
      </c>
      <c r="L5099" s="116" t="str">
        <f t="shared" ca="1" si="230"/>
        <v>-</v>
      </c>
      <c r="M5099" s="111" t="str">
        <f>IF(E5099="","",VLOOKUP(E5099,[1]PROJECTES!$C$14:$Z$5000,21,FALSE))</f>
        <v/>
      </c>
      <c r="N5099" s="117"/>
      <c r="O5099" s="118" t="s">
        <v>222</v>
      </c>
      <c r="P5099" s="119"/>
      <c r="Q5099" s="84"/>
      <c r="R5099" s="125"/>
      <c r="S5099" s="166"/>
      <c r="T5099" s="167"/>
    </row>
    <row r="5100" spans="1:20" s="121" customFormat="1" ht="20.100000000000001" customHeight="1" x14ac:dyDescent="0.3">
      <c r="A5100" s="80"/>
      <c r="B5100" s="110" t="str">
        <f>IF(E5100="","",VLOOKUP(E5100,[1]PROJECTES!$C$14:$G$5000,2,FALSE))</f>
        <v/>
      </c>
      <c r="C5100" s="80"/>
      <c r="D5100" s="283" t="str">
        <f>IF(E5100="","",VLOOKUP(E5100,[1]PROJECTES!$C$14:$G$5000,5,FALSE))</f>
        <v/>
      </c>
      <c r="E5100" s="79"/>
      <c r="F5100" s="110" t="str">
        <f>IF(I5100="","",VLOOKUP(I5100,[1]PROJECTES!$C$14:$G$5000,2,FALSE))</f>
        <v/>
      </c>
      <c r="G5100" s="112" t="str">
        <f>IF(E5100="","",VLOOKUP(E5100,[1]PROJECTES!$C$14:$G$5000,4,FALSE))</f>
        <v/>
      </c>
      <c r="H5100" s="95"/>
      <c r="I5100" s="113" t="str">
        <f>IF(H5100="","",VLOOKUP(H5100,BD!B$2:C$16,2,FALSE))</f>
        <v/>
      </c>
      <c r="J5100" s="114"/>
      <c r="K5100" s="115" t="str">
        <f t="shared" ref="K5100:K5145" si="231">IF(J5100="","",WEEKNUM(J5100,2)-0)</f>
        <v/>
      </c>
      <c r="L5100" s="116" t="str">
        <f t="shared" ref="L5100:L5146" ca="1" si="232">IF(M5100="","-",IF(G5100="TA","-",+M5100-TODAY()))</f>
        <v>-</v>
      </c>
      <c r="M5100" s="111" t="str">
        <f>IF(E5100="","",VLOOKUP(E5100,[1]PROJECTES!$C$14:$Z$5000,21,FALSE))</f>
        <v/>
      </c>
      <c r="N5100" s="117"/>
      <c r="O5100" s="118" t="s">
        <v>222</v>
      </c>
      <c r="P5100" s="119"/>
      <c r="Q5100" s="84"/>
      <c r="R5100" s="125"/>
      <c r="S5100" s="166"/>
      <c r="T5100" s="167"/>
    </row>
    <row r="5101" spans="1:20" s="121" customFormat="1" ht="20.100000000000001" customHeight="1" x14ac:dyDescent="0.3">
      <c r="A5101" s="80"/>
      <c r="B5101" s="110" t="str">
        <f>IF(E5101="","",VLOOKUP(E5101,[1]PROJECTES!$C$14:$G$5000,2,FALSE))</f>
        <v/>
      </c>
      <c r="C5101" s="80"/>
      <c r="D5101" s="283" t="str">
        <f>IF(E5101="","",VLOOKUP(E5101,[1]PROJECTES!$C$14:$G$5000,5,FALSE))</f>
        <v/>
      </c>
      <c r="E5101" s="79"/>
      <c r="F5101" s="110" t="str">
        <f>IF(I5101="","",VLOOKUP(I5101,[1]PROJECTES!$C$14:$G$5000,2,FALSE))</f>
        <v/>
      </c>
      <c r="G5101" s="112" t="str">
        <f>IF(E5101="","",VLOOKUP(E5101,[1]PROJECTES!$C$14:$G$5000,4,FALSE))</f>
        <v/>
      </c>
      <c r="H5101" s="95"/>
      <c r="I5101" s="113" t="str">
        <f>IF(H5101="","",VLOOKUP(H5101,BD!B$2:C$16,2,FALSE))</f>
        <v/>
      </c>
      <c r="J5101" s="114"/>
      <c r="K5101" s="115" t="str">
        <f t="shared" si="231"/>
        <v/>
      </c>
      <c r="L5101" s="116" t="str">
        <f t="shared" ca="1" si="232"/>
        <v>-</v>
      </c>
      <c r="M5101" s="111" t="str">
        <f>IF(E5101="","",VLOOKUP(E5101,[1]PROJECTES!$C$14:$Z$5000,21,FALSE))</f>
        <v/>
      </c>
      <c r="N5101" s="117"/>
      <c r="O5101" s="118" t="s">
        <v>222</v>
      </c>
      <c r="P5101" s="119"/>
      <c r="Q5101" s="84"/>
      <c r="R5101" s="125"/>
      <c r="S5101" s="166"/>
      <c r="T5101" s="167"/>
    </row>
    <row r="5102" spans="1:20" s="121" customFormat="1" ht="20.100000000000001" customHeight="1" x14ac:dyDescent="0.3">
      <c r="A5102" s="80"/>
      <c r="B5102" s="110" t="str">
        <f>IF(E5102="","",VLOOKUP(E5102,[1]PROJECTES!$C$14:$G$5000,2,FALSE))</f>
        <v/>
      </c>
      <c r="C5102" s="80"/>
      <c r="D5102" s="283" t="str">
        <f>IF(E5102="","",VLOOKUP(E5102,[1]PROJECTES!$C$14:$G$5000,5,FALSE))</f>
        <v/>
      </c>
      <c r="E5102" s="79"/>
      <c r="F5102" s="110" t="str">
        <f>IF(I5102="","",VLOOKUP(I5102,[1]PROJECTES!$C$14:$G$5000,2,FALSE))</f>
        <v/>
      </c>
      <c r="G5102" s="112" t="str">
        <f>IF(E5102="","",VLOOKUP(E5102,[1]PROJECTES!$C$14:$G$5000,4,FALSE))</f>
        <v/>
      </c>
      <c r="H5102" s="95"/>
      <c r="I5102" s="113" t="str">
        <f>IF(H5102="","",VLOOKUP(H5102,BD!B$2:C$16,2,FALSE))</f>
        <v/>
      </c>
      <c r="J5102" s="114"/>
      <c r="K5102" s="115" t="str">
        <f t="shared" si="231"/>
        <v/>
      </c>
      <c r="L5102" s="116" t="str">
        <f t="shared" ca="1" si="232"/>
        <v>-</v>
      </c>
      <c r="M5102" s="111" t="str">
        <f>IF(E5102="","",VLOOKUP(E5102,[1]PROJECTES!$C$14:$Z$5000,21,FALSE))</f>
        <v/>
      </c>
      <c r="N5102" s="117"/>
      <c r="O5102" s="118" t="s">
        <v>222</v>
      </c>
      <c r="P5102" s="119"/>
      <c r="Q5102" s="84"/>
      <c r="R5102" s="125"/>
      <c r="S5102" s="166"/>
      <c r="T5102" s="167"/>
    </row>
    <row r="5103" spans="1:20" s="121" customFormat="1" ht="20.100000000000001" customHeight="1" x14ac:dyDescent="0.3">
      <c r="A5103" s="80"/>
      <c r="B5103" s="110" t="str">
        <f>IF(E5103="","",VLOOKUP(E5103,[1]PROJECTES!$C$14:$G$5000,2,FALSE))</f>
        <v/>
      </c>
      <c r="C5103" s="80"/>
      <c r="D5103" s="283" t="str">
        <f>IF(E5103="","",VLOOKUP(E5103,[1]PROJECTES!$C$14:$G$5000,5,FALSE))</f>
        <v/>
      </c>
      <c r="E5103" s="79"/>
      <c r="F5103" s="110" t="str">
        <f>IF(I5103="","",VLOOKUP(I5103,[1]PROJECTES!$C$14:$G$5000,2,FALSE))</f>
        <v/>
      </c>
      <c r="G5103" s="112" t="str">
        <f>IF(E5103="","",VLOOKUP(E5103,[1]PROJECTES!$C$14:$G$5000,4,FALSE))</f>
        <v/>
      </c>
      <c r="H5103" s="95"/>
      <c r="I5103" s="113" t="str">
        <f>IF(H5103="","",VLOOKUP(H5103,BD!B$2:C$16,2,FALSE))</f>
        <v/>
      </c>
      <c r="J5103" s="114"/>
      <c r="K5103" s="115" t="str">
        <f t="shared" si="231"/>
        <v/>
      </c>
      <c r="L5103" s="116" t="str">
        <f t="shared" ca="1" si="232"/>
        <v>-</v>
      </c>
      <c r="M5103" s="111" t="str">
        <f>IF(E5103="","",VLOOKUP(E5103,[1]PROJECTES!$C$14:$Z$5000,21,FALSE))</f>
        <v/>
      </c>
      <c r="N5103" s="117"/>
      <c r="O5103" s="118" t="s">
        <v>222</v>
      </c>
      <c r="P5103" s="119"/>
      <c r="Q5103" s="84"/>
      <c r="R5103" s="125"/>
      <c r="S5103" s="166"/>
      <c r="T5103" s="167"/>
    </row>
    <row r="5104" spans="1:20" s="121" customFormat="1" ht="20.100000000000001" customHeight="1" x14ac:dyDescent="0.3">
      <c r="A5104" s="80"/>
      <c r="B5104" s="110" t="str">
        <f>IF(E5104="","",VLOOKUP(E5104,[1]PROJECTES!$C$14:$G$5000,2,FALSE))</f>
        <v/>
      </c>
      <c r="C5104" s="80"/>
      <c r="D5104" s="283" t="str">
        <f>IF(E5104="","",VLOOKUP(E5104,[1]PROJECTES!$C$14:$G$5000,5,FALSE))</f>
        <v/>
      </c>
      <c r="E5104" s="79"/>
      <c r="F5104" s="110" t="str">
        <f>IF(I5104="","",VLOOKUP(I5104,[1]PROJECTES!$C$14:$G$5000,2,FALSE))</f>
        <v/>
      </c>
      <c r="G5104" s="112" t="str">
        <f>IF(E5104="","",VLOOKUP(E5104,[1]PROJECTES!$C$14:$G$5000,4,FALSE))</f>
        <v/>
      </c>
      <c r="H5104" s="95"/>
      <c r="I5104" s="113" t="str">
        <f>IF(H5104="","",VLOOKUP(H5104,BD!B$2:C$16,2,FALSE))</f>
        <v/>
      </c>
      <c r="J5104" s="114"/>
      <c r="K5104" s="115" t="str">
        <f t="shared" si="231"/>
        <v/>
      </c>
      <c r="L5104" s="116" t="str">
        <f t="shared" ca="1" si="232"/>
        <v>-</v>
      </c>
      <c r="M5104" s="111" t="str">
        <f>IF(E5104="","",VLOOKUP(E5104,[1]PROJECTES!$C$14:$Z$5000,21,FALSE))</f>
        <v/>
      </c>
      <c r="N5104" s="117"/>
      <c r="O5104" s="118" t="s">
        <v>222</v>
      </c>
      <c r="P5104" s="119"/>
      <c r="Q5104" s="84"/>
      <c r="R5104" s="125"/>
      <c r="S5104" s="166"/>
      <c r="T5104" s="167"/>
    </row>
    <row r="5105" spans="1:20" s="121" customFormat="1" ht="20.100000000000001" customHeight="1" x14ac:dyDescent="0.3">
      <c r="A5105" s="80"/>
      <c r="B5105" s="110" t="str">
        <f>IF(E5105="","",VLOOKUP(E5105,[1]PROJECTES!$C$14:$G$5000,2,FALSE))</f>
        <v/>
      </c>
      <c r="C5105" s="80"/>
      <c r="D5105" s="283" t="str">
        <f>IF(E5105="","",VLOOKUP(E5105,[1]PROJECTES!$C$14:$G$5000,5,FALSE))</f>
        <v/>
      </c>
      <c r="E5105" s="79"/>
      <c r="F5105" s="110" t="str">
        <f>IF(I5105="","",VLOOKUP(I5105,[1]PROJECTES!$C$14:$G$5000,2,FALSE))</f>
        <v/>
      </c>
      <c r="G5105" s="112" t="str">
        <f>IF(E5105="","",VLOOKUP(E5105,[1]PROJECTES!$C$14:$G$5000,4,FALSE))</f>
        <v/>
      </c>
      <c r="H5105" s="95"/>
      <c r="I5105" s="113" t="str">
        <f>IF(H5105="","",VLOOKUP(H5105,BD!B$2:C$16,2,FALSE))</f>
        <v/>
      </c>
      <c r="J5105" s="114"/>
      <c r="K5105" s="115" t="str">
        <f t="shared" si="231"/>
        <v/>
      </c>
      <c r="L5105" s="116" t="str">
        <f t="shared" ca="1" si="232"/>
        <v>-</v>
      </c>
      <c r="M5105" s="111" t="str">
        <f>IF(E5105="","",VLOOKUP(E5105,[1]PROJECTES!$C$14:$Z$5000,21,FALSE))</f>
        <v/>
      </c>
      <c r="N5105" s="117"/>
      <c r="O5105" s="118" t="s">
        <v>222</v>
      </c>
      <c r="P5105" s="119"/>
      <c r="Q5105" s="84"/>
      <c r="R5105" s="125"/>
      <c r="S5105" s="166"/>
      <c r="T5105" s="167"/>
    </row>
    <row r="5106" spans="1:20" s="121" customFormat="1" ht="20.100000000000001" customHeight="1" x14ac:dyDescent="0.3">
      <c r="A5106" s="80"/>
      <c r="B5106" s="110" t="str">
        <f>IF(E5106="","",VLOOKUP(E5106,[1]PROJECTES!$C$14:$G$5000,2,FALSE))</f>
        <v/>
      </c>
      <c r="C5106" s="80"/>
      <c r="D5106" s="283" t="str">
        <f>IF(E5106="","",VLOOKUP(E5106,[1]PROJECTES!$C$14:$G$5000,5,FALSE))</f>
        <v/>
      </c>
      <c r="E5106" s="79"/>
      <c r="F5106" s="110" t="str">
        <f>IF(I5106="","",VLOOKUP(I5106,[1]PROJECTES!$C$14:$G$5000,2,FALSE))</f>
        <v/>
      </c>
      <c r="G5106" s="112" t="str">
        <f>IF(E5106="","",VLOOKUP(E5106,[1]PROJECTES!$C$14:$G$5000,4,FALSE))</f>
        <v/>
      </c>
      <c r="H5106" s="95"/>
      <c r="I5106" s="113" t="str">
        <f>IF(H5106="","",VLOOKUP(H5106,BD!B$2:C$16,2,FALSE))</f>
        <v/>
      </c>
      <c r="J5106" s="114"/>
      <c r="K5106" s="115" t="str">
        <f t="shared" si="231"/>
        <v/>
      </c>
      <c r="L5106" s="116" t="str">
        <f t="shared" ca="1" si="232"/>
        <v>-</v>
      </c>
      <c r="M5106" s="111" t="str">
        <f>IF(E5106="","",VLOOKUP(E5106,[1]PROJECTES!$C$14:$Z$5000,21,FALSE))</f>
        <v/>
      </c>
      <c r="N5106" s="117"/>
      <c r="O5106" s="118" t="s">
        <v>222</v>
      </c>
      <c r="P5106" s="119"/>
      <c r="Q5106" s="84"/>
      <c r="R5106" s="125"/>
      <c r="S5106" s="166"/>
      <c r="T5106" s="167"/>
    </row>
    <row r="5107" spans="1:20" s="121" customFormat="1" ht="20.100000000000001" customHeight="1" x14ac:dyDescent="0.3">
      <c r="A5107" s="80"/>
      <c r="B5107" s="110" t="str">
        <f>IF(E5107="","",VLOOKUP(E5107,[1]PROJECTES!$C$14:$G$5000,2,FALSE))</f>
        <v/>
      </c>
      <c r="C5107" s="80"/>
      <c r="D5107" s="283" t="str">
        <f>IF(E5107="","",VLOOKUP(E5107,[1]PROJECTES!$C$14:$G$5000,5,FALSE))</f>
        <v/>
      </c>
      <c r="E5107" s="79"/>
      <c r="F5107" s="110" t="str">
        <f>IF(I5107="","",VLOOKUP(I5107,[1]PROJECTES!$C$14:$G$5000,2,FALSE))</f>
        <v/>
      </c>
      <c r="G5107" s="112" t="str">
        <f>IF(E5107="","",VLOOKUP(E5107,[1]PROJECTES!$C$14:$G$5000,4,FALSE))</f>
        <v/>
      </c>
      <c r="H5107" s="95"/>
      <c r="I5107" s="113" t="str">
        <f>IF(H5107="","",VLOOKUP(H5107,BD!B$2:C$16,2,FALSE))</f>
        <v/>
      </c>
      <c r="J5107" s="114"/>
      <c r="K5107" s="115" t="str">
        <f t="shared" si="231"/>
        <v/>
      </c>
      <c r="L5107" s="116" t="str">
        <f t="shared" ca="1" si="232"/>
        <v>-</v>
      </c>
      <c r="M5107" s="111" t="str">
        <f>IF(E5107="","",VLOOKUP(E5107,[1]PROJECTES!$C$14:$Z$5000,21,FALSE))</f>
        <v/>
      </c>
      <c r="N5107" s="117"/>
      <c r="O5107" s="118" t="s">
        <v>222</v>
      </c>
      <c r="P5107" s="119"/>
      <c r="Q5107" s="84"/>
      <c r="R5107" s="125"/>
      <c r="S5107" s="166"/>
      <c r="T5107" s="167"/>
    </row>
    <row r="5108" spans="1:20" s="121" customFormat="1" ht="20.100000000000001" customHeight="1" x14ac:dyDescent="0.3">
      <c r="A5108" s="80"/>
      <c r="B5108" s="110" t="str">
        <f>IF(E5108="","",VLOOKUP(E5108,[1]PROJECTES!$C$14:$G$5000,2,FALSE))</f>
        <v/>
      </c>
      <c r="C5108" s="80"/>
      <c r="D5108" s="283" t="str">
        <f>IF(E5108="","",VLOOKUP(E5108,[1]PROJECTES!$C$14:$G$5000,5,FALSE))</f>
        <v/>
      </c>
      <c r="E5108" s="79"/>
      <c r="F5108" s="110" t="str">
        <f>IF(I5108="","",VLOOKUP(I5108,[1]PROJECTES!$C$14:$G$5000,2,FALSE))</f>
        <v/>
      </c>
      <c r="G5108" s="112" t="str">
        <f>IF(E5108="","",VLOOKUP(E5108,[1]PROJECTES!$C$14:$G$5000,4,FALSE))</f>
        <v/>
      </c>
      <c r="H5108" s="95"/>
      <c r="I5108" s="113" t="str">
        <f>IF(H5108="","",VLOOKUP(H5108,BD!B$2:C$16,2,FALSE))</f>
        <v/>
      </c>
      <c r="J5108" s="114"/>
      <c r="K5108" s="115" t="str">
        <f t="shared" si="231"/>
        <v/>
      </c>
      <c r="L5108" s="116" t="str">
        <f t="shared" ca="1" si="232"/>
        <v>-</v>
      </c>
      <c r="M5108" s="111" t="str">
        <f>IF(E5108="","",VLOOKUP(E5108,[1]PROJECTES!$C$14:$Z$5000,21,FALSE))</f>
        <v/>
      </c>
      <c r="N5108" s="117"/>
      <c r="O5108" s="118" t="s">
        <v>222</v>
      </c>
      <c r="P5108" s="119"/>
      <c r="Q5108" s="84"/>
      <c r="R5108" s="125"/>
      <c r="S5108" s="166"/>
      <c r="T5108" s="167"/>
    </row>
    <row r="5109" spans="1:20" s="121" customFormat="1" ht="20.100000000000001" customHeight="1" x14ac:dyDescent="0.3">
      <c r="A5109" s="80"/>
      <c r="B5109" s="110" t="str">
        <f>IF(E5109="","",VLOOKUP(E5109,[1]PROJECTES!$C$14:$G$5000,2,FALSE))</f>
        <v/>
      </c>
      <c r="C5109" s="80"/>
      <c r="D5109" s="283" t="str">
        <f>IF(E5109="","",VLOOKUP(E5109,[1]PROJECTES!$C$14:$G$5000,5,FALSE))</f>
        <v/>
      </c>
      <c r="E5109" s="79"/>
      <c r="F5109" s="110" t="str">
        <f>IF(I5109="","",VLOOKUP(I5109,[1]PROJECTES!$C$14:$G$5000,2,FALSE))</f>
        <v/>
      </c>
      <c r="G5109" s="112" t="str">
        <f>IF(E5109="","",VLOOKUP(E5109,[1]PROJECTES!$C$14:$G$5000,4,FALSE))</f>
        <v/>
      </c>
      <c r="H5109" s="95"/>
      <c r="I5109" s="113" t="str">
        <f>IF(H5109="","",VLOOKUP(H5109,BD!B$2:C$16,2,FALSE))</f>
        <v/>
      </c>
      <c r="J5109" s="114"/>
      <c r="K5109" s="115" t="str">
        <f t="shared" si="231"/>
        <v/>
      </c>
      <c r="L5109" s="116" t="str">
        <f t="shared" ca="1" si="232"/>
        <v>-</v>
      </c>
      <c r="M5109" s="111" t="str">
        <f>IF(E5109="","",VLOOKUP(E5109,[1]PROJECTES!$C$14:$Z$5000,21,FALSE))</f>
        <v/>
      </c>
      <c r="N5109" s="117"/>
      <c r="O5109" s="118" t="s">
        <v>222</v>
      </c>
      <c r="P5109" s="119"/>
      <c r="Q5109" s="84"/>
      <c r="R5109" s="125"/>
      <c r="S5109" s="166"/>
      <c r="T5109" s="167"/>
    </row>
    <row r="5110" spans="1:20" s="121" customFormat="1" ht="20.100000000000001" customHeight="1" x14ac:dyDescent="0.3">
      <c r="A5110" s="80"/>
      <c r="B5110" s="110" t="str">
        <f>IF(E5110="","",VLOOKUP(E5110,[1]PROJECTES!$C$14:$G$5000,2,FALSE))</f>
        <v/>
      </c>
      <c r="C5110" s="80"/>
      <c r="D5110" s="283" t="str">
        <f>IF(E5110="","",VLOOKUP(E5110,[1]PROJECTES!$C$14:$G$5000,5,FALSE))</f>
        <v/>
      </c>
      <c r="E5110" s="79"/>
      <c r="F5110" s="110" t="str">
        <f>IF(I5110="","",VLOOKUP(I5110,[1]PROJECTES!$C$14:$G$5000,2,FALSE))</f>
        <v/>
      </c>
      <c r="G5110" s="112" t="str">
        <f>IF(E5110="","",VLOOKUP(E5110,[1]PROJECTES!$C$14:$G$5000,4,FALSE))</f>
        <v/>
      </c>
      <c r="H5110" s="95"/>
      <c r="I5110" s="113" t="str">
        <f>IF(H5110="","",VLOOKUP(H5110,BD!B$2:C$16,2,FALSE))</f>
        <v/>
      </c>
      <c r="J5110" s="114"/>
      <c r="K5110" s="115" t="str">
        <f t="shared" si="231"/>
        <v/>
      </c>
      <c r="L5110" s="116" t="str">
        <f t="shared" ca="1" si="232"/>
        <v>-</v>
      </c>
      <c r="M5110" s="111" t="str">
        <f>IF(E5110="","",VLOOKUP(E5110,[1]PROJECTES!$C$14:$Z$5000,21,FALSE))</f>
        <v/>
      </c>
      <c r="N5110" s="117"/>
      <c r="O5110" s="118" t="s">
        <v>222</v>
      </c>
      <c r="P5110" s="119"/>
      <c r="Q5110" s="84"/>
      <c r="R5110" s="125"/>
      <c r="S5110" s="166"/>
      <c r="T5110" s="167"/>
    </row>
    <row r="5111" spans="1:20" s="121" customFormat="1" ht="20.100000000000001" customHeight="1" x14ac:dyDescent="0.3">
      <c r="A5111" s="80"/>
      <c r="B5111" s="110" t="str">
        <f>IF(E5111="","",VLOOKUP(E5111,[1]PROJECTES!$C$14:$G$5000,2,FALSE))</f>
        <v/>
      </c>
      <c r="C5111" s="80"/>
      <c r="D5111" s="283" t="str">
        <f>IF(E5111="","",VLOOKUP(E5111,[1]PROJECTES!$C$14:$G$5000,5,FALSE))</f>
        <v/>
      </c>
      <c r="E5111" s="79"/>
      <c r="F5111" s="110" t="str">
        <f>IF(I5111="","",VLOOKUP(I5111,[1]PROJECTES!$C$14:$G$5000,2,FALSE))</f>
        <v/>
      </c>
      <c r="G5111" s="112" t="str">
        <f>IF(E5111="","",VLOOKUP(E5111,[1]PROJECTES!$C$14:$G$5000,4,FALSE))</f>
        <v/>
      </c>
      <c r="H5111" s="95"/>
      <c r="I5111" s="113" t="str">
        <f>IF(H5111="","",VLOOKUP(H5111,BD!B$2:C$16,2,FALSE))</f>
        <v/>
      </c>
      <c r="J5111" s="114"/>
      <c r="K5111" s="115" t="str">
        <f t="shared" si="231"/>
        <v/>
      </c>
      <c r="L5111" s="116" t="str">
        <f t="shared" ca="1" si="232"/>
        <v>-</v>
      </c>
      <c r="M5111" s="111" t="str">
        <f>IF(E5111="","",VLOOKUP(E5111,[1]PROJECTES!$C$14:$Z$5000,21,FALSE))</f>
        <v/>
      </c>
      <c r="N5111" s="117"/>
      <c r="O5111" s="118" t="s">
        <v>222</v>
      </c>
      <c r="P5111" s="119"/>
      <c r="Q5111" s="84"/>
      <c r="R5111" s="125"/>
      <c r="S5111" s="166"/>
      <c r="T5111" s="167"/>
    </row>
    <row r="5112" spans="1:20" s="121" customFormat="1" ht="20.100000000000001" customHeight="1" x14ac:dyDescent="0.3">
      <c r="A5112" s="80"/>
      <c r="B5112" s="110" t="str">
        <f>IF(E5112="","",VLOOKUP(E5112,[1]PROJECTES!$C$14:$G$5000,2,FALSE))</f>
        <v/>
      </c>
      <c r="C5112" s="80"/>
      <c r="D5112" s="283" t="str">
        <f>IF(E5112="","",VLOOKUP(E5112,[1]PROJECTES!$C$14:$G$5000,5,FALSE))</f>
        <v/>
      </c>
      <c r="E5112" s="79"/>
      <c r="F5112" s="110" t="str">
        <f>IF(I5112="","",VLOOKUP(I5112,[1]PROJECTES!$C$14:$G$5000,2,FALSE))</f>
        <v/>
      </c>
      <c r="G5112" s="112" t="str">
        <f>IF(E5112="","",VLOOKUP(E5112,[1]PROJECTES!$C$14:$G$5000,4,FALSE))</f>
        <v/>
      </c>
      <c r="H5112" s="95"/>
      <c r="I5112" s="113" t="str">
        <f>IF(H5112="","",VLOOKUP(H5112,BD!B$2:C$16,2,FALSE))</f>
        <v/>
      </c>
      <c r="J5112" s="114"/>
      <c r="K5112" s="115" t="str">
        <f t="shared" si="231"/>
        <v/>
      </c>
      <c r="L5112" s="116" t="str">
        <f t="shared" ca="1" si="232"/>
        <v>-</v>
      </c>
      <c r="M5112" s="111" t="str">
        <f>IF(E5112="","",VLOOKUP(E5112,[1]PROJECTES!$C$14:$Z$5000,21,FALSE))</f>
        <v/>
      </c>
      <c r="N5112" s="117"/>
      <c r="O5112" s="118" t="s">
        <v>222</v>
      </c>
      <c r="P5112" s="119"/>
      <c r="Q5112" s="84"/>
      <c r="R5112" s="125"/>
      <c r="S5112" s="166"/>
      <c r="T5112" s="167"/>
    </row>
    <row r="5113" spans="1:20" s="121" customFormat="1" ht="20.100000000000001" customHeight="1" x14ac:dyDescent="0.3">
      <c r="A5113" s="80"/>
      <c r="B5113" s="110" t="str">
        <f>IF(E5113="","",VLOOKUP(E5113,[1]PROJECTES!$C$14:$G$5000,2,FALSE))</f>
        <v/>
      </c>
      <c r="C5113" s="80"/>
      <c r="D5113" s="283" t="str">
        <f>IF(E5113="","",VLOOKUP(E5113,[1]PROJECTES!$C$14:$G$5000,5,FALSE))</f>
        <v/>
      </c>
      <c r="E5113" s="79"/>
      <c r="F5113" s="110" t="str">
        <f>IF(I5113="","",VLOOKUP(I5113,[1]PROJECTES!$C$14:$G$5000,2,FALSE))</f>
        <v/>
      </c>
      <c r="G5113" s="112" t="str">
        <f>IF(E5113="","",VLOOKUP(E5113,[1]PROJECTES!$C$14:$G$5000,4,FALSE))</f>
        <v/>
      </c>
      <c r="H5113" s="95"/>
      <c r="I5113" s="113" t="str">
        <f>IF(H5113="","",VLOOKUP(H5113,BD!B$2:C$16,2,FALSE))</f>
        <v/>
      </c>
      <c r="J5113" s="114"/>
      <c r="K5113" s="115" t="str">
        <f t="shared" si="231"/>
        <v/>
      </c>
      <c r="L5113" s="116" t="str">
        <f t="shared" ca="1" si="232"/>
        <v>-</v>
      </c>
      <c r="M5113" s="111" t="str">
        <f>IF(E5113="","",VLOOKUP(E5113,[1]PROJECTES!$C$14:$Z$5000,21,FALSE))</f>
        <v/>
      </c>
      <c r="N5113" s="117"/>
      <c r="O5113" s="118" t="s">
        <v>222</v>
      </c>
      <c r="P5113" s="119"/>
      <c r="Q5113" s="84"/>
      <c r="R5113" s="125"/>
      <c r="S5113" s="166"/>
      <c r="T5113" s="167"/>
    </row>
    <row r="5114" spans="1:20" s="121" customFormat="1" ht="20.100000000000001" customHeight="1" x14ac:dyDescent="0.3">
      <c r="A5114" s="80"/>
      <c r="B5114" s="110" t="str">
        <f>IF(E5114="","",VLOOKUP(E5114,[1]PROJECTES!$C$14:$G$5000,2,FALSE))</f>
        <v/>
      </c>
      <c r="C5114" s="80"/>
      <c r="D5114" s="283" t="str">
        <f>IF(E5114="","",VLOOKUP(E5114,[1]PROJECTES!$C$14:$G$5000,5,FALSE))</f>
        <v/>
      </c>
      <c r="E5114" s="79"/>
      <c r="F5114" s="110" t="str">
        <f>IF(I5114="","",VLOOKUP(I5114,[1]PROJECTES!$C$14:$G$5000,2,FALSE))</f>
        <v/>
      </c>
      <c r="G5114" s="112" t="str">
        <f>IF(E5114="","",VLOOKUP(E5114,[1]PROJECTES!$C$14:$G$5000,4,FALSE))</f>
        <v/>
      </c>
      <c r="H5114" s="95"/>
      <c r="I5114" s="113" t="str">
        <f>IF(H5114="","",VLOOKUP(H5114,BD!B$2:C$16,2,FALSE))</f>
        <v/>
      </c>
      <c r="J5114" s="114"/>
      <c r="K5114" s="115" t="str">
        <f t="shared" si="231"/>
        <v/>
      </c>
      <c r="L5114" s="116" t="str">
        <f t="shared" ca="1" si="232"/>
        <v>-</v>
      </c>
      <c r="M5114" s="111" t="str">
        <f>IF(E5114="","",VLOOKUP(E5114,[1]PROJECTES!$C$14:$Z$5000,21,FALSE))</f>
        <v/>
      </c>
      <c r="N5114" s="117"/>
      <c r="O5114" s="118" t="s">
        <v>222</v>
      </c>
      <c r="P5114" s="119"/>
      <c r="Q5114" s="84"/>
      <c r="R5114" s="125"/>
      <c r="S5114" s="166"/>
      <c r="T5114" s="167"/>
    </row>
    <row r="5115" spans="1:20" s="121" customFormat="1" ht="20.100000000000001" customHeight="1" x14ac:dyDescent="0.3">
      <c r="A5115" s="80"/>
      <c r="B5115" s="110" t="str">
        <f>IF(E5115="","",VLOOKUP(E5115,[1]PROJECTES!$C$14:$G$5000,2,FALSE))</f>
        <v/>
      </c>
      <c r="C5115" s="80"/>
      <c r="D5115" s="283" t="str">
        <f>IF(E5115="","",VLOOKUP(E5115,[1]PROJECTES!$C$14:$G$5000,5,FALSE))</f>
        <v/>
      </c>
      <c r="E5115" s="160"/>
      <c r="F5115" s="110" t="str">
        <f>IF(I5115="","",VLOOKUP(I5115,[1]PROJECTES!$C$14:$G$5000,2,FALSE))</f>
        <v/>
      </c>
      <c r="G5115" s="112" t="str">
        <f>IF(E5115="","",VLOOKUP(E5115,[1]PROJECTES!$C$14:$G$5000,4,FALSE))</f>
        <v/>
      </c>
      <c r="H5115" s="95"/>
      <c r="I5115" s="113" t="str">
        <f>IF(H5115="","",VLOOKUP(H5115,BD!B$2:C$16,2,FALSE))</f>
        <v/>
      </c>
      <c r="J5115" s="114"/>
      <c r="K5115" s="115" t="str">
        <f t="shared" si="231"/>
        <v/>
      </c>
      <c r="L5115" s="116" t="str">
        <f t="shared" ca="1" si="232"/>
        <v>-</v>
      </c>
      <c r="M5115" s="111" t="str">
        <f>IF(E5115="","",VLOOKUP(E5115,[1]PROJECTES!$C$14:$Z$5000,21,FALSE))</f>
        <v/>
      </c>
      <c r="N5115" s="117"/>
      <c r="O5115" s="118" t="s">
        <v>222</v>
      </c>
      <c r="P5115" s="119"/>
      <c r="Q5115" s="84"/>
      <c r="R5115" s="125"/>
      <c r="S5115" s="166"/>
      <c r="T5115" s="167"/>
    </row>
    <row r="5116" spans="1:20" s="121" customFormat="1" ht="20.100000000000001" customHeight="1" x14ac:dyDescent="0.3">
      <c r="A5116" s="80"/>
      <c r="B5116" s="110" t="str">
        <f>IF(E5116="","",VLOOKUP(E5116,[1]PROJECTES!$C$14:$G$5000,2,FALSE))</f>
        <v/>
      </c>
      <c r="C5116" s="80"/>
      <c r="D5116" s="283" t="str">
        <f>IF(E5116="","",VLOOKUP(E5116,[1]PROJECTES!$C$14:$G$5000,5,FALSE))</f>
        <v/>
      </c>
      <c r="E5116" s="79"/>
      <c r="F5116" s="110" t="str">
        <f>IF(I5116="","",VLOOKUP(I5116,[1]PROJECTES!$C$14:$G$5000,2,FALSE))</f>
        <v/>
      </c>
      <c r="G5116" s="112" t="str">
        <f>IF(E5116="","",VLOOKUP(E5116,[1]PROJECTES!$C$14:$G$5000,4,FALSE))</f>
        <v/>
      </c>
      <c r="H5116" s="95"/>
      <c r="I5116" s="113" t="str">
        <f>IF(H5116="","",VLOOKUP(H5116,BD!B$2:C$16,2,FALSE))</f>
        <v/>
      </c>
      <c r="J5116" s="114"/>
      <c r="K5116" s="115" t="str">
        <f t="shared" si="231"/>
        <v/>
      </c>
      <c r="L5116" s="116" t="str">
        <f t="shared" ca="1" si="232"/>
        <v>-</v>
      </c>
      <c r="M5116" s="111" t="str">
        <f>IF(E5116="","",VLOOKUP(E5116,[1]PROJECTES!$C$14:$Z$5000,21,FALSE))</f>
        <v/>
      </c>
      <c r="N5116" s="117"/>
      <c r="O5116" s="118" t="s">
        <v>222</v>
      </c>
      <c r="P5116" s="119"/>
      <c r="Q5116" s="84"/>
      <c r="R5116" s="125"/>
      <c r="S5116" s="166"/>
      <c r="T5116" s="167"/>
    </row>
    <row r="5117" spans="1:20" s="121" customFormat="1" ht="20.100000000000001" customHeight="1" x14ac:dyDescent="0.3">
      <c r="A5117" s="80"/>
      <c r="B5117" s="110" t="str">
        <f>IF(E5117="","",VLOOKUP(E5117,[1]PROJECTES!$C$14:$G$5000,2,FALSE))</f>
        <v/>
      </c>
      <c r="C5117" s="80"/>
      <c r="D5117" s="283" t="str">
        <f>IF(E5117="","",VLOOKUP(E5117,[1]PROJECTES!$C$14:$G$5000,5,FALSE))</f>
        <v/>
      </c>
      <c r="E5117" s="79"/>
      <c r="F5117" s="110" t="str">
        <f>IF(I5117="","",VLOOKUP(I5117,[1]PROJECTES!$C$14:$G$5000,2,FALSE))</f>
        <v/>
      </c>
      <c r="G5117" s="112" t="str">
        <f>IF(E5117="","",VLOOKUP(E5117,[1]PROJECTES!$C$14:$G$5000,4,FALSE))</f>
        <v/>
      </c>
      <c r="H5117" s="95"/>
      <c r="I5117" s="113" t="str">
        <f>IF(H5117="","",VLOOKUP(H5117,BD!B$2:C$16,2,FALSE))</f>
        <v/>
      </c>
      <c r="J5117" s="114"/>
      <c r="K5117" s="115" t="str">
        <f t="shared" si="231"/>
        <v/>
      </c>
      <c r="L5117" s="116" t="str">
        <f t="shared" ca="1" si="232"/>
        <v>-</v>
      </c>
      <c r="M5117" s="111" t="str">
        <f>IF(E5117="","",VLOOKUP(E5117,[1]PROJECTES!$C$14:$Z$5000,21,FALSE))</f>
        <v/>
      </c>
      <c r="N5117" s="117"/>
      <c r="O5117" s="118" t="s">
        <v>222</v>
      </c>
      <c r="P5117" s="119"/>
      <c r="Q5117" s="84"/>
      <c r="R5117" s="125"/>
      <c r="S5117" s="166"/>
      <c r="T5117" s="167"/>
    </row>
    <row r="5118" spans="1:20" s="121" customFormat="1" ht="20.100000000000001" customHeight="1" x14ac:dyDescent="0.3">
      <c r="A5118" s="80"/>
      <c r="B5118" s="110" t="str">
        <f>IF(E5118="","",VLOOKUP(E5118,[1]PROJECTES!$C$14:$G$5000,2,FALSE))</f>
        <v/>
      </c>
      <c r="C5118" s="80"/>
      <c r="D5118" s="283" t="str">
        <f>IF(E5118="","",VLOOKUP(E5118,[1]PROJECTES!$C$14:$G$5000,5,FALSE))</f>
        <v/>
      </c>
      <c r="E5118" s="79"/>
      <c r="F5118" s="110" t="str">
        <f>IF(I5118="","",VLOOKUP(I5118,[1]PROJECTES!$C$14:$G$5000,2,FALSE))</f>
        <v/>
      </c>
      <c r="G5118" s="112" t="str">
        <f>IF(E5118="","",VLOOKUP(E5118,[1]PROJECTES!$C$14:$G$5000,4,FALSE))</f>
        <v/>
      </c>
      <c r="H5118" s="95"/>
      <c r="I5118" s="113" t="str">
        <f>IF(H5118="","",VLOOKUP(H5118,BD!B$2:C$16,2,FALSE))</f>
        <v/>
      </c>
      <c r="J5118" s="114"/>
      <c r="K5118" s="115" t="str">
        <f t="shared" si="231"/>
        <v/>
      </c>
      <c r="L5118" s="116" t="str">
        <f t="shared" ca="1" si="232"/>
        <v>-</v>
      </c>
      <c r="M5118" s="111" t="str">
        <f>IF(E5118="","",VLOOKUP(E5118,[1]PROJECTES!$C$14:$Z$5000,21,FALSE))</f>
        <v/>
      </c>
      <c r="N5118" s="117"/>
      <c r="O5118" s="118" t="s">
        <v>222</v>
      </c>
      <c r="P5118" s="119"/>
      <c r="Q5118" s="84"/>
      <c r="R5118" s="125"/>
      <c r="S5118" s="166"/>
      <c r="T5118" s="167"/>
    </row>
    <row r="5119" spans="1:20" s="121" customFormat="1" ht="20.100000000000001" customHeight="1" x14ac:dyDescent="0.3">
      <c r="A5119" s="80"/>
      <c r="B5119" s="110" t="str">
        <f>IF(E5119="","",VLOOKUP(E5119,[1]PROJECTES!$C$14:$G$5000,2,FALSE))</f>
        <v/>
      </c>
      <c r="C5119" s="80"/>
      <c r="D5119" s="283" t="str">
        <f>IF(E5119="","",VLOOKUP(E5119,[1]PROJECTES!$C$14:$G$5000,5,FALSE))</f>
        <v/>
      </c>
      <c r="E5119" s="79"/>
      <c r="F5119" s="110" t="str">
        <f>IF(I5119="","",VLOOKUP(I5119,[1]PROJECTES!$C$14:$G$5000,2,FALSE))</f>
        <v/>
      </c>
      <c r="G5119" s="112" t="str">
        <f>IF(E5119="","",VLOOKUP(E5119,[1]PROJECTES!$C$14:$G$5000,4,FALSE))</f>
        <v/>
      </c>
      <c r="H5119" s="95"/>
      <c r="I5119" s="113" t="str">
        <f>IF(H5119="","",VLOOKUP(H5119,BD!B$2:C$16,2,FALSE))</f>
        <v/>
      </c>
      <c r="J5119" s="114"/>
      <c r="K5119" s="115" t="str">
        <f t="shared" si="231"/>
        <v/>
      </c>
      <c r="L5119" s="116" t="str">
        <f t="shared" ca="1" si="232"/>
        <v>-</v>
      </c>
      <c r="M5119" s="111" t="str">
        <f>IF(E5119="","",VLOOKUP(E5119,[1]PROJECTES!$C$14:$Z$5000,21,FALSE))</f>
        <v/>
      </c>
      <c r="N5119" s="117"/>
      <c r="O5119" s="118" t="s">
        <v>222</v>
      </c>
      <c r="P5119" s="119"/>
      <c r="Q5119" s="84"/>
      <c r="R5119" s="125"/>
      <c r="S5119" s="166"/>
      <c r="T5119" s="167"/>
    </row>
    <row r="5120" spans="1:20" s="121" customFormat="1" ht="20.100000000000001" customHeight="1" x14ac:dyDescent="0.3">
      <c r="A5120" s="80"/>
      <c r="B5120" s="110" t="str">
        <f>IF(E5120="","",VLOOKUP(E5120,[1]PROJECTES!$C$14:$G$5000,2,FALSE))</f>
        <v/>
      </c>
      <c r="C5120" s="80"/>
      <c r="D5120" s="283" t="str">
        <f>IF(E5120="","",VLOOKUP(E5120,[1]PROJECTES!$C$14:$G$5000,5,FALSE))</f>
        <v/>
      </c>
      <c r="E5120" s="79"/>
      <c r="F5120" s="110" t="str">
        <f>IF(I5120="","",VLOOKUP(I5120,[1]PROJECTES!$C$14:$G$5000,2,FALSE))</f>
        <v/>
      </c>
      <c r="G5120" s="112" t="str">
        <f>IF(E5120="","",VLOOKUP(E5120,[1]PROJECTES!$C$14:$G$5000,4,FALSE))</f>
        <v/>
      </c>
      <c r="H5120" s="95"/>
      <c r="I5120" s="113" t="str">
        <f>IF(H5120="","",VLOOKUP(H5120,BD!B$2:C$16,2,FALSE))</f>
        <v/>
      </c>
      <c r="J5120" s="114"/>
      <c r="K5120" s="115" t="str">
        <f t="shared" si="231"/>
        <v/>
      </c>
      <c r="L5120" s="116" t="str">
        <f t="shared" ca="1" si="232"/>
        <v>-</v>
      </c>
      <c r="M5120" s="111" t="str">
        <f>IF(E5120="","",VLOOKUP(E5120,[1]PROJECTES!$C$14:$Z$5000,21,FALSE))</f>
        <v/>
      </c>
      <c r="N5120" s="117"/>
      <c r="O5120" s="118" t="s">
        <v>222</v>
      </c>
      <c r="P5120" s="119"/>
      <c r="Q5120" s="84"/>
      <c r="R5120" s="125"/>
      <c r="S5120" s="166"/>
      <c r="T5120" s="167"/>
    </row>
    <row r="5121" spans="1:20" s="121" customFormat="1" ht="20.100000000000001" customHeight="1" x14ac:dyDescent="0.3">
      <c r="A5121" s="80"/>
      <c r="B5121" s="110" t="str">
        <f>IF(E5121="","",VLOOKUP(E5121,[1]PROJECTES!$C$14:$G$5000,2,FALSE))</f>
        <v/>
      </c>
      <c r="C5121" s="80"/>
      <c r="D5121" s="283" t="str">
        <f>IF(E5121="","",VLOOKUP(E5121,[1]PROJECTES!$C$14:$G$5000,5,FALSE))</f>
        <v/>
      </c>
      <c r="E5121" s="79"/>
      <c r="F5121" s="110" t="str">
        <f>IF(I5121="","",VLOOKUP(I5121,[1]PROJECTES!$C$14:$G$5000,2,FALSE))</f>
        <v/>
      </c>
      <c r="G5121" s="112" t="str">
        <f>IF(E5121="","",VLOOKUP(E5121,[1]PROJECTES!$C$14:$G$5000,4,FALSE))</f>
        <v/>
      </c>
      <c r="H5121" s="95"/>
      <c r="I5121" s="113" t="str">
        <f>IF(H5121="","",VLOOKUP(H5121,BD!B$2:C$16,2,FALSE))</f>
        <v/>
      </c>
      <c r="J5121" s="114"/>
      <c r="K5121" s="115" t="str">
        <f t="shared" si="231"/>
        <v/>
      </c>
      <c r="L5121" s="116" t="str">
        <f t="shared" ca="1" si="232"/>
        <v>-</v>
      </c>
      <c r="M5121" s="111" t="str">
        <f>IF(E5121="","",VLOOKUP(E5121,[1]PROJECTES!$C$14:$Z$5000,21,FALSE))</f>
        <v/>
      </c>
      <c r="N5121" s="117"/>
      <c r="O5121" s="118" t="s">
        <v>222</v>
      </c>
      <c r="P5121" s="119"/>
      <c r="Q5121" s="84"/>
      <c r="R5121" s="125"/>
      <c r="S5121" s="166"/>
      <c r="T5121" s="167"/>
    </row>
    <row r="5122" spans="1:20" s="121" customFormat="1" ht="20.100000000000001" customHeight="1" x14ac:dyDescent="0.3">
      <c r="A5122" s="80"/>
      <c r="B5122" s="110" t="str">
        <f>IF(E5122="","",VLOOKUP(E5122,[1]PROJECTES!$C$14:$G$5000,2,FALSE))</f>
        <v/>
      </c>
      <c r="C5122" s="80"/>
      <c r="D5122" s="283" t="str">
        <f>IF(E5122="","",VLOOKUP(E5122,[1]PROJECTES!$C$14:$G$5000,5,FALSE))</f>
        <v/>
      </c>
      <c r="E5122" s="79"/>
      <c r="F5122" s="110" t="str">
        <f>IF(I5122="","",VLOOKUP(I5122,[1]PROJECTES!$C$14:$G$5000,2,FALSE))</f>
        <v/>
      </c>
      <c r="G5122" s="112" t="str">
        <f>IF(E5122="","",VLOOKUP(E5122,[1]PROJECTES!$C$14:$G$5000,4,FALSE))</f>
        <v/>
      </c>
      <c r="H5122" s="95"/>
      <c r="I5122" s="113" t="str">
        <f>IF(H5122="","",VLOOKUP(H5122,BD!B$2:C$16,2,FALSE))</f>
        <v/>
      </c>
      <c r="J5122" s="114"/>
      <c r="K5122" s="115" t="str">
        <f t="shared" si="231"/>
        <v/>
      </c>
      <c r="L5122" s="116" t="str">
        <f t="shared" ca="1" si="232"/>
        <v>-</v>
      </c>
      <c r="M5122" s="111" t="str">
        <f>IF(E5122="","",VLOOKUP(E5122,[1]PROJECTES!$C$14:$Z$5000,21,FALSE))</f>
        <v/>
      </c>
      <c r="N5122" s="117"/>
      <c r="O5122" s="118" t="s">
        <v>222</v>
      </c>
      <c r="P5122" s="119"/>
      <c r="Q5122" s="84"/>
      <c r="R5122" s="125"/>
      <c r="S5122" s="166"/>
      <c r="T5122" s="167"/>
    </row>
    <row r="5123" spans="1:20" s="121" customFormat="1" ht="20.100000000000001" customHeight="1" x14ac:dyDescent="0.3">
      <c r="A5123" s="80"/>
      <c r="B5123" s="110" t="str">
        <f>IF(E5123="","",VLOOKUP(E5123,[1]PROJECTES!$C$14:$G$5000,2,FALSE))</f>
        <v/>
      </c>
      <c r="C5123" s="80"/>
      <c r="D5123" s="283" t="str">
        <f>IF(E5123="","",VLOOKUP(E5123,[1]PROJECTES!$C$14:$G$5000,5,FALSE))</f>
        <v/>
      </c>
      <c r="E5123" s="79"/>
      <c r="F5123" s="110" t="str">
        <f>IF(I5123="","",VLOOKUP(I5123,[1]PROJECTES!$C$14:$G$5000,2,FALSE))</f>
        <v/>
      </c>
      <c r="G5123" s="112" t="str">
        <f>IF(E5123="","",VLOOKUP(E5123,[1]PROJECTES!$C$14:$G$5000,4,FALSE))</f>
        <v/>
      </c>
      <c r="H5123" s="95"/>
      <c r="I5123" s="113" t="str">
        <f>IF(H5123="","",VLOOKUP(H5123,BD!B$2:C$16,2,FALSE))</f>
        <v/>
      </c>
      <c r="J5123" s="114"/>
      <c r="K5123" s="115" t="str">
        <f t="shared" si="231"/>
        <v/>
      </c>
      <c r="L5123" s="116" t="str">
        <f t="shared" ca="1" si="232"/>
        <v>-</v>
      </c>
      <c r="M5123" s="111" t="str">
        <f>IF(E5123="","",VLOOKUP(E5123,[1]PROJECTES!$C$14:$Z$5000,21,FALSE))</f>
        <v/>
      </c>
      <c r="N5123" s="117"/>
      <c r="O5123" s="118" t="s">
        <v>222</v>
      </c>
      <c r="P5123" s="119"/>
      <c r="Q5123" s="84"/>
      <c r="R5123" s="125"/>
      <c r="S5123" s="166"/>
      <c r="T5123" s="167"/>
    </row>
    <row r="5124" spans="1:20" s="121" customFormat="1" ht="20.100000000000001" customHeight="1" x14ac:dyDescent="0.3">
      <c r="A5124" s="80"/>
      <c r="B5124" s="110" t="str">
        <f>IF(E5124="","",VLOOKUP(E5124,[1]PROJECTES!$C$14:$G$5000,2,FALSE))</f>
        <v/>
      </c>
      <c r="C5124" s="80"/>
      <c r="D5124" s="283" t="str">
        <f>IF(E5124="","",VLOOKUP(E5124,[1]PROJECTES!$C$14:$G$5000,5,FALSE))</f>
        <v/>
      </c>
      <c r="E5124" s="79"/>
      <c r="F5124" s="110" t="str">
        <f>IF(I5124="","",VLOOKUP(I5124,[1]PROJECTES!$C$14:$G$5000,2,FALSE))</f>
        <v/>
      </c>
      <c r="G5124" s="112" t="str">
        <f>IF(E5124="","",VLOOKUP(E5124,[1]PROJECTES!$C$14:$G$5000,4,FALSE))</f>
        <v/>
      </c>
      <c r="H5124" s="95"/>
      <c r="I5124" s="113" t="str">
        <f>IF(H5124="","",VLOOKUP(H5124,BD!B$2:C$16,2,FALSE))</f>
        <v/>
      </c>
      <c r="J5124" s="114"/>
      <c r="K5124" s="115" t="str">
        <f t="shared" si="231"/>
        <v/>
      </c>
      <c r="L5124" s="116" t="str">
        <f t="shared" ca="1" si="232"/>
        <v>-</v>
      </c>
      <c r="M5124" s="111" t="str">
        <f>IF(E5124="","",VLOOKUP(E5124,[1]PROJECTES!$C$14:$Z$5000,21,FALSE))</f>
        <v/>
      </c>
      <c r="N5124" s="117"/>
      <c r="O5124" s="118" t="s">
        <v>222</v>
      </c>
      <c r="P5124" s="119"/>
      <c r="Q5124" s="84"/>
      <c r="R5124" s="125"/>
      <c r="S5124" s="166"/>
      <c r="T5124" s="167"/>
    </row>
    <row r="5125" spans="1:20" s="121" customFormat="1" ht="20.100000000000001" customHeight="1" x14ac:dyDescent="0.3">
      <c r="A5125" s="80"/>
      <c r="B5125" s="110" t="str">
        <f>IF(E5125="","",VLOOKUP(E5125,[1]PROJECTES!$C$14:$G$5000,2,FALSE))</f>
        <v/>
      </c>
      <c r="C5125" s="80"/>
      <c r="D5125" s="283" t="str">
        <f>IF(E5125="","",VLOOKUP(E5125,[1]PROJECTES!$C$14:$G$5000,5,FALSE))</f>
        <v/>
      </c>
      <c r="E5125" s="79"/>
      <c r="F5125" s="110" t="str">
        <f>IF(I5125="","",VLOOKUP(I5125,[1]PROJECTES!$C$14:$G$5000,2,FALSE))</f>
        <v/>
      </c>
      <c r="G5125" s="112" t="str">
        <f>IF(E5125="","",VLOOKUP(E5125,[1]PROJECTES!$C$14:$G$5000,4,FALSE))</f>
        <v/>
      </c>
      <c r="H5125" s="95"/>
      <c r="I5125" s="113" t="str">
        <f>IF(H5125="","",VLOOKUP(H5125,BD!B$2:C$16,2,FALSE))</f>
        <v/>
      </c>
      <c r="J5125" s="114"/>
      <c r="K5125" s="115" t="str">
        <f t="shared" si="231"/>
        <v/>
      </c>
      <c r="L5125" s="116" t="str">
        <f t="shared" ca="1" si="232"/>
        <v>-</v>
      </c>
      <c r="M5125" s="111" t="str">
        <f>IF(E5125="","",VLOOKUP(E5125,[1]PROJECTES!$C$14:$Z$5000,21,FALSE))</f>
        <v/>
      </c>
      <c r="N5125" s="117"/>
      <c r="O5125" s="118" t="s">
        <v>222</v>
      </c>
      <c r="P5125" s="119"/>
      <c r="Q5125" s="84"/>
      <c r="R5125" s="125"/>
      <c r="S5125" s="166"/>
      <c r="T5125" s="167"/>
    </row>
    <row r="5126" spans="1:20" s="121" customFormat="1" ht="20.100000000000001" customHeight="1" x14ac:dyDescent="0.3">
      <c r="A5126" s="80"/>
      <c r="B5126" s="110" t="str">
        <f>IF(E5126="","",VLOOKUP(E5126,[1]PROJECTES!$C$14:$G$5000,2,FALSE))</f>
        <v/>
      </c>
      <c r="C5126" s="80"/>
      <c r="D5126" s="283" t="str">
        <f>IF(E5126="","",VLOOKUP(E5126,[1]PROJECTES!$C$14:$G$5000,5,FALSE))</f>
        <v/>
      </c>
      <c r="E5126" s="79"/>
      <c r="F5126" s="110" t="str">
        <f>IF(I5126="","",VLOOKUP(I5126,[1]PROJECTES!$C$14:$G$5000,2,FALSE))</f>
        <v/>
      </c>
      <c r="G5126" s="112" t="str">
        <f>IF(E5126="","",VLOOKUP(E5126,[1]PROJECTES!$C$14:$G$5000,4,FALSE))</f>
        <v/>
      </c>
      <c r="H5126" s="95"/>
      <c r="I5126" s="113" t="str">
        <f>IF(H5126="","",VLOOKUP(H5126,BD!B$2:C$16,2,FALSE))</f>
        <v/>
      </c>
      <c r="J5126" s="114"/>
      <c r="K5126" s="115" t="str">
        <f t="shared" si="231"/>
        <v/>
      </c>
      <c r="L5126" s="116" t="str">
        <f t="shared" ca="1" si="232"/>
        <v>-</v>
      </c>
      <c r="M5126" s="111" t="str">
        <f>IF(E5126="","",VLOOKUP(E5126,[1]PROJECTES!$C$14:$Z$5000,21,FALSE))</f>
        <v/>
      </c>
      <c r="N5126" s="117"/>
      <c r="O5126" s="118" t="s">
        <v>222</v>
      </c>
      <c r="P5126" s="119"/>
      <c r="Q5126" s="84"/>
      <c r="R5126" s="125"/>
      <c r="S5126" s="166"/>
      <c r="T5126" s="167"/>
    </row>
    <row r="5127" spans="1:20" s="121" customFormat="1" ht="20.100000000000001" customHeight="1" x14ac:dyDescent="0.3">
      <c r="A5127" s="80"/>
      <c r="B5127" s="110" t="str">
        <f>IF(E5127="","",VLOOKUP(E5127,[1]PROJECTES!$C$14:$G$5000,2,FALSE))</f>
        <v/>
      </c>
      <c r="C5127" s="80"/>
      <c r="D5127" s="283" t="str">
        <f>IF(E5127="","",VLOOKUP(E5127,[1]PROJECTES!$C$14:$G$5000,5,FALSE))</f>
        <v/>
      </c>
      <c r="E5127" s="79"/>
      <c r="F5127" s="110" t="str">
        <f>IF(I5127="","",VLOOKUP(I5127,[1]PROJECTES!$C$14:$G$5000,2,FALSE))</f>
        <v/>
      </c>
      <c r="G5127" s="112" t="str">
        <f>IF(E5127="","",VLOOKUP(E5127,[1]PROJECTES!$C$14:$G$5000,4,FALSE))</f>
        <v/>
      </c>
      <c r="H5127" s="95"/>
      <c r="I5127" s="113" t="str">
        <f>IF(H5127="","",VLOOKUP(H5127,BD!B$2:C$16,2,FALSE))</f>
        <v/>
      </c>
      <c r="J5127" s="114"/>
      <c r="K5127" s="115" t="str">
        <f t="shared" si="231"/>
        <v/>
      </c>
      <c r="L5127" s="116" t="str">
        <f t="shared" ca="1" si="232"/>
        <v>-</v>
      </c>
      <c r="M5127" s="111" t="str">
        <f>IF(E5127="","",VLOOKUP(E5127,[1]PROJECTES!$C$14:$Z$5000,21,FALSE))</f>
        <v/>
      </c>
      <c r="N5127" s="117"/>
      <c r="O5127" s="118" t="s">
        <v>222</v>
      </c>
      <c r="P5127" s="119"/>
      <c r="Q5127" s="84"/>
      <c r="R5127" s="125"/>
      <c r="S5127" s="166"/>
      <c r="T5127" s="167"/>
    </row>
    <row r="5128" spans="1:20" s="121" customFormat="1" ht="20.100000000000001" customHeight="1" x14ac:dyDescent="0.3">
      <c r="A5128" s="80"/>
      <c r="B5128" s="110" t="str">
        <f>IF(E5128="","",VLOOKUP(E5128,[1]PROJECTES!$C$14:$G$5000,2,FALSE))</f>
        <v/>
      </c>
      <c r="C5128" s="80"/>
      <c r="D5128" s="283" t="str">
        <f>IF(E5128="","",VLOOKUP(E5128,[1]PROJECTES!$C$14:$G$5000,5,FALSE))</f>
        <v/>
      </c>
      <c r="E5128" s="79"/>
      <c r="F5128" s="110" t="str">
        <f>IF(I5128="","",VLOOKUP(I5128,[1]PROJECTES!$C$14:$G$5000,2,FALSE))</f>
        <v/>
      </c>
      <c r="G5128" s="112" t="str">
        <f>IF(E5128="","",VLOOKUP(E5128,[1]PROJECTES!$C$14:$G$5000,4,FALSE))</f>
        <v/>
      </c>
      <c r="H5128" s="95"/>
      <c r="I5128" s="113" t="str">
        <f>IF(H5128="","",VLOOKUP(H5128,BD!B$2:C$16,2,FALSE))</f>
        <v/>
      </c>
      <c r="J5128" s="114"/>
      <c r="K5128" s="115" t="str">
        <f t="shared" si="231"/>
        <v/>
      </c>
      <c r="L5128" s="116" t="str">
        <f t="shared" ca="1" si="232"/>
        <v>-</v>
      </c>
      <c r="M5128" s="111" t="str">
        <f>IF(E5128="","",VLOOKUP(E5128,[1]PROJECTES!$C$14:$Z$5000,21,FALSE))</f>
        <v/>
      </c>
      <c r="N5128" s="117"/>
      <c r="O5128" s="118" t="s">
        <v>222</v>
      </c>
      <c r="P5128" s="119"/>
      <c r="Q5128" s="84"/>
      <c r="R5128" s="125"/>
      <c r="S5128" s="166"/>
      <c r="T5128" s="167"/>
    </row>
    <row r="5129" spans="1:20" s="121" customFormat="1" ht="20.100000000000001" customHeight="1" x14ac:dyDescent="0.3">
      <c r="A5129" s="80"/>
      <c r="B5129" s="110" t="str">
        <f>IF(E5129="","",VLOOKUP(E5129,[1]PROJECTES!$C$14:$G$5000,2,FALSE))</f>
        <v/>
      </c>
      <c r="C5129" s="80"/>
      <c r="D5129" s="283" t="str">
        <f>IF(E5129="","",VLOOKUP(E5129,[1]PROJECTES!$C$14:$G$5000,5,FALSE))</f>
        <v/>
      </c>
      <c r="E5129" s="79"/>
      <c r="F5129" s="110" t="str">
        <f>IF(I5129="","",VLOOKUP(I5129,[1]PROJECTES!$C$14:$G$5000,2,FALSE))</f>
        <v/>
      </c>
      <c r="G5129" s="112" t="str">
        <f>IF(E5129="","",VLOOKUP(E5129,[1]PROJECTES!$C$14:$G$5000,4,FALSE))</f>
        <v/>
      </c>
      <c r="H5129" s="95"/>
      <c r="I5129" s="113" t="str">
        <f>IF(H5129="","",VLOOKUP(H5129,BD!B$2:C$16,2,FALSE))</f>
        <v/>
      </c>
      <c r="J5129" s="114"/>
      <c r="K5129" s="115" t="str">
        <f t="shared" si="231"/>
        <v/>
      </c>
      <c r="L5129" s="116" t="str">
        <f t="shared" ca="1" si="232"/>
        <v>-</v>
      </c>
      <c r="M5129" s="111" t="str">
        <f>IF(E5129="","",VLOOKUP(E5129,[1]PROJECTES!$C$14:$Z$5000,21,FALSE))</f>
        <v/>
      </c>
      <c r="N5129" s="117"/>
      <c r="O5129" s="118" t="s">
        <v>222</v>
      </c>
      <c r="P5129" s="119"/>
      <c r="Q5129" s="84"/>
      <c r="R5129" s="125"/>
      <c r="S5129" s="166"/>
      <c r="T5129" s="167"/>
    </row>
    <row r="5130" spans="1:20" s="121" customFormat="1" ht="20.100000000000001" customHeight="1" x14ac:dyDescent="0.3">
      <c r="A5130" s="80"/>
      <c r="B5130" s="110" t="str">
        <f>IF(E5130="","",VLOOKUP(E5130,[1]PROJECTES!$C$14:$G$5000,2,FALSE))</f>
        <v/>
      </c>
      <c r="C5130" s="80"/>
      <c r="D5130" s="283" t="str">
        <f>IF(E5130="","",VLOOKUP(E5130,[1]PROJECTES!$C$14:$G$5000,5,FALSE))</f>
        <v/>
      </c>
      <c r="E5130" s="79"/>
      <c r="F5130" s="110" t="str">
        <f>IF(I5130="","",VLOOKUP(I5130,[1]PROJECTES!$C$14:$G$5000,2,FALSE))</f>
        <v/>
      </c>
      <c r="G5130" s="112" t="str">
        <f>IF(E5130="","",VLOOKUP(E5130,[1]PROJECTES!$C$14:$G$5000,4,FALSE))</f>
        <v/>
      </c>
      <c r="H5130" s="95"/>
      <c r="I5130" s="113" t="str">
        <f>IF(H5130="","",VLOOKUP(H5130,BD!B$2:C$16,2,FALSE))</f>
        <v/>
      </c>
      <c r="J5130" s="147"/>
      <c r="K5130" s="115" t="str">
        <f t="shared" si="231"/>
        <v/>
      </c>
      <c r="L5130" s="116" t="str">
        <f t="shared" ca="1" si="232"/>
        <v>-</v>
      </c>
      <c r="M5130" s="111" t="str">
        <f>IF(E5130="","",VLOOKUP(E5130,[1]PROJECTES!$C$14:$Z$5000,21,FALSE))</f>
        <v/>
      </c>
      <c r="N5130" s="117"/>
      <c r="O5130" s="118" t="s">
        <v>222</v>
      </c>
      <c r="P5130" s="119"/>
      <c r="Q5130" s="84"/>
      <c r="R5130" s="125"/>
      <c r="S5130" s="166"/>
      <c r="T5130" s="167"/>
    </row>
    <row r="5131" spans="1:20" s="121" customFormat="1" ht="20.100000000000001" customHeight="1" x14ac:dyDescent="0.3">
      <c r="A5131" s="80"/>
      <c r="B5131" s="110" t="str">
        <f>IF(E5131="","",VLOOKUP(E5131,[1]PROJECTES!$C$14:$G$5000,2,FALSE))</f>
        <v/>
      </c>
      <c r="C5131" s="80"/>
      <c r="D5131" s="283" t="str">
        <f>IF(E5131="","",VLOOKUP(E5131,[1]PROJECTES!$C$14:$G$5000,5,FALSE))</f>
        <v/>
      </c>
      <c r="E5131" s="79"/>
      <c r="F5131" s="110" t="str">
        <f>IF(I5131="","",VLOOKUP(I5131,[1]PROJECTES!$C$14:$G$5000,2,FALSE))</f>
        <v/>
      </c>
      <c r="G5131" s="112" t="str">
        <f>IF(E5131="","",VLOOKUP(E5131,[1]PROJECTES!$C$14:$G$5000,4,FALSE))</f>
        <v/>
      </c>
      <c r="H5131" s="95"/>
      <c r="I5131" s="113" t="str">
        <f>IF(H5131="","",VLOOKUP(H5131,BD!B$2:C$16,2,FALSE))</f>
        <v/>
      </c>
      <c r="J5131" s="114"/>
      <c r="K5131" s="115" t="str">
        <f t="shared" si="231"/>
        <v/>
      </c>
      <c r="L5131" s="116" t="str">
        <f t="shared" ca="1" si="232"/>
        <v>-</v>
      </c>
      <c r="M5131" s="111" t="str">
        <f>IF(E5131="","",VLOOKUP(E5131,[1]PROJECTES!$C$14:$Z$5000,21,FALSE))</f>
        <v/>
      </c>
      <c r="N5131" s="117"/>
      <c r="O5131" s="118" t="s">
        <v>222</v>
      </c>
      <c r="P5131" s="119"/>
      <c r="Q5131" s="84"/>
      <c r="R5131" s="125"/>
      <c r="S5131" s="166"/>
      <c r="T5131" s="167"/>
    </row>
    <row r="5132" spans="1:20" s="121" customFormat="1" ht="20.100000000000001" customHeight="1" x14ac:dyDescent="0.3">
      <c r="A5132" s="80"/>
      <c r="B5132" s="110" t="str">
        <f>IF(E5132="","",VLOOKUP(E5132,[1]PROJECTES!$C$14:$G$5000,2,FALSE))</f>
        <v/>
      </c>
      <c r="C5132" s="80"/>
      <c r="D5132" s="283" t="str">
        <f>IF(E5132="","",VLOOKUP(E5132,[1]PROJECTES!$C$14:$G$5000,5,FALSE))</f>
        <v/>
      </c>
      <c r="E5132" s="79"/>
      <c r="F5132" s="110" t="str">
        <f>IF(I5132="","",VLOOKUP(I5132,[1]PROJECTES!$C$14:$G$5000,2,FALSE))</f>
        <v/>
      </c>
      <c r="G5132" s="112" t="str">
        <f>IF(E5132="","",VLOOKUP(E5132,[1]PROJECTES!$C$14:$G$5000,4,FALSE))</f>
        <v/>
      </c>
      <c r="H5132" s="95"/>
      <c r="I5132" s="113" t="str">
        <f>IF(H5132="","",VLOOKUP(H5132,BD!B$2:C$16,2,FALSE))</f>
        <v/>
      </c>
      <c r="J5132" s="114"/>
      <c r="K5132" s="115" t="str">
        <f t="shared" si="231"/>
        <v/>
      </c>
      <c r="L5132" s="116" t="str">
        <f t="shared" ca="1" si="232"/>
        <v>-</v>
      </c>
      <c r="M5132" s="111" t="str">
        <f>IF(E5132="","",VLOOKUP(E5132,[1]PROJECTES!$C$14:$Z$5000,21,FALSE))</f>
        <v/>
      </c>
      <c r="N5132" s="117"/>
      <c r="O5132" s="118" t="s">
        <v>222</v>
      </c>
      <c r="P5132" s="119"/>
      <c r="Q5132" s="84"/>
      <c r="R5132" s="125"/>
      <c r="S5132" s="166"/>
      <c r="T5132" s="167"/>
    </row>
    <row r="5133" spans="1:20" s="121" customFormat="1" ht="20.100000000000001" customHeight="1" x14ac:dyDescent="0.3">
      <c r="A5133" s="80"/>
      <c r="B5133" s="110" t="str">
        <f>IF(E5133="","",VLOOKUP(E5133,[1]PROJECTES!$C$14:$G$5000,2,FALSE))</f>
        <v/>
      </c>
      <c r="C5133" s="80"/>
      <c r="D5133" s="283" t="str">
        <f>IF(E5133="","",VLOOKUP(E5133,[1]PROJECTES!$C$14:$G$5000,5,FALSE))</f>
        <v/>
      </c>
      <c r="E5133" s="157"/>
      <c r="F5133" s="110" t="str">
        <f>IF(I5133="","",VLOOKUP(I5133,[1]PROJECTES!$C$14:$G$5000,2,FALSE))</f>
        <v/>
      </c>
      <c r="G5133" s="112" t="str">
        <f>IF(E5133="","",VLOOKUP(E5133,[1]PROJECTES!$C$14:$G$5000,4,FALSE))</f>
        <v/>
      </c>
      <c r="H5133" s="95"/>
      <c r="I5133" s="113" t="str">
        <f>IF(H5133="","",VLOOKUP(H5133,BD!B$2:C$16,2,FALSE))</f>
        <v/>
      </c>
      <c r="J5133" s="114"/>
      <c r="K5133" s="115" t="str">
        <f t="shared" si="231"/>
        <v/>
      </c>
      <c r="L5133" s="116" t="str">
        <f t="shared" ca="1" si="232"/>
        <v>-</v>
      </c>
      <c r="M5133" s="111" t="str">
        <f>IF(E5133="","",VLOOKUP(E5133,[1]PROJECTES!$C$14:$Z$5000,21,FALSE))</f>
        <v/>
      </c>
      <c r="N5133" s="117"/>
      <c r="O5133" s="118" t="s">
        <v>222</v>
      </c>
      <c r="P5133" s="119"/>
      <c r="Q5133" s="84"/>
      <c r="R5133" s="249"/>
      <c r="S5133" s="166"/>
      <c r="T5133" s="167"/>
    </row>
    <row r="5134" spans="1:20" s="121" customFormat="1" ht="20.100000000000001" customHeight="1" x14ac:dyDescent="0.3">
      <c r="A5134" s="80"/>
      <c r="B5134" s="110" t="str">
        <f>IF(E5134="","",VLOOKUP(E5134,[1]PROJECTES!$C$14:$G$5000,2,FALSE))</f>
        <v/>
      </c>
      <c r="C5134" s="80"/>
      <c r="D5134" s="283" t="str">
        <f>IF(E5134="","",VLOOKUP(E5134,[1]PROJECTES!$C$14:$G$5000,5,FALSE))</f>
        <v/>
      </c>
      <c r="E5134" s="155"/>
      <c r="F5134" s="110" t="str">
        <f>IF(I5134="","",VLOOKUP(I5134,[1]PROJECTES!$C$14:$G$5000,2,FALSE))</f>
        <v/>
      </c>
      <c r="G5134" s="112" t="str">
        <f>IF(E5134="","",VLOOKUP(E5134,[1]PROJECTES!$C$14:$G$5000,4,FALSE))</f>
        <v/>
      </c>
      <c r="H5134" s="95"/>
      <c r="I5134" s="113" t="str">
        <f>IF(H5134="","",VLOOKUP(H5134,BD!B$2:C$16,2,FALSE))</f>
        <v/>
      </c>
      <c r="J5134" s="114"/>
      <c r="K5134" s="115" t="str">
        <f t="shared" si="231"/>
        <v/>
      </c>
      <c r="L5134" s="116" t="str">
        <f t="shared" ca="1" si="232"/>
        <v>-</v>
      </c>
      <c r="M5134" s="111" t="str">
        <f>IF(E5134="","",VLOOKUP(E5134,[1]PROJECTES!$C$14:$Z$5000,21,FALSE))</f>
        <v/>
      </c>
      <c r="N5134" s="117"/>
      <c r="O5134" s="118" t="s">
        <v>222</v>
      </c>
      <c r="P5134" s="119"/>
      <c r="Q5134" s="84"/>
      <c r="R5134" s="249"/>
      <c r="S5134" s="166"/>
      <c r="T5134" s="167"/>
    </row>
    <row r="5135" spans="1:20" s="121" customFormat="1" ht="20.100000000000001" customHeight="1" x14ac:dyDescent="0.3">
      <c r="A5135" s="80"/>
      <c r="B5135" s="110" t="str">
        <f>IF(E5135="","",VLOOKUP(E5135,[1]PROJECTES!$C$14:$G$5000,2,FALSE))</f>
        <v/>
      </c>
      <c r="C5135" s="80"/>
      <c r="D5135" s="283" t="str">
        <f>IF(E5135="","",VLOOKUP(E5135,[1]PROJECTES!$C$14:$G$5000,5,FALSE))</f>
        <v/>
      </c>
      <c r="E5135" s="155"/>
      <c r="F5135" s="110" t="str">
        <f>IF(I5135="","",VLOOKUP(I5135,[1]PROJECTES!$C$14:$G$5000,2,FALSE))</f>
        <v/>
      </c>
      <c r="G5135" s="112" t="str">
        <f>IF(E5135="","",VLOOKUP(E5135,[1]PROJECTES!$C$14:$G$5000,4,FALSE))</f>
        <v/>
      </c>
      <c r="H5135" s="95"/>
      <c r="I5135" s="113" t="str">
        <f>IF(H5135="","",VLOOKUP(H5135,BD!B$2:C$16,2,FALSE))</f>
        <v/>
      </c>
      <c r="J5135" s="114"/>
      <c r="K5135" s="115" t="str">
        <f t="shared" si="231"/>
        <v/>
      </c>
      <c r="L5135" s="116" t="str">
        <f t="shared" ca="1" si="232"/>
        <v>-</v>
      </c>
      <c r="M5135" s="111" t="str">
        <f>IF(E5135="","",VLOOKUP(E5135,[1]PROJECTES!$C$14:$Z$5000,21,FALSE))</f>
        <v/>
      </c>
      <c r="N5135" s="117"/>
      <c r="O5135" s="118" t="s">
        <v>222</v>
      </c>
      <c r="P5135" s="119"/>
      <c r="Q5135" s="84"/>
      <c r="R5135" s="249"/>
      <c r="S5135" s="166"/>
      <c r="T5135" s="167"/>
    </row>
    <row r="5136" spans="1:20" s="121" customFormat="1" ht="20.100000000000001" customHeight="1" x14ac:dyDescent="0.3">
      <c r="A5136" s="80"/>
      <c r="B5136" s="110" t="str">
        <f>IF(E5136="","",VLOOKUP(E5136,[1]PROJECTES!$C$14:$G$5000,2,FALSE))</f>
        <v/>
      </c>
      <c r="C5136" s="80"/>
      <c r="D5136" s="283" t="str">
        <f>IF(E5136="","",VLOOKUP(E5136,[1]PROJECTES!$C$14:$G$5000,5,FALSE))</f>
        <v/>
      </c>
      <c r="E5136" s="157"/>
      <c r="F5136" s="110" t="str">
        <f>IF(I5136="","",VLOOKUP(I5136,[1]PROJECTES!$C$14:$G$5000,2,FALSE))</f>
        <v/>
      </c>
      <c r="G5136" s="112" t="str">
        <f>IF(E5136="","",VLOOKUP(E5136,[1]PROJECTES!$C$14:$G$5000,4,FALSE))</f>
        <v/>
      </c>
      <c r="H5136" s="95"/>
      <c r="I5136" s="113" t="str">
        <f>IF(H5136="","",VLOOKUP(H5136,BD!B$2:C$16,2,FALSE))</f>
        <v/>
      </c>
      <c r="J5136" s="114"/>
      <c r="K5136" s="115" t="str">
        <f t="shared" si="231"/>
        <v/>
      </c>
      <c r="L5136" s="116" t="str">
        <f t="shared" ca="1" si="232"/>
        <v>-</v>
      </c>
      <c r="M5136" s="111" t="str">
        <f>IF(E5136="","",VLOOKUP(E5136,[1]PROJECTES!$C$14:$Z$5000,21,FALSE))</f>
        <v/>
      </c>
      <c r="N5136" s="117"/>
      <c r="O5136" s="118" t="s">
        <v>222</v>
      </c>
      <c r="P5136" s="119"/>
      <c r="Q5136" s="84"/>
      <c r="R5136" s="249"/>
      <c r="S5136" s="166"/>
      <c r="T5136" s="167"/>
    </row>
    <row r="5137" spans="1:20" s="121" customFormat="1" ht="20.100000000000001" customHeight="1" x14ac:dyDescent="0.3">
      <c r="A5137" s="80"/>
      <c r="B5137" s="110" t="str">
        <f>IF(E5137="","",VLOOKUP(E5137,[1]PROJECTES!$C$14:$G$5000,2,FALSE))</f>
        <v/>
      </c>
      <c r="C5137" s="80"/>
      <c r="D5137" s="283" t="str">
        <f>IF(E5137="","",VLOOKUP(E5137,[1]PROJECTES!$C$14:$G$5000,5,FALSE))</f>
        <v/>
      </c>
      <c r="E5137" s="157"/>
      <c r="F5137" s="110" t="str">
        <f>IF(I5137="","",VLOOKUP(I5137,[1]PROJECTES!$C$14:$G$5000,2,FALSE))</f>
        <v/>
      </c>
      <c r="G5137" s="112" t="str">
        <f>IF(E5137="","",VLOOKUP(E5137,[1]PROJECTES!$C$14:$G$5000,4,FALSE))</f>
        <v/>
      </c>
      <c r="H5137" s="95"/>
      <c r="I5137" s="113" t="str">
        <f>IF(H5137="","",VLOOKUP(H5137,BD!B$2:C$16,2,FALSE))</f>
        <v/>
      </c>
      <c r="J5137" s="114"/>
      <c r="K5137" s="115" t="str">
        <f t="shared" si="231"/>
        <v/>
      </c>
      <c r="L5137" s="116" t="str">
        <f t="shared" ca="1" si="232"/>
        <v>-</v>
      </c>
      <c r="M5137" s="111" t="str">
        <f>IF(E5137="","",VLOOKUP(E5137,[1]PROJECTES!$C$14:$Z$5000,21,FALSE))</f>
        <v/>
      </c>
      <c r="N5137" s="117"/>
      <c r="O5137" s="118" t="s">
        <v>222</v>
      </c>
      <c r="P5137" s="119"/>
      <c r="Q5137" s="84"/>
      <c r="R5137" s="249"/>
      <c r="S5137" s="166"/>
      <c r="T5137" s="167"/>
    </row>
    <row r="5138" spans="1:20" s="121" customFormat="1" ht="20.100000000000001" customHeight="1" x14ac:dyDescent="0.3">
      <c r="A5138" s="80"/>
      <c r="B5138" s="110" t="str">
        <f>IF(E5138="","",VLOOKUP(E5138,[1]PROJECTES!$C$14:$G$5000,2,FALSE))</f>
        <v/>
      </c>
      <c r="C5138" s="80"/>
      <c r="D5138" s="283" t="str">
        <f>IF(E5138="","",VLOOKUP(E5138,[1]PROJECTES!$C$14:$G$5000,5,FALSE))</f>
        <v/>
      </c>
      <c r="E5138" s="157"/>
      <c r="F5138" s="110" t="str">
        <f>IF(I5138="","",VLOOKUP(I5138,[1]PROJECTES!$C$14:$G$5000,2,FALSE))</f>
        <v/>
      </c>
      <c r="G5138" s="112" t="str">
        <f>IF(E5138="","",VLOOKUP(E5138,[1]PROJECTES!$C$14:$G$5000,4,FALSE))</f>
        <v/>
      </c>
      <c r="H5138" s="95"/>
      <c r="I5138" s="113" t="str">
        <f>IF(H5138="","",VLOOKUP(H5138,BD!B$2:C$16,2,FALSE))</f>
        <v/>
      </c>
      <c r="J5138" s="114"/>
      <c r="K5138" s="115" t="str">
        <f t="shared" si="231"/>
        <v/>
      </c>
      <c r="L5138" s="116" t="str">
        <f t="shared" ca="1" si="232"/>
        <v>-</v>
      </c>
      <c r="M5138" s="111" t="str">
        <f>IF(E5138="","",VLOOKUP(E5138,[1]PROJECTES!$C$14:$Z$5000,21,FALSE))</f>
        <v/>
      </c>
      <c r="N5138" s="117"/>
      <c r="O5138" s="118" t="s">
        <v>222</v>
      </c>
      <c r="P5138" s="119"/>
      <c r="Q5138" s="84"/>
      <c r="R5138" s="249"/>
      <c r="S5138" s="166"/>
      <c r="T5138" s="167"/>
    </row>
    <row r="5139" spans="1:20" s="121" customFormat="1" ht="20.100000000000001" customHeight="1" x14ac:dyDescent="0.3">
      <c r="A5139" s="80"/>
      <c r="B5139" s="110" t="str">
        <f>IF(E5139="","",VLOOKUP(E5139,[1]PROJECTES!$C$14:$G$5000,2,FALSE))</f>
        <v/>
      </c>
      <c r="C5139" s="80"/>
      <c r="D5139" s="283" t="str">
        <f>IF(E5139="","",VLOOKUP(E5139,[1]PROJECTES!$C$14:$G$5000,5,FALSE))</f>
        <v/>
      </c>
      <c r="E5139" s="157"/>
      <c r="F5139" s="110" t="str">
        <f>IF(I5139="","",VLOOKUP(I5139,[1]PROJECTES!$C$14:$G$5000,2,FALSE))</f>
        <v/>
      </c>
      <c r="G5139" s="112" t="str">
        <f>IF(E5139="","",VLOOKUP(E5139,[1]PROJECTES!$C$14:$G$5000,4,FALSE))</f>
        <v/>
      </c>
      <c r="H5139" s="95"/>
      <c r="I5139" s="113" t="str">
        <f>IF(H5139="","",VLOOKUP(H5139,BD!B$2:C$16,2,FALSE))</f>
        <v/>
      </c>
      <c r="J5139" s="114"/>
      <c r="K5139" s="115" t="str">
        <f t="shared" si="231"/>
        <v/>
      </c>
      <c r="L5139" s="116" t="str">
        <f t="shared" ca="1" si="232"/>
        <v>-</v>
      </c>
      <c r="M5139" s="111" t="str">
        <f>IF(E5139="","",VLOOKUP(E5139,[1]PROJECTES!$C$14:$Z$5000,21,FALSE))</f>
        <v/>
      </c>
      <c r="N5139" s="117"/>
      <c r="O5139" s="118" t="s">
        <v>222</v>
      </c>
      <c r="P5139" s="119"/>
      <c r="Q5139" s="84"/>
      <c r="R5139" s="249"/>
      <c r="S5139" s="166"/>
      <c r="T5139" s="167"/>
    </row>
    <row r="5140" spans="1:20" s="121" customFormat="1" ht="20.100000000000001" customHeight="1" x14ac:dyDescent="0.3">
      <c r="A5140" s="80"/>
      <c r="B5140" s="110" t="str">
        <f>IF(E5140="","",VLOOKUP(E5140,[1]PROJECTES!$C$14:$G$5000,2,FALSE))</f>
        <v/>
      </c>
      <c r="C5140" s="80"/>
      <c r="D5140" s="283" t="str">
        <f>IF(E5140="","",VLOOKUP(E5140,[1]PROJECTES!$C$14:$G$5000,5,FALSE))</f>
        <v/>
      </c>
      <c r="E5140" s="157"/>
      <c r="F5140" s="110" t="str">
        <f>IF(I5140="","",VLOOKUP(I5140,[1]PROJECTES!$C$14:$G$5000,2,FALSE))</f>
        <v/>
      </c>
      <c r="G5140" s="112" t="str">
        <f>IF(E5140="","",VLOOKUP(E5140,[1]PROJECTES!$C$14:$G$5000,4,FALSE))</f>
        <v/>
      </c>
      <c r="H5140" s="95"/>
      <c r="I5140" s="113" t="str">
        <f>IF(H5140="","",VLOOKUP(H5140,BD!B$2:C$16,2,FALSE))</f>
        <v/>
      </c>
      <c r="J5140" s="114"/>
      <c r="K5140" s="115" t="str">
        <f t="shared" si="231"/>
        <v/>
      </c>
      <c r="L5140" s="116" t="str">
        <f t="shared" ca="1" si="232"/>
        <v>-</v>
      </c>
      <c r="M5140" s="111" t="str">
        <f>IF(E5140="","",VLOOKUP(E5140,[1]PROJECTES!$C$14:$Z$5000,21,FALSE))</f>
        <v/>
      </c>
      <c r="N5140" s="117"/>
      <c r="O5140" s="118" t="s">
        <v>222</v>
      </c>
      <c r="P5140" s="119"/>
      <c r="Q5140" s="84"/>
      <c r="R5140" s="249"/>
      <c r="S5140" s="166"/>
      <c r="T5140" s="167"/>
    </row>
    <row r="5141" spans="1:20" s="121" customFormat="1" ht="20.100000000000001" customHeight="1" x14ac:dyDescent="0.3">
      <c r="A5141" s="80"/>
      <c r="B5141" s="110" t="str">
        <f>IF(E5141="","",VLOOKUP(E5141,[1]PROJECTES!$C$14:$G$5000,2,FALSE))</f>
        <v/>
      </c>
      <c r="C5141" s="80"/>
      <c r="D5141" s="283" t="str">
        <f>IF(E5141="","",VLOOKUP(E5141,[1]PROJECTES!$C$14:$G$5000,5,FALSE))</f>
        <v/>
      </c>
      <c r="E5141" s="157"/>
      <c r="F5141" s="110" t="str">
        <f>IF(I5141="","",VLOOKUP(I5141,[1]PROJECTES!$C$14:$G$5000,2,FALSE))</f>
        <v/>
      </c>
      <c r="G5141" s="112" t="str">
        <f>IF(E5141="","",VLOOKUP(E5141,[1]PROJECTES!$C$14:$G$5000,4,FALSE))</f>
        <v/>
      </c>
      <c r="H5141" s="95"/>
      <c r="I5141" s="113" t="str">
        <f>IF(H5141="","",VLOOKUP(H5141,BD!B$2:C$16,2,FALSE))</f>
        <v/>
      </c>
      <c r="J5141" s="114"/>
      <c r="K5141" s="115" t="str">
        <f t="shared" si="231"/>
        <v/>
      </c>
      <c r="L5141" s="116" t="str">
        <f t="shared" ca="1" si="232"/>
        <v>-</v>
      </c>
      <c r="M5141" s="111" t="str">
        <f>IF(E5141="","",VLOOKUP(E5141,[1]PROJECTES!$C$14:$Z$5000,21,FALSE))</f>
        <v/>
      </c>
      <c r="N5141" s="117"/>
      <c r="O5141" s="118" t="s">
        <v>222</v>
      </c>
      <c r="P5141" s="119"/>
      <c r="Q5141" s="84"/>
      <c r="R5141" s="249"/>
      <c r="S5141" s="166"/>
      <c r="T5141" s="167"/>
    </row>
    <row r="5142" spans="1:20" s="121" customFormat="1" ht="20.100000000000001" customHeight="1" x14ac:dyDescent="0.3">
      <c r="A5142" s="80"/>
      <c r="B5142" s="110" t="str">
        <f>IF(E5142="","",VLOOKUP(E5142,[1]PROJECTES!$C$14:$G$5000,2,FALSE))</f>
        <v/>
      </c>
      <c r="C5142" s="80"/>
      <c r="D5142" s="283" t="str">
        <f>IF(E5142="","",VLOOKUP(E5142,[1]PROJECTES!$C$14:$G$5000,5,FALSE))</f>
        <v/>
      </c>
      <c r="E5142" s="157"/>
      <c r="F5142" s="110" t="str">
        <f>IF(I5142="","",VLOOKUP(I5142,[1]PROJECTES!$C$14:$G$5000,2,FALSE))</f>
        <v/>
      </c>
      <c r="G5142" s="112" t="str">
        <f>IF(E5142="","",VLOOKUP(E5142,[1]PROJECTES!$C$14:$G$5000,4,FALSE))</f>
        <v/>
      </c>
      <c r="H5142" s="95"/>
      <c r="I5142" s="113" t="str">
        <f>IF(H5142="","",VLOOKUP(H5142,BD!B$2:C$16,2,FALSE))</f>
        <v/>
      </c>
      <c r="J5142" s="114"/>
      <c r="K5142" s="115" t="str">
        <f t="shared" si="231"/>
        <v/>
      </c>
      <c r="L5142" s="116" t="str">
        <f t="shared" ca="1" si="232"/>
        <v>-</v>
      </c>
      <c r="M5142" s="111" t="str">
        <f>IF(E5142="","",VLOOKUP(E5142,[1]PROJECTES!$C$14:$Z$5000,21,FALSE))</f>
        <v/>
      </c>
      <c r="N5142" s="117"/>
      <c r="O5142" s="118" t="s">
        <v>222</v>
      </c>
      <c r="P5142" s="119"/>
      <c r="Q5142" s="84"/>
      <c r="R5142" s="249"/>
      <c r="S5142" s="166"/>
      <c r="T5142" s="167"/>
    </row>
    <row r="5143" spans="1:20" s="121" customFormat="1" ht="20.100000000000001" customHeight="1" x14ac:dyDescent="0.3">
      <c r="A5143" s="80"/>
      <c r="B5143" s="110" t="str">
        <f>IF(E5143="","",VLOOKUP(E5143,[1]PROJECTES!$C$14:$G$5000,2,FALSE))</f>
        <v/>
      </c>
      <c r="C5143" s="80"/>
      <c r="D5143" s="283" t="str">
        <f>IF(E5143="","",VLOOKUP(E5143,[1]PROJECTES!$C$14:$G$5000,5,FALSE))</f>
        <v/>
      </c>
      <c r="E5143" s="157"/>
      <c r="F5143" s="110" t="str">
        <f>IF(I5143="","",VLOOKUP(I5143,[1]PROJECTES!$C$14:$G$5000,2,FALSE))</f>
        <v/>
      </c>
      <c r="G5143" s="112" t="str">
        <f>IF(E5143="","",VLOOKUP(E5143,[1]PROJECTES!$C$14:$G$5000,4,FALSE))</f>
        <v/>
      </c>
      <c r="H5143" s="95"/>
      <c r="I5143" s="113" t="str">
        <f>IF(H5143="","",VLOOKUP(H5143,BD!B$2:C$16,2,FALSE))</f>
        <v/>
      </c>
      <c r="J5143" s="114"/>
      <c r="K5143" s="115" t="str">
        <f t="shared" si="231"/>
        <v/>
      </c>
      <c r="L5143" s="116" t="str">
        <f t="shared" ca="1" si="232"/>
        <v>-</v>
      </c>
      <c r="M5143" s="111" t="str">
        <f>IF(E5143="","",VLOOKUP(E5143,[1]PROJECTES!$C$14:$Z$5000,21,FALSE))</f>
        <v/>
      </c>
      <c r="N5143" s="117"/>
      <c r="O5143" s="118" t="s">
        <v>222</v>
      </c>
      <c r="P5143" s="119"/>
      <c r="Q5143" s="84"/>
      <c r="R5143" s="249"/>
      <c r="S5143" s="166"/>
      <c r="T5143" s="167"/>
    </row>
    <row r="5144" spans="1:20" s="121" customFormat="1" ht="20.100000000000001" customHeight="1" x14ac:dyDescent="0.3">
      <c r="A5144" s="80"/>
      <c r="B5144" s="110" t="str">
        <f>IF(E5144="","",VLOOKUP(E5144,[1]PROJECTES!$C$14:$G$5000,2,FALSE))</f>
        <v/>
      </c>
      <c r="C5144" s="80"/>
      <c r="D5144" s="283" t="str">
        <f>IF(E5144="","",VLOOKUP(E5144,[1]PROJECTES!$C$14:$G$5000,5,FALSE))</f>
        <v/>
      </c>
      <c r="E5144" s="157"/>
      <c r="F5144" s="110" t="str">
        <f>IF(I5144="","",VLOOKUP(I5144,[1]PROJECTES!$C$14:$G$5000,2,FALSE))</f>
        <v/>
      </c>
      <c r="G5144" s="112" t="str">
        <f>IF(E5144="","",VLOOKUP(E5144,[1]PROJECTES!$C$14:$G$5000,4,FALSE))</f>
        <v/>
      </c>
      <c r="H5144" s="95"/>
      <c r="I5144" s="113" t="str">
        <f>IF(H5144="","",VLOOKUP(H5144,BD!B$2:C$16,2,FALSE))</f>
        <v/>
      </c>
      <c r="J5144" s="114"/>
      <c r="K5144" s="115" t="str">
        <f t="shared" si="231"/>
        <v/>
      </c>
      <c r="L5144" s="116" t="str">
        <f t="shared" ca="1" si="232"/>
        <v>-</v>
      </c>
      <c r="M5144" s="111" t="str">
        <f>IF(E5144="","",VLOOKUP(E5144,[1]PROJECTES!$C$14:$Z$5000,21,FALSE))</f>
        <v/>
      </c>
      <c r="N5144" s="117"/>
      <c r="O5144" s="118" t="s">
        <v>222</v>
      </c>
      <c r="P5144" s="119"/>
      <c r="Q5144" s="84"/>
      <c r="R5144" s="249"/>
      <c r="S5144" s="166"/>
      <c r="T5144" s="167"/>
    </row>
    <row r="5145" spans="1:20" s="121" customFormat="1" ht="20.100000000000001" customHeight="1" x14ac:dyDescent="0.3">
      <c r="A5145" s="80"/>
      <c r="B5145" s="110" t="str">
        <f>IF(E5145="","",VLOOKUP(E5145,[1]PROJECTES!$C$14:$G$5000,2,FALSE))</f>
        <v/>
      </c>
      <c r="C5145" s="80"/>
      <c r="D5145" s="283" t="str">
        <f>IF(E5145="","",VLOOKUP(E5145,[1]PROJECTES!$C$14:$G$5000,5,FALSE))</f>
        <v/>
      </c>
      <c r="E5145" s="157"/>
      <c r="F5145" s="110" t="str">
        <f>IF(I5145="","",VLOOKUP(I5145,[1]PROJECTES!$C$14:$G$5000,2,FALSE))</f>
        <v/>
      </c>
      <c r="G5145" s="112" t="str">
        <f>IF(E5145="","",VLOOKUP(E5145,[1]PROJECTES!$C$14:$G$5000,4,FALSE))</f>
        <v/>
      </c>
      <c r="H5145" s="95"/>
      <c r="I5145" s="113" t="str">
        <f>IF(H5145="","",VLOOKUP(H5145,BD!B$2:C$16,2,FALSE))</f>
        <v/>
      </c>
      <c r="J5145" s="114"/>
      <c r="K5145" s="115" t="str">
        <f t="shared" si="231"/>
        <v/>
      </c>
      <c r="L5145" s="116" t="str">
        <f t="shared" ca="1" si="232"/>
        <v>-</v>
      </c>
      <c r="M5145" s="111" t="str">
        <f>IF(E5145="","",VLOOKUP(E5145,[1]PROJECTES!$C$14:$Z$5000,21,FALSE))</f>
        <v/>
      </c>
      <c r="N5145" s="117"/>
      <c r="O5145" s="118" t="s">
        <v>222</v>
      </c>
      <c r="P5145" s="119"/>
      <c r="Q5145" s="84"/>
      <c r="R5145" s="249"/>
      <c r="S5145" s="166"/>
      <c r="T5145" s="167"/>
    </row>
    <row r="5146" spans="1:20" s="121" customFormat="1" ht="20.100000000000001" customHeight="1" x14ac:dyDescent="0.3">
      <c r="A5146" s="80"/>
      <c r="B5146" s="110" t="str">
        <f>IF(E5146="","",VLOOKUP(E5146,[1]PROJECTES!$C$14:$G$5000,2,FALSE))</f>
        <v/>
      </c>
      <c r="C5146" s="80"/>
      <c r="D5146" s="283" t="str">
        <f>IF(E5146="","",VLOOKUP(E5146,[1]PROJECTES!$C$14:$G$5000,5,FALSE))</f>
        <v/>
      </c>
      <c r="E5146" s="157"/>
      <c r="F5146" s="110" t="str">
        <f>IF(I5146="","",VLOOKUP(I5146,[1]PROJECTES!$C$14:$G$5000,2,FALSE))</f>
        <v/>
      </c>
      <c r="G5146" s="112" t="str">
        <f>IF(E5146="","",VLOOKUP(E5146,[1]PROJECTES!$C$14:$G$5000,4,FALSE))</f>
        <v/>
      </c>
      <c r="H5146" s="95"/>
      <c r="I5146" s="113" t="str">
        <f>IF(H5146="","",VLOOKUP(H5146,BD!B$2:C$16,2,FALSE))</f>
        <v/>
      </c>
      <c r="J5146" s="114"/>
      <c r="K5146" s="115" t="str">
        <f t="shared" ref="K5146:K5209" si="233">IF(J5146="","",WEEKNUM(J5146,2)-0)</f>
        <v/>
      </c>
      <c r="L5146" s="116" t="str">
        <f t="shared" ca="1" si="232"/>
        <v>-</v>
      </c>
      <c r="M5146" s="111" t="str">
        <f>IF(E5146="","",VLOOKUP(E5146,[1]PROJECTES!$C$14:$Z$5000,21,FALSE))</f>
        <v/>
      </c>
      <c r="N5146" s="117"/>
      <c r="O5146" s="118" t="s">
        <v>222</v>
      </c>
      <c r="P5146" s="119"/>
      <c r="Q5146" s="84"/>
      <c r="R5146" s="249"/>
      <c r="S5146" s="166"/>
      <c r="T5146" s="167"/>
    </row>
    <row r="5147" spans="1:20" s="121" customFormat="1" ht="20.100000000000001" customHeight="1" x14ac:dyDescent="0.3">
      <c r="A5147" s="80"/>
      <c r="B5147" s="110" t="str">
        <f>IF(E5147="","",VLOOKUP(E5147,[1]PROJECTES!$C$14:$G$5000,2,FALSE))</f>
        <v/>
      </c>
      <c r="C5147" s="80"/>
      <c r="D5147" s="283" t="str">
        <f>IF(E5147="","",VLOOKUP(E5147,[1]PROJECTES!$C$14:$G$5000,5,FALSE))</f>
        <v/>
      </c>
      <c r="E5147" s="157"/>
      <c r="F5147" s="110" t="str">
        <f>IF(I5147="","",VLOOKUP(I5147,[1]PROJECTES!$C$14:$G$5000,2,FALSE))</f>
        <v/>
      </c>
      <c r="G5147" s="112" t="str">
        <f>IF(E5147="","",VLOOKUP(E5147,[1]PROJECTES!$C$14:$G$5000,4,FALSE))</f>
        <v/>
      </c>
      <c r="H5147" s="95"/>
      <c r="I5147" s="113" t="str">
        <f>IF(H5147="","",VLOOKUP(H5147,BD!B$2:C$16,2,FALSE))</f>
        <v/>
      </c>
      <c r="J5147" s="114"/>
      <c r="K5147" s="115" t="str">
        <f t="shared" si="233"/>
        <v/>
      </c>
      <c r="L5147" s="116" t="str">
        <f t="shared" ref="L5147:L5210" ca="1" si="234">IF(M5147="","-",IF(G5147="TA","-",+M5147-TODAY()))</f>
        <v>-</v>
      </c>
      <c r="M5147" s="111" t="str">
        <f>IF(E5147="","",VLOOKUP(E5147,[1]PROJECTES!$C$14:$Z$5000,21,FALSE))</f>
        <v/>
      </c>
      <c r="N5147" s="117"/>
      <c r="O5147" s="118" t="s">
        <v>222</v>
      </c>
      <c r="P5147" s="119"/>
      <c r="Q5147" s="84"/>
      <c r="R5147" s="249"/>
      <c r="S5147" s="166"/>
      <c r="T5147" s="167"/>
    </row>
    <row r="5148" spans="1:20" s="121" customFormat="1" ht="20.100000000000001" customHeight="1" x14ac:dyDescent="0.3">
      <c r="A5148" s="80"/>
      <c r="B5148" s="110" t="str">
        <f>IF(E5148="","",VLOOKUP(E5148,[1]PROJECTES!$C$14:$G$5000,2,FALSE))</f>
        <v/>
      </c>
      <c r="C5148" s="80"/>
      <c r="D5148" s="283" t="str">
        <f>IF(E5148="","",VLOOKUP(E5148,[1]PROJECTES!$C$14:$G$5000,5,FALSE))</f>
        <v/>
      </c>
      <c r="E5148" s="157"/>
      <c r="F5148" s="110" t="str">
        <f>IF(I5148="","",VLOOKUP(I5148,[1]PROJECTES!$C$14:$G$5000,2,FALSE))</f>
        <v/>
      </c>
      <c r="G5148" s="112" t="str">
        <f>IF(E5148="","",VLOOKUP(E5148,[1]PROJECTES!$C$14:$G$5000,4,FALSE))</f>
        <v/>
      </c>
      <c r="H5148" s="95"/>
      <c r="I5148" s="113" t="str">
        <f>IF(H5148="","",VLOOKUP(H5148,BD!B$2:C$16,2,FALSE))</f>
        <v/>
      </c>
      <c r="J5148" s="114"/>
      <c r="K5148" s="115" t="str">
        <f t="shared" si="233"/>
        <v/>
      </c>
      <c r="L5148" s="116" t="str">
        <f t="shared" ca="1" si="234"/>
        <v>-</v>
      </c>
      <c r="M5148" s="111" t="str">
        <f>IF(E5148="","",VLOOKUP(E5148,[1]PROJECTES!$C$14:$Z$5000,21,FALSE))</f>
        <v/>
      </c>
      <c r="N5148" s="117"/>
      <c r="O5148" s="118" t="s">
        <v>222</v>
      </c>
      <c r="P5148" s="119"/>
      <c r="Q5148" s="84"/>
      <c r="R5148" s="249"/>
      <c r="S5148" s="166"/>
      <c r="T5148" s="167"/>
    </row>
    <row r="5149" spans="1:20" s="121" customFormat="1" ht="20.100000000000001" customHeight="1" x14ac:dyDescent="0.3">
      <c r="A5149" s="80"/>
      <c r="B5149" s="110" t="str">
        <f>IF(E5149="","",VLOOKUP(E5149,[1]PROJECTES!$C$14:$G$5000,2,FALSE))</f>
        <v/>
      </c>
      <c r="C5149" s="80"/>
      <c r="D5149" s="283" t="str">
        <f>IF(E5149="","",VLOOKUP(E5149,[1]PROJECTES!$C$14:$G$5000,5,FALSE))</f>
        <v/>
      </c>
      <c r="E5149" s="157"/>
      <c r="F5149" s="110" t="str">
        <f>IF(I5149="","",VLOOKUP(I5149,[1]PROJECTES!$C$14:$G$5000,2,FALSE))</f>
        <v/>
      </c>
      <c r="G5149" s="112" t="str">
        <f>IF(E5149="","",VLOOKUP(E5149,[1]PROJECTES!$C$14:$G$5000,4,FALSE))</f>
        <v/>
      </c>
      <c r="H5149" s="95"/>
      <c r="I5149" s="113" t="str">
        <f>IF(H5149="","",VLOOKUP(H5149,BD!B$2:C$16,2,FALSE))</f>
        <v/>
      </c>
      <c r="J5149" s="114"/>
      <c r="K5149" s="115" t="str">
        <f t="shared" si="233"/>
        <v/>
      </c>
      <c r="L5149" s="116" t="str">
        <f t="shared" ca="1" si="234"/>
        <v>-</v>
      </c>
      <c r="M5149" s="111" t="str">
        <f>IF(E5149="","",VLOOKUP(E5149,[1]PROJECTES!$C$14:$Z$5000,21,FALSE))</f>
        <v/>
      </c>
      <c r="N5149" s="117"/>
      <c r="O5149" s="118" t="s">
        <v>222</v>
      </c>
      <c r="P5149" s="119"/>
      <c r="Q5149" s="84"/>
      <c r="R5149" s="249"/>
      <c r="S5149" s="166"/>
      <c r="T5149" s="167"/>
    </row>
    <row r="5150" spans="1:20" s="121" customFormat="1" ht="20.100000000000001" customHeight="1" x14ac:dyDescent="0.3">
      <c r="A5150" s="80"/>
      <c r="B5150" s="110" t="str">
        <f>IF(E5150="","",VLOOKUP(E5150,[1]PROJECTES!$C$14:$G$5000,2,FALSE))</f>
        <v/>
      </c>
      <c r="C5150" s="80"/>
      <c r="D5150" s="283" t="str">
        <f>IF(E5150="","",VLOOKUP(E5150,[1]PROJECTES!$C$14:$G$5000,5,FALSE))</f>
        <v/>
      </c>
      <c r="E5150" s="157"/>
      <c r="F5150" s="110" t="str">
        <f>IF(I5150="","",VLOOKUP(I5150,[1]PROJECTES!$C$14:$G$5000,2,FALSE))</f>
        <v/>
      </c>
      <c r="G5150" s="112" t="str">
        <f>IF(E5150="","",VLOOKUP(E5150,[1]PROJECTES!$C$14:$G$5000,4,FALSE))</f>
        <v/>
      </c>
      <c r="H5150" s="95"/>
      <c r="I5150" s="113" t="str">
        <f>IF(H5150="","",VLOOKUP(H5150,BD!B$2:C$16,2,FALSE))</f>
        <v/>
      </c>
      <c r="J5150" s="114"/>
      <c r="K5150" s="115" t="str">
        <f t="shared" si="233"/>
        <v/>
      </c>
      <c r="L5150" s="116" t="str">
        <f t="shared" ca="1" si="234"/>
        <v>-</v>
      </c>
      <c r="M5150" s="111" t="str">
        <f>IF(E5150="","",VLOOKUP(E5150,[1]PROJECTES!$C$14:$Z$5000,21,FALSE))</f>
        <v/>
      </c>
      <c r="N5150" s="117"/>
      <c r="O5150" s="118" t="s">
        <v>222</v>
      </c>
      <c r="P5150" s="119"/>
      <c r="Q5150" s="84"/>
      <c r="R5150" s="249"/>
      <c r="S5150" s="166"/>
      <c r="T5150" s="167"/>
    </row>
    <row r="5151" spans="1:20" s="121" customFormat="1" ht="20.100000000000001" customHeight="1" x14ac:dyDescent="0.3">
      <c r="A5151" s="80"/>
      <c r="B5151" s="110" t="str">
        <f>IF(E5151="","",VLOOKUP(E5151,[1]PROJECTES!$C$14:$G$5000,2,FALSE))</f>
        <v/>
      </c>
      <c r="C5151" s="80"/>
      <c r="D5151" s="283" t="str">
        <f>IF(E5151="","",VLOOKUP(E5151,[1]PROJECTES!$C$14:$G$5000,5,FALSE))</f>
        <v/>
      </c>
      <c r="E5151" s="157"/>
      <c r="F5151" s="110" t="str">
        <f>IF(I5151="","",VLOOKUP(I5151,[1]PROJECTES!$C$14:$G$5000,2,FALSE))</f>
        <v/>
      </c>
      <c r="G5151" s="112" t="str">
        <f>IF(E5151="","",VLOOKUP(E5151,[1]PROJECTES!$C$14:$G$5000,4,FALSE))</f>
        <v/>
      </c>
      <c r="H5151" s="95"/>
      <c r="I5151" s="113" t="str">
        <f>IF(H5151="","",VLOOKUP(H5151,BD!B$2:C$16,2,FALSE))</f>
        <v/>
      </c>
      <c r="J5151" s="114"/>
      <c r="K5151" s="115" t="str">
        <f t="shared" si="233"/>
        <v/>
      </c>
      <c r="L5151" s="116" t="str">
        <f t="shared" ca="1" si="234"/>
        <v>-</v>
      </c>
      <c r="M5151" s="111" t="str">
        <f>IF(E5151="","",VLOOKUP(E5151,[1]PROJECTES!$C$14:$Z$5000,21,FALSE))</f>
        <v/>
      </c>
      <c r="N5151" s="117"/>
      <c r="O5151" s="118" t="s">
        <v>222</v>
      </c>
      <c r="P5151" s="119"/>
      <c r="Q5151" s="84"/>
      <c r="R5151" s="249"/>
      <c r="S5151" s="166"/>
      <c r="T5151" s="167"/>
    </row>
    <row r="5152" spans="1:20" s="121" customFormat="1" ht="20.100000000000001" customHeight="1" x14ac:dyDescent="0.3">
      <c r="A5152" s="80"/>
      <c r="B5152" s="110" t="str">
        <f>IF(E5152="","",VLOOKUP(E5152,[1]PROJECTES!$C$14:$G$5000,2,FALSE))</f>
        <v/>
      </c>
      <c r="C5152" s="80"/>
      <c r="D5152" s="283" t="str">
        <f>IF(E5152="","",VLOOKUP(E5152,[1]PROJECTES!$C$14:$G$5000,5,FALSE))</f>
        <v/>
      </c>
      <c r="E5152" s="155"/>
      <c r="F5152" s="110" t="str">
        <f>IF(I5152="","",VLOOKUP(I5152,[1]PROJECTES!$C$14:$G$5000,2,FALSE))</f>
        <v/>
      </c>
      <c r="G5152" s="112" t="str">
        <f>IF(E5152="","",VLOOKUP(E5152,[1]PROJECTES!$C$14:$G$5000,4,FALSE))</f>
        <v/>
      </c>
      <c r="H5152" s="95"/>
      <c r="I5152" s="113" t="str">
        <f>IF(H5152="","",VLOOKUP(H5152,BD!B$2:C$16,2,FALSE))</f>
        <v/>
      </c>
      <c r="J5152" s="114"/>
      <c r="K5152" s="115" t="str">
        <f t="shared" si="233"/>
        <v/>
      </c>
      <c r="L5152" s="116" t="str">
        <f t="shared" ca="1" si="234"/>
        <v>-</v>
      </c>
      <c r="M5152" s="111" t="str">
        <f>IF(E5152="","",VLOOKUP(E5152,[1]PROJECTES!$C$14:$Z$5000,21,FALSE))</f>
        <v/>
      </c>
      <c r="N5152" s="117"/>
      <c r="O5152" s="118" t="s">
        <v>222</v>
      </c>
      <c r="P5152" s="119"/>
      <c r="Q5152" s="84"/>
      <c r="R5152" s="249"/>
      <c r="S5152" s="166"/>
      <c r="T5152" s="167"/>
    </row>
    <row r="5153" spans="1:20" s="121" customFormat="1" ht="20.100000000000001" customHeight="1" x14ac:dyDescent="0.3">
      <c r="A5153" s="80"/>
      <c r="B5153" s="110" t="str">
        <f>IF(E5153="","",VLOOKUP(E5153,[1]PROJECTES!$C$14:$G$5000,2,FALSE))</f>
        <v/>
      </c>
      <c r="C5153" s="80"/>
      <c r="D5153" s="283" t="str">
        <f>IF(E5153="","",VLOOKUP(E5153,[1]PROJECTES!$C$14:$G$5000,5,FALSE))</f>
        <v/>
      </c>
      <c r="E5153" s="155"/>
      <c r="F5153" s="110" t="str">
        <f>IF(I5153="","",VLOOKUP(I5153,[1]PROJECTES!$C$14:$G$5000,2,FALSE))</f>
        <v/>
      </c>
      <c r="G5153" s="112" t="str">
        <f>IF(E5153="","",VLOOKUP(E5153,[1]PROJECTES!$C$14:$G$5000,4,FALSE))</f>
        <v/>
      </c>
      <c r="H5153" s="95"/>
      <c r="I5153" s="113" t="str">
        <f>IF(H5153="","",VLOOKUP(H5153,BD!B$2:C$16,2,FALSE))</f>
        <v/>
      </c>
      <c r="J5153" s="114"/>
      <c r="K5153" s="115" t="str">
        <f t="shared" si="233"/>
        <v/>
      </c>
      <c r="L5153" s="116" t="str">
        <f t="shared" ca="1" si="234"/>
        <v>-</v>
      </c>
      <c r="M5153" s="111" t="str">
        <f>IF(E5153="","",VLOOKUP(E5153,[1]PROJECTES!$C$14:$Z$5000,21,FALSE))</f>
        <v/>
      </c>
      <c r="N5153" s="117"/>
      <c r="O5153" s="118" t="s">
        <v>222</v>
      </c>
      <c r="P5153" s="119"/>
      <c r="Q5153" s="84"/>
      <c r="R5153" s="249"/>
      <c r="S5153" s="166"/>
      <c r="T5153" s="167"/>
    </row>
    <row r="5154" spans="1:20" s="121" customFormat="1" ht="20.100000000000001" customHeight="1" x14ac:dyDescent="0.3">
      <c r="A5154" s="80"/>
      <c r="B5154" s="110" t="str">
        <f>IF(E5154="","",VLOOKUP(E5154,[1]PROJECTES!$C$14:$G$5000,2,FALSE))</f>
        <v/>
      </c>
      <c r="C5154" s="80"/>
      <c r="D5154" s="283" t="str">
        <f>IF(E5154="","",VLOOKUP(E5154,[1]PROJECTES!$C$14:$G$5000,5,FALSE))</f>
        <v/>
      </c>
      <c r="E5154" s="155"/>
      <c r="F5154" s="110" t="str">
        <f>IF(I5154="","",VLOOKUP(I5154,[1]PROJECTES!$C$14:$G$5000,2,FALSE))</f>
        <v/>
      </c>
      <c r="G5154" s="112" t="str">
        <f>IF(E5154="","",VLOOKUP(E5154,[1]PROJECTES!$C$14:$G$5000,4,FALSE))</f>
        <v/>
      </c>
      <c r="H5154" s="95"/>
      <c r="I5154" s="113" t="str">
        <f>IF(H5154="","",VLOOKUP(H5154,BD!B$2:C$16,2,FALSE))</f>
        <v/>
      </c>
      <c r="J5154" s="114"/>
      <c r="K5154" s="115" t="str">
        <f t="shared" si="233"/>
        <v/>
      </c>
      <c r="L5154" s="116" t="str">
        <f t="shared" ca="1" si="234"/>
        <v>-</v>
      </c>
      <c r="M5154" s="111" t="str">
        <f>IF(E5154="","",VLOOKUP(E5154,[1]PROJECTES!$C$14:$Z$5000,21,FALSE))</f>
        <v/>
      </c>
      <c r="N5154" s="117"/>
      <c r="O5154" s="118" t="s">
        <v>222</v>
      </c>
      <c r="P5154" s="119"/>
      <c r="Q5154" s="84"/>
      <c r="R5154" s="249"/>
      <c r="S5154" s="166"/>
      <c r="T5154" s="167"/>
    </row>
    <row r="5155" spans="1:20" s="121" customFormat="1" ht="20.100000000000001" customHeight="1" x14ac:dyDescent="0.3">
      <c r="A5155" s="80"/>
      <c r="B5155" s="110" t="str">
        <f>IF(E5155="","",VLOOKUP(E5155,[1]PROJECTES!$C$14:$G$5000,2,FALSE))</f>
        <v/>
      </c>
      <c r="C5155" s="80"/>
      <c r="D5155" s="283" t="str">
        <f>IF(E5155="","",VLOOKUP(E5155,[1]PROJECTES!$C$14:$G$5000,5,FALSE))</f>
        <v/>
      </c>
      <c r="E5155" s="155"/>
      <c r="F5155" s="110" t="str">
        <f>IF(I5155="","",VLOOKUP(I5155,[1]PROJECTES!$C$14:$G$5000,2,FALSE))</f>
        <v/>
      </c>
      <c r="G5155" s="112" t="str">
        <f>IF(E5155="","",VLOOKUP(E5155,[1]PROJECTES!$C$14:$G$5000,4,FALSE))</f>
        <v/>
      </c>
      <c r="H5155" s="95"/>
      <c r="I5155" s="113" t="str">
        <f>IF(H5155="","",VLOOKUP(H5155,BD!B$2:C$16,2,FALSE))</f>
        <v/>
      </c>
      <c r="J5155" s="114"/>
      <c r="K5155" s="115" t="str">
        <f t="shared" si="233"/>
        <v/>
      </c>
      <c r="L5155" s="116" t="str">
        <f t="shared" ca="1" si="234"/>
        <v>-</v>
      </c>
      <c r="M5155" s="111" t="str">
        <f>IF(E5155="","",VLOOKUP(E5155,[1]PROJECTES!$C$14:$Z$5000,21,FALSE))</f>
        <v/>
      </c>
      <c r="N5155" s="117"/>
      <c r="O5155" s="118" t="s">
        <v>222</v>
      </c>
      <c r="P5155" s="119"/>
      <c r="Q5155" s="84"/>
      <c r="R5155" s="249"/>
      <c r="S5155" s="166"/>
      <c r="T5155" s="167"/>
    </row>
    <row r="5156" spans="1:20" s="121" customFormat="1" ht="20.100000000000001" customHeight="1" x14ac:dyDescent="0.3">
      <c r="A5156" s="80"/>
      <c r="B5156" s="110" t="str">
        <f>IF(E5156="","",VLOOKUP(E5156,[1]PROJECTES!$C$14:$G$5000,2,FALSE))</f>
        <v/>
      </c>
      <c r="C5156" s="80"/>
      <c r="D5156" s="283" t="str">
        <f>IF(E5156="","",VLOOKUP(E5156,[1]PROJECTES!$C$14:$G$5000,5,FALSE))</f>
        <v/>
      </c>
      <c r="E5156" s="155"/>
      <c r="F5156" s="110" t="str">
        <f>IF(I5156="","",VLOOKUP(I5156,[1]PROJECTES!$C$14:$G$5000,2,FALSE))</f>
        <v/>
      </c>
      <c r="G5156" s="112" t="str">
        <f>IF(E5156="","",VLOOKUP(E5156,[1]PROJECTES!$C$14:$G$5000,4,FALSE))</f>
        <v/>
      </c>
      <c r="H5156" s="95"/>
      <c r="I5156" s="113" t="str">
        <f>IF(H5156="","",VLOOKUP(H5156,BD!B$2:C$16,2,FALSE))</f>
        <v/>
      </c>
      <c r="J5156" s="114"/>
      <c r="K5156" s="115" t="str">
        <f t="shared" si="233"/>
        <v/>
      </c>
      <c r="L5156" s="116" t="str">
        <f t="shared" ca="1" si="234"/>
        <v>-</v>
      </c>
      <c r="M5156" s="111" t="str">
        <f>IF(E5156="","",VLOOKUP(E5156,[1]PROJECTES!$C$14:$Z$5000,21,FALSE))</f>
        <v/>
      </c>
      <c r="N5156" s="117"/>
      <c r="O5156" s="118" t="s">
        <v>222</v>
      </c>
      <c r="P5156" s="119"/>
      <c r="Q5156" s="84"/>
      <c r="R5156" s="249"/>
      <c r="S5156" s="166"/>
      <c r="T5156" s="167"/>
    </row>
    <row r="5157" spans="1:20" s="121" customFormat="1" ht="20.100000000000001" customHeight="1" x14ac:dyDescent="0.3">
      <c r="A5157" s="80"/>
      <c r="B5157" s="110" t="str">
        <f>IF(E5157="","",VLOOKUP(E5157,[1]PROJECTES!$C$14:$G$5000,2,FALSE))</f>
        <v/>
      </c>
      <c r="C5157" s="80"/>
      <c r="D5157" s="283" t="str">
        <f>IF(E5157="","",VLOOKUP(E5157,[1]PROJECTES!$C$14:$G$5000,5,FALSE))</f>
        <v/>
      </c>
      <c r="E5157" s="157"/>
      <c r="F5157" s="110" t="str">
        <f>IF(I5157="","",VLOOKUP(I5157,[1]PROJECTES!$C$14:$G$5000,2,FALSE))</f>
        <v/>
      </c>
      <c r="G5157" s="112" t="str">
        <f>IF(E5157="","",VLOOKUP(E5157,[1]PROJECTES!$C$14:$G$5000,4,FALSE))</f>
        <v/>
      </c>
      <c r="H5157" s="95"/>
      <c r="I5157" s="113" t="str">
        <f>IF(H5157="","",VLOOKUP(H5157,BD!B$2:C$16,2,FALSE))</f>
        <v/>
      </c>
      <c r="J5157" s="114"/>
      <c r="K5157" s="115" t="str">
        <f t="shared" si="233"/>
        <v/>
      </c>
      <c r="L5157" s="116" t="str">
        <f t="shared" ca="1" si="234"/>
        <v>-</v>
      </c>
      <c r="M5157" s="111" t="str">
        <f>IF(E5157="","",VLOOKUP(E5157,[1]PROJECTES!$C$14:$Z$5000,21,FALSE))</f>
        <v/>
      </c>
      <c r="N5157" s="117"/>
      <c r="O5157" s="118" t="s">
        <v>222</v>
      </c>
      <c r="P5157" s="119"/>
      <c r="Q5157" s="84"/>
      <c r="R5157" s="249"/>
      <c r="S5157" s="166"/>
      <c r="T5157" s="167"/>
    </row>
    <row r="5158" spans="1:20" s="121" customFormat="1" ht="20.100000000000001" customHeight="1" x14ac:dyDescent="0.3">
      <c r="A5158" s="80"/>
      <c r="B5158" s="110" t="str">
        <f>IF(E5158="","",VLOOKUP(E5158,[1]PROJECTES!$C$14:$G$5000,2,FALSE))</f>
        <v/>
      </c>
      <c r="C5158" s="80"/>
      <c r="D5158" s="283" t="str">
        <f>IF(E5158="","",VLOOKUP(E5158,[1]PROJECTES!$C$14:$G$5000,5,FALSE))</f>
        <v/>
      </c>
      <c r="E5158" s="157"/>
      <c r="F5158" s="110" t="str">
        <f>IF(I5158="","",VLOOKUP(I5158,[1]PROJECTES!$C$14:$G$5000,2,FALSE))</f>
        <v/>
      </c>
      <c r="G5158" s="112" t="str">
        <f>IF(E5158="","",VLOOKUP(E5158,[1]PROJECTES!$C$14:$G$5000,4,FALSE))</f>
        <v/>
      </c>
      <c r="H5158" s="95"/>
      <c r="I5158" s="113" t="str">
        <f>IF(H5158="","",VLOOKUP(H5158,BD!B$2:C$16,2,FALSE))</f>
        <v/>
      </c>
      <c r="J5158" s="114"/>
      <c r="K5158" s="115" t="str">
        <f t="shared" si="233"/>
        <v/>
      </c>
      <c r="L5158" s="116" t="str">
        <f t="shared" ca="1" si="234"/>
        <v>-</v>
      </c>
      <c r="M5158" s="111" t="str">
        <f>IF(E5158="","",VLOOKUP(E5158,[1]PROJECTES!$C$14:$Z$5000,21,FALSE))</f>
        <v/>
      </c>
      <c r="N5158" s="117"/>
      <c r="O5158" s="118" t="s">
        <v>222</v>
      </c>
      <c r="P5158" s="119"/>
      <c r="Q5158" s="84"/>
      <c r="R5158" s="249"/>
      <c r="S5158" s="166"/>
      <c r="T5158" s="167"/>
    </row>
    <row r="5159" spans="1:20" s="121" customFormat="1" ht="20.100000000000001" customHeight="1" x14ac:dyDescent="0.3">
      <c r="A5159" s="80"/>
      <c r="B5159" s="110" t="str">
        <f>IF(E5159="","",VLOOKUP(E5159,[1]PROJECTES!$C$14:$G$5000,2,FALSE))</f>
        <v/>
      </c>
      <c r="C5159" s="80"/>
      <c r="D5159" s="283" t="str">
        <f>IF(E5159="","",VLOOKUP(E5159,[1]PROJECTES!$C$14:$G$5000,5,FALSE))</f>
        <v/>
      </c>
      <c r="E5159" s="157"/>
      <c r="F5159" s="110" t="str">
        <f>IF(I5159="","",VLOOKUP(I5159,[1]PROJECTES!$C$14:$G$5000,2,FALSE))</f>
        <v/>
      </c>
      <c r="G5159" s="112" t="str">
        <f>IF(E5159="","",VLOOKUP(E5159,[1]PROJECTES!$C$14:$G$5000,4,FALSE))</f>
        <v/>
      </c>
      <c r="H5159" s="95"/>
      <c r="I5159" s="113" t="str">
        <f>IF(H5159="","",VLOOKUP(H5159,BD!B$2:C$16,2,FALSE))</f>
        <v/>
      </c>
      <c r="J5159" s="114"/>
      <c r="K5159" s="115" t="str">
        <f t="shared" si="233"/>
        <v/>
      </c>
      <c r="L5159" s="116" t="str">
        <f t="shared" ca="1" si="234"/>
        <v>-</v>
      </c>
      <c r="M5159" s="111" t="str">
        <f>IF(E5159="","",VLOOKUP(E5159,[1]PROJECTES!$C$14:$Z$5000,21,FALSE))</f>
        <v/>
      </c>
      <c r="N5159" s="117"/>
      <c r="O5159" s="118" t="s">
        <v>222</v>
      </c>
      <c r="P5159" s="119"/>
      <c r="Q5159" s="84"/>
      <c r="R5159" s="249"/>
      <c r="S5159" s="166"/>
      <c r="T5159" s="167"/>
    </row>
    <row r="5160" spans="1:20" s="121" customFormat="1" ht="20.100000000000001" customHeight="1" x14ac:dyDescent="0.3">
      <c r="A5160" s="80"/>
      <c r="B5160" s="110" t="str">
        <f>IF(E5160="","",VLOOKUP(E5160,[1]PROJECTES!$C$14:$G$5000,2,FALSE))</f>
        <v/>
      </c>
      <c r="C5160" s="80"/>
      <c r="D5160" s="283" t="str">
        <f>IF(E5160="","",VLOOKUP(E5160,[1]PROJECTES!$C$14:$G$5000,5,FALSE))</f>
        <v/>
      </c>
      <c r="E5160" s="157"/>
      <c r="F5160" s="110" t="str">
        <f>IF(I5160="","",VLOOKUP(I5160,[1]PROJECTES!$C$14:$G$5000,2,FALSE))</f>
        <v/>
      </c>
      <c r="G5160" s="112" t="str">
        <f>IF(E5160="","",VLOOKUP(E5160,[1]PROJECTES!$C$14:$G$5000,4,FALSE))</f>
        <v/>
      </c>
      <c r="H5160" s="95"/>
      <c r="I5160" s="113" t="str">
        <f>IF(H5160="","",VLOOKUP(H5160,BD!B$2:C$16,2,FALSE))</f>
        <v/>
      </c>
      <c r="J5160" s="114"/>
      <c r="K5160" s="115" t="str">
        <f t="shared" si="233"/>
        <v/>
      </c>
      <c r="L5160" s="116" t="str">
        <f t="shared" ca="1" si="234"/>
        <v>-</v>
      </c>
      <c r="M5160" s="111" t="str">
        <f>IF(E5160="","",VLOOKUP(E5160,[1]PROJECTES!$C$14:$Z$5000,21,FALSE))</f>
        <v/>
      </c>
      <c r="N5160" s="117"/>
      <c r="O5160" s="118" t="s">
        <v>222</v>
      </c>
      <c r="P5160" s="119"/>
      <c r="Q5160" s="84"/>
      <c r="R5160" s="249"/>
      <c r="S5160" s="166"/>
      <c r="T5160" s="167"/>
    </row>
    <row r="5161" spans="1:20" s="121" customFormat="1" ht="20.100000000000001" customHeight="1" x14ac:dyDescent="0.3">
      <c r="A5161" s="80"/>
      <c r="B5161" s="110" t="str">
        <f>IF(E5161="","",VLOOKUP(E5161,[1]PROJECTES!$C$14:$G$5000,2,FALSE))</f>
        <v/>
      </c>
      <c r="C5161" s="80"/>
      <c r="D5161" s="283" t="str">
        <f>IF(E5161="","",VLOOKUP(E5161,[1]PROJECTES!$C$14:$G$5000,5,FALSE))</f>
        <v/>
      </c>
      <c r="E5161" s="157"/>
      <c r="F5161" s="110" t="str">
        <f>IF(I5161="","",VLOOKUP(I5161,[1]PROJECTES!$C$14:$G$5000,2,FALSE))</f>
        <v/>
      </c>
      <c r="G5161" s="112" t="str">
        <f>IF(E5161="","",VLOOKUP(E5161,[1]PROJECTES!$C$14:$G$5000,4,FALSE))</f>
        <v/>
      </c>
      <c r="H5161" s="95"/>
      <c r="I5161" s="113" t="str">
        <f>IF(H5161="","",VLOOKUP(H5161,BD!B$2:C$16,2,FALSE))</f>
        <v/>
      </c>
      <c r="J5161" s="114"/>
      <c r="K5161" s="115" t="str">
        <f t="shared" si="233"/>
        <v/>
      </c>
      <c r="L5161" s="116" t="str">
        <f t="shared" ca="1" si="234"/>
        <v>-</v>
      </c>
      <c r="M5161" s="111" t="str">
        <f>IF(E5161="","",VLOOKUP(E5161,[1]PROJECTES!$C$14:$Z$5000,21,FALSE))</f>
        <v/>
      </c>
      <c r="N5161" s="117"/>
      <c r="O5161" s="118" t="s">
        <v>222</v>
      </c>
      <c r="P5161" s="119"/>
      <c r="Q5161" s="84"/>
      <c r="R5161" s="249"/>
      <c r="S5161" s="166"/>
      <c r="T5161" s="167"/>
    </row>
    <row r="5162" spans="1:20" s="121" customFormat="1" ht="20.100000000000001" customHeight="1" x14ac:dyDescent="0.3">
      <c r="A5162" s="80"/>
      <c r="B5162" s="110" t="str">
        <f>IF(E5162="","",VLOOKUP(E5162,[1]PROJECTES!$C$14:$G$5000,2,FALSE))</f>
        <v/>
      </c>
      <c r="C5162" s="80"/>
      <c r="D5162" s="283" t="str">
        <f>IF(E5162="","",VLOOKUP(E5162,[1]PROJECTES!$C$14:$G$5000,5,FALSE))</f>
        <v/>
      </c>
      <c r="E5162" s="157"/>
      <c r="F5162" s="110" t="str">
        <f>IF(I5162="","",VLOOKUP(I5162,[1]PROJECTES!$C$14:$G$5000,2,FALSE))</f>
        <v/>
      </c>
      <c r="G5162" s="112" t="str">
        <f>IF(E5162="","",VLOOKUP(E5162,[1]PROJECTES!$C$14:$G$5000,4,FALSE))</f>
        <v/>
      </c>
      <c r="H5162" s="95"/>
      <c r="I5162" s="113" t="str">
        <f>IF(H5162="","",VLOOKUP(H5162,BD!B$2:C$16,2,FALSE))</f>
        <v/>
      </c>
      <c r="J5162" s="114"/>
      <c r="K5162" s="115" t="str">
        <f t="shared" si="233"/>
        <v/>
      </c>
      <c r="L5162" s="116" t="str">
        <f t="shared" ca="1" si="234"/>
        <v>-</v>
      </c>
      <c r="M5162" s="111" t="str">
        <f>IF(E5162="","",VLOOKUP(E5162,[1]PROJECTES!$C$14:$Z$5000,21,FALSE))</f>
        <v/>
      </c>
      <c r="N5162" s="117"/>
      <c r="O5162" s="118" t="s">
        <v>222</v>
      </c>
      <c r="P5162" s="119"/>
      <c r="Q5162" s="84"/>
      <c r="R5162" s="249"/>
      <c r="S5162" s="166"/>
      <c r="T5162" s="167"/>
    </row>
    <row r="5163" spans="1:20" s="121" customFormat="1" ht="20.100000000000001" customHeight="1" x14ac:dyDescent="0.3">
      <c r="A5163" s="80"/>
      <c r="B5163" s="110" t="str">
        <f>IF(E5163="","",VLOOKUP(E5163,[1]PROJECTES!$C$14:$G$5000,2,FALSE))</f>
        <v/>
      </c>
      <c r="C5163" s="80"/>
      <c r="D5163" s="283" t="str">
        <f>IF(E5163="","",VLOOKUP(E5163,[1]PROJECTES!$C$14:$G$5000,5,FALSE))</f>
        <v/>
      </c>
      <c r="E5163" s="157"/>
      <c r="F5163" s="110" t="str">
        <f>IF(I5163="","",VLOOKUP(I5163,[1]PROJECTES!$C$14:$G$5000,2,FALSE))</f>
        <v/>
      </c>
      <c r="G5163" s="112" t="str">
        <f>IF(E5163="","",VLOOKUP(E5163,[1]PROJECTES!$C$14:$G$5000,4,FALSE))</f>
        <v/>
      </c>
      <c r="H5163" s="95"/>
      <c r="I5163" s="113" t="str">
        <f>IF(H5163="","",VLOOKUP(H5163,BD!B$2:C$16,2,FALSE))</f>
        <v/>
      </c>
      <c r="J5163" s="114"/>
      <c r="K5163" s="115" t="str">
        <f t="shared" si="233"/>
        <v/>
      </c>
      <c r="L5163" s="116" t="str">
        <f t="shared" ca="1" si="234"/>
        <v>-</v>
      </c>
      <c r="M5163" s="111" t="str">
        <f>IF(E5163="","",VLOOKUP(E5163,[1]PROJECTES!$C$14:$Z$5000,21,FALSE))</f>
        <v/>
      </c>
      <c r="N5163" s="117"/>
      <c r="O5163" s="118" t="s">
        <v>222</v>
      </c>
      <c r="P5163" s="119"/>
      <c r="Q5163" s="84"/>
      <c r="R5163" s="249"/>
      <c r="S5163" s="166"/>
      <c r="T5163" s="167"/>
    </row>
    <row r="5164" spans="1:20" s="121" customFormat="1" ht="20.100000000000001" customHeight="1" x14ac:dyDescent="0.3">
      <c r="A5164" s="80"/>
      <c r="B5164" s="110" t="str">
        <f>IF(E5164="","",VLOOKUP(E5164,[1]PROJECTES!$C$14:$G$5000,2,FALSE))</f>
        <v/>
      </c>
      <c r="C5164" s="80"/>
      <c r="D5164" s="283" t="str">
        <f>IF(E5164="","",VLOOKUP(E5164,[1]PROJECTES!$C$14:$G$5000,5,FALSE))</f>
        <v/>
      </c>
      <c r="E5164" s="157"/>
      <c r="F5164" s="110" t="str">
        <f>IF(I5164="","",VLOOKUP(I5164,[1]PROJECTES!$C$14:$G$5000,2,FALSE))</f>
        <v/>
      </c>
      <c r="G5164" s="112" t="str">
        <f>IF(E5164="","",VLOOKUP(E5164,[1]PROJECTES!$C$14:$G$5000,4,FALSE))</f>
        <v/>
      </c>
      <c r="H5164" s="95"/>
      <c r="I5164" s="113" t="str">
        <f>IF(H5164="","",VLOOKUP(H5164,BD!B$2:C$16,2,FALSE))</f>
        <v/>
      </c>
      <c r="J5164" s="114"/>
      <c r="K5164" s="115" t="str">
        <f t="shared" si="233"/>
        <v/>
      </c>
      <c r="L5164" s="116" t="str">
        <f t="shared" ca="1" si="234"/>
        <v>-</v>
      </c>
      <c r="M5164" s="111" t="str">
        <f>IF(E5164="","",VLOOKUP(E5164,[1]PROJECTES!$C$14:$Z$5000,21,FALSE))</f>
        <v/>
      </c>
      <c r="N5164" s="117"/>
      <c r="O5164" s="118" t="s">
        <v>222</v>
      </c>
      <c r="P5164" s="119"/>
      <c r="Q5164" s="84"/>
      <c r="R5164" s="249"/>
      <c r="S5164" s="166"/>
      <c r="T5164" s="167"/>
    </row>
    <row r="5165" spans="1:20" s="121" customFormat="1" ht="20.100000000000001" customHeight="1" x14ac:dyDescent="0.3">
      <c r="A5165" s="80"/>
      <c r="B5165" s="110" t="str">
        <f>IF(E5165="","",VLOOKUP(E5165,[1]PROJECTES!$C$14:$G$5000,2,FALSE))</f>
        <v/>
      </c>
      <c r="C5165" s="80"/>
      <c r="D5165" s="283" t="str">
        <f>IF(E5165="","",VLOOKUP(E5165,[1]PROJECTES!$C$14:$G$5000,5,FALSE))</f>
        <v/>
      </c>
      <c r="E5165" s="157"/>
      <c r="F5165" s="110" t="str">
        <f>IF(I5165="","",VLOOKUP(I5165,[1]PROJECTES!$C$14:$G$5000,2,FALSE))</f>
        <v/>
      </c>
      <c r="G5165" s="112" t="str">
        <f>IF(E5165="","",VLOOKUP(E5165,[1]PROJECTES!$C$14:$G$5000,4,FALSE))</f>
        <v/>
      </c>
      <c r="H5165" s="95"/>
      <c r="I5165" s="113" t="str">
        <f>IF(H5165="","",VLOOKUP(H5165,BD!B$2:C$16,2,FALSE))</f>
        <v/>
      </c>
      <c r="J5165" s="114"/>
      <c r="K5165" s="115" t="str">
        <f t="shared" si="233"/>
        <v/>
      </c>
      <c r="L5165" s="116" t="str">
        <f t="shared" ca="1" si="234"/>
        <v>-</v>
      </c>
      <c r="M5165" s="111" t="str">
        <f>IF(E5165="","",VLOOKUP(E5165,[1]PROJECTES!$C$14:$Z$5000,21,FALSE))</f>
        <v/>
      </c>
      <c r="N5165" s="117"/>
      <c r="O5165" s="118" t="s">
        <v>222</v>
      </c>
      <c r="P5165" s="119"/>
      <c r="Q5165" s="84"/>
      <c r="R5165" s="249"/>
      <c r="S5165" s="166"/>
      <c r="T5165" s="167"/>
    </row>
    <row r="5166" spans="1:20" s="121" customFormat="1" ht="20.100000000000001" customHeight="1" x14ac:dyDescent="0.3">
      <c r="A5166" s="80"/>
      <c r="B5166" s="110" t="str">
        <f>IF(E5166="","",VLOOKUP(E5166,[1]PROJECTES!$C$14:$G$5000,2,FALSE))</f>
        <v/>
      </c>
      <c r="C5166" s="80"/>
      <c r="D5166" s="283" t="str">
        <f>IF(E5166="","",VLOOKUP(E5166,[1]PROJECTES!$C$14:$G$5000,5,FALSE))</f>
        <v/>
      </c>
      <c r="E5166" s="157"/>
      <c r="F5166" s="110" t="str">
        <f>IF(I5166="","",VLOOKUP(I5166,[1]PROJECTES!$C$14:$G$5000,2,FALSE))</f>
        <v/>
      </c>
      <c r="G5166" s="112" t="str">
        <f>IF(E5166="","",VLOOKUP(E5166,[1]PROJECTES!$C$14:$G$5000,4,FALSE))</f>
        <v/>
      </c>
      <c r="H5166" s="95"/>
      <c r="I5166" s="113" t="str">
        <f>IF(H5166="","",VLOOKUP(H5166,BD!B$2:C$16,2,FALSE))</f>
        <v/>
      </c>
      <c r="J5166" s="144"/>
      <c r="K5166" s="115" t="str">
        <f t="shared" si="233"/>
        <v/>
      </c>
      <c r="L5166" s="116" t="str">
        <f t="shared" ca="1" si="234"/>
        <v>-</v>
      </c>
      <c r="M5166" s="111" t="str">
        <f>IF(E5166="","",VLOOKUP(E5166,[1]PROJECTES!$C$14:$Z$5000,21,FALSE))</f>
        <v/>
      </c>
      <c r="N5166" s="117"/>
      <c r="O5166" s="118" t="s">
        <v>222</v>
      </c>
      <c r="P5166" s="119"/>
      <c r="Q5166" s="84"/>
      <c r="R5166" s="249"/>
      <c r="S5166" s="166"/>
      <c r="T5166" s="167"/>
    </row>
    <row r="5167" spans="1:20" s="121" customFormat="1" ht="20.100000000000001" customHeight="1" x14ac:dyDescent="0.3">
      <c r="A5167" s="80"/>
      <c r="B5167" s="110" t="str">
        <f>IF(E5167="","",VLOOKUP(E5167,[1]PROJECTES!$C$14:$G$5000,2,FALSE))</f>
        <v/>
      </c>
      <c r="C5167" s="80"/>
      <c r="D5167" s="283" t="str">
        <f>IF(E5167="","",VLOOKUP(E5167,[1]PROJECTES!$C$14:$G$5000,5,FALSE))</f>
        <v/>
      </c>
      <c r="E5167" s="157"/>
      <c r="F5167" s="110" t="str">
        <f>IF(I5167="","",VLOOKUP(I5167,[1]PROJECTES!$C$14:$G$5000,2,FALSE))</f>
        <v/>
      </c>
      <c r="G5167" s="112" t="str">
        <f>IF(E5167="","",VLOOKUP(E5167,[1]PROJECTES!$C$14:$G$5000,4,FALSE))</f>
        <v/>
      </c>
      <c r="H5167" s="95"/>
      <c r="I5167" s="113" t="str">
        <f>IF(H5167="","",VLOOKUP(H5167,BD!B$2:C$16,2,FALSE))</f>
        <v/>
      </c>
      <c r="J5167" s="114"/>
      <c r="K5167" s="115" t="str">
        <f t="shared" si="233"/>
        <v/>
      </c>
      <c r="L5167" s="116" t="str">
        <f t="shared" ca="1" si="234"/>
        <v>-</v>
      </c>
      <c r="M5167" s="111" t="str">
        <f>IF(E5167="","",VLOOKUP(E5167,[1]PROJECTES!$C$14:$Z$5000,21,FALSE))</f>
        <v/>
      </c>
      <c r="N5167" s="117"/>
      <c r="O5167" s="118" t="s">
        <v>222</v>
      </c>
      <c r="P5167" s="119"/>
      <c r="Q5167" s="84"/>
      <c r="R5167" s="249"/>
      <c r="S5167" s="166"/>
      <c r="T5167" s="167"/>
    </row>
    <row r="5168" spans="1:20" s="121" customFormat="1" ht="20.100000000000001" customHeight="1" x14ac:dyDescent="0.3">
      <c r="A5168" s="80"/>
      <c r="B5168" s="110" t="str">
        <f>IF(E5168="","",VLOOKUP(E5168,[1]PROJECTES!$C$14:$G$5000,2,FALSE))</f>
        <v/>
      </c>
      <c r="C5168" s="80"/>
      <c r="D5168" s="283" t="str">
        <f>IF(E5168="","",VLOOKUP(E5168,[1]PROJECTES!$C$14:$G$5000,5,FALSE))</f>
        <v/>
      </c>
      <c r="E5168" s="157"/>
      <c r="F5168" s="110" t="str">
        <f>IF(I5168="","",VLOOKUP(I5168,[1]PROJECTES!$C$14:$G$5000,2,FALSE))</f>
        <v/>
      </c>
      <c r="G5168" s="112" t="str">
        <f>IF(E5168="","",VLOOKUP(E5168,[1]PROJECTES!$C$14:$G$5000,4,FALSE))</f>
        <v/>
      </c>
      <c r="H5168" s="95"/>
      <c r="I5168" s="113" t="str">
        <f>IF(H5168="","",VLOOKUP(H5168,BD!B$2:C$16,2,FALSE))</f>
        <v/>
      </c>
      <c r="J5168" s="114"/>
      <c r="K5168" s="115" t="str">
        <f t="shared" si="233"/>
        <v/>
      </c>
      <c r="L5168" s="116" t="str">
        <f t="shared" ca="1" si="234"/>
        <v>-</v>
      </c>
      <c r="M5168" s="111" t="str">
        <f>IF(E5168="","",VLOOKUP(E5168,[1]PROJECTES!$C$14:$Z$5000,21,FALSE))</f>
        <v/>
      </c>
      <c r="N5168" s="117"/>
      <c r="O5168" s="118" t="s">
        <v>222</v>
      </c>
      <c r="P5168" s="119"/>
      <c r="Q5168" s="84"/>
      <c r="R5168" s="249"/>
      <c r="S5168" s="166"/>
      <c r="T5168" s="167"/>
    </row>
    <row r="5169" spans="1:20" s="121" customFormat="1" ht="20.100000000000001" customHeight="1" x14ac:dyDescent="0.3">
      <c r="A5169" s="80"/>
      <c r="B5169" s="110" t="str">
        <f>IF(E5169="","",VLOOKUP(E5169,[1]PROJECTES!$C$14:$G$5000,2,FALSE))</f>
        <v/>
      </c>
      <c r="C5169" s="80"/>
      <c r="D5169" s="283" t="str">
        <f>IF(E5169="","",VLOOKUP(E5169,[1]PROJECTES!$C$14:$G$5000,5,FALSE))</f>
        <v/>
      </c>
      <c r="E5169" s="157"/>
      <c r="F5169" s="110" t="str">
        <f>IF(I5169="","",VLOOKUP(I5169,[1]PROJECTES!$C$14:$G$5000,2,FALSE))</f>
        <v/>
      </c>
      <c r="G5169" s="112" t="str">
        <f>IF(E5169="","",VLOOKUP(E5169,[1]PROJECTES!$C$14:$G$5000,4,FALSE))</f>
        <v/>
      </c>
      <c r="H5169" s="95"/>
      <c r="I5169" s="113" t="str">
        <f>IF(H5169="","",VLOOKUP(H5169,BD!B$2:C$16,2,FALSE))</f>
        <v/>
      </c>
      <c r="J5169" s="114"/>
      <c r="K5169" s="115" t="str">
        <f t="shared" si="233"/>
        <v/>
      </c>
      <c r="L5169" s="116" t="str">
        <f t="shared" ca="1" si="234"/>
        <v>-</v>
      </c>
      <c r="M5169" s="111" t="str">
        <f>IF(E5169="","",VLOOKUP(E5169,[1]PROJECTES!$C$14:$Z$5000,21,FALSE))</f>
        <v/>
      </c>
      <c r="N5169" s="117"/>
      <c r="O5169" s="118" t="s">
        <v>222</v>
      </c>
      <c r="P5169" s="119"/>
      <c r="Q5169" s="84"/>
      <c r="R5169" s="249"/>
      <c r="S5169" s="166"/>
      <c r="T5169" s="167"/>
    </row>
    <row r="5170" spans="1:20" s="121" customFormat="1" ht="20.100000000000001" customHeight="1" x14ac:dyDescent="0.3">
      <c r="A5170" s="80"/>
      <c r="B5170" s="110" t="str">
        <f>IF(E5170="","",VLOOKUP(E5170,[1]PROJECTES!$C$14:$G$5000,2,FALSE))</f>
        <v/>
      </c>
      <c r="C5170" s="80"/>
      <c r="D5170" s="283" t="str">
        <f>IF(E5170="","",VLOOKUP(E5170,[1]PROJECTES!$C$14:$G$5000,5,FALSE))</f>
        <v/>
      </c>
      <c r="E5170" s="157"/>
      <c r="F5170" s="110" t="str">
        <f>IF(I5170="","",VLOOKUP(I5170,[1]PROJECTES!$C$14:$G$5000,2,FALSE))</f>
        <v/>
      </c>
      <c r="G5170" s="112" t="str">
        <f>IF(E5170="","",VLOOKUP(E5170,[1]PROJECTES!$C$14:$G$5000,4,FALSE))</f>
        <v/>
      </c>
      <c r="H5170" s="95"/>
      <c r="I5170" s="113" t="str">
        <f>IF(H5170="","",VLOOKUP(H5170,BD!B$2:C$16,2,FALSE))</f>
        <v/>
      </c>
      <c r="J5170" s="114"/>
      <c r="K5170" s="115" t="str">
        <f t="shared" si="233"/>
        <v/>
      </c>
      <c r="L5170" s="116" t="str">
        <f t="shared" ca="1" si="234"/>
        <v>-</v>
      </c>
      <c r="M5170" s="111" t="str">
        <f>IF(E5170="","",VLOOKUP(E5170,[1]PROJECTES!$C$14:$Z$5000,21,FALSE))</f>
        <v/>
      </c>
      <c r="N5170" s="117"/>
      <c r="O5170" s="118" t="s">
        <v>222</v>
      </c>
      <c r="P5170" s="119"/>
      <c r="Q5170" s="84"/>
      <c r="R5170" s="249"/>
      <c r="S5170" s="166"/>
      <c r="T5170" s="167"/>
    </row>
    <row r="5171" spans="1:20" s="121" customFormat="1" ht="20.100000000000001" customHeight="1" x14ac:dyDescent="0.3">
      <c r="A5171" s="80"/>
      <c r="B5171" s="110" t="str">
        <f>IF(E5171="","",VLOOKUP(E5171,[1]PROJECTES!$C$14:$G$5000,2,FALSE))</f>
        <v/>
      </c>
      <c r="C5171" s="80"/>
      <c r="D5171" s="283" t="str">
        <f>IF(E5171="","",VLOOKUP(E5171,[1]PROJECTES!$C$14:$G$5000,5,FALSE))</f>
        <v/>
      </c>
      <c r="E5171" s="157"/>
      <c r="F5171" s="110" t="str">
        <f>IF(I5171="","",VLOOKUP(I5171,[1]PROJECTES!$C$14:$G$5000,2,FALSE))</f>
        <v/>
      </c>
      <c r="G5171" s="112" t="str">
        <f>IF(E5171="","",VLOOKUP(E5171,[1]PROJECTES!$C$14:$G$5000,4,FALSE))</f>
        <v/>
      </c>
      <c r="H5171" s="95"/>
      <c r="I5171" s="113" t="str">
        <f>IF(H5171="","",VLOOKUP(H5171,BD!B$2:C$16,2,FALSE))</f>
        <v/>
      </c>
      <c r="J5171" s="114"/>
      <c r="K5171" s="115" t="str">
        <f t="shared" si="233"/>
        <v/>
      </c>
      <c r="L5171" s="116" t="str">
        <f t="shared" ca="1" si="234"/>
        <v>-</v>
      </c>
      <c r="M5171" s="111" t="str">
        <f>IF(E5171="","",VLOOKUP(E5171,[1]PROJECTES!$C$14:$Z$5000,21,FALSE))</f>
        <v/>
      </c>
      <c r="N5171" s="117"/>
      <c r="O5171" s="118" t="s">
        <v>222</v>
      </c>
      <c r="P5171" s="119"/>
      <c r="Q5171" s="84"/>
      <c r="R5171" s="249"/>
      <c r="S5171" s="166"/>
      <c r="T5171" s="167"/>
    </row>
    <row r="5172" spans="1:20" s="121" customFormat="1" ht="20.100000000000001" customHeight="1" x14ac:dyDescent="0.3">
      <c r="A5172" s="80"/>
      <c r="B5172" s="110" t="str">
        <f>IF(E5172="","",VLOOKUP(E5172,[1]PROJECTES!$C$14:$G$5000,2,FALSE))</f>
        <v/>
      </c>
      <c r="C5172" s="80"/>
      <c r="D5172" s="283" t="str">
        <f>IF(E5172="","",VLOOKUP(E5172,[1]PROJECTES!$C$14:$G$5000,5,FALSE))</f>
        <v/>
      </c>
      <c r="E5172" s="157"/>
      <c r="F5172" s="110" t="str">
        <f>IF(I5172="","",VLOOKUP(I5172,[1]PROJECTES!$C$14:$G$5000,2,FALSE))</f>
        <v/>
      </c>
      <c r="G5172" s="112" t="str">
        <f>IF(E5172="","",VLOOKUP(E5172,[1]PROJECTES!$C$14:$G$5000,4,FALSE))</f>
        <v/>
      </c>
      <c r="H5172" s="95"/>
      <c r="I5172" s="113" t="str">
        <f>IF(H5172="","",VLOOKUP(H5172,BD!B$2:C$16,2,FALSE))</f>
        <v/>
      </c>
      <c r="J5172" s="114"/>
      <c r="K5172" s="115" t="str">
        <f t="shared" si="233"/>
        <v/>
      </c>
      <c r="L5172" s="116" t="str">
        <f t="shared" ca="1" si="234"/>
        <v>-</v>
      </c>
      <c r="M5172" s="111" t="str">
        <f>IF(E5172="","",VLOOKUP(E5172,[1]PROJECTES!$C$14:$Z$5000,21,FALSE))</f>
        <v/>
      </c>
      <c r="N5172" s="117"/>
      <c r="O5172" s="118" t="s">
        <v>222</v>
      </c>
      <c r="P5172" s="119"/>
      <c r="Q5172" s="84"/>
      <c r="R5172" s="249"/>
      <c r="S5172" s="166"/>
      <c r="T5172" s="167"/>
    </row>
    <row r="5173" spans="1:20" s="121" customFormat="1" ht="20.100000000000001" customHeight="1" x14ac:dyDescent="0.3">
      <c r="A5173" s="80"/>
      <c r="B5173" s="110" t="str">
        <f>IF(E5173="","",VLOOKUP(E5173,[1]PROJECTES!$C$14:$G$5000,2,FALSE))</f>
        <v/>
      </c>
      <c r="C5173" s="80"/>
      <c r="D5173" s="283" t="str">
        <f>IF(E5173="","",VLOOKUP(E5173,[1]PROJECTES!$C$14:$G$5000,5,FALSE))</f>
        <v/>
      </c>
      <c r="E5173" s="157"/>
      <c r="F5173" s="110" t="str">
        <f>IF(I5173="","",VLOOKUP(I5173,[1]PROJECTES!$C$14:$G$5000,2,FALSE))</f>
        <v/>
      </c>
      <c r="G5173" s="112" t="str">
        <f>IF(E5173="","",VLOOKUP(E5173,[1]PROJECTES!$C$14:$G$5000,4,FALSE))</f>
        <v/>
      </c>
      <c r="H5173" s="95"/>
      <c r="I5173" s="113" t="str">
        <f>IF(H5173="","",VLOOKUP(H5173,BD!B$2:C$16,2,FALSE))</f>
        <v/>
      </c>
      <c r="J5173" s="114"/>
      <c r="K5173" s="115" t="str">
        <f t="shared" si="233"/>
        <v/>
      </c>
      <c r="L5173" s="116" t="str">
        <f t="shared" ca="1" si="234"/>
        <v>-</v>
      </c>
      <c r="M5173" s="111" t="str">
        <f>IF(E5173="","",VLOOKUP(E5173,[1]PROJECTES!$C$14:$Z$5000,21,FALSE))</f>
        <v/>
      </c>
      <c r="N5173" s="117"/>
      <c r="O5173" s="118" t="s">
        <v>222</v>
      </c>
      <c r="P5173" s="119"/>
      <c r="Q5173" s="84"/>
      <c r="R5173" s="249"/>
      <c r="S5173" s="166"/>
      <c r="T5173" s="167"/>
    </row>
    <row r="5174" spans="1:20" s="121" customFormat="1" ht="20.100000000000001" customHeight="1" x14ac:dyDescent="0.3">
      <c r="A5174" s="80"/>
      <c r="B5174" s="110" t="str">
        <f>IF(E5174="","",VLOOKUP(E5174,[1]PROJECTES!$C$14:$G$5000,2,FALSE))</f>
        <v/>
      </c>
      <c r="C5174" s="80"/>
      <c r="D5174" s="283" t="str">
        <f>IF(E5174="","",VLOOKUP(E5174,[1]PROJECTES!$C$14:$G$5000,5,FALSE))</f>
        <v/>
      </c>
      <c r="E5174" s="157"/>
      <c r="F5174" s="110" t="str">
        <f>IF(I5174="","",VLOOKUP(I5174,[1]PROJECTES!$C$14:$G$5000,2,FALSE))</f>
        <v/>
      </c>
      <c r="G5174" s="112" t="str">
        <f>IF(E5174="","",VLOOKUP(E5174,[1]PROJECTES!$C$14:$G$5000,4,FALSE))</f>
        <v/>
      </c>
      <c r="H5174" s="95"/>
      <c r="I5174" s="113" t="str">
        <f>IF(H5174="","",VLOOKUP(H5174,BD!B$2:C$16,2,FALSE))</f>
        <v/>
      </c>
      <c r="J5174" s="114"/>
      <c r="K5174" s="115" t="str">
        <f t="shared" si="233"/>
        <v/>
      </c>
      <c r="L5174" s="116" t="str">
        <f t="shared" ca="1" si="234"/>
        <v>-</v>
      </c>
      <c r="M5174" s="111" t="str">
        <f>IF(E5174="","",VLOOKUP(E5174,[1]PROJECTES!$C$14:$Z$5000,21,FALSE))</f>
        <v/>
      </c>
      <c r="N5174" s="117"/>
      <c r="O5174" s="118" t="s">
        <v>222</v>
      </c>
      <c r="P5174" s="119"/>
      <c r="Q5174" s="84"/>
      <c r="R5174" s="249"/>
      <c r="S5174" s="166"/>
      <c r="T5174" s="167"/>
    </row>
    <row r="5175" spans="1:20" s="121" customFormat="1" ht="20.100000000000001" customHeight="1" x14ac:dyDescent="0.3">
      <c r="A5175" s="80"/>
      <c r="B5175" s="110" t="str">
        <f>IF(E5175="","",VLOOKUP(E5175,[1]PROJECTES!$C$14:$G$5000,2,FALSE))</f>
        <v/>
      </c>
      <c r="C5175" s="80"/>
      <c r="D5175" s="283" t="str">
        <f>IF(E5175="","",VLOOKUP(E5175,[1]PROJECTES!$C$14:$G$5000,5,FALSE))</f>
        <v/>
      </c>
      <c r="E5175" s="157"/>
      <c r="F5175" s="110" t="str">
        <f>IF(I5175="","",VLOOKUP(I5175,[1]PROJECTES!$C$14:$G$5000,2,FALSE))</f>
        <v/>
      </c>
      <c r="G5175" s="112" t="str">
        <f>IF(E5175="","",VLOOKUP(E5175,[1]PROJECTES!$C$14:$G$5000,4,FALSE))</f>
        <v/>
      </c>
      <c r="H5175" s="95"/>
      <c r="I5175" s="113" t="str">
        <f>IF(H5175="","",VLOOKUP(H5175,BD!B$2:C$16,2,FALSE))</f>
        <v/>
      </c>
      <c r="J5175" s="114"/>
      <c r="K5175" s="115" t="str">
        <f t="shared" si="233"/>
        <v/>
      </c>
      <c r="L5175" s="116" t="str">
        <f t="shared" ca="1" si="234"/>
        <v>-</v>
      </c>
      <c r="M5175" s="111" t="str">
        <f>IF(E5175="","",VLOOKUP(E5175,[1]PROJECTES!$C$14:$Z$5000,21,FALSE))</f>
        <v/>
      </c>
      <c r="N5175" s="117"/>
      <c r="O5175" s="118" t="s">
        <v>222</v>
      </c>
      <c r="P5175" s="119"/>
      <c r="Q5175" s="84"/>
      <c r="R5175" s="249"/>
      <c r="S5175" s="166"/>
      <c r="T5175" s="167"/>
    </row>
    <row r="5176" spans="1:20" s="121" customFormat="1" ht="20.100000000000001" customHeight="1" x14ac:dyDescent="0.3">
      <c r="A5176" s="80"/>
      <c r="B5176" s="110" t="str">
        <f>IF(E5176="","",VLOOKUP(E5176,[1]PROJECTES!$C$14:$G$5000,2,FALSE))</f>
        <v/>
      </c>
      <c r="C5176" s="80"/>
      <c r="D5176" s="283" t="str">
        <f>IF(E5176="","",VLOOKUP(E5176,[1]PROJECTES!$C$14:$G$5000,5,FALSE))</f>
        <v/>
      </c>
      <c r="E5176" s="157"/>
      <c r="F5176" s="110" t="str">
        <f>IF(I5176="","",VLOOKUP(I5176,[1]PROJECTES!$C$14:$G$5000,2,FALSE))</f>
        <v/>
      </c>
      <c r="G5176" s="112" t="str">
        <f>IF(E5176="","",VLOOKUP(E5176,[1]PROJECTES!$C$14:$G$5000,4,FALSE))</f>
        <v/>
      </c>
      <c r="H5176" s="95"/>
      <c r="I5176" s="113" t="str">
        <f>IF(H5176="","",VLOOKUP(H5176,BD!B$2:C$16,2,FALSE))</f>
        <v/>
      </c>
      <c r="J5176" s="114"/>
      <c r="K5176" s="115" t="str">
        <f t="shared" si="233"/>
        <v/>
      </c>
      <c r="L5176" s="116" t="str">
        <f t="shared" ca="1" si="234"/>
        <v>-</v>
      </c>
      <c r="M5176" s="111" t="str">
        <f>IF(E5176="","",VLOOKUP(E5176,[1]PROJECTES!$C$14:$Z$5000,21,FALSE))</f>
        <v/>
      </c>
      <c r="N5176" s="117"/>
      <c r="O5176" s="118" t="s">
        <v>222</v>
      </c>
      <c r="P5176" s="119"/>
      <c r="Q5176" s="84"/>
      <c r="R5176" s="249"/>
      <c r="S5176" s="166"/>
      <c r="T5176" s="167"/>
    </row>
    <row r="5177" spans="1:20" s="121" customFormat="1" ht="20.100000000000001" customHeight="1" x14ac:dyDescent="0.3">
      <c r="A5177" s="80"/>
      <c r="B5177" s="110" t="str">
        <f>IF(E5177="","",VLOOKUP(E5177,[1]PROJECTES!$C$14:$G$5000,2,FALSE))</f>
        <v/>
      </c>
      <c r="C5177" s="80"/>
      <c r="D5177" s="283" t="str">
        <f>IF(E5177="","",VLOOKUP(E5177,[1]PROJECTES!$C$14:$G$5000,5,FALSE))</f>
        <v/>
      </c>
      <c r="E5177" s="79"/>
      <c r="F5177" s="110" t="str">
        <f>IF(I5177="","",VLOOKUP(I5177,[1]PROJECTES!$C$14:$G$5000,2,FALSE))</f>
        <v/>
      </c>
      <c r="G5177" s="112" t="str">
        <f>IF(E5177="","",VLOOKUP(E5177,[1]PROJECTES!$C$14:$G$5000,4,FALSE))</f>
        <v/>
      </c>
      <c r="H5177" s="95"/>
      <c r="I5177" s="113" t="str">
        <f>IF(H5177="","",VLOOKUP(H5177,BD!B$2:C$16,2,FALSE))</f>
        <v/>
      </c>
      <c r="J5177" s="114"/>
      <c r="K5177" s="115" t="str">
        <f t="shared" si="233"/>
        <v/>
      </c>
      <c r="L5177" s="116" t="str">
        <f t="shared" ca="1" si="234"/>
        <v>-</v>
      </c>
      <c r="M5177" s="111" t="str">
        <f>IF(E5177="","",VLOOKUP(E5177,[1]PROJECTES!$C$14:$Z$5000,21,FALSE))</f>
        <v/>
      </c>
      <c r="N5177" s="117"/>
      <c r="O5177" s="118" t="s">
        <v>222</v>
      </c>
      <c r="P5177" s="119"/>
      <c r="Q5177" s="84"/>
      <c r="R5177" s="249"/>
      <c r="S5177" s="166"/>
      <c r="T5177" s="167"/>
    </row>
    <row r="5178" spans="1:20" s="121" customFormat="1" ht="20.100000000000001" customHeight="1" x14ac:dyDescent="0.3">
      <c r="A5178" s="80"/>
      <c r="B5178" s="110" t="str">
        <f>IF(E5178="","",VLOOKUP(E5178,[1]PROJECTES!$C$14:$G$5000,2,FALSE))</f>
        <v/>
      </c>
      <c r="C5178" s="80"/>
      <c r="D5178" s="283" t="str">
        <f>IF(E5178="","",VLOOKUP(E5178,[1]PROJECTES!$C$14:$G$5000,5,FALSE))</f>
        <v/>
      </c>
      <c r="E5178" s="79"/>
      <c r="F5178" s="110" t="str">
        <f>IF(I5178="","",VLOOKUP(I5178,[1]PROJECTES!$C$14:$G$5000,2,FALSE))</f>
        <v/>
      </c>
      <c r="G5178" s="112" t="str">
        <f>IF(E5178="","",VLOOKUP(E5178,[1]PROJECTES!$C$14:$G$5000,4,FALSE))</f>
        <v/>
      </c>
      <c r="H5178" s="95"/>
      <c r="I5178" s="113" t="str">
        <f>IF(H5178="","",VLOOKUP(H5178,BD!B$2:C$16,2,FALSE))</f>
        <v/>
      </c>
      <c r="J5178" s="114"/>
      <c r="K5178" s="115" t="str">
        <f t="shared" si="233"/>
        <v/>
      </c>
      <c r="L5178" s="116" t="str">
        <f t="shared" ca="1" si="234"/>
        <v>-</v>
      </c>
      <c r="M5178" s="111" t="str">
        <f>IF(E5178="","",VLOOKUP(E5178,[1]PROJECTES!$C$14:$Z$5000,21,FALSE))</f>
        <v/>
      </c>
      <c r="N5178" s="117"/>
      <c r="O5178" s="118" t="s">
        <v>222</v>
      </c>
      <c r="P5178" s="119"/>
      <c r="Q5178" s="84"/>
      <c r="R5178" s="249"/>
      <c r="S5178" s="166"/>
      <c r="T5178" s="167"/>
    </row>
    <row r="5179" spans="1:20" s="121" customFormat="1" ht="20.100000000000001" customHeight="1" x14ac:dyDescent="0.3">
      <c r="A5179" s="80"/>
      <c r="B5179" s="110" t="str">
        <f>IF(E5179="","",VLOOKUP(E5179,[1]PROJECTES!$C$14:$G$5000,2,FALSE))</f>
        <v/>
      </c>
      <c r="C5179" s="80"/>
      <c r="D5179" s="283" t="str">
        <f>IF(E5179="","",VLOOKUP(E5179,[1]PROJECTES!$C$14:$G$5000,5,FALSE))</f>
        <v/>
      </c>
      <c r="E5179" s="79"/>
      <c r="F5179" s="110" t="str">
        <f>IF(I5179="","",VLOOKUP(I5179,[1]PROJECTES!$C$14:$G$5000,2,FALSE))</f>
        <v/>
      </c>
      <c r="G5179" s="112" t="str">
        <f>IF(E5179="","",VLOOKUP(E5179,[1]PROJECTES!$C$14:$G$5000,4,FALSE))</f>
        <v/>
      </c>
      <c r="H5179" s="95"/>
      <c r="I5179" s="113" t="str">
        <f>IF(H5179="","",VLOOKUP(H5179,BD!B$2:C$16,2,FALSE))</f>
        <v/>
      </c>
      <c r="J5179" s="114"/>
      <c r="K5179" s="115" t="str">
        <f t="shared" si="233"/>
        <v/>
      </c>
      <c r="L5179" s="116" t="str">
        <f t="shared" ca="1" si="234"/>
        <v>-</v>
      </c>
      <c r="M5179" s="111" t="str">
        <f>IF(E5179="","",VLOOKUP(E5179,[1]PROJECTES!$C$14:$Z$5000,21,FALSE))</f>
        <v/>
      </c>
      <c r="N5179" s="117"/>
      <c r="O5179" s="118" t="s">
        <v>222</v>
      </c>
      <c r="P5179" s="119"/>
      <c r="Q5179" s="84"/>
      <c r="R5179" s="249"/>
      <c r="S5179" s="166"/>
      <c r="T5179" s="167"/>
    </row>
    <row r="5180" spans="1:20" s="121" customFormat="1" ht="20.100000000000001" customHeight="1" x14ac:dyDescent="0.3">
      <c r="A5180" s="80"/>
      <c r="B5180" s="110" t="str">
        <f>IF(E5180="","",VLOOKUP(E5180,[1]PROJECTES!$C$14:$G$5000,2,FALSE))</f>
        <v/>
      </c>
      <c r="C5180" s="80"/>
      <c r="D5180" s="283" t="str">
        <f>IF(E5180="","",VLOOKUP(E5180,[1]PROJECTES!$C$14:$G$5000,5,FALSE))</f>
        <v/>
      </c>
      <c r="E5180" s="79"/>
      <c r="F5180" s="110" t="str">
        <f>IF(I5180="","",VLOOKUP(I5180,[1]PROJECTES!$C$14:$G$5000,2,FALSE))</f>
        <v/>
      </c>
      <c r="G5180" s="112" t="str">
        <f>IF(E5180="","",VLOOKUP(E5180,[1]PROJECTES!$C$14:$G$5000,4,FALSE))</f>
        <v/>
      </c>
      <c r="H5180" s="95"/>
      <c r="I5180" s="113" t="str">
        <f>IF(H5180="","",VLOOKUP(H5180,BD!B$2:C$16,2,FALSE))</f>
        <v/>
      </c>
      <c r="J5180" s="114"/>
      <c r="K5180" s="115" t="str">
        <f t="shared" si="233"/>
        <v/>
      </c>
      <c r="L5180" s="116" t="str">
        <f t="shared" ca="1" si="234"/>
        <v>-</v>
      </c>
      <c r="M5180" s="111" t="str">
        <f>IF(E5180="","",VLOOKUP(E5180,[1]PROJECTES!$C$14:$Z$5000,21,FALSE))</f>
        <v/>
      </c>
      <c r="N5180" s="117"/>
      <c r="O5180" s="118" t="s">
        <v>222</v>
      </c>
      <c r="P5180" s="119"/>
      <c r="Q5180" s="84"/>
      <c r="R5180" s="125"/>
      <c r="S5180" s="166"/>
      <c r="T5180" s="167"/>
    </row>
    <row r="5181" spans="1:20" s="121" customFormat="1" ht="20.100000000000001" customHeight="1" x14ac:dyDescent="0.3">
      <c r="A5181" s="80"/>
      <c r="B5181" s="110" t="str">
        <f>IF(E5181="","",VLOOKUP(E5181,[1]PROJECTES!$C$14:$G$5000,2,FALSE))</f>
        <v/>
      </c>
      <c r="C5181" s="80"/>
      <c r="D5181" s="283" t="str">
        <f>IF(E5181="","",VLOOKUP(E5181,[1]PROJECTES!$C$14:$G$5000,5,FALSE))</f>
        <v/>
      </c>
      <c r="E5181" s="79"/>
      <c r="F5181" s="110" t="str">
        <f>IF(I5181="","",VLOOKUP(I5181,[1]PROJECTES!$C$14:$G$5000,2,FALSE))</f>
        <v/>
      </c>
      <c r="G5181" s="112" t="str">
        <f>IF(E5181="","",VLOOKUP(E5181,[1]PROJECTES!$C$14:$G$5000,4,FALSE))</f>
        <v/>
      </c>
      <c r="H5181" s="95"/>
      <c r="I5181" s="113" t="str">
        <f>IF(H5181="","",VLOOKUP(H5181,BD!B$2:C$16,2,FALSE))</f>
        <v/>
      </c>
      <c r="J5181" s="114"/>
      <c r="K5181" s="115" t="str">
        <f t="shared" si="233"/>
        <v/>
      </c>
      <c r="L5181" s="116" t="str">
        <f t="shared" ca="1" si="234"/>
        <v>-</v>
      </c>
      <c r="M5181" s="111" t="str">
        <f>IF(E5181="","",VLOOKUP(E5181,[1]PROJECTES!$C$14:$Z$5000,21,FALSE))</f>
        <v/>
      </c>
      <c r="N5181" s="117"/>
      <c r="O5181" s="118" t="s">
        <v>222</v>
      </c>
      <c r="P5181" s="119"/>
      <c r="Q5181" s="84"/>
      <c r="R5181" s="125"/>
      <c r="S5181" s="166"/>
      <c r="T5181" s="167"/>
    </row>
    <row r="5182" spans="1:20" s="121" customFormat="1" ht="20.100000000000001" customHeight="1" x14ac:dyDescent="0.3">
      <c r="A5182" s="80"/>
      <c r="B5182" s="110" t="str">
        <f>IF(E5182="","",VLOOKUP(E5182,[1]PROJECTES!$C$14:$G$5000,2,FALSE))</f>
        <v/>
      </c>
      <c r="C5182" s="80"/>
      <c r="D5182" s="283" t="str">
        <f>IF(E5182="","",VLOOKUP(E5182,[1]PROJECTES!$C$14:$G$5000,5,FALSE))</f>
        <v/>
      </c>
      <c r="E5182" s="79"/>
      <c r="F5182" s="110" t="str">
        <f>IF(I5182="","",VLOOKUP(I5182,[1]PROJECTES!$C$14:$G$5000,2,FALSE))</f>
        <v/>
      </c>
      <c r="G5182" s="112" t="str">
        <f>IF(E5182="","",VLOOKUP(E5182,[1]PROJECTES!$C$14:$G$5000,4,FALSE))</f>
        <v/>
      </c>
      <c r="H5182" s="95"/>
      <c r="I5182" s="113" t="str">
        <f>IF(H5182="","",VLOOKUP(H5182,BD!B$2:C$16,2,FALSE))</f>
        <v/>
      </c>
      <c r="J5182" s="114"/>
      <c r="K5182" s="115" t="str">
        <f t="shared" si="233"/>
        <v/>
      </c>
      <c r="L5182" s="116" t="str">
        <f t="shared" ca="1" si="234"/>
        <v>-</v>
      </c>
      <c r="M5182" s="111" t="str">
        <f>IF(E5182="","",VLOOKUP(E5182,[1]PROJECTES!$C$14:$Z$5000,21,FALSE))</f>
        <v/>
      </c>
      <c r="N5182" s="117"/>
      <c r="O5182" s="118" t="s">
        <v>222</v>
      </c>
      <c r="P5182" s="119"/>
      <c r="Q5182" s="84"/>
      <c r="R5182" s="125"/>
      <c r="S5182" s="166"/>
      <c r="T5182" s="167"/>
    </row>
    <row r="5183" spans="1:20" s="121" customFormat="1" ht="20.100000000000001" customHeight="1" x14ac:dyDescent="0.3">
      <c r="A5183" s="80"/>
      <c r="B5183" s="110" t="str">
        <f>IF(E5183="","",VLOOKUP(E5183,[1]PROJECTES!$C$14:$G$5000,2,FALSE))</f>
        <v/>
      </c>
      <c r="C5183" s="80"/>
      <c r="D5183" s="283" t="str">
        <f>IF(E5183="","",VLOOKUP(E5183,[1]PROJECTES!$C$14:$G$5000,5,FALSE))</f>
        <v/>
      </c>
      <c r="E5183" s="79"/>
      <c r="F5183" s="110" t="str">
        <f>IF(I5183="","",VLOOKUP(I5183,[1]PROJECTES!$C$14:$G$5000,2,FALSE))</f>
        <v/>
      </c>
      <c r="G5183" s="112" t="str">
        <f>IF(E5183="","",VLOOKUP(E5183,[1]PROJECTES!$C$14:$G$5000,4,FALSE))</f>
        <v/>
      </c>
      <c r="H5183" s="95"/>
      <c r="I5183" s="113" t="str">
        <f>IF(H5183="","",VLOOKUP(H5183,BD!B$2:C$16,2,FALSE))</f>
        <v/>
      </c>
      <c r="J5183" s="114"/>
      <c r="K5183" s="115" t="str">
        <f t="shared" si="233"/>
        <v/>
      </c>
      <c r="L5183" s="116" t="str">
        <f t="shared" ca="1" si="234"/>
        <v>-</v>
      </c>
      <c r="M5183" s="111" t="str">
        <f>IF(E5183="","",VLOOKUP(E5183,[1]PROJECTES!$C$14:$Z$5000,21,FALSE))</f>
        <v/>
      </c>
      <c r="N5183" s="117"/>
      <c r="O5183" s="118" t="s">
        <v>222</v>
      </c>
      <c r="P5183" s="119"/>
      <c r="Q5183" s="84"/>
      <c r="R5183" s="125"/>
      <c r="S5183" s="166"/>
      <c r="T5183" s="167"/>
    </row>
    <row r="5184" spans="1:20" s="121" customFormat="1" ht="20.100000000000001" customHeight="1" x14ac:dyDescent="0.3">
      <c r="A5184" s="80"/>
      <c r="B5184" s="110" t="str">
        <f>IF(E5184="","",VLOOKUP(E5184,[1]PROJECTES!$C$14:$G$5000,2,FALSE))</f>
        <v/>
      </c>
      <c r="C5184" s="80"/>
      <c r="D5184" s="283" t="str">
        <f>IF(E5184="","",VLOOKUP(E5184,[1]PROJECTES!$C$14:$G$5000,5,FALSE))</f>
        <v/>
      </c>
      <c r="E5184" s="79"/>
      <c r="F5184" s="110" t="str">
        <f>IF(I5184="","",VLOOKUP(I5184,[1]PROJECTES!$C$14:$G$5000,2,FALSE))</f>
        <v/>
      </c>
      <c r="G5184" s="112" t="str">
        <f>IF(E5184="","",VLOOKUP(E5184,[1]PROJECTES!$C$14:$G$5000,4,FALSE))</f>
        <v/>
      </c>
      <c r="H5184" s="95"/>
      <c r="I5184" s="113" t="str">
        <f>IF(H5184="","",VLOOKUP(H5184,BD!B$2:C$16,2,FALSE))</f>
        <v/>
      </c>
      <c r="J5184" s="114"/>
      <c r="K5184" s="115" t="str">
        <f t="shared" si="233"/>
        <v/>
      </c>
      <c r="L5184" s="116" t="str">
        <f t="shared" ca="1" si="234"/>
        <v>-</v>
      </c>
      <c r="M5184" s="111" t="str">
        <f>IF(E5184="","",VLOOKUP(E5184,[1]PROJECTES!$C$14:$Z$5000,21,FALSE))</f>
        <v/>
      </c>
      <c r="N5184" s="117"/>
      <c r="O5184" s="118" t="s">
        <v>222</v>
      </c>
      <c r="P5184" s="119"/>
      <c r="Q5184" s="84"/>
      <c r="R5184" s="125"/>
      <c r="S5184" s="166"/>
      <c r="T5184" s="167"/>
    </row>
    <row r="5185" spans="1:20" s="121" customFormat="1" ht="20.100000000000001" customHeight="1" x14ac:dyDescent="0.3">
      <c r="A5185" s="80"/>
      <c r="B5185" s="110" t="str">
        <f>IF(E5185="","",VLOOKUP(E5185,[1]PROJECTES!$C$14:$G$5000,2,FALSE))</f>
        <v/>
      </c>
      <c r="C5185" s="80"/>
      <c r="D5185" s="283" t="str">
        <f>IF(E5185="","",VLOOKUP(E5185,[1]PROJECTES!$C$14:$G$5000,5,FALSE))</f>
        <v/>
      </c>
      <c r="E5185" s="79"/>
      <c r="F5185" s="110" t="str">
        <f>IF(I5185="","",VLOOKUP(I5185,[1]PROJECTES!$C$14:$G$5000,2,FALSE))</f>
        <v/>
      </c>
      <c r="G5185" s="112" t="str">
        <f>IF(E5185="","",VLOOKUP(E5185,[1]PROJECTES!$C$14:$G$5000,4,FALSE))</f>
        <v/>
      </c>
      <c r="H5185" s="95"/>
      <c r="I5185" s="113" t="str">
        <f>IF(H5185="","",VLOOKUP(H5185,BD!B$2:C$16,2,FALSE))</f>
        <v/>
      </c>
      <c r="J5185" s="114"/>
      <c r="K5185" s="115" t="str">
        <f t="shared" si="233"/>
        <v/>
      </c>
      <c r="L5185" s="116" t="str">
        <f t="shared" ca="1" si="234"/>
        <v>-</v>
      </c>
      <c r="M5185" s="111" t="str">
        <f>IF(E5185="","",VLOOKUP(E5185,[1]PROJECTES!$C$14:$Z$5000,21,FALSE))</f>
        <v/>
      </c>
      <c r="N5185" s="117"/>
      <c r="O5185" s="118" t="s">
        <v>222</v>
      </c>
      <c r="P5185" s="119"/>
      <c r="Q5185" s="84"/>
      <c r="R5185" s="125"/>
      <c r="S5185" s="166"/>
      <c r="T5185" s="167"/>
    </row>
    <row r="5186" spans="1:20" s="121" customFormat="1" ht="20.100000000000001" customHeight="1" x14ac:dyDescent="0.3">
      <c r="A5186" s="80"/>
      <c r="B5186" s="110" t="str">
        <f>IF(E5186="","",VLOOKUP(E5186,[1]PROJECTES!$C$14:$G$5000,2,FALSE))</f>
        <v/>
      </c>
      <c r="C5186" s="80"/>
      <c r="D5186" s="283" t="str">
        <f>IF(E5186="","",VLOOKUP(E5186,[1]PROJECTES!$C$14:$G$5000,5,FALSE))</f>
        <v/>
      </c>
      <c r="E5186" s="79"/>
      <c r="F5186" s="110" t="str">
        <f>IF(I5186="","",VLOOKUP(I5186,[1]PROJECTES!$C$14:$G$5000,2,FALSE))</f>
        <v/>
      </c>
      <c r="G5186" s="112" t="str">
        <f>IF(E5186="","",VLOOKUP(E5186,[1]PROJECTES!$C$14:$G$5000,4,FALSE))</f>
        <v/>
      </c>
      <c r="H5186" s="95"/>
      <c r="I5186" s="113" t="str">
        <f>IF(H5186="","",VLOOKUP(H5186,BD!B$2:C$16,2,FALSE))</f>
        <v/>
      </c>
      <c r="J5186" s="114"/>
      <c r="K5186" s="115" t="str">
        <f t="shared" si="233"/>
        <v/>
      </c>
      <c r="L5186" s="116" t="str">
        <f t="shared" ca="1" si="234"/>
        <v>-</v>
      </c>
      <c r="M5186" s="111" t="str">
        <f>IF(E5186="","",VLOOKUP(E5186,[1]PROJECTES!$C$14:$Z$5000,21,FALSE))</f>
        <v/>
      </c>
      <c r="N5186" s="117"/>
      <c r="O5186" s="118" t="s">
        <v>222</v>
      </c>
      <c r="P5186" s="119"/>
      <c r="Q5186" s="84"/>
      <c r="R5186" s="125"/>
      <c r="S5186" s="166"/>
      <c r="T5186" s="167"/>
    </row>
    <row r="5187" spans="1:20" s="121" customFormat="1" ht="20.100000000000001" customHeight="1" x14ac:dyDescent="0.3">
      <c r="A5187" s="80"/>
      <c r="B5187" s="110" t="str">
        <f>IF(E5187="","",VLOOKUP(E5187,[1]PROJECTES!$C$14:$G$5000,2,FALSE))</f>
        <v/>
      </c>
      <c r="C5187" s="80"/>
      <c r="D5187" s="283" t="str">
        <f>IF(E5187="","",VLOOKUP(E5187,[1]PROJECTES!$C$14:$G$5000,5,FALSE))</f>
        <v/>
      </c>
      <c r="E5187" s="79"/>
      <c r="F5187" s="110" t="str">
        <f>IF(I5187="","",VLOOKUP(I5187,[1]PROJECTES!$C$14:$G$5000,2,FALSE))</f>
        <v/>
      </c>
      <c r="G5187" s="112" t="str">
        <f>IF(E5187="","",VLOOKUP(E5187,[1]PROJECTES!$C$14:$G$5000,4,FALSE))</f>
        <v/>
      </c>
      <c r="H5187" s="95"/>
      <c r="I5187" s="113" t="str">
        <f>IF(H5187="","",VLOOKUP(H5187,BD!B$2:C$16,2,FALSE))</f>
        <v/>
      </c>
      <c r="J5187" s="114"/>
      <c r="K5187" s="115" t="str">
        <f t="shared" si="233"/>
        <v/>
      </c>
      <c r="L5187" s="116" t="str">
        <f t="shared" ca="1" si="234"/>
        <v>-</v>
      </c>
      <c r="M5187" s="111" t="str">
        <f>IF(E5187="","",VLOOKUP(E5187,[1]PROJECTES!$C$14:$Z$5000,21,FALSE))</f>
        <v/>
      </c>
      <c r="N5187" s="117"/>
      <c r="O5187" s="118" t="s">
        <v>222</v>
      </c>
      <c r="P5187" s="119"/>
      <c r="Q5187" s="84"/>
      <c r="R5187" s="125"/>
      <c r="S5187" s="166"/>
      <c r="T5187" s="167"/>
    </row>
    <row r="5188" spans="1:20" s="121" customFormat="1" ht="20.100000000000001" customHeight="1" x14ac:dyDescent="0.3">
      <c r="A5188" s="80"/>
      <c r="B5188" s="110" t="str">
        <f>IF(E5188="","",VLOOKUP(E5188,[1]PROJECTES!$C$14:$G$5000,2,FALSE))</f>
        <v/>
      </c>
      <c r="C5188" s="80"/>
      <c r="D5188" s="283" t="str">
        <f>IF(E5188="","",VLOOKUP(E5188,[1]PROJECTES!$C$14:$G$5000,5,FALSE))</f>
        <v/>
      </c>
      <c r="E5188" s="79"/>
      <c r="F5188" s="110" t="str">
        <f>IF(I5188="","",VLOOKUP(I5188,[1]PROJECTES!$C$14:$G$5000,2,FALSE))</f>
        <v/>
      </c>
      <c r="G5188" s="112" t="str">
        <f>IF(E5188="","",VLOOKUP(E5188,[1]PROJECTES!$C$14:$G$5000,4,FALSE))</f>
        <v/>
      </c>
      <c r="H5188" s="95"/>
      <c r="I5188" s="113" t="str">
        <f>IF(H5188="","",VLOOKUP(H5188,BD!B$2:C$16,2,FALSE))</f>
        <v/>
      </c>
      <c r="J5188" s="114"/>
      <c r="K5188" s="115" t="str">
        <f t="shared" si="233"/>
        <v/>
      </c>
      <c r="L5188" s="116" t="str">
        <f t="shared" ca="1" si="234"/>
        <v>-</v>
      </c>
      <c r="M5188" s="111" t="str">
        <f>IF(E5188="","",VLOOKUP(E5188,[1]PROJECTES!$C$14:$Z$5000,21,FALSE))</f>
        <v/>
      </c>
      <c r="N5188" s="117"/>
      <c r="O5188" s="118" t="s">
        <v>222</v>
      </c>
      <c r="P5188" s="119"/>
      <c r="Q5188" s="84"/>
      <c r="R5188" s="125"/>
      <c r="S5188" s="166"/>
      <c r="T5188" s="167"/>
    </row>
    <row r="5189" spans="1:20" s="121" customFormat="1" ht="20.100000000000001" customHeight="1" x14ac:dyDescent="0.3">
      <c r="A5189" s="80"/>
      <c r="B5189" s="110" t="str">
        <f>IF(E5189="","",VLOOKUP(E5189,[1]PROJECTES!$C$14:$G$5000,2,FALSE))</f>
        <v/>
      </c>
      <c r="C5189" s="80"/>
      <c r="D5189" s="283" t="str">
        <f>IF(E5189="","",VLOOKUP(E5189,[1]PROJECTES!$C$14:$G$5000,5,FALSE))</f>
        <v/>
      </c>
      <c r="E5189" s="79"/>
      <c r="F5189" s="110" t="str">
        <f>IF(I5189="","",VLOOKUP(I5189,[1]PROJECTES!$C$14:$G$5000,2,FALSE))</f>
        <v/>
      </c>
      <c r="G5189" s="112" t="str">
        <f>IF(E5189="","",VLOOKUP(E5189,[1]PROJECTES!$C$14:$G$5000,4,FALSE))</f>
        <v/>
      </c>
      <c r="H5189" s="95"/>
      <c r="I5189" s="113" t="str">
        <f>IF(H5189="","",VLOOKUP(H5189,BD!B$2:C$16,2,FALSE))</f>
        <v/>
      </c>
      <c r="J5189" s="114"/>
      <c r="K5189" s="115" t="str">
        <f t="shared" si="233"/>
        <v/>
      </c>
      <c r="L5189" s="116" t="str">
        <f t="shared" ca="1" si="234"/>
        <v>-</v>
      </c>
      <c r="M5189" s="111" t="str">
        <f>IF(E5189="","",VLOOKUP(E5189,[1]PROJECTES!$C$14:$Z$5000,21,FALSE))</f>
        <v/>
      </c>
      <c r="N5189" s="117"/>
      <c r="O5189" s="118" t="s">
        <v>222</v>
      </c>
      <c r="P5189" s="119"/>
      <c r="Q5189" s="84"/>
      <c r="R5189" s="125"/>
      <c r="S5189" s="166"/>
      <c r="T5189" s="167"/>
    </row>
    <row r="5190" spans="1:20" s="121" customFormat="1" ht="20.100000000000001" customHeight="1" x14ac:dyDescent="0.3">
      <c r="A5190" s="80"/>
      <c r="B5190" s="110" t="str">
        <f>IF(E5190="","",VLOOKUP(E5190,[1]PROJECTES!$C$14:$G$5000,2,FALSE))</f>
        <v/>
      </c>
      <c r="C5190" s="80"/>
      <c r="D5190" s="283" t="str">
        <f>IF(E5190="","",VLOOKUP(E5190,[1]PROJECTES!$C$14:$G$5000,5,FALSE))</f>
        <v/>
      </c>
      <c r="E5190" s="79"/>
      <c r="F5190" s="110" t="str">
        <f>IF(I5190="","",VLOOKUP(I5190,[1]PROJECTES!$C$14:$G$5000,2,FALSE))</f>
        <v/>
      </c>
      <c r="G5190" s="112" t="str">
        <f>IF(E5190="","",VLOOKUP(E5190,[1]PROJECTES!$C$14:$G$5000,4,FALSE))</f>
        <v/>
      </c>
      <c r="H5190" s="95"/>
      <c r="I5190" s="113" t="str">
        <f>IF(H5190="","",VLOOKUP(H5190,BD!B$2:C$16,2,FALSE))</f>
        <v/>
      </c>
      <c r="J5190" s="114"/>
      <c r="K5190" s="115" t="str">
        <f t="shared" si="233"/>
        <v/>
      </c>
      <c r="L5190" s="116" t="str">
        <f t="shared" ca="1" si="234"/>
        <v>-</v>
      </c>
      <c r="M5190" s="111" t="str">
        <f>IF(E5190="","",VLOOKUP(E5190,[1]PROJECTES!$C$14:$Z$5000,21,FALSE))</f>
        <v/>
      </c>
      <c r="N5190" s="117"/>
      <c r="O5190" s="118" t="s">
        <v>222</v>
      </c>
      <c r="P5190" s="119"/>
      <c r="Q5190" s="84"/>
      <c r="R5190" s="125"/>
      <c r="S5190" s="166"/>
      <c r="T5190" s="167"/>
    </row>
    <row r="5191" spans="1:20" s="121" customFormat="1" ht="20.100000000000001" customHeight="1" x14ac:dyDescent="0.3">
      <c r="A5191" s="80"/>
      <c r="B5191" s="110" t="str">
        <f>IF(E5191="","",VLOOKUP(E5191,[1]PROJECTES!$C$14:$G$5000,2,FALSE))</f>
        <v/>
      </c>
      <c r="C5191" s="80"/>
      <c r="D5191" s="283" t="str">
        <f>IF(E5191="","",VLOOKUP(E5191,[1]PROJECTES!$C$14:$G$5000,5,FALSE))</f>
        <v/>
      </c>
      <c r="E5191" s="79"/>
      <c r="F5191" s="110" t="str">
        <f>IF(I5191="","",VLOOKUP(I5191,[1]PROJECTES!$C$14:$G$5000,2,FALSE))</f>
        <v/>
      </c>
      <c r="G5191" s="112" t="str">
        <f>IF(E5191="","",VLOOKUP(E5191,[1]PROJECTES!$C$14:$G$5000,4,FALSE))</f>
        <v/>
      </c>
      <c r="H5191" s="95"/>
      <c r="I5191" s="113" t="str">
        <f>IF(H5191="","",VLOOKUP(H5191,BD!B$2:C$16,2,FALSE))</f>
        <v/>
      </c>
      <c r="J5191" s="114"/>
      <c r="K5191" s="115" t="str">
        <f t="shared" si="233"/>
        <v/>
      </c>
      <c r="L5191" s="116" t="str">
        <f t="shared" ca="1" si="234"/>
        <v>-</v>
      </c>
      <c r="M5191" s="111" t="str">
        <f>IF(E5191="","",VLOOKUP(E5191,[1]PROJECTES!$C$14:$Z$5000,21,FALSE))</f>
        <v/>
      </c>
      <c r="N5191" s="117"/>
      <c r="O5191" s="118" t="s">
        <v>222</v>
      </c>
      <c r="P5191" s="119"/>
      <c r="Q5191" s="84"/>
      <c r="R5191" s="125"/>
      <c r="S5191" s="166"/>
      <c r="T5191" s="167"/>
    </row>
    <row r="5192" spans="1:20" s="121" customFormat="1" ht="20.100000000000001" customHeight="1" x14ac:dyDescent="0.3">
      <c r="A5192" s="80"/>
      <c r="B5192" s="110" t="str">
        <f>IF(E5192="","",VLOOKUP(E5192,[1]PROJECTES!$C$14:$G$5000,2,FALSE))</f>
        <v/>
      </c>
      <c r="C5192" s="80"/>
      <c r="D5192" s="283" t="str">
        <f>IF(E5192="","",VLOOKUP(E5192,[1]PROJECTES!$C$14:$G$5000,5,FALSE))</f>
        <v/>
      </c>
      <c r="E5192" s="79"/>
      <c r="F5192" s="110" t="str">
        <f>IF(I5192="","",VLOOKUP(I5192,[1]PROJECTES!$C$14:$G$5000,2,FALSE))</f>
        <v/>
      </c>
      <c r="G5192" s="112" t="str">
        <f>IF(E5192="","",VLOOKUP(E5192,[1]PROJECTES!$C$14:$G$5000,4,FALSE))</f>
        <v/>
      </c>
      <c r="H5192" s="95"/>
      <c r="I5192" s="113" t="str">
        <f>IF(H5192="","",VLOOKUP(H5192,BD!B$2:C$16,2,FALSE))</f>
        <v/>
      </c>
      <c r="J5192" s="114"/>
      <c r="K5192" s="115" t="str">
        <f t="shared" ref="K5192" si="235">IF(J5192="","",WEEKNUM(J5192,2)-0)</f>
        <v/>
      </c>
      <c r="L5192" s="116" t="str">
        <f t="shared" ref="L5192" ca="1" si="236">IF(M5192="","-",IF(G5192="TA","-",+M5192-TODAY()))</f>
        <v>-</v>
      </c>
      <c r="M5192" s="111" t="str">
        <f>IF(E5192="","",VLOOKUP(E5192,[1]PROJECTES!$C$14:$Z$5000,21,FALSE))</f>
        <v/>
      </c>
      <c r="N5192" s="117"/>
      <c r="O5192" s="118" t="s">
        <v>222</v>
      </c>
      <c r="P5192" s="119"/>
      <c r="Q5192" s="84"/>
      <c r="R5192" s="125"/>
      <c r="S5192" s="166"/>
      <c r="T5192" s="167"/>
    </row>
    <row r="5193" spans="1:20" s="121" customFormat="1" ht="20.100000000000001" customHeight="1" x14ac:dyDescent="0.3">
      <c r="A5193" s="80"/>
      <c r="B5193" s="110" t="str">
        <f>IF(E5193="","",VLOOKUP(E5193,[1]PROJECTES!$C$14:$G$5000,2,FALSE))</f>
        <v/>
      </c>
      <c r="C5193" s="80"/>
      <c r="D5193" s="283" t="str">
        <f>IF(E5193="","",VLOOKUP(E5193,[1]PROJECTES!$C$14:$G$5000,5,FALSE))</f>
        <v/>
      </c>
      <c r="E5193" s="79"/>
      <c r="F5193" s="110" t="str">
        <f>IF(I5193="","",VLOOKUP(I5193,[1]PROJECTES!$C$14:$G$5000,2,FALSE))</f>
        <v/>
      </c>
      <c r="G5193" s="112" t="str">
        <f>IF(E5193="","",VLOOKUP(E5193,[1]PROJECTES!$C$14:$G$5000,4,FALSE))</f>
        <v/>
      </c>
      <c r="H5193" s="95"/>
      <c r="I5193" s="113" t="str">
        <f>IF(H5193="","",VLOOKUP(H5193,BD!B$2:C$16,2,FALSE))</f>
        <v/>
      </c>
      <c r="J5193" s="114"/>
      <c r="K5193" s="115" t="str">
        <f t="shared" si="233"/>
        <v/>
      </c>
      <c r="L5193" s="116" t="str">
        <f t="shared" ca="1" si="234"/>
        <v>-</v>
      </c>
      <c r="M5193" s="111" t="str">
        <f>IF(E5193="","",VLOOKUP(E5193,[1]PROJECTES!$C$14:$Z$5000,21,FALSE))</f>
        <v/>
      </c>
      <c r="N5193" s="117"/>
      <c r="O5193" s="118" t="s">
        <v>222</v>
      </c>
      <c r="P5193" s="119"/>
      <c r="Q5193" s="84"/>
      <c r="R5193" s="125"/>
      <c r="S5193" s="166"/>
      <c r="T5193" s="167"/>
    </row>
    <row r="5194" spans="1:20" s="121" customFormat="1" ht="20.100000000000001" customHeight="1" x14ac:dyDescent="0.3">
      <c r="A5194" s="80"/>
      <c r="B5194" s="110" t="str">
        <f>IF(E5194="","",VLOOKUP(E5194,[1]PROJECTES!$C$14:$G$5000,2,FALSE))</f>
        <v/>
      </c>
      <c r="C5194" s="80"/>
      <c r="D5194" s="283" t="str">
        <f>IF(E5194="","",VLOOKUP(E5194,[1]PROJECTES!$C$14:$G$5000,5,FALSE))</f>
        <v/>
      </c>
      <c r="E5194" s="79"/>
      <c r="F5194" s="110" t="str">
        <f>IF(I5194="","",VLOOKUP(I5194,[1]PROJECTES!$C$14:$G$5000,2,FALSE))</f>
        <v/>
      </c>
      <c r="G5194" s="112" t="str">
        <f>IF(E5194="","",VLOOKUP(E5194,[1]PROJECTES!$C$14:$G$5000,4,FALSE))</f>
        <v/>
      </c>
      <c r="H5194" s="95"/>
      <c r="I5194" s="113" t="str">
        <f>IF(H5194="","",VLOOKUP(H5194,BD!B$2:C$16,2,FALSE))</f>
        <v/>
      </c>
      <c r="J5194" s="114"/>
      <c r="K5194" s="115" t="str">
        <f t="shared" si="233"/>
        <v/>
      </c>
      <c r="L5194" s="116" t="str">
        <f t="shared" ca="1" si="234"/>
        <v>-</v>
      </c>
      <c r="M5194" s="111" t="str">
        <f>IF(E5194="","",VLOOKUP(E5194,[1]PROJECTES!$C$14:$Z$5000,21,FALSE))</f>
        <v/>
      </c>
      <c r="N5194" s="117"/>
      <c r="O5194" s="118" t="s">
        <v>222</v>
      </c>
      <c r="P5194" s="119"/>
      <c r="Q5194" s="84"/>
      <c r="R5194" s="125"/>
      <c r="S5194" s="166"/>
      <c r="T5194" s="167"/>
    </row>
    <row r="5195" spans="1:20" s="121" customFormat="1" ht="20.100000000000001" customHeight="1" x14ac:dyDescent="0.3">
      <c r="A5195" s="80"/>
      <c r="B5195" s="110" t="str">
        <f>IF(E5195="","",VLOOKUP(E5195,[1]PROJECTES!$C$14:$G$5000,2,FALSE))</f>
        <v/>
      </c>
      <c r="C5195" s="80"/>
      <c r="D5195" s="283" t="str">
        <f>IF(E5195="","",VLOOKUP(E5195,[1]PROJECTES!$C$14:$G$5000,5,FALSE))</f>
        <v/>
      </c>
      <c r="E5195" s="79"/>
      <c r="F5195" s="110" t="str">
        <f>IF(I5195="","",VLOOKUP(I5195,[1]PROJECTES!$C$14:$G$5000,2,FALSE))</f>
        <v/>
      </c>
      <c r="G5195" s="112" t="str">
        <f>IF(E5195="","",VLOOKUP(E5195,[1]PROJECTES!$C$14:$G$5000,4,FALSE))</f>
        <v/>
      </c>
      <c r="H5195" s="95"/>
      <c r="I5195" s="113" t="str">
        <f>IF(H5195="","",VLOOKUP(H5195,BD!B$2:C$16,2,FALSE))</f>
        <v/>
      </c>
      <c r="J5195" s="114"/>
      <c r="K5195" s="115" t="str">
        <f t="shared" si="233"/>
        <v/>
      </c>
      <c r="L5195" s="116" t="str">
        <f t="shared" ca="1" si="234"/>
        <v>-</v>
      </c>
      <c r="M5195" s="111" t="str">
        <f>IF(E5195="","",VLOOKUP(E5195,[1]PROJECTES!$C$14:$Z$5000,21,FALSE))</f>
        <v/>
      </c>
      <c r="N5195" s="117"/>
      <c r="O5195" s="118" t="s">
        <v>222</v>
      </c>
      <c r="P5195" s="119"/>
      <c r="Q5195" s="84"/>
      <c r="R5195" s="125"/>
      <c r="S5195" s="166"/>
      <c r="T5195" s="167"/>
    </row>
    <row r="5196" spans="1:20" s="121" customFormat="1" ht="20.100000000000001" customHeight="1" x14ac:dyDescent="0.3">
      <c r="A5196" s="80"/>
      <c r="B5196" s="110" t="str">
        <f>IF(E5196="","",VLOOKUP(E5196,[1]PROJECTES!$C$14:$G$5000,2,FALSE))</f>
        <v/>
      </c>
      <c r="C5196" s="80"/>
      <c r="D5196" s="283" t="str">
        <f>IF(E5196="","",VLOOKUP(E5196,[1]PROJECTES!$C$14:$G$5000,5,FALSE))</f>
        <v/>
      </c>
      <c r="E5196" s="79"/>
      <c r="F5196" s="110" t="str">
        <f>IF(I5196="","",VLOOKUP(I5196,[1]PROJECTES!$C$14:$G$5000,2,FALSE))</f>
        <v/>
      </c>
      <c r="G5196" s="112" t="str">
        <f>IF(E5196="","",VLOOKUP(E5196,[1]PROJECTES!$C$14:$G$5000,4,FALSE))</f>
        <v/>
      </c>
      <c r="H5196" s="95"/>
      <c r="I5196" s="113" t="str">
        <f>IF(H5196="","",VLOOKUP(H5196,BD!B$2:C$16,2,FALSE))</f>
        <v/>
      </c>
      <c r="J5196" s="144"/>
      <c r="K5196" s="115" t="str">
        <f t="shared" si="233"/>
        <v/>
      </c>
      <c r="L5196" s="116" t="str">
        <f t="shared" ca="1" si="234"/>
        <v>-</v>
      </c>
      <c r="M5196" s="111" t="str">
        <f>IF(E5196="","",VLOOKUP(E5196,[1]PROJECTES!$C$14:$Z$5000,21,FALSE))</f>
        <v/>
      </c>
      <c r="N5196" s="117"/>
      <c r="O5196" s="118" t="s">
        <v>222</v>
      </c>
      <c r="P5196" s="119"/>
      <c r="Q5196" s="84"/>
      <c r="R5196" s="125"/>
      <c r="S5196" s="166"/>
      <c r="T5196" s="167"/>
    </row>
    <row r="5197" spans="1:20" s="121" customFormat="1" ht="20.100000000000001" customHeight="1" x14ac:dyDescent="0.3">
      <c r="A5197" s="80"/>
      <c r="B5197" s="110" t="str">
        <f>IF(E5197="","",VLOOKUP(E5197,[1]PROJECTES!$C$14:$G$5000,2,FALSE))</f>
        <v/>
      </c>
      <c r="C5197" s="80"/>
      <c r="D5197" s="283" t="str">
        <f>IF(E5197="","",VLOOKUP(E5197,[1]PROJECTES!$C$14:$G$5000,5,FALSE))</f>
        <v/>
      </c>
      <c r="E5197" s="79"/>
      <c r="F5197" s="110" t="str">
        <f>IF(I5197="","",VLOOKUP(I5197,[1]PROJECTES!$C$14:$G$5000,2,FALSE))</f>
        <v/>
      </c>
      <c r="G5197" s="112" t="str">
        <f>IF(E5197="","",VLOOKUP(E5197,[1]PROJECTES!$C$14:$G$5000,4,FALSE))</f>
        <v/>
      </c>
      <c r="H5197" s="95"/>
      <c r="I5197" s="113" t="str">
        <f>IF(H5197="","",VLOOKUP(H5197,BD!B$2:C$16,2,FALSE))</f>
        <v/>
      </c>
      <c r="J5197" s="144"/>
      <c r="K5197" s="115" t="str">
        <f t="shared" si="233"/>
        <v/>
      </c>
      <c r="L5197" s="116" t="str">
        <f t="shared" ca="1" si="234"/>
        <v>-</v>
      </c>
      <c r="M5197" s="111" t="str">
        <f>IF(E5197="","",VLOOKUP(E5197,[1]PROJECTES!$C$14:$Z$5000,21,FALSE))</f>
        <v/>
      </c>
      <c r="N5197" s="117"/>
      <c r="O5197" s="118" t="s">
        <v>222</v>
      </c>
      <c r="P5197" s="119"/>
      <c r="Q5197" s="84"/>
      <c r="R5197" s="125"/>
      <c r="S5197" s="166"/>
      <c r="T5197" s="167"/>
    </row>
    <row r="5198" spans="1:20" s="121" customFormat="1" ht="20.100000000000001" customHeight="1" x14ac:dyDescent="0.3">
      <c r="A5198" s="80"/>
      <c r="B5198" s="110" t="str">
        <f>IF(E5198="","",VLOOKUP(E5198,[1]PROJECTES!$C$14:$G$5000,2,FALSE))</f>
        <v/>
      </c>
      <c r="C5198" s="80"/>
      <c r="D5198" s="283" t="str">
        <f>IF(E5198="","",VLOOKUP(E5198,[1]PROJECTES!$C$14:$G$5000,5,FALSE))</f>
        <v/>
      </c>
      <c r="E5198" s="79"/>
      <c r="F5198" s="110" t="str">
        <f>IF(I5198="","",VLOOKUP(I5198,[1]PROJECTES!$C$14:$G$5000,2,FALSE))</f>
        <v/>
      </c>
      <c r="G5198" s="112" t="str">
        <f>IF(E5198="","",VLOOKUP(E5198,[1]PROJECTES!$C$14:$G$5000,4,FALSE))</f>
        <v/>
      </c>
      <c r="H5198" s="95"/>
      <c r="I5198" s="113" t="str">
        <f>IF(H5198="","",VLOOKUP(H5198,BD!B$2:C$16,2,FALSE))</f>
        <v/>
      </c>
      <c r="J5198" s="114"/>
      <c r="K5198" s="115" t="str">
        <f t="shared" si="233"/>
        <v/>
      </c>
      <c r="L5198" s="116" t="str">
        <f t="shared" ca="1" si="234"/>
        <v>-</v>
      </c>
      <c r="M5198" s="111" t="str">
        <f>IF(E5198="","",VLOOKUP(E5198,[1]PROJECTES!$C$14:$Z$5000,21,FALSE))</f>
        <v/>
      </c>
      <c r="N5198" s="117"/>
      <c r="O5198" s="118" t="s">
        <v>222</v>
      </c>
      <c r="P5198" s="119"/>
      <c r="Q5198" s="84"/>
      <c r="R5198" s="125"/>
      <c r="S5198" s="166"/>
      <c r="T5198" s="167"/>
    </row>
    <row r="5199" spans="1:20" s="121" customFormat="1" ht="20.100000000000001" customHeight="1" x14ac:dyDescent="0.3">
      <c r="A5199" s="80"/>
      <c r="B5199" s="110" t="str">
        <f>IF(E5199="","",VLOOKUP(E5199,[1]PROJECTES!$C$14:$G$5000,2,FALSE))</f>
        <v/>
      </c>
      <c r="C5199" s="80"/>
      <c r="D5199" s="283" t="str">
        <f>IF(E5199="","",VLOOKUP(E5199,[1]PROJECTES!$C$14:$G$5000,5,FALSE))</f>
        <v/>
      </c>
      <c r="E5199" s="79"/>
      <c r="F5199" s="110" t="str">
        <f>IF(I5199="","",VLOOKUP(I5199,[1]PROJECTES!$C$14:$G$5000,2,FALSE))</f>
        <v/>
      </c>
      <c r="G5199" s="112" t="str">
        <f>IF(E5199="","",VLOOKUP(E5199,[1]PROJECTES!$C$14:$G$5000,4,FALSE))</f>
        <v/>
      </c>
      <c r="H5199" s="95"/>
      <c r="I5199" s="113" t="str">
        <f>IF(H5199="","",VLOOKUP(H5199,BD!B$2:C$16,2,FALSE))</f>
        <v/>
      </c>
      <c r="J5199" s="114"/>
      <c r="K5199" s="115" t="str">
        <f t="shared" si="233"/>
        <v/>
      </c>
      <c r="L5199" s="116" t="str">
        <f t="shared" ca="1" si="234"/>
        <v>-</v>
      </c>
      <c r="M5199" s="111" t="str">
        <f>IF(E5199="","",VLOOKUP(E5199,[1]PROJECTES!$C$14:$Z$5000,21,FALSE))</f>
        <v/>
      </c>
      <c r="N5199" s="117"/>
      <c r="O5199" s="118" t="s">
        <v>222</v>
      </c>
      <c r="P5199" s="119"/>
      <c r="Q5199" s="84"/>
      <c r="R5199" s="125"/>
      <c r="S5199" s="166"/>
      <c r="T5199" s="167"/>
    </row>
    <row r="5200" spans="1:20" s="121" customFormat="1" ht="20.100000000000001" customHeight="1" x14ac:dyDescent="0.3">
      <c r="A5200" s="80"/>
      <c r="B5200" s="110" t="str">
        <f>IF(E5200="","",VLOOKUP(E5200,[1]PROJECTES!$C$14:$G$5000,2,FALSE))</f>
        <v/>
      </c>
      <c r="C5200" s="80"/>
      <c r="D5200" s="283" t="str">
        <f>IF(E5200="","",VLOOKUP(E5200,[1]PROJECTES!$C$14:$G$5000,5,FALSE))</f>
        <v/>
      </c>
      <c r="E5200" s="79"/>
      <c r="F5200" s="110" t="str">
        <f>IF(I5200="","",VLOOKUP(I5200,[1]PROJECTES!$C$14:$G$5000,2,FALSE))</f>
        <v/>
      </c>
      <c r="G5200" s="112" t="str">
        <f>IF(E5200="","",VLOOKUP(E5200,[1]PROJECTES!$C$14:$G$5000,4,FALSE))</f>
        <v/>
      </c>
      <c r="H5200" s="95"/>
      <c r="I5200" s="113" t="str">
        <f>IF(H5200="","",VLOOKUP(H5200,BD!B$2:C$16,2,FALSE))</f>
        <v/>
      </c>
      <c r="J5200" s="114"/>
      <c r="K5200" s="115" t="str">
        <f t="shared" si="233"/>
        <v/>
      </c>
      <c r="L5200" s="116" t="str">
        <f t="shared" ca="1" si="234"/>
        <v>-</v>
      </c>
      <c r="M5200" s="111" t="str">
        <f>IF(E5200="","",VLOOKUP(E5200,[1]PROJECTES!$C$14:$Z$5000,21,FALSE))</f>
        <v/>
      </c>
      <c r="N5200" s="117"/>
      <c r="O5200" s="118" t="s">
        <v>222</v>
      </c>
      <c r="P5200" s="119"/>
      <c r="Q5200" s="84"/>
      <c r="R5200" s="125"/>
      <c r="S5200" s="166"/>
      <c r="T5200" s="167"/>
    </row>
    <row r="5201" spans="1:20" s="121" customFormat="1" ht="20.100000000000001" customHeight="1" x14ac:dyDescent="0.3">
      <c r="A5201" s="80"/>
      <c r="B5201" s="110" t="str">
        <f>IF(E5201="","",VLOOKUP(E5201,[1]PROJECTES!$C$14:$G$5000,2,FALSE))</f>
        <v/>
      </c>
      <c r="C5201" s="80"/>
      <c r="D5201" s="283" t="str">
        <f>IF(E5201="","",VLOOKUP(E5201,[1]PROJECTES!$C$14:$G$5000,5,FALSE))</f>
        <v/>
      </c>
      <c r="E5201" s="79"/>
      <c r="F5201" s="110" t="str">
        <f>IF(I5201="","",VLOOKUP(I5201,[1]PROJECTES!$C$14:$G$5000,2,FALSE))</f>
        <v/>
      </c>
      <c r="G5201" s="112" t="str">
        <f>IF(E5201="","",VLOOKUP(E5201,[1]PROJECTES!$C$14:$G$5000,4,FALSE))</f>
        <v/>
      </c>
      <c r="H5201" s="95"/>
      <c r="I5201" s="113" t="str">
        <f>IF(H5201="","",VLOOKUP(H5201,BD!B$2:C$16,2,FALSE))</f>
        <v/>
      </c>
      <c r="J5201" s="114"/>
      <c r="K5201" s="115" t="str">
        <f t="shared" si="233"/>
        <v/>
      </c>
      <c r="L5201" s="116" t="str">
        <f t="shared" ca="1" si="234"/>
        <v>-</v>
      </c>
      <c r="M5201" s="111" t="str">
        <f>IF(E5201="","",VLOOKUP(E5201,[1]PROJECTES!$C$14:$Z$5000,21,FALSE))</f>
        <v/>
      </c>
      <c r="N5201" s="117"/>
      <c r="O5201" s="118" t="s">
        <v>222</v>
      </c>
      <c r="P5201" s="119"/>
      <c r="Q5201" s="84"/>
      <c r="R5201" s="125"/>
      <c r="S5201" s="166"/>
      <c r="T5201" s="167"/>
    </row>
    <row r="5202" spans="1:20" s="121" customFormat="1" ht="20.100000000000001" customHeight="1" x14ac:dyDescent="0.3">
      <c r="A5202" s="80"/>
      <c r="B5202" s="110" t="str">
        <f>IF(E5202="","",VLOOKUP(E5202,[1]PROJECTES!$C$14:$G$5000,2,FALSE))</f>
        <v/>
      </c>
      <c r="C5202" s="80"/>
      <c r="D5202" s="283" t="str">
        <f>IF(E5202="","",VLOOKUP(E5202,[1]PROJECTES!$C$14:$G$5000,5,FALSE))</f>
        <v/>
      </c>
      <c r="E5202" s="79"/>
      <c r="F5202" s="110" t="str">
        <f>IF(I5202="","",VLOOKUP(I5202,[1]PROJECTES!$C$14:$G$5000,2,FALSE))</f>
        <v/>
      </c>
      <c r="G5202" s="112" t="str">
        <f>IF(E5202="","",VLOOKUP(E5202,[1]PROJECTES!$C$14:$G$5000,4,FALSE))</f>
        <v/>
      </c>
      <c r="H5202" s="95"/>
      <c r="I5202" s="113" t="str">
        <f>IF(H5202="","",VLOOKUP(H5202,BD!B$2:C$16,2,FALSE))</f>
        <v/>
      </c>
      <c r="J5202" s="144"/>
      <c r="K5202" s="115" t="str">
        <f t="shared" si="233"/>
        <v/>
      </c>
      <c r="L5202" s="116" t="str">
        <f t="shared" ca="1" si="234"/>
        <v>-</v>
      </c>
      <c r="M5202" s="111" t="str">
        <f>IF(E5202="","",VLOOKUP(E5202,[1]PROJECTES!$C$14:$Z$5000,21,FALSE))</f>
        <v/>
      </c>
      <c r="N5202" s="117"/>
      <c r="O5202" s="118" t="s">
        <v>222</v>
      </c>
      <c r="P5202" s="119"/>
      <c r="Q5202" s="84"/>
      <c r="R5202" s="125"/>
      <c r="S5202" s="166"/>
      <c r="T5202" s="167"/>
    </row>
    <row r="5203" spans="1:20" s="121" customFormat="1" ht="20.100000000000001" customHeight="1" x14ac:dyDescent="0.3">
      <c r="A5203" s="80"/>
      <c r="B5203" s="110" t="str">
        <f>IF(E5203="","",VLOOKUP(E5203,[1]PROJECTES!$C$14:$G$5000,2,FALSE))</f>
        <v/>
      </c>
      <c r="C5203" s="80"/>
      <c r="D5203" s="283" t="str">
        <f>IF(E5203="","",VLOOKUP(E5203,[1]PROJECTES!$C$14:$G$5000,5,FALSE))</f>
        <v/>
      </c>
      <c r="E5203" s="79"/>
      <c r="F5203" s="110" t="str">
        <f>IF(I5203="","",VLOOKUP(I5203,[1]PROJECTES!$C$14:$G$5000,2,FALSE))</f>
        <v/>
      </c>
      <c r="G5203" s="112" t="str">
        <f>IF(E5203="","",VLOOKUP(E5203,[1]PROJECTES!$C$14:$G$5000,4,FALSE))</f>
        <v/>
      </c>
      <c r="H5203" s="95"/>
      <c r="I5203" s="113" t="str">
        <f>IF(H5203="","",VLOOKUP(H5203,BD!B$2:C$16,2,FALSE))</f>
        <v/>
      </c>
      <c r="J5203" s="144"/>
      <c r="K5203" s="115" t="str">
        <f t="shared" si="233"/>
        <v/>
      </c>
      <c r="L5203" s="116" t="str">
        <f t="shared" ca="1" si="234"/>
        <v>-</v>
      </c>
      <c r="M5203" s="111" t="str">
        <f>IF(E5203="","",VLOOKUP(E5203,[1]PROJECTES!$C$14:$Z$5000,21,FALSE))</f>
        <v/>
      </c>
      <c r="N5203" s="117"/>
      <c r="O5203" s="118" t="s">
        <v>222</v>
      </c>
      <c r="P5203" s="119"/>
      <c r="Q5203" s="84"/>
      <c r="R5203" s="125"/>
      <c r="S5203" s="166"/>
      <c r="T5203" s="167"/>
    </row>
    <row r="5204" spans="1:20" s="121" customFormat="1" ht="20.100000000000001" customHeight="1" x14ac:dyDescent="0.3">
      <c r="A5204" s="80"/>
      <c r="B5204" s="110" t="str">
        <f>IF(E5204="","",VLOOKUP(E5204,[1]PROJECTES!$C$14:$G$5000,2,FALSE))</f>
        <v/>
      </c>
      <c r="C5204" s="80"/>
      <c r="D5204" s="283" t="str">
        <f>IF(E5204="","",VLOOKUP(E5204,[1]PROJECTES!$C$14:$G$5000,5,FALSE))</f>
        <v/>
      </c>
      <c r="E5204" s="79"/>
      <c r="F5204" s="110" t="str">
        <f>IF(I5204="","",VLOOKUP(I5204,[1]PROJECTES!$C$14:$G$5000,2,FALSE))</f>
        <v/>
      </c>
      <c r="G5204" s="112" t="str">
        <f>IF(E5204="","",VLOOKUP(E5204,[1]PROJECTES!$C$14:$G$5000,4,FALSE))</f>
        <v/>
      </c>
      <c r="H5204" s="95"/>
      <c r="I5204" s="113" t="str">
        <f>IF(H5204="","",VLOOKUP(H5204,BD!B$2:C$16,2,FALSE))</f>
        <v/>
      </c>
      <c r="J5204" s="114"/>
      <c r="K5204" s="115" t="str">
        <f t="shared" si="233"/>
        <v/>
      </c>
      <c r="L5204" s="116" t="str">
        <f t="shared" ca="1" si="234"/>
        <v>-</v>
      </c>
      <c r="M5204" s="111" t="str">
        <f>IF(E5204="","",VLOOKUP(E5204,[1]PROJECTES!$C$14:$Z$5000,21,FALSE))</f>
        <v/>
      </c>
      <c r="N5204" s="117"/>
      <c r="O5204" s="118" t="s">
        <v>222</v>
      </c>
      <c r="P5204" s="119"/>
      <c r="Q5204" s="84"/>
      <c r="R5204" s="125"/>
      <c r="S5204" s="166"/>
      <c r="T5204" s="167"/>
    </row>
    <row r="5205" spans="1:20" s="121" customFormat="1" ht="20.100000000000001" customHeight="1" x14ac:dyDescent="0.3">
      <c r="A5205" s="80"/>
      <c r="B5205" s="110" t="str">
        <f>IF(E5205="","",VLOOKUP(E5205,[1]PROJECTES!$C$14:$G$5000,2,FALSE))</f>
        <v/>
      </c>
      <c r="C5205" s="80"/>
      <c r="D5205" s="283" t="str">
        <f>IF(E5205="","",VLOOKUP(E5205,[1]PROJECTES!$C$14:$G$5000,5,FALSE))</f>
        <v/>
      </c>
      <c r="E5205" s="79"/>
      <c r="F5205" s="110" t="str">
        <f>IF(I5205="","",VLOOKUP(I5205,[1]PROJECTES!$C$14:$G$5000,2,FALSE))</f>
        <v/>
      </c>
      <c r="G5205" s="112" t="str">
        <f>IF(E5205="","",VLOOKUP(E5205,[1]PROJECTES!$C$14:$G$5000,4,FALSE))</f>
        <v/>
      </c>
      <c r="H5205" s="95"/>
      <c r="I5205" s="113" t="str">
        <f>IF(H5205="","",VLOOKUP(H5205,BD!B$2:C$16,2,FALSE))</f>
        <v/>
      </c>
      <c r="J5205" s="114"/>
      <c r="K5205" s="115" t="str">
        <f t="shared" si="233"/>
        <v/>
      </c>
      <c r="L5205" s="116" t="str">
        <f t="shared" ca="1" si="234"/>
        <v>-</v>
      </c>
      <c r="M5205" s="111" t="str">
        <f>IF(E5205="","",VLOOKUP(E5205,[1]PROJECTES!$C$14:$Z$5000,21,FALSE))</f>
        <v/>
      </c>
      <c r="N5205" s="117"/>
      <c r="O5205" s="118" t="s">
        <v>222</v>
      </c>
      <c r="P5205" s="119"/>
      <c r="Q5205" s="84"/>
      <c r="R5205" s="125"/>
      <c r="S5205" s="166"/>
      <c r="T5205" s="167"/>
    </row>
    <row r="5206" spans="1:20" s="121" customFormat="1" ht="20.100000000000001" customHeight="1" x14ac:dyDescent="0.3">
      <c r="A5206" s="80"/>
      <c r="B5206" s="110" t="str">
        <f>IF(E5206="","",VLOOKUP(E5206,[1]PROJECTES!$C$14:$G$5000,2,FALSE))</f>
        <v/>
      </c>
      <c r="C5206" s="80"/>
      <c r="D5206" s="283" t="str">
        <f>IF(E5206="","",VLOOKUP(E5206,[1]PROJECTES!$C$14:$G$5000,5,FALSE))</f>
        <v/>
      </c>
      <c r="E5206" s="79"/>
      <c r="F5206" s="110" t="str">
        <f>IF(I5206="","",VLOOKUP(I5206,[1]PROJECTES!$C$14:$G$5000,2,FALSE))</f>
        <v/>
      </c>
      <c r="G5206" s="112" t="str">
        <f>IF(E5206="","",VLOOKUP(E5206,[1]PROJECTES!$C$14:$G$5000,4,FALSE))</f>
        <v/>
      </c>
      <c r="H5206" s="95"/>
      <c r="I5206" s="113" t="str">
        <f>IF(H5206="","",VLOOKUP(H5206,BD!B$2:C$16,2,FALSE))</f>
        <v/>
      </c>
      <c r="J5206" s="114"/>
      <c r="K5206" s="115" t="str">
        <f t="shared" si="233"/>
        <v/>
      </c>
      <c r="L5206" s="116" t="str">
        <f t="shared" ca="1" si="234"/>
        <v>-</v>
      </c>
      <c r="M5206" s="111" t="str">
        <f>IF(E5206="","",VLOOKUP(E5206,[1]PROJECTES!$C$14:$Z$5000,21,FALSE))</f>
        <v/>
      </c>
      <c r="N5206" s="117"/>
      <c r="O5206" s="118" t="s">
        <v>222</v>
      </c>
      <c r="P5206" s="119"/>
      <c r="Q5206" s="84"/>
      <c r="R5206" s="125"/>
      <c r="S5206" s="166"/>
      <c r="T5206" s="167"/>
    </row>
    <row r="5207" spans="1:20" s="121" customFormat="1" ht="20.100000000000001" customHeight="1" x14ac:dyDescent="0.3">
      <c r="A5207" s="80"/>
      <c r="B5207" s="110" t="str">
        <f>IF(E5207="","",VLOOKUP(E5207,[1]PROJECTES!$C$14:$G$5000,2,FALSE))</f>
        <v/>
      </c>
      <c r="C5207" s="80"/>
      <c r="D5207" s="283" t="str">
        <f>IF(E5207="","",VLOOKUP(E5207,[1]PROJECTES!$C$14:$G$5000,5,FALSE))</f>
        <v/>
      </c>
      <c r="E5207" s="79"/>
      <c r="F5207" s="110" t="str">
        <f>IF(I5207="","",VLOOKUP(I5207,[1]PROJECTES!$C$14:$G$5000,2,FALSE))</f>
        <v/>
      </c>
      <c r="G5207" s="112" t="str">
        <f>IF(E5207="","",VLOOKUP(E5207,[1]PROJECTES!$C$14:$G$5000,4,FALSE))</f>
        <v/>
      </c>
      <c r="H5207" s="95"/>
      <c r="I5207" s="113" t="str">
        <f>IF(H5207="","",VLOOKUP(H5207,BD!B$2:C$16,2,FALSE))</f>
        <v/>
      </c>
      <c r="J5207" s="114"/>
      <c r="K5207" s="115" t="str">
        <f t="shared" si="233"/>
        <v/>
      </c>
      <c r="L5207" s="116" t="str">
        <f t="shared" ca="1" si="234"/>
        <v>-</v>
      </c>
      <c r="M5207" s="111" t="str">
        <f>IF(E5207="","",VLOOKUP(E5207,[1]PROJECTES!$C$14:$Z$5000,21,FALSE))</f>
        <v/>
      </c>
      <c r="N5207" s="117"/>
      <c r="O5207" s="118" t="s">
        <v>222</v>
      </c>
      <c r="P5207" s="119"/>
      <c r="Q5207" s="84"/>
      <c r="R5207" s="125"/>
      <c r="S5207" s="166"/>
      <c r="T5207" s="167"/>
    </row>
    <row r="5208" spans="1:20" s="121" customFormat="1" ht="20.100000000000001" customHeight="1" x14ac:dyDescent="0.3">
      <c r="A5208" s="80"/>
      <c r="B5208" s="110" t="str">
        <f>IF(E5208="","",VLOOKUP(E5208,[1]PROJECTES!$C$14:$G$5000,2,FALSE))</f>
        <v/>
      </c>
      <c r="C5208" s="80"/>
      <c r="D5208" s="283" t="str">
        <f>IF(E5208="","",VLOOKUP(E5208,[1]PROJECTES!$C$14:$G$5000,5,FALSE))</f>
        <v/>
      </c>
      <c r="E5208" s="79"/>
      <c r="F5208" s="110" t="str">
        <f>IF(I5208="","",VLOOKUP(I5208,[1]PROJECTES!$C$14:$G$5000,2,FALSE))</f>
        <v/>
      </c>
      <c r="G5208" s="112" t="str">
        <f>IF(E5208="","",VLOOKUP(E5208,[1]PROJECTES!$C$14:$G$5000,4,FALSE))</f>
        <v/>
      </c>
      <c r="H5208" s="95"/>
      <c r="I5208" s="113" t="str">
        <f>IF(H5208="","",VLOOKUP(H5208,BD!B$2:C$16,2,FALSE))</f>
        <v/>
      </c>
      <c r="J5208" s="114"/>
      <c r="K5208" s="115" t="str">
        <f t="shared" si="233"/>
        <v/>
      </c>
      <c r="L5208" s="116" t="str">
        <f t="shared" ca="1" si="234"/>
        <v>-</v>
      </c>
      <c r="M5208" s="111" t="str">
        <f>IF(E5208="","",VLOOKUP(E5208,[1]PROJECTES!$C$14:$Z$5000,21,FALSE))</f>
        <v/>
      </c>
      <c r="N5208" s="117"/>
      <c r="O5208" s="118" t="s">
        <v>222</v>
      </c>
      <c r="P5208" s="119"/>
      <c r="Q5208" s="84"/>
      <c r="R5208" s="125"/>
      <c r="S5208" s="166"/>
      <c r="T5208" s="167"/>
    </row>
    <row r="5209" spans="1:20" s="121" customFormat="1" ht="20.100000000000001" customHeight="1" x14ac:dyDescent="0.3">
      <c r="A5209" s="80"/>
      <c r="B5209" s="110" t="str">
        <f>IF(E5209="","",VLOOKUP(E5209,[1]PROJECTES!$C$14:$G$5000,2,FALSE))</f>
        <v/>
      </c>
      <c r="C5209" s="80"/>
      <c r="D5209" s="283" t="str">
        <f>IF(E5209="","",VLOOKUP(E5209,[1]PROJECTES!$C$14:$G$5000,5,FALSE))</f>
        <v/>
      </c>
      <c r="E5209" s="79"/>
      <c r="F5209" s="110" t="str">
        <f>IF(I5209="","",VLOOKUP(I5209,[1]PROJECTES!$C$14:$G$5000,2,FALSE))</f>
        <v/>
      </c>
      <c r="G5209" s="112" t="str">
        <f>IF(E5209="","",VLOOKUP(E5209,[1]PROJECTES!$C$14:$G$5000,4,FALSE))</f>
        <v/>
      </c>
      <c r="H5209" s="95"/>
      <c r="I5209" s="113" t="str">
        <f>IF(H5209="","",VLOOKUP(H5209,BD!B$2:C$16,2,FALSE))</f>
        <v/>
      </c>
      <c r="J5209" s="114"/>
      <c r="K5209" s="115" t="str">
        <f t="shared" si="233"/>
        <v/>
      </c>
      <c r="L5209" s="116" t="str">
        <f t="shared" ca="1" si="234"/>
        <v>-</v>
      </c>
      <c r="M5209" s="111" t="str">
        <f>IF(E5209="","",VLOOKUP(E5209,[1]PROJECTES!$C$14:$Z$5000,21,FALSE))</f>
        <v/>
      </c>
      <c r="N5209" s="117"/>
      <c r="O5209" s="118" t="s">
        <v>222</v>
      </c>
      <c r="P5209" s="119"/>
      <c r="Q5209" s="84"/>
      <c r="R5209" s="125"/>
      <c r="S5209" s="166"/>
      <c r="T5209" s="167"/>
    </row>
    <row r="5210" spans="1:20" s="121" customFormat="1" ht="20.100000000000001" customHeight="1" x14ac:dyDescent="0.3">
      <c r="A5210" s="80"/>
      <c r="B5210" s="110" t="str">
        <f>IF(E5210="","",VLOOKUP(E5210,[1]PROJECTES!$C$14:$G$5000,2,FALSE))</f>
        <v/>
      </c>
      <c r="C5210" s="80"/>
      <c r="D5210" s="283" t="str">
        <f>IF(E5210="","",VLOOKUP(E5210,[1]PROJECTES!$C$14:$G$5000,5,FALSE))</f>
        <v/>
      </c>
      <c r="E5210" s="79"/>
      <c r="F5210" s="110" t="str">
        <f>IF(I5210="","",VLOOKUP(I5210,[1]PROJECTES!$C$14:$G$5000,2,FALSE))</f>
        <v/>
      </c>
      <c r="G5210" s="112" t="str">
        <f>IF(E5210="","",VLOOKUP(E5210,[1]PROJECTES!$C$14:$G$5000,4,FALSE))</f>
        <v/>
      </c>
      <c r="H5210" s="95"/>
      <c r="I5210" s="113" t="str">
        <f>IF(H5210="","",VLOOKUP(H5210,BD!B$2:C$16,2,FALSE))</f>
        <v/>
      </c>
      <c r="J5210" s="114"/>
      <c r="K5210" s="115" t="str">
        <f t="shared" ref="K5210:K5273" si="237">IF(J5210="","",WEEKNUM(J5210,2)-0)</f>
        <v/>
      </c>
      <c r="L5210" s="116" t="str">
        <f t="shared" ca="1" si="234"/>
        <v>-</v>
      </c>
      <c r="M5210" s="111" t="str">
        <f>IF(E5210="","",VLOOKUP(E5210,[1]PROJECTES!$C$14:$Z$5000,21,FALSE))</f>
        <v/>
      </c>
      <c r="N5210" s="117"/>
      <c r="O5210" s="118" t="s">
        <v>222</v>
      </c>
      <c r="P5210" s="119"/>
      <c r="Q5210" s="84"/>
      <c r="R5210" s="125"/>
      <c r="S5210" s="166"/>
      <c r="T5210" s="167"/>
    </row>
    <row r="5211" spans="1:20" s="121" customFormat="1" ht="20.100000000000001" customHeight="1" x14ac:dyDescent="0.3">
      <c r="A5211" s="80"/>
      <c r="B5211" s="110" t="str">
        <f>IF(E5211="","",VLOOKUP(E5211,[1]PROJECTES!$C$14:$G$5000,2,FALSE))</f>
        <v/>
      </c>
      <c r="C5211" s="80"/>
      <c r="D5211" s="283" t="str">
        <f>IF(E5211="","",VLOOKUP(E5211,[1]PROJECTES!$C$14:$G$5000,5,FALSE))</f>
        <v/>
      </c>
      <c r="E5211" s="79"/>
      <c r="F5211" s="110" t="str">
        <f>IF(I5211="","",VLOOKUP(I5211,[1]PROJECTES!$C$14:$G$5000,2,FALSE))</f>
        <v/>
      </c>
      <c r="G5211" s="112" t="str">
        <f>IF(E5211="","",VLOOKUP(E5211,[1]PROJECTES!$C$14:$G$5000,4,FALSE))</f>
        <v/>
      </c>
      <c r="H5211" s="95"/>
      <c r="I5211" s="113" t="str">
        <f>IF(H5211="","",VLOOKUP(H5211,BD!B$2:C$16,2,FALSE))</f>
        <v/>
      </c>
      <c r="J5211" s="114"/>
      <c r="K5211" s="115" t="str">
        <f t="shared" si="237"/>
        <v/>
      </c>
      <c r="L5211" s="116" t="str">
        <f t="shared" ref="L5211:L5274" ca="1" si="238">IF(M5211="","-",IF(G5211="TA","-",+M5211-TODAY()))</f>
        <v>-</v>
      </c>
      <c r="M5211" s="111" t="str">
        <f>IF(E5211="","",VLOOKUP(E5211,[1]PROJECTES!$C$14:$Z$5000,21,FALSE))</f>
        <v/>
      </c>
      <c r="N5211" s="117"/>
      <c r="O5211" s="118" t="s">
        <v>222</v>
      </c>
      <c r="P5211" s="119"/>
      <c r="Q5211" s="84"/>
      <c r="R5211" s="125"/>
      <c r="S5211" s="166"/>
      <c r="T5211" s="167"/>
    </row>
    <row r="5212" spans="1:20" s="121" customFormat="1" ht="20.100000000000001" customHeight="1" x14ac:dyDescent="0.3">
      <c r="A5212" s="80"/>
      <c r="B5212" s="110" t="str">
        <f>IF(E5212="","",VLOOKUP(E5212,[1]PROJECTES!$C$14:$G$5000,2,FALSE))</f>
        <v/>
      </c>
      <c r="C5212" s="80"/>
      <c r="D5212" s="283" t="str">
        <f>IF(E5212="","",VLOOKUP(E5212,[1]PROJECTES!$C$14:$G$5000,5,FALSE))</f>
        <v/>
      </c>
      <c r="E5212" s="79"/>
      <c r="F5212" s="110" t="str">
        <f>IF(I5212="","",VLOOKUP(I5212,[1]PROJECTES!$C$14:$G$5000,2,FALSE))</f>
        <v/>
      </c>
      <c r="G5212" s="112" t="str">
        <f>IF(E5212="","",VLOOKUP(E5212,[1]PROJECTES!$C$14:$G$5000,4,FALSE))</f>
        <v/>
      </c>
      <c r="H5212" s="95"/>
      <c r="I5212" s="113" t="str">
        <f>IF(H5212="","",VLOOKUP(H5212,BD!B$2:C$16,2,FALSE))</f>
        <v/>
      </c>
      <c r="J5212" s="114"/>
      <c r="K5212" s="115" t="str">
        <f t="shared" si="237"/>
        <v/>
      </c>
      <c r="L5212" s="116" t="str">
        <f t="shared" ca="1" si="238"/>
        <v>-</v>
      </c>
      <c r="M5212" s="111" t="str">
        <f>IF(E5212="","",VLOOKUP(E5212,[1]PROJECTES!$C$14:$Z$5000,21,FALSE))</f>
        <v/>
      </c>
      <c r="N5212" s="117"/>
      <c r="O5212" s="118" t="s">
        <v>222</v>
      </c>
      <c r="P5212" s="119"/>
      <c r="Q5212" s="84"/>
      <c r="R5212" s="125"/>
      <c r="S5212" s="166"/>
      <c r="T5212" s="167"/>
    </row>
    <row r="5213" spans="1:20" s="121" customFormat="1" ht="20.100000000000001" customHeight="1" x14ac:dyDescent="0.3">
      <c r="A5213" s="80"/>
      <c r="B5213" s="110" t="str">
        <f>IF(E5213="","",VLOOKUP(E5213,[1]PROJECTES!$C$14:$G$5000,2,FALSE))</f>
        <v/>
      </c>
      <c r="C5213" s="80"/>
      <c r="D5213" s="283" t="str">
        <f>IF(E5213="","",VLOOKUP(E5213,[1]PROJECTES!$C$14:$G$5000,5,FALSE))</f>
        <v/>
      </c>
      <c r="E5213" s="79"/>
      <c r="F5213" s="110" t="str">
        <f>IF(I5213="","",VLOOKUP(I5213,[1]PROJECTES!$C$14:$G$5000,2,FALSE))</f>
        <v/>
      </c>
      <c r="G5213" s="112" t="str">
        <f>IF(E5213="","",VLOOKUP(E5213,[1]PROJECTES!$C$14:$G$5000,4,FALSE))</f>
        <v/>
      </c>
      <c r="H5213" s="95"/>
      <c r="I5213" s="113" t="str">
        <f>IF(H5213="","",VLOOKUP(H5213,BD!B$2:C$16,2,FALSE))</f>
        <v/>
      </c>
      <c r="J5213" s="114"/>
      <c r="K5213" s="115" t="str">
        <f t="shared" si="237"/>
        <v/>
      </c>
      <c r="L5213" s="116" t="str">
        <f t="shared" ca="1" si="238"/>
        <v>-</v>
      </c>
      <c r="M5213" s="111" t="str">
        <f>IF(E5213="","",VLOOKUP(E5213,[1]PROJECTES!$C$14:$Z$5000,21,FALSE))</f>
        <v/>
      </c>
      <c r="N5213" s="117"/>
      <c r="O5213" s="118" t="s">
        <v>222</v>
      </c>
      <c r="P5213" s="119"/>
      <c r="Q5213" s="84"/>
      <c r="R5213" s="125"/>
      <c r="S5213" s="166"/>
      <c r="T5213" s="167"/>
    </row>
    <row r="5214" spans="1:20" s="121" customFormat="1" ht="20.100000000000001" customHeight="1" x14ac:dyDescent="0.3">
      <c r="A5214" s="80"/>
      <c r="B5214" s="110" t="str">
        <f>IF(E5214="","",VLOOKUP(E5214,[1]PROJECTES!$C$14:$G$5000,2,FALSE))</f>
        <v/>
      </c>
      <c r="C5214" s="80"/>
      <c r="D5214" s="283" t="str">
        <f>IF(E5214="","",VLOOKUP(E5214,[1]PROJECTES!$C$14:$G$5000,5,FALSE))</f>
        <v/>
      </c>
      <c r="E5214" s="79"/>
      <c r="F5214" s="110" t="str">
        <f>IF(I5214="","",VLOOKUP(I5214,[1]PROJECTES!$C$14:$G$5000,2,FALSE))</f>
        <v/>
      </c>
      <c r="G5214" s="112" t="str">
        <f>IF(E5214="","",VLOOKUP(E5214,[1]PROJECTES!$C$14:$G$5000,4,FALSE))</f>
        <v/>
      </c>
      <c r="H5214" s="95"/>
      <c r="I5214" s="113" t="str">
        <f>IF(H5214="","",VLOOKUP(H5214,BD!B$2:C$16,2,FALSE))</f>
        <v/>
      </c>
      <c r="J5214" s="114"/>
      <c r="K5214" s="115" t="str">
        <f t="shared" si="237"/>
        <v/>
      </c>
      <c r="L5214" s="116" t="str">
        <f t="shared" ca="1" si="238"/>
        <v>-</v>
      </c>
      <c r="M5214" s="111" t="str">
        <f>IF(E5214="","",VLOOKUP(E5214,[1]PROJECTES!$C$14:$Z$5000,21,FALSE))</f>
        <v/>
      </c>
      <c r="N5214" s="117"/>
      <c r="O5214" s="118" t="s">
        <v>222</v>
      </c>
      <c r="P5214" s="119"/>
      <c r="Q5214" s="84"/>
      <c r="R5214" s="125"/>
      <c r="S5214" s="166"/>
      <c r="T5214" s="167"/>
    </row>
    <row r="5215" spans="1:20" s="121" customFormat="1" ht="20.100000000000001" customHeight="1" x14ac:dyDescent="0.3">
      <c r="A5215" s="80"/>
      <c r="B5215" s="110" t="str">
        <f>IF(E5215="","",VLOOKUP(E5215,[1]PROJECTES!$C$14:$G$5000,2,FALSE))</f>
        <v/>
      </c>
      <c r="C5215" s="80"/>
      <c r="D5215" s="283" t="str">
        <f>IF(E5215="","",VLOOKUP(E5215,[1]PROJECTES!$C$14:$G$5000,5,FALSE))</f>
        <v/>
      </c>
      <c r="E5215" s="79"/>
      <c r="F5215" s="110" t="str">
        <f>IF(I5215="","",VLOOKUP(I5215,[1]PROJECTES!$C$14:$G$5000,2,FALSE))</f>
        <v/>
      </c>
      <c r="G5215" s="112" t="str">
        <f>IF(E5215="","",VLOOKUP(E5215,[1]PROJECTES!$C$14:$G$5000,4,FALSE))</f>
        <v/>
      </c>
      <c r="H5215" s="95"/>
      <c r="I5215" s="113" t="str">
        <f>IF(H5215="","",VLOOKUP(H5215,BD!B$2:C$16,2,FALSE))</f>
        <v/>
      </c>
      <c r="J5215" s="114"/>
      <c r="K5215" s="115" t="str">
        <f t="shared" si="237"/>
        <v/>
      </c>
      <c r="L5215" s="116" t="str">
        <f t="shared" ca="1" si="238"/>
        <v>-</v>
      </c>
      <c r="M5215" s="111" t="str">
        <f>IF(E5215="","",VLOOKUP(E5215,[1]PROJECTES!$C$14:$Z$5000,21,FALSE))</f>
        <v/>
      </c>
      <c r="N5215" s="117"/>
      <c r="O5215" s="118" t="s">
        <v>222</v>
      </c>
      <c r="P5215" s="119"/>
      <c r="Q5215" s="84"/>
      <c r="R5215" s="125"/>
      <c r="S5215" s="166"/>
      <c r="T5215" s="167"/>
    </row>
    <row r="5216" spans="1:20" s="121" customFormat="1" ht="20.100000000000001" customHeight="1" x14ac:dyDescent="0.3">
      <c r="A5216" s="80"/>
      <c r="B5216" s="110" t="str">
        <f>IF(E5216="","",VLOOKUP(E5216,[1]PROJECTES!$C$14:$G$5000,2,FALSE))</f>
        <v/>
      </c>
      <c r="C5216" s="80"/>
      <c r="D5216" s="283" t="str">
        <f>IF(E5216="","",VLOOKUP(E5216,[1]PROJECTES!$C$14:$G$5000,5,FALSE))</f>
        <v/>
      </c>
      <c r="E5216" s="79"/>
      <c r="F5216" s="110" t="str">
        <f>IF(I5216="","",VLOOKUP(I5216,[1]PROJECTES!$C$14:$G$5000,2,FALSE))</f>
        <v/>
      </c>
      <c r="G5216" s="112" t="str">
        <f>IF(E5216="","",VLOOKUP(E5216,[1]PROJECTES!$C$14:$G$5000,4,FALSE))</f>
        <v/>
      </c>
      <c r="H5216" s="95"/>
      <c r="I5216" s="113" t="str">
        <f>IF(H5216="","",VLOOKUP(H5216,BD!B$2:C$16,2,FALSE))</f>
        <v/>
      </c>
      <c r="J5216" s="114"/>
      <c r="K5216" s="115" t="str">
        <f t="shared" si="237"/>
        <v/>
      </c>
      <c r="L5216" s="116" t="str">
        <f t="shared" ca="1" si="238"/>
        <v>-</v>
      </c>
      <c r="M5216" s="111" t="str">
        <f>IF(E5216="","",VLOOKUP(E5216,[1]PROJECTES!$C$14:$Z$5000,21,FALSE))</f>
        <v/>
      </c>
      <c r="N5216" s="117"/>
      <c r="O5216" s="118" t="s">
        <v>222</v>
      </c>
      <c r="P5216" s="119"/>
      <c r="Q5216" s="84"/>
      <c r="R5216" s="125"/>
      <c r="S5216" s="166"/>
      <c r="T5216" s="167"/>
    </row>
    <row r="5217" spans="1:20" s="121" customFormat="1" ht="20.100000000000001" customHeight="1" x14ac:dyDescent="0.3">
      <c r="A5217" s="80"/>
      <c r="B5217" s="110" t="str">
        <f>IF(E5217="","",VLOOKUP(E5217,[1]PROJECTES!$C$14:$G$5000,2,FALSE))</f>
        <v/>
      </c>
      <c r="C5217" s="80"/>
      <c r="D5217" s="283" t="str">
        <f>IF(E5217="","",VLOOKUP(E5217,[1]PROJECTES!$C$14:$G$5000,5,FALSE))</f>
        <v/>
      </c>
      <c r="E5217" s="79"/>
      <c r="F5217" s="110" t="str">
        <f>IF(I5217="","",VLOOKUP(I5217,[1]PROJECTES!$C$14:$G$5000,2,FALSE))</f>
        <v/>
      </c>
      <c r="G5217" s="112" t="str">
        <f>IF(E5217="","",VLOOKUP(E5217,[1]PROJECTES!$C$14:$G$5000,4,FALSE))</f>
        <v/>
      </c>
      <c r="H5217" s="95"/>
      <c r="I5217" s="113" t="str">
        <f>IF(H5217="","",VLOOKUP(H5217,BD!B$2:C$16,2,FALSE))</f>
        <v/>
      </c>
      <c r="J5217" s="114"/>
      <c r="K5217" s="115" t="str">
        <f t="shared" si="237"/>
        <v/>
      </c>
      <c r="L5217" s="116" t="str">
        <f t="shared" ca="1" si="238"/>
        <v>-</v>
      </c>
      <c r="M5217" s="111" t="str">
        <f>IF(E5217="","",VLOOKUP(E5217,[1]PROJECTES!$C$14:$Z$5000,21,FALSE))</f>
        <v/>
      </c>
      <c r="N5217" s="117"/>
      <c r="O5217" s="118" t="s">
        <v>222</v>
      </c>
      <c r="P5217" s="119"/>
      <c r="Q5217" s="84"/>
      <c r="R5217" s="125"/>
      <c r="S5217" s="166"/>
      <c r="T5217" s="167"/>
    </row>
    <row r="5218" spans="1:20" s="121" customFormat="1" ht="20.100000000000001" customHeight="1" x14ac:dyDescent="0.3">
      <c r="A5218" s="80"/>
      <c r="B5218" s="110" t="str">
        <f>IF(E5218="","",VLOOKUP(E5218,[1]PROJECTES!$C$14:$G$5000,2,FALSE))</f>
        <v/>
      </c>
      <c r="C5218" s="80"/>
      <c r="D5218" s="283" t="str">
        <f>IF(E5218="","",VLOOKUP(E5218,[1]PROJECTES!$C$14:$G$5000,5,FALSE))</f>
        <v/>
      </c>
      <c r="E5218" s="79"/>
      <c r="F5218" s="110" t="str">
        <f>IF(I5218="","",VLOOKUP(I5218,[1]PROJECTES!$C$14:$G$5000,2,FALSE))</f>
        <v/>
      </c>
      <c r="G5218" s="112" t="str">
        <f>IF(E5218="","",VLOOKUP(E5218,[1]PROJECTES!$C$14:$G$5000,4,FALSE))</f>
        <v/>
      </c>
      <c r="H5218" s="95"/>
      <c r="I5218" s="113" t="str">
        <f>IF(H5218="","",VLOOKUP(H5218,BD!B$2:C$16,2,FALSE))</f>
        <v/>
      </c>
      <c r="J5218" s="114"/>
      <c r="K5218" s="115" t="str">
        <f t="shared" si="237"/>
        <v/>
      </c>
      <c r="L5218" s="116" t="str">
        <f t="shared" ca="1" si="238"/>
        <v>-</v>
      </c>
      <c r="M5218" s="111" t="str">
        <f>IF(E5218="","",VLOOKUP(E5218,[1]PROJECTES!$C$14:$Z$5000,21,FALSE))</f>
        <v/>
      </c>
      <c r="N5218" s="117"/>
      <c r="O5218" s="118" t="s">
        <v>222</v>
      </c>
      <c r="P5218" s="119"/>
      <c r="Q5218" s="84"/>
      <c r="R5218" s="125"/>
      <c r="S5218" s="166"/>
      <c r="T5218" s="167"/>
    </row>
    <row r="5219" spans="1:20" s="121" customFormat="1" ht="20.100000000000001" customHeight="1" x14ac:dyDescent="0.3">
      <c r="A5219" s="80"/>
      <c r="B5219" s="110" t="str">
        <f>IF(E5219="","",VLOOKUP(E5219,[1]PROJECTES!$C$14:$G$5000,2,FALSE))</f>
        <v/>
      </c>
      <c r="C5219" s="80"/>
      <c r="D5219" s="283" t="str">
        <f>IF(E5219="","",VLOOKUP(E5219,[1]PROJECTES!$C$14:$G$5000,5,FALSE))</f>
        <v/>
      </c>
      <c r="E5219" s="79"/>
      <c r="F5219" s="110" t="str">
        <f>IF(I5219="","",VLOOKUP(I5219,[1]PROJECTES!$C$14:$G$5000,2,FALSE))</f>
        <v/>
      </c>
      <c r="G5219" s="112" t="str">
        <f>IF(E5219="","",VLOOKUP(E5219,[1]PROJECTES!$C$14:$G$5000,4,FALSE))</f>
        <v/>
      </c>
      <c r="H5219" s="95"/>
      <c r="I5219" s="113" t="str">
        <f>IF(H5219="","",VLOOKUP(H5219,BD!B$2:C$16,2,FALSE))</f>
        <v/>
      </c>
      <c r="J5219" s="114"/>
      <c r="K5219" s="115" t="str">
        <f t="shared" si="237"/>
        <v/>
      </c>
      <c r="L5219" s="116" t="str">
        <f t="shared" ca="1" si="238"/>
        <v>-</v>
      </c>
      <c r="M5219" s="111" t="str">
        <f>IF(E5219="","",VLOOKUP(E5219,[1]PROJECTES!$C$14:$Z$5000,21,FALSE))</f>
        <v/>
      </c>
      <c r="N5219" s="117"/>
      <c r="O5219" s="118" t="s">
        <v>222</v>
      </c>
      <c r="P5219" s="119"/>
      <c r="Q5219" s="84"/>
      <c r="R5219" s="125"/>
      <c r="S5219" s="166"/>
      <c r="T5219" s="167"/>
    </row>
    <row r="5220" spans="1:20" s="121" customFormat="1" ht="20.100000000000001" customHeight="1" x14ac:dyDescent="0.3">
      <c r="A5220" s="80"/>
      <c r="B5220" s="110" t="str">
        <f>IF(E5220="","",VLOOKUP(E5220,[1]PROJECTES!$C$14:$G$5000,2,FALSE))</f>
        <v/>
      </c>
      <c r="C5220" s="80"/>
      <c r="D5220" s="283" t="str">
        <f>IF(E5220="","",VLOOKUP(E5220,[1]PROJECTES!$C$14:$G$5000,5,FALSE))</f>
        <v/>
      </c>
      <c r="E5220" s="79"/>
      <c r="F5220" s="110" t="str">
        <f>IF(I5220="","",VLOOKUP(I5220,[1]PROJECTES!$C$14:$G$5000,2,FALSE))</f>
        <v/>
      </c>
      <c r="G5220" s="112" t="str">
        <f>IF(E5220="","",VLOOKUP(E5220,[1]PROJECTES!$C$14:$G$5000,4,FALSE))</f>
        <v/>
      </c>
      <c r="H5220" s="95"/>
      <c r="I5220" s="113" t="str">
        <f>IF(H5220="","",VLOOKUP(H5220,BD!B$2:C$16,2,FALSE))</f>
        <v/>
      </c>
      <c r="J5220" s="114"/>
      <c r="K5220" s="115" t="str">
        <f t="shared" si="237"/>
        <v/>
      </c>
      <c r="L5220" s="116" t="str">
        <f t="shared" ca="1" si="238"/>
        <v>-</v>
      </c>
      <c r="M5220" s="111" t="str">
        <f>IF(E5220="","",VLOOKUP(E5220,[1]PROJECTES!$C$14:$Z$5000,21,FALSE))</f>
        <v/>
      </c>
      <c r="N5220" s="117"/>
      <c r="O5220" s="118" t="s">
        <v>222</v>
      </c>
      <c r="P5220" s="119"/>
      <c r="Q5220" s="84"/>
      <c r="R5220" s="125"/>
      <c r="S5220" s="166"/>
      <c r="T5220" s="167"/>
    </row>
    <row r="5221" spans="1:20" s="121" customFormat="1" ht="20.100000000000001" customHeight="1" x14ac:dyDescent="0.3">
      <c r="A5221" s="80"/>
      <c r="B5221" s="110" t="str">
        <f>IF(E5221="","",VLOOKUP(E5221,[1]PROJECTES!$C$14:$G$5000,2,FALSE))</f>
        <v/>
      </c>
      <c r="C5221" s="80"/>
      <c r="D5221" s="283" t="str">
        <f>IF(E5221="","",VLOOKUP(E5221,[1]PROJECTES!$C$14:$G$5000,5,FALSE))</f>
        <v/>
      </c>
      <c r="E5221" s="79"/>
      <c r="F5221" s="110" t="str">
        <f>IF(I5221="","",VLOOKUP(I5221,[1]PROJECTES!$C$14:$G$5000,2,FALSE))</f>
        <v/>
      </c>
      <c r="G5221" s="112" t="str">
        <f>IF(E5221="","",VLOOKUP(E5221,[1]PROJECTES!$C$14:$G$5000,4,FALSE))</f>
        <v/>
      </c>
      <c r="H5221" s="95"/>
      <c r="I5221" s="113" t="str">
        <f>IF(H5221="","",VLOOKUP(H5221,BD!B$2:C$16,2,FALSE))</f>
        <v/>
      </c>
      <c r="J5221" s="114"/>
      <c r="K5221" s="115" t="str">
        <f t="shared" si="237"/>
        <v/>
      </c>
      <c r="L5221" s="116" t="str">
        <f t="shared" ca="1" si="238"/>
        <v>-</v>
      </c>
      <c r="M5221" s="111" t="str">
        <f>IF(E5221="","",VLOOKUP(E5221,[1]PROJECTES!$C$14:$Z$5000,21,FALSE))</f>
        <v/>
      </c>
      <c r="N5221" s="117"/>
      <c r="O5221" s="118" t="s">
        <v>222</v>
      </c>
      <c r="P5221" s="119"/>
      <c r="Q5221" s="84"/>
      <c r="R5221" s="125"/>
      <c r="S5221" s="166"/>
      <c r="T5221" s="167"/>
    </row>
    <row r="5222" spans="1:20" s="121" customFormat="1" ht="20.100000000000001" customHeight="1" x14ac:dyDescent="0.3">
      <c r="A5222" s="80"/>
      <c r="B5222" s="110" t="str">
        <f>IF(E5222="","",VLOOKUP(E5222,[1]PROJECTES!$C$14:$G$5000,2,FALSE))</f>
        <v/>
      </c>
      <c r="C5222" s="80"/>
      <c r="D5222" s="283" t="str">
        <f>IF(E5222="","",VLOOKUP(E5222,[1]PROJECTES!$C$14:$G$5000,5,FALSE))</f>
        <v/>
      </c>
      <c r="E5222" s="79"/>
      <c r="F5222" s="110" t="str">
        <f>IF(I5222="","",VLOOKUP(I5222,[1]PROJECTES!$C$14:$G$5000,2,FALSE))</f>
        <v/>
      </c>
      <c r="G5222" s="112" t="str">
        <f>IF(E5222="","",VLOOKUP(E5222,[1]PROJECTES!$C$14:$G$5000,4,FALSE))</f>
        <v/>
      </c>
      <c r="H5222" s="95"/>
      <c r="I5222" s="113" t="str">
        <f>IF(H5222="","",VLOOKUP(H5222,BD!B$2:C$16,2,FALSE))</f>
        <v/>
      </c>
      <c r="J5222" s="114"/>
      <c r="K5222" s="115" t="str">
        <f t="shared" si="237"/>
        <v/>
      </c>
      <c r="L5222" s="116" t="str">
        <f t="shared" ca="1" si="238"/>
        <v>-</v>
      </c>
      <c r="M5222" s="111" t="str">
        <f>IF(E5222="","",VLOOKUP(E5222,[1]PROJECTES!$C$14:$Z$5000,21,FALSE))</f>
        <v/>
      </c>
      <c r="N5222" s="117"/>
      <c r="O5222" s="118" t="s">
        <v>222</v>
      </c>
      <c r="P5222" s="119"/>
      <c r="Q5222" s="84"/>
      <c r="R5222" s="125"/>
      <c r="S5222" s="166"/>
      <c r="T5222" s="167"/>
    </row>
    <row r="5223" spans="1:20" s="121" customFormat="1" ht="20.100000000000001" customHeight="1" x14ac:dyDescent="0.3">
      <c r="A5223" s="80"/>
      <c r="B5223" s="110" t="str">
        <f>IF(E5223="","",VLOOKUP(E5223,[1]PROJECTES!$C$14:$G$5000,2,FALSE))</f>
        <v/>
      </c>
      <c r="C5223" s="80"/>
      <c r="D5223" s="283" t="str">
        <f>IF(E5223="","",VLOOKUP(E5223,[1]PROJECTES!$C$14:$G$5000,5,FALSE))</f>
        <v/>
      </c>
      <c r="E5223" s="79"/>
      <c r="F5223" s="110" t="str">
        <f>IF(I5223="","",VLOOKUP(I5223,[1]PROJECTES!$C$14:$G$5000,2,FALSE))</f>
        <v/>
      </c>
      <c r="G5223" s="112" t="str">
        <f>IF(E5223="","",VLOOKUP(E5223,[1]PROJECTES!$C$14:$G$5000,4,FALSE))</f>
        <v/>
      </c>
      <c r="H5223" s="95"/>
      <c r="I5223" s="113" t="str">
        <f>IF(H5223="","",VLOOKUP(H5223,BD!B$2:C$16,2,FALSE))</f>
        <v/>
      </c>
      <c r="J5223" s="144"/>
      <c r="K5223" s="115" t="str">
        <f t="shared" si="237"/>
        <v/>
      </c>
      <c r="L5223" s="116" t="str">
        <f t="shared" ca="1" si="238"/>
        <v>-</v>
      </c>
      <c r="M5223" s="111" t="str">
        <f>IF(E5223="","",VLOOKUP(E5223,[1]PROJECTES!$C$14:$Z$5000,21,FALSE))</f>
        <v/>
      </c>
      <c r="N5223" s="117"/>
      <c r="O5223" s="118" t="s">
        <v>222</v>
      </c>
      <c r="P5223" s="119"/>
      <c r="Q5223" s="84"/>
      <c r="R5223" s="125"/>
      <c r="S5223" s="166"/>
      <c r="T5223" s="167"/>
    </row>
    <row r="5224" spans="1:20" s="121" customFormat="1" ht="20.100000000000001" customHeight="1" x14ac:dyDescent="0.3">
      <c r="A5224" s="80"/>
      <c r="B5224" s="110" t="str">
        <f>IF(E5224="","",VLOOKUP(E5224,[1]PROJECTES!$C$14:$G$5000,2,FALSE))</f>
        <v/>
      </c>
      <c r="C5224" s="80"/>
      <c r="D5224" s="283" t="str">
        <f>IF(E5224="","",VLOOKUP(E5224,[1]PROJECTES!$C$14:$G$5000,5,FALSE))</f>
        <v/>
      </c>
      <c r="E5224" s="79"/>
      <c r="F5224" s="110" t="str">
        <f>IF(I5224="","",VLOOKUP(I5224,[1]PROJECTES!$C$14:$G$5000,2,FALSE))</f>
        <v/>
      </c>
      <c r="G5224" s="112" t="str">
        <f>IF(E5224="","",VLOOKUP(E5224,[1]PROJECTES!$C$14:$G$5000,4,FALSE))</f>
        <v/>
      </c>
      <c r="H5224" s="95"/>
      <c r="I5224" s="113" t="str">
        <f>IF(H5224="","",VLOOKUP(H5224,BD!B$2:C$16,2,FALSE))</f>
        <v/>
      </c>
      <c r="J5224" s="144"/>
      <c r="K5224" s="115" t="str">
        <f t="shared" si="237"/>
        <v/>
      </c>
      <c r="L5224" s="116" t="str">
        <f t="shared" ca="1" si="238"/>
        <v>-</v>
      </c>
      <c r="M5224" s="111" t="str">
        <f>IF(E5224="","",VLOOKUP(E5224,[1]PROJECTES!$C$14:$Z$5000,21,FALSE))</f>
        <v/>
      </c>
      <c r="N5224" s="117"/>
      <c r="O5224" s="118" t="s">
        <v>222</v>
      </c>
      <c r="P5224" s="119"/>
      <c r="Q5224" s="84"/>
      <c r="R5224" s="125"/>
      <c r="S5224" s="166"/>
      <c r="T5224" s="167"/>
    </row>
    <row r="5225" spans="1:20" s="121" customFormat="1" ht="20.100000000000001" customHeight="1" x14ac:dyDescent="0.3">
      <c r="A5225" s="80"/>
      <c r="B5225" s="110" t="str">
        <f>IF(E5225="","",VLOOKUP(E5225,[1]PROJECTES!$C$14:$G$5000,2,FALSE))</f>
        <v/>
      </c>
      <c r="C5225" s="80"/>
      <c r="D5225" s="283" t="str">
        <f>IF(E5225="","",VLOOKUP(E5225,[1]PROJECTES!$C$14:$G$5000,5,FALSE))</f>
        <v/>
      </c>
      <c r="E5225" s="79"/>
      <c r="F5225" s="110" t="str">
        <f>IF(I5225="","",VLOOKUP(I5225,[1]PROJECTES!$C$14:$G$5000,2,FALSE))</f>
        <v/>
      </c>
      <c r="G5225" s="112" t="str">
        <f>IF(E5225="","",VLOOKUP(E5225,[1]PROJECTES!$C$14:$G$5000,4,FALSE))</f>
        <v/>
      </c>
      <c r="H5225" s="95"/>
      <c r="I5225" s="113" t="str">
        <f>IF(H5225="","",VLOOKUP(H5225,BD!B$2:C$16,2,FALSE))</f>
        <v/>
      </c>
      <c r="J5225" s="114"/>
      <c r="K5225" s="115" t="str">
        <f t="shared" si="237"/>
        <v/>
      </c>
      <c r="L5225" s="116" t="str">
        <f t="shared" ca="1" si="238"/>
        <v>-</v>
      </c>
      <c r="M5225" s="111" t="str">
        <f>IF(E5225="","",VLOOKUP(E5225,[1]PROJECTES!$C$14:$Z$5000,21,FALSE))</f>
        <v/>
      </c>
      <c r="N5225" s="117"/>
      <c r="O5225" s="118" t="s">
        <v>222</v>
      </c>
      <c r="P5225" s="119"/>
      <c r="Q5225" s="84"/>
      <c r="R5225" s="125"/>
      <c r="S5225" s="166"/>
      <c r="T5225" s="167"/>
    </row>
    <row r="5226" spans="1:20" s="121" customFormat="1" ht="20.100000000000001" customHeight="1" x14ac:dyDescent="0.3">
      <c r="A5226" s="80"/>
      <c r="B5226" s="110" t="str">
        <f>IF(E5226="","",VLOOKUP(E5226,[1]PROJECTES!$C$14:$G$5000,2,FALSE))</f>
        <v/>
      </c>
      <c r="C5226" s="80"/>
      <c r="D5226" s="283" t="str">
        <f>IF(E5226="","",VLOOKUP(E5226,[1]PROJECTES!$C$14:$G$5000,5,FALSE))</f>
        <v/>
      </c>
      <c r="E5226" s="79"/>
      <c r="F5226" s="110" t="str">
        <f>IF(I5226="","",VLOOKUP(I5226,[1]PROJECTES!$C$14:$G$5000,2,FALSE))</f>
        <v/>
      </c>
      <c r="G5226" s="112" t="str">
        <f>IF(E5226="","",VLOOKUP(E5226,[1]PROJECTES!$C$14:$G$5000,4,FALSE))</f>
        <v/>
      </c>
      <c r="H5226" s="95"/>
      <c r="I5226" s="113" t="str">
        <f>IF(H5226="","",VLOOKUP(H5226,BD!B$2:C$16,2,FALSE))</f>
        <v/>
      </c>
      <c r="J5226" s="114"/>
      <c r="K5226" s="115" t="str">
        <f t="shared" si="237"/>
        <v/>
      </c>
      <c r="L5226" s="116" t="str">
        <f t="shared" ca="1" si="238"/>
        <v>-</v>
      </c>
      <c r="M5226" s="111" t="str">
        <f>IF(E5226="","",VLOOKUP(E5226,[1]PROJECTES!$C$14:$Z$5000,21,FALSE))</f>
        <v/>
      </c>
      <c r="N5226" s="117"/>
      <c r="O5226" s="118" t="s">
        <v>222</v>
      </c>
      <c r="P5226" s="119"/>
      <c r="Q5226" s="84"/>
      <c r="R5226" s="125"/>
      <c r="S5226" s="166"/>
      <c r="T5226" s="167"/>
    </row>
    <row r="5227" spans="1:20" s="121" customFormat="1" ht="20.100000000000001" customHeight="1" x14ac:dyDescent="0.3">
      <c r="A5227" s="80"/>
      <c r="B5227" s="110" t="str">
        <f>IF(E5227="","",VLOOKUP(E5227,[1]PROJECTES!$C$14:$G$5000,2,FALSE))</f>
        <v/>
      </c>
      <c r="C5227" s="80"/>
      <c r="D5227" s="283" t="str">
        <f>IF(E5227="","",VLOOKUP(E5227,[1]PROJECTES!$C$14:$G$5000,5,FALSE))</f>
        <v/>
      </c>
      <c r="E5227" s="79"/>
      <c r="F5227" s="110" t="str">
        <f>IF(I5227="","",VLOOKUP(I5227,[1]PROJECTES!$C$14:$G$5000,2,FALSE))</f>
        <v/>
      </c>
      <c r="G5227" s="112" t="str">
        <f>IF(E5227="","",VLOOKUP(E5227,[1]PROJECTES!$C$14:$G$5000,4,FALSE))</f>
        <v/>
      </c>
      <c r="H5227" s="95"/>
      <c r="I5227" s="113" t="str">
        <f>IF(H5227="","",VLOOKUP(H5227,BD!B$2:C$16,2,FALSE))</f>
        <v/>
      </c>
      <c r="J5227" s="114"/>
      <c r="K5227" s="115" t="str">
        <f t="shared" si="237"/>
        <v/>
      </c>
      <c r="L5227" s="116" t="str">
        <f t="shared" ca="1" si="238"/>
        <v>-</v>
      </c>
      <c r="M5227" s="111" t="str">
        <f>IF(E5227="","",VLOOKUP(E5227,[1]PROJECTES!$C$14:$Z$5000,21,FALSE))</f>
        <v/>
      </c>
      <c r="N5227" s="117"/>
      <c r="O5227" s="118" t="s">
        <v>222</v>
      </c>
      <c r="P5227" s="119"/>
      <c r="Q5227" s="84"/>
      <c r="R5227" s="125"/>
      <c r="S5227" s="166"/>
      <c r="T5227" s="167"/>
    </row>
    <row r="5228" spans="1:20" s="121" customFormat="1" ht="20.100000000000001" customHeight="1" x14ac:dyDescent="0.3">
      <c r="A5228" s="80"/>
      <c r="B5228" s="110" t="str">
        <f>IF(E5228="","",VLOOKUP(E5228,[1]PROJECTES!$C$14:$G$5000,2,FALSE))</f>
        <v/>
      </c>
      <c r="C5228" s="80"/>
      <c r="D5228" s="283" t="str">
        <f>IF(E5228="","",VLOOKUP(E5228,[1]PROJECTES!$C$14:$G$5000,5,FALSE))</f>
        <v/>
      </c>
      <c r="E5228" s="79"/>
      <c r="F5228" s="110" t="str">
        <f>IF(I5228="","",VLOOKUP(I5228,[1]PROJECTES!$C$14:$G$5000,2,FALSE))</f>
        <v/>
      </c>
      <c r="G5228" s="112" t="str">
        <f>IF(E5228="","",VLOOKUP(E5228,[1]PROJECTES!$C$14:$G$5000,4,FALSE))</f>
        <v/>
      </c>
      <c r="H5228" s="95"/>
      <c r="I5228" s="113" t="str">
        <f>IF(H5228="","",VLOOKUP(H5228,BD!B$2:C$16,2,FALSE))</f>
        <v/>
      </c>
      <c r="J5228" s="144"/>
      <c r="K5228" s="115" t="str">
        <f t="shared" si="237"/>
        <v/>
      </c>
      <c r="L5228" s="116" t="str">
        <f t="shared" ca="1" si="238"/>
        <v>-</v>
      </c>
      <c r="M5228" s="111" t="str">
        <f>IF(E5228="","",VLOOKUP(E5228,[1]PROJECTES!$C$14:$Z$5000,21,FALSE))</f>
        <v/>
      </c>
      <c r="N5228" s="117"/>
      <c r="O5228" s="118" t="s">
        <v>222</v>
      </c>
      <c r="P5228" s="119"/>
      <c r="Q5228" s="84"/>
      <c r="R5228" s="125"/>
      <c r="S5228" s="166"/>
      <c r="T5228" s="167"/>
    </row>
    <row r="5229" spans="1:20" s="121" customFormat="1" ht="20.100000000000001" customHeight="1" x14ac:dyDescent="0.3">
      <c r="A5229" s="80"/>
      <c r="B5229" s="110" t="str">
        <f>IF(E5229="","",VLOOKUP(E5229,[1]PROJECTES!$C$14:$G$5000,2,FALSE))</f>
        <v/>
      </c>
      <c r="C5229" s="80"/>
      <c r="D5229" s="283" t="str">
        <f>IF(E5229="","",VLOOKUP(E5229,[1]PROJECTES!$C$14:$G$5000,5,FALSE))</f>
        <v/>
      </c>
      <c r="E5229" s="79"/>
      <c r="F5229" s="110" t="str">
        <f>IF(I5229="","",VLOOKUP(I5229,[1]PROJECTES!$C$14:$G$5000,2,FALSE))</f>
        <v/>
      </c>
      <c r="G5229" s="112" t="str">
        <f>IF(E5229="","",VLOOKUP(E5229,[1]PROJECTES!$C$14:$G$5000,4,FALSE))</f>
        <v/>
      </c>
      <c r="H5229" s="95"/>
      <c r="I5229" s="113" t="str">
        <f>IF(H5229="","",VLOOKUP(H5229,BD!B$2:C$16,2,FALSE))</f>
        <v/>
      </c>
      <c r="J5229" s="144"/>
      <c r="K5229" s="115" t="str">
        <f t="shared" si="237"/>
        <v/>
      </c>
      <c r="L5229" s="116" t="str">
        <f t="shared" ca="1" si="238"/>
        <v>-</v>
      </c>
      <c r="M5229" s="111" t="str">
        <f>IF(E5229="","",VLOOKUP(E5229,[1]PROJECTES!$C$14:$Z$5000,21,FALSE))</f>
        <v/>
      </c>
      <c r="N5229" s="117"/>
      <c r="O5229" s="118" t="s">
        <v>222</v>
      </c>
      <c r="P5229" s="119"/>
      <c r="Q5229" s="84"/>
      <c r="R5229" s="125"/>
      <c r="S5229" s="166"/>
      <c r="T5229" s="167"/>
    </row>
    <row r="5230" spans="1:20" s="121" customFormat="1" ht="20.100000000000001" customHeight="1" x14ac:dyDescent="0.3">
      <c r="A5230" s="80"/>
      <c r="B5230" s="110" t="str">
        <f>IF(E5230="","",VLOOKUP(E5230,[1]PROJECTES!$C$14:$G$5000,2,FALSE))</f>
        <v/>
      </c>
      <c r="C5230" s="80"/>
      <c r="D5230" s="283" t="str">
        <f>IF(E5230="","",VLOOKUP(E5230,[1]PROJECTES!$C$14:$G$5000,5,FALSE))</f>
        <v/>
      </c>
      <c r="E5230" s="79"/>
      <c r="F5230" s="110" t="str">
        <f>IF(I5230="","",VLOOKUP(I5230,[1]PROJECTES!$C$14:$G$5000,2,FALSE))</f>
        <v/>
      </c>
      <c r="G5230" s="112" t="str">
        <f>IF(E5230="","",VLOOKUP(E5230,[1]PROJECTES!$C$14:$G$5000,4,FALSE))</f>
        <v/>
      </c>
      <c r="H5230" s="95"/>
      <c r="I5230" s="113" t="str">
        <f>IF(H5230="","",VLOOKUP(H5230,BD!B$2:C$16,2,FALSE))</f>
        <v/>
      </c>
      <c r="J5230" s="114"/>
      <c r="K5230" s="115" t="str">
        <f t="shared" si="237"/>
        <v/>
      </c>
      <c r="L5230" s="116" t="str">
        <f t="shared" ca="1" si="238"/>
        <v>-</v>
      </c>
      <c r="M5230" s="111" t="str">
        <f>IF(E5230="","",VLOOKUP(E5230,[1]PROJECTES!$C$14:$Z$5000,21,FALSE))</f>
        <v/>
      </c>
      <c r="N5230" s="117"/>
      <c r="O5230" s="118" t="s">
        <v>222</v>
      </c>
      <c r="P5230" s="119"/>
      <c r="Q5230" s="84"/>
      <c r="R5230" s="125"/>
      <c r="S5230" s="166"/>
      <c r="T5230" s="167"/>
    </row>
    <row r="5231" spans="1:20" s="121" customFormat="1" ht="20.100000000000001" customHeight="1" x14ac:dyDescent="0.3">
      <c r="A5231" s="80"/>
      <c r="B5231" s="110" t="str">
        <f>IF(E5231="","",VLOOKUP(E5231,[1]PROJECTES!$C$14:$G$5000,2,FALSE))</f>
        <v/>
      </c>
      <c r="C5231" s="80"/>
      <c r="D5231" s="283" t="str">
        <f>IF(E5231="","",VLOOKUP(E5231,[1]PROJECTES!$C$14:$G$5000,5,FALSE))</f>
        <v/>
      </c>
      <c r="E5231" s="79"/>
      <c r="F5231" s="110" t="str">
        <f>IF(I5231="","",VLOOKUP(I5231,[1]PROJECTES!$C$14:$G$5000,2,FALSE))</f>
        <v/>
      </c>
      <c r="G5231" s="112" t="str">
        <f>IF(E5231="","",VLOOKUP(E5231,[1]PROJECTES!$C$14:$G$5000,4,FALSE))</f>
        <v/>
      </c>
      <c r="H5231" s="95"/>
      <c r="I5231" s="113" t="str">
        <f>IF(H5231="","",VLOOKUP(H5231,BD!B$2:C$16,2,FALSE))</f>
        <v/>
      </c>
      <c r="J5231" s="114"/>
      <c r="K5231" s="115" t="str">
        <f t="shared" si="237"/>
        <v/>
      </c>
      <c r="L5231" s="116" t="str">
        <f t="shared" ca="1" si="238"/>
        <v>-</v>
      </c>
      <c r="M5231" s="111" t="str">
        <f>IF(E5231="","",VLOOKUP(E5231,[1]PROJECTES!$C$14:$Z$5000,21,FALSE))</f>
        <v/>
      </c>
      <c r="N5231" s="117"/>
      <c r="O5231" s="118" t="s">
        <v>222</v>
      </c>
      <c r="P5231" s="119"/>
      <c r="Q5231" s="84"/>
      <c r="R5231" s="125"/>
      <c r="S5231" s="166"/>
      <c r="T5231" s="167"/>
    </row>
    <row r="5232" spans="1:20" s="121" customFormat="1" ht="20.100000000000001" customHeight="1" x14ac:dyDescent="0.3">
      <c r="A5232" s="80"/>
      <c r="B5232" s="110" t="str">
        <f>IF(E5232="","",VLOOKUP(E5232,[1]PROJECTES!$C$14:$G$5000,2,FALSE))</f>
        <v/>
      </c>
      <c r="C5232" s="80"/>
      <c r="D5232" s="283" t="str">
        <f>IF(E5232="","",VLOOKUP(E5232,[1]PROJECTES!$C$14:$G$5000,5,FALSE))</f>
        <v/>
      </c>
      <c r="E5232" s="79"/>
      <c r="F5232" s="110" t="str">
        <f>IF(I5232="","",VLOOKUP(I5232,[1]PROJECTES!$C$14:$G$5000,2,FALSE))</f>
        <v/>
      </c>
      <c r="G5232" s="112" t="str">
        <f>IF(E5232="","",VLOOKUP(E5232,[1]PROJECTES!$C$14:$G$5000,4,FALSE))</f>
        <v/>
      </c>
      <c r="H5232" s="95"/>
      <c r="I5232" s="113" t="str">
        <f>IF(H5232="","",VLOOKUP(H5232,BD!B$2:C$16,2,FALSE))</f>
        <v/>
      </c>
      <c r="J5232" s="114"/>
      <c r="K5232" s="115" t="str">
        <f t="shared" si="237"/>
        <v/>
      </c>
      <c r="L5232" s="116" t="str">
        <f t="shared" ca="1" si="238"/>
        <v>-</v>
      </c>
      <c r="M5232" s="111" t="str">
        <f>IF(E5232="","",VLOOKUP(E5232,[1]PROJECTES!$C$14:$Z$5000,21,FALSE))</f>
        <v/>
      </c>
      <c r="N5232" s="117"/>
      <c r="O5232" s="118" t="s">
        <v>222</v>
      </c>
      <c r="P5232" s="119"/>
      <c r="Q5232" s="84"/>
      <c r="R5232" s="125"/>
      <c r="S5232" s="166"/>
      <c r="T5232" s="167"/>
    </row>
    <row r="5233" spans="1:20" s="121" customFormat="1" ht="20.100000000000001" customHeight="1" x14ac:dyDescent="0.3">
      <c r="A5233" s="80"/>
      <c r="B5233" s="110" t="str">
        <f>IF(E5233="","",VLOOKUP(E5233,[1]PROJECTES!$C$14:$G$5000,2,FALSE))</f>
        <v/>
      </c>
      <c r="C5233" s="80"/>
      <c r="D5233" s="283" t="str">
        <f>IF(E5233="","",VLOOKUP(E5233,[1]PROJECTES!$C$14:$G$5000,5,FALSE))</f>
        <v/>
      </c>
      <c r="E5233" s="79"/>
      <c r="F5233" s="110" t="str">
        <f>IF(I5233="","",VLOOKUP(I5233,[1]PROJECTES!$C$14:$G$5000,2,FALSE))</f>
        <v/>
      </c>
      <c r="G5233" s="112" t="str">
        <f>IF(E5233="","",VLOOKUP(E5233,[1]PROJECTES!$C$14:$G$5000,4,FALSE))</f>
        <v/>
      </c>
      <c r="H5233" s="95"/>
      <c r="I5233" s="113" t="str">
        <f>IF(H5233="","",VLOOKUP(H5233,BD!B$2:C$16,2,FALSE))</f>
        <v/>
      </c>
      <c r="J5233" s="114"/>
      <c r="K5233" s="115" t="str">
        <f t="shared" si="237"/>
        <v/>
      </c>
      <c r="L5233" s="116" t="str">
        <f t="shared" ca="1" si="238"/>
        <v>-</v>
      </c>
      <c r="M5233" s="111" t="str">
        <f>IF(E5233="","",VLOOKUP(E5233,[1]PROJECTES!$C$14:$Z$5000,21,FALSE))</f>
        <v/>
      </c>
      <c r="N5233" s="117"/>
      <c r="O5233" s="118" t="s">
        <v>222</v>
      </c>
      <c r="P5233" s="119"/>
      <c r="Q5233" s="84"/>
      <c r="R5233" s="125"/>
      <c r="S5233" s="166"/>
      <c r="T5233" s="167"/>
    </row>
    <row r="5234" spans="1:20" s="121" customFormat="1" ht="20.100000000000001" customHeight="1" x14ac:dyDescent="0.3">
      <c r="A5234" s="80"/>
      <c r="B5234" s="110" t="str">
        <f>IF(E5234="","",VLOOKUP(E5234,[1]PROJECTES!$C$14:$G$5000,2,FALSE))</f>
        <v/>
      </c>
      <c r="C5234" s="80"/>
      <c r="D5234" s="283" t="str">
        <f>IF(E5234="","",VLOOKUP(E5234,[1]PROJECTES!$C$14:$G$5000,5,FALSE))</f>
        <v/>
      </c>
      <c r="E5234" s="79"/>
      <c r="F5234" s="110" t="str">
        <f>IF(I5234="","",VLOOKUP(I5234,[1]PROJECTES!$C$14:$G$5000,2,FALSE))</f>
        <v/>
      </c>
      <c r="G5234" s="112" t="str">
        <f>IF(E5234="","",VLOOKUP(E5234,[1]PROJECTES!$C$14:$G$5000,4,FALSE))</f>
        <v/>
      </c>
      <c r="H5234" s="95"/>
      <c r="I5234" s="113" t="str">
        <f>IF(H5234="","",VLOOKUP(H5234,BD!B$2:C$16,2,FALSE))</f>
        <v/>
      </c>
      <c r="J5234" s="114"/>
      <c r="K5234" s="115" t="str">
        <f t="shared" si="237"/>
        <v/>
      </c>
      <c r="L5234" s="116" t="str">
        <f t="shared" ca="1" si="238"/>
        <v>-</v>
      </c>
      <c r="M5234" s="111" t="str">
        <f>IF(E5234="","",VLOOKUP(E5234,[1]PROJECTES!$C$14:$Z$5000,21,FALSE))</f>
        <v/>
      </c>
      <c r="N5234" s="117"/>
      <c r="O5234" s="118" t="s">
        <v>222</v>
      </c>
      <c r="P5234" s="119"/>
      <c r="Q5234" s="84"/>
      <c r="R5234" s="125"/>
      <c r="S5234" s="166"/>
      <c r="T5234" s="167"/>
    </row>
    <row r="5235" spans="1:20" s="121" customFormat="1" ht="20.100000000000001" customHeight="1" x14ac:dyDescent="0.3">
      <c r="A5235" s="80"/>
      <c r="B5235" s="110" t="str">
        <f>IF(E5235="","",VLOOKUP(E5235,[1]PROJECTES!$C$14:$G$5000,2,FALSE))</f>
        <v/>
      </c>
      <c r="C5235" s="80"/>
      <c r="D5235" s="283" t="str">
        <f>IF(E5235="","",VLOOKUP(E5235,[1]PROJECTES!$C$14:$G$5000,5,FALSE))</f>
        <v/>
      </c>
      <c r="E5235" s="79"/>
      <c r="F5235" s="110" t="str">
        <f>IF(I5235="","",VLOOKUP(I5235,[1]PROJECTES!$C$14:$G$5000,2,FALSE))</f>
        <v/>
      </c>
      <c r="G5235" s="112" t="str">
        <f>IF(E5235="","",VLOOKUP(E5235,[1]PROJECTES!$C$14:$G$5000,4,FALSE))</f>
        <v/>
      </c>
      <c r="H5235" s="95"/>
      <c r="I5235" s="113" t="str">
        <f>IF(H5235="","",VLOOKUP(H5235,BD!B$2:C$16,2,FALSE))</f>
        <v/>
      </c>
      <c r="J5235" s="114"/>
      <c r="K5235" s="115" t="str">
        <f t="shared" si="237"/>
        <v/>
      </c>
      <c r="L5235" s="116" t="str">
        <f t="shared" ca="1" si="238"/>
        <v>-</v>
      </c>
      <c r="M5235" s="111" t="str">
        <f>IF(E5235="","",VLOOKUP(E5235,[1]PROJECTES!$C$14:$Z$5000,21,FALSE))</f>
        <v/>
      </c>
      <c r="N5235" s="117"/>
      <c r="O5235" s="118" t="s">
        <v>222</v>
      </c>
      <c r="P5235" s="119"/>
      <c r="Q5235" s="84"/>
      <c r="R5235" s="125"/>
      <c r="S5235" s="166"/>
      <c r="T5235" s="167"/>
    </row>
    <row r="5236" spans="1:20" s="121" customFormat="1" ht="20.100000000000001" customHeight="1" x14ac:dyDescent="0.3">
      <c r="A5236" s="80"/>
      <c r="B5236" s="110" t="str">
        <f>IF(E5236="","",VLOOKUP(E5236,[1]PROJECTES!$C$14:$G$5000,2,FALSE))</f>
        <v/>
      </c>
      <c r="C5236" s="80"/>
      <c r="D5236" s="283" t="str">
        <f>IF(E5236="","",VLOOKUP(E5236,[1]PROJECTES!$C$14:$G$5000,5,FALSE))</f>
        <v/>
      </c>
      <c r="E5236" s="79"/>
      <c r="F5236" s="110" t="str">
        <f>IF(I5236="","",VLOOKUP(I5236,[1]PROJECTES!$C$14:$G$5000,2,FALSE))</f>
        <v/>
      </c>
      <c r="G5236" s="112" t="str">
        <f>IF(E5236="","",VLOOKUP(E5236,[1]PROJECTES!$C$14:$G$5000,4,FALSE))</f>
        <v/>
      </c>
      <c r="H5236" s="95"/>
      <c r="I5236" s="113" t="str">
        <f>IF(H5236="","",VLOOKUP(H5236,BD!B$2:C$16,2,FALSE))</f>
        <v/>
      </c>
      <c r="J5236" s="144"/>
      <c r="K5236" s="115" t="str">
        <f t="shared" si="237"/>
        <v/>
      </c>
      <c r="L5236" s="116" t="str">
        <f t="shared" ca="1" si="238"/>
        <v>-</v>
      </c>
      <c r="M5236" s="111" t="str">
        <f>IF(E5236="","",VLOOKUP(E5236,[1]PROJECTES!$C$14:$Z$5000,21,FALSE))</f>
        <v/>
      </c>
      <c r="N5236" s="117"/>
      <c r="O5236" s="118" t="s">
        <v>222</v>
      </c>
      <c r="P5236" s="119"/>
      <c r="Q5236" s="84"/>
      <c r="R5236" s="125"/>
      <c r="S5236" s="166"/>
      <c r="T5236" s="167"/>
    </row>
    <row r="5237" spans="1:20" s="121" customFormat="1" ht="20.100000000000001" customHeight="1" x14ac:dyDescent="0.3">
      <c r="A5237" s="80"/>
      <c r="B5237" s="110" t="str">
        <f>IF(E5237="","",VLOOKUP(E5237,[1]PROJECTES!$C$14:$G$5000,2,FALSE))</f>
        <v/>
      </c>
      <c r="C5237" s="80"/>
      <c r="D5237" s="283" t="str">
        <f>IF(E5237="","",VLOOKUP(E5237,[1]PROJECTES!$C$14:$G$5000,5,FALSE))</f>
        <v/>
      </c>
      <c r="E5237" s="79"/>
      <c r="F5237" s="110" t="str">
        <f>IF(I5237="","",VLOOKUP(I5237,[1]PROJECTES!$C$14:$G$5000,2,FALSE))</f>
        <v/>
      </c>
      <c r="G5237" s="112" t="str">
        <f>IF(E5237="","",VLOOKUP(E5237,[1]PROJECTES!$C$14:$G$5000,4,FALSE))</f>
        <v/>
      </c>
      <c r="H5237" s="95"/>
      <c r="I5237" s="113" t="str">
        <f>IF(H5237="","",VLOOKUP(H5237,BD!B$2:C$16,2,FALSE))</f>
        <v/>
      </c>
      <c r="J5237" s="114"/>
      <c r="K5237" s="115" t="str">
        <f t="shared" si="237"/>
        <v/>
      </c>
      <c r="L5237" s="116" t="str">
        <f t="shared" ca="1" si="238"/>
        <v>-</v>
      </c>
      <c r="M5237" s="111" t="str">
        <f>IF(E5237="","",VLOOKUP(E5237,[1]PROJECTES!$C$14:$Z$5000,21,FALSE))</f>
        <v/>
      </c>
      <c r="N5237" s="117"/>
      <c r="O5237" s="118" t="s">
        <v>222</v>
      </c>
      <c r="P5237" s="119"/>
      <c r="Q5237" s="84"/>
      <c r="R5237" s="125"/>
      <c r="S5237" s="166"/>
      <c r="T5237" s="167"/>
    </row>
    <row r="5238" spans="1:20" s="121" customFormat="1" ht="20.100000000000001" customHeight="1" x14ac:dyDescent="0.3">
      <c r="A5238" s="80"/>
      <c r="B5238" s="110" t="str">
        <f>IF(E5238="","",VLOOKUP(E5238,[1]PROJECTES!$C$14:$G$5000,2,FALSE))</f>
        <v/>
      </c>
      <c r="C5238" s="80"/>
      <c r="D5238" s="283" t="str">
        <f>IF(E5238="","",VLOOKUP(E5238,[1]PROJECTES!$C$14:$G$5000,5,FALSE))</f>
        <v/>
      </c>
      <c r="E5238" s="79"/>
      <c r="F5238" s="110" t="str">
        <f>IF(I5238="","",VLOOKUP(I5238,[1]PROJECTES!$C$14:$G$5000,2,FALSE))</f>
        <v/>
      </c>
      <c r="G5238" s="112" t="str">
        <f>IF(E5238="","",VLOOKUP(E5238,[1]PROJECTES!$C$14:$G$5000,4,FALSE))</f>
        <v/>
      </c>
      <c r="H5238" s="95"/>
      <c r="I5238" s="113" t="str">
        <f>IF(H5238="","",VLOOKUP(H5238,BD!B$2:C$16,2,FALSE))</f>
        <v/>
      </c>
      <c r="J5238" s="114"/>
      <c r="K5238" s="115" t="str">
        <f t="shared" si="237"/>
        <v/>
      </c>
      <c r="L5238" s="116" t="str">
        <f t="shared" ca="1" si="238"/>
        <v>-</v>
      </c>
      <c r="M5238" s="111" t="str">
        <f>IF(E5238="","",VLOOKUP(E5238,[1]PROJECTES!$C$14:$Z$5000,21,FALSE))</f>
        <v/>
      </c>
      <c r="N5238" s="117"/>
      <c r="O5238" s="118" t="s">
        <v>222</v>
      </c>
      <c r="P5238" s="119"/>
      <c r="Q5238" s="84"/>
      <c r="R5238" s="125"/>
      <c r="S5238" s="166"/>
      <c r="T5238" s="167"/>
    </row>
    <row r="5239" spans="1:20" s="121" customFormat="1" ht="20.100000000000001" customHeight="1" x14ac:dyDescent="0.3">
      <c r="A5239" s="80"/>
      <c r="B5239" s="110" t="str">
        <f>IF(E5239="","",VLOOKUP(E5239,[1]PROJECTES!$C$14:$G$5000,2,FALSE))</f>
        <v/>
      </c>
      <c r="C5239" s="80"/>
      <c r="D5239" s="283" t="str">
        <f>IF(E5239="","",VLOOKUP(E5239,[1]PROJECTES!$C$14:$G$5000,5,FALSE))</f>
        <v/>
      </c>
      <c r="E5239" s="79"/>
      <c r="F5239" s="110" t="str">
        <f>IF(I5239="","",VLOOKUP(I5239,[1]PROJECTES!$C$14:$G$5000,2,FALSE))</f>
        <v/>
      </c>
      <c r="G5239" s="112" t="str">
        <f>IF(E5239="","",VLOOKUP(E5239,[1]PROJECTES!$C$14:$G$5000,4,FALSE))</f>
        <v/>
      </c>
      <c r="H5239" s="95"/>
      <c r="I5239" s="113" t="str">
        <f>IF(H5239="","",VLOOKUP(H5239,BD!B$2:C$16,2,FALSE))</f>
        <v/>
      </c>
      <c r="J5239" s="147"/>
      <c r="K5239" s="115" t="str">
        <f t="shared" si="237"/>
        <v/>
      </c>
      <c r="L5239" s="116" t="str">
        <f t="shared" ca="1" si="238"/>
        <v>-</v>
      </c>
      <c r="M5239" s="111" t="str">
        <f>IF(E5239="","",VLOOKUP(E5239,[1]PROJECTES!$C$14:$Z$5000,21,FALSE))</f>
        <v/>
      </c>
      <c r="N5239" s="117"/>
      <c r="O5239" s="118" t="s">
        <v>222</v>
      </c>
      <c r="P5239" s="119"/>
      <c r="Q5239" s="84"/>
      <c r="R5239" s="125"/>
      <c r="S5239" s="166"/>
      <c r="T5239" s="167"/>
    </row>
    <row r="5240" spans="1:20" s="121" customFormat="1" ht="20.100000000000001" customHeight="1" x14ac:dyDescent="0.3">
      <c r="A5240" s="80"/>
      <c r="B5240" s="110" t="str">
        <f>IF(E5240="","",VLOOKUP(E5240,[1]PROJECTES!$C$14:$G$5000,2,FALSE))</f>
        <v/>
      </c>
      <c r="C5240" s="80"/>
      <c r="D5240" s="283" t="str">
        <f>IF(E5240="","",VLOOKUP(E5240,[1]PROJECTES!$C$14:$G$5000,5,FALSE))</f>
        <v/>
      </c>
      <c r="E5240" s="79"/>
      <c r="F5240" s="110" t="str">
        <f>IF(I5240="","",VLOOKUP(I5240,[1]PROJECTES!$C$14:$G$5000,2,FALSE))</f>
        <v/>
      </c>
      <c r="G5240" s="112" t="str">
        <f>IF(E5240="","",VLOOKUP(E5240,[1]PROJECTES!$C$14:$G$5000,4,FALSE))</f>
        <v/>
      </c>
      <c r="H5240" s="95"/>
      <c r="I5240" s="113" t="str">
        <f>IF(H5240="","",VLOOKUP(H5240,BD!B$2:C$16,2,FALSE))</f>
        <v/>
      </c>
      <c r="J5240" s="114"/>
      <c r="K5240" s="115" t="str">
        <f t="shared" si="237"/>
        <v/>
      </c>
      <c r="L5240" s="116" t="str">
        <f t="shared" ca="1" si="238"/>
        <v>-</v>
      </c>
      <c r="M5240" s="111" t="str">
        <f>IF(E5240="","",VLOOKUP(E5240,[1]PROJECTES!$C$14:$Z$5000,21,FALSE))</f>
        <v/>
      </c>
      <c r="N5240" s="117"/>
      <c r="O5240" s="118" t="s">
        <v>222</v>
      </c>
      <c r="P5240" s="119"/>
      <c r="Q5240" s="84"/>
      <c r="R5240" s="125"/>
      <c r="S5240" s="166"/>
      <c r="T5240" s="167"/>
    </row>
    <row r="5241" spans="1:20" s="121" customFormat="1" ht="20.100000000000001" customHeight="1" x14ac:dyDescent="0.3">
      <c r="A5241" s="80"/>
      <c r="B5241" s="110" t="str">
        <f>IF(E5241="","",VLOOKUP(E5241,[1]PROJECTES!$C$14:$G$5000,2,FALSE))</f>
        <v/>
      </c>
      <c r="C5241" s="80"/>
      <c r="D5241" s="283" t="str">
        <f>IF(E5241="","",VLOOKUP(E5241,[1]PROJECTES!$C$14:$G$5000,5,FALSE))</f>
        <v/>
      </c>
      <c r="E5241" s="79"/>
      <c r="F5241" s="110" t="str">
        <f>IF(I5241="","",VLOOKUP(I5241,[1]PROJECTES!$C$14:$G$5000,2,FALSE))</f>
        <v/>
      </c>
      <c r="G5241" s="112" t="str">
        <f>IF(E5241="","",VLOOKUP(E5241,[1]PROJECTES!$C$14:$G$5000,4,FALSE))</f>
        <v/>
      </c>
      <c r="H5241" s="95"/>
      <c r="I5241" s="113" t="str">
        <f>IF(H5241="","",VLOOKUP(H5241,BD!B$2:C$16,2,FALSE))</f>
        <v/>
      </c>
      <c r="J5241" s="114"/>
      <c r="K5241" s="115" t="str">
        <f t="shared" si="237"/>
        <v/>
      </c>
      <c r="L5241" s="116" t="str">
        <f t="shared" ca="1" si="238"/>
        <v>-</v>
      </c>
      <c r="M5241" s="111" t="str">
        <f>IF(E5241="","",VLOOKUP(E5241,[1]PROJECTES!$C$14:$Z$5000,21,FALSE))</f>
        <v/>
      </c>
      <c r="N5241" s="117"/>
      <c r="O5241" s="118" t="s">
        <v>222</v>
      </c>
      <c r="P5241" s="119"/>
      <c r="Q5241" s="84"/>
      <c r="R5241" s="125"/>
      <c r="S5241" s="166"/>
      <c r="T5241" s="167"/>
    </row>
    <row r="5242" spans="1:20" s="121" customFormat="1" ht="20.100000000000001" customHeight="1" x14ac:dyDescent="0.3">
      <c r="A5242" s="80"/>
      <c r="B5242" s="110" t="str">
        <f>IF(E5242="","",VLOOKUP(E5242,[1]PROJECTES!$C$14:$G$5000,2,FALSE))</f>
        <v/>
      </c>
      <c r="C5242" s="80"/>
      <c r="D5242" s="283" t="str">
        <f>IF(E5242="","",VLOOKUP(E5242,[1]PROJECTES!$C$14:$G$5000,5,FALSE))</f>
        <v/>
      </c>
      <c r="E5242" s="79"/>
      <c r="F5242" s="110" t="str">
        <f>IF(I5242="","",VLOOKUP(I5242,[1]PROJECTES!$C$14:$G$5000,2,FALSE))</f>
        <v/>
      </c>
      <c r="G5242" s="112" t="str">
        <f>IF(E5242="","",VLOOKUP(E5242,[1]PROJECTES!$C$14:$G$5000,4,FALSE))</f>
        <v/>
      </c>
      <c r="H5242" s="95"/>
      <c r="I5242" s="113" t="str">
        <f>IF(H5242="","",VLOOKUP(H5242,BD!B$2:C$16,2,FALSE))</f>
        <v/>
      </c>
      <c r="J5242" s="114"/>
      <c r="K5242" s="115" t="str">
        <f t="shared" si="237"/>
        <v/>
      </c>
      <c r="L5242" s="116" t="str">
        <f t="shared" ca="1" si="238"/>
        <v>-</v>
      </c>
      <c r="M5242" s="111" t="str">
        <f>IF(E5242="","",VLOOKUP(E5242,[1]PROJECTES!$C$14:$Z$5000,21,FALSE))</f>
        <v/>
      </c>
      <c r="N5242" s="117"/>
      <c r="O5242" s="118" t="s">
        <v>222</v>
      </c>
      <c r="P5242" s="119"/>
      <c r="Q5242" s="84"/>
      <c r="R5242" s="125"/>
      <c r="S5242" s="166"/>
      <c r="T5242" s="167"/>
    </row>
    <row r="5243" spans="1:20" s="121" customFormat="1" ht="20.100000000000001" customHeight="1" x14ac:dyDescent="0.3">
      <c r="A5243" s="80"/>
      <c r="B5243" s="110" t="str">
        <f>IF(E5243="","",VLOOKUP(E5243,[1]PROJECTES!$C$14:$G$5000,2,FALSE))</f>
        <v/>
      </c>
      <c r="C5243" s="80"/>
      <c r="D5243" s="283" t="str">
        <f>IF(E5243="","",VLOOKUP(E5243,[1]PROJECTES!$C$14:$G$5000,5,FALSE))</f>
        <v/>
      </c>
      <c r="E5243" s="79"/>
      <c r="F5243" s="110" t="str">
        <f>IF(I5243="","",VLOOKUP(I5243,[1]PROJECTES!$C$14:$G$5000,2,FALSE))</f>
        <v/>
      </c>
      <c r="G5243" s="112" t="str">
        <f>IF(E5243="","",VLOOKUP(E5243,[1]PROJECTES!$C$14:$G$5000,4,FALSE))</f>
        <v/>
      </c>
      <c r="H5243" s="95"/>
      <c r="I5243" s="113" t="str">
        <f>IF(H5243="","",VLOOKUP(H5243,BD!B$2:C$16,2,FALSE))</f>
        <v/>
      </c>
      <c r="J5243" s="114"/>
      <c r="K5243" s="115" t="str">
        <f t="shared" si="237"/>
        <v/>
      </c>
      <c r="L5243" s="116" t="str">
        <f t="shared" ca="1" si="238"/>
        <v>-</v>
      </c>
      <c r="M5243" s="111" t="str">
        <f>IF(E5243="","",VLOOKUP(E5243,[1]PROJECTES!$C$14:$Z$5000,21,FALSE))</f>
        <v/>
      </c>
      <c r="N5243" s="117"/>
      <c r="O5243" s="118" t="s">
        <v>222</v>
      </c>
      <c r="P5243" s="119"/>
      <c r="Q5243" s="84"/>
      <c r="R5243" s="125"/>
      <c r="S5243" s="166"/>
      <c r="T5243" s="167"/>
    </row>
    <row r="5244" spans="1:20" s="121" customFormat="1" ht="20.100000000000001" customHeight="1" x14ac:dyDescent="0.3">
      <c r="A5244" s="80"/>
      <c r="B5244" s="110" t="str">
        <f>IF(E5244="","",VLOOKUP(E5244,[1]PROJECTES!$C$14:$G$5000,2,FALSE))</f>
        <v/>
      </c>
      <c r="C5244" s="80"/>
      <c r="D5244" s="283" t="str">
        <f>IF(E5244="","",VLOOKUP(E5244,[1]PROJECTES!$C$14:$G$5000,5,FALSE))</f>
        <v/>
      </c>
      <c r="E5244" s="79"/>
      <c r="F5244" s="110" t="str">
        <f>IF(I5244="","",VLOOKUP(I5244,[1]PROJECTES!$C$14:$G$5000,2,FALSE))</f>
        <v/>
      </c>
      <c r="G5244" s="112" t="str">
        <f>IF(E5244="","",VLOOKUP(E5244,[1]PROJECTES!$C$14:$G$5000,4,FALSE))</f>
        <v/>
      </c>
      <c r="H5244" s="95"/>
      <c r="I5244" s="113" t="str">
        <f>IF(H5244="","",VLOOKUP(H5244,BD!B$2:C$16,2,FALSE))</f>
        <v/>
      </c>
      <c r="J5244" s="114"/>
      <c r="K5244" s="115" t="str">
        <f t="shared" si="237"/>
        <v/>
      </c>
      <c r="L5244" s="116" t="str">
        <f t="shared" ca="1" si="238"/>
        <v>-</v>
      </c>
      <c r="M5244" s="111" t="str">
        <f>IF(E5244="","",VLOOKUP(E5244,[1]PROJECTES!$C$14:$Z$5000,21,FALSE))</f>
        <v/>
      </c>
      <c r="N5244" s="117"/>
      <c r="O5244" s="118" t="s">
        <v>222</v>
      </c>
      <c r="P5244" s="119"/>
      <c r="Q5244" s="84"/>
      <c r="R5244" s="125"/>
      <c r="S5244" s="166"/>
      <c r="T5244" s="167"/>
    </row>
    <row r="5245" spans="1:20" s="121" customFormat="1" ht="20.100000000000001" customHeight="1" x14ac:dyDescent="0.3">
      <c r="A5245" s="80"/>
      <c r="B5245" s="110" t="str">
        <f>IF(E5245="","",VLOOKUP(E5245,[1]PROJECTES!$C$14:$G$5000,2,FALSE))</f>
        <v/>
      </c>
      <c r="C5245" s="80"/>
      <c r="D5245" s="283" t="str">
        <f>IF(E5245="","",VLOOKUP(E5245,[1]PROJECTES!$C$14:$G$5000,5,FALSE))</f>
        <v/>
      </c>
      <c r="E5245" s="79"/>
      <c r="F5245" s="110" t="str">
        <f>IF(I5245="","",VLOOKUP(I5245,[1]PROJECTES!$C$14:$G$5000,2,FALSE))</f>
        <v/>
      </c>
      <c r="G5245" s="112" t="str">
        <f>IF(E5245="","",VLOOKUP(E5245,[1]PROJECTES!$C$14:$G$5000,4,FALSE))</f>
        <v/>
      </c>
      <c r="H5245" s="95"/>
      <c r="I5245" s="113" t="str">
        <f>IF(H5245="","",VLOOKUP(H5245,BD!B$2:C$16,2,FALSE))</f>
        <v/>
      </c>
      <c r="J5245" s="114"/>
      <c r="K5245" s="115" t="str">
        <f t="shared" si="237"/>
        <v/>
      </c>
      <c r="L5245" s="116" t="str">
        <f t="shared" ca="1" si="238"/>
        <v>-</v>
      </c>
      <c r="M5245" s="111" t="str">
        <f>IF(E5245="","",VLOOKUP(E5245,[1]PROJECTES!$C$14:$Z$5000,21,FALSE))</f>
        <v/>
      </c>
      <c r="N5245" s="117"/>
      <c r="O5245" s="118" t="s">
        <v>222</v>
      </c>
      <c r="P5245" s="119"/>
      <c r="Q5245" s="84"/>
      <c r="R5245" s="125"/>
      <c r="S5245" s="166"/>
      <c r="T5245" s="167"/>
    </row>
    <row r="5246" spans="1:20" s="121" customFormat="1" ht="20.100000000000001" customHeight="1" x14ac:dyDescent="0.3">
      <c r="A5246" s="80"/>
      <c r="B5246" s="110" t="str">
        <f>IF(E5246="","",VLOOKUP(E5246,[1]PROJECTES!$C$14:$G$5000,2,FALSE))</f>
        <v/>
      </c>
      <c r="C5246" s="80"/>
      <c r="D5246" s="283" t="str">
        <f>IF(E5246="","",VLOOKUP(E5246,[1]PROJECTES!$C$14:$G$5000,5,FALSE))</f>
        <v/>
      </c>
      <c r="E5246" s="79"/>
      <c r="F5246" s="110" t="str">
        <f>IF(I5246="","",VLOOKUP(I5246,[1]PROJECTES!$C$14:$G$5000,2,FALSE))</f>
        <v/>
      </c>
      <c r="G5246" s="112" t="str">
        <f>IF(E5246="","",VLOOKUP(E5246,[1]PROJECTES!$C$14:$G$5000,4,FALSE))</f>
        <v/>
      </c>
      <c r="H5246" s="95"/>
      <c r="I5246" s="113" t="str">
        <f>IF(H5246="","",VLOOKUP(H5246,BD!B$2:C$16,2,FALSE))</f>
        <v/>
      </c>
      <c r="J5246" s="114"/>
      <c r="K5246" s="115" t="str">
        <f t="shared" si="237"/>
        <v/>
      </c>
      <c r="L5246" s="116" t="str">
        <f t="shared" ca="1" si="238"/>
        <v>-</v>
      </c>
      <c r="M5246" s="111" t="str">
        <f>IF(E5246="","",VLOOKUP(E5246,[1]PROJECTES!$C$14:$Z$5000,21,FALSE))</f>
        <v/>
      </c>
      <c r="N5246" s="117"/>
      <c r="O5246" s="118" t="s">
        <v>222</v>
      </c>
      <c r="P5246" s="119"/>
      <c r="Q5246" s="84"/>
      <c r="R5246" s="125"/>
      <c r="S5246" s="166"/>
      <c r="T5246" s="167"/>
    </row>
    <row r="5247" spans="1:20" s="121" customFormat="1" ht="20.100000000000001" customHeight="1" x14ac:dyDescent="0.3">
      <c r="A5247" s="80"/>
      <c r="B5247" s="110" t="str">
        <f>IF(E5247="","",VLOOKUP(E5247,[1]PROJECTES!$C$14:$G$5000,2,FALSE))</f>
        <v/>
      </c>
      <c r="C5247" s="80"/>
      <c r="D5247" s="283" t="str">
        <f>IF(E5247="","",VLOOKUP(E5247,[1]PROJECTES!$C$14:$G$5000,5,FALSE))</f>
        <v/>
      </c>
      <c r="E5247" s="79"/>
      <c r="F5247" s="110" t="str">
        <f>IF(I5247="","",VLOOKUP(I5247,[1]PROJECTES!$C$14:$G$5000,2,FALSE))</f>
        <v/>
      </c>
      <c r="G5247" s="112" t="str">
        <f>IF(E5247="","",VLOOKUP(E5247,[1]PROJECTES!$C$14:$G$5000,4,FALSE))</f>
        <v/>
      </c>
      <c r="H5247" s="95"/>
      <c r="I5247" s="113" t="str">
        <f>IF(H5247="","",VLOOKUP(H5247,BD!B$2:C$16,2,FALSE))</f>
        <v/>
      </c>
      <c r="J5247" s="114"/>
      <c r="K5247" s="115" t="str">
        <f t="shared" si="237"/>
        <v/>
      </c>
      <c r="L5247" s="116" t="str">
        <f t="shared" ca="1" si="238"/>
        <v>-</v>
      </c>
      <c r="M5247" s="111" t="str">
        <f>IF(E5247="","",VLOOKUP(E5247,[1]PROJECTES!$C$14:$Z$5000,21,FALSE))</f>
        <v/>
      </c>
      <c r="N5247" s="117"/>
      <c r="O5247" s="118" t="s">
        <v>222</v>
      </c>
      <c r="P5247" s="119"/>
      <c r="Q5247" s="84"/>
      <c r="R5247" s="125"/>
      <c r="S5247" s="166"/>
      <c r="T5247" s="167"/>
    </row>
    <row r="5248" spans="1:20" s="121" customFormat="1" ht="20.100000000000001" customHeight="1" x14ac:dyDescent="0.3">
      <c r="A5248" s="80"/>
      <c r="B5248" s="110" t="str">
        <f>IF(E5248="","",VLOOKUP(E5248,[1]PROJECTES!$C$14:$G$5000,2,FALSE))</f>
        <v/>
      </c>
      <c r="C5248" s="80"/>
      <c r="D5248" s="283" t="str">
        <f>IF(E5248="","",VLOOKUP(E5248,[1]PROJECTES!$C$14:$G$5000,5,FALSE))</f>
        <v/>
      </c>
      <c r="E5248" s="79"/>
      <c r="F5248" s="110" t="str">
        <f>IF(I5248="","",VLOOKUP(I5248,[1]PROJECTES!$C$14:$G$5000,2,FALSE))</f>
        <v/>
      </c>
      <c r="G5248" s="112" t="str">
        <f>IF(E5248="","",VLOOKUP(E5248,[1]PROJECTES!$C$14:$G$5000,4,FALSE))</f>
        <v/>
      </c>
      <c r="H5248" s="95"/>
      <c r="I5248" s="113" t="str">
        <f>IF(H5248="","",VLOOKUP(H5248,BD!B$2:C$16,2,FALSE))</f>
        <v/>
      </c>
      <c r="J5248" s="144"/>
      <c r="K5248" s="115" t="str">
        <f t="shared" si="237"/>
        <v/>
      </c>
      <c r="L5248" s="116" t="str">
        <f t="shared" ca="1" si="238"/>
        <v>-</v>
      </c>
      <c r="M5248" s="111" t="str">
        <f>IF(E5248="","",VLOOKUP(E5248,[1]PROJECTES!$C$14:$Z$5000,21,FALSE))</f>
        <v/>
      </c>
      <c r="N5248" s="117"/>
      <c r="O5248" s="118" t="s">
        <v>222</v>
      </c>
      <c r="P5248" s="119"/>
      <c r="Q5248" s="84"/>
      <c r="R5248" s="125"/>
      <c r="S5248" s="166"/>
      <c r="T5248" s="167"/>
    </row>
    <row r="5249" spans="1:20" s="121" customFormat="1" ht="20.100000000000001" customHeight="1" x14ac:dyDescent="0.3">
      <c r="A5249" s="80"/>
      <c r="B5249" s="110" t="str">
        <f>IF(E5249="","",VLOOKUP(E5249,[1]PROJECTES!$C$14:$G$5000,2,FALSE))</f>
        <v/>
      </c>
      <c r="C5249" s="80"/>
      <c r="D5249" s="283" t="str">
        <f>IF(E5249="","",VLOOKUP(E5249,[1]PROJECTES!$C$14:$G$5000,5,FALSE))</f>
        <v/>
      </c>
      <c r="E5249" s="79"/>
      <c r="F5249" s="110" t="str">
        <f>IF(I5249="","",VLOOKUP(I5249,[1]PROJECTES!$C$14:$G$5000,2,FALSE))</f>
        <v/>
      </c>
      <c r="G5249" s="112" t="str">
        <f>IF(E5249="","",VLOOKUP(E5249,[1]PROJECTES!$C$14:$G$5000,4,FALSE))</f>
        <v/>
      </c>
      <c r="H5249" s="95"/>
      <c r="I5249" s="113" t="str">
        <f>IF(H5249="","",VLOOKUP(H5249,BD!B$2:C$16,2,FALSE))</f>
        <v/>
      </c>
      <c r="J5249" s="114"/>
      <c r="K5249" s="115" t="str">
        <f t="shared" si="237"/>
        <v/>
      </c>
      <c r="L5249" s="116" t="str">
        <f t="shared" ca="1" si="238"/>
        <v>-</v>
      </c>
      <c r="M5249" s="111" t="str">
        <f>IF(E5249="","",VLOOKUP(E5249,[1]PROJECTES!$C$14:$Z$5000,21,FALSE))</f>
        <v/>
      </c>
      <c r="N5249" s="117"/>
      <c r="O5249" s="118" t="s">
        <v>222</v>
      </c>
      <c r="P5249" s="119"/>
      <c r="Q5249" s="84"/>
      <c r="R5249" s="125"/>
      <c r="S5249" s="166"/>
      <c r="T5249" s="167"/>
    </row>
    <row r="5250" spans="1:20" s="121" customFormat="1" ht="20.100000000000001" customHeight="1" x14ac:dyDescent="0.3">
      <c r="A5250" s="80"/>
      <c r="B5250" s="110" t="str">
        <f>IF(E5250="","",VLOOKUP(E5250,[1]PROJECTES!$C$14:$G$5000,2,FALSE))</f>
        <v/>
      </c>
      <c r="C5250" s="80"/>
      <c r="D5250" s="283" t="str">
        <f>IF(E5250="","",VLOOKUP(E5250,[1]PROJECTES!$C$14:$G$5000,5,FALSE))</f>
        <v/>
      </c>
      <c r="E5250" s="79"/>
      <c r="F5250" s="110" t="str">
        <f>IF(I5250="","",VLOOKUP(I5250,[1]PROJECTES!$C$14:$G$5000,2,FALSE))</f>
        <v/>
      </c>
      <c r="G5250" s="112" t="str">
        <f>IF(E5250="","",VLOOKUP(E5250,[1]PROJECTES!$C$14:$G$5000,4,FALSE))</f>
        <v/>
      </c>
      <c r="H5250" s="95"/>
      <c r="I5250" s="113" t="str">
        <f>IF(H5250="","",VLOOKUP(H5250,BD!B$2:C$16,2,FALSE))</f>
        <v/>
      </c>
      <c r="J5250" s="114"/>
      <c r="K5250" s="115" t="str">
        <f t="shared" si="237"/>
        <v/>
      </c>
      <c r="L5250" s="116" t="str">
        <f t="shared" ca="1" si="238"/>
        <v>-</v>
      </c>
      <c r="M5250" s="111" t="str">
        <f>IF(E5250="","",VLOOKUP(E5250,[1]PROJECTES!$C$14:$Z$5000,21,FALSE))</f>
        <v/>
      </c>
      <c r="N5250" s="117"/>
      <c r="O5250" s="118" t="s">
        <v>222</v>
      </c>
      <c r="P5250" s="119"/>
      <c r="Q5250" s="84"/>
      <c r="R5250" s="125"/>
      <c r="S5250" s="166"/>
      <c r="T5250" s="167"/>
    </row>
    <row r="5251" spans="1:20" s="121" customFormat="1" ht="20.100000000000001" customHeight="1" x14ac:dyDescent="0.3">
      <c r="A5251" s="80"/>
      <c r="B5251" s="110" t="str">
        <f>IF(E5251="","",VLOOKUP(E5251,[1]PROJECTES!$C$14:$G$5000,2,FALSE))</f>
        <v/>
      </c>
      <c r="C5251" s="80"/>
      <c r="D5251" s="283" t="str">
        <f>IF(E5251="","",VLOOKUP(E5251,[1]PROJECTES!$C$14:$G$5000,5,FALSE))</f>
        <v/>
      </c>
      <c r="E5251" s="79"/>
      <c r="F5251" s="110" t="str">
        <f>IF(I5251="","",VLOOKUP(I5251,[1]PROJECTES!$C$14:$G$5000,2,FALSE))</f>
        <v/>
      </c>
      <c r="G5251" s="112" t="str">
        <f>IF(E5251="","",VLOOKUP(E5251,[1]PROJECTES!$C$14:$G$5000,4,FALSE))</f>
        <v/>
      </c>
      <c r="H5251" s="95"/>
      <c r="I5251" s="113" t="str">
        <f>IF(H5251="","",VLOOKUP(H5251,BD!B$2:C$16,2,FALSE))</f>
        <v/>
      </c>
      <c r="J5251" s="114"/>
      <c r="K5251" s="115" t="str">
        <f t="shared" si="237"/>
        <v/>
      </c>
      <c r="L5251" s="116" t="str">
        <f t="shared" ca="1" si="238"/>
        <v>-</v>
      </c>
      <c r="M5251" s="111" t="str">
        <f>IF(E5251="","",VLOOKUP(E5251,[1]PROJECTES!$C$14:$Z$5000,21,FALSE))</f>
        <v/>
      </c>
      <c r="N5251" s="117"/>
      <c r="O5251" s="118" t="s">
        <v>222</v>
      </c>
      <c r="P5251" s="119"/>
      <c r="Q5251" s="84"/>
      <c r="R5251" s="125"/>
      <c r="S5251" s="166"/>
      <c r="T5251" s="167"/>
    </row>
    <row r="5252" spans="1:20" s="121" customFormat="1" ht="20.100000000000001" customHeight="1" x14ac:dyDescent="0.3">
      <c r="A5252" s="80"/>
      <c r="B5252" s="110" t="str">
        <f>IF(E5252="","",VLOOKUP(E5252,[1]PROJECTES!$C$14:$G$5000,2,FALSE))</f>
        <v/>
      </c>
      <c r="C5252" s="80"/>
      <c r="D5252" s="283" t="str">
        <f>IF(E5252="","",VLOOKUP(E5252,[1]PROJECTES!$C$14:$G$5000,5,FALSE))</f>
        <v/>
      </c>
      <c r="E5252" s="79"/>
      <c r="F5252" s="110" t="str">
        <f>IF(I5252="","",VLOOKUP(I5252,[1]PROJECTES!$C$14:$G$5000,2,FALSE))</f>
        <v/>
      </c>
      <c r="G5252" s="112" t="str">
        <f>IF(E5252="","",VLOOKUP(E5252,[1]PROJECTES!$C$14:$G$5000,4,FALSE))</f>
        <v/>
      </c>
      <c r="H5252" s="95"/>
      <c r="I5252" s="113" t="str">
        <f>IF(H5252="","",VLOOKUP(H5252,BD!B$2:C$16,2,FALSE))</f>
        <v/>
      </c>
      <c r="J5252" s="114"/>
      <c r="K5252" s="115" t="str">
        <f t="shared" si="237"/>
        <v/>
      </c>
      <c r="L5252" s="116" t="str">
        <f t="shared" ca="1" si="238"/>
        <v>-</v>
      </c>
      <c r="M5252" s="111" t="str">
        <f>IF(E5252="","",VLOOKUP(E5252,[1]PROJECTES!$C$14:$Z$5000,21,FALSE))</f>
        <v/>
      </c>
      <c r="N5252" s="117"/>
      <c r="O5252" s="118" t="s">
        <v>222</v>
      </c>
      <c r="P5252" s="119"/>
      <c r="Q5252" s="84"/>
      <c r="R5252" s="125"/>
      <c r="S5252" s="166"/>
      <c r="T5252" s="167"/>
    </row>
    <row r="5253" spans="1:20" s="121" customFormat="1" ht="20.100000000000001" customHeight="1" x14ac:dyDescent="0.3">
      <c r="A5253" s="80"/>
      <c r="B5253" s="110" t="str">
        <f>IF(E5253="","",VLOOKUP(E5253,[1]PROJECTES!$C$14:$G$5000,2,FALSE))</f>
        <v/>
      </c>
      <c r="C5253" s="80"/>
      <c r="D5253" s="283" t="str">
        <f>IF(E5253="","",VLOOKUP(E5253,[1]PROJECTES!$C$14:$G$5000,5,FALSE))</f>
        <v/>
      </c>
      <c r="E5253" s="79"/>
      <c r="F5253" s="110" t="str">
        <f>IF(I5253="","",VLOOKUP(I5253,[1]PROJECTES!$C$14:$G$5000,2,FALSE))</f>
        <v/>
      </c>
      <c r="G5253" s="112" t="str">
        <f>IF(E5253="","",VLOOKUP(E5253,[1]PROJECTES!$C$14:$G$5000,4,FALSE))</f>
        <v/>
      </c>
      <c r="H5253" s="95"/>
      <c r="I5253" s="113" t="str">
        <f>IF(H5253="","",VLOOKUP(H5253,BD!B$2:C$16,2,FALSE))</f>
        <v/>
      </c>
      <c r="J5253" s="114"/>
      <c r="K5253" s="115" t="str">
        <f t="shared" si="237"/>
        <v/>
      </c>
      <c r="L5253" s="116" t="str">
        <f t="shared" ca="1" si="238"/>
        <v>-</v>
      </c>
      <c r="M5253" s="111" t="str">
        <f>IF(E5253="","",VLOOKUP(E5253,[1]PROJECTES!$C$14:$Z$5000,21,FALSE))</f>
        <v/>
      </c>
      <c r="N5253" s="117"/>
      <c r="O5253" s="118" t="s">
        <v>222</v>
      </c>
      <c r="P5253" s="119"/>
      <c r="Q5253" s="84"/>
      <c r="R5253" s="125"/>
      <c r="S5253" s="166"/>
      <c r="T5253" s="167"/>
    </row>
    <row r="5254" spans="1:20" s="121" customFormat="1" ht="20.100000000000001" customHeight="1" x14ac:dyDescent="0.3">
      <c r="A5254" s="80"/>
      <c r="B5254" s="110" t="str">
        <f>IF(E5254="","",VLOOKUP(E5254,[1]PROJECTES!$C$14:$G$5000,2,FALSE))</f>
        <v/>
      </c>
      <c r="C5254" s="80"/>
      <c r="D5254" s="283" t="str">
        <f>IF(E5254="","",VLOOKUP(E5254,[1]PROJECTES!$C$14:$G$5000,5,FALSE))</f>
        <v/>
      </c>
      <c r="E5254" s="79"/>
      <c r="F5254" s="110" t="str">
        <f>IF(I5254="","",VLOOKUP(I5254,[1]PROJECTES!$C$14:$G$5000,2,FALSE))</f>
        <v/>
      </c>
      <c r="G5254" s="112" t="str">
        <f>IF(E5254="","",VLOOKUP(E5254,[1]PROJECTES!$C$14:$G$5000,4,FALSE))</f>
        <v/>
      </c>
      <c r="H5254" s="95"/>
      <c r="I5254" s="113" t="str">
        <f>IF(H5254="","",VLOOKUP(H5254,BD!B$2:C$16,2,FALSE))</f>
        <v/>
      </c>
      <c r="J5254" s="114"/>
      <c r="K5254" s="115" t="str">
        <f t="shared" si="237"/>
        <v/>
      </c>
      <c r="L5254" s="116" t="str">
        <f t="shared" ca="1" si="238"/>
        <v>-</v>
      </c>
      <c r="M5254" s="111" t="str">
        <f>IF(E5254="","",VLOOKUP(E5254,[1]PROJECTES!$C$14:$Z$5000,21,FALSE))</f>
        <v/>
      </c>
      <c r="N5254" s="117"/>
      <c r="O5254" s="118" t="s">
        <v>222</v>
      </c>
      <c r="P5254" s="119"/>
      <c r="Q5254" s="84"/>
      <c r="R5254" s="125"/>
      <c r="S5254" s="166"/>
      <c r="T5254" s="167"/>
    </row>
    <row r="5255" spans="1:20" s="121" customFormat="1" ht="20.100000000000001" customHeight="1" x14ac:dyDescent="0.3">
      <c r="A5255" s="80"/>
      <c r="B5255" s="110" t="str">
        <f>IF(E5255="","",VLOOKUP(E5255,[1]PROJECTES!$C$14:$G$5000,2,FALSE))</f>
        <v/>
      </c>
      <c r="C5255" s="80"/>
      <c r="D5255" s="283" t="str">
        <f>IF(E5255="","",VLOOKUP(E5255,[1]PROJECTES!$C$14:$G$5000,5,FALSE))</f>
        <v/>
      </c>
      <c r="E5255" s="79"/>
      <c r="F5255" s="110" t="str">
        <f>IF(I5255="","",VLOOKUP(I5255,[1]PROJECTES!$C$14:$G$5000,2,FALSE))</f>
        <v/>
      </c>
      <c r="G5255" s="112" t="str">
        <f>IF(E5255="","",VLOOKUP(E5255,[1]PROJECTES!$C$14:$G$5000,4,FALSE))</f>
        <v/>
      </c>
      <c r="H5255" s="95"/>
      <c r="I5255" s="113" t="str">
        <f>IF(H5255="","",VLOOKUP(H5255,BD!B$2:C$16,2,FALSE))</f>
        <v/>
      </c>
      <c r="J5255" s="114"/>
      <c r="K5255" s="115" t="str">
        <f t="shared" si="237"/>
        <v/>
      </c>
      <c r="L5255" s="116" t="str">
        <f t="shared" ca="1" si="238"/>
        <v>-</v>
      </c>
      <c r="M5255" s="111" t="str">
        <f>IF(E5255="","",VLOOKUP(E5255,[1]PROJECTES!$C$14:$Z$5000,21,FALSE))</f>
        <v/>
      </c>
      <c r="N5255" s="117"/>
      <c r="O5255" s="118" t="s">
        <v>222</v>
      </c>
      <c r="P5255" s="119"/>
      <c r="Q5255" s="84"/>
      <c r="R5255" s="125"/>
      <c r="S5255" s="166"/>
      <c r="T5255" s="167"/>
    </row>
    <row r="5256" spans="1:20" s="121" customFormat="1" ht="20.100000000000001" customHeight="1" x14ac:dyDescent="0.3">
      <c r="A5256" s="80"/>
      <c r="B5256" s="110" t="str">
        <f>IF(E5256="","",VLOOKUP(E5256,[1]PROJECTES!$C$14:$G$5000,2,FALSE))</f>
        <v/>
      </c>
      <c r="C5256" s="80"/>
      <c r="D5256" s="283" t="str">
        <f>IF(E5256="","",VLOOKUP(E5256,[1]PROJECTES!$C$14:$G$5000,5,FALSE))</f>
        <v/>
      </c>
      <c r="E5256" s="79"/>
      <c r="F5256" s="110" t="str">
        <f>IF(I5256="","",VLOOKUP(I5256,[1]PROJECTES!$C$14:$G$5000,2,FALSE))</f>
        <v/>
      </c>
      <c r="G5256" s="112" t="str">
        <f>IF(E5256="","",VLOOKUP(E5256,[1]PROJECTES!$C$14:$G$5000,4,FALSE))</f>
        <v/>
      </c>
      <c r="H5256" s="95"/>
      <c r="I5256" s="113" t="str">
        <f>IF(H5256="","",VLOOKUP(H5256,BD!B$2:C$16,2,FALSE))</f>
        <v/>
      </c>
      <c r="J5256" s="114"/>
      <c r="K5256" s="115" t="str">
        <f t="shared" si="237"/>
        <v/>
      </c>
      <c r="L5256" s="116" t="str">
        <f t="shared" ca="1" si="238"/>
        <v>-</v>
      </c>
      <c r="M5256" s="111" t="str">
        <f>IF(E5256="","",VLOOKUP(E5256,[1]PROJECTES!$C$14:$Z$5000,21,FALSE))</f>
        <v/>
      </c>
      <c r="N5256" s="117"/>
      <c r="O5256" s="118" t="s">
        <v>222</v>
      </c>
      <c r="P5256" s="119"/>
      <c r="Q5256" s="84"/>
      <c r="R5256" s="125"/>
      <c r="S5256" s="166"/>
      <c r="T5256" s="167"/>
    </row>
    <row r="5257" spans="1:20" s="121" customFormat="1" ht="20.100000000000001" customHeight="1" x14ac:dyDescent="0.3">
      <c r="A5257" s="80"/>
      <c r="B5257" s="110" t="str">
        <f>IF(E5257="","",VLOOKUP(E5257,[1]PROJECTES!$C$14:$G$5000,2,FALSE))</f>
        <v/>
      </c>
      <c r="C5257" s="80"/>
      <c r="D5257" s="283" t="str">
        <f>IF(E5257="","",VLOOKUP(E5257,[1]PROJECTES!$C$14:$G$5000,5,FALSE))</f>
        <v/>
      </c>
      <c r="E5257" s="79"/>
      <c r="F5257" s="110" t="str">
        <f>IF(I5257="","",VLOOKUP(I5257,[1]PROJECTES!$C$14:$G$5000,2,FALSE))</f>
        <v/>
      </c>
      <c r="G5257" s="112" t="str">
        <f>IF(E5257="","",VLOOKUP(E5257,[1]PROJECTES!$C$14:$G$5000,4,FALSE))</f>
        <v/>
      </c>
      <c r="H5257" s="95"/>
      <c r="I5257" s="113" t="str">
        <f>IF(H5257="","",VLOOKUP(H5257,BD!B$2:C$16,2,FALSE))</f>
        <v/>
      </c>
      <c r="J5257" s="114"/>
      <c r="K5257" s="115" t="str">
        <f t="shared" si="237"/>
        <v/>
      </c>
      <c r="L5257" s="116" t="str">
        <f t="shared" ca="1" si="238"/>
        <v>-</v>
      </c>
      <c r="M5257" s="111" t="str">
        <f>IF(E5257="","",VLOOKUP(E5257,[1]PROJECTES!$C$14:$Z$5000,21,FALSE))</f>
        <v/>
      </c>
      <c r="N5257" s="117"/>
      <c r="O5257" s="118" t="s">
        <v>222</v>
      </c>
      <c r="P5257" s="119"/>
      <c r="Q5257" s="84"/>
      <c r="R5257" s="125"/>
      <c r="S5257" s="166"/>
      <c r="T5257" s="167"/>
    </row>
    <row r="5258" spans="1:20" s="121" customFormat="1" ht="20.100000000000001" customHeight="1" x14ac:dyDescent="0.3">
      <c r="A5258" s="80"/>
      <c r="B5258" s="110" t="str">
        <f>IF(E5258="","",VLOOKUP(E5258,[1]PROJECTES!$C$14:$G$5000,2,FALSE))</f>
        <v/>
      </c>
      <c r="C5258" s="80"/>
      <c r="D5258" s="283" t="str">
        <f>IF(E5258="","",VLOOKUP(E5258,[1]PROJECTES!$C$14:$G$5000,5,FALSE))</f>
        <v/>
      </c>
      <c r="E5258" s="79"/>
      <c r="F5258" s="110" t="str">
        <f>IF(I5258="","",VLOOKUP(I5258,[1]PROJECTES!$C$14:$G$5000,2,FALSE))</f>
        <v/>
      </c>
      <c r="G5258" s="112" t="str">
        <f>IF(E5258="","",VLOOKUP(E5258,[1]PROJECTES!$C$14:$G$5000,4,FALSE))</f>
        <v/>
      </c>
      <c r="H5258" s="95"/>
      <c r="I5258" s="113" t="str">
        <f>IF(H5258="","",VLOOKUP(H5258,BD!B$2:C$16,2,FALSE))</f>
        <v/>
      </c>
      <c r="J5258" s="114"/>
      <c r="K5258" s="115" t="str">
        <f t="shared" si="237"/>
        <v/>
      </c>
      <c r="L5258" s="116" t="str">
        <f t="shared" ca="1" si="238"/>
        <v>-</v>
      </c>
      <c r="M5258" s="111" t="str">
        <f>IF(E5258="","",VLOOKUP(E5258,[1]PROJECTES!$C$14:$Z$5000,21,FALSE))</f>
        <v/>
      </c>
      <c r="N5258" s="117"/>
      <c r="O5258" s="118" t="s">
        <v>222</v>
      </c>
      <c r="P5258" s="119"/>
      <c r="Q5258" s="84"/>
      <c r="R5258" s="125"/>
      <c r="S5258" s="166"/>
      <c r="T5258" s="167"/>
    </row>
    <row r="5259" spans="1:20" s="121" customFormat="1" ht="20.100000000000001" customHeight="1" x14ac:dyDescent="0.3">
      <c r="A5259" s="80"/>
      <c r="B5259" s="110" t="str">
        <f>IF(E5259="","",VLOOKUP(E5259,[1]PROJECTES!$C$14:$G$5000,2,FALSE))</f>
        <v/>
      </c>
      <c r="C5259" s="80"/>
      <c r="D5259" s="283" t="str">
        <f>IF(E5259="","",VLOOKUP(E5259,[1]PROJECTES!$C$14:$G$5000,5,FALSE))</f>
        <v/>
      </c>
      <c r="E5259" s="79"/>
      <c r="F5259" s="110" t="str">
        <f>IF(I5259="","",VLOOKUP(I5259,[1]PROJECTES!$C$14:$G$5000,2,FALSE))</f>
        <v/>
      </c>
      <c r="G5259" s="112" t="str">
        <f>IF(E5259="","",VLOOKUP(E5259,[1]PROJECTES!$C$14:$G$5000,4,FALSE))</f>
        <v/>
      </c>
      <c r="H5259" s="95"/>
      <c r="I5259" s="113" t="str">
        <f>IF(H5259="","",VLOOKUP(H5259,BD!B$2:C$16,2,FALSE))</f>
        <v/>
      </c>
      <c r="J5259" s="114"/>
      <c r="K5259" s="115" t="str">
        <f t="shared" si="237"/>
        <v/>
      </c>
      <c r="L5259" s="116" t="str">
        <f t="shared" ca="1" si="238"/>
        <v>-</v>
      </c>
      <c r="M5259" s="111" t="str">
        <f>IF(E5259="","",VLOOKUP(E5259,[1]PROJECTES!$C$14:$Z$5000,21,FALSE))</f>
        <v/>
      </c>
      <c r="N5259" s="117"/>
      <c r="O5259" s="118" t="s">
        <v>222</v>
      </c>
      <c r="P5259" s="119"/>
      <c r="Q5259" s="84"/>
      <c r="R5259" s="125"/>
      <c r="S5259" s="166"/>
      <c r="T5259" s="167"/>
    </row>
    <row r="5260" spans="1:20" s="121" customFormat="1" ht="20.100000000000001" customHeight="1" x14ac:dyDescent="0.3">
      <c r="A5260" s="80"/>
      <c r="B5260" s="110" t="str">
        <f>IF(E5260="","",VLOOKUP(E5260,[1]PROJECTES!$C$14:$G$5000,2,FALSE))</f>
        <v/>
      </c>
      <c r="C5260" s="80"/>
      <c r="D5260" s="283" t="str">
        <f>IF(E5260="","",VLOOKUP(E5260,[1]PROJECTES!$C$14:$G$5000,5,FALSE))</f>
        <v/>
      </c>
      <c r="E5260" s="79"/>
      <c r="F5260" s="110" t="str">
        <f>IF(I5260="","",VLOOKUP(I5260,[1]PROJECTES!$C$14:$G$5000,2,FALSE))</f>
        <v/>
      </c>
      <c r="G5260" s="112" t="str">
        <f>IF(E5260="","",VLOOKUP(E5260,[1]PROJECTES!$C$14:$G$5000,4,FALSE))</f>
        <v/>
      </c>
      <c r="H5260" s="95"/>
      <c r="I5260" s="113" t="str">
        <f>IF(H5260="","",VLOOKUP(H5260,BD!B$2:C$16,2,FALSE))</f>
        <v/>
      </c>
      <c r="J5260" s="114"/>
      <c r="K5260" s="115" t="str">
        <f t="shared" si="237"/>
        <v/>
      </c>
      <c r="L5260" s="116" t="str">
        <f t="shared" ca="1" si="238"/>
        <v>-</v>
      </c>
      <c r="M5260" s="111" t="str">
        <f>IF(E5260="","",VLOOKUP(E5260,[1]PROJECTES!$C$14:$Z$5000,21,FALSE))</f>
        <v/>
      </c>
      <c r="N5260" s="117"/>
      <c r="O5260" s="118" t="s">
        <v>222</v>
      </c>
      <c r="P5260" s="119"/>
      <c r="Q5260" s="84"/>
      <c r="R5260" s="125"/>
      <c r="S5260" s="166"/>
      <c r="T5260" s="167"/>
    </row>
    <row r="5261" spans="1:20" s="121" customFormat="1" ht="20.100000000000001" customHeight="1" x14ac:dyDescent="0.3">
      <c r="A5261" s="80"/>
      <c r="B5261" s="110" t="str">
        <f>IF(E5261="","",VLOOKUP(E5261,[1]PROJECTES!$C$14:$G$5000,2,FALSE))</f>
        <v/>
      </c>
      <c r="C5261" s="80"/>
      <c r="D5261" s="283" t="str">
        <f>IF(E5261="","",VLOOKUP(E5261,[1]PROJECTES!$C$14:$G$5000,5,FALSE))</f>
        <v/>
      </c>
      <c r="E5261" s="79"/>
      <c r="F5261" s="110" t="str">
        <f>IF(I5261="","",VLOOKUP(I5261,[1]PROJECTES!$C$14:$G$5000,2,FALSE))</f>
        <v/>
      </c>
      <c r="G5261" s="112" t="str">
        <f>IF(E5261="","",VLOOKUP(E5261,[1]PROJECTES!$C$14:$G$5000,4,FALSE))</f>
        <v/>
      </c>
      <c r="H5261" s="95"/>
      <c r="I5261" s="113" t="str">
        <f>IF(H5261="","",VLOOKUP(H5261,BD!B$2:C$16,2,FALSE))</f>
        <v/>
      </c>
      <c r="J5261" s="114"/>
      <c r="K5261" s="115" t="str">
        <f t="shared" si="237"/>
        <v/>
      </c>
      <c r="L5261" s="116" t="str">
        <f t="shared" ca="1" si="238"/>
        <v>-</v>
      </c>
      <c r="M5261" s="111" t="str">
        <f>IF(E5261="","",VLOOKUP(E5261,[1]PROJECTES!$C$14:$Z$5000,21,FALSE))</f>
        <v/>
      </c>
      <c r="N5261" s="117"/>
      <c r="O5261" s="118" t="s">
        <v>222</v>
      </c>
      <c r="P5261" s="119"/>
      <c r="Q5261" s="84"/>
      <c r="R5261" s="125"/>
      <c r="S5261" s="166"/>
      <c r="T5261" s="167"/>
    </row>
    <row r="5262" spans="1:20" s="121" customFormat="1" ht="20.100000000000001" customHeight="1" x14ac:dyDescent="0.3">
      <c r="A5262" s="80"/>
      <c r="B5262" s="110" t="str">
        <f>IF(E5262="","",VLOOKUP(E5262,[1]PROJECTES!$C$14:$G$5000,2,FALSE))</f>
        <v/>
      </c>
      <c r="C5262" s="80"/>
      <c r="D5262" s="283" t="str">
        <f>IF(E5262="","",VLOOKUP(E5262,[1]PROJECTES!$C$14:$G$5000,5,FALSE))</f>
        <v/>
      </c>
      <c r="E5262" s="79"/>
      <c r="F5262" s="110" t="str">
        <f>IF(I5262="","",VLOOKUP(I5262,[1]PROJECTES!$C$14:$G$5000,2,FALSE))</f>
        <v/>
      </c>
      <c r="G5262" s="112" t="str">
        <f>IF(E5262="","",VLOOKUP(E5262,[1]PROJECTES!$C$14:$G$5000,4,FALSE))</f>
        <v/>
      </c>
      <c r="H5262" s="95"/>
      <c r="I5262" s="113" t="str">
        <f>IF(H5262="","",VLOOKUP(H5262,BD!B$2:C$16,2,FALSE))</f>
        <v/>
      </c>
      <c r="J5262" s="114"/>
      <c r="K5262" s="115" t="str">
        <f t="shared" si="237"/>
        <v/>
      </c>
      <c r="L5262" s="116" t="str">
        <f t="shared" ca="1" si="238"/>
        <v>-</v>
      </c>
      <c r="M5262" s="111" t="str">
        <f>IF(E5262="","",VLOOKUP(E5262,[1]PROJECTES!$C$14:$Z$5000,21,FALSE))</f>
        <v/>
      </c>
      <c r="N5262" s="117"/>
      <c r="O5262" s="118" t="s">
        <v>222</v>
      </c>
      <c r="P5262" s="119"/>
      <c r="Q5262" s="84"/>
      <c r="R5262" s="125"/>
      <c r="S5262" s="166"/>
      <c r="T5262" s="167"/>
    </row>
    <row r="5263" spans="1:20" s="121" customFormat="1" ht="20.100000000000001" customHeight="1" x14ac:dyDescent="0.3">
      <c r="A5263" s="80"/>
      <c r="B5263" s="110" t="str">
        <f>IF(E5263="","",VLOOKUP(E5263,[1]PROJECTES!$C$14:$G$5000,2,FALSE))</f>
        <v/>
      </c>
      <c r="C5263" s="80"/>
      <c r="D5263" s="283" t="str">
        <f>IF(E5263="","",VLOOKUP(E5263,[1]PROJECTES!$C$14:$G$5000,5,FALSE))</f>
        <v/>
      </c>
      <c r="E5263" s="79"/>
      <c r="F5263" s="110" t="str">
        <f>IF(I5263="","",VLOOKUP(I5263,[1]PROJECTES!$C$14:$G$5000,2,FALSE))</f>
        <v/>
      </c>
      <c r="G5263" s="112" t="str">
        <f>IF(E5263="","",VLOOKUP(E5263,[1]PROJECTES!$C$14:$G$5000,4,FALSE))</f>
        <v/>
      </c>
      <c r="H5263" s="95"/>
      <c r="I5263" s="113" t="str">
        <f>IF(H5263="","",VLOOKUP(H5263,BD!B$2:C$16,2,FALSE))</f>
        <v/>
      </c>
      <c r="J5263" s="114"/>
      <c r="K5263" s="115" t="str">
        <f t="shared" si="237"/>
        <v/>
      </c>
      <c r="L5263" s="116" t="str">
        <f t="shared" ca="1" si="238"/>
        <v>-</v>
      </c>
      <c r="M5263" s="111" t="str">
        <f>IF(E5263="","",VLOOKUP(E5263,[1]PROJECTES!$C$14:$Z$5000,21,FALSE))</f>
        <v/>
      </c>
      <c r="N5263" s="117"/>
      <c r="O5263" s="118" t="s">
        <v>222</v>
      </c>
      <c r="P5263" s="119"/>
      <c r="Q5263" s="84"/>
      <c r="R5263" s="125"/>
      <c r="S5263" s="166"/>
      <c r="T5263" s="167"/>
    </row>
    <row r="5264" spans="1:20" s="121" customFormat="1" ht="20.100000000000001" customHeight="1" x14ac:dyDescent="0.3">
      <c r="A5264" s="80"/>
      <c r="B5264" s="110" t="str">
        <f>IF(E5264="","",VLOOKUP(E5264,[1]PROJECTES!$C$14:$G$5000,2,FALSE))</f>
        <v/>
      </c>
      <c r="C5264" s="80"/>
      <c r="D5264" s="283" t="str">
        <f>IF(E5264="","",VLOOKUP(E5264,[1]PROJECTES!$C$14:$G$5000,5,FALSE))</f>
        <v/>
      </c>
      <c r="E5264" s="79"/>
      <c r="F5264" s="110" t="str">
        <f>IF(I5264="","",VLOOKUP(I5264,[1]PROJECTES!$C$14:$G$5000,2,FALSE))</f>
        <v/>
      </c>
      <c r="G5264" s="112" t="str">
        <f>IF(E5264="","",VLOOKUP(E5264,[1]PROJECTES!$C$14:$G$5000,4,FALSE))</f>
        <v/>
      </c>
      <c r="H5264" s="95"/>
      <c r="I5264" s="113" t="str">
        <f>IF(H5264="","",VLOOKUP(H5264,BD!B$2:C$16,2,FALSE))</f>
        <v/>
      </c>
      <c r="J5264" s="114"/>
      <c r="K5264" s="115" t="str">
        <f t="shared" si="237"/>
        <v/>
      </c>
      <c r="L5264" s="116" t="str">
        <f t="shared" ca="1" si="238"/>
        <v>-</v>
      </c>
      <c r="M5264" s="111" t="str">
        <f>IF(E5264="","",VLOOKUP(E5264,[1]PROJECTES!$C$14:$Z$5000,21,FALSE))</f>
        <v/>
      </c>
      <c r="N5264" s="117"/>
      <c r="O5264" s="118" t="s">
        <v>222</v>
      </c>
      <c r="P5264" s="119"/>
      <c r="Q5264" s="84"/>
      <c r="R5264" s="125"/>
      <c r="S5264" s="166"/>
      <c r="T5264" s="167"/>
    </row>
    <row r="5265" spans="1:20" s="121" customFormat="1" ht="20.100000000000001" customHeight="1" x14ac:dyDescent="0.3">
      <c r="A5265" s="80"/>
      <c r="B5265" s="110" t="str">
        <f>IF(E5265="","",VLOOKUP(E5265,[1]PROJECTES!$C$14:$G$5000,2,FALSE))</f>
        <v/>
      </c>
      <c r="C5265" s="80"/>
      <c r="D5265" s="283" t="str">
        <f>IF(E5265="","",VLOOKUP(E5265,[1]PROJECTES!$C$14:$G$5000,5,FALSE))</f>
        <v/>
      </c>
      <c r="E5265" s="79"/>
      <c r="F5265" s="110" t="str">
        <f>IF(I5265="","",VLOOKUP(I5265,[1]PROJECTES!$C$14:$G$5000,2,FALSE))</f>
        <v/>
      </c>
      <c r="G5265" s="112" t="str">
        <f>IF(E5265="","",VLOOKUP(E5265,[1]PROJECTES!$C$14:$G$5000,4,FALSE))</f>
        <v/>
      </c>
      <c r="H5265" s="95"/>
      <c r="I5265" s="113" t="str">
        <f>IF(H5265="","",VLOOKUP(H5265,BD!B$2:C$16,2,FALSE))</f>
        <v/>
      </c>
      <c r="J5265" s="114"/>
      <c r="K5265" s="115" t="str">
        <f t="shared" si="237"/>
        <v/>
      </c>
      <c r="L5265" s="116" t="str">
        <f t="shared" ca="1" si="238"/>
        <v>-</v>
      </c>
      <c r="M5265" s="111" t="str">
        <f>IF(E5265="","",VLOOKUP(E5265,[1]PROJECTES!$C$14:$Z$5000,21,FALSE))</f>
        <v/>
      </c>
      <c r="N5265" s="117"/>
      <c r="O5265" s="118" t="s">
        <v>222</v>
      </c>
      <c r="P5265" s="119"/>
      <c r="Q5265" s="84"/>
      <c r="R5265" s="125"/>
      <c r="S5265" s="166"/>
      <c r="T5265" s="167"/>
    </row>
    <row r="5266" spans="1:20" s="121" customFormat="1" ht="20.100000000000001" customHeight="1" x14ac:dyDescent="0.3">
      <c r="A5266" s="80"/>
      <c r="B5266" s="110" t="str">
        <f>IF(E5266="","",VLOOKUP(E5266,[1]PROJECTES!$C$14:$G$5000,2,FALSE))</f>
        <v/>
      </c>
      <c r="C5266" s="80"/>
      <c r="D5266" s="283" t="str">
        <f>IF(E5266="","",VLOOKUP(E5266,[1]PROJECTES!$C$14:$G$5000,5,FALSE))</f>
        <v/>
      </c>
      <c r="E5266" s="79"/>
      <c r="F5266" s="110" t="str">
        <f>IF(I5266="","",VLOOKUP(I5266,[1]PROJECTES!$C$14:$G$5000,2,FALSE))</f>
        <v/>
      </c>
      <c r="G5266" s="112" t="str">
        <f>IF(E5266="","",VLOOKUP(E5266,[1]PROJECTES!$C$14:$G$5000,4,FALSE))</f>
        <v/>
      </c>
      <c r="H5266" s="95"/>
      <c r="I5266" s="113" t="str">
        <f>IF(H5266="","",VLOOKUP(H5266,BD!B$2:C$16,2,FALSE))</f>
        <v/>
      </c>
      <c r="J5266" s="114"/>
      <c r="K5266" s="115" t="str">
        <f t="shared" si="237"/>
        <v/>
      </c>
      <c r="L5266" s="116" t="str">
        <f t="shared" ca="1" si="238"/>
        <v>-</v>
      </c>
      <c r="M5266" s="111" t="str">
        <f>IF(E5266="","",VLOOKUP(E5266,[1]PROJECTES!$C$14:$Z$5000,21,FALSE))</f>
        <v/>
      </c>
      <c r="N5266" s="117"/>
      <c r="O5266" s="118" t="s">
        <v>222</v>
      </c>
      <c r="P5266" s="119"/>
      <c r="Q5266" s="84"/>
      <c r="R5266" s="125"/>
      <c r="S5266" s="166"/>
      <c r="T5266" s="167"/>
    </row>
    <row r="5267" spans="1:20" s="121" customFormat="1" ht="20.100000000000001" customHeight="1" x14ac:dyDescent="0.3">
      <c r="A5267" s="80"/>
      <c r="B5267" s="110" t="str">
        <f>IF(E5267="","",VLOOKUP(E5267,[1]PROJECTES!$C$14:$G$5000,2,FALSE))</f>
        <v/>
      </c>
      <c r="C5267" s="80"/>
      <c r="D5267" s="283" t="str">
        <f>IF(E5267="","",VLOOKUP(E5267,[1]PROJECTES!$C$14:$G$5000,5,FALSE))</f>
        <v/>
      </c>
      <c r="E5267" s="79"/>
      <c r="F5267" s="110" t="str">
        <f>IF(I5267="","",VLOOKUP(I5267,[1]PROJECTES!$C$14:$G$5000,2,FALSE))</f>
        <v/>
      </c>
      <c r="G5267" s="112" t="str">
        <f>IF(E5267="","",VLOOKUP(E5267,[1]PROJECTES!$C$14:$G$5000,4,FALSE))</f>
        <v/>
      </c>
      <c r="H5267" s="95"/>
      <c r="I5267" s="113" t="str">
        <f>IF(H5267="","",VLOOKUP(H5267,BD!B$2:C$16,2,FALSE))</f>
        <v/>
      </c>
      <c r="J5267" s="114"/>
      <c r="K5267" s="115" t="str">
        <f t="shared" si="237"/>
        <v/>
      </c>
      <c r="L5267" s="116" t="str">
        <f t="shared" ca="1" si="238"/>
        <v>-</v>
      </c>
      <c r="M5267" s="111" t="str">
        <f>IF(E5267="","",VLOOKUP(E5267,[1]PROJECTES!$C$14:$Z$5000,21,FALSE))</f>
        <v/>
      </c>
      <c r="N5267" s="117"/>
      <c r="O5267" s="118" t="s">
        <v>222</v>
      </c>
      <c r="P5267" s="119"/>
      <c r="Q5267" s="84"/>
      <c r="R5267" s="125"/>
      <c r="S5267" s="166"/>
      <c r="T5267" s="167"/>
    </row>
    <row r="5268" spans="1:20" s="121" customFormat="1" ht="20.100000000000001" customHeight="1" x14ac:dyDescent="0.3">
      <c r="A5268" s="80"/>
      <c r="B5268" s="110" t="str">
        <f>IF(E5268="","",VLOOKUP(E5268,[1]PROJECTES!$C$14:$G$5000,2,FALSE))</f>
        <v/>
      </c>
      <c r="C5268" s="80"/>
      <c r="D5268" s="283" t="str">
        <f>IF(E5268="","",VLOOKUP(E5268,[1]PROJECTES!$C$14:$G$5000,5,FALSE))</f>
        <v/>
      </c>
      <c r="E5268" s="79"/>
      <c r="F5268" s="110" t="str">
        <f>IF(I5268="","",VLOOKUP(I5268,[1]PROJECTES!$C$14:$G$5000,2,FALSE))</f>
        <v/>
      </c>
      <c r="G5268" s="112" t="str">
        <f>IF(E5268="","",VLOOKUP(E5268,[1]PROJECTES!$C$14:$G$5000,4,FALSE))</f>
        <v/>
      </c>
      <c r="H5268" s="95"/>
      <c r="I5268" s="113" t="str">
        <f>IF(H5268="","",VLOOKUP(H5268,BD!B$2:C$16,2,FALSE))</f>
        <v/>
      </c>
      <c r="J5268" s="114"/>
      <c r="K5268" s="115" t="str">
        <f t="shared" si="237"/>
        <v/>
      </c>
      <c r="L5268" s="116" t="str">
        <f t="shared" ca="1" si="238"/>
        <v>-</v>
      </c>
      <c r="M5268" s="111" t="str">
        <f>IF(E5268="","",VLOOKUP(E5268,[1]PROJECTES!$C$14:$Z$5000,21,FALSE))</f>
        <v/>
      </c>
      <c r="N5268" s="117"/>
      <c r="O5268" s="118" t="s">
        <v>222</v>
      </c>
      <c r="P5268" s="119"/>
      <c r="Q5268" s="84"/>
      <c r="R5268" s="125"/>
      <c r="S5268" s="166"/>
      <c r="T5268" s="167"/>
    </row>
    <row r="5269" spans="1:20" s="121" customFormat="1" ht="20.100000000000001" customHeight="1" x14ac:dyDescent="0.3">
      <c r="A5269" s="80"/>
      <c r="B5269" s="110" t="str">
        <f>IF(E5269="","",VLOOKUP(E5269,[1]PROJECTES!$C$14:$G$5000,2,FALSE))</f>
        <v/>
      </c>
      <c r="C5269" s="80"/>
      <c r="D5269" s="283" t="str">
        <f>IF(E5269="","",VLOOKUP(E5269,[1]PROJECTES!$C$14:$G$5000,5,FALSE))</f>
        <v/>
      </c>
      <c r="E5269" s="79"/>
      <c r="F5269" s="110" t="str">
        <f>IF(I5269="","",VLOOKUP(I5269,[1]PROJECTES!$C$14:$G$5000,2,FALSE))</f>
        <v/>
      </c>
      <c r="G5269" s="112" t="str">
        <f>IF(E5269="","",VLOOKUP(E5269,[1]PROJECTES!$C$14:$G$5000,4,FALSE))</f>
        <v/>
      </c>
      <c r="H5269" s="95"/>
      <c r="I5269" s="113" t="str">
        <f>IF(H5269="","",VLOOKUP(H5269,BD!B$2:C$16,2,FALSE))</f>
        <v/>
      </c>
      <c r="J5269" s="114"/>
      <c r="K5269" s="115" t="str">
        <f t="shared" si="237"/>
        <v/>
      </c>
      <c r="L5269" s="116" t="str">
        <f t="shared" ca="1" si="238"/>
        <v>-</v>
      </c>
      <c r="M5269" s="111" t="str">
        <f>IF(E5269="","",VLOOKUP(E5269,[1]PROJECTES!$C$14:$Z$5000,21,FALSE))</f>
        <v/>
      </c>
      <c r="N5269" s="117"/>
      <c r="O5269" s="118" t="s">
        <v>222</v>
      </c>
      <c r="P5269" s="119"/>
      <c r="Q5269" s="84"/>
      <c r="R5269" s="125"/>
      <c r="S5269" s="166"/>
      <c r="T5269" s="167"/>
    </row>
    <row r="5270" spans="1:20" s="121" customFormat="1" ht="20.100000000000001" customHeight="1" x14ac:dyDescent="0.3">
      <c r="A5270" s="80"/>
      <c r="B5270" s="110" t="str">
        <f>IF(E5270="","",VLOOKUP(E5270,[1]PROJECTES!$C$14:$G$5000,2,FALSE))</f>
        <v/>
      </c>
      <c r="C5270" s="80"/>
      <c r="D5270" s="283" t="str">
        <f>IF(E5270="","",VLOOKUP(E5270,[1]PROJECTES!$C$14:$G$5000,5,FALSE))</f>
        <v/>
      </c>
      <c r="E5270" s="79"/>
      <c r="F5270" s="110" t="str">
        <f>IF(I5270="","",VLOOKUP(I5270,[1]PROJECTES!$C$14:$G$5000,2,FALSE))</f>
        <v/>
      </c>
      <c r="G5270" s="112" t="str">
        <f>IF(E5270="","",VLOOKUP(E5270,[1]PROJECTES!$C$14:$G$5000,4,FALSE))</f>
        <v/>
      </c>
      <c r="H5270" s="95"/>
      <c r="I5270" s="113" t="str">
        <f>IF(H5270="","",VLOOKUP(H5270,BD!B$2:C$16,2,FALSE))</f>
        <v/>
      </c>
      <c r="J5270" s="114"/>
      <c r="K5270" s="115" t="str">
        <f t="shared" si="237"/>
        <v/>
      </c>
      <c r="L5270" s="116" t="str">
        <f t="shared" ca="1" si="238"/>
        <v>-</v>
      </c>
      <c r="M5270" s="111" t="str">
        <f>IF(E5270="","",VLOOKUP(E5270,[1]PROJECTES!$C$14:$Z$5000,21,FALSE))</f>
        <v/>
      </c>
      <c r="N5270" s="117"/>
      <c r="O5270" s="118" t="s">
        <v>222</v>
      </c>
      <c r="P5270" s="119"/>
      <c r="Q5270" s="84"/>
      <c r="R5270" s="125"/>
      <c r="S5270" s="166"/>
      <c r="T5270" s="167"/>
    </row>
    <row r="5271" spans="1:20" s="121" customFormat="1" ht="20.100000000000001" customHeight="1" x14ac:dyDescent="0.3">
      <c r="A5271" s="80"/>
      <c r="B5271" s="110" t="str">
        <f>IF(E5271="","",VLOOKUP(E5271,[1]PROJECTES!$C$14:$G$5000,2,FALSE))</f>
        <v/>
      </c>
      <c r="C5271" s="80"/>
      <c r="D5271" s="283" t="str">
        <f>IF(E5271="","",VLOOKUP(E5271,[1]PROJECTES!$C$14:$G$5000,5,FALSE))</f>
        <v/>
      </c>
      <c r="E5271" s="79"/>
      <c r="F5271" s="110" t="str">
        <f>IF(I5271="","",VLOOKUP(I5271,[1]PROJECTES!$C$14:$G$5000,2,FALSE))</f>
        <v/>
      </c>
      <c r="G5271" s="112" t="str">
        <f>IF(E5271="","",VLOOKUP(E5271,[1]PROJECTES!$C$14:$G$5000,4,FALSE))</f>
        <v/>
      </c>
      <c r="H5271" s="95"/>
      <c r="I5271" s="113" t="str">
        <f>IF(H5271="","",VLOOKUP(H5271,BD!B$2:C$16,2,FALSE))</f>
        <v/>
      </c>
      <c r="J5271" s="114"/>
      <c r="K5271" s="115" t="str">
        <f t="shared" si="237"/>
        <v/>
      </c>
      <c r="L5271" s="116" t="str">
        <f t="shared" ca="1" si="238"/>
        <v>-</v>
      </c>
      <c r="M5271" s="111" t="str">
        <f>IF(E5271="","",VLOOKUP(E5271,[1]PROJECTES!$C$14:$Z$5000,21,FALSE))</f>
        <v/>
      </c>
      <c r="N5271" s="117"/>
      <c r="O5271" s="118" t="s">
        <v>222</v>
      </c>
      <c r="P5271" s="119"/>
      <c r="Q5271" s="84"/>
      <c r="R5271" s="125"/>
      <c r="S5271" s="166"/>
      <c r="T5271" s="167"/>
    </row>
    <row r="5272" spans="1:20" s="121" customFormat="1" ht="20.100000000000001" customHeight="1" x14ac:dyDescent="0.3">
      <c r="A5272" s="80"/>
      <c r="B5272" s="110" t="str">
        <f>IF(E5272="","",VLOOKUP(E5272,[1]PROJECTES!$C$14:$G$5000,2,FALSE))</f>
        <v/>
      </c>
      <c r="C5272" s="80"/>
      <c r="D5272" s="283" t="str">
        <f>IF(E5272="","",VLOOKUP(E5272,[1]PROJECTES!$C$14:$G$5000,5,FALSE))</f>
        <v/>
      </c>
      <c r="E5272" s="79"/>
      <c r="F5272" s="110" t="str">
        <f>IF(I5272="","",VLOOKUP(I5272,[1]PROJECTES!$C$14:$G$5000,2,FALSE))</f>
        <v/>
      </c>
      <c r="G5272" s="112" t="str">
        <f>IF(E5272="","",VLOOKUP(E5272,[1]PROJECTES!$C$14:$G$5000,4,FALSE))</f>
        <v/>
      </c>
      <c r="H5272" s="95"/>
      <c r="I5272" s="113" t="str">
        <f>IF(H5272="","",VLOOKUP(H5272,BD!B$2:C$16,2,FALSE))</f>
        <v/>
      </c>
      <c r="J5272" s="114"/>
      <c r="K5272" s="115" t="str">
        <f t="shared" si="237"/>
        <v/>
      </c>
      <c r="L5272" s="116" t="str">
        <f t="shared" ca="1" si="238"/>
        <v>-</v>
      </c>
      <c r="M5272" s="111" t="str">
        <f>IF(E5272="","",VLOOKUP(E5272,[1]PROJECTES!$C$14:$Z$5000,21,FALSE))</f>
        <v/>
      </c>
      <c r="N5272" s="117"/>
      <c r="O5272" s="118" t="s">
        <v>222</v>
      </c>
      <c r="P5272" s="119"/>
      <c r="Q5272" s="84"/>
      <c r="R5272" s="125"/>
      <c r="S5272" s="166"/>
      <c r="T5272" s="167"/>
    </row>
    <row r="5273" spans="1:20" s="121" customFormat="1" ht="20.100000000000001" customHeight="1" x14ac:dyDescent="0.3">
      <c r="A5273" s="80"/>
      <c r="B5273" s="110" t="str">
        <f>IF(E5273="","",VLOOKUP(E5273,[1]PROJECTES!$C$14:$G$5000,2,FALSE))</f>
        <v/>
      </c>
      <c r="C5273" s="80"/>
      <c r="D5273" s="283" t="str">
        <f>IF(E5273="","",VLOOKUP(E5273,[1]PROJECTES!$C$14:$G$5000,5,FALSE))</f>
        <v/>
      </c>
      <c r="E5273" s="79"/>
      <c r="F5273" s="110" t="str">
        <f>IF(I5273="","",VLOOKUP(I5273,[1]PROJECTES!$C$14:$G$5000,2,FALSE))</f>
        <v/>
      </c>
      <c r="G5273" s="112" t="str">
        <f>IF(E5273="","",VLOOKUP(E5273,[1]PROJECTES!$C$14:$G$5000,4,FALSE))</f>
        <v/>
      </c>
      <c r="H5273" s="95"/>
      <c r="I5273" s="113" t="str">
        <f>IF(H5273="","",VLOOKUP(H5273,BD!B$2:C$16,2,FALSE))</f>
        <v/>
      </c>
      <c r="J5273" s="114"/>
      <c r="K5273" s="115" t="str">
        <f t="shared" si="237"/>
        <v/>
      </c>
      <c r="L5273" s="116" t="str">
        <f t="shared" ca="1" si="238"/>
        <v>-</v>
      </c>
      <c r="M5273" s="111" t="str">
        <f>IF(E5273="","",VLOOKUP(E5273,[1]PROJECTES!$C$14:$Z$5000,21,FALSE))</f>
        <v/>
      </c>
      <c r="N5273" s="117"/>
      <c r="O5273" s="118" t="s">
        <v>222</v>
      </c>
      <c r="P5273" s="119"/>
      <c r="Q5273" s="84"/>
      <c r="R5273" s="125"/>
      <c r="S5273" s="166"/>
      <c r="T5273" s="167"/>
    </row>
    <row r="5274" spans="1:20" s="121" customFormat="1" ht="20.100000000000001" customHeight="1" x14ac:dyDescent="0.3">
      <c r="A5274" s="80"/>
      <c r="B5274" s="110" t="str">
        <f>IF(E5274="","",VLOOKUP(E5274,[1]PROJECTES!$C$14:$G$5000,2,FALSE))</f>
        <v/>
      </c>
      <c r="C5274" s="80"/>
      <c r="D5274" s="283" t="str">
        <f>IF(E5274="","",VLOOKUP(E5274,[1]PROJECTES!$C$14:$G$5000,5,FALSE))</f>
        <v/>
      </c>
      <c r="E5274" s="79"/>
      <c r="F5274" s="110" t="str">
        <f>IF(I5274="","",VLOOKUP(I5274,[1]PROJECTES!$C$14:$G$5000,2,FALSE))</f>
        <v/>
      </c>
      <c r="G5274" s="112" t="str">
        <f>IF(E5274="","",VLOOKUP(E5274,[1]PROJECTES!$C$14:$G$5000,4,FALSE))</f>
        <v/>
      </c>
      <c r="H5274" s="95"/>
      <c r="I5274" s="113" t="str">
        <f>IF(H5274="","",VLOOKUP(H5274,BD!B$2:C$16,2,FALSE))</f>
        <v/>
      </c>
      <c r="J5274" s="114"/>
      <c r="K5274" s="115" t="str">
        <f t="shared" ref="K5274:K5337" si="239">IF(J5274="","",WEEKNUM(J5274,2)-0)</f>
        <v/>
      </c>
      <c r="L5274" s="116" t="str">
        <f t="shared" ca="1" si="238"/>
        <v>-</v>
      </c>
      <c r="M5274" s="111" t="str">
        <f>IF(E5274="","",VLOOKUP(E5274,[1]PROJECTES!$C$14:$Z$5000,21,FALSE))</f>
        <v/>
      </c>
      <c r="N5274" s="117"/>
      <c r="O5274" s="118" t="s">
        <v>222</v>
      </c>
      <c r="P5274" s="119"/>
      <c r="Q5274" s="84"/>
      <c r="R5274" s="125"/>
      <c r="S5274" s="166"/>
      <c r="T5274" s="167"/>
    </row>
    <row r="5275" spans="1:20" s="121" customFormat="1" ht="20.100000000000001" customHeight="1" x14ac:dyDescent="0.3">
      <c r="A5275" s="80"/>
      <c r="B5275" s="110" t="str">
        <f>IF(E5275="","",VLOOKUP(E5275,[1]PROJECTES!$C$14:$G$5000,2,FALSE))</f>
        <v/>
      </c>
      <c r="C5275" s="80"/>
      <c r="D5275" s="283" t="str">
        <f>IF(E5275="","",VLOOKUP(E5275,[1]PROJECTES!$C$14:$G$5000,5,FALSE))</f>
        <v/>
      </c>
      <c r="E5275" s="79"/>
      <c r="F5275" s="110" t="str">
        <f>IF(I5275="","",VLOOKUP(I5275,[1]PROJECTES!$C$14:$G$5000,2,FALSE))</f>
        <v/>
      </c>
      <c r="G5275" s="112" t="str">
        <f>IF(E5275="","",VLOOKUP(E5275,[1]PROJECTES!$C$14:$G$5000,4,FALSE))</f>
        <v/>
      </c>
      <c r="H5275" s="95"/>
      <c r="I5275" s="113" t="str">
        <f>IF(H5275="","",VLOOKUP(H5275,BD!B$2:C$16,2,FALSE))</f>
        <v/>
      </c>
      <c r="J5275" s="114"/>
      <c r="K5275" s="115" t="str">
        <f t="shared" si="239"/>
        <v/>
      </c>
      <c r="L5275" s="116" t="str">
        <f t="shared" ref="L5275:L5338" ca="1" si="240">IF(M5275="","-",IF(G5275="TA","-",+M5275-TODAY()))</f>
        <v>-</v>
      </c>
      <c r="M5275" s="111" t="str">
        <f>IF(E5275="","",VLOOKUP(E5275,[1]PROJECTES!$C$14:$Z$5000,21,FALSE))</f>
        <v/>
      </c>
      <c r="N5275" s="117"/>
      <c r="O5275" s="118" t="s">
        <v>222</v>
      </c>
      <c r="P5275" s="119"/>
      <c r="Q5275" s="84"/>
      <c r="R5275" s="125"/>
      <c r="S5275" s="166"/>
      <c r="T5275" s="167"/>
    </row>
    <row r="5276" spans="1:20" s="121" customFormat="1" ht="20.100000000000001" customHeight="1" x14ac:dyDescent="0.3">
      <c r="A5276" s="80"/>
      <c r="B5276" s="110" t="str">
        <f>IF(E5276="","",VLOOKUP(E5276,[1]PROJECTES!$C$14:$G$5000,2,FALSE))</f>
        <v/>
      </c>
      <c r="C5276" s="80"/>
      <c r="D5276" s="283" t="str">
        <f>IF(E5276="","",VLOOKUP(E5276,[1]PROJECTES!$C$14:$G$5000,5,FALSE))</f>
        <v/>
      </c>
      <c r="E5276" s="79"/>
      <c r="F5276" s="110" t="str">
        <f>IF(I5276="","",VLOOKUP(I5276,[1]PROJECTES!$C$14:$G$5000,2,FALSE))</f>
        <v/>
      </c>
      <c r="G5276" s="112" t="str">
        <f>IF(E5276="","",VLOOKUP(E5276,[1]PROJECTES!$C$14:$G$5000,4,FALSE))</f>
        <v/>
      </c>
      <c r="H5276" s="95"/>
      <c r="I5276" s="113" t="str">
        <f>IF(H5276="","",VLOOKUP(H5276,BD!B$2:C$16,2,FALSE))</f>
        <v/>
      </c>
      <c r="J5276" s="114"/>
      <c r="K5276" s="115" t="str">
        <f t="shared" si="239"/>
        <v/>
      </c>
      <c r="L5276" s="116" t="str">
        <f t="shared" ca="1" si="240"/>
        <v>-</v>
      </c>
      <c r="M5276" s="111" t="str">
        <f>IF(E5276="","",VLOOKUP(E5276,[1]PROJECTES!$C$14:$Z$5000,21,FALSE))</f>
        <v/>
      </c>
      <c r="N5276" s="117"/>
      <c r="O5276" s="118" t="s">
        <v>222</v>
      </c>
      <c r="P5276" s="119"/>
      <c r="Q5276" s="84"/>
      <c r="R5276" s="125"/>
      <c r="S5276" s="166"/>
      <c r="T5276" s="167"/>
    </row>
    <row r="5277" spans="1:20" s="121" customFormat="1" ht="20.100000000000001" customHeight="1" x14ac:dyDescent="0.3">
      <c r="A5277" s="80"/>
      <c r="B5277" s="110" t="str">
        <f>IF(E5277="","",VLOOKUP(E5277,[1]PROJECTES!$C$14:$G$5000,2,FALSE))</f>
        <v/>
      </c>
      <c r="C5277" s="80"/>
      <c r="D5277" s="283" t="str">
        <f>IF(E5277="","",VLOOKUP(E5277,[1]PROJECTES!$C$14:$G$5000,5,FALSE))</f>
        <v/>
      </c>
      <c r="E5277" s="79"/>
      <c r="F5277" s="110" t="str">
        <f>IF(I5277="","",VLOOKUP(I5277,[1]PROJECTES!$C$14:$G$5000,2,FALSE))</f>
        <v/>
      </c>
      <c r="G5277" s="112" t="str">
        <f>IF(E5277="","",VLOOKUP(E5277,[1]PROJECTES!$C$14:$G$5000,4,FALSE))</f>
        <v/>
      </c>
      <c r="H5277" s="95"/>
      <c r="I5277" s="113" t="str">
        <f>IF(H5277="","",VLOOKUP(H5277,BD!B$2:C$16,2,FALSE))</f>
        <v/>
      </c>
      <c r="J5277" s="114"/>
      <c r="K5277" s="115" t="str">
        <f t="shared" si="239"/>
        <v/>
      </c>
      <c r="L5277" s="116" t="str">
        <f t="shared" ca="1" si="240"/>
        <v>-</v>
      </c>
      <c r="M5277" s="111" t="str">
        <f>IF(E5277="","",VLOOKUP(E5277,[1]PROJECTES!$C$14:$Z$5000,21,FALSE))</f>
        <v/>
      </c>
      <c r="N5277" s="117"/>
      <c r="O5277" s="118" t="s">
        <v>222</v>
      </c>
      <c r="P5277" s="119"/>
      <c r="Q5277" s="84"/>
      <c r="R5277" s="125"/>
      <c r="S5277" s="166"/>
      <c r="T5277" s="167"/>
    </row>
    <row r="5278" spans="1:20" s="121" customFormat="1" ht="20.100000000000001" customHeight="1" x14ac:dyDescent="0.3">
      <c r="A5278" s="80"/>
      <c r="B5278" s="110" t="str">
        <f>IF(E5278="","",VLOOKUP(E5278,[1]PROJECTES!$C$14:$G$5000,2,FALSE))</f>
        <v/>
      </c>
      <c r="C5278" s="80"/>
      <c r="D5278" s="283" t="str">
        <f>IF(E5278="","",VLOOKUP(E5278,[1]PROJECTES!$C$14:$G$5000,5,FALSE))</f>
        <v/>
      </c>
      <c r="E5278" s="79"/>
      <c r="F5278" s="110" t="str">
        <f>IF(I5278="","",VLOOKUP(I5278,[1]PROJECTES!$C$14:$G$5000,2,FALSE))</f>
        <v/>
      </c>
      <c r="G5278" s="112" t="str">
        <f>IF(E5278="","",VLOOKUP(E5278,[1]PROJECTES!$C$14:$G$5000,4,FALSE))</f>
        <v/>
      </c>
      <c r="H5278" s="95"/>
      <c r="I5278" s="113" t="str">
        <f>IF(H5278="","",VLOOKUP(H5278,BD!B$2:C$16,2,FALSE))</f>
        <v/>
      </c>
      <c r="J5278" s="114"/>
      <c r="K5278" s="115" t="str">
        <f t="shared" si="239"/>
        <v/>
      </c>
      <c r="L5278" s="116" t="str">
        <f t="shared" ca="1" si="240"/>
        <v>-</v>
      </c>
      <c r="M5278" s="111" t="str">
        <f>IF(E5278="","",VLOOKUP(E5278,[1]PROJECTES!$C$14:$Z$5000,21,FALSE))</f>
        <v/>
      </c>
      <c r="N5278" s="117"/>
      <c r="O5278" s="118" t="s">
        <v>222</v>
      </c>
      <c r="P5278" s="119"/>
      <c r="Q5278" s="84"/>
      <c r="R5278" s="125"/>
      <c r="S5278" s="166"/>
      <c r="T5278" s="167"/>
    </row>
    <row r="5279" spans="1:20" s="121" customFormat="1" ht="20.100000000000001" customHeight="1" x14ac:dyDescent="0.3">
      <c r="A5279" s="80"/>
      <c r="B5279" s="110" t="str">
        <f>IF(E5279="","",VLOOKUP(E5279,[1]PROJECTES!$C$14:$G$5000,2,FALSE))</f>
        <v/>
      </c>
      <c r="C5279" s="80"/>
      <c r="D5279" s="283" t="str">
        <f>IF(E5279="","",VLOOKUP(E5279,[1]PROJECTES!$C$14:$G$5000,5,FALSE))</f>
        <v/>
      </c>
      <c r="E5279" s="79"/>
      <c r="F5279" s="110" t="str">
        <f>IF(I5279="","",VLOOKUP(I5279,[1]PROJECTES!$C$14:$G$5000,2,FALSE))</f>
        <v/>
      </c>
      <c r="G5279" s="112" t="str">
        <f>IF(E5279="","",VLOOKUP(E5279,[1]PROJECTES!$C$14:$G$5000,4,FALSE))</f>
        <v/>
      </c>
      <c r="H5279" s="95"/>
      <c r="I5279" s="113" t="str">
        <f>IF(H5279="","",VLOOKUP(H5279,BD!B$2:C$16,2,FALSE))</f>
        <v/>
      </c>
      <c r="J5279" s="114"/>
      <c r="K5279" s="115" t="str">
        <f t="shared" si="239"/>
        <v/>
      </c>
      <c r="L5279" s="116" t="str">
        <f t="shared" ca="1" si="240"/>
        <v>-</v>
      </c>
      <c r="M5279" s="111" t="str">
        <f>IF(E5279="","",VLOOKUP(E5279,[1]PROJECTES!$C$14:$Z$5000,21,FALSE))</f>
        <v/>
      </c>
      <c r="N5279" s="117"/>
      <c r="O5279" s="118" t="s">
        <v>222</v>
      </c>
      <c r="P5279" s="119"/>
      <c r="Q5279" s="84"/>
      <c r="R5279" s="125"/>
      <c r="S5279" s="166"/>
      <c r="T5279" s="167"/>
    </row>
    <row r="5280" spans="1:20" s="121" customFormat="1" ht="20.100000000000001" customHeight="1" x14ac:dyDescent="0.3">
      <c r="A5280" s="80"/>
      <c r="B5280" s="110" t="str">
        <f>IF(E5280="","",VLOOKUP(E5280,[1]PROJECTES!$C$14:$G$5000,2,FALSE))</f>
        <v/>
      </c>
      <c r="C5280" s="80"/>
      <c r="D5280" s="283" t="str">
        <f>IF(E5280="","",VLOOKUP(E5280,[1]PROJECTES!$C$14:$G$5000,5,FALSE))</f>
        <v/>
      </c>
      <c r="E5280" s="79"/>
      <c r="F5280" s="110" t="str">
        <f>IF(I5280="","",VLOOKUP(I5280,[1]PROJECTES!$C$14:$G$5000,2,FALSE))</f>
        <v/>
      </c>
      <c r="G5280" s="112" t="str">
        <f>IF(E5280="","",VLOOKUP(E5280,[1]PROJECTES!$C$14:$G$5000,4,FALSE))</f>
        <v/>
      </c>
      <c r="H5280" s="95"/>
      <c r="I5280" s="113" t="str">
        <f>IF(H5280="","",VLOOKUP(H5280,BD!B$2:C$16,2,FALSE))</f>
        <v/>
      </c>
      <c r="J5280" s="114"/>
      <c r="K5280" s="115" t="str">
        <f t="shared" si="239"/>
        <v/>
      </c>
      <c r="L5280" s="116" t="str">
        <f t="shared" ca="1" si="240"/>
        <v>-</v>
      </c>
      <c r="M5280" s="111" t="str">
        <f>IF(E5280="","",VLOOKUP(E5280,[1]PROJECTES!$C$14:$Z$5000,21,FALSE))</f>
        <v/>
      </c>
      <c r="N5280" s="117"/>
      <c r="O5280" s="118" t="s">
        <v>222</v>
      </c>
      <c r="P5280" s="119"/>
      <c r="Q5280" s="84"/>
      <c r="R5280" s="125"/>
      <c r="S5280" s="166"/>
      <c r="T5280" s="167"/>
    </row>
    <row r="5281" spans="1:20" s="121" customFormat="1" ht="20.100000000000001" customHeight="1" x14ac:dyDescent="0.3">
      <c r="A5281" s="80"/>
      <c r="B5281" s="110" t="str">
        <f>IF(E5281="","",VLOOKUP(E5281,[1]PROJECTES!$C$14:$G$5000,2,FALSE))</f>
        <v/>
      </c>
      <c r="C5281" s="80"/>
      <c r="D5281" s="283" t="str">
        <f>IF(E5281="","",VLOOKUP(E5281,[1]PROJECTES!$C$14:$G$5000,5,FALSE))</f>
        <v/>
      </c>
      <c r="E5281" s="79"/>
      <c r="F5281" s="110" t="str">
        <f>IF(I5281="","",VLOOKUP(I5281,[1]PROJECTES!$C$14:$G$5000,2,FALSE))</f>
        <v/>
      </c>
      <c r="G5281" s="112" t="str">
        <f>IF(E5281="","",VLOOKUP(E5281,[1]PROJECTES!$C$14:$G$5000,4,FALSE))</f>
        <v/>
      </c>
      <c r="H5281" s="95"/>
      <c r="I5281" s="113" t="str">
        <f>IF(H5281="","",VLOOKUP(H5281,BD!B$2:C$16,2,FALSE))</f>
        <v/>
      </c>
      <c r="J5281" s="114"/>
      <c r="K5281" s="115" t="str">
        <f t="shared" si="239"/>
        <v/>
      </c>
      <c r="L5281" s="116" t="str">
        <f t="shared" ca="1" si="240"/>
        <v>-</v>
      </c>
      <c r="M5281" s="111" t="str">
        <f>IF(E5281="","",VLOOKUP(E5281,[1]PROJECTES!$C$14:$Z$5000,21,FALSE))</f>
        <v/>
      </c>
      <c r="N5281" s="117"/>
      <c r="O5281" s="118" t="s">
        <v>222</v>
      </c>
      <c r="P5281" s="119"/>
      <c r="Q5281" s="84"/>
      <c r="R5281" s="125"/>
      <c r="S5281" s="166"/>
      <c r="T5281" s="167"/>
    </row>
    <row r="5282" spans="1:20" s="121" customFormat="1" ht="20.100000000000001" customHeight="1" x14ac:dyDescent="0.3">
      <c r="A5282" s="80"/>
      <c r="B5282" s="110" t="str">
        <f>IF(E5282="","",VLOOKUP(E5282,[1]PROJECTES!$C$14:$G$5000,2,FALSE))</f>
        <v/>
      </c>
      <c r="C5282" s="80"/>
      <c r="D5282" s="283" t="str">
        <f>IF(E5282="","",VLOOKUP(E5282,[1]PROJECTES!$C$14:$G$5000,5,FALSE))</f>
        <v/>
      </c>
      <c r="E5282" s="79"/>
      <c r="F5282" s="110" t="str">
        <f>IF(I5282="","",VLOOKUP(I5282,[1]PROJECTES!$C$14:$G$5000,2,FALSE))</f>
        <v/>
      </c>
      <c r="G5282" s="112" t="str">
        <f>IF(E5282="","",VLOOKUP(E5282,[1]PROJECTES!$C$14:$G$5000,4,FALSE))</f>
        <v/>
      </c>
      <c r="H5282" s="95"/>
      <c r="I5282" s="113" t="str">
        <f>IF(H5282="","",VLOOKUP(H5282,BD!B$2:C$16,2,FALSE))</f>
        <v/>
      </c>
      <c r="J5282" s="114"/>
      <c r="K5282" s="115" t="str">
        <f t="shared" si="239"/>
        <v/>
      </c>
      <c r="L5282" s="116" t="str">
        <f t="shared" ca="1" si="240"/>
        <v>-</v>
      </c>
      <c r="M5282" s="111" t="str">
        <f>IF(E5282="","",VLOOKUP(E5282,[1]PROJECTES!$C$14:$Z$5000,21,FALSE))</f>
        <v/>
      </c>
      <c r="N5282" s="117"/>
      <c r="O5282" s="118" t="s">
        <v>222</v>
      </c>
      <c r="P5282" s="119"/>
      <c r="Q5282" s="84"/>
      <c r="R5282" s="125"/>
      <c r="S5282" s="166"/>
      <c r="T5282" s="167"/>
    </row>
    <row r="5283" spans="1:20" s="121" customFormat="1" ht="20.100000000000001" customHeight="1" x14ac:dyDescent="0.3">
      <c r="A5283" s="80"/>
      <c r="B5283" s="110" t="str">
        <f>IF(E5283="","",VLOOKUP(E5283,[1]PROJECTES!$C$14:$G$5000,2,FALSE))</f>
        <v/>
      </c>
      <c r="C5283" s="80"/>
      <c r="D5283" s="283" t="str">
        <f>IF(E5283="","",VLOOKUP(E5283,[1]PROJECTES!$C$14:$G$5000,5,FALSE))</f>
        <v/>
      </c>
      <c r="E5283" s="79"/>
      <c r="F5283" s="110" t="str">
        <f>IF(I5283="","",VLOOKUP(I5283,[1]PROJECTES!$C$14:$G$5000,2,FALSE))</f>
        <v/>
      </c>
      <c r="G5283" s="112" t="str">
        <f>IF(E5283="","",VLOOKUP(E5283,[1]PROJECTES!$C$14:$G$5000,4,FALSE))</f>
        <v/>
      </c>
      <c r="H5283" s="95"/>
      <c r="I5283" s="113" t="str">
        <f>IF(H5283="","",VLOOKUP(H5283,BD!B$2:C$16,2,FALSE))</f>
        <v/>
      </c>
      <c r="J5283" s="114"/>
      <c r="K5283" s="115" t="str">
        <f t="shared" si="239"/>
        <v/>
      </c>
      <c r="L5283" s="116" t="str">
        <f t="shared" ca="1" si="240"/>
        <v>-</v>
      </c>
      <c r="M5283" s="111" t="str">
        <f>IF(E5283="","",VLOOKUP(E5283,[1]PROJECTES!$C$14:$Z$5000,21,FALSE))</f>
        <v/>
      </c>
      <c r="N5283" s="117"/>
      <c r="O5283" s="118" t="s">
        <v>222</v>
      </c>
      <c r="P5283" s="119"/>
      <c r="Q5283" s="84"/>
      <c r="R5283" s="125"/>
      <c r="S5283" s="166"/>
      <c r="T5283" s="167"/>
    </row>
    <row r="5284" spans="1:20" s="121" customFormat="1" ht="20.100000000000001" customHeight="1" x14ac:dyDescent="0.3">
      <c r="A5284" s="80"/>
      <c r="B5284" s="110" t="str">
        <f>IF(E5284="","",VLOOKUP(E5284,[1]PROJECTES!$C$14:$G$5000,2,FALSE))</f>
        <v/>
      </c>
      <c r="C5284" s="80"/>
      <c r="D5284" s="283" t="str">
        <f>IF(E5284="","",VLOOKUP(E5284,[1]PROJECTES!$C$14:$G$5000,5,FALSE))</f>
        <v/>
      </c>
      <c r="E5284" s="79"/>
      <c r="F5284" s="110" t="str">
        <f>IF(I5284="","",VLOOKUP(I5284,[1]PROJECTES!$C$14:$G$5000,2,FALSE))</f>
        <v/>
      </c>
      <c r="G5284" s="112" t="str">
        <f>IF(E5284="","",VLOOKUP(E5284,[1]PROJECTES!$C$14:$G$5000,4,FALSE))</f>
        <v/>
      </c>
      <c r="H5284" s="95"/>
      <c r="I5284" s="113" t="str">
        <f>IF(H5284="","",VLOOKUP(H5284,BD!B$2:C$16,2,FALSE))</f>
        <v/>
      </c>
      <c r="J5284" s="114"/>
      <c r="K5284" s="115" t="str">
        <f t="shared" si="239"/>
        <v/>
      </c>
      <c r="L5284" s="116" t="str">
        <f t="shared" ca="1" si="240"/>
        <v>-</v>
      </c>
      <c r="M5284" s="111" t="str">
        <f>IF(E5284="","",VLOOKUP(E5284,[1]PROJECTES!$C$14:$Z$5000,21,FALSE))</f>
        <v/>
      </c>
      <c r="N5284" s="117"/>
      <c r="O5284" s="118" t="s">
        <v>222</v>
      </c>
      <c r="P5284" s="119"/>
      <c r="Q5284" s="84"/>
      <c r="R5284" s="125"/>
      <c r="S5284" s="166"/>
      <c r="T5284" s="167"/>
    </row>
    <row r="5285" spans="1:20" s="121" customFormat="1" ht="20.100000000000001" customHeight="1" x14ac:dyDescent="0.3">
      <c r="A5285" s="80"/>
      <c r="B5285" s="110" t="str">
        <f>IF(E5285="","",VLOOKUP(E5285,[1]PROJECTES!$C$14:$G$5000,2,FALSE))</f>
        <v/>
      </c>
      <c r="C5285" s="80"/>
      <c r="D5285" s="283" t="str">
        <f>IF(E5285="","",VLOOKUP(E5285,[1]PROJECTES!$C$14:$G$5000,5,FALSE))</f>
        <v/>
      </c>
      <c r="E5285" s="79"/>
      <c r="F5285" s="110" t="str">
        <f>IF(I5285="","",VLOOKUP(I5285,[1]PROJECTES!$C$14:$G$5000,2,FALSE))</f>
        <v/>
      </c>
      <c r="G5285" s="112" t="str">
        <f>IF(E5285="","",VLOOKUP(E5285,[1]PROJECTES!$C$14:$G$5000,4,FALSE))</f>
        <v/>
      </c>
      <c r="H5285" s="95"/>
      <c r="I5285" s="113" t="str">
        <f>IF(H5285="","",VLOOKUP(H5285,BD!B$2:C$16,2,FALSE))</f>
        <v/>
      </c>
      <c r="J5285" s="114"/>
      <c r="K5285" s="115" t="str">
        <f t="shared" si="239"/>
        <v/>
      </c>
      <c r="L5285" s="116" t="str">
        <f t="shared" ca="1" si="240"/>
        <v>-</v>
      </c>
      <c r="M5285" s="111" t="str">
        <f>IF(E5285="","",VLOOKUP(E5285,[1]PROJECTES!$C$14:$Z$5000,21,FALSE))</f>
        <v/>
      </c>
      <c r="N5285" s="117"/>
      <c r="O5285" s="118" t="s">
        <v>222</v>
      </c>
      <c r="P5285" s="119"/>
      <c r="Q5285" s="84"/>
      <c r="R5285" s="125"/>
      <c r="S5285" s="166"/>
      <c r="T5285" s="167"/>
    </row>
    <row r="5286" spans="1:20" s="121" customFormat="1" ht="20.100000000000001" customHeight="1" x14ac:dyDescent="0.3">
      <c r="A5286" s="80"/>
      <c r="B5286" s="110" t="str">
        <f>IF(E5286="","",VLOOKUP(E5286,[1]PROJECTES!$C$14:$G$5000,2,FALSE))</f>
        <v/>
      </c>
      <c r="C5286" s="80"/>
      <c r="D5286" s="283" t="str">
        <f>IF(E5286="","",VLOOKUP(E5286,[1]PROJECTES!$C$14:$G$5000,5,FALSE))</f>
        <v/>
      </c>
      <c r="E5286" s="79"/>
      <c r="F5286" s="110" t="str">
        <f>IF(I5286="","",VLOOKUP(I5286,[1]PROJECTES!$C$14:$G$5000,2,FALSE))</f>
        <v/>
      </c>
      <c r="G5286" s="112" t="str">
        <f>IF(E5286="","",VLOOKUP(E5286,[1]PROJECTES!$C$14:$G$5000,4,FALSE))</f>
        <v/>
      </c>
      <c r="H5286" s="95"/>
      <c r="I5286" s="113" t="str">
        <f>IF(H5286="","",VLOOKUP(H5286,BD!B$2:C$16,2,FALSE))</f>
        <v/>
      </c>
      <c r="J5286" s="114"/>
      <c r="K5286" s="115" t="str">
        <f t="shared" si="239"/>
        <v/>
      </c>
      <c r="L5286" s="116" t="str">
        <f t="shared" ca="1" si="240"/>
        <v>-</v>
      </c>
      <c r="M5286" s="111" t="str">
        <f>IF(E5286="","",VLOOKUP(E5286,[1]PROJECTES!$C$14:$Z$5000,21,FALSE))</f>
        <v/>
      </c>
      <c r="N5286" s="117"/>
      <c r="O5286" s="118" t="s">
        <v>222</v>
      </c>
      <c r="P5286" s="119"/>
      <c r="Q5286" s="84"/>
      <c r="R5286" s="125"/>
      <c r="S5286" s="166"/>
      <c r="T5286" s="167"/>
    </row>
    <row r="5287" spans="1:20" s="121" customFormat="1" ht="20.100000000000001" customHeight="1" x14ac:dyDescent="0.3">
      <c r="A5287" s="80"/>
      <c r="B5287" s="110" t="str">
        <f>IF(E5287="","",VLOOKUP(E5287,[1]PROJECTES!$C$14:$G$5000,2,FALSE))</f>
        <v/>
      </c>
      <c r="C5287" s="80"/>
      <c r="D5287" s="283" t="str">
        <f>IF(E5287="","",VLOOKUP(E5287,[1]PROJECTES!$C$14:$G$5000,5,FALSE))</f>
        <v/>
      </c>
      <c r="E5287" s="79"/>
      <c r="F5287" s="110" t="str">
        <f>IF(I5287="","",VLOOKUP(I5287,[1]PROJECTES!$C$14:$G$5000,2,FALSE))</f>
        <v/>
      </c>
      <c r="G5287" s="112" t="str">
        <f>IF(E5287="","",VLOOKUP(E5287,[1]PROJECTES!$C$14:$G$5000,4,FALSE))</f>
        <v/>
      </c>
      <c r="H5287" s="95"/>
      <c r="I5287" s="113" t="str">
        <f>IF(H5287="","",VLOOKUP(H5287,BD!B$2:C$16,2,FALSE))</f>
        <v/>
      </c>
      <c r="J5287" s="114"/>
      <c r="K5287" s="115" t="str">
        <f t="shared" si="239"/>
        <v/>
      </c>
      <c r="L5287" s="116" t="str">
        <f t="shared" ca="1" si="240"/>
        <v>-</v>
      </c>
      <c r="M5287" s="111" t="str">
        <f>IF(E5287="","",VLOOKUP(E5287,[1]PROJECTES!$C$14:$Z$5000,21,FALSE))</f>
        <v/>
      </c>
      <c r="N5287" s="117"/>
      <c r="O5287" s="118" t="s">
        <v>222</v>
      </c>
      <c r="P5287" s="119"/>
      <c r="Q5287" s="84"/>
      <c r="R5287" s="125"/>
      <c r="S5287" s="166"/>
      <c r="T5287" s="167"/>
    </row>
    <row r="5288" spans="1:20" s="121" customFormat="1" ht="20.100000000000001" customHeight="1" x14ac:dyDescent="0.3">
      <c r="A5288" s="80"/>
      <c r="B5288" s="110" t="str">
        <f>IF(E5288="","",VLOOKUP(E5288,[1]PROJECTES!$C$14:$G$5000,2,FALSE))</f>
        <v/>
      </c>
      <c r="C5288" s="80"/>
      <c r="D5288" s="283" t="str">
        <f>IF(E5288="","",VLOOKUP(E5288,[1]PROJECTES!$C$14:$G$5000,5,FALSE))</f>
        <v/>
      </c>
      <c r="E5288" s="79"/>
      <c r="F5288" s="110" t="str">
        <f>IF(I5288="","",VLOOKUP(I5288,[1]PROJECTES!$C$14:$G$5000,2,FALSE))</f>
        <v/>
      </c>
      <c r="G5288" s="112" t="str">
        <f>IF(E5288="","",VLOOKUP(E5288,[1]PROJECTES!$C$14:$G$5000,4,FALSE))</f>
        <v/>
      </c>
      <c r="H5288" s="95"/>
      <c r="I5288" s="113" t="str">
        <f>IF(H5288="","",VLOOKUP(H5288,BD!B$2:C$16,2,FALSE))</f>
        <v/>
      </c>
      <c r="J5288" s="114"/>
      <c r="K5288" s="115" t="str">
        <f t="shared" si="239"/>
        <v/>
      </c>
      <c r="L5288" s="116" t="str">
        <f t="shared" ca="1" si="240"/>
        <v>-</v>
      </c>
      <c r="M5288" s="111" t="str">
        <f>IF(E5288="","",VLOOKUP(E5288,[1]PROJECTES!$C$14:$Z$5000,21,FALSE))</f>
        <v/>
      </c>
      <c r="N5288" s="117"/>
      <c r="O5288" s="118" t="s">
        <v>222</v>
      </c>
      <c r="P5288" s="119"/>
      <c r="Q5288" s="84"/>
      <c r="R5288" s="125"/>
      <c r="S5288" s="166"/>
      <c r="T5288" s="167"/>
    </row>
    <row r="5289" spans="1:20" s="121" customFormat="1" ht="20.100000000000001" customHeight="1" x14ac:dyDescent="0.3">
      <c r="A5289" s="80"/>
      <c r="B5289" s="110" t="str">
        <f>IF(E5289="","",VLOOKUP(E5289,[1]PROJECTES!$C$14:$G$5000,2,FALSE))</f>
        <v/>
      </c>
      <c r="C5289" s="80"/>
      <c r="D5289" s="283" t="str">
        <f>IF(E5289="","",VLOOKUP(E5289,[1]PROJECTES!$C$14:$G$5000,5,FALSE))</f>
        <v/>
      </c>
      <c r="E5289" s="79"/>
      <c r="F5289" s="110" t="str">
        <f>IF(I5289="","",VLOOKUP(I5289,[1]PROJECTES!$C$14:$G$5000,2,FALSE))</f>
        <v/>
      </c>
      <c r="G5289" s="112" t="str">
        <f>IF(E5289="","",VLOOKUP(E5289,[1]PROJECTES!$C$14:$G$5000,4,FALSE))</f>
        <v/>
      </c>
      <c r="H5289" s="95"/>
      <c r="I5289" s="113" t="str">
        <f>IF(H5289="","",VLOOKUP(H5289,BD!B$2:C$16,2,FALSE))</f>
        <v/>
      </c>
      <c r="J5289" s="114"/>
      <c r="K5289" s="115" t="str">
        <f t="shared" si="239"/>
        <v/>
      </c>
      <c r="L5289" s="116" t="str">
        <f t="shared" ca="1" si="240"/>
        <v>-</v>
      </c>
      <c r="M5289" s="111" t="str">
        <f>IF(E5289="","",VLOOKUP(E5289,[1]PROJECTES!$C$14:$Z$5000,21,FALSE))</f>
        <v/>
      </c>
      <c r="N5289" s="117"/>
      <c r="O5289" s="118" t="s">
        <v>222</v>
      </c>
      <c r="P5289" s="119"/>
      <c r="Q5289" s="84"/>
      <c r="R5289" s="125"/>
      <c r="S5289" s="166"/>
      <c r="T5289" s="167"/>
    </row>
    <row r="5290" spans="1:20" s="121" customFormat="1" ht="20.100000000000001" customHeight="1" x14ac:dyDescent="0.3">
      <c r="A5290" s="80"/>
      <c r="B5290" s="110" t="str">
        <f>IF(E5290="","",VLOOKUP(E5290,[1]PROJECTES!$C$14:$G$5000,2,FALSE))</f>
        <v/>
      </c>
      <c r="C5290" s="80"/>
      <c r="D5290" s="283" t="str">
        <f>IF(E5290="","",VLOOKUP(E5290,[1]PROJECTES!$C$14:$G$5000,5,FALSE))</f>
        <v/>
      </c>
      <c r="E5290" s="79"/>
      <c r="F5290" s="110" t="str">
        <f>IF(I5290="","",VLOOKUP(I5290,[1]PROJECTES!$C$14:$G$5000,2,FALSE))</f>
        <v/>
      </c>
      <c r="G5290" s="112" t="str">
        <f>IF(E5290="","",VLOOKUP(E5290,[1]PROJECTES!$C$14:$G$5000,4,FALSE))</f>
        <v/>
      </c>
      <c r="H5290" s="95"/>
      <c r="I5290" s="113" t="str">
        <f>IF(H5290="","",VLOOKUP(H5290,BD!B$2:C$16,2,FALSE))</f>
        <v/>
      </c>
      <c r="J5290" s="114"/>
      <c r="K5290" s="115" t="str">
        <f t="shared" si="239"/>
        <v/>
      </c>
      <c r="L5290" s="116" t="str">
        <f t="shared" ca="1" si="240"/>
        <v>-</v>
      </c>
      <c r="M5290" s="111" t="str">
        <f>IF(E5290="","",VLOOKUP(E5290,[1]PROJECTES!$C$14:$Z$5000,21,FALSE))</f>
        <v/>
      </c>
      <c r="N5290" s="117"/>
      <c r="O5290" s="118" t="s">
        <v>222</v>
      </c>
      <c r="P5290" s="119"/>
      <c r="Q5290" s="84"/>
      <c r="R5290" s="125"/>
      <c r="S5290" s="166"/>
      <c r="T5290" s="167"/>
    </row>
    <row r="5291" spans="1:20" s="121" customFormat="1" ht="20.100000000000001" customHeight="1" x14ac:dyDescent="0.3">
      <c r="A5291" s="80"/>
      <c r="B5291" s="110" t="str">
        <f>IF(E5291="","",VLOOKUP(E5291,[1]PROJECTES!$C$14:$G$5000,2,FALSE))</f>
        <v/>
      </c>
      <c r="C5291" s="80"/>
      <c r="D5291" s="283" t="str">
        <f>IF(E5291="","",VLOOKUP(E5291,[1]PROJECTES!$C$14:$G$5000,5,FALSE))</f>
        <v/>
      </c>
      <c r="E5291" s="79"/>
      <c r="F5291" s="110" t="str">
        <f>IF(I5291="","",VLOOKUP(I5291,[1]PROJECTES!$C$14:$G$5000,2,FALSE))</f>
        <v/>
      </c>
      <c r="G5291" s="112" t="str">
        <f>IF(E5291="","",VLOOKUP(E5291,[1]PROJECTES!$C$14:$G$5000,4,FALSE))</f>
        <v/>
      </c>
      <c r="H5291" s="95"/>
      <c r="I5291" s="113" t="str">
        <f>IF(H5291="","",VLOOKUP(H5291,BD!B$2:C$16,2,FALSE))</f>
        <v/>
      </c>
      <c r="J5291" s="114"/>
      <c r="K5291" s="115" t="str">
        <f t="shared" si="239"/>
        <v/>
      </c>
      <c r="L5291" s="116" t="str">
        <f t="shared" ca="1" si="240"/>
        <v>-</v>
      </c>
      <c r="M5291" s="111" t="str">
        <f>IF(E5291="","",VLOOKUP(E5291,[1]PROJECTES!$C$14:$Z$5000,21,FALSE))</f>
        <v/>
      </c>
      <c r="N5291" s="117"/>
      <c r="O5291" s="118" t="s">
        <v>222</v>
      </c>
      <c r="P5291" s="119"/>
      <c r="Q5291" s="84"/>
      <c r="R5291" s="125"/>
      <c r="S5291" s="166"/>
      <c r="T5291" s="167"/>
    </row>
    <row r="5292" spans="1:20" s="121" customFormat="1" ht="20.100000000000001" customHeight="1" x14ac:dyDescent="0.3">
      <c r="A5292" s="80"/>
      <c r="B5292" s="110" t="str">
        <f>IF(E5292="","",VLOOKUP(E5292,[1]PROJECTES!$C$14:$G$5000,2,FALSE))</f>
        <v/>
      </c>
      <c r="C5292" s="80"/>
      <c r="D5292" s="283" t="str">
        <f>IF(E5292="","",VLOOKUP(E5292,[1]PROJECTES!$C$14:$G$5000,5,FALSE))</f>
        <v/>
      </c>
      <c r="E5292" s="79"/>
      <c r="F5292" s="110" t="str">
        <f>IF(I5292="","",VLOOKUP(I5292,[1]PROJECTES!$C$14:$G$5000,2,FALSE))</f>
        <v/>
      </c>
      <c r="G5292" s="112" t="str">
        <f>IF(E5292="","",VLOOKUP(E5292,[1]PROJECTES!$C$14:$G$5000,4,FALSE))</f>
        <v/>
      </c>
      <c r="H5292" s="95"/>
      <c r="I5292" s="113" t="str">
        <f>IF(H5292="","",VLOOKUP(H5292,BD!B$2:C$16,2,FALSE))</f>
        <v/>
      </c>
      <c r="J5292" s="114"/>
      <c r="K5292" s="115" t="str">
        <f t="shared" si="239"/>
        <v/>
      </c>
      <c r="L5292" s="116" t="str">
        <f t="shared" ca="1" si="240"/>
        <v>-</v>
      </c>
      <c r="M5292" s="111" t="str">
        <f>IF(E5292="","",VLOOKUP(E5292,[1]PROJECTES!$C$14:$Z$5000,21,FALSE))</f>
        <v/>
      </c>
      <c r="N5292" s="117"/>
      <c r="O5292" s="118" t="s">
        <v>222</v>
      </c>
      <c r="P5292" s="119"/>
      <c r="Q5292" s="84"/>
      <c r="R5292" s="125"/>
      <c r="S5292" s="166"/>
      <c r="T5292" s="167"/>
    </row>
    <row r="5293" spans="1:20" s="121" customFormat="1" ht="20.100000000000001" customHeight="1" x14ac:dyDescent="0.3">
      <c r="A5293" s="80"/>
      <c r="B5293" s="110" t="str">
        <f>IF(E5293="","",VLOOKUP(E5293,[1]PROJECTES!$C$14:$G$5000,2,FALSE))</f>
        <v/>
      </c>
      <c r="C5293" s="80"/>
      <c r="D5293" s="283" t="str">
        <f>IF(E5293="","",VLOOKUP(E5293,[1]PROJECTES!$C$14:$G$5000,5,FALSE))</f>
        <v/>
      </c>
      <c r="E5293" s="79"/>
      <c r="F5293" s="110" t="str">
        <f>IF(I5293="","",VLOOKUP(I5293,[1]PROJECTES!$C$14:$G$5000,2,FALSE))</f>
        <v/>
      </c>
      <c r="G5293" s="112" t="str">
        <f>IF(E5293="","",VLOOKUP(E5293,[1]PROJECTES!$C$14:$G$5000,4,FALSE))</f>
        <v/>
      </c>
      <c r="H5293" s="95"/>
      <c r="I5293" s="113" t="str">
        <f>IF(H5293="","",VLOOKUP(H5293,BD!B$2:C$16,2,FALSE))</f>
        <v/>
      </c>
      <c r="J5293" s="114"/>
      <c r="K5293" s="115" t="str">
        <f t="shared" si="239"/>
        <v/>
      </c>
      <c r="L5293" s="116" t="str">
        <f t="shared" ca="1" si="240"/>
        <v>-</v>
      </c>
      <c r="M5293" s="111" t="str">
        <f>IF(E5293="","",VLOOKUP(E5293,[1]PROJECTES!$C$14:$Z$5000,21,FALSE))</f>
        <v/>
      </c>
      <c r="N5293" s="117"/>
      <c r="O5293" s="118" t="s">
        <v>222</v>
      </c>
      <c r="P5293" s="119"/>
      <c r="Q5293" s="84"/>
      <c r="R5293" s="125"/>
      <c r="S5293" s="166"/>
      <c r="T5293" s="167"/>
    </row>
    <row r="5294" spans="1:20" s="121" customFormat="1" ht="20.100000000000001" customHeight="1" x14ac:dyDescent="0.3">
      <c r="A5294" s="80"/>
      <c r="B5294" s="110" t="str">
        <f>IF(E5294="","",VLOOKUP(E5294,[1]PROJECTES!$C$14:$G$5000,2,FALSE))</f>
        <v/>
      </c>
      <c r="C5294" s="80"/>
      <c r="D5294" s="283" t="str">
        <f>IF(E5294="","",VLOOKUP(E5294,[1]PROJECTES!$C$14:$G$5000,5,FALSE))</f>
        <v/>
      </c>
      <c r="E5294" s="79"/>
      <c r="F5294" s="110" t="str">
        <f>IF(I5294="","",VLOOKUP(I5294,[1]PROJECTES!$C$14:$G$5000,2,FALSE))</f>
        <v/>
      </c>
      <c r="G5294" s="112" t="str">
        <f>IF(E5294="","",VLOOKUP(E5294,[1]PROJECTES!$C$14:$G$5000,4,FALSE))</f>
        <v/>
      </c>
      <c r="H5294" s="95"/>
      <c r="I5294" s="113" t="str">
        <f>IF(H5294="","",VLOOKUP(H5294,BD!B$2:C$16,2,FALSE))</f>
        <v/>
      </c>
      <c r="J5294" s="114"/>
      <c r="K5294" s="115" t="str">
        <f t="shared" si="239"/>
        <v/>
      </c>
      <c r="L5294" s="116" t="str">
        <f t="shared" ca="1" si="240"/>
        <v>-</v>
      </c>
      <c r="M5294" s="111" t="str">
        <f>IF(E5294="","",VLOOKUP(E5294,[1]PROJECTES!$C$14:$Z$5000,21,FALSE))</f>
        <v/>
      </c>
      <c r="N5294" s="117"/>
      <c r="O5294" s="118" t="s">
        <v>222</v>
      </c>
      <c r="P5294" s="119"/>
      <c r="Q5294" s="84"/>
      <c r="R5294" s="125"/>
      <c r="S5294" s="166"/>
      <c r="T5294" s="167"/>
    </row>
    <row r="5295" spans="1:20" s="121" customFormat="1" ht="20.100000000000001" customHeight="1" x14ac:dyDescent="0.3">
      <c r="A5295" s="80"/>
      <c r="B5295" s="110" t="str">
        <f>IF(E5295="","",VLOOKUP(E5295,[1]PROJECTES!$C$14:$G$5000,2,FALSE))</f>
        <v/>
      </c>
      <c r="C5295" s="80"/>
      <c r="D5295" s="283" t="str">
        <f>IF(E5295="","",VLOOKUP(E5295,[1]PROJECTES!$C$14:$G$5000,5,FALSE))</f>
        <v/>
      </c>
      <c r="E5295" s="79"/>
      <c r="F5295" s="110" t="str">
        <f>IF(I5295="","",VLOOKUP(I5295,[1]PROJECTES!$C$14:$G$5000,2,FALSE))</f>
        <v/>
      </c>
      <c r="G5295" s="112" t="str">
        <f>IF(E5295="","",VLOOKUP(E5295,[1]PROJECTES!$C$14:$G$5000,4,FALSE))</f>
        <v/>
      </c>
      <c r="H5295" s="95"/>
      <c r="I5295" s="113" t="str">
        <f>IF(H5295="","",VLOOKUP(H5295,BD!B$2:C$16,2,FALSE))</f>
        <v/>
      </c>
      <c r="J5295" s="114"/>
      <c r="K5295" s="115" t="str">
        <f t="shared" si="239"/>
        <v/>
      </c>
      <c r="L5295" s="116" t="str">
        <f t="shared" ca="1" si="240"/>
        <v>-</v>
      </c>
      <c r="M5295" s="111" t="str">
        <f>IF(E5295="","",VLOOKUP(E5295,[1]PROJECTES!$C$14:$Z$5000,21,FALSE))</f>
        <v/>
      </c>
      <c r="N5295" s="117"/>
      <c r="O5295" s="118" t="s">
        <v>222</v>
      </c>
      <c r="P5295" s="119"/>
      <c r="Q5295" s="84"/>
      <c r="R5295" s="125"/>
      <c r="S5295" s="166"/>
      <c r="T5295" s="167"/>
    </row>
    <row r="5296" spans="1:20" s="121" customFormat="1" ht="20.100000000000001" customHeight="1" x14ac:dyDescent="0.3">
      <c r="A5296" s="80"/>
      <c r="B5296" s="110" t="str">
        <f>IF(E5296="","",VLOOKUP(E5296,[1]PROJECTES!$C$14:$G$5000,2,FALSE))</f>
        <v/>
      </c>
      <c r="C5296" s="80"/>
      <c r="D5296" s="283" t="str">
        <f>IF(E5296="","",VLOOKUP(E5296,[1]PROJECTES!$C$14:$G$5000,5,FALSE))</f>
        <v/>
      </c>
      <c r="E5296" s="79"/>
      <c r="F5296" s="110" t="str">
        <f>IF(I5296="","",VLOOKUP(I5296,[1]PROJECTES!$C$14:$G$5000,2,FALSE))</f>
        <v/>
      </c>
      <c r="G5296" s="112" t="str">
        <f>IF(E5296="","",VLOOKUP(E5296,[1]PROJECTES!$C$14:$G$5000,4,FALSE))</f>
        <v/>
      </c>
      <c r="H5296" s="95"/>
      <c r="I5296" s="113" t="str">
        <f>IF(H5296="","",VLOOKUP(H5296,BD!B$2:C$16,2,FALSE))</f>
        <v/>
      </c>
      <c r="J5296" s="114"/>
      <c r="K5296" s="115" t="str">
        <f t="shared" si="239"/>
        <v/>
      </c>
      <c r="L5296" s="116" t="str">
        <f t="shared" ca="1" si="240"/>
        <v>-</v>
      </c>
      <c r="M5296" s="111" t="str">
        <f>IF(E5296="","",VLOOKUP(E5296,[1]PROJECTES!$C$14:$Z$5000,21,FALSE))</f>
        <v/>
      </c>
      <c r="N5296" s="117"/>
      <c r="O5296" s="118" t="s">
        <v>222</v>
      </c>
      <c r="P5296" s="119"/>
      <c r="Q5296" s="84"/>
      <c r="R5296" s="125"/>
      <c r="S5296" s="166"/>
      <c r="T5296" s="167"/>
    </row>
    <row r="5297" spans="1:20" s="121" customFormat="1" ht="20.100000000000001" customHeight="1" x14ac:dyDescent="0.3">
      <c r="A5297" s="80"/>
      <c r="B5297" s="110" t="str">
        <f>IF(E5297="","",VLOOKUP(E5297,[1]PROJECTES!$C$14:$G$5000,2,FALSE))</f>
        <v/>
      </c>
      <c r="C5297" s="80"/>
      <c r="D5297" s="283" t="str">
        <f>IF(E5297="","",VLOOKUP(E5297,[1]PROJECTES!$C$14:$G$5000,5,FALSE))</f>
        <v/>
      </c>
      <c r="E5297" s="79"/>
      <c r="F5297" s="110" t="str">
        <f>IF(I5297="","",VLOOKUP(I5297,[1]PROJECTES!$C$14:$G$5000,2,FALSE))</f>
        <v/>
      </c>
      <c r="G5297" s="112" t="str">
        <f>IF(E5297="","",VLOOKUP(E5297,[1]PROJECTES!$C$14:$G$5000,4,FALSE))</f>
        <v/>
      </c>
      <c r="H5297" s="95"/>
      <c r="I5297" s="113" t="str">
        <f>IF(H5297="","",VLOOKUP(H5297,BD!B$2:C$16,2,FALSE))</f>
        <v/>
      </c>
      <c r="J5297" s="114"/>
      <c r="K5297" s="115" t="str">
        <f t="shared" si="239"/>
        <v/>
      </c>
      <c r="L5297" s="116" t="str">
        <f t="shared" ca="1" si="240"/>
        <v>-</v>
      </c>
      <c r="M5297" s="111" t="str">
        <f>IF(E5297="","",VLOOKUP(E5297,[1]PROJECTES!$C$14:$Z$5000,21,FALSE))</f>
        <v/>
      </c>
      <c r="N5297" s="117"/>
      <c r="O5297" s="118" t="s">
        <v>222</v>
      </c>
      <c r="P5297" s="119"/>
      <c r="Q5297" s="84"/>
      <c r="R5297" s="125"/>
      <c r="S5297" s="166"/>
      <c r="T5297" s="167"/>
    </row>
    <row r="5298" spans="1:20" s="121" customFormat="1" ht="20.100000000000001" customHeight="1" x14ac:dyDescent="0.3">
      <c r="A5298" s="80"/>
      <c r="B5298" s="110" t="str">
        <f>IF(E5298="","",VLOOKUP(E5298,[1]PROJECTES!$C$14:$G$5000,2,FALSE))</f>
        <v/>
      </c>
      <c r="C5298" s="80"/>
      <c r="D5298" s="283" t="str">
        <f>IF(E5298="","",VLOOKUP(E5298,[1]PROJECTES!$C$14:$G$5000,5,FALSE))</f>
        <v/>
      </c>
      <c r="E5298" s="79"/>
      <c r="F5298" s="110" t="str">
        <f>IF(I5298="","",VLOOKUP(I5298,[1]PROJECTES!$C$14:$G$5000,2,FALSE))</f>
        <v/>
      </c>
      <c r="G5298" s="112" t="str">
        <f>IF(E5298="","",VLOOKUP(E5298,[1]PROJECTES!$C$14:$G$5000,4,FALSE))</f>
        <v/>
      </c>
      <c r="H5298" s="95"/>
      <c r="I5298" s="113" t="str">
        <f>IF(H5298="","",VLOOKUP(H5298,BD!B$2:C$16,2,FALSE))</f>
        <v/>
      </c>
      <c r="J5298" s="114"/>
      <c r="K5298" s="115" t="str">
        <f t="shared" si="239"/>
        <v/>
      </c>
      <c r="L5298" s="116" t="str">
        <f t="shared" ca="1" si="240"/>
        <v>-</v>
      </c>
      <c r="M5298" s="111" t="str">
        <f>IF(E5298="","",VLOOKUP(E5298,[1]PROJECTES!$C$14:$Z$5000,21,FALSE))</f>
        <v/>
      </c>
      <c r="N5298" s="117"/>
      <c r="O5298" s="118" t="s">
        <v>222</v>
      </c>
      <c r="P5298" s="119"/>
      <c r="Q5298" s="84"/>
      <c r="R5298" s="125"/>
      <c r="S5298" s="166"/>
      <c r="T5298" s="167"/>
    </row>
    <row r="5299" spans="1:20" s="121" customFormat="1" ht="20.100000000000001" customHeight="1" x14ac:dyDescent="0.3">
      <c r="A5299" s="80"/>
      <c r="B5299" s="110" t="str">
        <f>IF(E5299="","",VLOOKUP(E5299,[1]PROJECTES!$C$14:$G$5000,2,FALSE))</f>
        <v/>
      </c>
      <c r="C5299" s="80"/>
      <c r="D5299" s="283" t="str">
        <f>IF(E5299="","",VLOOKUP(E5299,[1]PROJECTES!$C$14:$G$5000,5,FALSE))</f>
        <v/>
      </c>
      <c r="E5299" s="79"/>
      <c r="F5299" s="110" t="str">
        <f>IF(I5299="","",VLOOKUP(I5299,[1]PROJECTES!$C$14:$G$5000,2,FALSE))</f>
        <v/>
      </c>
      <c r="G5299" s="112" t="str">
        <f>IF(E5299="","",VLOOKUP(E5299,[1]PROJECTES!$C$14:$G$5000,4,FALSE))</f>
        <v/>
      </c>
      <c r="H5299" s="95"/>
      <c r="I5299" s="113" t="str">
        <f>IF(H5299="","",VLOOKUP(H5299,BD!B$2:C$16,2,FALSE))</f>
        <v/>
      </c>
      <c r="J5299" s="114"/>
      <c r="K5299" s="115" t="str">
        <f t="shared" si="239"/>
        <v/>
      </c>
      <c r="L5299" s="116" t="str">
        <f t="shared" ca="1" si="240"/>
        <v>-</v>
      </c>
      <c r="M5299" s="111" t="str">
        <f>IF(E5299="","",VLOOKUP(E5299,[1]PROJECTES!$C$14:$Z$5000,21,FALSE))</f>
        <v/>
      </c>
      <c r="N5299" s="117"/>
      <c r="O5299" s="118" t="s">
        <v>222</v>
      </c>
      <c r="P5299" s="119"/>
      <c r="Q5299" s="84"/>
      <c r="R5299" s="125"/>
      <c r="S5299" s="166"/>
      <c r="T5299" s="167"/>
    </row>
    <row r="5300" spans="1:20" s="121" customFormat="1" ht="20.100000000000001" customHeight="1" x14ac:dyDescent="0.3">
      <c r="A5300" s="80"/>
      <c r="B5300" s="110" t="str">
        <f>IF(E5300="","",VLOOKUP(E5300,[1]PROJECTES!$C$14:$G$5000,2,FALSE))</f>
        <v/>
      </c>
      <c r="C5300" s="80"/>
      <c r="D5300" s="283" t="str">
        <f>IF(E5300="","",VLOOKUP(E5300,[1]PROJECTES!$C$14:$G$5000,5,FALSE))</f>
        <v/>
      </c>
      <c r="E5300" s="79"/>
      <c r="F5300" s="110" t="str">
        <f>IF(I5300="","",VLOOKUP(I5300,[1]PROJECTES!$C$14:$G$5000,2,FALSE))</f>
        <v/>
      </c>
      <c r="G5300" s="112" t="str">
        <f>IF(E5300="","",VLOOKUP(E5300,[1]PROJECTES!$C$14:$G$5000,4,FALSE))</f>
        <v/>
      </c>
      <c r="H5300" s="95"/>
      <c r="I5300" s="113" t="str">
        <f>IF(H5300="","",VLOOKUP(H5300,BD!B$2:C$16,2,FALSE))</f>
        <v/>
      </c>
      <c r="J5300" s="114"/>
      <c r="K5300" s="115" t="str">
        <f t="shared" si="239"/>
        <v/>
      </c>
      <c r="L5300" s="116" t="str">
        <f t="shared" ca="1" si="240"/>
        <v>-</v>
      </c>
      <c r="M5300" s="111" t="str">
        <f>IF(E5300="","",VLOOKUP(E5300,[1]PROJECTES!$C$14:$Z$5000,21,FALSE))</f>
        <v/>
      </c>
      <c r="N5300" s="117"/>
      <c r="O5300" s="118" t="s">
        <v>222</v>
      </c>
      <c r="P5300" s="119"/>
      <c r="Q5300" s="84"/>
      <c r="R5300" s="125"/>
      <c r="S5300" s="166"/>
      <c r="T5300" s="167"/>
    </row>
    <row r="5301" spans="1:20" s="121" customFormat="1" ht="20.100000000000001" customHeight="1" x14ac:dyDescent="0.3">
      <c r="A5301" s="80"/>
      <c r="B5301" s="110" t="str">
        <f>IF(E5301="","",VLOOKUP(E5301,[1]PROJECTES!$C$14:$G$5000,2,FALSE))</f>
        <v/>
      </c>
      <c r="C5301" s="80"/>
      <c r="D5301" s="283" t="str">
        <f>IF(E5301="","",VLOOKUP(E5301,[1]PROJECTES!$C$14:$G$5000,5,FALSE))</f>
        <v/>
      </c>
      <c r="E5301" s="79"/>
      <c r="F5301" s="110" t="str">
        <f>IF(I5301="","",VLOOKUP(I5301,[1]PROJECTES!$C$14:$G$5000,2,FALSE))</f>
        <v/>
      </c>
      <c r="G5301" s="112" t="str">
        <f>IF(E5301="","",VLOOKUP(E5301,[1]PROJECTES!$C$14:$G$5000,4,FALSE))</f>
        <v/>
      </c>
      <c r="H5301" s="95"/>
      <c r="I5301" s="113" t="str">
        <f>IF(H5301="","",VLOOKUP(H5301,BD!B$2:C$16,2,FALSE))</f>
        <v/>
      </c>
      <c r="J5301" s="114"/>
      <c r="K5301" s="115" t="str">
        <f t="shared" si="239"/>
        <v/>
      </c>
      <c r="L5301" s="116" t="str">
        <f t="shared" ca="1" si="240"/>
        <v>-</v>
      </c>
      <c r="M5301" s="111" t="str">
        <f>IF(E5301="","",VLOOKUP(E5301,[1]PROJECTES!$C$14:$Z$5000,21,FALSE))</f>
        <v/>
      </c>
      <c r="N5301" s="117"/>
      <c r="O5301" s="118" t="s">
        <v>222</v>
      </c>
      <c r="P5301" s="119"/>
      <c r="Q5301" s="84"/>
      <c r="R5301" s="125"/>
      <c r="S5301" s="166"/>
      <c r="T5301" s="167"/>
    </row>
    <row r="5302" spans="1:20" s="121" customFormat="1" ht="20.100000000000001" customHeight="1" x14ac:dyDescent="0.3">
      <c r="A5302" s="80"/>
      <c r="B5302" s="110" t="str">
        <f>IF(E5302="","",VLOOKUP(E5302,[1]PROJECTES!$C$14:$G$5000,2,FALSE))</f>
        <v/>
      </c>
      <c r="C5302" s="80"/>
      <c r="D5302" s="283" t="str">
        <f>IF(E5302="","",VLOOKUP(E5302,[1]PROJECTES!$C$14:$G$5000,5,FALSE))</f>
        <v/>
      </c>
      <c r="E5302" s="79"/>
      <c r="F5302" s="110" t="str">
        <f>IF(I5302="","",VLOOKUP(I5302,[1]PROJECTES!$C$14:$G$5000,2,FALSE))</f>
        <v/>
      </c>
      <c r="G5302" s="112" t="str">
        <f>IF(E5302="","",VLOOKUP(E5302,[1]PROJECTES!$C$14:$G$5000,4,FALSE))</f>
        <v/>
      </c>
      <c r="H5302" s="95"/>
      <c r="I5302" s="113" t="str">
        <f>IF(H5302="","",VLOOKUP(H5302,BD!B$2:C$16,2,FALSE))</f>
        <v/>
      </c>
      <c r="J5302" s="114"/>
      <c r="K5302" s="115" t="str">
        <f t="shared" si="239"/>
        <v/>
      </c>
      <c r="L5302" s="116" t="str">
        <f t="shared" ca="1" si="240"/>
        <v>-</v>
      </c>
      <c r="M5302" s="111" t="str">
        <f>IF(E5302="","",VLOOKUP(E5302,[1]PROJECTES!$C$14:$Z$5000,21,FALSE))</f>
        <v/>
      </c>
      <c r="N5302" s="117"/>
      <c r="O5302" s="118" t="s">
        <v>222</v>
      </c>
      <c r="P5302" s="119"/>
      <c r="Q5302" s="84"/>
      <c r="R5302" s="125"/>
      <c r="S5302" s="166"/>
      <c r="T5302" s="167"/>
    </row>
    <row r="5303" spans="1:20" s="121" customFormat="1" ht="20.100000000000001" customHeight="1" x14ac:dyDescent="0.3">
      <c r="A5303" s="80"/>
      <c r="B5303" s="110" t="str">
        <f>IF(E5303="","",VLOOKUP(E5303,[1]PROJECTES!$C$14:$G$5000,2,FALSE))</f>
        <v/>
      </c>
      <c r="C5303" s="80"/>
      <c r="D5303" s="283" t="str">
        <f>IF(E5303="","",VLOOKUP(E5303,[1]PROJECTES!$C$14:$G$5000,5,FALSE))</f>
        <v/>
      </c>
      <c r="E5303" s="79"/>
      <c r="F5303" s="110" t="str">
        <f>IF(I5303="","",VLOOKUP(I5303,[1]PROJECTES!$C$14:$G$5000,2,FALSE))</f>
        <v/>
      </c>
      <c r="G5303" s="112" t="str">
        <f>IF(E5303="","",VLOOKUP(E5303,[1]PROJECTES!$C$14:$G$5000,4,FALSE))</f>
        <v/>
      </c>
      <c r="H5303" s="95"/>
      <c r="I5303" s="113" t="str">
        <f>IF(H5303="","",VLOOKUP(H5303,BD!B$2:C$16,2,FALSE))</f>
        <v/>
      </c>
      <c r="J5303" s="114"/>
      <c r="K5303" s="115" t="str">
        <f t="shared" si="239"/>
        <v/>
      </c>
      <c r="L5303" s="116" t="str">
        <f t="shared" ca="1" si="240"/>
        <v>-</v>
      </c>
      <c r="M5303" s="111" t="str">
        <f>IF(E5303="","",VLOOKUP(E5303,[1]PROJECTES!$C$14:$Z$5000,21,FALSE))</f>
        <v/>
      </c>
      <c r="N5303" s="117"/>
      <c r="O5303" s="118" t="s">
        <v>222</v>
      </c>
      <c r="P5303" s="119"/>
      <c r="Q5303" s="84"/>
      <c r="R5303" s="125"/>
      <c r="S5303" s="166"/>
      <c r="T5303" s="167"/>
    </row>
    <row r="5304" spans="1:20" s="121" customFormat="1" ht="20.100000000000001" customHeight="1" x14ac:dyDescent="0.3">
      <c r="A5304" s="80"/>
      <c r="B5304" s="110" t="str">
        <f>IF(E5304="","",VLOOKUP(E5304,[1]PROJECTES!$C$14:$G$5000,2,FALSE))</f>
        <v/>
      </c>
      <c r="C5304" s="80"/>
      <c r="D5304" s="283" t="str">
        <f>IF(E5304="","",VLOOKUP(E5304,[1]PROJECTES!$C$14:$G$5000,5,FALSE))</f>
        <v/>
      </c>
      <c r="E5304" s="79"/>
      <c r="F5304" s="110" t="str">
        <f>IF(I5304="","",VLOOKUP(I5304,[1]PROJECTES!$C$14:$G$5000,2,FALSE))</f>
        <v/>
      </c>
      <c r="G5304" s="112" t="str">
        <f>IF(E5304="","",VLOOKUP(E5304,[1]PROJECTES!$C$14:$G$5000,4,FALSE))</f>
        <v/>
      </c>
      <c r="H5304" s="95"/>
      <c r="I5304" s="113" t="str">
        <f>IF(H5304="","",VLOOKUP(H5304,BD!B$2:C$16,2,FALSE))</f>
        <v/>
      </c>
      <c r="J5304" s="114"/>
      <c r="K5304" s="115" t="str">
        <f t="shared" si="239"/>
        <v/>
      </c>
      <c r="L5304" s="116" t="str">
        <f t="shared" ca="1" si="240"/>
        <v>-</v>
      </c>
      <c r="M5304" s="111" t="str">
        <f>IF(E5304="","",VLOOKUP(E5304,[1]PROJECTES!$C$14:$Z$5000,21,FALSE))</f>
        <v/>
      </c>
      <c r="N5304" s="117"/>
      <c r="O5304" s="118" t="s">
        <v>222</v>
      </c>
      <c r="P5304" s="119"/>
      <c r="Q5304" s="84"/>
      <c r="R5304" s="125"/>
      <c r="S5304" s="166"/>
      <c r="T5304" s="167"/>
    </row>
    <row r="5305" spans="1:20" s="121" customFormat="1" ht="20.100000000000001" customHeight="1" x14ac:dyDescent="0.3">
      <c r="A5305" s="80"/>
      <c r="B5305" s="110" t="str">
        <f>IF(E5305="","",VLOOKUP(E5305,[1]PROJECTES!$C$14:$G$5000,2,FALSE))</f>
        <v/>
      </c>
      <c r="C5305" s="80"/>
      <c r="D5305" s="283" t="str">
        <f>IF(E5305="","",VLOOKUP(E5305,[1]PROJECTES!$C$14:$G$5000,5,FALSE))</f>
        <v/>
      </c>
      <c r="E5305" s="79"/>
      <c r="F5305" s="110" t="str">
        <f>IF(I5305="","",VLOOKUP(I5305,[1]PROJECTES!$C$14:$G$5000,2,FALSE))</f>
        <v/>
      </c>
      <c r="G5305" s="112" t="str">
        <f>IF(E5305="","",VLOOKUP(E5305,[1]PROJECTES!$C$14:$G$5000,4,FALSE))</f>
        <v/>
      </c>
      <c r="H5305" s="95"/>
      <c r="I5305" s="113" t="str">
        <f>IF(H5305="","",VLOOKUP(H5305,BD!B$2:C$16,2,FALSE))</f>
        <v/>
      </c>
      <c r="J5305" s="114"/>
      <c r="K5305" s="115" t="str">
        <f t="shared" si="239"/>
        <v/>
      </c>
      <c r="L5305" s="116" t="str">
        <f t="shared" ca="1" si="240"/>
        <v>-</v>
      </c>
      <c r="M5305" s="111" t="str">
        <f>IF(E5305="","",VLOOKUP(E5305,[1]PROJECTES!$C$14:$Z$5000,21,FALSE))</f>
        <v/>
      </c>
      <c r="N5305" s="117"/>
      <c r="O5305" s="118" t="s">
        <v>222</v>
      </c>
      <c r="P5305" s="119"/>
      <c r="Q5305" s="84"/>
      <c r="R5305" s="125"/>
      <c r="S5305" s="166"/>
      <c r="T5305" s="167"/>
    </row>
    <row r="5306" spans="1:20" s="121" customFormat="1" ht="20.100000000000001" customHeight="1" x14ac:dyDescent="0.3">
      <c r="A5306" s="80"/>
      <c r="B5306" s="110" t="str">
        <f>IF(E5306="","",VLOOKUP(E5306,[1]PROJECTES!$C$14:$G$5000,2,FALSE))</f>
        <v/>
      </c>
      <c r="C5306" s="80"/>
      <c r="D5306" s="283" t="str">
        <f>IF(E5306="","",VLOOKUP(E5306,[1]PROJECTES!$C$14:$G$5000,5,FALSE))</f>
        <v/>
      </c>
      <c r="E5306" s="79"/>
      <c r="F5306" s="110" t="str">
        <f>IF(I5306="","",VLOOKUP(I5306,[1]PROJECTES!$C$14:$G$5000,2,FALSE))</f>
        <v/>
      </c>
      <c r="G5306" s="112" t="str">
        <f>IF(E5306="","",VLOOKUP(E5306,[1]PROJECTES!$C$14:$G$5000,4,FALSE))</f>
        <v/>
      </c>
      <c r="H5306" s="95"/>
      <c r="I5306" s="113" t="str">
        <f>IF(H5306="","",VLOOKUP(H5306,BD!B$2:C$16,2,FALSE))</f>
        <v/>
      </c>
      <c r="J5306" s="114"/>
      <c r="K5306" s="115" t="str">
        <f t="shared" si="239"/>
        <v/>
      </c>
      <c r="L5306" s="116" t="str">
        <f t="shared" ca="1" si="240"/>
        <v>-</v>
      </c>
      <c r="M5306" s="111" t="str">
        <f>IF(E5306="","",VLOOKUP(E5306,[1]PROJECTES!$C$14:$Z$5000,21,FALSE))</f>
        <v/>
      </c>
      <c r="N5306" s="117"/>
      <c r="O5306" s="118" t="s">
        <v>222</v>
      </c>
      <c r="P5306" s="119"/>
      <c r="Q5306" s="84"/>
      <c r="R5306" s="125"/>
      <c r="S5306" s="166"/>
      <c r="T5306" s="167"/>
    </row>
    <row r="5307" spans="1:20" s="121" customFormat="1" ht="20.100000000000001" customHeight="1" x14ac:dyDescent="0.3">
      <c r="A5307" s="80"/>
      <c r="B5307" s="110" t="str">
        <f>IF(E5307="","",VLOOKUP(E5307,[1]PROJECTES!$C$14:$G$5000,2,FALSE))</f>
        <v/>
      </c>
      <c r="C5307" s="80"/>
      <c r="D5307" s="283" t="str">
        <f>IF(E5307="","",VLOOKUP(E5307,[1]PROJECTES!$C$14:$G$5000,5,FALSE))</f>
        <v/>
      </c>
      <c r="E5307" s="79"/>
      <c r="F5307" s="110" t="str">
        <f>IF(I5307="","",VLOOKUP(I5307,[1]PROJECTES!$C$14:$G$5000,2,FALSE))</f>
        <v/>
      </c>
      <c r="G5307" s="112" t="str">
        <f>IF(E5307="","",VLOOKUP(E5307,[1]PROJECTES!$C$14:$G$5000,4,FALSE))</f>
        <v/>
      </c>
      <c r="H5307" s="95"/>
      <c r="I5307" s="113" t="str">
        <f>IF(H5307="","",VLOOKUP(H5307,BD!B$2:C$16,2,FALSE))</f>
        <v/>
      </c>
      <c r="J5307" s="114"/>
      <c r="K5307" s="115" t="str">
        <f t="shared" si="239"/>
        <v/>
      </c>
      <c r="L5307" s="116" t="str">
        <f t="shared" ca="1" si="240"/>
        <v>-</v>
      </c>
      <c r="M5307" s="111" t="str">
        <f>IF(E5307="","",VLOOKUP(E5307,[1]PROJECTES!$C$14:$Z$5000,21,FALSE))</f>
        <v/>
      </c>
      <c r="N5307" s="117"/>
      <c r="O5307" s="118" t="s">
        <v>222</v>
      </c>
      <c r="P5307" s="119"/>
      <c r="Q5307" s="84"/>
      <c r="R5307" s="125"/>
      <c r="S5307" s="166"/>
      <c r="T5307" s="167"/>
    </row>
    <row r="5308" spans="1:20" s="121" customFormat="1" ht="20.100000000000001" customHeight="1" x14ac:dyDescent="0.3">
      <c r="A5308" s="80"/>
      <c r="B5308" s="110" t="str">
        <f>IF(E5308="","",VLOOKUP(E5308,[1]PROJECTES!$C$14:$G$5000,2,FALSE))</f>
        <v/>
      </c>
      <c r="C5308" s="80"/>
      <c r="D5308" s="283" t="str">
        <f>IF(E5308="","",VLOOKUP(E5308,[1]PROJECTES!$C$14:$G$5000,5,FALSE))</f>
        <v/>
      </c>
      <c r="E5308" s="79"/>
      <c r="F5308" s="110" t="str">
        <f>IF(I5308="","",VLOOKUP(I5308,[1]PROJECTES!$C$14:$G$5000,2,FALSE))</f>
        <v/>
      </c>
      <c r="G5308" s="112" t="str">
        <f>IF(E5308="","",VLOOKUP(E5308,[1]PROJECTES!$C$14:$G$5000,4,FALSE))</f>
        <v/>
      </c>
      <c r="H5308" s="95"/>
      <c r="I5308" s="113" t="str">
        <f>IF(H5308="","",VLOOKUP(H5308,BD!B$2:C$16,2,FALSE))</f>
        <v/>
      </c>
      <c r="J5308" s="114"/>
      <c r="K5308" s="115" t="str">
        <f t="shared" si="239"/>
        <v/>
      </c>
      <c r="L5308" s="116" t="str">
        <f t="shared" ca="1" si="240"/>
        <v>-</v>
      </c>
      <c r="M5308" s="111" t="str">
        <f>IF(E5308="","",VLOOKUP(E5308,[1]PROJECTES!$C$14:$Z$5000,21,FALSE))</f>
        <v/>
      </c>
      <c r="N5308" s="117"/>
      <c r="O5308" s="118" t="s">
        <v>222</v>
      </c>
      <c r="P5308" s="119"/>
      <c r="Q5308" s="84"/>
      <c r="R5308" s="125"/>
      <c r="S5308" s="166"/>
      <c r="T5308" s="167"/>
    </row>
    <row r="5309" spans="1:20" s="121" customFormat="1" ht="20.100000000000001" customHeight="1" x14ac:dyDescent="0.3">
      <c r="A5309" s="80"/>
      <c r="B5309" s="110" t="str">
        <f>IF(E5309="","",VLOOKUP(E5309,[1]PROJECTES!$C$14:$G$5000,2,FALSE))</f>
        <v/>
      </c>
      <c r="C5309" s="80"/>
      <c r="D5309" s="283" t="str">
        <f>IF(E5309="","",VLOOKUP(E5309,[1]PROJECTES!$C$14:$G$5000,5,FALSE))</f>
        <v/>
      </c>
      <c r="E5309" s="79"/>
      <c r="F5309" s="110" t="str">
        <f>IF(I5309="","",VLOOKUP(I5309,[1]PROJECTES!$C$14:$G$5000,2,FALSE))</f>
        <v/>
      </c>
      <c r="G5309" s="112" t="str">
        <f>IF(E5309="","",VLOOKUP(E5309,[1]PROJECTES!$C$14:$G$5000,4,FALSE))</f>
        <v/>
      </c>
      <c r="H5309" s="95"/>
      <c r="I5309" s="113" t="str">
        <f>IF(H5309="","",VLOOKUP(H5309,BD!B$2:C$16,2,FALSE))</f>
        <v/>
      </c>
      <c r="J5309" s="114"/>
      <c r="K5309" s="115" t="str">
        <f t="shared" si="239"/>
        <v/>
      </c>
      <c r="L5309" s="116" t="str">
        <f t="shared" ca="1" si="240"/>
        <v>-</v>
      </c>
      <c r="M5309" s="111" t="str">
        <f>IF(E5309="","",VLOOKUP(E5309,[1]PROJECTES!$C$14:$Z$5000,21,FALSE))</f>
        <v/>
      </c>
      <c r="N5309" s="117"/>
      <c r="O5309" s="118" t="s">
        <v>222</v>
      </c>
      <c r="P5309" s="119"/>
      <c r="Q5309" s="84"/>
      <c r="R5309" s="125"/>
      <c r="S5309" s="166"/>
      <c r="T5309" s="167"/>
    </row>
    <row r="5310" spans="1:20" s="121" customFormat="1" ht="20.100000000000001" customHeight="1" x14ac:dyDescent="0.3">
      <c r="A5310" s="80"/>
      <c r="B5310" s="110" t="str">
        <f>IF(E5310="","",VLOOKUP(E5310,[1]PROJECTES!$C$14:$G$5000,2,FALSE))</f>
        <v/>
      </c>
      <c r="C5310" s="80"/>
      <c r="D5310" s="283" t="str">
        <f>IF(E5310="","",VLOOKUP(E5310,[1]PROJECTES!$C$14:$G$5000,5,FALSE))</f>
        <v/>
      </c>
      <c r="E5310" s="160"/>
      <c r="F5310" s="110" t="str">
        <f>IF(I5310="","",VLOOKUP(I5310,[1]PROJECTES!$C$14:$G$5000,2,FALSE))</f>
        <v/>
      </c>
      <c r="G5310" s="112" t="str">
        <f>IF(E5310="","",VLOOKUP(E5310,[1]PROJECTES!$C$14:$G$5000,4,FALSE))</f>
        <v/>
      </c>
      <c r="H5310" s="95"/>
      <c r="I5310" s="113" t="str">
        <f>IF(H5310="","",VLOOKUP(H5310,BD!B$2:C$16,2,FALSE))</f>
        <v/>
      </c>
      <c r="J5310" s="144"/>
      <c r="K5310" s="115" t="str">
        <f t="shared" si="239"/>
        <v/>
      </c>
      <c r="L5310" s="116" t="str">
        <f t="shared" ca="1" si="240"/>
        <v>-</v>
      </c>
      <c r="M5310" s="111" t="str">
        <f>IF(E5310="","",VLOOKUP(E5310,[1]PROJECTES!$C$14:$Z$5000,21,FALSE))</f>
        <v/>
      </c>
      <c r="N5310" s="117"/>
      <c r="O5310" s="118" t="s">
        <v>222</v>
      </c>
      <c r="P5310" s="119"/>
      <c r="Q5310" s="84"/>
      <c r="R5310" s="125"/>
      <c r="S5310" s="166"/>
      <c r="T5310" s="167"/>
    </row>
    <row r="5311" spans="1:20" s="121" customFormat="1" ht="20.100000000000001" customHeight="1" x14ac:dyDescent="0.3">
      <c r="A5311" s="80"/>
      <c r="B5311" s="110" t="str">
        <f>IF(E5311="","",VLOOKUP(E5311,[1]PROJECTES!$C$14:$G$5000,2,FALSE))</f>
        <v/>
      </c>
      <c r="C5311" s="80"/>
      <c r="D5311" s="283" t="str">
        <f>IF(E5311="","",VLOOKUP(E5311,[1]PROJECTES!$C$14:$G$5000,5,FALSE))</f>
        <v/>
      </c>
      <c r="E5311" s="79"/>
      <c r="F5311" s="110" t="str">
        <f>IF(I5311="","",VLOOKUP(I5311,[1]PROJECTES!$C$14:$G$5000,2,FALSE))</f>
        <v/>
      </c>
      <c r="G5311" s="112" t="str">
        <f>IF(E5311="","",VLOOKUP(E5311,[1]PROJECTES!$C$14:$G$5000,4,FALSE))</f>
        <v/>
      </c>
      <c r="H5311" s="95"/>
      <c r="I5311" s="113" t="str">
        <f>IF(H5311="","",VLOOKUP(H5311,BD!B$2:C$16,2,FALSE))</f>
        <v/>
      </c>
      <c r="J5311" s="114"/>
      <c r="K5311" s="115" t="str">
        <f t="shared" si="239"/>
        <v/>
      </c>
      <c r="L5311" s="116" t="str">
        <f t="shared" ca="1" si="240"/>
        <v>-</v>
      </c>
      <c r="M5311" s="111" t="str">
        <f>IF(E5311="","",VLOOKUP(E5311,[1]PROJECTES!$C$14:$Z$5000,21,FALSE))</f>
        <v/>
      </c>
      <c r="N5311" s="117"/>
      <c r="O5311" s="118" t="s">
        <v>222</v>
      </c>
      <c r="P5311" s="119"/>
      <c r="Q5311" s="84"/>
      <c r="R5311" s="125"/>
      <c r="S5311" s="166"/>
      <c r="T5311" s="167"/>
    </row>
    <row r="5312" spans="1:20" s="121" customFormat="1" ht="20.100000000000001" customHeight="1" x14ac:dyDescent="0.3">
      <c r="A5312" s="80"/>
      <c r="B5312" s="110" t="str">
        <f>IF(E5312="","",VLOOKUP(E5312,[1]PROJECTES!$C$14:$G$5000,2,FALSE))</f>
        <v/>
      </c>
      <c r="C5312" s="80"/>
      <c r="D5312" s="283" t="str">
        <f>IF(E5312="","",VLOOKUP(E5312,[1]PROJECTES!$C$14:$G$5000,5,FALSE))</f>
        <v/>
      </c>
      <c r="E5312" s="79"/>
      <c r="F5312" s="110" t="str">
        <f>IF(I5312="","",VLOOKUP(I5312,[1]PROJECTES!$C$14:$G$5000,2,FALSE))</f>
        <v/>
      </c>
      <c r="G5312" s="112" t="str">
        <f>IF(E5312="","",VLOOKUP(E5312,[1]PROJECTES!$C$14:$G$5000,4,FALSE))</f>
        <v/>
      </c>
      <c r="H5312" s="95"/>
      <c r="I5312" s="113" t="str">
        <f>IF(H5312="","",VLOOKUP(H5312,BD!B$2:C$16,2,FALSE))</f>
        <v/>
      </c>
      <c r="J5312" s="114"/>
      <c r="K5312" s="115" t="str">
        <f t="shared" si="239"/>
        <v/>
      </c>
      <c r="L5312" s="116" t="str">
        <f t="shared" ca="1" si="240"/>
        <v>-</v>
      </c>
      <c r="M5312" s="111" t="str">
        <f>IF(E5312="","",VLOOKUP(E5312,[1]PROJECTES!$C$14:$Z$5000,21,FALSE))</f>
        <v/>
      </c>
      <c r="N5312" s="117"/>
      <c r="O5312" s="118" t="s">
        <v>222</v>
      </c>
      <c r="P5312" s="119"/>
      <c r="Q5312" s="84"/>
      <c r="R5312" s="125"/>
      <c r="S5312" s="166"/>
      <c r="T5312" s="167"/>
    </row>
    <row r="5313" spans="1:20" s="121" customFormat="1" ht="20.100000000000001" customHeight="1" x14ac:dyDescent="0.3">
      <c r="A5313" s="80"/>
      <c r="B5313" s="110" t="str">
        <f>IF(E5313="","",VLOOKUP(E5313,[1]PROJECTES!$C$14:$G$5000,2,FALSE))</f>
        <v/>
      </c>
      <c r="C5313" s="80"/>
      <c r="D5313" s="283" t="str">
        <f>IF(E5313="","",VLOOKUP(E5313,[1]PROJECTES!$C$14:$G$5000,5,FALSE))</f>
        <v/>
      </c>
      <c r="E5313" s="79"/>
      <c r="F5313" s="110" t="str">
        <f>IF(I5313="","",VLOOKUP(I5313,[1]PROJECTES!$C$14:$G$5000,2,FALSE))</f>
        <v/>
      </c>
      <c r="G5313" s="112" t="str">
        <f>IF(E5313="","",VLOOKUP(E5313,[1]PROJECTES!$C$14:$G$5000,4,FALSE))</f>
        <v/>
      </c>
      <c r="H5313" s="95"/>
      <c r="I5313" s="113" t="str">
        <f>IF(H5313="","",VLOOKUP(H5313,BD!B$2:C$16,2,FALSE))</f>
        <v/>
      </c>
      <c r="J5313" s="114"/>
      <c r="K5313" s="115" t="str">
        <f t="shared" si="239"/>
        <v/>
      </c>
      <c r="L5313" s="116" t="str">
        <f t="shared" ca="1" si="240"/>
        <v>-</v>
      </c>
      <c r="M5313" s="111" t="str">
        <f>IF(E5313="","",VLOOKUP(E5313,[1]PROJECTES!$C$14:$Z$5000,21,FALSE))</f>
        <v/>
      </c>
      <c r="N5313" s="117"/>
      <c r="O5313" s="118" t="s">
        <v>222</v>
      </c>
      <c r="P5313" s="119"/>
      <c r="Q5313" s="84"/>
      <c r="R5313" s="125"/>
      <c r="S5313" s="166"/>
      <c r="T5313" s="167"/>
    </row>
    <row r="5314" spans="1:20" s="121" customFormat="1" ht="20.100000000000001" customHeight="1" x14ac:dyDescent="0.3">
      <c r="A5314" s="80"/>
      <c r="B5314" s="110" t="str">
        <f>IF(E5314="","",VLOOKUP(E5314,[1]PROJECTES!$C$14:$G$5000,2,FALSE))</f>
        <v/>
      </c>
      <c r="C5314" s="80"/>
      <c r="D5314" s="283" t="str">
        <f>IF(E5314="","",VLOOKUP(E5314,[1]PROJECTES!$C$14:$G$5000,5,FALSE))</f>
        <v/>
      </c>
      <c r="E5314" s="79"/>
      <c r="F5314" s="110" t="str">
        <f>IF(I5314="","",VLOOKUP(I5314,[1]PROJECTES!$C$14:$G$5000,2,FALSE))</f>
        <v/>
      </c>
      <c r="G5314" s="112" t="str">
        <f>IF(E5314="","",VLOOKUP(E5314,[1]PROJECTES!$C$14:$G$5000,4,FALSE))</f>
        <v/>
      </c>
      <c r="H5314" s="95"/>
      <c r="I5314" s="113" t="str">
        <f>IF(H5314="","",VLOOKUP(H5314,BD!B$2:C$16,2,FALSE))</f>
        <v/>
      </c>
      <c r="J5314" s="114"/>
      <c r="K5314" s="115" t="str">
        <f t="shared" si="239"/>
        <v/>
      </c>
      <c r="L5314" s="116" t="str">
        <f t="shared" ca="1" si="240"/>
        <v>-</v>
      </c>
      <c r="M5314" s="111" t="str">
        <f>IF(E5314="","",VLOOKUP(E5314,[1]PROJECTES!$C$14:$Z$5000,21,FALSE))</f>
        <v/>
      </c>
      <c r="N5314" s="117"/>
      <c r="O5314" s="118" t="s">
        <v>222</v>
      </c>
      <c r="P5314" s="119"/>
      <c r="Q5314" s="84"/>
      <c r="R5314" s="125"/>
      <c r="S5314" s="166"/>
      <c r="T5314" s="167"/>
    </row>
    <row r="5315" spans="1:20" s="121" customFormat="1" ht="20.100000000000001" customHeight="1" x14ac:dyDescent="0.3">
      <c r="A5315" s="80"/>
      <c r="B5315" s="110" t="str">
        <f>IF(E5315="","",VLOOKUP(E5315,[1]PROJECTES!$C$14:$G$5000,2,FALSE))</f>
        <v/>
      </c>
      <c r="C5315" s="80"/>
      <c r="D5315" s="283" t="str">
        <f>IF(E5315="","",VLOOKUP(E5315,[1]PROJECTES!$C$14:$G$5000,5,FALSE))</f>
        <v/>
      </c>
      <c r="E5315" s="79"/>
      <c r="F5315" s="110" t="str">
        <f>IF(I5315="","",VLOOKUP(I5315,[1]PROJECTES!$C$14:$G$5000,2,FALSE))</f>
        <v/>
      </c>
      <c r="G5315" s="112" t="str">
        <f>IF(E5315="","",VLOOKUP(E5315,[1]PROJECTES!$C$14:$G$5000,4,FALSE))</f>
        <v/>
      </c>
      <c r="H5315" s="95"/>
      <c r="I5315" s="113" t="str">
        <f>IF(H5315="","",VLOOKUP(H5315,BD!B$2:C$16,2,FALSE))</f>
        <v/>
      </c>
      <c r="J5315" s="114"/>
      <c r="K5315" s="115" t="str">
        <f t="shared" si="239"/>
        <v/>
      </c>
      <c r="L5315" s="116" t="str">
        <f t="shared" ca="1" si="240"/>
        <v>-</v>
      </c>
      <c r="M5315" s="111" t="str">
        <f>IF(E5315="","",VLOOKUP(E5315,[1]PROJECTES!$C$14:$Z$5000,21,FALSE))</f>
        <v/>
      </c>
      <c r="N5315" s="117"/>
      <c r="O5315" s="118" t="s">
        <v>222</v>
      </c>
      <c r="P5315" s="119"/>
      <c r="Q5315" s="84"/>
      <c r="R5315" s="125"/>
      <c r="S5315" s="166"/>
      <c r="T5315" s="167"/>
    </row>
    <row r="5316" spans="1:20" s="121" customFormat="1" ht="20.100000000000001" customHeight="1" x14ac:dyDescent="0.3">
      <c r="A5316" s="80"/>
      <c r="B5316" s="110" t="str">
        <f>IF(E5316="","",VLOOKUP(E5316,[1]PROJECTES!$C$14:$G$5000,2,FALSE))</f>
        <v/>
      </c>
      <c r="C5316" s="80"/>
      <c r="D5316" s="283" t="str">
        <f>IF(E5316="","",VLOOKUP(E5316,[1]PROJECTES!$C$14:$G$5000,5,FALSE))</f>
        <v/>
      </c>
      <c r="E5316" s="79"/>
      <c r="F5316" s="110" t="str">
        <f>IF(I5316="","",VLOOKUP(I5316,[1]PROJECTES!$C$14:$G$5000,2,FALSE))</f>
        <v/>
      </c>
      <c r="G5316" s="112" t="str">
        <f>IF(E5316="","",VLOOKUP(E5316,[1]PROJECTES!$C$14:$G$5000,4,FALSE))</f>
        <v/>
      </c>
      <c r="H5316" s="95"/>
      <c r="I5316" s="113" t="str">
        <f>IF(H5316="","",VLOOKUP(H5316,BD!B$2:C$16,2,FALSE))</f>
        <v/>
      </c>
      <c r="J5316" s="114"/>
      <c r="K5316" s="115" t="str">
        <f t="shared" si="239"/>
        <v/>
      </c>
      <c r="L5316" s="116" t="str">
        <f t="shared" ca="1" si="240"/>
        <v>-</v>
      </c>
      <c r="M5316" s="111" t="str">
        <f>IF(E5316="","",VLOOKUP(E5316,[1]PROJECTES!$C$14:$Z$5000,21,FALSE))</f>
        <v/>
      </c>
      <c r="N5316" s="117"/>
      <c r="O5316" s="118" t="s">
        <v>222</v>
      </c>
      <c r="P5316" s="119"/>
      <c r="Q5316" s="84"/>
      <c r="R5316" s="125"/>
      <c r="S5316" s="166"/>
      <c r="T5316" s="167"/>
    </row>
    <row r="5317" spans="1:20" s="121" customFormat="1" ht="20.100000000000001" customHeight="1" x14ac:dyDescent="0.3">
      <c r="A5317" s="80"/>
      <c r="B5317" s="110" t="str">
        <f>IF(E5317="","",VLOOKUP(E5317,[1]PROJECTES!$C$14:$G$5000,2,FALSE))</f>
        <v/>
      </c>
      <c r="C5317" s="80"/>
      <c r="D5317" s="283" t="str">
        <f>IF(E5317="","",VLOOKUP(E5317,[1]PROJECTES!$C$14:$G$5000,5,FALSE))</f>
        <v/>
      </c>
      <c r="E5317" s="79"/>
      <c r="F5317" s="110" t="str">
        <f>IF(I5317="","",VLOOKUP(I5317,[1]PROJECTES!$C$14:$G$5000,2,FALSE))</f>
        <v/>
      </c>
      <c r="G5317" s="112" t="str">
        <f>IF(E5317="","",VLOOKUP(E5317,[1]PROJECTES!$C$14:$G$5000,4,FALSE))</f>
        <v/>
      </c>
      <c r="H5317" s="95"/>
      <c r="I5317" s="113" t="str">
        <f>IF(H5317="","",VLOOKUP(H5317,BD!B$2:C$16,2,FALSE))</f>
        <v/>
      </c>
      <c r="J5317" s="114"/>
      <c r="K5317" s="115" t="str">
        <f t="shared" si="239"/>
        <v/>
      </c>
      <c r="L5317" s="116" t="str">
        <f t="shared" ca="1" si="240"/>
        <v>-</v>
      </c>
      <c r="M5317" s="111" t="str">
        <f>IF(E5317="","",VLOOKUP(E5317,[1]PROJECTES!$C$14:$Z$5000,21,FALSE))</f>
        <v/>
      </c>
      <c r="N5317" s="117"/>
      <c r="O5317" s="118" t="s">
        <v>222</v>
      </c>
      <c r="P5317" s="119"/>
      <c r="Q5317" s="84"/>
      <c r="R5317" s="125"/>
      <c r="S5317" s="166"/>
      <c r="T5317" s="167"/>
    </row>
    <row r="5318" spans="1:20" s="121" customFormat="1" ht="20.100000000000001" customHeight="1" x14ac:dyDescent="0.3">
      <c r="A5318" s="80"/>
      <c r="B5318" s="110" t="str">
        <f>IF(E5318="","",VLOOKUP(E5318,[1]PROJECTES!$C$14:$G$5000,2,FALSE))</f>
        <v/>
      </c>
      <c r="C5318" s="80"/>
      <c r="D5318" s="283" t="str">
        <f>IF(E5318="","",VLOOKUP(E5318,[1]PROJECTES!$C$14:$G$5000,5,FALSE))</f>
        <v/>
      </c>
      <c r="E5318" s="79"/>
      <c r="F5318" s="110" t="str">
        <f>IF(I5318="","",VLOOKUP(I5318,[1]PROJECTES!$C$14:$G$5000,2,FALSE))</f>
        <v/>
      </c>
      <c r="G5318" s="112" t="str">
        <f>IF(E5318="","",VLOOKUP(E5318,[1]PROJECTES!$C$14:$G$5000,4,FALSE))</f>
        <v/>
      </c>
      <c r="H5318" s="95"/>
      <c r="I5318" s="113" t="str">
        <f>IF(H5318="","",VLOOKUP(H5318,BD!B$2:C$16,2,FALSE))</f>
        <v/>
      </c>
      <c r="J5318" s="114"/>
      <c r="K5318" s="115" t="str">
        <f t="shared" si="239"/>
        <v/>
      </c>
      <c r="L5318" s="116" t="str">
        <f t="shared" ca="1" si="240"/>
        <v>-</v>
      </c>
      <c r="M5318" s="111" t="str">
        <f>IF(E5318="","",VLOOKUP(E5318,[1]PROJECTES!$C$14:$Z$5000,21,FALSE))</f>
        <v/>
      </c>
      <c r="N5318" s="117"/>
      <c r="O5318" s="118" t="s">
        <v>222</v>
      </c>
      <c r="P5318" s="119"/>
      <c r="Q5318" s="84"/>
      <c r="R5318" s="125"/>
      <c r="S5318" s="166"/>
      <c r="T5318" s="167"/>
    </row>
    <row r="5319" spans="1:20" s="121" customFormat="1" ht="20.100000000000001" customHeight="1" x14ac:dyDescent="0.3">
      <c r="A5319" s="80"/>
      <c r="B5319" s="110" t="str">
        <f>IF(E5319="","",VLOOKUP(E5319,[1]PROJECTES!$C$14:$G$5000,2,FALSE))</f>
        <v/>
      </c>
      <c r="C5319" s="80"/>
      <c r="D5319" s="283" t="str">
        <f>IF(E5319="","",VLOOKUP(E5319,[1]PROJECTES!$C$14:$G$5000,5,FALSE))</f>
        <v/>
      </c>
      <c r="E5319" s="79"/>
      <c r="F5319" s="110" t="str">
        <f>IF(I5319="","",VLOOKUP(I5319,[1]PROJECTES!$C$14:$G$5000,2,FALSE))</f>
        <v/>
      </c>
      <c r="G5319" s="112" t="str">
        <f>IF(E5319="","",VLOOKUP(E5319,[1]PROJECTES!$C$14:$G$5000,4,FALSE))</f>
        <v/>
      </c>
      <c r="H5319" s="95"/>
      <c r="I5319" s="113" t="str">
        <f>IF(H5319="","",VLOOKUP(H5319,BD!B$2:C$16,2,FALSE))</f>
        <v/>
      </c>
      <c r="J5319" s="114"/>
      <c r="K5319" s="115" t="str">
        <f t="shared" si="239"/>
        <v/>
      </c>
      <c r="L5319" s="116" t="str">
        <f t="shared" ca="1" si="240"/>
        <v>-</v>
      </c>
      <c r="M5319" s="111" t="str">
        <f>IF(E5319="","",VLOOKUP(E5319,[1]PROJECTES!$C$14:$Z$5000,21,FALSE))</f>
        <v/>
      </c>
      <c r="N5319" s="117"/>
      <c r="O5319" s="118" t="s">
        <v>222</v>
      </c>
      <c r="P5319" s="119"/>
      <c r="Q5319" s="84"/>
      <c r="R5319" s="125"/>
      <c r="S5319" s="166"/>
      <c r="T5319" s="167"/>
    </row>
    <row r="5320" spans="1:20" s="121" customFormat="1" ht="20.100000000000001" customHeight="1" x14ac:dyDescent="0.3">
      <c r="A5320" s="80"/>
      <c r="B5320" s="110" t="str">
        <f>IF(E5320="","",VLOOKUP(E5320,[1]PROJECTES!$C$14:$G$5000,2,FALSE))</f>
        <v/>
      </c>
      <c r="C5320" s="80"/>
      <c r="D5320" s="283" t="str">
        <f>IF(E5320="","",VLOOKUP(E5320,[1]PROJECTES!$C$14:$G$5000,5,FALSE))</f>
        <v/>
      </c>
      <c r="E5320" s="79"/>
      <c r="F5320" s="110" t="str">
        <f>IF(I5320="","",VLOOKUP(I5320,[1]PROJECTES!$C$14:$G$5000,2,FALSE))</f>
        <v/>
      </c>
      <c r="G5320" s="112" t="str">
        <f>IF(E5320="","",VLOOKUP(E5320,[1]PROJECTES!$C$14:$G$5000,4,FALSE))</f>
        <v/>
      </c>
      <c r="H5320" s="95"/>
      <c r="I5320" s="113" t="str">
        <f>IF(H5320="","",VLOOKUP(H5320,BD!B$2:C$16,2,FALSE))</f>
        <v/>
      </c>
      <c r="J5320" s="114"/>
      <c r="K5320" s="115" t="str">
        <f t="shared" si="239"/>
        <v/>
      </c>
      <c r="L5320" s="116" t="str">
        <f t="shared" ca="1" si="240"/>
        <v>-</v>
      </c>
      <c r="M5320" s="111" t="str">
        <f>IF(E5320="","",VLOOKUP(E5320,[1]PROJECTES!$C$14:$Z$5000,21,FALSE))</f>
        <v/>
      </c>
      <c r="N5320" s="117"/>
      <c r="O5320" s="118" t="s">
        <v>222</v>
      </c>
      <c r="P5320" s="119"/>
      <c r="Q5320" s="84"/>
      <c r="R5320" s="125"/>
      <c r="S5320" s="166"/>
      <c r="T5320" s="167"/>
    </row>
    <row r="5321" spans="1:20" s="121" customFormat="1" ht="20.100000000000001" customHeight="1" x14ac:dyDescent="0.3">
      <c r="A5321" s="80"/>
      <c r="B5321" s="110" t="str">
        <f>IF(E5321="","",VLOOKUP(E5321,[1]PROJECTES!$C$14:$G$5000,2,FALSE))</f>
        <v/>
      </c>
      <c r="C5321" s="80"/>
      <c r="D5321" s="283" t="str">
        <f>IF(E5321="","",VLOOKUP(E5321,[1]PROJECTES!$C$14:$G$5000,5,FALSE))</f>
        <v/>
      </c>
      <c r="E5321" s="79"/>
      <c r="F5321" s="110" t="str">
        <f>IF(I5321="","",VLOOKUP(I5321,[1]PROJECTES!$C$14:$G$5000,2,FALSE))</f>
        <v/>
      </c>
      <c r="G5321" s="112" t="str">
        <f>IF(E5321="","",VLOOKUP(E5321,[1]PROJECTES!$C$14:$G$5000,4,FALSE))</f>
        <v/>
      </c>
      <c r="H5321" s="95"/>
      <c r="I5321" s="113" t="str">
        <f>IF(H5321="","",VLOOKUP(H5321,BD!B$2:C$16,2,FALSE))</f>
        <v/>
      </c>
      <c r="J5321" s="114"/>
      <c r="K5321" s="115" t="str">
        <f t="shared" si="239"/>
        <v/>
      </c>
      <c r="L5321" s="116" t="str">
        <f t="shared" ca="1" si="240"/>
        <v>-</v>
      </c>
      <c r="M5321" s="111" t="str">
        <f>IF(E5321="","",VLOOKUP(E5321,[1]PROJECTES!$C$14:$Z$5000,21,FALSE))</f>
        <v/>
      </c>
      <c r="N5321" s="117"/>
      <c r="O5321" s="118" t="s">
        <v>222</v>
      </c>
      <c r="P5321" s="119"/>
      <c r="Q5321" s="84"/>
      <c r="R5321" s="125"/>
      <c r="S5321" s="166"/>
      <c r="T5321" s="167"/>
    </row>
    <row r="5322" spans="1:20" s="121" customFormat="1" ht="20.100000000000001" customHeight="1" x14ac:dyDescent="0.3">
      <c r="A5322" s="80"/>
      <c r="B5322" s="110" t="str">
        <f>IF(E5322="","",VLOOKUP(E5322,[1]PROJECTES!$C$14:$G$5000,2,FALSE))</f>
        <v/>
      </c>
      <c r="C5322" s="80"/>
      <c r="D5322" s="283" t="str">
        <f>IF(E5322="","",VLOOKUP(E5322,[1]PROJECTES!$C$14:$G$5000,5,FALSE))</f>
        <v/>
      </c>
      <c r="E5322" s="79"/>
      <c r="F5322" s="110" t="str">
        <f>IF(I5322="","",VLOOKUP(I5322,[1]PROJECTES!$C$14:$G$5000,2,FALSE))</f>
        <v/>
      </c>
      <c r="G5322" s="112" t="str">
        <f>IF(E5322="","",VLOOKUP(E5322,[1]PROJECTES!$C$14:$G$5000,4,FALSE))</f>
        <v/>
      </c>
      <c r="H5322" s="95"/>
      <c r="I5322" s="113" t="str">
        <f>IF(H5322="","",VLOOKUP(H5322,BD!B$2:C$16,2,FALSE))</f>
        <v/>
      </c>
      <c r="J5322" s="114"/>
      <c r="K5322" s="115" t="str">
        <f t="shared" si="239"/>
        <v/>
      </c>
      <c r="L5322" s="116" t="str">
        <f t="shared" ca="1" si="240"/>
        <v>-</v>
      </c>
      <c r="M5322" s="111" t="str">
        <f>IF(E5322="","",VLOOKUP(E5322,[1]PROJECTES!$C$14:$Z$5000,21,FALSE))</f>
        <v/>
      </c>
      <c r="N5322" s="117"/>
      <c r="O5322" s="118" t="s">
        <v>222</v>
      </c>
      <c r="P5322" s="119"/>
      <c r="Q5322" s="84"/>
      <c r="R5322" s="125"/>
      <c r="S5322" s="166"/>
      <c r="T5322" s="167"/>
    </row>
    <row r="5323" spans="1:20" s="121" customFormat="1" ht="20.100000000000001" customHeight="1" x14ac:dyDescent="0.3">
      <c r="A5323" s="80"/>
      <c r="B5323" s="110" t="str">
        <f>IF(E5323="","",VLOOKUP(E5323,[1]PROJECTES!$C$14:$G$5000,2,FALSE))</f>
        <v/>
      </c>
      <c r="C5323" s="80"/>
      <c r="D5323" s="283" t="str">
        <f>IF(E5323="","",VLOOKUP(E5323,[1]PROJECTES!$C$14:$G$5000,5,FALSE))</f>
        <v/>
      </c>
      <c r="E5323" s="79"/>
      <c r="F5323" s="110" t="str">
        <f>IF(I5323="","",VLOOKUP(I5323,[1]PROJECTES!$C$14:$G$5000,2,FALSE))</f>
        <v/>
      </c>
      <c r="G5323" s="112" t="str">
        <f>IF(E5323="","",VLOOKUP(E5323,[1]PROJECTES!$C$14:$G$5000,4,FALSE))</f>
        <v/>
      </c>
      <c r="H5323" s="95"/>
      <c r="I5323" s="113" t="str">
        <f>IF(H5323="","",VLOOKUP(H5323,BD!B$2:C$16,2,FALSE))</f>
        <v/>
      </c>
      <c r="J5323" s="114"/>
      <c r="K5323" s="115" t="str">
        <f t="shared" si="239"/>
        <v/>
      </c>
      <c r="L5323" s="116" t="str">
        <f t="shared" ca="1" si="240"/>
        <v>-</v>
      </c>
      <c r="M5323" s="111" t="str">
        <f>IF(E5323="","",VLOOKUP(E5323,[1]PROJECTES!$C$14:$Z$5000,21,FALSE))</f>
        <v/>
      </c>
      <c r="N5323" s="117"/>
      <c r="O5323" s="118" t="s">
        <v>222</v>
      </c>
      <c r="P5323" s="119"/>
      <c r="Q5323" s="84"/>
      <c r="R5323" s="125"/>
      <c r="S5323" s="166"/>
      <c r="T5323" s="167"/>
    </row>
    <row r="5324" spans="1:20" s="121" customFormat="1" ht="20.100000000000001" customHeight="1" x14ac:dyDescent="0.3">
      <c r="A5324" s="80"/>
      <c r="B5324" s="110" t="str">
        <f>IF(E5324="","",VLOOKUP(E5324,[1]PROJECTES!$C$14:$G$5000,2,FALSE))</f>
        <v/>
      </c>
      <c r="C5324" s="80"/>
      <c r="D5324" s="283" t="str">
        <f>IF(E5324="","",VLOOKUP(E5324,[1]PROJECTES!$C$14:$G$5000,5,FALSE))</f>
        <v/>
      </c>
      <c r="E5324" s="79"/>
      <c r="F5324" s="110" t="str">
        <f>IF(I5324="","",VLOOKUP(I5324,[1]PROJECTES!$C$14:$G$5000,2,FALSE))</f>
        <v/>
      </c>
      <c r="G5324" s="112" t="str">
        <f>IF(E5324="","",VLOOKUP(E5324,[1]PROJECTES!$C$14:$G$5000,4,FALSE))</f>
        <v/>
      </c>
      <c r="H5324" s="95"/>
      <c r="I5324" s="113" t="str">
        <f>IF(H5324="","",VLOOKUP(H5324,BD!B$2:C$16,2,FALSE))</f>
        <v/>
      </c>
      <c r="J5324" s="114"/>
      <c r="K5324" s="115" t="str">
        <f t="shared" si="239"/>
        <v/>
      </c>
      <c r="L5324" s="116" t="str">
        <f t="shared" ca="1" si="240"/>
        <v>-</v>
      </c>
      <c r="M5324" s="111" t="str">
        <f>IF(E5324="","",VLOOKUP(E5324,[1]PROJECTES!$C$14:$Z$5000,21,FALSE))</f>
        <v/>
      </c>
      <c r="N5324" s="117"/>
      <c r="O5324" s="118" t="s">
        <v>222</v>
      </c>
      <c r="P5324" s="119"/>
      <c r="Q5324" s="84"/>
      <c r="R5324" s="125"/>
      <c r="S5324" s="166"/>
      <c r="T5324" s="167"/>
    </row>
    <row r="5325" spans="1:20" s="121" customFormat="1" ht="20.100000000000001" customHeight="1" x14ac:dyDescent="0.3">
      <c r="A5325" s="80"/>
      <c r="B5325" s="110" t="str">
        <f>IF(E5325="","",VLOOKUP(E5325,[1]PROJECTES!$C$14:$G$5000,2,FALSE))</f>
        <v/>
      </c>
      <c r="C5325" s="80"/>
      <c r="D5325" s="283" t="str">
        <f>IF(E5325="","",VLOOKUP(E5325,[1]PROJECTES!$C$14:$G$5000,5,FALSE))</f>
        <v/>
      </c>
      <c r="E5325" s="79"/>
      <c r="F5325" s="110" t="str">
        <f>IF(I5325="","",VLOOKUP(I5325,[1]PROJECTES!$C$14:$G$5000,2,FALSE))</f>
        <v/>
      </c>
      <c r="G5325" s="112" t="str">
        <f>IF(E5325="","",VLOOKUP(E5325,[1]PROJECTES!$C$14:$G$5000,4,FALSE))</f>
        <v/>
      </c>
      <c r="H5325" s="95"/>
      <c r="I5325" s="113" t="str">
        <f>IF(H5325="","",VLOOKUP(H5325,BD!B$2:C$16,2,FALSE))</f>
        <v/>
      </c>
      <c r="J5325" s="114"/>
      <c r="K5325" s="115" t="str">
        <f t="shared" si="239"/>
        <v/>
      </c>
      <c r="L5325" s="116" t="str">
        <f t="shared" ca="1" si="240"/>
        <v>-</v>
      </c>
      <c r="M5325" s="111" t="str">
        <f>IF(E5325="","",VLOOKUP(E5325,[1]PROJECTES!$C$14:$Z$5000,21,FALSE))</f>
        <v/>
      </c>
      <c r="N5325" s="117"/>
      <c r="O5325" s="118" t="s">
        <v>222</v>
      </c>
      <c r="P5325" s="119"/>
      <c r="Q5325" s="84"/>
      <c r="R5325" s="125"/>
      <c r="S5325" s="166"/>
      <c r="T5325" s="167"/>
    </row>
    <row r="5326" spans="1:20" s="121" customFormat="1" ht="20.100000000000001" customHeight="1" x14ac:dyDescent="0.3">
      <c r="A5326" s="80"/>
      <c r="B5326" s="110" t="str">
        <f>IF(E5326="","",VLOOKUP(E5326,[1]PROJECTES!$C$14:$G$5000,2,FALSE))</f>
        <v/>
      </c>
      <c r="C5326" s="80"/>
      <c r="D5326" s="283" t="str">
        <f>IF(E5326="","",VLOOKUP(E5326,[1]PROJECTES!$C$14:$G$5000,5,FALSE))</f>
        <v/>
      </c>
      <c r="E5326" s="79"/>
      <c r="F5326" s="110" t="str">
        <f>IF(I5326="","",VLOOKUP(I5326,[1]PROJECTES!$C$14:$G$5000,2,FALSE))</f>
        <v/>
      </c>
      <c r="G5326" s="112" t="str">
        <f>IF(E5326="","",VLOOKUP(E5326,[1]PROJECTES!$C$14:$G$5000,4,FALSE))</f>
        <v/>
      </c>
      <c r="H5326" s="95"/>
      <c r="I5326" s="113" t="str">
        <f>IF(H5326="","",VLOOKUP(H5326,BD!B$2:C$16,2,FALSE))</f>
        <v/>
      </c>
      <c r="J5326" s="114"/>
      <c r="K5326" s="115" t="str">
        <f t="shared" si="239"/>
        <v/>
      </c>
      <c r="L5326" s="116" t="str">
        <f t="shared" ca="1" si="240"/>
        <v>-</v>
      </c>
      <c r="M5326" s="111" t="str">
        <f>IF(E5326="","",VLOOKUP(E5326,[1]PROJECTES!$C$14:$Z$5000,21,FALSE))</f>
        <v/>
      </c>
      <c r="N5326" s="117"/>
      <c r="O5326" s="118" t="s">
        <v>222</v>
      </c>
      <c r="P5326" s="119"/>
      <c r="Q5326" s="84"/>
      <c r="R5326" s="125"/>
      <c r="S5326" s="166"/>
      <c r="T5326" s="167"/>
    </row>
    <row r="5327" spans="1:20" s="121" customFormat="1" ht="20.100000000000001" customHeight="1" x14ac:dyDescent="0.3">
      <c r="A5327" s="80"/>
      <c r="B5327" s="110" t="str">
        <f>IF(E5327="","",VLOOKUP(E5327,[1]PROJECTES!$C$14:$G$5000,2,FALSE))</f>
        <v/>
      </c>
      <c r="C5327" s="80"/>
      <c r="D5327" s="283" t="str">
        <f>IF(E5327="","",VLOOKUP(E5327,[1]PROJECTES!$C$14:$G$5000,5,FALSE))</f>
        <v/>
      </c>
      <c r="E5327" s="79"/>
      <c r="F5327" s="110" t="str">
        <f>IF(I5327="","",VLOOKUP(I5327,[1]PROJECTES!$C$14:$G$5000,2,FALSE))</f>
        <v/>
      </c>
      <c r="G5327" s="112" t="str">
        <f>IF(E5327="","",VLOOKUP(E5327,[1]PROJECTES!$C$14:$G$5000,4,FALSE))</f>
        <v/>
      </c>
      <c r="H5327" s="95"/>
      <c r="I5327" s="113" t="str">
        <f>IF(H5327="","",VLOOKUP(H5327,BD!B$2:C$16,2,FALSE))</f>
        <v/>
      </c>
      <c r="J5327" s="114"/>
      <c r="K5327" s="115" t="str">
        <f t="shared" si="239"/>
        <v/>
      </c>
      <c r="L5327" s="116" t="str">
        <f t="shared" ca="1" si="240"/>
        <v>-</v>
      </c>
      <c r="M5327" s="111" t="str">
        <f>IF(E5327="","",VLOOKUP(E5327,[1]PROJECTES!$C$14:$Z$5000,21,FALSE))</f>
        <v/>
      </c>
      <c r="N5327" s="117"/>
      <c r="O5327" s="118" t="s">
        <v>222</v>
      </c>
      <c r="P5327" s="119"/>
      <c r="Q5327" s="84"/>
      <c r="R5327" s="125"/>
      <c r="S5327" s="166"/>
      <c r="T5327" s="167"/>
    </row>
    <row r="5328" spans="1:20" s="121" customFormat="1" ht="20.100000000000001" customHeight="1" x14ac:dyDescent="0.3">
      <c r="A5328" s="80"/>
      <c r="B5328" s="110" t="str">
        <f>IF(E5328="","",VLOOKUP(E5328,[1]PROJECTES!$C$14:$G$5000,2,FALSE))</f>
        <v/>
      </c>
      <c r="C5328" s="80"/>
      <c r="D5328" s="283" t="str">
        <f>IF(E5328="","",VLOOKUP(E5328,[1]PROJECTES!$C$14:$G$5000,5,FALSE))</f>
        <v/>
      </c>
      <c r="E5328" s="79"/>
      <c r="F5328" s="110" t="str">
        <f>IF(I5328="","",VLOOKUP(I5328,[1]PROJECTES!$C$14:$G$5000,2,FALSE))</f>
        <v/>
      </c>
      <c r="G5328" s="112" t="str">
        <f>IF(E5328="","",VLOOKUP(E5328,[1]PROJECTES!$C$14:$G$5000,4,FALSE))</f>
        <v/>
      </c>
      <c r="H5328" s="95"/>
      <c r="I5328" s="113" t="str">
        <f>IF(H5328="","",VLOOKUP(H5328,BD!B$2:C$16,2,FALSE))</f>
        <v/>
      </c>
      <c r="J5328" s="114"/>
      <c r="K5328" s="115" t="str">
        <f t="shared" si="239"/>
        <v/>
      </c>
      <c r="L5328" s="116" t="str">
        <f t="shared" ca="1" si="240"/>
        <v>-</v>
      </c>
      <c r="M5328" s="111" t="str">
        <f>IF(E5328="","",VLOOKUP(E5328,[1]PROJECTES!$C$14:$Z$5000,21,FALSE))</f>
        <v/>
      </c>
      <c r="N5328" s="117"/>
      <c r="O5328" s="118" t="s">
        <v>222</v>
      </c>
      <c r="P5328" s="119"/>
      <c r="Q5328" s="84"/>
      <c r="R5328" s="125"/>
      <c r="S5328" s="166"/>
      <c r="T5328" s="167"/>
    </row>
    <row r="5329" spans="1:20" s="121" customFormat="1" ht="20.100000000000001" customHeight="1" x14ac:dyDescent="0.3">
      <c r="A5329" s="80"/>
      <c r="B5329" s="110" t="str">
        <f>IF(E5329="","",VLOOKUP(E5329,[1]PROJECTES!$C$14:$G$5000,2,FALSE))</f>
        <v/>
      </c>
      <c r="C5329" s="80"/>
      <c r="D5329" s="283" t="str">
        <f>IF(E5329="","",VLOOKUP(E5329,[1]PROJECTES!$C$14:$G$5000,5,FALSE))</f>
        <v/>
      </c>
      <c r="E5329" s="79"/>
      <c r="F5329" s="110" t="str">
        <f>IF(I5329="","",VLOOKUP(I5329,[1]PROJECTES!$C$14:$G$5000,2,FALSE))</f>
        <v/>
      </c>
      <c r="G5329" s="112" t="str">
        <f>IF(E5329="","",VLOOKUP(E5329,[1]PROJECTES!$C$14:$G$5000,4,FALSE))</f>
        <v/>
      </c>
      <c r="H5329" s="95"/>
      <c r="I5329" s="113" t="str">
        <f>IF(H5329="","",VLOOKUP(H5329,BD!B$2:C$16,2,FALSE))</f>
        <v/>
      </c>
      <c r="J5329" s="114"/>
      <c r="K5329" s="115" t="str">
        <f t="shared" si="239"/>
        <v/>
      </c>
      <c r="L5329" s="116" t="str">
        <f t="shared" ca="1" si="240"/>
        <v>-</v>
      </c>
      <c r="M5329" s="111" t="str">
        <f>IF(E5329="","",VLOOKUP(E5329,[1]PROJECTES!$C$14:$Z$5000,21,FALSE))</f>
        <v/>
      </c>
      <c r="N5329" s="117"/>
      <c r="O5329" s="118" t="s">
        <v>222</v>
      </c>
      <c r="P5329" s="119"/>
      <c r="Q5329" s="84"/>
      <c r="R5329" s="125"/>
      <c r="S5329" s="166"/>
      <c r="T5329" s="167"/>
    </row>
    <row r="5330" spans="1:20" s="121" customFormat="1" ht="20.100000000000001" customHeight="1" x14ac:dyDescent="0.3">
      <c r="A5330" s="80"/>
      <c r="B5330" s="110" t="str">
        <f>IF(E5330="","",VLOOKUP(E5330,[1]PROJECTES!$C$14:$G$5000,2,FALSE))</f>
        <v/>
      </c>
      <c r="C5330" s="80"/>
      <c r="D5330" s="283" t="str">
        <f>IF(E5330="","",VLOOKUP(E5330,[1]PROJECTES!$C$14:$G$5000,5,FALSE))</f>
        <v/>
      </c>
      <c r="E5330" s="79"/>
      <c r="F5330" s="110" t="str">
        <f>IF(I5330="","",VLOOKUP(I5330,[1]PROJECTES!$C$14:$G$5000,2,FALSE))</f>
        <v/>
      </c>
      <c r="G5330" s="112" t="str">
        <f>IF(E5330="","",VLOOKUP(E5330,[1]PROJECTES!$C$14:$G$5000,4,FALSE))</f>
        <v/>
      </c>
      <c r="H5330" s="95"/>
      <c r="I5330" s="113" t="str">
        <f>IF(H5330="","",VLOOKUP(H5330,BD!B$2:C$16,2,FALSE))</f>
        <v/>
      </c>
      <c r="J5330" s="114"/>
      <c r="K5330" s="115" t="str">
        <f t="shared" si="239"/>
        <v/>
      </c>
      <c r="L5330" s="116" t="str">
        <f t="shared" ca="1" si="240"/>
        <v>-</v>
      </c>
      <c r="M5330" s="111" t="str">
        <f>IF(E5330="","",VLOOKUP(E5330,[1]PROJECTES!$C$14:$Z$5000,21,FALSE))</f>
        <v/>
      </c>
      <c r="N5330" s="117"/>
      <c r="O5330" s="118" t="s">
        <v>222</v>
      </c>
      <c r="P5330" s="119"/>
      <c r="Q5330" s="84"/>
      <c r="R5330" s="125"/>
      <c r="S5330" s="166"/>
      <c r="T5330" s="167"/>
    </row>
    <row r="5331" spans="1:20" s="121" customFormat="1" ht="20.100000000000001" customHeight="1" x14ac:dyDescent="0.3">
      <c r="A5331" s="80"/>
      <c r="B5331" s="110" t="str">
        <f>IF(E5331="","",VLOOKUP(E5331,[1]PROJECTES!$C$14:$G$5000,2,FALSE))</f>
        <v/>
      </c>
      <c r="C5331" s="80"/>
      <c r="D5331" s="283" t="str">
        <f>IF(E5331="","",VLOOKUP(E5331,[1]PROJECTES!$C$14:$G$5000,5,FALSE))</f>
        <v/>
      </c>
      <c r="E5331" s="79"/>
      <c r="F5331" s="110" t="str">
        <f>IF(I5331="","",VLOOKUP(I5331,[1]PROJECTES!$C$14:$G$5000,2,FALSE))</f>
        <v/>
      </c>
      <c r="G5331" s="112" t="str">
        <f>IF(E5331="","",VLOOKUP(E5331,[1]PROJECTES!$C$14:$G$5000,4,FALSE))</f>
        <v/>
      </c>
      <c r="H5331" s="95"/>
      <c r="I5331" s="113" t="str">
        <f>IF(H5331="","",VLOOKUP(H5331,BD!B$2:C$16,2,FALSE))</f>
        <v/>
      </c>
      <c r="J5331" s="114"/>
      <c r="K5331" s="115" t="str">
        <f t="shared" si="239"/>
        <v/>
      </c>
      <c r="L5331" s="116" t="str">
        <f t="shared" ca="1" si="240"/>
        <v>-</v>
      </c>
      <c r="M5331" s="111" t="str">
        <f>IF(E5331="","",VLOOKUP(E5331,[1]PROJECTES!$C$14:$Z$5000,21,FALSE))</f>
        <v/>
      </c>
      <c r="N5331" s="117"/>
      <c r="O5331" s="118" t="s">
        <v>222</v>
      </c>
      <c r="P5331" s="119"/>
      <c r="Q5331" s="84"/>
      <c r="R5331" s="125"/>
      <c r="S5331" s="166"/>
      <c r="T5331" s="167"/>
    </row>
    <row r="5332" spans="1:20" s="121" customFormat="1" ht="20.100000000000001" customHeight="1" x14ac:dyDescent="0.3">
      <c r="A5332" s="80"/>
      <c r="B5332" s="110" t="str">
        <f>IF(E5332="","",VLOOKUP(E5332,[1]PROJECTES!$C$14:$G$5000,2,FALSE))</f>
        <v/>
      </c>
      <c r="C5332" s="80"/>
      <c r="D5332" s="283" t="str">
        <f>IF(E5332="","",VLOOKUP(E5332,[1]PROJECTES!$C$14:$G$5000,5,FALSE))</f>
        <v/>
      </c>
      <c r="E5332" s="79"/>
      <c r="F5332" s="110" t="str">
        <f>IF(I5332="","",VLOOKUP(I5332,[1]PROJECTES!$C$14:$G$5000,2,FALSE))</f>
        <v/>
      </c>
      <c r="G5332" s="112" t="str">
        <f>IF(E5332="","",VLOOKUP(E5332,[1]PROJECTES!$C$14:$G$5000,4,FALSE))</f>
        <v/>
      </c>
      <c r="H5332" s="95"/>
      <c r="I5332" s="113" t="str">
        <f>IF(H5332="","",VLOOKUP(H5332,BD!B$2:C$16,2,FALSE))</f>
        <v/>
      </c>
      <c r="J5332" s="114"/>
      <c r="K5332" s="115" t="str">
        <f t="shared" si="239"/>
        <v/>
      </c>
      <c r="L5332" s="116" t="str">
        <f t="shared" ca="1" si="240"/>
        <v>-</v>
      </c>
      <c r="M5332" s="111" t="str">
        <f>IF(E5332="","",VLOOKUP(E5332,[1]PROJECTES!$C$14:$Z$5000,21,FALSE))</f>
        <v/>
      </c>
      <c r="N5332" s="117"/>
      <c r="O5332" s="118" t="s">
        <v>222</v>
      </c>
      <c r="P5332" s="119"/>
      <c r="Q5332" s="84"/>
      <c r="R5332" s="125"/>
      <c r="S5332" s="166"/>
      <c r="T5332" s="167"/>
    </row>
    <row r="5333" spans="1:20" s="121" customFormat="1" ht="20.100000000000001" customHeight="1" x14ac:dyDescent="0.3">
      <c r="A5333" s="80"/>
      <c r="B5333" s="110" t="str">
        <f>IF(E5333="","",VLOOKUP(E5333,[1]PROJECTES!$C$14:$G$5000,2,FALSE))</f>
        <v/>
      </c>
      <c r="C5333" s="80"/>
      <c r="D5333" s="283" t="str">
        <f>IF(E5333="","",VLOOKUP(E5333,[1]PROJECTES!$C$14:$G$5000,5,FALSE))</f>
        <v/>
      </c>
      <c r="E5333" s="79"/>
      <c r="F5333" s="110" t="str">
        <f>IF(I5333="","",VLOOKUP(I5333,[1]PROJECTES!$C$14:$G$5000,2,FALSE))</f>
        <v/>
      </c>
      <c r="G5333" s="112" t="str">
        <f>IF(E5333="","",VLOOKUP(E5333,[1]PROJECTES!$C$14:$G$5000,4,FALSE))</f>
        <v/>
      </c>
      <c r="H5333" s="95"/>
      <c r="I5333" s="113" t="str">
        <f>IF(H5333="","",VLOOKUP(H5333,BD!B$2:C$16,2,FALSE))</f>
        <v/>
      </c>
      <c r="J5333" s="114"/>
      <c r="K5333" s="115" t="str">
        <f t="shared" si="239"/>
        <v/>
      </c>
      <c r="L5333" s="116" t="str">
        <f t="shared" ca="1" si="240"/>
        <v>-</v>
      </c>
      <c r="M5333" s="111" t="str">
        <f>IF(E5333="","",VLOOKUP(E5333,[1]PROJECTES!$C$14:$Z$5000,21,FALSE))</f>
        <v/>
      </c>
      <c r="N5333" s="117"/>
      <c r="O5333" s="118" t="s">
        <v>222</v>
      </c>
      <c r="P5333" s="119"/>
      <c r="Q5333" s="84"/>
      <c r="R5333" s="125"/>
      <c r="S5333" s="166"/>
      <c r="T5333" s="167"/>
    </row>
    <row r="5334" spans="1:20" s="121" customFormat="1" ht="20.100000000000001" customHeight="1" x14ac:dyDescent="0.3">
      <c r="A5334" s="80"/>
      <c r="B5334" s="110" t="str">
        <f>IF(E5334="","",VLOOKUP(E5334,[1]PROJECTES!$C$14:$G$5000,2,FALSE))</f>
        <v/>
      </c>
      <c r="C5334" s="80"/>
      <c r="D5334" s="283" t="str">
        <f>IF(E5334="","",VLOOKUP(E5334,[1]PROJECTES!$C$14:$G$5000,5,FALSE))</f>
        <v/>
      </c>
      <c r="E5334" s="79"/>
      <c r="F5334" s="110" t="str">
        <f>IF(I5334="","",VLOOKUP(I5334,[1]PROJECTES!$C$14:$G$5000,2,FALSE))</f>
        <v/>
      </c>
      <c r="G5334" s="112" t="str">
        <f>IF(E5334="","",VLOOKUP(E5334,[1]PROJECTES!$C$14:$G$5000,4,FALSE))</f>
        <v/>
      </c>
      <c r="H5334" s="95"/>
      <c r="I5334" s="113" t="str">
        <f>IF(H5334="","",VLOOKUP(H5334,BD!B$2:C$16,2,FALSE))</f>
        <v/>
      </c>
      <c r="J5334" s="114"/>
      <c r="K5334" s="115" t="str">
        <f t="shared" si="239"/>
        <v/>
      </c>
      <c r="L5334" s="116" t="str">
        <f t="shared" ca="1" si="240"/>
        <v>-</v>
      </c>
      <c r="M5334" s="111" t="str">
        <f>IF(E5334="","",VLOOKUP(E5334,[1]PROJECTES!$C$14:$Z$5000,21,FALSE))</f>
        <v/>
      </c>
      <c r="N5334" s="117"/>
      <c r="O5334" s="118" t="s">
        <v>222</v>
      </c>
      <c r="P5334" s="119"/>
      <c r="Q5334" s="84"/>
      <c r="R5334" s="125"/>
      <c r="S5334" s="166"/>
      <c r="T5334" s="167"/>
    </row>
    <row r="5335" spans="1:20" s="121" customFormat="1" ht="20.100000000000001" customHeight="1" x14ac:dyDescent="0.3">
      <c r="A5335" s="80"/>
      <c r="B5335" s="110" t="str">
        <f>IF(E5335="","",VLOOKUP(E5335,[1]PROJECTES!$C$14:$G$5000,2,FALSE))</f>
        <v/>
      </c>
      <c r="C5335" s="80"/>
      <c r="D5335" s="283" t="str">
        <f>IF(E5335="","",VLOOKUP(E5335,[1]PROJECTES!$C$14:$G$5000,5,FALSE))</f>
        <v/>
      </c>
      <c r="E5335" s="79"/>
      <c r="F5335" s="110" t="str">
        <f>IF(I5335="","",VLOOKUP(I5335,[1]PROJECTES!$C$14:$G$5000,2,FALSE))</f>
        <v/>
      </c>
      <c r="G5335" s="112" t="str">
        <f>IF(E5335="","",VLOOKUP(E5335,[1]PROJECTES!$C$14:$G$5000,4,FALSE))</f>
        <v/>
      </c>
      <c r="H5335" s="95"/>
      <c r="I5335" s="113" t="str">
        <f>IF(H5335="","",VLOOKUP(H5335,BD!B$2:C$16,2,FALSE))</f>
        <v/>
      </c>
      <c r="J5335" s="114"/>
      <c r="K5335" s="115" t="str">
        <f t="shared" si="239"/>
        <v/>
      </c>
      <c r="L5335" s="116" t="str">
        <f t="shared" ca="1" si="240"/>
        <v>-</v>
      </c>
      <c r="M5335" s="111" t="str">
        <f>IF(E5335="","",VLOOKUP(E5335,[1]PROJECTES!$C$14:$Z$5000,21,FALSE))</f>
        <v/>
      </c>
      <c r="N5335" s="117"/>
      <c r="O5335" s="118" t="s">
        <v>222</v>
      </c>
      <c r="P5335" s="119"/>
      <c r="Q5335" s="84"/>
      <c r="R5335" s="125"/>
      <c r="S5335" s="166"/>
      <c r="T5335" s="167"/>
    </row>
    <row r="5336" spans="1:20" s="121" customFormat="1" ht="20.100000000000001" customHeight="1" x14ac:dyDescent="0.3">
      <c r="A5336" s="80"/>
      <c r="B5336" s="110" t="str">
        <f>IF(E5336="","",VLOOKUP(E5336,[1]PROJECTES!$C$14:$G$5000,2,FALSE))</f>
        <v/>
      </c>
      <c r="C5336" s="80"/>
      <c r="D5336" s="283" t="str">
        <f>IF(E5336="","",VLOOKUP(E5336,[1]PROJECTES!$C$14:$G$5000,5,FALSE))</f>
        <v/>
      </c>
      <c r="E5336" s="79"/>
      <c r="F5336" s="110" t="str">
        <f>IF(I5336="","",VLOOKUP(I5336,[1]PROJECTES!$C$14:$G$5000,2,FALSE))</f>
        <v/>
      </c>
      <c r="G5336" s="112" t="str">
        <f>IF(E5336="","",VLOOKUP(E5336,[1]PROJECTES!$C$14:$G$5000,4,FALSE))</f>
        <v/>
      </c>
      <c r="H5336" s="95"/>
      <c r="I5336" s="113" t="str">
        <f>IF(H5336="","",VLOOKUP(H5336,BD!B$2:C$16,2,FALSE))</f>
        <v/>
      </c>
      <c r="J5336" s="114"/>
      <c r="K5336" s="115" t="str">
        <f t="shared" si="239"/>
        <v/>
      </c>
      <c r="L5336" s="116" t="str">
        <f t="shared" ca="1" si="240"/>
        <v>-</v>
      </c>
      <c r="M5336" s="111" t="str">
        <f>IF(E5336="","",VLOOKUP(E5336,[1]PROJECTES!$C$14:$Z$5000,21,FALSE))</f>
        <v/>
      </c>
      <c r="N5336" s="117"/>
      <c r="O5336" s="118" t="s">
        <v>222</v>
      </c>
      <c r="P5336" s="119"/>
      <c r="Q5336" s="84"/>
      <c r="R5336" s="125"/>
      <c r="S5336" s="166"/>
      <c r="T5336" s="167"/>
    </row>
    <row r="5337" spans="1:20" s="121" customFormat="1" ht="20.100000000000001" customHeight="1" x14ac:dyDescent="0.3">
      <c r="A5337" s="80"/>
      <c r="B5337" s="110" t="str">
        <f>IF(E5337="","",VLOOKUP(E5337,[1]PROJECTES!$C$14:$G$5000,2,FALSE))</f>
        <v/>
      </c>
      <c r="C5337" s="80"/>
      <c r="D5337" s="283" t="str">
        <f>IF(E5337="","",VLOOKUP(E5337,[1]PROJECTES!$C$14:$G$5000,5,FALSE))</f>
        <v/>
      </c>
      <c r="E5337" s="79"/>
      <c r="F5337" s="110" t="str">
        <f>IF(I5337="","",VLOOKUP(I5337,[1]PROJECTES!$C$14:$G$5000,2,FALSE))</f>
        <v/>
      </c>
      <c r="G5337" s="112" t="str">
        <f>IF(E5337="","",VLOOKUP(E5337,[1]PROJECTES!$C$14:$G$5000,4,FALSE))</f>
        <v/>
      </c>
      <c r="H5337" s="95"/>
      <c r="I5337" s="113" t="str">
        <f>IF(H5337="","",VLOOKUP(H5337,BD!B$2:C$16,2,FALSE))</f>
        <v/>
      </c>
      <c r="J5337" s="114"/>
      <c r="K5337" s="115" t="str">
        <f t="shared" si="239"/>
        <v/>
      </c>
      <c r="L5337" s="116" t="str">
        <f t="shared" ca="1" si="240"/>
        <v>-</v>
      </c>
      <c r="M5337" s="111" t="str">
        <f>IF(E5337="","",VLOOKUP(E5337,[1]PROJECTES!$C$14:$Z$5000,21,FALSE))</f>
        <v/>
      </c>
      <c r="N5337" s="117"/>
      <c r="O5337" s="118" t="s">
        <v>222</v>
      </c>
      <c r="P5337" s="119"/>
      <c r="Q5337" s="84"/>
      <c r="R5337" s="125"/>
      <c r="S5337" s="166"/>
      <c r="T5337" s="167"/>
    </row>
    <row r="5338" spans="1:20" s="121" customFormat="1" ht="20.100000000000001" customHeight="1" x14ac:dyDescent="0.3">
      <c r="A5338" s="80"/>
      <c r="B5338" s="110" t="str">
        <f>IF(E5338="","",VLOOKUP(E5338,[1]PROJECTES!$C$14:$G$5000,2,FALSE))</f>
        <v/>
      </c>
      <c r="C5338" s="80"/>
      <c r="D5338" s="283" t="str">
        <f>IF(E5338="","",VLOOKUP(E5338,[1]PROJECTES!$C$14:$G$5000,5,FALSE))</f>
        <v/>
      </c>
      <c r="E5338" s="79"/>
      <c r="F5338" s="110" t="str">
        <f>IF(I5338="","",VLOOKUP(I5338,[1]PROJECTES!$C$14:$G$5000,2,FALSE))</f>
        <v/>
      </c>
      <c r="G5338" s="112" t="str">
        <f>IF(E5338="","",VLOOKUP(E5338,[1]PROJECTES!$C$14:$G$5000,4,FALSE))</f>
        <v/>
      </c>
      <c r="H5338" s="95"/>
      <c r="I5338" s="113" t="str">
        <f>IF(H5338="","",VLOOKUP(H5338,BD!B$2:C$16,2,FALSE))</f>
        <v/>
      </c>
      <c r="J5338" s="114"/>
      <c r="K5338" s="115" t="str">
        <f t="shared" ref="K5338:K5401" si="241">IF(J5338="","",WEEKNUM(J5338,2)-0)</f>
        <v/>
      </c>
      <c r="L5338" s="116" t="str">
        <f t="shared" ca="1" si="240"/>
        <v>-</v>
      </c>
      <c r="M5338" s="111" t="str">
        <f>IF(E5338="","",VLOOKUP(E5338,[1]PROJECTES!$C$14:$Z$5000,21,FALSE))</f>
        <v/>
      </c>
      <c r="N5338" s="117"/>
      <c r="O5338" s="118" t="s">
        <v>222</v>
      </c>
      <c r="P5338" s="119"/>
      <c r="Q5338" s="84"/>
      <c r="R5338" s="125"/>
      <c r="S5338" s="166"/>
      <c r="T5338" s="167"/>
    </row>
    <row r="5339" spans="1:20" s="121" customFormat="1" ht="20.100000000000001" customHeight="1" x14ac:dyDescent="0.3">
      <c r="A5339" s="80"/>
      <c r="B5339" s="110" t="str">
        <f>IF(E5339="","",VLOOKUP(E5339,[1]PROJECTES!$C$14:$G$5000,2,FALSE))</f>
        <v/>
      </c>
      <c r="C5339" s="80"/>
      <c r="D5339" s="283" t="str">
        <f>IF(E5339="","",VLOOKUP(E5339,[1]PROJECTES!$C$14:$G$5000,5,FALSE))</f>
        <v/>
      </c>
      <c r="E5339" s="79"/>
      <c r="F5339" s="110" t="str">
        <f>IF(I5339="","",VLOOKUP(I5339,[1]PROJECTES!$C$14:$G$5000,2,FALSE))</f>
        <v/>
      </c>
      <c r="G5339" s="112" t="str">
        <f>IF(E5339="","",VLOOKUP(E5339,[1]PROJECTES!$C$14:$G$5000,4,FALSE))</f>
        <v/>
      </c>
      <c r="H5339" s="95"/>
      <c r="I5339" s="113" t="str">
        <f>IF(H5339="","",VLOOKUP(H5339,BD!B$2:C$16,2,FALSE))</f>
        <v/>
      </c>
      <c r="J5339" s="114"/>
      <c r="K5339" s="115" t="str">
        <f t="shared" si="241"/>
        <v/>
      </c>
      <c r="L5339" s="116" t="str">
        <f t="shared" ref="L5339:L5402" ca="1" si="242">IF(M5339="","-",IF(G5339="TA","-",+M5339-TODAY()))</f>
        <v>-</v>
      </c>
      <c r="M5339" s="111" t="str">
        <f>IF(E5339="","",VLOOKUP(E5339,[1]PROJECTES!$C$14:$Z$5000,21,FALSE))</f>
        <v/>
      </c>
      <c r="N5339" s="117"/>
      <c r="O5339" s="118" t="s">
        <v>222</v>
      </c>
      <c r="P5339" s="119"/>
      <c r="Q5339" s="84"/>
      <c r="R5339" s="125"/>
      <c r="S5339" s="166"/>
      <c r="T5339" s="167"/>
    </row>
    <row r="5340" spans="1:20" s="121" customFormat="1" ht="20.100000000000001" customHeight="1" x14ac:dyDescent="0.3">
      <c r="A5340" s="80"/>
      <c r="B5340" s="110" t="str">
        <f>IF(E5340="","",VLOOKUP(E5340,[1]PROJECTES!$C$14:$G$5000,2,FALSE))</f>
        <v/>
      </c>
      <c r="C5340" s="80"/>
      <c r="D5340" s="283" t="str">
        <f>IF(E5340="","",VLOOKUP(E5340,[1]PROJECTES!$C$14:$G$5000,5,FALSE))</f>
        <v/>
      </c>
      <c r="E5340" s="79"/>
      <c r="F5340" s="110" t="str">
        <f>IF(I5340="","",VLOOKUP(I5340,[1]PROJECTES!$C$14:$G$5000,2,FALSE))</f>
        <v/>
      </c>
      <c r="G5340" s="112" t="str">
        <f>IF(E5340="","",VLOOKUP(E5340,[1]PROJECTES!$C$14:$G$5000,4,FALSE))</f>
        <v/>
      </c>
      <c r="H5340" s="95"/>
      <c r="I5340" s="113" t="str">
        <f>IF(H5340="","",VLOOKUP(H5340,BD!B$2:C$16,2,FALSE))</f>
        <v/>
      </c>
      <c r="J5340" s="114"/>
      <c r="K5340" s="115" t="str">
        <f t="shared" si="241"/>
        <v/>
      </c>
      <c r="L5340" s="116" t="str">
        <f t="shared" ca="1" si="242"/>
        <v>-</v>
      </c>
      <c r="M5340" s="111" t="str">
        <f>IF(E5340="","",VLOOKUP(E5340,[1]PROJECTES!$C$14:$Z$5000,21,FALSE))</f>
        <v/>
      </c>
      <c r="N5340" s="117"/>
      <c r="O5340" s="118" t="s">
        <v>222</v>
      </c>
      <c r="P5340" s="119"/>
      <c r="Q5340" s="84"/>
      <c r="R5340" s="125"/>
      <c r="S5340" s="166"/>
      <c r="T5340" s="167"/>
    </row>
    <row r="5341" spans="1:20" s="121" customFormat="1" ht="20.100000000000001" customHeight="1" x14ac:dyDescent="0.3">
      <c r="A5341" s="80"/>
      <c r="B5341" s="110" t="str">
        <f>IF(E5341="","",VLOOKUP(E5341,[1]PROJECTES!$C$14:$G$5000,2,FALSE))</f>
        <v/>
      </c>
      <c r="C5341" s="80"/>
      <c r="D5341" s="283" t="str">
        <f>IF(E5341="","",VLOOKUP(E5341,[1]PROJECTES!$C$14:$G$5000,5,FALSE))</f>
        <v/>
      </c>
      <c r="E5341" s="79"/>
      <c r="F5341" s="110" t="str">
        <f>IF(I5341="","",VLOOKUP(I5341,[1]PROJECTES!$C$14:$G$5000,2,FALSE))</f>
        <v/>
      </c>
      <c r="G5341" s="112" t="str">
        <f>IF(E5341="","",VLOOKUP(E5341,[1]PROJECTES!$C$14:$G$5000,4,FALSE))</f>
        <v/>
      </c>
      <c r="H5341" s="95"/>
      <c r="I5341" s="113" t="str">
        <f>IF(H5341="","",VLOOKUP(H5341,BD!B$2:C$16,2,FALSE))</f>
        <v/>
      </c>
      <c r="J5341" s="114"/>
      <c r="K5341" s="115" t="str">
        <f t="shared" si="241"/>
        <v/>
      </c>
      <c r="L5341" s="116" t="str">
        <f t="shared" ca="1" si="242"/>
        <v>-</v>
      </c>
      <c r="M5341" s="111" t="str">
        <f>IF(E5341="","",VLOOKUP(E5341,[1]PROJECTES!$C$14:$Z$5000,21,FALSE))</f>
        <v/>
      </c>
      <c r="N5341" s="117"/>
      <c r="O5341" s="118" t="s">
        <v>222</v>
      </c>
      <c r="P5341" s="119"/>
      <c r="Q5341" s="84"/>
      <c r="R5341" s="125"/>
      <c r="S5341" s="166"/>
      <c r="T5341" s="167"/>
    </row>
    <row r="5342" spans="1:20" s="121" customFormat="1" ht="20.100000000000001" customHeight="1" x14ac:dyDescent="0.3">
      <c r="A5342" s="80"/>
      <c r="B5342" s="110" t="str">
        <f>IF(E5342="","",VLOOKUP(E5342,[1]PROJECTES!$C$14:$G$5000,2,FALSE))</f>
        <v/>
      </c>
      <c r="C5342" s="80"/>
      <c r="D5342" s="283" t="str">
        <f>IF(E5342="","",VLOOKUP(E5342,[1]PROJECTES!$C$14:$G$5000,5,FALSE))</f>
        <v/>
      </c>
      <c r="E5342" s="79"/>
      <c r="F5342" s="110" t="str">
        <f>IF(I5342="","",VLOOKUP(I5342,[1]PROJECTES!$C$14:$G$5000,2,FALSE))</f>
        <v/>
      </c>
      <c r="G5342" s="112" t="str">
        <f>IF(E5342="","",VLOOKUP(E5342,[1]PROJECTES!$C$14:$G$5000,4,FALSE))</f>
        <v/>
      </c>
      <c r="H5342" s="95"/>
      <c r="I5342" s="113" t="str">
        <f>IF(H5342="","",VLOOKUP(H5342,BD!B$2:C$16,2,FALSE))</f>
        <v/>
      </c>
      <c r="J5342" s="114"/>
      <c r="K5342" s="115" t="str">
        <f t="shared" si="241"/>
        <v/>
      </c>
      <c r="L5342" s="116" t="str">
        <f t="shared" ca="1" si="242"/>
        <v>-</v>
      </c>
      <c r="M5342" s="111" t="str">
        <f>IF(E5342="","",VLOOKUP(E5342,[1]PROJECTES!$C$14:$Z$5000,21,FALSE))</f>
        <v/>
      </c>
      <c r="N5342" s="117"/>
      <c r="O5342" s="118" t="s">
        <v>222</v>
      </c>
      <c r="P5342" s="119"/>
      <c r="Q5342" s="84"/>
      <c r="R5342" s="125"/>
      <c r="S5342" s="166"/>
      <c r="T5342" s="167"/>
    </row>
    <row r="5343" spans="1:20" s="121" customFormat="1" ht="20.100000000000001" customHeight="1" x14ac:dyDescent="0.3">
      <c r="A5343" s="80"/>
      <c r="B5343" s="110" t="str">
        <f>IF(E5343="","",VLOOKUP(E5343,[1]PROJECTES!$C$14:$G$5000,2,FALSE))</f>
        <v/>
      </c>
      <c r="C5343" s="80"/>
      <c r="D5343" s="283" t="str">
        <f>IF(E5343="","",VLOOKUP(E5343,[1]PROJECTES!$C$14:$G$5000,5,FALSE))</f>
        <v/>
      </c>
      <c r="E5343" s="79"/>
      <c r="F5343" s="110" t="str">
        <f>IF(I5343="","",VLOOKUP(I5343,[1]PROJECTES!$C$14:$G$5000,2,FALSE))</f>
        <v/>
      </c>
      <c r="G5343" s="112" t="str">
        <f>IF(E5343="","",VLOOKUP(E5343,[1]PROJECTES!$C$14:$G$5000,4,FALSE))</f>
        <v/>
      </c>
      <c r="H5343" s="95"/>
      <c r="I5343" s="113" t="str">
        <f>IF(H5343="","",VLOOKUP(H5343,BD!B$2:C$16,2,FALSE))</f>
        <v/>
      </c>
      <c r="J5343" s="114"/>
      <c r="K5343" s="115" t="str">
        <f t="shared" si="241"/>
        <v/>
      </c>
      <c r="L5343" s="116" t="str">
        <f t="shared" ca="1" si="242"/>
        <v>-</v>
      </c>
      <c r="M5343" s="111" t="str">
        <f>IF(E5343="","",VLOOKUP(E5343,[1]PROJECTES!$C$14:$Z$5000,21,FALSE))</f>
        <v/>
      </c>
      <c r="N5343" s="117"/>
      <c r="O5343" s="118" t="s">
        <v>222</v>
      </c>
      <c r="P5343" s="119"/>
      <c r="Q5343" s="84"/>
      <c r="R5343" s="125"/>
      <c r="S5343" s="166"/>
      <c r="T5343" s="167"/>
    </row>
    <row r="5344" spans="1:20" s="121" customFormat="1" ht="20.100000000000001" customHeight="1" x14ac:dyDescent="0.3">
      <c r="A5344" s="80"/>
      <c r="B5344" s="110" t="str">
        <f>IF(E5344="","",VLOOKUP(E5344,[1]PROJECTES!$C$14:$G$5000,2,FALSE))</f>
        <v/>
      </c>
      <c r="C5344" s="80"/>
      <c r="D5344" s="283" t="str">
        <f>IF(E5344="","",VLOOKUP(E5344,[1]PROJECTES!$C$14:$G$5000,5,FALSE))</f>
        <v/>
      </c>
      <c r="E5344" s="79"/>
      <c r="F5344" s="110" t="str">
        <f>IF(I5344="","",VLOOKUP(I5344,[1]PROJECTES!$C$14:$G$5000,2,FALSE))</f>
        <v/>
      </c>
      <c r="G5344" s="112" t="str">
        <f>IF(E5344="","",VLOOKUP(E5344,[1]PROJECTES!$C$14:$G$5000,4,FALSE))</f>
        <v/>
      </c>
      <c r="H5344" s="95"/>
      <c r="I5344" s="113" t="str">
        <f>IF(H5344="","",VLOOKUP(H5344,BD!B$2:C$16,2,FALSE))</f>
        <v/>
      </c>
      <c r="J5344" s="114"/>
      <c r="K5344" s="115" t="str">
        <f t="shared" si="241"/>
        <v/>
      </c>
      <c r="L5344" s="116" t="str">
        <f t="shared" ca="1" si="242"/>
        <v>-</v>
      </c>
      <c r="M5344" s="111" t="str">
        <f>IF(E5344="","",VLOOKUP(E5344,[1]PROJECTES!$C$14:$Z$5000,21,FALSE))</f>
        <v/>
      </c>
      <c r="N5344" s="117"/>
      <c r="O5344" s="118" t="s">
        <v>222</v>
      </c>
      <c r="P5344" s="119"/>
      <c r="Q5344" s="84"/>
      <c r="R5344" s="125"/>
      <c r="S5344" s="166"/>
      <c r="T5344" s="167"/>
    </row>
    <row r="5345" spans="1:20" s="121" customFormat="1" ht="20.100000000000001" customHeight="1" x14ac:dyDescent="0.3">
      <c r="A5345" s="80"/>
      <c r="B5345" s="110" t="str">
        <f>IF(E5345="","",VLOOKUP(E5345,[1]PROJECTES!$C$14:$G$5000,2,FALSE))</f>
        <v/>
      </c>
      <c r="C5345" s="80"/>
      <c r="D5345" s="283" t="str">
        <f>IF(E5345="","",VLOOKUP(E5345,[1]PROJECTES!$C$14:$G$5000,5,FALSE))</f>
        <v/>
      </c>
      <c r="E5345" s="79"/>
      <c r="F5345" s="110" t="str">
        <f>IF(I5345="","",VLOOKUP(I5345,[1]PROJECTES!$C$14:$G$5000,2,FALSE))</f>
        <v/>
      </c>
      <c r="G5345" s="112" t="str">
        <f>IF(E5345="","",VLOOKUP(E5345,[1]PROJECTES!$C$14:$G$5000,4,FALSE))</f>
        <v/>
      </c>
      <c r="H5345" s="95"/>
      <c r="I5345" s="113" t="str">
        <f>IF(H5345="","",VLOOKUP(H5345,BD!B$2:C$16,2,FALSE))</f>
        <v/>
      </c>
      <c r="J5345" s="114"/>
      <c r="K5345" s="115" t="str">
        <f t="shared" si="241"/>
        <v/>
      </c>
      <c r="L5345" s="116" t="str">
        <f t="shared" ca="1" si="242"/>
        <v>-</v>
      </c>
      <c r="M5345" s="111" t="str">
        <f>IF(E5345="","",VLOOKUP(E5345,[1]PROJECTES!$C$14:$Z$5000,21,FALSE))</f>
        <v/>
      </c>
      <c r="N5345" s="117"/>
      <c r="O5345" s="118" t="s">
        <v>222</v>
      </c>
      <c r="P5345" s="119"/>
      <c r="Q5345" s="84"/>
      <c r="R5345" s="125"/>
      <c r="S5345" s="166"/>
      <c r="T5345" s="167"/>
    </row>
    <row r="5346" spans="1:20" s="121" customFormat="1" ht="20.100000000000001" customHeight="1" x14ac:dyDescent="0.3">
      <c r="A5346" s="80"/>
      <c r="B5346" s="110" t="str">
        <f>IF(E5346="","",VLOOKUP(E5346,[1]PROJECTES!$C$14:$G$5000,2,FALSE))</f>
        <v/>
      </c>
      <c r="C5346" s="80"/>
      <c r="D5346" s="283" t="str">
        <f>IF(E5346="","",VLOOKUP(E5346,[1]PROJECTES!$C$14:$G$5000,5,FALSE))</f>
        <v/>
      </c>
      <c r="E5346" s="79"/>
      <c r="F5346" s="110" t="str">
        <f>IF(I5346="","",VLOOKUP(I5346,[1]PROJECTES!$C$14:$G$5000,2,FALSE))</f>
        <v/>
      </c>
      <c r="G5346" s="112" t="str">
        <f>IF(E5346="","",VLOOKUP(E5346,[1]PROJECTES!$C$14:$G$5000,4,FALSE))</f>
        <v/>
      </c>
      <c r="H5346" s="95"/>
      <c r="I5346" s="113" t="str">
        <f>IF(H5346="","",VLOOKUP(H5346,BD!B$2:C$16,2,FALSE))</f>
        <v/>
      </c>
      <c r="J5346" s="114"/>
      <c r="K5346" s="115" t="str">
        <f t="shared" si="241"/>
        <v/>
      </c>
      <c r="L5346" s="116" t="str">
        <f t="shared" ca="1" si="242"/>
        <v>-</v>
      </c>
      <c r="M5346" s="111" t="str">
        <f>IF(E5346="","",VLOOKUP(E5346,[1]PROJECTES!$C$14:$Z$5000,21,FALSE))</f>
        <v/>
      </c>
      <c r="N5346" s="117"/>
      <c r="O5346" s="118" t="s">
        <v>222</v>
      </c>
      <c r="P5346" s="119"/>
      <c r="Q5346" s="84"/>
      <c r="R5346" s="125"/>
      <c r="S5346" s="166"/>
      <c r="T5346" s="167"/>
    </row>
    <row r="5347" spans="1:20" s="121" customFormat="1" ht="20.100000000000001" customHeight="1" x14ac:dyDescent="0.3">
      <c r="A5347" s="80"/>
      <c r="B5347" s="110" t="str">
        <f>IF(E5347="","",VLOOKUP(E5347,[1]PROJECTES!$C$14:$G$5000,2,FALSE))</f>
        <v/>
      </c>
      <c r="C5347" s="80"/>
      <c r="D5347" s="283" t="str">
        <f>IF(E5347="","",VLOOKUP(E5347,[1]PROJECTES!$C$14:$G$5000,5,FALSE))</f>
        <v/>
      </c>
      <c r="E5347" s="79"/>
      <c r="F5347" s="110" t="str">
        <f>IF(I5347="","",VLOOKUP(I5347,[1]PROJECTES!$C$14:$G$5000,2,FALSE))</f>
        <v/>
      </c>
      <c r="G5347" s="112" t="str">
        <f>IF(E5347="","",VLOOKUP(E5347,[1]PROJECTES!$C$14:$G$5000,4,FALSE))</f>
        <v/>
      </c>
      <c r="H5347" s="95"/>
      <c r="I5347" s="113" t="str">
        <f>IF(H5347="","",VLOOKUP(H5347,BD!B$2:C$16,2,FALSE))</f>
        <v/>
      </c>
      <c r="J5347" s="114"/>
      <c r="K5347" s="115" t="str">
        <f t="shared" si="241"/>
        <v/>
      </c>
      <c r="L5347" s="116" t="str">
        <f t="shared" ca="1" si="242"/>
        <v>-</v>
      </c>
      <c r="M5347" s="111" t="str">
        <f>IF(E5347="","",VLOOKUP(E5347,[1]PROJECTES!$C$14:$Z$5000,21,FALSE))</f>
        <v/>
      </c>
      <c r="N5347" s="117"/>
      <c r="O5347" s="118" t="s">
        <v>222</v>
      </c>
      <c r="P5347" s="119"/>
      <c r="Q5347" s="84"/>
      <c r="R5347" s="125"/>
      <c r="S5347" s="166"/>
      <c r="T5347" s="167"/>
    </row>
    <row r="5348" spans="1:20" s="121" customFormat="1" ht="20.100000000000001" customHeight="1" x14ac:dyDescent="0.3">
      <c r="A5348" s="80"/>
      <c r="B5348" s="110" t="str">
        <f>IF(E5348="","",VLOOKUP(E5348,[1]PROJECTES!$C$14:$G$5000,2,FALSE))</f>
        <v/>
      </c>
      <c r="C5348" s="80"/>
      <c r="D5348" s="283" t="str">
        <f>IF(E5348="","",VLOOKUP(E5348,[1]PROJECTES!$C$14:$G$5000,5,FALSE))</f>
        <v/>
      </c>
      <c r="E5348" s="79"/>
      <c r="F5348" s="110" t="str">
        <f>IF(I5348="","",VLOOKUP(I5348,[1]PROJECTES!$C$14:$G$5000,2,FALSE))</f>
        <v/>
      </c>
      <c r="G5348" s="112" t="str">
        <f>IF(E5348="","",VLOOKUP(E5348,[1]PROJECTES!$C$14:$G$5000,4,FALSE))</f>
        <v/>
      </c>
      <c r="H5348" s="95"/>
      <c r="I5348" s="113" t="str">
        <f>IF(H5348="","",VLOOKUP(H5348,BD!B$2:C$16,2,FALSE))</f>
        <v/>
      </c>
      <c r="J5348" s="114"/>
      <c r="K5348" s="115" t="str">
        <f t="shared" si="241"/>
        <v/>
      </c>
      <c r="L5348" s="116" t="str">
        <f t="shared" ca="1" si="242"/>
        <v>-</v>
      </c>
      <c r="M5348" s="111" t="str">
        <f>IF(E5348="","",VLOOKUP(E5348,[1]PROJECTES!$C$14:$Z$5000,21,FALSE))</f>
        <v/>
      </c>
      <c r="N5348" s="117"/>
      <c r="O5348" s="118" t="s">
        <v>222</v>
      </c>
      <c r="P5348" s="119"/>
      <c r="Q5348" s="84"/>
      <c r="R5348" s="125"/>
      <c r="S5348" s="166"/>
      <c r="T5348" s="167"/>
    </row>
    <row r="5349" spans="1:20" s="121" customFormat="1" ht="20.100000000000001" customHeight="1" x14ac:dyDescent="0.3">
      <c r="A5349" s="80"/>
      <c r="B5349" s="110" t="str">
        <f>IF(E5349="","",VLOOKUP(E5349,[1]PROJECTES!$C$14:$G$5000,2,FALSE))</f>
        <v/>
      </c>
      <c r="C5349" s="80"/>
      <c r="D5349" s="283" t="str">
        <f>IF(E5349="","",VLOOKUP(E5349,[1]PROJECTES!$C$14:$G$5000,5,FALSE))</f>
        <v/>
      </c>
      <c r="E5349" s="79"/>
      <c r="F5349" s="110" t="str">
        <f>IF(I5349="","",VLOOKUP(I5349,[1]PROJECTES!$C$14:$G$5000,2,FALSE))</f>
        <v/>
      </c>
      <c r="G5349" s="112" t="str">
        <f>IF(E5349="","",VLOOKUP(E5349,[1]PROJECTES!$C$14:$G$5000,4,FALSE))</f>
        <v/>
      </c>
      <c r="H5349" s="95"/>
      <c r="I5349" s="113" t="str">
        <f>IF(H5349="","",VLOOKUP(H5349,BD!B$2:C$16,2,FALSE))</f>
        <v/>
      </c>
      <c r="J5349" s="114"/>
      <c r="K5349" s="115" t="str">
        <f t="shared" si="241"/>
        <v/>
      </c>
      <c r="L5349" s="116" t="str">
        <f t="shared" ca="1" si="242"/>
        <v>-</v>
      </c>
      <c r="M5349" s="111" t="str">
        <f>IF(E5349="","",VLOOKUP(E5349,[1]PROJECTES!$C$14:$Z$5000,21,FALSE))</f>
        <v/>
      </c>
      <c r="N5349" s="117"/>
      <c r="O5349" s="118" t="s">
        <v>222</v>
      </c>
      <c r="P5349" s="119"/>
      <c r="Q5349" s="84"/>
      <c r="R5349" s="125"/>
      <c r="S5349" s="166"/>
      <c r="T5349" s="167"/>
    </row>
    <row r="5350" spans="1:20" s="121" customFormat="1" ht="20.100000000000001" customHeight="1" x14ac:dyDescent="0.3">
      <c r="A5350" s="80"/>
      <c r="B5350" s="110" t="str">
        <f>IF(E5350="","",VLOOKUP(E5350,[1]PROJECTES!$C$14:$G$5000,2,FALSE))</f>
        <v/>
      </c>
      <c r="C5350" s="80"/>
      <c r="D5350" s="283" t="str">
        <f>IF(E5350="","",VLOOKUP(E5350,[1]PROJECTES!$C$14:$G$5000,5,FALSE))</f>
        <v/>
      </c>
      <c r="E5350" s="79"/>
      <c r="F5350" s="110" t="str">
        <f>IF(I5350="","",VLOOKUP(I5350,[1]PROJECTES!$C$14:$G$5000,2,FALSE))</f>
        <v/>
      </c>
      <c r="G5350" s="112" t="str">
        <f>IF(E5350="","",VLOOKUP(E5350,[1]PROJECTES!$C$14:$G$5000,4,FALSE))</f>
        <v/>
      </c>
      <c r="H5350" s="95"/>
      <c r="I5350" s="113" t="str">
        <f>IF(H5350="","",VLOOKUP(H5350,BD!B$2:C$16,2,FALSE))</f>
        <v/>
      </c>
      <c r="J5350" s="114"/>
      <c r="K5350" s="115" t="str">
        <f t="shared" si="241"/>
        <v/>
      </c>
      <c r="L5350" s="116" t="str">
        <f t="shared" ca="1" si="242"/>
        <v>-</v>
      </c>
      <c r="M5350" s="111" t="str">
        <f>IF(E5350="","",VLOOKUP(E5350,[1]PROJECTES!$C$14:$Z$5000,21,FALSE))</f>
        <v/>
      </c>
      <c r="N5350" s="117"/>
      <c r="O5350" s="118" t="s">
        <v>222</v>
      </c>
      <c r="P5350" s="119"/>
      <c r="Q5350" s="84"/>
      <c r="R5350" s="125"/>
      <c r="S5350" s="166"/>
      <c r="T5350" s="167"/>
    </row>
    <row r="5351" spans="1:20" s="121" customFormat="1" ht="20.100000000000001" customHeight="1" x14ac:dyDescent="0.3">
      <c r="A5351" s="80"/>
      <c r="B5351" s="110" t="str">
        <f>IF(E5351="","",VLOOKUP(E5351,[1]PROJECTES!$C$14:$G$5000,2,FALSE))</f>
        <v/>
      </c>
      <c r="C5351" s="80"/>
      <c r="D5351" s="283" t="str">
        <f>IF(E5351="","",VLOOKUP(E5351,[1]PROJECTES!$C$14:$G$5000,5,FALSE))</f>
        <v/>
      </c>
      <c r="E5351" s="79"/>
      <c r="F5351" s="110" t="str">
        <f>IF(I5351="","",VLOOKUP(I5351,[1]PROJECTES!$C$14:$G$5000,2,FALSE))</f>
        <v/>
      </c>
      <c r="G5351" s="112" t="str">
        <f>IF(E5351="","",VLOOKUP(E5351,[1]PROJECTES!$C$14:$G$5000,4,FALSE))</f>
        <v/>
      </c>
      <c r="H5351" s="95"/>
      <c r="I5351" s="113" t="str">
        <f>IF(H5351="","",VLOOKUP(H5351,BD!B$2:C$16,2,FALSE))</f>
        <v/>
      </c>
      <c r="J5351" s="114"/>
      <c r="K5351" s="115" t="str">
        <f t="shared" si="241"/>
        <v/>
      </c>
      <c r="L5351" s="116" t="str">
        <f t="shared" ca="1" si="242"/>
        <v>-</v>
      </c>
      <c r="M5351" s="111" t="str">
        <f>IF(E5351="","",VLOOKUP(E5351,[1]PROJECTES!$C$14:$Z$5000,21,FALSE))</f>
        <v/>
      </c>
      <c r="N5351" s="117"/>
      <c r="O5351" s="118" t="s">
        <v>222</v>
      </c>
      <c r="P5351" s="119"/>
      <c r="Q5351" s="84"/>
      <c r="R5351" s="125"/>
      <c r="S5351" s="166"/>
      <c r="T5351" s="167"/>
    </row>
    <row r="5352" spans="1:20" s="121" customFormat="1" ht="20.100000000000001" customHeight="1" x14ac:dyDescent="0.3">
      <c r="A5352" s="80"/>
      <c r="B5352" s="110" t="str">
        <f>IF(E5352="","",VLOOKUP(E5352,[1]PROJECTES!$C$14:$G$5000,2,FALSE))</f>
        <v/>
      </c>
      <c r="C5352" s="80"/>
      <c r="D5352" s="283" t="str">
        <f>IF(E5352="","",VLOOKUP(E5352,[1]PROJECTES!$C$14:$G$5000,5,FALSE))</f>
        <v/>
      </c>
      <c r="E5352" s="79"/>
      <c r="F5352" s="110" t="str">
        <f>IF(I5352="","",VLOOKUP(I5352,[1]PROJECTES!$C$14:$G$5000,2,FALSE))</f>
        <v/>
      </c>
      <c r="G5352" s="112" t="str">
        <f>IF(E5352="","",VLOOKUP(E5352,[1]PROJECTES!$C$14:$G$5000,4,FALSE))</f>
        <v/>
      </c>
      <c r="H5352" s="95"/>
      <c r="I5352" s="113" t="str">
        <f>IF(H5352="","",VLOOKUP(H5352,BD!B$2:C$16,2,FALSE))</f>
        <v/>
      </c>
      <c r="J5352" s="114"/>
      <c r="K5352" s="115" t="str">
        <f t="shared" si="241"/>
        <v/>
      </c>
      <c r="L5352" s="116" t="str">
        <f t="shared" ca="1" si="242"/>
        <v>-</v>
      </c>
      <c r="M5352" s="111" t="str">
        <f>IF(E5352="","",VLOOKUP(E5352,[1]PROJECTES!$C$14:$Z$5000,21,FALSE))</f>
        <v/>
      </c>
      <c r="N5352" s="117"/>
      <c r="O5352" s="118" t="s">
        <v>222</v>
      </c>
      <c r="P5352" s="119"/>
      <c r="Q5352" s="84"/>
      <c r="R5352" s="125"/>
      <c r="S5352" s="166"/>
      <c r="T5352" s="167"/>
    </row>
    <row r="5353" spans="1:20" s="121" customFormat="1" ht="20.100000000000001" customHeight="1" x14ac:dyDescent="0.3">
      <c r="A5353" s="80"/>
      <c r="B5353" s="110" t="str">
        <f>IF(E5353="","",VLOOKUP(E5353,[1]PROJECTES!$C$14:$G$5000,2,FALSE))</f>
        <v/>
      </c>
      <c r="C5353" s="80"/>
      <c r="D5353" s="283" t="str">
        <f>IF(E5353="","",VLOOKUP(E5353,[1]PROJECTES!$C$14:$G$5000,5,FALSE))</f>
        <v/>
      </c>
      <c r="E5353" s="79"/>
      <c r="F5353" s="110" t="str">
        <f>IF(I5353="","",VLOOKUP(I5353,[1]PROJECTES!$C$14:$G$5000,2,FALSE))</f>
        <v/>
      </c>
      <c r="G5353" s="112" t="str">
        <f>IF(E5353="","",VLOOKUP(E5353,[1]PROJECTES!$C$14:$G$5000,4,FALSE))</f>
        <v/>
      </c>
      <c r="H5353" s="95"/>
      <c r="I5353" s="113" t="str">
        <f>IF(H5353="","",VLOOKUP(H5353,BD!B$2:C$16,2,FALSE))</f>
        <v/>
      </c>
      <c r="J5353" s="114"/>
      <c r="K5353" s="115" t="str">
        <f t="shared" si="241"/>
        <v/>
      </c>
      <c r="L5353" s="116" t="str">
        <f t="shared" ca="1" si="242"/>
        <v>-</v>
      </c>
      <c r="M5353" s="111" t="str">
        <f>IF(E5353="","",VLOOKUP(E5353,[1]PROJECTES!$C$14:$Z$5000,21,FALSE))</f>
        <v/>
      </c>
      <c r="N5353" s="117"/>
      <c r="O5353" s="118" t="s">
        <v>222</v>
      </c>
      <c r="P5353" s="119"/>
      <c r="Q5353" s="84"/>
      <c r="R5353" s="125"/>
      <c r="S5353" s="166"/>
      <c r="T5353" s="167"/>
    </row>
    <row r="5354" spans="1:20" s="121" customFormat="1" ht="20.100000000000001" customHeight="1" x14ac:dyDescent="0.3">
      <c r="A5354" s="80"/>
      <c r="B5354" s="110" t="str">
        <f>IF(E5354="","",VLOOKUP(E5354,[1]PROJECTES!$C$14:$G$5000,2,FALSE))</f>
        <v/>
      </c>
      <c r="C5354" s="80"/>
      <c r="D5354" s="283" t="str">
        <f>IF(E5354="","",VLOOKUP(E5354,[1]PROJECTES!$C$14:$G$5000,5,FALSE))</f>
        <v/>
      </c>
      <c r="E5354" s="79"/>
      <c r="F5354" s="110" t="str">
        <f>IF(I5354="","",VLOOKUP(I5354,[1]PROJECTES!$C$14:$G$5000,2,FALSE))</f>
        <v/>
      </c>
      <c r="G5354" s="112" t="str">
        <f>IF(E5354="","",VLOOKUP(E5354,[1]PROJECTES!$C$14:$G$5000,4,FALSE))</f>
        <v/>
      </c>
      <c r="H5354" s="95"/>
      <c r="I5354" s="113" t="str">
        <f>IF(H5354="","",VLOOKUP(H5354,BD!B$2:C$16,2,FALSE))</f>
        <v/>
      </c>
      <c r="J5354" s="114"/>
      <c r="K5354" s="115" t="str">
        <f t="shared" si="241"/>
        <v/>
      </c>
      <c r="L5354" s="116" t="str">
        <f t="shared" ca="1" si="242"/>
        <v>-</v>
      </c>
      <c r="M5354" s="111" t="str">
        <f>IF(E5354="","",VLOOKUP(E5354,[1]PROJECTES!$C$14:$Z$5000,21,FALSE))</f>
        <v/>
      </c>
      <c r="N5354" s="117"/>
      <c r="O5354" s="118" t="s">
        <v>222</v>
      </c>
      <c r="P5354" s="119"/>
      <c r="Q5354" s="84"/>
      <c r="R5354" s="125"/>
      <c r="S5354" s="166"/>
      <c r="T5354" s="167"/>
    </row>
    <row r="5355" spans="1:20" s="121" customFormat="1" ht="20.100000000000001" customHeight="1" x14ac:dyDescent="0.3">
      <c r="A5355" s="80"/>
      <c r="B5355" s="110" t="str">
        <f>IF(E5355="","",VLOOKUP(E5355,[1]PROJECTES!$C$14:$G$5000,2,FALSE))</f>
        <v/>
      </c>
      <c r="C5355" s="80"/>
      <c r="D5355" s="283" t="str">
        <f>IF(E5355="","",VLOOKUP(E5355,[1]PROJECTES!$C$14:$G$5000,5,FALSE))</f>
        <v/>
      </c>
      <c r="E5355" s="79"/>
      <c r="F5355" s="110" t="str">
        <f>IF(I5355="","",VLOOKUP(I5355,[1]PROJECTES!$C$14:$G$5000,2,FALSE))</f>
        <v/>
      </c>
      <c r="G5355" s="112" t="str">
        <f>IF(E5355="","",VLOOKUP(E5355,[1]PROJECTES!$C$14:$G$5000,4,FALSE))</f>
        <v/>
      </c>
      <c r="H5355" s="95"/>
      <c r="I5355" s="113" t="str">
        <f>IF(H5355="","",VLOOKUP(H5355,BD!B$2:C$16,2,FALSE))</f>
        <v/>
      </c>
      <c r="J5355" s="114"/>
      <c r="K5355" s="115" t="str">
        <f t="shared" si="241"/>
        <v/>
      </c>
      <c r="L5355" s="116" t="str">
        <f t="shared" ca="1" si="242"/>
        <v>-</v>
      </c>
      <c r="M5355" s="111" t="str">
        <f>IF(E5355="","",VLOOKUP(E5355,[1]PROJECTES!$C$14:$Z$5000,21,FALSE))</f>
        <v/>
      </c>
      <c r="N5355" s="117"/>
      <c r="O5355" s="118" t="s">
        <v>222</v>
      </c>
      <c r="P5355" s="119"/>
      <c r="Q5355" s="84"/>
      <c r="R5355" s="125"/>
      <c r="S5355" s="166"/>
      <c r="T5355" s="167"/>
    </row>
    <row r="5356" spans="1:20" s="121" customFormat="1" ht="20.100000000000001" customHeight="1" x14ac:dyDescent="0.3">
      <c r="A5356" s="80"/>
      <c r="B5356" s="110" t="str">
        <f>IF(E5356="","",VLOOKUP(E5356,[1]PROJECTES!$C$14:$G$5000,2,FALSE))</f>
        <v/>
      </c>
      <c r="C5356" s="80"/>
      <c r="D5356" s="283" t="str">
        <f>IF(E5356="","",VLOOKUP(E5356,[1]PROJECTES!$C$14:$G$5000,5,FALSE))</f>
        <v/>
      </c>
      <c r="E5356" s="79"/>
      <c r="F5356" s="110" t="str">
        <f>IF(I5356="","",VLOOKUP(I5356,[1]PROJECTES!$C$14:$G$5000,2,FALSE))</f>
        <v/>
      </c>
      <c r="G5356" s="112" t="str">
        <f>IF(E5356="","",VLOOKUP(E5356,[1]PROJECTES!$C$14:$G$5000,4,FALSE))</f>
        <v/>
      </c>
      <c r="H5356" s="95"/>
      <c r="I5356" s="113" t="str">
        <f>IF(H5356="","",VLOOKUP(H5356,BD!B$2:C$16,2,FALSE))</f>
        <v/>
      </c>
      <c r="J5356" s="114"/>
      <c r="K5356" s="115" t="str">
        <f t="shared" si="241"/>
        <v/>
      </c>
      <c r="L5356" s="116" t="str">
        <f t="shared" ca="1" si="242"/>
        <v>-</v>
      </c>
      <c r="M5356" s="111" t="str">
        <f>IF(E5356="","",VLOOKUP(E5356,[1]PROJECTES!$C$14:$Z$5000,21,FALSE))</f>
        <v/>
      </c>
      <c r="N5356" s="117"/>
      <c r="O5356" s="118" t="s">
        <v>222</v>
      </c>
      <c r="P5356" s="119"/>
      <c r="Q5356" s="84"/>
      <c r="R5356" s="125"/>
      <c r="S5356" s="166"/>
      <c r="T5356" s="167"/>
    </row>
    <row r="5357" spans="1:20" s="121" customFormat="1" ht="20.100000000000001" customHeight="1" x14ac:dyDescent="0.3">
      <c r="A5357" s="80"/>
      <c r="B5357" s="110" t="str">
        <f>IF(E5357="","",VLOOKUP(E5357,[1]PROJECTES!$C$14:$G$5000,2,FALSE))</f>
        <v/>
      </c>
      <c r="C5357" s="80"/>
      <c r="D5357" s="283" t="str">
        <f>IF(E5357="","",VLOOKUP(E5357,[1]PROJECTES!$C$14:$G$5000,5,FALSE))</f>
        <v/>
      </c>
      <c r="E5357" s="79"/>
      <c r="F5357" s="110" t="str">
        <f>IF(I5357="","",VLOOKUP(I5357,[1]PROJECTES!$C$14:$G$5000,2,FALSE))</f>
        <v/>
      </c>
      <c r="G5357" s="112" t="str">
        <f>IF(E5357="","",VLOOKUP(E5357,[1]PROJECTES!$C$14:$G$5000,4,FALSE))</f>
        <v/>
      </c>
      <c r="H5357" s="95"/>
      <c r="I5357" s="113" t="str">
        <f>IF(H5357="","",VLOOKUP(H5357,BD!B$2:C$16,2,FALSE))</f>
        <v/>
      </c>
      <c r="J5357" s="114"/>
      <c r="K5357" s="115" t="str">
        <f t="shared" si="241"/>
        <v/>
      </c>
      <c r="L5357" s="116" t="str">
        <f t="shared" ca="1" si="242"/>
        <v>-</v>
      </c>
      <c r="M5357" s="111" t="str">
        <f>IF(E5357="","",VLOOKUP(E5357,[1]PROJECTES!$C$14:$Z$5000,21,FALSE))</f>
        <v/>
      </c>
      <c r="N5357" s="117"/>
      <c r="O5357" s="118" t="s">
        <v>222</v>
      </c>
      <c r="P5357" s="119"/>
      <c r="Q5357" s="84"/>
      <c r="R5357" s="125"/>
      <c r="S5357" s="166"/>
      <c r="T5357" s="167"/>
    </row>
    <row r="5358" spans="1:20" s="121" customFormat="1" ht="20.100000000000001" customHeight="1" x14ac:dyDescent="0.3">
      <c r="A5358" s="80"/>
      <c r="B5358" s="110" t="str">
        <f>IF(E5358="","",VLOOKUP(E5358,[1]PROJECTES!$C$14:$G$5000,2,FALSE))</f>
        <v/>
      </c>
      <c r="C5358" s="80"/>
      <c r="D5358" s="283" t="str">
        <f>IF(E5358="","",VLOOKUP(E5358,[1]PROJECTES!$C$14:$G$5000,5,FALSE))</f>
        <v/>
      </c>
      <c r="E5358" s="79"/>
      <c r="F5358" s="110" t="str">
        <f>IF(I5358="","",VLOOKUP(I5358,[1]PROJECTES!$C$14:$G$5000,2,FALSE))</f>
        <v/>
      </c>
      <c r="G5358" s="112" t="str">
        <f>IF(E5358="","",VLOOKUP(E5358,[1]PROJECTES!$C$14:$G$5000,4,FALSE))</f>
        <v/>
      </c>
      <c r="H5358" s="95"/>
      <c r="I5358" s="113" t="str">
        <f>IF(H5358="","",VLOOKUP(H5358,BD!B$2:C$16,2,FALSE))</f>
        <v/>
      </c>
      <c r="J5358" s="114"/>
      <c r="K5358" s="115" t="str">
        <f t="shared" si="241"/>
        <v/>
      </c>
      <c r="L5358" s="116" t="str">
        <f t="shared" ca="1" si="242"/>
        <v>-</v>
      </c>
      <c r="M5358" s="111" t="str">
        <f>IF(E5358="","",VLOOKUP(E5358,[1]PROJECTES!$C$14:$Z$5000,21,FALSE))</f>
        <v/>
      </c>
      <c r="N5358" s="117"/>
      <c r="O5358" s="118" t="s">
        <v>222</v>
      </c>
      <c r="P5358" s="119"/>
      <c r="Q5358" s="84"/>
      <c r="R5358" s="125"/>
      <c r="S5358" s="166"/>
      <c r="T5358" s="167"/>
    </row>
    <row r="5359" spans="1:20" s="121" customFormat="1" ht="20.100000000000001" customHeight="1" x14ac:dyDescent="0.3">
      <c r="A5359" s="80"/>
      <c r="B5359" s="110" t="str">
        <f>IF(E5359="","",VLOOKUP(E5359,[1]PROJECTES!$C$14:$G$5000,2,FALSE))</f>
        <v/>
      </c>
      <c r="C5359" s="80"/>
      <c r="D5359" s="283" t="str">
        <f>IF(E5359="","",VLOOKUP(E5359,[1]PROJECTES!$C$14:$G$5000,5,FALSE))</f>
        <v/>
      </c>
      <c r="E5359" s="79"/>
      <c r="F5359" s="110" t="str">
        <f>IF(I5359="","",VLOOKUP(I5359,[1]PROJECTES!$C$14:$G$5000,2,FALSE))</f>
        <v/>
      </c>
      <c r="G5359" s="112" t="str">
        <f>IF(E5359="","",VLOOKUP(E5359,[1]PROJECTES!$C$14:$G$5000,4,FALSE))</f>
        <v/>
      </c>
      <c r="H5359" s="95"/>
      <c r="I5359" s="113" t="str">
        <f>IF(H5359="","",VLOOKUP(H5359,BD!B$2:C$16,2,FALSE))</f>
        <v/>
      </c>
      <c r="J5359" s="114"/>
      <c r="K5359" s="115" t="str">
        <f t="shared" si="241"/>
        <v/>
      </c>
      <c r="L5359" s="116" t="str">
        <f t="shared" ca="1" si="242"/>
        <v>-</v>
      </c>
      <c r="M5359" s="111" t="str">
        <f>IF(E5359="","",VLOOKUP(E5359,[1]PROJECTES!$C$14:$Z$5000,21,FALSE))</f>
        <v/>
      </c>
      <c r="N5359" s="117"/>
      <c r="O5359" s="118" t="s">
        <v>222</v>
      </c>
      <c r="P5359" s="119"/>
      <c r="Q5359" s="84"/>
      <c r="R5359" s="125"/>
      <c r="S5359" s="166"/>
      <c r="T5359" s="167"/>
    </row>
    <row r="5360" spans="1:20" s="121" customFormat="1" ht="20.100000000000001" customHeight="1" x14ac:dyDescent="0.3">
      <c r="A5360" s="80"/>
      <c r="B5360" s="110" t="str">
        <f>IF(E5360="","",VLOOKUP(E5360,[1]PROJECTES!$C$14:$G$5000,2,FALSE))</f>
        <v/>
      </c>
      <c r="C5360" s="80"/>
      <c r="D5360" s="283" t="str">
        <f>IF(E5360="","",VLOOKUP(E5360,[1]PROJECTES!$C$14:$G$5000,5,FALSE))</f>
        <v/>
      </c>
      <c r="E5360" s="79"/>
      <c r="F5360" s="110" t="str">
        <f>IF(I5360="","",VLOOKUP(I5360,[1]PROJECTES!$C$14:$G$5000,2,FALSE))</f>
        <v/>
      </c>
      <c r="G5360" s="112" t="str">
        <f>IF(E5360="","",VLOOKUP(E5360,[1]PROJECTES!$C$14:$G$5000,4,FALSE))</f>
        <v/>
      </c>
      <c r="H5360" s="95"/>
      <c r="I5360" s="113" t="str">
        <f>IF(H5360="","",VLOOKUP(H5360,BD!B$2:C$16,2,FALSE))</f>
        <v/>
      </c>
      <c r="J5360" s="114"/>
      <c r="K5360" s="115" t="str">
        <f t="shared" si="241"/>
        <v/>
      </c>
      <c r="L5360" s="116" t="str">
        <f t="shared" ca="1" si="242"/>
        <v>-</v>
      </c>
      <c r="M5360" s="111" t="str">
        <f>IF(E5360="","",VLOOKUP(E5360,[1]PROJECTES!$C$14:$Z$5000,21,FALSE))</f>
        <v/>
      </c>
      <c r="N5360" s="117"/>
      <c r="O5360" s="118" t="s">
        <v>222</v>
      </c>
      <c r="P5360" s="119"/>
      <c r="Q5360" s="84"/>
      <c r="R5360" s="125"/>
      <c r="S5360" s="166"/>
      <c r="T5360" s="167"/>
    </row>
    <row r="5361" spans="1:20" s="121" customFormat="1" ht="20.100000000000001" customHeight="1" x14ac:dyDescent="0.3">
      <c r="A5361" s="80"/>
      <c r="B5361" s="110" t="str">
        <f>IF(E5361="","",VLOOKUP(E5361,[1]PROJECTES!$C$14:$G$5000,2,FALSE))</f>
        <v/>
      </c>
      <c r="C5361" s="80"/>
      <c r="D5361" s="283" t="str">
        <f>IF(E5361="","",VLOOKUP(E5361,[1]PROJECTES!$C$14:$G$5000,5,FALSE))</f>
        <v/>
      </c>
      <c r="E5361" s="79"/>
      <c r="F5361" s="110" t="str">
        <f>IF(I5361="","",VLOOKUP(I5361,[1]PROJECTES!$C$14:$G$5000,2,FALSE))</f>
        <v/>
      </c>
      <c r="G5361" s="112" t="str">
        <f>IF(E5361="","",VLOOKUP(E5361,[1]PROJECTES!$C$14:$G$5000,4,FALSE))</f>
        <v/>
      </c>
      <c r="H5361" s="95"/>
      <c r="I5361" s="113" t="str">
        <f>IF(H5361="","",VLOOKUP(H5361,BD!B$2:C$16,2,FALSE))</f>
        <v/>
      </c>
      <c r="J5361" s="114"/>
      <c r="K5361" s="115" t="str">
        <f t="shared" si="241"/>
        <v/>
      </c>
      <c r="L5361" s="116" t="str">
        <f t="shared" ca="1" si="242"/>
        <v>-</v>
      </c>
      <c r="M5361" s="111" t="str">
        <f>IF(E5361="","",VLOOKUP(E5361,[1]PROJECTES!$C$14:$Z$5000,21,FALSE))</f>
        <v/>
      </c>
      <c r="N5361" s="117"/>
      <c r="O5361" s="118" t="s">
        <v>222</v>
      </c>
      <c r="P5361" s="119"/>
      <c r="Q5361" s="84"/>
      <c r="R5361" s="125"/>
      <c r="S5361" s="166"/>
      <c r="T5361" s="167"/>
    </row>
    <row r="5362" spans="1:20" s="121" customFormat="1" ht="20.100000000000001" customHeight="1" x14ac:dyDescent="0.3">
      <c r="A5362" s="80"/>
      <c r="B5362" s="110" t="str">
        <f>IF(E5362="","",VLOOKUP(E5362,[1]PROJECTES!$C$14:$G$5000,2,FALSE))</f>
        <v/>
      </c>
      <c r="C5362" s="80"/>
      <c r="D5362" s="283" t="str">
        <f>IF(E5362="","",VLOOKUP(E5362,[1]PROJECTES!$C$14:$G$5000,5,FALSE))</f>
        <v/>
      </c>
      <c r="E5362" s="79"/>
      <c r="F5362" s="110" t="str">
        <f>IF(I5362="","",VLOOKUP(I5362,[1]PROJECTES!$C$14:$G$5000,2,FALSE))</f>
        <v/>
      </c>
      <c r="G5362" s="112" t="str">
        <f>IF(E5362="","",VLOOKUP(E5362,[1]PROJECTES!$C$14:$G$5000,4,FALSE))</f>
        <v/>
      </c>
      <c r="H5362" s="95"/>
      <c r="I5362" s="113" t="str">
        <f>IF(H5362="","",VLOOKUP(H5362,BD!B$2:C$16,2,FALSE))</f>
        <v/>
      </c>
      <c r="J5362" s="114"/>
      <c r="K5362" s="115" t="str">
        <f t="shared" si="241"/>
        <v/>
      </c>
      <c r="L5362" s="116" t="str">
        <f t="shared" ca="1" si="242"/>
        <v>-</v>
      </c>
      <c r="M5362" s="111" t="str">
        <f>IF(E5362="","",VLOOKUP(E5362,[1]PROJECTES!$C$14:$Z$5000,21,FALSE))</f>
        <v/>
      </c>
      <c r="N5362" s="117"/>
      <c r="O5362" s="118" t="s">
        <v>222</v>
      </c>
      <c r="P5362" s="119"/>
      <c r="Q5362" s="84"/>
      <c r="R5362" s="125"/>
      <c r="S5362" s="166"/>
      <c r="T5362" s="167"/>
    </row>
    <row r="5363" spans="1:20" s="121" customFormat="1" ht="20.100000000000001" customHeight="1" x14ac:dyDescent="0.3">
      <c r="A5363" s="80"/>
      <c r="B5363" s="110" t="str">
        <f>IF(E5363="","",VLOOKUP(E5363,[1]PROJECTES!$C$14:$G$5000,2,FALSE))</f>
        <v/>
      </c>
      <c r="C5363" s="80"/>
      <c r="D5363" s="283" t="str">
        <f>IF(E5363="","",VLOOKUP(E5363,[1]PROJECTES!$C$14:$G$5000,5,FALSE))</f>
        <v/>
      </c>
      <c r="E5363" s="79"/>
      <c r="F5363" s="110" t="str">
        <f>IF(I5363="","",VLOOKUP(I5363,[1]PROJECTES!$C$14:$G$5000,2,FALSE))</f>
        <v/>
      </c>
      <c r="G5363" s="112" t="str">
        <f>IF(E5363="","",VLOOKUP(E5363,[1]PROJECTES!$C$14:$G$5000,4,FALSE))</f>
        <v/>
      </c>
      <c r="H5363" s="95"/>
      <c r="I5363" s="113" t="str">
        <f>IF(H5363="","",VLOOKUP(H5363,BD!B$2:C$16,2,FALSE))</f>
        <v/>
      </c>
      <c r="J5363" s="114"/>
      <c r="K5363" s="115" t="str">
        <f t="shared" si="241"/>
        <v/>
      </c>
      <c r="L5363" s="116" t="str">
        <f t="shared" ca="1" si="242"/>
        <v>-</v>
      </c>
      <c r="M5363" s="111" t="str">
        <f>IF(E5363="","",VLOOKUP(E5363,[1]PROJECTES!$C$14:$Z$5000,21,FALSE))</f>
        <v/>
      </c>
      <c r="N5363" s="117"/>
      <c r="O5363" s="118" t="s">
        <v>222</v>
      </c>
      <c r="P5363" s="119"/>
      <c r="Q5363" s="84"/>
      <c r="R5363" s="125"/>
      <c r="S5363" s="166"/>
      <c r="T5363" s="167"/>
    </row>
    <row r="5364" spans="1:20" s="121" customFormat="1" ht="20.100000000000001" customHeight="1" x14ac:dyDescent="0.3">
      <c r="A5364" s="80"/>
      <c r="B5364" s="110" t="str">
        <f>IF(E5364="","",VLOOKUP(E5364,[1]PROJECTES!$C$14:$G$5000,2,FALSE))</f>
        <v/>
      </c>
      <c r="C5364" s="80"/>
      <c r="D5364" s="283" t="str">
        <f>IF(E5364="","",VLOOKUP(E5364,[1]PROJECTES!$C$14:$G$5000,5,FALSE))</f>
        <v/>
      </c>
      <c r="E5364" s="79"/>
      <c r="F5364" s="110" t="str">
        <f>IF(I5364="","",VLOOKUP(I5364,[1]PROJECTES!$C$14:$G$5000,2,FALSE))</f>
        <v/>
      </c>
      <c r="G5364" s="112" t="str">
        <f>IF(E5364="","",VLOOKUP(E5364,[1]PROJECTES!$C$14:$G$5000,4,FALSE))</f>
        <v/>
      </c>
      <c r="H5364" s="95"/>
      <c r="I5364" s="113" t="str">
        <f>IF(H5364="","",VLOOKUP(H5364,BD!B$2:C$16,2,FALSE))</f>
        <v/>
      </c>
      <c r="J5364" s="114"/>
      <c r="K5364" s="115" t="str">
        <f t="shared" si="241"/>
        <v/>
      </c>
      <c r="L5364" s="116" t="str">
        <f t="shared" ca="1" si="242"/>
        <v>-</v>
      </c>
      <c r="M5364" s="111" t="str">
        <f>IF(E5364="","",VLOOKUP(E5364,[1]PROJECTES!$C$14:$Z$5000,21,FALSE))</f>
        <v/>
      </c>
      <c r="N5364" s="117"/>
      <c r="O5364" s="118" t="s">
        <v>222</v>
      </c>
      <c r="P5364" s="119"/>
      <c r="Q5364" s="84"/>
      <c r="R5364" s="125"/>
      <c r="S5364" s="166"/>
      <c r="T5364" s="167"/>
    </row>
    <row r="5365" spans="1:20" s="121" customFormat="1" ht="20.100000000000001" customHeight="1" x14ac:dyDescent="0.3">
      <c r="A5365" s="80"/>
      <c r="B5365" s="110" t="str">
        <f>IF(E5365="","",VLOOKUP(E5365,[1]PROJECTES!$C$14:$G$5000,2,FALSE))</f>
        <v/>
      </c>
      <c r="C5365" s="80"/>
      <c r="D5365" s="283" t="str">
        <f>IF(E5365="","",VLOOKUP(E5365,[1]PROJECTES!$C$14:$G$5000,5,FALSE))</f>
        <v/>
      </c>
      <c r="E5365" s="79"/>
      <c r="F5365" s="110" t="str">
        <f>IF(I5365="","",VLOOKUP(I5365,[1]PROJECTES!$C$14:$G$5000,2,FALSE))</f>
        <v/>
      </c>
      <c r="G5365" s="112" t="str">
        <f>IF(E5365="","",VLOOKUP(E5365,[1]PROJECTES!$C$14:$G$5000,4,FALSE))</f>
        <v/>
      </c>
      <c r="H5365" s="95"/>
      <c r="I5365" s="113" t="str">
        <f>IF(H5365="","",VLOOKUP(H5365,BD!B$2:C$16,2,FALSE))</f>
        <v/>
      </c>
      <c r="J5365" s="114"/>
      <c r="K5365" s="115" t="str">
        <f t="shared" si="241"/>
        <v/>
      </c>
      <c r="L5365" s="116" t="str">
        <f t="shared" ca="1" si="242"/>
        <v>-</v>
      </c>
      <c r="M5365" s="111" t="str">
        <f>IF(E5365="","",VLOOKUP(E5365,[1]PROJECTES!$C$14:$Z$5000,21,FALSE))</f>
        <v/>
      </c>
      <c r="N5365" s="117"/>
      <c r="O5365" s="118" t="s">
        <v>222</v>
      </c>
      <c r="P5365" s="119"/>
      <c r="Q5365" s="84"/>
      <c r="R5365" s="125"/>
      <c r="S5365" s="166"/>
      <c r="T5365" s="167"/>
    </row>
    <row r="5366" spans="1:20" s="121" customFormat="1" ht="20.100000000000001" customHeight="1" x14ac:dyDescent="0.3">
      <c r="A5366" s="80"/>
      <c r="B5366" s="110" t="str">
        <f>IF(E5366="","",VLOOKUP(E5366,[1]PROJECTES!$C$14:$G$5000,2,FALSE))</f>
        <v/>
      </c>
      <c r="C5366" s="80"/>
      <c r="D5366" s="283" t="str">
        <f>IF(E5366="","",VLOOKUP(E5366,[1]PROJECTES!$C$14:$G$5000,5,FALSE))</f>
        <v/>
      </c>
      <c r="E5366" s="79"/>
      <c r="F5366" s="110" t="str">
        <f>IF(I5366="","",VLOOKUP(I5366,[1]PROJECTES!$C$14:$G$5000,2,FALSE))</f>
        <v/>
      </c>
      <c r="G5366" s="112" t="str">
        <f>IF(E5366="","",VLOOKUP(E5366,[1]PROJECTES!$C$14:$G$5000,4,FALSE))</f>
        <v/>
      </c>
      <c r="H5366" s="95"/>
      <c r="I5366" s="113" t="str">
        <f>IF(H5366="","",VLOOKUP(H5366,BD!B$2:C$16,2,FALSE))</f>
        <v/>
      </c>
      <c r="J5366" s="114"/>
      <c r="K5366" s="115" t="str">
        <f t="shared" si="241"/>
        <v/>
      </c>
      <c r="L5366" s="116" t="str">
        <f t="shared" ca="1" si="242"/>
        <v>-</v>
      </c>
      <c r="M5366" s="111" t="str">
        <f>IF(E5366="","",VLOOKUP(E5366,[1]PROJECTES!$C$14:$Z$5000,21,FALSE))</f>
        <v/>
      </c>
      <c r="N5366" s="117"/>
      <c r="O5366" s="118" t="s">
        <v>222</v>
      </c>
      <c r="P5366" s="119"/>
      <c r="Q5366" s="84"/>
      <c r="R5366" s="125"/>
      <c r="S5366" s="166"/>
      <c r="T5366" s="167"/>
    </row>
    <row r="5367" spans="1:20" s="121" customFormat="1" ht="20.100000000000001" customHeight="1" x14ac:dyDescent="0.3">
      <c r="A5367" s="80"/>
      <c r="B5367" s="110" t="str">
        <f>IF(E5367="","",VLOOKUP(E5367,[1]PROJECTES!$C$14:$G$5000,2,FALSE))</f>
        <v/>
      </c>
      <c r="C5367" s="80"/>
      <c r="D5367" s="283" t="str">
        <f>IF(E5367="","",VLOOKUP(E5367,[1]PROJECTES!$C$14:$G$5000,5,FALSE))</f>
        <v/>
      </c>
      <c r="E5367" s="79"/>
      <c r="F5367" s="110" t="str">
        <f>IF(I5367="","",VLOOKUP(I5367,[1]PROJECTES!$C$14:$G$5000,2,FALSE))</f>
        <v/>
      </c>
      <c r="G5367" s="112" t="str">
        <f>IF(E5367="","",VLOOKUP(E5367,[1]PROJECTES!$C$14:$G$5000,4,FALSE))</f>
        <v/>
      </c>
      <c r="H5367" s="95"/>
      <c r="I5367" s="113" t="str">
        <f>IF(H5367="","",VLOOKUP(H5367,BD!B$2:C$16,2,FALSE))</f>
        <v/>
      </c>
      <c r="J5367" s="114"/>
      <c r="K5367" s="115" t="str">
        <f t="shared" si="241"/>
        <v/>
      </c>
      <c r="L5367" s="116" t="str">
        <f t="shared" ca="1" si="242"/>
        <v>-</v>
      </c>
      <c r="M5367" s="111" t="str">
        <f>IF(E5367="","",VLOOKUP(E5367,[1]PROJECTES!$C$14:$Z$5000,21,FALSE))</f>
        <v/>
      </c>
      <c r="N5367" s="117"/>
      <c r="O5367" s="118" t="s">
        <v>222</v>
      </c>
      <c r="P5367" s="119"/>
      <c r="Q5367" s="84"/>
      <c r="R5367" s="125"/>
      <c r="S5367" s="166"/>
      <c r="T5367" s="167"/>
    </row>
    <row r="5368" spans="1:20" s="121" customFormat="1" ht="20.100000000000001" customHeight="1" x14ac:dyDescent="0.3">
      <c r="A5368" s="80"/>
      <c r="B5368" s="110" t="str">
        <f>IF(E5368="","",VLOOKUP(E5368,[1]PROJECTES!$C$14:$G$5000,2,FALSE))</f>
        <v/>
      </c>
      <c r="C5368" s="80"/>
      <c r="D5368" s="283" t="str">
        <f>IF(E5368="","",VLOOKUP(E5368,[1]PROJECTES!$C$14:$G$5000,5,FALSE))</f>
        <v/>
      </c>
      <c r="E5368" s="79"/>
      <c r="F5368" s="110" t="str">
        <f>IF(I5368="","",VLOOKUP(I5368,[1]PROJECTES!$C$14:$G$5000,2,FALSE))</f>
        <v/>
      </c>
      <c r="G5368" s="112" t="str">
        <f>IF(E5368="","",VLOOKUP(E5368,[1]PROJECTES!$C$14:$G$5000,4,FALSE))</f>
        <v/>
      </c>
      <c r="H5368" s="95"/>
      <c r="I5368" s="113" t="str">
        <f>IF(H5368="","",VLOOKUP(H5368,BD!B$2:C$16,2,FALSE))</f>
        <v/>
      </c>
      <c r="J5368" s="114"/>
      <c r="K5368" s="115" t="str">
        <f t="shared" si="241"/>
        <v/>
      </c>
      <c r="L5368" s="116" t="str">
        <f t="shared" ca="1" si="242"/>
        <v>-</v>
      </c>
      <c r="M5368" s="111" t="str">
        <f>IF(E5368="","",VLOOKUP(E5368,[1]PROJECTES!$C$14:$Z$5000,21,FALSE))</f>
        <v/>
      </c>
      <c r="N5368" s="117"/>
      <c r="O5368" s="118" t="s">
        <v>222</v>
      </c>
      <c r="P5368" s="119"/>
      <c r="Q5368" s="84"/>
      <c r="R5368" s="125"/>
      <c r="S5368" s="166"/>
      <c r="T5368" s="167"/>
    </row>
    <row r="5369" spans="1:20" s="121" customFormat="1" ht="20.100000000000001" customHeight="1" x14ac:dyDescent="0.3">
      <c r="A5369" s="80"/>
      <c r="B5369" s="110" t="str">
        <f>IF(E5369="","",VLOOKUP(E5369,[1]PROJECTES!$C$14:$G$5000,2,FALSE))</f>
        <v/>
      </c>
      <c r="C5369" s="80"/>
      <c r="D5369" s="283" t="str">
        <f>IF(E5369="","",VLOOKUP(E5369,[1]PROJECTES!$C$14:$G$5000,5,FALSE))</f>
        <v/>
      </c>
      <c r="E5369" s="79"/>
      <c r="F5369" s="110" t="str">
        <f>IF(I5369="","",VLOOKUP(I5369,[1]PROJECTES!$C$14:$G$5000,2,FALSE))</f>
        <v/>
      </c>
      <c r="G5369" s="112" t="str">
        <f>IF(E5369="","",VLOOKUP(E5369,[1]PROJECTES!$C$14:$G$5000,4,FALSE))</f>
        <v/>
      </c>
      <c r="H5369" s="95"/>
      <c r="I5369" s="113" t="str">
        <f>IF(H5369="","",VLOOKUP(H5369,BD!B$2:C$16,2,FALSE))</f>
        <v/>
      </c>
      <c r="J5369" s="114"/>
      <c r="K5369" s="115" t="str">
        <f t="shared" si="241"/>
        <v/>
      </c>
      <c r="L5369" s="116" t="str">
        <f t="shared" ca="1" si="242"/>
        <v>-</v>
      </c>
      <c r="M5369" s="111" t="str">
        <f>IF(E5369="","",VLOOKUP(E5369,[1]PROJECTES!$C$14:$Z$5000,21,FALSE))</f>
        <v/>
      </c>
      <c r="N5369" s="117"/>
      <c r="O5369" s="118" t="s">
        <v>222</v>
      </c>
      <c r="P5369" s="119"/>
      <c r="Q5369" s="84"/>
      <c r="R5369" s="125"/>
      <c r="S5369" s="166"/>
      <c r="T5369" s="167"/>
    </row>
    <row r="5370" spans="1:20" s="121" customFormat="1" ht="20.100000000000001" customHeight="1" x14ac:dyDescent="0.3">
      <c r="A5370" s="80"/>
      <c r="B5370" s="110" t="str">
        <f>IF(E5370="","",VLOOKUP(E5370,[1]PROJECTES!$C$14:$G$5000,2,FALSE))</f>
        <v/>
      </c>
      <c r="C5370" s="80"/>
      <c r="D5370" s="283" t="str">
        <f>IF(E5370="","",VLOOKUP(E5370,[1]PROJECTES!$C$14:$G$5000,5,FALSE))</f>
        <v/>
      </c>
      <c r="E5370" s="79"/>
      <c r="F5370" s="110" t="str">
        <f>IF(I5370="","",VLOOKUP(I5370,[1]PROJECTES!$C$14:$G$5000,2,FALSE))</f>
        <v/>
      </c>
      <c r="G5370" s="112" t="str">
        <f>IF(E5370="","",VLOOKUP(E5370,[1]PROJECTES!$C$14:$G$5000,4,FALSE))</f>
        <v/>
      </c>
      <c r="H5370" s="95"/>
      <c r="I5370" s="113" t="str">
        <f>IF(H5370="","",VLOOKUP(H5370,BD!B$2:C$16,2,FALSE))</f>
        <v/>
      </c>
      <c r="J5370" s="114"/>
      <c r="K5370" s="115" t="str">
        <f t="shared" si="241"/>
        <v/>
      </c>
      <c r="L5370" s="116" t="str">
        <f t="shared" ca="1" si="242"/>
        <v>-</v>
      </c>
      <c r="M5370" s="111" t="str">
        <f>IF(E5370="","",VLOOKUP(E5370,[1]PROJECTES!$C$14:$Z$5000,21,FALSE))</f>
        <v/>
      </c>
      <c r="N5370" s="117"/>
      <c r="O5370" s="118" t="s">
        <v>222</v>
      </c>
      <c r="P5370" s="119"/>
      <c r="Q5370" s="84"/>
      <c r="R5370" s="125"/>
      <c r="S5370" s="166"/>
      <c r="T5370" s="167"/>
    </row>
    <row r="5371" spans="1:20" s="121" customFormat="1" ht="20.100000000000001" customHeight="1" x14ac:dyDescent="0.3">
      <c r="A5371" s="80"/>
      <c r="B5371" s="110" t="str">
        <f>IF(E5371="","",VLOOKUP(E5371,[1]PROJECTES!$C$14:$G$5000,2,FALSE))</f>
        <v/>
      </c>
      <c r="C5371" s="80"/>
      <c r="D5371" s="283" t="str">
        <f>IF(E5371="","",VLOOKUP(E5371,[1]PROJECTES!$C$14:$G$5000,5,FALSE))</f>
        <v/>
      </c>
      <c r="E5371" s="79"/>
      <c r="F5371" s="110" t="str">
        <f>IF(I5371="","",VLOOKUP(I5371,[1]PROJECTES!$C$14:$G$5000,2,FALSE))</f>
        <v/>
      </c>
      <c r="G5371" s="112" t="str">
        <f>IF(E5371="","",VLOOKUP(E5371,[1]PROJECTES!$C$14:$G$5000,4,FALSE))</f>
        <v/>
      </c>
      <c r="H5371" s="95"/>
      <c r="I5371" s="113" t="str">
        <f>IF(H5371="","",VLOOKUP(H5371,BD!B$2:C$16,2,FALSE))</f>
        <v/>
      </c>
      <c r="J5371" s="114"/>
      <c r="K5371" s="115" t="str">
        <f t="shared" si="241"/>
        <v/>
      </c>
      <c r="L5371" s="116" t="str">
        <f t="shared" ca="1" si="242"/>
        <v>-</v>
      </c>
      <c r="M5371" s="111" t="str">
        <f>IF(E5371="","",VLOOKUP(E5371,[1]PROJECTES!$C$14:$Z$5000,21,FALSE))</f>
        <v/>
      </c>
      <c r="N5371" s="117"/>
      <c r="O5371" s="118" t="s">
        <v>222</v>
      </c>
      <c r="P5371" s="119"/>
      <c r="Q5371" s="84"/>
      <c r="R5371" s="125"/>
      <c r="S5371" s="166"/>
      <c r="T5371" s="167"/>
    </row>
    <row r="5372" spans="1:20" s="121" customFormat="1" ht="20.100000000000001" customHeight="1" x14ac:dyDescent="0.3">
      <c r="A5372" s="80"/>
      <c r="B5372" s="110" t="str">
        <f>IF(E5372="","",VLOOKUP(E5372,[1]PROJECTES!$C$14:$G$5000,2,FALSE))</f>
        <v/>
      </c>
      <c r="C5372" s="80"/>
      <c r="D5372" s="283" t="str">
        <f>IF(E5372="","",VLOOKUP(E5372,[1]PROJECTES!$C$14:$G$5000,5,FALSE))</f>
        <v/>
      </c>
      <c r="E5372" s="79"/>
      <c r="F5372" s="110" t="str">
        <f>IF(I5372="","",VLOOKUP(I5372,[1]PROJECTES!$C$14:$G$5000,2,FALSE))</f>
        <v/>
      </c>
      <c r="G5372" s="112" t="str">
        <f>IF(E5372="","",VLOOKUP(E5372,[1]PROJECTES!$C$14:$G$5000,4,FALSE))</f>
        <v/>
      </c>
      <c r="H5372" s="95"/>
      <c r="I5372" s="113" t="str">
        <f>IF(H5372="","",VLOOKUP(H5372,BD!B$2:C$16,2,FALSE))</f>
        <v/>
      </c>
      <c r="J5372" s="114"/>
      <c r="K5372" s="115" t="str">
        <f t="shared" si="241"/>
        <v/>
      </c>
      <c r="L5372" s="116" t="str">
        <f t="shared" ca="1" si="242"/>
        <v>-</v>
      </c>
      <c r="M5372" s="111" t="str">
        <f>IF(E5372="","",VLOOKUP(E5372,[1]PROJECTES!$C$14:$Z$5000,21,FALSE))</f>
        <v/>
      </c>
      <c r="N5372" s="117"/>
      <c r="O5372" s="118" t="s">
        <v>222</v>
      </c>
      <c r="P5372" s="119"/>
      <c r="Q5372" s="84"/>
      <c r="R5372" s="125"/>
      <c r="S5372" s="166"/>
      <c r="T5372" s="167"/>
    </row>
    <row r="5373" spans="1:20" s="121" customFormat="1" ht="20.100000000000001" customHeight="1" x14ac:dyDescent="0.3">
      <c r="A5373" s="80"/>
      <c r="B5373" s="110" t="str">
        <f>IF(E5373="","",VLOOKUP(E5373,[1]PROJECTES!$C$14:$G$5000,2,FALSE))</f>
        <v/>
      </c>
      <c r="C5373" s="80"/>
      <c r="D5373" s="283" t="str">
        <f>IF(E5373="","",VLOOKUP(E5373,[1]PROJECTES!$C$14:$G$5000,5,FALSE))</f>
        <v/>
      </c>
      <c r="E5373" s="79"/>
      <c r="F5373" s="110" t="str">
        <f>IF(I5373="","",VLOOKUP(I5373,[1]PROJECTES!$C$14:$G$5000,2,FALSE))</f>
        <v/>
      </c>
      <c r="G5373" s="112" t="str">
        <f>IF(E5373="","",VLOOKUP(E5373,[1]PROJECTES!$C$14:$G$5000,4,FALSE))</f>
        <v/>
      </c>
      <c r="H5373" s="95"/>
      <c r="I5373" s="113" t="str">
        <f>IF(H5373="","",VLOOKUP(H5373,BD!B$2:C$16,2,FALSE))</f>
        <v/>
      </c>
      <c r="J5373" s="114"/>
      <c r="K5373" s="115" t="str">
        <f t="shared" si="241"/>
        <v/>
      </c>
      <c r="L5373" s="116" t="str">
        <f t="shared" ca="1" si="242"/>
        <v>-</v>
      </c>
      <c r="M5373" s="111" t="str">
        <f>IF(E5373="","",VLOOKUP(E5373,[1]PROJECTES!$C$14:$Z$5000,21,FALSE))</f>
        <v/>
      </c>
      <c r="N5373" s="117"/>
      <c r="O5373" s="118" t="s">
        <v>222</v>
      </c>
      <c r="P5373" s="119"/>
      <c r="Q5373" s="84"/>
      <c r="R5373" s="125"/>
      <c r="S5373" s="166"/>
      <c r="T5373" s="167"/>
    </row>
    <row r="5374" spans="1:20" s="121" customFormat="1" ht="20.100000000000001" customHeight="1" x14ac:dyDescent="0.3">
      <c r="A5374" s="80"/>
      <c r="B5374" s="110" t="str">
        <f>IF(E5374="","",VLOOKUP(E5374,[1]PROJECTES!$C$14:$G$5000,2,FALSE))</f>
        <v/>
      </c>
      <c r="C5374" s="80"/>
      <c r="D5374" s="283" t="str">
        <f>IF(E5374="","",VLOOKUP(E5374,[1]PROJECTES!$C$14:$G$5000,5,FALSE))</f>
        <v/>
      </c>
      <c r="E5374" s="79"/>
      <c r="F5374" s="110" t="str">
        <f>IF(I5374="","",VLOOKUP(I5374,[1]PROJECTES!$C$14:$G$5000,2,FALSE))</f>
        <v/>
      </c>
      <c r="G5374" s="112" t="str">
        <f>IF(E5374="","",VLOOKUP(E5374,[1]PROJECTES!$C$14:$G$5000,4,FALSE))</f>
        <v/>
      </c>
      <c r="H5374" s="95"/>
      <c r="I5374" s="113" t="str">
        <f>IF(H5374="","",VLOOKUP(H5374,BD!B$2:C$16,2,FALSE))</f>
        <v/>
      </c>
      <c r="J5374" s="114"/>
      <c r="K5374" s="115" t="str">
        <f t="shared" si="241"/>
        <v/>
      </c>
      <c r="L5374" s="116" t="str">
        <f t="shared" ca="1" si="242"/>
        <v>-</v>
      </c>
      <c r="M5374" s="111" t="str">
        <f>IF(E5374="","",VLOOKUP(E5374,[1]PROJECTES!$C$14:$Z$5000,21,FALSE))</f>
        <v/>
      </c>
      <c r="N5374" s="117"/>
      <c r="O5374" s="118" t="s">
        <v>222</v>
      </c>
      <c r="P5374" s="119"/>
      <c r="Q5374" s="84"/>
      <c r="R5374" s="125"/>
      <c r="S5374" s="166"/>
      <c r="T5374" s="167"/>
    </row>
    <row r="5375" spans="1:20" s="121" customFormat="1" ht="20.100000000000001" customHeight="1" x14ac:dyDescent="0.3">
      <c r="A5375" s="80"/>
      <c r="B5375" s="110" t="str">
        <f>IF(E5375="","",VLOOKUP(E5375,[1]PROJECTES!$C$14:$G$5000,2,FALSE))</f>
        <v/>
      </c>
      <c r="C5375" s="80"/>
      <c r="D5375" s="283" t="str">
        <f>IF(E5375="","",VLOOKUP(E5375,[1]PROJECTES!$C$14:$G$5000,5,FALSE))</f>
        <v/>
      </c>
      <c r="E5375" s="79"/>
      <c r="F5375" s="110" t="str">
        <f>IF(I5375="","",VLOOKUP(I5375,[1]PROJECTES!$C$14:$G$5000,2,FALSE))</f>
        <v/>
      </c>
      <c r="G5375" s="112" t="str">
        <f>IF(E5375="","",VLOOKUP(E5375,[1]PROJECTES!$C$14:$G$5000,4,FALSE))</f>
        <v/>
      </c>
      <c r="H5375" s="95"/>
      <c r="I5375" s="113" t="str">
        <f>IF(H5375="","",VLOOKUP(H5375,BD!B$2:C$16,2,FALSE))</f>
        <v/>
      </c>
      <c r="J5375" s="114"/>
      <c r="K5375" s="115" t="str">
        <f t="shared" si="241"/>
        <v/>
      </c>
      <c r="L5375" s="116" t="str">
        <f t="shared" ca="1" si="242"/>
        <v>-</v>
      </c>
      <c r="M5375" s="111" t="str">
        <f>IF(E5375="","",VLOOKUP(E5375,[1]PROJECTES!$C$14:$Z$5000,21,FALSE))</f>
        <v/>
      </c>
      <c r="N5375" s="117"/>
      <c r="O5375" s="118" t="s">
        <v>222</v>
      </c>
      <c r="P5375" s="119"/>
      <c r="Q5375" s="84"/>
      <c r="R5375" s="125"/>
      <c r="S5375" s="166"/>
      <c r="T5375" s="167"/>
    </row>
    <row r="5376" spans="1:20" s="121" customFormat="1" ht="20.100000000000001" customHeight="1" x14ac:dyDescent="0.3">
      <c r="A5376" s="80"/>
      <c r="B5376" s="110" t="str">
        <f>IF(E5376="","",VLOOKUP(E5376,[1]PROJECTES!$C$14:$G$5000,2,FALSE))</f>
        <v/>
      </c>
      <c r="C5376" s="80"/>
      <c r="D5376" s="283" t="str">
        <f>IF(E5376="","",VLOOKUP(E5376,[1]PROJECTES!$C$14:$G$5000,5,FALSE))</f>
        <v/>
      </c>
      <c r="E5376" s="79"/>
      <c r="F5376" s="110" t="str">
        <f>IF(I5376="","",VLOOKUP(I5376,[1]PROJECTES!$C$14:$G$5000,2,FALSE))</f>
        <v/>
      </c>
      <c r="G5376" s="112" t="str">
        <f>IF(E5376="","",VLOOKUP(E5376,[1]PROJECTES!$C$14:$G$5000,4,FALSE))</f>
        <v/>
      </c>
      <c r="H5376" s="95"/>
      <c r="I5376" s="113" t="str">
        <f>IF(H5376="","",VLOOKUP(H5376,BD!B$2:C$16,2,FALSE))</f>
        <v/>
      </c>
      <c r="J5376" s="114"/>
      <c r="K5376" s="115" t="str">
        <f t="shared" si="241"/>
        <v/>
      </c>
      <c r="L5376" s="116" t="str">
        <f t="shared" ca="1" si="242"/>
        <v>-</v>
      </c>
      <c r="M5376" s="111" t="str">
        <f>IF(E5376="","",VLOOKUP(E5376,[1]PROJECTES!$C$14:$Z$5000,21,FALSE))</f>
        <v/>
      </c>
      <c r="N5376" s="117"/>
      <c r="O5376" s="118" t="s">
        <v>222</v>
      </c>
      <c r="P5376" s="119"/>
      <c r="Q5376" s="84"/>
      <c r="R5376" s="125"/>
      <c r="S5376" s="166"/>
      <c r="T5376" s="167"/>
    </row>
    <row r="5377" spans="1:20" s="121" customFormat="1" ht="20.100000000000001" customHeight="1" x14ac:dyDescent="0.3">
      <c r="A5377" s="80"/>
      <c r="B5377" s="110" t="str">
        <f>IF(E5377="","",VLOOKUP(E5377,[1]PROJECTES!$C$14:$G$5000,2,FALSE))</f>
        <v/>
      </c>
      <c r="C5377" s="80"/>
      <c r="D5377" s="283" t="str">
        <f>IF(E5377="","",VLOOKUP(E5377,[1]PROJECTES!$C$14:$G$5000,5,FALSE))</f>
        <v/>
      </c>
      <c r="E5377" s="79"/>
      <c r="F5377" s="110" t="str">
        <f>IF(I5377="","",VLOOKUP(I5377,[1]PROJECTES!$C$14:$G$5000,2,FALSE))</f>
        <v/>
      </c>
      <c r="G5377" s="112" t="str">
        <f>IF(E5377="","",VLOOKUP(E5377,[1]PROJECTES!$C$14:$G$5000,4,FALSE))</f>
        <v/>
      </c>
      <c r="H5377" s="95"/>
      <c r="I5377" s="113" t="str">
        <f>IF(H5377="","",VLOOKUP(H5377,BD!B$2:C$16,2,FALSE))</f>
        <v/>
      </c>
      <c r="J5377" s="114"/>
      <c r="K5377" s="115" t="str">
        <f t="shared" si="241"/>
        <v/>
      </c>
      <c r="L5377" s="116" t="str">
        <f t="shared" ca="1" si="242"/>
        <v>-</v>
      </c>
      <c r="M5377" s="111" t="str">
        <f>IF(E5377="","",VLOOKUP(E5377,[1]PROJECTES!$C$14:$Z$5000,21,FALSE))</f>
        <v/>
      </c>
      <c r="N5377" s="117"/>
      <c r="O5377" s="118" t="s">
        <v>222</v>
      </c>
      <c r="P5377" s="119"/>
      <c r="Q5377" s="84"/>
      <c r="R5377" s="125"/>
      <c r="S5377" s="166"/>
      <c r="T5377" s="167"/>
    </row>
    <row r="5378" spans="1:20" s="121" customFormat="1" ht="20.100000000000001" customHeight="1" x14ac:dyDescent="0.3">
      <c r="A5378" s="80"/>
      <c r="B5378" s="110" t="str">
        <f>IF(E5378="","",VLOOKUP(E5378,[1]PROJECTES!$C$14:$G$5000,2,FALSE))</f>
        <v/>
      </c>
      <c r="C5378" s="80"/>
      <c r="D5378" s="283" t="str">
        <f>IF(E5378="","",VLOOKUP(E5378,[1]PROJECTES!$C$14:$G$5000,5,FALSE))</f>
        <v/>
      </c>
      <c r="E5378" s="79"/>
      <c r="F5378" s="110" t="str">
        <f>IF(I5378="","",VLOOKUP(I5378,[1]PROJECTES!$C$14:$G$5000,2,FALSE))</f>
        <v/>
      </c>
      <c r="G5378" s="112" t="str">
        <f>IF(E5378="","",VLOOKUP(E5378,[1]PROJECTES!$C$14:$G$5000,4,FALSE))</f>
        <v/>
      </c>
      <c r="H5378" s="95"/>
      <c r="I5378" s="113" t="str">
        <f>IF(H5378="","",VLOOKUP(H5378,BD!B$2:C$16,2,FALSE))</f>
        <v/>
      </c>
      <c r="J5378" s="114"/>
      <c r="K5378" s="115" t="str">
        <f t="shared" si="241"/>
        <v/>
      </c>
      <c r="L5378" s="116" t="str">
        <f t="shared" ca="1" si="242"/>
        <v>-</v>
      </c>
      <c r="M5378" s="111" t="str">
        <f>IF(E5378="","",VLOOKUP(E5378,[1]PROJECTES!$C$14:$Z$5000,21,FALSE))</f>
        <v/>
      </c>
      <c r="N5378" s="117"/>
      <c r="O5378" s="118" t="s">
        <v>222</v>
      </c>
      <c r="P5378" s="119"/>
      <c r="Q5378" s="84"/>
      <c r="R5378" s="125"/>
      <c r="S5378" s="166"/>
      <c r="T5378" s="167"/>
    </row>
    <row r="5379" spans="1:20" s="121" customFormat="1" ht="20.100000000000001" customHeight="1" x14ac:dyDescent="0.3">
      <c r="A5379" s="80"/>
      <c r="B5379" s="110" t="str">
        <f>IF(E5379="","",VLOOKUP(E5379,[1]PROJECTES!$C$14:$G$5000,2,FALSE))</f>
        <v/>
      </c>
      <c r="C5379" s="80"/>
      <c r="D5379" s="283" t="str">
        <f>IF(E5379="","",VLOOKUP(E5379,[1]PROJECTES!$C$14:$G$5000,5,FALSE))</f>
        <v/>
      </c>
      <c r="E5379" s="79"/>
      <c r="F5379" s="110" t="str">
        <f>IF(I5379="","",VLOOKUP(I5379,[1]PROJECTES!$C$14:$G$5000,2,FALSE))</f>
        <v/>
      </c>
      <c r="G5379" s="112" t="str">
        <f>IF(E5379="","",VLOOKUP(E5379,[1]PROJECTES!$C$14:$G$5000,4,FALSE))</f>
        <v/>
      </c>
      <c r="H5379" s="95"/>
      <c r="I5379" s="113" t="str">
        <f>IF(H5379="","",VLOOKUP(H5379,BD!B$2:C$16,2,FALSE))</f>
        <v/>
      </c>
      <c r="J5379" s="114"/>
      <c r="K5379" s="115" t="str">
        <f t="shared" si="241"/>
        <v/>
      </c>
      <c r="L5379" s="116" t="str">
        <f t="shared" ca="1" si="242"/>
        <v>-</v>
      </c>
      <c r="M5379" s="111" t="str">
        <f>IF(E5379="","",VLOOKUP(E5379,[1]PROJECTES!$C$14:$Z$5000,21,FALSE))</f>
        <v/>
      </c>
      <c r="N5379" s="117"/>
      <c r="O5379" s="118" t="s">
        <v>222</v>
      </c>
      <c r="P5379" s="119"/>
      <c r="Q5379" s="84"/>
      <c r="R5379" s="125"/>
      <c r="S5379" s="166"/>
      <c r="T5379" s="167"/>
    </row>
    <row r="5380" spans="1:20" s="121" customFormat="1" ht="20.100000000000001" customHeight="1" x14ac:dyDescent="0.3">
      <c r="A5380" s="80"/>
      <c r="B5380" s="110" t="str">
        <f>IF(E5380="","",VLOOKUP(E5380,[1]PROJECTES!$C$14:$G$5000,2,FALSE))</f>
        <v/>
      </c>
      <c r="C5380" s="80"/>
      <c r="D5380" s="283" t="str">
        <f>IF(E5380="","",VLOOKUP(E5380,[1]PROJECTES!$C$14:$G$5000,5,FALSE))</f>
        <v/>
      </c>
      <c r="E5380" s="79"/>
      <c r="F5380" s="110" t="str">
        <f>IF(I5380="","",VLOOKUP(I5380,[1]PROJECTES!$C$14:$G$5000,2,FALSE))</f>
        <v/>
      </c>
      <c r="G5380" s="112" t="str">
        <f>IF(E5380="","",VLOOKUP(E5380,[1]PROJECTES!$C$14:$G$5000,4,FALSE))</f>
        <v/>
      </c>
      <c r="H5380" s="95"/>
      <c r="I5380" s="113" t="str">
        <f>IF(H5380="","",VLOOKUP(H5380,BD!B$2:C$16,2,FALSE))</f>
        <v/>
      </c>
      <c r="J5380" s="114"/>
      <c r="K5380" s="115" t="str">
        <f t="shared" si="241"/>
        <v/>
      </c>
      <c r="L5380" s="116" t="str">
        <f t="shared" ca="1" si="242"/>
        <v>-</v>
      </c>
      <c r="M5380" s="111" t="str">
        <f>IF(E5380="","",VLOOKUP(E5380,[1]PROJECTES!$C$14:$Z$5000,21,FALSE))</f>
        <v/>
      </c>
      <c r="N5380" s="117"/>
      <c r="O5380" s="118" t="s">
        <v>222</v>
      </c>
      <c r="P5380" s="119"/>
      <c r="Q5380" s="84"/>
      <c r="R5380" s="125"/>
      <c r="S5380" s="166"/>
      <c r="T5380" s="167"/>
    </row>
    <row r="5381" spans="1:20" s="121" customFormat="1" ht="20.100000000000001" customHeight="1" x14ac:dyDescent="0.3">
      <c r="A5381" s="80"/>
      <c r="B5381" s="110" t="str">
        <f>IF(E5381="","",VLOOKUP(E5381,[1]PROJECTES!$C$14:$G$5000,2,FALSE))</f>
        <v/>
      </c>
      <c r="C5381" s="80"/>
      <c r="D5381" s="283" t="str">
        <f>IF(E5381="","",VLOOKUP(E5381,[1]PROJECTES!$C$14:$G$5000,5,FALSE))</f>
        <v/>
      </c>
      <c r="E5381" s="79"/>
      <c r="F5381" s="110" t="str">
        <f>IF(I5381="","",VLOOKUP(I5381,[1]PROJECTES!$C$14:$G$5000,2,FALSE))</f>
        <v/>
      </c>
      <c r="G5381" s="112" t="str">
        <f>IF(E5381="","",VLOOKUP(E5381,[1]PROJECTES!$C$14:$G$5000,4,FALSE))</f>
        <v/>
      </c>
      <c r="H5381" s="95"/>
      <c r="I5381" s="113" t="str">
        <f>IF(H5381="","",VLOOKUP(H5381,BD!B$2:C$16,2,FALSE))</f>
        <v/>
      </c>
      <c r="J5381" s="114"/>
      <c r="K5381" s="115" t="str">
        <f t="shared" si="241"/>
        <v/>
      </c>
      <c r="L5381" s="116" t="str">
        <f t="shared" ca="1" si="242"/>
        <v>-</v>
      </c>
      <c r="M5381" s="111" t="str">
        <f>IF(E5381="","",VLOOKUP(E5381,[1]PROJECTES!$C$14:$Z$5000,21,FALSE))</f>
        <v/>
      </c>
      <c r="N5381" s="117"/>
      <c r="O5381" s="118" t="s">
        <v>222</v>
      </c>
      <c r="P5381" s="119"/>
      <c r="Q5381" s="84"/>
      <c r="R5381" s="125"/>
      <c r="S5381" s="166"/>
      <c r="T5381" s="167"/>
    </row>
    <row r="5382" spans="1:20" s="121" customFormat="1" ht="20.100000000000001" customHeight="1" x14ac:dyDescent="0.3">
      <c r="A5382" s="80"/>
      <c r="B5382" s="110" t="str">
        <f>IF(E5382="","",VLOOKUP(E5382,[1]PROJECTES!$C$14:$G$5000,2,FALSE))</f>
        <v/>
      </c>
      <c r="C5382" s="80"/>
      <c r="D5382" s="283" t="str">
        <f>IF(E5382="","",VLOOKUP(E5382,[1]PROJECTES!$C$14:$G$5000,5,FALSE))</f>
        <v/>
      </c>
      <c r="E5382" s="79"/>
      <c r="F5382" s="110" t="str">
        <f>IF(I5382="","",VLOOKUP(I5382,[1]PROJECTES!$C$14:$G$5000,2,FALSE))</f>
        <v/>
      </c>
      <c r="G5382" s="112" t="str">
        <f>IF(E5382="","",VLOOKUP(E5382,[1]PROJECTES!$C$14:$G$5000,4,FALSE))</f>
        <v/>
      </c>
      <c r="H5382" s="95"/>
      <c r="I5382" s="113" t="str">
        <f>IF(H5382="","",VLOOKUP(H5382,BD!B$2:C$16,2,FALSE))</f>
        <v/>
      </c>
      <c r="J5382" s="114"/>
      <c r="K5382" s="115" t="str">
        <f t="shared" si="241"/>
        <v/>
      </c>
      <c r="L5382" s="116" t="str">
        <f t="shared" ca="1" si="242"/>
        <v>-</v>
      </c>
      <c r="M5382" s="111" t="str">
        <f>IF(E5382="","",VLOOKUP(E5382,[1]PROJECTES!$C$14:$Z$5000,21,FALSE))</f>
        <v/>
      </c>
      <c r="N5382" s="117"/>
      <c r="O5382" s="118" t="s">
        <v>222</v>
      </c>
      <c r="P5382" s="119"/>
      <c r="Q5382" s="84"/>
      <c r="R5382" s="125"/>
      <c r="S5382" s="166"/>
      <c r="T5382" s="167"/>
    </row>
    <row r="5383" spans="1:20" s="121" customFormat="1" ht="20.100000000000001" customHeight="1" x14ac:dyDescent="0.3">
      <c r="A5383" s="80"/>
      <c r="B5383" s="110" t="str">
        <f>IF(E5383="","",VLOOKUP(E5383,[1]PROJECTES!$C$14:$G$5000,2,FALSE))</f>
        <v/>
      </c>
      <c r="C5383" s="80"/>
      <c r="D5383" s="283" t="str">
        <f>IF(E5383="","",VLOOKUP(E5383,[1]PROJECTES!$C$14:$G$5000,5,FALSE))</f>
        <v/>
      </c>
      <c r="E5383" s="79"/>
      <c r="F5383" s="110" t="str">
        <f>IF(I5383="","",VLOOKUP(I5383,[1]PROJECTES!$C$14:$G$5000,2,FALSE))</f>
        <v/>
      </c>
      <c r="G5383" s="112" t="str">
        <f>IF(E5383="","",VLOOKUP(E5383,[1]PROJECTES!$C$14:$G$5000,4,FALSE))</f>
        <v/>
      </c>
      <c r="H5383" s="95"/>
      <c r="I5383" s="113" t="str">
        <f>IF(H5383="","",VLOOKUP(H5383,BD!B$2:C$16,2,FALSE))</f>
        <v/>
      </c>
      <c r="J5383" s="114"/>
      <c r="K5383" s="115" t="str">
        <f t="shared" si="241"/>
        <v/>
      </c>
      <c r="L5383" s="116" t="str">
        <f t="shared" ca="1" si="242"/>
        <v>-</v>
      </c>
      <c r="M5383" s="111" t="str">
        <f>IF(E5383="","",VLOOKUP(E5383,[1]PROJECTES!$C$14:$Z$5000,21,FALSE))</f>
        <v/>
      </c>
      <c r="N5383" s="117"/>
      <c r="O5383" s="118" t="s">
        <v>222</v>
      </c>
      <c r="P5383" s="119"/>
      <c r="Q5383" s="84"/>
      <c r="R5383" s="125"/>
      <c r="S5383" s="166"/>
      <c r="T5383" s="167"/>
    </row>
    <row r="5384" spans="1:20" s="121" customFormat="1" ht="20.100000000000001" customHeight="1" x14ac:dyDescent="0.3">
      <c r="A5384" s="80"/>
      <c r="B5384" s="110" t="str">
        <f>IF(E5384="","",VLOOKUP(E5384,[1]PROJECTES!$C$14:$G$5000,2,FALSE))</f>
        <v/>
      </c>
      <c r="C5384" s="80"/>
      <c r="D5384" s="283" t="str">
        <f>IF(E5384="","",VLOOKUP(E5384,[1]PROJECTES!$C$14:$G$5000,5,FALSE))</f>
        <v/>
      </c>
      <c r="E5384" s="79"/>
      <c r="F5384" s="110" t="str">
        <f>IF(I5384="","",VLOOKUP(I5384,[1]PROJECTES!$C$14:$G$5000,2,FALSE))</f>
        <v/>
      </c>
      <c r="G5384" s="112" t="str">
        <f>IF(E5384="","",VLOOKUP(E5384,[1]PROJECTES!$C$14:$G$5000,4,FALSE))</f>
        <v/>
      </c>
      <c r="H5384" s="95"/>
      <c r="I5384" s="113" t="str">
        <f>IF(H5384="","",VLOOKUP(H5384,BD!B$2:C$16,2,FALSE))</f>
        <v/>
      </c>
      <c r="J5384" s="114"/>
      <c r="K5384" s="115" t="str">
        <f t="shared" si="241"/>
        <v/>
      </c>
      <c r="L5384" s="116" t="str">
        <f t="shared" ca="1" si="242"/>
        <v>-</v>
      </c>
      <c r="M5384" s="111" t="str">
        <f>IF(E5384="","",VLOOKUP(E5384,[1]PROJECTES!$C$14:$Z$5000,21,FALSE))</f>
        <v/>
      </c>
      <c r="N5384" s="117"/>
      <c r="O5384" s="118" t="s">
        <v>222</v>
      </c>
      <c r="P5384" s="119"/>
      <c r="Q5384" s="84"/>
      <c r="R5384" s="125"/>
      <c r="S5384" s="166"/>
      <c r="T5384" s="167"/>
    </row>
    <row r="5385" spans="1:20" s="121" customFormat="1" ht="20.100000000000001" customHeight="1" x14ac:dyDescent="0.3">
      <c r="A5385" s="80"/>
      <c r="B5385" s="110" t="str">
        <f>IF(E5385="","",VLOOKUP(E5385,[1]PROJECTES!$C$14:$G$5000,2,FALSE))</f>
        <v/>
      </c>
      <c r="C5385" s="80"/>
      <c r="D5385" s="283" t="str">
        <f>IF(E5385="","",VLOOKUP(E5385,[1]PROJECTES!$C$14:$G$5000,5,FALSE))</f>
        <v/>
      </c>
      <c r="E5385" s="79"/>
      <c r="F5385" s="110" t="str">
        <f>IF(I5385="","",VLOOKUP(I5385,[1]PROJECTES!$C$14:$G$5000,2,FALSE))</f>
        <v/>
      </c>
      <c r="G5385" s="112" t="str">
        <f>IF(E5385="","",VLOOKUP(E5385,[1]PROJECTES!$C$14:$G$5000,4,FALSE))</f>
        <v/>
      </c>
      <c r="H5385" s="95"/>
      <c r="I5385" s="113" t="str">
        <f>IF(H5385="","",VLOOKUP(H5385,BD!B$2:C$16,2,FALSE))</f>
        <v/>
      </c>
      <c r="J5385" s="114"/>
      <c r="K5385" s="115" t="str">
        <f t="shared" si="241"/>
        <v/>
      </c>
      <c r="L5385" s="116" t="str">
        <f t="shared" ca="1" si="242"/>
        <v>-</v>
      </c>
      <c r="M5385" s="111" t="str">
        <f>IF(E5385="","",VLOOKUP(E5385,[1]PROJECTES!$C$14:$Z$5000,21,FALSE))</f>
        <v/>
      </c>
      <c r="N5385" s="117"/>
      <c r="O5385" s="118" t="s">
        <v>222</v>
      </c>
      <c r="P5385" s="119"/>
      <c r="Q5385" s="84"/>
      <c r="R5385" s="125"/>
      <c r="S5385" s="166"/>
      <c r="T5385" s="167"/>
    </row>
    <row r="5386" spans="1:20" s="121" customFormat="1" ht="20.100000000000001" customHeight="1" x14ac:dyDescent="0.3">
      <c r="A5386" s="80"/>
      <c r="B5386" s="110" t="str">
        <f>IF(E5386="","",VLOOKUP(E5386,[1]PROJECTES!$C$14:$G$5000,2,FALSE))</f>
        <v/>
      </c>
      <c r="C5386" s="80"/>
      <c r="D5386" s="283" t="str">
        <f>IF(E5386="","",VLOOKUP(E5386,[1]PROJECTES!$C$14:$G$5000,5,FALSE))</f>
        <v/>
      </c>
      <c r="E5386" s="79"/>
      <c r="F5386" s="110" t="str">
        <f>IF(I5386="","",VLOOKUP(I5386,[1]PROJECTES!$C$14:$G$5000,2,FALSE))</f>
        <v/>
      </c>
      <c r="G5386" s="112" t="str">
        <f>IF(E5386="","",VLOOKUP(E5386,[1]PROJECTES!$C$14:$G$5000,4,FALSE))</f>
        <v/>
      </c>
      <c r="H5386" s="95"/>
      <c r="I5386" s="113" t="str">
        <f>IF(H5386="","",VLOOKUP(H5386,BD!B$2:C$16,2,FALSE))</f>
        <v/>
      </c>
      <c r="J5386" s="114"/>
      <c r="K5386" s="115" t="str">
        <f t="shared" si="241"/>
        <v/>
      </c>
      <c r="L5386" s="116" t="str">
        <f t="shared" ca="1" si="242"/>
        <v>-</v>
      </c>
      <c r="M5386" s="111" t="str">
        <f>IF(E5386="","",VLOOKUP(E5386,[1]PROJECTES!$C$14:$Z$5000,21,FALSE))</f>
        <v/>
      </c>
      <c r="N5386" s="117"/>
      <c r="O5386" s="118" t="s">
        <v>222</v>
      </c>
      <c r="P5386" s="119"/>
      <c r="Q5386" s="84"/>
      <c r="R5386" s="125"/>
      <c r="S5386" s="166"/>
      <c r="T5386" s="167"/>
    </row>
    <row r="5387" spans="1:20" s="121" customFormat="1" ht="20.100000000000001" customHeight="1" x14ac:dyDescent="0.3">
      <c r="A5387" s="80"/>
      <c r="B5387" s="110" t="str">
        <f>IF(E5387="","",VLOOKUP(E5387,[1]PROJECTES!$C$14:$G$5000,2,FALSE))</f>
        <v/>
      </c>
      <c r="C5387" s="80"/>
      <c r="D5387" s="283" t="str">
        <f>IF(E5387="","",VLOOKUP(E5387,[1]PROJECTES!$C$14:$G$5000,5,FALSE))</f>
        <v/>
      </c>
      <c r="E5387" s="79"/>
      <c r="F5387" s="110" t="str">
        <f>IF(I5387="","",VLOOKUP(I5387,[1]PROJECTES!$C$14:$G$5000,2,FALSE))</f>
        <v/>
      </c>
      <c r="G5387" s="112" t="str">
        <f>IF(E5387="","",VLOOKUP(E5387,[1]PROJECTES!$C$14:$G$5000,4,FALSE))</f>
        <v/>
      </c>
      <c r="H5387" s="95"/>
      <c r="I5387" s="113" t="str">
        <f>IF(H5387="","",VLOOKUP(H5387,BD!B$2:C$16,2,FALSE))</f>
        <v/>
      </c>
      <c r="J5387" s="114"/>
      <c r="K5387" s="115" t="str">
        <f t="shared" si="241"/>
        <v/>
      </c>
      <c r="L5387" s="116" t="str">
        <f t="shared" ca="1" si="242"/>
        <v>-</v>
      </c>
      <c r="M5387" s="111" t="str">
        <f>IF(E5387="","",VLOOKUP(E5387,[1]PROJECTES!$C$14:$Z$5000,21,FALSE))</f>
        <v/>
      </c>
      <c r="N5387" s="117"/>
      <c r="O5387" s="118" t="s">
        <v>222</v>
      </c>
      <c r="P5387" s="119"/>
      <c r="Q5387" s="84"/>
      <c r="R5387" s="125"/>
      <c r="S5387" s="166"/>
      <c r="T5387" s="167"/>
    </row>
    <row r="5388" spans="1:20" s="121" customFormat="1" ht="20.100000000000001" customHeight="1" x14ac:dyDescent="0.3">
      <c r="A5388" s="80"/>
      <c r="B5388" s="110" t="str">
        <f>IF(E5388="","",VLOOKUP(E5388,[1]PROJECTES!$C$14:$G$5000,2,FALSE))</f>
        <v/>
      </c>
      <c r="C5388" s="80"/>
      <c r="D5388" s="283" t="str">
        <f>IF(E5388="","",VLOOKUP(E5388,[1]PROJECTES!$C$14:$G$5000,5,FALSE))</f>
        <v/>
      </c>
      <c r="E5388" s="79"/>
      <c r="F5388" s="110" t="str">
        <f>IF(I5388="","",VLOOKUP(I5388,[1]PROJECTES!$C$14:$G$5000,2,FALSE))</f>
        <v/>
      </c>
      <c r="G5388" s="112" t="str">
        <f>IF(E5388="","",VLOOKUP(E5388,[1]PROJECTES!$C$14:$G$5000,4,FALSE))</f>
        <v/>
      </c>
      <c r="H5388" s="95"/>
      <c r="I5388" s="113" t="str">
        <f>IF(H5388="","",VLOOKUP(H5388,BD!B$2:C$16,2,FALSE))</f>
        <v/>
      </c>
      <c r="J5388" s="114"/>
      <c r="K5388" s="115" t="str">
        <f t="shared" si="241"/>
        <v/>
      </c>
      <c r="L5388" s="116" t="str">
        <f t="shared" ca="1" si="242"/>
        <v>-</v>
      </c>
      <c r="M5388" s="111" t="str">
        <f>IF(E5388="","",VLOOKUP(E5388,[1]PROJECTES!$C$14:$Z$5000,21,FALSE))</f>
        <v/>
      </c>
      <c r="N5388" s="117"/>
      <c r="O5388" s="118" t="s">
        <v>222</v>
      </c>
      <c r="P5388" s="119"/>
      <c r="Q5388" s="84"/>
      <c r="R5388" s="125"/>
      <c r="S5388" s="166"/>
      <c r="T5388" s="167"/>
    </row>
    <row r="5389" spans="1:20" s="121" customFormat="1" ht="20.100000000000001" customHeight="1" x14ac:dyDescent="0.3">
      <c r="A5389" s="80"/>
      <c r="B5389" s="110" t="str">
        <f>IF(E5389="","",VLOOKUP(E5389,[1]PROJECTES!$C$14:$G$5000,2,FALSE))</f>
        <v/>
      </c>
      <c r="C5389" s="80"/>
      <c r="D5389" s="283" t="str">
        <f>IF(E5389="","",VLOOKUP(E5389,[1]PROJECTES!$C$14:$G$5000,5,FALSE))</f>
        <v/>
      </c>
      <c r="E5389" s="79"/>
      <c r="F5389" s="110" t="str">
        <f>IF(I5389="","",VLOOKUP(I5389,[1]PROJECTES!$C$14:$G$5000,2,FALSE))</f>
        <v/>
      </c>
      <c r="G5389" s="112" t="str">
        <f>IF(E5389="","",VLOOKUP(E5389,[1]PROJECTES!$C$14:$G$5000,4,FALSE))</f>
        <v/>
      </c>
      <c r="H5389" s="95"/>
      <c r="I5389" s="113" t="str">
        <f>IF(H5389="","",VLOOKUP(H5389,BD!B$2:C$16,2,FALSE))</f>
        <v/>
      </c>
      <c r="J5389" s="114"/>
      <c r="K5389" s="115" t="str">
        <f t="shared" si="241"/>
        <v/>
      </c>
      <c r="L5389" s="116" t="str">
        <f t="shared" ca="1" si="242"/>
        <v>-</v>
      </c>
      <c r="M5389" s="111" t="str">
        <f>IF(E5389="","",VLOOKUP(E5389,[1]PROJECTES!$C$14:$Z$5000,21,FALSE))</f>
        <v/>
      </c>
      <c r="N5389" s="117"/>
      <c r="O5389" s="118" t="s">
        <v>222</v>
      </c>
      <c r="P5389" s="119"/>
      <c r="Q5389" s="84"/>
      <c r="R5389" s="125"/>
      <c r="S5389" s="166"/>
      <c r="T5389" s="167"/>
    </row>
    <row r="5390" spans="1:20" s="121" customFormat="1" ht="20.100000000000001" customHeight="1" x14ac:dyDescent="0.3">
      <c r="A5390" s="80"/>
      <c r="B5390" s="110" t="str">
        <f>IF(E5390="","",VLOOKUP(E5390,[1]PROJECTES!$C$14:$G$5000,2,FALSE))</f>
        <v/>
      </c>
      <c r="C5390" s="80"/>
      <c r="D5390" s="283" t="str">
        <f>IF(E5390="","",VLOOKUP(E5390,[1]PROJECTES!$C$14:$G$5000,5,FALSE))</f>
        <v/>
      </c>
      <c r="E5390" s="79"/>
      <c r="F5390" s="110" t="str">
        <f>IF(I5390="","",VLOOKUP(I5390,[1]PROJECTES!$C$14:$G$5000,2,FALSE))</f>
        <v/>
      </c>
      <c r="G5390" s="112" t="str">
        <f>IF(E5390="","",VLOOKUP(E5390,[1]PROJECTES!$C$14:$G$5000,4,FALSE))</f>
        <v/>
      </c>
      <c r="H5390" s="95"/>
      <c r="I5390" s="113" t="str">
        <f>IF(H5390="","",VLOOKUP(H5390,BD!B$2:C$16,2,FALSE))</f>
        <v/>
      </c>
      <c r="J5390" s="114"/>
      <c r="K5390" s="115" t="str">
        <f t="shared" si="241"/>
        <v/>
      </c>
      <c r="L5390" s="116" t="str">
        <f t="shared" ca="1" si="242"/>
        <v>-</v>
      </c>
      <c r="M5390" s="111" t="str">
        <f>IF(E5390="","",VLOOKUP(E5390,[1]PROJECTES!$C$14:$Z$5000,21,FALSE))</f>
        <v/>
      </c>
      <c r="N5390" s="117"/>
      <c r="O5390" s="118" t="s">
        <v>222</v>
      </c>
      <c r="P5390" s="119"/>
      <c r="Q5390" s="84"/>
      <c r="R5390" s="125"/>
      <c r="S5390" s="166"/>
      <c r="T5390" s="167"/>
    </row>
    <row r="5391" spans="1:20" s="121" customFormat="1" ht="20.100000000000001" customHeight="1" x14ac:dyDescent="0.3">
      <c r="A5391" s="80"/>
      <c r="B5391" s="110" t="str">
        <f>IF(E5391="","",VLOOKUP(E5391,[1]PROJECTES!$C$14:$G$5000,2,FALSE))</f>
        <v/>
      </c>
      <c r="C5391" s="80"/>
      <c r="D5391" s="283" t="str">
        <f>IF(E5391="","",VLOOKUP(E5391,[1]PROJECTES!$C$14:$G$5000,5,FALSE))</f>
        <v/>
      </c>
      <c r="E5391" s="79"/>
      <c r="F5391" s="110" t="str">
        <f>IF(I5391="","",VLOOKUP(I5391,[1]PROJECTES!$C$14:$G$5000,2,FALSE))</f>
        <v/>
      </c>
      <c r="G5391" s="112" t="str">
        <f>IF(E5391="","",VLOOKUP(E5391,[1]PROJECTES!$C$14:$G$5000,4,FALSE))</f>
        <v/>
      </c>
      <c r="H5391" s="95"/>
      <c r="I5391" s="113" t="str">
        <f>IF(H5391="","",VLOOKUP(H5391,BD!B$2:C$16,2,FALSE))</f>
        <v/>
      </c>
      <c r="J5391" s="114"/>
      <c r="K5391" s="115" t="str">
        <f t="shared" si="241"/>
        <v/>
      </c>
      <c r="L5391" s="116" t="str">
        <f t="shared" ca="1" si="242"/>
        <v>-</v>
      </c>
      <c r="M5391" s="111" t="str">
        <f>IF(E5391="","",VLOOKUP(E5391,[1]PROJECTES!$C$14:$Z$5000,21,FALSE))</f>
        <v/>
      </c>
      <c r="N5391" s="117"/>
      <c r="O5391" s="118" t="s">
        <v>222</v>
      </c>
      <c r="P5391" s="119"/>
      <c r="Q5391" s="84"/>
      <c r="R5391" s="125"/>
      <c r="S5391" s="166"/>
      <c r="T5391" s="167"/>
    </row>
    <row r="5392" spans="1:20" s="121" customFormat="1" ht="20.100000000000001" customHeight="1" x14ac:dyDescent="0.3">
      <c r="A5392" s="80"/>
      <c r="B5392" s="110" t="str">
        <f>IF(E5392="","",VLOOKUP(E5392,[1]PROJECTES!$C$14:$G$5000,2,FALSE))</f>
        <v/>
      </c>
      <c r="C5392" s="80"/>
      <c r="D5392" s="283" t="str">
        <f>IF(E5392="","",VLOOKUP(E5392,[1]PROJECTES!$C$14:$G$5000,5,FALSE))</f>
        <v/>
      </c>
      <c r="E5392" s="79"/>
      <c r="F5392" s="110" t="str">
        <f>IF(I5392="","",VLOOKUP(I5392,[1]PROJECTES!$C$14:$G$5000,2,FALSE))</f>
        <v/>
      </c>
      <c r="G5392" s="112" t="str">
        <f>IF(E5392="","",VLOOKUP(E5392,[1]PROJECTES!$C$14:$G$5000,4,FALSE))</f>
        <v/>
      </c>
      <c r="H5392" s="95"/>
      <c r="I5392" s="113" t="str">
        <f>IF(H5392="","",VLOOKUP(H5392,BD!B$2:C$16,2,FALSE))</f>
        <v/>
      </c>
      <c r="J5392" s="114"/>
      <c r="K5392" s="115" t="str">
        <f t="shared" si="241"/>
        <v/>
      </c>
      <c r="L5392" s="116" t="str">
        <f t="shared" ca="1" si="242"/>
        <v>-</v>
      </c>
      <c r="M5392" s="111" t="str">
        <f>IF(E5392="","",VLOOKUP(E5392,[1]PROJECTES!$C$14:$Z$5000,21,FALSE))</f>
        <v/>
      </c>
      <c r="N5392" s="117"/>
      <c r="O5392" s="118" t="s">
        <v>222</v>
      </c>
      <c r="P5392" s="119"/>
      <c r="Q5392" s="84"/>
      <c r="R5392" s="125"/>
      <c r="S5392" s="166"/>
      <c r="T5392" s="167"/>
    </row>
    <row r="5393" spans="1:20" s="121" customFormat="1" ht="20.100000000000001" customHeight="1" x14ac:dyDescent="0.3">
      <c r="A5393" s="80"/>
      <c r="B5393" s="110" t="str">
        <f>IF(E5393="","",VLOOKUP(E5393,[1]PROJECTES!$C$14:$G$5000,2,FALSE))</f>
        <v/>
      </c>
      <c r="C5393" s="80"/>
      <c r="D5393" s="283" t="str">
        <f>IF(E5393="","",VLOOKUP(E5393,[1]PROJECTES!$C$14:$G$5000,5,FALSE))</f>
        <v/>
      </c>
      <c r="E5393" s="79"/>
      <c r="F5393" s="110" t="str">
        <f>IF(I5393="","",VLOOKUP(I5393,[1]PROJECTES!$C$14:$G$5000,2,FALSE))</f>
        <v/>
      </c>
      <c r="G5393" s="112" t="str">
        <f>IF(E5393="","",VLOOKUP(E5393,[1]PROJECTES!$C$14:$G$5000,4,FALSE))</f>
        <v/>
      </c>
      <c r="H5393" s="95"/>
      <c r="I5393" s="113" t="str">
        <f>IF(H5393="","",VLOOKUP(H5393,BD!B$2:C$16,2,FALSE))</f>
        <v/>
      </c>
      <c r="J5393" s="114"/>
      <c r="K5393" s="115" t="str">
        <f t="shared" si="241"/>
        <v/>
      </c>
      <c r="L5393" s="116" t="str">
        <f t="shared" ca="1" si="242"/>
        <v>-</v>
      </c>
      <c r="M5393" s="111" t="str">
        <f>IF(E5393="","",VLOOKUP(E5393,[1]PROJECTES!$C$14:$Z$5000,21,FALSE))</f>
        <v/>
      </c>
      <c r="N5393" s="117"/>
      <c r="O5393" s="118" t="s">
        <v>222</v>
      </c>
      <c r="P5393" s="119"/>
      <c r="Q5393" s="84"/>
      <c r="R5393" s="125"/>
      <c r="S5393" s="166"/>
      <c r="T5393" s="167"/>
    </row>
    <row r="5394" spans="1:20" s="121" customFormat="1" ht="20.100000000000001" customHeight="1" x14ac:dyDescent="0.3">
      <c r="A5394" s="80"/>
      <c r="B5394" s="110" t="str">
        <f>IF(E5394="","",VLOOKUP(E5394,[1]PROJECTES!$C$14:$G$5000,2,FALSE))</f>
        <v/>
      </c>
      <c r="C5394" s="80"/>
      <c r="D5394" s="283" t="str">
        <f>IF(E5394="","",VLOOKUP(E5394,[1]PROJECTES!$C$14:$G$5000,5,FALSE))</f>
        <v/>
      </c>
      <c r="E5394" s="79"/>
      <c r="F5394" s="110" t="str">
        <f>IF(I5394="","",VLOOKUP(I5394,[1]PROJECTES!$C$14:$G$5000,2,FALSE))</f>
        <v/>
      </c>
      <c r="G5394" s="112" t="str">
        <f>IF(E5394="","",VLOOKUP(E5394,[1]PROJECTES!$C$14:$G$5000,4,FALSE))</f>
        <v/>
      </c>
      <c r="H5394" s="95"/>
      <c r="I5394" s="113" t="str">
        <f>IF(H5394="","",VLOOKUP(H5394,BD!B$2:C$16,2,FALSE))</f>
        <v/>
      </c>
      <c r="J5394" s="114"/>
      <c r="K5394" s="115" t="str">
        <f t="shared" si="241"/>
        <v/>
      </c>
      <c r="L5394" s="116" t="str">
        <f t="shared" ca="1" si="242"/>
        <v>-</v>
      </c>
      <c r="M5394" s="111" t="str">
        <f>IF(E5394="","",VLOOKUP(E5394,[1]PROJECTES!$C$14:$Z$5000,21,FALSE))</f>
        <v/>
      </c>
      <c r="N5394" s="117"/>
      <c r="O5394" s="118" t="s">
        <v>222</v>
      </c>
      <c r="P5394" s="119"/>
      <c r="Q5394" s="84"/>
      <c r="R5394" s="125"/>
      <c r="S5394" s="166"/>
      <c r="T5394" s="167"/>
    </row>
    <row r="5395" spans="1:20" s="121" customFormat="1" ht="20.100000000000001" customHeight="1" x14ac:dyDescent="0.3">
      <c r="A5395" s="80"/>
      <c r="B5395" s="110" t="str">
        <f>IF(E5395="","",VLOOKUP(E5395,[1]PROJECTES!$C$14:$G$5000,2,FALSE))</f>
        <v/>
      </c>
      <c r="C5395" s="80"/>
      <c r="D5395" s="283" t="str">
        <f>IF(E5395="","",VLOOKUP(E5395,[1]PROJECTES!$C$14:$G$5000,5,FALSE))</f>
        <v/>
      </c>
      <c r="E5395" s="79"/>
      <c r="F5395" s="110" t="str">
        <f>IF(I5395="","",VLOOKUP(I5395,[1]PROJECTES!$C$14:$G$5000,2,FALSE))</f>
        <v/>
      </c>
      <c r="G5395" s="112" t="str">
        <f>IF(E5395="","",VLOOKUP(E5395,[1]PROJECTES!$C$14:$G$5000,4,FALSE))</f>
        <v/>
      </c>
      <c r="H5395" s="95"/>
      <c r="I5395" s="113" t="str">
        <f>IF(H5395="","",VLOOKUP(H5395,BD!B$2:C$16,2,FALSE))</f>
        <v/>
      </c>
      <c r="J5395" s="114"/>
      <c r="K5395" s="115" t="str">
        <f t="shared" si="241"/>
        <v/>
      </c>
      <c r="L5395" s="116" t="str">
        <f t="shared" ca="1" si="242"/>
        <v>-</v>
      </c>
      <c r="M5395" s="111" t="str">
        <f>IF(E5395="","",VLOOKUP(E5395,[1]PROJECTES!$C$14:$Z$5000,21,FALSE))</f>
        <v/>
      </c>
      <c r="N5395" s="117"/>
      <c r="O5395" s="118" t="s">
        <v>222</v>
      </c>
      <c r="P5395" s="119"/>
      <c r="Q5395" s="84"/>
      <c r="R5395" s="125"/>
      <c r="S5395" s="166"/>
      <c r="T5395" s="167"/>
    </row>
    <row r="5396" spans="1:20" s="121" customFormat="1" ht="20.100000000000001" customHeight="1" x14ac:dyDescent="0.3">
      <c r="A5396" s="80"/>
      <c r="B5396" s="110" t="str">
        <f>IF(E5396="","",VLOOKUP(E5396,[1]PROJECTES!$C$14:$G$5000,2,FALSE))</f>
        <v/>
      </c>
      <c r="C5396" s="80"/>
      <c r="D5396" s="283" t="str">
        <f>IF(E5396="","",VLOOKUP(E5396,[1]PROJECTES!$C$14:$G$5000,5,FALSE))</f>
        <v/>
      </c>
      <c r="E5396" s="160"/>
      <c r="F5396" s="110" t="str">
        <f>IF(I5396="","",VLOOKUP(I5396,[1]PROJECTES!$C$14:$G$5000,2,FALSE))</f>
        <v/>
      </c>
      <c r="G5396" s="112" t="str">
        <f>IF(E5396="","",VLOOKUP(E5396,[1]PROJECTES!$C$14:$G$5000,4,FALSE))</f>
        <v/>
      </c>
      <c r="H5396" s="95"/>
      <c r="I5396" s="113" t="str">
        <f>IF(H5396="","",VLOOKUP(H5396,BD!B$2:C$16,2,FALSE))</f>
        <v/>
      </c>
      <c r="J5396" s="114"/>
      <c r="K5396" s="115" t="str">
        <f t="shared" si="241"/>
        <v/>
      </c>
      <c r="L5396" s="116" t="str">
        <f t="shared" ca="1" si="242"/>
        <v>-</v>
      </c>
      <c r="M5396" s="111" t="str">
        <f>IF(E5396="","",VLOOKUP(E5396,[1]PROJECTES!$C$14:$Z$5000,21,FALSE))</f>
        <v/>
      </c>
      <c r="N5396" s="117"/>
      <c r="O5396" s="118" t="s">
        <v>222</v>
      </c>
      <c r="P5396" s="119"/>
      <c r="Q5396" s="84"/>
      <c r="R5396" s="125"/>
      <c r="S5396" s="166"/>
      <c r="T5396" s="167"/>
    </row>
    <row r="5397" spans="1:20" s="121" customFormat="1" ht="20.100000000000001" customHeight="1" x14ac:dyDescent="0.3">
      <c r="A5397" s="80"/>
      <c r="B5397" s="110" t="str">
        <f>IF(E5397="","",VLOOKUP(E5397,[1]PROJECTES!$C$14:$G$5000,2,FALSE))</f>
        <v/>
      </c>
      <c r="C5397" s="80"/>
      <c r="D5397" s="283" t="str">
        <f>IF(E5397="","",VLOOKUP(E5397,[1]PROJECTES!$C$14:$G$5000,5,FALSE))</f>
        <v/>
      </c>
      <c r="E5397" s="79"/>
      <c r="F5397" s="110" t="str">
        <f>IF(I5397="","",VLOOKUP(I5397,[1]PROJECTES!$C$14:$G$5000,2,FALSE))</f>
        <v/>
      </c>
      <c r="G5397" s="112" t="str">
        <f>IF(E5397="","",VLOOKUP(E5397,[1]PROJECTES!$C$14:$G$5000,4,FALSE))</f>
        <v/>
      </c>
      <c r="H5397" s="95"/>
      <c r="I5397" s="113" t="str">
        <f>IF(H5397="","",VLOOKUP(H5397,BD!B$2:C$16,2,FALSE))</f>
        <v/>
      </c>
      <c r="J5397" s="114"/>
      <c r="K5397" s="115" t="str">
        <f t="shared" si="241"/>
        <v/>
      </c>
      <c r="L5397" s="116" t="str">
        <f t="shared" ca="1" si="242"/>
        <v>-</v>
      </c>
      <c r="M5397" s="111" t="str">
        <f>IF(E5397="","",VLOOKUP(E5397,[1]PROJECTES!$C$14:$Z$5000,21,FALSE))</f>
        <v/>
      </c>
      <c r="N5397" s="117"/>
      <c r="O5397" s="118" t="s">
        <v>222</v>
      </c>
      <c r="P5397" s="119"/>
      <c r="Q5397" s="84"/>
      <c r="R5397" s="125"/>
      <c r="S5397" s="166"/>
      <c r="T5397" s="167"/>
    </row>
    <row r="5398" spans="1:20" s="121" customFormat="1" ht="20.100000000000001" customHeight="1" x14ac:dyDescent="0.3">
      <c r="A5398" s="80"/>
      <c r="B5398" s="110" t="str">
        <f>IF(E5398="","",VLOOKUP(E5398,[1]PROJECTES!$C$14:$G$5000,2,FALSE))</f>
        <v/>
      </c>
      <c r="C5398" s="80"/>
      <c r="D5398" s="283" t="str">
        <f>IF(E5398="","",VLOOKUP(E5398,[1]PROJECTES!$C$14:$G$5000,5,FALSE))</f>
        <v/>
      </c>
      <c r="E5398" s="79"/>
      <c r="F5398" s="110" t="str">
        <f>IF(I5398="","",VLOOKUP(I5398,[1]PROJECTES!$C$14:$G$5000,2,FALSE))</f>
        <v/>
      </c>
      <c r="G5398" s="112" t="str">
        <f>IF(E5398="","",VLOOKUP(E5398,[1]PROJECTES!$C$14:$G$5000,4,FALSE))</f>
        <v/>
      </c>
      <c r="H5398" s="95"/>
      <c r="I5398" s="113" t="str">
        <f>IF(H5398="","",VLOOKUP(H5398,BD!B$2:C$16,2,FALSE))</f>
        <v/>
      </c>
      <c r="J5398" s="114"/>
      <c r="K5398" s="115" t="str">
        <f t="shared" si="241"/>
        <v/>
      </c>
      <c r="L5398" s="116" t="str">
        <f t="shared" ca="1" si="242"/>
        <v>-</v>
      </c>
      <c r="M5398" s="111" t="str">
        <f>IF(E5398="","",VLOOKUP(E5398,[1]PROJECTES!$C$14:$Z$5000,21,FALSE))</f>
        <v/>
      </c>
      <c r="N5398" s="117"/>
      <c r="O5398" s="118" t="s">
        <v>222</v>
      </c>
      <c r="P5398" s="119"/>
      <c r="Q5398" s="84"/>
      <c r="R5398" s="125"/>
      <c r="S5398" s="166"/>
      <c r="T5398" s="167"/>
    </row>
    <row r="5399" spans="1:20" s="121" customFormat="1" ht="20.100000000000001" customHeight="1" x14ac:dyDescent="0.3">
      <c r="A5399" s="80"/>
      <c r="B5399" s="110" t="str">
        <f>IF(E5399="","",VLOOKUP(E5399,[1]PROJECTES!$C$14:$G$5000,2,FALSE))</f>
        <v/>
      </c>
      <c r="C5399" s="80"/>
      <c r="D5399" s="283" t="str">
        <f>IF(E5399="","",VLOOKUP(E5399,[1]PROJECTES!$C$14:$G$5000,5,FALSE))</f>
        <v/>
      </c>
      <c r="E5399" s="160"/>
      <c r="F5399" s="110" t="str">
        <f>IF(I5399="","",VLOOKUP(I5399,[1]PROJECTES!$C$14:$G$5000,2,FALSE))</f>
        <v/>
      </c>
      <c r="G5399" s="112" t="str">
        <f>IF(E5399="","",VLOOKUP(E5399,[1]PROJECTES!$C$14:$G$5000,4,FALSE))</f>
        <v/>
      </c>
      <c r="H5399" s="95"/>
      <c r="I5399" s="113" t="str">
        <f>IF(H5399="","",VLOOKUP(H5399,BD!B$2:C$16,2,FALSE))</f>
        <v/>
      </c>
      <c r="J5399" s="114"/>
      <c r="K5399" s="115" t="str">
        <f t="shared" si="241"/>
        <v/>
      </c>
      <c r="L5399" s="116" t="str">
        <f t="shared" ca="1" si="242"/>
        <v>-</v>
      </c>
      <c r="M5399" s="111" t="str">
        <f>IF(E5399="","",VLOOKUP(E5399,[1]PROJECTES!$C$14:$Z$5000,21,FALSE))</f>
        <v/>
      </c>
      <c r="N5399" s="117"/>
      <c r="O5399" s="118" t="s">
        <v>222</v>
      </c>
      <c r="P5399" s="119"/>
      <c r="Q5399" s="84"/>
      <c r="R5399" s="125"/>
      <c r="S5399" s="166"/>
      <c r="T5399" s="167"/>
    </row>
    <row r="5400" spans="1:20" s="121" customFormat="1" ht="20.100000000000001" customHeight="1" x14ac:dyDescent="0.3">
      <c r="A5400" s="80"/>
      <c r="B5400" s="110" t="str">
        <f>IF(E5400="","",VLOOKUP(E5400,[1]PROJECTES!$C$14:$G$5000,2,FALSE))</f>
        <v/>
      </c>
      <c r="C5400" s="80"/>
      <c r="D5400" s="283" t="str">
        <f>IF(E5400="","",VLOOKUP(E5400,[1]PROJECTES!$C$14:$G$5000,5,FALSE))</f>
        <v/>
      </c>
      <c r="E5400" s="79"/>
      <c r="F5400" s="110" t="str">
        <f>IF(I5400="","",VLOOKUP(I5400,[1]PROJECTES!$C$14:$G$5000,2,FALSE))</f>
        <v/>
      </c>
      <c r="G5400" s="112" t="str">
        <f>IF(E5400="","",VLOOKUP(E5400,[1]PROJECTES!$C$14:$G$5000,4,FALSE))</f>
        <v/>
      </c>
      <c r="H5400" s="95"/>
      <c r="I5400" s="113" t="str">
        <f>IF(H5400="","",VLOOKUP(H5400,BD!B$2:C$16,2,FALSE))</f>
        <v/>
      </c>
      <c r="J5400" s="114"/>
      <c r="K5400" s="115" t="str">
        <f t="shared" si="241"/>
        <v/>
      </c>
      <c r="L5400" s="116" t="str">
        <f t="shared" ca="1" si="242"/>
        <v>-</v>
      </c>
      <c r="M5400" s="111" t="str">
        <f>IF(E5400="","",VLOOKUP(E5400,[1]PROJECTES!$C$14:$Z$5000,21,FALSE))</f>
        <v/>
      </c>
      <c r="N5400" s="117"/>
      <c r="O5400" s="118" t="s">
        <v>222</v>
      </c>
      <c r="P5400" s="119"/>
      <c r="Q5400" s="84"/>
      <c r="R5400" s="125"/>
      <c r="S5400" s="166"/>
      <c r="T5400" s="167"/>
    </row>
    <row r="5401" spans="1:20" s="121" customFormat="1" ht="20.100000000000001" customHeight="1" x14ac:dyDescent="0.3">
      <c r="A5401" s="80"/>
      <c r="B5401" s="110" t="str">
        <f>IF(E5401="","",VLOOKUP(E5401,[1]PROJECTES!$C$14:$G$5000,2,FALSE))</f>
        <v/>
      </c>
      <c r="C5401" s="80"/>
      <c r="D5401" s="283" t="str">
        <f>IF(E5401="","",VLOOKUP(E5401,[1]PROJECTES!$C$14:$G$5000,5,FALSE))</f>
        <v/>
      </c>
      <c r="E5401" s="79"/>
      <c r="F5401" s="110" t="str">
        <f>IF(I5401="","",VLOOKUP(I5401,[1]PROJECTES!$C$14:$G$5000,2,FALSE))</f>
        <v/>
      </c>
      <c r="G5401" s="112" t="str">
        <f>IF(E5401="","",VLOOKUP(E5401,[1]PROJECTES!$C$14:$G$5000,4,FALSE))</f>
        <v/>
      </c>
      <c r="H5401" s="95"/>
      <c r="I5401" s="113" t="str">
        <f>IF(H5401="","",VLOOKUP(H5401,BD!B$2:C$16,2,FALSE))</f>
        <v/>
      </c>
      <c r="J5401" s="114"/>
      <c r="K5401" s="115" t="str">
        <f t="shared" si="241"/>
        <v/>
      </c>
      <c r="L5401" s="116" t="str">
        <f t="shared" ca="1" si="242"/>
        <v>-</v>
      </c>
      <c r="M5401" s="111" t="str">
        <f>IF(E5401="","",VLOOKUP(E5401,[1]PROJECTES!$C$14:$Z$5000,21,FALSE))</f>
        <v/>
      </c>
      <c r="N5401" s="117"/>
      <c r="O5401" s="118" t="s">
        <v>222</v>
      </c>
      <c r="P5401" s="119"/>
      <c r="Q5401" s="84"/>
      <c r="R5401" s="125"/>
      <c r="S5401" s="166"/>
      <c r="T5401" s="167"/>
    </row>
    <row r="5402" spans="1:20" s="121" customFormat="1" ht="20.100000000000001" customHeight="1" x14ac:dyDescent="0.3">
      <c r="A5402" s="80"/>
      <c r="B5402" s="110" t="str">
        <f>IF(E5402="","",VLOOKUP(E5402,[1]PROJECTES!$C$14:$G$5000,2,FALSE))</f>
        <v/>
      </c>
      <c r="C5402" s="80"/>
      <c r="D5402" s="283" t="str">
        <f>IF(E5402="","",VLOOKUP(E5402,[1]PROJECTES!$C$14:$G$5000,5,FALSE))</f>
        <v/>
      </c>
      <c r="E5402" s="79"/>
      <c r="F5402" s="110" t="str">
        <f>IF(I5402="","",VLOOKUP(I5402,[1]PROJECTES!$C$14:$G$5000,2,FALSE))</f>
        <v/>
      </c>
      <c r="G5402" s="112" t="str">
        <f>IF(E5402="","",VLOOKUP(E5402,[1]PROJECTES!$C$14:$G$5000,4,FALSE))</f>
        <v/>
      </c>
      <c r="H5402" s="95"/>
      <c r="I5402" s="113" t="str">
        <f>IF(H5402="","",VLOOKUP(H5402,BD!B$2:C$16,2,FALSE))</f>
        <v/>
      </c>
      <c r="J5402" s="114"/>
      <c r="K5402" s="115" t="str">
        <f t="shared" ref="K5402:K5465" si="243">IF(J5402="","",WEEKNUM(J5402,2)-0)</f>
        <v/>
      </c>
      <c r="L5402" s="116" t="str">
        <f t="shared" ca="1" si="242"/>
        <v>-</v>
      </c>
      <c r="M5402" s="111" t="str">
        <f>IF(E5402="","",VLOOKUP(E5402,[1]PROJECTES!$C$14:$Z$5000,21,FALSE))</f>
        <v/>
      </c>
      <c r="N5402" s="117"/>
      <c r="O5402" s="118" t="s">
        <v>222</v>
      </c>
      <c r="P5402" s="119"/>
      <c r="Q5402" s="84"/>
      <c r="R5402" s="125"/>
      <c r="S5402" s="166"/>
      <c r="T5402" s="167"/>
    </row>
    <row r="5403" spans="1:20" s="121" customFormat="1" ht="20.100000000000001" customHeight="1" x14ac:dyDescent="0.3">
      <c r="A5403" s="80"/>
      <c r="B5403" s="110" t="str">
        <f>IF(E5403="","",VLOOKUP(E5403,[1]PROJECTES!$C$14:$G$5000,2,FALSE))</f>
        <v/>
      </c>
      <c r="C5403" s="80"/>
      <c r="D5403" s="283" t="str">
        <f>IF(E5403="","",VLOOKUP(E5403,[1]PROJECTES!$C$14:$G$5000,5,FALSE))</f>
        <v/>
      </c>
      <c r="E5403" s="79"/>
      <c r="F5403" s="110" t="str">
        <f>IF(I5403="","",VLOOKUP(I5403,[1]PROJECTES!$C$14:$G$5000,2,FALSE))</f>
        <v/>
      </c>
      <c r="G5403" s="112" t="str">
        <f>IF(E5403="","",VLOOKUP(E5403,[1]PROJECTES!$C$14:$G$5000,4,FALSE))</f>
        <v/>
      </c>
      <c r="H5403" s="95"/>
      <c r="I5403" s="113" t="str">
        <f>IF(H5403="","",VLOOKUP(H5403,BD!B$2:C$16,2,FALSE))</f>
        <v/>
      </c>
      <c r="J5403" s="114"/>
      <c r="K5403" s="115" t="str">
        <f t="shared" si="243"/>
        <v/>
      </c>
      <c r="L5403" s="116" t="str">
        <f t="shared" ref="L5403:L5466" ca="1" si="244">IF(M5403="","-",IF(G5403="TA","-",+M5403-TODAY()))</f>
        <v>-</v>
      </c>
      <c r="M5403" s="111" t="str">
        <f>IF(E5403="","",VLOOKUP(E5403,[1]PROJECTES!$C$14:$Z$5000,21,FALSE))</f>
        <v/>
      </c>
      <c r="N5403" s="117"/>
      <c r="O5403" s="118" t="s">
        <v>222</v>
      </c>
      <c r="P5403" s="119"/>
      <c r="Q5403" s="84"/>
      <c r="R5403" s="125"/>
      <c r="S5403" s="166"/>
      <c r="T5403" s="167"/>
    </row>
    <row r="5404" spans="1:20" s="121" customFormat="1" ht="20.100000000000001" customHeight="1" x14ac:dyDescent="0.3">
      <c r="A5404" s="80"/>
      <c r="B5404" s="110" t="str">
        <f>IF(E5404="","",VLOOKUP(E5404,[1]PROJECTES!$C$14:$G$5000,2,FALSE))</f>
        <v/>
      </c>
      <c r="C5404" s="80"/>
      <c r="D5404" s="283" t="str">
        <f>IF(E5404="","",VLOOKUP(E5404,[1]PROJECTES!$C$14:$G$5000,5,FALSE))</f>
        <v/>
      </c>
      <c r="E5404" s="79"/>
      <c r="F5404" s="110" t="str">
        <f>IF(I5404="","",VLOOKUP(I5404,[1]PROJECTES!$C$14:$G$5000,2,FALSE))</f>
        <v/>
      </c>
      <c r="G5404" s="112" t="str">
        <f>IF(E5404="","",VLOOKUP(E5404,[1]PROJECTES!$C$14:$G$5000,4,FALSE))</f>
        <v/>
      </c>
      <c r="H5404" s="95"/>
      <c r="I5404" s="113" t="str">
        <f>IF(H5404="","",VLOOKUP(H5404,BD!B$2:C$16,2,FALSE))</f>
        <v/>
      </c>
      <c r="J5404" s="114"/>
      <c r="K5404" s="115" t="str">
        <f t="shared" si="243"/>
        <v/>
      </c>
      <c r="L5404" s="116" t="str">
        <f t="shared" ca="1" si="244"/>
        <v>-</v>
      </c>
      <c r="M5404" s="111" t="str">
        <f>IF(E5404="","",VLOOKUP(E5404,[1]PROJECTES!$C$14:$Z$5000,21,FALSE))</f>
        <v/>
      </c>
      <c r="N5404" s="117"/>
      <c r="O5404" s="118" t="s">
        <v>222</v>
      </c>
      <c r="P5404" s="119"/>
      <c r="Q5404" s="84"/>
      <c r="R5404" s="125"/>
      <c r="S5404" s="166"/>
      <c r="T5404" s="167"/>
    </row>
    <row r="5405" spans="1:20" s="121" customFormat="1" ht="20.100000000000001" customHeight="1" x14ac:dyDescent="0.3">
      <c r="A5405" s="80"/>
      <c r="B5405" s="110" t="str">
        <f>IF(E5405="","",VLOOKUP(E5405,[1]PROJECTES!$C$14:$G$5000,2,FALSE))</f>
        <v/>
      </c>
      <c r="C5405" s="80"/>
      <c r="D5405" s="283" t="str">
        <f>IF(E5405="","",VLOOKUP(E5405,[1]PROJECTES!$C$14:$G$5000,5,FALSE))</f>
        <v/>
      </c>
      <c r="E5405" s="79"/>
      <c r="F5405" s="110" t="str">
        <f>IF(I5405="","",VLOOKUP(I5405,[1]PROJECTES!$C$14:$G$5000,2,FALSE))</f>
        <v/>
      </c>
      <c r="G5405" s="112" t="str">
        <f>IF(E5405="","",VLOOKUP(E5405,[1]PROJECTES!$C$14:$G$5000,4,FALSE))</f>
        <v/>
      </c>
      <c r="H5405" s="95"/>
      <c r="I5405" s="113" t="str">
        <f>IF(H5405="","",VLOOKUP(H5405,BD!B$2:C$16,2,FALSE))</f>
        <v/>
      </c>
      <c r="J5405" s="114"/>
      <c r="K5405" s="115" t="str">
        <f t="shared" si="243"/>
        <v/>
      </c>
      <c r="L5405" s="116" t="str">
        <f t="shared" ca="1" si="244"/>
        <v>-</v>
      </c>
      <c r="M5405" s="111" t="str">
        <f>IF(E5405="","",VLOOKUP(E5405,[1]PROJECTES!$C$14:$Z$5000,21,FALSE))</f>
        <v/>
      </c>
      <c r="N5405" s="117"/>
      <c r="O5405" s="118" t="s">
        <v>222</v>
      </c>
      <c r="P5405" s="119"/>
      <c r="Q5405" s="84"/>
      <c r="R5405" s="125"/>
      <c r="S5405" s="166"/>
      <c r="T5405" s="167"/>
    </row>
    <row r="5406" spans="1:20" s="121" customFormat="1" ht="20.100000000000001" customHeight="1" x14ac:dyDescent="0.3">
      <c r="A5406" s="80"/>
      <c r="B5406" s="110" t="str">
        <f>IF(E5406="","",VLOOKUP(E5406,[1]PROJECTES!$C$14:$G$5000,2,FALSE))</f>
        <v/>
      </c>
      <c r="C5406" s="80"/>
      <c r="D5406" s="283" t="str">
        <f>IF(E5406="","",VLOOKUP(E5406,[1]PROJECTES!$C$14:$G$5000,5,FALSE))</f>
        <v/>
      </c>
      <c r="E5406" s="79"/>
      <c r="F5406" s="110" t="str">
        <f>IF(I5406="","",VLOOKUP(I5406,[1]PROJECTES!$C$14:$G$5000,2,FALSE))</f>
        <v/>
      </c>
      <c r="G5406" s="112" t="str">
        <f>IF(E5406="","",VLOOKUP(E5406,[1]PROJECTES!$C$14:$G$5000,4,FALSE))</f>
        <v/>
      </c>
      <c r="H5406" s="95"/>
      <c r="I5406" s="113" t="str">
        <f>IF(H5406="","",VLOOKUP(H5406,BD!B$2:C$16,2,FALSE))</f>
        <v/>
      </c>
      <c r="J5406" s="114"/>
      <c r="K5406" s="115" t="str">
        <f t="shared" si="243"/>
        <v/>
      </c>
      <c r="L5406" s="116" t="str">
        <f t="shared" ca="1" si="244"/>
        <v>-</v>
      </c>
      <c r="M5406" s="111" t="str">
        <f>IF(E5406="","",VLOOKUP(E5406,[1]PROJECTES!$C$14:$Z$5000,21,FALSE))</f>
        <v/>
      </c>
      <c r="N5406" s="117"/>
      <c r="O5406" s="118" t="s">
        <v>222</v>
      </c>
      <c r="P5406" s="119"/>
      <c r="Q5406" s="84"/>
      <c r="R5406" s="125"/>
      <c r="S5406" s="166"/>
      <c r="T5406" s="167"/>
    </row>
    <row r="5407" spans="1:20" s="121" customFormat="1" ht="20.100000000000001" customHeight="1" x14ac:dyDescent="0.3">
      <c r="A5407" s="80"/>
      <c r="B5407" s="110" t="str">
        <f>IF(E5407="","",VLOOKUP(E5407,[1]PROJECTES!$C$14:$G$5000,2,FALSE))</f>
        <v/>
      </c>
      <c r="C5407" s="80"/>
      <c r="D5407" s="283" t="str">
        <f>IF(E5407="","",VLOOKUP(E5407,[1]PROJECTES!$C$14:$G$5000,5,FALSE))</f>
        <v/>
      </c>
      <c r="E5407" s="79"/>
      <c r="F5407" s="110" t="str">
        <f>IF(I5407="","",VLOOKUP(I5407,[1]PROJECTES!$C$14:$G$5000,2,FALSE))</f>
        <v/>
      </c>
      <c r="G5407" s="112" t="str">
        <f>IF(E5407="","",VLOOKUP(E5407,[1]PROJECTES!$C$14:$G$5000,4,FALSE))</f>
        <v/>
      </c>
      <c r="H5407" s="95"/>
      <c r="I5407" s="113" t="str">
        <f>IF(H5407="","",VLOOKUP(H5407,BD!B$2:C$16,2,FALSE))</f>
        <v/>
      </c>
      <c r="J5407" s="114"/>
      <c r="K5407" s="115" t="str">
        <f t="shared" si="243"/>
        <v/>
      </c>
      <c r="L5407" s="116" t="str">
        <f t="shared" ca="1" si="244"/>
        <v>-</v>
      </c>
      <c r="M5407" s="111" t="str">
        <f>IF(E5407="","",VLOOKUP(E5407,[1]PROJECTES!$C$14:$Z$5000,21,FALSE))</f>
        <v/>
      </c>
      <c r="N5407" s="117"/>
      <c r="O5407" s="118" t="s">
        <v>222</v>
      </c>
      <c r="P5407" s="119"/>
      <c r="Q5407" s="84"/>
      <c r="R5407" s="125"/>
      <c r="S5407" s="166"/>
      <c r="T5407" s="167"/>
    </row>
    <row r="5408" spans="1:20" s="121" customFormat="1" ht="20.100000000000001" customHeight="1" x14ac:dyDescent="0.3">
      <c r="A5408" s="80"/>
      <c r="B5408" s="110" t="str">
        <f>IF(E5408="","",VLOOKUP(E5408,[1]PROJECTES!$C$14:$G$5000,2,FALSE))</f>
        <v/>
      </c>
      <c r="C5408" s="80"/>
      <c r="D5408" s="283" t="str">
        <f>IF(E5408="","",VLOOKUP(E5408,[1]PROJECTES!$C$14:$G$5000,5,FALSE))</f>
        <v/>
      </c>
      <c r="E5408" s="79"/>
      <c r="F5408" s="110" t="str">
        <f>IF(I5408="","",VLOOKUP(I5408,[1]PROJECTES!$C$14:$G$5000,2,FALSE))</f>
        <v/>
      </c>
      <c r="G5408" s="112" t="str">
        <f>IF(E5408="","",VLOOKUP(E5408,[1]PROJECTES!$C$14:$G$5000,4,FALSE))</f>
        <v/>
      </c>
      <c r="H5408" s="95"/>
      <c r="I5408" s="113" t="str">
        <f>IF(H5408="","",VLOOKUP(H5408,BD!B$2:C$16,2,FALSE))</f>
        <v/>
      </c>
      <c r="J5408" s="114"/>
      <c r="K5408" s="115" t="str">
        <f t="shared" si="243"/>
        <v/>
      </c>
      <c r="L5408" s="116" t="str">
        <f t="shared" ca="1" si="244"/>
        <v>-</v>
      </c>
      <c r="M5408" s="111" t="str">
        <f>IF(E5408="","",VLOOKUP(E5408,[1]PROJECTES!$C$14:$Z$5000,21,FALSE))</f>
        <v/>
      </c>
      <c r="N5408" s="117"/>
      <c r="O5408" s="118" t="s">
        <v>222</v>
      </c>
      <c r="P5408" s="119"/>
      <c r="Q5408" s="84"/>
      <c r="R5408" s="125"/>
      <c r="S5408" s="166"/>
      <c r="T5408" s="167"/>
    </row>
    <row r="5409" spans="1:20" s="121" customFormat="1" ht="20.100000000000001" customHeight="1" x14ac:dyDescent="0.3">
      <c r="A5409" s="80"/>
      <c r="B5409" s="110" t="str">
        <f>IF(E5409="","",VLOOKUP(E5409,[1]PROJECTES!$C$14:$G$5000,2,FALSE))</f>
        <v/>
      </c>
      <c r="C5409" s="80"/>
      <c r="D5409" s="283" t="str">
        <f>IF(E5409="","",VLOOKUP(E5409,[1]PROJECTES!$C$14:$G$5000,5,FALSE))</f>
        <v/>
      </c>
      <c r="E5409" s="79"/>
      <c r="F5409" s="110" t="str">
        <f>IF(I5409="","",VLOOKUP(I5409,[1]PROJECTES!$C$14:$G$5000,2,FALSE))</f>
        <v/>
      </c>
      <c r="G5409" s="112" t="str">
        <f>IF(E5409="","",VLOOKUP(E5409,[1]PROJECTES!$C$14:$G$5000,4,FALSE))</f>
        <v/>
      </c>
      <c r="H5409" s="95"/>
      <c r="I5409" s="113" t="str">
        <f>IF(H5409="","",VLOOKUP(H5409,BD!B$2:C$16,2,FALSE))</f>
        <v/>
      </c>
      <c r="J5409" s="114"/>
      <c r="K5409" s="115" t="str">
        <f t="shared" si="243"/>
        <v/>
      </c>
      <c r="L5409" s="116" t="str">
        <f t="shared" ca="1" si="244"/>
        <v>-</v>
      </c>
      <c r="M5409" s="111" t="str">
        <f>IF(E5409="","",VLOOKUP(E5409,[1]PROJECTES!$C$14:$Z$5000,21,FALSE))</f>
        <v/>
      </c>
      <c r="N5409" s="117"/>
      <c r="O5409" s="118" t="s">
        <v>222</v>
      </c>
      <c r="P5409" s="119"/>
      <c r="Q5409" s="84"/>
      <c r="R5409" s="125"/>
      <c r="S5409" s="166"/>
      <c r="T5409" s="167"/>
    </row>
    <row r="5410" spans="1:20" s="121" customFormat="1" ht="20.100000000000001" customHeight="1" x14ac:dyDescent="0.3">
      <c r="A5410" s="80"/>
      <c r="B5410" s="110" t="str">
        <f>IF(E5410="","",VLOOKUP(E5410,[1]PROJECTES!$C$14:$G$5000,2,FALSE))</f>
        <v/>
      </c>
      <c r="C5410" s="80"/>
      <c r="D5410" s="283" t="str">
        <f>IF(E5410="","",VLOOKUP(E5410,[1]PROJECTES!$C$14:$G$5000,5,FALSE))</f>
        <v/>
      </c>
      <c r="E5410" s="79"/>
      <c r="F5410" s="110" t="str">
        <f>IF(I5410="","",VLOOKUP(I5410,[1]PROJECTES!$C$14:$G$5000,2,FALSE))</f>
        <v/>
      </c>
      <c r="G5410" s="112" t="str">
        <f>IF(E5410="","",VLOOKUP(E5410,[1]PROJECTES!$C$14:$G$5000,4,FALSE))</f>
        <v/>
      </c>
      <c r="H5410" s="95"/>
      <c r="I5410" s="113" t="str">
        <f>IF(H5410="","",VLOOKUP(H5410,BD!B$2:C$16,2,FALSE))</f>
        <v/>
      </c>
      <c r="J5410" s="114"/>
      <c r="K5410" s="115" t="str">
        <f t="shared" si="243"/>
        <v/>
      </c>
      <c r="L5410" s="116" t="str">
        <f t="shared" ca="1" si="244"/>
        <v>-</v>
      </c>
      <c r="M5410" s="111" t="str">
        <f>IF(E5410="","",VLOOKUP(E5410,[1]PROJECTES!$C$14:$Z$5000,21,FALSE))</f>
        <v/>
      </c>
      <c r="N5410" s="117"/>
      <c r="O5410" s="118" t="s">
        <v>222</v>
      </c>
      <c r="P5410" s="119"/>
      <c r="Q5410" s="84"/>
      <c r="R5410" s="125"/>
      <c r="S5410" s="166"/>
      <c r="T5410" s="167"/>
    </row>
    <row r="5411" spans="1:20" s="121" customFormat="1" ht="20.100000000000001" customHeight="1" x14ac:dyDescent="0.3">
      <c r="A5411" s="80"/>
      <c r="B5411" s="110" t="str">
        <f>IF(E5411="","",VLOOKUP(E5411,[1]PROJECTES!$C$14:$G$5000,2,FALSE))</f>
        <v/>
      </c>
      <c r="C5411" s="80"/>
      <c r="D5411" s="283" t="str">
        <f>IF(E5411="","",VLOOKUP(E5411,[1]PROJECTES!$C$14:$G$5000,5,FALSE))</f>
        <v/>
      </c>
      <c r="E5411" s="79"/>
      <c r="F5411" s="110" t="str">
        <f>IF(I5411="","",VLOOKUP(I5411,[1]PROJECTES!$C$14:$G$5000,2,FALSE))</f>
        <v/>
      </c>
      <c r="G5411" s="112" t="str">
        <f>IF(E5411="","",VLOOKUP(E5411,[1]PROJECTES!$C$14:$G$5000,4,FALSE))</f>
        <v/>
      </c>
      <c r="H5411" s="95"/>
      <c r="I5411" s="113" t="str">
        <f>IF(H5411="","",VLOOKUP(H5411,BD!B$2:C$16,2,FALSE))</f>
        <v/>
      </c>
      <c r="J5411" s="114"/>
      <c r="K5411" s="115" t="str">
        <f t="shared" si="243"/>
        <v/>
      </c>
      <c r="L5411" s="116" t="str">
        <f t="shared" ca="1" si="244"/>
        <v>-</v>
      </c>
      <c r="M5411" s="111" t="str">
        <f>IF(E5411="","",VLOOKUP(E5411,[1]PROJECTES!$C$14:$Z$5000,21,FALSE))</f>
        <v/>
      </c>
      <c r="N5411" s="117"/>
      <c r="O5411" s="118" t="s">
        <v>222</v>
      </c>
      <c r="P5411" s="119"/>
      <c r="Q5411" s="84"/>
      <c r="R5411" s="125"/>
      <c r="S5411" s="166"/>
      <c r="T5411" s="167"/>
    </row>
    <row r="5412" spans="1:20" s="121" customFormat="1" ht="20.100000000000001" customHeight="1" x14ac:dyDescent="0.3">
      <c r="A5412" s="80"/>
      <c r="B5412" s="110" t="str">
        <f>IF(E5412="","",VLOOKUP(E5412,[1]PROJECTES!$C$14:$G$5000,2,FALSE))</f>
        <v/>
      </c>
      <c r="C5412" s="80"/>
      <c r="D5412" s="283" t="str">
        <f>IF(E5412="","",VLOOKUP(E5412,[1]PROJECTES!$C$14:$G$5000,5,FALSE))</f>
        <v/>
      </c>
      <c r="E5412" s="79"/>
      <c r="F5412" s="110" t="str">
        <f>IF(I5412="","",VLOOKUP(I5412,[1]PROJECTES!$C$14:$G$5000,2,FALSE))</f>
        <v/>
      </c>
      <c r="G5412" s="112" t="str">
        <f>IF(E5412="","",VLOOKUP(E5412,[1]PROJECTES!$C$14:$G$5000,4,FALSE))</f>
        <v/>
      </c>
      <c r="H5412" s="95"/>
      <c r="I5412" s="113"/>
      <c r="J5412" s="114"/>
      <c r="K5412" s="115" t="str">
        <f t="shared" si="243"/>
        <v/>
      </c>
      <c r="L5412" s="116" t="str">
        <f t="shared" ca="1" si="244"/>
        <v>-</v>
      </c>
      <c r="M5412" s="111" t="str">
        <f>IF(E5412="","",VLOOKUP(E5412,[1]PROJECTES!$C$14:$Z$5000,21,FALSE))</f>
        <v/>
      </c>
      <c r="N5412" s="117"/>
      <c r="O5412" s="118" t="s">
        <v>222</v>
      </c>
      <c r="P5412" s="119"/>
      <c r="Q5412" s="84"/>
      <c r="R5412" s="125"/>
      <c r="S5412" s="166"/>
      <c r="T5412" s="167"/>
    </row>
    <row r="5413" spans="1:20" s="121" customFormat="1" ht="20.100000000000001" customHeight="1" x14ac:dyDescent="0.3">
      <c r="A5413" s="80"/>
      <c r="B5413" s="110" t="str">
        <f>IF(E5413="","",VLOOKUP(E5413,[1]PROJECTES!$C$14:$G$5000,2,FALSE))</f>
        <v/>
      </c>
      <c r="C5413" s="80"/>
      <c r="D5413" s="283" t="str">
        <f>IF(E5413="","",VLOOKUP(E5413,[1]PROJECTES!$C$14:$G$5000,5,FALSE))</f>
        <v/>
      </c>
      <c r="E5413" s="79"/>
      <c r="F5413" s="110" t="str">
        <f>IF(I5413="","",VLOOKUP(I5413,[1]PROJECTES!$C$14:$G$5000,2,FALSE))</f>
        <v/>
      </c>
      <c r="G5413" s="112" t="str">
        <f>IF(E5413="","",VLOOKUP(E5413,[1]PROJECTES!$C$14:$G$5000,4,FALSE))</f>
        <v/>
      </c>
      <c r="H5413" s="95"/>
      <c r="I5413" s="113" t="str">
        <f>IF(H5413="","",VLOOKUP(H5413,BD!B$2:C$16,2,FALSE))</f>
        <v/>
      </c>
      <c r="J5413" s="114"/>
      <c r="K5413" s="115" t="str">
        <f t="shared" si="243"/>
        <v/>
      </c>
      <c r="L5413" s="116" t="str">
        <f t="shared" ca="1" si="244"/>
        <v>-</v>
      </c>
      <c r="M5413" s="111" t="str">
        <f>IF(E5413="","",VLOOKUP(E5413,[1]PROJECTES!$C$14:$Z$5000,21,FALSE))</f>
        <v/>
      </c>
      <c r="N5413" s="117"/>
      <c r="O5413" s="118" t="s">
        <v>222</v>
      </c>
      <c r="P5413" s="119"/>
      <c r="Q5413" s="84"/>
      <c r="R5413" s="125"/>
      <c r="S5413" s="166"/>
      <c r="T5413" s="167"/>
    </row>
    <row r="5414" spans="1:20" s="121" customFormat="1" ht="20.100000000000001" customHeight="1" x14ac:dyDescent="0.3">
      <c r="A5414" s="80"/>
      <c r="B5414" s="110" t="str">
        <f>IF(E5414="","",VLOOKUP(E5414,[1]PROJECTES!$C$14:$G$5000,2,FALSE))</f>
        <v/>
      </c>
      <c r="C5414" s="80"/>
      <c r="D5414" s="283" t="str">
        <f>IF(E5414="","",VLOOKUP(E5414,[1]PROJECTES!$C$14:$G$5000,5,FALSE))</f>
        <v/>
      </c>
      <c r="E5414" s="79"/>
      <c r="F5414" s="110" t="str">
        <f>IF(I5414="","",VLOOKUP(I5414,[1]PROJECTES!$C$14:$G$5000,2,FALSE))</f>
        <v/>
      </c>
      <c r="G5414" s="112" t="str">
        <f>IF(E5414="","",VLOOKUP(E5414,[1]PROJECTES!$C$14:$G$5000,4,FALSE))</f>
        <v/>
      </c>
      <c r="H5414" s="95"/>
      <c r="I5414" s="113" t="str">
        <f>IF(H5414="","",VLOOKUP(H5414,BD!B$2:C$16,2,FALSE))</f>
        <v/>
      </c>
      <c r="J5414" s="114"/>
      <c r="K5414" s="115" t="str">
        <f t="shared" si="243"/>
        <v/>
      </c>
      <c r="L5414" s="116" t="str">
        <f t="shared" ca="1" si="244"/>
        <v>-</v>
      </c>
      <c r="M5414" s="111" t="str">
        <f>IF(E5414="","",VLOOKUP(E5414,[1]PROJECTES!$C$14:$Z$5000,21,FALSE))</f>
        <v/>
      </c>
      <c r="N5414" s="117"/>
      <c r="O5414" s="118" t="s">
        <v>222</v>
      </c>
      <c r="P5414" s="119"/>
      <c r="Q5414" s="84"/>
      <c r="R5414" s="125"/>
      <c r="S5414" s="166"/>
      <c r="T5414" s="167"/>
    </row>
    <row r="5415" spans="1:20" s="121" customFormat="1" ht="20.100000000000001" customHeight="1" x14ac:dyDescent="0.3">
      <c r="A5415" s="80"/>
      <c r="B5415" s="110" t="str">
        <f>IF(E5415="","",VLOOKUP(E5415,[1]PROJECTES!$C$14:$G$5000,2,FALSE))</f>
        <v/>
      </c>
      <c r="C5415" s="80"/>
      <c r="D5415" s="283" t="str">
        <f>IF(E5415="","",VLOOKUP(E5415,[1]PROJECTES!$C$14:$G$5000,5,FALSE))</f>
        <v/>
      </c>
      <c r="E5415" s="79"/>
      <c r="F5415" s="110" t="str">
        <f>IF(I5415="","",VLOOKUP(I5415,[1]PROJECTES!$C$14:$G$5000,2,FALSE))</f>
        <v/>
      </c>
      <c r="G5415" s="112" t="str">
        <f>IF(E5415="","",VLOOKUP(E5415,[1]PROJECTES!$C$14:$G$5000,4,FALSE))</f>
        <v/>
      </c>
      <c r="H5415" s="95"/>
      <c r="I5415" s="113" t="str">
        <f>IF(H5415="","",VLOOKUP(H5415,BD!B$2:C$16,2,FALSE))</f>
        <v/>
      </c>
      <c r="J5415" s="114"/>
      <c r="K5415" s="115" t="str">
        <f t="shared" si="243"/>
        <v/>
      </c>
      <c r="L5415" s="116" t="str">
        <f t="shared" ca="1" si="244"/>
        <v>-</v>
      </c>
      <c r="M5415" s="111" t="str">
        <f>IF(E5415="","",VLOOKUP(E5415,[1]PROJECTES!$C$14:$Z$5000,21,FALSE))</f>
        <v/>
      </c>
      <c r="N5415" s="117"/>
      <c r="O5415" s="118" t="s">
        <v>222</v>
      </c>
      <c r="P5415" s="119"/>
      <c r="Q5415" s="84"/>
      <c r="R5415" s="125"/>
      <c r="S5415" s="166"/>
      <c r="T5415" s="167"/>
    </row>
    <row r="5416" spans="1:20" s="121" customFormat="1" ht="20.100000000000001" customHeight="1" x14ac:dyDescent="0.3">
      <c r="A5416" s="80"/>
      <c r="B5416" s="110" t="str">
        <f>IF(E5416="","",VLOOKUP(E5416,[1]PROJECTES!$C$14:$G$5000,2,FALSE))</f>
        <v/>
      </c>
      <c r="C5416" s="80"/>
      <c r="D5416" s="283" t="str">
        <f>IF(E5416="","",VLOOKUP(E5416,[1]PROJECTES!$C$14:$G$5000,5,FALSE))</f>
        <v/>
      </c>
      <c r="E5416" s="79"/>
      <c r="F5416" s="110" t="str">
        <f>IF(I5416="","",VLOOKUP(I5416,[1]PROJECTES!$C$14:$G$5000,2,FALSE))</f>
        <v/>
      </c>
      <c r="G5416" s="112" t="str">
        <f>IF(E5416="","",VLOOKUP(E5416,[1]PROJECTES!$C$14:$G$5000,4,FALSE))</f>
        <v/>
      </c>
      <c r="H5416" s="95"/>
      <c r="I5416" s="113" t="str">
        <f>IF(H5416="","",VLOOKUP(H5416,BD!B$2:C$16,2,FALSE))</f>
        <v/>
      </c>
      <c r="J5416" s="114"/>
      <c r="K5416" s="115" t="str">
        <f t="shared" si="243"/>
        <v/>
      </c>
      <c r="L5416" s="116" t="str">
        <f t="shared" ca="1" si="244"/>
        <v>-</v>
      </c>
      <c r="M5416" s="111" t="str">
        <f>IF(E5416="","",VLOOKUP(E5416,[1]PROJECTES!$C$14:$Z$5000,21,FALSE))</f>
        <v/>
      </c>
      <c r="N5416" s="117"/>
      <c r="O5416" s="118" t="s">
        <v>222</v>
      </c>
      <c r="P5416" s="119"/>
      <c r="Q5416" s="84"/>
      <c r="R5416" s="125"/>
      <c r="S5416" s="166"/>
      <c r="T5416" s="167"/>
    </row>
    <row r="5417" spans="1:20" s="121" customFormat="1" ht="20.100000000000001" customHeight="1" x14ac:dyDescent="0.3">
      <c r="A5417" s="80"/>
      <c r="B5417" s="110" t="str">
        <f>IF(E5417="","",VLOOKUP(E5417,[1]PROJECTES!$C$14:$G$5000,2,FALSE))</f>
        <v/>
      </c>
      <c r="C5417" s="80"/>
      <c r="D5417" s="283" t="str">
        <f>IF(E5417="","",VLOOKUP(E5417,[1]PROJECTES!$C$14:$G$5000,5,FALSE))</f>
        <v/>
      </c>
      <c r="E5417" s="79"/>
      <c r="F5417" s="110" t="str">
        <f>IF(I5417="","",VLOOKUP(I5417,[1]PROJECTES!$C$14:$G$5000,2,FALSE))</f>
        <v/>
      </c>
      <c r="G5417" s="112" t="str">
        <f>IF(E5417="","",VLOOKUP(E5417,[1]PROJECTES!$C$14:$G$5000,4,FALSE))</f>
        <v/>
      </c>
      <c r="H5417" s="95"/>
      <c r="I5417" s="113" t="str">
        <f>IF(H5417="","",VLOOKUP(H5417,BD!B$2:C$16,2,FALSE))</f>
        <v/>
      </c>
      <c r="J5417" s="114"/>
      <c r="K5417" s="115" t="str">
        <f t="shared" si="243"/>
        <v/>
      </c>
      <c r="L5417" s="116" t="str">
        <f t="shared" ca="1" si="244"/>
        <v>-</v>
      </c>
      <c r="M5417" s="111" t="str">
        <f>IF(E5417="","",VLOOKUP(E5417,[1]PROJECTES!$C$14:$Z$5000,21,FALSE))</f>
        <v/>
      </c>
      <c r="N5417" s="117"/>
      <c r="O5417" s="118" t="s">
        <v>222</v>
      </c>
      <c r="P5417" s="119"/>
      <c r="Q5417" s="84"/>
      <c r="R5417" s="125"/>
      <c r="S5417" s="166"/>
      <c r="T5417" s="167"/>
    </row>
    <row r="5418" spans="1:20" s="121" customFormat="1" ht="20.100000000000001" customHeight="1" x14ac:dyDescent="0.3">
      <c r="A5418" s="80"/>
      <c r="B5418" s="110" t="str">
        <f>IF(E5418="","",VLOOKUP(E5418,[1]PROJECTES!$C$14:$G$5000,2,FALSE))</f>
        <v/>
      </c>
      <c r="C5418" s="80"/>
      <c r="D5418" s="283" t="str">
        <f>IF(E5418="","",VLOOKUP(E5418,[1]PROJECTES!$C$14:$G$5000,5,FALSE))</f>
        <v/>
      </c>
      <c r="E5418" s="79"/>
      <c r="F5418" s="110" t="str">
        <f>IF(I5418="","",VLOOKUP(I5418,[1]PROJECTES!$C$14:$G$5000,2,FALSE))</f>
        <v/>
      </c>
      <c r="G5418" s="112" t="str">
        <f>IF(E5418="","",VLOOKUP(E5418,[1]PROJECTES!$C$14:$G$5000,4,FALSE))</f>
        <v/>
      </c>
      <c r="H5418" s="95"/>
      <c r="I5418" s="113" t="str">
        <f>IF(H5418="","",VLOOKUP(H5418,BD!B$2:C$16,2,FALSE))</f>
        <v/>
      </c>
      <c r="J5418" s="114"/>
      <c r="K5418" s="115" t="str">
        <f t="shared" si="243"/>
        <v/>
      </c>
      <c r="L5418" s="116" t="str">
        <f t="shared" ca="1" si="244"/>
        <v>-</v>
      </c>
      <c r="M5418" s="111" t="str">
        <f>IF(E5418="","",VLOOKUP(E5418,[1]PROJECTES!$C$14:$Z$5000,21,FALSE))</f>
        <v/>
      </c>
      <c r="N5418" s="117"/>
      <c r="O5418" s="118" t="s">
        <v>222</v>
      </c>
      <c r="P5418" s="119"/>
      <c r="Q5418" s="84"/>
      <c r="R5418" s="125"/>
      <c r="S5418" s="166"/>
      <c r="T5418" s="167"/>
    </row>
    <row r="5419" spans="1:20" s="121" customFormat="1" ht="20.100000000000001" customHeight="1" x14ac:dyDescent="0.3">
      <c r="A5419" s="80"/>
      <c r="B5419" s="110" t="str">
        <f>IF(E5419="","",VLOOKUP(E5419,[1]PROJECTES!$C$14:$G$5000,2,FALSE))</f>
        <v/>
      </c>
      <c r="C5419" s="80"/>
      <c r="D5419" s="283" t="str">
        <f>IF(E5419="","",VLOOKUP(E5419,[1]PROJECTES!$C$14:$G$5000,5,FALSE))</f>
        <v/>
      </c>
      <c r="E5419" s="79"/>
      <c r="F5419" s="110" t="str">
        <f>IF(I5419="","",VLOOKUP(I5419,[1]PROJECTES!$C$14:$G$5000,2,FALSE))</f>
        <v/>
      </c>
      <c r="G5419" s="112" t="str">
        <f>IF(E5419="","",VLOOKUP(E5419,[1]PROJECTES!$C$14:$G$5000,4,FALSE))</f>
        <v/>
      </c>
      <c r="H5419" s="95"/>
      <c r="I5419" s="113" t="str">
        <f>IF(H5419="","",VLOOKUP(H5419,BD!B$2:C$16,2,FALSE))</f>
        <v/>
      </c>
      <c r="J5419" s="114"/>
      <c r="K5419" s="115" t="str">
        <f t="shared" si="243"/>
        <v/>
      </c>
      <c r="L5419" s="116" t="str">
        <f t="shared" ca="1" si="244"/>
        <v>-</v>
      </c>
      <c r="M5419" s="111" t="str">
        <f>IF(E5419="","",VLOOKUP(E5419,[1]PROJECTES!$C$14:$Z$5000,21,FALSE))</f>
        <v/>
      </c>
      <c r="N5419" s="117"/>
      <c r="O5419" s="118" t="s">
        <v>222</v>
      </c>
      <c r="P5419" s="119"/>
      <c r="Q5419" s="84"/>
      <c r="R5419" s="125"/>
      <c r="S5419" s="166"/>
      <c r="T5419" s="167"/>
    </row>
    <row r="5420" spans="1:20" s="121" customFormat="1" ht="20.100000000000001" customHeight="1" x14ac:dyDescent="0.3">
      <c r="A5420" s="80"/>
      <c r="B5420" s="110" t="str">
        <f>IF(E5420="","",VLOOKUP(E5420,[1]PROJECTES!$C$14:$G$5000,2,FALSE))</f>
        <v/>
      </c>
      <c r="C5420" s="80"/>
      <c r="D5420" s="283" t="str">
        <f>IF(E5420="","",VLOOKUP(E5420,[1]PROJECTES!$C$14:$G$5000,5,FALSE))</f>
        <v/>
      </c>
      <c r="E5420" s="79"/>
      <c r="F5420" s="110" t="str">
        <f>IF(I5420="","",VLOOKUP(I5420,[1]PROJECTES!$C$14:$G$5000,2,FALSE))</f>
        <v/>
      </c>
      <c r="G5420" s="112" t="str">
        <f>IF(E5420="","",VLOOKUP(E5420,[1]PROJECTES!$C$14:$G$5000,4,FALSE))</f>
        <v/>
      </c>
      <c r="H5420" s="95"/>
      <c r="I5420" s="113" t="str">
        <f>IF(H5420="","",VLOOKUP(H5420,BD!B$2:C$16,2,FALSE))</f>
        <v/>
      </c>
      <c r="J5420" s="114"/>
      <c r="K5420" s="115" t="str">
        <f t="shared" si="243"/>
        <v/>
      </c>
      <c r="L5420" s="116" t="str">
        <f t="shared" ca="1" si="244"/>
        <v>-</v>
      </c>
      <c r="M5420" s="111" t="str">
        <f>IF(E5420="","",VLOOKUP(E5420,[1]PROJECTES!$C$14:$Z$5000,21,FALSE))</f>
        <v/>
      </c>
      <c r="N5420" s="117"/>
      <c r="O5420" s="118" t="s">
        <v>222</v>
      </c>
      <c r="P5420" s="119"/>
      <c r="Q5420" s="84"/>
      <c r="R5420" s="125"/>
      <c r="S5420" s="166"/>
      <c r="T5420" s="167"/>
    </row>
    <row r="5421" spans="1:20" s="121" customFormat="1" ht="20.100000000000001" customHeight="1" x14ac:dyDescent="0.3">
      <c r="A5421" s="80"/>
      <c r="B5421" s="110" t="str">
        <f>IF(E5421="","",VLOOKUP(E5421,[1]PROJECTES!$C$14:$G$5000,2,FALSE))</f>
        <v/>
      </c>
      <c r="C5421" s="80"/>
      <c r="D5421" s="283" t="str">
        <f>IF(E5421="","",VLOOKUP(E5421,[1]PROJECTES!$C$14:$G$5000,5,FALSE))</f>
        <v/>
      </c>
      <c r="E5421" s="79"/>
      <c r="F5421" s="110" t="str">
        <f>IF(I5421="","",VLOOKUP(I5421,[1]PROJECTES!$C$14:$G$5000,2,FALSE))</f>
        <v/>
      </c>
      <c r="G5421" s="112" t="str">
        <f>IF(E5421="","",VLOOKUP(E5421,[1]PROJECTES!$C$14:$G$5000,4,FALSE))</f>
        <v/>
      </c>
      <c r="H5421" s="95"/>
      <c r="I5421" s="113" t="str">
        <f>IF(H5421="","",VLOOKUP(H5421,BD!B$2:C$16,2,FALSE))</f>
        <v/>
      </c>
      <c r="J5421" s="114"/>
      <c r="K5421" s="115" t="str">
        <f t="shared" si="243"/>
        <v/>
      </c>
      <c r="L5421" s="116" t="str">
        <f t="shared" ca="1" si="244"/>
        <v>-</v>
      </c>
      <c r="M5421" s="111" t="str">
        <f>IF(E5421="","",VLOOKUP(E5421,[1]PROJECTES!$C$14:$Z$5000,21,FALSE))</f>
        <v/>
      </c>
      <c r="N5421" s="117"/>
      <c r="O5421" s="118" t="s">
        <v>222</v>
      </c>
      <c r="P5421" s="119"/>
      <c r="Q5421" s="84"/>
      <c r="R5421" s="125"/>
      <c r="S5421" s="166"/>
      <c r="T5421" s="167"/>
    </row>
    <row r="5422" spans="1:20" s="121" customFormat="1" ht="20.100000000000001" customHeight="1" x14ac:dyDescent="0.3">
      <c r="A5422" s="80"/>
      <c r="B5422" s="110" t="str">
        <f>IF(E5422="","",VLOOKUP(E5422,[1]PROJECTES!$C$14:$G$5000,2,FALSE))</f>
        <v/>
      </c>
      <c r="C5422" s="80"/>
      <c r="D5422" s="283" t="str">
        <f>IF(E5422="","",VLOOKUP(E5422,[1]PROJECTES!$C$14:$G$5000,5,FALSE))</f>
        <v/>
      </c>
      <c r="E5422" s="79"/>
      <c r="F5422" s="110" t="str">
        <f>IF(I5422="","",VLOOKUP(I5422,[1]PROJECTES!$C$14:$G$5000,2,FALSE))</f>
        <v/>
      </c>
      <c r="G5422" s="112" t="str">
        <f>IF(E5422="","",VLOOKUP(E5422,[1]PROJECTES!$C$14:$G$5000,4,FALSE))</f>
        <v/>
      </c>
      <c r="H5422" s="95"/>
      <c r="I5422" s="113" t="str">
        <f>IF(H5422="","",VLOOKUP(H5422,BD!B$2:C$16,2,FALSE))</f>
        <v/>
      </c>
      <c r="J5422" s="114"/>
      <c r="K5422" s="115" t="str">
        <f t="shared" si="243"/>
        <v/>
      </c>
      <c r="L5422" s="116" t="str">
        <f t="shared" ca="1" si="244"/>
        <v>-</v>
      </c>
      <c r="M5422" s="111" t="str">
        <f>IF(E5422="","",VLOOKUP(E5422,[1]PROJECTES!$C$14:$Z$5000,21,FALSE))</f>
        <v/>
      </c>
      <c r="N5422" s="117"/>
      <c r="O5422" s="118" t="s">
        <v>222</v>
      </c>
      <c r="P5422" s="119"/>
      <c r="Q5422" s="84"/>
      <c r="R5422" s="125"/>
      <c r="S5422" s="166"/>
      <c r="T5422" s="167"/>
    </row>
    <row r="5423" spans="1:20" s="121" customFormat="1" ht="20.100000000000001" customHeight="1" x14ac:dyDescent="0.3">
      <c r="A5423" s="80"/>
      <c r="B5423" s="110" t="str">
        <f>IF(E5423="","",VLOOKUP(E5423,[1]PROJECTES!$C$14:$G$5000,2,FALSE))</f>
        <v/>
      </c>
      <c r="C5423" s="80"/>
      <c r="D5423" s="283" t="str">
        <f>IF(E5423="","",VLOOKUP(E5423,[1]PROJECTES!$C$14:$G$5000,5,FALSE))</f>
        <v/>
      </c>
      <c r="E5423" s="79"/>
      <c r="F5423" s="110" t="str">
        <f>IF(I5423="","",VLOOKUP(I5423,[1]PROJECTES!$C$14:$G$5000,2,FALSE))</f>
        <v/>
      </c>
      <c r="G5423" s="112" t="str">
        <f>IF(E5423="","",VLOOKUP(E5423,[1]PROJECTES!$C$14:$G$5000,4,FALSE))</f>
        <v/>
      </c>
      <c r="H5423" s="95"/>
      <c r="I5423" s="113" t="str">
        <f>IF(H5423="","",VLOOKUP(H5423,BD!B$2:C$16,2,FALSE))</f>
        <v/>
      </c>
      <c r="J5423" s="114"/>
      <c r="K5423" s="115" t="str">
        <f t="shared" si="243"/>
        <v/>
      </c>
      <c r="L5423" s="116" t="str">
        <f t="shared" ca="1" si="244"/>
        <v>-</v>
      </c>
      <c r="M5423" s="111" t="str">
        <f>IF(E5423="","",VLOOKUP(E5423,[1]PROJECTES!$C$14:$Z$5000,21,FALSE))</f>
        <v/>
      </c>
      <c r="N5423" s="117"/>
      <c r="O5423" s="118" t="s">
        <v>222</v>
      </c>
      <c r="P5423" s="119"/>
      <c r="Q5423" s="84"/>
      <c r="R5423" s="125"/>
      <c r="S5423" s="166"/>
      <c r="T5423" s="167"/>
    </row>
    <row r="5424" spans="1:20" s="121" customFormat="1" ht="20.100000000000001" customHeight="1" x14ac:dyDescent="0.3">
      <c r="A5424" s="80"/>
      <c r="B5424" s="110" t="str">
        <f>IF(E5424="","",VLOOKUP(E5424,[1]PROJECTES!$C$14:$G$5000,2,FALSE))</f>
        <v/>
      </c>
      <c r="C5424" s="80"/>
      <c r="D5424" s="283" t="str">
        <f>IF(E5424="","",VLOOKUP(E5424,[1]PROJECTES!$C$14:$G$5000,5,FALSE))</f>
        <v/>
      </c>
      <c r="E5424" s="79"/>
      <c r="F5424" s="110" t="str">
        <f>IF(I5424="","",VLOOKUP(I5424,[1]PROJECTES!$C$14:$G$5000,2,FALSE))</f>
        <v/>
      </c>
      <c r="G5424" s="112" t="str">
        <f>IF(E5424="","",VLOOKUP(E5424,[1]PROJECTES!$C$14:$G$5000,4,FALSE))</f>
        <v/>
      </c>
      <c r="H5424" s="95"/>
      <c r="I5424" s="113" t="str">
        <f>IF(H5424="","",VLOOKUP(H5424,BD!B$2:C$16,2,FALSE))</f>
        <v/>
      </c>
      <c r="J5424" s="114"/>
      <c r="K5424" s="115" t="str">
        <f t="shared" si="243"/>
        <v/>
      </c>
      <c r="L5424" s="116" t="str">
        <f t="shared" ca="1" si="244"/>
        <v>-</v>
      </c>
      <c r="M5424" s="111" t="str">
        <f>IF(E5424="","",VLOOKUP(E5424,[1]PROJECTES!$C$14:$Z$5000,21,FALSE))</f>
        <v/>
      </c>
      <c r="N5424" s="117"/>
      <c r="O5424" s="118" t="s">
        <v>222</v>
      </c>
      <c r="P5424" s="119"/>
      <c r="Q5424" s="84"/>
      <c r="R5424" s="125"/>
      <c r="S5424" s="166"/>
      <c r="T5424" s="167"/>
    </row>
    <row r="5425" spans="1:20" s="121" customFormat="1" ht="20.100000000000001" customHeight="1" x14ac:dyDescent="0.3">
      <c r="A5425" s="80"/>
      <c r="B5425" s="110" t="str">
        <f>IF(E5425="","",VLOOKUP(E5425,[1]PROJECTES!$C$14:$G$5000,2,FALSE))</f>
        <v/>
      </c>
      <c r="C5425" s="80"/>
      <c r="D5425" s="283" t="str">
        <f>IF(E5425="","",VLOOKUP(E5425,[1]PROJECTES!$C$14:$G$5000,5,FALSE))</f>
        <v/>
      </c>
      <c r="E5425" s="79"/>
      <c r="F5425" s="110" t="str">
        <f>IF(I5425="","",VLOOKUP(I5425,[1]PROJECTES!$C$14:$G$5000,2,FALSE))</f>
        <v/>
      </c>
      <c r="G5425" s="112" t="str">
        <f>IF(E5425="","",VLOOKUP(E5425,[1]PROJECTES!$C$14:$G$5000,4,FALSE))</f>
        <v/>
      </c>
      <c r="H5425" s="95"/>
      <c r="I5425" s="113" t="str">
        <f>IF(H5425="","",VLOOKUP(H5425,BD!B$2:C$16,2,FALSE))</f>
        <v/>
      </c>
      <c r="J5425" s="114"/>
      <c r="K5425" s="115" t="str">
        <f t="shared" ref="K5425:K5435" si="245">IF(J5425="","",WEEKNUM(J5425,2)-0)</f>
        <v/>
      </c>
      <c r="L5425" s="116" t="str">
        <f t="shared" ref="L5425:L5435" ca="1" si="246">IF(M5425="","-",IF(G5425="TA","-",+M5425-TODAY()))</f>
        <v>-</v>
      </c>
      <c r="M5425" s="111" t="str">
        <f>IF(E5425="","",VLOOKUP(E5425,[1]PROJECTES!$C$14:$Z$5000,21,FALSE))</f>
        <v/>
      </c>
      <c r="N5425" s="117"/>
      <c r="O5425" s="118" t="s">
        <v>222</v>
      </c>
      <c r="P5425" s="119"/>
      <c r="Q5425" s="84"/>
      <c r="R5425" s="125"/>
      <c r="S5425" s="166"/>
      <c r="T5425" s="167"/>
    </row>
    <row r="5426" spans="1:20" s="121" customFormat="1" ht="20.100000000000001" customHeight="1" x14ac:dyDescent="0.3">
      <c r="A5426" s="80"/>
      <c r="B5426" s="110" t="str">
        <f>IF(E5426="","",VLOOKUP(E5426,[1]PROJECTES!$C$14:$G$5000,2,FALSE))</f>
        <v/>
      </c>
      <c r="C5426" s="80"/>
      <c r="D5426" s="283" t="str">
        <f>IF(E5426="","",VLOOKUP(E5426,[1]PROJECTES!$C$14:$G$5000,5,FALSE))</f>
        <v/>
      </c>
      <c r="E5426" s="79"/>
      <c r="F5426" s="110" t="str">
        <f>IF(I5426="","",VLOOKUP(I5426,[1]PROJECTES!$C$14:$G$5000,2,FALSE))</f>
        <v/>
      </c>
      <c r="G5426" s="112" t="str">
        <f>IF(E5426="","",VLOOKUP(E5426,[1]PROJECTES!$C$14:$G$5000,4,FALSE))</f>
        <v/>
      </c>
      <c r="H5426" s="95"/>
      <c r="I5426" s="113" t="str">
        <f>IF(H5426="","",VLOOKUP(H5426,BD!B$2:C$16,2,FALSE))</f>
        <v/>
      </c>
      <c r="J5426" s="114"/>
      <c r="K5426" s="115" t="str">
        <f t="shared" si="245"/>
        <v/>
      </c>
      <c r="L5426" s="116" t="str">
        <f t="shared" ca="1" si="246"/>
        <v>-</v>
      </c>
      <c r="M5426" s="111" t="str">
        <f>IF(E5426="","",VLOOKUP(E5426,[1]PROJECTES!$C$14:$Z$5000,21,FALSE))</f>
        <v/>
      </c>
      <c r="N5426" s="117"/>
      <c r="O5426" s="118" t="s">
        <v>222</v>
      </c>
      <c r="P5426" s="119"/>
      <c r="Q5426" s="84"/>
      <c r="R5426" s="125"/>
      <c r="S5426" s="166"/>
      <c r="T5426" s="167"/>
    </row>
    <row r="5427" spans="1:20" s="121" customFormat="1" ht="20.100000000000001" customHeight="1" x14ac:dyDescent="0.3">
      <c r="A5427" s="80"/>
      <c r="B5427" s="110" t="str">
        <f>IF(E5427="","",VLOOKUP(E5427,[1]PROJECTES!$C$14:$G$5000,2,FALSE))</f>
        <v/>
      </c>
      <c r="C5427" s="80"/>
      <c r="D5427" s="283" t="str">
        <f>IF(E5427="","",VLOOKUP(E5427,[1]PROJECTES!$C$14:$G$5000,5,FALSE))</f>
        <v/>
      </c>
      <c r="E5427" s="79"/>
      <c r="F5427" s="110" t="str">
        <f>IF(I5427="","",VLOOKUP(I5427,[1]PROJECTES!$C$14:$G$5000,2,FALSE))</f>
        <v/>
      </c>
      <c r="G5427" s="112" t="str">
        <f>IF(E5427="","",VLOOKUP(E5427,[1]PROJECTES!$C$14:$G$5000,4,FALSE))</f>
        <v/>
      </c>
      <c r="H5427" s="95"/>
      <c r="I5427" s="113" t="str">
        <f>IF(H5427="","",VLOOKUP(H5427,BD!B$2:C$16,2,FALSE))</f>
        <v/>
      </c>
      <c r="J5427" s="114"/>
      <c r="K5427" s="115" t="str">
        <f t="shared" si="245"/>
        <v/>
      </c>
      <c r="L5427" s="116" t="str">
        <f t="shared" ca="1" si="246"/>
        <v>-</v>
      </c>
      <c r="M5427" s="111" t="str">
        <f>IF(E5427="","",VLOOKUP(E5427,[1]PROJECTES!$C$14:$Z$5000,21,FALSE))</f>
        <v/>
      </c>
      <c r="N5427" s="117"/>
      <c r="O5427" s="118" t="s">
        <v>222</v>
      </c>
      <c r="P5427" s="119"/>
      <c r="Q5427" s="84"/>
      <c r="R5427" s="125"/>
      <c r="S5427" s="166"/>
      <c r="T5427" s="167"/>
    </row>
    <row r="5428" spans="1:20" s="121" customFormat="1" ht="20.100000000000001" customHeight="1" x14ac:dyDescent="0.3">
      <c r="A5428" s="80"/>
      <c r="B5428" s="110" t="str">
        <f>IF(E5428="","",VLOOKUP(E5428,[1]PROJECTES!$C$14:$G$5000,2,FALSE))</f>
        <v/>
      </c>
      <c r="C5428" s="80"/>
      <c r="D5428" s="283" t="str">
        <f>IF(E5428="","",VLOOKUP(E5428,[1]PROJECTES!$C$14:$G$5000,5,FALSE))</f>
        <v/>
      </c>
      <c r="E5428" s="79"/>
      <c r="F5428" s="110" t="str">
        <f>IF(I5428="","",VLOOKUP(I5428,[1]PROJECTES!$C$14:$G$5000,2,FALSE))</f>
        <v/>
      </c>
      <c r="G5428" s="112" t="str">
        <f>IF(E5428="","",VLOOKUP(E5428,[1]PROJECTES!$C$14:$G$5000,4,FALSE))</f>
        <v/>
      </c>
      <c r="H5428" s="95"/>
      <c r="I5428" s="113" t="str">
        <f>IF(H5428="","",VLOOKUP(H5428,BD!B$2:C$16,2,FALSE))</f>
        <v/>
      </c>
      <c r="J5428" s="114"/>
      <c r="K5428" s="115" t="str">
        <f t="shared" si="245"/>
        <v/>
      </c>
      <c r="L5428" s="116" t="str">
        <f t="shared" ca="1" si="246"/>
        <v>-</v>
      </c>
      <c r="M5428" s="111" t="str">
        <f>IF(E5428="","",VLOOKUP(E5428,[1]PROJECTES!$C$14:$Z$5000,21,FALSE))</f>
        <v/>
      </c>
      <c r="N5428" s="117"/>
      <c r="O5428" s="118" t="s">
        <v>222</v>
      </c>
      <c r="P5428" s="119"/>
      <c r="Q5428" s="84"/>
      <c r="R5428" s="125"/>
      <c r="S5428" s="166"/>
      <c r="T5428" s="167"/>
    </row>
    <row r="5429" spans="1:20" s="121" customFormat="1" ht="20.100000000000001" customHeight="1" x14ac:dyDescent="0.3">
      <c r="A5429" s="80"/>
      <c r="B5429" s="110" t="str">
        <f>IF(E5429="","",VLOOKUP(E5429,[1]PROJECTES!$C$14:$G$5000,2,FALSE))</f>
        <v/>
      </c>
      <c r="C5429" s="80"/>
      <c r="D5429" s="283" t="str">
        <f>IF(E5429="","",VLOOKUP(E5429,[1]PROJECTES!$C$14:$G$5000,5,FALSE))</f>
        <v/>
      </c>
      <c r="E5429" s="79"/>
      <c r="F5429" s="110" t="str">
        <f>IF(I5429="","",VLOOKUP(I5429,[1]PROJECTES!$C$14:$G$5000,2,FALSE))</f>
        <v/>
      </c>
      <c r="G5429" s="112" t="str">
        <f>IF(E5429="","",VLOOKUP(E5429,[1]PROJECTES!$C$14:$G$5000,4,FALSE))</f>
        <v/>
      </c>
      <c r="H5429" s="95"/>
      <c r="I5429" s="113" t="str">
        <f>IF(H5429="","",VLOOKUP(H5429,BD!B$2:C$16,2,FALSE))</f>
        <v/>
      </c>
      <c r="J5429" s="114"/>
      <c r="K5429" s="115" t="str">
        <f t="shared" si="245"/>
        <v/>
      </c>
      <c r="L5429" s="116" t="str">
        <f t="shared" ca="1" si="246"/>
        <v>-</v>
      </c>
      <c r="M5429" s="111" t="str">
        <f>IF(E5429="","",VLOOKUP(E5429,[1]PROJECTES!$C$14:$Z$5000,21,FALSE))</f>
        <v/>
      </c>
      <c r="N5429" s="117"/>
      <c r="O5429" s="118" t="s">
        <v>222</v>
      </c>
      <c r="P5429" s="119"/>
      <c r="Q5429" s="84"/>
      <c r="R5429" s="125"/>
      <c r="S5429" s="166"/>
      <c r="T5429" s="167"/>
    </row>
    <row r="5430" spans="1:20" s="121" customFormat="1" ht="20.100000000000001" customHeight="1" x14ac:dyDescent="0.3">
      <c r="A5430" s="80"/>
      <c r="B5430" s="110" t="str">
        <f>IF(E5430="","",VLOOKUP(E5430,[1]PROJECTES!$C$14:$G$5000,2,FALSE))</f>
        <v/>
      </c>
      <c r="C5430" s="80"/>
      <c r="D5430" s="283" t="str">
        <f>IF(E5430="","",VLOOKUP(E5430,[1]PROJECTES!$C$14:$G$5000,5,FALSE))</f>
        <v/>
      </c>
      <c r="E5430" s="79"/>
      <c r="F5430" s="110" t="str">
        <f>IF(I5430="","",VLOOKUP(I5430,[1]PROJECTES!$C$14:$G$5000,2,FALSE))</f>
        <v/>
      </c>
      <c r="G5430" s="112" t="str">
        <f>IF(E5430="","",VLOOKUP(E5430,[1]PROJECTES!$C$14:$G$5000,4,FALSE))</f>
        <v/>
      </c>
      <c r="H5430" s="95"/>
      <c r="I5430" s="113" t="str">
        <f>IF(H5430="","",VLOOKUP(H5430,BD!B$2:C$16,2,FALSE))</f>
        <v/>
      </c>
      <c r="J5430" s="114"/>
      <c r="K5430" s="115" t="str">
        <f t="shared" si="245"/>
        <v/>
      </c>
      <c r="L5430" s="116" t="str">
        <f t="shared" ca="1" si="246"/>
        <v>-</v>
      </c>
      <c r="M5430" s="111" t="str">
        <f>IF(E5430="","",VLOOKUP(E5430,[1]PROJECTES!$C$14:$Z$5000,21,FALSE))</f>
        <v/>
      </c>
      <c r="N5430" s="117"/>
      <c r="O5430" s="118" t="s">
        <v>222</v>
      </c>
      <c r="P5430" s="119"/>
      <c r="Q5430" s="84"/>
      <c r="R5430" s="125"/>
      <c r="S5430" s="166"/>
      <c r="T5430" s="167"/>
    </row>
    <row r="5431" spans="1:20" s="121" customFormat="1" ht="20.100000000000001" customHeight="1" x14ac:dyDescent="0.3">
      <c r="A5431" s="80"/>
      <c r="B5431" s="110" t="str">
        <f>IF(E5431="","",VLOOKUP(E5431,[1]PROJECTES!$C$14:$G$5000,2,FALSE))</f>
        <v/>
      </c>
      <c r="C5431" s="80"/>
      <c r="D5431" s="283" t="str">
        <f>IF(E5431="","",VLOOKUP(E5431,[1]PROJECTES!$C$14:$G$5000,5,FALSE))</f>
        <v/>
      </c>
      <c r="E5431" s="79"/>
      <c r="F5431" s="110" t="str">
        <f>IF(I5431="","",VLOOKUP(I5431,[1]PROJECTES!$C$14:$G$5000,2,FALSE))</f>
        <v/>
      </c>
      <c r="G5431" s="112" t="str">
        <f>IF(E5431="","",VLOOKUP(E5431,[1]PROJECTES!$C$14:$G$5000,4,FALSE))</f>
        <v/>
      </c>
      <c r="H5431" s="95"/>
      <c r="I5431" s="113" t="str">
        <f>IF(H5431="","",VLOOKUP(H5431,BD!B$2:C$16,2,FALSE))</f>
        <v/>
      </c>
      <c r="J5431" s="114"/>
      <c r="K5431" s="115" t="str">
        <f t="shared" si="245"/>
        <v/>
      </c>
      <c r="L5431" s="116" t="str">
        <f t="shared" ca="1" si="246"/>
        <v>-</v>
      </c>
      <c r="M5431" s="111" t="str">
        <f>IF(E5431="","",VLOOKUP(E5431,[1]PROJECTES!$C$14:$Z$5000,21,FALSE))</f>
        <v/>
      </c>
      <c r="N5431" s="117"/>
      <c r="O5431" s="118" t="s">
        <v>222</v>
      </c>
      <c r="P5431" s="119"/>
      <c r="Q5431" s="84"/>
      <c r="R5431" s="125"/>
      <c r="S5431" s="166"/>
      <c r="T5431" s="167"/>
    </row>
    <row r="5432" spans="1:20" s="121" customFormat="1" ht="20.100000000000001" customHeight="1" x14ac:dyDescent="0.3">
      <c r="A5432" s="80"/>
      <c r="B5432" s="110" t="str">
        <f>IF(E5432="","",VLOOKUP(E5432,[1]PROJECTES!$C$14:$G$5000,2,FALSE))</f>
        <v/>
      </c>
      <c r="C5432" s="80"/>
      <c r="D5432" s="283" t="str">
        <f>IF(E5432="","",VLOOKUP(E5432,[1]PROJECTES!$C$14:$G$5000,5,FALSE))</f>
        <v/>
      </c>
      <c r="E5432" s="79"/>
      <c r="F5432" s="110" t="str">
        <f>IF(I5432="","",VLOOKUP(I5432,[1]PROJECTES!$C$14:$G$5000,2,FALSE))</f>
        <v/>
      </c>
      <c r="G5432" s="112" t="str">
        <f>IF(E5432="","",VLOOKUP(E5432,[1]PROJECTES!$C$14:$G$5000,4,FALSE))</f>
        <v/>
      </c>
      <c r="H5432" s="95"/>
      <c r="I5432" s="113" t="str">
        <f>IF(H5432="","",VLOOKUP(H5432,BD!B$2:C$16,2,FALSE))</f>
        <v/>
      </c>
      <c r="J5432" s="114"/>
      <c r="K5432" s="115" t="str">
        <f t="shared" si="245"/>
        <v/>
      </c>
      <c r="L5432" s="116" t="str">
        <f t="shared" ca="1" si="246"/>
        <v>-</v>
      </c>
      <c r="M5432" s="111" t="str">
        <f>IF(E5432="","",VLOOKUP(E5432,[1]PROJECTES!$C$14:$Z$5000,21,FALSE))</f>
        <v/>
      </c>
      <c r="N5432" s="117"/>
      <c r="O5432" s="118" t="s">
        <v>222</v>
      </c>
      <c r="P5432" s="119"/>
      <c r="Q5432" s="84"/>
      <c r="R5432" s="125"/>
      <c r="S5432" s="166"/>
      <c r="T5432" s="167"/>
    </row>
    <row r="5433" spans="1:20" s="121" customFormat="1" ht="20.100000000000001" customHeight="1" x14ac:dyDescent="0.3">
      <c r="A5433" s="80"/>
      <c r="B5433" s="110" t="str">
        <f>IF(E5433="","",VLOOKUP(E5433,[1]PROJECTES!$C$14:$G$5000,2,FALSE))</f>
        <v/>
      </c>
      <c r="C5433" s="80"/>
      <c r="D5433" s="283" t="str">
        <f>IF(E5433="","",VLOOKUP(E5433,[1]PROJECTES!$C$14:$G$5000,5,FALSE))</f>
        <v/>
      </c>
      <c r="E5433" s="79"/>
      <c r="F5433" s="110" t="str">
        <f>IF(I5433="","",VLOOKUP(I5433,[1]PROJECTES!$C$14:$G$5000,2,FALSE))</f>
        <v/>
      </c>
      <c r="G5433" s="112" t="str">
        <f>IF(E5433="","",VLOOKUP(E5433,[1]PROJECTES!$C$14:$G$5000,4,FALSE))</f>
        <v/>
      </c>
      <c r="H5433" s="95"/>
      <c r="I5433" s="113" t="str">
        <f>IF(H5433="","",VLOOKUP(H5433,BD!B$2:C$16,2,FALSE))</f>
        <v/>
      </c>
      <c r="J5433" s="114"/>
      <c r="K5433" s="115" t="str">
        <f t="shared" si="245"/>
        <v/>
      </c>
      <c r="L5433" s="116" t="str">
        <f t="shared" ca="1" si="246"/>
        <v>-</v>
      </c>
      <c r="M5433" s="111" t="str">
        <f>IF(E5433="","",VLOOKUP(E5433,[1]PROJECTES!$C$14:$Z$5000,21,FALSE))</f>
        <v/>
      </c>
      <c r="N5433" s="117"/>
      <c r="O5433" s="118" t="s">
        <v>222</v>
      </c>
      <c r="P5433" s="119"/>
      <c r="Q5433" s="84"/>
      <c r="R5433" s="125"/>
      <c r="S5433" s="166"/>
      <c r="T5433" s="167"/>
    </row>
    <row r="5434" spans="1:20" s="121" customFormat="1" ht="20.100000000000001" customHeight="1" x14ac:dyDescent="0.3">
      <c r="A5434" s="80"/>
      <c r="B5434" s="110" t="str">
        <f>IF(E5434="","",VLOOKUP(E5434,[1]PROJECTES!$C$14:$G$5000,2,FALSE))</f>
        <v/>
      </c>
      <c r="C5434" s="80"/>
      <c r="D5434" s="283" t="str">
        <f>IF(E5434="","",VLOOKUP(E5434,[1]PROJECTES!$C$14:$G$5000,5,FALSE))</f>
        <v/>
      </c>
      <c r="E5434" s="79"/>
      <c r="F5434" s="110" t="str">
        <f>IF(I5434="","",VLOOKUP(I5434,[1]PROJECTES!$C$14:$G$5000,2,FALSE))</f>
        <v/>
      </c>
      <c r="G5434" s="112" t="str">
        <f>IF(E5434="","",VLOOKUP(E5434,[1]PROJECTES!$C$14:$G$5000,4,FALSE))</f>
        <v/>
      </c>
      <c r="H5434" s="95"/>
      <c r="I5434" s="113" t="str">
        <f>IF(H5434="","",VLOOKUP(H5434,BD!B$2:C$16,2,FALSE))</f>
        <v/>
      </c>
      <c r="J5434" s="114"/>
      <c r="K5434" s="115" t="str">
        <f t="shared" si="245"/>
        <v/>
      </c>
      <c r="L5434" s="116" t="str">
        <f t="shared" ca="1" si="246"/>
        <v>-</v>
      </c>
      <c r="M5434" s="111" t="str">
        <f>IF(E5434="","",VLOOKUP(E5434,[1]PROJECTES!$C$14:$Z$5000,21,FALSE))</f>
        <v/>
      </c>
      <c r="N5434" s="117"/>
      <c r="O5434" s="118" t="s">
        <v>222</v>
      </c>
      <c r="P5434" s="119"/>
      <c r="Q5434" s="84"/>
      <c r="R5434" s="125"/>
      <c r="S5434" s="166"/>
      <c r="T5434" s="167"/>
    </row>
    <row r="5435" spans="1:20" s="121" customFormat="1" ht="20.100000000000001" customHeight="1" x14ac:dyDescent="0.3">
      <c r="A5435" s="80"/>
      <c r="B5435" s="110" t="str">
        <f>IF(E5435="","",VLOOKUP(E5435,[1]PROJECTES!$C$14:$G$5000,2,FALSE))</f>
        <v/>
      </c>
      <c r="C5435" s="80"/>
      <c r="D5435" s="283" t="str">
        <f>IF(E5435="","",VLOOKUP(E5435,[1]PROJECTES!$C$14:$G$5000,5,FALSE))</f>
        <v/>
      </c>
      <c r="E5435" s="79"/>
      <c r="F5435" s="110" t="str">
        <f>IF(I5435="","",VLOOKUP(I5435,[1]PROJECTES!$C$14:$G$5000,2,FALSE))</f>
        <v/>
      </c>
      <c r="G5435" s="112" t="str">
        <f>IF(E5435="","",VLOOKUP(E5435,[1]PROJECTES!$C$14:$G$5000,4,FALSE))</f>
        <v/>
      </c>
      <c r="H5435" s="95"/>
      <c r="I5435" s="113" t="str">
        <f>IF(H5435="","",VLOOKUP(H5435,BD!B$2:C$16,2,FALSE))</f>
        <v/>
      </c>
      <c r="J5435" s="114"/>
      <c r="K5435" s="115" t="str">
        <f t="shared" si="245"/>
        <v/>
      </c>
      <c r="L5435" s="116" t="str">
        <f t="shared" ca="1" si="246"/>
        <v>-</v>
      </c>
      <c r="M5435" s="111" t="str">
        <f>IF(E5435="","",VLOOKUP(E5435,[1]PROJECTES!$C$14:$Z$5000,21,FALSE))</f>
        <v/>
      </c>
      <c r="N5435" s="117"/>
      <c r="O5435" s="118" t="s">
        <v>222</v>
      </c>
      <c r="P5435" s="119"/>
      <c r="Q5435" s="84"/>
      <c r="R5435" s="125"/>
      <c r="S5435" s="166"/>
      <c r="T5435" s="167"/>
    </row>
    <row r="5436" spans="1:20" s="121" customFormat="1" ht="20.100000000000001" customHeight="1" x14ac:dyDescent="0.3">
      <c r="A5436" s="80"/>
      <c r="B5436" s="110" t="str">
        <f>IF(E5436="","",VLOOKUP(E5436,[1]PROJECTES!$C$14:$G$5000,2,FALSE))</f>
        <v/>
      </c>
      <c r="C5436" s="80"/>
      <c r="D5436" s="283" t="str">
        <f>IF(E5436="","",VLOOKUP(E5436,[1]PROJECTES!$C$14:$G$5000,5,FALSE))</f>
        <v/>
      </c>
      <c r="E5436" s="79"/>
      <c r="F5436" s="110" t="str">
        <f>IF(I5436="","",VLOOKUP(I5436,[1]PROJECTES!$C$14:$G$5000,2,FALSE))</f>
        <v/>
      </c>
      <c r="G5436" s="112" t="str">
        <f>IF(E5436="","",VLOOKUP(E5436,[1]PROJECTES!$C$14:$G$5000,4,FALSE))</f>
        <v/>
      </c>
      <c r="H5436" s="95"/>
      <c r="I5436" s="113" t="str">
        <f>IF(H5436="","",VLOOKUP(H5436,BD!B$2:C$16,2,FALSE))</f>
        <v/>
      </c>
      <c r="J5436" s="114"/>
      <c r="K5436" s="115" t="str">
        <f t="shared" si="243"/>
        <v/>
      </c>
      <c r="L5436" s="116" t="str">
        <f t="shared" ca="1" si="244"/>
        <v>-</v>
      </c>
      <c r="M5436" s="111" t="str">
        <f>IF(E5436="","",VLOOKUP(E5436,[1]PROJECTES!$C$14:$Z$5000,21,FALSE))</f>
        <v/>
      </c>
      <c r="N5436" s="117"/>
      <c r="O5436" s="118" t="s">
        <v>222</v>
      </c>
      <c r="P5436" s="119"/>
      <c r="Q5436" s="84"/>
      <c r="R5436" s="125"/>
      <c r="S5436" s="166"/>
      <c r="T5436" s="167"/>
    </row>
    <row r="5437" spans="1:20" s="121" customFormat="1" ht="20.100000000000001" customHeight="1" x14ac:dyDescent="0.3">
      <c r="A5437" s="80"/>
      <c r="B5437" s="110" t="str">
        <f>IF(E5437="","",VLOOKUP(E5437,[1]PROJECTES!$C$14:$G$5000,2,FALSE))</f>
        <v/>
      </c>
      <c r="C5437" s="80"/>
      <c r="D5437" s="283" t="str">
        <f>IF(E5437="","",VLOOKUP(E5437,[1]PROJECTES!$C$14:$G$5000,5,FALSE))</f>
        <v/>
      </c>
      <c r="E5437" s="79"/>
      <c r="F5437" s="110" t="str">
        <f>IF(I5437="","",VLOOKUP(I5437,[1]PROJECTES!$C$14:$G$5000,2,FALSE))</f>
        <v/>
      </c>
      <c r="G5437" s="112" t="str">
        <f>IF(E5437="","",VLOOKUP(E5437,[1]PROJECTES!$C$14:$G$5000,4,FALSE))</f>
        <v/>
      </c>
      <c r="H5437" s="95"/>
      <c r="I5437" s="113" t="str">
        <f>IF(H5437="","",VLOOKUP(H5437,BD!B$2:C$16,2,FALSE))</f>
        <v/>
      </c>
      <c r="J5437" s="114"/>
      <c r="K5437" s="115" t="str">
        <f t="shared" si="243"/>
        <v/>
      </c>
      <c r="L5437" s="116" t="str">
        <f t="shared" ca="1" si="244"/>
        <v>-</v>
      </c>
      <c r="M5437" s="111" t="str">
        <f>IF(E5437="","",VLOOKUP(E5437,[1]PROJECTES!$C$14:$Z$5000,21,FALSE))</f>
        <v/>
      </c>
      <c r="N5437" s="117"/>
      <c r="O5437" s="118" t="s">
        <v>222</v>
      </c>
      <c r="P5437" s="119"/>
      <c r="Q5437" s="84"/>
      <c r="R5437" s="125"/>
      <c r="S5437" s="166"/>
      <c r="T5437" s="167"/>
    </row>
    <row r="5438" spans="1:20" s="121" customFormat="1" ht="20.100000000000001" customHeight="1" x14ac:dyDescent="0.3">
      <c r="A5438" s="80"/>
      <c r="B5438" s="110" t="str">
        <f>IF(E5438="","",VLOOKUP(E5438,[1]PROJECTES!$C$14:$G$5000,2,FALSE))</f>
        <v/>
      </c>
      <c r="C5438" s="80"/>
      <c r="D5438" s="283" t="str">
        <f>IF(E5438="","",VLOOKUP(E5438,[1]PROJECTES!$C$14:$G$5000,5,FALSE))</f>
        <v/>
      </c>
      <c r="E5438" s="79"/>
      <c r="F5438" s="110" t="str">
        <f>IF(I5438="","",VLOOKUP(I5438,[1]PROJECTES!$C$14:$G$5000,2,FALSE))</f>
        <v/>
      </c>
      <c r="G5438" s="112" t="str">
        <f>IF(E5438="","",VLOOKUP(E5438,[1]PROJECTES!$C$14:$G$5000,4,FALSE))</f>
        <v/>
      </c>
      <c r="H5438" s="95"/>
      <c r="I5438" s="113" t="str">
        <f>IF(H5438="","",VLOOKUP(H5438,BD!B$2:C$16,2,FALSE))</f>
        <v/>
      </c>
      <c r="J5438" s="114"/>
      <c r="K5438" s="115" t="str">
        <f t="shared" si="243"/>
        <v/>
      </c>
      <c r="L5438" s="116" t="str">
        <f t="shared" ca="1" si="244"/>
        <v>-</v>
      </c>
      <c r="M5438" s="111" t="str">
        <f>IF(E5438="","",VLOOKUP(E5438,[1]PROJECTES!$C$14:$Z$5000,21,FALSE))</f>
        <v/>
      </c>
      <c r="N5438" s="117"/>
      <c r="O5438" s="118" t="s">
        <v>222</v>
      </c>
      <c r="P5438" s="119"/>
      <c r="Q5438" s="84"/>
      <c r="R5438" s="125"/>
      <c r="S5438" s="166"/>
      <c r="T5438" s="167"/>
    </row>
    <row r="5439" spans="1:20" s="121" customFormat="1" ht="20.100000000000001" customHeight="1" x14ac:dyDescent="0.3">
      <c r="A5439" s="80"/>
      <c r="B5439" s="110" t="str">
        <f>IF(E5439="","",VLOOKUP(E5439,[1]PROJECTES!$C$14:$G$5000,2,FALSE))</f>
        <v/>
      </c>
      <c r="C5439" s="80"/>
      <c r="D5439" s="283" t="str">
        <f>IF(E5439="","",VLOOKUP(E5439,[1]PROJECTES!$C$14:$G$5000,5,FALSE))</f>
        <v/>
      </c>
      <c r="E5439" s="79"/>
      <c r="F5439" s="110" t="str">
        <f>IF(I5439="","",VLOOKUP(I5439,[1]PROJECTES!$C$14:$G$5000,2,FALSE))</f>
        <v/>
      </c>
      <c r="G5439" s="112" t="str">
        <f>IF(E5439="","",VLOOKUP(E5439,[1]PROJECTES!$C$14:$G$5000,4,FALSE))</f>
        <v/>
      </c>
      <c r="H5439" s="95"/>
      <c r="I5439" s="113" t="str">
        <f>IF(H5439="","",VLOOKUP(H5439,BD!B$2:C$16,2,FALSE))</f>
        <v/>
      </c>
      <c r="J5439" s="114"/>
      <c r="K5439" s="115" t="str">
        <f t="shared" si="243"/>
        <v/>
      </c>
      <c r="L5439" s="116" t="str">
        <f t="shared" ca="1" si="244"/>
        <v>-</v>
      </c>
      <c r="M5439" s="111" t="str">
        <f>IF(E5439="","",VLOOKUP(E5439,[1]PROJECTES!$C$14:$Z$5000,21,FALSE))</f>
        <v/>
      </c>
      <c r="N5439" s="117"/>
      <c r="O5439" s="118" t="s">
        <v>222</v>
      </c>
      <c r="P5439" s="119"/>
      <c r="Q5439" s="84"/>
      <c r="R5439" s="125"/>
      <c r="S5439" s="166"/>
      <c r="T5439" s="167"/>
    </row>
    <row r="5440" spans="1:20" s="121" customFormat="1" ht="20.100000000000001" customHeight="1" x14ac:dyDescent="0.3">
      <c r="A5440" s="80"/>
      <c r="B5440" s="110" t="str">
        <f>IF(E5440="","",VLOOKUP(E5440,[1]PROJECTES!$C$14:$G$5000,2,FALSE))</f>
        <v/>
      </c>
      <c r="C5440" s="80"/>
      <c r="D5440" s="283" t="str">
        <f>IF(E5440="","",VLOOKUP(E5440,[1]PROJECTES!$C$14:$G$5000,5,FALSE))</f>
        <v/>
      </c>
      <c r="E5440" s="79"/>
      <c r="F5440" s="110" t="str">
        <f>IF(I5440="","",VLOOKUP(I5440,[1]PROJECTES!$C$14:$G$5000,2,FALSE))</f>
        <v/>
      </c>
      <c r="G5440" s="112" t="str">
        <f>IF(E5440="","",VLOOKUP(E5440,[1]PROJECTES!$C$14:$G$5000,4,FALSE))</f>
        <v/>
      </c>
      <c r="H5440" s="95"/>
      <c r="I5440" s="113" t="str">
        <f>IF(H5440="","",VLOOKUP(H5440,BD!B$2:C$16,2,FALSE))</f>
        <v/>
      </c>
      <c r="J5440" s="114"/>
      <c r="K5440" s="115" t="str">
        <f t="shared" si="243"/>
        <v/>
      </c>
      <c r="L5440" s="116" t="str">
        <f t="shared" ca="1" si="244"/>
        <v>-</v>
      </c>
      <c r="M5440" s="111" t="str">
        <f>IF(E5440="","",VLOOKUP(E5440,[1]PROJECTES!$C$14:$Z$5000,21,FALSE))</f>
        <v/>
      </c>
      <c r="N5440" s="117"/>
      <c r="O5440" s="118" t="s">
        <v>222</v>
      </c>
      <c r="P5440" s="119"/>
      <c r="Q5440" s="84"/>
      <c r="R5440" s="125"/>
      <c r="S5440" s="166"/>
      <c r="T5440" s="167"/>
    </row>
    <row r="5441" spans="1:20" s="121" customFormat="1" ht="20.100000000000001" customHeight="1" x14ac:dyDescent="0.3">
      <c r="A5441" s="80"/>
      <c r="B5441" s="110" t="str">
        <f>IF(E5441="","",VLOOKUP(E5441,[1]PROJECTES!$C$14:$G$5000,2,FALSE))</f>
        <v/>
      </c>
      <c r="C5441" s="80"/>
      <c r="D5441" s="283" t="str">
        <f>IF(E5441="","",VLOOKUP(E5441,[1]PROJECTES!$C$14:$G$5000,5,FALSE))</f>
        <v/>
      </c>
      <c r="E5441" s="79"/>
      <c r="F5441" s="110" t="str">
        <f>IF(I5441="","",VLOOKUP(I5441,[1]PROJECTES!$C$14:$G$5000,2,FALSE))</f>
        <v/>
      </c>
      <c r="G5441" s="112" t="str">
        <f>IF(E5441="","",VLOOKUP(E5441,[1]PROJECTES!$C$14:$G$5000,4,FALSE))</f>
        <v/>
      </c>
      <c r="H5441" s="95"/>
      <c r="I5441" s="113" t="str">
        <f>IF(H5441="","",VLOOKUP(H5441,BD!B$2:C$16,2,FALSE))</f>
        <v/>
      </c>
      <c r="J5441" s="114"/>
      <c r="K5441" s="115" t="str">
        <f t="shared" si="243"/>
        <v/>
      </c>
      <c r="L5441" s="116" t="str">
        <f t="shared" ca="1" si="244"/>
        <v>-</v>
      </c>
      <c r="M5441" s="111" t="str">
        <f>IF(E5441="","",VLOOKUP(E5441,[1]PROJECTES!$C$14:$Z$5000,21,FALSE))</f>
        <v/>
      </c>
      <c r="N5441" s="117"/>
      <c r="O5441" s="118" t="s">
        <v>222</v>
      </c>
      <c r="P5441" s="119"/>
      <c r="Q5441" s="84"/>
      <c r="R5441" s="125"/>
      <c r="S5441" s="166"/>
      <c r="T5441" s="167"/>
    </row>
    <row r="5442" spans="1:20" s="121" customFormat="1" ht="20.100000000000001" customHeight="1" x14ac:dyDescent="0.3">
      <c r="A5442" s="80"/>
      <c r="B5442" s="110" t="str">
        <f>IF(E5442="","",VLOOKUP(E5442,[1]PROJECTES!$C$14:$G$5000,2,FALSE))</f>
        <v/>
      </c>
      <c r="C5442" s="80"/>
      <c r="D5442" s="283" t="str">
        <f>IF(E5442="","",VLOOKUP(E5442,[1]PROJECTES!$C$14:$G$5000,5,FALSE))</f>
        <v/>
      </c>
      <c r="E5442" s="79"/>
      <c r="F5442" s="110" t="str">
        <f>IF(I5442="","",VLOOKUP(I5442,[1]PROJECTES!$C$14:$G$5000,2,FALSE))</f>
        <v/>
      </c>
      <c r="G5442" s="112" t="str">
        <f>IF(E5442="","",VLOOKUP(E5442,[1]PROJECTES!$C$14:$G$5000,4,FALSE))</f>
        <v/>
      </c>
      <c r="H5442" s="95"/>
      <c r="I5442" s="113" t="str">
        <f>IF(H5442="","",VLOOKUP(H5442,BD!B$2:C$16,2,FALSE))</f>
        <v/>
      </c>
      <c r="J5442" s="114"/>
      <c r="K5442" s="115" t="str">
        <f t="shared" si="243"/>
        <v/>
      </c>
      <c r="L5442" s="116" t="str">
        <f t="shared" ca="1" si="244"/>
        <v>-</v>
      </c>
      <c r="M5442" s="111" t="str">
        <f>IF(E5442="","",VLOOKUP(E5442,[1]PROJECTES!$C$14:$Z$5000,21,FALSE))</f>
        <v/>
      </c>
      <c r="N5442" s="117"/>
      <c r="O5442" s="118" t="s">
        <v>222</v>
      </c>
      <c r="P5442" s="119"/>
      <c r="Q5442" s="84"/>
      <c r="R5442" s="125"/>
      <c r="S5442" s="166"/>
      <c r="T5442" s="167"/>
    </row>
    <row r="5443" spans="1:20" s="121" customFormat="1" ht="20.100000000000001" customHeight="1" x14ac:dyDescent="0.3">
      <c r="A5443" s="80"/>
      <c r="B5443" s="110" t="str">
        <f>IF(E5443="","",VLOOKUP(E5443,[1]PROJECTES!$C$14:$G$5000,2,FALSE))</f>
        <v/>
      </c>
      <c r="C5443" s="80"/>
      <c r="D5443" s="283" t="str">
        <f>IF(E5443="","",VLOOKUP(E5443,[1]PROJECTES!$C$14:$G$5000,5,FALSE))</f>
        <v/>
      </c>
      <c r="E5443" s="79"/>
      <c r="F5443" s="110" t="str">
        <f>IF(I5443="","",VLOOKUP(I5443,[1]PROJECTES!$C$14:$G$5000,2,FALSE))</f>
        <v/>
      </c>
      <c r="G5443" s="112" t="str">
        <f>IF(E5443="","",VLOOKUP(E5443,[1]PROJECTES!$C$14:$G$5000,4,FALSE))</f>
        <v/>
      </c>
      <c r="H5443" s="95"/>
      <c r="I5443" s="113" t="str">
        <f>IF(H5443="","",VLOOKUP(H5443,BD!B$2:C$16,2,FALSE))</f>
        <v/>
      </c>
      <c r="J5443" s="114"/>
      <c r="K5443" s="115" t="str">
        <f t="shared" si="243"/>
        <v/>
      </c>
      <c r="L5443" s="116" t="str">
        <f t="shared" ca="1" si="244"/>
        <v>-</v>
      </c>
      <c r="M5443" s="111" t="str">
        <f>IF(E5443="","",VLOOKUP(E5443,[1]PROJECTES!$C$14:$Z$5000,21,FALSE))</f>
        <v/>
      </c>
      <c r="N5443" s="117"/>
      <c r="O5443" s="118" t="s">
        <v>222</v>
      </c>
      <c r="P5443" s="119"/>
      <c r="Q5443" s="84"/>
      <c r="R5443" s="125"/>
      <c r="S5443" s="166"/>
      <c r="T5443" s="167"/>
    </row>
    <row r="5444" spans="1:20" s="121" customFormat="1" ht="20.100000000000001" customHeight="1" x14ac:dyDescent="0.3">
      <c r="A5444" s="80"/>
      <c r="B5444" s="110" t="str">
        <f>IF(E5444="","",VLOOKUP(E5444,[1]PROJECTES!$C$14:$G$5000,2,FALSE))</f>
        <v/>
      </c>
      <c r="C5444" s="80"/>
      <c r="D5444" s="283" t="str">
        <f>IF(E5444="","",VLOOKUP(E5444,[1]PROJECTES!$C$14:$G$5000,5,FALSE))</f>
        <v/>
      </c>
      <c r="E5444" s="79"/>
      <c r="F5444" s="110" t="str">
        <f>IF(I5444="","",VLOOKUP(I5444,[1]PROJECTES!$C$14:$G$5000,2,FALSE))</f>
        <v/>
      </c>
      <c r="G5444" s="112" t="str">
        <f>IF(E5444="","",VLOOKUP(E5444,[1]PROJECTES!$C$14:$G$5000,4,FALSE))</f>
        <v/>
      </c>
      <c r="H5444" s="95"/>
      <c r="I5444" s="113" t="str">
        <f>IF(H5444="","",VLOOKUP(H5444,BD!B$2:C$16,2,FALSE))</f>
        <v/>
      </c>
      <c r="J5444" s="114"/>
      <c r="K5444" s="115" t="str">
        <f t="shared" si="243"/>
        <v/>
      </c>
      <c r="L5444" s="116" t="str">
        <f t="shared" ca="1" si="244"/>
        <v>-</v>
      </c>
      <c r="M5444" s="111" t="str">
        <f>IF(E5444="","",VLOOKUP(E5444,[1]PROJECTES!$C$14:$Z$5000,21,FALSE))</f>
        <v/>
      </c>
      <c r="N5444" s="117"/>
      <c r="O5444" s="118" t="s">
        <v>222</v>
      </c>
      <c r="P5444" s="119"/>
      <c r="Q5444" s="84"/>
      <c r="R5444" s="125"/>
      <c r="S5444" s="166"/>
      <c r="T5444" s="167"/>
    </row>
    <row r="5445" spans="1:20" s="121" customFormat="1" ht="20.100000000000001" customHeight="1" x14ac:dyDescent="0.3">
      <c r="A5445" s="80"/>
      <c r="B5445" s="110" t="str">
        <f>IF(E5445="","",VLOOKUP(E5445,[1]PROJECTES!$C$14:$G$5000,2,FALSE))</f>
        <v/>
      </c>
      <c r="C5445" s="80"/>
      <c r="D5445" s="283" t="str">
        <f>IF(E5445="","",VLOOKUP(E5445,[1]PROJECTES!$C$14:$G$5000,5,FALSE))</f>
        <v/>
      </c>
      <c r="E5445" s="79"/>
      <c r="F5445" s="110" t="str">
        <f>IF(I5445="","",VLOOKUP(I5445,[1]PROJECTES!$C$14:$G$5000,2,FALSE))</f>
        <v/>
      </c>
      <c r="G5445" s="112" t="str">
        <f>IF(E5445="","",VLOOKUP(E5445,[1]PROJECTES!$C$14:$G$5000,4,FALSE))</f>
        <v/>
      </c>
      <c r="H5445" s="95"/>
      <c r="I5445" s="113" t="str">
        <f>IF(H5445="","",VLOOKUP(H5445,BD!B$2:C$16,2,FALSE))</f>
        <v/>
      </c>
      <c r="J5445" s="114"/>
      <c r="K5445" s="115" t="str">
        <f t="shared" si="243"/>
        <v/>
      </c>
      <c r="L5445" s="116" t="str">
        <f t="shared" ca="1" si="244"/>
        <v>-</v>
      </c>
      <c r="M5445" s="111" t="str">
        <f>IF(E5445="","",VLOOKUP(E5445,[1]PROJECTES!$C$14:$Z$5000,21,FALSE))</f>
        <v/>
      </c>
      <c r="N5445" s="117"/>
      <c r="O5445" s="118" t="s">
        <v>222</v>
      </c>
      <c r="P5445" s="119"/>
      <c r="Q5445" s="84"/>
      <c r="R5445" s="125"/>
      <c r="S5445" s="166"/>
      <c r="T5445" s="167"/>
    </row>
    <row r="5446" spans="1:20" s="121" customFormat="1" ht="20.100000000000001" customHeight="1" x14ac:dyDescent="0.3">
      <c r="A5446" s="80"/>
      <c r="B5446" s="110" t="str">
        <f>IF(E5446="","",VLOOKUP(E5446,[1]PROJECTES!$C$14:$G$5000,2,FALSE))</f>
        <v/>
      </c>
      <c r="C5446" s="80"/>
      <c r="D5446" s="283" t="str">
        <f>IF(E5446="","",VLOOKUP(E5446,[1]PROJECTES!$C$14:$G$5000,5,FALSE))</f>
        <v/>
      </c>
      <c r="E5446" s="79"/>
      <c r="F5446" s="110" t="str">
        <f>IF(I5446="","",VLOOKUP(I5446,[1]PROJECTES!$C$14:$G$5000,2,FALSE))</f>
        <v/>
      </c>
      <c r="G5446" s="112" t="str">
        <f>IF(E5446="","",VLOOKUP(E5446,[1]PROJECTES!$C$14:$G$5000,4,FALSE))</f>
        <v/>
      </c>
      <c r="H5446" s="95"/>
      <c r="I5446" s="113" t="str">
        <f>IF(H5446="","",VLOOKUP(H5446,BD!B$2:C$16,2,FALSE))</f>
        <v/>
      </c>
      <c r="J5446" s="114"/>
      <c r="K5446" s="115" t="str">
        <f t="shared" si="243"/>
        <v/>
      </c>
      <c r="L5446" s="116" t="str">
        <f t="shared" ca="1" si="244"/>
        <v>-</v>
      </c>
      <c r="M5446" s="111" t="str">
        <f>IF(E5446="","",VLOOKUP(E5446,[1]PROJECTES!$C$14:$Z$5000,21,FALSE))</f>
        <v/>
      </c>
      <c r="N5446" s="117"/>
      <c r="O5446" s="118" t="s">
        <v>222</v>
      </c>
      <c r="P5446" s="119"/>
      <c r="Q5446" s="84"/>
      <c r="R5446" s="125"/>
      <c r="S5446" s="166"/>
      <c r="T5446" s="167"/>
    </row>
    <row r="5447" spans="1:20" s="121" customFormat="1" ht="20.100000000000001" customHeight="1" x14ac:dyDescent="0.3">
      <c r="A5447" s="80"/>
      <c r="B5447" s="110" t="str">
        <f>IF(E5447="","",VLOOKUP(E5447,[1]PROJECTES!$C$14:$G$5000,2,FALSE))</f>
        <v/>
      </c>
      <c r="C5447" s="80"/>
      <c r="D5447" s="283" t="str">
        <f>IF(E5447="","",VLOOKUP(E5447,[1]PROJECTES!$C$14:$G$5000,5,FALSE))</f>
        <v/>
      </c>
      <c r="E5447" s="79"/>
      <c r="F5447" s="110" t="str">
        <f>IF(I5447="","",VLOOKUP(I5447,[1]PROJECTES!$C$14:$G$5000,2,FALSE))</f>
        <v/>
      </c>
      <c r="G5447" s="112" t="str">
        <f>IF(E5447="","",VLOOKUP(E5447,[1]PROJECTES!$C$14:$G$5000,4,FALSE))</f>
        <v/>
      </c>
      <c r="H5447" s="95"/>
      <c r="I5447" s="113" t="str">
        <f>IF(H5447="","",VLOOKUP(H5447,BD!B$2:C$16,2,FALSE))</f>
        <v/>
      </c>
      <c r="J5447" s="114"/>
      <c r="K5447" s="115" t="str">
        <f t="shared" si="243"/>
        <v/>
      </c>
      <c r="L5447" s="116" t="str">
        <f t="shared" ca="1" si="244"/>
        <v>-</v>
      </c>
      <c r="M5447" s="111" t="str">
        <f>IF(E5447="","",VLOOKUP(E5447,[1]PROJECTES!$C$14:$Z$5000,21,FALSE))</f>
        <v/>
      </c>
      <c r="N5447" s="117"/>
      <c r="O5447" s="118" t="s">
        <v>222</v>
      </c>
      <c r="P5447" s="119"/>
      <c r="Q5447" s="84"/>
      <c r="R5447" s="125"/>
      <c r="S5447" s="166"/>
      <c r="T5447" s="167"/>
    </row>
    <row r="5448" spans="1:20" s="121" customFormat="1" ht="20.100000000000001" customHeight="1" x14ac:dyDescent="0.3">
      <c r="A5448" s="80"/>
      <c r="B5448" s="110" t="str">
        <f>IF(E5448="","",VLOOKUP(E5448,[1]PROJECTES!$C$14:$G$5000,2,FALSE))</f>
        <v/>
      </c>
      <c r="C5448" s="80"/>
      <c r="D5448" s="283" t="str">
        <f>IF(E5448="","",VLOOKUP(E5448,[1]PROJECTES!$C$14:$G$5000,5,FALSE))</f>
        <v/>
      </c>
      <c r="E5448" s="79"/>
      <c r="F5448" s="110" t="str">
        <f>IF(I5448="","",VLOOKUP(I5448,[1]PROJECTES!$C$14:$G$5000,2,FALSE))</f>
        <v/>
      </c>
      <c r="G5448" s="112" t="str">
        <f>IF(E5448="","",VLOOKUP(E5448,[1]PROJECTES!$C$14:$G$5000,4,FALSE))</f>
        <v/>
      </c>
      <c r="H5448" s="95"/>
      <c r="I5448" s="113" t="str">
        <f>IF(H5448="","",VLOOKUP(H5448,BD!B$2:C$16,2,FALSE))</f>
        <v/>
      </c>
      <c r="J5448" s="114"/>
      <c r="K5448" s="115" t="str">
        <f t="shared" si="243"/>
        <v/>
      </c>
      <c r="L5448" s="116" t="str">
        <f t="shared" ca="1" si="244"/>
        <v>-</v>
      </c>
      <c r="M5448" s="111" t="str">
        <f>IF(E5448="","",VLOOKUP(E5448,[1]PROJECTES!$C$14:$Z$5000,21,FALSE))</f>
        <v/>
      </c>
      <c r="N5448" s="117"/>
      <c r="O5448" s="118" t="s">
        <v>222</v>
      </c>
      <c r="P5448" s="119"/>
      <c r="Q5448" s="84"/>
      <c r="R5448" s="125"/>
      <c r="S5448" s="166"/>
      <c r="T5448" s="167"/>
    </row>
    <row r="5449" spans="1:20" s="121" customFormat="1" ht="20.100000000000001" customHeight="1" x14ac:dyDescent="0.3">
      <c r="A5449" s="80"/>
      <c r="B5449" s="110" t="str">
        <f>IF(E5449="","",VLOOKUP(E5449,[1]PROJECTES!$C$14:$G$5000,2,FALSE))</f>
        <v/>
      </c>
      <c r="C5449" s="80"/>
      <c r="D5449" s="283" t="str">
        <f>IF(E5449="","",VLOOKUP(E5449,[1]PROJECTES!$C$14:$G$5000,5,FALSE))</f>
        <v/>
      </c>
      <c r="E5449" s="79"/>
      <c r="F5449" s="110" t="str">
        <f>IF(I5449="","",VLOOKUP(I5449,[1]PROJECTES!$C$14:$G$5000,2,FALSE))</f>
        <v/>
      </c>
      <c r="G5449" s="112" t="str">
        <f>IF(E5449="","",VLOOKUP(E5449,[1]PROJECTES!$C$14:$G$5000,4,FALSE))</f>
        <v/>
      </c>
      <c r="H5449" s="95"/>
      <c r="I5449" s="113" t="str">
        <f>IF(H5449="","",VLOOKUP(H5449,BD!B$2:C$16,2,FALSE))</f>
        <v/>
      </c>
      <c r="J5449" s="114"/>
      <c r="K5449" s="115" t="str">
        <f t="shared" si="243"/>
        <v/>
      </c>
      <c r="L5449" s="116" t="str">
        <f t="shared" ca="1" si="244"/>
        <v>-</v>
      </c>
      <c r="M5449" s="111" t="str">
        <f>IF(E5449="","",VLOOKUP(E5449,[1]PROJECTES!$C$14:$Z$5000,21,FALSE))</f>
        <v/>
      </c>
      <c r="N5449" s="117"/>
      <c r="O5449" s="118" t="s">
        <v>222</v>
      </c>
      <c r="P5449" s="119"/>
      <c r="Q5449" s="84"/>
      <c r="R5449" s="125"/>
      <c r="S5449" s="166"/>
      <c r="T5449" s="167"/>
    </row>
    <row r="5450" spans="1:20" s="121" customFormat="1" ht="20.100000000000001" customHeight="1" x14ac:dyDescent="0.3">
      <c r="A5450" s="80"/>
      <c r="B5450" s="110" t="str">
        <f>IF(E5450="","",VLOOKUP(E5450,[1]PROJECTES!$C$14:$G$5000,2,FALSE))</f>
        <v/>
      </c>
      <c r="C5450" s="80"/>
      <c r="D5450" s="283" t="str">
        <f>IF(E5450="","",VLOOKUP(E5450,[1]PROJECTES!$C$14:$G$5000,5,FALSE))</f>
        <v/>
      </c>
      <c r="E5450" s="79"/>
      <c r="F5450" s="110" t="str">
        <f>IF(I5450="","",VLOOKUP(I5450,[1]PROJECTES!$C$14:$G$5000,2,FALSE))</f>
        <v/>
      </c>
      <c r="G5450" s="112" t="str">
        <f>IF(E5450="","",VLOOKUP(E5450,[1]PROJECTES!$C$14:$G$5000,4,FALSE))</f>
        <v/>
      </c>
      <c r="H5450" s="95"/>
      <c r="I5450" s="113" t="str">
        <f>IF(H5450="","",VLOOKUP(H5450,BD!B$2:C$16,2,FALSE))</f>
        <v/>
      </c>
      <c r="J5450" s="114"/>
      <c r="K5450" s="115" t="str">
        <f t="shared" si="243"/>
        <v/>
      </c>
      <c r="L5450" s="116" t="str">
        <f t="shared" ca="1" si="244"/>
        <v>-</v>
      </c>
      <c r="M5450" s="111" t="str">
        <f>IF(E5450="","",VLOOKUP(E5450,[1]PROJECTES!$C$14:$Z$5000,21,FALSE))</f>
        <v/>
      </c>
      <c r="N5450" s="117"/>
      <c r="O5450" s="118" t="s">
        <v>222</v>
      </c>
      <c r="P5450" s="119"/>
      <c r="Q5450" s="84"/>
      <c r="R5450" s="125"/>
      <c r="S5450" s="166"/>
      <c r="T5450" s="167"/>
    </row>
    <row r="5451" spans="1:20" s="121" customFormat="1" ht="20.100000000000001" customHeight="1" x14ac:dyDescent="0.3">
      <c r="A5451" s="80"/>
      <c r="B5451" s="110" t="str">
        <f>IF(E5451="","",VLOOKUP(E5451,[1]PROJECTES!$C$14:$G$5000,2,FALSE))</f>
        <v/>
      </c>
      <c r="C5451" s="80"/>
      <c r="D5451" s="283" t="str">
        <f>IF(E5451="","",VLOOKUP(E5451,[1]PROJECTES!$C$14:$G$5000,5,FALSE))</f>
        <v/>
      </c>
      <c r="E5451" s="79"/>
      <c r="F5451" s="110" t="str">
        <f>IF(I5451="","",VLOOKUP(I5451,[1]PROJECTES!$C$14:$G$5000,2,FALSE))</f>
        <v/>
      </c>
      <c r="G5451" s="112" t="str">
        <f>IF(E5451="","",VLOOKUP(E5451,[1]PROJECTES!$C$14:$G$5000,4,FALSE))</f>
        <v/>
      </c>
      <c r="H5451" s="95"/>
      <c r="I5451" s="113" t="str">
        <f>IF(H5451="","",VLOOKUP(H5451,BD!B$2:C$16,2,FALSE))</f>
        <v/>
      </c>
      <c r="J5451" s="114"/>
      <c r="K5451" s="115" t="str">
        <f t="shared" si="243"/>
        <v/>
      </c>
      <c r="L5451" s="116" t="str">
        <f t="shared" ca="1" si="244"/>
        <v>-</v>
      </c>
      <c r="M5451" s="111" t="str">
        <f>IF(E5451="","",VLOOKUP(E5451,[1]PROJECTES!$C$14:$Z$5000,21,FALSE))</f>
        <v/>
      </c>
      <c r="N5451" s="117"/>
      <c r="O5451" s="118" t="s">
        <v>222</v>
      </c>
      <c r="P5451" s="119"/>
      <c r="Q5451" s="84"/>
      <c r="R5451" s="125"/>
      <c r="S5451" s="166"/>
      <c r="T5451" s="167"/>
    </row>
    <row r="5452" spans="1:20" s="121" customFormat="1" ht="20.100000000000001" customHeight="1" x14ac:dyDescent="0.3">
      <c r="A5452" s="80"/>
      <c r="B5452" s="110" t="str">
        <f>IF(E5452="","",VLOOKUP(E5452,[1]PROJECTES!$C$14:$G$5000,2,FALSE))</f>
        <v/>
      </c>
      <c r="C5452" s="80"/>
      <c r="D5452" s="283" t="str">
        <f>IF(E5452="","",VLOOKUP(E5452,[1]PROJECTES!$C$14:$G$5000,5,FALSE))</f>
        <v/>
      </c>
      <c r="E5452" s="79"/>
      <c r="F5452" s="110" t="str">
        <f>IF(I5452="","",VLOOKUP(I5452,[1]PROJECTES!$C$14:$G$5000,2,FALSE))</f>
        <v/>
      </c>
      <c r="G5452" s="112" t="str">
        <f>IF(E5452="","",VLOOKUP(E5452,[1]PROJECTES!$C$14:$G$5000,4,FALSE))</f>
        <v/>
      </c>
      <c r="H5452" s="95"/>
      <c r="I5452" s="113" t="str">
        <f>IF(H5452="","",VLOOKUP(H5452,BD!B$2:C$16,2,FALSE))</f>
        <v/>
      </c>
      <c r="J5452" s="114"/>
      <c r="K5452" s="115" t="str">
        <f t="shared" si="243"/>
        <v/>
      </c>
      <c r="L5452" s="116" t="str">
        <f t="shared" ca="1" si="244"/>
        <v>-</v>
      </c>
      <c r="M5452" s="111" t="str">
        <f>IF(E5452="","",VLOOKUP(E5452,[1]PROJECTES!$C$14:$Z$5000,21,FALSE))</f>
        <v/>
      </c>
      <c r="N5452" s="117"/>
      <c r="O5452" s="118" t="s">
        <v>222</v>
      </c>
      <c r="P5452" s="119"/>
      <c r="Q5452" s="84"/>
      <c r="R5452" s="125"/>
      <c r="S5452" s="166"/>
      <c r="T5452" s="167"/>
    </row>
    <row r="5453" spans="1:20" s="121" customFormat="1" ht="20.100000000000001" customHeight="1" x14ac:dyDescent="0.3">
      <c r="A5453" s="80"/>
      <c r="B5453" s="110" t="str">
        <f>IF(E5453="","",VLOOKUP(E5453,[1]PROJECTES!$C$14:$G$5000,2,FALSE))</f>
        <v/>
      </c>
      <c r="C5453" s="80"/>
      <c r="D5453" s="283" t="str">
        <f>IF(E5453="","",VLOOKUP(E5453,[1]PROJECTES!$C$14:$G$5000,5,FALSE))</f>
        <v/>
      </c>
      <c r="E5453" s="79"/>
      <c r="F5453" s="110" t="str">
        <f>IF(I5453="","",VLOOKUP(I5453,[1]PROJECTES!$C$14:$G$5000,2,FALSE))</f>
        <v/>
      </c>
      <c r="G5453" s="112" t="str">
        <f>IF(E5453="","",VLOOKUP(E5453,[1]PROJECTES!$C$14:$G$5000,4,FALSE))</f>
        <v/>
      </c>
      <c r="H5453" s="95"/>
      <c r="I5453" s="113" t="str">
        <f>IF(H5453="","",VLOOKUP(H5453,BD!B$2:C$16,2,FALSE))</f>
        <v/>
      </c>
      <c r="J5453" s="114"/>
      <c r="K5453" s="115" t="str">
        <f t="shared" si="243"/>
        <v/>
      </c>
      <c r="L5453" s="116" t="str">
        <f t="shared" ca="1" si="244"/>
        <v>-</v>
      </c>
      <c r="M5453" s="111" t="str">
        <f>IF(E5453="","",VLOOKUP(E5453,[1]PROJECTES!$C$14:$Z$5000,21,FALSE))</f>
        <v/>
      </c>
      <c r="N5453" s="117"/>
      <c r="O5453" s="118" t="s">
        <v>222</v>
      </c>
      <c r="P5453" s="119"/>
      <c r="Q5453" s="84"/>
      <c r="R5453" s="125"/>
      <c r="S5453" s="166"/>
      <c r="T5453" s="167"/>
    </row>
    <row r="5454" spans="1:20" s="121" customFormat="1" ht="20.100000000000001" customHeight="1" x14ac:dyDescent="0.3">
      <c r="A5454" s="80"/>
      <c r="B5454" s="110" t="str">
        <f>IF(E5454="","",VLOOKUP(E5454,[1]PROJECTES!$C$14:$G$5000,2,FALSE))</f>
        <v/>
      </c>
      <c r="C5454" s="80"/>
      <c r="D5454" s="283" t="str">
        <f>IF(E5454="","",VLOOKUP(E5454,[1]PROJECTES!$C$14:$G$5000,5,FALSE))</f>
        <v/>
      </c>
      <c r="E5454" s="79"/>
      <c r="F5454" s="110" t="str">
        <f>IF(I5454="","",VLOOKUP(I5454,[1]PROJECTES!$C$14:$G$5000,2,FALSE))</f>
        <v/>
      </c>
      <c r="G5454" s="112" t="str">
        <f>IF(E5454="","",VLOOKUP(E5454,[1]PROJECTES!$C$14:$G$5000,4,FALSE))</f>
        <v/>
      </c>
      <c r="H5454" s="95"/>
      <c r="I5454" s="113" t="str">
        <f>IF(H5454="","",VLOOKUP(H5454,BD!B$2:C$16,2,FALSE))</f>
        <v/>
      </c>
      <c r="J5454" s="114"/>
      <c r="K5454" s="115" t="str">
        <f t="shared" si="243"/>
        <v/>
      </c>
      <c r="L5454" s="116" t="str">
        <f t="shared" ca="1" si="244"/>
        <v>-</v>
      </c>
      <c r="M5454" s="111" t="str">
        <f>IF(E5454="","",VLOOKUP(E5454,[1]PROJECTES!$C$14:$Z$5000,21,FALSE))</f>
        <v/>
      </c>
      <c r="N5454" s="117"/>
      <c r="O5454" s="118" t="s">
        <v>222</v>
      </c>
      <c r="P5454" s="119"/>
      <c r="Q5454" s="84"/>
      <c r="R5454" s="125"/>
      <c r="S5454" s="166"/>
      <c r="T5454" s="167"/>
    </row>
    <row r="5455" spans="1:20" s="121" customFormat="1" ht="20.100000000000001" customHeight="1" x14ac:dyDescent="0.3">
      <c r="A5455" s="80"/>
      <c r="B5455" s="110" t="str">
        <f>IF(E5455="","",VLOOKUP(E5455,[1]PROJECTES!$C$14:$G$5000,2,FALSE))</f>
        <v/>
      </c>
      <c r="C5455" s="80"/>
      <c r="D5455" s="283" t="str">
        <f>IF(E5455="","",VLOOKUP(E5455,[1]PROJECTES!$C$14:$G$5000,5,FALSE))</f>
        <v/>
      </c>
      <c r="E5455" s="79"/>
      <c r="F5455" s="110" t="str">
        <f>IF(I5455="","",VLOOKUP(I5455,[1]PROJECTES!$C$14:$G$5000,2,FALSE))</f>
        <v/>
      </c>
      <c r="G5455" s="112" t="str">
        <f>IF(E5455="","",VLOOKUP(E5455,[1]PROJECTES!$C$14:$G$5000,4,FALSE))</f>
        <v/>
      </c>
      <c r="H5455" s="95"/>
      <c r="I5455" s="113" t="str">
        <f>IF(H5455="","",VLOOKUP(H5455,BD!B$2:C$16,2,FALSE))</f>
        <v/>
      </c>
      <c r="J5455" s="114"/>
      <c r="K5455" s="115" t="str">
        <f t="shared" si="243"/>
        <v/>
      </c>
      <c r="L5455" s="116" t="str">
        <f t="shared" ca="1" si="244"/>
        <v>-</v>
      </c>
      <c r="M5455" s="111" t="str">
        <f>IF(E5455="","",VLOOKUP(E5455,[1]PROJECTES!$C$14:$Z$5000,21,FALSE))</f>
        <v/>
      </c>
      <c r="N5455" s="117"/>
      <c r="O5455" s="118" t="s">
        <v>222</v>
      </c>
      <c r="P5455" s="119"/>
      <c r="Q5455" s="84"/>
      <c r="R5455" s="125"/>
      <c r="S5455" s="166"/>
      <c r="T5455" s="167"/>
    </row>
    <row r="5456" spans="1:20" s="121" customFormat="1" ht="20.100000000000001" customHeight="1" x14ac:dyDescent="0.3">
      <c r="A5456" s="80"/>
      <c r="B5456" s="110" t="str">
        <f>IF(E5456="","",VLOOKUP(E5456,[1]PROJECTES!$C$14:$G$5000,2,FALSE))</f>
        <v/>
      </c>
      <c r="C5456" s="80"/>
      <c r="D5456" s="283" t="str">
        <f>IF(E5456="","",VLOOKUP(E5456,[1]PROJECTES!$C$14:$G$5000,5,FALSE))</f>
        <v/>
      </c>
      <c r="E5456" s="79"/>
      <c r="F5456" s="110" t="str">
        <f>IF(I5456="","",VLOOKUP(I5456,[1]PROJECTES!$C$14:$G$5000,2,FALSE))</f>
        <v/>
      </c>
      <c r="G5456" s="112" t="str">
        <f>IF(E5456="","",VLOOKUP(E5456,[1]PROJECTES!$C$14:$G$5000,4,FALSE))</f>
        <v/>
      </c>
      <c r="H5456" s="95"/>
      <c r="I5456" s="113" t="str">
        <f>IF(H5456="","",VLOOKUP(H5456,BD!B$2:C$16,2,FALSE))</f>
        <v/>
      </c>
      <c r="J5456" s="114"/>
      <c r="K5456" s="115" t="str">
        <f t="shared" si="243"/>
        <v/>
      </c>
      <c r="L5456" s="116" t="str">
        <f t="shared" ca="1" si="244"/>
        <v>-</v>
      </c>
      <c r="M5456" s="111" t="str">
        <f>IF(E5456="","",VLOOKUP(E5456,[1]PROJECTES!$C$14:$Z$5000,21,FALSE))</f>
        <v/>
      </c>
      <c r="N5456" s="117"/>
      <c r="O5456" s="118" t="s">
        <v>222</v>
      </c>
      <c r="P5456" s="119"/>
      <c r="Q5456" s="84"/>
      <c r="R5456" s="125"/>
      <c r="S5456" s="166"/>
      <c r="T5456" s="167"/>
    </row>
    <row r="5457" spans="1:20" s="121" customFormat="1" ht="20.100000000000001" customHeight="1" x14ac:dyDescent="0.3">
      <c r="A5457" s="80"/>
      <c r="B5457" s="110" t="str">
        <f>IF(E5457="","",VLOOKUP(E5457,[1]PROJECTES!$C$14:$G$5000,2,FALSE))</f>
        <v/>
      </c>
      <c r="C5457" s="80"/>
      <c r="D5457" s="283" t="str">
        <f>IF(E5457="","",VLOOKUP(E5457,[1]PROJECTES!$C$14:$G$5000,5,FALSE))</f>
        <v/>
      </c>
      <c r="E5457" s="79"/>
      <c r="F5457" s="110" t="str">
        <f>IF(I5457="","",VLOOKUP(I5457,[1]PROJECTES!$C$14:$G$5000,2,FALSE))</f>
        <v/>
      </c>
      <c r="G5457" s="112" t="str">
        <f>IF(E5457="","",VLOOKUP(E5457,[1]PROJECTES!$C$14:$G$5000,4,FALSE))</f>
        <v/>
      </c>
      <c r="H5457" s="95"/>
      <c r="I5457" s="113" t="str">
        <f>IF(H5457="","",VLOOKUP(H5457,BD!B$2:C$16,2,FALSE))</f>
        <v/>
      </c>
      <c r="J5457" s="114"/>
      <c r="K5457" s="115" t="str">
        <f t="shared" si="243"/>
        <v/>
      </c>
      <c r="L5457" s="116" t="str">
        <f t="shared" ca="1" si="244"/>
        <v>-</v>
      </c>
      <c r="M5457" s="111" t="str">
        <f>IF(E5457="","",VLOOKUP(E5457,[1]PROJECTES!$C$14:$Z$5000,21,FALSE))</f>
        <v/>
      </c>
      <c r="N5457" s="117"/>
      <c r="O5457" s="118" t="s">
        <v>222</v>
      </c>
      <c r="P5457" s="119"/>
      <c r="Q5457" s="84"/>
      <c r="R5457" s="125"/>
      <c r="S5457" s="166"/>
      <c r="T5457" s="167"/>
    </row>
    <row r="5458" spans="1:20" s="121" customFormat="1" ht="20.100000000000001" customHeight="1" x14ac:dyDescent="0.3">
      <c r="A5458" s="80"/>
      <c r="B5458" s="110" t="str">
        <f>IF(E5458="","",VLOOKUP(E5458,[1]PROJECTES!$C$14:$G$5000,2,FALSE))</f>
        <v/>
      </c>
      <c r="C5458" s="80"/>
      <c r="D5458" s="283" t="str">
        <f>IF(E5458="","",VLOOKUP(E5458,[1]PROJECTES!$C$14:$G$5000,5,FALSE))</f>
        <v/>
      </c>
      <c r="E5458" s="79"/>
      <c r="F5458" s="110" t="str">
        <f>IF(I5458="","",VLOOKUP(I5458,[1]PROJECTES!$C$14:$G$5000,2,FALSE))</f>
        <v/>
      </c>
      <c r="G5458" s="112" t="str">
        <f>IF(E5458="","",VLOOKUP(E5458,[1]PROJECTES!$C$14:$G$5000,4,FALSE))</f>
        <v/>
      </c>
      <c r="H5458" s="95"/>
      <c r="I5458" s="113" t="str">
        <f>IF(H5458="","",VLOOKUP(H5458,BD!B$2:C$16,2,FALSE))</f>
        <v/>
      </c>
      <c r="J5458" s="114"/>
      <c r="K5458" s="115" t="str">
        <f t="shared" si="243"/>
        <v/>
      </c>
      <c r="L5458" s="116" t="str">
        <f t="shared" ca="1" si="244"/>
        <v>-</v>
      </c>
      <c r="M5458" s="111" t="str">
        <f>IF(E5458="","",VLOOKUP(E5458,[1]PROJECTES!$C$14:$Z$5000,21,FALSE))</f>
        <v/>
      </c>
      <c r="N5458" s="117"/>
      <c r="O5458" s="118" t="s">
        <v>222</v>
      </c>
      <c r="P5458" s="119"/>
      <c r="Q5458" s="84"/>
      <c r="R5458" s="125"/>
      <c r="S5458" s="166"/>
      <c r="T5458" s="167"/>
    </row>
    <row r="5459" spans="1:20" s="121" customFormat="1" ht="20.100000000000001" customHeight="1" x14ac:dyDescent="0.3">
      <c r="A5459" s="80"/>
      <c r="B5459" s="110" t="str">
        <f>IF(E5459="","",VLOOKUP(E5459,[1]PROJECTES!$C$14:$G$5000,2,FALSE))</f>
        <v/>
      </c>
      <c r="C5459" s="80"/>
      <c r="D5459" s="283" t="str">
        <f>IF(E5459="","",VLOOKUP(E5459,[1]PROJECTES!$C$14:$G$5000,5,FALSE))</f>
        <v/>
      </c>
      <c r="E5459" s="79"/>
      <c r="F5459" s="110" t="str">
        <f>IF(I5459="","",VLOOKUP(I5459,[1]PROJECTES!$C$14:$G$5000,2,FALSE))</f>
        <v/>
      </c>
      <c r="G5459" s="112" t="str">
        <f>IF(E5459="","",VLOOKUP(E5459,[1]PROJECTES!$C$14:$G$5000,4,FALSE))</f>
        <v/>
      </c>
      <c r="H5459" s="95"/>
      <c r="I5459" s="113" t="str">
        <f>IF(H5459="","",VLOOKUP(H5459,BD!B$2:C$16,2,FALSE))</f>
        <v/>
      </c>
      <c r="J5459" s="114"/>
      <c r="K5459" s="115" t="str">
        <f t="shared" si="243"/>
        <v/>
      </c>
      <c r="L5459" s="116" t="str">
        <f t="shared" ca="1" si="244"/>
        <v>-</v>
      </c>
      <c r="M5459" s="111" t="str">
        <f>IF(E5459="","",VLOOKUP(E5459,[1]PROJECTES!$C$14:$Z$5000,21,FALSE))</f>
        <v/>
      </c>
      <c r="N5459" s="117"/>
      <c r="O5459" s="118" t="s">
        <v>222</v>
      </c>
      <c r="P5459" s="119"/>
      <c r="Q5459" s="84"/>
      <c r="R5459" s="125"/>
      <c r="S5459" s="166"/>
      <c r="T5459" s="167"/>
    </row>
    <row r="5460" spans="1:20" s="121" customFormat="1" ht="20.100000000000001" customHeight="1" x14ac:dyDescent="0.3">
      <c r="A5460" s="80"/>
      <c r="B5460" s="110" t="str">
        <f>IF(E5460="","",VLOOKUP(E5460,[1]PROJECTES!$C$14:$G$5000,2,FALSE))</f>
        <v/>
      </c>
      <c r="C5460" s="80"/>
      <c r="D5460" s="283" t="str">
        <f>IF(E5460="","",VLOOKUP(E5460,[1]PROJECTES!$C$14:$G$5000,5,FALSE))</f>
        <v/>
      </c>
      <c r="E5460" s="79"/>
      <c r="F5460" s="110" t="str">
        <f>IF(I5460="","",VLOOKUP(I5460,[1]PROJECTES!$C$14:$G$5000,2,FALSE))</f>
        <v/>
      </c>
      <c r="G5460" s="112" t="str">
        <f>IF(E5460="","",VLOOKUP(E5460,[1]PROJECTES!$C$14:$G$5000,4,FALSE))</f>
        <v/>
      </c>
      <c r="H5460" s="95"/>
      <c r="I5460" s="113" t="str">
        <f>IF(H5460="","",VLOOKUP(H5460,BD!B$2:C$16,2,FALSE))</f>
        <v/>
      </c>
      <c r="J5460" s="114"/>
      <c r="K5460" s="115" t="str">
        <f t="shared" si="243"/>
        <v/>
      </c>
      <c r="L5460" s="116" t="str">
        <f t="shared" ca="1" si="244"/>
        <v>-</v>
      </c>
      <c r="M5460" s="111" t="str">
        <f>IF(E5460="","",VLOOKUP(E5460,[1]PROJECTES!$C$14:$Z$5000,21,FALSE))</f>
        <v/>
      </c>
      <c r="N5460" s="117"/>
      <c r="O5460" s="118" t="s">
        <v>222</v>
      </c>
      <c r="P5460" s="119"/>
      <c r="Q5460" s="84"/>
      <c r="R5460" s="125"/>
      <c r="S5460" s="166"/>
      <c r="T5460" s="167"/>
    </row>
    <row r="5461" spans="1:20" s="121" customFormat="1" ht="20.100000000000001" customHeight="1" x14ac:dyDescent="0.3">
      <c r="A5461" s="80"/>
      <c r="B5461" s="110" t="str">
        <f>IF(E5461="","",VLOOKUP(E5461,[1]PROJECTES!$C$14:$G$5000,2,FALSE))</f>
        <v/>
      </c>
      <c r="C5461" s="80"/>
      <c r="D5461" s="283" t="str">
        <f>IF(E5461="","",VLOOKUP(E5461,[1]PROJECTES!$C$14:$G$5000,5,FALSE))</f>
        <v/>
      </c>
      <c r="E5461" s="79"/>
      <c r="F5461" s="110" t="str">
        <f>IF(I5461="","",VLOOKUP(I5461,[1]PROJECTES!$C$14:$G$5000,2,FALSE))</f>
        <v/>
      </c>
      <c r="G5461" s="112" t="str">
        <f>IF(E5461="","",VLOOKUP(E5461,[1]PROJECTES!$C$14:$G$5000,4,FALSE))</f>
        <v/>
      </c>
      <c r="H5461" s="95"/>
      <c r="I5461" s="113" t="str">
        <f>IF(H5461="","",VLOOKUP(H5461,BD!B$2:C$16,2,FALSE))</f>
        <v/>
      </c>
      <c r="J5461" s="114"/>
      <c r="K5461" s="115" t="str">
        <f t="shared" si="243"/>
        <v/>
      </c>
      <c r="L5461" s="116" t="str">
        <f t="shared" ca="1" si="244"/>
        <v>-</v>
      </c>
      <c r="M5461" s="111" t="str">
        <f>IF(E5461="","",VLOOKUP(E5461,[1]PROJECTES!$C$14:$Z$5000,21,FALSE))</f>
        <v/>
      </c>
      <c r="N5461" s="117"/>
      <c r="O5461" s="118" t="s">
        <v>222</v>
      </c>
      <c r="P5461" s="119"/>
      <c r="Q5461" s="84"/>
      <c r="R5461" s="125"/>
      <c r="S5461" s="166"/>
      <c r="T5461" s="167"/>
    </row>
    <row r="5462" spans="1:20" s="121" customFormat="1" ht="20.100000000000001" customHeight="1" x14ac:dyDescent="0.3">
      <c r="A5462" s="80"/>
      <c r="B5462" s="110" t="str">
        <f>IF(E5462="","",VLOOKUP(E5462,[1]PROJECTES!$C$14:$G$5000,2,FALSE))</f>
        <v/>
      </c>
      <c r="C5462" s="80"/>
      <c r="D5462" s="283" t="str">
        <f>IF(E5462="","",VLOOKUP(E5462,[1]PROJECTES!$C$14:$G$5000,5,FALSE))</f>
        <v/>
      </c>
      <c r="E5462" s="79"/>
      <c r="F5462" s="110" t="str">
        <f>IF(I5462="","",VLOOKUP(I5462,[1]PROJECTES!$C$14:$G$5000,2,FALSE))</f>
        <v/>
      </c>
      <c r="G5462" s="112" t="str">
        <f>IF(E5462="","",VLOOKUP(E5462,[1]PROJECTES!$C$14:$G$5000,4,FALSE))</f>
        <v/>
      </c>
      <c r="H5462" s="95"/>
      <c r="I5462" s="113" t="str">
        <f>IF(H5462="","",VLOOKUP(H5462,BD!B$2:C$16,2,FALSE))</f>
        <v/>
      </c>
      <c r="J5462" s="114"/>
      <c r="K5462" s="115" t="str">
        <f t="shared" si="243"/>
        <v/>
      </c>
      <c r="L5462" s="116" t="str">
        <f t="shared" ca="1" si="244"/>
        <v>-</v>
      </c>
      <c r="M5462" s="111" t="str">
        <f>IF(E5462="","",VLOOKUP(E5462,[1]PROJECTES!$C$14:$Z$5000,21,FALSE))</f>
        <v/>
      </c>
      <c r="N5462" s="117"/>
      <c r="O5462" s="118" t="s">
        <v>222</v>
      </c>
      <c r="P5462" s="119"/>
      <c r="Q5462" s="84"/>
      <c r="R5462" s="125"/>
      <c r="S5462" s="166"/>
      <c r="T5462" s="167"/>
    </row>
    <row r="5463" spans="1:20" s="121" customFormat="1" ht="20.100000000000001" customHeight="1" x14ac:dyDescent="0.3">
      <c r="A5463" s="80"/>
      <c r="B5463" s="110" t="str">
        <f>IF(E5463="","",VLOOKUP(E5463,[1]PROJECTES!$C$14:$G$5000,2,FALSE))</f>
        <v/>
      </c>
      <c r="C5463" s="80"/>
      <c r="D5463" s="283" t="str">
        <f>IF(E5463="","",VLOOKUP(E5463,[1]PROJECTES!$C$14:$G$5000,5,FALSE))</f>
        <v/>
      </c>
      <c r="E5463" s="79"/>
      <c r="F5463" s="110" t="str">
        <f>IF(I5463="","",VLOOKUP(I5463,[1]PROJECTES!$C$14:$G$5000,2,FALSE))</f>
        <v/>
      </c>
      <c r="G5463" s="112" t="str">
        <f>IF(E5463="","",VLOOKUP(E5463,[1]PROJECTES!$C$14:$G$5000,4,FALSE))</f>
        <v/>
      </c>
      <c r="H5463" s="95"/>
      <c r="I5463" s="113" t="str">
        <f>IF(H5463="","",VLOOKUP(H5463,BD!B$2:C$16,2,FALSE))</f>
        <v/>
      </c>
      <c r="J5463" s="114"/>
      <c r="K5463" s="115" t="str">
        <f t="shared" si="243"/>
        <v/>
      </c>
      <c r="L5463" s="116" t="str">
        <f t="shared" ca="1" si="244"/>
        <v>-</v>
      </c>
      <c r="M5463" s="111" t="str">
        <f>IF(E5463="","",VLOOKUP(E5463,[1]PROJECTES!$C$14:$Z$5000,21,FALSE))</f>
        <v/>
      </c>
      <c r="N5463" s="117"/>
      <c r="O5463" s="118" t="s">
        <v>222</v>
      </c>
      <c r="P5463" s="119"/>
      <c r="Q5463" s="84"/>
      <c r="R5463" s="125"/>
      <c r="S5463" s="166"/>
      <c r="T5463" s="167"/>
    </row>
    <row r="5464" spans="1:20" s="121" customFormat="1" ht="20.100000000000001" customHeight="1" x14ac:dyDescent="0.3">
      <c r="A5464" s="80"/>
      <c r="B5464" s="110" t="str">
        <f>IF(E5464="","",VLOOKUP(E5464,[1]PROJECTES!$C$14:$G$5000,2,FALSE))</f>
        <v/>
      </c>
      <c r="C5464" s="80"/>
      <c r="D5464" s="283" t="str">
        <f>IF(E5464="","",VLOOKUP(E5464,[1]PROJECTES!$C$14:$G$5000,5,FALSE))</f>
        <v/>
      </c>
      <c r="E5464" s="79"/>
      <c r="F5464" s="110" t="str">
        <f>IF(I5464="","",VLOOKUP(I5464,[1]PROJECTES!$C$14:$G$5000,2,FALSE))</f>
        <v/>
      </c>
      <c r="G5464" s="112" t="str">
        <f>IF(E5464="","",VLOOKUP(E5464,[1]PROJECTES!$C$14:$G$5000,4,FALSE))</f>
        <v/>
      </c>
      <c r="H5464" s="95"/>
      <c r="I5464" s="113" t="str">
        <f>IF(H5464="","",VLOOKUP(H5464,BD!B$2:C$16,2,FALSE))</f>
        <v/>
      </c>
      <c r="J5464" s="114"/>
      <c r="K5464" s="115" t="str">
        <f t="shared" si="243"/>
        <v/>
      </c>
      <c r="L5464" s="116" t="str">
        <f t="shared" ca="1" si="244"/>
        <v>-</v>
      </c>
      <c r="M5464" s="111" t="str">
        <f>IF(E5464="","",VLOOKUP(E5464,[1]PROJECTES!$C$14:$Z$5000,21,FALSE))</f>
        <v/>
      </c>
      <c r="N5464" s="117"/>
      <c r="O5464" s="118" t="s">
        <v>222</v>
      </c>
      <c r="P5464" s="119"/>
      <c r="Q5464" s="84"/>
      <c r="R5464" s="125"/>
      <c r="S5464" s="166"/>
      <c r="T5464" s="167"/>
    </row>
    <row r="5465" spans="1:20" s="121" customFormat="1" ht="20.100000000000001" customHeight="1" x14ac:dyDescent="0.3">
      <c r="A5465" s="80"/>
      <c r="B5465" s="110" t="str">
        <f>IF(E5465="","",VLOOKUP(E5465,[1]PROJECTES!$C$14:$G$5000,2,FALSE))</f>
        <v/>
      </c>
      <c r="C5465" s="80"/>
      <c r="D5465" s="283" t="str">
        <f>IF(E5465="","",VLOOKUP(E5465,[1]PROJECTES!$C$14:$G$5000,5,FALSE))</f>
        <v/>
      </c>
      <c r="E5465" s="79"/>
      <c r="F5465" s="110" t="str">
        <f>IF(I5465="","",VLOOKUP(I5465,[1]PROJECTES!$C$14:$G$5000,2,FALSE))</f>
        <v/>
      </c>
      <c r="G5465" s="112" t="str">
        <f>IF(E5465="","",VLOOKUP(E5465,[1]PROJECTES!$C$14:$G$5000,4,FALSE))</f>
        <v/>
      </c>
      <c r="H5465" s="95"/>
      <c r="I5465" s="113" t="str">
        <f>IF(H5465="","",VLOOKUP(H5465,BD!B$2:C$16,2,FALSE))</f>
        <v/>
      </c>
      <c r="J5465" s="114"/>
      <c r="K5465" s="115" t="str">
        <f t="shared" si="243"/>
        <v/>
      </c>
      <c r="L5465" s="116" t="str">
        <f t="shared" ca="1" si="244"/>
        <v>-</v>
      </c>
      <c r="M5465" s="111" t="str">
        <f>IF(E5465="","",VLOOKUP(E5465,[1]PROJECTES!$C$14:$Z$5000,21,FALSE))</f>
        <v/>
      </c>
      <c r="N5465" s="117"/>
      <c r="O5465" s="118" t="s">
        <v>222</v>
      </c>
      <c r="P5465" s="119"/>
      <c r="Q5465" s="84"/>
      <c r="R5465" s="125"/>
      <c r="S5465" s="166"/>
      <c r="T5465" s="167"/>
    </row>
    <row r="5466" spans="1:20" s="121" customFormat="1" ht="20.100000000000001" customHeight="1" x14ac:dyDescent="0.3">
      <c r="A5466" s="80"/>
      <c r="B5466" s="110" t="str">
        <f>IF(E5466="","",VLOOKUP(E5466,[1]PROJECTES!$C$14:$G$5000,2,FALSE))</f>
        <v/>
      </c>
      <c r="C5466" s="80"/>
      <c r="D5466" s="283" t="str">
        <f>IF(E5466="","",VLOOKUP(E5466,[1]PROJECTES!$C$14:$G$5000,5,FALSE))</f>
        <v/>
      </c>
      <c r="E5466" s="79"/>
      <c r="F5466" s="110" t="str">
        <f>IF(I5466="","",VLOOKUP(I5466,[1]PROJECTES!$C$14:$G$5000,2,FALSE))</f>
        <v/>
      </c>
      <c r="G5466" s="112" t="str">
        <f>IF(E5466="","",VLOOKUP(E5466,[1]PROJECTES!$C$14:$G$5000,4,FALSE))</f>
        <v/>
      </c>
      <c r="H5466" s="95"/>
      <c r="I5466" s="113" t="str">
        <f>IF(H5466="","",VLOOKUP(H5466,BD!B$2:C$16,2,FALSE))</f>
        <v/>
      </c>
      <c r="J5466" s="114"/>
      <c r="K5466" s="115" t="str">
        <f t="shared" ref="K5466:K5526" si="247">IF(J5466="","",WEEKNUM(J5466,2)-0)</f>
        <v/>
      </c>
      <c r="L5466" s="116" t="str">
        <f t="shared" ca="1" si="244"/>
        <v>-</v>
      </c>
      <c r="M5466" s="111" t="str">
        <f>IF(E5466="","",VLOOKUP(E5466,[1]PROJECTES!$C$14:$Z$5000,21,FALSE))</f>
        <v/>
      </c>
      <c r="N5466" s="117"/>
      <c r="O5466" s="118" t="s">
        <v>222</v>
      </c>
      <c r="P5466" s="119"/>
      <c r="Q5466" s="84"/>
      <c r="R5466" s="125"/>
      <c r="S5466" s="166"/>
      <c r="T5466" s="167"/>
    </row>
    <row r="5467" spans="1:20" s="121" customFormat="1" ht="20.100000000000001" customHeight="1" x14ac:dyDescent="0.3">
      <c r="A5467" s="80"/>
      <c r="B5467" s="110" t="str">
        <f>IF(E5467="","",VLOOKUP(E5467,[1]PROJECTES!$C$14:$G$5000,2,FALSE))</f>
        <v/>
      </c>
      <c r="C5467" s="80"/>
      <c r="D5467" s="283" t="str">
        <f>IF(E5467="","",VLOOKUP(E5467,[1]PROJECTES!$C$14:$G$5000,5,FALSE))</f>
        <v/>
      </c>
      <c r="E5467" s="79"/>
      <c r="F5467" s="110" t="str">
        <f>IF(I5467="","",VLOOKUP(I5467,[1]PROJECTES!$C$14:$G$5000,2,FALSE))</f>
        <v/>
      </c>
      <c r="G5467" s="112" t="str">
        <f>IF(E5467="","",VLOOKUP(E5467,[1]PROJECTES!$C$14:$G$5000,4,FALSE))</f>
        <v/>
      </c>
      <c r="H5467" s="95"/>
      <c r="I5467" s="113" t="str">
        <f>IF(H5467="","",VLOOKUP(H5467,BD!B$2:C$16,2,FALSE))</f>
        <v/>
      </c>
      <c r="J5467" s="114"/>
      <c r="K5467" s="115" t="str">
        <f t="shared" si="247"/>
        <v/>
      </c>
      <c r="L5467" s="116" t="str">
        <f t="shared" ref="L5467:L5528" ca="1" si="248">IF(M5467="","-",IF(G5467="TA","-",+M5467-TODAY()))</f>
        <v>-</v>
      </c>
      <c r="M5467" s="111" t="str">
        <f>IF(E5467="","",VLOOKUP(E5467,[1]PROJECTES!$C$14:$Z$5000,21,FALSE))</f>
        <v/>
      </c>
      <c r="N5467" s="117"/>
      <c r="O5467" s="118" t="s">
        <v>222</v>
      </c>
      <c r="P5467" s="119"/>
      <c r="Q5467" s="84"/>
      <c r="R5467" s="125"/>
      <c r="S5467" s="166"/>
      <c r="T5467" s="167"/>
    </row>
    <row r="5468" spans="1:20" s="121" customFormat="1" ht="20.100000000000001" customHeight="1" x14ac:dyDescent="0.3">
      <c r="A5468" s="80"/>
      <c r="B5468" s="110" t="str">
        <f>IF(E5468="","",VLOOKUP(E5468,[1]PROJECTES!$C$14:$G$5000,2,FALSE))</f>
        <v/>
      </c>
      <c r="C5468" s="80"/>
      <c r="D5468" s="283" t="str">
        <f>IF(E5468="","",VLOOKUP(E5468,[1]PROJECTES!$C$14:$G$5000,5,FALSE))</f>
        <v/>
      </c>
      <c r="E5468" s="79"/>
      <c r="F5468" s="110" t="str">
        <f>IF(I5468="","",VLOOKUP(I5468,[1]PROJECTES!$C$14:$G$5000,2,FALSE))</f>
        <v/>
      </c>
      <c r="G5468" s="112" t="str">
        <f>IF(E5468="","",VLOOKUP(E5468,[1]PROJECTES!$C$14:$G$5000,4,FALSE))</f>
        <v/>
      </c>
      <c r="H5468" s="95"/>
      <c r="I5468" s="113" t="str">
        <f>IF(H5468="","",VLOOKUP(H5468,BD!B$2:C$16,2,FALSE))</f>
        <v/>
      </c>
      <c r="J5468" s="114"/>
      <c r="K5468" s="115" t="str">
        <f t="shared" si="247"/>
        <v/>
      </c>
      <c r="L5468" s="116" t="str">
        <f t="shared" ca="1" si="248"/>
        <v>-</v>
      </c>
      <c r="M5468" s="111" t="str">
        <f>IF(E5468="","",VLOOKUP(E5468,[1]PROJECTES!$C$14:$Z$5000,21,FALSE))</f>
        <v/>
      </c>
      <c r="N5468" s="117"/>
      <c r="O5468" s="118" t="s">
        <v>222</v>
      </c>
      <c r="P5468" s="119"/>
      <c r="Q5468" s="84"/>
      <c r="R5468" s="125"/>
      <c r="S5468" s="166"/>
      <c r="T5468" s="167"/>
    </row>
    <row r="5469" spans="1:20" s="121" customFormat="1" ht="20.100000000000001" customHeight="1" x14ac:dyDescent="0.3">
      <c r="A5469" s="80"/>
      <c r="B5469" s="110" t="str">
        <f>IF(E5469="","",VLOOKUP(E5469,[1]PROJECTES!$C$14:$G$5000,2,FALSE))</f>
        <v/>
      </c>
      <c r="C5469" s="80"/>
      <c r="D5469" s="283" t="str">
        <f>IF(E5469="","",VLOOKUP(E5469,[1]PROJECTES!$C$14:$G$5000,5,FALSE))</f>
        <v/>
      </c>
      <c r="E5469" s="79"/>
      <c r="F5469" s="110" t="str">
        <f>IF(I5469="","",VLOOKUP(I5469,[1]PROJECTES!$C$14:$G$5000,2,FALSE))</f>
        <v/>
      </c>
      <c r="G5469" s="112" t="str">
        <f>IF(E5469="","",VLOOKUP(E5469,[1]PROJECTES!$C$14:$G$5000,4,FALSE))</f>
        <v/>
      </c>
      <c r="H5469" s="95"/>
      <c r="I5469" s="113" t="str">
        <f>IF(H5469="","",VLOOKUP(H5469,BD!B$2:C$16,2,FALSE))</f>
        <v/>
      </c>
      <c r="J5469" s="114"/>
      <c r="K5469" s="115" t="str">
        <f t="shared" si="247"/>
        <v/>
      </c>
      <c r="L5469" s="116" t="str">
        <f t="shared" ca="1" si="248"/>
        <v>-</v>
      </c>
      <c r="M5469" s="111" t="str">
        <f>IF(E5469="","",VLOOKUP(E5469,[1]PROJECTES!$C$14:$Z$5000,21,FALSE))</f>
        <v/>
      </c>
      <c r="N5469" s="117"/>
      <c r="O5469" s="118" t="s">
        <v>222</v>
      </c>
      <c r="P5469" s="119"/>
      <c r="Q5469" s="84"/>
      <c r="R5469" s="125"/>
      <c r="S5469" s="166"/>
      <c r="T5469" s="167"/>
    </row>
    <row r="5470" spans="1:20" s="121" customFormat="1" ht="20.100000000000001" customHeight="1" x14ac:dyDescent="0.3">
      <c r="A5470" s="80"/>
      <c r="B5470" s="110" t="str">
        <f>IF(E5470="","",VLOOKUP(E5470,[1]PROJECTES!$C$14:$G$5000,2,FALSE))</f>
        <v/>
      </c>
      <c r="C5470" s="80"/>
      <c r="D5470" s="283" t="str">
        <f>IF(E5470="","",VLOOKUP(E5470,[1]PROJECTES!$C$14:$G$5000,5,FALSE))</f>
        <v/>
      </c>
      <c r="E5470" s="79"/>
      <c r="F5470" s="110" t="str">
        <f>IF(I5470="","",VLOOKUP(I5470,[1]PROJECTES!$C$14:$G$5000,2,FALSE))</f>
        <v/>
      </c>
      <c r="G5470" s="112" t="str">
        <f>IF(E5470="","",VLOOKUP(E5470,[1]PROJECTES!$C$14:$G$5000,4,FALSE))</f>
        <v/>
      </c>
      <c r="H5470" s="95"/>
      <c r="I5470" s="113" t="str">
        <f>IF(H5470="","",VLOOKUP(H5470,BD!B$2:C$16,2,FALSE))</f>
        <v/>
      </c>
      <c r="J5470" s="114"/>
      <c r="K5470" s="115" t="str">
        <f t="shared" si="247"/>
        <v/>
      </c>
      <c r="L5470" s="116" t="str">
        <f t="shared" ca="1" si="248"/>
        <v>-</v>
      </c>
      <c r="M5470" s="111" t="str">
        <f>IF(E5470="","",VLOOKUP(E5470,[1]PROJECTES!$C$14:$Z$5000,21,FALSE))</f>
        <v/>
      </c>
      <c r="N5470" s="117"/>
      <c r="O5470" s="118" t="s">
        <v>222</v>
      </c>
      <c r="P5470" s="119"/>
      <c r="Q5470" s="84"/>
      <c r="R5470" s="125"/>
      <c r="S5470" s="166"/>
      <c r="T5470" s="167"/>
    </row>
    <row r="5471" spans="1:20" s="121" customFormat="1" ht="20.100000000000001" customHeight="1" x14ac:dyDescent="0.3">
      <c r="A5471" s="80"/>
      <c r="B5471" s="110" t="str">
        <f>IF(E5471="","",VLOOKUP(E5471,[1]PROJECTES!$C$14:$G$5000,2,FALSE))</f>
        <v/>
      </c>
      <c r="C5471" s="80"/>
      <c r="D5471" s="283" t="str">
        <f>IF(E5471="","",VLOOKUP(E5471,[1]PROJECTES!$C$14:$G$5000,5,FALSE))</f>
        <v/>
      </c>
      <c r="E5471" s="79"/>
      <c r="F5471" s="110" t="str">
        <f>IF(I5471="","",VLOOKUP(I5471,[1]PROJECTES!$C$14:$G$5000,2,FALSE))</f>
        <v/>
      </c>
      <c r="G5471" s="112" t="str">
        <f>IF(E5471="","",VLOOKUP(E5471,[1]PROJECTES!$C$14:$G$5000,4,FALSE))</f>
        <v/>
      </c>
      <c r="H5471" s="95"/>
      <c r="I5471" s="113" t="str">
        <f>IF(H5471="","",VLOOKUP(H5471,BD!B$2:C$16,2,FALSE))</f>
        <v/>
      </c>
      <c r="J5471" s="114"/>
      <c r="K5471" s="115" t="str">
        <f t="shared" si="247"/>
        <v/>
      </c>
      <c r="L5471" s="116" t="str">
        <f t="shared" ca="1" si="248"/>
        <v>-</v>
      </c>
      <c r="M5471" s="111" t="str">
        <f>IF(E5471="","",VLOOKUP(E5471,[1]PROJECTES!$C$14:$Z$5000,21,FALSE))</f>
        <v/>
      </c>
      <c r="N5471" s="117"/>
      <c r="O5471" s="118" t="s">
        <v>222</v>
      </c>
      <c r="P5471" s="119"/>
      <c r="Q5471" s="84"/>
      <c r="R5471" s="125"/>
      <c r="S5471" s="166"/>
      <c r="T5471" s="167"/>
    </row>
    <row r="5472" spans="1:20" s="121" customFormat="1" ht="20.100000000000001" customHeight="1" x14ac:dyDescent="0.3">
      <c r="A5472" s="80"/>
      <c r="B5472" s="110" t="str">
        <f>IF(E5472="","",VLOOKUP(E5472,[1]PROJECTES!$C$14:$G$5000,2,FALSE))</f>
        <v/>
      </c>
      <c r="C5472" s="80"/>
      <c r="D5472" s="283" t="str">
        <f>IF(E5472="","",VLOOKUP(E5472,[1]PROJECTES!$C$14:$G$5000,5,FALSE))</f>
        <v/>
      </c>
      <c r="E5472" s="79"/>
      <c r="F5472" s="110" t="str">
        <f>IF(I5472="","",VLOOKUP(I5472,[1]PROJECTES!$C$14:$G$5000,2,FALSE))</f>
        <v/>
      </c>
      <c r="G5472" s="112" t="str">
        <f>IF(E5472="","",VLOOKUP(E5472,[1]PROJECTES!$C$14:$G$5000,4,FALSE))</f>
        <v/>
      </c>
      <c r="H5472" s="95"/>
      <c r="I5472" s="113" t="str">
        <f>IF(H5472="","",VLOOKUP(H5472,BD!B$2:C$16,2,FALSE))</f>
        <v/>
      </c>
      <c r="J5472" s="114"/>
      <c r="K5472" s="115" t="str">
        <f t="shared" ref="K5472:K5475" si="249">IF(J5472="","",WEEKNUM(J5472,2)-0)</f>
        <v/>
      </c>
      <c r="L5472" s="116" t="str">
        <f t="shared" ref="L5472:L5475" ca="1" si="250">IF(M5472="","-",IF(G5472="TA","-",+M5472-TODAY()))</f>
        <v>-</v>
      </c>
      <c r="M5472" s="111" t="str">
        <f>IF(E5472="","",VLOOKUP(E5472,[1]PROJECTES!$C$14:$Z$5000,21,FALSE))</f>
        <v/>
      </c>
      <c r="N5472" s="117"/>
      <c r="O5472" s="118" t="s">
        <v>222</v>
      </c>
      <c r="P5472" s="119"/>
      <c r="Q5472" s="84"/>
      <c r="R5472" s="125"/>
      <c r="S5472" s="166"/>
      <c r="T5472" s="167"/>
    </row>
    <row r="5473" spans="1:20" s="121" customFormat="1" ht="20.100000000000001" customHeight="1" x14ac:dyDescent="0.3">
      <c r="A5473" s="80"/>
      <c r="B5473" s="110" t="str">
        <f>IF(E5473="","",VLOOKUP(E5473,[1]PROJECTES!$C$14:$G$5000,2,FALSE))</f>
        <v/>
      </c>
      <c r="C5473" s="80"/>
      <c r="D5473" s="283" t="str">
        <f>IF(E5473="","",VLOOKUP(E5473,[1]PROJECTES!$C$14:$G$5000,5,FALSE))</f>
        <v/>
      </c>
      <c r="E5473" s="79"/>
      <c r="F5473" s="110" t="str">
        <f>IF(I5473="","",VLOOKUP(I5473,[1]PROJECTES!$C$14:$G$5000,2,FALSE))</f>
        <v/>
      </c>
      <c r="G5473" s="112" t="str">
        <f>IF(E5473="","",VLOOKUP(E5473,[1]PROJECTES!$C$14:$G$5000,4,FALSE))</f>
        <v/>
      </c>
      <c r="H5473" s="95"/>
      <c r="I5473" s="113" t="str">
        <f>IF(H5473="","",VLOOKUP(H5473,BD!B$2:C$16,2,FALSE))</f>
        <v/>
      </c>
      <c r="J5473" s="114"/>
      <c r="K5473" s="115" t="str">
        <f t="shared" si="249"/>
        <v/>
      </c>
      <c r="L5473" s="116" t="str">
        <f t="shared" ca="1" si="250"/>
        <v>-</v>
      </c>
      <c r="M5473" s="111" t="str">
        <f>IF(E5473="","",VLOOKUP(E5473,[1]PROJECTES!$C$14:$Z$5000,21,FALSE))</f>
        <v/>
      </c>
      <c r="N5473" s="117"/>
      <c r="O5473" s="118" t="s">
        <v>222</v>
      </c>
      <c r="P5473" s="119"/>
      <c r="Q5473" s="84"/>
      <c r="R5473" s="125"/>
      <c r="S5473" s="166"/>
      <c r="T5473" s="167"/>
    </row>
    <row r="5474" spans="1:20" s="121" customFormat="1" ht="20.100000000000001" customHeight="1" x14ac:dyDescent="0.3">
      <c r="A5474" s="80"/>
      <c r="B5474" s="110" t="str">
        <f>IF(E5474="","",VLOOKUP(E5474,[1]PROJECTES!$C$14:$G$5000,2,FALSE))</f>
        <v/>
      </c>
      <c r="C5474" s="80"/>
      <c r="D5474" s="283" t="str">
        <f>IF(E5474="","",VLOOKUP(E5474,[1]PROJECTES!$C$14:$G$5000,5,FALSE))</f>
        <v/>
      </c>
      <c r="E5474" s="79"/>
      <c r="F5474" s="110" t="str">
        <f>IF(I5474="","",VLOOKUP(I5474,[1]PROJECTES!$C$14:$G$5000,2,FALSE))</f>
        <v/>
      </c>
      <c r="G5474" s="112" t="str">
        <f>IF(E5474="","",VLOOKUP(E5474,[1]PROJECTES!$C$14:$G$5000,4,FALSE))</f>
        <v/>
      </c>
      <c r="H5474" s="95"/>
      <c r="I5474" s="113" t="str">
        <f>IF(H5474="","",VLOOKUP(H5474,BD!B$2:C$16,2,FALSE))</f>
        <v/>
      </c>
      <c r="J5474" s="114"/>
      <c r="K5474" s="115" t="str">
        <f t="shared" si="249"/>
        <v/>
      </c>
      <c r="L5474" s="116" t="str">
        <f t="shared" ca="1" si="250"/>
        <v>-</v>
      </c>
      <c r="M5474" s="111" t="str">
        <f>IF(E5474="","",VLOOKUP(E5474,[1]PROJECTES!$C$14:$Z$5000,21,FALSE))</f>
        <v/>
      </c>
      <c r="N5474" s="117"/>
      <c r="O5474" s="118" t="s">
        <v>222</v>
      </c>
      <c r="P5474" s="119"/>
      <c r="Q5474" s="84"/>
      <c r="R5474" s="125"/>
      <c r="S5474" s="166"/>
      <c r="T5474" s="167"/>
    </row>
    <row r="5475" spans="1:20" s="121" customFormat="1" ht="20.100000000000001" customHeight="1" x14ac:dyDescent="0.3">
      <c r="A5475" s="80"/>
      <c r="B5475" s="110" t="str">
        <f>IF(E5475="","",VLOOKUP(E5475,[1]PROJECTES!$C$14:$G$5000,2,FALSE))</f>
        <v/>
      </c>
      <c r="C5475" s="80"/>
      <c r="D5475" s="283" t="str">
        <f>IF(E5475="","",VLOOKUP(E5475,[1]PROJECTES!$C$14:$G$5000,5,FALSE))</f>
        <v/>
      </c>
      <c r="E5475" s="79"/>
      <c r="F5475" s="110" t="str">
        <f>IF(I5475="","",VLOOKUP(I5475,[1]PROJECTES!$C$14:$G$5000,2,FALSE))</f>
        <v/>
      </c>
      <c r="G5475" s="112" t="str">
        <f>IF(E5475="","",VLOOKUP(E5475,[1]PROJECTES!$C$14:$G$5000,4,FALSE))</f>
        <v/>
      </c>
      <c r="H5475" s="95"/>
      <c r="I5475" s="113" t="str">
        <f>IF(H5475="","",VLOOKUP(H5475,BD!B$2:C$16,2,FALSE))</f>
        <v/>
      </c>
      <c r="J5475" s="114"/>
      <c r="K5475" s="115" t="str">
        <f t="shared" si="249"/>
        <v/>
      </c>
      <c r="L5475" s="116" t="str">
        <f t="shared" ca="1" si="250"/>
        <v>-</v>
      </c>
      <c r="M5475" s="111" t="str">
        <f>IF(E5475="","",VLOOKUP(E5475,[1]PROJECTES!$C$14:$Z$5000,21,FALSE))</f>
        <v/>
      </c>
      <c r="N5475" s="117"/>
      <c r="O5475" s="118" t="s">
        <v>222</v>
      </c>
      <c r="P5475" s="119"/>
      <c r="Q5475" s="84"/>
      <c r="R5475" s="125"/>
      <c r="S5475" s="166"/>
      <c r="T5475" s="167"/>
    </row>
    <row r="5476" spans="1:20" s="121" customFormat="1" ht="20.100000000000001" customHeight="1" x14ac:dyDescent="0.3">
      <c r="A5476" s="80"/>
      <c r="B5476" s="110" t="str">
        <f>IF(E5476="","",VLOOKUP(E5476,[1]PROJECTES!$C$14:$G$5000,2,FALSE))</f>
        <v/>
      </c>
      <c r="C5476" s="80"/>
      <c r="D5476" s="283" t="str">
        <f>IF(E5476="","",VLOOKUP(E5476,[1]PROJECTES!$C$14:$G$5000,5,FALSE))</f>
        <v/>
      </c>
      <c r="E5476" s="79"/>
      <c r="F5476" s="110" t="str">
        <f>IF(I5476="","",VLOOKUP(I5476,[1]PROJECTES!$C$14:$G$5000,2,FALSE))</f>
        <v/>
      </c>
      <c r="G5476" s="112" t="str">
        <f>IF(E5476="","",VLOOKUP(E5476,[1]PROJECTES!$C$14:$G$5000,4,FALSE))</f>
        <v/>
      </c>
      <c r="H5476" s="95"/>
      <c r="I5476" s="113" t="str">
        <f>IF(H5476="","",VLOOKUP(H5476,BD!B$2:C$16,2,FALSE))</f>
        <v/>
      </c>
      <c r="J5476" s="114"/>
      <c r="K5476" s="115" t="str">
        <f t="shared" si="247"/>
        <v/>
      </c>
      <c r="L5476" s="116" t="str">
        <f t="shared" ca="1" si="248"/>
        <v>-</v>
      </c>
      <c r="M5476" s="111" t="str">
        <f>IF(E5476="","",VLOOKUP(E5476,[1]PROJECTES!$C$14:$Z$5000,21,FALSE))</f>
        <v/>
      </c>
      <c r="N5476" s="117"/>
      <c r="O5476" s="118" t="s">
        <v>222</v>
      </c>
      <c r="P5476" s="119"/>
      <c r="Q5476" s="84"/>
      <c r="R5476" s="125"/>
      <c r="S5476" s="166"/>
      <c r="T5476" s="167"/>
    </row>
    <row r="5477" spans="1:20" s="121" customFormat="1" ht="20.100000000000001" customHeight="1" x14ac:dyDescent="0.3">
      <c r="A5477" s="80"/>
      <c r="B5477" s="110" t="str">
        <f>IF(E5477="","",VLOOKUP(E5477,[1]PROJECTES!$C$14:$G$5000,2,FALSE))</f>
        <v/>
      </c>
      <c r="C5477" s="80"/>
      <c r="D5477" s="283" t="str">
        <f>IF(E5477="","",VLOOKUP(E5477,[1]PROJECTES!$C$14:$G$5000,5,FALSE))</f>
        <v/>
      </c>
      <c r="E5477" s="79"/>
      <c r="F5477" s="110" t="str">
        <f>IF(I5477="","",VLOOKUP(I5477,[1]PROJECTES!$C$14:$G$5000,2,FALSE))</f>
        <v/>
      </c>
      <c r="G5477" s="112" t="str">
        <f>IF(E5477="","",VLOOKUP(E5477,[1]PROJECTES!$C$14:$G$5000,4,FALSE))</f>
        <v/>
      </c>
      <c r="H5477" s="95"/>
      <c r="I5477" s="113" t="str">
        <f>IF(H5477="","",VLOOKUP(H5477,BD!B$2:C$16,2,FALSE))</f>
        <v/>
      </c>
      <c r="J5477" s="114"/>
      <c r="K5477" s="115" t="str">
        <f t="shared" si="247"/>
        <v/>
      </c>
      <c r="L5477" s="116" t="str">
        <f t="shared" ca="1" si="248"/>
        <v>-</v>
      </c>
      <c r="M5477" s="111" t="str">
        <f>IF(E5477="","",VLOOKUP(E5477,[1]PROJECTES!$C$14:$Z$5000,21,FALSE))</f>
        <v/>
      </c>
      <c r="N5477" s="117"/>
      <c r="O5477" s="118" t="s">
        <v>222</v>
      </c>
      <c r="P5477" s="119"/>
      <c r="Q5477" s="84"/>
      <c r="R5477" s="125"/>
      <c r="S5477" s="166"/>
      <c r="T5477" s="167"/>
    </row>
    <row r="5478" spans="1:20" s="121" customFormat="1" ht="20.100000000000001" customHeight="1" x14ac:dyDescent="0.3">
      <c r="A5478" s="80"/>
      <c r="B5478" s="110" t="str">
        <f>IF(E5478="","",VLOOKUP(E5478,[1]PROJECTES!$C$14:$G$5000,2,FALSE))</f>
        <v/>
      </c>
      <c r="C5478" s="80"/>
      <c r="D5478" s="283" t="str">
        <f>IF(E5478="","",VLOOKUP(E5478,[1]PROJECTES!$C$14:$G$5000,5,FALSE))</f>
        <v/>
      </c>
      <c r="E5478" s="79"/>
      <c r="F5478" s="110" t="str">
        <f>IF(I5478="","",VLOOKUP(I5478,[1]PROJECTES!$C$14:$G$5000,2,FALSE))</f>
        <v/>
      </c>
      <c r="G5478" s="112" t="str">
        <f>IF(E5478="","",VLOOKUP(E5478,[1]PROJECTES!$C$14:$G$5000,4,FALSE))</f>
        <v/>
      </c>
      <c r="H5478" s="95"/>
      <c r="I5478" s="113" t="str">
        <f>IF(H5478="","",VLOOKUP(H5478,BD!B$2:C$16,2,FALSE))</f>
        <v/>
      </c>
      <c r="J5478" s="114"/>
      <c r="K5478" s="115" t="str">
        <f t="shared" si="247"/>
        <v/>
      </c>
      <c r="L5478" s="116" t="str">
        <f t="shared" ca="1" si="248"/>
        <v>-</v>
      </c>
      <c r="M5478" s="111" t="str">
        <f>IF(E5478="","",VLOOKUP(E5478,[1]PROJECTES!$C$14:$Z$5000,21,FALSE))</f>
        <v/>
      </c>
      <c r="N5478" s="117"/>
      <c r="O5478" s="118" t="s">
        <v>222</v>
      </c>
      <c r="P5478" s="119"/>
      <c r="Q5478" s="84"/>
      <c r="R5478" s="125"/>
      <c r="S5478" s="166"/>
      <c r="T5478" s="167"/>
    </row>
    <row r="5479" spans="1:20" s="121" customFormat="1" ht="20.100000000000001" customHeight="1" x14ac:dyDescent="0.3">
      <c r="A5479" s="80"/>
      <c r="B5479" s="110" t="str">
        <f>IF(E5479="","",VLOOKUP(E5479,[1]PROJECTES!$C$14:$G$5000,2,FALSE))</f>
        <v/>
      </c>
      <c r="C5479" s="80"/>
      <c r="D5479" s="283" t="str">
        <f>IF(E5479="","",VLOOKUP(E5479,[1]PROJECTES!$C$14:$G$5000,5,FALSE))</f>
        <v/>
      </c>
      <c r="E5479" s="79"/>
      <c r="F5479" s="110" t="str">
        <f>IF(I5479="","",VLOOKUP(I5479,[1]PROJECTES!$C$14:$G$5000,2,FALSE))</f>
        <v/>
      </c>
      <c r="G5479" s="112" t="str">
        <f>IF(E5479="","",VLOOKUP(E5479,[1]PROJECTES!$C$14:$G$5000,4,FALSE))</f>
        <v/>
      </c>
      <c r="H5479" s="95"/>
      <c r="I5479" s="113" t="str">
        <f>IF(H5479="","",VLOOKUP(H5479,BD!B$2:C$16,2,FALSE))</f>
        <v/>
      </c>
      <c r="J5479" s="114"/>
      <c r="K5479" s="115" t="str">
        <f t="shared" si="247"/>
        <v/>
      </c>
      <c r="L5479" s="116" t="str">
        <f t="shared" ca="1" si="248"/>
        <v>-</v>
      </c>
      <c r="M5479" s="111" t="str">
        <f>IF(E5479="","",VLOOKUP(E5479,[1]PROJECTES!$C$14:$Z$5000,21,FALSE))</f>
        <v/>
      </c>
      <c r="N5479" s="117"/>
      <c r="O5479" s="118" t="s">
        <v>222</v>
      </c>
      <c r="P5479" s="119"/>
      <c r="Q5479" s="84"/>
      <c r="R5479" s="125"/>
      <c r="S5479" s="166"/>
      <c r="T5479" s="167"/>
    </row>
    <row r="5480" spans="1:20" s="121" customFormat="1" ht="20.100000000000001" customHeight="1" x14ac:dyDescent="0.3">
      <c r="A5480" s="80"/>
      <c r="B5480" s="110" t="str">
        <f>IF(E5480="","",VLOOKUP(E5480,[1]PROJECTES!$C$14:$G$5000,2,FALSE))</f>
        <v/>
      </c>
      <c r="C5480" s="80"/>
      <c r="D5480" s="283" t="str">
        <f>IF(E5480="","",VLOOKUP(E5480,[1]PROJECTES!$C$14:$G$5000,5,FALSE))</f>
        <v/>
      </c>
      <c r="E5480" s="79"/>
      <c r="F5480" s="110" t="str">
        <f>IF(I5480="","",VLOOKUP(I5480,[1]PROJECTES!$C$14:$G$5000,2,FALSE))</f>
        <v/>
      </c>
      <c r="G5480" s="112" t="str">
        <f>IF(E5480="","",VLOOKUP(E5480,[1]PROJECTES!$C$14:$G$5000,4,FALSE))</f>
        <v/>
      </c>
      <c r="H5480" s="95"/>
      <c r="I5480" s="113" t="str">
        <f>IF(H5480="","",VLOOKUP(H5480,BD!B$2:C$16,2,FALSE))</f>
        <v/>
      </c>
      <c r="J5480" s="114"/>
      <c r="K5480" s="115" t="str">
        <f t="shared" si="247"/>
        <v/>
      </c>
      <c r="L5480" s="116" t="str">
        <f t="shared" ca="1" si="248"/>
        <v>-</v>
      </c>
      <c r="M5480" s="111" t="str">
        <f>IF(E5480="","",VLOOKUP(E5480,[1]PROJECTES!$C$14:$Z$5000,21,FALSE))</f>
        <v/>
      </c>
      <c r="N5480" s="117"/>
      <c r="O5480" s="118" t="s">
        <v>222</v>
      </c>
      <c r="P5480" s="119"/>
      <c r="Q5480" s="84"/>
      <c r="R5480" s="125"/>
      <c r="S5480" s="166"/>
      <c r="T5480" s="167"/>
    </row>
    <row r="5481" spans="1:20" s="121" customFormat="1" ht="20.100000000000001" customHeight="1" x14ac:dyDescent="0.3">
      <c r="A5481" s="80"/>
      <c r="B5481" s="110" t="str">
        <f>IF(E5481="","",VLOOKUP(E5481,[1]PROJECTES!$C$14:$G$5000,2,FALSE))</f>
        <v/>
      </c>
      <c r="C5481" s="80"/>
      <c r="D5481" s="283" t="str">
        <f>IF(E5481="","",VLOOKUP(E5481,[1]PROJECTES!$C$14:$G$5000,5,FALSE))</f>
        <v/>
      </c>
      <c r="E5481" s="79"/>
      <c r="F5481" s="110" t="str">
        <f>IF(I5481="","",VLOOKUP(I5481,[1]PROJECTES!$C$14:$G$5000,2,FALSE))</f>
        <v/>
      </c>
      <c r="G5481" s="112" t="str">
        <f>IF(E5481="","",VLOOKUP(E5481,[1]PROJECTES!$C$14:$G$5000,4,FALSE))</f>
        <v/>
      </c>
      <c r="H5481" s="95"/>
      <c r="I5481" s="113" t="str">
        <f>IF(H5481="","",VLOOKUP(H5481,BD!B$2:C$16,2,FALSE))</f>
        <v/>
      </c>
      <c r="J5481" s="114"/>
      <c r="K5481" s="115" t="str">
        <f t="shared" si="247"/>
        <v/>
      </c>
      <c r="L5481" s="116" t="str">
        <f t="shared" ca="1" si="248"/>
        <v>-</v>
      </c>
      <c r="M5481" s="111" t="str">
        <f>IF(E5481="","",VLOOKUP(E5481,[1]PROJECTES!$C$14:$Z$5000,21,FALSE))</f>
        <v/>
      </c>
      <c r="N5481" s="117"/>
      <c r="O5481" s="118" t="s">
        <v>222</v>
      </c>
      <c r="P5481" s="119"/>
      <c r="Q5481" s="84"/>
      <c r="R5481" s="125"/>
      <c r="S5481" s="166"/>
      <c r="T5481" s="167"/>
    </row>
    <row r="5482" spans="1:20" s="121" customFormat="1" ht="20.100000000000001" customHeight="1" x14ac:dyDescent="0.3">
      <c r="A5482" s="80"/>
      <c r="B5482" s="110" t="str">
        <f>IF(E5482="","",VLOOKUP(E5482,[1]PROJECTES!$C$14:$G$5000,2,FALSE))</f>
        <v/>
      </c>
      <c r="C5482" s="80"/>
      <c r="D5482" s="283" t="str">
        <f>IF(E5482="","",VLOOKUP(E5482,[1]PROJECTES!$C$14:$G$5000,5,FALSE))</f>
        <v/>
      </c>
      <c r="E5482" s="79"/>
      <c r="F5482" s="110" t="str">
        <f>IF(I5482="","",VLOOKUP(I5482,[1]PROJECTES!$C$14:$G$5000,2,FALSE))</f>
        <v/>
      </c>
      <c r="G5482" s="112" t="str">
        <f>IF(E5482="","",VLOOKUP(E5482,[1]PROJECTES!$C$14:$G$5000,4,FALSE))</f>
        <v/>
      </c>
      <c r="H5482" s="95"/>
      <c r="I5482" s="113" t="str">
        <f>IF(H5482="","",VLOOKUP(H5482,BD!B$2:C$16,2,FALSE))</f>
        <v/>
      </c>
      <c r="J5482" s="114"/>
      <c r="K5482" s="115" t="str">
        <f t="shared" si="247"/>
        <v/>
      </c>
      <c r="L5482" s="116" t="str">
        <f t="shared" ca="1" si="248"/>
        <v>-</v>
      </c>
      <c r="M5482" s="111" t="str">
        <f>IF(E5482="","",VLOOKUP(E5482,[1]PROJECTES!$C$14:$Z$5000,21,FALSE))</f>
        <v/>
      </c>
      <c r="N5482" s="117"/>
      <c r="O5482" s="118" t="s">
        <v>222</v>
      </c>
      <c r="P5482" s="119"/>
      <c r="Q5482" s="84"/>
      <c r="R5482" s="123"/>
      <c r="S5482" s="166"/>
      <c r="T5482" s="167"/>
    </row>
    <row r="5483" spans="1:20" s="121" customFormat="1" ht="20.100000000000001" customHeight="1" x14ac:dyDescent="0.3">
      <c r="A5483" s="80"/>
      <c r="B5483" s="110" t="str">
        <f>IF(E5483="","",VLOOKUP(E5483,[1]PROJECTES!$C$14:$G$5000,2,FALSE))</f>
        <v/>
      </c>
      <c r="C5483" s="80"/>
      <c r="D5483" s="283" t="str">
        <f>IF(E5483="","",VLOOKUP(E5483,[1]PROJECTES!$C$14:$G$5000,5,FALSE))</f>
        <v/>
      </c>
      <c r="E5483" s="79"/>
      <c r="F5483" s="110" t="str">
        <f>IF(I5483="","",VLOOKUP(I5483,[1]PROJECTES!$C$14:$G$5000,2,FALSE))</f>
        <v/>
      </c>
      <c r="G5483" s="112" t="str">
        <f>IF(E5483="","",VLOOKUP(E5483,[1]PROJECTES!$C$14:$G$5000,4,FALSE))</f>
        <v/>
      </c>
      <c r="H5483" s="95"/>
      <c r="I5483" s="113" t="str">
        <f>IF(H5483="","",VLOOKUP(H5483,BD!B$2:C$16,2,FALSE))</f>
        <v/>
      </c>
      <c r="J5483" s="114"/>
      <c r="K5483" s="115" t="str">
        <f t="shared" si="247"/>
        <v/>
      </c>
      <c r="L5483" s="116" t="str">
        <f t="shared" ca="1" si="248"/>
        <v>-</v>
      </c>
      <c r="M5483" s="111" t="str">
        <f>IF(E5483="","",VLOOKUP(E5483,[1]PROJECTES!$C$14:$Z$5000,21,FALSE))</f>
        <v/>
      </c>
      <c r="N5483" s="117"/>
      <c r="O5483" s="118" t="s">
        <v>222</v>
      </c>
      <c r="P5483" s="119"/>
      <c r="Q5483" s="84"/>
      <c r="R5483" s="123"/>
      <c r="S5483" s="166"/>
      <c r="T5483" s="167"/>
    </row>
    <row r="5484" spans="1:20" s="121" customFormat="1" ht="20.100000000000001" customHeight="1" x14ac:dyDescent="0.3">
      <c r="A5484" s="80"/>
      <c r="B5484" s="110" t="str">
        <f>IF(E5484="","",VLOOKUP(E5484,[1]PROJECTES!$C$14:$G$5000,2,FALSE))</f>
        <v/>
      </c>
      <c r="C5484" s="80"/>
      <c r="D5484" s="283" t="str">
        <f>IF(E5484="","",VLOOKUP(E5484,[1]PROJECTES!$C$14:$G$5000,5,FALSE))</f>
        <v/>
      </c>
      <c r="E5484" s="79"/>
      <c r="F5484" s="110" t="str">
        <f>IF(I5484="","",VLOOKUP(I5484,[1]PROJECTES!$C$14:$G$5000,2,FALSE))</f>
        <v/>
      </c>
      <c r="G5484" s="112" t="str">
        <f>IF(E5484="","",VLOOKUP(E5484,[1]PROJECTES!$C$14:$G$5000,4,FALSE))</f>
        <v/>
      </c>
      <c r="H5484" s="95"/>
      <c r="I5484" s="113" t="str">
        <f>IF(H5484="","",VLOOKUP(H5484,BD!B$2:C$16,2,FALSE))</f>
        <v/>
      </c>
      <c r="J5484" s="114"/>
      <c r="K5484" s="115" t="str">
        <f t="shared" si="247"/>
        <v/>
      </c>
      <c r="L5484" s="116" t="str">
        <f t="shared" ca="1" si="248"/>
        <v>-</v>
      </c>
      <c r="M5484" s="111" t="str">
        <f>IF(E5484="","",VLOOKUP(E5484,[1]PROJECTES!$C$14:$Z$5000,21,FALSE))</f>
        <v/>
      </c>
      <c r="N5484" s="117"/>
      <c r="O5484" s="118" t="s">
        <v>222</v>
      </c>
      <c r="P5484" s="119"/>
      <c r="Q5484" s="84"/>
      <c r="R5484" s="123"/>
      <c r="S5484" s="166"/>
      <c r="T5484" s="167"/>
    </row>
    <row r="5485" spans="1:20" s="121" customFormat="1" ht="20.100000000000001" customHeight="1" x14ac:dyDescent="0.3">
      <c r="A5485" s="80"/>
      <c r="B5485" s="110" t="str">
        <f>IF(E5485="","",VLOOKUP(E5485,[1]PROJECTES!$C$14:$G$5000,2,FALSE))</f>
        <v/>
      </c>
      <c r="C5485" s="80"/>
      <c r="D5485" s="283" t="str">
        <f>IF(E5485="","",VLOOKUP(E5485,[1]PROJECTES!$C$14:$G$5000,5,FALSE))</f>
        <v/>
      </c>
      <c r="E5485" s="79"/>
      <c r="F5485" s="110" t="str">
        <f>IF(I5485="","",VLOOKUP(I5485,[1]PROJECTES!$C$14:$G$5000,2,FALSE))</f>
        <v/>
      </c>
      <c r="G5485" s="112" t="str">
        <f>IF(E5485="","",VLOOKUP(E5485,[1]PROJECTES!$C$14:$G$5000,4,FALSE))</f>
        <v/>
      </c>
      <c r="H5485" s="95"/>
      <c r="I5485" s="113" t="str">
        <f>IF(H5485="","",VLOOKUP(H5485,BD!B$2:C$16,2,FALSE))</f>
        <v/>
      </c>
      <c r="J5485" s="114"/>
      <c r="K5485" s="115" t="str">
        <f t="shared" si="247"/>
        <v/>
      </c>
      <c r="L5485" s="116" t="str">
        <f t="shared" ca="1" si="248"/>
        <v>-</v>
      </c>
      <c r="M5485" s="111" t="str">
        <f>IF(E5485="","",VLOOKUP(E5485,[1]PROJECTES!$C$14:$Z$5000,21,FALSE))</f>
        <v/>
      </c>
      <c r="N5485" s="117"/>
      <c r="O5485" s="118" t="s">
        <v>222</v>
      </c>
      <c r="P5485" s="119"/>
      <c r="Q5485" s="84"/>
      <c r="R5485" s="125"/>
      <c r="S5485" s="166"/>
      <c r="T5485" s="167"/>
    </row>
    <row r="5486" spans="1:20" s="121" customFormat="1" ht="20.100000000000001" customHeight="1" x14ac:dyDescent="0.3">
      <c r="A5486" s="80"/>
      <c r="B5486" s="110" t="str">
        <f>IF(E5486="","",VLOOKUP(E5486,[1]PROJECTES!$C$14:$G$5000,2,FALSE))</f>
        <v/>
      </c>
      <c r="C5486" s="80"/>
      <c r="D5486" s="283" t="str">
        <f>IF(E5486="","",VLOOKUP(E5486,[1]PROJECTES!$C$14:$G$5000,5,FALSE))</f>
        <v/>
      </c>
      <c r="E5486" s="79"/>
      <c r="F5486" s="110" t="str">
        <f>IF(I5486="","",VLOOKUP(I5486,[1]PROJECTES!$C$14:$G$5000,2,FALSE))</f>
        <v/>
      </c>
      <c r="G5486" s="112" t="str">
        <f>IF(E5486="","",VLOOKUP(E5486,[1]PROJECTES!$C$14:$G$5000,4,FALSE))</f>
        <v/>
      </c>
      <c r="H5486" s="95"/>
      <c r="I5486" s="113" t="str">
        <f>IF(H5486="","",VLOOKUP(H5486,BD!B$2:C$16,2,FALSE))</f>
        <v/>
      </c>
      <c r="J5486" s="114"/>
      <c r="K5486" s="115" t="str">
        <f t="shared" si="247"/>
        <v/>
      </c>
      <c r="L5486" s="116" t="str">
        <f t="shared" ca="1" si="248"/>
        <v>-</v>
      </c>
      <c r="M5486" s="111" t="str">
        <f>IF(E5486="","",VLOOKUP(E5486,[1]PROJECTES!$C$14:$Z$5000,21,FALSE))</f>
        <v/>
      </c>
      <c r="N5486" s="117"/>
      <c r="O5486" s="118" t="s">
        <v>222</v>
      </c>
      <c r="P5486" s="119"/>
      <c r="Q5486" s="84"/>
      <c r="R5486" s="125"/>
      <c r="S5486" s="166"/>
      <c r="T5486" s="167"/>
    </row>
    <row r="5487" spans="1:20" s="121" customFormat="1" ht="20.100000000000001" customHeight="1" x14ac:dyDescent="0.3">
      <c r="A5487" s="80"/>
      <c r="B5487" s="110" t="str">
        <f>IF(E5487="","",VLOOKUP(E5487,[1]PROJECTES!$C$14:$G$5000,2,FALSE))</f>
        <v/>
      </c>
      <c r="C5487" s="80"/>
      <c r="D5487" s="283" t="str">
        <f>IF(E5487="","",VLOOKUP(E5487,[1]PROJECTES!$C$14:$G$5000,5,FALSE))</f>
        <v/>
      </c>
      <c r="E5487" s="79"/>
      <c r="F5487" s="110" t="str">
        <f>IF(I5487="","",VLOOKUP(I5487,[1]PROJECTES!$C$14:$G$5000,2,FALSE))</f>
        <v/>
      </c>
      <c r="G5487" s="112" t="str">
        <f>IF(E5487="","",VLOOKUP(E5487,[1]PROJECTES!$C$14:$G$5000,4,FALSE))</f>
        <v/>
      </c>
      <c r="H5487" s="95"/>
      <c r="I5487" s="113" t="str">
        <f>IF(H5487="","",VLOOKUP(H5487,BD!B$2:C$16,2,FALSE))</f>
        <v/>
      </c>
      <c r="J5487" s="114"/>
      <c r="K5487" s="115" t="str">
        <f t="shared" si="247"/>
        <v/>
      </c>
      <c r="L5487" s="116" t="str">
        <f t="shared" ca="1" si="248"/>
        <v>-</v>
      </c>
      <c r="M5487" s="111" t="str">
        <f>IF(E5487="","",VLOOKUP(E5487,[1]PROJECTES!$C$14:$Z$5000,21,FALSE))</f>
        <v/>
      </c>
      <c r="N5487" s="117"/>
      <c r="O5487" s="118" t="s">
        <v>222</v>
      </c>
      <c r="P5487" s="119"/>
      <c r="Q5487" s="84"/>
      <c r="R5487" s="125"/>
      <c r="S5487" s="166"/>
      <c r="T5487" s="167"/>
    </row>
    <row r="5488" spans="1:20" s="121" customFormat="1" ht="20.100000000000001" customHeight="1" x14ac:dyDescent="0.3">
      <c r="A5488" s="80"/>
      <c r="B5488" s="110" t="str">
        <f>IF(E5488="","",VLOOKUP(E5488,[1]PROJECTES!$C$14:$G$5000,2,FALSE))</f>
        <v/>
      </c>
      <c r="C5488" s="80"/>
      <c r="D5488" s="283" t="str">
        <f>IF(E5488="","",VLOOKUP(E5488,[1]PROJECTES!$C$14:$G$5000,5,FALSE))</f>
        <v/>
      </c>
      <c r="E5488" s="79"/>
      <c r="F5488" s="110" t="str">
        <f>IF(I5488="","",VLOOKUP(I5488,[1]PROJECTES!$C$14:$G$5000,2,FALSE))</f>
        <v/>
      </c>
      <c r="G5488" s="112" t="str">
        <f>IF(E5488="","",VLOOKUP(E5488,[1]PROJECTES!$C$14:$G$5000,4,FALSE))</f>
        <v/>
      </c>
      <c r="H5488" s="95"/>
      <c r="I5488" s="113" t="str">
        <f>IF(H5488="","",VLOOKUP(H5488,BD!B$2:C$16,2,FALSE))</f>
        <v/>
      </c>
      <c r="J5488" s="114"/>
      <c r="K5488" s="115" t="str">
        <f t="shared" si="247"/>
        <v/>
      </c>
      <c r="L5488" s="116" t="str">
        <f t="shared" ca="1" si="248"/>
        <v>-</v>
      </c>
      <c r="M5488" s="111" t="str">
        <f>IF(E5488="","",VLOOKUP(E5488,[1]PROJECTES!$C$14:$Z$5000,21,FALSE))</f>
        <v/>
      </c>
      <c r="N5488" s="117"/>
      <c r="O5488" s="118" t="s">
        <v>222</v>
      </c>
      <c r="P5488" s="119"/>
      <c r="Q5488" s="84"/>
      <c r="R5488" s="125"/>
      <c r="S5488" s="166"/>
      <c r="T5488" s="167"/>
    </row>
    <row r="5489" spans="1:20" s="121" customFormat="1" ht="20.100000000000001" customHeight="1" x14ac:dyDescent="0.3">
      <c r="A5489" s="80"/>
      <c r="B5489" s="110" t="str">
        <f>IF(E5489="","",VLOOKUP(E5489,[1]PROJECTES!$C$14:$G$5000,2,FALSE))</f>
        <v/>
      </c>
      <c r="C5489" s="80"/>
      <c r="D5489" s="283" t="str">
        <f>IF(E5489="","",VLOOKUP(E5489,[1]PROJECTES!$C$14:$G$5000,5,FALSE))</f>
        <v/>
      </c>
      <c r="E5489" s="79"/>
      <c r="F5489" s="110" t="str">
        <f>IF(I5489="","",VLOOKUP(I5489,[1]PROJECTES!$C$14:$G$5000,2,FALSE))</f>
        <v/>
      </c>
      <c r="G5489" s="112" t="str">
        <f>IF(E5489="","",VLOOKUP(E5489,[1]PROJECTES!$C$14:$G$5000,4,FALSE))</f>
        <v/>
      </c>
      <c r="H5489" s="95"/>
      <c r="I5489" s="113" t="str">
        <f>IF(H5489="","",VLOOKUP(H5489,BD!B$2:C$16,2,FALSE))</f>
        <v/>
      </c>
      <c r="J5489" s="114"/>
      <c r="K5489" s="115" t="str">
        <f t="shared" si="247"/>
        <v/>
      </c>
      <c r="L5489" s="116" t="str">
        <f t="shared" ca="1" si="248"/>
        <v>-</v>
      </c>
      <c r="M5489" s="111" t="str">
        <f>IF(E5489="","",VLOOKUP(E5489,[1]PROJECTES!$C$14:$Z$5000,21,FALSE))</f>
        <v/>
      </c>
      <c r="N5489" s="117"/>
      <c r="O5489" s="118" t="s">
        <v>222</v>
      </c>
      <c r="P5489" s="119"/>
      <c r="Q5489" s="84"/>
      <c r="R5489" s="125"/>
      <c r="S5489" s="166"/>
      <c r="T5489" s="167"/>
    </row>
    <row r="5490" spans="1:20" s="121" customFormat="1" ht="20.100000000000001" customHeight="1" x14ac:dyDescent="0.3">
      <c r="A5490" s="80"/>
      <c r="B5490" s="110" t="str">
        <f>IF(E5490="","",VLOOKUP(E5490,[1]PROJECTES!$C$14:$G$5000,2,FALSE))</f>
        <v/>
      </c>
      <c r="C5490" s="80"/>
      <c r="D5490" s="283" t="str">
        <f>IF(E5490="","",VLOOKUP(E5490,[1]PROJECTES!$C$14:$G$5000,5,FALSE))</f>
        <v/>
      </c>
      <c r="E5490" s="79"/>
      <c r="F5490" s="110" t="str">
        <f>IF(I5490="","",VLOOKUP(I5490,[1]PROJECTES!$C$14:$G$5000,2,FALSE))</f>
        <v/>
      </c>
      <c r="G5490" s="112" t="str">
        <f>IF(E5490="","",VLOOKUP(E5490,[1]PROJECTES!$C$14:$G$5000,4,FALSE))</f>
        <v/>
      </c>
      <c r="H5490" s="95"/>
      <c r="I5490" s="113" t="str">
        <f>IF(H5490="","",VLOOKUP(H5490,BD!B$2:C$16,2,FALSE))</f>
        <v/>
      </c>
      <c r="J5490" s="114"/>
      <c r="K5490" s="115" t="str">
        <f t="shared" si="247"/>
        <v/>
      </c>
      <c r="L5490" s="116" t="str">
        <f t="shared" ca="1" si="248"/>
        <v>-</v>
      </c>
      <c r="M5490" s="111" t="str">
        <f>IF(E5490="","",VLOOKUP(E5490,[1]PROJECTES!$C$14:$Z$5000,21,FALSE))</f>
        <v/>
      </c>
      <c r="N5490" s="117"/>
      <c r="O5490" s="118" t="s">
        <v>222</v>
      </c>
      <c r="P5490" s="119"/>
      <c r="Q5490" s="84"/>
      <c r="R5490" s="123"/>
      <c r="S5490" s="166"/>
      <c r="T5490" s="167"/>
    </row>
    <row r="5491" spans="1:20" s="121" customFormat="1" ht="20.100000000000001" customHeight="1" x14ac:dyDescent="0.3">
      <c r="A5491" s="80"/>
      <c r="B5491" s="110" t="str">
        <f>IF(E5491="","",VLOOKUP(E5491,[1]PROJECTES!$C$14:$G$5000,2,FALSE))</f>
        <v/>
      </c>
      <c r="C5491" s="80"/>
      <c r="D5491" s="283" t="str">
        <f>IF(E5491="","",VLOOKUP(E5491,[1]PROJECTES!$C$14:$G$5000,5,FALSE))</f>
        <v/>
      </c>
      <c r="E5491" s="79"/>
      <c r="F5491" s="110" t="str">
        <f>IF(I5491="","",VLOOKUP(I5491,[1]PROJECTES!$C$14:$G$5000,2,FALSE))</f>
        <v/>
      </c>
      <c r="G5491" s="112" t="str">
        <f>IF(E5491="","",VLOOKUP(E5491,[1]PROJECTES!$C$14:$G$5000,4,FALSE))</f>
        <v/>
      </c>
      <c r="H5491" s="95"/>
      <c r="I5491" s="113" t="str">
        <f>IF(H5491="","",VLOOKUP(H5491,BD!B$2:C$16,2,FALSE))</f>
        <v/>
      </c>
      <c r="J5491" s="114"/>
      <c r="K5491" s="115" t="str">
        <f t="shared" si="247"/>
        <v/>
      </c>
      <c r="L5491" s="116" t="str">
        <f t="shared" ca="1" si="248"/>
        <v>-</v>
      </c>
      <c r="M5491" s="111" t="str">
        <f>IF(E5491="","",VLOOKUP(E5491,[1]PROJECTES!$C$14:$Z$5000,21,FALSE))</f>
        <v/>
      </c>
      <c r="N5491" s="117"/>
      <c r="O5491" s="118" t="s">
        <v>222</v>
      </c>
      <c r="P5491" s="119"/>
      <c r="Q5491" s="84"/>
      <c r="R5491" s="125"/>
      <c r="S5491" s="166"/>
      <c r="T5491" s="167"/>
    </row>
    <row r="5492" spans="1:20" s="121" customFormat="1" ht="20.100000000000001" customHeight="1" x14ac:dyDescent="0.3">
      <c r="A5492" s="80"/>
      <c r="B5492" s="110" t="str">
        <f>IF(E5492="","",VLOOKUP(E5492,[1]PROJECTES!$C$14:$G$5000,2,FALSE))</f>
        <v/>
      </c>
      <c r="C5492" s="80"/>
      <c r="D5492" s="283" t="str">
        <f>IF(E5492="","",VLOOKUP(E5492,[1]PROJECTES!$C$14:$G$5000,5,FALSE))</f>
        <v/>
      </c>
      <c r="E5492" s="79"/>
      <c r="F5492" s="110" t="str">
        <f>IF(I5492="","",VLOOKUP(I5492,[1]PROJECTES!$C$14:$G$5000,2,FALSE))</f>
        <v/>
      </c>
      <c r="G5492" s="112" t="str">
        <f>IF(E5492="","",VLOOKUP(E5492,[1]PROJECTES!$C$14:$G$5000,4,FALSE))</f>
        <v/>
      </c>
      <c r="H5492" s="95"/>
      <c r="I5492" s="113" t="str">
        <f>IF(H5492="","",VLOOKUP(H5492,BD!B$2:C$16,2,FALSE))</f>
        <v/>
      </c>
      <c r="J5492" s="114"/>
      <c r="K5492" s="115" t="str">
        <f t="shared" si="247"/>
        <v/>
      </c>
      <c r="L5492" s="116" t="str">
        <f t="shared" ca="1" si="248"/>
        <v>-</v>
      </c>
      <c r="M5492" s="111" t="str">
        <f>IF(E5492="","",VLOOKUP(E5492,[1]PROJECTES!$C$14:$Z$5000,21,FALSE))</f>
        <v/>
      </c>
      <c r="N5492" s="117"/>
      <c r="O5492" s="118" t="s">
        <v>222</v>
      </c>
      <c r="P5492" s="119"/>
      <c r="Q5492" s="84"/>
      <c r="R5492" s="123"/>
      <c r="S5492" s="166"/>
      <c r="T5492" s="167"/>
    </row>
    <row r="5493" spans="1:20" s="121" customFormat="1" ht="20.100000000000001" customHeight="1" x14ac:dyDescent="0.3">
      <c r="A5493" s="80"/>
      <c r="B5493" s="110" t="str">
        <f>IF(E5493="","",VLOOKUP(E5493,[1]PROJECTES!$C$14:$G$5000,2,FALSE))</f>
        <v/>
      </c>
      <c r="C5493" s="80"/>
      <c r="D5493" s="283" t="str">
        <f>IF(E5493="","",VLOOKUP(E5493,[1]PROJECTES!$C$14:$G$5000,5,FALSE))</f>
        <v/>
      </c>
      <c r="E5493" s="79"/>
      <c r="F5493" s="110" t="str">
        <f>IF(I5493="","",VLOOKUP(I5493,[1]PROJECTES!$C$14:$G$5000,2,FALSE))</f>
        <v/>
      </c>
      <c r="G5493" s="112" t="str">
        <f>IF(E5493="","",VLOOKUP(E5493,[1]PROJECTES!$C$14:$G$5000,4,FALSE))</f>
        <v/>
      </c>
      <c r="H5493" s="95"/>
      <c r="I5493" s="113" t="str">
        <f>IF(H5493="","",VLOOKUP(H5493,BD!B$2:C$16,2,FALSE))</f>
        <v/>
      </c>
      <c r="J5493" s="114"/>
      <c r="K5493" s="115" t="str">
        <f t="shared" si="247"/>
        <v/>
      </c>
      <c r="L5493" s="116" t="str">
        <f t="shared" ca="1" si="248"/>
        <v>-</v>
      </c>
      <c r="M5493" s="111" t="str">
        <f>IF(E5493="","",VLOOKUP(E5493,[1]PROJECTES!$C$14:$Z$5000,21,FALSE))</f>
        <v/>
      </c>
      <c r="N5493" s="117"/>
      <c r="O5493" s="118" t="s">
        <v>222</v>
      </c>
      <c r="P5493" s="119"/>
      <c r="Q5493" s="84"/>
      <c r="R5493" s="125"/>
      <c r="S5493" s="166"/>
      <c r="T5493" s="167"/>
    </row>
    <row r="5494" spans="1:20" s="121" customFormat="1" ht="20.100000000000001" customHeight="1" x14ac:dyDescent="0.3">
      <c r="A5494" s="80"/>
      <c r="B5494" s="110" t="str">
        <f>IF(E5494="","",VLOOKUP(E5494,[1]PROJECTES!$C$14:$G$5000,2,FALSE))</f>
        <v/>
      </c>
      <c r="C5494" s="80"/>
      <c r="D5494" s="283" t="str">
        <f>IF(E5494="","",VLOOKUP(E5494,[1]PROJECTES!$C$14:$G$5000,5,FALSE))</f>
        <v/>
      </c>
      <c r="E5494" s="79"/>
      <c r="F5494" s="110" t="str">
        <f>IF(I5494="","",VLOOKUP(I5494,[1]PROJECTES!$C$14:$G$5000,2,FALSE))</f>
        <v/>
      </c>
      <c r="G5494" s="112" t="str">
        <f>IF(E5494="","",VLOOKUP(E5494,[1]PROJECTES!$C$14:$G$5000,4,FALSE))</f>
        <v/>
      </c>
      <c r="H5494" s="95"/>
      <c r="I5494" s="113" t="str">
        <f>IF(H5494="","",VLOOKUP(H5494,BD!B$2:C$16,2,FALSE))</f>
        <v/>
      </c>
      <c r="J5494" s="114"/>
      <c r="K5494" s="115" t="str">
        <f t="shared" ref="K5494:K5496" si="251">IF(J5494="","",WEEKNUM(J5494,2)-0)</f>
        <v/>
      </c>
      <c r="L5494" s="116" t="str">
        <f t="shared" ref="L5494:L5496" ca="1" si="252">IF(M5494="","-",IF(G5494="TA","-",+M5494-TODAY()))</f>
        <v>-</v>
      </c>
      <c r="M5494" s="111" t="str">
        <f>IF(E5494="","",VLOOKUP(E5494,[1]PROJECTES!$C$14:$Z$5000,21,FALSE))</f>
        <v/>
      </c>
      <c r="N5494" s="117"/>
      <c r="O5494" s="118" t="s">
        <v>222</v>
      </c>
      <c r="P5494" s="119"/>
      <c r="Q5494" s="84"/>
      <c r="R5494" s="125"/>
      <c r="S5494" s="166"/>
      <c r="T5494" s="167"/>
    </row>
    <row r="5495" spans="1:20" s="121" customFormat="1" ht="20.100000000000001" customHeight="1" x14ac:dyDescent="0.3">
      <c r="A5495" s="80"/>
      <c r="B5495" s="110" t="str">
        <f>IF(E5495="","",VLOOKUP(E5495,[1]PROJECTES!$C$14:$G$5000,2,FALSE))</f>
        <v/>
      </c>
      <c r="C5495" s="80"/>
      <c r="D5495" s="283" t="str">
        <f>IF(E5495="","",VLOOKUP(E5495,[1]PROJECTES!$C$14:$G$5000,5,FALSE))</f>
        <v/>
      </c>
      <c r="E5495" s="79"/>
      <c r="F5495" s="110" t="str">
        <f>IF(I5495="","",VLOOKUP(I5495,[1]PROJECTES!$C$14:$G$5000,2,FALSE))</f>
        <v/>
      </c>
      <c r="G5495" s="112" t="str">
        <f>IF(E5495="","",VLOOKUP(E5495,[1]PROJECTES!$C$14:$G$5000,4,FALSE))</f>
        <v/>
      </c>
      <c r="H5495" s="95"/>
      <c r="I5495" s="113" t="str">
        <f>IF(H5495="","",VLOOKUP(H5495,BD!B$2:C$16,2,FALSE))</f>
        <v/>
      </c>
      <c r="J5495" s="114"/>
      <c r="K5495" s="115" t="str">
        <f t="shared" si="251"/>
        <v/>
      </c>
      <c r="L5495" s="116" t="str">
        <f t="shared" ca="1" si="252"/>
        <v>-</v>
      </c>
      <c r="M5495" s="111" t="str">
        <f>IF(E5495="","",VLOOKUP(E5495,[1]PROJECTES!$C$14:$Z$5000,21,FALSE))</f>
        <v/>
      </c>
      <c r="N5495" s="117"/>
      <c r="O5495" s="118" t="s">
        <v>222</v>
      </c>
      <c r="P5495" s="119"/>
      <c r="Q5495" s="84"/>
      <c r="R5495" s="125"/>
      <c r="S5495" s="166"/>
      <c r="T5495" s="167"/>
    </row>
    <row r="5496" spans="1:20" s="121" customFormat="1" ht="20.100000000000001" customHeight="1" x14ac:dyDescent="0.3">
      <c r="A5496" s="80"/>
      <c r="B5496" s="110" t="str">
        <f>IF(E5496="","",VLOOKUP(E5496,[1]PROJECTES!$C$14:$G$5000,2,FALSE))</f>
        <v/>
      </c>
      <c r="C5496" s="80"/>
      <c r="D5496" s="283" t="str">
        <f>IF(E5496="","",VLOOKUP(E5496,[1]PROJECTES!$C$14:$G$5000,5,FALSE))</f>
        <v/>
      </c>
      <c r="E5496" s="79"/>
      <c r="F5496" s="110" t="str">
        <f>IF(I5496="","",VLOOKUP(I5496,[1]PROJECTES!$C$14:$G$5000,2,FALSE))</f>
        <v/>
      </c>
      <c r="G5496" s="112" t="str">
        <f>IF(E5496="","",VLOOKUP(E5496,[1]PROJECTES!$C$14:$G$5000,4,FALSE))</f>
        <v/>
      </c>
      <c r="H5496" s="95"/>
      <c r="I5496" s="113" t="str">
        <f>IF(H5496="","",VLOOKUP(H5496,BD!B$2:C$16,2,FALSE))</f>
        <v/>
      </c>
      <c r="J5496" s="114"/>
      <c r="K5496" s="115" t="str">
        <f t="shared" si="251"/>
        <v/>
      </c>
      <c r="L5496" s="116" t="str">
        <f t="shared" ca="1" si="252"/>
        <v>-</v>
      </c>
      <c r="M5496" s="111" t="str">
        <f>IF(E5496="","",VLOOKUP(E5496,[1]PROJECTES!$C$14:$Z$5000,21,FALSE))</f>
        <v/>
      </c>
      <c r="N5496" s="117"/>
      <c r="O5496" s="118" t="s">
        <v>222</v>
      </c>
      <c r="P5496" s="119"/>
      <c r="Q5496" s="84"/>
      <c r="R5496" s="125"/>
      <c r="S5496" s="166"/>
      <c r="T5496" s="167"/>
    </row>
    <row r="5497" spans="1:20" s="121" customFormat="1" ht="20.100000000000001" customHeight="1" x14ac:dyDescent="0.3">
      <c r="A5497" s="80"/>
      <c r="B5497" s="110" t="str">
        <f>IF(E5497="","",VLOOKUP(E5497,[1]PROJECTES!$C$14:$G$5000,2,FALSE))</f>
        <v/>
      </c>
      <c r="C5497" s="80"/>
      <c r="D5497" s="283" t="str">
        <f>IF(E5497="","",VLOOKUP(E5497,[1]PROJECTES!$C$14:$G$5000,5,FALSE))</f>
        <v/>
      </c>
      <c r="E5497" s="79"/>
      <c r="F5497" s="110" t="str">
        <f>IF(I5497="","",VLOOKUP(I5497,[1]PROJECTES!$C$14:$G$5000,2,FALSE))</f>
        <v/>
      </c>
      <c r="G5497" s="112"/>
      <c r="H5497" s="95"/>
      <c r="I5497" s="113" t="str">
        <f>IF(H5497="","",VLOOKUP(H5497,BD!B$2:C$16,2,FALSE))</f>
        <v/>
      </c>
      <c r="J5497" s="114"/>
      <c r="K5497" s="115" t="str">
        <f t="shared" ref="K5497" si="253">IF(J5497="","",WEEKNUM(J5497,2)-0)</f>
        <v/>
      </c>
      <c r="L5497" s="116" t="str">
        <f t="shared" ref="L5497" ca="1" si="254">IF(M5497="","-",IF(G5497="TA","-",+M5497-TODAY()))</f>
        <v>-</v>
      </c>
      <c r="M5497" s="111" t="str">
        <f>IF(E5497="","",VLOOKUP(E5497,[1]PROJECTES!$C$14:$Z$5000,21,FALSE))</f>
        <v/>
      </c>
      <c r="N5497" s="117"/>
      <c r="O5497" s="118" t="s">
        <v>222</v>
      </c>
      <c r="P5497" s="119"/>
      <c r="Q5497" s="84"/>
      <c r="R5497" s="125"/>
      <c r="S5497" s="166"/>
      <c r="T5497" s="167"/>
    </row>
    <row r="5498" spans="1:20" s="121" customFormat="1" ht="20.100000000000001" customHeight="1" x14ac:dyDescent="0.3">
      <c r="A5498" s="80"/>
      <c r="B5498" s="110" t="str">
        <f>IF(E5498="","",VLOOKUP(E5498,[1]PROJECTES!$C$14:$G$5000,2,FALSE))</f>
        <v/>
      </c>
      <c r="C5498" s="80"/>
      <c r="D5498" s="283" t="str">
        <f>IF(E5498="","",VLOOKUP(E5498,[1]PROJECTES!$C$14:$G$5000,5,FALSE))</f>
        <v/>
      </c>
      <c r="E5498" s="79"/>
      <c r="F5498" s="110" t="str">
        <f>IF(I5498="","",VLOOKUP(I5498,[1]PROJECTES!$C$14:$G$5000,2,FALSE))</f>
        <v/>
      </c>
      <c r="G5498" s="112" t="str">
        <f>IF(E5498="","",VLOOKUP(E5498,[1]PROJECTES!$C$14:$G$5000,4,FALSE))</f>
        <v/>
      </c>
      <c r="H5498" s="95"/>
      <c r="I5498" s="113" t="str">
        <f>IF(H5498="","",VLOOKUP(H5498,BD!B$2:C$16,2,FALSE))</f>
        <v/>
      </c>
      <c r="J5498" s="114"/>
      <c r="K5498" s="115" t="str">
        <f t="shared" si="247"/>
        <v/>
      </c>
      <c r="L5498" s="116" t="str">
        <f t="shared" ca="1" si="248"/>
        <v>-</v>
      </c>
      <c r="M5498" s="111" t="str">
        <f>IF(E5498="","",VLOOKUP(E5498,[1]PROJECTES!$C$14:$Z$5000,21,FALSE))</f>
        <v/>
      </c>
      <c r="N5498" s="117"/>
      <c r="O5498" s="118" t="s">
        <v>222</v>
      </c>
      <c r="P5498" s="119"/>
      <c r="Q5498" s="84"/>
      <c r="R5498" s="125"/>
      <c r="S5498" s="166"/>
      <c r="T5498" s="167"/>
    </row>
    <row r="5499" spans="1:20" s="121" customFormat="1" ht="20.100000000000001" customHeight="1" x14ac:dyDescent="0.3">
      <c r="A5499" s="80"/>
      <c r="B5499" s="110" t="str">
        <f>IF(E5499="","",VLOOKUP(E5499,[1]PROJECTES!$C$14:$G$5000,2,FALSE))</f>
        <v/>
      </c>
      <c r="C5499" s="80"/>
      <c r="D5499" s="283" t="str">
        <f>IF(E5499="","",VLOOKUP(E5499,[1]PROJECTES!$C$14:$G$5000,5,FALSE))</f>
        <v/>
      </c>
      <c r="E5499" s="79"/>
      <c r="F5499" s="110" t="str">
        <f>IF(I5499="","",VLOOKUP(I5499,[1]PROJECTES!$C$14:$G$5000,2,FALSE))</f>
        <v/>
      </c>
      <c r="G5499" s="112" t="str">
        <f>IF(E5499="","",VLOOKUP(E5499,[1]PROJECTES!$C$14:$G$5000,4,FALSE))</f>
        <v/>
      </c>
      <c r="H5499" s="95"/>
      <c r="I5499" s="113" t="str">
        <f>IF(H5499="","",VLOOKUP(H5499,BD!B$2:C$16,2,FALSE))</f>
        <v/>
      </c>
      <c r="J5499" s="144"/>
      <c r="K5499" s="115" t="str">
        <f t="shared" si="247"/>
        <v/>
      </c>
      <c r="L5499" s="116" t="str">
        <f t="shared" ca="1" si="248"/>
        <v>-</v>
      </c>
      <c r="M5499" s="111" t="str">
        <f>IF(E5499="","",VLOOKUP(E5499,[1]PROJECTES!$C$14:$Z$5000,21,FALSE))</f>
        <v/>
      </c>
      <c r="N5499" s="117"/>
      <c r="O5499" s="118" t="s">
        <v>222</v>
      </c>
      <c r="P5499" s="119"/>
      <c r="Q5499" s="84"/>
      <c r="R5499" s="125"/>
      <c r="S5499" s="166"/>
      <c r="T5499" s="167"/>
    </row>
    <row r="5500" spans="1:20" s="121" customFormat="1" ht="20.100000000000001" customHeight="1" x14ac:dyDescent="0.3">
      <c r="A5500" s="80"/>
      <c r="B5500" s="110" t="str">
        <f>IF(E5500="","",VLOOKUP(E5500,[1]PROJECTES!$C$14:$G$5000,2,FALSE))</f>
        <v/>
      </c>
      <c r="C5500" s="80"/>
      <c r="D5500" s="283" t="str">
        <f>IF(E5500="","",VLOOKUP(E5500,[1]PROJECTES!$C$14:$G$5000,5,FALSE))</f>
        <v/>
      </c>
      <c r="E5500" s="79"/>
      <c r="F5500" s="110" t="str">
        <f>IF(I5500="","",VLOOKUP(I5500,[1]PROJECTES!$C$14:$G$5000,2,FALSE))</f>
        <v/>
      </c>
      <c r="G5500" s="112" t="str">
        <f>IF(E5500="","",VLOOKUP(E5500,[1]PROJECTES!$C$14:$G$5000,4,FALSE))</f>
        <v/>
      </c>
      <c r="H5500" s="95"/>
      <c r="I5500" s="113" t="str">
        <f>IF(H5500="","",VLOOKUP(H5500,BD!B$2:C$16,2,FALSE))</f>
        <v/>
      </c>
      <c r="J5500" s="114"/>
      <c r="K5500" s="115" t="str">
        <f t="shared" si="247"/>
        <v/>
      </c>
      <c r="L5500" s="116" t="str">
        <f t="shared" ca="1" si="248"/>
        <v>-</v>
      </c>
      <c r="M5500" s="111" t="str">
        <f>IF(E5500="","",VLOOKUP(E5500,[1]PROJECTES!$C$14:$Z$5000,21,FALSE))</f>
        <v/>
      </c>
      <c r="N5500" s="117"/>
      <c r="O5500" s="118" t="s">
        <v>222</v>
      </c>
      <c r="P5500" s="119"/>
      <c r="Q5500" s="84"/>
      <c r="R5500" s="125"/>
      <c r="S5500" s="166"/>
      <c r="T5500" s="167"/>
    </row>
    <row r="5501" spans="1:20" s="121" customFormat="1" ht="20.100000000000001" customHeight="1" x14ac:dyDescent="0.3">
      <c r="A5501" s="80"/>
      <c r="B5501" s="110" t="str">
        <f>IF(E5501="","",VLOOKUP(E5501,[1]PROJECTES!$C$14:$G$5000,2,FALSE))</f>
        <v/>
      </c>
      <c r="C5501" s="80"/>
      <c r="D5501" s="283" t="str">
        <f>IF(E5501="","",VLOOKUP(E5501,[1]PROJECTES!$C$14:$G$5000,5,FALSE))</f>
        <v/>
      </c>
      <c r="E5501" s="79"/>
      <c r="F5501" s="110" t="str">
        <f>IF(I5501="","",VLOOKUP(I5501,[1]PROJECTES!$C$14:$G$5000,2,FALSE))</f>
        <v/>
      </c>
      <c r="G5501" s="112" t="str">
        <f>IF(E5501="","",VLOOKUP(E5501,[1]PROJECTES!$C$14:$G$5000,4,FALSE))</f>
        <v/>
      </c>
      <c r="H5501" s="95"/>
      <c r="I5501" s="113" t="str">
        <f>IF(H5501="","",VLOOKUP(H5501,BD!B$2:C$16,2,FALSE))</f>
        <v/>
      </c>
      <c r="J5501" s="114"/>
      <c r="K5501" s="115" t="str">
        <f t="shared" si="247"/>
        <v/>
      </c>
      <c r="L5501" s="116" t="str">
        <f t="shared" ca="1" si="248"/>
        <v>-</v>
      </c>
      <c r="M5501" s="111" t="str">
        <f>IF(E5501="","",VLOOKUP(E5501,[1]PROJECTES!$C$14:$Z$5000,21,FALSE))</f>
        <v/>
      </c>
      <c r="N5501" s="117"/>
      <c r="O5501" s="118" t="s">
        <v>222</v>
      </c>
      <c r="P5501" s="119"/>
      <c r="Q5501" s="84"/>
      <c r="R5501" s="125"/>
      <c r="S5501" s="166"/>
      <c r="T5501" s="167"/>
    </row>
    <row r="5502" spans="1:20" s="121" customFormat="1" ht="20.100000000000001" customHeight="1" x14ac:dyDescent="0.3">
      <c r="A5502" s="80"/>
      <c r="B5502" s="110" t="str">
        <f>IF(E5502="","",VLOOKUP(E5502,[1]PROJECTES!$C$14:$G$5000,2,FALSE))</f>
        <v/>
      </c>
      <c r="C5502" s="80"/>
      <c r="D5502" s="283" t="str">
        <f>IF(E5502="","",VLOOKUP(E5502,[1]PROJECTES!$C$14:$G$5000,5,FALSE))</f>
        <v/>
      </c>
      <c r="E5502" s="79"/>
      <c r="F5502" s="110" t="str">
        <f>IF(I5502="","",VLOOKUP(I5502,[1]PROJECTES!$C$14:$G$5000,2,FALSE))</f>
        <v/>
      </c>
      <c r="G5502" s="112" t="str">
        <f>IF(E5502="","",VLOOKUP(E5502,[1]PROJECTES!$C$14:$G$5000,4,FALSE))</f>
        <v/>
      </c>
      <c r="H5502" s="95"/>
      <c r="I5502" s="113" t="str">
        <f>IF(H5502="","",VLOOKUP(H5502,BD!B$2:C$16,2,FALSE))</f>
        <v/>
      </c>
      <c r="J5502" s="114"/>
      <c r="K5502" s="115" t="str">
        <f t="shared" si="247"/>
        <v/>
      </c>
      <c r="L5502" s="116" t="str">
        <f t="shared" ca="1" si="248"/>
        <v>-</v>
      </c>
      <c r="M5502" s="111" t="str">
        <f>IF(E5502="","",VLOOKUP(E5502,[1]PROJECTES!$C$14:$Z$5000,21,FALSE))</f>
        <v/>
      </c>
      <c r="N5502" s="117"/>
      <c r="O5502" s="118" t="s">
        <v>222</v>
      </c>
      <c r="P5502" s="119"/>
      <c r="Q5502" s="84"/>
      <c r="R5502" s="125"/>
      <c r="S5502" s="166"/>
      <c r="T5502" s="167"/>
    </row>
    <row r="5503" spans="1:20" s="121" customFormat="1" ht="20.100000000000001" customHeight="1" x14ac:dyDescent="0.3">
      <c r="A5503" s="80"/>
      <c r="B5503" s="110" t="str">
        <f>IF(E5503="","",VLOOKUP(E5503,[1]PROJECTES!$C$14:$G$5000,2,FALSE))</f>
        <v/>
      </c>
      <c r="C5503" s="80"/>
      <c r="D5503" s="283" t="str">
        <f>IF(E5503="","",VLOOKUP(E5503,[1]PROJECTES!$C$14:$G$5000,5,FALSE))</f>
        <v/>
      </c>
      <c r="E5503" s="79"/>
      <c r="F5503" s="110" t="str">
        <f>IF(I5503="","",VLOOKUP(I5503,[1]PROJECTES!$C$14:$G$5000,2,FALSE))</f>
        <v/>
      </c>
      <c r="G5503" s="112" t="str">
        <f>IF(E5503="","",VLOOKUP(E5503,[1]PROJECTES!$C$14:$G$5000,4,FALSE))</f>
        <v/>
      </c>
      <c r="H5503" s="95"/>
      <c r="I5503" s="113" t="str">
        <f>IF(H5503="","",VLOOKUP(H5503,BD!B$2:C$16,2,FALSE))</f>
        <v/>
      </c>
      <c r="J5503" s="114"/>
      <c r="K5503" s="115" t="str">
        <f t="shared" si="247"/>
        <v/>
      </c>
      <c r="L5503" s="116" t="str">
        <f t="shared" ca="1" si="248"/>
        <v>-</v>
      </c>
      <c r="M5503" s="111" t="str">
        <f>IF(E5503="","",VLOOKUP(E5503,[1]PROJECTES!$C$14:$Z$5000,21,FALSE))</f>
        <v/>
      </c>
      <c r="N5503" s="117"/>
      <c r="O5503" s="118" t="s">
        <v>222</v>
      </c>
      <c r="P5503" s="119"/>
      <c r="Q5503" s="84"/>
      <c r="R5503" s="125"/>
      <c r="S5503" s="166"/>
      <c r="T5503" s="167"/>
    </row>
    <row r="5504" spans="1:20" s="121" customFormat="1" ht="20.100000000000001" customHeight="1" x14ac:dyDescent="0.3">
      <c r="A5504" s="80"/>
      <c r="B5504" s="110" t="str">
        <f>IF(E5504="","",VLOOKUP(E5504,[1]PROJECTES!$C$14:$G$5000,2,FALSE))</f>
        <v/>
      </c>
      <c r="C5504" s="80"/>
      <c r="D5504" s="283" t="str">
        <f>IF(E5504="","",VLOOKUP(E5504,[1]PROJECTES!$C$14:$G$5000,5,FALSE))</f>
        <v/>
      </c>
      <c r="E5504" s="79"/>
      <c r="F5504" s="110" t="str">
        <f>IF(I5504="","",VLOOKUP(I5504,[1]PROJECTES!$C$14:$G$5000,2,FALSE))</f>
        <v/>
      </c>
      <c r="G5504" s="112" t="str">
        <f>IF(E5504="","",VLOOKUP(E5504,[1]PROJECTES!$C$14:$G$5000,4,FALSE))</f>
        <v/>
      </c>
      <c r="H5504" s="95"/>
      <c r="I5504" s="113" t="str">
        <f>IF(H5504="","",VLOOKUP(H5504,BD!B$2:C$16,2,FALSE))</f>
        <v/>
      </c>
      <c r="J5504" s="114"/>
      <c r="K5504" s="115" t="str">
        <f t="shared" si="247"/>
        <v/>
      </c>
      <c r="L5504" s="116" t="str">
        <f t="shared" ca="1" si="248"/>
        <v>-</v>
      </c>
      <c r="M5504" s="111" t="str">
        <f>IF(E5504="","",VLOOKUP(E5504,[1]PROJECTES!$C$14:$Z$5000,21,FALSE))</f>
        <v/>
      </c>
      <c r="N5504" s="117"/>
      <c r="O5504" s="118" t="s">
        <v>222</v>
      </c>
      <c r="P5504" s="119"/>
      <c r="Q5504" s="84"/>
      <c r="R5504" s="125"/>
      <c r="S5504" s="166"/>
      <c r="T5504" s="167"/>
    </row>
    <row r="5505" spans="1:20" s="121" customFormat="1" ht="20.100000000000001" customHeight="1" x14ac:dyDescent="0.3">
      <c r="A5505" s="80"/>
      <c r="B5505" s="110" t="str">
        <f>IF(E5505="","",VLOOKUP(E5505,[1]PROJECTES!$C$14:$G$5000,2,FALSE))</f>
        <v/>
      </c>
      <c r="C5505" s="80"/>
      <c r="D5505" s="283" t="str">
        <f>IF(E5505="","",VLOOKUP(E5505,[1]PROJECTES!$C$14:$G$5000,5,FALSE))</f>
        <v/>
      </c>
      <c r="E5505" s="79"/>
      <c r="F5505" s="110" t="str">
        <f>IF(I5505="","",VLOOKUP(I5505,[1]PROJECTES!$C$14:$G$5000,2,FALSE))</f>
        <v/>
      </c>
      <c r="G5505" s="112" t="str">
        <f>IF(E5505="","",VLOOKUP(E5505,[1]PROJECTES!$C$14:$G$5000,4,FALSE))</f>
        <v/>
      </c>
      <c r="H5505" s="95"/>
      <c r="I5505" s="113" t="str">
        <f>IF(H5505="","",VLOOKUP(H5505,BD!B$2:C$16,2,FALSE))</f>
        <v/>
      </c>
      <c r="J5505" s="114"/>
      <c r="K5505" s="115" t="str">
        <f t="shared" si="247"/>
        <v/>
      </c>
      <c r="L5505" s="116" t="str">
        <f t="shared" ca="1" si="248"/>
        <v>-</v>
      </c>
      <c r="M5505" s="111" t="str">
        <f>IF(E5505="","",VLOOKUP(E5505,[1]PROJECTES!$C$14:$Z$5000,21,FALSE))</f>
        <v/>
      </c>
      <c r="N5505" s="117"/>
      <c r="O5505" s="118" t="s">
        <v>222</v>
      </c>
      <c r="P5505" s="119"/>
      <c r="Q5505" s="84"/>
      <c r="R5505" s="125"/>
      <c r="S5505" s="166"/>
      <c r="T5505" s="167"/>
    </row>
    <row r="5506" spans="1:20" s="121" customFormat="1" ht="20.100000000000001" customHeight="1" x14ac:dyDescent="0.3">
      <c r="A5506" s="80"/>
      <c r="B5506" s="110" t="str">
        <f>IF(E5506="","",VLOOKUP(E5506,[1]PROJECTES!$C$14:$G$5000,2,FALSE))</f>
        <v/>
      </c>
      <c r="C5506" s="80"/>
      <c r="D5506" s="283" t="str">
        <f>IF(E5506="","",VLOOKUP(E5506,[1]PROJECTES!$C$14:$G$5000,5,FALSE))</f>
        <v/>
      </c>
      <c r="E5506" s="79"/>
      <c r="F5506" s="110" t="str">
        <f>IF(I5506="","",VLOOKUP(I5506,[1]PROJECTES!$C$14:$G$5000,2,FALSE))</f>
        <v/>
      </c>
      <c r="G5506" s="112" t="str">
        <f>IF(E5506="","",VLOOKUP(E5506,[1]PROJECTES!$C$14:$G$5000,4,FALSE))</f>
        <v/>
      </c>
      <c r="H5506" s="95"/>
      <c r="I5506" s="113" t="str">
        <f>IF(H5506="","",VLOOKUP(H5506,BD!B$2:C$16,2,FALSE))</f>
        <v/>
      </c>
      <c r="J5506" s="114"/>
      <c r="K5506" s="115" t="str">
        <f t="shared" si="247"/>
        <v/>
      </c>
      <c r="L5506" s="116" t="str">
        <f t="shared" ca="1" si="248"/>
        <v>-</v>
      </c>
      <c r="M5506" s="111" t="str">
        <f>IF(E5506="","",VLOOKUP(E5506,[1]PROJECTES!$C$14:$Z$5000,21,FALSE))</f>
        <v/>
      </c>
      <c r="N5506" s="117"/>
      <c r="O5506" s="118" t="s">
        <v>222</v>
      </c>
      <c r="P5506" s="119"/>
      <c r="Q5506" s="84"/>
      <c r="R5506" s="125"/>
      <c r="S5506" s="166"/>
      <c r="T5506" s="167"/>
    </row>
    <row r="5507" spans="1:20" s="121" customFormat="1" ht="20.100000000000001" customHeight="1" x14ac:dyDescent="0.3">
      <c r="A5507" s="80"/>
      <c r="B5507" s="110" t="str">
        <f>IF(E5507="","",VLOOKUP(E5507,[1]PROJECTES!$C$14:$G$5000,2,FALSE))</f>
        <v/>
      </c>
      <c r="C5507" s="80"/>
      <c r="D5507" s="283" t="str">
        <f>IF(E5507="","",VLOOKUP(E5507,[1]PROJECTES!$C$14:$G$5000,5,FALSE))</f>
        <v/>
      </c>
      <c r="E5507" s="79"/>
      <c r="F5507" s="110" t="str">
        <f>IF(I5507="","",VLOOKUP(I5507,[1]PROJECTES!$C$14:$G$5000,2,FALSE))</f>
        <v/>
      </c>
      <c r="G5507" s="112" t="str">
        <f>IF(E5507="","",VLOOKUP(E5507,[1]PROJECTES!$C$14:$G$5000,4,FALSE))</f>
        <v/>
      </c>
      <c r="H5507" s="95"/>
      <c r="I5507" s="113" t="str">
        <f>IF(H5507="","",VLOOKUP(H5507,BD!B$2:C$16,2,FALSE))</f>
        <v/>
      </c>
      <c r="J5507" s="114"/>
      <c r="K5507" s="115" t="str">
        <f t="shared" si="247"/>
        <v/>
      </c>
      <c r="L5507" s="116" t="str">
        <f t="shared" ca="1" si="248"/>
        <v>-</v>
      </c>
      <c r="M5507" s="111" t="str">
        <f>IF(E5507="","",VLOOKUP(E5507,[1]PROJECTES!$C$14:$Z$5000,21,FALSE))</f>
        <v/>
      </c>
      <c r="N5507" s="117"/>
      <c r="O5507" s="118" t="s">
        <v>222</v>
      </c>
      <c r="P5507" s="119"/>
      <c r="Q5507" s="84"/>
      <c r="R5507" s="125"/>
      <c r="S5507" s="166"/>
      <c r="T5507" s="167"/>
    </row>
    <row r="5508" spans="1:20" s="121" customFormat="1" ht="20.100000000000001" customHeight="1" x14ac:dyDescent="0.3">
      <c r="A5508" s="80"/>
      <c r="B5508" s="110" t="str">
        <f>IF(E5508="","",VLOOKUP(E5508,[1]PROJECTES!$C$14:$G$5000,2,FALSE))</f>
        <v/>
      </c>
      <c r="C5508" s="80"/>
      <c r="D5508" s="283" t="str">
        <f>IF(E5508="","",VLOOKUP(E5508,[1]PROJECTES!$C$14:$G$5000,5,FALSE))</f>
        <v/>
      </c>
      <c r="E5508" s="79"/>
      <c r="F5508" s="110" t="str">
        <f>IF(I5508="","",VLOOKUP(I5508,[1]PROJECTES!$C$14:$G$5000,2,FALSE))</f>
        <v/>
      </c>
      <c r="G5508" s="112" t="str">
        <f>IF(E5508="","",VLOOKUP(E5508,[1]PROJECTES!$C$14:$G$5000,4,FALSE))</f>
        <v/>
      </c>
      <c r="H5508" s="95"/>
      <c r="I5508" s="113" t="str">
        <f>IF(H5508="","",VLOOKUP(H5508,BD!B$2:C$16,2,FALSE))</f>
        <v/>
      </c>
      <c r="J5508" s="114"/>
      <c r="K5508" s="115" t="str">
        <f t="shared" si="247"/>
        <v/>
      </c>
      <c r="L5508" s="116" t="str">
        <f t="shared" ca="1" si="248"/>
        <v>-</v>
      </c>
      <c r="M5508" s="111" t="str">
        <f>IF(E5508="","",VLOOKUP(E5508,[1]PROJECTES!$C$14:$Z$5000,21,FALSE))</f>
        <v/>
      </c>
      <c r="N5508" s="117"/>
      <c r="O5508" s="118" t="s">
        <v>222</v>
      </c>
      <c r="P5508" s="119"/>
      <c r="Q5508" s="84"/>
      <c r="R5508" s="125"/>
      <c r="S5508" s="166"/>
      <c r="T5508" s="167"/>
    </row>
    <row r="5509" spans="1:20" s="121" customFormat="1" ht="20.100000000000001" customHeight="1" x14ac:dyDescent="0.3">
      <c r="A5509" s="80"/>
      <c r="B5509" s="110" t="str">
        <f>IF(E5509="","",VLOOKUP(E5509,[1]PROJECTES!$C$14:$G$5000,2,FALSE))</f>
        <v/>
      </c>
      <c r="C5509" s="80"/>
      <c r="D5509" s="283" t="str">
        <f>IF(E5509="","",VLOOKUP(E5509,[1]PROJECTES!$C$14:$G$5000,5,FALSE))</f>
        <v/>
      </c>
      <c r="E5509" s="79"/>
      <c r="F5509" s="110" t="str">
        <f>IF(I5509="","",VLOOKUP(I5509,[1]PROJECTES!$C$14:$G$5000,2,FALSE))</f>
        <v/>
      </c>
      <c r="G5509" s="112" t="str">
        <f>IF(E5509="","",VLOOKUP(E5509,[1]PROJECTES!$C$14:$G$5000,4,FALSE))</f>
        <v/>
      </c>
      <c r="H5509" s="95"/>
      <c r="I5509" s="113" t="str">
        <f>IF(H5509="","",VLOOKUP(H5509,BD!B$2:C$16,2,FALSE))</f>
        <v/>
      </c>
      <c r="J5509" s="114"/>
      <c r="K5509" s="115" t="str">
        <f t="shared" si="247"/>
        <v/>
      </c>
      <c r="L5509" s="116" t="str">
        <f t="shared" ca="1" si="248"/>
        <v>-</v>
      </c>
      <c r="M5509" s="111" t="str">
        <f>IF(E5509="","",VLOOKUP(E5509,[1]PROJECTES!$C$14:$Z$5000,21,FALSE))</f>
        <v/>
      </c>
      <c r="N5509" s="117"/>
      <c r="O5509" s="118" t="s">
        <v>222</v>
      </c>
      <c r="P5509" s="119"/>
      <c r="Q5509" s="84"/>
      <c r="R5509" s="125"/>
      <c r="S5509" s="166"/>
      <c r="T5509" s="167"/>
    </row>
    <row r="5510" spans="1:20" s="121" customFormat="1" ht="20.100000000000001" customHeight="1" x14ac:dyDescent="0.3">
      <c r="A5510" s="80"/>
      <c r="B5510" s="110" t="str">
        <f>IF(E5510="","",VLOOKUP(E5510,[1]PROJECTES!$C$14:$G$5000,2,FALSE))</f>
        <v/>
      </c>
      <c r="C5510" s="80"/>
      <c r="D5510" s="283" t="str">
        <f>IF(E5510="","",VLOOKUP(E5510,[1]PROJECTES!$C$14:$G$5000,5,FALSE))</f>
        <v/>
      </c>
      <c r="E5510" s="79"/>
      <c r="F5510" s="110" t="str">
        <f>IF(I5510="","",VLOOKUP(I5510,[1]PROJECTES!$C$14:$G$5000,2,FALSE))</f>
        <v/>
      </c>
      <c r="G5510" s="112" t="str">
        <f>IF(E5510="","",VLOOKUP(E5510,[1]PROJECTES!$C$14:$G$5000,4,FALSE))</f>
        <v/>
      </c>
      <c r="H5510" s="95"/>
      <c r="I5510" s="113" t="str">
        <f>IF(H5510="","",VLOOKUP(H5510,BD!B$2:C$16,2,FALSE))</f>
        <v/>
      </c>
      <c r="J5510" s="114"/>
      <c r="K5510" s="115" t="str">
        <f t="shared" si="247"/>
        <v/>
      </c>
      <c r="L5510" s="116" t="str">
        <f t="shared" ca="1" si="248"/>
        <v>-</v>
      </c>
      <c r="M5510" s="111" t="str">
        <f>IF(E5510="","",VLOOKUP(E5510,[1]PROJECTES!$C$14:$Z$5000,21,FALSE))</f>
        <v/>
      </c>
      <c r="N5510" s="117"/>
      <c r="O5510" s="118" t="s">
        <v>222</v>
      </c>
      <c r="P5510" s="119"/>
      <c r="Q5510" s="84"/>
      <c r="R5510" s="125"/>
      <c r="S5510" s="166"/>
      <c r="T5510" s="167"/>
    </row>
    <row r="5511" spans="1:20" s="121" customFormat="1" ht="20.100000000000001" customHeight="1" x14ac:dyDescent="0.3">
      <c r="A5511" s="80"/>
      <c r="B5511" s="110" t="str">
        <f>IF(E5511="","",VLOOKUP(E5511,[1]PROJECTES!$C$14:$G$5000,2,FALSE))</f>
        <v/>
      </c>
      <c r="C5511" s="80"/>
      <c r="D5511" s="283" t="str">
        <f>IF(E5511="","",VLOOKUP(E5511,[1]PROJECTES!$C$14:$G$5000,5,FALSE))</f>
        <v/>
      </c>
      <c r="E5511" s="79"/>
      <c r="F5511" s="110" t="str">
        <f>IF(I5511="","",VLOOKUP(I5511,[1]PROJECTES!$C$14:$G$5000,2,FALSE))</f>
        <v/>
      </c>
      <c r="G5511" s="112" t="str">
        <f>IF(E5511="","",VLOOKUP(E5511,[1]PROJECTES!$C$14:$G$5000,4,FALSE))</f>
        <v/>
      </c>
      <c r="H5511" s="95"/>
      <c r="I5511" s="113" t="str">
        <f>IF(H5511="","",VLOOKUP(H5511,BD!B$2:C$16,2,FALSE))</f>
        <v/>
      </c>
      <c r="J5511" s="114"/>
      <c r="K5511" s="115" t="str">
        <f t="shared" si="247"/>
        <v/>
      </c>
      <c r="L5511" s="116" t="str">
        <f t="shared" ca="1" si="248"/>
        <v>-</v>
      </c>
      <c r="M5511" s="111" t="str">
        <f>IF(E5511="","",VLOOKUP(E5511,[1]PROJECTES!$C$14:$Z$5000,21,FALSE))</f>
        <v/>
      </c>
      <c r="N5511" s="117"/>
      <c r="O5511" s="118" t="s">
        <v>222</v>
      </c>
      <c r="P5511" s="119"/>
      <c r="Q5511" s="84"/>
      <c r="R5511" s="125"/>
      <c r="S5511" s="166"/>
      <c r="T5511" s="167"/>
    </row>
    <row r="5512" spans="1:20" s="121" customFormat="1" ht="20.100000000000001" customHeight="1" x14ac:dyDescent="0.3">
      <c r="A5512" s="80"/>
      <c r="B5512" s="110" t="str">
        <f>IF(E5512="","",VLOOKUP(E5512,[1]PROJECTES!$C$14:$G$5000,2,FALSE))</f>
        <v/>
      </c>
      <c r="C5512" s="80"/>
      <c r="D5512" s="283" t="str">
        <f>IF(E5512="","",VLOOKUP(E5512,[1]PROJECTES!$C$14:$G$5000,5,FALSE))</f>
        <v/>
      </c>
      <c r="E5512" s="79"/>
      <c r="F5512" s="110" t="str">
        <f>IF(I5512="","",VLOOKUP(I5512,[1]PROJECTES!$C$14:$G$5000,2,FALSE))</f>
        <v/>
      </c>
      <c r="G5512" s="112" t="str">
        <f>IF(E5512="","",VLOOKUP(E5512,[1]PROJECTES!$C$14:$G$5000,4,FALSE))</f>
        <v/>
      </c>
      <c r="H5512" s="95"/>
      <c r="I5512" s="113" t="str">
        <f>IF(H5512="","",VLOOKUP(H5512,BD!B$2:C$16,2,FALSE))</f>
        <v/>
      </c>
      <c r="J5512" s="114"/>
      <c r="K5512" s="115" t="str">
        <f t="shared" si="247"/>
        <v/>
      </c>
      <c r="L5512" s="116" t="str">
        <f t="shared" ca="1" si="248"/>
        <v>-</v>
      </c>
      <c r="M5512" s="111" t="str">
        <f>IF(E5512="","",VLOOKUP(E5512,[1]PROJECTES!$C$14:$Z$5000,21,FALSE))</f>
        <v/>
      </c>
      <c r="N5512" s="117"/>
      <c r="O5512" s="118" t="s">
        <v>222</v>
      </c>
      <c r="P5512" s="119"/>
      <c r="Q5512" s="84"/>
      <c r="R5512" s="125"/>
      <c r="S5512" s="166"/>
      <c r="T5512" s="167"/>
    </row>
    <row r="5513" spans="1:20" s="121" customFormat="1" ht="20.100000000000001" customHeight="1" x14ac:dyDescent="0.3">
      <c r="A5513" s="80"/>
      <c r="B5513" s="110" t="str">
        <f>IF(E5513="","",VLOOKUP(E5513,[1]PROJECTES!$C$14:$G$5000,2,FALSE))</f>
        <v/>
      </c>
      <c r="C5513" s="80"/>
      <c r="D5513" s="283" t="str">
        <f>IF(E5513="","",VLOOKUP(E5513,[1]PROJECTES!$C$14:$G$5000,5,FALSE))</f>
        <v/>
      </c>
      <c r="E5513" s="79"/>
      <c r="F5513" s="110" t="str">
        <f>IF(I5513="","",VLOOKUP(I5513,[1]PROJECTES!$C$14:$G$5000,2,FALSE))</f>
        <v/>
      </c>
      <c r="G5513" s="112" t="str">
        <f>IF(E5513="","",VLOOKUP(E5513,[1]PROJECTES!$C$14:$G$5000,4,FALSE))</f>
        <v/>
      </c>
      <c r="H5513" s="95"/>
      <c r="I5513" s="113" t="str">
        <f>IF(H5513="","",VLOOKUP(H5513,BD!B$2:C$16,2,FALSE))</f>
        <v/>
      </c>
      <c r="J5513" s="114"/>
      <c r="K5513" s="115" t="str">
        <f t="shared" si="247"/>
        <v/>
      </c>
      <c r="L5513" s="116" t="str">
        <f t="shared" ca="1" si="248"/>
        <v>-</v>
      </c>
      <c r="M5513" s="111" t="str">
        <f>IF(E5513="","",VLOOKUP(E5513,[1]PROJECTES!$C$14:$Z$5000,21,FALSE))</f>
        <v/>
      </c>
      <c r="N5513" s="117"/>
      <c r="O5513" s="118" t="s">
        <v>222</v>
      </c>
      <c r="P5513" s="119"/>
      <c r="Q5513" s="84"/>
      <c r="R5513" s="125"/>
      <c r="S5513" s="166"/>
      <c r="T5513" s="167"/>
    </row>
    <row r="5514" spans="1:20" s="121" customFormat="1" ht="20.100000000000001" customHeight="1" x14ac:dyDescent="0.3">
      <c r="A5514" s="80"/>
      <c r="B5514" s="110" t="str">
        <f>IF(E5514="","",VLOOKUP(E5514,[1]PROJECTES!$C$14:$G$5000,2,FALSE))</f>
        <v/>
      </c>
      <c r="C5514" s="80"/>
      <c r="D5514" s="283" t="str">
        <f>IF(E5514="","",VLOOKUP(E5514,[1]PROJECTES!$C$14:$G$5000,5,FALSE))</f>
        <v/>
      </c>
      <c r="E5514" s="79"/>
      <c r="F5514" s="110" t="str">
        <f>IF(I5514="","",VLOOKUP(I5514,[1]PROJECTES!$C$14:$G$5000,2,FALSE))</f>
        <v/>
      </c>
      <c r="G5514" s="112" t="str">
        <f>IF(E5514="","",VLOOKUP(E5514,[1]PROJECTES!$C$14:$G$5000,4,FALSE))</f>
        <v/>
      </c>
      <c r="H5514" s="95"/>
      <c r="I5514" s="113" t="str">
        <f>IF(H5514="","",VLOOKUP(H5514,BD!B$2:C$16,2,FALSE))</f>
        <v/>
      </c>
      <c r="J5514" s="114"/>
      <c r="K5514" s="115" t="str">
        <f t="shared" si="247"/>
        <v/>
      </c>
      <c r="L5514" s="116" t="str">
        <f t="shared" ca="1" si="248"/>
        <v>-</v>
      </c>
      <c r="M5514" s="111" t="str">
        <f>IF(E5514="","",VLOOKUP(E5514,[1]PROJECTES!$C$14:$Z$5000,21,FALSE))</f>
        <v/>
      </c>
      <c r="N5514" s="117"/>
      <c r="O5514" s="118" t="s">
        <v>222</v>
      </c>
      <c r="P5514" s="119"/>
      <c r="Q5514" s="84"/>
      <c r="R5514" s="125"/>
      <c r="S5514" s="166"/>
      <c r="T5514" s="167"/>
    </row>
    <row r="5515" spans="1:20" s="121" customFormat="1" ht="20.100000000000001" customHeight="1" x14ac:dyDescent="0.3">
      <c r="A5515" s="80"/>
      <c r="B5515" s="110" t="str">
        <f>IF(E5515="","",VLOOKUP(E5515,[1]PROJECTES!$C$14:$G$5000,2,FALSE))</f>
        <v/>
      </c>
      <c r="C5515" s="80"/>
      <c r="D5515" s="283" t="str">
        <f>IF(E5515="","",VLOOKUP(E5515,[1]PROJECTES!$C$14:$G$5000,5,FALSE))</f>
        <v/>
      </c>
      <c r="E5515" s="79"/>
      <c r="F5515" s="110" t="str">
        <f>IF(I5515="","",VLOOKUP(I5515,[1]PROJECTES!$C$14:$G$5000,2,FALSE))</f>
        <v/>
      </c>
      <c r="G5515" s="112" t="str">
        <f>IF(E5515="","",VLOOKUP(E5515,[1]PROJECTES!$C$14:$G$5000,4,FALSE))</f>
        <v/>
      </c>
      <c r="H5515" s="95"/>
      <c r="I5515" s="113" t="str">
        <f>IF(H5515="","",VLOOKUP(H5515,BD!B$2:C$16,2,FALSE))</f>
        <v/>
      </c>
      <c r="J5515" s="114"/>
      <c r="K5515" s="115" t="str">
        <f t="shared" si="247"/>
        <v/>
      </c>
      <c r="L5515" s="116" t="str">
        <f t="shared" ca="1" si="248"/>
        <v>-</v>
      </c>
      <c r="M5515" s="111" t="str">
        <f>IF(E5515="","",VLOOKUP(E5515,[1]PROJECTES!$C$14:$Z$5000,21,FALSE))</f>
        <v/>
      </c>
      <c r="N5515" s="117"/>
      <c r="O5515" s="118" t="s">
        <v>222</v>
      </c>
      <c r="P5515" s="119"/>
      <c r="Q5515" s="84"/>
      <c r="R5515" s="125"/>
      <c r="S5515" s="166"/>
      <c r="T5515" s="167"/>
    </row>
    <row r="5516" spans="1:20" s="121" customFormat="1" ht="20.100000000000001" customHeight="1" x14ac:dyDescent="0.3">
      <c r="A5516" s="80"/>
      <c r="B5516" s="110" t="str">
        <f>IF(E5516="","",VLOOKUP(E5516,[1]PROJECTES!$C$14:$G$5000,2,FALSE))</f>
        <v/>
      </c>
      <c r="C5516" s="80"/>
      <c r="D5516" s="283" t="str">
        <f>IF(E5516="","",VLOOKUP(E5516,[1]PROJECTES!$C$14:$G$5000,5,FALSE))</f>
        <v/>
      </c>
      <c r="E5516" s="79"/>
      <c r="F5516" s="110" t="str">
        <f>IF(I5516="","",VLOOKUP(I5516,[1]PROJECTES!$C$14:$G$5000,2,FALSE))</f>
        <v/>
      </c>
      <c r="G5516" s="112" t="str">
        <f>IF(E5516="","",VLOOKUP(E5516,[1]PROJECTES!$C$14:$G$5000,4,FALSE))</f>
        <v/>
      </c>
      <c r="H5516" s="95"/>
      <c r="I5516" s="113" t="str">
        <f>IF(H5516="","",VLOOKUP(H5516,BD!B$2:C$16,2,FALSE))</f>
        <v/>
      </c>
      <c r="J5516" s="114"/>
      <c r="K5516" s="115" t="str">
        <f t="shared" si="247"/>
        <v/>
      </c>
      <c r="L5516" s="116" t="str">
        <f t="shared" ca="1" si="248"/>
        <v>-</v>
      </c>
      <c r="M5516" s="111" t="str">
        <f>IF(E5516="","",VLOOKUP(E5516,[1]PROJECTES!$C$14:$Z$5000,21,FALSE))</f>
        <v/>
      </c>
      <c r="N5516" s="117"/>
      <c r="O5516" s="118" t="s">
        <v>222</v>
      </c>
      <c r="P5516" s="119"/>
      <c r="Q5516" s="84"/>
      <c r="R5516" s="125"/>
      <c r="S5516" s="166"/>
      <c r="T5516" s="167"/>
    </row>
    <row r="5517" spans="1:20" s="121" customFormat="1" ht="20.100000000000001" customHeight="1" x14ac:dyDescent="0.3">
      <c r="A5517" s="80"/>
      <c r="B5517" s="110" t="str">
        <f>IF(E5517="","",VLOOKUP(E5517,[1]PROJECTES!$C$14:$G$5000,2,FALSE))</f>
        <v/>
      </c>
      <c r="C5517" s="80"/>
      <c r="D5517" s="283" t="str">
        <f>IF(E5517="","",VLOOKUP(E5517,[1]PROJECTES!$C$14:$G$5000,5,FALSE))</f>
        <v/>
      </c>
      <c r="E5517" s="79"/>
      <c r="F5517" s="110" t="str">
        <f>IF(I5517="","",VLOOKUP(I5517,[1]PROJECTES!$C$14:$G$5000,2,FALSE))</f>
        <v/>
      </c>
      <c r="G5517" s="112" t="str">
        <f>IF(E5517="","",VLOOKUP(E5517,[1]PROJECTES!$C$14:$G$5000,4,FALSE))</f>
        <v/>
      </c>
      <c r="H5517" s="95"/>
      <c r="I5517" s="113" t="str">
        <f>IF(H5517="","",VLOOKUP(H5517,BD!B$2:C$16,2,FALSE))</f>
        <v/>
      </c>
      <c r="J5517" s="114"/>
      <c r="K5517" s="115" t="str">
        <f t="shared" si="247"/>
        <v/>
      </c>
      <c r="L5517" s="116" t="str">
        <f t="shared" ca="1" si="248"/>
        <v>-</v>
      </c>
      <c r="M5517" s="111" t="str">
        <f>IF(E5517="","",VLOOKUP(E5517,[1]PROJECTES!$C$14:$Z$5000,21,FALSE))</f>
        <v/>
      </c>
      <c r="N5517" s="117"/>
      <c r="O5517" s="118" t="s">
        <v>222</v>
      </c>
      <c r="P5517" s="119"/>
      <c r="Q5517" s="84"/>
      <c r="R5517" s="125"/>
      <c r="S5517" s="166"/>
      <c r="T5517" s="167"/>
    </row>
    <row r="5518" spans="1:20" s="121" customFormat="1" ht="20.100000000000001" customHeight="1" x14ac:dyDescent="0.3">
      <c r="A5518" s="80"/>
      <c r="B5518" s="110" t="str">
        <f>IF(E5518="","",VLOOKUP(E5518,[1]PROJECTES!$C$14:$G$5000,2,FALSE))</f>
        <v/>
      </c>
      <c r="C5518" s="80"/>
      <c r="D5518" s="283" t="str">
        <f>IF(E5518="","",VLOOKUP(E5518,[1]PROJECTES!$C$14:$G$5000,5,FALSE))</f>
        <v/>
      </c>
      <c r="E5518" s="79"/>
      <c r="F5518" s="110" t="str">
        <f>IF(I5518="","",VLOOKUP(I5518,[1]PROJECTES!$C$14:$G$5000,2,FALSE))</f>
        <v/>
      </c>
      <c r="G5518" s="112" t="str">
        <f>IF(E5518="","",VLOOKUP(E5518,[1]PROJECTES!$C$14:$G$5000,4,FALSE))</f>
        <v/>
      </c>
      <c r="H5518" s="95"/>
      <c r="I5518" s="113" t="str">
        <f>IF(H5518="","",VLOOKUP(H5518,BD!B$2:C$16,2,FALSE))</f>
        <v/>
      </c>
      <c r="J5518" s="114"/>
      <c r="K5518" s="115" t="str">
        <f t="shared" ref="K5518" si="255">IF(J5518="","",WEEKNUM(J5518,2)-0)</f>
        <v/>
      </c>
      <c r="L5518" s="116" t="str">
        <f t="shared" ref="L5518" ca="1" si="256">IF(M5518="","-",IF(G5518="TA","-",+M5518-TODAY()))</f>
        <v>-</v>
      </c>
      <c r="M5518" s="111" t="str">
        <f>IF(E5518="","",VLOOKUP(E5518,[1]PROJECTES!$C$14:$Z$5000,21,FALSE))</f>
        <v/>
      </c>
      <c r="N5518" s="117"/>
      <c r="O5518" s="118" t="s">
        <v>222</v>
      </c>
      <c r="P5518" s="119"/>
      <c r="Q5518" s="84"/>
      <c r="R5518" s="125"/>
      <c r="S5518" s="166"/>
      <c r="T5518" s="167"/>
    </row>
    <row r="5519" spans="1:20" s="121" customFormat="1" ht="20.100000000000001" customHeight="1" x14ac:dyDescent="0.3">
      <c r="A5519" s="80"/>
      <c r="B5519" s="110" t="str">
        <f>IF(E5519="","",VLOOKUP(E5519,[1]PROJECTES!$C$14:$G$5000,2,FALSE))</f>
        <v/>
      </c>
      <c r="C5519" s="80"/>
      <c r="D5519" s="283" t="str">
        <f>IF(E5519="","",VLOOKUP(E5519,[1]PROJECTES!$C$14:$G$5000,5,FALSE))</f>
        <v/>
      </c>
      <c r="E5519" s="79"/>
      <c r="F5519" s="110" t="str">
        <f>IF(I5519="","",VLOOKUP(I5519,[1]PROJECTES!$C$14:$G$5000,2,FALSE))</f>
        <v/>
      </c>
      <c r="G5519" s="112" t="str">
        <f>IF(E5519="","",VLOOKUP(E5519,[1]PROJECTES!$C$14:$G$5000,4,FALSE))</f>
        <v/>
      </c>
      <c r="H5519" s="95"/>
      <c r="I5519" s="113" t="str">
        <f>IF(H5519="","",VLOOKUP(H5519,BD!B$2:C$16,2,FALSE))</f>
        <v/>
      </c>
      <c r="J5519" s="114"/>
      <c r="K5519" s="115" t="str">
        <f t="shared" si="247"/>
        <v/>
      </c>
      <c r="L5519" s="116" t="str">
        <f t="shared" ca="1" si="248"/>
        <v>-</v>
      </c>
      <c r="M5519" s="111" t="str">
        <f>IF(E5519="","",VLOOKUP(E5519,[1]PROJECTES!$C$14:$Z$5000,21,FALSE))</f>
        <v/>
      </c>
      <c r="N5519" s="117"/>
      <c r="O5519" s="118" t="s">
        <v>222</v>
      </c>
      <c r="P5519" s="119"/>
      <c r="Q5519" s="84"/>
      <c r="R5519" s="125"/>
      <c r="S5519" s="166"/>
      <c r="T5519" s="167"/>
    </row>
    <row r="5520" spans="1:20" s="121" customFormat="1" ht="20.100000000000001" customHeight="1" x14ac:dyDescent="0.3">
      <c r="A5520" s="80"/>
      <c r="B5520" s="110" t="str">
        <f>IF(E5520="","",VLOOKUP(E5520,[1]PROJECTES!$C$14:$G$5000,2,FALSE))</f>
        <v/>
      </c>
      <c r="C5520" s="80"/>
      <c r="D5520" s="283" t="str">
        <f>IF(E5520="","",VLOOKUP(E5520,[1]PROJECTES!$C$14:$G$5000,5,FALSE))</f>
        <v/>
      </c>
      <c r="E5520" s="79"/>
      <c r="F5520" s="110" t="str">
        <f>IF(I5520="","",VLOOKUP(I5520,[1]PROJECTES!$C$14:$G$5000,2,FALSE))</f>
        <v/>
      </c>
      <c r="G5520" s="112" t="str">
        <f>IF(E5520="","",VLOOKUP(E5520,[1]PROJECTES!$C$14:$G$5000,4,FALSE))</f>
        <v/>
      </c>
      <c r="H5520" s="95"/>
      <c r="I5520" s="113" t="str">
        <f>IF(H5520="","",VLOOKUP(H5520,BD!B$2:C$16,2,FALSE))</f>
        <v/>
      </c>
      <c r="J5520" s="114"/>
      <c r="K5520" s="115" t="str">
        <f t="shared" si="247"/>
        <v/>
      </c>
      <c r="L5520" s="116" t="str">
        <f t="shared" ca="1" si="248"/>
        <v>-</v>
      </c>
      <c r="M5520" s="111" t="str">
        <f>IF(E5520="","",VLOOKUP(E5520,[1]PROJECTES!$C$14:$Z$5000,21,FALSE))</f>
        <v/>
      </c>
      <c r="N5520" s="117"/>
      <c r="O5520" s="118" t="s">
        <v>222</v>
      </c>
      <c r="P5520" s="119"/>
      <c r="Q5520" s="84"/>
      <c r="R5520" s="125"/>
      <c r="S5520" s="166"/>
      <c r="T5520" s="167"/>
    </row>
    <row r="5521" spans="1:20" s="121" customFormat="1" ht="20.100000000000001" customHeight="1" x14ac:dyDescent="0.3">
      <c r="A5521" s="80"/>
      <c r="B5521" s="110" t="str">
        <f>IF(E5521="","",VLOOKUP(E5521,[1]PROJECTES!$C$14:$G$5000,2,FALSE))</f>
        <v/>
      </c>
      <c r="C5521" s="80"/>
      <c r="D5521" s="283" t="str">
        <f>IF(E5521="","",VLOOKUP(E5521,[1]PROJECTES!$C$14:$G$5000,5,FALSE))</f>
        <v/>
      </c>
      <c r="E5521" s="79"/>
      <c r="F5521" s="110" t="str">
        <f>IF(I5521="","",VLOOKUP(I5521,[1]PROJECTES!$C$14:$G$5000,2,FALSE))</f>
        <v/>
      </c>
      <c r="G5521" s="112" t="str">
        <f>IF(E5521="","",VLOOKUP(E5521,[1]PROJECTES!$C$14:$G$5000,4,FALSE))</f>
        <v/>
      </c>
      <c r="H5521" s="95"/>
      <c r="I5521" s="113" t="str">
        <f>IF(H5521="","",VLOOKUP(H5521,BD!B$2:C$16,2,FALSE))</f>
        <v/>
      </c>
      <c r="J5521" s="114"/>
      <c r="K5521" s="115" t="str">
        <f t="shared" si="247"/>
        <v/>
      </c>
      <c r="L5521" s="116" t="str">
        <f t="shared" ca="1" si="248"/>
        <v>-</v>
      </c>
      <c r="M5521" s="111" t="str">
        <f>IF(E5521="","",VLOOKUP(E5521,[1]PROJECTES!$C$14:$Z$5000,21,FALSE))</f>
        <v/>
      </c>
      <c r="N5521" s="117"/>
      <c r="O5521" s="118" t="s">
        <v>222</v>
      </c>
      <c r="P5521" s="119"/>
      <c r="Q5521" s="84"/>
      <c r="R5521" s="125"/>
      <c r="S5521" s="166"/>
      <c r="T5521" s="167"/>
    </row>
    <row r="5522" spans="1:20" s="121" customFormat="1" ht="20.100000000000001" customHeight="1" x14ac:dyDescent="0.3">
      <c r="A5522" s="80"/>
      <c r="B5522" s="110" t="str">
        <f>IF(E5522="","",VLOOKUP(E5522,[1]PROJECTES!$C$14:$G$5000,2,FALSE))</f>
        <v/>
      </c>
      <c r="C5522" s="80"/>
      <c r="D5522" s="283" t="str">
        <f>IF(E5522="","",VLOOKUP(E5522,[1]PROJECTES!$C$14:$G$5000,5,FALSE))</f>
        <v/>
      </c>
      <c r="E5522" s="79"/>
      <c r="F5522" s="110" t="str">
        <f>IF(I5522="","",VLOOKUP(I5522,[1]PROJECTES!$C$14:$G$5000,2,FALSE))</f>
        <v/>
      </c>
      <c r="G5522" s="112" t="str">
        <f>IF(E5522="","",VLOOKUP(E5522,[1]PROJECTES!$C$14:$G$5000,4,FALSE))</f>
        <v/>
      </c>
      <c r="H5522" s="95"/>
      <c r="I5522" s="113" t="str">
        <f>IF(H5522="","",VLOOKUP(H5522,BD!B$2:C$16,2,FALSE))</f>
        <v/>
      </c>
      <c r="J5522" s="114"/>
      <c r="K5522" s="115" t="str">
        <f t="shared" si="247"/>
        <v/>
      </c>
      <c r="L5522" s="116" t="str">
        <f t="shared" ca="1" si="248"/>
        <v>-</v>
      </c>
      <c r="M5522" s="111" t="str">
        <f>IF(E5522="","",VLOOKUP(E5522,[1]PROJECTES!$C$14:$Z$5000,21,FALSE))</f>
        <v/>
      </c>
      <c r="N5522" s="117"/>
      <c r="O5522" s="118" t="s">
        <v>222</v>
      </c>
      <c r="P5522" s="119"/>
      <c r="Q5522" s="84"/>
      <c r="R5522" s="125"/>
      <c r="S5522" s="166"/>
      <c r="T5522" s="167"/>
    </row>
    <row r="5523" spans="1:20" s="121" customFormat="1" ht="20.100000000000001" customHeight="1" x14ac:dyDescent="0.3">
      <c r="A5523" s="80"/>
      <c r="B5523" s="110" t="str">
        <f>IF(E5523="","",VLOOKUP(E5523,[1]PROJECTES!$C$14:$G$5000,2,FALSE))</f>
        <v/>
      </c>
      <c r="C5523" s="80"/>
      <c r="D5523" s="283" t="str">
        <f>IF(E5523="","",VLOOKUP(E5523,[1]PROJECTES!$C$14:$G$5000,5,FALSE))</f>
        <v/>
      </c>
      <c r="E5523" s="79"/>
      <c r="F5523" s="110" t="str">
        <f>IF(I5523="","",VLOOKUP(I5523,[1]PROJECTES!$C$14:$G$5000,2,FALSE))</f>
        <v/>
      </c>
      <c r="G5523" s="112" t="str">
        <f>IF(E5523="","",VLOOKUP(E5523,[1]PROJECTES!$C$14:$G$5000,4,FALSE))</f>
        <v/>
      </c>
      <c r="H5523" s="95"/>
      <c r="I5523" s="113" t="str">
        <f>IF(H5523="","",VLOOKUP(H5523,BD!B$2:C$16,2,FALSE))</f>
        <v/>
      </c>
      <c r="J5523" s="114"/>
      <c r="K5523" s="115" t="str">
        <f t="shared" si="247"/>
        <v/>
      </c>
      <c r="L5523" s="116" t="str">
        <f t="shared" ca="1" si="248"/>
        <v>-</v>
      </c>
      <c r="M5523" s="111" t="str">
        <f>IF(E5523="","",VLOOKUP(E5523,[1]PROJECTES!$C$14:$Z$5000,21,FALSE))</f>
        <v/>
      </c>
      <c r="N5523" s="117"/>
      <c r="O5523" s="118" t="s">
        <v>222</v>
      </c>
      <c r="P5523" s="119"/>
      <c r="Q5523" s="84"/>
      <c r="R5523" s="125"/>
      <c r="S5523" s="166"/>
      <c r="T5523" s="167"/>
    </row>
    <row r="5524" spans="1:20" s="121" customFormat="1" ht="20.100000000000001" customHeight="1" x14ac:dyDescent="0.3">
      <c r="A5524" s="80"/>
      <c r="B5524" s="110" t="str">
        <f>IF(E5524="","",VLOOKUP(E5524,[1]PROJECTES!$C$14:$G$5000,2,FALSE))</f>
        <v/>
      </c>
      <c r="C5524" s="80"/>
      <c r="D5524" s="283" t="str">
        <f>IF(E5524="","",VLOOKUP(E5524,[1]PROJECTES!$C$14:$G$5000,5,FALSE))</f>
        <v/>
      </c>
      <c r="E5524" s="79"/>
      <c r="F5524" s="110" t="str">
        <f>IF(I5524="","",VLOOKUP(I5524,[1]PROJECTES!$C$14:$G$5000,2,FALSE))</f>
        <v/>
      </c>
      <c r="G5524" s="112" t="str">
        <f>IF(E5524="","",VLOOKUP(E5524,[1]PROJECTES!$C$14:$G$5000,4,FALSE))</f>
        <v/>
      </c>
      <c r="H5524" s="95"/>
      <c r="I5524" s="113" t="str">
        <f>IF(H5524="","",VLOOKUP(H5524,BD!B$2:C$16,2,FALSE))</f>
        <v/>
      </c>
      <c r="J5524" s="144"/>
      <c r="K5524" s="115" t="str">
        <f>IF(J5524="","",WEEKNUM(J5524,2)-0)</f>
        <v/>
      </c>
      <c r="L5524" s="116" t="str">
        <f ca="1">IF(M5524="","-",IF(G5524="TA","-",+M5524-TODAY()))</f>
        <v>-</v>
      </c>
      <c r="M5524" s="111" t="str">
        <f>IF(E5524="","",VLOOKUP(E5524,[1]PROJECTES!$C$14:$Z$5000,21,FALSE))</f>
        <v/>
      </c>
      <c r="N5524" s="117"/>
      <c r="O5524" s="118" t="s">
        <v>222</v>
      </c>
      <c r="P5524" s="119"/>
      <c r="Q5524" s="84"/>
      <c r="R5524" s="125"/>
      <c r="S5524" s="166"/>
      <c r="T5524" s="167"/>
    </row>
    <row r="5525" spans="1:20" s="121" customFormat="1" ht="20.100000000000001" customHeight="1" x14ac:dyDescent="0.3">
      <c r="A5525" s="80"/>
      <c r="B5525" s="110" t="str">
        <f>IF(E5525="","",VLOOKUP(E5525,[1]PROJECTES!$C$14:$G$5000,2,FALSE))</f>
        <v/>
      </c>
      <c r="C5525" s="80"/>
      <c r="D5525" s="283" t="str">
        <f>IF(E5525="","",VLOOKUP(E5525,[1]PROJECTES!$C$14:$G$5000,5,FALSE))</f>
        <v/>
      </c>
      <c r="E5525" s="79"/>
      <c r="F5525" s="110" t="str">
        <f>IF(I5525="","",VLOOKUP(I5525,[1]PROJECTES!$C$14:$G$5000,2,FALSE))</f>
        <v/>
      </c>
      <c r="G5525" s="112" t="str">
        <f>IF(E5525="","",VLOOKUP(E5525,[1]PROJECTES!$C$14:$G$5000,4,FALSE))</f>
        <v/>
      </c>
      <c r="H5525" s="95"/>
      <c r="I5525" s="113" t="str">
        <f>IF(H5525="","",VLOOKUP(H5525,BD!B$2:C$16,2,FALSE))</f>
        <v/>
      </c>
      <c r="J5525" s="144"/>
      <c r="K5525" s="115" t="str">
        <f t="shared" si="247"/>
        <v/>
      </c>
      <c r="L5525" s="116" t="str">
        <f t="shared" ca="1" si="248"/>
        <v>-</v>
      </c>
      <c r="M5525" s="111" t="str">
        <f>IF(E5525="","",VLOOKUP(E5525,[1]PROJECTES!$C$14:$Z$5000,21,FALSE))</f>
        <v/>
      </c>
      <c r="N5525" s="117"/>
      <c r="O5525" s="118" t="s">
        <v>222</v>
      </c>
      <c r="P5525" s="119"/>
      <c r="Q5525" s="84"/>
      <c r="R5525" s="125"/>
      <c r="S5525" s="166"/>
      <c r="T5525" s="167"/>
    </row>
    <row r="5526" spans="1:20" s="121" customFormat="1" ht="20.100000000000001" customHeight="1" x14ac:dyDescent="0.3">
      <c r="A5526" s="80"/>
      <c r="B5526" s="110" t="str">
        <f>IF(E5526="","",VLOOKUP(E5526,[1]PROJECTES!$C$14:$G$5000,2,FALSE))</f>
        <v/>
      </c>
      <c r="C5526" s="80"/>
      <c r="D5526" s="283" t="str">
        <f>IF(E5526="","",VLOOKUP(E5526,[1]PROJECTES!$C$14:$G$5000,5,FALSE))</f>
        <v/>
      </c>
      <c r="E5526" s="79"/>
      <c r="F5526" s="110" t="str">
        <f>IF(I5526="","",VLOOKUP(I5526,[1]PROJECTES!$C$14:$G$5000,2,FALSE))</f>
        <v/>
      </c>
      <c r="G5526" s="112" t="str">
        <f>IF(E5526="","",VLOOKUP(E5526,[1]PROJECTES!$C$14:$G$5000,4,FALSE))</f>
        <v/>
      </c>
      <c r="H5526" s="95"/>
      <c r="I5526" s="113" t="str">
        <f>IF(H5526="","",VLOOKUP(H5526,BD!B$2:C$16,2,FALSE))</f>
        <v/>
      </c>
      <c r="J5526" s="114"/>
      <c r="K5526" s="115" t="str">
        <f t="shared" si="247"/>
        <v/>
      </c>
      <c r="L5526" s="116" t="str">
        <f t="shared" ca="1" si="248"/>
        <v>-</v>
      </c>
      <c r="M5526" s="111" t="str">
        <f>IF(E5526="","",VLOOKUP(E5526,[1]PROJECTES!$C$14:$Z$5000,21,FALSE))</f>
        <v/>
      </c>
      <c r="N5526" s="117"/>
      <c r="O5526" s="118" t="s">
        <v>222</v>
      </c>
      <c r="P5526" s="119"/>
      <c r="Q5526" s="84"/>
      <c r="R5526" s="125"/>
      <c r="S5526" s="166"/>
      <c r="T5526" s="167"/>
    </row>
    <row r="5527" spans="1:20" s="121" customFormat="1" ht="20.100000000000001" customHeight="1" x14ac:dyDescent="0.3">
      <c r="A5527" s="80"/>
      <c r="B5527" s="110" t="str">
        <f>IF(E5527="","",VLOOKUP(E5527,[1]PROJECTES!$C$14:$G$5000,2,FALSE))</f>
        <v/>
      </c>
      <c r="C5527" s="80"/>
      <c r="D5527" s="283" t="str">
        <f>IF(E5527="","",VLOOKUP(E5527,[1]PROJECTES!$C$14:$G$5000,5,FALSE))</f>
        <v/>
      </c>
      <c r="E5527" s="79"/>
      <c r="F5527" s="110" t="str">
        <f>IF(I5527="","",VLOOKUP(I5527,[1]PROJECTES!$C$14:$G$5000,2,FALSE))</f>
        <v/>
      </c>
      <c r="G5527" s="112" t="str">
        <f>IF(E5527="","",VLOOKUP(E5527,[1]PROJECTES!$C$14:$G$5000,4,FALSE))</f>
        <v/>
      </c>
      <c r="H5527" s="95"/>
      <c r="I5527" s="113" t="str">
        <f>IF(H5527="","",VLOOKUP(H5527,BD!B$2:C$16,2,FALSE))</f>
        <v/>
      </c>
      <c r="J5527" s="114"/>
      <c r="K5527" s="115" t="str">
        <f>IF(J5527="","",WEEKNUM(J5527,2)-0)</f>
        <v/>
      </c>
      <c r="L5527" s="116" t="str">
        <f ca="1">IF(M5527="","-",IF(G5527="TA","-",+M5527-TODAY()))</f>
        <v>-</v>
      </c>
      <c r="M5527" s="111" t="str">
        <f>IF(E5527="","",VLOOKUP(E5527,[1]PROJECTES!$C$14:$Z$5000,21,FALSE))</f>
        <v/>
      </c>
      <c r="N5527" s="117"/>
      <c r="O5527" s="118" t="s">
        <v>222</v>
      </c>
      <c r="P5527" s="119"/>
      <c r="Q5527" s="84"/>
      <c r="R5527" s="125"/>
      <c r="S5527" s="166"/>
      <c r="T5527" s="167"/>
    </row>
    <row r="5528" spans="1:20" s="121" customFormat="1" ht="20.100000000000001" customHeight="1" x14ac:dyDescent="0.3">
      <c r="A5528" s="80"/>
      <c r="B5528" s="110" t="str">
        <f>IF(E5528="","",VLOOKUP(E5528,[1]PROJECTES!$C$14:$G$5000,2,FALSE))</f>
        <v/>
      </c>
      <c r="C5528" s="80"/>
      <c r="D5528" s="283" t="str">
        <f>IF(E5528="","",VLOOKUP(E5528,[1]PROJECTES!$C$14:$G$5000,5,FALSE))</f>
        <v/>
      </c>
      <c r="E5528" s="79"/>
      <c r="F5528" s="110" t="str">
        <f>IF(I5528="","",VLOOKUP(I5528,[1]PROJECTES!$C$14:$G$5000,2,FALSE))</f>
        <v/>
      </c>
      <c r="G5528" s="112" t="str">
        <f>IF(E5528="","",VLOOKUP(E5528,[1]PROJECTES!$C$14:$G$5000,4,FALSE))</f>
        <v/>
      </c>
      <c r="H5528" s="95"/>
      <c r="I5528" s="113" t="str">
        <f>IF(H5528="","",VLOOKUP(H5528,BD!B$2:C$16,2,FALSE))</f>
        <v/>
      </c>
      <c r="J5528" s="114"/>
      <c r="K5528" s="115" t="str">
        <f t="shared" ref="K5528:K5570" si="257">IF(J5528="","",WEEKNUM(J5528,2)-0)</f>
        <v/>
      </c>
      <c r="L5528" s="116" t="str">
        <f t="shared" ca="1" si="248"/>
        <v>-</v>
      </c>
      <c r="M5528" s="111" t="str">
        <f>IF(E5528="","",VLOOKUP(E5528,[1]PROJECTES!$C$14:$Z$5000,21,FALSE))</f>
        <v/>
      </c>
      <c r="N5528" s="117"/>
      <c r="O5528" s="118" t="s">
        <v>222</v>
      </c>
      <c r="P5528" s="119"/>
      <c r="Q5528" s="84"/>
      <c r="R5528" s="125"/>
      <c r="S5528" s="166"/>
      <c r="T5528" s="167"/>
    </row>
    <row r="5529" spans="1:20" s="121" customFormat="1" ht="20.100000000000001" customHeight="1" x14ac:dyDescent="0.3">
      <c r="A5529" s="80"/>
      <c r="B5529" s="110" t="str">
        <f>IF(E5529="","",VLOOKUP(E5529,[1]PROJECTES!$C$14:$G$5000,2,FALSE))</f>
        <v/>
      </c>
      <c r="C5529" s="80"/>
      <c r="D5529" s="283" t="str">
        <f>IF(E5529="","",VLOOKUP(E5529,[1]PROJECTES!$C$14:$G$5000,5,FALSE))</f>
        <v/>
      </c>
      <c r="E5529" s="79"/>
      <c r="F5529" s="110" t="str">
        <f>IF(I5529="","",VLOOKUP(I5529,[1]PROJECTES!$C$14:$G$5000,2,FALSE))</f>
        <v/>
      </c>
      <c r="G5529" s="112" t="str">
        <f>IF(E5529="","",VLOOKUP(E5529,[1]PROJECTES!$C$14:$G$5000,4,FALSE))</f>
        <v/>
      </c>
      <c r="H5529" s="95"/>
      <c r="I5529" s="113" t="str">
        <f>IF(H5529="","",VLOOKUP(H5529,BD!B$2:C$16,2,FALSE))</f>
        <v/>
      </c>
      <c r="J5529" s="114"/>
      <c r="K5529" s="115" t="str">
        <f>IF(J5529="","",WEEKNUM(J5529,2)-0)</f>
        <v/>
      </c>
      <c r="L5529" s="116" t="str">
        <f ca="1">IF(M5529="","-",IF(G5529="TA","-",+M5529-TODAY()))</f>
        <v>-</v>
      </c>
      <c r="M5529" s="111" t="str">
        <f>IF(E5529="","",VLOOKUP(E5529,[1]PROJECTES!$C$14:$Z$5000,21,FALSE))</f>
        <v/>
      </c>
      <c r="N5529" s="117"/>
      <c r="O5529" s="118" t="s">
        <v>222</v>
      </c>
      <c r="P5529" s="119"/>
      <c r="Q5529" s="84"/>
      <c r="R5529" s="125"/>
      <c r="S5529" s="166"/>
      <c r="T5529" s="167"/>
    </row>
    <row r="5530" spans="1:20" s="121" customFormat="1" ht="20.100000000000001" customHeight="1" x14ac:dyDescent="0.3">
      <c r="A5530" s="80"/>
      <c r="B5530" s="110" t="str">
        <f>IF(E5530="","",VLOOKUP(E5530,[1]PROJECTES!$C$14:$G$5000,2,FALSE))</f>
        <v/>
      </c>
      <c r="C5530" s="80"/>
      <c r="D5530" s="283" t="str">
        <f>IF(E5530="","",VLOOKUP(E5530,[1]PROJECTES!$C$14:$G$5000,5,FALSE))</f>
        <v/>
      </c>
      <c r="E5530" s="79"/>
      <c r="F5530" s="110" t="str">
        <f>IF(I5530="","",VLOOKUP(I5530,[1]PROJECTES!$C$14:$G$5000,2,FALSE))</f>
        <v/>
      </c>
      <c r="G5530" s="112" t="str">
        <f>IF(E5530="","",VLOOKUP(E5530,[1]PROJECTES!$C$14:$G$5000,4,FALSE))</f>
        <v/>
      </c>
      <c r="H5530" s="95"/>
      <c r="I5530" s="113" t="str">
        <f>IF(H5530="","",VLOOKUP(H5530,BD!B$2:C$16,2,FALSE))</f>
        <v/>
      </c>
      <c r="J5530" s="114"/>
      <c r="K5530" s="115" t="str">
        <f t="shared" si="257"/>
        <v/>
      </c>
      <c r="L5530" s="116" t="str">
        <f t="shared" ref="L5530:L5570" ca="1" si="258">IF(M5530="","-",IF(G5530="TA","-",+M5530-TODAY()))</f>
        <v>-</v>
      </c>
      <c r="M5530" s="111" t="str">
        <f>IF(E5530="","",VLOOKUP(E5530,[1]PROJECTES!$C$14:$Z$5000,21,FALSE))</f>
        <v/>
      </c>
      <c r="N5530" s="117"/>
      <c r="O5530" s="118" t="s">
        <v>222</v>
      </c>
      <c r="P5530" s="119"/>
      <c r="Q5530" s="84"/>
      <c r="R5530" s="125"/>
      <c r="S5530" s="166"/>
      <c r="T5530" s="167"/>
    </row>
    <row r="5531" spans="1:20" s="121" customFormat="1" ht="20.100000000000001" customHeight="1" x14ac:dyDescent="0.3">
      <c r="A5531" s="80"/>
      <c r="B5531" s="110" t="str">
        <f>IF(E5531="","",VLOOKUP(E5531,[1]PROJECTES!$C$14:$G$5000,2,FALSE))</f>
        <v/>
      </c>
      <c r="C5531" s="80"/>
      <c r="D5531" s="283" t="str">
        <f>IF(E5531="","",VLOOKUP(E5531,[1]PROJECTES!$C$14:$G$5000,5,FALSE))</f>
        <v/>
      </c>
      <c r="E5531" s="79"/>
      <c r="F5531" s="110" t="str">
        <f>IF(I5531="","",VLOOKUP(I5531,[1]PROJECTES!$C$14:$G$5000,2,FALSE))</f>
        <v/>
      </c>
      <c r="G5531" s="112" t="str">
        <f>IF(E5531="","",VLOOKUP(E5531,[1]PROJECTES!$C$14:$G$5000,4,FALSE))</f>
        <v/>
      </c>
      <c r="H5531" s="95"/>
      <c r="I5531" s="113" t="str">
        <f>IF(H5531="","",VLOOKUP(H5531,BD!B$2:C$16,2,FALSE))</f>
        <v/>
      </c>
      <c r="J5531" s="114"/>
      <c r="K5531" s="115" t="str">
        <f t="shared" si="257"/>
        <v/>
      </c>
      <c r="L5531" s="116" t="str">
        <f t="shared" ca="1" si="258"/>
        <v>-</v>
      </c>
      <c r="M5531" s="111" t="str">
        <f>IF(E5531="","",VLOOKUP(E5531,[1]PROJECTES!$C$14:$Z$5000,21,FALSE))</f>
        <v/>
      </c>
      <c r="N5531" s="117"/>
      <c r="O5531" s="118" t="s">
        <v>222</v>
      </c>
      <c r="P5531" s="119"/>
      <c r="Q5531" s="84"/>
      <c r="R5531" s="125"/>
      <c r="S5531" s="166"/>
      <c r="T5531" s="167"/>
    </row>
    <row r="5532" spans="1:20" s="121" customFormat="1" ht="20.100000000000001" customHeight="1" x14ac:dyDescent="0.3">
      <c r="A5532" s="80"/>
      <c r="B5532" s="110" t="str">
        <f>IF(E5532="","",VLOOKUP(E5532,[1]PROJECTES!$C$14:$G$5000,2,FALSE))</f>
        <v/>
      </c>
      <c r="C5532" s="80"/>
      <c r="D5532" s="283" t="str">
        <f>IF(E5532="","",VLOOKUP(E5532,[1]PROJECTES!$C$14:$G$5000,5,FALSE))</f>
        <v/>
      </c>
      <c r="E5532" s="79"/>
      <c r="F5532" s="110" t="str">
        <f>IF(I5532="","",VLOOKUP(I5532,[1]PROJECTES!$C$14:$G$5000,2,FALSE))</f>
        <v/>
      </c>
      <c r="G5532" s="112" t="str">
        <f>IF(E5532="","",VLOOKUP(E5532,[1]PROJECTES!$C$14:$G$5000,4,FALSE))</f>
        <v/>
      </c>
      <c r="H5532" s="95"/>
      <c r="I5532" s="113" t="str">
        <f>IF(H5532="","",VLOOKUP(H5532,BD!B$2:C$16,2,FALSE))</f>
        <v/>
      </c>
      <c r="J5532" s="114"/>
      <c r="K5532" s="115" t="str">
        <f>IF(J5532="","",WEEKNUM(J5532,2)-0)</f>
        <v/>
      </c>
      <c r="L5532" s="116" t="str">
        <f ca="1">IF(M5532="","-",IF(G5532="TA","-",+M5532-TODAY()))</f>
        <v>-</v>
      </c>
      <c r="M5532" s="111" t="str">
        <f>IF(E5532="","",VLOOKUP(E5532,[1]PROJECTES!$C$14:$Z$5000,21,FALSE))</f>
        <v/>
      </c>
      <c r="N5532" s="117"/>
      <c r="O5532" s="118" t="s">
        <v>222</v>
      </c>
      <c r="P5532" s="119"/>
      <c r="Q5532" s="84"/>
      <c r="R5532" s="125"/>
      <c r="S5532" s="166"/>
      <c r="T5532" s="167"/>
    </row>
    <row r="5533" spans="1:20" s="121" customFormat="1" ht="20.100000000000001" customHeight="1" x14ac:dyDescent="0.3">
      <c r="A5533" s="80"/>
      <c r="B5533" s="110" t="str">
        <f>IF(E5533="","",VLOOKUP(E5533,[1]PROJECTES!$C$14:$G$5000,2,FALSE))</f>
        <v/>
      </c>
      <c r="C5533" s="80"/>
      <c r="D5533" s="283" t="str">
        <f>IF(E5533="","",VLOOKUP(E5533,[1]PROJECTES!$C$14:$G$5000,5,FALSE))</f>
        <v/>
      </c>
      <c r="E5533" s="79"/>
      <c r="F5533" s="110" t="str">
        <f>IF(I5533="","",VLOOKUP(I5533,[1]PROJECTES!$C$14:$G$5000,2,FALSE))</f>
        <v/>
      </c>
      <c r="G5533" s="112" t="str">
        <f>IF(E5533="","",VLOOKUP(E5533,[1]PROJECTES!$C$14:$G$5000,4,FALSE))</f>
        <v/>
      </c>
      <c r="H5533" s="95"/>
      <c r="I5533" s="113" t="str">
        <f>IF(H5533="","",VLOOKUP(H5533,BD!B$2:C$16,2,FALSE))</f>
        <v/>
      </c>
      <c r="J5533" s="114"/>
      <c r="K5533" s="115" t="str">
        <f t="shared" si="257"/>
        <v/>
      </c>
      <c r="L5533" s="116" t="str">
        <f t="shared" ca="1" si="258"/>
        <v>-</v>
      </c>
      <c r="M5533" s="111" t="str">
        <f>IF(E5533="","",VLOOKUP(E5533,[1]PROJECTES!$C$14:$Z$5000,21,FALSE))</f>
        <v/>
      </c>
      <c r="N5533" s="117"/>
      <c r="O5533" s="118" t="s">
        <v>222</v>
      </c>
      <c r="P5533" s="119"/>
      <c r="Q5533" s="84"/>
      <c r="R5533" s="125"/>
      <c r="S5533" s="166"/>
      <c r="T5533" s="167"/>
    </row>
    <row r="5534" spans="1:20" s="121" customFormat="1" ht="20.100000000000001" customHeight="1" x14ac:dyDescent="0.3">
      <c r="A5534" s="80"/>
      <c r="B5534" s="110" t="str">
        <f>IF(E5534="","",VLOOKUP(E5534,[1]PROJECTES!$C$14:$G$5000,2,FALSE))</f>
        <v/>
      </c>
      <c r="C5534" s="80"/>
      <c r="D5534" s="283" t="str">
        <f>IF(E5534="","",VLOOKUP(E5534,[1]PROJECTES!$C$14:$G$5000,5,FALSE))</f>
        <v/>
      </c>
      <c r="E5534" s="79"/>
      <c r="F5534" s="110" t="str">
        <f>IF(I5534="","",VLOOKUP(I5534,[1]PROJECTES!$C$14:$G$5000,2,FALSE))</f>
        <v/>
      </c>
      <c r="G5534" s="112" t="str">
        <f>IF(E5534="","",VLOOKUP(E5534,[1]PROJECTES!$C$14:$G$5000,4,FALSE))</f>
        <v/>
      </c>
      <c r="H5534" s="95"/>
      <c r="I5534" s="113" t="str">
        <f>IF(H5534="","",VLOOKUP(H5534,BD!B$2:C$16,2,FALSE))</f>
        <v/>
      </c>
      <c r="J5534" s="114"/>
      <c r="K5534" s="115" t="str">
        <f t="shared" si="257"/>
        <v/>
      </c>
      <c r="L5534" s="116" t="str">
        <f t="shared" ca="1" si="258"/>
        <v>-</v>
      </c>
      <c r="M5534" s="111" t="str">
        <f>IF(E5534="","",VLOOKUP(E5534,[1]PROJECTES!$C$14:$Z$5000,21,FALSE))</f>
        <v/>
      </c>
      <c r="N5534" s="117"/>
      <c r="O5534" s="118" t="s">
        <v>222</v>
      </c>
      <c r="P5534" s="119"/>
      <c r="Q5534" s="84"/>
      <c r="R5534" s="125"/>
      <c r="S5534" s="166"/>
      <c r="T5534" s="167"/>
    </row>
    <row r="5535" spans="1:20" s="121" customFormat="1" ht="20.100000000000001" customHeight="1" x14ac:dyDescent="0.3">
      <c r="A5535" s="80"/>
      <c r="B5535" s="110" t="str">
        <f>IF(E5535="","",VLOOKUP(E5535,[1]PROJECTES!$C$14:$G$5000,2,FALSE))</f>
        <v/>
      </c>
      <c r="C5535" s="80"/>
      <c r="D5535" s="283" t="str">
        <f>IF(E5535="","",VLOOKUP(E5535,[1]PROJECTES!$C$14:$G$5000,5,FALSE))</f>
        <v/>
      </c>
      <c r="E5535" s="79"/>
      <c r="F5535" s="110" t="str">
        <f>IF(I5535="","",VLOOKUP(I5535,[1]PROJECTES!$C$14:$G$5000,2,FALSE))</f>
        <v/>
      </c>
      <c r="G5535" s="112" t="str">
        <f>IF(E5535="","",VLOOKUP(E5535,[1]PROJECTES!$C$14:$G$5000,4,FALSE))</f>
        <v/>
      </c>
      <c r="H5535" s="95"/>
      <c r="I5535" s="113" t="str">
        <f>IF(H5535="","",VLOOKUP(H5535,BD!B$2:C$16,2,FALSE))</f>
        <v/>
      </c>
      <c r="J5535" s="114"/>
      <c r="K5535" s="115" t="str">
        <f t="shared" si="257"/>
        <v/>
      </c>
      <c r="L5535" s="116" t="str">
        <f t="shared" ca="1" si="258"/>
        <v>-</v>
      </c>
      <c r="M5535" s="111" t="str">
        <f>IF(E5535="","",VLOOKUP(E5535,[1]PROJECTES!$C$14:$Z$5000,21,FALSE))</f>
        <v/>
      </c>
      <c r="N5535" s="117"/>
      <c r="O5535" s="118" t="s">
        <v>222</v>
      </c>
      <c r="P5535" s="119"/>
      <c r="Q5535" s="84"/>
      <c r="R5535" s="125"/>
      <c r="S5535" s="166"/>
      <c r="T5535" s="167"/>
    </row>
    <row r="5536" spans="1:20" s="121" customFormat="1" ht="20.100000000000001" customHeight="1" x14ac:dyDescent="0.3">
      <c r="A5536" s="80"/>
      <c r="B5536" s="110" t="str">
        <f>IF(E5536="","",VLOOKUP(E5536,[1]PROJECTES!$C$14:$G$5000,2,FALSE))</f>
        <v/>
      </c>
      <c r="C5536" s="80"/>
      <c r="D5536" s="283" t="str">
        <f>IF(E5536="","",VLOOKUP(E5536,[1]PROJECTES!$C$14:$G$5000,5,FALSE))</f>
        <v/>
      </c>
      <c r="E5536" s="79"/>
      <c r="F5536" s="110" t="str">
        <f>IF(I5536="","",VLOOKUP(I5536,[1]PROJECTES!$C$14:$G$5000,2,FALSE))</f>
        <v/>
      </c>
      <c r="G5536" s="112" t="str">
        <f>IF(E5536="","",VLOOKUP(E5536,[1]PROJECTES!$C$14:$G$5000,4,FALSE))</f>
        <v/>
      </c>
      <c r="H5536" s="95"/>
      <c r="I5536" s="113" t="str">
        <f>IF(H5536="","",VLOOKUP(H5536,BD!B$2:C$16,2,FALSE))</f>
        <v/>
      </c>
      <c r="J5536" s="114"/>
      <c r="K5536" s="115" t="str">
        <f t="shared" ref="K5536" si="259">IF(J5536="","",WEEKNUM(J5536,2)-0)</f>
        <v/>
      </c>
      <c r="L5536" s="116" t="str">
        <f t="shared" ref="L5536" ca="1" si="260">IF(M5536="","-",IF(G5536="TA","-",+M5536-TODAY()))</f>
        <v>-</v>
      </c>
      <c r="M5536" s="111" t="str">
        <f>IF(E5536="","",VLOOKUP(E5536,[1]PROJECTES!$C$14:$Z$5000,21,FALSE))</f>
        <v/>
      </c>
      <c r="N5536" s="117"/>
      <c r="O5536" s="118" t="s">
        <v>222</v>
      </c>
      <c r="P5536" s="119"/>
      <c r="Q5536" s="84"/>
      <c r="R5536" s="125"/>
      <c r="S5536" s="166"/>
      <c r="T5536" s="167"/>
    </row>
    <row r="5537" spans="1:20" s="121" customFormat="1" ht="20.100000000000001" customHeight="1" x14ac:dyDescent="0.3">
      <c r="A5537" s="80"/>
      <c r="B5537" s="110" t="str">
        <f>IF(E5537="","",VLOOKUP(E5537,[1]PROJECTES!$C$14:$G$5000,2,FALSE))</f>
        <v/>
      </c>
      <c r="C5537" s="80"/>
      <c r="D5537" s="283" t="str">
        <f>IF(E5537="","",VLOOKUP(E5537,[1]PROJECTES!$C$14:$G$5000,5,FALSE))</f>
        <v/>
      </c>
      <c r="E5537" s="79"/>
      <c r="F5537" s="110" t="str">
        <f>IF(I5537="","",VLOOKUP(I5537,[1]PROJECTES!$C$14:$G$5000,2,FALSE))</f>
        <v/>
      </c>
      <c r="G5537" s="112" t="str">
        <f>IF(E5537="","",VLOOKUP(E5537,[1]PROJECTES!$C$14:$G$5000,4,FALSE))</f>
        <v/>
      </c>
      <c r="H5537" s="95"/>
      <c r="I5537" s="113" t="str">
        <f>IF(H5537="","",VLOOKUP(H5537,BD!B$2:C$16,2,FALSE))</f>
        <v/>
      </c>
      <c r="J5537" s="114"/>
      <c r="K5537" s="115" t="str">
        <f t="shared" si="257"/>
        <v/>
      </c>
      <c r="L5537" s="116" t="str">
        <f t="shared" ca="1" si="258"/>
        <v>-</v>
      </c>
      <c r="M5537" s="111" t="str">
        <f>IF(E5537="","",VLOOKUP(E5537,[1]PROJECTES!$C$14:$Z$5000,21,FALSE))</f>
        <v/>
      </c>
      <c r="N5537" s="117"/>
      <c r="O5537" s="118" t="s">
        <v>222</v>
      </c>
      <c r="P5537" s="119"/>
      <c r="Q5537" s="84"/>
      <c r="R5537" s="125"/>
      <c r="S5537" s="166"/>
      <c r="T5537" s="167"/>
    </row>
    <row r="5538" spans="1:20" s="121" customFormat="1" ht="20.100000000000001" customHeight="1" x14ac:dyDescent="0.3">
      <c r="A5538" s="80"/>
      <c r="B5538" s="110" t="str">
        <f>IF(E5538="","",VLOOKUP(E5538,[1]PROJECTES!$C$14:$G$5000,2,FALSE))</f>
        <v/>
      </c>
      <c r="C5538" s="80"/>
      <c r="D5538" s="283" t="str">
        <f>IF(E5538="","",VLOOKUP(E5538,[1]PROJECTES!$C$14:$G$5000,5,FALSE))</f>
        <v/>
      </c>
      <c r="E5538" s="79"/>
      <c r="F5538" s="110" t="str">
        <f>IF(I5538="","",VLOOKUP(I5538,[1]PROJECTES!$C$14:$G$5000,2,FALSE))</f>
        <v/>
      </c>
      <c r="G5538" s="112" t="str">
        <f>IF(E5538="","",VLOOKUP(E5538,[1]PROJECTES!$C$14:$G$5000,4,FALSE))</f>
        <v/>
      </c>
      <c r="H5538" s="95"/>
      <c r="I5538" s="113" t="str">
        <f>IF(H5538="","",VLOOKUP(H5538,BD!B$2:C$16,2,FALSE))</f>
        <v/>
      </c>
      <c r="J5538" s="114"/>
      <c r="K5538" s="115" t="str">
        <f t="shared" si="257"/>
        <v/>
      </c>
      <c r="L5538" s="116" t="str">
        <f t="shared" ca="1" si="258"/>
        <v>-</v>
      </c>
      <c r="M5538" s="111" t="str">
        <f>IF(E5538="","",VLOOKUP(E5538,[1]PROJECTES!$C$14:$Z$5000,21,FALSE))</f>
        <v/>
      </c>
      <c r="N5538" s="117"/>
      <c r="O5538" s="118" t="s">
        <v>222</v>
      </c>
      <c r="P5538" s="119"/>
      <c r="Q5538" s="84"/>
      <c r="R5538" s="125"/>
      <c r="S5538" s="166"/>
      <c r="T5538" s="167"/>
    </row>
    <row r="5539" spans="1:20" s="121" customFormat="1" ht="20.100000000000001" customHeight="1" x14ac:dyDescent="0.3">
      <c r="A5539" s="80"/>
      <c r="B5539" s="110" t="str">
        <f>IF(E5539="","",VLOOKUP(E5539,[1]PROJECTES!$C$14:$G$5000,2,FALSE))</f>
        <v/>
      </c>
      <c r="C5539" s="80"/>
      <c r="D5539" s="283" t="str">
        <f>IF(E5539="","",VLOOKUP(E5539,[1]PROJECTES!$C$14:$G$5000,5,FALSE))</f>
        <v/>
      </c>
      <c r="E5539" s="79"/>
      <c r="F5539" s="110" t="str">
        <f>IF(I5539="","",VLOOKUP(I5539,[1]PROJECTES!$C$14:$G$5000,2,FALSE))</f>
        <v/>
      </c>
      <c r="G5539" s="112" t="str">
        <f>IF(E5539="","",VLOOKUP(E5539,[1]PROJECTES!$C$14:$G$5000,4,FALSE))</f>
        <v/>
      </c>
      <c r="H5539" s="95"/>
      <c r="I5539" s="113" t="str">
        <f>IF(H5539="","",VLOOKUP(H5539,BD!B$2:C$16,2,FALSE))</f>
        <v/>
      </c>
      <c r="J5539" s="114"/>
      <c r="K5539" s="115" t="str">
        <f t="shared" ref="K5539" si="261">IF(J5539="","",WEEKNUM(J5539,2)-0)</f>
        <v/>
      </c>
      <c r="L5539" s="116" t="str">
        <f t="shared" ref="L5539" ca="1" si="262">IF(M5539="","-",IF(G5539="TA","-",+M5539-TODAY()))</f>
        <v>-</v>
      </c>
      <c r="M5539" s="111" t="str">
        <f>IF(E5539="","",VLOOKUP(E5539,[1]PROJECTES!$C$14:$Z$5000,21,FALSE))</f>
        <v/>
      </c>
      <c r="N5539" s="117"/>
      <c r="O5539" s="118" t="s">
        <v>222</v>
      </c>
      <c r="P5539" s="119"/>
      <c r="Q5539" s="84"/>
      <c r="R5539" s="125"/>
      <c r="S5539" s="166"/>
      <c r="T5539" s="167"/>
    </row>
    <row r="5540" spans="1:20" s="121" customFormat="1" ht="20.100000000000001" customHeight="1" x14ac:dyDescent="0.3">
      <c r="A5540" s="80"/>
      <c r="B5540" s="110" t="str">
        <f>IF(E5540="","",VLOOKUP(E5540,[1]PROJECTES!$C$14:$G$5000,2,FALSE))</f>
        <v/>
      </c>
      <c r="C5540" s="80"/>
      <c r="D5540" s="283" t="str">
        <f>IF(E5540="","",VLOOKUP(E5540,[1]PROJECTES!$C$14:$G$5000,5,FALSE))</f>
        <v/>
      </c>
      <c r="E5540" s="79"/>
      <c r="F5540" s="110" t="str">
        <f>IF(I5540="","",VLOOKUP(I5540,[1]PROJECTES!$C$14:$G$5000,2,FALSE))</f>
        <v/>
      </c>
      <c r="G5540" s="112" t="str">
        <f>IF(E5540="","",VLOOKUP(E5540,[1]PROJECTES!$C$14:$G$5000,4,FALSE))</f>
        <v/>
      </c>
      <c r="H5540" s="95"/>
      <c r="I5540" s="113" t="str">
        <f>IF(H5540="","",VLOOKUP(H5540,BD!B$2:C$16,2,FALSE))</f>
        <v/>
      </c>
      <c r="J5540" s="114"/>
      <c r="K5540" s="115" t="str">
        <f t="shared" ref="K5540" si="263">IF(J5540="","",WEEKNUM(J5540,2)-0)</f>
        <v/>
      </c>
      <c r="L5540" s="116" t="str">
        <f t="shared" ref="L5540" ca="1" si="264">IF(M5540="","-",IF(G5540="TA","-",+M5540-TODAY()))</f>
        <v>-</v>
      </c>
      <c r="M5540" s="111" t="str">
        <f>IF(E5540="","",VLOOKUP(E5540,[1]PROJECTES!$C$14:$Z$5000,21,FALSE))</f>
        <v/>
      </c>
      <c r="N5540" s="117"/>
      <c r="O5540" s="118" t="s">
        <v>222</v>
      </c>
      <c r="P5540" s="119"/>
      <c r="Q5540" s="84"/>
      <c r="R5540" s="125"/>
      <c r="S5540" s="166"/>
      <c r="T5540" s="167"/>
    </row>
    <row r="5541" spans="1:20" s="121" customFormat="1" ht="20.100000000000001" customHeight="1" x14ac:dyDescent="0.3">
      <c r="A5541" s="80"/>
      <c r="B5541" s="110" t="str">
        <f>IF(E5541="","",VLOOKUP(E5541,[1]PROJECTES!$C$14:$G$5000,2,FALSE))</f>
        <v/>
      </c>
      <c r="C5541" s="80"/>
      <c r="D5541" s="283" t="str">
        <f>IF(E5541="","",VLOOKUP(E5541,[1]PROJECTES!$C$14:$G$5000,5,FALSE))</f>
        <v/>
      </c>
      <c r="E5541" s="79"/>
      <c r="F5541" s="110" t="str">
        <f>IF(I5541="","",VLOOKUP(I5541,[1]PROJECTES!$C$14:$G$5000,2,FALSE))</f>
        <v/>
      </c>
      <c r="G5541" s="112" t="str">
        <f>IF(E5541="","",VLOOKUP(E5541,[1]PROJECTES!$C$14:$G$5000,4,FALSE))</f>
        <v/>
      </c>
      <c r="H5541" s="95"/>
      <c r="I5541" s="113" t="str">
        <f>IF(H5541="","",VLOOKUP(H5541,BD!B$2:C$16,2,FALSE))</f>
        <v/>
      </c>
      <c r="J5541" s="114"/>
      <c r="K5541" s="115" t="str">
        <f t="shared" ref="K5541:K5542" si="265">IF(J5541="","",WEEKNUM(J5541,2)-0)</f>
        <v/>
      </c>
      <c r="L5541" s="116" t="str">
        <f t="shared" ref="L5541:L5542" ca="1" si="266">IF(M5541="","-",IF(G5541="TA","-",+M5541-TODAY()))</f>
        <v>-</v>
      </c>
      <c r="M5541" s="111" t="str">
        <f>IF(E5541="","",VLOOKUP(E5541,[1]PROJECTES!$C$14:$Z$5000,21,FALSE))</f>
        <v/>
      </c>
      <c r="N5541" s="117"/>
      <c r="O5541" s="118" t="s">
        <v>222</v>
      </c>
      <c r="P5541" s="119"/>
      <c r="Q5541" s="84"/>
      <c r="R5541" s="125"/>
      <c r="S5541" s="166"/>
      <c r="T5541" s="167"/>
    </row>
    <row r="5542" spans="1:20" s="121" customFormat="1" ht="20.100000000000001" customHeight="1" x14ac:dyDescent="0.3">
      <c r="A5542" s="80"/>
      <c r="B5542" s="110" t="str">
        <f>IF(E5542="","",VLOOKUP(E5542,[1]PROJECTES!$C$14:$G$5000,2,FALSE))</f>
        <v/>
      </c>
      <c r="C5542" s="80"/>
      <c r="D5542" s="283" t="str">
        <f>IF(E5542="","",VLOOKUP(E5542,[1]PROJECTES!$C$14:$G$5000,5,FALSE))</f>
        <v/>
      </c>
      <c r="E5542" s="79"/>
      <c r="F5542" s="110" t="str">
        <f>IF(I5542="","",VLOOKUP(I5542,[1]PROJECTES!$C$14:$G$5000,2,FALSE))</f>
        <v/>
      </c>
      <c r="G5542" s="112" t="str">
        <f>IF(E5542="","",VLOOKUP(E5542,[1]PROJECTES!$C$14:$G$5000,4,FALSE))</f>
        <v/>
      </c>
      <c r="H5542" s="95"/>
      <c r="I5542" s="113" t="str">
        <f>IF(H5542="","",VLOOKUP(H5542,BD!B$2:C$16,2,FALSE))</f>
        <v/>
      </c>
      <c r="J5542" s="114"/>
      <c r="K5542" s="115" t="str">
        <f t="shared" si="265"/>
        <v/>
      </c>
      <c r="L5542" s="116" t="str">
        <f t="shared" ca="1" si="266"/>
        <v>-</v>
      </c>
      <c r="M5542" s="111" t="str">
        <f>IF(E5542="","",VLOOKUP(E5542,[1]PROJECTES!$C$14:$Z$5000,21,FALSE))</f>
        <v/>
      </c>
      <c r="N5542" s="117"/>
      <c r="O5542" s="118" t="s">
        <v>222</v>
      </c>
      <c r="P5542" s="119"/>
      <c r="Q5542" s="84"/>
      <c r="R5542" s="125"/>
      <c r="S5542" s="166"/>
      <c r="T5542" s="167"/>
    </row>
    <row r="5543" spans="1:20" s="121" customFormat="1" ht="20.100000000000001" customHeight="1" x14ac:dyDescent="0.3">
      <c r="A5543" s="80"/>
      <c r="B5543" s="110" t="str">
        <f>IF(E5543="","",VLOOKUP(E5543,[1]PROJECTES!$C$14:$G$5000,2,FALSE))</f>
        <v/>
      </c>
      <c r="C5543" s="80"/>
      <c r="D5543" s="283" t="str">
        <f>IF(E5543="","",VLOOKUP(E5543,[1]PROJECTES!$C$14:$G$5000,5,FALSE))</f>
        <v/>
      </c>
      <c r="E5543" s="79"/>
      <c r="F5543" s="110" t="str">
        <f>IF(I5543="","",VLOOKUP(I5543,[1]PROJECTES!$C$14:$G$5000,2,FALSE))</f>
        <v/>
      </c>
      <c r="G5543" s="112" t="str">
        <f>IF(E5543="","",VLOOKUP(E5543,[1]PROJECTES!$C$14:$G$5000,4,FALSE))</f>
        <v/>
      </c>
      <c r="H5543" s="95"/>
      <c r="I5543" s="113" t="str">
        <f>IF(H5543="","",VLOOKUP(H5543,BD!B$2:C$16,2,FALSE))</f>
        <v/>
      </c>
      <c r="J5543" s="114"/>
      <c r="K5543" s="115" t="str">
        <f t="shared" ref="K5543" si="267">IF(J5543="","",WEEKNUM(J5543,2)-0)</f>
        <v/>
      </c>
      <c r="L5543" s="116" t="str">
        <f t="shared" ref="L5543" ca="1" si="268">IF(M5543="","-",IF(G5543="TA","-",+M5543-TODAY()))</f>
        <v>-</v>
      </c>
      <c r="M5543" s="111" t="str">
        <f>IF(E5543="","",VLOOKUP(E5543,[1]PROJECTES!$C$14:$Z$5000,21,FALSE))</f>
        <v/>
      </c>
      <c r="N5543" s="117"/>
      <c r="O5543" s="118" t="s">
        <v>222</v>
      </c>
      <c r="P5543" s="119"/>
      <c r="Q5543" s="84"/>
      <c r="R5543" s="125"/>
      <c r="S5543" s="166"/>
      <c r="T5543" s="167"/>
    </row>
    <row r="5544" spans="1:20" s="121" customFormat="1" ht="20.100000000000001" customHeight="1" x14ac:dyDescent="0.3">
      <c r="A5544" s="80"/>
      <c r="B5544" s="110" t="str">
        <f>IF(E5544="","",VLOOKUP(E5544,[1]PROJECTES!$C$14:$G$5000,2,FALSE))</f>
        <v/>
      </c>
      <c r="C5544" s="80"/>
      <c r="D5544" s="283" t="str">
        <f>IF(E5544="","",VLOOKUP(E5544,[1]PROJECTES!$C$14:$G$5000,5,FALSE))</f>
        <v/>
      </c>
      <c r="E5544" s="79"/>
      <c r="F5544" s="110" t="str">
        <f>IF(I5544="","",VLOOKUP(I5544,[1]PROJECTES!$C$14:$G$5000,2,FALSE))</f>
        <v/>
      </c>
      <c r="G5544" s="112" t="str">
        <f>IF(E5544="","",VLOOKUP(E5544,[1]PROJECTES!$C$14:$G$5000,4,FALSE))</f>
        <v/>
      </c>
      <c r="H5544" s="95"/>
      <c r="I5544" s="113" t="str">
        <f>IF(H5544="","",VLOOKUP(H5544,BD!B$2:C$16,2,FALSE))</f>
        <v/>
      </c>
      <c r="J5544" s="114"/>
      <c r="K5544" s="115" t="str">
        <f t="shared" si="257"/>
        <v/>
      </c>
      <c r="L5544" s="116" t="str">
        <f t="shared" ca="1" si="258"/>
        <v>-</v>
      </c>
      <c r="M5544" s="111" t="str">
        <f>IF(E5544="","",VLOOKUP(E5544,[1]PROJECTES!$C$14:$Z$5000,21,FALSE))</f>
        <v/>
      </c>
      <c r="N5544" s="117"/>
      <c r="O5544" s="118" t="s">
        <v>222</v>
      </c>
      <c r="P5544" s="119"/>
      <c r="Q5544" s="84"/>
      <c r="R5544" s="125"/>
      <c r="S5544" s="166"/>
      <c r="T5544" s="167"/>
    </row>
    <row r="5545" spans="1:20" s="121" customFormat="1" ht="20.100000000000001" customHeight="1" x14ac:dyDescent="0.3">
      <c r="A5545" s="80"/>
      <c r="B5545" s="110" t="str">
        <f>IF(E5545="","",VLOOKUP(E5545,[1]PROJECTES!$C$14:$G$5000,2,FALSE))</f>
        <v/>
      </c>
      <c r="C5545" s="80"/>
      <c r="D5545" s="283" t="str">
        <f>IF(E5545="","",VLOOKUP(E5545,[1]PROJECTES!$C$14:$G$5000,5,FALSE))</f>
        <v/>
      </c>
      <c r="E5545" s="79"/>
      <c r="F5545" s="110" t="str">
        <f>IF(I5545="","",VLOOKUP(I5545,[1]PROJECTES!$C$14:$G$5000,2,FALSE))</f>
        <v/>
      </c>
      <c r="G5545" s="112" t="str">
        <f>IF(E5545="","",VLOOKUP(E5545,[1]PROJECTES!$C$14:$G$5000,4,FALSE))</f>
        <v/>
      </c>
      <c r="H5545" s="95"/>
      <c r="I5545" s="113" t="str">
        <f>IF(H5545="","",VLOOKUP(H5545,BD!B$2:C$16,2,FALSE))</f>
        <v/>
      </c>
      <c r="J5545" s="114"/>
      <c r="K5545" s="115" t="str">
        <f t="shared" si="257"/>
        <v/>
      </c>
      <c r="L5545" s="116" t="str">
        <f t="shared" ca="1" si="258"/>
        <v>-</v>
      </c>
      <c r="M5545" s="111" t="str">
        <f>IF(E5545="","",VLOOKUP(E5545,[1]PROJECTES!$C$14:$Z$5000,21,FALSE))</f>
        <v/>
      </c>
      <c r="N5545" s="117"/>
      <c r="O5545" s="118" t="s">
        <v>222</v>
      </c>
      <c r="P5545" s="119"/>
      <c r="Q5545" s="84"/>
      <c r="R5545" s="125"/>
      <c r="S5545" s="166"/>
      <c r="T5545" s="167"/>
    </row>
    <row r="5546" spans="1:20" s="121" customFormat="1" ht="20.100000000000001" customHeight="1" x14ac:dyDescent="0.3">
      <c r="A5546" s="80"/>
      <c r="B5546" s="110" t="str">
        <f>IF(E5546="","",VLOOKUP(E5546,[1]PROJECTES!$C$14:$G$5000,2,FALSE))</f>
        <v/>
      </c>
      <c r="C5546" s="80"/>
      <c r="D5546" s="283" t="str">
        <f>IF(E5546="","",VLOOKUP(E5546,[1]PROJECTES!$C$14:$G$5000,5,FALSE))</f>
        <v/>
      </c>
      <c r="E5546" s="79"/>
      <c r="F5546" s="110" t="str">
        <f>IF(I5546="","",VLOOKUP(I5546,[1]PROJECTES!$C$14:$G$5000,2,FALSE))</f>
        <v/>
      </c>
      <c r="G5546" s="112" t="str">
        <f>IF(E5546="","",VLOOKUP(E5546,[1]PROJECTES!$C$14:$G$5000,4,FALSE))</f>
        <v/>
      </c>
      <c r="H5546" s="95"/>
      <c r="I5546" s="113" t="str">
        <f>IF(H5546="","",VLOOKUP(H5546,BD!B$2:C$16,2,FALSE))</f>
        <v/>
      </c>
      <c r="J5546" s="114"/>
      <c r="K5546" s="115" t="str">
        <f t="shared" ref="K5546:K5547" si="269">IF(J5546="","",WEEKNUM(J5546,2)-0)</f>
        <v/>
      </c>
      <c r="L5546" s="116" t="str">
        <f t="shared" ref="L5546:L5547" ca="1" si="270">IF(M5546="","-",IF(G5546="TA","-",+M5546-TODAY()))</f>
        <v>-</v>
      </c>
      <c r="M5546" s="111" t="str">
        <f>IF(E5546="","",VLOOKUP(E5546,[1]PROJECTES!$C$14:$Z$5000,21,FALSE))</f>
        <v/>
      </c>
      <c r="N5546" s="117"/>
      <c r="O5546" s="118" t="s">
        <v>222</v>
      </c>
      <c r="P5546" s="119"/>
      <c r="Q5546" s="84"/>
      <c r="R5546" s="125"/>
      <c r="S5546" s="166"/>
      <c r="T5546" s="167"/>
    </row>
    <row r="5547" spans="1:20" s="121" customFormat="1" ht="20.100000000000001" customHeight="1" x14ac:dyDescent="0.3">
      <c r="A5547" s="80"/>
      <c r="B5547" s="110" t="str">
        <f>IF(E5547="","",VLOOKUP(E5547,[1]PROJECTES!$C$14:$G$5000,2,FALSE))</f>
        <v/>
      </c>
      <c r="C5547" s="80"/>
      <c r="D5547" s="283" t="str">
        <f>IF(E5547="","",VLOOKUP(E5547,[1]PROJECTES!$C$14:$G$5000,5,FALSE))</f>
        <v/>
      </c>
      <c r="E5547" s="79"/>
      <c r="F5547" s="110" t="str">
        <f>IF(I5547="","",VLOOKUP(I5547,[1]PROJECTES!$C$14:$G$5000,2,FALSE))</f>
        <v/>
      </c>
      <c r="G5547" s="112" t="str">
        <f>IF(E5547="","",VLOOKUP(E5547,[1]PROJECTES!$C$14:$G$5000,4,FALSE))</f>
        <v/>
      </c>
      <c r="H5547" s="95"/>
      <c r="I5547" s="113" t="str">
        <f>IF(H5547="","",VLOOKUP(H5547,BD!B$2:C$16,2,FALSE))</f>
        <v/>
      </c>
      <c r="J5547" s="114"/>
      <c r="K5547" s="115" t="str">
        <f t="shared" si="269"/>
        <v/>
      </c>
      <c r="L5547" s="116" t="str">
        <f t="shared" ca="1" si="270"/>
        <v>-</v>
      </c>
      <c r="M5547" s="111" t="str">
        <f>IF(E5547="","",VLOOKUP(E5547,[1]PROJECTES!$C$14:$Z$5000,21,FALSE))</f>
        <v/>
      </c>
      <c r="N5547" s="117"/>
      <c r="O5547" s="118" t="s">
        <v>222</v>
      </c>
      <c r="P5547" s="119"/>
      <c r="Q5547" s="84"/>
      <c r="R5547" s="125"/>
      <c r="S5547" s="166"/>
      <c r="T5547" s="167"/>
    </row>
    <row r="5548" spans="1:20" s="121" customFormat="1" ht="20.100000000000001" customHeight="1" x14ac:dyDescent="0.3">
      <c r="A5548" s="80"/>
      <c r="B5548" s="110" t="str">
        <f>IF(E5548="","",VLOOKUP(E5548,[1]PROJECTES!$C$14:$G$5000,2,FALSE))</f>
        <v/>
      </c>
      <c r="C5548" s="80"/>
      <c r="D5548" s="283" t="str">
        <f>IF(E5548="","",VLOOKUP(E5548,[1]PROJECTES!$C$14:$G$5000,5,FALSE))</f>
        <v/>
      </c>
      <c r="E5548" s="79"/>
      <c r="F5548" s="110" t="str">
        <f>IF(I5548="","",VLOOKUP(I5548,[1]PROJECTES!$C$14:$G$5000,2,FALSE))</f>
        <v/>
      </c>
      <c r="G5548" s="112" t="str">
        <f>IF(E5548="","",VLOOKUP(E5548,[1]PROJECTES!$C$14:$G$5000,4,FALSE))</f>
        <v/>
      </c>
      <c r="H5548" s="95"/>
      <c r="I5548" s="113" t="str">
        <f>IF(H5548="","",VLOOKUP(H5548,BD!B$2:C$16,2,FALSE))</f>
        <v/>
      </c>
      <c r="J5548" s="114"/>
      <c r="K5548" s="115" t="str">
        <f t="shared" si="257"/>
        <v/>
      </c>
      <c r="L5548" s="116" t="str">
        <f t="shared" ca="1" si="258"/>
        <v>-</v>
      </c>
      <c r="M5548" s="111" t="str">
        <f>IF(E5548="","",VLOOKUP(E5548,[1]PROJECTES!$C$14:$Z$5000,21,FALSE))</f>
        <v/>
      </c>
      <c r="N5548" s="117"/>
      <c r="O5548" s="118" t="s">
        <v>222</v>
      </c>
      <c r="P5548" s="119"/>
      <c r="Q5548" s="84"/>
      <c r="R5548" s="123"/>
      <c r="S5548" s="166"/>
      <c r="T5548" s="167"/>
    </row>
    <row r="5549" spans="1:20" s="121" customFormat="1" ht="20.100000000000001" customHeight="1" x14ac:dyDescent="0.3">
      <c r="A5549" s="80"/>
      <c r="B5549" s="110" t="str">
        <f>IF(E5549="","",VLOOKUP(E5549,[1]PROJECTES!$C$14:$G$5000,2,FALSE))</f>
        <v/>
      </c>
      <c r="C5549" s="80"/>
      <c r="D5549" s="283" t="str">
        <f>IF(E5549="","",VLOOKUP(E5549,[1]PROJECTES!$C$14:$G$5000,5,FALSE))</f>
        <v/>
      </c>
      <c r="E5549" s="79"/>
      <c r="F5549" s="110" t="str">
        <f>IF(I5549="","",VLOOKUP(I5549,[1]PROJECTES!$C$14:$G$5000,2,FALSE))</f>
        <v/>
      </c>
      <c r="G5549" s="112" t="str">
        <f>IF(E5549="","",VLOOKUP(E5549,[1]PROJECTES!$C$14:$G$5000,4,FALSE))</f>
        <v/>
      </c>
      <c r="H5549" s="95"/>
      <c r="I5549" s="113" t="str">
        <f>IF(H5549="","",VLOOKUP(H5549,BD!B$2:C$16,2,FALSE))</f>
        <v/>
      </c>
      <c r="J5549" s="114"/>
      <c r="K5549" s="115" t="str">
        <f t="shared" ref="K5549:K5552" si="271">IF(J5549="","",WEEKNUM(J5549,2)-0)</f>
        <v/>
      </c>
      <c r="L5549" s="116" t="str">
        <f t="shared" ref="L5549:L5552" ca="1" si="272">IF(M5549="","-",IF(G5549="TA","-",+M5549-TODAY()))</f>
        <v>-</v>
      </c>
      <c r="M5549" s="111" t="str">
        <f>IF(E5549="","",VLOOKUP(E5549,[1]PROJECTES!$C$14:$Z$5000,21,FALSE))</f>
        <v/>
      </c>
      <c r="N5549" s="117"/>
      <c r="O5549" s="118" t="s">
        <v>222</v>
      </c>
      <c r="P5549" s="119"/>
      <c r="Q5549" s="84"/>
      <c r="R5549" s="123"/>
      <c r="S5549" s="166"/>
      <c r="T5549" s="167"/>
    </row>
    <row r="5550" spans="1:20" s="121" customFormat="1" ht="20.100000000000001" customHeight="1" x14ac:dyDescent="0.3">
      <c r="A5550" s="80"/>
      <c r="B5550" s="110" t="str">
        <f>IF(E5550="","",VLOOKUP(E5550,[1]PROJECTES!$C$14:$G$5000,2,FALSE))</f>
        <v/>
      </c>
      <c r="C5550" s="80"/>
      <c r="D5550" s="283" t="str">
        <f>IF(E5550="","",VLOOKUP(E5550,[1]PROJECTES!$C$14:$G$5000,5,FALSE))</f>
        <v/>
      </c>
      <c r="E5550" s="79"/>
      <c r="F5550" s="110" t="str">
        <f>IF(I5550="","",VLOOKUP(I5550,[1]PROJECTES!$C$14:$G$5000,2,FALSE))</f>
        <v/>
      </c>
      <c r="G5550" s="112" t="str">
        <f>IF(E5550="","",VLOOKUP(E5550,[1]PROJECTES!$C$14:$G$5000,4,FALSE))</f>
        <v/>
      </c>
      <c r="H5550" s="95"/>
      <c r="I5550" s="113" t="str">
        <f>IF(H5550="","",VLOOKUP(H5550,BD!B$2:C$16,2,FALSE))</f>
        <v/>
      </c>
      <c r="J5550" s="114"/>
      <c r="K5550" s="115" t="str">
        <f t="shared" si="271"/>
        <v/>
      </c>
      <c r="L5550" s="116" t="str">
        <f t="shared" ca="1" si="272"/>
        <v>-</v>
      </c>
      <c r="M5550" s="111" t="str">
        <f>IF(E5550="","",VLOOKUP(E5550,[1]PROJECTES!$C$14:$Z$5000,21,FALSE))</f>
        <v/>
      </c>
      <c r="N5550" s="117"/>
      <c r="O5550" s="118" t="s">
        <v>222</v>
      </c>
      <c r="P5550" s="119"/>
      <c r="Q5550" s="84"/>
      <c r="R5550" s="123"/>
      <c r="S5550" s="166"/>
      <c r="T5550" s="167"/>
    </row>
    <row r="5551" spans="1:20" s="121" customFormat="1" ht="20.100000000000001" customHeight="1" x14ac:dyDescent="0.3">
      <c r="A5551" s="80"/>
      <c r="B5551" s="110" t="str">
        <f>IF(E5551="","",VLOOKUP(E5551,[1]PROJECTES!$C$14:$G$5000,2,FALSE))</f>
        <v/>
      </c>
      <c r="C5551" s="80"/>
      <c r="D5551" s="283" t="str">
        <f>IF(E5551="","",VLOOKUP(E5551,[1]PROJECTES!$C$14:$G$5000,5,FALSE))</f>
        <v/>
      </c>
      <c r="E5551" s="79"/>
      <c r="F5551" s="110" t="str">
        <f>IF(I5551="","",VLOOKUP(I5551,[1]PROJECTES!$C$14:$G$5000,2,FALSE))</f>
        <v/>
      </c>
      <c r="G5551" s="112" t="str">
        <f>IF(E5551="","",VLOOKUP(E5551,[1]PROJECTES!$C$14:$G$5000,4,FALSE))</f>
        <v/>
      </c>
      <c r="H5551" s="95"/>
      <c r="I5551" s="113" t="str">
        <f>IF(H5551="","",VLOOKUP(H5551,BD!B$2:C$16,2,FALSE))</f>
        <v/>
      </c>
      <c r="J5551" s="114"/>
      <c r="K5551" s="115" t="str">
        <f t="shared" si="271"/>
        <v/>
      </c>
      <c r="L5551" s="116" t="str">
        <f t="shared" ca="1" si="272"/>
        <v>-</v>
      </c>
      <c r="M5551" s="111" t="str">
        <f>IF(E5551="","",VLOOKUP(E5551,[1]PROJECTES!$C$14:$Z$5000,21,FALSE))</f>
        <v/>
      </c>
      <c r="N5551" s="117"/>
      <c r="O5551" s="118" t="s">
        <v>222</v>
      </c>
      <c r="P5551" s="119"/>
      <c r="Q5551" s="84"/>
      <c r="R5551" s="123"/>
      <c r="S5551" s="166"/>
      <c r="T5551" s="167"/>
    </row>
    <row r="5552" spans="1:20" s="121" customFormat="1" ht="20.100000000000001" customHeight="1" x14ac:dyDescent="0.3">
      <c r="A5552" s="80"/>
      <c r="B5552" s="110" t="str">
        <f>IF(E5552="","",VLOOKUP(E5552,[1]PROJECTES!$C$14:$G$5000,2,FALSE))</f>
        <v/>
      </c>
      <c r="C5552" s="80"/>
      <c r="D5552" s="283" t="str">
        <f>IF(E5552="","",VLOOKUP(E5552,[1]PROJECTES!$C$14:$G$5000,5,FALSE))</f>
        <v/>
      </c>
      <c r="E5552" s="79"/>
      <c r="F5552" s="110" t="str">
        <f>IF(I5552="","",VLOOKUP(I5552,[1]PROJECTES!$C$14:$G$5000,2,FALSE))</f>
        <v/>
      </c>
      <c r="G5552" s="112" t="str">
        <f>IF(E5552="","",VLOOKUP(E5552,[1]PROJECTES!$C$14:$G$5000,4,FALSE))</f>
        <v/>
      </c>
      <c r="H5552" s="95"/>
      <c r="I5552" s="113" t="str">
        <f>IF(H5552="","",VLOOKUP(H5552,BD!B$2:C$16,2,FALSE))</f>
        <v/>
      </c>
      <c r="J5552" s="114"/>
      <c r="K5552" s="115" t="str">
        <f t="shared" si="271"/>
        <v/>
      </c>
      <c r="L5552" s="116" t="str">
        <f t="shared" ca="1" si="272"/>
        <v>-</v>
      </c>
      <c r="M5552" s="111" t="str">
        <f>IF(E5552="","",VLOOKUP(E5552,[1]PROJECTES!$C$14:$Z$5000,21,FALSE))</f>
        <v/>
      </c>
      <c r="N5552" s="117"/>
      <c r="O5552" s="118" t="s">
        <v>222</v>
      </c>
      <c r="P5552" s="119"/>
      <c r="Q5552" s="84"/>
      <c r="R5552" s="123"/>
      <c r="S5552" s="166"/>
      <c r="T5552" s="167"/>
    </row>
    <row r="5553" spans="1:20" s="121" customFormat="1" ht="20.100000000000001" customHeight="1" x14ac:dyDescent="0.3">
      <c r="A5553" s="80"/>
      <c r="B5553" s="110" t="str">
        <f>IF(E5553="","",VLOOKUP(E5553,[1]PROJECTES!$C$14:$G$5000,2,FALSE))</f>
        <v/>
      </c>
      <c r="C5553" s="80"/>
      <c r="D5553" s="283" t="str">
        <f>IF(E5553="","",VLOOKUP(E5553,[1]PROJECTES!$C$14:$G$5000,5,FALSE))</f>
        <v/>
      </c>
      <c r="E5553" s="79"/>
      <c r="F5553" s="110" t="str">
        <f>IF(I5553="","",VLOOKUP(I5553,[1]PROJECTES!$C$14:$G$5000,2,FALSE))</f>
        <v/>
      </c>
      <c r="G5553" s="112" t="str">
        <f>IF(E5553="","",VLOOKUP(E5553,[1]PROJECTES!$C$14:$G$5000,4,FALSE))</f>
        <v/>
      </c>
      <c r="H5553" s="95"/>
      <c r="I5553" s="113" t="str">
        <f>IF(H5553="","",VLOOKUP(H5553,BD!B$2:C$16,2,FALSE))</f>
        <v/>
      </c>
      <c r="J5553" s="114"/>
      <c r="K5553" s="115" t="str">
        <f t="shared" si="257"/>
        <v/>
      </c>
      <c r="L5553" s="116" t="str">
        <f t="shared" ca="1" si="258"/>
        <v>-</v>
      </c>
      <c r="M5553" s="111" t="str">
        <f>IF(E5553="","",VLOOKUP(E5553,[1]PROJECTES!$C$14:$Z$5000,21,FALSE))</f>
        <v/>
      </c>
      <c r="N5553" s="117"/>
      <c r="O5553" s="118" t="s">
        <v>222</v>
      </c>
      <c r="P5553" s="119"/>
      <c r="Q5553" s="84"/>
      <c r="R5553" s="125"/>
      <c r="S5553" s="166"/>
      <c r="T5553" s="167"/>
    </row>
    <row r="5554" spans="1:20" s="121" customFormat="1" ht="20.100000000000001" customHeight="1" x14ac:dyDescent="0.3">
      <c r="A5554" s="80"/>
      <c r="B5554" s="110" t="str">
        <f>IF(E5554="","",VLOOKUP(E5554,[1]PROJECTES!$C$14:$G$5000,2,FALSE))</f>
        <v/>
      </c>
      <c r="C5554" s="80"/>
      <c r="D5554" s="283" t="str">
        <f>IF(E5554="","",VLOOKUP(E5554,[1]PROJECTES!$C$14:$G$5000,5,FALSE))</f>
        <v/>
      </c>
      <c r="E5554" s="79"/>
      <c r="F5554" s="110" t="str">
        <f>IF(I5554="","",VLOOKUP(I5554,[1]PROJECTES!$C$14:$G$5000,2,FALSE))</f>
        <v/>
      </c>
      <c r="G5554" s="112" t="str">
        <f>IF(E5554="","",VLOOKUP(E5554,[1]PROJECTES!$C$14:$G$5000,4,FALSE))</f>
        <v/>
      </c>
      <c r="H5554" s="95"/>
      <c r="I5554" s="113" t="str">
        <f>IF(H5554="","",VLOOKUP(H5554,BD!B$2:C$16,2,FALSE))</f>
        <v/>
      </c>
      <c r="J5554" s="114"/>
      <c r="K5554" s="115" t="str">
        <f t="shared" si="257"/>
        <v/>
      </c>
      <c r="L5554" s="116" t="str">
        <f t="shared" ca="1" si="258"/>
        <v>-</v>
      </c>
      <c r="M5554" s="111" t="str">
        <f>IF(E5554="","",VLOOKUP(E5554,[1]PROJECTES!$C$14:$Z$5000,21,FALSE))</f>
        <v/>
      </c>
      <c r="N5554" s="117"/>
      <c r="O5554" s="118" t="s">
        <v>222</v>
      </c>
      <c r="P5554" s="119"/>
      <c r="Q5554" s="84"/>
      <c r="R5554" s="125"/>
      <c r="S5554" s="166"/>
      <c r="T5554" s="167"/>
    </row>
    <row r="5555" spans="1:20" s="121" customFormat="1" ht="20.100000000000001" customHeight="1" x14ac:dyDescent="0.3">
      <c r="A5555" s="80"/>
      <c r="B5555" s="110" t="str">
        <f>IF(E5555="","",VLOOKUP(E5555,[1]PROJECTES!$C$14:$G$5000,2,FALSE))</f>
        <v/>
      </c>
      <c r="C5555" s="80"/>
      <c r="D5555" s="283" t="str">
        <f>IF(E5555="","",VLOOKUP(E5555,[1]PROJECTES!$C$14:$G$5000,5,FALSE))</f>
        <v/>
      </c>
      <c r="E5555" s="79"/>
      <c r="F5555" s="110" t="str">
        <f>IF(I5555="","",VLOOKUP(I5555,[1]PROJECTES!$C$14:$G$5000,2,FALSE))</f>
        <v/>
      </c>
      <c r="G5555" s="112" t="str">
        <f>IF(E5555="","",VLOOKUP(E5555,[1]PROJECTES!$C$14:$G$5000,4,FALSE))</f>
        <v/>
      </c>
      <c r="H5555" s="95"/>
      <c r="I5555" s="113" t="str">
        <f>IF(H5555="","",VLOOKUP(H5555,BD!B$2:C$16,2,FALSE))</f>
        <v/>
      </c>
      <c r="J5555" s="114"/>
      <c r="K5555" s="115" t="str">
        <f t="shared" si="257"/>
        <v/>
      </c>
      <c r="L5555" s="116" t="str">
        <f t="shared" ca="1" si="258"/>
        <v>-</v>
      </c>
      <c r="M5555" s="111" t="str">
        <f>IF(E5555="","",VLOOKUP(E5555,[1]PROJECTES!$C$14:$Z$5000,21,FALSE))</f>
        <v/>
      </c>
      <c r="N5555" s="117"/>
      <c r="O5555" s="118" t="s">
        <v>222</v>
      </c>
      <c r="P5555" s="119"/>
      <c r="Q5555" s="84"/>
      <c r="R5555" s="125"/>
      <c r="S5555" s="166"/>
      <c r="T5555" s="167"/>
    </row>
    <row r="5556" spans="1:20" s="121" customFormat="1" ht="20.100000000000001" customHeight="1" x14ac:dyDescent="0.3">
      <c r="A5556" s="80"/>
      <c r="B5556" s="110" t="str">
        <f>IF(E5556="","",VLOOKUP(E5556,[1]PROJECTES!$C$14:$G$5000,2,FALSE))</f>
        <v/>
      </c>
      <c r="C5556" s="80"/>
      <c r="D5556" s="283" t="str">
        <f>IF(E5556="","",VLOOKUP(E5556,[1]PROJECTES!$C$14:$G$5000,5,FALSE))</f>
        <v/>
      </c>
      <c r="E5556" s="79"/>
      <c r="F5556" s="110" t="str">
        <f>IF(I5556="","",VLOOKUP(I5556,[1]PROJECTES!$C$14:$G$5000,2,FALSE))</f>
        <v/>
      </c>
      <c r="G5556" s="112" t="str">
        <f>IF(E5556="","",VLOOKUP(E5556,[1]PROJECTES!$C$14:$G$5000,4,FALSE))</f>
        <v/>
      </c>
      <c r="H5556" s="95"/>
      <c r="I5556" s="113" t="str">
        <f>IF(H5556="","",VLOOKUP(H5556,BD!B$2:C$16,2,FALSE))</f>
        <v/>
      </c>
      <c r="J5556" s="114"/>
      <c r="K5556" s="115" t="str">
        <f t="shared" si="257"/>
        <v/>
      </c>
      <c r="L5556" s="116" t="str">
        <f t="shared" ca="1" si="258"/>
        <v>-</v>
      </c>
      <c r="M5556" s="111" t="str">
        <f>IF(E5556="","",VLOOKUP(E5556,[1]PROJECTES!$C$14:$Z$5000,21,FALSE))</f>
        <v/>
      </c>
      <c r="N5556" s="117"/>
      <c r="O5556" s="118" t="s">
        <v>222</v>
      </c>
      <c r="P5556" s="119"/>
      <c r="Q5556" s="84"/>
      <c r="R5556" s="125"/>
      <c r="S5556" s="166"/>
      <c r="T5556" s="167"/>
    </row>
    <row r="5557" spans="1:20" s="121" customFormat="1" ht="20.100000000000001" customHeight="1" x14ac:dyDescent="0.3">
      <c r="A5557" s="80"/>
      <c r="B5557" s="110" t="str">
        <f>IF(E5557="","",VLOOKUP(E5557,[1]PROJECTES!$C$14:$G$5000,2,FALSE))</f>
        <v/>
      </c>
      <c r="C5557" s="80"/>
      <c r="D5557" s="283" t="str">
        <f>IF(E5557="","",VLOOKUP(E5557,[1]PROJECTES!$C$14:$G$5000,5,FALSE))</f>
        <v/>
      </c>
      <c r="E5557" s="79"/>
      <c r="F5557" s="110" t="str">
        <f>IF(I5557="","",VLOOKUP(I5557,[1]PROJECTES!$C$14:$G$5000,2,FALSE))</f>
        <v/>
      </c>
      <c r="G5557" s="112" t="str">
        <f>IF(E5557="","",VLOOKUP(E5557,[1]PROJECTES!$C$14:$G$5000,4,FALSE))</f>
        <v/>
      </c>
      <c r="H5557" s="95"/>
      <c r="I5557" s="113" t="str">
        <f>IF(H5557="","",VLOOKUP(H5557,BD!B$2:C$16,2,FALSE))</f>
        <v/>
      </c>
      <c r="J5557" s="114"/>
      <c r="K5557" s="115" t="str">
        <f t="shared" si="257"/>
        <v/>
      </c>
      <c r="L5557" s="116" t="str">
        <f t="shared" ca="1" si="258"/>
        <v>-</v>
      </c>
      <c r="M5557" s="111" t="str">
        <f>IF(E5557="","",VLOOKUP(E5557,[1]PROJECTES!$C$14:$Z$5000,21,FALSE))</f>
        <v/>
      </c>
      <c r="N5557" s="117"/>
      <c r="O5557" s="118" t="s">
        <v>222</v>
      </c>
      <c r="P5557" s="119"/>
      <c r="Q5557" s="84"/>
      <c r="R5557" s="125"/>
      <c r="S5557" s="166"/>
      <c r="T5557" s="167"/>
    </row>
    <row r="5558" spans="1:20" s="121" customFormat="1" ht="20.100000000000001" customHeight="1" x14ac:dyDescent="0.3">
      <c r="A5558" s="80"/>
      <c r="B5558" s="110" t="str">
        <f>IF(E5558="","",VLOOKUP(E5558,[1]PROJECTES!$C$14:$G$5000,2,FALSE))</f>
        <v/>
      </c>
      <c r="C5558" s="80"/>
      <c r="D5558" s="283" t="str">
        <f>IF(E5558="","",VLOOKUP(E5558,[1]PROJECTES!$C$14:$G$5000,5,FALSE))</f>
        <v/>
      </c>
      <c r="E5558" s="79"/>
      <c r="F5558" s="110" t="str">
        <f>IF(I5558="","",VLOOKUP(I5558,[1]PROJECTES!$C$14:$G$5000,2,FALSE))</f>
        <v/>
      </c>
      <c r="G5558" s="112" t="str">
        <f>IF(E5558="","",VLOOKUP(E5558,[1]PROJECTES!$C$14:$G$5000,4,FALSE))</f>
        <v/>
      </c>
      <c r="H5558" s="95"/>
      <c r="I5558" s="113" t="str">
        <f>IF(H5558="","",VLOOKUP(H5558,BD!B$2:C$16,2,FALSE))</f>
        <v/>
      </c>
      <c r="J5558" s="114"/>
      <c r="K5558" s="115" t="str">
        <f t="shared" si="257"/>
        <v/>
      </c>
      <c r="L5558" s="116" t="str">
        <f t="shared" ca="1" si="258"/>
        <v>-</v>
      </c>
      <c r="M5558" s="111" t="str">
        <f>IF(E5558="","",VLOOKUP(E5558,[1]PROJECTES!$C$14:$Z$5000,21,FALSE))</f>
        <v/>
      </c>
      <c r="N5558" s="117"/>
      <c r="O5558" s="118" t="s">
        <v>222</v>
      </c>
      <c r="P5558" s="119"/>
      <c r="Q5558" s="84"/>
      <c r="R5558" s="125"/>
      <c r="S5558" s="166"/>
      <c r="T5558" s="167"/>
    </row>
    <row r="5559" spans="1:20" s="121" customFormat="1" ht="20.100000000000001" customHeight="1" x14ac:dyDescent="0.3">
      <c r="A5559" s="80"/>
      <c r="B5559" s="110" t="str">
        <f>IF(E5559="","",VLOOKUP(E5559,[1]PROJECTES!$C$14:$G$5000,2,FALSE))</f>
        <v/>
      </c>
      <c r="C5559" s="80"/>
      <c r="D5559" s="283" t="str">
        <f>IF(E5559="","",VLOOKUP(E5559,[1]PROJECTES!$C$14:$G$5000,5,FALSE))</f>
        <v/>
      </c>
      <c r="E5559" s="79"/>
      <c r="F5559" s="110" t="str">
        <f>IF(I5559="","",VLOOKUP(I5559,[1]PROJECTES!$C$14:$G$5000,2,FALSE))</f>
        <v/>
      </c>
      <c r="G5559" s="112" t="str">
        <f>IF(E5559="","",VLOOKUP(E5559,[1]PROJECTES!$C$14:$G$5000,4,FALSE))</f>
        <v/>
      </c>
      <c r="H5559" s="95"/>
      <c r="I5559" s="113" t="str">
        <f>IF(H5559="","",VLOOKUP(H5559,BD!B$2:C$16,2,FALSE))</f>
        <v/>
      </c>
      <c r="J5559" s="114"/>
      <c r="K5559" s="115" t="str">
        <f t="shared" si="257"/>
        <v/>
      </c>
      <c r="L5559" s="116" t="str">
        <f t="shared" ca="1" si="258"/>
        <v>-</v>
      </c>
      <c r="M5559" s="111" t="str">
        <f>IF(E5559="","",VLOOKUP(E5559,[1]PROJECTES!$C$14:$Z$5000,21,FALSE))</f>
        <v/>
      </c>
      <c r="N5559" s="117"/>
      <c r="O5559" s="118" t="s">
        <v>222</v>
      </c>
      <c r="P5559" s="119"/>
      <c r="Q5559" s="84"/>
      <c r="R5559" s="125"/>
      <c r="S5559" s="166"/>
      <c r="T5559" s="167"/>
    </row>
    <row r="5560" spans="1:20" s="121" customFormat="1" ht="20.100000000000001" customHeight="1" x14ac:dyDescent="0.3">
      <c r="A5560" s="80"/>
      <c r="B5560" s="110" t="str">
        <f>IF(E5560="","",VLOOKUP(E5560,[1]PROJECTES!$C$14:$G$5000,2,FALSE))</f>
        <v/>
      </c>
      <c r="C5560" s="80"/>
      <c r="D5560" s="283" t="str">
        <f>IF(E5560="","",VLOOKUP(E5560,[1]PROJECTES!$C$14:$G$5000,5,FALSE))</f>
        <v/>
      </c>
      <c r="E5560" s="79"/>
      <c r="F5560" s="110" t="str">
        <f>IF(I5560="","",VLOOKUP(I5560,[1]PROJECTES!$C$14:$G$5000,2,FALSE))</f>
        <v/>
      </c>
      <c r="G5560" s="112" t="str">
        <f>IF(E5560="","",VLOOKUP(E5560,[1]PROJECTES!$C$14:$G$5000,4,FALSE))</f>
        <v/>
      </c>
      <c r="H5560" s="95"/>
      <c r="I5560" s="113" t="str">
        <f>IF(H5560="","",VLOOKUP(H5560,BD!B$2:C$16,2,FALSE))</f>
        <v/>
      </c>
      <c r="J5560" s="114"/>
      <c r="K5560" s="115" t="str">
        <f t="shared" si="257"/>
        <v/>
      </c>
      <c r="L5560" s="116" t="str">
        <f t="shared" ca="1" si="258"/>
        <v>-</v>
      </c>
      <c r="M5560" s="111" t="str">
        <f>IF(E5560="","",VLOOKUP(E5560,[1]PROJECTES!$C$14:$Z$5000,21,FALSE))</f>
        <v/>
      </c>
      <c r="N5560" s="117"/>
      <c r="O5560" s="118" t="s">
        <v>222</v>
      </c>
      <c r="P5560" s="119"/>
      <c r="Q5560" s="84"/>
      <c r="R5560" s="125"/>
      <c r="S5560" s="166"/>
      <c r="T5560" s="167"/>
    </row>
    <row r="5561" spans="1:20" s="121" customFormat="1" ht="20.100000000000001" customHeight="1" x14ac:dyDescent="0.3">
      <c r="A5561" s="80"/>
      <c r="B5561" s="110" t="str">
        <f>IF(E5561="","",VLOOKUP(E5561,[1]PROJECTES!$C$14:$G$5000,2,FALSE))</f>
        <v/>
      </c>
      <c r="C5561" s="80"/>
      <c r="D5561" s="283" t="str">
        <f>IF(E5561="","",VLOOKUP(E5561,[1]PROJECTES!$C$14:$G$5000,5,FALSE))</f>
        <v/>
      </c>
      <c r="E5561" s="79"/>
      <c r="F5561" s="110" t="str">
        <f>IF(I5561="","",VLOOKUP(I5561,[1]PROJECTES!$C$14:$G$5000,2,FALSE))</f>
        <v/>
      </c>
      <c r="G5561" s="112" t="str">
        <f>IF(E5561="","",VLOOKUP(E5561,[1]PROJECTES!$C$14:$G$5000,4,FALSE))</f>
        <v/>
      </c>
      <c r="H5561" s="95"/>
      <c r="I5561" s="113" t="str">
        <f>IF(H5561="","",VLOOKUP(H5561,BD!B$2:C$16,2,FALSE))</f>
        <v/>
      </c>
      <c r="J5561" s="114"/>
      <c r="K5561" s="115" t="str">
        <f t="shared" si="257"/>
        <v/>
      </c>
      <c r="L5561" s="116" t="str">
        <f t="shared" ca="1" si="258"/>
        <v>-</v>
      </c>
      <c r="M5561" s="111" t="str">
        <f>IF(E5561="","",VLOOKUP(E5561,[1]PROJECTES!$C$14:$Z$5000,21,FALSE))</f>
        <v/>
      </c>
      <c r="N5561" s="117"/>
      <c r="O5561" s="118" t="s">
        <v>222</v>
      </c>
      <c r="P5561" s="119"/>
      <c r="Q5561" s="84"/>
      <c r="R5561" s="125"/>
      <c r="S5561" s="166"/>
      <c r="T5561" s="167"/>
    </row>
    <row r="5562" spans="1:20" s="121" customFormat="1" ht="20.100000000000001" customHeight="1" x14ac:dyDescent="0.3">
      <c r="A5562" s="80"/>
      <c r="B5562" s="110" t="str">
        <f>IF(E5562="","",VLOOKUP(E5562,[1]PROJECTES!$C$14:$G$5000,2,FALSE))</f>
        <v/>
      </c>
      <c r="C5562" s="80"/>
      <c r="D5562" s="283" t="str">
        <f>IF(E5562="","",VLOOKUP(E5562,[1]PROJECTES!$C$14:$G$5000,5,FALSE))</f>
        <v/>
      </c>
      <c r="E5562" s="79"/>
      <c r="F5562" s="110" t="str">
        <f>IF(I5562="","",VLOOKUP(I5562,[1]PROJECTES!$C$14:$G$5000,2,FALSE))</f>
        <v/>
      </c>
      <c r="G5562" s="112" t="str">
        <f>IF(E5562="","",VLOOKUP(E5562,[1]PROJECTES!$C$14:$G$5000,4,FALSE))</f>
        <v/>
      </c>
      <c r="H5562" s="95"/>
      <c r="I5562" s="113" t="str">
        <f>IF(H5562="","",VLOOKUP(H5562,BD!B$2:C$16,2,FALSE))</f>
        <v/>
      </c>
      <c r="J5562" s="114"/>
      <c r="K5562" s="115" t="str">
        <f t="shared" si="257"/>
        <v/>
      </c>
      <c r="L5562" s="116" t="str">
        <f t="shared" ca="1" si="258"/>
        <v>-</v>
      </c>
      <c r="M5562" s="111" t="str">
        <f>IF(E5562="","",VLOOKUP(E5562,[1]PROJECTES!$C$14:$Z$5000,21,FALSE))</f>
        <v/>
      </c>
      <c r="N5562" s="117"/>
      <c r="O5562" s="118" t="s">
        <v>222</v>
      </c>
      <c r="P5562" s="119"/>
      <c r="Q5562" s="84"/>
      <c r="R5562" s="125"/>
      <c r="S5562" s="166"/>
      <c r="T5562" s="167"/>
    </row>
    <row r="5563" spans="1:20" s="121" customFormat="1" ht="20.100000000000001" customHeight="1" x14ac:dyDescent="0.3">
      <c r="A5563" s="80"/>
      <c r="B5563" s="110" t="str">
        <f>IF(E5563="","",VLOOKUP(E5563,[1]PROJECTES!$C$14:$G$5000,2,FALSE))</f>
        <v/>
      </c>
      <c r="C5563" s="80"/>
      <c r="D5563" s="283" t="str">
        <f>IF(E5563="","",VLOOKUP(E5563,[1]PROJECTES!$C$14:$G$5000,5,FALSE))</f>
        <v/>
      </c>
      <c r="E5563" s="79"/>
      <c r="F5563" s="110" t="str">
        <f>IF(I5563="","",VLOOKUP(I5563,[1]PROJECTES!$C$14:$G$5000,2,FALSE))</f>
        <v/>
      </c>
      <c r="G5563" s="112" t="str">
        <f>IF(E5563="","",VLOOKUP(E5563,[1]PROJECTES!$C$14:$G$5000,4,FALSE))</f>
        <v/>
      </c>
      <c r="H5563" s="95"/>
      <c r="I5563" s="113" t="str">
        <f>IF(H5563="","",VLOOKUP(H5563,BD!B$2:C$16,2,FALSE))</f>
        <v/>
      </c>
      <c r="J5563" s="114"/>
      <c r="K5563" s="115" t="str">
        <f t="shared" si="257"/>
        <v/>
      </c>
      <c r="L5563" s="116" t="str">
        <f t="shared" ca="1" si="258"/>
        <v>-</v>
      </c>
      <c r="M5563" s="111" t="str">
        <f>IF(E5563="","",VLOOKUP(E5563,[1]PROJECTES!$C$14:$Z$5000,21,FALSE))</f>
        <v/>
      </c>
      <c r="N5563" s="117"/>
      <c r="O5563" s="118" t="s">
        <v>222</v>
      </c>
      <c r="P5563" s="119"/>
      <c r="Q5563" s="84"/>
      <c r="R5563" s="125"/>
      <c r="S5563" s="166"/>
      <c r="T5563" s="167"/>
    </row>
    <row r="5564" spans="1:20" s="121" customFormat="1" ht="20.100000000000001" customHeight="1" x14ac:dyDescent="0.3">
      <c r="A5564" s="80"/>
      <c r="B5564" s="110" t="str">
        <f>IF(E5564="","",VLOOKUP(E5564,[1]PROJECTES!$C$14:$G$5000,2,FALSE))</f>
        <v/>
      </c>
      <c r="C5564" s="80"/>
      <c r="D5564" s="283" t="str">
        <f>IF(E5564="","",VLOOKUP(E5564,[1]PROJECTES!$C$14:$G$5000,5,FALSE))</f>
        <v/>
      </c>
      <c r="E5564" s="79"/>
      <c r="F5564" s="110" t="str">
        <f>IF(I5564="","",VLOOKUP(I5564,[1]PROJECTES!$C$14:$G$5000,2,FALSE))</f>
        <v/>
      </c>
      <c r="G5564" s="112" t="str">
        <f>IF(E5564="","",VLOOKUP(E5564,[1]PROJECTES!$C$14:$G$5000,4,FALSE))</f>
        <v/>
      </c>
      <c r="H5564" s="95"/>
      <c r="I5564" s="113" t="str">
        <f>IF(H5564="","",VLOOKUP(H5564,BD!B$2:C$16,2,FALSE))</f>
        <v/>
      </c>
      <c r="J5564" s="114"/>
      <c r="K5564" s="115" t="str">
        <f t="shared" si="257"/>
        <v/>
      </c>
      <c r="L5564" s="116" t="str">
        <f t="shared" ca="1" si="258"/>
        <v>-</v>
      </c>
      <c r="M5564" s="111" t="str">
        <f>IF(E5564="","",VLOOKUP(E5564,[1]PROJECTES!$C$14:$Z$5000,21,FALSE))</f>
        <v/>
      </c>
      <c r="N5564" s="117"/>
      <c r="O5564" s="118" t="s">
        <v>222</v>
      </c>
      <c r="P5564" s="119"/>
      <c r="Q5564" s="84"/>
      <c r="R5564" s="125"/>
      <c r="S5564" s="166"/>
      <c r="T5564" s="167"/>
    </row>
    <row r="5565" spans="1:20" s="121" customFormat="1" ht="20.100000000000001" customHeight="1" x14ac:dyDescent="0.3">
      <c r="A5565" s="80"/>
      <c r="B5565" s="110" t="str">
        <f>IF(E5565="","",VLOOKUP(E5565,[1]PROJECTES!$C$14:$G$5000,2,FALSE))</f>
        <v/>
      </c>
      <c r="C5565" s="80"/>
      <c r="D5565" s="283" t="str">
        <f>IF(E5565="","",VLOOKUP(E5565,[1]PROJECTES!$C$14:$G$5000,5,FALSE))</f>
        <v/>
      </c>
      <c r="E5565" s="79"/>
      <c r="F5565" s="110" t="str">
        <f>IF(I5565="","",VLOOKUP(I5565,[1]PROJECTES!$C$14:$G$5000,2,FALSE))</f>
        <v/>
      </c>
      <c r="G5565" s="112" t="str">
        <f>IF(E5565="","",VLOOKUP(E5565,[1]PROJECTES!$C$14:$G$5000,4,FALSE))</f>
        <v/>
      </c>
      <c r="H5565" s="95"/>
      <c r="I5565" s="113" t="str">
        <f>IF(H5565="","",VLOOKUP(H5565,BD!B$2:C$16,2,FALSE))</f>
        <v/>
      </c>
      <c r="J5565" s="114"/>
      <c r="K5565" s="115" t="str">
        <f t="shared" si="257"/>
        <v/>
      </c>
      <c r="L5565" s="116" t="str">
        <f t="shared" ca="1" si="258"/>
        <v>-</v>
      </c>
      <c r="M5565" s="111" t="str">
        <f>IF(E5565="","",VLOOKUP(E5565,[1]PROJECTES!$C$14:$Z$5000,21,FALSE))</f>
        <v/>
      </c>
      <c r="N5565" s="117"/>
      <c r="O5565" s="118" t="s">
        <v>222</v>
      </c>
      <c r="P5565" s="119"/>
      <c r="Q5565" s="84"/>
      <c r="R5565" s="125"/>
      <c r="S5565" s="166"/>
      <c r="T5565" s="167"/>
    </row>
    <row r="5566" spans="1:20" s="121" customFormat="1" ht="20.100000000000001" customHeight="1" x14ac:dyDescent="0.3">
      <c r="A5566" s="80"/>
      <c r="B5566" s="110" t="str">
        <f>IF(E5566="","",VLOOKUP(E5566,[1]PROJECTES!$C$14:$G$5000,2,FALSE))</f>
        <v/>
      </c>
      <c r="C5566" s="80"/>
      <c r="D5566" s="283" t="str">
        <f>IF(E5566="","",VLOOKUP(E5566,[1]PROJECTES!$C$14:$G$5000,5,FALSE))</f>
        <v/>
      </c>
      <c r="E5566" s="79"/>
      <c r="F5566" s="110" t="str">
        <f>IF(I5566="","",VLOOKUP(I5566,[1]PROJECTES!$C$14:$G$5000,2,FALSE))</f>
        <v/>
      </c>
      <c r="G5566" s="112" t="str">
        <f>IF(E5566="","",VLOOKUP(E5566,[1]PROJECTES!$C$14:$G$5000,4,FALSE))</f>
        <v/>
      </c>
      <c r="H5566" s="95"/>
      <c r="I5566" s="113" t="str">
        <f>IF(H5566="","",VLOOKUP(H5566,BD!B$2:C$16,2,FALSE))</f>
        <v/>
      </c>
      <c r="J5566" s="114"/>
      <c r="K5566" s="115" t="str">
        <f t="shared" si="257"/>
        <v/>
      </c>
      <c r="L5566" s="116" t="str">
        <f t="shared" ca="1" si="258"/>
        <v>-</v>
      </c>
      <c r="M5566" s="111" t="str">
        <f>IF(E5566="","",VLOOKUP(E5566,[1]PROJECTES!$C$14:$Z$5000,21,FALSE))</f>
        <v/>
      </c>
      <c r="N5566" s="117"/>
      <c r="O5566" s="118" t="s">
        <v>222</v>
      </c>
      <c r="P5566" s="119"/>
      <c r="Q5566" s="84"/>
      <c r="R5566" s="125"/>
      <c r="S5566" s="166"/>
      <c r="T5566" s="167"/>
    </row>
    <row r="5567" spans="1:20" s="121" customFormat="1" ht="20.100000000000001" customHeight="1" x14ac:dyDescent="0.3">
      <c r="A5567" s="80"/>
      <c r="B5567" s="110" t="str">
        <f>IF(E5567="","",VLOOKUP(E5567,[1]PROJECTES!$C$14:$G$5000,2,FALSE))</f>
        <v/>
      </c>
      <c r="C5567" s="80"/>
      <c r="D5567" s="283" t="str">
        <f>IF(E5567="","",VLOOKUP(E5567,[1]PROJECTES!$C$14:$G$5000,5,FALSE))</f>
        <v/>
      </c>
      <c r="E5567" s="79"/>
      <c r="F5567" s="110" t="str">
        <f>IF(I5567="","",VLOOKUP(I5567,[1]PROJECTES!$C$14:$G$5000,2,FALSE))</f>
        <v/>
      </c>
      <c r="G5567" s="112" t="str">
        <f>IF(E5567="","",VLOOKUP(E5567,[1]PROJECTES!$C$14:$G$5000,4,FALSE))</f>
        <v/>
      </c>
      <c r="H5567" s="95"/>
      <c r="I5567" s="113" t="str">
        <f>IF(H5567="","",VLOOKUP(H5567,BD!B$2:C$16,2,FALSE))</f>
        <v/>
      </c>
      <c r="J5567" s="114"/>
      <c r="K5567" s="115" t="str">
        <f t="shared" si="257"/>
        <v/>
      </c>
      <c r="L5567" s="116" t="str">
        <f t="shared" ca="1" si="258"/>
        <v>-</v>
      </c>
      <c r="M5567" s="111" t="str">
        <f>IF(E5567="","",VLOOKUP(E5567,[1]PROJECTES!$C$14:$Z$5000,21,FALSE))</f>
        <v/>
      </c>
      <c r="N5567" s="117"/>
      <c r="O5567" s="118" t="s">
        <v>222</v>
      </c>
      <c r="P5567" s="119"/>
      <c r="Q5567" s="84"/>
      <c r="R5567" s="125"/>
      <c r="S5567" s="166"/>
      <c r="T5567" s="167"/>
    </row>
    <row r="5568" spans="1:20" s="121" customFormat="1" ht="20.100000000000001" customHeight="1" x14ac:dyDescent="0.3">
      <c r="A5568" s="80"/>
      <c r="B5568" s="110" t="str">
        <f>IF(E5568="","",VLOOKUP(E5568,[1]PROJECTES!$C$14:$G$5000,2,FALSE))</f>
        <v/>
      </c>
      <c r="C5568" s="80"/>
      <c r="D5568" s="283" t="str">
        <f>IF(E5568="","",VLOOKUP(E5568,[1]PROJECTES!$C$14:$G$5000,5,FALSE))</f>
        <v/>
      </c>
      <c r="E5568" s="79"/>
      <c r="F5568" s="110" t="str">
        <f>IF(I5568="","",VLOOKUP(I5568,[1]PROJECTES!$C$14:$G$5000,2,FALSE))</f>
        <v/>
      </c>
      <c r="G5568" s="112" t="str">
        <f>IF(E5568="","",VLOOKUP(E5568,[1]PROJECTES!$C$14:$G$5000,4,FALSE))</f>
        <v/>
      </c>
      <c r="H5568" s="95"/>
      <c r="I5568" s="113" t="str">
        <f>IF(H5568="","",VLOOKUP(H5568,BD!B$2:C$16,2,FALSE))</f>
        <v/>
      </c>
      <c r="J5568" s="114"/>
      <c r="K5568" s="115" t="str">
        <f t="shared" si="257"/>
        <v/>
      </c>
      <c r="L5568" s="116" t="str">
        <f t="shared" ca="1" si="258"/>
        <v>-</v>
      </c>
      <c r="M5568" s="111" t="str">
        <f>IF(E5568="","",VLOOKUP(E5568,[1]PROJECTES!$C$14:$Z$5000,21,FALSE))</f>
        <v/>
      </c>
      <c r="N5568" s="117"/>
      <c r="O5568" s="118" t="s">
        <v>222</v>
      </c>
      <c r="P5568" s="119"/>
      <c r="Q5568" s="84"/>
      <c r="R5568" s="125"/>
      <c r="S5568" s="166"/>
      <c r="T5568" s="167"/>
    </row>
    <row r="5569" spans="1:20" s="121" customFormat="1" ht="20.100000000000001" customHeight="1" x14ac:dyDescent="0.3">
      <c r="A5569" s="80"/>
      <c r="B5569" s="110" t="str">
        <f>IF(E5569="","",VLOOKUP(E5569,[1]PROJECTES!$C$14:$G$5000,2,FALSE))</f>
        <v/>
      </c>
      <c r="C5569" s="80"/>
      <c r="D5569" s="283" t="str">
        <f>IF(E5569="","",VLOOKUP(E5569,[1]PROJECTES!$C$14:$G$5000,5,FALSE))</f>
        <v/>
      </c>
      <c r="E5569" s="79"/>
      <c r="F5569" s="110" t="str">
        <f>IF(I5569="","",VLOOKUP(I5569,[1]PROJECTES!$C$14:$G$5000,2,FALSE))</f>
        <v/>
      </c>
      <c r="G5569" s="112" t="str">
        <f>IF(E5569="","",VLOOKUP(E5569,[1]PROJECTES!$C$14:$G$5000,4,FALSE))</f>
        <v/>
      </c>
      <c r="H5569" s="95"/>
      <c r="I5569" s="113" t="str">
        <f>IF(H5569="","",VLOOKUP(H5569,BD!B$2:C$16,2,FALSE))</f>
        <v/>
      </c>
      <c r="J5569" s="114"/>
      <c r="K5569" s="115" t="str">
        <f t="shared" si="257"/>
        <v/>
      </c>
      <c r="L5569" s="116" t="str">
        <f t="shared" ca="1" si="258"/>
        <v>-</v>
      </c>
      <c r="M5569" s="111" t="str">
        <f>IF(E5569="","",VLOOKUP(E5569,[1]PROJECTES!$C$14:$Z$5000,21,FALSE))</f>
        <v/>
      </c>
      <c r="N5569" s="117"/>
      <c r="O5569" s="118" t="s">
        <v>222</v>
      </c>
      <c r="P5569" s="119"/>
      <c r="Q5569" s="84"/>
      <c r="R5569" s="125"/>
      <c r="S5569" s="166"/>
      <c r="T5569" s="167"/>
    </row>
    <row r="5570" spans="1:20" s="121" customFormat="1" ht="20.100000000000001" customHeight="1" x14ac:dyDescent="0.3">
      <c r="A5570" s="80"/>
      <c r="B5570" s="110" t="str">
        <f>IF(E5570="","",VLOOKUP(E5570,[1]PROJECTES!$C$14:$G$5000,2,FALSE))</f>
        <v/>
      </c>
      <c r="C5570" s="80"/>
      <c r="D5570" s="283" t="str">
        <f>IF(E5570="","",VLOOKUP(E5570,[1]PROJECTES!$C$14:$G$5000,5,FALSE))</f>
        <v/>
      </c>
      <c r="E5570" s="79"/>
      <c r="F5570" s="110" t="str">
        <f>IF(I5570="","",VLOOKUP(I5570,[1]PROJECTES!$C$14:$G$5000,2,FALSE))</f>
        <v/>
      </c>
      <c r="G5570" s="112" t="str">
        <f>IF(E5570="","",VLOOKUP(E5570,[1]PROJECTES!$C$14:$G$5000,4,FALSE))</f>
        <v/>
      </c>
      <c r="H5570" s="95"/>
      <c r="I5570" s="113" t="str">
        <f>IF(H5570="","",VLOOKUP(H5570,BD!B$2:C$16,2,FALSE))</f>
        <v/>
      </c>
      <c r="J5570" s="114"/>
      <c r="K5570" s="115" t="str">
        <f t="shared" si="257"/>
        <v/>
      </c>
      <c r="L5570" s="116" t="str">
        <f t="shared" ca="1" si="258"/>
        <v>-</v>
      </c>
      <c r="M5570" s="111" t="str">
        <f>IF(E5570="","",VLOOKUP(E5570,[1]PROJECTES!$C$14:$Z$5000,21,FALSE))</f>
        <v/>
      </c>
      <c r="N5570" s="117"/>
      <c r="O5570" s="118" t="s">
        <v>222</v>
      </c>
      <c r="P5570" s="119"/>
      <c r="Q5570" s="84"/>
      <c r="R5570" s="125"/>
      <c r="S5570" s="166"/>
      <c r="T5570" s="167"/>
    </row>
    <row r="5571" spans="1:20" s="121" customFormat="1" ht="20.100000000000001" customHeight="1" x14ac:dyDescent="0.3">
      <c r="A5571" s="80"/>
      <c r="B5571" s="110" t="str">
        <f>IF(E5571="","",VLOOKUP(E5571,[1]PROJECTES!$C$14:$G$5000,2,FALSE))</f>
        <v/>
      </c>
      <c r="C5571" s="80"/>
      <c r="D5571" s="283" t="str">
        <f>IF(E5571="","",VLOOKUP(E5571,[1]PROJECTES!$C$14:$G$5000,5,FALSE))</f>
        <v/>
      </c>
      <c r="E5571" s="79"/>
      <c r="F5571" s="110" t="str">
        <f>IF(I5571="","",VLOOKUP(I5571,[1]PROJECTES!$C$14:$G$5000,2,FALSE))</f>
        <v/>
      </c>
      <c r="G5571" s="112" t="str">
        <f>IF(E5571="","",VLOOKUP(E5571,[1]PROJECTES!$C$14:$G$5000,4,FALSE))</f>
        <v/>
      </c>
      <c r="H5571" s="95"/>
      <c r="I5571" s="113" t="str">
        <f>IF(H5571="","",VLOOKUP(H5571,BD!B$2:C$16,2,FALSE))</f>
        <v/>
      </c>
      <c r="J5571" s="114"/>
      <c r="K5571" s="115" t="str">
        <f t="shared" ref="K5571:K5599" si="273">IF(J5571="","",WEEKNUM(J5571,2)-0)</f>
        <v/>
      </c>
      <c r="L5571" s="116" t="str">
        <f t="shared" ref="L5571:L5600" ca="1" si="274">IF(M5571="","-",IF(G5571="TA","-",+M5571-TODAY()))</f>
        <v>-</v>
      </c>
      <c r="M5571" s="111" t="str">
        <f>IF(E5571="","",VLOOKUP(E5571,[1]PROJECTES!$C$14:$Z$5000,21,FALSE))</f>
        <v/>
      </c>
      <c r="N5571" s="117"/>
      <c r="O5571" s="118" t="s">
        <v>222</v>
      </c>
      <c r="P5571" s="119"/>
      <c r="Q5571" s="84"/>
      <c r="R5571" s="125"/>
      <c r="S5571" s="166"/>
      <c r="T5571" s="167"/>
    </row>
    <row r="5572" spans="1:20" s="121" customFormat="1" ht="20.100000000000001" customHeight="1" x14ac:dyDescent="0.3">
      <c r="A5572" s="80"/>
      <c r="B5572" s="110" t="str">
        <f>IF(E5572="","",VLOOKUP(E5572,[1]PROJECTES!$C$14:$G$5000,2,FALSE))</f>
        <v/>
      </c>
      <c r="C5572" s="80"/>
      <c r="D5572" s="283" t="str">
        <f>IF(E5572="","",VLOOKUP(E5572,[1]PROJECTES!$C$14:$G$5000,5,FALSE))</f>
        <v/>
      </c>
      <c r="E5572" s="79"/>
      <c r="F5572" s="110" t="str">
        <f>IF(I5572="","",VLOOKUP(I5572,[1]PROJECTES!$C$14:$G$5000,2,FALSE))</f>
        <v/>
      </c>
      <c r="G5572" s="112" t="str">
        <f>IF(E5572="","",VLOOKUP(E5572,[1]PROJECTES!$C$14:$G$5000,4,FALSE))</f>
        <v/>
      </c>
      <c r="H5572" s="95"/>
      <c r="I5572" s="113" t="str">
        <f>IF(H5572="","",VLOOKUP(H5572,BD!B$2:C$16,2,FALSE))</f>
        <v/>
      </c>
      <c r="J5572" s="114"/>
      <c r="K5572" s="115" t="str">
        <f t="shared" si="273"/>
        <v/>
      </c>
      <c r="L5572" s="116" t="str">
        <f t="shared" ca="1" si="274"/>
        <v>-</v>
      </c>
      <c r="M5572" s="111" t="str">
        <f>IF(E5572="","",VLOOKUP(E5572,[1]PROJECTES!$C$14:$Z$5000,21,FALSE))</f>
        <v/>
      </c>
      <c r="N5572" s="117"/>
      <c r="O5572" s="118" t="s">
        <v>222</v>
      </c>
      <c r="P5572" s="119"/>
      <c r="Q5572" s="84"/>
      <c r="R5572" s="125"/>
      <c r="S5572" s="166"/>
      <c r="T5572" s="167"/>
    </row>
    <row r="5573" spans="1:20" s="121" customFormat="1" ht="20.100000000000001" customHeight="1" x14ac:dyDescent="0.3">
      <c r="A5573" s="80"/>
      <c r="B5573" s="110" t="str">
        <f>IF(E5573="","",VLOOKUP(E5573,[1]PROJECTES!$C$14:$G$5000,2,FALSE))</f>
        <v/>
      </c>
      <c r="C5573" s="80"/>
      <c r="D5573" s="283" t="str">
        <f>IF(E5573="","",VLOOKUP(E5573,[1]PROJECTES!$C$14:$G$5000,5,FALSE))</f>
        <v/>
      </c>
      <c r="E5573" s="79"/>
      <c r="F5573" s="110" t="str">
        <f>IF(I5573="","",VLOOKUP(I5573,[1]PROJECTES!$C$14:$G$5000,2,FALSE))</f>
        <v/>
      </c>
      <c r="G5573" s="112" t="str">
        <f>IF(E5573="","",VLOOKUP(E5573,[1]PROJECTES!$C$14:$G$5000,4,FALSE))</f>
        <v/>
      </c>
      <c r="H5573" s="95"/>
      <c r="I5573" s="113" t="str">
        <f>IF(H5573="","",VLOOKUP(H5573,BD!B$2:C$16,2,FALSE))</f>
        <v/>
      </c>
      <c r="J5573" s="114"/>
      <c r="K5573" s="115" t="str">
        <f t="shared" si="273"/>
        <v/>
      </c>
      <c r="L5573" s="116" t="str">
        <f t="shared" ca="1" si="274"/>
        <v>-</v>
      </c>
      <c r="M5573" s="111" t="str">
        <f>IF(E5573="","",VLOOKUP(E5573,[1]PROJECTES!$C$14:$Z$5000,21,FALSE))</f>
        <v/>
      </c>
      <c r="N5573" s="117"/>
      <c r="O5573" s="118" t="s">
        <v>222</v>
      </c>
      <c r="P5573" s="119"/>
      <c r="Q5573" s="84"/>
      <c r="R5573" s="125"/>
      <c r="S5573" s="166"/>
      <c r="T5573" s="167"/>
    </row>
    <row r="5574" spans="1:20" s="121" customFormat="1" ht="20.100000000000001" customHeight="1" x14ac:dyDescent="0.3">
      <c r="A5574" s="80"/>
      <c r="B5574" s="110" t="str">
        <f>IF(E5574="","",VLOOKUP(E5574,[1]PROJECTES!$C$14:$G$5000,2,FALSE))</f>
        <v/>
      </c>
      <c r="C5574" s="80"/>
      <c r="D5574" s="283" t="str">
        <f>IF(E5574="","",VLOOKUP(E5574,[1]PROJECTES!$C$14:$G$5000,5,FALSE))</f>
        <v/>
      </c>
      <c r="E5574" s="79"/>
      <c r="F5574" s="110" t="str">
        <f>IF(I5574="","",VLOOKUP(I5574,[1]PROJECTES!$C$14:$G$5000,2,FALSE))</f>
        <v/>
      </c>
      <c r="G5574" s="112" t="str">
        <f>IF(E5574="","",VLOOKUP(E5574,[1]PROJECTES!$C$14:$G$5000,4,FALSE))</f>
        <v/>
      </c>
      <c r="H5574" s="95"/>
      <c r="I5574" s="113" t="str">
        <f>IF(H5574="","",VLOOKUP(H5574,BD!B$2:C$16,2,FALSE))</f>
        <v/>
      </c>
      <c r="J5574" s="114"/>
      <c r="K5574" s="115" t="str">
        <f t="shared" si="273"/>
        <v/>
      </c>
      <c r="L5574" s="116" t="str">
        <f t="shared" ca="1" si="274"/>
        <v>-</v>
      </c>
      <c r="M5574" s="111" t="str">
        <f>IF(E5574="","",VLOOKUP(E5574,[1]PROJECTES!$C$14:$Z$5000,21,FALSE))</f>
        <v/>
      </c>
      <c r="N5574" s="117"/>
      <c r="O5574" s="118" t="s">
        <v>222</v>
      </c>
      <c r="P5574" s="119"/>
      <c r="Q5574" s="84"/>
      <c r="R5574" s="125"/>
      <c r="S5574" s="166"/>
      <c r="T5574" s="167"/>
    </row>
    <row r="5575" spans="1:20" s="121" customFormat="1" ht="20.100000000000001" customHeight="1" x14ac:dyDescent="0.3">
      <c r="A5575" s="80"/>
      <c r="B5575" s="110" t="str">
        <f>IF(E5575="","",VLOOKUP(E5575,[1]PROJECTES!$C$14:$G$5000,2,FALSE))</f>
        <v/>
      </c>
      <c r="C5575" s="80"/>
      <c r="D5575" s="283" t="str">
        <f>IF(E5575="","",VLOOKUP(E5575,[1]PROJECTES!$C$14:$G$5000,5,FALSE))</f>
        <v/>
      </c>
      <c r="E5575" s="79"/>
      <c r="F5575" s="110" t="str">
        <f>IF(I5575="","",VLOOKUP(I5575,[1]PROJECTES!$C$14:$G$5000,2,FALSE))</f>
        <v/>
      </c>
      <c r="G5575" s="112" t="str">
        <f>IF(E5575="","",VLOOKUP(E5575,[1]PROJECTES!$C$14:$G$5000,4,FALSE))</f>
        <v/>
      </c>
      <c r="H5575" s="95"/>
      <c r="I5575" s="113" t="str">
        <f>IF(H5575="","",VLOOKUP(H5575,BD!B$2:C$16,2,FALSE))</f>
        <v/>
      </c>
      <c r="J5575" s="114"/>
      <c r="K5575" s="115" t="str">
        <f t="shared" si="273"/>
        <v/>
      </c>
      <c r="L5575" s="116" t="str">
        <f t="shared" ca="1" si="274"/>
        <v>-</v>
      </c>
      <c r="M5575" s="111" t="str">
        <f>IF(E5575="","",VLOOKUP(E5575,[1]PROJECTES!$C$14:$Z$5000,21,FALSE))</f>
        <v/>
      </c>
      <c r="N5575" s="117"/>
      <c r="O5575" s="118" t="s">
        <v>222</v>
      </c>
      <c r="P5575" s="119"/>
      <c r="Q5575" s="84"/>
      <c r="R5575" s="125"/>
      <c r="S5575" s="166"/>
      <c r="T5575" s="167"/>
    </row>
    <row r="5576" spans="1:20" s="121" customFormat="1" ht="20.100000000000001" customHeight="1" x14ac:dyDescent="0.3">
      <c r="A5576" s="80"/>
      <c r="B5576" s="110" t="str">
        <f>IF(E5576="","",VLOOKUP(E5576,[1]PROJECTES!$C$14:$G$5000,2,FALSE))</f>
        <v/>
      </c>
      <c r="C5576" s="80"/>
      <c r="D5576" s="283" t="str">
        <f>IF(E5576="","",VLOOKUP(E5576,[1]PROJECTES!$C$14:$G$5000,5,FALSE))</f>
        <v/>
      </c>
      <c r="E5576" s="79"/>
      <c r="F5576" s="110" t="str">
        <f>IF(I5576="","",VLOOKUP(I5576,[1]PROJECTES!$C$14:$G$5000,2,FALSE))</f>
        <v/>
      </c>
      <c r="G5576" s="112" t="str">
        <f>IF(E5576="","",VLOOKUP(E5576,[1]PROJECTES!$C$14:$G$5000,4,FALSE))</f>
        <v/>
      </c>
      <c r="H5576" s="95"/>
      <c r="I5576" s="113" t="str">
        <f>IF(H5576="","",VLOOKUP(H5576,BD!B$2:C$16,2,FALSE))</f>
        <v/>
      </c>
      <c r="J5576" s="114"/>
      <c r="K5576" s="115" t="str">
        <f t="shared" si="273"/>
        <v/>
      </c>
      <c r="L5576" s="116" t="str">
        <f t="shared" ca="1" si="274"/>
        <v>-</v>
      </c>
      <c r="M5576" s="111" t="str">
        <f>IF(E5576="","",VLOOKUP(E5576,[1]PROJECTES!$C$14:$Z$5000,21,FALSE))</f>
        <v/>
      </c>
      <c r="N5576" s="117"/>
      <c r="O5576" s="118" t="s">
        <v>222</v>
      </c>
      <c r="P5576" s="119"/>
      <c r="Q5576" s="84"/>
      <c r="R5576" s="125"/>
      <c r="S5576" s="166"/>
      <c r="T5576" s="167"/>
    </row>
    <row r="5577" spans="1:20" s="121" customFormat="1" ht="20.100000000000001" customHeight="1" x14ac:dyDescent="0.3">
      <c r="A5577" s="80"/>
      <c r="B5577" s="110" t="str">
        <f>IF(E5577="","",VLOOKUP(E5577,[1]PROJECTES!$C$14:$G$5000,2,FALSE))</f>
        <v/>
      </c>
      <c r="C5577" s="80"/>
      <c r="D5577" s="283" t="str">
        <f>IF(E5577="","",VLOOKUP(E5577,[1]PROJECTES!$C$14:$G$5000,5,FALSE))</f>
        <v/>
      </c>
      <c r="E5577" s="79"/>
      <c r="F5577" s="110" t="str">
        <f>IF(I5577="","",VLOOKUP(I5577,[1]PROJECTES!$C$14:$G$5000,2,FALSE))</f>
        <v/>
      </c>
      <c r="G5577" s="112" t="str">
        <f>IF(E5577="","",VLOOKUP(E5577,[1]PROJECTES!$C$14:$G$5000,4,FALSE))</f>
        <v/>
      </c>
      <c r="H5577" s="95"/>
      <c r="I5577" s="113" t="str">
        <f>IF(H5577="","",VLOOKUP(H5577,BD!B$2:C$16,2,FALSE))</f>
        <v/>
      </c>
      <c r="J5577" s="144"/>
      <c r="K5577" s="115" t="str">
        <f t="shared" si="273"/>
        <v/>
      </c>
      <c r="L5577" s="116" t="str">
        <f t="shared" ca="1" si="274"/>
        <v>-</v>
      </c>
      <c r="M5577" s="111" t="str">
        <f>IF(E5577="","",VLOOKUP(E5577,[1]PROJECTES!$C$14:$Z$5000,21,FALSE))</f>
        <v/>
      </c>
      <c r="N5577" s="117"/>
      <c r="O5577" s="118" t="s">
        <v>222</v>
      </c>
      <c r="P5577" s="119"/>
      <c r="Q5577" s="84"/>
      <c r="R5577" s="125"/>
      <c r="S5577" s="166"/>
      <c r="T5577" s="167"/>
    </row>
    <row r="5578" spans="1:20" s="121" customFormat="1" ht="20.100000000000001" customHeight="1" x14ac:dyDescent="0.3">
      <c r="A5578" s="80"/>
      <c r="B5578" s="110" t="str">
        <f>IF(E5578="","",VLOOKUP(E5578,[1]PROJECTES!$C$14:$G$5000,2,FALSE))</f>
        <v/>
      </c>
      <c r="C5578" s="80"/>
      <c r="D5578" s="283" t="str">
        <f>IF(E5578="","",VLOOKUP(E5578,[1]PROJECTES!$C$14:$G$5000,5,FALSE))</f>
        <v/>
      </c>
      <c r="E5578" s="79"/>
      <c r="F5578" s="110" t="str">
        <f>IF(I5578="","",VLOOKUP(I5578,[1]PROJECTES!$C$14:$G$5000,2,FALSE))</f>
        <v/>
      </c>
      <c r="G5578" s="112" t="str">
        <f>IF(E5578="","",VLOOKUP(E5578,[1]PROJECTES!$C$14:$G$5000,4,FALSE))</f>
        <v/>
      </c>
      <c r="H5578" s="95"/>
      <c r="I5578" s="113" t="str">
        <f>IF(H5578="","",VLOOKUP(H5578,BD!B$2:C$16,2,FALSE))</f>
        <v/>
      </c>
      <c r="J5578" s="114"/>
      <c r="K5578" s="115" t="str">
        <f t="shared" si="273"/>
        <v/>
      </c>
      <c r="L5578" s="116" t="str">
        <f t="shared" ca="1" si="274"/>
        <v>-</v>
      </c>
      <c r="M5578" s="111" t="str">
        <f>IF(E5578="","",VLOOKUP(E5578,[1]PROJECTES!$C$14:$Z$5000,21,FALSE))</f>
        <v/>
      </c>
      <c r="N5578" s="117"/>
      <c r="O5578" s="118" t="s">
        <v>222</v>
      </c>
      <c r="P5578" s="119"/>
      <c r="Q5578" s="84"/>
      <c r="R5578" s="125"/>
      <c r="S5578" s="166"/>
      <c r="T5578" s="167"/>
    </row>
    <row r="5579" spans="1:20" s="121" customFormat="1" ht="20.100000000000001" customHeight="1" x14ac:dyDescent="0.3">
      <c r="A5579" s="80"/>
      <c r="B5579" s="110" t="str">
        <f>IF(E5579="","",VLOOKUP(E5579,[1]PROJECTES!$C$14:$G$5000,2,FALSE))</f>
        <v/>
      </c>
      <c r="C5579" s="80"/>
      <c r="D5579" s="283" t="str">
        <f>IF(E5579="","",VLOOKUP(E5579,[1]PROJECTES!$C$14:$G$5000,5,FALSE))</f>
        <v/>
      </c>
      <c r="E5579" s="79"/>
      <c r="F5579" s="110" t="str">
        <f>IF(I5579="","",VLOOKUP(I5579,[1]PROJECTES!$C$14:$G$5000,2,FALSE))</f>
        <v/>
      </c>
      <c r="G5579" s="112" t="str">
        <f>IF(E5579="","",VLOOKUP(E5579,[1]PROJECTES!$C$14:$G$5000,4,FALSE))</f>
        <v/>
      </c>
      <c r="H5579" s="95"/>
      <c r="I5579" s="113" t="str">
        <f>IF(H5579="","",VLOOKUP(H5579,BD!B$2:C$16,2,FALSE))</f>
        <v/>
      </c>
      <c r="J5579" s="114"/>
      <c r="K5579" s="115" t="str">
        <f t="shared" si="273"/>
        <v/>
      </c>
      <c r="L5579" s="116" t="str">
        <f t="shared" ca="1" si="274"/>
        <v>-</v>
      </c>
      <c r="M5579" s="111" t="str">
        <f>IF(E5579="","",VLOOKUP(E5579,[1]PROJECTES!$C$14:$Z$5000,21,FALSE))</f>
        <v/>
      </c>
      <c r="N5579" s="117"/>
      <c r="O5579" s="118" t="s">
        <v>222</v>
      </c>
      <c r="P5579" s="119"/>
      <c r="Q5579" s="84"/>
      <c r="R5579" s="125"/>
      <c r="S5579" s="166"/>
      <c r="T5579" s="167"/>
    </row>
    <row r="5580" spans="1:20" s="121" customFormat="1" ht="20.100000000000001" customHeight="1" x14ac:dyDescent="0.3">
      <c r="A5580" s="80"/>
      <c r="B5580" s="110" t="str">
        <f>IF(E5580="","",VLOOKUP(E5580,[1]PROJECTES!$C$14:$G$5000,2,FALSE))</f>
        <v/>
      </c>
      <c r="C5580" s="80"/>
      <c r="D5580" s="283" t="str">
        <f>IF(E5580="","",VLOOKUP(E5580,[1]PROJECTES!$C$14:$G$5000,5,FALSE))</f>
        <v/>
      </c>
      <c r="E5580" s="79"/>
      <c r="F5580" s="110" t="str">
        <f>IF(I5580="","",VLOOKUP(I5580,[1]PROJECTES!$C$14:$G$5000,2,FALSE))</f>
        <v/>
      </c>
      <c r="G5580" s="112" t="str">
        <f>IF(E5580="","",VLOOKUP(E5580,[1]PROJECTES!$C$14:$G$5000,4,FALSE))</f>
        <v/>
      </c>
      <c r="H5580" s="95"/>
      <c r="I5580" s="113" t="str">
        <f>IF(H5580="","",VLOOKUP(H5580,BD!B$2:C$16,2,FALSE))</f>
        <v/>
      </c>
      <c r="J5580" s="114"/>
      <c r="K5580" s="115" t="str">
        <f t="shared" si="273"/>
        <v/>
      </c>
      <c r="L5580" s="116" t="str">
        <f t="shared" ca="1" si="274"/>
        <v>-</v>
      </c>
      <c r="M5580" s="111" t="str">
        <f>IF(E5580="","",VLOOKUP(E5580,[1]PROJECTES!$C$14:$Z$5000,21,FALSE))</f>
        <v/>
      </c>
      <c r="N5580" s="117"/>
      <c r="O5580" s="118" t="s">
        <v>222</v>
      </c>
      <c r="P5580" s="119"/>
      <c r="Q5580" s="84"/>
      <c r="R5580" s="125"/>
      <c r="S5580" s="166"/>
      <c r="T5580" s="167"/>
    </row>
    <row r="5581" spans="1:20" s="121" customFormat="1" ht="20.100000000000001" customHeight="1" x14ac:dyDescent="0.3">
      <c r="A5581" s="80"/>
      <c r="B5581" s="110" t="str">
        <f>IF(E5581="","",VLOOKUP(E5581,[1]PROJECTES!$C$14:$G$5000,2,FALSE))</f>
        <v/>
      </c>
      <c r="C5581" s="80"/>
      <c r="D5581" s="283" t="str">
        <f>IF(E5581="","",VLOOKUP(E5581,[1]PROJECTES!$C$14:$G$5000,5,FALSE))</f>
        <v/>
      </c>
      <c r="E5581" s="79"/>
      <c r="F5581" s="110" t="str">
        <f>IF(I5581="","",VLOOKUP(I5581,[1]PROJECTES!$C$14:$G$5000,2,FALSE))</f>
        <v/>
      </c>
      <c r="G5581" s="112" t="str">
        <f>IF(E5581="","",VLOOKUP(E5581,[1]PROJECTES!$C$14:$G$5000,4,FALSE))</f>
        <v/>
      </c>
      <c r="H5581" s="95"/>
      <c r="I5581" s="113" t="str">
        <f>IF(H5581="","",VLOOKUP(H5581,BD!B$2:C$16,2,FALSE))</f>
        <v/>
      </c>
      <c r="J5581" s="114"/>
      <c r="K5581" s="115" t="str">
        <f t="shared" si="273"/>
        <v/>
      </c>
      <c r="L5581" s="116" t="str">
        <f t="shared" ca="1" si="274"/>
        <v>-</v>
      </c>
      <c r="M5581" s="111" t="str">
        <f>IF(E5581="","",VLOOKUP(E5581,[1]PROJECTES!$C$14:$Z$5000,21,FALSE))</f>
        <v/>
      </c>
      <c r="N5581" s="117"/>
      <c r="O5581" s="118" t="s">
        <v>222</v>
      </c>
      <c r="P5581" s="119"/>
      <c r="Q5581" s="84"/>
      <c r="R5581" s="125"/>
      <c r="S5581" s="166"/>
      <c r="T5581" s="167"/>
    </row>
    <row r="5582" spans="1:20" s="121" customFormat="1" ht="20.100000000000001" customHeight="1" x14ac:dyDescent="0.3">
      <c r="A5582" s="80"/>
      <c r="B5582" s="110" t="str">
        <f>IF(E5582="","",VLOOKUP(E5582,[1]PROJECTES!$C$14:$G$5000,2,FALSE))</f>
        <v/>
      </c>
      <c r="C5582" s="80"/>
      <c r="D5582" s="283" t="str">
        <f>IF(E5582="","",VLOOKUP(E5582,[1]PROJECTES!$C$14:$G$5000,5,FALSE))</f>
        <v/>
      </c>
      <c r="E5582" s="79"/>
      <c r="F5582" s="110" t="str">
        <f>IF(I5582="","",VLOOKUP(I5582,[1]PROJECTES!$C$14:$G$5000,2,FALSE))</f>
        <v/>
      </c>
      <c r="G5582" s="112" t="str">
        <f>IF(E5582="","",VLOOKUP(E5582,[1]PROJECTES!$C$14:$G$5000,4,FALSE))</f>
        <v/>
      </c>
      <c r="H5582" s="95"/>
      <c r="I5582" s="113" t="str">
        <f>IF(H5582="","",VLOOKUP(H5582,BD!B$2:C$16,2,FALSE))</f>
        <v/>
      </c>
      <c r="J5582" s="114"/>
      <c r="K5582" s="115" t="str">
        <f t="shared" si="273"/>
        <v/>
      </c>
      <c r="L5582" s="116" t="str">
        <f t="shared" ca="1" si="274"/>
        <v>-</v>
      </c>
      <c r="M5582" s="111" t="str">
        <f>IF(E5582="","",VLOOKUP(E5582,[1]PROJECTES!$C$14:$Z$5000,21,FALSE))</f>
        <v/>
      </c>
      <c r="N5582" s="117"/>
      <c r="O5582" s="118" t="s">
        <v>222</v>
      </c>
      <c r="P5582" s="119"/>
      <c r="Q5582" s="84"/>
      <c r="R5582" s="125"/>
      <c r="S5582" s="166"/>
      <c r="T5582" s="167"/>
    </row>
    <row r="5583" spans="1:20" s="121" customFormat="1" ht="20.100000000000001" customHeight="1" x14ac:dyDescent="0.3">
      <c r="A5583" s="80"/>
      <c r="B5583" s="110" t="str">
        <f>IF(E5583="","",VLOOKUP(E5583,[1]PROJECTES!$C$14:$G$5000,2,FALSE))</f>
        <v/>
      </c>
      <c r="C5583" s="80"/>
      <c r="D5583" s="283" t="str">
        <f>IF(E5583="","",VLOOKUP(E5583,[1]PROJECTES!$C$14:$G$5000,5,FALSE))</f>
        <v/>
      </c>
      <c r="E5583" s="79"/>
      <c r="F5583" s="110" t="str">
        <f>IF(I5583="","",VLOOKUP(I5583,[1]PROJECTES!$C$14:$G$5000,2,FALSE))</f>
        <v/>
      </c>
      <c r="G5583" s="112" t="str">
        <f>IF(E5583="","",VLOOKUP(E5583,[1]PROJECTES!$C$14:$G$5000,4,FALSE))</f>
        <v/>
      </c>
      <c r="H5583" s="95"/>
      <c r="I5583" s="113" t="str">
        <f>IF(H5583="","",VLOOKUP(H5583,BD!B$2:C$16,2,FALSE))</f>
        <v/>
      </c>
      <c r="J5583" s="114"/>
      <c r="K5583" s="115" t="str">
        <f t="shared" si="273"/>
        <v/>
      </c>
      <c r="L5583" s="116" t="str">
        <f t="shared" ca="1" si="274"/>
        <v>-</v>
      </c>
      <c r="M5583" s="111" t="str">
        <f>IF(E5583="","",VLOOKUP(E5583,[1]PROJECTES!$C$14:$Z$5000,21,FALSE))</f>
        <v/>
      </c>
      <c r="N5583" s="117"/>
      <c r="O5583" s="118" t="s">
        <v>222</v>
      </c>
      <c r="P5583" s="119"/>
      <c r="Q5583" s="84"/>
      <c r="R5583" s="125"/>
      <c r="S5583" s="166"/>
      <c r="T5583" s="167"/>
    </row>
    <row r="5584" spans="1:20" s="121" customFormat="1" ht="20.100000000000001" customHeight="1" x14ac:dyDescent="0.3">
      <c r="A5584" s="80"/>
      <c r="B5584" s="110" t="str">
        <f>IF(E5584="","",VLOOKUP(E5584,[1]PROJECTES!$C$14:$G$5000,2,FALSE))</f>
        <v/>
      </c>
      <c r="C5584" s="80"/>
      <c r="D5584" s="283" t="str">
        <f>IF(E5584="","",VLOOKUP(E5584,[1]PROJECTES!$C$14:$G$5000,5,FALSE))</f>
        <v/>
      </c>
      <c r="E5584" s="79"/>
      <c r="F5584" s="110" t="str">
        <f>IF(I5584="","",VLOOKUP(I5584,[1]PROJECTES!$C$14:$G$5000,2,FALSE))</f>
        <v/>
      </c>
      <c r="G5584" s="112" t="str">
        <f>IF(E5584="","",VLOOKUP(E5584,[1]PROJECTES!$C$14:$G$5000,4,FALSE))</f>
        <v/>
      </c>
      <c r="H5584" s="95"/>
      <c r="I5584" s="113" t="str">
        <f>IF(H5584="","",VLOOKUP(H5584,BD!B$2:C$16,2,FALSE))</f>
        <v/>
      </c>
      <c r="J5584" s="114"/>
      <c r="K5584" s="115" t="str">
        <f t="shared" si="273"/>
        <v/>
      </c>
      <c r="L5584" s="116" t="str">
        <f t="shared" ca="1" si="274"/>
        <v>-</v>
      </c>
      <c r="M5584" s="111" t="str">
        <f>IF(E5584="","",VLOOKUP(E5584,[1]PROJECTES!$C$14:$Z$5000,21,FALSE))</f>
        <v/>
      </c>
      <c r="N5584" s="117"/>
      <c r="O5584" s="118" t="s">
        <v>222</v>
      </c>
      <c r="P5584" s="119"/>
      <c r="Q5584" s="84"/>
      <c r="R5584" s="125"/>
      <c r="S5584" s="166"/>
      <c r="T5584" s="167"/>
    </row>
    <row r="5585" spans="1:20" s="121" customFormat="1" ht="20.100000000000001" customHeight="1" x14ac:dyDescent="0.3">
      <c r="A5585" s="80"/>
      <c r="B5585" s="110" t="str">
        <f>IF(E5585="","",VLOOKUP(E5585,[1]PROJECTES!$C$14:$G$5000,2,FALSE))</f>
        <v/>
      </c>
      <c r="C5585" s="80"/>
      <c r="D5585" s="283" t="str">
        <f>IF(E5585="","",VLOOKUP(E5585,[1]PROJECTES!$C$14:$G$5000,5,FALSE))</f>
        <v/>
      </c>
      <c r="E5585" s="79"/>
      <c r="F5585" s="110" t="str">
        <f>IF(I5585="","",VLOOKUP(I5585,[1]PROJECTES!$C$14:$G$5000,2,FALSE))</f>
        <v/>
      </c>
      <c r="G5585" s="112" t="str">
        <f>IF(E5585="","",VLOOKUP(E5585,[1]PROJECTES!$C$14:$G$5000,4,FALSE))</f>
        <v/>
      </c>
      <c r="H5585" s="95"/>
      <c r="I5585" s="113" t="str">
        <f>IF(H5585="","",VLOOKUP(H5585,BD!B$2:C$16,2,FALSE))</f>
        <v/>
      </c>
      <c r="J5585" s="114"/>
      <c r="K5585" s="115" t="str">
        <f t="shared" si="273"/>
        <v/>
      </c>
      <c r="L5585" s="116" t="str">
        <f t="shared" ca="1" si="274"/>
        <v>-</v>
      </c>
      <c r="M5585" s="111" t="str">
        <f>IF(E5585="","",VLOOKUP(E5585,[1]PROJECTES!$C$14:$Z$5000,21,FALSE))</f>
        <v/>
      </c>
      <c r="N5585" s="117"/>
      <c r="O5585" s="118" t="s">
        <v>222</v>
      </c>
      <c r="P5585" s="119"/>
      <c r="Q5585" s="84"/>
      <c r="R5585" s="125"/>
      <c r="S5585" s="166"/>
      <c r="T5585" s="167"/>
    </row>
    <row r="5586" spans="1:20" s="121" customFormat="1" ht="20.100000000000001" customHeight="1" x14ac:dyDescent="0.3">
      <c r="A5586" s="80"/>
      <c r="B5586" s="110" t="str">
        <f>IF(E5586="","",VLOOKUP(E5586,[1]PROJECTES!$C$14:$G$5000,2,FALSE))</f>
        <v/>
      </c>
      <c r="C5586" s="80"/>
      <c r="D5586" s="283" t="str">
        <f>IF(E5586="","",VLOOKUP(E5586,[1]PROJECTES!$C$14:$G$5000,5,FALSE))</f>
        <v/>
      </c>
      <c r="E5586" s="79"/>
      <c r="F5586" s="110" t="str">
        <f>IF(I5586="","",VLOOKUP(I5586,[1]PROJECTES!$C$14:$G$5000,2,FALSE))</f>
        <v/>
      </c>
      <c r="G5586" s="112" t="str">
        <f>IF(E5586="","",VLOOKUP(E5586,[1]PROJECTES!$C$14:$G$5000,4,FALSE))</f>
        <v/>
      </c>
      <c r="H5586" s="95"/>
      <c r="I5586" s="113" t="str">
        <f>IF(H5586="","",VLOOKUP(H5586,BD!B$2:C$16,2,FALSE))</f>
        <v/>
      </c>
      <c r="J5586" s="114"/>
      <c r="K5586" s="115" t="str">
        <f t="shared" si="273"/>
        <v/>
      </c>
      <c r="L5586" s="116" t="str">
        <f t="shared" ca="1" si="274"/>
        <v>-</v>
      </c>
      <c r="M5586" s="111" t="str">
        <f>IF(E5586="","",VLOOKUP(E5586,[1]PROJECTES!$C$14:$Z$5000,21,FALSE))</f>
        <v/>
      </c>
      <c r="N5586" s="117"/>
      <c r="O5586" s="118" t="s">
        <v>222</v>
      </c>
      <c r="P5586" s="119"/>
      <c r="Q5586" s="84"/>
      <c r="R5586" s="125"/>
      <c r="S5586" s="166"/>
      <c r="T5586" s="167"/>
    </row>
    <row r="5587" spans="1:20" s="121" customFormat="1" ht="20.100000000000001" customHeight="1" x14ac:dyDescent="0.3">
      <c r="A5587" s="80"/>
      <c r="B5587" s="110" t="str">
        <f>IF(E5587="","",VLOOKUP(E5587,[1]PROJECTES!$C$14:$G$5000,2,FALSE))</f>
        <v/>
      </c>
      <c r="C5587" s="80"/>
      <c r="D5587" s="283" t="str">
        <f>IF(E5587="","",VLOOKUP(E5587,[1]PROJECTES!$C$14:$G$5000,5,FALSE))</f>
        <v/>
      </c>
      <c r="E5587" s="79"/>
      <c r="F5587" s="110" t="str">
        <f>IF(I5587="","",VLOOKUP(I5587,[1]PROJECTES!$C$14:$G$5000,2,FALSE))</f>
        <v/>
      </c>
      <c r="G5587" s="112" t="str">
        <f>IF(E5587="","",VLOOKUP(E5587,[1]PROJECTES!$C$14:$G$5000,4,FALSE))</f>
        <v/>
      </c>
      <c r="H5587" s="95"/>
      <c r="I5587" s="113" t="str">
        <f>IF(H5587="","",VLOOKUP(H5587,BD!B$2:C$16,2,FALSE))</f>
        <v/>
      </c>
      <c r="J5587" s="114"/>
      <c r="K5587" s="115" t="str">
        <f t="shared" si="273"/>
        <v/>
      </c>
      <c r="L5587" s="116" t="str">
        <f t="shared" ca="1" si="274"/>
        <v>-</v>
      </c>
      <c r="M5587" s="111" t="str">
        <f>IF(E5587="","",VLOOKUP(E5587,[1]PROJECTES!$C$14:$Z$5000,21,FALSE))</f>
        <v/>
      </c>
      <c r="N5587" s="117"/>
      <c r="O5587" s="118" t="s">
        <v>222</v>
      </c>
      <c r="P5587" s="119"/>
      <c r="Q5587" s="84"/>
      <c r="R5587" s="125"/>
      <c r="S5587" s="166"/>
      <c r="T5587" s="167"/>
    </row>
    <row r="5588" spans="1:20" s="121" customFormat="1" ht="20.100000000000001" customHeight="1" x14ac:dyDescent="0.3">
      <c r="A5588" s="80"/>
      <c r="B5588" s="110" t="str">
        <f>IF(E5588="","",VLOOKUP(E5588,[1]PROJECTES!$C$14:$G$5000,2,FALSE))</f>
        <v/>
      </c>
      <c r="C5588" s="80"/>
      <c r="D5588" s="283" t="str">
        <f>IF(E5588="","",VLOOKUP(E5588,[1]PROJECTES!$C$14:$G$5000,5,FALSE))</f>
        <v/>
      </c>
      <c r="E5588" s="79"/>
      <c r="F5588" s="110" t="str">
        <f>IF(I5588="","",VLOOKUP(I5588,[1]PROJECTES!$C$14:$G$5000,2,FALSE))</f>
        <v/>
      </c>
      <c r="G5588" s="112" t="str">
        <f>IF(E5588="","",VLOOKUP(E5588,[1]PROJECTES!$C$14:$G$5000,4,FALSE))</f>
        <v/>
      </c>
      <c r="H5588" s="95"/>
      <c r="I5588" s="113" t="str">
        <f>IF(H5588="","",VLOOKUP(H5588,BD!B$2:C$16,2,FALSE))</f>
        <v/>
      </c>
      <c r="J5588" s="114"/>
      <c r="K5588" s="115" t="str">
        <f t="shared" si="273"/>
        <v/>
      </c>
      <c r="L5588" s="116" t="str">
        <f t="shared" ca="1" si="274"/>
        <v>-</v>
      </c>
      <c r="M5588" s="111" t="str">
        <f>IF(E5588="","",VLOOKUP(E5588,[1]PROJECTES!$C$14:$Z$5000,21,FALSE))</f>
        <v/>
      </c>
      <c r="N5588" s="117"/>
      <c r="O5588" s="118" t="s">
        <v>222</v>
      </c>
      <c r="P5588" s="119"/>
      <c r="Q5588" s="84"/>
      <c r="R5588" s="125"/>
      <c r="S5588" s="166"/>
      <c r="T5588" s="167"/>
    </row>
    <row r="5589" spans="1:20" s="121" customFormat="1" ht="20.100000000000001" customHeight="1" x14ac:dyDescent="0.3">
      <c r="A5589" s="80"/>
      <c r="B5589" s="110" t="str">
        <f>IF(E5589="","",VLOOKUP(E5589,[1]PROJECTES!$C$14:$G$5000,2,FALSE))</f>
        <v/>
      </c>
      <c r="C5589" s="80"/>
      <c r="D5589" s="283" t="str">
        <f>IF(E5589="","",VLOOKUP(E5589,[1]PROJECTES!$C$14:$G$5000,5,FALSE))</f>
        <v/>
      </c>
      <c r="E5589" s="79"/>
      <c r="F5589" s="110" t="str">
        <f>IF(I5589="","",VLOOKUP(I5589,[1]PROJECTES!$C$14:$G$5000,2,FALSE))</f>
        <v/>
      </c>
      <c r="G5589" s="112" t="str">
        <f>IF(E5589="","",VLOOKUP(E5589,[1]PROJECTES!$C$14:$G$5000,4,FALSE))</f>
        <v/>
      </c>
      <c r="H5589" s="95"/>
      <c r="I5589" s="113" t="str">
        <f>IF(H5589="","",VLOOKUP(H5589,BD!B$2:C$16,2,FALSE))</f>
        <v/>
      </c>
      <c r="J5589" s="114"/>
      <c r="K5589" s="115" t="str">
        <f t="shared" si="273"/>
        <v/>
      </c>
      <c r="L5589" s="116" t="str">
        <f t="shared" ca="1" si="274"/>
        <v>-</v>
      </c>
      <c r="M5589" s="111" t="str">
        <f>IF(E5589="","",VLOOKUP(E5589,[1]PROJECTES!$C$14:$Z$5000,21,FALSE))</f>
        <v/>
      </c>
      <c r="N5589" s="117"/>
      <c r="O5589" s="118" t="s">
        <v>222</v>
      </c>
      <c r="P5589" s="119"/>
      <c r="Q5589" s="84"/>
      <c r="R5589" s="125"/>
      <c r="S5589" s="166"/>
      <c r="T5589" s="167"/>
    </row>
    <row r="5590" spans="1:20" s="121" customFormat="1" ht="20.100000000000001" customHeight="1" x14ac:dyDescent="0.3">
      <c r="A5590" s="80"/>
      <c r="B5590" s="110" t="str">
        <f>IF(E5590="","",VLOOKUP(E5590,[1]PROJECTES!$C$14:$G$5000,2,FALSE))</f>
        <v/>
      </c>
      <c r="C5590" s="80"/>
      <c r="D5590" s="283" t="str">
        <f>IF(E5590="","",VLOOKUP(E5590,[1]PROJECTES!$C$14:$G$5000,5,FALSE))</f>
        <v/>
      </c>
      <c r="E5590" s="79"/>
      <c r="F5590" s="110" t="str">
        <f>IF(I5590="","",VLOOKUP(I5590,[1]PROJECTES!$C$14:$G$5000,2,FALSE))</f>
        <v/>
      </c>
      <c r="G5590" s="112" t="str">
        <f>IF(E5590="","",VLOOKUP(E5590,[1]PROJECTES!$C$14:$G$5000,4,FALSE))</f>
        <v/>
      </c>
      <c r="H5590" s="95"/>
      <c r="I5590" s="113" t="str">
        <f>IF(H5590="","",VLOOKUP(H5590,BD!B$2:C$16,2,FALSE))</f>
        <v/>
      </c>
      <c r="J5590" s="114"/>
      <c r="K5590" s="115" t="str">
        <f t="shared" si="273"/>
        <v/>
      </c>
      <c r="L5590" s="116" t="str">
        <f t="shared" ca="1" si="274"/>
        <v>-</v>
      </c>
      <c r="M5590" s="111" t="str">
        <f>IF(E5590="","",VLOOKUP(E5590,[1]PROJECTES!$C$14:$Z$5000,21,FALSE))</f>
        <v/>
      </c>
      <c r="N5590" s="117"/>
      <c r="O5590" s="118" t="s">
        <v>222</v>
      </c>
      <c r="P5590" s="119"/>
      <c r="Q5590" s="84"/>
      <c r="R5590" s="125"/>
      <c r="S5590" s="166"/>
      <c r="T5590" s="167"/>
    </row>
    <row r="5591" spans="1:20" s="121" customFormat="1" ht="20.100000000000001" customHeight="1" x14ac:dyDescent="0.3">
      <c r="A5591" s="80"/>
      <c r="B5591" s="110" t="str">
        <f>IF(E5591="","",VLOOKUP(E5591,[1]PROJECTES!$C$14:$G$5000,2,FALSE))</f>
        <v/>
      </c>
      <c r="C5591" s="80"/>
      <c r="D5591" s="283" t="str">
        <f>IF(E5591="","",VLOOKUP(E5591,[1]PROJECTES!$C$14:$G$5000,5,FALSE))</f>
        <v/>
      </c>
      <c r="E5591" s="79"/>
      <c r="F5591" s="110" t="str">
        <f>IF(I5591="","",VLOOKUP(I5591,[1]PROJECTES!$C$14:$G$5000,2,FALSE))</f>
        <v/>
      </c>
      <c r="G5591" s="112" t="str">
        <f>IF(E5591="","",VLOOKUP(E5591,[1]PROJECTES!$C$14:$G$5000,4,FALSE))</f>
        <v/>
      </c>
      <c r="H5591" s="95"/>
      <c r="I5591" s="113" t="str">
        <f>IF(H5591="","",VLOOKUP(H5591,BD!B$2:C$16,2,FALSE))</f>
        <v/>
      </c>
      <c r="J5591" s="114"/>
      <c r="K5591" s="115" t="str">
        <f t="shared" si="273"/>
        <v/>
      </c>
      <c r="L5591" s="116" t="str">
        <f t="shared" ca="1" si="274"/>
        <v>-</v>
      </c>
      <c r="M5591" s="111" t="str">
        <f>IF(E5591="","",VLOOKUP(E5591,[1]PROJECTES!$C$14:$Z$5000,21,FALSE))</f>
        <v/>
      </c>
      <c r="N5591" s="117"/>
      <c r="O5591" s="118" t="s">
        <v>222</v>
      </c>
      <c r="P5591" s="119"/>
      <c r="Q5591" s="84"/>
      <c r="R5591" s="125"/>
      <c r="S5591" s="166"/>
      <c r="T5591" s="167"/>
    </row>
    <row r="5592" spans="1:20" s="121" customFormat="1" ht="20.100000000000001" customHeight="1" x14ac:dyDescent="0.3">
      <c r="A5592" s="80"/>
      <c r="B5592" s="110" t="str">
        <f>IF(E5592="","",VLOOKUP(E5592,[1]PROJECTES!$C$14:$G$5000,2,FALSE))</f>
        <v/>
      </c>
      <c r="C5592" s="80"/>
      <c r="D5592" s="283" t="str">
        <f>IF(E5592="","",VLOOKUP(E5592,[1]PROJECTES!$C$14:$G$5000,5,FALSE))</f>
        <v/>
      </c>
      <c r="E5592" s="79"/>
      <c r="F5592" s="110" t="str">
        <f>IF(I5592="","",VLOOKUP(I5592,[1]PROJECTES!$C$14:$G$5000,2,FALSE))</f>
        <v/>
      </c>
      <c r="G5592" s="112" t="str">
        <f>IF(E5592="","",VLOOKUP(E5592,[1]PROJECTES!$C$14:$G$5000,4,FALSE))</f>
        <v/>
      </c>
      <c r="H5592" s="95"/>
      <c r="I5592" s="113" t="str">
        <f>IF(H5592="","",VLOOKUP(H5592,BD!B$2:C$16,2,FALSE))</f>
        <v/>
      </c>
      <c r="J5592" s="114"/>
      <c r="K5592" s="115" t="str">
        <f t="shared" si="273"/>
        <v/>
      </c>
      <c r="L5592" s="116" t="str">
        <f t="shared" ca="1" si="274"/>
        <v>-</v>
      </c>
      <c r="M5592" s="111" t="str">
        <f>IF(E5592="","",VLOOKUP(E5592,[1]PROJECTES!$C$14:$Z$5000,21,FALSE))</f>
        <v/>
      </c>
      <c r="N5592" s="117"/>
      <c r="O5592" s="118" t="s">
        <v>222</v>
      </c>
      <c r="P5592" s="119"/>
      <c r="Q5592" s="84"/>
      <c r="R5592" s="125"/>
      <c r="S5592" s="166"/>
      <c r="T5592" s="167"/>
    </row>
    <row r="5593" spans="1:20" s="121" customFormat="1" ht="20.100000000000001" customHeight="1" x14ac:dyDescent="0.3">
      <c r="A5593" s="80"/>
      <c r="B5593" s="110" t="str">
        <f>IF(E5593="","",VLOOKUP(E5593,[1]PROJECTES!$C$14:$G$5000,2,FALSE))</f>
        <v/>
      </c>
      <c r="C5593" s="80"/>
      <c r="D5593" s="283" t="str">
        <f>IF(E5593="","",VLOOKUP(E5593,[1]PROJECTES!$C$14:$G$5000,5,FALSE))</f>
        <v/>
      </c>
      <c r="E5593" s="79"/>
      <c r="F5593" s="110" t="str">
        <f>IF(I5593="","",VLOOKUP(I5593,[1]PROJECTES!$C$14:$G$5000,2,FALSE))</f>
        <v/>
      </c>
      <c r="G5593" s="112" t="str">
        <f>IF(E5593="","",VLOOKUP(E5593,[1]PROJECTES!$C$14:$G$5000,4,FALSE))</f>
        <v/>
      </c>
      <c r="H5593" s="95"/>
      <c r="I5593" s="113" t="str">
        <f>IF(H5593="","",VLOOKUP(H5593,BD!B$2:C$16,2,FALSE))</f>
        <v/>
      </c>
      <c r="J5593" s="114"/>
      <c r="K5593" s="115" t="str">
        <f t="shared" si="273"/>
        <v/>
      </c>
      <c r="L5593" s="116" t="str">
        <f t="shared" ca="1" si="274"/>
        <v>-</v>
      </c>
      <c r="M5593" s="111" t="str">
        <f>IF(E5593="","",VLOOKUP(E5593,[1]PROJECTES!$C$14:$Z$5000,21,FALSE))</f>
        <v/>
      </c>
      <c r="N5593" s="117"/>
      <c r="O5593" s="118" t="s">
        <v>222</v>
      </c>
      <c r="P5593" s="119"/>
      <c r="Q5593" s="84"/>
      <c r="R5593" s="125"/>
      <c r="S5593" s="166"/>
      <c r="T5593" s="167"/>
    </row>
    <row r="5594" spans="1:20" s="121" customFormat="1" ht="20.100000000000001" customHeight="1" x14ac:dyDescent="0.3">
      <c r="A5594" s="80"/>
      <c r="B5594" s="110" t="str">
        <f>IF(E5594="","",VLOOKUP(E5594,[1]PROJECTES!$C$14:$G$5000,2,FALSE))</f>
        <v/>
      </c>
      <c r="C5594" s="80"/>
      <c r="D5594" s="283" t="str">
        <f>IF(E5594="","",VLOOKUP(E5594,[1]PROJECTES!$C$14:$G$5000,5,FALSE))</f>
        <v/>
      </c>
      <c r="E5594" s="79"/>
      <c r="F5594" s="110" t="str">
        <f>IF(I5594="","",VLOOKUP(I5594,[1]PROJECTES!$C$14:$G$5000,2,FALSE))</f>
        <v/>
      </c>
      <c r="G5594" s="112" t="str">
        <f>IF(E5594="","",VLOOKUP(E5594,[1]PROJECTES!$C$14:$G$5000,4,FALSE))</f>
        <v/>
      </c>
      <c r="H5594" s="95"/>
      <c r="I5594" s="113" t="str">
        <f>IF(H5594="","",VLOOKUP(H5594,BD!B$2:C$16,2,FALSE))</f>
        <v/>
      </c>
      <c r="J5594" s="114"/>
      <c r="K5594" s="115" t="str">
        <f t="shared" si="273"/>
        <v/>
      </c>
      <c r="L5594" s="116" t="str">
        <f t="shared" ca="1" si="274"/>
        <v>-</v>
      </c>
      <c r="M5594" s="111" t="str">
        <f>IF(E5594="","",VLOOKUP(E5594,[1]PROJECTES!$C$14:$Z$5000,21,FALSE))</f>
        <v/>
      </c>
      <c r="N5594" s="117"/>
      <c r="O5594" s="118" t="s">
        <v>222</v>
      </c>
      <c r="P5594" s="119"/>
      <c r="Q5594" s="84"/>
      <c r="R5594" s="125"/>
      <c r="S5594" s="166"/>
      <c r="T5594" s="167"/>
    </row>
    <row r="5595" spans="1:20" s="121" customFormat="1" ht="20.100000000000001" customHeight="1" x14ac:dyDescent="0.3">
      <c r="A5595" s="80"/>
      <c r="B5595" s="110" t="str">
        <f>IF(E5595="","",VLOOKUP(E5595,[1]PROJECTES!$C$14:$G$5000,2,FALSE))</f>
        <v/>
      </c>
      <c r="C5595" s="80"/>
      <c r="D5595" s="283" t="str">
        <f>IF(E5595="","",VLOOKUP(E5595,[1]PROJECTES!$C$14:$G$5000,5,FALSE))</f>
        <v/>
      </c>
      <c r="E5595" s="79"/>
      <c r="F5595" s="110" t="str">
        <f>IF(I5595="","",VLOOKUP(I5595,[1]PROJECTES!$C$14:$G$5000,2,FALSE))</f>
        <v/>
      </c>
      <c r="G5595" s="112" t="str">
        <f>IF(E5595="","",VLOOKUP(E5595,[1]PROJECTES!$C$14:$G$5000,4,FALSE))</f>
        <v/>
      </c>
      <c r="H5595" s="95"/>
      <c r="I5595" s="113" t="str">
        <f>IF(H5595="","",VLOOKUP(H5595,BD!B$2:C$16,2,FALSE))</f>
        <v/>
      </c>
      <c r="J5595" s="114"/>
      <c r="K5595" s="115" t="str">
        <f t="shared" si="273"/>
        <v/>
      </c>
      <c r="L5595" s="116" t="str">
        <f t="shared" ca="1" si="274"/>
        <v>-</v>
      </c>
      <c r="M5595" s="111" t="str">
        <f>IF(E5595="","",VLOOKUP(E5595,[1]PROJECTES!$C$14:$Z$5000,21,FALSE))</f>
        <v/>
      </c>
      <c r="N5595" s="117"/>
      <c r="O5595" s="118" t="s">
        <v>222</v>
      </c>
      <c r="P5595" s="119"/>
      <c r="Q5595" s="84"/>
      <c r="R5595" s="125"/>
      <c r="S5595" s="166"/>
      <c r="T5595" s="167"/>
    </row>
    <row r="5596" spans="1:20" s="121" customFormat="1" ht="20.100000000000001" customHeight="1" x14ac:dyDescent="0.3">
      <c r="A5596" s="80"/>
      <c r="B5596" s="110" t="str">
        <f>IF(E5596="","",VLOOKUP(E5596,[1]PROJECTES!$C$14:$G$5000,2,FALSE))</f>
        <v/>
      </c>
      <c r="C5596" s="80"/>
      <c r="D5596" s="283" t="str">
        <f>IF(E5596="","",VLOOKUP(E5596,[1]PROJECTES!$C$14:$G$5000,5,FALSE))</f>
        <v/>
      </c>
      <c r="E5596" s="79"/>
      <c r="F5596" s="110" t="str">
        <f>IF(I5596="","",VLOOKUP(I5596,[1]PROJECTES!$C$14:$G$5000,2,FALSE))</f>
        <v/>
      </c>
      <c r="G5596" s="112" t="str">
        <f>IF(E5596="","",VLOOKUP(E5596,[1]PROJECTES!$C$14:$G$5000,4,FALSE))</f>
        <v/>
      </c>
      <c r="H5596" s="95"/>
      <c r="I5596" s="113" t="str">
        <f>IF(H5596="","",VLOOKUP(H5596,BD!B$2:C$16,2,FALSE))</f>
        <v/>
      </c>
      <c r="J5596" s="114"/>
      <c r="K5596" s="115" t="str">
        <f t="shared" si="273"/>
        <v/>
      </c>
      <c r="L5596" s="116" t="str">
        <f t="shared" ca="1" si="274"/>
        <v>-</v>
      </c>
      <c r="M5596" s="111" t="str">
        <f>IF(E5596="","",VLOOKUP(E5596,[1]PROJECTES!$C$14:$Z$5000,21,FALSE))</f>
        <v/>
      </c>
      <c r="N5596" s="117"/>
      <c r="O5596" s="118" t="s">
        <v>222</v>
      </c>
      <c r="P5596" s="119"/>
      <c r="Q5596" s="84"/>
      <c r="R5596" s="125"/>
      <c r="S5596" s="166"/>
      <c r="T5596" s="167"/>
    </row>
    <row r="5597" spans="1:20" s="121" customFormat="1" ht="20.100000000000001" customHeight="1" x14ac:dyDescent="0.3">
      <c r="A5597" s="80"/>
      <c r="B5597" s="110" t="str">
        <f>IF(E5597="","",VLOOKUP(E5597,[1]PROJECTES!$C$14:$G$5000,2,FALSE))</f>
        <v/>
      </c>
      <c r="C5597" s="80"/>
      <c r="D5597" s="283" t="str">
        <f>IF(E5597="","",VLOOKUP(E5597,[1]PROJECTES!$C$14:$G$5000,5,FALSE))</f>
        <v/>
      </c>
      <c r="E5597" s="79"/>
      <c r="F5597" s="110" t="str">
        <f>IF(I5597="","",VLOOKUP(I5597,[1]PROJECTES!$C$14:$G$5000,2,FALSE))</f>
        <v/>
      </c>
      <c r="G5597" s="112" t="str">
        <f>IF(E5597="","",VLOOKUP(E5597,[1]PROJECTES!$C$14:$G$5000,4,FALSE))</f>
        <v/>
      </c>
      <c r="H5597" s="95"/>
      <c r="I5597" s="113" t="str">
        <f>IF(H5597="","",VLOOKUP(H5597,BD!B$2:C$16,2,FALSE))</f>
        <v/>
      </c>
      <c r="J5597" s="114"/>
      <c r="K5597" s="115" t="str">
        <f t="shared" si="273"/>
        <v/>
      </c>
      <c r="L5597" s="116" t="str">
        <f t="shared" ca="1" si="274"/>
        <v>-</v>
      </c>
      <c r="M5597" s="111" t="str">
        <f>IF(E5597="","",VLOOKUP(E5597,[1]PROJECTES!$C$14:$Z$5000,21,FALSE))</f>
        <v/>
      </c>
      <c r="N5597" s="117"/>
      <c r="O5597" s="118" t="s">
        <v>222</v>
      </c>
      <c r="P5597" s="119"/>
      <c r="Q5597" s="84"/>
      <c r="R5597" s="125"/>
      <c r="S5597" s="166"/>
      <c r="T5597" s="167"/>
    </row>
    <row r="5598" spans="1:20" s="121" customFormat="1" ht="20.100000000000001" customHeight="1" x14ac:dyDescent="0.3">
      <c r="A5598" s="80"/>
      <c r="B5598" s="110" t="str">
        <f>IF(E5598="","",VLOOKUP(E5598,[1]PROJECTES!$C$14:$G$5000,2,FALSE))</f>
        <v/>
      </c>
      <c r="C5598" s="80"/>
      <c r="D5598" s="283" t="str">
        <f>IF(E5598="","",VLOOKUP(E5598,[1]PROJECTES!$C$14:$G$5000,5,FALSE))</f>
        <v/>
      </c>
      <c r="E5598" s="79"/>
      <c r="F5598" s="110" t="str">
        <f>IF(I5598="","",VLOOKUP(I5598,[1]PROJECTES!$C$14:$G$5000,2,FALSE))</f>
        <v/>
      </c>
      <c r="G5598" s="112" t="str">
        <f>IF(E5598="","",VLOOKUP(E5598,[1]PROJECTES!$C$14:$G$5000,4,FALSE))</f>
        <v/>
      </c>
      <c r="H5598" s="95"/>
      <c r="I5598" s="113" t="str">
        <f>IF(H5598="","",VLOOKUP(H5598,BD!B$2:C$16,2,FALSE))</f>
        <v/>
      </c>
      <c r="J5598" s="114"/>
      <c r="K5598" s="115" t="str">
        <f t="shared" si="273"/>
        <v/>
      </c>
      <c r="L5598" s="116" t="str">
        <f t="shared" ca="1" si="274"/>
        <v>-</v>
      </c>
      <c r="M5598" s="111" t="str">
        <f>IF(E5598="","",VLOOKUP(E5598,[1]PROJECTES!$C$14:$Z$5000,21,FALSE))</f>
        <v/>
      </c>
      <c r="N5598" s="117"/>
      <c r="O5598" s="118" t="s">
        <v>222</v>
      </c>
      <c r="P5598" s="119"/>
      <c r="Q5598" s="84"/>
      <c r="R5598" s="125"/>
      <c r="S5598" s="166"/>
      <c r="T5598" s="167"/>
    </row>
    <row r="5599" spans="1:20" s="121" customFormat="1" ht="20.100000000000001" customHeight="1" x14ac:dyDescent="0.3">
      <c r="A5599" s="80"/>
      <c r="B5599" s="110" t="str">
        <f>IF(E5599="","",VLOOKUP(E5599,[1]PROJECTES!$C$14:$G$5000,2,FALSE))</f>
        <v/>
      </c>
      <c r="C5599" s="80"/>
      <c r="D5599" s="283" t="str">
        <f>IF(E5599="","",VLOOKUP(E5599,[1]PROJECTES!$C$14:$G$5000,5,FALSE))</f>
        <v/>
      </c>
      <c r="E5599" s="79"/>
      <c r="F5599" s="110" t="str">
        <f>IF(I5599="","",VLOOKUP(I5599,[1]PROJECTES!$C$14:$G$5000,2,FALSE))</f>
        <v/>
      </c>
      <c r="G5599" s="112" t="str">
        <f>IF(E5599="","",VLOOKUP(E5599,[1]PROJECTES!$C$14:$G$5000,4,FALSE))</f>
        <v/>
      </c>
      <c r="H5599" s="95"/>
      <c r="I5599" s="113" t="str">
        <f>IF(H5599="","",VLOOKUP(H5599,BD!B$2:C$16,2,FALSE))</f>
        <v/>
      </c>
      <c r="J5599" s="114"/>
      <c r="K5599" s="115" t="str">
        <f t="shared" si="273"/>
        <v/>
      </c>
      <c r="L5599" s="116" t="str">
        <f t="shared" ca="1" si="274"/>
        <v>-</v>
      </c>
      <c r="M5599" s="111" t="str">
        <f>IF(E5599="","",VLOOKUP(E5599,[1]PROJECTES!$C$14:$Z$5000,21,FALSE))</f>
        <v/>
      </c>
      <c r="N5599" s="117"/>
      <c r="O5599" s="118" t="s">
        <v>222</v>
      </c>
      <c r="P5599" s="119"/>
      <c r="Q5599" s="84"/>
      <c r="R5599" s="125"/>
      <c r="S5599" s="166"/>
      <c r="T5599" s="167"/>
    </row>
    <row r="5600" spans="1:20" s="121" customFormat="1" ht="20.100000000000001" customHeight="1" x14ac:dyDescent="0.3">
      <c r="A5600" s="80"/>
      <c r="B5600" s="110" t="str">
        <f>IF(E5600="","",VLOOKUP(E5600,[1]PROJECTES!$C$14:$G$5000,2,FALSE))</f>
        <v/>
      </c>
      <c r="C5600" s="80"/>
      <c r="D5600" s="283" t="str">
        <f>IF(E5600="","",VLOOKUP(E5600,[1]PROJECTES!$C$14:$G$5000,5,FALSE))</f>
        <v/>
      </c>
      <c r="E5600" s="79"/>
      <c r="F5600" s="110" t="str">
        <f>IF(I5600="","",VLOOKUP(I5600,[1]PROJECTES!$C$14:$G$5000,2,FALSE))</f>
        <v/>
      </c>
      <c r="G5600" s="112" t="str">
        <f>IF(E5600="","",VLOOKUP(E5600,[1]PROJECTES!$C$14:$G$5000,4,FALSE))</f>
        <v/>
      </c>
      <c r="H5600" s="95"/>
      <c r="I5600" s="113" t="str">
        <f>IF(H5600="","",VLOOKUP(H5600,BD!B$2:C$16,2,FALSE))</f>
        <v/>
      </c>
      <c r="J5600" s="114"/>
      <c r="K5600" s="115" t="str">
        <f t="shared" ref="K5600:K5650" si="275">IF(J5600="","",WEEKNUM(J5600,2)-0)</f>
        <v/>
      </c>
      <c r="L5600" s="116" t="str">
        <f t="shared" ca="1" si="274"/>
        <v>-</v>
      </c>
      <c r="M5600" s="111" t="str">
        <f>IF(E5600="","",VLOOKUP(E5600,[1]PROJECTES!$C$14:$Z$5000,21,FALSE))</f>
        <v/>
      </c>
      <c r="N5600" s="117"/>
      <c r="O5600" s="118" t="s">
        <v>222</v>
      </c>
      <c r="P5600" s="119"/>
      <c r="Q5600" s="84"/>
      <c r="R5600" s="125"/>
      <c r="S5600" s="166"/>
      <c r="T5600" s="167"/>
    </row>
    <row r="5601" spans="1:20" s="121" customFormat="1" ht="20.100000000000001" customHeight="1" x14ac:dyDescent="0.3">
      <c r="A5601" s="80"/>
      <c r="B5601" s="110" t="str">
        <f>IF(E5601="","",VLOOKUP(E5601,[1]PROJECTES!$C$14:$G$5000,2,FALSE))</f>
        <v/>
      </c>
      <c r="C5601" s="80"/>
      <c r="D5601" s="283" t="str">
        <f>IF(E5601="","",VLOOKUP(E5601,[1]PROJECTES!$C$14:$G$5000,5,FALSE))</f>
        <v/>
      </c>
      <c r="E5601" s="79"/>
      <c r="F5601" s="110" t="str">
        <f>IF(I5601="","",VLOOKUP(I5601,[1]PROJECTES!$C$14:$G$5000,2,FALSE))</f>
        <v/>
      </c>
      <c r="G5601" s="112" t="str">
        <f>IF(E5601="","",VLOOKUP(E5601,[1]PROJECTES!$C$14:$G$5000,4,FALSE))</f>
        <v/>
      </c>
      <c r="H5601" s="95"/>
      <c r="I5601" s="113" t="str">
        <f>IF(H5601="","",VLOOKUP(H5601,BD!B$2:C$16,2,FALSE))</f>
        <v/>
      </c>
      <c r="J5601" s="114"/>
      <c r="K5601" s="115" t="str">
        <f t="shared" si="275"/>
        <v/>
      </c>
      <c r="L5601" s="116" t="str">
        <f t="shared" ref="L5601:L5651" ca="1" si="276">IF(M5601="","-",IF(G5601="TA","-",+M5601-TODAY()))</f>
        <v>-</v>
      </c>
      <c r="M5601" s="111" t="str">
        <f>IF(E5601="","",VLOOKUP(E5601,[1]PROJECTES!$C$14:$Z$5000,21,FALSE))</f>
        <v/>
      </c>
      <c r="N5601" s="117"/>
      <c r="O5601" s="118" t="s">
        <v>222</v>
      </c>
      <c r="P5601" s="119"/>
      <c r="Q5601" s="84"/>
      <c r="R5601" s="125"/>
      <c r="S5601" s="166"/>
      <c r="T5601" s="167"/>
    </row>
    <row r="5602" spans="1:20" s="121" customFormat="1" ht="20.100000000000001" customHeight="1" x14ac:dyDescent="0.3">
      <c r="A5602" s="80"/>
      <c r="B5602" s="110" t="str">
        <f>IF(E5602="","",VLOOKUP(E5602,[1]PROJECTES!$C$14:$G$5000,2,FALSE))</f>
        <v/>
      </c>
      <c r="C5602" s="80"/>
      <c r="D5602" s="283" t="str">
        <f>IF(E5602="","",VLOOKUP(E5602,[1]PROJECTES!$C$14:$G$5000,5,FALSE))</f>
        <v/>
      </c>
      <c r="E5602" s="79"/>
      <c r="F5602" s="110" t="str">
        <f>IF(I5602="","",VLOOKUP(I5602,[1]PROJECTES!$C$14:$G$5000,2,FALSE))</f>
        <v/>
      </c>
      <c r="G5602" s="112" t="str">
        <f>IF(E5602="","",VLOOKUP(E5602,[1]PROJECTES!$C$14:$G$5000,4,FALSE))</f>
        <v/>
      </c>
      <c r="H5602" s="95"/>
      <c r="I5602" s="113" t="str">
        <f>IF(H5602="","",VLOOKUP(H5602,BD!B$2:C$16,2,FALSE))</f>
        <v/>
      </c>
      <c r="J5602" s="114"/>
      <c r="K5602" s="115" t="str">
        <f t="shared" si="275"/>
        <v/>
      </c>
      <c r="L5602" s="116" t="str">
        <f t="shared" ca="1" si="276"/>
        <v>-</v>
      </c>
      <c r="M5602" s="111" t="str">
        <f>IF(E5602="","",VLOOKUP(E5602,[1]PROJECTES!$C$14:$Z$5000,21,FALSE))</f>
        <v/>
      </c>
      <c r="N5602" s="117"/>
      <c r="O5602" s="118" t="s">
        <v>222</v>
      </c>
      <c r="P5602" s="119"/>
      <c r="Q5602" s="84"/>
      <c r="R5602" s="125"/>
      <c r="S5602" s="166"/>
      <c r="T5602" s="167"/>
    </row>
    <row r="5603" spans="1:20" s="121" customFormat="1" ht="20.100000000000001" customHeight="1" x14ac:dyDescent="0.3">
      <c r="A5603" s="80"/>
      <c r="B5603" s="110" t="str">
        <f>IF(E5603="","",VLOOKUP(E5603,[1]PROJECTES!$C$14:$G$5000,2,FALSE))</f>
        <v/>
      </c>
      <c r="C5603" s="80"/>
      <c r="D5603" s="283" t="str">
        <f>IF(E5603="","",VLOOKUP(E5603,[1]PROJECTES!$C$14:$G$5000,5,FALSE))</f>
        <v/>
      </c>
      <c r="E5603" s="79"/>
      <c r="F5603" s="110" t="str">
        <f>IF(I5603="","",VLOOKUP(I5603,[1]PROJECTES!$C$14:$G$5000,2,FALSE))</f>
        <v/>
      </c>
      <c r="G5603" s="112" t="str">
        <f>IF(E5603="","",VLOOKUP(E5603,[1]PROJECTES!$C$14:$G$5000,4,FALSE))</f>
        <v/>
      </c>
      <c r="H5603" s="95"/>
      <c r="I5603" s="113" t="str">
        <f>IF(H5603="","",VLOOKUP(H5603,BD!B$2:C$16,2,FALSE))</f>
        <v/>
      </c>
      <c r="J5603" s="114"/>
      <c r="K5603" s="115" t="str">
        <f t="shared" si="275"/>
        <v/>
      </c>
      <c r="L5603" s="116" t="str">
        <f t="shared" ca="1" si="276"/>
        <v>-</v>
      </c>
      <c r="M5603" s="111" t="str">
        <f>IF(E5603="","",VLOOKUP(E5603,[1]PROJECTES!$C$14:$Z$5000,21,FALSE))</f>
        <v/>
      </c>
      <c r="N5603" s="117"/>
      <c r="O5603" s="118" t="s">
        <v>222</v>
      </c>
      <c r="P5603" s="119"/>
      <c r="Q5603" s="84"/>
      <c r="R5603" s="125"/>
      <c r="S5603" s="166"/>
      <c r="T5603" s="167"/>
    </row>
    <row r="5604" spans="1:20" s="121" customFormat="1" ht="20.100000000000001" customHeight="1" x14ac:dyDescent="0.3">
      <c r="A5604" s="80"/>
      <c r="B5604" s="110" t="str">
        <f>IF(E5604="","",VLOOKUP(E5604,[1]PROJECTES!$C$14:$G$5000,2,FALSE))</f>
        <v/>
      </c>
      <c r="C5604" s="80"/>
      <c r="D5604" s="283" t="str">
        <f>IF(E5604="","",VLOOKUP(E5604,[1]PROJECTES!$C$14:$G$5000,5,FALSE))</f>
        <v/>
      </c>
      <c r="E5604" s="79"/>
      <c r="F5604" s="110" t="str">
        <f>IF(I5604="","",VLOOKUP(I5604,[1]PROJECTES!$C$14:$G$5000,2,FALSE))</f>
        <v/>
      </c>
      <c r="G5604" s="112" t="str">
        <f>IF(E5604="","",VLOOKUP(E5604,[1]PROJECTES!$C$14:$G$5000,4,FALSE))</f>
        <v/>
      </c>
      <c r="H5604" s="95"/>
      <c r="I5604" s="113" t="str">
        <f>IF(H5604="","",VLOOKUP(H5604,BD!B$2:C$16,2,FALSE))</f>
        <v/>
      </c>
      <c r="J5604" s="114"/>
      <c r="K5604" s="115" t="str">
        <f t="shared" si="275"/>
        <v/>
      </c>
      <c r="L5604" s="116" t="str">
        <f t="shared" ca="1" si="276"/>
        <v>-</v>
      </c>
      <c r="M5604" s="111" t="str">
        <f>IF(E5604="","",VLOOKUP(E5604,[1]PROJECTES!$C$14:$Z$5000,21,FALSE))</f>
        <v/>
      </c>
      <c r="N5604" s="117"/>
      <c r="O5604" s="118" t="s">
        <v>222</v>
      </c>
      <c r="P5604" s="119"/>
      <c r="Q5604" s="84"/>
      <c r="R5604" s="125"/>
      <c r="S5604" s="166"/>
      <c r="T5604" s="167"/>
    </row>
    <row r="5605" spans="1:20" s="121" customFormat="1" ht="20.100000000000001" customHeight="1" x14ac:dyDescent="0.3">
      <c r="A5605" s="80"/>
      <c r="B5605" s="110" t="str">
        <f>IF(E5605="","",VLOOKUP(E5605,[1]PROJECTES!$C$14:$G$5000,2,FALSE))</f>
        <v/>
      </c>
      <c r="C5605" s="80"/>
      <c r="D5605" s="283" t="str">
        <f>IF(E5605="","",VLOOKUP(E5605,[1]PROJECTES!$C$14:$G$5000,5,FALSE))</f>
        <v/>
      </c>
      <c r="E5605" s="79"/>
      <c r="F5605" s="110" t="str">
        <f>IF(I5605="","",VLOOKUP(I5605,[1]PROJECTES!$C$14:$G$5000,2,FALSE))</f>
        <v/>
      </c>
      <c r="G5605" s="112" t="str">
        <f>IF(E5605="","",VLOOKUP(E5605,[1]PROJECTES!$C$14:$G$5000,4,FALSE))</f>
        <v/>
      </c>
      <c r="H5605" s="95"/>
      <c r="I5605" s="113" t="str">
        <f>IF(H5605="","",VLOOKUP(H5605,BD!B$2:C$16,2,FALSE))</f>
        <v/>
      </c>
      <c r="J5605" s="114"/>
      <c r="K5605" s="115" t="str">
        <f t="shared" si="275"/>
        <v/>
      </c>
      <c r="L5605" s="116" t="str">
        <f t="shared" ca="1" si="276"/>
        <v>-</v>
      </c>
      <c r="M5605" s="111" t="str">
        <f>IF(E5605="","",VLOOKUP(E5605,[1]PROJECTES!$C$14:$Z$5000,21,FALSE))</f>
        <v/>
      </c>
      <c r="N5605" s="117"/>
      <c r="O5605" s="118" t="s">
        <v>222</v>
      </c>
      <c r="P5605" s="119"/>
      <c r="Q5605" s="84"/>
      <c r="R5605" s="125"/>
      <c r="S5605" s="166"/>
      <c r="T5605" s="167"/>
    </row>
    <row r="5606" spans="1:20" s="121" customFormat="1" ht="20.100000000000001" customHeight="1" x14ac:dyDescent="0.3">
      <c r="A5606" s="80"/>
      <c r="B5606" s="110" t="str">
        <f>IF(E5606="","",VLOOKUP(E5606,[1]PROJECTES!$C$14:$G$5000,2,FALSE))</f>
        <v/>
      </c>
      <c r="C5606" s="80"/>
      <c r="D5606" s="283" t="str">
        <f>IF(E5606="","",VLOOKUP(E5606,[1]PROJECTES!$C$14:$G$5000,5,FALSE))</f>
        <v/>
      </c>
      <c r="E5606" s="79"/>
      <c r="F5606" s="110" t="str">
        <f>IF(I5606="","",VLOOKUP(I5606,[1]PROJECTES!$C$14:$G$5000,2,FALSE))</f>
        <v/>
      </c>
      <c r="G5606" s="112" t="str">
        <f>IF(E5606="","",VLOOKUP(E5606,[1]PROJECTES!$C$14:$G$5000,4,FALSE))</f>
        <v/>
      </c>
      <c r="H5606" s="95"/>
      <c r="I5606" s="113" t="str">
        <f>IF(H5606="","",VLOOKUP(H5606,BD!B$2:C$16,2,FALSE))</f>
        <v/>
      </c>
      <c r="J5606" s="114"/>
      <c r="K5606" s="115" t="str">
        <f t="shared" si="275"/>
        <v/>
      </c>
      <c r="L5606" s="116" t="str">
        <f t="shared" ca="1" si="276"/>
        <v>-</v>
      </c>
      <c r="M5606" s="111" t="str">
        <f>IF(E5606="","",VLOOKUP(E5606,[1]PROJECTES!$C$14:$Z$5000,21,FALSE))</f>
        <v/>
      </c>
      <c r="N5606" s="117"/>
      <c r="O5606" s="118" t="s">
        <v>222</v>
      </c>
      <c r="P5606" s="119"/>
      <c r="Q5606" s="84"/>
      <c r="R5606" s="125"/>
      <c r="S5606" s="166"/>
      <c r="T5606" s="167"/>
    </row>
    <row r="5607" spans="1:20" s="121" customFormat="1" ht="20.100000000000001" customHeight="1" x14ac:dyDescent="0.3">
      <c r="A5607" s="80"/>
      <c r="B5607" s="110" t="str">
        <f>IF(E5607="","",VLOOKUP(E5607,[1]PROJECTES!$C$14:$G$5000,2,FALSE))</f>
        <v/>
      </c>
      <c r="C5607" s="80"/>
      <c r="D5607" s="283" t="str">
        <f>IF(E5607="","",VLOOKUP(E5607,[1]PROJECTES!$C$14:$G$5000,5,FALSE))</f>
        <v/>
      </c>
      <c r="E5607" s="79"/>
      <c r="F5607" s="110" t="str">
        <f>IF(I5607="","",VLOOKUP(I5607,[1]PROJECTES!$C$14:$G$5000,2,FALSE))</f>
        <v/>
      </c>
      <c r="G5607" s="112" t="str">
        <f>IF(E5607="","",VLOOKUP(E5607,[1]PROJECTES!$C$14:$G$5000,4,FALSE))</f>
        <v/>
      </c>
      <c r="H5607" s="95"/>
      <c r="I5607" s="113" t="str">
        <f>IF(H5607="","",VLOOKUP(H5607,BD!B$2:C$16,2,FALSE))</f>
        <v/>
      </c>
      <c r="J5607" s="114"/>
      <c r="K5607" s="115" t="str">
        <f t="shared" si="275"/>
        <v/>
      </c>
      <c r="L5607" s="116" t="str">
        <f t="shared" ca="1" si="276"/>
        <v>-</v>
      </c>
      <c r="M5607" s="111" t="str">
        <f>IF(E5607="","",VLOOKUP(E5607,[1]PROJECTES!$C$14:$Z$5000,21,FALSE))</f>
        <v/>
      </c>
      <c r="N5607" s="117"/>
      <c r="O5607" s="118" t="s">
        <v>222</v>
      </c>
      <c r="P5607" s="119"/>
      <c r="Q5607" s="84"/>
      <c r="R5607" s="125"/>
      <c r="S5607" s="166"/>
      <c r="T5607" s="167"/>
    </row>
    <row r="5608" spans="1:20" s="121" customFormat="1" ht="20.100000000000001" customHeight="1" x14ac:dyDescent="0.3">
      <c r="A5608" s="80"/>
      <c r="B5608" s="110" t="str">
        <f>IF(E5608="","",VLOOKUP(E5608,[1]PROJECTES!$C$14:$G$5000,2,FALSE))</f>
        <v/>
      </c>
      <c r="C5608" s="80"/>
      <c r="D5608" s="283" t="str">
        <f>IF(E5608="","",VLOOKUP(E5608,[1]PROJECTES!$C$14:$G$5000,5,FALSE))</f>
        <v/>
      </c>
      <c r="E5608" s="79"/>
      <c r="F5608" s="110" t="str">
        <f>IF(I5608="","",VLOOKUP(I5608,[1]PROJECTES!$C$14:$G$5000,2,FALSE))</f>
        <v/>
      </c>
      <c r="G5608" s="112" t="str">
        <f>IF(E5608="","",VLOOKUP(E5608,[1]PROJECTES!$C$14:$G$5000,4,FALSE))</f>
        <v/>
      </c>
      <c r="H5608" s="95"/>
      <c r="I5608" s="113" t="str">
        <f>IF(H5608="","",VLOOKUP(H5608,BD!B$2:C$16,2,FALSE))</f>
        <v/>
      </c>
      <c r="J5608" s="114"/>
      <c r="K5608" s="115" t="str">
        <f t="shared" si="275"/>
        <v/>
      </c>
      <c r="L5608" s="116" t="str">
        <f t="shared" ca="1" si="276"/>
        <v>-</v>
      </c>
      <c r="M5608" s="111" t="str">
        <f>IF(E5608="","",VLOOKUP(E5608,[1]PROJECTES!$C$14:$Z$5000,21,FALSE))</f>
        <v/>
      </c>
      <c r="N5608" s="117"/>
      <c r="O5608" s="118" t="s">
        <v>222</v>
      </c>
      <c r="P5608" s="119"/>
      <c r="Q5608" s="84"/>
      <c r="R5608" s="125"/>
      <c r="S5608" s="166"/>
      <c r="T5608" s="167"/>
    </row>
    <row r="5609" spans="1:20" s="121" customFormat="1" ht="20.100000000000001" customHeight="1" x14ac:dyDescent="0.3">
      <c r="A5609" s="80"/>
      <c r="B5609" s="110" t="str">
        <f>IF(E5609="","",VLOOKUP(E5609,[1]PROJECTES!$C$14:$G$5000,2,FALSE))</f>
        <v/>
      </c>
      <c r="C5609" s="80"/>
      <c r="D5609" s="283" t="str">
        <f>IF(E5609="","",VLOOKUP(E5609,[1]PROJECTES!$C$14:$G$5000,5,FALSE))</f>
        <v/>
      </c>
      <c r="E5609" s="79"/>
      <c r="F5609" s="110" t="str">
        <f>IF(I5609="","",VLOOKUP(I5609,[1]PROJECTES!$C$14:$G$5000,2,FALSE))</f>
        <v/>
      </c>
      <c r="G5609" s="112" t="str">
        <f>IF(E5609="","",VLOOKUP(E5609,[1]PROJECTES!$C$14:$G$5000,4,FALSE))</f>
        <v/>
      </c>
      <c r="H5609" s="95"/>
      <c r="I5609" s="113" t="str">
        <f>IF(H5609="","",VLOOKUP(H5609,BD!B$2:C$16,2,FALSE))</f>
        <v/>
      </c>
      <c r="J5609" s="114"/>
      <c r="K5609" s="115" t="str">
        <f t="shared" si="275"/>
        <v/>
      </c>
      <c r="L5609" s="116" t="str">
        <f t="shared" ca="1" si="276"/>
        <v>-</v>
      </c>
      <c r="M5609" s="111" t="str">
        <f>IF(E5609="","",VLOOKUP(E5609,[1]PROJECTES!$C$14:$Z$5000,21,FALSE))</f>
        <v/>
      </c>
      <c r="N5609" s="117"/>
      <c r="O5609" s="118" t="s">
        <v>222</v>
      </c>
      <c r="P5609" s="119"/>
      <c r="Q5609" s="84"/>
      <c r="R5609" s="125"/>
      <c r="S5609" s="166"/>
      <c r="T5609" s="167"/>
    </row>
    <row r="5610" spans="1:20" s="121" customFormat="1" ht="20.100000000000001" customHeight="1" x14ac:dyDescent="0.3">
      <c r="A5610" s="80"/>
      <c r="B5610" s="110" t="str">
        <f>IF(E5610="","",VLOOKUP(E5610,[1]PROJECTES!$C$14:$G$5000,2,FALSE))</f>
        <v/>
      </c>
      <c r="C5610" s="80"/>
      <c r="D5610" s="283" t="str">
        <f>IF(E5610="","",VLOOKUP(E5610,[1]PROJECTES!$C$14:$G$5000,5,FALSE))</f>
        <v/>
      </c>
      <c r="E5610" s="79"/>
      <c r="F5610" s="110" t="str">
        <f>IF(I5610="","",VLOOKUP(I5610,[1]PROJECTES!$C$14:$G$5000,2,FALSE))</f>
        <v/>
      </c>
      <c r="G5610" s="112" t="str">
        <f>IF(E5610="","",VLOOKUP(E5610,[1]PROJECTES!$C$14:$G$5000,4,FALSE))</f>
        <v/>
      </c>
      <c r="H5610" s="95"/>
      <c r="I5610" s="113" t="str">
        <f>IF(H5610="","",VLOOKUP(H5610,BD!B$2:C$16,2,FALSE))</f>
        <v/>
      </c>
      <c r="J5610" s="144"/>
      <c r="K5610" s="115" t="str">
        <f t="shared" si="275"/>
        <v/>
      </c>
      <c r="L5610" s="116" t="str">
        <f t="shared" ca="1" si="276"/>
        <v>-</v>
      </c>
      <c r="M5610" s="111" t="str">
        <f>IF(E5610="","",VLOOKUP(E5610,[1]PROJECTES!$C$14:$Z$5000,21,FALSE))</f>
        <v/>
      </c>
      <c r="N5610" s="117"/>
      <c r="O5610" s="118" t="s">
        <v>222</v>
      </c>
      <c r="P5610" s="119"/>
      <c r="Q5610" s="84"/>
      <c r="R5610" s="125"/>
      <c r="S5610" s="166"/>
      <c r="T5610" s="167"/>
    </row>
    <row r="5611" spans="1:20" s="121" customFormat="1" ht="20.100000000000001" customHeight="1" x14ac:dyDescent="0.3">
      <c r="A5611" s="80"/>
      <c r="B5611" s="110" t="str">
        <f>IF(E5611="","",VLOOKUP(E5611,[1]PROJECTES!$C$14:$G$5000,2,FALSE))</f>
        <v/>
      </c>
      <c r="C5611" s="80"/>
      <c r="D5611" s="283" t="str">
        <f>IF(E5611="","",VLOOKUP(E5611,[1]PROJECTES!$C$14:$G$5000,5,FALSE))</f>
        <v/>
      </c>
      <c r="E5611" s="79"/>
      <c r="F5611" s="110" t="str">
        <f>IF(I5611="","",VLOOKUP(I5611,[1]PROJECTES!$C$14:$G$5000,2,FALSE))</f>
        <v/>
      </c>
      <c r="G5611" s="112" t="str">
        <f>IF(E5611="","",VLOOKUP(E5611,[1]PROJECTES!$C$14:$G$5000,4,FALSE))</f>
        <v/>
      </c>
      <c r="H5611" s="95"/>
      <c r="I5611" s="113" t="str">
        <f>IF(H5611="","",VLOOKUP(H5611,BD!B$2:C$16,2,FALSE))</f>
        <v/>
      </c>
      <c r="J5611" s="114"/>
      <c r="K5611" s="115" t="str">
        <f t="shared" si="275"/>
        <v/>
      </c>
      <c r="L5611" s="116" t="str">
        <f t="shared" ca="1" si="276"/>
        <v>-</v>
      </c>
      <c r="M5611" s="111" t="str">
        <f>IF(E5611="","",VLOOKUP(E5611,[1]PROJECTES!$C$14:$Z$5000,21,FALSE))</f>
        <v/>
      </c>
      <c r="N5611" s="117"/>
      <c r="O5611" s="118" t="s">
        <v>222</v>
      </c>
      <c r="P5611" s="119"/>
      <c r="Q5611" s="84"/>
      <c r="R5611" s="125"/>
      <c r="S5611" s="166"/>
      <c r="T5611" s="167"/>
    </row>
    <row r="5612" spans="1:20" s="121" customFormat="1" ht="20.100000000000001" customHeight="1" x14ac:dyDescent="0.3">
      <c r="A5612" s="80"/>
      <c r="B5612" s="110" t="str">
        <f>IF(E5612="","",VLOOKUP(E5612,[1]PROJECTES!$C$14:$G$5000,2,FALSE))</f>
        <v/>
      </c>
      <c r="C5612" s="80"/>
      <c r="D5612" s="283" t="str">
        <f>IF(E5612="","",VLOOKUP(E5612,[1]PROJECTES!$C$14:$G$5000,5,FALSE))</f>
        <v/>
      </c>
      <c r="E5612" s="79"/>
      <c r="F5612" s="110" t="str">
        <f>IF(I5612="","",VLOOKUP(I5612,[1]PROJECTES!$C$14:$G$5000,2,FALSE))</f>
        <v/>
      </c>
      <c r="G5612" s="112" t="str">
        <f>IF(E5612="","",VLOOKUP(E5612,[1]PROJECTES!$C$14:$G$5000,4,FALSE))</f>
        <v/>
      </c>
      <c r="H5612" s="95"/>
      <c r="I5612" s="113" t="str">
        <f>IF(H5612="","",VLOOKUP(H5612,BD!B$2:C$16,2,FALSE))</f>
        <v/>
      </c>
      <c r="J5612" s="114"/>
      <c r="K5612" s="115" t="str">
        <f t="shared" si="275"/>
        <v/>
      </c>
      <c r="L5612" s="116" t="str">
        <f t="shared" ca="1" si="276"/>
        <v>-</v>
      </c>
      <c r="M5612" s="111" t="str">
        <f>IF(E5612="","",VLOOKUP(E5612,[1]PROJECTES!$C$14:$Z$5000,21,FALSE))</f>
        <v/>
      </c>
      <c r="N5612" s="117"/>
      <c r="O5612" s="118" t="s">
        <v>222</v>
      </c>
      <c r="P5612" s="119"/>
      <c r="Q5612" s="84"/>
      <c r="R5612" s="125"/>
      <c r="S5612" s="166"/>
      <c r="T5612" s="167"/>
    </row>
    <row r="5613" spans="1:20" s="121" customFormat="1" ht="20.100000000000001" customHeight="1" x14ac:dyDescent="0.3">
      <c r="A5613" s="80"/>
      <c r="B5613" s="110" t="str">
        <f>IF(E5613="","",VLOOKUP(E5613,[1]PROJECTES!$C$14:$G$5000,2,FALSE))</f>
        <v/>
      </c>
      <c r="C5613" s="80"/>
      <c r="D5613" s="283" t="str">
        <f>IF(E5613="","",VLOOKUP(E5613,[1]PROJECTES!$C$14:$G$5000,5,FALSE))</f>
        <v/>
      </c>
      <c r="E5613" s="79"/>
      <c r="F5613" s="110" t="str">
        <f>IF(I5613="","",VLOOKUP(I5613,[1]PROJECTES!$C$14:$G$5000,2,FALSE))</f>
        <v/>
      </c>
      <c r="G5613" s="112" t="str">
        <f>IF(E5613="","",VLOOKUP(E5613,[1]PROJECTES!$C$14:$G$5000,4,FALSE))</f>
        <v/>
      </c>
      <c r="H5613" s="95"/>
      <c r="I5613" s="113" t="str">
        <f>IF(H5613="","",VLOOKUP(H5613,BD!B$2:C$16,2,FALSE))</f>
        <v/>
      </c>
      <c r="J5613" s="114"/>
      <c r="K5613" s="115" t="str">
        <f t="shared" si="275"/>
        <v/>
      </c>
      <c r="L5613" s="116" t="str">
        <f t="shared" ca="1" si="276"/>
        <v>-</v>
      </c>
      <c r="M5613" s="111" t="str">
        <f>IF(E5613="","",VLOOKUP(E5613,[1]PROJECTES!$C$14:$Z$5000,21,FALSE))</f>
        <v/>
      </c>
      <c r="N5613" s="117"/>
      <c r="O5613" s="118" t="s">
        <v>222</v>
      </c>
      <c r="P5613" s="119"/>
      <c r="Q5613" s="84"/>
      <c r="R5613" s="125"/>
      <c r="S5613" s="166"/>
      <c r="T5613" s="167"/>
    </row>
    <row r="5614" spans="1:20" s="121" customFormat="1" ht="20.100000000000001" customHeight="1" x14ac:dyDescent="0.3">
      <c r="A5614" s="80"/>
      <c r="B5614" s="110" t="str">
        <f>IF(E5614="","",VLOOKUP(E5614,[1]PROJECTES!$C$14:$G$5000,2,FALSE))</f>
        <v/>
      </c>
      <c r="C5614" s="80"/>
      <c r="D5614" s="283" t="str">
        <f>IF(E5614="","",VLOOKUP(E5614,[1]PROJECTES!$C$14:$G$5000,5,FALSE))</f>
        <v/>
      </c>
      <c r="E5614" s="79"/>
      <c r="F5614" s="110" t="str">
        <f>IF(I5614="","",VLOOKUP(I5614,[1]PROJECTES!$C$14:$G$5000,2,FALSE))</f>
        <v/>
      </c>
      <c r="G5614" s="112" t="str">
        <f>IF(E5614="","",VLOOKUP(E5614,[1]PROJECTES!$C$14:$G$5000,4,FALSE))</f>
        <v/>
      </c>
      <c r="H5614" s="95"/>
      <c r="I5614" s="113" t="str">
        <f>IF(H5614="","",VLOOKUP(H5614,BD!B$2:C$16,2,FALSE))</f>
        <v/>
      </c>
      <c r="J5614" s="114"/>
      <c r="K5614" s="115" t="str">
        <f t="shared" si="275"/>
        <v/>
      </c>
      <c r="L5614" s="116" t="str">
        <f t="shared" ca="1" si="276"/>
        <v>-</v>
      </c>
      <c r="M5614" s="111" t="str">
        <f>IF(E5614="","",VLOOKUP(E5614,[1]PROJECTES!$C$14:$Z$5000,21,FALSE))</f>
        <v/>
      </c>
      <c r="N5614" s="117"/>
      <c r="O5614" s="118" t="s">
        <v>222</v>
      </c>
      <c r="P5614" s="119"/>
      <c r="Q5614" s="84"/>
      <c r="R5614" s="125"/>
      <c r="S5614" s="166"/>
      <c r="T5614" s="167"/>
    </row>
    <row r="5615" spans="1:20" s="121" customFormat="1" ht="20.100000000000001" customHeight="1" x14ac:dyDescent="0.3">
      <c r="A5615" s="80"/>
      <c r="B5615" s="110" t="str">
        <f>IF(E5615="","",VLOOKUP(E5615,[1]PROJECTES!$C$14:$G$5000,2,FALSE))</f>
        <v/>
      </c>
      <c r="C5615" s="80"/>
      <c r="D5615" s="283" t="str">
        <f>IF(E5615="","",VLOOKUP(E5615,[1]PROJECTES!$C$14:$G$5000,5,FALSE))</f>
        <v/>
      </c>
      <c r="E5615" s="79"/>
      <c r="F5615" s="110" t="str">
        <f>IF(I5615="","",VLOOKUP(I5615,[1]PROJECTES!$C$14:$G$5000,2,FALSE))</f>
        <v/>
      </c>
      <c r="G5615" s="112" t="str">
        <f>IF(E5615="","",VLOOKUP(E5615,[1]PROJECTES!$C$14:$G$5000,4,FALSE))</f>
        <v/>
      </c>
      <c r="H5615" s="95"/>
      <c r="I5615" s="113" t="str">
        <f>IF(H5615="","",VLOOKUP(H5615,BD!B$2:C$16,2,FALSE))</f>
        <v/>
      </c>
      <c r="J5615" s="114"/>
      <c r="K5615" s="115" t="str">
        <f t="shared" si="275"/>
        <v/>
      </c>
      <c r="L5615" s="116" t="str">
        <f t="shared" ca="1" si="276"/>
        <v>-</v>
      </c>
      <c r="M5615" s="111" t="str">
        <f>IF(E5615="","",VLOOKUP(E5615,[1]PROJECTES!$C$14:$Z$5000,21,FALSE))</f>
        <v/>
      </c>
      <c r="N5615" s="117"/>
      <c r="O5615" s="118" t="s">
        <v>222</v>
      </c>
      <c r="P5615" s="119"/>
      <c r="Q5615" s="84"/>
      <c r="R5615" s="125"/>
      <c r="S5615" s="166"/>
      <c r="T5615" s="167"/>
    </row>
    <row r="5616" spans="1:20" s="121" customFormat="1" ht="20.100000000000001" customHeight="1" x14ac:dyDescent="0.3">
      <c r="A5616" s="80"/>
      <c r="B5616" s="110" t="str">
        <f>IF(E5616="","",VLOOKUP(E5616,[1]PROJECTES!$C$14:$G$5000,2,FALSE))</f>
        <v/>
      </c>
      <c r="C5616" s="80"/>
      <c r="D5616" s="283" t="str">
        <f>IF(E5616="","",VLOOKUP(E5616,[1]PROJECTES!$C$14:$G$5000,5,FALSE))</f>
        <v/>
      </c>
      <c r="E5616" s="79"/>
      <c r="F5616" s="110" t="str">
        <f>IF(I5616="","",VLOOKUP(I5616,[1]PROJECTES!$C$14:$G$5000,2,FALSE))</f>
        <v/>
      </c>
      <c r="G5616" s="112" t="str">
        <f>IF(E5616="","",VLOOKUP(E5616,[1]PROJECTES!$C$14:$G$5000,4,FALSE))</f>
        <v/>
      </c>
      <c r="H5616" s="95"/>
      <c r="I5616" s="113" t="str">
        <f>IF(H5616="","",VLOOKUP(H5616,BD!B$2:C$16,2,FALSE))</f>
        <v/>
      </c>
      <c r="J5616" s="114"/>
      <c r="K5616" s="115" t="str">
        <f t="shared" si="275"/>
        <v/>
      </c>
      <c r="L5616" s="116" t="str">
        <f t="shared" ca="1" si="276"/>
        <v>-</v>
      </c>
      <c r="M5616" s="111" t="str">
        <f>IF(E5616="","",VLOOKUP(E5616,[1]PROJECTES!$C$14:$Z$5000,21,FALSE))</f>
        <v/>
      </c>
      <c r="N5616" s="117"/>
      <c r="O5616" s="118" t="s">
        <v>222</v>
      </c>
      <c r="P5616" s="119"/>
      <c r="Q5616" s="84"/>
      <c r="R5616" s="125"/>
      <c r="S5616" s="166"/>
      <c r="T5616" s="167"/>
    </row>
    <row r="5617" spans="1:20" s="121" customFormat="1" ht="20.100000000000001" customHeight="1" x14ac:dyDescent="0.3">
      <c r="A5617" s="80"/>
      <c r="B5617" s="110" t="str">
        <f>IF(E5617="","",VLOOKUP(E5617,[1]PROJECTES!$C$14:$G$5000,2,FALSE))</f>
        <v/>
      </c>
      <c r="C5617" s="80"/>
      <c r="D5617" s="283" t="str">
        <f>IF(E5617="","",VLOOKUP(E5617,[1]PROJECTES!$C$14:$G$5000,5,FALSE))</f>
        <v/>
      </c>
      <c r="E5617" s="79"/>
      <c r="F5617" s="110" t="str">
        <f>IF(I5617="","",VLOOKUP(I5617,[1]PROJECTES!$C$14:$G$5000,2,FALSE))</f>
        <v/>
      </c>
      <c r="G5617" s="112" t="str">
        <f>IF(E5617="","",VLOOKUP(E5617,[1]PROJECTES!$C$14:$G$5000,4,FALSE))</f>
        <v/>
      </c>
      <c r="H5617" s="95"/>
      <c r="I5617" s="113" t="str">
        <f>IF(H5617="","",VLOOKUP(H5617,BD!B$2:C$16,2,FALSE))</f>
        <v/>
      </c>
      <c r="J5617" s="114"/>
      <c r="K5617" s="115" t="str">
        <f t="shared" si="275"/>
        <v/>
      </c>
      <c r="L5617" s="116" t="str">
        <f t="shared" ca="1" si="276"/>
        <v>-</v>
      </c>
      <c r="M5617" s="111" t="str">
        <f>IF(E5617="","",VLOOKUP(E5617,[1]PROJECTES!$C$14:$Z$5000,21,FALSE))</f>
        <v/>
      </c>
      <c r="N5617" s="117"/>
      <c r="O5617" s="118" t="s">
        <v>222</v>
      </c>
      <c r="P5617" s="119"/>
      <c r="Q5617" s="84"/>
      <c r="R5617" s="125"/>
      <c r="S5617" s="166"/>
      <c r="T5617" s="167"/>
    </row>
    <row r="5618" spans="1:20" s="121" customFormat="1" ht="20.100000000000001" customHeight="1" x14ac:dyDescent="0.3">
      <c r="A5618" s="80"/>
      <c r="B5618" s="110" t="str">
        <f>IF(E5618="","",VLOOKUP(E5618,[1]PROJECTES!$C$14:$G$5000,2,FALSE))</f>
        <v/>
      </c>
      <c r="C5618" s="80"/>
      <c r="D5618" s="283" t="str">
        <f>IF(E5618="","",VLOOKUP(E5618,[1]PROJECTES!$C$14:$G$5000,5,FALSE))</f>
        <v/>
      </c>
      <c r="E5618" s="79"/>
      <c r="F5618" s="110" t="str">
        <f>IF(I5618="","",VLOOKUP(I5618,[1]PROJECTES!$C$14:$G$5000,2,FALSE))</f>
        <v/>
      </c>
      <c r="G5618" s="112" t="str">
        <f>IF(E5618="","",VLOOKUP(E5618,[1]PROJECTES!$C$14:$G$5000,4,FALSE))</f>
        <v/>
      </c>
      <c r="H5618" s="95"/>
      <c r="I5618" s="113" t="str">
        <f>IF(H5618="","",VLOOKUP(H5618,BD!B$2:C$16,2,FALSE))</f>
        <v/>
      </c>
      <c r="J5618" s="114"/>
      <c r="K5618" s="115" t="str">
        <f t="shared" si="275"/>
        <v/>
      </c>
      <c r="L5618" s="116" t="str">
        <f t="shared" ca="1" si="276"/>
        <v>-</v>
      </c>
      <c r="M5618" s="111" t="str">
        <f>IF(E5618="","",VLOOKUP(E5618,[1]PROJECTES!$C$14:$Z$5000,21,FALSE))</f>
        <v/>
      </c>
      <c r="N5618" s="117"/>
      <c r="O5618" s="118" t="s">
        <v>222</v>
      </c>
      <c r="P5618" s="119"/>
      <c r="Q5618" s="84"/>
      <c r="R5618" s="125"/>
      <c r="S5618" s="166"/>
      <c r="T5618" s="167"/>
    </row>
    <row r="5619" spans="1:20" s="121" customFormat="1" ht="20.100000000000001" customHeight="1" x14ac:dyDescent="0.3">
      <c r="A5619" s="80"/>
      <c r="B5619" s="110" t="str">
        <f>IF(E5619="","",VLOOKUP(E5619,[1]PROJECTES!$C$14:$G$5000,2,FALSE))</f>
        <v/>
      </c>
      <c r="C5619" s="80"/>
      <c r="D5619" s="283" t="str">
        <f>IF(E5619="","",VLOOKUP(E5619,[1]PROJECTES!$C$14:$G$5000,5,FALSE))</f>
        <v/>
      </c>
      <c r="E5619" s="79"/>
      <c r="F5619" s="110" t="str">
        <f>IF(I5619="","",VLOOKUP(I5619,[1]PROJECTES!$C$14:$G$5000,2,FALSE))</f>
        <v/>
      </c>
      <c r="G5619" s="112" t="str">
        <f>IF(E5619="","",VLOOKUP(E5619,[1]PROJECTES!$C$14:$G$5000,4,FALSE))</f>
        <v/>
      </c>
      <c r="H5619" s="95"/>
      <c r="I5619" s="113" t="str">
        <f>IF(H5619="","",VLOOKUP(H5619,BD!B$2:C$16,2,FALSE))</f>
        <v/>
      </c>
      <c r="J5619" s="114"/>
      <c r="K5619" s="115" t="str">
        <f t="shared" si="275"/>
        <v/>
      </c>
      <c r="L5619" s="116" t="str">
        <f t="shared" ca="1" si="276"/>
        <v>-</v>
      </c>
      <c r="M5619" s="111" t="str">
        <f>IF(E5619="","",VLOOKUP(E5619,[1]PROJECTES!$C$14:$Z$5000,21,FALSE))</f>
        <v/>
      </c>
      <c r="N5619" s="117"/>
      <c r="O5619" s="118" t="s">
        <v>222</v>
      </c>
      <c r="P5619" s="119"/>
      <c r="Q5619" s="84"/>
      <c r="R5619" s="125"/>
      <c r="S5619" s="166"/>
      <c r="T5619" s="167"/>
    </row>
    <row r="5620" spans="1:20" s="121" customFormat="1" ht="20.100000000000001" customHeight="1" x14ac:dyDescent="0.3">
      <c r="A5620" s="80"/>
      <c r="B5620" s="110" t="str">
        <f>IF(E5620="","",VLOOKUP(E5620,[1]PROJECTES!$C$14:$G$5000,2,FALSE))</f>
        <v/>
      </c>
      <c r="C5620" s="80"/>
      <c r="D5620" s="283" t="str">
        <f>IF(E5620="","",VLOOKUP(E5620,[1]PROJECTES!$C$14:$G$5000,5,FALSE))</f>
        <v/>
      </c>
      <c r="E5620" s="79"/>
      <c r="F5620" s="110" t="str">
        <f>IF(I5620="","",VLOOKUP(I5620,[1]PROJECTES!$C$14:$G$5000,2,FALSE))</f>
        <v/>
      </c>
      <c r="G5620" s="112" t="str">
        <f>IF(E5620="","",VLOOKUP(E5620,[1]PROJECTES!$C$14:$G$5000,4,FALSE))</f>
        <v/>
      </c>
      <c r="H5620" s="95"/>
      <c r="I5620" s="113" t="str">
        <f>IF(H5620="","",VLOOKUP(H5620,BD!B$2:C$16,2,FALSE))</f>
        <v/>
      </c>
      <c r="J5620" s="114"/>
      <c r="K5620" s="115" t="str">
        <f t="shared" si="275"/>
        <v/>
      </c>
      <c r="L5620" s="116" t="str">
        <f t="shared" ca="1" si="276"/>
        <v>-</v>
      </c>
      <c r="M5620" s="111" t="str">
        <f>IF(E5620="","",VLOOKUP(E5620,[1]PROJECTES!$C$14:$Z$5000,21,FALSE))</f>
        <v/>
      </c>
      <c r="N5620" s="117"/>
      <c r="O5620" s="118" t="s">
        <v>222</v>
      </c>
      <c r="P5620" s="119"/>
      <c r="Q5620" s="84"/>
      <c r="R5620" s="125"/>
      <c r="S5620" s="166"/>
      <c r="T5620" s="167"/>
    </row>
    <row r="5621" spans="1:20" s="121" customFormat="1" ht="20.100000000000001" customHeight="1" x14ac:dyDescent="0.3">
      <c r="A5621" s="80"/>
      <c r="B5621" s="110" t="str">
        <f>IF(E5621="","",VLOOKUP(E5621,[1]PROJECTES!$C$14:$G$5000,2,FALSE))</f>
        <v/>
      </c>
      <c r="C5621" s="80"/>
      <c r="D5621" s="283" t="str">
        <f>IF(E5621="","",VLOOKUP(E5621,[1]PROJECTES!$C$14:$G$5000,5,FALSE))</f>
        <v/>
      </c>
      <c r="E5621" s="79"/>
      <c r="F5621" s="110" t="str">
        <f>IF(I5621="","",VLOOKUP(I5621,[1]PROJECTES!$C$14:$G$5000,2,FALSE))</f>
        <v/>
      </c>
      <c r="G5621" s="112" t="str">
        <f>IF(E5621="","",VLOOKUP(E5621,[1]PROJECTES!$C$14:$G$5000,4,FALSE))</f>
        <v/>
      </c>
      <c r="H5621" s="95"/>
      <c r="I5621" s="113" t="str">
        <f>IF(H5621="","",VLOOKUP(H5621,BD!B$2:C$16,2,FALSE))</f>
        <v/>
      </c>
      <c r="J5621" s="114"/>
      <c r="K5621" s="115" t="str">
        <f t="shared" si="275"/>
        <v/>
      </c>
      <c r="L5621" s="116" t="str">
        <f t="shared" ca="1" si="276"/>
        <v>-</v>
      </c>
      <c r="M5621" s="111" t="str">
        <f>IF(E5621="","",VLOOKUP(E5621,[1]PROJECTES!$C$14:$Z$5000,21,FALSE))</f>
        <v/>
      </c>
      <c r="N5621" s="117"/>
      <c r="O5621" s="118" t="s">
        <v>222</v>
      </c>
      <c r="P5621" s="119"/>
      <c r="Q5621" s="84"/>
      <c r="R5621" s="125"/>
      <c r="S5621" s="166"/>
      <c r="T5621" s="167"/>
    </row>
    <row r="5622" spans="1:20" s="121" customFormat="1" ht="20.100000000000001" customHeight="1" x14ac:dyDescent="0.3">
      <c r="A5622" s="80"/>
      <c r="B5622" s="110" t="str">
        <f>IF(E5622="","",VLOOKUP(E5622,[1]PROJECTES!$C$14:$G$5000,2,FALSE))</f>
        <v/>
      </c>
      <c r="C5622" s="80"/>
      <c r="D5622" s="283" t="str">
        <f>IF(E5622="","",VLOOKUP(E5622,[1]PROJECTES!$C$14:$G$5000,5,FALSE))</f>
        <v/>
      </c>
      <c r="E5622" s="79"/>
      <c r="F5622" s="110" t="str">
        <f>IF(I5622="","",VLOOKUP(I5622,[1]PROJECTES!$C$14:$G$5000,2,FALSE))</f>
        <v/>
      </c>
      <c r="G5622" s="112" t="str">
        <f>IF(E5622="","",VLOOKUP(E5622,[1]PROJECTES!$C$14:$G$5000,4,FALSE))</f>
        <v/>
      </c>
      <c r="H5622" s="95"/>
      <c r="I5622" s="113" t="str">
        <f>IF(H5622="","",VLOOKUP(H5622,BD!B$2:C$16,2,FALSE))</f>
        <v/>
      </c>
      <c r="J5622" s="114"/>
      <c r="K5622" s="115" t="str">
        <f t="shared" si="275"/>
        <v/>
      </c>
      <c r="L5622" s="116" t="str">
        <f t="shared" ca="1" si="276"/>
        <v>-</v>
      </c>
      <c r="M5622" s="111" t="str">
        <f>IF(E5622="","",VLOOKUP(E5622,[1]PROJECTES!$C$14:$Z$5000,21,FALSE))</f>
        <v/>
      </c>
      <c r="N5622" s="117"/>
      <c r="O5622" s="118" t="s">
        <v>222</v>
      </c>
      <c r="P5622" s="119"/>
      <c r="Q5622" s="84"/>
      <c r="R5622" s="125"/>
      <c r="S5622" s="166"/>
      <c r="T5622" s="167"/>
    </row>
    <row r="5623" spans="1:20" s="121" customFormat="1" ht="20.100000000000001" customHeight="1" x14ac:dyDescent="0.3">
      <c r="A5623" s="80"/>
      <c r="B5623" s="110" t="str">
        <f>IF(E5623="","",VLOOKUP(E5623,[1]PROJECTES!$C$14:$G$5000,2,FALSE))</f>
        <v/>
      </c>
      <c r="C5623" s="80"/>
      <c r="D5623" s="283" t="str">
        <f>IF(E5623="","",VLOOKUP(E5623,[1]PROJECTES!$C$14:$G$5000,5,FALSE))</f>
        <v/>
      </c>
      <c r="E5623" s="79"/>
      <c r="F5623" s="110" t="str">
        <f>IF(I5623="","",VLOOKUP(I5623,[1]PROJECTES!$C$14:$G$5000,2,FALSE))</f>
        <v/>
      </c>
      <c r="G5623" s="112" t="str">
        <f>IF(E5623="","",VLOOKUP(E5623,[1]PROJECTES!$C$14:$G$5000,4,FALSE))</f>
        <v/>
      </c>
      <c r="H5623" s="95"/>
      <c r="I5623" s="113" t="str">
        <f>IF(H5623="","",VLOOKUP(H5623,BD!B$2:C$16,2,FALSE))</f>
        <v/>
      </c>
      <c r="J5623" s="114"/>
      <c r="K5623" s="115" t="str">
        <f t="shared" si="275"/>
        <v/>
      </c>
      <c r="L5623" s="116" t="str">
        <f t="shared" ca="1" si="276"/>
        <v>-</v>
      </c>
      <c r="M5623" s="111" t="str">
        <f>IF(E5623="","",VLOOKUP(E5623,[1]PROJECTES!$C$14:$Z$5000,21,FALSE))</f>
        <v/>
      </c>
      <c r="N5623" s="117"/>
      <c r="O5623" s="118" t="s">
        <v>222</v>
      </c>
      <c r="P5623" s="119"/>
      <c r="Q5623" s="84"/>
      <c r="R5623" s="125"/>
      <c r="S5623" s="166"/>
      <c r="T5623" s="167"/>
    </row>
    <row r="5624" spans="1:20" s="121" customFormat="1" ht="20.100000000000001" customHeight="1" x14ac:dyDescent="0.3">
      <c r="A5624" s="80"/>
      <c r="B5624" s="110" t="str">
        <f>IF(E5624="","",VLOOKUP(E5624,[1]PROJECTES!$C$14:$G$5000,2,FALSE))</f>
        <v/>
      </c>
      <c r="C5624" s="80"/>
      <c r="D5624" s="283" t="str">
        <f>IF(E5624="","",VLOOKUP(E5624,[1]PROJECTES!$C$14:$G$5000,5,FALSE))</f>
        <v/>
      </c>
      <c r="E5624" s="79"/>
      <c r="F5624" s="110" t="str">
        <f>IF(I5624="","",VLOOKUP(I5624,[1]PROJECTES!$C$14:$G$5000,2,FALSE))</f>
        <v/>
      </c>
      <c r="G5624" s="112" t="str">
        <f>IF(E5624="","",VLOOKUP(E5624,[1]PROJECTES!$C$14:$G$5000,4,FALSE))</f>
        <v/>
      </c>
      <c r="H5624" s="95"/>
      <c r="I5624" s="113" t="str">
        <f>IF(H5624="","",VLOOKUP(H5624,BD!B$2:C$16,2,FALSE))</f>
        <v/>
      </c>
      <c r="J5624" s="114"/>
      <c r="K5624" s="115" t="str">
        <f t="shared" si="275"/>
        <v/>
      </c>
      <c r="L5624" s="116" t="str">
        <f t="shared" ca="1" si="276"/>
        <v>-</v>
      </c>
      <c r="M5624" s="111" t="str">
        <f>IF(E5624="","",VLOOKUP(E5624,[1]PROJECTES!$C$14:$Z$5000,21,FALSE))</f>
        <v/>
      </c>
      <c r="N5624" s="117"/>
      <c r="O5624" s="118" t="s">
        <v>222</v>
      </c>
      <c r="P5624" s="119"/>
      <c r="Q5624" s="84"/>
      <c r="R5624" s="125"/>
      <c r="S5624" s="166"/>
      <c r="T5624" s="167"/>
    </row>
    <row r="5625" spans="1:20" s="121" customFormat="1" ht="20.100000000000001" customHeight="1" x14ac:dyDescent="0.3">
      <c r="A5625" s="80"/>
      <c r="B5625" s="110" t="str">
        <f>IF(E5625="","",VLOOKUP(E5625,[1]PROJECTES!$C$14:$G$5000,2,FALSE))</f>
        <v/>
      </c>
      <c r="C5625" s="80"/>
      <c r="D5625" s="283" t="str">
        <f>IF(E5625="","",VLOOKUP(E5625,[1]PROJECTES!$C$14:$G$5000,5,FALSE))</f>
        <v/>
      </c>
      <c r="E5625" s="79"/>
      <c r="F5625" s="110" t="str">
        <f>IF(I5625="","",VLOOKUP(I5625,[1]PROJECTES!$C$14:$G$5000,2,FALSE))</f>
        <v/>
      </c>
      <c r="G5625" s="112" t="str">
        <f>IF(E5625="","",VLOOKUP(E5625,[1]PROJECTES!$C$14:$G$5000,4,FALSE))</f>
        <v/>
      </c>
      <c r="H5625" s="95"/>
      <c r="I5625" s="113" t="str">
        <f>IF(H5625="","",VLOOKUP(H5625,BD!B$2:C$16,2,FALSE))</f>
        <v/>
      </c>
      <c r="J5625" s="114"/>
      <c r="K5625" s="115" t="str">
        <f t="shared" si="275"/>
        <v/>
      </c>
      <c r="L5625" s="116" t="str">
        <f t="shared" ca="1" si="276"/>
        <v>-</v>
      </c>
      <c r="M5625" s="111" t="str">
        <f>IF(E5625="","",VLOOKUP(E5625,[1]PROJECTES!$C$14:$Z$5000,21,FALSE))</f>
        <v/>
      </c>
      <c r="N5625" s="117"/>
      <c r="O5625" s="118" t="s">
        <v>222</v>
      </c>
      <c r="P5625" s="119"/>
      <c r="Q5625" s="84"/>
      <c r="R5625" s="125"/>
      <c r="S5625" s="166"/>
      <c r="T5625" s="167"/>
    </row>
    <row r="5626" spans="1:20" s="121" customFormat="1" ht="20.100000000000001" customHeight="1" x14ac:dyDescent="0.3">
      <c r="A5626" s="80"/>
      <c r="B5626" s="110" t="str">
        <f>IF(E5626="","",VLOOKUP(E5626,[1]PROJECTES!$C$14:$G$5000,2,FALSE))</f>
        <v/>
      </c>
      <c r="C5626" s="80"/>
      <c r="D5626" s="283" t="str">
        <f>IF(E5626="","",VLOOKUP(E5626,[1]PROJECTES!$C$14:$G$5000,5,FALSE))</f>
        <v/>
      </c>
      <c r="E5626" s="79"/>
      <c r="F5626" s="110" t="str">
        <f>IF(I5626="","",VLOOKUP(I5626,[1]PROJECTES!$C$14:$G$5000,2,FALSE))</f>
        <v/>
      </c>
      <c r="G5626" s="112" t="str">
        <f>IF(E5626="","",VLOOKUP(E5626,[1]PROJECTES!$C$14:$G$5000,4,FALSE))</f>
        <v/>
      </c>
      <c r="H5626" s="95"/>
      <c r="I5626" s="113" t="str">
        <f>IF(H5626="","",VLOOKUP(H5626,BD!B$2:C$16,2,FALSE))</f>
        <v/>
      </c>
      <c r="J5626" s="114"/>
      <c r="K5626" s="115" t="str">
        <f t="shared" si="275"/>
        <v/>
      </c>
      <c r="L5626" s="116" t="str">
        <f t="shared" ca="1" si="276"/>
        <v>-</v>
      </c>
      <c r="M5626" s="111" t="str">
        <f>IF(E5626="","",VLOOKUP(E5626,[1]PROJECTES!$C$14:$Z$5000,21,FALSE))</f>
        <v/>
      </c>
      <c r="N5626" s="117"/>
      <c r="O5626" s="118" t="s">
        <v>222</v>
      </c>
      <c r="P5626" s="119"/>
      <c r="Q5626" s="84"/>
      <c r="R5626" s="123"/>
      <c r="S5626" s="166"/>
      <c r="T5626" s="167"/>
    </row>
    <row r="5627" spans="1:20" s="121" customFormat="1" ht="20.100000000000001" customHeight="1" x14ac:dyDescent="0.3">
      <c r="A5627" s="80"/>
      <c r="B5627" s="110" t="str">
        <f>IF(E5627="","",VLOOKUP(E5627,[1]PROJECTES!$C$14:$G$5000,2,FALSE))</f>
        <v/>
      </c>
      <c r="C5627" s="80"/>
      <c r="D5627" s="283" t="str">
        <f>IF(E5627="","",VLOOKUP(E5627,[1]PROJECTES!$C$14:$G$5000,5,FALSE))</f>
        <v/>
      </c>
      <c r="E5627" s="79"/>
      <c r="F5627" s="110" t="str">
        <f>IF(I5627="","",VLOOKUP(I5627,[1]PROJECTES!$C$14:$G$5000,2,FALSE))</f>
        <v/>
      </c>
      <c r="G5627" s="112" t="str">
        <f>IF(E5627="","",VLOOKUP(E5627,[1]PROJECTES!$C$14:$G$5000,4,FALSE))</f>
        <v/>
      </c>
      <c r="H5627" s="95"/>
      <c r="I5627" s="113" t="str">
        <f>IF(H5627="","",VLOOKUP(H5627,BD!B$2:C$16,2,FALSE))</f>
        <v/>
      </c>
      <c r="J5627" s="114"/>
      <c r="K5627" s="115" t="str">
        <f t="shared" ref="K5627:K5635" si="277">IF(J5627="","",WEEKNUM(J5627,2)-0)</f>
        <v/>
      </c>
      <c r="L5627" s="116" t="str">
        <f t="shared" ref="L5627:L5635" ca="1" si="278">IF(M5627="","-",IF(G5627="TA","-",+M5627-TODAY()))</f>
        <v>-</v>
      </c>
      <c r="M5627" s="111" t="str">
        <f>IF(E5627="","",VLOOKUP(E5627,[1]PROJECTES!$C$14:$Z$5000,21,FALSE))</f>
        <v/>
      </c>
      <c r="N5627" s="117"/>
      <c r="O5627" s="118" t="s">
        <v>222</v>
      </c>
      <c r="P5627" s="119"/>
      <c r="Q5627" s="84"/>
      <c r="R5627" s="125"/>
      <c r="S5627" s="166"/>
      <c r="T5627" s="167"/>
    </row>
    <row r="5628" spans="1:20" s="121" customFormat="1" ht="20.100000000000001" customHeight="1" x14ac:dyDescent="0.3">
      <c r="A5628" s="80"/>
      <c r="B5628" s="110" t="str">
        <f>IF(E5628="","",VLOOKUP(E5628,[1]PROJECTES!$C$14:$G$5000,2,FALSE))</f>
        <v/>
      </c>
      <c r="C5628" s="80"/>
      <c r="D5628" s="283" t="str">
        <f>IF(E5628="","",VLOOKUP(E5628,[1]PROJECTES!$C$14:$G$5000,5,FALSE))</f>
        <v/>
      </c>
      <c r="E5628" s="79"/>
      <c r="F5628" s="110" t="str">
        <f>IF(I5628="","",VLOOKUP(I5628,[1]PROJECTES!$C$14:$G$5000,2,FALSE))</f>
        <v/>
      </c>
      <c r="G5628" s="112" t="str">
        <f>IF(E5628="","",VLOOKUP(E5628,[1]PROJECTES!$C$14:$G$5000,4,FALSE))</f>
        <v/>
      </c>
      <c r="H5628" s="95"/>
      <c r="I5628" s="113" t="str">
        <f>IF(H5628="","",VLOOKUP(H5628,BD!B$2:C$16,2,FALSE))</f>
        <v/>
      </c>
      <c r="J5628" s="114"/>
      <c r="K5628" s="115" t="str">
        <f t="shared" si="277"/>
        <v/>
      </c>
      <c r="L5628" s="116" t="str">
        <f t="shared" ca="1" si="278"/>
        <v>-</v>
      </c>
      <c r="M5628" s="111" t="str">
        <f>IF(E5628="","",VLOOKUP(E5628,[1]PROJECTES!$C$14:$Z$5000,21,FALSE))</f>
        <v/>
      </c>
      <c r="N5628" s="117"/>
      <c r="O5628" s="118" t="s">
        <v>222</v>
      </c>
      <c r="P5628" s="119"/>
      <c r="Q5628" s="84"/>
      <c r="R5628" s="125"/>
      <c r="S5628" s="166"/>
      <c r="T5628" s="167"/>
    </row>
    <row r="5629" spans="1:20" s="121" customFormat="1" ht="20.100000000000001" customHeight="1" x14ac:dyDescent="0.3">
      <c r="A5629" s="80"/>
      <c r="B5629" s="110" t="str">
        <f>IF(E5629="","",VLOOKUP(E5629,[1]PROJECTES!$C$14:$G$5000,2,FALSE))</f>
        <v/>
      </c>
      <c r="C5629" s="80"/>
      <c r="D5629" s="283" t="str">
        <f>IF(E5629="","",VLOOKUP(E5629,[1]PROJECTES!$C$14:$G$5000,5,FALSE))</f>
        <v/>
      </c>
      <c r="E5629" s="79"/>
      <c r="F5629" s="110" t="str">
        <f>IF(I5629="","",VLOOKUP(I5629,[1]PROJECTES!$C$14:$G$5000,2,FALSE))</f>
        <v/>
      </c>
      <c r="G5629" s="112" t="str">
        <f>IF(E5629="","",VLOOKUP(E5629,[1]PROJECTES!$C$14:$G$5000,4,FALSE))</f>
        <v/>
      </c>
      <c r="H5629" s="95"/>
      <c r="I5629" s="113" t="str">
        <f>IF(H5629="","",VLOOKUP(H5629,BD!B$2:C$16,2,FALSE))</f>
        <v/>
      </c>
      <c r="J5629" s="114"/>
      <c r="K5629" s="115" t="str">
        <f t="shared" si="277"/>
        <v/>
      </c>
      <c r="L5629" s="116" t="str">
        <f t="shared" ca="1" si="278"/>
        <v>-</v>
      </c>
      <c r="M5629" s="111" t="str">
        <f>IF(E5629="","",VLOOKUP(E5629,[1]PROJECTES!$C$14:$Z$5000,21,FALSE))</f>
        <v/>
      </c>
      <c r="N5629" s="117"/>
      <c r="O5629" s="118" t="s">
        <v>222</v>
      </c>
      <c r="P5629" s="119"/>
      <c r="Q5629" s="84"/>
      <c r="R5629" s="125"/>
      <c r="S5629" s="166"/>
      <c r="T5629" s="167"/>
    </row>
    <row r="5630" spans="1:20" s="121" customFormat="1" ht="20.100000000000001" customHeight="1" x14ac:dyDescent="0.3">
      <c r="A5630" s="80"/>
      <c r="B5630" s="110" t="str">
        <f>IF(E5630="","",VLOOKUP(E5630,[1]PROJECTES!$C$14:$G$5000,2,FALSE))</f>
        <v/>
      </c>
      <c r="C5630" s="80"/>
      <c r="D5630" s="283" t="str">
        <f>IF(E5630="","",VLOOKUP(E5630,[1]PROJECTES!$C$14:$G$5000,5,FALSE))</f>
        <v/>
      </c>
      <c r="E5630" s="79"/>
      <c r="F5630" s="110" t="str">
        <f>IF(I5630="","",VLOOKUP(I5630,[1]PROJECTES!$C$14:$G$5000,2,FALSE))</f>
        <v/>
      </c>
      <c r="G5630" s="112" t="str">
        <f>IF(E5630="","",VLOOKUP(E5630,[1]PROJECTES!$C$14:$G$5000,4,FALSE))</f>
        <v/>
      </c>
      <c r="H5630" s="95"/>
      <c r="I5630" s="113" t="str">
        <f>IF(H5630="","",VLOOKUP(H5630,BD!B$2:C$16,2,FALSE))</f>
        <v/>
      </c>
      <c r="J5630" s="114"/>
      <c r="K5630" s="115" t="str">
        <f t="shared" si="277"/>
        <v/>
      </c>
      <c r="L5630" s="116" t="str">
        <f t="shared" ca="1" si="278"/>
        <v>-</v>
      </c>
      <c r="M5630" s="111" t="str">
        <f>IF(E5630="","",VLOOKUP(E5630,[1]PROJECTES!$C$14:$Z$5000,21,FALSE))</f>
        <v/>
      </c>
      <c r="N5630" s="117"/>
      <c r="O5630" s="118" t="s">
        <v>222</v>
      </c>
      <c r="P5630" s="119"/>
      <c r="Q5630" s="84"/>
      <c r="R5630" s="125"/>
      <c r="S5630" s="166"/>
      <c r="T5630" s="167"/>
    </row>
    <row r="5631" spans="1:20" s="121" customFormat="1" ht="20.100000000000001" customHeight="1" x14ac:dyDescent="0.3">
      <c r="A5631" s="80"/>
      <c r="B5631" s="110" t="str">
        <f>IF(E5631="","",VLOOKUP(E5631,[1]PROJECTES!$C$14:$G$5000,2,FALSE))</f>
        <v/>
      </c>
      <c r="C5631" s="80"/>
      <c r="D5631" s="283" t="str">
        <f>IF(E5631="","",VLOOKUP(E5631,[1]PROJECTES!$C$14:$G$5000,5,FALSE))</f>
        <v/>
      </c>
      <c r="E5631" s="79"/>
      <c r="F5631" s="110" t="str">
        <f>IF(I5631="","",VLOOKUP(I5631,[1]PROJECTES!$C$14:$G$5000,2,FALSE))</f>
        <v/>
      </c>
      <c r="G5631" s="112" t="str">
        <f>IF(E5631="","",VLOOKUP(E5631,[1]PROJECTES!$C$14:$G$5000,4,FALSE))</f>
        <v/>
      </c>
      <c r="H5631" s="95"/>
      <c r="I5631" s="113" t="str">
        <f>IF(H5631="","",VLOOKUP(H5631,BD!B$2:C$16,2,FALSE))</f>
        <v/>
      </c>
      <c r="J5631" s="114"/>
      <c r="K5631" s="115" t="str">
        <f t="shared" si="277"/>
        <v/>
      </c>
      <c r="L5631" s="116" t="str">
        <f t="shared" ca="1" si="278"/>
        <v>-</v>
      </c>
      <c r="M5631" s="111" t="str">
        <f>IF(E5631="","",VLOOKUP(E5631,[1]PROJECTES!$C$14:$Z$5000,21,FALSE))</f>
        <v/>
      </c>
      <c r="N5631" s="117"/>
      <c r="O5631" s="118" t="s">
        <v>222</v>
      </c>
      <c r="P5631" s="119"/>
      <c r="Q5631" s="84"/>
      <c r="R5631" s="125"/>
      <c r="S5631" s="166"/>
      <c r="T5631" s="167"/>
    </row>
    <row r="5632" spans="1:20" s="121" customFormat="1" ht="20.100000000000001" customHeight="1" x14ac:dyDescent="0.3">
      <c r="A5632" s="80"/>
      <c r="B5632" s="110" t="str">
        <f>IF(E5632="","",VLOOKUP(E5632,[1]PROJECTES!$C$14:$G$5000,2,FALSE))</f>
        <v/>
      </c>
      <c r="C5632" s="80"/>
      <c r="D5632" s="283" t="str">
        <f>IF(E5632="","",VLOOKUP(E5632,[1]PROJECTES!$C$14:$G$5000,5,FALSE))</f>
        <v/>
      </c>
      <c r="E5632" s="79"/>
      <c r="F5632" s="110" t="str">
        <f>IF(I5632="","",VLOOKUP(I5632,[1]PROJECTES!$C$14:$G$5000,2,FALSE))</f>
        <v/>
      </c>
      <c r="G5632" s="112" t="str">
        <f>IF(E5632="","",VLOOKUP(E5632,[1]PROJECTES!$C$14:$G$5000,4,FALSE))</f>
        <v/>
      </c>
      <c r="H5632" s="95"/>
      <c r="I5632" s="113" t="str">
        <f>IF(H5632="","",VLOOKUP(H5632,BD!B$2:C$16,2,FALSE))</f>
        <v/>
      </c>
      <c r="J5632" s="114"/>
      <c r="K5632" s="115" t="str">
        <f t="shared" si="277"/>
        <v/>
      </c>
      <c r="L5632" s="116" t="str">
        <f t="shared" ca="1" si="278"/>
        <v>-</v>
      </c>
      <c r="M5632" s="111" t="str">
        <f>IF(E5632="","",VLOOKUP(E5632,[1]PROJECTES!$C$14:$Z$5000,21,FALSE))</f>
        <v/>
      </c>
      <c r="N5632" s="117"/>
      <c r="O5632" s="118" t="s">
        <v>222</v>
      </c>
      <c r="P5632" s="119"/>
      <c r="Q5632" s="84"/>
      <c r="R5632" s="125"/>
      <c r="S5632" s="166"/>
      <c r="T5632" s="167"/>
    </row>
    <row r="5633" spans="1:20" s="121" customFormat="1" ht="20.100000000000001" customHeight="1" x14ac:dyDescent="0.3">
      <c r="A5633" s="80"/>
      <c r="B5633" s="110" t="str">
        <f>IF(E5633="","",VLOOKUP(E5633,[1]PROJECTES!$C$14:$G$5000,2,FALSE))</f>
        <v/>
      </c>
      <c r="C5633" s="80"/>
      <c r="D5633" s="283" t="str">
        <f>IF(E5633="","",VLOOKUP(E5633,[1]PROJECTES!$C$14:$G$5000,5,FALSE))</f>
        <v/>
      </c>
      <c r="E5633" s="79"/>
      <c r="F5633" s="110" t="str">
        <f>IF(I5633="","",VLOOKUP(I5633,[1]PROJECTES!$C$14:$G$5000,2,FALSE))</f>
        <v/>
      </c>
      <c r="G5633" s="112" t="str">
        <f>IF(E5633="","",VLOOKUP(E5633,[1]PROJECTES!$C$14:$G$5000,4,FALSE))</f>
        <v/>
      </c>
      <c r="H5633" s="95"/>
      <c r="I5633" s="113" t="str">
        <f>IF(H5633="","",VLOOKUP(H5633,BD!B$2:C$16,2,FALSE))</f>
        <v/>
      </c>
      <c r="J5633" s="114"/>
      <c r="K5633" s="115" t="str">
        <f t="shared" si="277"/>
        <v/>
      </c>
      <c r="L5633" s="116" t="str">
        <f t="shared" ca="1" si="278"/>
        <v>-</v>
      </c>
      <c r="M5633" s="111" t="str">
        <f>IF(E5633="","",VLOOKUP(E5633,[1]PROJECTES!$C$14:$Z$5000,21,FALSE))</f>
        <v/>
      </c>
      <c r="N5633" s="117"/>
      <c r="O5633" s="118" t="s">
        <v>222</v>
      </c>
      <c r="P5633" s="119"/>
      <c r="Q5633" s="84"/>
      <c r="R5633" s="125"/>
      <c r="S5633" s="166"/>
      <c r="T5633" s="167"/>
    </row>
    <row r="5634" spans="1:20" s="121" customFormat="1" ht="20.100000000000001" customHeight="1" x14ac:dyDescent="0.3">
      <c r="A5634" s="80"/>
      <c r="B5634" s="110" t="str">
        <f>IF(E5634="","",VLOOKUP(E5634,[1]PROJECTES!$C$14:$G$5000,2,FALSE))</f>
        <v/>
      </c>
      <c r="C5634" s="80"/>
      <c r="D5634" s="283" t="str">
        <f>IF(E5634="","",VLOOKUP(E5634,[1]PROJECTES!$C$14:$G$5000,5,FALSE))</f>
        <v/>
      </c>
      <c r="E5634" s="79"/>
      <c r="F5634" s="110" t="str">
        <f>IF(I5634="","",VLOOKUP(I5634,[1]PROJECTES!$C$14:$G$5000,2,FALSE))</f>
        <v/>
      </c>
      <c r="G5634" s="112" t="str">
        <f>IF(E5634="","",VLOOKUP(E5634,[1]PROJECTES!$C$14:$G$5000,4,FALSE))</f>
        <v/>
      </c>
      <c r="H5634" s="95"/>
      <c r="I5634" s="113" t="str">
        <f>IF(H5634="","",VLOOKUP(H5634,BD!B$2:C$16,2,FALSE))</f>
        <v/>
      </c>
      <c r="J5634" s="114"/>
      <c r="K5634" s="115" t="str">
        <f t="shared" si="277"/>
        <v/>
      </c>
      <c r="L5634" s="116" t="str">
        <f t="shared" ca="1" si="278"/>
        <v>-</v>
      </c>
      <c r="M5634" s="111" t="str">
        <f>IF(E5634="","",VLOOKUP(E5634,[1]PROJECTES!$C$14:$Z$5000,21,FALSE))</f>
        <v/>
      </c>
      <c r="N5634" s="117"/>
      <c r="O5634" s="118" t="s">
        <v>222</v>
      </c>
      <c r="P5634" s="119"/>
      <c r="Q5634" s="84"/>
      <c r="R5634" s="125"/>
      <c r="S5634" s="166"/>
      <c r="T5634" s="167"/>
    </row>
    <row r="5635" spans="1:20" s="121" customFormat="1" ht="20.100000000000001" customHeight="1" x14ac:dyDescent="0.3">
      <c r="A5635" s="80"/>
      <c r="B5635" s="110" t="str">
        <f>IF(E5635="","",VLOOKUP(E5635,[1]PROJECTES!$C$14:$G$5000,2,FALSE))</f>
        <v/>
      </c>
      <c r="C5635" s="80"/>
      <c r="D5635" s="283" t="str">
        <f>IF(E5635="","",VLOOKUP(E5635,[1]PROJECTES!$C$14:$G$5000,5,FALSE))</f>
        <v/>
      </c>
      <c r="E5635" s="79"/>
      <c r="F5635" s="110" t="str">
        <f>IF(I5635="","",VLOOKUP(I5635,[1]PROJECTES!$C$14:$G$5000,2,FALSE))</f>
        <v/>
      </c>
      <c r="G5635" s="112" t="str">
        <f>IF(E5635="","",VLOOKUP(E5635,[1]PROJECTES!$C$14:$G$5000,4,FALSE))</f>
        <v/>
      </c>
      <c r="H5635" s="95"/>
      <c r="I5635" s="113" t="str">
        <f>IF(H5635="","",VLOOKUP(H5635,BD!B$2:C$16,2,FALSE))</f>
        <v/>
      </c>
      <c r="J5635" s="114"/>
      <c r="K5635" s="115" t="str">
        <f t="shared" si="277"/>
        <v/>
      </c>
      <c r="L5635" s="116" t="str">
        <f t="shared" ca="1" si="278"/>
        <v>-</v>
      </c>
      <c r="M5635" s="111" t="str">
        <f>IF(E5635="","",VLOOKUP(E5635,[1]PROJECTES!$C$14:$Z$5000,21,FALSE))</f>
        <v/>
      </c>
      <c r="N5635" s="117"/>
      <c r="O5635" s="118" t="s">
        <v>222</v>
      </c>
      <c r="P5635" s="119"/>
      <c r="Q5635" s="84"/>
      <c r="R5635" s="125"/>
      <c r="S5635" s="166"/>
      <c r="T5635" s="167"/>
    </row>
    <row r="5636" spans="1:20" s="121" customFormat="1" ht="20.100000000000001" customHeight="1" x14ac:dyDescent="0.3">
      <c r="A5636" s="80"/>
      <c r="B5636" s="110" t="str">
        <f>IF(E5636="","",VLOOKUP(E5636,[1]PROJECTES!$C$14:$G$5000,2,FALSE))</f>
        <v/>
      </c>
      <c r="C5636" s="80"/>
      <c r="D5636" s="283" t="str">
        <f>IF(E5636="","",VLOOKUP(E5636,[1]PROJECTES!$C$14:$G$5000,5,FALSE))</f>
        <v/>
      </c>
      <c r="E5636" s="79"/>
      <c r="F5636" s="110" t="str">
        <f>IF(I5636="","",VLOOKUP(I5636,[1]PROJECTES!$C$14:$G$5000,2,FALSE))</f>
        <v/>
      </c>
      <c r="G5636" s="112" t="str">
        <f>IF(E5636="","",VLOOKUP(E5636,[1]PROJECTES!$C$14:$G$5000,4,FALSE))</f>
        <v/>
      </c>
      <c r="H5636" s="95"/>
      <c r="I5636" s="113" t="str">
        <f>IF(H5636="","",VLOOKUP(H5636,BD!B$2:C$16,2,FALSE))</f>
        <v/>
      </c>
      <c r="J5636" s="114"/>
      <c r="K5636" s="115" t="str">
        <f t="shared" si="275"/>
        <v/>
      </c>
      <c r="L5636" s="116" t="str">
        <f t="shared" ca="1" si="276"/>
        <v>-</v>
      </c>
      <c r="M5636" s="111" t="str">
        <f>IF(E5636="","",VLOOKUP(E5636,[1]PROJECTES!$C$14:$Z$5000,21,FALSE))</f>
        <v/>
      </c>
      <c r="N5636" s="117"/>
      <c r="O5636" s="118" t="s">
        <v>222</v>
      </c>
      <c r="P5636" s="119"/>
      <c r="Q5636" s="84"/>
      <c r="R5636" s="125"/>
      <c r="S5636" s="166"/>
      <c r="T5636" s="167"/>
    </row>
    <row r="5637" spans="1:20" s="121" customFormat="1" ht="20.100000000000001" customHeight="1" x14ac:dyDescent="0.3">
      <c r="A5637" s="80"/>
      <c r="B5637" s="110" t="str">
        <f>IF(E5637="","",VLOOKUP(E5637,[1]PROJECTES!$C$14:$G$5000,2,FALSE))</f>
        <v/>
      </c>
      <c r="C5637" s="80"/>
      <c r="D5637" s="283" t="str">
        <f>IF(E5637="","",VLOOKUP(E5637,[1]PROJECTES!$C$14:$G$5000,5,FALSE))</f>
        <v/>
      </c>
      <c r="E5637" s="79"/>
      <c r="F5637" s="110" t="str">
        <f>IF(I5637="","",VLOOKUP(I5637,[1]PROJECTES!$C$14:$G$5000,2,FALSE))</f>
        <v/>
      </c>
      <c r="G5637" s="112" t="str">
        <f>IF(E5637="","",VLOOKUP(E5637,[1]PROJECTES!$C$14:$G$5000,4,FALSE))</f>
        <v/>
      </c>
      <c r="H5637" s="95"/>
      <c r="I5637" s="113" t="str">
        <f>IF(H5637="","",VLOOKUP(H5637,BD!B$2:C$16,2,FALSE))</f>
        <v/>
      </c>
      <c r="J5637" s="114"/>
      <c r="K5637" s="115" t="str">
        <f t="shared" si="275"/>
        <v/>
      </c>
      <c r="L5637" s="116" t="str">
        <f t="shared" ca="1" si="276"/>
        <v>-</v>
      </c>
      <c r="M5637" s="111" t="str">
        <f>IF(E5637="","",VLOOKUP(E5637,[1]PROJECTES!$C$14:$Z$5000,21,FALSE))</f>
        <v/>
      </c>
      <c r="N5637" s="117"/>
      <c r="O5637" s="118" t="s">
        <v>222</v>
      </c>
      <c r="P5637" s="119"/>
      <c r="Q5637" s="84"/>
      <c r="R5637" s="125"/>
      <c r="S5637" s="166"/>
      <c r="T5637" s="167"/>
    </row>
    <row r="5638" spans="1:20" s="121" customFormat="1" ht="20.100000000000001" customHeight="1" x14ac:dyDescent="0.3">
      <c r="A5638" s="80"/>
      <c r="B5638" s="110" t="str">
        <f>IF(E5638="","",VLOOKUP(E5638,[1]PROJECTES!$C$14:$G$5000,2,FALSE))</f>
        <v/>
      </c>
      <c r="C5638" s="80"/>
      <c r="D5638" s="283" t="str">
        <f>IF(E5638="","",VLOOKUP(E5638,[1]PROJECTES!$C$14:$G$5000,5,FALSE))</f>
        <v/>
      </c>
      <c r="E5638" s="79"/>
      <c r="F5638" s="110" t="str">
        <f>IF(I5638="","",VLOOKUP(I5638,[1]PROJECTES!$C$14:$G$5000,2,FALSE))</f>
        <v/>
      </c>
      <c r="G5638" s="112" t="str">
        <f>IF(E5638="","",VLOOKUP(E5638,[1]PROJECTES!$C$14:$G$5000,4,FALSE))</f>
        <v/>
      </c>
      <c r="H5638" s="95"/>
      <c r="I5638" s="113" t="str">
        <f>IF(H5638="","",VLOOKUP(H5638,BD!B$2:C$16,2,FALSE))</f>
        <v/>
      </c>
      <c r="J5638" s="114"/>
      <c r="K5638" s="115" t="str">
        <f t="shared" si="275"/>
        <v/>
      </c>
      <c r="L5638" s="116" t="str">
        <f t="shared" ca="1" si="276"/>
        <v>-</v>
      </c>
      <c r="M5638" s="111" t="str">
        <f>IF(E5638="","",VLOOKUP(E5638,[1]PROJECTES!$C$14:$Z$5000,21,FALSE))</f>
        <v/>
      </c>
      <c r="N5638" s="117"/>
      <c r="O5638" s="118" t="s">
        <v>222</v>
      </c>
      <c r="P5638" s="119"/>
      <c r="Q5638" s="84"/>
      <c r="R5638" s="125"/>
      <c r="S5638" s="166"/>
      <c r="T5638" s="167"/>
    </row>
    <row r="5639" spans="1:20" s="121" customFormat="1" ht="20.100000000000001" customHeight="1" x14ac:dyDescent="0.3">
      <c r="A5639" s="80"/>
      <c r="B5639" s="110" t="str">
        <f>IF(E5639="","",VLOOKUP(E5639,[1]PROJECTES!$C$14:$G$5000,2,FALSE))</f>
        <v/>
      </c>
      <c r="C5639" s="80"/>
      <c r="D5639" s="283" t="str">
        <f>IF(E5639="","",VLOOKUP(E5639,[1]PROJECTES!$C$14:$G$5000,5,FALSE))</f>
        <v/>
      </c>
      <c r="E5639" s="79"/>
      <c r="F5639" s="110" t="str">
        <f>IF(I5639="","",VLOOKUP(I5639,[1]PROJECTES!$C$14:$G$5000,2,FALSE))</f>
        <v/>
      </c>
      <c r="G5639" s="112" t="str">
        <f>IF(E5639="","",VLOOKUP(E5639,[1]PROJECTES!$C$14:$G$5000,4,FALSE))</f>
        <v/>
      </c>
      <c r="H5639" s="95"/>
      <c r="I5639" s="113" t="str">
        <f>IF(H5639="","",VLOOKUP(H5639,BD!B$2:C$16,2,FALSE))</f>
        <v/>
      </c>
      <c r="J5639" s="114"/>
      <c r="K5639" s="115" t="str">
        <f t="shared" si="275"/>
        <v/>
      </c>
      <c r="L5639" s="116" t="str">
        <f t="shared" ca="1" si="276"/>
        <v>-</v>
      </c>
      <c r="M5639" s="111" t="str">
        <f>IF(E5639="","",VLOOKUP(E5639,[1]PROJECTES!$C$14:$Z$5000,21,FALSE))</f>
        <v/>
      </c>
      <c r="N5639" s="117"/>
      <c r="O5639" s="118" t="s">
        <v>222</v>
      </c>
      <c r="P5639" s="119"/>
      <c r="Q5639" s="84"/>
      <c r="R5639" s="125"/>
      <c r="S5639" s="166"/>
      <c r="T5639" s="167"/>
    </row>
    <row r="5640" spans="1:20" s="121" customFormat="1" ht="20.100000000000001" customHeight="1" x14ac:dyDescent="0.3">
      <c r="A5640" s="80"/>
      <c r="B5640" s="110" t="str">
        <f>IF(E5640="","",VLOOKUP(E5640,[1]PROJECTES!$C$14:$G$5000,2,FALSE))</f>
        <v/>
      </c>
      <c r="C5640" s="80"/>
      <c r="D5640" s="283" t="str">
        <f>IF(E5640="","",VLOOKUP(E5640,[1]PROJECTES!$C$14:$G$5000,5,FALSE))</f>
        <v/>
      </c>
      <c r="E5640" s="79"/>
      <c r="F5640" s="110" t="str">
        <f>IF(I5640="","",VLOOKUP(I5640,[1]PROJECTES!$C$14:$G$5000,2,FALSE))</f>
        <v/>
      </c>
      <c r="G5640" s="112" t="str">
        <f>IF(E5640="","",VLOOKUP(E5640,[1]PROJECTES!$C$14:$G$5000,4,FALSE))</f>
        <v/>
      </c>
      <c r="H5640" s="95"/>
      <c r="I5640" s="113" t="str">
        <f>IF(H5640="","",VLOOKUP(H5640,BD!B$2:C$16,2,FALSE))</f>
        <v/>
      </c>
      <c r="J5640" s="114"/>
      <c r="K5640" s="115" t="str">
        <f t="shared" si="275"/>
        <v/>
      </c>
      <c r="L5640" s="116" t="str">
        <f t="shared" ca="1" si="276"/>
        <v>-</v>
      </c>
      <c r="M5640" s="111" t="str">
        <f>IF(E5640="","",VLOOKUP(E5640,[1]PROJECTES!$C$14:$Z$5000,21,FALSE))</f>
        <v/>
      </c>
      <c r="N5640" s="117"/>
      <c r="O5640" s="118" t="s">
        <v>222</v>
      </c>
      <c r="P5640" s="119"/>
      <c r="Q5640" s="84"/>
      <c r="R5640" s="125"/>
      <c r="S5640" s="166"/>
      <c r="T5640" s="167"/>
    </row>
    <row r="5641" spans="1:20" s="121" customFormat="1" ht="20.100000000000001" customHeight="1" x14ac:dyDescent="0.3">
      <c r="A5641" s="80"/>
      <c r="B5641" s="110" t="str">
        <f>IF(E5641="","",VLOOKUP(E5641,[1]PROJECTES!$C$14:$G$5000,2,FALSE))</f>
        <v/>
      </c>
      <c r="C5641" s="80"/>
      <c r="D5641" s="283" t="str">
        <f>IF(E5641="","",VLOOKUP(E5641,[1]PROJECTES!$C$14:$G$5000,5,FALSE))</f>
        <v/>
      </c>
      <c r="E5641" s="79"/>
      <c r="F5641" s="110" t="str">
        <f>IF(I5641="","",VLOOKUP(I5641,[1]PROJECTES!$C$14:$G$5000,2,FALSE))</f>
        <v/>
      </c>
      <c r="G5641" s="112" t="str">
        <f>IF(E5641="","",VLOOKUP(E5641,[1]PROJECTES!$C$14:$G$5000,4,FALSE))</f>
        <v/>
      </c>
      <c r="H5641" s="95"/>
      <c r="I5641" s="113" t="str">
        <f>IF(H5641="","",VLOOKUP(H5641,BD!B$2:C$16,2,FALSE))</f>
        <v/>
      </c>
      <c r="J5641" s="114"/>
      <c r="K5641" s="115" t="str">
        <f t="shared" si="275"/>
        <v/>
      </c>
      <c r="L5641" s="116" t="str">
        <f t="shared" ca="1" si="276"/>
        <v>-</v>
      </c>
      <c r="M5641" s="111" t="str">
        <f>IF(E5641="","",VLOOKUP(E5641,[1]PROJECTES!$C$14:$Z$5000,21,FALSE))</f>
        <v/>
      </c>
      <c r="N5641" s="117"/>
      <c r="O5641" s="118" t="s">
        <v>222</v>
      </c>
      <c r="P5641" s="119"/>
      <c r="Q5641" s="84"/>
      <c r="R5641" s="125"/>
      <c r="S5641" s="166"/>
      <c r="T5641" s="167"/>
    </row>
    <row r="5642" spans="1:20" s="121" customFormat="1" ht="20.100000000000001" customHeight="1" x14ac:dyDescent="0.3">
      <c r="A5642" s="80"/>
      <c r="B5642" s="110" t="str">
        <f>IF(E5642="","",VLOOKUP(E5642,[1]PROJECTES!$C$14:$G$5000,2,FALSE))</f>
        <v/>
      </c>
      <c r="C5642" s="80"/>
      <c r="D5642" s="283" t="str">
        <f>IF(E5642="","",VLOOKUP(E5642,[1]PROJECTES!$C$14:$G$5000,5,FALSE))</f>
        <v/>
      </c>
      <c r="E5642" s="79"/>
      <c r="F5642" s="110" t="str">
        <f>IF(I5642="","",VLOOKUP(I5642,[1]PROJECTES!$C$14:$G$5000,2,FALSE))</f>
        <v/>
      </c>
      <c r="G5642" s="112" t="str">
        <f>IF(E5642="","",VLOOKUP(E5642,[1]PROJECTES!$C$14:$G$5000,4,FALSE))</f>
        <v/>
      </c>
      <c r="H5642" s="95"/>
      <c r="I5642" s="113" t="str">
        <f>IF(H5642="","",VLOOKUP(H5642,BD!B$2:C$16,2,FALSE))</f>
        <v/>
      </c>
      <c r="J5642" s="144"/>
      <c r="K5642" s="115" t="str">
        <f t="shared" si="275"/>
        <v/>
      </c>
      <c r="L5642" s="116" t="str">
        <f t="shared" ca="1" si="276"/>
        <v>-</v>
      </c>
      <c r="M5642" s="111" t="str">
        <f>IF(E5642="","",VLOOKUP(E5642,[1]PROJECTES!$C$14:$Z$5000,21,FALSE))</f>
        <v/>
      </c>
      <c r="N5642" s="117"/>
      <c r="O5642" s="118" t="s">
        <v>222</v>
      </c>
      <c r="P5642" s="119"/>
      <c r="Q5642" s="84"/>
      <c r="R5642" s="125"/>
      <c r="S5642" s="166"/>
      <c r="T5642" s="167"/>
    </row>
    <row r="5643" spans="1:20" s="121" customFormat="1" ht="20.100000000000001" customHeight="1" x14ac:dyDescent="0.3">
      <c r="A5643" s="80"/>
      <c r="B5643" s="110" t="str">
        <f>IF(E5643="","",VLOOKUP(E5643,[1]PROJECTES!$C$14:$G$5000,2,FALSE))</f>
        <v/>
      </c>
      <c r="C5643" s="80"/>
      <c r="D5643" s="283" t="str">
        <f>IF(E5643="","",VLOOKUP(E5643,[1]PROJECTES!$C$14:$G$5000,5,FALSE))</f>
        <v/>
      </c>
      <c r="E5643" s="79"/>
      <c r="F5643" s="110" t="str">
        <f>IF(I5643="","",VLOOKUP(I5643,[1]PROJECTES!$C$14:$G$5000,2,FALSE))</f>
        <v/>
      </c>
      <c r="G5643" s="112" t="str">
        <f>IF(E5643="","",VLOOKUP(E5643,[1]PROJECTES!$C$14:$G$5000,4,FALSE))</f>
        <v/>
      </c>
      <c r="H5643" s="95"/>
      <c r="I5643" s="113" t="str">
        <f>IF(H5643="","",VLOOKUP(H5643,BD!B$2:C$16,2,FALSE))</f>
        <v/>
      </c>
      <c r="J5643" s="144"/>
      <c r="K5643" s="115" t="str">
        <f t="shared" si="275"/>
        <v/>
      </c>
      <c r="L5643" s="116" t="str">
        <f t="shared" ca="1" si="276"/>
        <v>-</v>
      </c>
      <c r="M5643" s="111" t="str">
        <f>IF(E5643="","",VLOOKUP(E5643,[1]PROJECTES!$C$14:$Z$5000,21,FALSE))</f>
        <v/>
      </c>
      <c r="N5643" s="117"/>
      <c r="O5643" s="118" t="s">
        <v>222</v>
      </c>
      <c r="P5643" s="119"/>
      <c r="Q5643" s="84"/>
      <c r="R5643" s="125"/>
      <c r="S5643" s="166"/>
      <c r="T5643" s="167"/>
    </row>
    <row r="5644" spans="1:20" s="121" customFormat="1" ht="20.100000000000001" customHeight="1" x14ac:dyDescent="0.3">
      <c r="A5644" s="80"/>
      <c r="B5644" s="110" t="str">
        <f>IF(E5644="","",VLOOKUP(E5644,[1]PROJECTES!$C$14:$G$5000,2,FALSE))</f>
        <v/>
      </c>
      <c r="C5644" s="80"/>
      <c r="D5644" s="283" t="str">
        <f>IF(E5644="","",VLOOKUP(E5644,[1]PROJECTES!$C$14:$G$5000,5,FALSE))</f>
        <v/>
      </c>
      <c r="E5644" s="79"/>
      <c r="F5644" s="110" t="str">
        <f>IF(I5644="","",VLOOKUP(I5644,[1]PROJECTES!$C$14:$G$5000,2,FALSE))</f>
        <v/>
      </c>
      <c r="G5644" s="112" t="str">
        <f>IF(E5644="","",VLOOKUP(E5644,[1]PROJECTES!$C$14:$G$5000,4,FALSE))</f>
        <v/>
      </c>
      <c r="H5644" s="95"/>
      <c r="I5644" s="113" t="str">
        <f>IF(H5644="","",VLOOKUP(H5644,BD!B$2:C$16,2,FALSE))</f>
        <v/>
      </c>
      <c r="J5644" s="144"/>
      <c r="K5644" s="115" t="str">
        <f t="shared" si="275"/>
        <v/>
      </c>
      <c r="L5644" s="116" t="str">
        <f t="shared" ca="1" si="276"/>
        <v>-</v>
      </c>
      <c r="M5644" s="111" t="str">
        <f>IF(E5644="","",VLOOKUP(E5644,[1]PROJECTES!$C$14:$Z$5000,21,FALSE))</f>
        <v/>
      </c>
      <c r="N5644" s="117"/>
      <c r="O5644" s="118" t="s">
        <v>222</v>
      </c>
      <c r="P5644" s="119"/>
      <c r="Q5644" s="84"/>
      <c r="R5644" s="125"/>
      <c r="S5644" s="166"/>
      <c r="T5644" s="167"/>
    </row>
    <row r="5645" spans="1:20" s="121" customFormat="1" ht="20.100000000000001" customHeight="1" x14ac:dyDescent="0.3">
      <c r="A5645" s="80"/>
      <c r="B5645" s="110" t="str">
        <f>IF(E5645="","",VLOOKUP(E5645,[1]PROJECTES!$C$14:$G$5000,2,FALSE))</f>
        <v/>
      </c>
      <c r="C5645" s="80"/>
      <c r="D5645" s="283" t="str">
        <f>IF(E5645="","",VLOOKUP(E5645,[1]PROJECTES!$C$14:$G$5000,5,FALSE))</f>
        <v/>
      </c>
      <c r="E5645" s="79"/>
      <c r="F5645" s="110" t="str">
        <f>IF(I5645="","",VLOOKUP(I5645,[1]PROJECTES!$C$14:$G$5000,2,FALSE))</f>
        <v/>
      </c>
      <c r="G5645" s="112" t="str">
        <f>IF(E5645="","",VLOOKUP(E5645,[1]PROJECTES!$C$14:$G$5000,4,FALSE))</f>
        <v/>
      </c>
      <c r="H5645" s="95"/>
      <c r="I5645" s="113" t="str">
        <f>IF(H5645="","",VLOOKUP(H5645,BD!B$2:C$16,2,FALSE))</f>
        <v/>
      </c>
      <c r="J5645" s="114"/>
      <c r="K5645" s="115" t="str">
        <f t="shared" si="275"/>
        <v/>
      </c>
      <c r="L5645" s="116" t="str">
        <f t="shared" ca="1" si="276"/>
        <v>-</v>
      </c>
      <c r="M5645" s="111" t="str">
        <f>IF(E5645="","",VLOOKUP(E5645,[1]PROJECTES!$C$14:$Z$5000,21,FALSE))</f>
        <v/>
      </c>
      <c r="N5645" s="117"/>
      <c r="O5645" s="118" t="s">
        <v>222</v>
      </c>
      <c r="P5645" s="119"/>
      <c r="Q5645" s="84"/>
      <c r="R5645" s="125"/>
      <c r="S5645" s="166"/>
      <c r="T5645" s="167"/>
    </row>
    <row r="5646" spans="1:20" s="121" customFormat="1" ht="20.100000000000001" customHeight="1" x14ac:dyDescent="0.3">
      <c r="A5646" s="80"/>
      <c r="B5646" s="110" t="str">
        <f>IF(E5646="","",VLOOKUP(E5646,[1]PROJECTES!$C$14:$G$5000,2,FALSE))</f>
        <v/>
      </c>
      <c r="C5646" s="80"/>
      <c r="D5646" s="283" t="str">
        <f>IF(E5646="","",VLOOKUP(E5646,[1]PROJECTES!$C$14:$G$5000,5,FALSE))</f>
        <v/>
      </c>
      <c r="E5646" s="79"/>
      <c r="F5646" s="110" t="str">
        <f>IF(I5646="","",VLOOKUP(I5646,[1]PROJECTES!$C$14:$G$5000,2,FALSE))</f>
        <v/>
      </c>
      <c r="G5646" s="112" t="str">
        <f>IF(E5646="","",VLOOKUP(E5646,[1]PROJECTES!$C$14:$G$5000,4,FALSE))</f>
        <v/>
      </c>
      <c r="H5646" s="95"/>
      <c r="I5646" s="113" t="str">
        <f>IF(H5646="","",VLOOKUP(H5646,BD!B$2:C$16,2,FALSE))</f>
        <v/>
      </c>
      <c r="J5646" s="114"/>
      <c r="K5646" s="115" t="str">
        <f t="shared" si="275"/>
        <v/>
      </c>
      <c r="L5646" s="116" t="str">
        <f t="shared" ca="1" si="276"/>
        <v>-</v>
      </c>
      <c r="M5646" s="111" t="str">
        <f>IF(E5646="","",VLOOKUP(E5646,[1]PROJECTES!$C$14:$Z$5000,21,FALSE))</f>
        <v/>
      </c>
      <c r="N5646" s="117"/>
      <c r="O5646" s="118" t="s">
        <v>222</v>
      </c>
      <c r="P5646" s="119"/>
      <c r="Q5646" s="84"/>
      <c r="R5646" s="125"/>
      <c r="S5646" s="166"/>
      <c r="T5646" s="167"/>
    </row>
    <row r="5647" spans="1:20" s="121" customFormat="1" ht="20.100000000000001" customHeight="1" x14ac:dyDescent="0.3">
      <c r="A5647" s="80"/>
      <c r="B5647" s="110" t="str">
        <f>IF(E5647="","",VLOOKUP(E5647,[1]PROJECTES!$C$14:$G$5000,2,FALSE))</f>
        <v/>
      </c>
      <c r="C5647" s="80"/>
      <c r="D5647" s="283" t="str">
        <f>IF(E5647="","",VLOOKUP(E5647,[1]PROJECTES!$C$14:$G$5000,5,FALSE))</f>
        <v/>
      </c>
      <c r="E5647" s="79"/>
      <c r="F5647" s="110" t="str">
        <f>IF(I5647="","",VLOOKUP(I5647,[1]PROJECTES!$C$14:$G$5000,2,FALSE))</f>
        <v/>
      </c>
      <c r="G5647" s="112" t="str">
        <f>IF(E5647="","",VLOOKUP(E5647,[1]PROJECTES!$C$14:$G$5000,4,FALSE))</f>
        <v/>
      </c>
      <c r="H5647" s="95"/>
      <c r="I5647" s="113" t="str">
        <f>IF(H5647="","",VLOOKUP(H5647,BD!B$2:C$16,2,FALSE))</f>
        <v/>
      </c>
      <c r="J5647" s="114"/>
      <c r="K5647" s="115" t="str">
        <f t="shared" si="275"/>
        <v/>
      </c>
      <c r="L5647" s="116" t="str">
        <f t="shared" ca="1" si="276"/>
        <v>-</v>
      </c>
      <c r="M5647" s="111" t="str">
        <f>IF(E5647="","",VLOOKUP(E5647,[1]PROJECTES!$C$14:$Z$5000,21,FALSE))</f>
        <v/>
      </c>
      <c r="N5647" s="117"/>
      <c r="O5647" s="118" t="s">
        <v>222</v>
      </c>
      <c r="P5647" s="119"/>
      <c r="Q5647" s="84"/>
      <c r="R5647" s="125"/>
      <c r="S5647" s="166"/>
      <c r="T5647" s="167"/>
    </row>
    <row r="5648" spans="1:20" s="121" customFormat="1" ht="20.100000000000001" customHeight="1" x14ac:dyDescent="0.3">
      <c r="A5648" s="80"/>
      <c r="B5648" s="110" t="str">
        <f>IF(E5648="","",VLOOKUP(E5648,[1]PROJECTES!$C$14:$G$5000,2,FALSE))</f>
        <v/>
      </c>
      <c r="C5648" s="80"/>
      <c r="D5648" s="283" t="str">
        <f>IF(E5648="","",VLOOKUP(E5648,[1]PROJECTES!$C$14:$G$5000,5,FALSE))</f>
        <v/>
      </c>
      <c r="E5648" s="79"/>
      <c r="F5648" s="110" t="str">
        <f>IF(I5648="","",VLOOKUP(I5648,[1]PROJECTES!$C$14:$G$5000,2,FALSE))</f>
        <v/>
      </c>
      <c r="G5648" s="112" t="str">
        <f>IF(E5648="","",VLOOKUP(E5648,[1]PROJECTES!$C$14:$G$5000,4,FALSE))</f>
        <v/>
      </c>
      <c r="H5648" s="95"/>
      <c r="I5648" s="113" t="str">
        <f>IF(H5648="","",VLOOKUP(H5648,BD!B$2:C$16,2,FALSE))</f>
        <v/>
      </c>
      <c r="J5648" s="114"/>
      <c r="K5648" s="115" t="str">
        <f t="shared" si="275"/>
        <v/>
      </c>
      <c r="L5648" s="116" t="str">
        <f t="shared" ca="1" si="276"/>
        <v>-</v>
      </c>
      <c r="M5648" s="111" t="str">
        <f>IF(E5648="","",VLOOKUP(E5648,[1]PROJECTES!$C$14:$Z$5000,21,FALSE))</f>
        <v/>
      </c>
      <c r="N5648" s="117"/>
      <c r="O5648" s="118" t="s">
        <v>222</v>
      </c>
      <c r="P5648" s="119"/>
      <c r="Q5648" s="84"/>
      <c r="R5648" s="125"/>
      <c r="S5648" s="166"/>
      <c r="T5648" s="167"/>
    </row>
    <row r="5649" spans="1:20" s="121" customFormat="1" ht="20.100000000000001" customHeight="1" x14ac:dyDescent="0.3">
      <c r="A5649" s="80"/>
      <c r="B5649" s="110" t="str">
        <f>IF(E5649="","",VLOOKUP(E5649,[1]PROJECTES!$C$14:$G$5000,2,FALSE))</f>
        <v/>
      </c>
      <c r="C5649" s="80"/>
      <c r="D5649" s="283" t="str">
        <f>IF(E5649="","",VLOOKUP(E5649,[1]PROJECTES!$C$14:$G$5000,5,FALSE))</f>
        <v/>
      </c>
      <c r="E5649" s="79"/>
      <c r="F5649" s="110" t="str">
        <f>IF(I5649="","",VLOOKUP(I5649,[1]PROJECTES!$C$14:$G$5000,2,FALSE))</f>
        <v/>
      </c>
      <c r="G5649" s="112" t="str">
        <f>IF(E5649="","",VLOOKUP(E5649,[1]PROJECTES!$C$14:$G$5000,4,FALSE))</f>
        <v/>
      </c>
      <c r="H5649" s="95"/>
      <c r="I5649" s="113" t="str">
        <f>IF(H5649="","",VLOOKUP(H5649,BD!B$2:C$16,2,FALSE))</f>
        <v/>
      </c>
      <c r="J5649" s="114"/>
      <c r="K5649" s="115" t="str">
        <f t="shared" si="275"/>
        <v/>
      </c>
      <c r="L5649" s="116" t="str">
        <f t="shared" ca="1" si="276"/>
        <v>-</v>
      </c>
      <c r="M5649" s="111" t="str">
        <f>IF(E5649="","",VLOOKUP(E5649,[1]PROJECTES!$C$14:$Z$5000,21,FALSE))</f>
        <v/>
      </c>
      <c r="N5649" s="117"/>
      <c r="O5649" s="118" t="s">
        <v>222</v>
      </c>
      <c r="P5649" s="119"/>
      <c r="Q5649" s="84"/>
      <c r="R5649" s="125"/>
      <c r="S5649" s="166"/>
      <c r="T5649" s="167"/>
    </row>
    <row r="5650" spans="1:20" s="121" customFormat="1" ht="20.100000000000001" customHeight="1" x14ac:dyDescent="0.3">
      <c r="A5650" s="80"/>
      <c r="B5650" s="110" t="str">
        <f>IF(E5650="","",VLOOKUP(E5650,[1]PROJECTES!$C$14:$G$5000,2,FALSE))</f>
        <v/>
      </c>
      <c r="C5650" s="80"/>
      <c r="D5650" s="283" t="str">
        <f>IF(E5650="","",VLOOKUP(E5650,[1]PROJECTES!$C$14:$G$5000,5,FALSE))</f>
        <v/>
      </c>
      <c r="E5650" s="79"/>
      <c r="F5650" s="110" t="str">
        <f>IF(I5650="","",VLOOKUP(I5650,[1]PROJECTES!$C$14:$G$5000,2,FALSE))</f>
        <v/>
      </c>
      <c r="G5650" s="112" t="str">
        <f>IF(E5650="","",VLOOKUP(E5650,[1]PROJECTES!$C$14:$G$5000,4,FALSE))</f>
        <v/>
      </c>
      <c r="H5650" s="95"/>
      <c r="I5650" s="113" t="str">
        <f>IF(H5650="","",VLOOKUP(H5650,BD!B$2:C$16,2,FALSE))</f>
        <v/>
      </c>
      <c r="J5650" s="114"/>
      <c r="K5650" s="115" t="str">
        <f t="shared" si="275"/>
        <v/>
      </c>
      <c r="L5650" s="116" t="str">
        <f t="shared" ca="1" si="276"/>
        <v>-</v>
      </c>
      <c r="M5650" s="111" t="str">
        <f>IF(E5650="","",VLOOKUP(E5650,[1]PROJECTES!$C$14:$Z$5000,21,FALSE))</f>
        <v/>
      </c>
      <c r="N5650" s="117"/>
      <c r="O5650" s="118" t="s">
        <v>222</v>
      </c>
      <c r="P5650" s="119"/>
      <c r="Q5650" s="84"/>
      <c r="R5650" s="125"/>
      <c r="S5650" s="166"/>
      <c r="T5650" s="167"/>
    </row>
    <row r="5651" spans="1:20" s="121" customFormat="1" ht="20.100000000000001" customHeight="1" x14ac:dyDescent="0.3">
      <c r="A5651" s="80"/>
      <c r="B5651" s="110" t="str">
        <f>IF(E5651="","",VLOOKUP(E5651,[1]PROJECTES!$C$14:$G$5000,2,FALSE))</f>
        <v/>
      </c>
      <c r="C5651" s="80"/>
      <c r="D5651" s="283" t="str">
        <f>IF(E5651="","",VLOOKUP(E5651,[1]PROJECTES!$C$14:$G$5000,5,FALSE))</f>
        <v/>
      </c>
      <c r="E5651" s="79"/>
      <c r="F5651" s="110" t="str">
        <f>IF(I5651="","",VLOOKUP(I5651,[1]PROJECTES!$C$14:$G$5000,2,FALSE))</f>
        <v/>
      </c>
      <c r="G5651" s="112" t="str">
        <f>IF(E5651="","",VLOOKUP(E5651,[1]PROJECTES!$C$14:$G$5000,4,FALSE))</f>
        <v/>
      </c>
      <c r="H5651" s="95"/>
      <c r="I5651" s="113" t="str">
        <f>IF(H5651="","",VLOOKUP(H5651,BD!B$2:C$16,2,FALSE))</f>
        <v/>
      </c>
      <c r="J5651" s="114"/>
      <c r="K5651" s="115" t="str">
        <f t="shared" ref="K5651:K5714" si="279">IF(J5651="","",WEEKNUM(J5651,2)-0)</f>
        <v/>
      </c>
      <c r="L5651" s="116" t="str">
        <f t="shared" ca="1" si="276"/>
        <v>-</v>
      </c>
      <c r="M5651" s="111" t="str">
        <f>IF(E5651="","",VLOOKUP(E5651,[1]PROJECTES!$C$14:$Z$5000,21,FALSE))</f>
        <v/>
      </c>
      <c r="N5651" s="117"/>
      <c r="O5651" s="118" t="s">
        <v>222</v>
      </c>
      <c r="P5651" s="119"/>
      <c r="Q5651" s="84"/>
      <c r="R5651" s="125"/>
      <c r="S5651" s="166"/>
      <c r="T5651" s="167"/>
    </row>
    <row r="5652" spans="1:20" s="121" customFormat="1" ht="20.100000000000001" customHeight="1" x14ac:dyDescent="0.3">
      <c r="A5652" s="80"/>
      <c r="B5652" s="110" t="str">
        <f>IF(E5652="","",VLOOKUP(E5652,[1]PROJECTES!$C$14:$G$5000,2,FALSE))</f>
        <v/>
      </c>
      <c r="C5652" s="80"/>
      <c r="D5652" s="283" t="str">
        <f>IF(E5652="","",VLOOKUP(E5652,[1]PROJECTES!$C$14:$G$5000,5,FALSE))</f>
        <v/>
      </c>
      <c r="E5652" s="79"/>
      <c r="F5652" s="110" t="str">
        <f>IF(I5652="","",VLOOKUP(I5652,[1]PROJECTES!$C$14:$G$5000,2,FALSE))</f>
        <v/>
      </c>
      <c r="G5652" s="112" t="str">
        <f>IF(E5652="","",VLOOKUP(E5652,[1]PROJECTES!$C$14:$G$5000,4,FALSE))</f>
        <v/>
      </c>
      <c r="H5652" s="95"/>
      <c r="I5652" s="113" t="str">
        <f>IF(H5652="","",VLOOKUP(H5652,BD!B$2:C$16,2,FALSE))</f>
        <v/>
      </c>
      <c r="J5652" s="114"/>
      <c r="K5652" s="115" t="str">
        <f t="shared" si="279"/>
        <v/>
      </c>
      <c r="L5652" s="116" t="str">
        <f t="shared" ref="L5652:L5715" ca="1" si="280">IF(M5652="","-",IF(G5652="TA","-",+M5652-TODAY()))</f>
        <v>-</v>
      </c>
      <c r="M5652" s="111" t="str">
        <f>IF(E5652="","",VLOOKUP(E5652,[1]PROJECTES!$C$14:$Z$5000,21,FALSE))</f>
        <v/>
      </c>
      <c r="N5652" s="117"/>
      <c r="O5652" s="118" t="s">
        <v>222</v>
      </c>
      <c r="P5652" s="119"/>
      <c r="Q5652" s="84"/>
      <c r="R5652" s="125"/>
      <c r="S5652" s="166"/>
      <c r="T5652" s="167"/>
    </row>
    <row r="5653" spans="1:20" s="121" customFormat="1" ht="20.100000000000001" customHeight="1" x14ac:dyDescent="0.3">
      <c r="A5653" s="80"/>
      <c r="B5653" s="110" t="str">
        <f>IF(E5653="","",VLOOKUP(E5653,[1]PROJECTES!$C$14:$G$5000,2,FALSE))</f>
        <v/>
      </c>
      <c r="C5653" s="80"/>
      <c r="D5653" s="283" t="str">
        <f>IF(E5653="","",VLOOKUP(E5653,[1]PROJECTES!$C$14:$G$5000,5,FALSE))</f>
        <v/>
      </c>
      <c r="E5653" s="79"/>
      <c r="F5653" s="110" t="str">
        <f>IF(I5653="","",VLOOKUP(I5653,[1]PROJECTES!$C$14:$G$5000,2,FALSE))</f>
        <v/>
      </c>
      <c r="G5653" s="112" t="str">
        <f>IF(E5653="","",VLOOKUP(E5653,[1]PROJECTES!$C$14:$G$5000,4,FALSE))</f>
        <v/>
      </c>
      <c r="H5653" s="95"/>
      <c r="I5653" s="113" t="str">
        <f>IF(H5653="","",VLOOKUP(H5653,BD!B$2:C$16,2,FALSE))</f>
        <v/>
      </c>
      <c r="J5653" s="114"/>
      <c r="K5653" s="115" t="str">
        <f t="shared" si="279"/>
        <v/>
      </c>
      <c r="L5653" s="116" t="str">
        <f t="shared" ca="1" si="280"/>
        <v>-</v>
      </c>
      <c r="M5653" s="111" t="str">
        <f>IF(E5653="","",VLOOKUP(E5653,[1]PROJECTES!$C$14:$Z$5000,21,FALSE))</f>
        <v/>
      </c>
      <c r="N5653" s="117"/>
      <c r="O5653" s="118" t="s">
        <v>222</v>
      </c>
      <c r="P5653" s="119"/>
      <c r="Q5653" s="84"/>
      <c r="R5653" s="125"/>
      <c r="S5653" s="166"/>
      <c r="T5653" s="167"/>
    </row>
    <row r="5654" spans="1:20" s="121" customFormat="1" ht="20.100000000000001" customHeight="1" x14ac:dyDescent="0.3">
      <c r="A5654" s="80"/>
      <c r="B5654" s="110" t="str">
        <f>IF(E5654="","",VLOOKUP(E5654,[1]PROJECTES!$C$14:$G$5000,2,FALSE))</f>
        <v/>
      </c>
      <c r="C5654" s="80"/>
      <c r="D5654" s="283" t="str">
        <f>IF(E5654="","",VLOOKUP(E5654,[1]PROJECTES!$C$14:$G$5000,5,FALSE))</f>
        <v/>
      </c>
      <c r="E5654" s="79"/>
      <c r="F5654" s="110" t="str">
        <f>IF(I5654="","",VLOOKUP(I5654,[1]PROJECTES!$C$14:$G$5000,2,FALSE))</f>
        <v/>
      </c>
      <c r="G5654" s="112" t="str">
        <f>IF(E5654="","",VLOOKUP(E5654,[1]PROJECTES!$C$14:$G$5000,4,FALSE))</f>
        <v/>
      </c>
      <c r="H5654" s="95"/>
      <c r="I5654" s="113" t="str">
        <f>IF(H5654="","",VLOOKUP(H5654,BD!B$2:C$16,2,FALSE))</f>
        <v/>
      </c>
      <c r="J5654" s="114"/>
      <c r="K5654" s="115" t="str">
        <f t="shared" si="279"/>
        <v/>
      </c>
      <c r="L5654" s="116" t="str">
        <f t="shared" ca="1" si="280"/>
        <v>-</v>
      </c>
      <c r="M5654" s="111" t="str">
        <f>IF(E5654="","",VLOOKUP(E5654,[1]PROJECTES!$C$14:$Z$5000,21,FALSE))</f>
        <v/>
      </c>
      <c r="N5654" s="117"/>
      <c r="O5654" s="118" t="s">
        <v>222</v>
      </c>
      <c r="P5654" s="119"/>
      <c r="Q5654" s="84"/>
      <c r="R5654" s="125"/>
      <c r="S5654" s="166"/>
      <c r="T5654" s="167"/>
    </row>
    <row r="5655" spans="1:20" s="121" customFormat="1" ht="20.100000000000001" customHeight="1" x14ac:dyDescent="0.3">
      <c r="A5655" s="80"/>
      <c r="B5655" s="110" t="str">
        <f>IF(E5655="","",VLOOKUP(E5655,[1]PROJECTES!$C$14:$G$5000,2,FALSE))</f>
        <v/>
      </c>
      <c r="C5655" s="80"/>
      <c r="D5655" s="283" t="str">
        <f>IF(E5655="","",VLOOKUP(E5655,[1]PROJECTES!$C$14:$G$5000,5,FALSE))</f>
        <v/>
      </c>
      <c r="E5655" s="79"/>
      <c r="F5655" s="110" t="str">
        <f>IF(I5655="","",VLOOKUP(I5655,[1]PROJECTES!$C$14:$G$5000,2,FALSE))</f>
        <v/>
      </c>
      <c r="G5655" s="112" t="str">
        <f>IF(E5655="","",VLOOKUP(E5655,[1]PROJECTES!$C$14:$G$5000,4,FALSE))</f>
        <v/>
      </c>
      <c r="H5655" s="95"/>
      <c r="I5655" s="113" t="str">
        <f>IF(H5655="","",VLOOKUP(H5655,BD!B$2:C$16,2,FALSE))</f>
        <v/>
      </c>
      <c r="J5655" s="114"/>
      <c r="K5655" s="115" t="str">
        <f t="shared" si="279"/>
        <v/>
      </c>
      <c r="L5655" s="116" t="str">
        <f t="shared" ca="1" si="280"/>
        <v>-</v>
      </c>
      <c r="M5655" s="111" t="str">
        <f>IF(E5655="","",VLOOKUP(E5655,[1]PROJECTES!$C$14:$Z$5000,21,FALSE))</f>
        <v/>
      </c>
      <c r="N5655" s="117"/>
      <c r="O5655" s="118" t="s">
        <v>222</v>
      </c>
      <c r="P5655" s="119"/>
      <c r="Q5655" s="84"/>
      <c r="R5655" s="125"/>
      <c r="S5655" s="166"/>
      <c r="T5655" s="167"/>
    </row>
    <row r="5656" spans="1:20" s="121" customFormat="1" ht="20.100000000000001" customHeight="1" x14ac:dyDescent="0.3">
      <c r="A5656" s="80"/>
      <c r="B5656" s="110" t="str">
        <f>IF(E5656="","",VLOOKUP(E5656,[1]PROJECTES!$C$14:$G$5000,2,FALSE))</f>
        <v/>
      </c>
      <c r="C5656" s="80"/>
      <c r="D5656" s="283" t="str">
        <f>IF(E5656="","",VLOOKUP(E5656,[1]PROJECTES!$C$14:$G$5000,5,FALSE))</f>
        <v/>
      </c>
      <c r="E5656" s="79"/>
      <c r="F5656" s="110" t="str">
        <f>IF(I5656="","",VLOOKUP(I5656,[1]PROJECTES!$C$14:$G$5000,2,FALSE))</f>
        <v/>
      </c>
      <c r="G5656" s="112" t="str">
        <f>IF(E5656="","",VLOOKUP(E5656,[1]PROJECTES!$C$14:$G$5000,4,FALSE))</f>
        <v/>
      </c>
      <c r="H5656" s="95"/>
      <c r="I5656" s="113" t="str">
        <f>IF(H5656="","",VLOOKUP(H5656,BD!B$2:C$16,2,FALSE))</f>
        <v/>
      </c>
      <c r="J5656" s="114"/>
      <c r="K5656" s="115" t="str">
        <f t="shared" si="279"/>
        <v/>
      </c>
      <c r="L5656" s="116" t="str">
        <f t="shared" ca="1" si="280"/>
        <v>-</v>
      </c>
      <c r="M5656" s="111" t="str">
        <f>IF(E5656="","",VLOOKUP(E5656,[1]PROJECTES!$C$14:$Z$5000,21,FALSE))</f>
        <v/>
      </c>
      <c r="N5656" s="117"/>
      <c r="O5656" s="118" t="s">
        <v>222</v>
      </c>
      <c r="P5656" s="119"/>
      <c r="Q5656" s="84"/>
      <c r="R5656" s="125"/>
      <c r="S5656" s="166"/>
      <c r="T5656" s="167"/>
    </row>
    <row r="5657" spans="1:20" s="121" customFormat="1" ht="20.100000000000001" customHeight="1" x14ac:dyDescent="0.3">
      <c r="A5657" s="80"/>
      <c r="B5657" s="110" t="str">
        <f>IF(E5657="","",VLOOKUP(E5657,[1]PROJECTES!$C$14:$G$5000,2,FALSE))</f>
        <v/>
      </c>
      <c r="C5657" s="80"/>
      <c r="D5657" s="283" t="str">
        <f>IF(E5657="","",VLOOKUP(E5657,[1]PROJECTES!$C$14:$G$5000,5,FALSE))</f>
        <v/>
      </c>
      <c r="E5657" s="79"/>
      <c r="F5657" s="110" t="str">
        <f>IF(I5657="","",VLOOKUP(I5657,[1]PROJECTES!$C$14:$G$5000,2,FALSE))</f>
        <v/>
      </c>
      <c r="G5657" s="112" t="str">
        <f>IF(E5657="","",VLOOKUP(E5657,[1]PROJECTES!$C$14:$G$5000,4,FALSE))</f>
        <v/>
      </c>
      <c r="H5657" s="95"/>
      <c r="I5657" s="113" t="str">
        <f>IF(H5657="","",VLOOKUP(H5657,BD!B$2:C$16,2,FALSE))</f>
        <v/>
      </c>
      <c r="J5657" s="114"/>
      <c r="K5657" s="115" t="str">
        <f t="shared" si="279"/>
        <v/>
      </c>
      <c r="L5657" s="116" t="str">
        <f t="shared" ca="1" si="280"/>
        <v>-</v>
      </c>
      <c r="M5657" s="111" t="str">
        <f>IF(E5657="","",VLOOKUP(E5657,[1]PROJECTES!$C$14:$Z$5000,21,FALSE))</f>
        <v/>
      </c>
      <c r="N5657" s="117"/>
      <c r="O5657" s="118" t="s">
        <v>222</v>
      </c>
      <c r="P5657" s="119"/>
      <c r="Q5657" s="84"/>
      <c r="R5657" s="125"/>
      <c r="S5657" s="166"/>
      <c r="T5657" s="167"/>
    </row>
    <row r="5658" spans="1:20" s="121" customFormat="1" ht="20.100000000000001" customHeight="1" x14ac:dyDescent="0.3">
      <c r="A5658" s="80"/>
      <c r="B5658" s="110" t="str">
        <f>IF(E5658="","",VLOOKUP(E5658,[1]PROJECTES!$C$14:$G$5000,2,FALSE))</f>
        <v/>
      </c>
      <c r="C5658" s="80"/>
      <c r="D5658" s="283" t="str">
        <f>IF(E5658="","",VLOOKUP(E5658,[1]PROJECTES!$C$14:$G$5000,5,FALSE))</f>
        <v/>
      </c>
      <c r="E5658" s="79"/>
      <c r="F5658" s="110" t="str">
        <f>IF(I5658="","",VLOOKUP(I5658,[1]PROJECTES!$C$14:$G$5000,2,FALSE))</f>
        <v/>
      </c>
      <c r="G5658" s="112" t="str">
        <f>IF(E5658="","",VLOOKUP(E5658,[1]PROJECTES!$C$14:$G$5000,4,FALSE))</f>
        <v/>
      </c>
      <c r="H5658" s="95"/>
      <c r="I5658" s="113" t="str">
        <f>IF(H5658="","",VLOOKUP(H5658,BD!B$2:C$16,2,FALSE))</f>
        <v/>
      </c>
      <c r="J5658" s="114"/>
      <c r="K5658" s="115" t="str">
        <f t="shared" si="279"/>
        <v/>
      </c>
      <c r="L5658" s="116" t="str">
        <f t="shared" ca="1" si="280"/>
        <v>-</v>
      </c>
      <c r="M5658" s="111" t="str">
        <f>IF(E5658="","",VLOOKUP(E5658,[1]PROJECTES!$C$14:$Z$5000,21,FALSE))</f>
        <v/>
      </c>
      <c r="N5658" s="117"/>
      <c r="O5658" s="118" t="s">
        <v>222</v>
      </c>
      <c r="P5658" s="119"/>
      <c r="Q5658" s="84"/>
      <c r="R5658" s="125"/>
      <c r="S5658" s="166"/>
      <c r="T5658" s="167"/>
    </row>
    <row r="5659" spans="1:20" s="121" customFormat="1" ht="20.100000000000001" customHeight="1" x14ac:dyDescent="0.3">
      <c r="A5659" s="80"/>
      <c r="B5659" s="110" t="str">
        <f>IF(E5659="","",VLOOKUP(E5659,[1]PROJECTES!$C$14:$G$5000,2,FALSE))</f>
        <v/>
      </c>
      <c r="C5659" s="80"/>
      <c r="D5659" s="283" t="str">
        <f>IF(E5659="","",VLOOKUP(E5659,[1]PROJECTES!$C$14:$G$5000,5,FALSE))</f>
        <v/>
      </c>
      <c r="E5659" s="79"/>
      <c r="F5659" s="110" t="str">
        <f>IF(I5659="","",VLOOKUP(I5659,[1]PROJECTES!$C$14:$G$5000,2,FALSE))</f>
        <v/>
      </c>
      <c r="G5659" s="112" t="str">
        <f>IF(E5659="","",VLOOKUP(E5659,[1]PROJECTES!$C$14:$G$5000,4,FALSE))</f>
        <v/>
      </c>
      <c r="H5659" s="95"/>
      <c r="I5659" s="113" t="str">
        <f>IF(H5659="","",VLOOKUP(H5659,BD!B$2:C$16,2,FALSE))</f>
        <v/>
      </c>
      <c r="J5659" s="114"/>
      <c r="K5659" s="115" t="str">
        <f t="shared" si="279"/>
        <v/>
      </c>
      <c r="L5659" s="116" t="str">
        <f t="shared" ca="1" si="280"/>
        <v>-</v>
      </c>
      <c r="M5659" s="111" t="str">
        <f>IF(E5659="","",VLOOKUP(E5659,[1]PROJECTES!$C$14:$Z$5000,21,FALSE))</f>
        <v/>
      </c>
      <c r="N5659" s="117"/>
      <c r="O5659" s="118" t="s">
        <v>222</v>
      </c>
      <c r="P5659" s="119"/>
      <c r="Q5659" s="84"/>
      <c r="R5659" s="125"/>
      <c r="S5659" s="166"/>
      <c r="T5659" s="167"/>
    </row>
    <row r="5660" spans="1:20" s="121" customFormat="1" ht="20.100000000000001" customHeight="1" x14ac:dyDescent="0.3">
      <c r="A5660" s="80"/>
      <c r="B5660" s="110" t="str">
        <f>IF(E5660="","",VLOOKUP(E5660,[1]PROJECTES!$C$14:$G$5000,2,FALSE))</f>
        <v/>
      </c>
      <c r="C5660" s="80"/>
      <c r="D5660" s="283" t="str">
        <f>IF(E5660="","",VLOOKUP(E5660,[1]PROJECTES!$C$14:$G$5000,5,FALSE))</f>
        <v/>
      </c>
      <c r="E5660" s="79"/>
      <c r="F5660" s="110" t="str">
        <f>IF(I5660="","",VLOOKUP(I5660,[1]PROJECTES!$C$14:$G$5000,2,FALSE))</f>
        <v/>
      </c>
      <c r="G5660" s="112" t="str">
        <f>IF(E5660="","",VLOOKUP(E5660,[1]PROJECTES!$C$14:$G$5000,4,FALSE))</f>
        <v/>
      </c>
      <c r="H5660" s="95"/>
      <c r="I5660" s="113" t="str">
        <f>IF(H5660="","",VLOOKUP(H5660,BD!B$2:C$16,2,FALSE))</f>
        <v/>
      </c>
      <c r="J5660" s="114"/>
      <c r="K5660" s="115" t="str">
        <f t="shared" si="279"/>
        <v/>
      </c>
      <c r="L5660" s="116" t="str">
        <f t="shared" ca="1" si="280"/>
        <v>-</v>
      </c>
      <c r="M5660" s="111" t="str">
        <f>IF(E5660="","",VLOOKUP(E5660,[1]PROJECTES!$C$14:$Z$5000,21,FALSE))</f>
        <v/>
      </c>
      <c r="N5660" s="117"/>
      <c r="O5660" s="118" t="s">
        <v>222</v>
      </c>
      <c r="P5660" s="119"/>
      <c r="Q5660" s="84"/>
      <c r="R5660" s="125"/>
      <c r="S5660" s="166"/>
      <c r="T5660" s="167"/>
    </row>
    <row r="5661" spans="1:20" s="121" customFormat="1" ht="20.100000000000001" customHeight="1" x14ac:dyDescent="0.3">
      <c r="A5661" s="80"/>
      <c r="B5661" s="110" t="str">
        <f>IF(E5661="","",VLOOKUP(E5661,[1]PROJECTES!$C$14:$G$5000,2,FALSE))</f>
        <v/>
      </c>
      <c r="C5661" s="80"/>
      <c r="D5661" s="283" t="str">
        <f>IF(E5661="","",VLOOKUP(E5661,[1]PROJECTES!$C$14:$G$5000,5,FALSE))</f>
        <v/>
      </c>
      <c r="E5661" s="79"/>
      <c r="F5661" s="110" t="str">
        <f>IF(I5661="","",VLOOKUP(I5661,[1]PROJECTES!$C$14:$G$5000,2,FALSE))</f>
        <v/>
      </c>
      <c r="G5661" s="112" t="str">
        <f>IF(E5661="","",VLOOKUP(E5661,[1]PROJECTES!$C$14:$G$5000,4,FALSE))</f>
        <v/>
      </c>
      <c r="H5661" s="95"/>
      <c r="I5661" s="113" t="str">
        <f>IF(H5661="","",VLOOKUP(H5661,BD!B$2:C$16,2,FALSE))</f>
        <v/>
      </c>
      <c r="J5661" s="114"/>
      <c r="K5661" s="115" t="str">
        <f t="shared" si="279"/>
        <v/>
      </c>
      <c r="L5661" s="116" t="str">
        <f t="shared" ca="1" si="280"/>
        <v>-</v>
      </c>
      <c r="M5661" s="111" t="str">
        <f>IF(E5661="","",VLOOKUP(E5661,[1]PROJECTES!$C$14:$Z$5000,21,FALSE))</f>
        <v/>
      </c>
      <c r="N5661" s="117"/>
      <c r="O5661" s="118" t="s">
        <v>222</v>
      </c>
      <c r="P5661" s="119"/>
      <c r="Q5661" s="84"/>
      <c r="R5661" s="123"/>
      <c r="S5661" s="166"/>
      <c r="T5661" s="167"/>
    </row>
    <row r="5662" spans="1:20" s="121" customFormat="1" ht="20.100000000000001" customHeight="1" x14ac:dyDescent="0.3">
      <c r="A5662" s="80"/>
      <c r="B5662" s="110" t="str">
        <f>IF(E5662="","",VLOOKUP(E5662,[1]PROJECTES!$C$14:$G$5000,2,FALSE))</f>
        <v/>
      </c>
      <c r="C5662" s="80"/>
      <c r="D5662" s="283" t="str">
        <f>IF(E5662="","",VLOOKUP(E5662,[1]PROJECTES!$C$14:$G$5000,5,FALSE))</f>
        <v/>
      </c>
      <c r="E5662" s="79"/>
      <c r="F5662" s="110" t="str">
        <f>IF(I5662="","",VLOOKUP(I5662,[1]PROJECTES!$C$14:$G$5000,2,FALSE))</f>
        <v/>
      </c>
      <c r="G5662" s="112" t="str">
        <f>IF(E5662="","",VLOOKUP(E5662,[1]PROJECTES!$C$14:$G$5000,4,FALSE))</f>
        <v/>
      </c>
      <c r="H5662" s="95"/>
      <c r="I5662" s="113" t="str">
        <f>IF(H5662="","",VLOOKUP(H5662,BD!B$2:C$16,2,FALSE))</f>
        <v/>
      </c>
      <c r="J5662" s="114"/>
      <c r="K5662" s="115" t="str">
        <f t="shared" si="279"/>
        <v/>
      </c>
      <c r="L5662" s="116" t="str">
        <f t="shared" ca="1" si="280"/>
        <v>-</v>
      </c>
      <c r="M5662" s="111" t="str">
        <f>IF(E5662="","",VLOOKUP(E5662,[1]PROJECTES!$C$14:$Z$5000,21,FALSE))</f>
        <v/>
      </c>
      <c r="N5662" s="117"/>
      <c r="O5662" s="118" t="s">
        <v>222</v>
      </c>
      <c r="P5662" s="119"/>
      <c r="Q5662" s="84"/>
      <c r="R5662" s="125"/>
      <c r="S5662" s="166"/>
      <c r="T5662" s="167"/>
    </row>
    <row r="5663" spans="1:20" s="121" customFormat="1" ht="20.100000000000001" customHeight="1" x14ac:dyDescent="0.3">
      <c r="A5663" s="80"/>
      <c r="B5663" s="110" t="str">
        <f>IF(E5663="","",VLOOKUP(E5663,[1]PROJECTES!$C$14:$G$5000,2,FALSE))</f>
        <v/>
      </c>
      <c r="C5663" s="80"/>
      <c r="D5663" s="283" t="str">
        <f>IF(E5663="","",VLOOKUP(E5663,[1]PROJECTES!$C$14:$G$5000,5,FALSE))</f>
        <v/>
      </c>
      <c r="E5663" s="79"/>
      <c r="F5663" s="110" t="str">
        <f>IF(I5663="","",VLOOKUP(I5663,[1]PROJECTES!$C$14:$G$5000,2,FALSE))</f>
        <v/>
      </c>
      <c r="G5663" s="112" t="str">
        <f>IF(E5663="","",VLOOKUP(E5663,[1]PROJECTES!$C$14:$G$5000,4,FALSE))</f>
        <v/>
      </c>
      <c r="H5663" s="95"/>
      <c r="I5663" s="113" t="str">
        <f>IF(H5663="","",VLOOKUP(H5663,BD!B$2:C$16,2,FALSE))</f>
        <v/>
      </c>
      <c r="J5663" s="114"/>
      <c r="K5663" s="115" t="str">
        <f t="shared" si="279"/>
        <v/>
      </c>
      <c r="L5663" s="116" t="str">
        <f t="shared" ca="1" si="280"/>
        <v>-</v>
      </c>
      <c r="M5663" s="111" t="str">
        <f>IF(E5663="","",VLOOKUP(E5663,[1]PROJECTES!$C$14:$Z$5000,21,FALSE))</f>
        <v/>
      </c>
      <c r="N5663" s="117"/>
      <c r="O5663" s="118" t="s">
        <v>222</v>
      </c>
      <c r="P5663" s="119"/>
      <c r="Q5663" s="84"/>
      <c r="R5663" s="125"/>
      <c r="S5663" s="166"/>
      <c r="T5663" s="167"/>
    </row>
    <row r="5664" spans="1:20" s="121" customFormat="1" ht="20.100000000000001" customHeight="1" x14ac:dyDescent="0.3">
      <c r="A5664" s="80"/>
      <c r="B5664" s="110" t="str">
        <f>IF(E5664="","",VLOOKUP(E5664,[1]PROJECTES!$C$14:$G$5000,2,FALSE))</f>
        <v/>
      </c>
      <c r="C5664" s="80"/>
      <c r="D5664" s="283" t="str">
        <f>IF(E5664="","",VLOOKUP(E5664,[1]PROJECTES!$C$14:$G$5000,5,FALSE))</f>
        <v/>
      </c>
      <c r="E5664" s="79"/>
      <c r="F5664" s="110" t="str">
        <f>IF(I5664="","",VLOOKUP(I5664,[1]PROJECTES!$C$14:$G$5000,2,FALSE))</f>
        <v/>
      </c>
      <c r="G5664" s="112" t="str">
        <f>IF(E5664="","",VLOOKUP(E5664,[1]PROJECTES!$C$14:$G$5000,4,FALSE))</f>
        <v/>
      </c>
      <c r="H5664" s="95"/>
      <c r="I5664" s="113" t="str">
        <f>IF(H5664="","",VLOOKUP(H5664,BD!B$2:C$16,2,FALSE))</f>
        <v/>
      </c>
      <c r="J5664" s="114"/>
      <c r="K5664" s="115" t="str">
        <f t="shared" si="279"/>
        <v/>
      </c>
      <c r="L5664" s="116" t="str">
        <f t="shared" ca="1" si="280"/>
        <v>-</v>
      </c>
      <c r="M5664" s="111" t="str">
        <f>IF(E5664="","",VLOOKUP(E5664,[1]PROJECTES!$C$14:$Z$5000,21,FALSE))</f>
        <v/>
      </c>
      <c r="N5664" s="117"/>
      <c r="O5664" s="118" t="s">
        <v>222</v>
      </c>
      <c r="P5664" s="119"/>
      <c r="Q5664" s="84"/>
      <c r="R5664" s="125"/>
      <c r="S5664" s="166"/>
      <c r="T5664" s="167"/>
    </row>
    <row r="5665" spans="1:20" s="121" customFormat="1" ht="20.100000000000001" customHeight="1" x14ac:dyDescent="0.3">
      <c r="A5665" s="80"/>
      <c r="B5665" s="110" t="str">
        <f>IF(E5665="","",VLOOKUP(E5665,[1]PROJECTES!$C$14:$G$5000,2,FALSE))</f>
        <v/>
      </c>
      <c r="C5665" s="80"/>
      <c r="D5665" s="283" t="str">
        <f>IF(E5665="","",VLOOKUP(E5665,[1]PROJECTES!$C$14:$G$5000,5,FALSE))</f>
        <v/>
      </c>
      <c r="E5665" s="79"/>
      <c r="F5665" s="110" t="str">
        <f>IF(I5665="","",VLOOKUP(I5665,[1]PROJECTES!$C$14:$G$5000,2,FALSE))</f>
        <v/>
      </c>
      <c r="G5665" s="112" t="str">
        <f>IF(E5665="","",VLOOKUP(E5665,[1]PROJECTES!$C$14:$G$5000,4,FALSE))</f>
        <v/>
      </c>
      <c r="H5665" s="95"/>
      <c r="I5665" s="113" t="str">
        <f>IF(H5665="","",VLOOKUP(H5665,BD!B$2:C$16,2,FALSE))</f>
        <v/>
      </c>
      <c r="J5665" s="114"/>
      <c r="K5665" s="115" t="str">
        <f t="shared" si="279"/>
        <v/>
      </c>
      <c r="L5665" s="116" t="str">
        <f t="shared" ca="1" si="280"/>
        <v>-</v>
      </c>
      <c r="M5665" s="111" t="str">
        <f>IF(E5665="","",VLOOKUP(E5665,[1]PROJECTES!$C$14:$Z$5000,21,FALSE))</f>
        <v/>
      </c>
      <c r="N5665" s="117"/>
      <c r="O5665" s="118" t="s">
        <v>222</v>
      </c>
      <c r="P5665" s="119"/>
      <c r="Q5665" s="84"/>
      <c r="R5665" s="125"/>
      <c r="S5665" s="166"/>
      <c r="T5665" s="167"/>
    </row>
    <row r="5666" spans="1:20" s="121" customFormat="1" ht="20.100000000000001" customHeight="1" x14ac:dyDescent="0.3">
      <c r="A5666" s="80"/>
      <c r="B5666" s="110" t="str">
        <f>IF(E5666="","",VLOOKUP(E5666,[1]PROJECTES!$C$14:$G$5000,2,FALSE))</f>
        <v/>
      </c>
      <c r="C5666" s="80"/>
      <c r="D5666" s="283" t="str">
        <f>IF(E5666="","",VLOOKUP(E5666,[1]PROJECTES!$C$14:$G$5000,5,FALSE))</f>
        <v/>
      </c>
      <c r="E5666" s="79"/>
      <c r="F5666" s="110" t="str">
        <f>IF(I5666="","",VLOOKUP(I5666,[1]PROJECTES!$C$14:$G$5000,2,FALSE))</f>
        <v/>
      </c>
      <c r="G5666" s="112" t="str">
        <f>IF(E5666="","",VLOOKUP(E5666,[1]PROJECTES!$C$14:$G$5000,4,FALSE))</f>
        <v/>
      </c>
      <c r="H5666" s="95"/>
      <c r="I5666" s="113" t="str">
        <f>IF(H5666="","",VLOOKUP(H5666,BD!B$2:C$16,2,FALSE))</f>
        <v/>
      </c>
      <c r="J5666" s="114"/>
      <c r="K5666" s="115" t="str">
        <f t="shared" si="279"/>
        <v/>
      </c>
      <c r="L5666" s="116" t="str">
        <f t="shared" ca="1" si="280"/>
        <v>-</v>
      </c>
      <c r="M5666" s="111" t="str">
        <f>IF(E5666="","",VLOOKUP(E5666,[1]PROJECTES!$C$14:$Z$5000,21,FALSE))</f>
        <v/>
      </c>
      <c r="N5666" s="117"/>
      <c r="O5666" s="118" t="s">
        <v>222</v>
      </c>
      <c r="P5666" s="119"/>
      <c r="Q5666" s="84"/>
      <c r="R5666" s="125"/>
      <c r="S5666" s="166"/>
      <c r="T5666" s="167"/>
    </row>
    <row r="5667" spans="1:20" s="121" customFormat="1" ht="20.100000000000001" customHeight="1" x14ac:dyDescent="0.3">
      <c r="A5667" s="80"/>
      <c r="B5667" s="110" t="str">
        <f>IF(E5667="","",VLOOKUP(E5667,[1]PROJECTES!$C$14:$G$5000,2,FALSE))</f>
        <v/>
      </c>
      <c r="C5667" s="80"/>
      <c r="D5667" s="283" t="str">
        <f>IF(E5667="","",VLOOKUP(E5667,[1]PROJECTES!$C$14:$G$5000,5,FALSE))</f>
        <v/>
      </c>
      <c r="E5667" s="79"/>
      <c r="F5667" s="110" t="str">
        <f>IF(I5667="","",VLOOKUP(I5667,[1]PROJECTES!$C$14:$G$5000,2,FALSE))</f>
        <v/>
      </c>
      <c r="G5667" s="112" t="str">
        <f>IF(E5667="","",VLOOKUP(E5667,[1]PROJECTES!$C$14:$G$5000,4,FALSE))</f>
        <v/>
      </c>
      <c r="H5667" s="95"/>
      <c r="I5667" s="113" t="str">
        <f>IF(H5667="","",VLOOKUP(H5667,BD!B$2:C$16,2,FALSE))</f>
        <v/>
      </c>
      <c r="J5667" s="114"/>
      <c r="K5667" s="115" t="str">
        <f t="shared" si="279"/>
        <v/>
      </c>
      <c r="L5667" s="116" t="str">
        <f t="shared" ca="1" si="280"/>
        <v>-</v>
      </c>
      <c r="M5667" s="111" t="str">
        <f>IF(E5667="","",VLOOKUP(E5667,[1]PROJECTES!$C$14:$Z$5000,21,FALSE))</f>
        <v/>
      </c>
      <c r="N5667" s="117"/>
      <c r="O5667" s="118" t="s">
        <v>222</v>
      </c>
      <c r="P5667" s="119"/>
      <c r="Q5667" s="84"/>
      <c r="R5667" s="123"/>
      <c r="S5667" s="166"/>
      <c r="T5667" s="167"/>
    </row>
    <row r="5668" spans="1:20" s="121" customFormat="1" ht="20.100000000000001" customHeight="1" x14ac:dyDescent="0.3">
      <c r="A5668" s="80"/>
      <c r="B5668" s="110" t="str">
        <f>IF(E5668="","",VLOOKUP(E5668,[1]PROJECTES!$C$14:$G$5000,2,FALSE))</f>
        <v/>
      </c>
      <c r="C5668" s="80"/>
      <c r="D5668" s="283" t="str">
        <f>IF(E5668="","",VLOOKUP(E5668,[1]PROJECTES!$C$14:$G$5000,5,FALSE))</f>
        <v/>
      </c>
      <c r="E5668" s="79"/>
      <c r="F5668" s="110" t="str">
        <f>IF(I5668="","",VLOOKUP(I5668,[1]PROJECTES!$C$14:$G$5000,2,FALSE))</f>
        <v/>
      </c>
      <c r="G5668" s="112" t="str">
        <f>IF(E5668="","",VLOOKUP(E5668,[1]PROJECTES!$C$14:$G$5000,4,FALSE))</f>
        <v/>
      </c>
      <c r="H5668" s="95"/>
      <c r="I5668" s="113" t="str">
        <f>IF(H5668="","",VLOOKUP(H5668,BD!B$2:C$16,2,FALSE))</f>
        <v/>
      </c>
      <c r="J5668" s="114"/>
      <c r="K5668" s="115" t="str">
        <f t="shared" si="279"/>
        <v/>
      </c>
      <c r="L5668" s="116" t="str">
        <f t="shared" ca="1" si="280"/>
        <v>-</v>
      </c>
      <c r="M5668" s="111" t="str">
        <f>IF(E5668="","",VLOOKUP(E5668,[1]PROJECTES!$C$14:$Z$5000,21,FALSE))</f>
        <v/>
      </c>
      <c r="N5668" s="117"/>
      <c r="O5668" s="118" t="s">
        <v>222</v>
      </c>
      <c r="P5668" s="119"/>
      <c r="Q5668" s="84"/>
      <c r="R5668" s="125"/>
      <c r="S5668" s="166"/>
      <c r="T5668" s="167"/>
    </row>
    <row r="5669" spans="1:20" s="121" customFormat="1" ht="20.100000000000001" customHeight="1" x14ac:dyDescent="0.3">
      <c r="A5669" s="80"/>
      <c r="B5669" s="110" t="str">
        <f>IF(E5669="","",VLOOKUP(E5669,[1]PROJECTES!$C$14:$G$5000,2,FALSE))</f>
        <v/>
      </c>
      <c r="C5669" s="80"/>
      <c r="D5669" s="283" t="str">
        <f>IF(E5669="","",VLOOKUP(E5669,[1]PROJECTES!$C$14:$G$5000,5,FALSE))</f>
        <v/>
      </c>
      <c r="E5669" s="79"/>
      <c r="F5669" s="110" t="str">
        <f>IF(I5669="","",VLOOKUP(I5669,[1]PROJECTES!$C$14:$G$5000,2,FALSE))</f>
        <v/>
      </c>
      <c r="G5669" s="112" t="str">
        <f>IF(E5669="","",VLOOKUP(E5669,[1]PROJECTES!$C$14:$G$5000,4,FALSE))</f>
        <v/>
      </c>
      <c r="H5669" s="95"/>
      <c r="I5669" s="113" t="str">
        <f>IF(H5669="","",VLOOKUP(H5669,BD!B$2:C$16,2,FALSE))</f>
        <v/>
      </c>
      <c r="J5669" s="114"/>
      <c r="K5669" s="115" t="str">
        <f t="shared" si="279"/>
        <v/>
      </c>
      <c r="L5669" s="116" t="str">
        <f t="shared" ca="1" si="280"/>
        <v>-</v>
      </c>
      <c r="M5669" s="111" t="str">
        <f>IF(E5669="","",VLOOKUP(E5669,[1]PROJECTES!$C$14:$Z$5000,21,FALSE))</f>
        <v/>
      </c>
      <c r="N5669" s="117"/>
      <c r="O5669" s="118" t="s">
        <v>222</v>
      </c>
      <c r="P5669" s="119"/>
      <c r="Q5669" s="84"/>
      <c r="R5669" s="125"/>
      <c r="S5669" s="166"/>
      <c r="T5669" s="167"/>
    </row>
    <row r="5670" spans="1:20" s="121" customFormat="1" ht="20.100000000000001" customHeight="1" x14ac:dyDescent="0.3">
      <c r="A5670" s="80"/>
      <c r="B5670" s="110" t="str">
        <f>IF(E5670="","",VLOOKUP(E5670,[1]PROJECTES!$C$14:$G$5000,2,FALSE))</f>
        <v/>
      </c>
      <c r="C5670" s="80"/>
      <c r="D5670" s="283" t="str">
        <f>IF(E5670="","",VLOOKUP(E5670,[1]PROJECTES!$C$14:$G$5000,5,FALSE))</f>
        <v/>
      </c>
      <c r="E5670" s="79"/>
      <c r="F5670" s="110" t="str">
        <f>IF(I5670="","",VLOOKUP(I5670,[1]PROJECTES!$C$14:$G$5000,2,FALSE))</f>
        <v/>
      </c>
      <c r="G5670" s="112" t="str">
        <f>IF(E5670="","",VLOOKUP(E5670,[1]PROJECTES!$C$14:$G$5000,4,FALSE))</f>
        <v/>
      </c>
      <c r="H5670" s="95"/>
      <c r="I5670" s="113" t="str">
        <f>IF(H5670="","",VLOOKUP(H5670,BD!B$2:C$16,2,FALSE))</f>
        <v/>
      </c>
      <c r="J5670" s="114"/>
      <c r="K5670" s="115" t="str">
        <f t="shared" si="279"/>
        <v/>
      </c>
      <c r="L5670" s="116" t="str">
        <f t="shared" ca="1" si="280"/>
        <v>-</v>
      </c>
      <c r="M5670" s="111" t="str">
        <f>IF(E5670="","",VLOOKUP(E5670,[1]PROJECTES!$C$14:$Z$5000,21,FALSE))</f>
        <v/>
      </c>
      <c r="N5670" s="117"/>
      <c r="O5670" s="118" t="s">
        <v>222</v>
      </c>
      <c r="P5670" s="119"/>
      <c r="Q5670" s="84"/>
      <c r="R5670" s="125"/>
      <c r="S5670" s="166"/>
      <c r="T5670" s="167"/>
    </row>
    <row r="5671" spans="1:20" s="121" customFormat="1" ht="20.100000000000001" customHeight="1" x14ac:dyDescent="0.3">
      <c r="A5671" s="80"/>
      <c r="B5671" s="110" t="str">
        <f>IF(E5671="","",VLOOKUP(E5671,[1]PROJECTES!$C$14:$G$5000,2,FALSE))</f>
        <v/>
      </c>
      <c r="C5671" s="80"/>
      <c r="D5671" s="283" t="str">
        <f>IF(E5671="","",VLOOKUP(E5671,[1]PROJECTES!$C$14:$G$5000,5,FALSE))</f>
        <v/>
      </c>
      <c r="E5671" s="79"/>
      <c r="F5671" s="110" t="str">
        <f>IF(I5671="","",VLOOKUP(I5671,[1]PROJECTES!$C$14:$G$5000,2,FALSE))</f>
        <v/>
      </c>
      <c r="G5671" s="112" t="str">
        <f>IF(E5671="","",VLOOKUP(E5671,[1]PROJECTES!$C$14:$G$5000,4,FALSE))</f>
        <v/>
      </c>
      <c r="H5671" s="95"/>
      <c r="I5671" s="113" t="str">
        <f>IF(H5671="","",VLOOKUP(H5671,BD!B$2:C$16,2,FALSE))</f>
        <v/>
      </c>
      <c r="J5671" s="114"/>
      <c r="K5671" s="115" t="str">
        <f t="shared" si="279"/>
        <v/>
      </c>
      <c r="L5671" s="116" t="str">
        <f t="shared" ca="1" si="280"/>
        <v>-</v>
      </c>
      <c r="M5671" s="111" t="str">
        <f>IF(E5671="","",VLOOKUP(E5671,[1]PROJECTES!$C$14:$Z$5000,21,FALSE))</f>
        <v/>
      </c>
      <c r="N5671" s="117"/>
      <c r="O5671" s="118" t="s">
        <v>222</v>
      </c>
      <c r="P5671" s="119"/>
      <c r="Q5671" s="84"/>
      <c r="R5671" s="125"/>
      <c r="S5671" s="166"/>
      <c r="T5671" s="167"/>
    </row>
    <row r="5672" spans="1:20" s="121" customFormat="1" ht="20.100000000000001" customHeight="1" x14ac:dyDescent="0.3">
      <c r="A5672" s="80"/>
      <c r="B5672" s="110" t="str">
        <f>IF(E5672="","",VLOOKUP(E5672,[1]PROJECTES!$C$14:$G$5000,2,FALSE))</f>
        <v/>
      </c>
      <c r="C5672" s="80"/>
      <c r="D5672" s="283" t="str">
        <f>IF(E5672="","",VLOOKUP(E5672,[1]PROJECTES!$C$14:$G$5000,5,FALSE))</f>
        <v/>
      </c>
      <c r="E5672" s="79"/>
      <c r="F5672" s="110" t="str">
        <f>IF(I5672="","",VLOOKUP(I5672,[1]PROJECTES!$C$14:$G$5000,2,FALSE))</f>
        <v/>
      </c>
      <c r="G5672" s="112" t="str">
        <f>IF(E5672="","",VLOOKUP(E5672,[1]PROJECTES!$C$14:$G$5000,4,FALSE))</f>
        <v/>
      </c>
      <c r="H5672" s="95"/>
      <c r="I5672" s="113" t="str">
        <f>IF(H5672="","",VLOOKUP(H5672,BD!B$2:C$16,2,FALSE))</f>
        <v/>
      </c>
      <c r="J5672" s="114"/>
      <c r="K5672" s="115" t="str">
        <f t="shared" si="279"/>
        <v/>
      </c>
      <c r="L5672" s="116" t="str">
        <f t="shared" ca="1" si="280"/>
        <v>-</v>
      </c>
      <c r="M5672" s="111" t="str">
        <f>IF(E5672="","",VLOOKUP(E5672,[1]PROJECTES!$C$14:$Z$5000,21,FALSE))</f>
        <v/>
      </c>
      <c r="N5672" s="117"/>
      <c r="O5672" s="118" t="s">
        <v>222</v>
      </c>
      <c r="P5672" s="119"/>
      <c r="Q5672" s="84"/>
      <c r="R5672" s="125"/>
      <c r="S5672" s="166"/>
      <c r="T5672" s="167"/>
    </row>
    <row r="5673" spans="1:20" s="121" customFormat="1" ht="20.100000000000001" customHeight="1" x14ac:dyDescent="0.3">
      <c r="A5673" s="80"/>
      <c r="B5673" s="110" t="str">
        <f>IF(E5673="","",VLOOKUP(E5673,[1]PROJECTES!$C$14:$G$5000,2,FALSE))</f>
        <v/>
      </c>
      <c r="C5673" s="80"/>
      <c r="D5673" s="283" t="str">
        <f>IF(E5673="","",VLOOKUP(E5673,[1]PROJECTES!$C$14:$G$5000,5,FALSE))</f>
        <v/>
      </c>
      <c r="E5673" s="79"/>
      <c r="F5673" s="110" t="str">
        <f>IF(I5673="","",VLOOKUP(I5673,[1]PROJECTES!$C$14:$G$5000,2,FALSE))</f>
        <v/>
      </c>
      <c r="G5673" s="112" t="str">
        <f>IF(E5673="","",VLOOKUP(E5673,[1]PROJECTES!$C$14:$G$5000,4,FALSE))</f>
        <v/>
      </c>
      <c r="H5673" s="95"/>
      <c r="I5673" s="113" t="str">
        <f>IF(H5673="","",VLOOKUP(H5673,BD!B$2:C$16,2,FALSE))</f>
        <v/>
      </c>
      <c r="J5673" s="114"/>
      <c r="K5673" s="115" t="str">
        <f t="shared" si="279"/>
        <v/>
      </c>
      <c r="L5673" s="116" t="str">
        <f t="shared" ca="1" si="280"/>
        <v>-</v>
      </c>
      <c r="M5673" s="111" t="str">
        <f>IF(E5673="","",VLOOKUP(E5673,[1]PROJECTES!$C$14:$Z$5000,21,FALSE))</f>
        <v/>
      </c>
      <c r="N5673" s="117"/>
      <c r="O5673" s="118" t="s">
        <v>222</v>
      </c>
      <c r="P5673" s="119"/>
      <c r="Q5673" s="84"/>
      <c r="R5673" s="125"/>
      <c r="S5673" s="166"/>
      <c r="T5673" s="167"/>
    </row>
    <row r="5674" spans="1:20" s="121" customFormat="1" ht="20.100000000000001" customHeight="1" x14ac:dyDescent="0.3">
      <c r="A5674" s="80"/>
      <c r="B5674" s="110" t="str">
        <f>IF(E5674="","",VLOOKUP(E5674,[1]PROJECTES!$C$14:$G$5000,2,FALSE))</f>
        <v/>
      </c>
      <c r="C5674" s="80"/>
      <c r="D5674" s="283" t="str">
        <f>IF(E5674="","",VLOOKUP(E5674,[1]PROJECTES!$C$14:$G$5000,5,FALSE))</f>
        <v/>
      </c>
      <c r="E5674" s="79"/>
      <c r="F5674" s="110" t="str">
        <f>IF(I5674="","",VLOOKUP(I5674,[1]PROJECTES!$C$14:$G$5000,2,FALSE))</f>
        <v/>
      </c>
      <c r="G5674" s="112" t="str">
        <f>IF(E5674="","",VLOOKUP(E5674,[1]PROJECTES!$C$14:$G$5000,4,FALSE))</f>
        <v/>
      </c>
      <c r="H5674" s="95"/>
      <c r="I5674" s="113" t="str">
        <f>IF(H5674="","",VLOOKUP(H5674,BD!B$2:C$16,2,FALSE))</f>
        <v/>
      </c>
      <c r="J5674" s="114"/>
      <c r="K5674" s="115" t="str">
        <f t="shared" si="279"/>
        <v/>
      </c>
      <c r="L5674" s="116" t="str">
        <f t="shared" ca="1" si="280"/>
        <v>-</v>
      </c>
      <c r="M5674" s="111" t="str">
        <f>IF(E5674="","",VLOOKUP(E5674,[1]PROJECTES!$C$14:$Z$5000,21,FALSE))</f>
        <v/>
      </c>
      <c r="N5674" s="117"/>
      <c r="O5674" s="118" t="s">
        <v>222</v>
      </c>
      <c r="P5674" s="119"/>
      <c r="Q5674" s="84"/>
      <c r="R5674" s="125"/>
      <c r="S5674" s="166"/>
      <c r="T5674" s="167"/>
    </row>
    <row r="5675" spans="1:20" s="121" customFormat="1" ht="20.100000000000001" customHeight="1" x14ac:dyDescent="0.3">
      <c r="A5675" s="80"/>
      <c r="B5675" s="110" t="str">
        <f>IF(E5675="","",VLOOKUP(E5675,[1]PROJECTES!$C$14:$G$5000,2,FALSE))</f>
        <v/>
      </c>
      <c r="C5675" s="80"/>
      <c r="D5675" s="283" t="str">
        <f>IF(E5675="","",VLOOKUP(E5675,[1]PROJECTES!$C$14:$G$5000,5,FALSE))</f>
        <v/>
      </c>
      <c r="E5675" s="79"/>
      <c r="F5675" s="110" t="str">
        <f>IF(I5675="","",VLOOKUP(I5675,[1]PROJECTES!$C$14:$G$5000,2,FALSE))</f>
        <v/>
      </c>
      <c r="G5675" s="112" t="str">
        <f>IF(E5675="","",VLOOKUP(E5675,[1]PROJECTES!$C$14:$G$5000,4,FALSE))</f>
        <v/>
      </c>
      <c r="H5675" s="95"/>
      <c r="I5675" s="113" t="str">
        <f>IF(H5675="","",VLOOKUP(H5675,BD!B$2:C$16,2,FALSE))</f>
        <v/>
      </c>
      <c r="J5675" s="114"/>
      <c r="K5675" s="115" t="str">
        <f t="shared" si="279"/>
        <v/>
      </c>
      <c r="L5675" s="116" t="str">
        <f t="shared" ca="1" si="280"/>
        <v>-</v>
      </c>
      <c r="M5675" s="111" t="str">
        <f>IF(E5675="","",VLOOKUP(E5675,[1]PROJECTES!$C$14:$Z$5000,21,FALSE))</f>
        <v/>
      </c>
      <c r="N5675" s="117"/>
      <c r="O5675" s="118" t="s">
        <v>222</v>
      </c>
      <c r="P5675" s="119"/>
      <c r="Q5675" s="84"/>
      <c r="R5675" s="125"/>
      <c r="S5675" s="166"/>
      <c r="T5675" s="167"/>
    </row>
    <row r="5676" spans="1:20" s="121" customFormat="1" ht="20.100000000000001" customHeight="1" x14ac:dyDescent="0.3">
      <c r="A5676" s="80"/>
      <c r="B5676" s="110" t="str">
        <f>IF(E5676="","",VLOOKUP(E5676,[1]PROJECTES!$C$14:$G$5000,2,FALSE))</f>
        <v/>
      </c>
      <c r="C5676" s="80"/>
      <c r="D5676" s="283" t="str">
        <f>IF(E5676="","",VLOOKUP(E5676,[1]PROJECTES!$C$14:$G$5000,5,FALSE))</f>
        <v/>
      </c>
      <c r="E5676" s="79"/>
      <c r="F5676" s="110" t="str">
        <f>IF(I5676="","",VLOOKUP(I5676,[1]PROJECTES!$C$14:$G$5000,2,FALSE))</f>
        <v/>
      </c>
      <c r="G5676" s="112" t="str">
        <f>IF(E5676="","",VLOOKUP(E5676,[1]PROJECTES!$C$14:$G$5000,4,FALSE))</f>
        <v/>
      </c>
      <c r="H5676" s="95"/>
      <c r="I5676" s="113" t="str">
        <f>IF(H5676="","",VLOOKUP(H5676,BD!B$2:C$16,2,FALSE))</f>
        <v/>
      </c>
      <c r="J5676" s="114"/>
      <c r="K5676" s="115" t="str">
        <f t="shared" si="279"/>
        <v/>
      </c>
      <c r="L5676" s="116" t="str">
        <f t="shared" ca="1" si="280"/>
        <v>-</v>
      </c>
      <c r="M5676" s="111" t="str">
        <f>IF(E5676="","",VLOOKUP(E5676,[1]PROJECTES!$C$14:$Z$5000,21,FALSE))</f>
        <v/>
      </c>
      <c r="N5676" s="117"/>
      <c r="O5676" s="118" t="s">
        <v>222</v>
      </c>
      <c r="P5676" s="119"/>
      <c r="Q5676" s="84"/>
      <c r="R5676" s="125"/>
      <c r="S5676" s="166"/>
      <c r="T5676" s="167"/>
    </row>
    <row r="5677" spans="1:20" s="121" customFormat="1" ht="20.100000000000001" customHeight="1" x14ac:dyDescent="0.3">
      <c r="A5677" s="80"/>
      <c r="B5677" s="110" t="str">
        <f>IF(E5677="","",VLOOKUP(E5677,[1]PROJECTES!$C$14:$G$5000,2,FALSE))</f>
        <v/>
      </c>
      <c r="C5677" s="80"/>
      <c r="D5677" s="283" t="str">
        <f>IF(E5677="","",VLOOKUP(E5677,[1]PROJECTES!$C$14:$G$5000,5,FALSE))</f>
        <v/>
      </c>
      <c r="E5677" s="79"/>
      <c r="F5677" s="110" t="str">
        <f>IF(I5677="","",VLOOKUP(I5677,[1]PROJECTES!$C$14:$G$5000,2,FALSE))</f>
        <v/>
      </c>
      <c r="G5677" s="112" t="str">
        <f>IF(E5677="","",VLOOKUP(E5677,[1]PROJECTES!$C$14:$G$5000,4,FALSE))</f>
        <v/>
      </c>
      <c r="H5677" s="95"/>
      <c r="I5677" s="113" t="str">
        <f>IF(H5677="","",VLOOKUP(H5677,BD!B$2:C$16,2,FALSE))</f>
        <v/>
      </c>
      <c r="J5677" s="114"/>
      <c r="K5677" s="115" t="str">
        <f t="shared" si="279"/>
        <v/>
      </c>
      <c r="L5677" s="116" t="str">
        <f t="shared" ca="1" si="280"/>
        <v>-</v>
      </c>
      <c r="M5677" s="111" t="str">
        <f>IF(E5677="","",VLOOKUP(E5677,[1]PROJECTES!$C$14:$Z$5000,21,FALSE))</f>
        <v/>
      </c>
      <c r="N5677" s="117"/>
      <c r="O5677" s="118" t="s">
        <v>222</v>
      </c>
      <c r="P5677" s="119"/>
      <c r="Q5677" s="84"/>
      <c r="R5677" s="125"/>
      <c r="S5677" s="166"/>
      <c r="T5677" s="167"/>
    </row>
    <row r="5678" spans="1:20" s="121" customFormat="1" ht="20.100000000000001" customHeight="1" x14ac:dyDescent="0.3">
      <c r="A5678" s="80"/>
      <c r="B5678" s="110" t="str">
        <f>IF(E5678="","",VLOOKUP(E5678,[1]PROJECTES!$C$14:$G$5000,2,FALSE))</f>
        <v/>
      </c>
      <c r="C5678" s="80"/>
      <c r="D5678" s="283" t="str">
        <f>IF(E5678="","",VLOOKUP(E5678,[1]PROJECTES!$C$14:$G$5000,5,FALSE))</f>
        <v/>
      </c>
      <c r="E5678" s="79"/>
      <c r="F5678" s="110" t="str">
        <f>IF(I5678="","",VLOOKUP(I5678,[1]PROJECTES!$C$14:$G$5000,2,FALSE))</f>
        <v/>
      </c>
      <c r="G5678" s="112" t="str">
        <f>IF(E5678="","",VLOOKUP(E5678,[1]PROJECTES!$C$14:$G$5000,4,FALSE))</f>
        <v/>
      </c>
      <c r="H5678" s="95"/>
      <c r="I5678" s="113" t="str">
        <f>IF(H5678="","",VLOOKUP(H5678,BD!B$2:C$16,2,FALSE))</f>
        <v/>
      </c>
      <c r="J5678" s="114"/>
      <c r="K5678" s="115" t="str">
        <f t="shared" si="279"/>
        <v/>
      </c>
      <c r="L5678" s="116" t="str">
        <f t="shared" ca="1" si="280"/>
        <v>-</v>
      </c>
      <c r="M5678" s="111" t="str">
        <f>IF(E5678="","",VLOOKUP(E5678,[1]PROJECTES!$C$14:$Z$5000,21,FALSE))</f>
        <v/>
      </c>
      <c r="N5678" s="117"/>
      <c r="O5678" s="118" t="s">
        <v>222</v>
      </c>
      <c r="P5678" s="119"/>
      <c r="Q5678" s="84"/>
      <c r="R5678" s="125"/>
      <c r="S5678" s="166"/>
      <c r="T5678" s="167"/>
    </row>
    <row r="5679" spans="1:20" s="121" customFormat="1" ht="20.100000000000001" customHeight="1" x14ac:dyDescent="0.3">
      <c r="A5679" s="80"/>
      <c r="B5679" s="110" t="str">
        <f>IF(E5679="","",VLOOKUP(E5679,[1]PROJECTES!$C$14:$G$5000,2,FALSE))</f>
        <v/>
      </c>
      <c r="C5679" s="80"/>
      <c r="D5679" s="283" t="str">
        <f>IF(E5679="","",VLOOKUP(E5679,[1]PROJECTES!$C$14:$G$5000,5,FALSE))</f>
        <v/>
      </c>
      <c r="E5679" s="79"/>
      <c r="F5679" s="110" t="str">
        <f>IF(I5679="","",VLOOKUP(I5679,[1]PROJECTES!$C$14:$G$5000,2,FALSE))</f>
        <v/>
      </c>
      <c r="G5679" s="112" t="str">
        <f>IF(E5679="","",VLOOKUP(E5679,[1]PROJECTES!$C$14:$G$5000,4,FALSE))</f>
        <v/>
      </c>
      <c r="H5679" s="95"/>
      <c r="I5679" s="113" t="str">
        <f>IF(H5679="","",VLOOKUP(H5679,BD!B$2:C$16,2,FALSE))</f>
        <v/>
      </c>
      <c r="J5679" s="114"/>
      <c r="K5679" s="115" t="str">
        <f t="shared" si="279"/>
        <v/>
      </c>
      <c r="L5679" s="116" t="str">
        <f t="shared" ca="1" si="280"/>
        <v>-</v>
      </c>
      <c r="M5679" s="111" t="str">
        <f>IF(E5679="","",VLOOKUP(E5679,[1]PROJECTES!$C$14:$Z$5000,21,FALSE))</f>
        <v/>
      </c>
      <c r="N5679" s="117"/>
      <c r="O5679" s="118" t="s">
        <v>222</v>
      </c>
      <c r="P5679" s="119"/>
      <c r="Q5679" s="84"/>
      <c r="R5679" s="125"/>
      <c r="S5679" s="166"/>
      <c r="T5679" s="167"/>
    </row>
    <row r="5680" spans="1:20" s="121" customFormat="1" ht="20.100000000000001" customHeight="1" x14ac:dyDescent="0.3">
      <c r="A5680" s="80"/>
      <c r="B5680" s="110" t="str">
        <f>IF(E5680="","",VLOOKUP(E5680,[1]PROJECTES!$C$14:$G$5000,2,FALSE))</f>
        <v/>
      </c>
      <c r="C5680" s="80"/>
      <c r="D5680" s="283" t="str">
        <f>IF(E5680="","",VLOOKUP(E5680,[1]PROJECTES!$C$14:$G$5000,5,FALSE))</f>
        <v/>
      </c>
      <c r="E5680" s="79"/>
      <c r="F5680" s="110" t="str">
        <f>IF(I5680="","",VLOOKUP(I5680,[1]PROJECTES!$C$14:$G$5000,2,FALSE))</f>
        <v/>
      </c>
      <c r="G5680" s="112" t="str">
        <f>IF(E5680="","",VLOOKUP(E5680,[1]PROJECTES!$C$14:$G$5000,4,FALSE))</f>
        <v/>
      </c>
      <c r="H5680" s="95"/>
      <c r="I5680" s="113" t="str">
        <f>IF(H5680="","",VLOOKUP(H5680,BD!B$2:C$16,2,FALSE))</f>
        <v/>
      </c>
      <c r="J5680" s="114"/>
      <c r="K5680" s="115" t="str">
        <f t="shared" si="279"/>
        <v/>
      </c>
      <c r="L5680" s="116" t="str">
        <f t="shared" ca="1" si="280"/>
        <v>-</v>
      </c>
      <c r="M5680" s="111" t="str">
        <f>IF(E5680="","",VLOOKUP(E5680,[1]PROJECTES!$C$14:$Z$5000,21,FALSE))</f>
        <v/>
      </c>
      <c r="N5680" s="117"/>
      <c r="O5680" s="118" t="s">
        <v>222</v>
      </c>
      <c r="P5680" s="119"/>
      <c r="Q5680" s="84"/>
      <c r="R5680" s="125"/>
      <c r="S5680" s="166"/>
      <c r="T5680" s="167"/>
    </row>
    <row r="5681" spans="1:20" s="121" customFormat="1" ht="20.100000000000001" customHeight="1" x14ac:dyDescent="0.3">
      <c r="A5681" s="80"/>
      <c r="B5681" s="110" t="str">
        <f>IF(E5681="","",VLOOKUP(E5681,[1]PROJECTES!$C$14:$G$5000,2,FALSE))</f>
        <v/>
      </c>
      <c r="C5681" s="80"/>
      <c r="D5681" s="283" t="str">
        <f>IF(E5681="","",VLOOKUP(E5681,[1]PROJECTES!$C$14:$G$5000,5,FALSE))</f>
        <v/>
      </c>
      <c r="E5681" s="79"/>
      <c r="F5681" s="110" t="str">
        <f>IF(I5681="","",VLOOKUP(I5681,[1]PROJECTES!$C$14:$G$5000,2,FALSE))</f>
        <v/>
      </c>
      <c r="G5681" s="112" t="str">
        <f>IF(E5681="","",VLOOKUP(E5681,[1]PROJECTES!$C$14:$G$5000,4,FALSE))</f>
        <v/>
      </c>
      <c r="H5681" s="95"/>
      <c r="I5681" s="113" t="str">
        <f>IF(H5681="","",VLOOKUP(H5681,BD!B$2:C$16,2,FALSE))</f>
        <v/>
      </c>
      <c r="J5681" s="114"/>
      <c r="K5681" s="115" t="str">
        <f t="shared" si="279"/>
        <v/>
      </c>
      <c r="L5681" s="116" t="str">
        <f t="shared" ca="1" si="280"/>
        <v>-</v>
      </c>
      <c r="M5681" s="111" t="str">
        <f>IF(E5681="","",VLOOKUP(E5681,[1]PROJECTES!$C$14:$Z$5000,21,FALSE))</f>
        <v/>
      </c>
      <c r="N5681" s="117"/>
      <c r="O5681" s="118" t="s">
        <v>222</v>
      </c>
      <c r="P5681" s="119"/>
      <c r="Q5681" s="84"/>
      <c r="R5681" s="125"/>
      <c r="S5681" s="166"/>
      <c r="T5681" s="167"/>
    </row>
    <row r="5682" spans="1:20" s="121" customFormat="1" ht="20.100000000000001" customHeight="1" x14ac:dyDescent="0.3">
      <c r="A5682" s="80"/>
      <c r="B5682" s="110" t="str">
        <f>IF(E5682="","",VLOOKUP(E5682,[1]PROJECTES!$C$14:$G$5000,2,FALSE))</f>
        <v/>
      </c>
      <c r="C5682" s="80"/>
      <c r="D5682" s="283" t="str">
        <f>IF(E5682="","",VLOOKUP(E5682,[1]PROJECTES!$C$14:$G$5000,5,FALSE))</f>
        <v/>
      </c>
      <c r="E5682" s="79"/>
      <c r="F5682" s="110" t="str">
        <f>IF(I5682="","",VLOOKUP(I5682,[1]PROJECTES!$C$14:$G$5000,2,FALSE))</f>
        <v/>
      </c>
      <c r="G5682" s="112" t="str">
        <f>IF(E5682="","",VLOOKUP(E5682,[1]PROJECTES!$C$14:$G$5000,4,FALSE))</f>
        <v/>
      </c>
      <c r="H5682" s="95"/>
      <c r="I5682" s="113" t="str">
        <f>IF(H5682="","",VLOOKUP(H5682,BD!B$2:C$16,2,FALSE))</f>
        <v/>
      </c>
      <c r="J5682" s="114"/>
      <c r="K5682" s="115" t="str">
        <f t="shared" si="279"/>
        <v/>
      </c>
      <c r="L5682" s="116" t="str">
        <f t="shared" ca="1" si="280"/>
        <v>-</v>
      </c>
      <c r="M5682" s="111" t="str">
        <f>IF(E5682="","",VLOOKUP(E5682,[1]PROJECTES!$C$14:$Z$5000,21,FALSE))</f>
        <v/>
      </c>
      <c r="N5682" s="117"/>
      <c r="O5682" s="118" t="s">
        <v>222</v>
      </c>
      <c r="P5682" s="119"/>
      <c r="Q5682" s="84"/>
      <c r="R5682" s="125"/>
      <c r="S5682" s="166"/>
      <c r="T5682" s="167"/>
    </row>
    <row r="5683" spans="1:20" s="121" customFormat="1" ht="20.100000000000001" customHeight="1" x14ac:dyDescent="0.3">
      <c r="A5683" s="80"/>
      <c r="B5683" s="110" t="str">
        <f>IF(E5683="","",VLOOKUP(E5683,[1]PROJECTES!$C$14:$G$5000,2,FALSE))</f>
        <v/>
      </c>
      <c r="C5683" s="80"/>
      <c r="D5683" s="283" t="str">
        <f>IF(E5683="","",VLOOKUP(E5683,[1]PROJECTES!$C$14:$G$5000,5,FALSE))</f>
        <v/>
      </c>
      <c r="E5683" s="79"/>
      <c r="F5683" s="110" t="str">
        <f>IF(I5683="","",VLOOKUP(I5683,[1]PROJECTES!$C$14:$G$5000,2,FALSE))</f>
        <v/>
      </c>
      <c r="G5683" s="112" t="str">
        <f>IF(E5683="","",VLOOKUP(E5683,[1]PROJECTES!$C$14:$G$5000,4,FALSE))</f>
        <v/>
      </c>
      <c r="H5683" s="95"/>
      <c r="I5683" s="113" t="str">
        <f>IF(H5683="","",VLOOKUP(H5683,BD!B$2:C$16,2,FALSE))</f>
        <v/>
      </c>
      <c r="J5683" s="114"/>
      <c r="K5683" s="115" t="str">
        <f t="shared" si="279"/>
        <v/>
      </c>
      <c r="L5683" s="116" t="str">
        <f t="shared" ca="1" si="280"/>
        <v>-</v>
      </c>
      <c r="M5683" s="111" t="str">
        <f>IF(E5683="","",VLOOKUP(E5683,[1]PROJECTES!$C$14:$Z$5000,21,FALSE))</f>
        <v/>
      </c>
      <c r="N5683" s="117"/>
      <c r="O5683" s="118" t="s">
        <v>222</v>
      </c>
      <c r="P5683" s="119"/>
      <c r="Q5683" s="84"/>
      <c r="R5683" s="125"/>
      <c r="S5683" s="166"/>
      <c r="T5683" s="167"/>
    </row>
    <row r="5684" spans="1:20" s="121" customFormat="1" ht="20.100000000000001" customHeight="1" x14ac:dyDescent="0.3">
      <c r="A5684" s="80"/>
      <c r="B5684" s="110" t="str">
        <f>IF(E5684="","",VLOOKUP(E5684,[1]PROJECTES!$C$14:$G$5000,2,FALSE))</f>
        <v/>
      </c>
      <c r="C5684" s="80"/>
      <c r="D5684" s="283" t="str">
        <f>IF(E5684="","",VLOOKUP(E5684,[1]PROJECTES!$C$14:$G$5000,5,FALSE))</f>
        <v/>
      </c>
      <c r="E5684" s="79"/>
      <c r="F5684" s="110" t="str">
        <f>IF(I5684="","",VLOOKUP(I5684,[1]PROJECTES!$C$14:$G$5000,2,FALSE))</f>
        <v/>
      </c>
      <c r="G5684" s="112" t="str">
        <f>IF(E5684="","",VLOOKUP(E5684,[1]PROJECTES!$C$14:$G$5000,4,FALSE))</f>
        <v/>
      </c>
      <c r="H5684" s="95"/>
      <c r="I5684" s="113" t="str">
        <f>IF(H5684="","",VLOOKUP(H5684,BD!B$2:C$16,2,FALSE))</f>
        <v/>
      </c>
      <c r="J5684" s="114"/>
      <c r="K5684" s="115" t="str">
        <f t="shared" si="279"/>
        <v/>
      </c>
      <c r="L5684" s="116" t="str">
        <f t="shared" ca="1" si="280"/>
        <v>-</v>
      </c>
      <c r="M5684" s="111" t="str">
        <f>IF(E5684="","",VLOOKUP(E5684,[1]PROJECTES!$C$14:$Z$5000,21,FALSE))</f>
        <v/>
      </c>
      <c r="N5684" s="117"/>
      <c r="O5684" s="118" t="s">
        <v>222</v>
      </c>
      <c r="P5684" s="119"/>
      <c r="Q5684" s="84"/>
      <c r="R5684" s="125"/>
      <c r="S5684" s="166"/>
      <c r="T5684" s="167"/>
    </row>
    <row r="5685" spans="1:20" s="121" customFormat="1" ht="20.100000000000001" customHeight="1" x14ac:dyDescent="0.3">
      <c r="A5685" s="80"/>
      <c r="B5685" s="110" t="str">
        <f>IF(E5685="","",VLOOKUP(E5685,[1]PROJECTES!$C$14:$G$5000,2,FALSE))</f>
        <v/>
      </c>
      <c r="C5685" s="80"/>
      <c r="D5685" s="283" t="str">
        <f>IF(E5685="","",VLOOKUP(E5685,[1]PROJECTES!$C$14:$G$5000,5,FALSE))</f>
        <v/>
      </c>
      <c r="E5685" s="79"/>
      <c r="F5685" s="110" t="str">
        <f>IF(I5685="","",VLOOKUP(I5685,[1]PROJECTES!$C$14:$G$5000,2,FALSE))</f>
        <v/>
      </c>
      <c r="G5685" s="112" t="str">
        <f>IF(E5685="","",VLOOKUP(E5685,[1]PROJECTES!$C$14:$G$5000,4,FALSE))</f>
        <v/>
      </c>
      <c r="H5685" s="95"/>
      <c r="I5685" s="113" t="str">
        <f>IF(H5685="","",VLOOKUP(H5685,BD!B$2:C$16,2,FALSE))</f>
        <v/>
      </c>
      <c r="J5685" s="114"/>
      <c r="K5685" s="115" t="str">
        <f t="shared" si="279"/>
        <v/>
      </c>
      <c r="L5685" s="116" t="str">
        <f t="shared" ca="1" si="280"/>
        <v>-</v>
      </c>
      <c r="M5685" s="111" t="str">
        <f>IF(E5685="","",VLOOKUP(E5685,[1]PROJECTES!$C$14:$Z$5000,21,FALSE))</f>
        <v/>
      </c>
      <c r="N5685" s="117"/>
      <c r="O5685" s="118" t="s">
        <v>222</v>
      </c>
      <c r="P5685" s="119"/>
      <c r="Q5685" s="84"/>
      <c r="R5685" s="125"/>
      <c r="S5685" s="166"/>
      <c r="T5685" s="167"/>
    </row>
    <row r="5686" spans="1:20" s="121" customFormat="1" ht="20.100000000000001" customHeight="1" x14ac:dyDescent="0.3">
      <c r="A5686" s="80"/>
      <c r="B5686" s="110" t="str">
        <f>IF(E5686="","",VLOOKUP(E5686,[1]PROJECTES!$C$14:$G$5000,2,FALSE))</f>
        <v/>
      </c>
      <c r="C5686" s="80"/>
      <c r="D5686" s="283" t="str">
        <f>IF(E5686="","",VLOOKUP(E5686,[1]PROJECTES!$C$14:$G$5000,5,FALSE))</f>
        <v/>
      </c>
      <c r="E5686" s="79"/>
      <c r="F5686" s="110" t="str">
        <f>IF(I5686="","",VLOOKUP(I5686,[1]PROJECTES!$C$14:$G$5000,2,FALSE))</f>
        <v/>
      </c>
      <c r="G5686" s="112" t="str">
        <f>IF(E5686="","",VLOOKUP(E5686,[1]PROJECTES!$C$14:$G$5000,4,FALSE))</f>
        <v/>
      </c>
      <c r="H5686" s="95"/>
      <c r="I5686" s="113" t="str">
        <f>IF(H5686="","",VLOOKUP(H5686,BD!B$2:C$16,2,FALSE))</f>
        <v/>
      </c>
      <c r="J5686" s="114"/>
      <c r="K5686" s="115" t="str">
        <f t="shared" si="279"/>
        <v/>
      </c>
      <c r="L5686" s="116" t="str">
        <f t="shared" ca="1" si="280"/>
        <v>-</v>
      </c>
      <c r="M5686" s="111" t="str">
        <f>IF(E5686="","",VLOOKUP(E5686,[1]PROJECTES!$C$14:$Z$5000,21,FALSE))</f>
        <v/>
      </c>
      <c r="N5686" s="117"/>
      <c r="O5686" s="118" t="s">
        <v>222</v>
      </c>
      <c r="P5686" s="119"/>
      <c r="Q5686" s="84"/>
      <c r="R5686" s="125"/>
      <c r="S5686" s="166"/>
      <c r="T5686" s="167"/>
    </row>
    <row r="5687" spans="1:20" s="121" customFormat="1" ht="20.100000000000001" customHeight="1" x14ac:dyDescent="0.3">
      <c r="A5687" s="80"/>
      <c r="B5687" s="110" t="str">
        <f>IF(E5687="","",VLOOKUP(E5687,[1]PROJECTES!$C$14:$G$5000,2,FALSE))</f>
        <v/>
      </c>
      <c r="C5687" s="80"/>
      <c r="D5687" s="283" t="str">
        <f>IF(E5687="","",VLOOKUP(E5687,[1]PROJECTES!$C$14:$G$5000,5,FALSE))</f>
        <v/>
      </c>
      <c r="E5687" s="79"/>
      <c r="F5687" s="110" t="str">
        <f>IF(I5687="","",VLOOKUP(I5687,[1]PROJECTES!$C$14:$G$5000,2,FALSE))</f>
        <v/>
      </c>
      <c r="G5687" s="112" t="str">
        <f>IF(E5687="","",VLOOKUP(E5687,[1]PROJECTES!$C$14:$G$5000,4,FALSE))</f>
        <v/>
      </c>
      <c r="H5687" s="95"/>
      <c r="I5687" s="113" t="str">
        <f>IF(H5687="","",VLOOKUP(H5687,BD!B$2:C$16,2,FALSE))</f>
        <v/>
      </c>
      <c r="J5687" s="114"/>
      <c r="K5687" s="115" t="str">
        <f t="shared" si="279"/>
        <v/>
      </c>
      <c r="L5687" s="116" t="str">
        <f t="shared" ca="1" si="280"/>
        <v>-</v>
      </c>
      <c r="M5687" s="111" t="str">
        <f>IF(E5687="","",VLOOKUP(E5687,[1]PROJECTES!$C$14:$Z$5000,21,FALSE))</f>
        <v/>
      </c>
      <c r="N5687" s="117"/>
      <c r="O5687" s="118" t="s">
        <v>222</v>
      </c>
      <c r="P5687" s="119"/>
      <c r="Q5687" s="84"/>
      <c r="R5687" s="125"/>
      <c r="S5687" s="166"/>
      <c r="T5687" s="167"/>
    </row>
    <row r="5688" spans="1:20" s="121" customFormat="1" ht="20.100000000000001" customHeight="1" x14ac:dyDescent="0.3">
      <c r="A5688" s="80"/>
      <c r="B5688" s="110" t="str">
        <f>IF(E5688="","",VLOOKUP(E5688,[1]PROJECTES!$C$14:$G$5000,2,FALSE))</f>
        <v/>
      </c>
      <c r="C5688" s="80"/>
      <c r="D5688" s="283" t="str">
        <f>IF(E5688="","",VLOOKUP(E5688,[1]PROJECTES!$C$14:$G$5000,5,FALSE))</f>
        <v/>
      </c>
      <c r="E5688" s="79"/>
      <c r="F5688" s="110" t="str">
        <f>IF(I5688="","",VLOOKUP(I5688,[1]PROJECTES!$C$14:$G$5000,2,FALSE))</f>
        <v/>
      </c>
      <c r="G5688" s="112" t="str">
        <f>IF(E5688="","",VLOOKUP(E5688,[1]PROJECTES!$C$14:$G$5000,4,FALSE))</f>
        <v/>
      </c>
      <c r="H5688" s="95"/>
      <c r="I5688" s="113" t="str">
        <f>IF(H5688="","",VLOOKUP(H5688,BD!B$2:C$16,2,FALSE))</f>
        <v/>
      </c>
      <c r="J5688" s="114"/>
      <c r="K5688" s="115" t="str">
        <f t="shared" si="279"/>
        <v/>
      </c>
      <c r="L5688" s="116" t="str">
        <f t="shared" ca="1" si="280"/>
        <v>-</v>
      </c>
      <c r="M5688" s="111" t="str">
        <f>IF(E5688="","",VLOOKUP(E5688,[1]PROJECTES!$C$14:$Z$5000,21,FALSE))</f>
        <v/>
      </c>
      <c r="N5688" s="117"/>
      <c r="O5688" s="118" t="s">
        <v>222</v>
      </c>
      <c r="P5688" s="119"/>
      <c r="Q5688" s="84"/>
      <c r="R5688" s="125"/>
      <c r="S5688" s="166"/>
      <c r="T5688" s="167"/>
    </row>
    <row r="5689" spans="1:20" s="121" customFormat="1" ht="20.100000000000001" customHeight="1" x14ac:dyDescent="0.3">
      <c r="A5689" s="80"/>
      <c r="B5689" s="110" t="str">
        <f>IF(E5689="","",VLOOKUP(E5689,[1]PROJECTES!$C$14:$G$5000,2,FALSE))</f>
        <v/>
      </c>
      <c r="C5689" s="80"/>
      <c r="D5689" s="283" t="str">
        <f>IF(E5689="","",VLOOKUP(E5689,[1]PROJECTES!$C$14:$G$5000,5,FALSE))</f>
        <v/>
      </c>
      <c r="E5689" s="79"/>
      <c r="F5689" s="110" t="str">
        <f>IF(I5689="","",VLOOKUP(I5689,[1]PROJECTES!$C$14:$G$5000,2,FALSE))</f>
        <v/>
      </c>
      <c r="G5689" s="112" t="str">
        <f>IF(E5689="","",VLOOKUP(E5689,[1]PROJECTES!$C$14:$G$5000,4,FALSE))</f>
        <v/>
      </c>
      <c r="H5689" s="95"/>
      <c r="I5689" s="113" t="str">
        <f>IF(H5689="","",VLOOKUP(H5689,BD!B$2:C$16,2,FALSE))</f>
        <v/>
      </c>
      <c r="J5689" s="114"/>
      <c r="K5689" s="115" t="str">
        <f t="shared" si="279"/>
        <v/>
      </c>
      <c r="L5689" s="116" t="str">
        <f t="shared" ca="1" si="280"/>
        <v>-</v>
      </c>
      <c r="M5689" s="111" t="str">
        <f>IF(E5689="","",VLOOKUP(E5689,[1]PROJECTES!$C$14:$Z$5000,21,FALSE))</f>
        <v/>
      </c>
      <c r="N5689" s="117"/>
      <c r="O5689" s="118" t="s">
        <v>222</v>
      </c>
      <c r="P5689" s="119"/>
      <c r="Q5689" s="84"/>
      <c r="R5689" s="125"/>
      <c r="S5689" s="166"/>
      <c r="T5689" s="167"/>
    </row>
    <row r="5690" spans="1:20" s="121" customFormat="1" ht="20.100000000000001" customHeight="1" x14ac:dyDescent="0.3">
      <c r="A5690" s="80"/>
      <c r="B5690" s="110" t="str">
        <f>IF(E5690="","",VLOOKUP(E5690,[1]PROJECTES!$C$14:$G$5000,2,FALSE))</f>
        <v/>
      </c>
      <c r="C5690" s="80"/>
      <c r="D5690" s="283" t="str">
        <f>IF(E5690="","",VLOOKUP(E5690,[1]PROJECTES!$C$14:$G$5000,5,FALSE))</f>
        <v/>
      </c>
      <c r="E5690" s="79"/>
      <c r="F5690" s="110" t="str">
        <f>IF(I5690="","",VLOOKUP(I5690,[1]PROJECTES!$C$14:$G$5000,2,FALSE))</f>
        <v/>
      </c>
      <c r="G5690" s="112" t="str">
        <f>IF(E5690="","",VLOOKUP(E5690,[1]PROJECTES!$C$14:$G$5000,4,FALSE))</f>
        <v/>
      </c>
      <c r="H5690" s="95"/>
      <c r="I5690" s="113" t="str">
        <f>IF(H5690="","",VLOOKUP(H5690,BD!B$2:C$16,2,FALSE))</f>
        <v/>
      </c>
      <c r="J5690" s="114"/>
      <c r="K5690" s="115" t="str">
        <f t="shared" si="279"/>
        <v/>
      </c>
      <c r="L5690" s="116" t="str">
        <f t="shared" ca="1" si="280"/>
        <v>-</v>
      </c>
      <c r="M5690" s="111" t="str">
        <f>IF(E5690="","",VLOOKUP(E5690,[1]PROJECTES!$C$14:$Z$5000,21,FALSE))</f>
        <v/>
      </c>
      <c r="N5690" s="117"/>
      <c r="O5690" s="118" t="s">
        <v>222</v>
      </c>
      <c r="P5690" s="119"/>
      <c r="Q5690" s="84"/>
      <c r="R5690" s="125"/>
      <c r="S5690" s="166"/>
      <c r="T5690" s="167"/>
    </row>
    <row r="5691" spans="1:20" s="121" customFormat="1" ht="20.100000000000001" customHeight="1" x14ac:dyDescent="0.3">
      <c r="A5691" s="80"/>
      <c r="B5691" s="110" t="str">
        <f>IF(E5691="","",VLOOKUP(E5691,[1]PROJECTES!$C$14:$G$5000,2,FALSE))</f>
        <v/>
      </c>
      <c r="C5691" s="80"/>
      <c r="D5691" s="283" t="str">
        <f>IF(E5691="","",VLOOKUP(E5691,[1]PROJECTES!$C$14:$G$5000,5,FALSE))</f>
        <v/>
      </c>
      <c r="E5691" s="79"/>
      <c r="F5691" s="110" t="str">
        <f>IF(I5691="","",VLOOKUP(I5691,[1]PROJECTES!$C$14:$G$5000,2,FALSE))</f>
        <v/>
      </c>
      <c r="G5691" s="112" t="str">
        <f>IF(E5691="","",VLOOKUP(E5691,[1]PROJECTES!$C$14:$G$5000,4,FALSE))</f>
        <v/>
      </c>
      <c r="H5691" s="95"/>
      <c r="I5691" s="113" t="str">
        <f>IF(H5691="","",VLOOKUP(H5691,BD!B$2:C$16,2,FALSE))</f>
        <v/>
      </c>
      <c r="J5691" s="114"/>
      <c r="K5691" s="115" t="str">
        <f t="shared" si="279"/>
        <v/>
      </c>
      <c r="L5691" s="116" t="str">
        <f t="shared" ca="1" si="280"/>
        <v>-</v>
      </c>
      <c r="M5691" s="111" t="str">
        <f>IF(E5691="","",VLOOKUP(E5691,[1]PROJECTES!$C$14:$Z$5000,21,FALSE))</f>
        <v/>
      </c>
      <c r="N5691" s="117"/>
      <c r="O5691" s="118" t="s">
        <v>222</v>
      </c>
      <c r="P5691" s="148"/>
      <c r="Q5691" s="84"/>
      <c r="R5691" s="125"/>
      <c r="S5691" s="166"/>
      <c r="T5691" s="167"/>
    </row>
    <row r="5692" spans="1:20" s="121" customFormat="1" ht="20.100000000000001" customHeight="1" x14ac:dyDescent="0.3">
      <c r="A5692" s="80"/>
      <c r="B5692" s="110" t="str">
        <f>IF(E5692="","",VLOOKUP(E5692,[1]PROJECTES!$C$14:$G$5000,2,FALSE))</f>
        <v/>
      </c>
      <c r="C5692" s="80"/>
      <c r="D5692" s="283" t="str">
        <f>IF(E5692="","",VLOOKUP(E5692,[1]PROJECTES!$C$14:$G$5000,5,FALSE))</f>
        <v/>
      </c>
      <c r="E5692" s="79"/>
      <c r="F5692" s="110" t="str">
        <f>IF(I5692="","",VLOOKUP(I5692,[1]PROJECTES!$C$14:$G$5000,2,FALSE))</f>
        <v/>
      </c>
      <c r="G5692" s="112" t="str">
        <f>IF(E5692="","",VLOOKUP(E5692,[1]PROJECTES!$C$14:$G$5000,4,FALSE))</f>
        <v/>
      </c>
      <c r="H5692" s="95"/>
      <c r="I5692" s="113" t="str">
        <f>IF(H5692="","",VLOOKUP(H5692,BD!B$2:C$16,2,FALSE))</f>
        <v/>
      </c>
      <c r="J5692" s="114"/>
      <c r="K5692" s="115" t="str">
        <f t="shared" si="279"/>
        <v/>
      </c>
      <c r="L5692" s="116" t="str">
        <f t="shared" ca="1" si="280"/>
        <v>-</v>
      </c>
      <c r="M5692" s="111" t="str">
        <f>IF(E5692="","",VLOOKUP(E5692,[1]PROJECTES!$C$14:$Z$5000,21,FALSE))</f>
        <v/>
      </c>
      <c r="N5692" s="117"/>
      <c r="O5692" s="118" t="s">
        <v>222</v>
      </c>
      <c r="P5692" s="119"/>
      <c r="Q5692" s="84"/>
      <c r="R5692" s="125"/>
      <c r="S5692" s="166"/>
      <c r="T5692" s="167"/>
    </row>
    <row r="5693" spans="1:20" s="121" customFormat="1" ht="20.100000000000001" customHeight="1" x14ac:dyDescent="0.3">
      <c r="A5693" s="80"/>
      <c r="B5693" s="110" t="str">
        <f>IF(E5693="","",VLOOKUP(E5693,[1]PROJECTES!$C$14:$G$5000,2,FALSE))</f>
        <v/>
      </c>
      <c r="C5693" s="80"/>
      <c r="D5693" s="283" t="str">
        <f>IF(E5693="","",VLOOKUP(E5693,[1]PROJECTES!$C$14:$G$5000,5,FALSE))</f>
        <v/>
      </c>
      <c r="E5693" s="79"/>
      <c r="F5693" s="110" t="str">
        <f>IF(I5693="","",VLOOKUP(I5693,[1]PROJECTES!$C$14:$G$5000,2,FALSE))</f>
        <v/>
      </c>
      <c r="G5693" s="112" t="str">
        <f>IF(E5693="","",VLOOKUP(E5693,[1]PROJECTES!$C$14:$G$5000,4,FALSE))</f>
        <v/>
      </c>
      <c r="H5693" s="95"/>
      <c r="I5693" s="113" t="str">
        <f>IF(H5693="","",VLOOKUP(H5693,BD!B$2:C$16,2,FALSE))</f>
        <v/>
      </c>
      <c r="J5693" s="114"/>
      <c r="K5693" s="115" t="str">
        <f t="shared" si="279"/>
        <v/>
      </c>
      <c r="L5693" s="116" t="str">
        <f t="shared" ca="1" si="280"/>
        <v>-</v>
      </c>
      <c r="M5693" s="111" t="str">
        <f>IF(E5693="","",VLOOKUP(E5693,[1]PROJECTES!$C$14:$Z$5000,21,FALSE))</f>
        <v/>
      </c>
      <c r="N5693" s="117"/>
      <c r="O5693" s="118" t="s">
        <v>222</v>
      </c>
      <c r="P5693" s="119"/>
      <c r="Q5693" s="84"/>
      <c r="R5693" s="125"/>
      <c r="S5693" s="166"/>
      <c r="T5693" s="167"/>
    </row>
    <row r="5694" spans="1:20" s="121" customFormat="1" ht="20.100000000000001" customHeight="1" x14ac:dyDescent="0.3">
      <c r="A5694" s="80"/>
      <c r="B5694" s="110" t="str">
        <f>IF(E5694="","",VLOOKUP(E5694,[1]PROJECTES!$C$14:$G$5000,2,FALSE))</f>
        <v/>
      </c>
      <c r="C5694" s="80"/>
      <c r="D5694" s="283" t="str">
        <f>IF(E5694="","",VLOOKUP(E5694,[1]PROJECTES!$C$14:$G$5000,5,FALSE))</f>
        <v/>
      </c>
      <c r="E5694" s="79"/>
      <c r="F5694" s="110" t="str">
        <f>IF(I5694="","",VLOOKUP(I5694,[1]PROJECTES!$C$14:$G$5000,2,FALSE))</f>
        <v/>
      </c>
      <c r="G5694" s="112" t="str">
        <f>IF(E5694="","",VLOOKUP(E5694,[1]PROJECTES!$C$14:$G$5000,4,FALSE))</f>
        <v/>
      </c>
      <c r="H5694" s="95"/>
      <c r="I5694" s="113" t="str">
        <f>IF(H5694="","",VLOOKUP(H5694,BD!B$2:C$16,2,FALSE))</f>
        <v/>
      </c>
      <c r="J5694" s="114"/>
      <c r="K5694" s="115" t="str">
        <f t="shared" si="279"/>
        <v/>
      </c>
      <c r="L5694" s="116" t="str">
        <f t="shared" ca="1" si="280"/>
        <v>-</v>
      </c>
      <c r="M5694" s="111" t="str">
        <f>IF(E5694="","",VLOOKUP(E5694,[1]PROJECTES!$C$14:$Z$5000,21,FALSE))</f>
        <v/>
      </c>
      <c r="N5694" s="117"/>
      <c r="O5694" s="118" t="s">
        <v>222</v>
      </c>
      <c r="P5694" s="119"/>
      <c r="Q5694" s="84"/>
      <c r="R5694" s="125"/>
      <c r="S5694" s="166"/>
      <c r="T5694" s="167"/>
    </row>
    <row r="5695" spans="1:20" s="121" customFormat="1" ht="20.100000000000001" customHeight="1" x14ac:dyDescent="0.3">
      <c r="A5695" s="80"/>
      <c r="B5695" s="110" t="str">
        <f>IF(E5695="","",VLOOKUP(E5695,[1]PROJECTES!$C$14:$G$5000,2,FALSE))</f>
        <v/>
      </c>
      <c r="C5695" s="80"/>
      <c r="D5695" s="283" t="str">
        <f>IF(E5695="","",VLOOKUP(E5695,[1]PROJECTES!$C$14:$G$5000,5,FALSE))</f>
        <v/>
      </c>
      <c r="E5695" s="79"/>
      <c r="F5695" s="110" t="str">
        <f>IF(I5695="","",VLOOKUP(I5695,[1]PROJECTES!$C$14:$G$5000,2,FALSE))</f>
        <v/>
      </c>
      <c r="G5695" s="112" t="str">
        <f>IF(E5695="","",VLOOKUP(E5695,[1]PROJECTES!$C$14:$G$5000,4,FALSE))</f>
        <v/>
      </c>
      <c r="H5695" s="95"/>
      <c r="I5695" s="113" t="str">
        <f>IF(H5695="","",VLOOKUP(H5695,BD!B$2:C$16,2,FALSE))</f>
        <v/>
      </c>
      <c r="J5695" s="114"/>
      <c r="K5695" s="115" t="str">
        <f t="shared" si="279"/>
        <v/>
      </c>
      <c r="L5695" s="116" t="str">
        <f t="shared" ca="1" si="280"/>
        <v>-</v>
      </c>
      <c r="M5695" s="111" t="str">
        <f>IF(E5695="","",VLOOKUP(E5695,[1]PROJECTES!$C$14:$Z$5000,21,FALSE))</f>
        <v/>
      </c>
      <c r="N5695" s="117"/>
      <c r="O5695" s="118" t="s">
        <v>222</v>
      </c>
      <c r="P5695" s="119"/>
      <c r="Q5695" s="84"/>
      <c r="R5695" s="125"/>
      <c r="S5695" s="166"/>
      <c r="T5695" s="167"/>
    </row>
    <row r="5696" spans="1:20" s="121" customFormat="1" ht="20.100000000000001" customHeight="1" x14ac:dyDescent="0.3">
      <c r="A5696" s="80"/>
      <c r="B5696" s="110" t="str">
        <f>IF(E5696="","",VLOOKUP(E5696,[1]PROJECTES!$C$14:$G$5000,2,FALSE))</f>
        <v/>
      </c>
      <c r="C5696" s="80"/>
      <c r="D5696" s="283" t="str">
        <f>IF(E5696="","",VLOOKUP(E5696,[1]PROJECTES!$C$14:$G$5000,5,FALSE))</f>
        <v/>
      </c>
      <c r="E5696" s="79"/>
      <c r="F5696" s="110" t="str">
        <f>IF(I5696="","",VLOOKUP(I5696,[1]PROJECTES!$C$14:$G$5000,2,FALSE))</f>
        <v/>
      </c>
      <c r="G5696" s="112" t="str">
        <f>IF(E5696="","",VLOOKUP(E5696,[1]PROJECTES!$C$14:$G$5000,4,FALSE))</f>
        <v/>
      </c>
      <c r="H5696" s="95"/>
      <c r="I5696" s="113" t="str">
        <f>IF(H5696="","",VLOOKUP(H5696,BD!B$2:C$16,2,FALSE))</f>
        <v/>
      </c>
      <c r="J5696" s="114"/>
      <c r="K5696" s="115" t="str">
        <f t="shared" si="279"/>
        <v/>
      </c>
      <c r="L5696" s="116" t="str">
        <f t="shared" ca="1" si="280"/>
        <v>-</v>
      </c>
      <c r="M5696" s="111" t="str">
        <f>IF(E5696="","",VLOOKUP(E5696,[1]PROJECTES!$C$14:$Z$5000,21,FALSE))</f>
        <v/>
      </c>
      <c r="N5696" s="117"/>
      <c r="O5696" s="118" t="s">
        <v>222</v>
      </c>
      <c r="P5696" s="119"/>
      <c r="Q5696" s="84"/>
      <c r="R5696" s="125"/>
      <c r="S5696" s="166"/>
      <c r="T5696" s="167"/>
    </row>
    <row r="5697" spans="1:20" s="121" customFormat="1" ht="20.100000000000001" customHeight="1" x14ac:dyDescent="0.3">
      <c r="A5697" s="80"/>
      <c r="B5697" s="110" t="str">
        <f>IF(E5697="","",VLOOKUP(E5697,[1]PROJECTES!$C$14:$G$5000,2,FALSE))</f>
        <v/>
      </c>
      <c r="C5697" s="80"/>
      <c r="D5697" s="283" t="str">
        <f>IF(E5697="","",VLOOKUP(E5697,[1]PROJECTES!$C$14:$G$5000,5,FALSE))</f>
        <v/>
      </c>
      <c r="E5697" s="79"/>
      <c r="F5697" s="110" t="str">
        <f>IF(I5697="","",VLOOKUP(I5697,[1]PROJECTES!$C$14:$G$5000,2,FALSE))</f>
        <v/>
      </c>
      <c r="G5697" s="112" t="str">
        <f>IF(E5697="","",VLOOKUP(E5697,[1]PROJECTES!$C$14:$G$5000,4,FALSE))</f>
        <v/>
      </c>
      <c r="H5697" s="95"/>
      <c r="I5697" s="113" t="str">
        <f>IF(H5697="","",VLOOKUP(H5697,BD!B$2:C$16,2,FALSE))</f>
        <v/>
      </c>
      <c r="J5697" s="114"/>
      <c r="K5697" s="115" t="str">
        <f t="shared" si="279"/>
        <v/>
      </c>
      <c r="L5697" s="116" t="str">
        <f t="shared" ca="1" si="280"/>
        <v>-</v>
      </c>
      <c r="M5697" s="111" t="str">
        <f>IF(E5697="","",VLOOKUP(E5697,[1]PROJECTES!$C$14:$Z$5000,21,FALSE))</f>
        <v/>
      </c>
      <c r="N5697" s="117"/>
      <c r="O5697" s="118" t="s">
        <v>222</v>
      </c>
      <c r="P5697" s="119"/>
      <c r="Q5697" s="84"/>
      <c r="R5697" s="125"/>
      <c r="S5697" s="166"/>
      <c r="T5697" s="167"/>
    </row>
    <row r="5698" spans="1:20" s="121" customFormat="1" ht="20.100000000000001" customHeight="1" x14ac:dyDescent="0.3">
      <c r="A5698" s="80"/>
      <c r="B5698" s="110" t="str">
        <f>IF(E5698="","",VLOOKUP(E5698,[1]PROJECTES!$C$14:$G$5000,2,FALSE))</f>
        <v/>
      </c>
      <c r="C5698" s="80"/>
      <c r="D5698" s="283" t="str">
        <f>IF(E5698="","",VLOOKUP(E5698,[1]PROJECTES!$C$14:$G$5000,5,FALSE))</f>
        <v/>
      </c>
      <c r="E5698" s="79"/>
      <c r="F5698" s="110" t="str">
        <f>IF(I5698="","",VLOOKUP(I5698,[1]PROJECTES!$C$14:$G$5000,2,FALSE))</f>
        <v/>
      </c>
      <c r="G5698" s="112" t="str">
        <f>IF(E5698="","",VLOOKUP(E5698,[1]PROJECTES!$C$14:$G$5000,4,FALSE))</f>
        <v/>
      </c>
      <c r="H5698" s="95"/>
      <c r="I5698" s="113" t="str">
        <f>IF(H5698="","",VLOOKUP(H5698,BD!B$2:C$16,2,FALSE))</f>
        <v/>
      </c>
      <c r="J5698" s="114"/>
      <c r="K5698" s="115" t="str">
        <f t="shared" si="279"/>
        <v/>
      </c>
      <c r="L5698" s="116" t="str">
        <f t="shared" ca="1" si="280"/>
        <v>-</v>
      </c>
      <c r="M5698" s="111" t="str">
        <f>IF(E5698="","",VLOOKUP(E5698,[1]PROJECTES!$C$14:$Z$5000,21,FALSE))</f>
        <v/>
      </c>
      <c r="N5698" s="117"/>
      <c r="O5698" s="118" t="s">
        <v>222</v>
      </c>
      <c r="P5698" s="119"/>
      <c r="Q5698" s="84"/>
      <c r="R5698" s="125"/>
      <c r="S5698" s="166"/>
      <c r="T5698" s="167"/>
    </row>
    <row r="5699" spans="1:20" s="121" customFormat="1" ht="20.100000000000001" customHeight="1" x14ac:dyDescent="0.3">
      <c r="A5699" s="80"/>
      <c r="B5699" s="110" t="str">
        <f>IF(E5699="","",VLOOKUP(E5699,[1]PROJECTES!$C$14:$G$5000,2,FALSE))</f>
        <v/>
      </c>
      <c r="C5699" s="80"/>
      <c r="D5699" s="283" t="str">
        <f>IF(E5699="","",VLOOKUP(E5699,[1]PROJECTES!$C$14:$G$5000,5,FALSE))</f>
        <v/>
      </c>
      <c r="E5699" s="79"/>
      <c r="F5699" s="110" t="str">
        <f>IF(I5699="","",VLOOKUP(I5699,[1]PROJECTES!$C$14:$G$5000,2,FALSE))</f>
        <v/>
      </c>
      <c r="G5699" s="112" t="str">
        <f>IF(E5699="","",VLOOKUP(E5699,[1]PROJECTES!$C$14:$G$5000,4,FALSE))</f>
        <v/>
      </c>
      <c r="H5699" s="95"/>
      <c r="I5699" s="113" t="str">
        <f>IF(H5699="","",VLOOKUP(H5699,BD!B$2:C$16,2,FALSE))</f>
        <v/>
      </c>
      <c r="J5699" s="114"/>
      <c r="K5699" s="115" t="str">
        <f t="shared" si="279"/>
        <v/>
      </c>
      <c r="L5699" s="116" t="str">
        <f t="shared" ca="1" si="280"/>
        <v>-</v>
      </c>
      <c r="M5699" s="111" t="str">
        <f>IF(E5699="","",VLOOKUP(E5699,[1]PROJECTES!$C$14:$Z$5000,21,FALSE))</f>
        <v/>
      </c>
      <c r="N5699" s="117"/>
      <c r="O5699" s="118" t="s">
        <v>222</v>
      </c>
      <c r="P5699" s="119"/>
      <c r="Q5699" s="84"/>
      <c r="R5699" s="125"/>
      <c r="S5699" s="166"/>
      <c r="T5699" s="167"/>
    </row>
    <row r="5700" spans="1:20" s="121" customFormat="1" ht="20.100000000000001" customHeight="1" x14ac:dyDescent="0.3">
      <c r="A5700" s="80"/>
      <c r="B5700" s="110" t="str">
        <f>IF(E5700="","",VLOOKUP(E5700,[1]PROJECTES!$C$14:$G$5000,2,FALSE))</f>
        <v/>
      </c>
      <c r="C5700" s="80"/>
      <c r="D5700" s="283" t="str">
        <f>IF(E5700="","",VLOOKUP(E5700,[1]PROJECTES!$C$14:$G$5000,5,FALSE))</f>
        <v/>
      </c>
      <c r="E5700" s="79"/>
      <c r="F5700" s="110" t="str">
        <f>IF(I5700="","",VLOOKUP(I5700,[1]PROJECTES!$C$14:$G$5000,2,FALSE))</f>
        <v/>
      </c>
      <c r="G5700" s="112" t="str">
        <f>IF(E5700="","",VLOOKUP(E5700,[1]PROJECTES!$C$14:$G$5000,4,FALSE))</f>
        <v/>
      </c>
      <c r="H5700" s="95"/>
      <c r="I5700" s="113" t="str">
        <f>IF(H5700="","",VLOOKUP(H5700,BD!B$2:C$16,2,FALSE))</f>
        <v/>
      </c>
      <c r="J5700" s="144"/>
      <c r="K5700" s="115" t="str">
        <f t="shared" si="279"/>
        <v/>
      </c>
      <c r="L5700" s="116" t="str">
        <f t="shared" ca="1" si="280"/>
        <v>-</v>
      </c>
      <c r="M5700" s="111" t="str">
        <f>IF(E5700="","",VLOOKUP(E5700,[1]PROJECTES!$C$14:$Z$5000,21,FALSE))</f>
        <v/>
      </c>
      <c r="N5700" s="117"/>
      <c r="O5700" s="118" t="s">
        <v>222</v>
      </c>
      <c r="P5700" s="119"/>
      <c r="Q5700" s="84"/>
      <c r="R5700" s="125"/>
      <c r="S5700" s="166"/>
      <c r="T5700" s="167"/>
    </row>
    <row r="5701" spans="1:20" s="121" customFormat="1" ht="20.100000000000001" customHeight="1" x14ac:dyDescent="0.3">
      <c r="A5701" s="80"/>
      <c r="B5701" s="110" t="str">
        <f>IF(E5701="","",VLOOKUP(E5701,[1]PROJECTES!$C$14:$G$5000,2,FALSE))</f>
        <v/>
      </c>
      <c r="C5701" s="80"/>
      <c r="D5701" s="283" t="str">
        <f>IF(E5701="","",VLOOKUP(E5701,[1]PROJECTES!$C$14:$G$5000,5,FALSE))</f>
        <v/>
      </c>
      <c r="E5701" s="79"/>
      <c r="F5701" s="110" t="str">
        <f>IF(I5701="","",VLOOKUP(I5701,[1]PROJECTES!$C$14:$G$5000,2,FALSE))</f>
        <v/>
      </c>
      <c r="G5701" s="112" t="str">
        <f>IF(E5701="","",VLOOKUP(E5701,[1]PROJECTES!$C$14:$G$5000,4,FALSE))</f>
        <v/>
      </c>
      <c r="H5701" s="95"/>
      <c r="I5701" s="113" t="str">
        <f>IF(H5701="","",VLOOKUP(H5701,BD!B$2:C$16,2,FALSE))</f>
        <v/>
      </c>
      <c r="J5701" s="114"/>
      <c r="K5701" s="115" t="str">
        <f t="shared" si="279"/>
        <v/>
      </c>
      <c r="L5701" s="116" t="str">
        <f t="shared" ca="1" si="280"/>
        <v>-</v>
      </c>
      <c r="M5701" s="111" t="str">
        <f>IF(E5701="","",VLOOKUP(E5701,[1]PROJECTES!$C$14:$Z$5000,21,FALSE))</f>
        <v/>
      </c>
      <c r="N5701" s="117"/>
      <c r="O5701" s="118" t="s">
        <v>222</v>
      </c>
      <c r="P5701" s="119"/>
      <c r="Q5701" s="84"/>
      <c r="R5701" s="125"/>
      <c r="S5701" s="166"/>
      <c r="T5701" s="167"/>
    </row>
    <row r="5702" spans="1:20" s="121" customFormat="1" ht="20.100000000000001" customHeight="1" x14ac:dyDescent="0.3">
      <c r="A5702" s="80"/>
      <c r="B5702" s="110" t="str">
        <f>IF(E5702="","",VLOOKUP(E5702,[1]PROJECTES!$C$14:$G$5000,2,FALSE))</f>
        <v/>
      </c>
      <c r="C5702" s="80"/>
      <c r="D5702" s="283" t="str">
        <f>IF(E5702="","",VLOOKUP(E5702,[1]PROJECTES!$C$14:$G$5000,5,FALSE))</f>
        <v/>
      </c>
      <c r="E5702" s="79"/>
      <c r="F5702" s="110" t="str">
        <f>IF(I5702="","",VLOOKUP(I5702,[1]PROJECTES!$C$14:$G$5000,2,FALSE))</f>
        <v/>
      </c>
      <c r="G5702" s="112" t="str">
        <f>IF(E5702="","",VLOOKUP(E5702,[1]PROJECTES!$C$14:$G$5000,4,FALSE))</f>
        <v/>
      </c>
      <c r="H5702" s="95"/>
      <c r="I5702" s="113" t="str">
        <f>IF(H5702="","",VLOOKUP(H5702,BD!B$2:C$16,2,FALSE))</f>
        <v/>
      </c>
      <c r="J5702" s="114"/>
      <c r="K5702" s="115" t="str">
        <f t="shared" si="279"/>
        <v/>
      </c>
      <c r="L5702" s="116" t="str">
        <f t="shared" ca="1" si="280"/>
        <v>-</v>
      </c>
      <c r="M5702" s="111" t="str">
        <f>IF(E5702="","",VLOOKUP(E5702,[1]PROJECTES!$C$14:$Z$5000,21,FALSE))</f>
        <v/>
      </c>
      <c r="N5702" s="117"/>
      <c r="O5702" s="118" t="s">
        <v>222</v>
      </c>
      <c r="P5702" s="119"/>
      <c r="Q5702" s="84"/>
      <c r="R5702" s="125"/>
      <c r="S5702" s="166"/>
      <c r="T5702" s="167"/>
    </row>
    <row r="5703" spans="1:20" s="121" customFormat="1" ht="20.100000000000001" customHeight="1" x14ac:dyDescent="0.3">
      <c r="A5703" s="80"/>
      <c r="B5703" s="110" t="str">
        <f>IF(E5703="","",VLOOKUP(E5703,[1]PROJECTES!$C$14:$G$5000,2,FALSE))</f>
        <v/>
      </c>
      <c r="C5703" s="80"/>
      <c r="D5703" s="283" t="str">
        <f>IF(E5703="","",VLOOKUP(E5703,[1]PROJECTES!$C$14:$G$5000,5,FALSE))</f>
        <v/>
      </c>
      <c r="E5703" s="79"/>
      <c r="F5703" s="110" t="str">
        <f>IF(I5703="","",VLOOKUP(I5703,[1]PROJECTES!$C$14:$G$5000,2,FALSE))</f>
        <v/>
      </c>
      <c r="G5703" s="112" t="str">
        <f>IF(E5703="","",VLOOKUP(E5703,[1]PROJECTES!$C$14:$G$5000,4,FALSE))</f>
        <v/>
      </c>
      <c r="H5703" s="95"/>
      <c r="I5703" s="113" t="str">
        <f>IF(H5703="","",VLOOKUP(H5703,BD!B$2:C$16,2,FALSE))</f>
        <v/>
      </c>
      <c r="J5703" s="114"/>
      <c r="K5703" s="115" t="str">
        <f t="shared" si="279"/>
        <v/>
      </c>
      <c r="L5703" s="116" t="str">
        <f t="shared" ca="1" si="280"/>
        <v>-</v>
      </c>
      <c r="M5703" s="111" t="str">
        <f>IF(E5703="","",VLOOKUP(E5703,[1]PROJECTES!$C$14:$Z$5000,21,FALSE))</f>
        <v/>
      </c>
      <c r="N5703" s="117"/>
      <c r="O5703" s="118" t="s">
        <v>222</v>
      </c>
      <c r="P5703" s="119"/>
      <c r="Q5703" s="84"/>
      <c r="R5703" s="125"/>
      <c r="S5703" s="166"/>
      <c r="T5703" s="167"/>
    </row>
    <row r="5704" spans="1:20" s="121" customFormat="1" ht="20.100000000000001" customHeight="1" x14ac:dyDescent="0.3">
      <c r="A5704" s="80"/>
      <c r="B5704" s="110" t="str">
        <f>IF(E5704="","",VLOOKUP(E5704,[1]PROJECTES!$C$14:$G$5000,2,FALSE))</f>
        <v/>
      </c>
      <c r="C5704" s="80"/>
      <c r="D5704" s="283" t="str">
        <f>IF(E5704="","",VLOOKUP(E5704,[1]PROJECTES!$C$14:$G$5000,5,FALSE))</f>
        <v/>
      </c>
      <c r="E5704" s="79"/>
      <c r="F5704" s="110" t="str">
        <f>IF(I5704="","",VLOOKUP(I5704,[1]PROJECTES!$C$14:$G$5000,2,FALSE))</f>
        <v/>
      </c>
      <c r="G5704" s="112" t="str">
        <f>IF(E5704="","",VLOOKUP(E5704,[1]PROJECTES!$C$14:$G$5000,4,FALSE))</f>
        <v/>
      </c>
      <c r="H5704" s="95"/>
      <c r="I5704" s="113" t="str">
        <f>IF(H5704="","",VLOOKUP(H5704,BD!B$2:C$16,2,FALSE))</f>
        <v/>
      </c>
      <c r="J5704" s="114"/>
      <c r="K5704" s="115" t="str">
        <f t="shared" si="279"/>
        <v/>
      </c>
      <c r="L5704" s="116" t="str">
        <f t="shared" ca="1" si="280"/>
        <v>-</v>
      </c>
      <c r="M5704" s="111" t="str">
        <f>IF(E5704="","",VLOOKUP(E5704,[1]PROJECTES!$C$14:$Z$5000,21,FALSE))</f>
        <v/>
      </c>
      <c r="N5704" s="117"/>
      <c r="O5704" s="118" t="s">
        <v>222</v>
      </c>
      <c r="P5704" s="119"/>
      <c r="Q5704" s="84"/>
      <c r="R5704" s="125"/>
      <c r="S5704" s="166"/>
      <c r="T5704" s="167"/>
    </row>
    <row r="5705" spans="1:20" s="121" customFormat="1" ht="20.100000000000001" customHeight="1" x14ac:dyDescent="0.3">
      <c r="A5705" s="80"/>
      <c r="B5705" s="110" t="str">
        <f>IF(E5705="","",VLOOKUP(E5705,[1]PROJECTES!$C$14:$G$5000,2,FALSE))</f>
        <v/>
      </c>
      <c r="C5705" s="80"/>
      <c r="D5705" s="283" t="str">
        <f>IF(E5705="","",VLOOKUP(E5705,[1]PROJECTES!$C$14:$G$5000,5,FALSE))</f>
        <v/>
      </c>
      <c r="E5705" s="79"/>
      <c r="F5705" s="110" t="str">
        <f>IF(I5705="","",VLOOKUP(I5705,[1]PROJECTES!$C$14:$G$5000,2,FALSE))</f>
        <v/>
      </c>
      <c r="G5705" s="112" t="str">
        <f>IF(E5705="","",VLOOKUP(E5705,[1]PROJECTES!$C$14:$G$5000,4,FALSE))</f>
        <v/>
      </c>
      <c r="H5705" s="95"/>
      <c r="I5705" s="113" t="str">
        <f>IF(H5705="","",VLOOKUP(H5705,BD!B$2:C$16,2,FALSE))</f>
        <v/>
      </c>
      <c r="J5705" s="114"/>
      <c r="K5705" s="115" t="str">
        <f t="shared" si="279"/>
        <v/>
      </c>
      <c r="L5705" s="116" t="str">
        <f t="shared" ca="1" si="280"/>
        <v>-</v>
      </c>
      <c r="M5705" s="111" t="str">
        <f>IF(E5705="","",VLOOKUP(E5705,[1]PROJECTES!$C$14:$Z$5000,21,FALSE))</f>
        <v/>
      </c>
      <c r="N5705" s="117"/>
      <c r="O5705" s="118" t="s">
        <v>222</v>
      </c>
      <c r="P5705" s="119"/>
      <c r="Q5705" s="84"/>
      <c r="R5705" s="125"/>
      <c r="S5705" s="166"/>
      <c r="T5705" s="167"/>
    </row>
    <row r="5706" spans="1:20" s="121" customFormat="1" ht="20.100000000000001" customHeight="1" x14ac:dyDescent="0.3">
      <c r="A5706" s="80"/>
      <c r="B5706" s="110" t="str">
        <f>IF(E5706="","",VLOOKUP(E5706,[1]PROJECTES!$C$14:$G$5000,2,FALSE))</f>
        <v/>
      </c>
      <c r="C5706" s="80"/>
      <c r="D5706" s="283" t="str">
        <f>IF(E5706="","",VLOOKUP(E5706,[1]PROJECTES!$C$14:$G$5000,5,FALSE))</f>
        <v/>
      </c>
      <c r="E5706" s="79"/>
      <c r="F5706" s="110" t="str">
        <f>IF(I5706="","",VLOOKUP(I5706,[1]PROJECTES!$C$14:$G$5000,2,FALSE))</f>
        <v/>
      </c>
      <c r="G5706" s="112" t="str">
        <f>IF(E5706="","",VLOOKUP(E5706,[1]PROJECTES!$C$14:$G$5000,4,FALSE))</f>
        <v/>
      </c>
      <c r="H5706" s="95"/>
      <c r="I5706" s="113" t="str">
        <f>IF(H5706="","",VLOOKUP(H5706,BD!B$2:C$16,2,FALSE))</f>
        <v/>
      </c>
      <c r="J5706" s="114"/>
      <c r="K5706" s="115" t="str">
        <f t="shared" si="279"/>
        <v/>
      </c>
      <c r="L5706" s="116" t="str">
        <f t="shared" ca="1" si="280"/>
        <v>-</v>
      </c>
      <c r="M5706" s="111" t="str">
        <f>IF(E5706="","",VLOOKUP(E5706,[1]PROJECTES!$C$14:$Z$5000,21,FALSE))</f>
        <v/>
      </c>
      <c r="N5706" s="117"/>
      <c r="O5706" s="118"/>
      <c r="P5706" s="119"/>
      <c r="Q5706" s="84"/>
      <c r="R5706" s="125"/>
      <c r="S5706" s="166"/>
      <c r="T5706" s="167"/>
    </row>
    <row r="5707" spans="1:20" s="121" customFormat="1" ht="20.100000000000001" customHeight="1" x14ac:dyDescent="0.3">
      <c r="A5707" s="80"/>
      <c r="B5707" s="110" t="str">
        <f>IF(E5707="","",VLOOKUP(E5707,[1]PROJECTES!$C$14:$G$5000,2,FALSE))</f>
        <v/>
      </c>
      <c r="C5707" s="80"/>
      <c r="D5707" s="283" t="str">
        <f>IF(E5707="","",VLOOKUP(E5707,[1]PROJECTES!$C$14:$G$5000,5,FALSE))</f>
        <v/>
      </c>
      <c r="E5707" s="79"/>
      <c r="F5707" s="110" t="str">
        <f>IF(I5707="","",VLOOKUP(I5707,[1]PROJECTES!$C$14:$G$5000,2,FALSE))</f>
        <v/>
      </c>
      <c r="G5707" s="112" t="str">
        <f>IF(E5707="","",VLOOKUP(E5707,[1]PROJECTES!$C$14:$G$5000,4,FALSE))</f>
        <v/>
      </c>
      <c r="H5707" s="95"/>
      <c r="I5707" s="113" t="str">
        <f>IF(H5707="","",VLOOKUP(H5707,BD!B$2:C$16,2,FALSE))</f>
        <v/>
      </c>
      <c r="J5707" s="114"/>
      <c r="K5707" s="115" t="str">
        <f t="shared" si="279"/>
        <v/>
      </c>
      <c r="L5707" s="116" t="str">
        <f t="shared" ca="1" si="280"/>
        <v>-</v>
      </c>
      <c r="M5707" s="111" t="str">
        <f>IF(E5707="","",VLOOKUP(E5707,[1]PROJECTES!$C$14:$Z$5000,21,FALSE))</f>
        <v/>
      </c>
      <c r="N5707" s="117"/>
      <c r="O5707" s="118" t="s">
        <v>222</v>
      </c>
      <c r="P5707" s="119"/>
      <c r="Q5707" s="84"/>
      <c r="R5707" s="125"/>
      <c r="S5707" s="166"/>
      <c r="T5707" s="167"/>
    </row>
    <row r="5708" spans="1:20" s="121" customFormat="1" ht="20.100000000000001" customHeight="1" x14ac:dyDescent="0.3">
      <c r="A5708" s="80"/>
      <c r="B5708" s="110" t="str">
        <f>IF(E5708="","",VLOOKUP(E5708,[1]PROJECTES!$C$14:$G$5000,2,FALSE))</f>
        <v/>
      </c>
      <c r="C5708" s="80"/>
      <c r="D5708" s="283" t="str">
        <f>IF(E5708="","",VLOOKUP(E5708,[1]PROJECTES!$C$14:$G$5000,5,FALSE))</f>
        <v/>
      </c>
      <c r="E5708" s="79"/>
      <c r="F5708" s="110" t="str">
        <f>IF(I5708="","",VLOOKUP(I5708,[1]PROJECTES!$C$14:$G$5000,2,FALSE))</f>
        <v/>
      </c>
      <c r="G5708" s="112" t="str">
        <f>IF(E5708="","",VLOOKUP(E5708,[1]PROJECTES!$C$14:$G$5000,4,FALSE))</f>
        <v/>
      </c>
      <c r="H5708" s="95"/>
      <c r="I5708" s="113" t="str">
        <f>IF(H5708="","",VLOOKUP(H5708,BD!B$2:C$16,2,FALSE))</f>
        <v/>
      </c>
      <c r="J5708" s="114"/>
      <c r="K5708" s="115" t="str">
        <f t="shared" si="279"/>
        <v/>
      </c>
      <c r="L5708" s="116" t="str">
        <f t="shared" ca="1" si="280"/>
        <v>-</v>
      </c>
      <c r="M5708" s="111" t="str">
        <f>IF(E5708="","",VLOOKUP(E5708,[1]PROJECTES!$C$14:$Z$5000,21,FALSE))</f>
        <v/>
      </c>
      <c r="N5708" s="117"/>
      <c r="O5708" s="118" t="s">
        <v>222</v>
      </c>
      <c r="P5708" s="119"/>
      <c r="Q5708" s="84"/>
      <c r="R5708" s="125"/>
      <c r="S5708" s="166"/>
      <c r="T5708" s="167"/>
    </row>
    <row r="5709" spans="1:20" s="121" customFormat="1" ht="20.100000000000001" customHeight="1" x14ac:dyDescent="0.3">
      <c r="A5709" s="80"/>
      <c r="B5709" s="110" t="str">
        <f>IF(E5709="","",VLOOKUP(E5709,[1]PROJECTES!$C$14:$G$5000,2,FALSE))</f>
        <v/>
      </c>
      <c r="C5709" s="80"/>
      <c r="D5709" s="283" t="str">
        <f>IF(E5709="","",VLOOKUP(E5709,[1]PROJECTES!$C$14:$G$5000,5,FALSE))</f>
        <v/>
      </c>
      <c r="E5709" s="79"/>
      <c r="F5709" s="110" t="str">
        <f>IF(I5709="","",VLOOKUP(I5709,[1]PROJECTES!$C$14:$G$5000,2,FALSE))</f>
        <v/>
      </c>
      <c r="G5709" s="112" t="str">
        <f>IF(E5709="","",VLOOKUP(E5709,[1]PROJECTES!$C$14:$G$5000,4,FALSE))</f>
        <v/>
      </c>
      <c r="H5709" s="95"/>
      <c r="I5709" s="113" t="str">
        <f>IF(H5709="","",VLOOKUP(H5709,BD!B$2:C$16,2,FALSE))</f>
        <v/>
      </c>
      <c r="J5709" s="147"/>
      <c r="K5709" s="115" t="str">
        <f t="shared" si="279"/>
        <v/>
      </c>
      <c r="L5709" s="116" t="str">
        <f t="shared" ca="1" si="280"/>
        <v>-</v>
      </c>
      <c r="M5709" s="111" t="str">
        <f>IF(E5709="","",VLOOKUP(E5709,[1]PROJECTES!$C$14:$Z$5000,21,FALSE))</f>
        <v/>
      </c>
      <c r="N5709" s="117"/>
      <c r="O5709" s="118" t="s">
        <v>222</v>
      </c>
      <c r="P5709" s="119"/>
      <c r="Q5709" s="84"/>
      <c r="R5709" s="125"/>
      <c r="S5709" s="166"/>
      <c r="T5709" s="167"/>
    </row>
    <row r="5710" spans="1:20" s="121" customFormat="1" ht="20.100000000000001" customHeight="1" x14ac:dyDescent="0.3">
      <c r="A5710" s="80"/>
      <c r="B5710" s="110" t="str">
        <f>IF(E5710="","",VLOOKUP(E5710,[1]PROJECTES!$C$14:$G$5000,2,FALSE))</f>
        <v/>
      </c>
      <c r="C5710" s="80"/>
      <c r="D5710" s="283" t="str">
        <f>IF(E5710="","",VLOOKUP(E5710,[1]PROJECTES!$C$14:$G$5000,5,FALSE))</f>
        <v/>
      </c>
      <c r="E5710" s="79"/>
      <c r="F5710" s="110" t="str">
        <f>IF(I5710="","",VLOOKUP(I5710,[1]PROJECTES!$C$14:$G$5000,2,FALSE))</f>
        <v/>
      </c>
      <c r="G5710" s="112" t="str">
        <f>IF(E5710="","",VLOOKUP(E5710,[1]PROJECTES!$C$14:$G$5000,4,FALSE))</f>
        <v/>
      </c>
      <c r="H5710" s="95"/>
      <c r="I5710" s="113" t="str">
        <f>IF(H5710="","",VLOOKUP(H5710,BD!B$2:C$16,2,FALSE))</f>
        <v/>
      </c>
      <c r="J5710" s="114"/>
      <c r="K5710" s="115" t="str">
        <f t="shared" si="279"/>
        <v/>
      </c>
      <c r="L5710" s="116" t="str">
        <f t="shared" ca="1" si="280"/>
        <v>-</v>
      </c>
      <c r="M5710" s="111" t="str">
        <f>IF(E5710="","",VLOOKUP(E5710,[1]PROJECTES!$C$14:$Z$5000,21,FALSE))</f>
        <v/>
      </c>
      <c r="N5710" s="117"/>
      <c r="O5710" s="118" t="s">
        <v>222</v>
      </c>
      <c r="P5710" s="119"/>
      <c r="Q5710" s="84"/>
      <c r="R5710" s="125"/>
      <c r="S5710" s="166"/>
      <c r="T5710" s="167"/>
    </row>
    <row r="5711" spans="1:20" s="121" customFormat="1" ht="20.100000000000001" customHeight="1" x14ac:dyDescent="0.3">
      <c r="A5711" s="80"/>
      <c r="B5711" s="110" t="str">
        <f>IF(E5711="","",VLOOKUP(E5711,[1]PROJECTES!$C$14:$G$5000,2,FALSE))</f>
        <v/>
      </c>
      <c r="C5711" s="80"/>
      <c r="D5711" s="283" t="str">
        <f>IF(E5711="","",VLOOKUP(E5711,[1]PROJECTES!$C$14:$G$5000,5,FALSE))</f>
        <v/>
      </c>
      <c r="E5711" s="79"/>
      <c r="F5711" s="110" t="str">
        <f>IF(I5711="","",VLOOKUP(I5711,[1]PROJECTES!$C$14:$G$5000,2,FALSE))</f>
        <v/>
      </c>
      <c r="G5711" s="112" t="str">
        <f>IF(E5711="","",VLOOKUP(E5711,[1]PROJECTES!$C$14:$G$5000,4,FALSE))</f>
        <v/>
      </c>
      <c r="H5711" s="95"/>
      <c r="I5711" s="113" t="str">
        <f>IF(H5711="","",VLOOKUP(H5711,BD!B$2:C$16,2,FALSE))</f>
        <v/>
      </c>
      <c r="J5711" s="126"/>
      <c r="K5711" s="115" t="str">
        <f t="shared" si="279"/>
        <v/>
      </c>
      <c r="L5711" s="116" t="str">
        <f t="shared" ca="1" si="280"/>
        <v>-</v>
      </c>
      <c r="M5711" s="111" t="str">
        <f>IF(E5711="","",VLOOKUP(E5711,[1]PROJECTES!$C$14:$Z$5000,21,FALSE))</f>
        <v/>
      </c>
      <c r="N5711" s="136"/>
      <c r="O5711" s="118" t="s">
        <v>222</v>
      </c>
      <c r="P5711" s="140"/>
      <c r="Q5711" s="80"/>
      <c r="R5711" s="135"/>
      <c r="S5711" s="166"/>
      <c r="T5711" s="167"/>
    </row>
    <row r="5712" spans="1:20" s="121" customFormat="1" ht="20.100000000000001" customHeight="1" x14ac:dyDescent="0.3">
      <c r="A5712" s="80"/>
      <c r="B5712" s="110" t="str">
        <f>IF(E5712="","",VLOOKUP(E5712,[1]PROJECTES!$C$14:$G$5000,2,FALSE))</f>
        <v/>
      </c>
      <c r="C5712" s="80"/>
      <c r="D5712" s="283" t="str">
        <f>IF(E5712="","",VLOOKUP(E5712,[1]PROJECTES!$C$14:$G$5000,5,FALSE))</f>
        <v/>
      </c>
      <c r="E5712" s="79"/>
      <c r="F5712" s="110" t="str">
        <f>IF(I5712="","",VLOOKUP(I5712,[1]PROJECTES!$C$14:$G$5000,2,FALSE))</f>
        <v/>
      </c>
      <c r="G5712" s="112" t="str">
        <f>IF(E5712="","",VLOOKUP(E5712,[1]PROJECTES!$C$14:$G$5000,4,FALSE))</f>
        <v/>
      </c>
      <c r="H5712" s="95"/>
      <c r="I5712" s="113" t="str">
        <f>IF(H5712="","",VLOOKUP(H5712,BD!B$2:C$16,2,FALSE))</f>
        <v/>
      </c>
      <c r="J5712" s="134"/>
      <c r="K5712" s="115" t="str">
        <f t="shared" si="279"/>
        <v/>
      </c>
      <c r="L5712" s="116" t="str">
        <f t="shared" ca="1" si="280"/>
        <v>-</v>
      </c>
      <c r="M5712" s="111" t="str">
        <f>IF(E5712="","",VLOOKUP(E5712,[1]PROJECTES!$C$14:$Z$5000,21,FALSE))</f>
        <v/>
      </c>
      <c r="N5712" s="136"/>
      <c r="O5712" s="118" t="s">
        <v>222</v>
      </c>
      <c r="P5712" s="140"/>
      <c r="Q5712" s="80"/>
      <c r="R5712" s="135"/>
      <c r="S5712" s="166"/>
      <c r="T5712" s="167"/>
    </row>
    <row r="5713" spans="1:20" s="121" customFormat="1" ht="20.100000000000001" customHeight="1" x14ac:dyDescent="0.3">
      <c r="A5713" s="80"/>
      <c r="B5713" s="110" t="str">
        <f>IF(E5713="","",VLOOKUP(E5713,[1]PROJECTES!$C$14:$G$5000,2,FALSE))</f>
        <v/>
      </c>
      <c r="C5713" s="80"/>
      <c r="D5713" s="283" t="str">
        <f>IF(E5713="","",VLOOKUP(E5713,[1]PROJECTES!$C$14:$G$5000,5,FALSE))</f>
        <v/>
      </c>
      <c r="E5713" s="79"/>
      <c r="F5713" s="110" t="str">
        <f>IF(I5713="","",VLOOKUP(I5713,[1]PROJECTES!$C$14:$G$5000,2,FALSE))</f>
        <v/>
      </c>
      <c r="G5713" s="112" t="str">
        <f>IF(E5713="","",VLOOKUP(E5713,[1]PROJECTES!$C$14:$G$5000,4,FALSE))</f>
        <v/>
      </c>
      <c r="H5713" s="95"/>
      <c r="I5713" s="113" t="str">
        <f>IF(H5713="","",VLOOKUP(H5713,BD!B$2:C$16,2,FALSE))</f>
        <v/>
      </c>
      <c r="J5713" s="134"/>
      <c r="K5713" s="115" t="str">
        <f t="shared" si="279"/>
        <v/>
      </c>
      <c r="L5713" s="116" t="str">
        <f t="shared" ca="1" si="280"/>
        <v>-</v>
      </c>
      <c r="M5713" s="111" t="str">
        <f>IF(E5713="","",VLOOKUP(E5713,[1]PROJECTES!$C$14:$Z$5000,21,FALSE))</f>
        <v/>
      </c>
      <c r="N5713" s="136"/>
      <c r="O5713" s="118" t="s">
        <v>222</v>
      </c>
      <c r="P5713" s="140"/>
      <c r="Q5713" s="80"/>
      <c r="R5713" s="259"/>
      <c r="S5713" s="166"/>
      <c r="T5713" s="167"/>
    </row>
    <row r="5714" spans="1:20" s="121" customFormat="1" ht="20.100000000000001" customHeight="1" x14ac:dyDescent="0.3">
      <c r="A5714" s="80"/>
      <c r="B5714" s="110" t="str">
        <f>IF(E5714="","",VLOOKUP(E5714,[1]PROJECTES!$C$14:$G$5000,2,FALSE))</f>
        <v/>
      </c>
      <c r="C5714" s="80"/>
      <c r="D5714" s="283" t="str">
        <f>IF(E5714="","",VLOOKUP(E5714,[1]PROJECTES!$C$14:$G$5000,5,FALSE))</f>
        <v/>
      </c>
      <c r="E5714" s="79"/>
      <c r="F5714" s="110" t="str">
        <f>IF(I5714="","",VLOOKUP(I5714,[1]PROJECTES!$C$14:$G$5000,2,FALSE))</f>
        <v/>
      </c>
      <c r="G5714" s="112" t="str">
        <f>IF(E5714="","",VLOOKUP(E5714,[1]PROJECTES!$C$14:$G$5000,4,FALSE))</f>
        <v/>
      </c>
      <c r="H5714" s="95"/>
      <c r="I5714" s="113" t="str">
        <f>IF(H5714="","",VLOOKUP(H5714,BD!B$2:C$16,2,FALSE))</f>
        <v/>
      </c>
      <c r="J5714" s="134"/>
      <c r="K5714" s="115" t="str">
        <f t="shared" si="279"/>
        <v/>
      </c>
      <c r="L5714" s="116" t="str">
        <f t="shared" ca="1" si="280"/>
        <v>-</v>
      </c>
      <c r="M5714" s="111" t="str">
        <f>IF(E5714="","",VLOOKUP(E5714,[1]PROJECTES!$C$14:$Z$5000,21,FALSE))</f>
        <v/>
      </c>
      <c r="N5714" s="136"/>
      <c r="O5714" s="118" t="s">
        <v>222</v>
      </c>
      <c r="P5714" s="140"/>
      <c r="Q5714" s="84"/>
      <c r="R5714" s="135"/>
      <c r="S5714" s="166"/>
      <c r="T5714" s="167"/>
    </row>
    <row r="5715" spans="1:20" s="121" customFormat="1" ht="20.100000000000001" customHeight="1" x14ac:dyDescent="0.3">
      <c r="A5715" s="80"/>
      <c r="B5715" s="110" t="str">
        <f>IF(E5715="","",VLOOKUP(E5715,[1]PROJECTES!$C$14:$G$5000,2,FALSE))</f>
        <v/>
      </c>
      <c r="C5715" s="80"/>
      <c r="D5715" s="283" t="str">
        <f>IF(E5715="","",VLOOKUP(E5715,[1]PROJECTES!$C$14:$G$5000,5,FALSE))</f>
        <v/>
      </c>
      <c r="E5715" s="79"/>
      <c r="F5715" s="110" t="str">
        <f>IF(I5715="","",VLOOKUP(I5715,[1]PROJECTES!$C$14:$G$5000,2,FALSE))</f>
        <v/>
      </c>
      <c r="G5715" s="112" t="str">
        <f>IF(E5715="","",VLOOKUP(E5715,[1]PROJECTES!$C$14:$G$5000,4,FALSE))</f>
        <v/>
      </c>
      <c r="H5715" s="95"/>
      <c r="I5715" s="113" t="str">
        <f>IF(H5715="","",VLOOKUP(H5715,BD!B$2:C$16,2,FALSE))</f>
        <v/>
      </c>
      <c r="J5715" s="126"/>
      <c r="K5715" s="115" t="str">
        <f t="shared" ref="K5715:K5773" si="281">IF(J5715="","",WEEKNUM(J5715,2)-0)</f>
        <v/>
      </c>
      <c r="L5715" s="116" t="str">
        <f t="shared" ca="1" si="280"/>
        <v>-</v>
      </c>
      <c r="M5715" s="111" t="str">
        <f>IF(E5715="","",VLOOKUP(E5715,[1]PROJECTES!$C$14:$Z$5000,21,FALSE))</f>
        <v/>
      </c>
      <c r="N5715" s="136"/>
      <c r="O5715" s="118" t="s">
        <v>222</v>
      </c>
      <c r="P5715" s="140"/>
      <c r="Q5715" s="84"/>
      <c r="R5715" s="122"/>
      <c r="S5715" s="166"/>
      <c r="T5715" s="167"/>
    </row>
    <row r="5716" spans="1:20" s="121" customFormat="1" ht="20.100000000000001" customHeight="1" x14ac:dyDescent="0.3">
      <c r="A5716" s="80"/>
      <c r="B5716" s="110" t="str">
        <f>IF(E5716="","",VLOOKUP(E5716,[1]PROJECTES!$C$14:$G$5000,2,FALSE))</f>
        <v/>
      </c>
      <c r="C5716" s="80"/>
      <c r="D5716" s="283" t="str">
        <f>IF(E5716="","",VLOOKUP(E5716,[1]PROJECTES!$C$14:$G$5000,5,FALSE))</f>
        <v/>
      </c>
      <c r="E5716" s="79"/>
      <c r="F5716" s="110" t="str">
        <f>IF(I5716="","",VLOOKUP(I5716,[1]PROJECTES!$C$14:$G$5000,2,FALSE))</f>
        <v/>
      </c>
      <c r="G5716" s="112" t="str">
        <f>IF(E5716="","",VLOOKUP(E5716,[1]PROJECTES!$C$14:$G$5000,4,FALSE))</f>
        <v/>
      </c>
      <c r="H5716" s="95"/>
      <c r="I5716" s="113" t="str">
        <f>IF(H5716="","",VLOOKUP(H5716,BD!B$2:C$16,2,FALSE))</f>
        <v/>
      </c>
      <c r="J5716" s="126"/>
      <c r="K5716" s="115" t="str">
        <f t="shared" si="281"/>
        <v/>
      </c>
      <c r="L5716" s="116" t="str">
        <f t="shared" ref="L5716:L5774" ca="1" si="282">IF(M5716="","-",IF(G5716="TA","-",+M5716-TODAY()))</f>
        <v>-</v>
      </c>
      <c r="M5716" s="111" t="str">
        <f>IF(E5716="","",VLOOKUP(E5716,[1]PROJECTES!$C$14:$Z$5000,21,FALSE))</f>
        <v/>
      </c>
      <c r="N5716" s="136"/>
      <c r="O5716" s="118" t="s">
        <v>222</v>
      </c>
      <c r="P5716" s="140"/>
      <c r="Q5716" s="84"/>
      <c r="R5716" s="120"/>
      <c r="S5716" s="166"/>
      <c r="T5716" s="167"/>
    </row>
    <row r="5717" spans="1:20" s="121" customFormat="1" ht="20.100000000000001" customHeight="1" x14ac:dyDescent="0.3">
      <c r="A5717" s="80"/>
      <c r="B5717" s="110" t="str">
        <f>IF(E5717="","",VLOOKUP(E5717,[1]PROJECTES!$C$14:$G$5000,2,FALSE))</f>
        <v/>
      </c>
      <c r="C5717" s="80"/>
      <c r="D5717" s="283" t="str">
        <f>IF(E5717="","",VLOOKUP(E5717,[1]PROJECTES!$C$14:$G$5000,5,FALSE))</f>
        <v/>
      </c>
      <c r="E5717" s="79"/>
      <c r="F5717" s="110" t="str">
        <f>IF(I5717="","",VLOOKUP(I5717,[1]PROJECTES!$C$14:$G$5000,2,FALSE))</f>
        <v/>
      </c>
      <c r="G5717" s="112" t="str">
        <f>IF(E5717="","",VLOOKUP(E5717,[1]PROJECTES!$C$14:$G$5000,4,FALSE))</f>
        <v/>
      </c>
      <c r="H5717" s="95"/>
      <c r="I5717" s="113" t="str">
        <f>IF(H5717="","",VLOOKUP(H5717,BD!B$2:C$16,2,FALSE))</f>
        <v/>
      </c>
      <c r="J5717" s="126"/>
      <c r="K5717" s="115" t="str">
        <f t="shared" si="281"/>
        <v/>
      </c>
      <c r="L5717" s="116" t="str">
        <f t="shared" ca="1" si="282"/>
        <v>-</v>
      </c>
      <c r="M5717" s="111" t="str">
        <f>IF(E5717="","",VLOOKUP(E5717,[1]PROJECTES!$C$14:$Z$5000,21,FALSE))</f>
        <v/>
      </c>
      <c r="N5717" s="117"/>
      <c r="O5717" s="118" t="s">
        <v>222</v>
      </c>
      <c r="P5717" s="119"/>
      <c r="Q5717" s="84"/>
      <c r="R5717" s="125"/>
      <c r="S5717" s="166"/>
      <c r="T5717" s="167"/>
    </row>
    <row r="5718" spans="1:20" s="121" customFormat="1" ht="20.100000000000001" customHeight="1" x14ac:dyDescent="0.3">
      <c r="A5718" s="80"/>
      <c r="B5718" s="110" t="str">
        <f>IF(E5718="","",VLOOKUP(E5718,[1]PROJECTES!$C$14:$G$5000,2,FALSE))</f>
        <v/>
      </c>
      <c r="C5718" s="80"/>
      <c r="D5718" s="283" t="str">
        <f>IF(E5718="","",VLOOKUP(E5718,[1]PROJECTES!$C$14:$G$5000,5,FALSE))</f>
        <v/>
      </c>
      <c r="E5718" s="79"/>
      <c r="F5718" s="110" t="str">
        <f>IF(I5718="","",VLOOKUP(I5718,[1]PROJECTES!$C$14:$G$5000,2,FALSE))</f>
        <v/>
      </c>
      <c r="G5718" s="112" t="str">
        <f>IF(E5718="","",VLOOKUP(E5718,[1]PROJECTES!$C$14:$G$5000,4,FALSE))</f>
        <v/>
      </c>
      <c r="H5718" s="95"/>
      <c r="I5718" s="113" t="str">
        <f>IF(H5718="","",VLOOKUP(H5718,BD!B$2:C$16,2,FALSE))</f>
        <v/>
      </c>
      <c r="J5718" s="126"/>
      <c r="K5718" s="115" t="str">
        <f t="shared" si="281"/>
        <v/>
      </c>
      <c r="L5718" s="116" t="str">
        <f t="shared" ca="1" si="282"/>
        <v>-</v>
      </c>
      <c r="M5718" s="111" t="str">
        <f>IF(E5718="","",VLOOKUP(E5718,[1]PROJECTES!$C$14:$Z$5000,21,FALSE))</f>
        <v/>
      </c>
      <c r="N5718" s="117"/>
      <c r="O5718" s="118" t="s">
        <v>222</v>
      </c>
      <c r="P5718" s="119"/>
      <c r="Q5718" s="84"/>
      <c r="R5718" s="125"/>
      <c r="S5718" s="166"/>
      <c r="T5718" s="167"/>
    </row>
    <row r="5719" spans="1:20" s="121" customFormat="1" ht="20.100000000000001" customHeight="1" x14ac:dyDescent="0.3">
      <c r="A5719" s="80"/>
      <c r="B5719" s="110" t="str">
        <f>IF(E5719="","",VLOOKUP(E5719,[1]PROJECTES!$C$14:$G$5000,2,FALSE))</f>
        <v/>
      </c>
      <c r="C5719" s="80"/>
      <c r="D5719" s="283" t="str">
        <f>IF(E5719="","",VLOOKUP(E5719,[1]PROJECTES!$C$14:$G$5000,5,FALSE))</f>
        <v/>
      </c>
      <c r="E5719" s="79"/>
      <c r="F5719" s="110" t="str">
        <f>IF(I5719="","",VLOOKUP(I5719,[1]PROJECTES!$C$14:$G$5000,2,FALSE))</f>
        <v/>
      </c>
      <c r="G5719" s="112" t="str">
        <f>IF(E5719="","",VLOOKUP(E5719,[1]PROJECTES!$C$14:$G$5000,4,FALSE))</f>
        <v/>
      </c>
      <c r="H5719" s="95"/>
      <c r="I5719" s="113" t="str">
        <f>IF(H5719="","",VLOOKUP(H5719,BD!B$2:C$16,2,FALSE))</f>
        <v/>
      </c>
      <c r="J5719" s="114"/>
      <c r="K5719" s="115" t="str">
        <f t="shared" si="281"/>
        <v/>
      </c>
      <c r="L5719" s="116" t="str">
        <f t="shared" ca="1" si="282"/>
        <v>-</v>
      </c>
      <c r="M5719" s="111" t="str">
        <f>IF(E5719="","",VLOOKUP(E5719,[1]PROJECTES!$C$14:$Z$5000,21,FALSE))</f>
        <v/>
      </c>
      <c r="N5719" s="117"/>
      <c r="O5719" s="118" t="s">
        <v>222</v>
      </c>
      <c r="P5719" s="119"/>
      <c r="Q5719" s="84"/>
      <c r="R5719" s="125"/>
      <c r="S5719" s="166"/>
      <c r="T5719" s="167"/>
    </row>
    <row r="5720" spans="1:20" s="121" customFormat="1" ht="20.100000000000001" customHeight="1" x14ac:dyDescent="0.3">
      <c r="A5720" s="80"/>
      <c r="B5720" s="110" t="str">
        <f>IF(E5720="","",VLOOKUP(E5720,[1]PROJECTES!$C$14:$G$5000,2,FALSE))</f>
        <v/>
      </c>
      <c r="C5720" s="80"/>
      <c r="D5720" s="283" t="str">
        <f>IF(E5720="","",VLOOKUP(E5720,[1]PROJECTES!$C$14:$G$5000,5,FALSE))</f>
        <v/>
      </c>
      <c r="E5720" s="79"/>
      <c r="F5720" s="110" t="str">
        <f>IF(I5720="","",VLOOKUP(I5720,[1]PROJECTES!$C$14:$G$5000,2,FALSE))</f>
        <v/>
      </c>
      <c r="G5720" s="112" t="str">
        <f>IF(E5720="","",VLOOKUP(E5720,[1]PROJECTES!$C$14:$G$5000,4,FALSE))</f>
        <v/>
      </c>
      <c r="H5720" s="95"/>
      <c r="I5720" s="113" t="str">
        <f>IF(H5720="","",VLOOKUP(H5720,BD!B$2:C$16,2,FALSE))</f>
        <v/>
      </c>
      <c r="J5720" s="114"/>
      <c r="K5720" s="115" t="str">
        <f t="shared" si="281"/>
        <v/>
      </c>
      <c r="L5720" s="116" t="str">
        <f t="shared" ca="1" si="282"/>
        <v>-</v>
      </c>
      <c r="M5720" s="111" t="str">
        <f>IF(E5720="","",VLOOKUP(E5720,[1]PROJECTES!$C$14:$Z$5000,21,FALSE))</f>
        <v/>
      </c>
      <c r="N5720" s="117"/>
      <c r="O5720" s="118" t="s">
        <v>222</v>
      </c>
      <c r="P5720" s="119"/>
      <c r="Q5720" s="84"/>
      <c r="R5720" s="125"/>
      <c r="S5720" s="166"/>
      <c r="T5720" s="167"/>
    </row>
    <row r="5721" spans="1:20" s="121" customFormat="1" ht="20.100000000000001" customHeight="1" x14ac:dyDescent="0.3">
      <c r="A5721" s="80"/>
      <c r="B5721" s="110" t="str">
        <f>IF(E5721="","",VLOOKUP(E5721,[1]PROJECTES!$C$14:$G$5000,2,FALSE))</f>
        <v/>
      </c>
      <c r="C5721" s="80"/>
      <c r="D5721" s="283" t="str">
        <f>IF(E5721="","",VLOOKUP(E5721,[1]PROJECTES!$C$14:$G$5000,5,FALSE))</f>
        <v/>
      </c>
      <c r="E5721" s="79"/>
      <c r="F5721" s="110" t="str">
        <f>IF(I5721="","",VLOOKUP(I5721,[1]PROJECTES!$C$14:$G$5000,2,FALSE))</f>
        <v/>
      </c>
      <c r="G5721" s="112" t="str">
        <f>IF(E5721="","",VLOOKUP(E5721,[1]PROJECTES!$C$14:$G$5000,4,FALSE))</f>
        <v/>
      </c>
      <c r="H5721" s="95"/>
      <c r="I5721" s="113" t="str">
        <f>IF(H5721="","",VLOOKUP(H5721,BD!B$2:C$16,2,FALSE))</f>
        <v/>
      </c>
      <c r="J5721" s="114"/>
      <c r="K5721" s="115" t="str">
        <f t="shared" si="281"/>
        <v/>
      </c>
      <c r="L5721" s="116" t="str">
        <f t="shared" ca="1" si="282"/>
        <v>-</v>
      </c>
      <c r="M5721" s="111" t="str">
        <f>IF(E5721="","",VLOOKUP(E5721,[1]PROJECTES!$C$14:$Z$5000,21,FALSE))</f>
        <v/>
      </c>
      <c r="N5721" s="117"/>
      <c r="O5721" s="118" t="s">
        <v>222</v>
      </c>
      <c r="P5721" s="119"/>
      <c r="Q5721" s="84"/>
      <c r="R5721" s="125"/>
      <c r="S5721" s="166"/>
      <c r="T5721" s="167"/>
    </row>
    <row r="5722" spans="1:20" s="121" customFormat="1" ht="20.100000000000001" customHeight="1" x14ac:dyDescent="0.3">
      <c r="A5722" s="80"/>
      <c r="B5722" s="110" t="str">
        <f>IF(E5722="","",VLOOKUP(E5722,[1]PROJECTES!$C$14:$G$5000,2,FALSE))</f>
        <v/>
      </c>
      <c r="C5722" s="80"/>
      <c r="D5722" s="283" t="str">
        <f>IF(E5722="","",VLOOKUP(E5722,[1]PROJECTES!$C$14:$G$5000,5,FALSE))</f>
        <v/>
      </c>
      <c r="E5722" s="79"/>
      <c r="F5722" s="110" t="str">
        <f>IF(I5722="","",VLOOKUP(I5722,[1]PROJECTES!$C$14:$G$5000,2,FALSE))</f>
        <v/>
      </c>
      <c r="G5722" s="112" t="str">
        <f>IF(E5722="","",VLOOKUP(E5722,[1]PROJECTES!$C$14:$G$5000,4,FALSE))</f>
        <v/>
      </c>
      <c r="H5722" s="95"/>
      <c r="I5722" s="113" t="str">
        <f>IF(H5722="","",VLOOKUP(H5722,BD!B$2:C$16,2,FALSE))</f>
        <v/>
      </c>
      <c r="J5722" s="114"/>
      <c r="K5722" s="115" t="str">
        <f t="shared" si="281"/>
        <v/>
      </c>
      <c r="L5722" s="116" t="str">
        <f t="shared" ca="1" si="282"/>
        <v>-</v>
      </c>
      <c r="M5722" s="111" t="str">
        <f>IF(E5722="","",VLOOKUP(E5722,[1]PROJECTES!$C$14:$Z$5000,21,FALSE))</f>
        <v/>
      </c>
      <c r="N5722" s="117"/>
      <c r="O5722" s="118" t="s">
        <v>222</v>
      </c>
      <c r="P5722" s="119"/>
      <c r="Q5722" s="84"/>
      <c r="R5722" s="125"/>
      <c r="S5722" s="166"/>
      <c r="T5722" s="167"/>
    </row>
    <row r="5723" spans="1:20" s="121" customFormat="1" ht="20.100000000000001" customHeight="1" x14ac:dyDescent="0.3">
      <c r="A5723" s="80"/>
      <c r="B5723" s="110" t="str">
        <f>IF(E5723="","",VLOOKUP(E5723,[1]PROJECTES!$C$14:$G$5000,2,FALSE))</f>
        <v/>
      </c>
      <c r="C5723" s="80"/>
      <c r="D5723" s="283" t="str">
        <f>IF(E5723="","",VLOOKUP(E5723,[1]PROJECTES!$C$14:$G$5000,5,FALSE))</f>
        <v/>
      </c>
      <c r="E5723" s="79"/>
      <c r="F5723" s="110" t="str">
        <f>IF(I5723="","",VLOOKUP(I5723,[1]PROJECTES!$C$14:$G$5000,2,FALSE))</f>
        <v/>
      </c>
      <c r="G5723" s="112" t="str">
        <f>IF(E5723="","",VLOOKUP(E5723,[1]PROJECTES!$C$14:$G$5000,4,FALSE))</f>
        <v/>
      </c>
      <c r="H5723" s="95"/>
      <c r="I5723" s="113" t="str">
        <f>IF(H5723="","",VLOOKUP(H5723,BD!B$2:C$16,2,FALSE))</f>
        <v/>
      </c>
      <c r="J5723" s="114"/>
      <c r="K5723" s="115" t="str">
        <f t="shared" si="281"/>
        <v/>
      </c>
      <c r="L5723" s="116" t="str">
        <f t="shared" ca="1" si="282"/>
        <v>-</v>
      </c>
      <c r="M5723" s="111" t="str">
        <f>IF(E5723="","",VLOOKUP(E5723,[1]PROJECTES!$C$14:$Z$5000,21,FALSE))</f>
        <v/>
      </c>
      <c r="N5723" s="117"/>
      <c r="O5723" s="118" t="s">
        <v>222</v>
      </c>
      <c r="P5723" s="119"/>
      <c r="Q5723" s="84"/>
      <c r="R5723" s="125"/>
      <c r="S5723" s="166"/>
      <c r="T5723" s="167"/>
    </row>
    <row r="5724" spans="1:20" s="121" customFormat="1" ht="20.100000000000001" customHeight="1" x14ac:dyDescent="0.3">
      <c r="A5724" s="80"/>
      <c r="B5724" s="110" t="str">
        <f>IF(E5724="","",VLOOKUP(E5724,[1]PROJECTES!$C$14:$G$5000,2,FALSE))</f>
        <v/>
      </c>
      <c r="C5724" s="80"/>
      <c r="D5724" s="283" t="str">
        <f>IF(E5724="","",VLOOKUP(E5724,[1]PROJECTES!$C$14:$G$5000,5,FALSE))</f>
        <v/>
      </c>
      <c r="E5724" s="79"/>
      <c r="F5724" s="110" t="str">
        <f>IF(I5724="","",VLOOKUP(I5724,[1]PROJECTES!$C$14:$G$5000,2,FALSE))</f>
        <v/>
      </c>
      <c r="G5724" s="112" t="str">
        <f>IF(E5724="","",VLOOKUP(E5724,[1]PROJECTES!$C$14:$G$5000,4,FALSE))</f>
        <v/>
      </c>
      <c r="H5724" s="95"/>
      <c r="I5724" s="113" t="str">
        <f>IF(H5724="","",VLOOKUP(H5724,BD!B$2:C$16,2,FALSE))</f>
        <v/>
      </c>
      <c r="J5724" s="114"/>
      <c r="K5724" s="115" t="str">
        <f t="shared" si="281"/>
        <v/>
      </c>
      <c r="L5724" s="116" t="str">
        <f t="shared" ca="1" si="282"/>
        <v>-</v>
      </c>
      <c r="M5724" s="111" t="str">
        <f>IF(E5724="","",VLOOKUP(E5724,[1]PROJECTES!$C$14:$Z$5000,21,FALSE))</f>
        <v/>
      </c>
      <c r="N5724" s="117"/>
      <c r="O5724" s="118" t="s">
        <v>222</v>
      </c>
      <c r="P5724" s="119"/>
      <c r="Q5724" s="84"/>
      <c r="R5724" s="125"/>
      <c r="S5724" s="166"/>
      <c r="T5724" s="167"/>
    </row>
    <row r="5725" spans="1:20" s="121" customFormat="1" ht="20.100000000000001" customHeight="1" x14ac:dyDescent="0.3">
      <c r="A5725" s="80"/>
      <c r="B5725" s="110" t="str">
        <f>IF(E5725="","",VLOOKUP(E5725,[1]PROJECTES!$C$14:$G$5000,2,FALSE))</f>
        <v/>
      </c>
      <c r="C5725" s="80"/>
      <c r="D5725" s="283" t="str">
        <f>IF(E5725="","",VLOOKUP(E5725,[1]PROJECTES!$C$14:$G$5000,5,FALSE))</f>
        <v/>
      </c>
      <c r="E5725" s="79"/>
      <c r="F5725" s="110" t="str">
        <f>IF(I5725="","",VLOOKUP(I5725,[1]PROJECTES!$C$14:$G$5000,2,FALSE))</f>
        <v/>
      </c>
      <c r="G5725" s="112" t="str">
        <f>IF(E5725="","",VLOOKUP(E5725,[1]PROJECTES!$C$14:$G$5000,4,FALSE))</f>
        <v/>
      </c>
      <c r="H5725" s="95"/>
      <c r="I5725" s="113" t="str">
        <f>IF(H5725="","",VLOOKUP(H5725,BD!B$2:C$16,2,FALSE))</f>
        <v/>
      </c>
      <c r="J5725" s="114"/>
      <c r="K5725" s="115" t="str">
        <f t="shared" si="281"/>
        <v/>
      </c>
      <c r="L5725" s="116" t="str">
        <f t="shared" ca="1" si="282"/>
        <v>-</v>
      </c>
      <c r="M5725" s="111" t="str">
        <f>IF(E5725="","",VLOOKUP(E5725,[1]PROJECTES!$C$14:$Z$5000,21,FALSE))</f>
        <v/>
      </c>
      <c r="N5725" s="117"/>
      <c r="O5725" s="118" t="s">
        <v>222</v>
      </c>
      <c r="P5725" s="119"/>
      <c r="Q5725" s="84"/>
      <c r="R5725" s="125"/>
      <c r="S5725" s="166"/>
      <c r="T5725" s="167"/>
    </row>
    <row r="5726" spans="1:20" s="121" customFormat="1" ht="20.100000000000001" customHeight="1" x14ac:dyDescent="0.3">
      <c r="A5726" s="80"/>
      <c r="B5726" s="110" t="str">
        <f>IF(E5726="","",VLOOKUP(E5726,[1]PROJECTES!$C$14:$G$5000,2,FALSE))</f>
        <v/>
      </c>
      <c r="C5726" s="80"/>
      <c r="D5726" s="283" t="str">
        <f>IF(E5726="","",VLOOKUP(E5726,[1]PROJECTES!$C$14:$G$5000,5,FALSE))</f>
        <v/>
      </c>
      <c r="E5726" s="79"/>
      <c r="F5726" s="110" t="str">
        <f>IF(I5726="","",VLOOKUP(I5726,[1]PROJECTES!$C$14:$G$5000,2,FALSE))</f>
        <v/>
      </c>
      <c r="G5726" s="112" t="str">
        <f>IF(E5726="","",VLOOKUP(E5726,[1]PROJECTES!$C$14:$G$5000,4,FALSE))</f>
        <v/>
      </c>
      <c r="H5726" s="95"/>
      <c r="I5726" s="113" t="str">
        <f>IF(H5726="","",VLOOKUP(H5726,BD!B$2:C$16,2,FALSE))</f>
        <v/>
      </c>
      <c r="J5726" s="114"/>
      <c r="K5726" s="115" t="str">
        <f t="shared" si="281"/>
        <v/>
      </c>
      <c r="L5726" s="116" t="str">
        <f t="shared" ca="1" si="282"/>
        <v>-</v>
      </c>
      <c r="M5726" s="111" t="str">
        <f>IF(E5726="","",VLOOKUP(E5726,[1]PROJECTES!$C$14:$Z$5000,21,FALSE))</f>
        <v/>
      </c>
      <c r="N5726" s="117"/>
      <c r="O5726" s="118" t="s">
        <v>222</v>
      </c>
      <c r="P5726" s="119"/>
      <c r="Q5726" s="84"/>
      <c r="R5726" s="125"/>
      <c r="S5726" s="166"/>
      <c r="T5726" s="167"/>
    </row>
    <row r="5727" spans="1:20" s="121" customFormat="1" ht="20.100000000000001" customHeight="1" x14ac:dyDescent="0.3">
      <c r="A5727" s="80"/>
      <c r="B5727" s="110" t="str">
        <f>IF(E5727="","",VLOOKUP(E5727,[1]PROJECTES!$C$14:$G$5000,2,FALSE))</f>
        <v/>
      </c>
      <c r="C5727" s="80"/>
      <c r="D5727" s="283" t="str">
        <f>IF(E5727="","",VLOOKUP(E5727,[1]PROJECTES!$C$14:$G$5000,5,FALSE))</f>
        <v/>
      </c>
      <c r="E5727" s="79"/>
      <c r="F5727" s="110" t="str">
        <f>IF(I5727="","",VLOOKUP(I5727,[1]PROJECTES!$C$14:$G$5000,2,FALSE))</f>
        <v/>
      </c>
      <c r="G5727" s="112" t="str">
        <f>IF(E5727="","",VLOOKUP(E5727,[1]PROJECTES!$C$14:$G$5000,4,FALSE))</f>
        <v/>
      </c>
      <c r="H5727" s="95"/>
      <c r="I5727" s="113" t="str">
        <f>IF(H5727="","",VLOOKUP(H5727,BD!B$2:C$16,2,FALSE))</f>
        <v/>
      </c>
      <c r="J5727" s="114"/>
      <c r="K5727" s="115" t="str">
        <f t="shared" si="281"/>
        <v/>
      </c>
      <c r="L5727" s="116" t="str">
        <f t="shared" ca="1" si="282"/>
        <v>-</v>
      </c>
      <c r="M5727" s="111" t="str">
        <f>IF(E5727="","",VLOOKUP(E5727,[1]PROJECTES!$C$14:$Z$5000,21,FALSE))</f>
        <v/>
      </c>
      <c r="N5727" s="117"/>
      <c r="O5727" s="118" t="s">
        <v>222</v>
      </c>
      <c r="P5727" s="119"/>
      <c r="Q5727" s="84"/>
      <c r="R5727" s="125"/>
      <c r="S5727" s="166"/>
      <c r="T5727" s="167"/>
    </row>
    <row r="5728" spans="1:20" s="121" customFormat="1" ht="20.100000000000001" customHeight="1" x14ac:dyDescent="0.3">
      <c r="A5728" s="80"/>
      <c r="B5728" s="110" t="str">
        <f>IF(E5728="","",VLOOKUP(E5728,[1]PROJECTES!$C$14:$G$5000,2,FALSE))</f>
        <v/>
      </c>
      <c r="C5728" s="80"/>
      <c r="D5728" s="283" t="str">
        <f>IF(E5728="","",VLOOKUP(E5728,[1]PROJECTES!$C$14:$G$5000,5,FALSE))</f>
        <v/>
      </c>
      <c r="E5728" s="79"/>
      <c r="F5728" s="110" t="str">
        <f>IF(I5728="","",VLOOKUP(I5728,[1]PROJECTES!$C$14:$G$5000,2,FALSE))</f>
        <v/>
      </c>
      <c r="G5728" s="112" t="str">
        <f>IF(E5728="","",VLOOKUP(E5728,[1]PROJECTES!$C$14:$G$5000,4,FALSE))</f>
        <v/>
      </c>
      <c r="H5728" s="95"/>
      <c r="I5728" s="113" t="str">
        <f>IF(H5728="","",VLOOKUP(H5728,BD!B$2:C$16,2,FALSE))</f>
        <v/>
      </c>
      <c r="J5728" s="114"/>
      <c r="K5728" s="115" t="str">
        <f t="shared" si="281"/>
        <v/>
      </c>
      <c r="L5728" s="116" t="str">
        <f t="shared" ca="1" si="282"/>
        <v>-</v>
      </c>
      <c r="M5728" s="111" t="str">
        <f>IF(E5728="","",VLOOKUP(E5728,[1]PROJECTES!$C$14:$Z$5000,21,FALSE))</f>
        <v/>
      </c>
      <c r="N5728" s="117"/>
      <c r="O5728" s="118" t="s">
        <v>222</v>
      </c>
      <c r="P5728" s="119"/>
      <c r="Q5728" s="84"/>
      <c r="R5728" s="125"/>
      <c r="S5728" s="166"/>
      <c r="T5728" s="167"/>
    </row>
    <row r="5729" spans="1:22" s="121" customFormat="1" ht="20.100000000000001" customHeight="1" x14ac:dyDescent="0.3">
      <c r="A5729" s="80"/>
      <c r="B5729" s="110" t="str">
        <f>IF(E5729="","",VLOOKUP(E5729,[1]PROJECTES!$C$14:$G$5000,2,FALSE))</f>
        <v/>
      </c>
      <c r="C5729" s="80"/>
      <c r="D5729" s="283" t="str">
        <f>IF(E5729="","",VLOOKUP(E5729,[1]PROJECTES!$C$14:$G$5000,5,FALSE))</f>
        <v/>
      </c>
      <c r="E5729" s="79"/>
      <c r="F5729" s="110" t="str">
        <f>IF(I5729="","",VLOOKUP(I5729,[1]PROJECTES!$C$14:$G$5000,2,FALSE))</f>
        <v/>
      </c>
      <c r="G5729" s="112" t="str">
        <f>IF(E5729="","",VLOOKUP(E5729,[1]PROJECTES!$C$14:$G$5000,4,FALSE))</f>
        <v/>
      </c>
      <c r="H5729" s="95"/>
      <c r="I5729" s="113" t="str">
        <f>IF(H5729="","",VLOOKUP(H5729,BD!B$2:C$16,2,FALSE))</f>
        <v/>
      </c>
      <c r="J5729" s="114"/>
      <c r="K5729" s="115" t="str">
        <f t="shared" si="281"/>
        <v/>
      </c>
      <c r="L5729" s="116" t="str">
        <f t="shared" ca="1" si="282"/>
        <v>-</v>
      </c>
      <c r="M5729" s="111" t="str">
        <f>IF(E5729="","",VLOOKUP(E5729,[1]PROJECTES!$C$14:$Z$5000,21,FALSE))</f>
        <v/>
      </c>
      <c r="N5729" s="117"/>
      <c r="O5729" s="118" t="s">
        <v>222</v>
      </c>
      <c r="P5729" s="119"/>
      <c r="Q5729" s="84"/>
      <c r="R5729" s="125"/>
      <c r="S5729" s="166"/>
      <c r="T5729" s="167"/>
    </row>
    <row r="5730" spans="1:22" s="121" customFormat="1" ht="20.100000000000001" customHeight="1" x14ac:dyDescent="0.3">
      <c r="A5730" s="80"/>
      <c r="B5730" s="110" t="str">
        <f>IF(E5730="","",VLOOKUP(E5730,[1]PROJECTES!$C$14:$G$5000,2,FALSE))</f>
        <v/>
      </c>
      <c r="C5730" s="80"/>
      <c r="D5730" s="283" t="str">
        <f>IF(E5730="","",VLOOKUP(E5730,[1]PROJECTES!$C$14:$G$5000,5,FALSE))</f>
        <v/>
      </c>
      <c r="E5730" s="79"/>
      <c r="F5730" s="110" t="str">
        <f>IF(I5730="","",VLOOKUP(I5730,[1]PROJECTES!$C$14:$G$5000,2,FALSE))</f>
        <v/>
      </c>
      <c r="G5730" s="112" t="str">
        <f>IF(E5730="","",VLOOKUP(E5730,[1]PROJECTES!$C$14:$G$5000,4,FALSE))</f>
        <v/>
      </c>
      <c r="H5730" s="95"/>
      <c r="I5730" s="113" t="str">
        <f>IF(H5730="","",VLOOKUP(H5730,BD!B$2:C$16,2,FALSE))</f>
        <v/>
      </c>
      <c r="J5730" s="114"/>
      <c r="K5730" s="115" t="str">
        <f t="shared" si="281"/>
        <v/>
      </c>
      <c r="L5730" s="116" t="str">
        <f t="shared" ca="1" si="282"/>
        <v>-</v>
      </c>
      <c r="M5730" s="111" t="str">
        <f>IF(E5730="","",VLOOKUP(E5730,[1]PROJECTES!$C$14:$Z$5000,21,FALSE))</f>
        <v/>
      </c>
      <c r="N5730" s="117"/>
      <c r="O5730" s="118" t="s">
        <v>222</v>
      </c>
      <c r="P5730" s="119"/>
      <c r="Q5730" s="84"/>
      <c r="R5730" s="125"/>
      <c r="S5730" s="166"/>
      <c r="T5730" s="167"/>
    </row>
    <row r="5731" spans="1:22" s="121" customFormat="1" ht="20.100000000000001" customHeight="1" x14ac:dyDescent="0.3">
      <c r="A5731" s="80"/>
      <c r="B5731" s="110" t="str">
        <f>IF(E5731="","",VLOOKUP(E5731,[1]PROJECTES!$C$14:$G$5000,2,FALSE))</f>
        <v/>
      </c>
      <c r="C5731" s="80"/>
      <c r="D5731" s="283" t="str">
        <f>IF(E5731="","",VLOOKUP(E5731,[1]PROJECTES!$C$14:$G$5000,5,FALSE))</f>
        <v/>
      </c>
      <c r="E5731" s="79"/>
      <c r="F5731" s="110" t="str">
        <f>IF(I5731="","",VLOOKUP(I5731,[1]PROJECTES!$C$14:$G$5000,2,FALSE))</f>
        <v/>
      </c>
      <c r="G5731" s="112" t="str">
        <f>IF(E5731="","",VLOOKUP(E5731,[1]PROJECTES!$C$14:$G$5000,4,FALSE))</f>
        <v/>
      </c>
      <c r="H5731" s="95"/>
      <c r="I5731" s="113" t="str">
        <f>IF(H5731="","",VLOOKUP(H5731,BD!B$2:C$16,2,FALSE))</f>
        <v/>
      </c>
      <c r="J5731" s="114"/>
      <c r="K5731" s="115" t="str">
        <f t="shared" si="281"/>
        <v/>
      </c>
      <c r="L5731" s="116" t="str">
        <f t="shared" ca="1" si="282"/>
        <v>-</v>
      </c>
      <c r="M5731" s="111" t="str">
        <f>IF(E5731="","",VLOOKUP(E5731,[1]PROJECTES!$C$14:$Z$5000,21,FALSE))</f>
        <v/>
      </c>
      <c r="N5731" s="117"/>
      <c r="O5731" s="118" t="s">
        <v>222</v>
      </c>
      <c r="P5731" s="119"/>
      <c r="Q5731" s="84"/>
      <c r="R5731" s="125"/>
      <c r="S5731" s="166"/>
      <c r="T5731" s="167"/>
    </row>
    <row r="5732" spans="1:22" s="121" customFormat="1" ht="20.100000000000001" customHeight="1" x14ac:dyDescent="0.3">
      <c r="A5732" s="80"/>
      <c r="B5732" s="110" t="str">
        <f>IF(E5732="","",VLOOKUP(E5732,[1]PROJECTES!$C$14:$G$5000,2,FALSE))</f>
        <v/>
      </c>
      <c r="C5732" s="80"/>
      <c r="D5732" s="283" t="str">
        <f>IF(E5732="","",VLOOKUP(E5732,[1]PROJECTES!$C$14:$G$5000,5,FALSE))</f>
        <v/>
      </c>
      <c r="E5732" s="79"/>
      <c r="F5732" s="110" t="str">
        <f>IF(I5732="","",VLOOKUP(I5732,[1]PROJECTES!$C$14:$G$5000,2,FALSE))</f>
        <v/>
      </c>
      <c r="G5732" s="112" t="str">
        <f>IF(E5732="","",VLOOKUP(E5732,[1]PROJECTES!$C$14:$G$5000,4,FALSE))</f>
        <v/>
      </c>
      <c r="H5732" s="95"/>
      <c r="I5732" s="113" t="str">
        <f>IF(H5732="","",VLOOKUP(H5732,BD!B$2:C$16,2,FALSE))</f>
        <v/>
      </c>
      <c r="J5732" s="114"/>
      <c r="K5732" s="115" t="str">
        <f t="shared" si="281"/>
        <v/>
      </c>
      <c r="L5732" s="116" t="str">
        <f t="shared" ca="1" si="282"/>
        <v>-</v>
      </c>
      <c r="M5732" s="111" t="str">
        <f>IF(E5732="","",VLOOKUP(E5732,[1]PROJECTES!$C$14:$Z$5000,21,FALSE))</f>
        <v/>
      </c>
      <c r="N5732" s="117"/>
      <c r="O5732" s="118" t="s">
        <v>222</v>
      </c>
      <c r="P5732" s="119"/>
      <c r="Q5732" s="84"/>
      <c r="R5732" s="125"/>
      <c r="S5732" s="166"/>
      <c r="T5732" s="167"/>
    </row>
    <row r="5733" spans="1:22" s="121" customFormat="1" ht="20.100000000000001" customHeight="1" x14ac:dyDescent="0.3">
      <c r="A5733" s="80"/>
      <c r="B5733" s="110" t="str">
        <f>IF(E5733="","",VLOOKUP(E5733,[1]PROJECTES!$C$14:$G$5000,2,FALSE))</f>
        <v/>
      </c>
      <c r="C5733" s="80"/>
      <c r="D5733" s="283" t="str">
        <f>IF(E5733="","",VLOOKUP(E5733,[1]PROJECTES!$C$14:$G$5000,5,FALSE))</f>
        <v/>
      </c>
      <c r="E5733" s="79"/>
      <c r="F5733" s="110" t="str">
        <f>IF(I5733="","",VLOOKUP(I5733,[1]PROJECTES!$C$14:$G$5000,2,FALSE))</f>
        <v/>
      </c>
      <c r="G5733" s="112" t="str">
        <f>IF(E5733="","",VLOOKUP(E5733,[1]PROJECTES!$C$14:$G$5000,4,FALSE))</f>
        <v/>
      </c>
      <c r="H5733" s="95"/>
      <c r="I5733" s="113" t="str">
        <f>IF(H5733="","",VLOOKUP(H5733,BD!B$2:C$16,2,FALSE))</f>
        <v/>
      </c>
      <c r="J5733" s="114"/>
      <c r="K5733" s="115" t="str">
        <f t="shared" si="281"/>
        <v/>
      </c>
      <c r="L5733" s="116" t="str">
        <f t="shared" ca="1" si="282"/>
        <v>-</v>
      </c>
      <c r="M5733" s="111" t="str">
        <f>IF(E5733="","",VLOOKUP(E5733,[1]PROJECTES!$C$14:$Z$5000,21,FALSE))</f>
        <v/>
      </c>
      <c r="N5733" s="117"/>
      <c r="O5733" s="118" t="s">
        <v>222</v>
      </c>
      <c r="P5733" s="119"/>
      <c r="Q5733" s="84"/>
      <c r="R5733" s="125"/>
      <c r="S5733" s="166"/>
      <c r="T5733" s="167"/>
    </row>
    <row r="5734" spans="1:22" s="121" customFormat="1" ht="20.100000000000001" customHeight="1" x14ac:dyDescent="0.3">
      <c r="A5734" s="80"/>
      <c r="B5734" s="110" t="str">
        <f>IF(E5734="","",VLOOKUP(E5734,[1]PROJECTES!$C$14:$G$5000,2,FALSE))</f>
        <v/>
      </c>
      <c r="C5734" s="80"/>
      <c r="D5734" s="283" t="str">
        <f>IF(E5734="","",VLOOKUP(E5734,[1]PROJECTES!$C$14:$G$5000,5,FALSE))</f>
        <v/>
      </c>
      <c r="E5734" s="79"/>
      <c r="F5734" s="110" t="str">
        <f>IF(I5734="","",VLOOKUP(I5734,[1]PROJECTES!$C$14:$G$5000,2,FALSE))</f>
        <v/>
      </c>
      <c r="G5734" s="112" t="str">
        <f>IF(E5734="","",VLOOKUP(E5734,[1]PROJECTES!$C$14:$G$5000,4,FALSE))</f>
        <v/>
      </c>
      <c r="H5734" s="95"/>
      <c r="I5734" s="113" t="str">
        <f>IF(H5734="","",VLOOKUP(H5734,BD!B$2:C$16,2,FALSE))</f>
        <v/>
      </c>
      <c r="J5734" s="114"/>
      <c r="K5734" s="115" t="str">
        <f t="shared" si="281"/>
        <v/>
      </c>
      <c r="L5734" s="116" t="str">
        <f t="shared" ca="1" si="282"/>
        <v>-</v>
      </c>
      <c r="M5734" s="111" t="str">
        <f>IF(E5734="","",VLOOKUP(E5734,[1]PROJECTES!$C$14:$Z$5000,21,FALSE))</f>
        <v/>
      </c>
      <c r="N5734" s="117"/>
      <c r="O5734" s="118" t="s">
        <v>222</v>
      </c>
      <c r="P5734" s="119"/>
      <c r="Q5734" s="84"/>
      <c r="R5734" s="125"/>
      <c r="S5734" s="166"/>
      <c r="T5734" s="167"/>
    </row>
    <row r="5735" spans="1:22" s="121" customFormat="1" ht="20.100000000000001" customHeight="1" x14ac:dyDescent="0.3">
      <c r="A5735" s="80"/>
      <c r="B5735" s="110" t="str">
        <f>IF(E5735="","",VLOOKUP(E5735,[1]PROJECTES!$C$14:$G$5000,2,FALSE))</f>
        <v/>
      </c>
      <c r="C5735" s="80"/>
      <c r="D5735" s="283" t="str">
        <f>IF(E5735="","",VLOOKUP(E5735,[1]PROJECTES!$C$14:$G$5000,5,FALSE))</f>
        <v/>
      </c>
      <c r="E5735" s="79"/>
      <c r="F5735" s="110" t="str">
        <f>IF(I5735="","",VLOOKUP(I5735,[1]PROJECTES!$C$14:$G$5000,2,FALSE))</f>
        <v/>
      </c>
      <c r="G5735" s="112" t="str">
        <f>IF(E5735="","",VLOOKUP(E5735,[1]PROJECTES!$C$14:$G$5000,4,FALSE))</f>
        <v/>
      </c>
      <c r="H5735" s="95"/>
      <c r="I5735" s="113" t="str">
        <f>IF(H5735="","",VLOOKUP(H5735,BD!B$2:C$16,2,FALSE))</f>
        <v/>
      </c>
      <c r="J5735" s="114"/>
      <c r="K5735" s="115" t="str">
        <f t="shared" si="281"/>
        <v/>
      </c>
      <c r="L5735" s="116" t="str">
        <f t="shared" ca="1" si="282"/>
        <v>-</v>
      </c>
      <c r="M5735" s="111" t="str">
        <f>IF(E5735="","",VLOOKUP(E5735,[1]PROJECTES!$C$14:$Z$5000,21,FALSE))</f>
        <v/>
      </c>
      <c r="N5735" s="117"/>
      <c r="O5735" s="118" t="s">
        <v>222</v>
      </c>
      <c r="P5735" s="119"/>
      <c r="Q5735" s="84"/>
      <c r="R5735" s="125"/>
      <c r="S5735" s="166"/>
      <c r="T5735" s="167"/>
    </row>
    <row r="5736" spans="1:22" s="121" customFormat="1" ht="20.100000000000001" customHeight="1" x14ac:dyDescent="0.3">
      <c r="A5736" s="80"/>
      <c r="B5736" s="110" t="str">
        <f>IF(E5736="","",VLOOKUP(E5736,[1]PROJECTES!$C$14:$G$5000,2,FALSE))</f>
        <v/>
      </c>
      <c r="C5736" s="80"/>
      <c r="D5736" s="283" t="str">
        <f>IF(E5736="","",VLOOKUP(E5736,[1]PROJECTES!$C$14:$G$5000,5,FALSE))</f>
        <v/>
      </c>
      <c r="E5736" s="79"/>
      <c r="F5736" s="110" t="str">
        <f>IF(I5736="","",VLOOKUP(I5736,[1]PROJECTES!$C$14:$G$5000,2,FALSE))</f>
        <v/>
      </c>
      <c r="G5736" s="112" t="str">
        <f>IF(E5736="","",VLOOKUP(E5736,[1]PROJECTES!$C$14:$G$5000,4,FALSE))</f>
        <v/>
      </c>
      <c r="H5736" s="95"/>
      <c r="I5736" s="113" t="str">
        <f>IF(H5736="","",VLOOKUP(H5736,BD!B$2:C$16,2,FALSE))</f>
        <v/>
      </c>
      <c r="J5736" s="114"/>
      <c r="K5736" s="115" t="str">
        <f t="shared" si="281"/>
        <v/>
      </c>
      <c r="L5736" s="116" t="str">
        <f t="shared" ca="1" si="282"/>
        <v>-</v>
      </c>
      <c r="M5736" s="111" t="str">
        <f>IF(E5736="","",VLOOKUP(E5736,[1]PROJECTES!$C$14:$Z$5000,21,FALSE))</f>
        <v/>
      </c>
      <c r="N5736" s="117"/>
      <c r="O5736" s="118" t="s">
        <v>222</v>
      </c>
      <c r="P5736" s="119"/>
      <c r="Q5736" s="84"/>
      <c r="R5736" s="125"/>
      <c r="S5736" s="166"/>
      <c r="T5736" s="167"/>
    </row>
    <row r="5737" spans="1:22" s="121" customFormat="1" ht="20.100000000000001" customHeight="1" x14ac:dyDescent="0.3">
      <c r="A5737" s="80"/>
      <c r="B5737" s="110" t="str">
        <f>IF(E5737="","",VLOOKUP(E5737,[1]PROJECTES!$C$14:$G$5000,2,FALSE))</f>
        <v/>
      </c>
      <c r="C5737" s="80"/>
      <c r="D5737" s="283" t="str">
        <f>IF(E5737="","",VLOOKUP(E5737,[1]PROJECTES!$C$14:$G$5000,5,FALSE))</f>
        <v/>
      </c>
      <c r="E5737" s="79"/>
      <c r="F5737" s="110" t="str">
        <f>IF(I5737="","",VLOOKUP(I5737,[1]PROJECTES!$C$14:$G$5000,2,FALSE))</f>
        <v/>
      </c>
      <c r="G5737" s="112" t="str">
        <f>IF(E5737="","",VLOOKUP(E5737,[1]PROJECTES!$C$14:$G$5000,4,FALSE))</f>
        <v/>
      </c>
      <c r="H5737" s="95"/>
      <c r="I5737" s="113" t="str">
        <f>IF(H5737="","",VLOOKUP(H5737,BD!B$2:C$16,2,FALSE))</f>
        <v/>
      </c>
      <c r="J5737" s="114"/>
      <c r="K5737" s="115" t="str">
        <f t="shared" si="281"/>
        <v/>
      </c>
      <c r="L5737" s="116" t="str">
        <f t="shared" ca="1" si="282"/>
        <v>-</v>
      </c>
      <c r="M5737" s="111" t="str">
        <f>IF(E5737="","",VLOOKUP(E5737,[1]PROJECTES!$C$14:$Z$5000,21,FALSE))</f>
        <v/>
      </c>
      <c r="N5737" s="117"/>
      <c r="O5737" s="118" t="s">
        <v>222</v>
      </c>
      <c r="P5737" s="119"/>
      <c r="Q5737" s="84"/>
      <c r="R5737" s="125"/>
      <c r="S5737" s="166"/>
      <c r="T5737" s="167"/>
    </row>
    <row r="5738" spans="1:22" s="121" customFormat="1" ht="20.100000000000001" customHeight="1" x14ac:dyDescent="0.3">
      <c r="A5738" s="80"/>
      <c r="B5738" s="110" t="str">
        <f>IF(E5738="","",VLOOKUP(E5738,[1]PROJECTES!$C$14:$G$5000,2,FALSE))</f>
        <v/>
      </c>
      <c r="C5738" s="80"/>
      <c r="D5738" s="283" t="str">
        <f>IF(E5738="","",VLOOKUP(E5738,[1]PROJECTES!$C$14:$G$5000,5,FALSE))</f>
        <v/>
      </c>
      <c r="E5738" s="79"/>
      <c r="F5738" s="110" t="str">
        <f>IF(I5738="","",VLOOKUP(I5738,[1]PROJECTES!$C$14:$G$5000,2,FALSE))</f>
        <v/>
      </c>
      <c r="G5738" s="112" t="str">
        <f>IF(E5738="","",VLOOKUP(E5738,[1]PROJECTES!$C$14:$G$5000,4,FALSE))</f>
        <v/>
      </c>
      <c r="H5738" s="95"/>
      <c r="I5738" s="113" t="str">
        <f>IF(H5738="","",VLOOKUP(H5738,BD!B$2:C$16,2,FALSE))</f>
        <v/>
      </c>
      <c r="J5738" s="114"/>
      <c r="K5738" s="115" t="str">
        <f t="shared" si="281"/>
        <v/>
      </c>
      <c r="L5738" s="116" t="str">
        <f t="shared" ca="1" si="282"/>
        <v>-</v>
      </c>
      <c r="M5738" s="111" t="str">
        <f>IF(E5738="","",VLOOKUP(E5738,[1]PROJECTES!$C$14:$Z$5000,21,FALSE))</f>
        <v/>
      </c>
      <c r="N5738" s="117"/>
      <c r="O5738" s="118" t="s">
        <v>222</v>
      </c>
      <c r="P5738" s="119"/>
      <c r="Q5738" s="84"/>
      <c r="R5738" s="125"/>
      <c r="S5738" s="166"/>
      <c r="T5738" s="167"/>
    </row>
    <row r="5739" spans="1:22" s="121" customFormat="1" ht="20.100000000000001" customHeight="1" x14ac:dyDescent="0.3">
      <c r="A5739" s="80"/>
      <c r="B5739" s="110" t="str">
        <f>IF(E5739="","",VLOOKUP(E5739,[1]PROJECTES!$C$14:$G$5000,2,FALSE))</f>
        <v/>
      </c>
      <c r="C5739" s="80"/>
      <c r="D5739" s="283" t="str">
        <f>IF(E5739="","",VLOOKUP(E5739,[1]PROJECTES!$C$14:$G$5000,5,FALSE))</f>
        <v/>
      </c>
      <c r="E5739" s="79"/>
      <c r="F5739" s="110" t="str">
        <f>IF(I5739="","",VLOOKUP(I5739,[1]PROJECTES!$C$14:$G$5000,2,FALSE))</f>
        <v/>
      </c>
      <c r="G5739" s="112" t="str">
        <f>IF(E5739="","",VLOOKUP(E5739,[1]PROJECTES!$C$14:$G$5000,4,FALSE))</f>
        <v/>
      </c>
      <c r="H5739" s="95"/>
      <c r="I5739" s="113" t="str">
        <f>IF(H5739="","",VLOOKUP(H5739,BD!B$2:C$16,2,FALSE))</f>
        <v/>
      </c>
      <c r="J5739" s="114"/>
      <c r="K5739" s="115" t="str">
        <f t="shared" si="281"/>
        <v/>
      </c>
      <c r="L5739" s="116" t="str">
        <f t="shared" ca="1" si="282"/>
        <v>-</v>
      </c>
      <c r="M5739" s="111" t="str">
        <f>IF(E5739="","",VLOOKUP(E5739,[1]PROJECTES!$C$14:$Z$5000,21,FALSE))</f>
        <v/>
      </c>
      <c r="N5739" s="117"/>
      <c r="O5739" s="118" t="s">
        <v>222</v>
      </c>
      <c r="P5739" s="119"/>
      <c r="Q5739" s="84"/>
      <c r="R5739" s="125"/>
      <c r="S5739" s="166"/>
      <c r="T5739" s="167"/>
    </row>
    <row r="5740" spans="1:22" s="121" customFormat="1" ht="20.100000000000001" customHeight="1" x14ac:dyDescent="0.3">
      <c r="A5740" s="80"/>
      <c r="B5740" s="110" t="str">
        <f>IF(E5740="","",VLOOKUP(E5740,[1]PROJECTES!$C$14:$G$5000,2,FALSE))</f>
        <v/>
      </c>
      <c r="C5740" s="80"/>
      <c r="D5740" s="283" t="str">
        <f>IF(E5740="","",VLOOKUP(E5740,[1]PROJECTES!$C$14:$G$5000,5,FALSE))</f>
        <v/>
      </c>
      <c r="E5740" s="79"/>
      <c r="F5740" s="110" t="str">
        <f>IF(I5740="","",VLOOKUP(I5740,[1]PROJECTES!$C$14:$G$5000,2,FALSE))</f>
        <v/>
      </c>
      <c r="G5740" s="112" t="str">
        <f>IF(E5740="","",VLOOKUP(E5740,[1]PROJECTES!$C$14:$G$5000,4,FALSE))</f>
        <v/>
      </c>
      <c r="H5740" s="95"/>
      <c r="I5740" s="113" t="str">
        <f>IF(H5740="","",VLOOKUP(H5740,BD!B$2:C$16,2,FALSE))</f>
        <v/>
      </c>
      <c r="J5740" s="114"/>
      <c r="K5740" s="115" t="str">
        <f t="shared" si="281"/>
        <v/>
      </c>
      <c r="L5740" s="116" t="str">
        <f t="shared" ca="1" si="282"/>
        <v>-</v>
      </c>
      <c r="M5740" s="111" t="str">
        <f>IF(E5740="","",VLOOKUP(E5740,[1]PROJECTES!$C$14:$Z$5000,21,FALSE))</f>
        <v/>
      </c>
      <c r="N5740" s="117"/>
      <c r="O5740" s="118" t="s">
        <v>222</v>
      </c>
      <c r="P5740" s="119"/>
      <c r="Q5740" s="84"/>
      <c r="R5740" s="125"/>
      <c r="S5740" s="166"/>
      <c r="T5740" s="167"/>
    </row>
    <row r="5741" spans="1:22" s="121" customFormat="1" ht="20.100000000000001" customHeight="1" x14ac:dyDescent="0.3">
      <c r="A5741" s="80"/>
      <c r="B5741" s="110" t="str">
        <f>IF(E5741="","",VLOOKUP(E5741,[1]PROJECTES!$C$14:$G$5000,2,FALSE))</f>
        <v/>
      </c>
      <c r="C5741" s="80"/>
      <c r="D5741" s="283" t="str">
        <f>IF(E5741="","",VLOOKUP(E5741,[1]PROJECTES!$C$14:$G$5000,5,FALSE))</f>
        <v/>
      </c>
      <c r="E5741" s="79"/>
      <c r="F5741" s="110" t="str">
        <f>IF(I5741="","",VLOOKUP(I5741,[1]PROJECTES!$C$14:$G$5000,2,FALSE))</f>
        <v/>
      </c>
      <c r="G5741" s="112" t="str">
        <f>IF(E5741="","",VLOOKUP(E5741,[1]PROJECTES!$C$14:$G$5000,4,FALSE))</f>
        <v/>
      </c>
      <c r="H5741" s="95"/>
      <c r="I5741" s="113" t="str">
        <f>IF(H5741="","",VLOOKUP(H5741,BD!B$2:C$16,2,FALSE))</f>
        <v/>
      </c>
      <c r="J5741" s="114"/>
      <c r="K5741" s="115" t="str">
        <f t="shared" si="281"/>
        <v/>
      </c>
      <c r="L5741" s="116" t="str">
        <f t="shared" ca="1" si="282"/>
        <v>-</v>
      </c>
      <c r="M5741" s="111" t="str">
        <f>IF(E5741="","",VLOOKUP(E5741,[1]PROJECTES!$C$14:$Z$5000,21,FALSE))</f>
        <v/>
      </c>
      <c r="N5741" s="117"/>
      <c r="O5741" s="118" t="s">
        <v>222</v>
      </c>
      <c r="P5741" s="119"/>
      <c r="Q5741" s="84"/>
      <c r="R5741" s="179"/>
      <c r="S5741" s="166"/>
      <c r="T5741" s="167"/>
      <c r="V5741" s="260"/>
    </row>
    <row r="5742" spans="1:22" s="121" customFormat="1" ht="20.100000000000001" customHeight="1" x14ac:dyDescent="0.3">
      <c r="A5742" s="80"/>
      <c r="B5742" s="110" t="str">
        <f>IF(E5742="","",VLOOKUP(E5742,[1]PROJECTES!$C$14:$G$5000,2,FALSE))</f>
        <v/>
      </c>
      <c r="C5742" s="80"/>
      <c r="D5742" s="283" t="str">
        <f>IF(E5742="","",VLOOKUP(E5742,[1]PROJECTES!$C$14:$G$5000,5,FALSE))</f>
        <v/>
      </c>
      <c r="E5742" s="79"/>
      <c r="F5742" s="110" t="str">
        <f>IF(I5742="","",VLOOKUP(I5742,[1]PROJECTES!$C$14:$G$5000,2,FALSE))</f>
        <v/>
      </c>
      <c r="G5742" s="112" t="str">
        <f>IF(E5742="","",VLOOKUP(E5742,[1]PROJECTES!$C$14:$G$5000,4,FALSE))</f>
        <v/>
      </c>
      <c r="H5742" s="95"/>
      <c r="I5742" s="113" t="str">
        <f>IF(H5742="","",VLOOKUP(H5742,BD!B$2:C$16,2,FALSE))</f>
        <v/>
      </c>
      <c r="J5742" s="114"/>
      <c r="K5742" s="115" t="str">
        <f t="shared" si="281"/>
        <v/>
      </c>
      <c r="L5742" s="116" t="str">
        <f t="shared" ca="1" si="282"/>
        <v>-</v>
      </c>
      <c r="M5742" s="111" t="str">
        <f>IF(E5742="","",VLOOKUP(E5742,[1]PROJECTES!$C$14:$Z$5000,21,FALSE))</f>
        <v/>
      </c>
      <c r="N5742" s="117"/>
      <c r="O5742" s="118" t="s">
        <v>222</v>
      </c>
      <c r="P5742" s="119"/>
      <c r="Q5742" s="84"/>
      <c r="R5742" s="125"/>
      <c r="S5742" s="166"/>
      <c r="T5742" s="167"/>
    </row>
    <row r="5743" spans="1:22" s="121" customFormat="1" ht="20.100000000000001" customHeight="1" x14ac:dyDescent="0.3">
      <c r="A5743" s="80"/>
      <c r="B5743" s="110" t="str">
        <f>IF(E5743="","",VLOOKUP(E5743,[1]PROJECTES!$C$14:$G$5000,2,FALSE))</f>
        <v/>
      </c>
      <c r="C5743" s="80"/>
      <c r="D5743" s="283" t="str">
        <f>IF(E5743="","",VLOOKUP(E5743,[1]PROJECTES!$C$14:$G$5000,5,FALSE))</f>
        <v/>
      </c>
      <c r="E5743" s="79"/>
      <c r="F5743" s="110" t="str">
        <f>IF(I5743="","",VLOOKUP(I5743,[1]PROJECTES!$C$14:$G$5000,2,FALSE))</f>
        <v/>
      </c>
      <c r="G5743" s="112" t="str">
        <f>IF(E5743="","",VLOOKUP(E5743,[1]PROJECTES!$C$14:$G$5000,4,FALSE))</f>
        <v/>
      </c>
      <c r="H5743" s="95"/>
      <c r="I5743" s="113" t="str">
        <f>IF(H5743="","",VLOOKUP(H5743,BD!B$2:C$16,2,FALSE))</f>
        <v/>
      </c>
      <c r="J5743" s="114"/>
      <c r="K5743" s="115" t="str">
        <f t="shared" si="281"/>
        <v/>
      </c>
      <c r="L5743" s="116" t="str">
        <f t="shared" ca="1" si="282"/>
        <v>-</v>
      </c>
      <c r="M5743" s="111" t="str">
        <f>IF(E5743="","",VLOOKUP(E5743,[1]PROJECTES!$C$14:$Z$5000,21,FALSE))</f>
        <v/>
      </c>
      <c r="N5743" s="117"/>
      <c r="O5743" s="118" t="s">
        <v>222</v>
      </c>
      <c r="P5743" s="119"/>
      <c r="Q5743" s="84"/>
      <c r="R5743" s="125"/>
      <c r="S5743" s="166"/>
      <c r="T5743" s="167"/>
    </row>
    <row r="5744" spans="1:22" s="121" customFormat="1" ht="20.100000000000001" customHeight="1" x14ac:dyDescent="0.3">
      <c r="A5744" s="80"/>
      <c r="B5744" s="110" t="str">
        <f>IF(E5744="","",VLOOKUP(E5744,[1]PROJECTES!$C$14:$G$5000,2,FALSE))</f>
        <v/>
      </c>
      <c r="C5744" s="80"/>
      <c r="D5744" s="283" t="str">
        <f>IF(E5744="","",VLOOKUP(E5744,[1]PROJECTES!$C$14:$G$5000,5,FALSE))</f>
        <v/>
      </c>
      <c r="E5744" s="79"/>
      <c r="F5744" s="110" t="str">
        <f>IF(I5744="","",VLOOKUP(I5744,[1]PROJECTES!$C$14:$G$5000,2,FALSE))</f>
        <v/>
      </c>
      <c r="G5744" s="112" t="str">
        <f>IF(E5744="","",VLOOKUP(E5744,[1]PROJECTES!$C$14:$G$5000,4,FALSE))</f>
        <v/>
      </c>
      <c r="H5744" s="95"/>
      <c r="I5744" s="113" t="str">
        <f>IF(H5744="","",VLOOKUP(H5744,BD!B$2:C$16,2,FALSE))</f>
        <v/>
      </c>
      <c r="J5744" s="114"/>
      <c r="K5744" s="115" t="str">
        <f t="shared" si="281"/>
        <v/>
      </c>
      <c r="L5744" s="116" t="str">
        <f t="shared" ca="1" si="282"/>
        <v>-</v>
      </c>
      <c r="M5744" s="111" t="str">
        <f>IF(E5744="","",VLOOKUP(E5744,[1]PROJECTES!$C$14:$Z$5000,21,FALSE))</f>
        <v/>
      </c>
      <c r="N5744" s="117"/>
      <c r="O5744" s="118" t="s">
        <v>222</v>
      </c>
      <c r="P5744" s="119"/>
      <c r="Q5744" s="84"/>
      <c r="R5744" s="125"/>
      <c r="S5744" s="166"/>
      <c r="T5744" s="167"/>
    </row>
    <row r="5745" spans="1:20" s="121" customFormat="1" ht="20.100000000000001" customHeight="1" x14ac:dyDescent="0.3">
      <c r="A5745" s="80"/>
      <c r="B5745" s="110" t="str">
        <f>IF(E5745="","",VLOOKUP(E5745,[1]PROJECTES!$C$14:$G$5000,2,FALSE))</f>
        <v/>
      </c>
      <c r="C5745" s="80"/>
      <c r="D5745" s="283" t="str">
        <f>IF(E5745="","",VLOOKUP(E5745,[1]PROJECTES!$C$14:$G$5000,5,FALSE))</f>
        <v/>
      </c>
      <c r="E5745" s="79"/>
      <c r="F5745" s="110" t="str">
        <f>IF(I5745="","",VLOOKUP(I5745,[1]PROJECTES!$C$14:$G$5000,2,FALSE))</f>
        <v/>
      </c>
      <c r="G5745" s="112" t="str">
        <f>IF(E5745="","",VLOOKUP(E5745,[1]PROJECTES!$C$14:$G$5000,4,FALSE))</f>
        <v/>
      </c>
      <c r="H5745" s="95"/>
      <c r="I5745" s="113" t="str">
        <f>IF(H5745="","",VLOOKUP(H5745,BD!B$2:C$16,2,FALSE))</f>
        <v/>
      </c>
      <c r="J5745" s="114"/>
      <c r="K5745" s="115" t="str">
        <f t="shared" si="281"/>
        <v/>
      </c>
      <c r="L5745" s="116" t="str">
        <f t="shared" ca="1" si="282"/>
        <v>-</v>
      </c>
      <c r="M5745" s="111" t="str">
        <f>IF(E5745="","",VLOOKUP(E5745,[1]PROJECTES!$C$14:$Z$5000,21,FALSE))</f>
        <v/>
      </c>
      <c r="N5745" s="117"/>
      <c r="O5745" s="118" t="s">
        <v>222</v>
      </c>
      <c r="P5745" s="119"/>
      <c r="Q5745" s="84"/>
      <c r="R5745" s="125"/>
      <c r="S5745" s="166"/>
      <c r="T5745" s="167"/>
    </row>
    <row r="5746" spans="1:20" s="121" customFormat="1" ht="20.100000000000001" customHeight="1" x14ac:dyDescent="0.3">
      <c r="A5746" s="80"/>
      <c r="B5746" s="110" t="str">
        <f>IF(E5746="","",VLOOKUP(E5746,[1]PROJECTES!$C$14:$G$5000,2,FALSE))</f>
        <v/>
      </c>
      <c r="C5746" s="80"/>
      <c r="D5746" s="283" t="str">
        <f>IF(E5746="","",VLOOKUP(E5746,[1]PROJECTES!$C$14:$G$5000,5,FALSE))</f>
        <v/>
      </c>
      <c r="E5746" s="79"/>
      <c r="F5746" s="110" t="str">
        <f>IF(I5746="","",VLOOKUP(I5746,[1]PROJECTES!$C$14:$G$5000,2,FALSE))</f>
        <v/>
      </c>
      <c r="G5746" s="112" t="str">
        <f>IF(E5746="","",VLOOKUP(E5746,[1]PROJECTES!$C$14:$G$5000,4,FALSE))</f>
        <v/>
      </c>
      <c r="H5746" s="95"/>
      <c r="I5746" s="113" t="str">
        <f>IF(H5746="","",VLOOKUP(H5746,BD!B$2:C$16,2,FALSE))</f>
        <v/>
      </c>
      <c r="J5746" s="114"/>
      <c r="K5746" s="115" t="str">
        <f t="shared" si="281"/>
        <v/>
      </c>
      <c r="L5746" s="116" t="str">
        <f t="shared" ca="1" si="282"/>
        <v>-</v>
      </c>
      <c r="M5746" s="111" t="str">
        <f>IF(E5746="","",VLOOKUP(E5746,[1]PROJECTES!$C$14:$Z$5000,21,FALSE))</f>
        <v/>
      </c>
      <c r="N5746" s="117"/>
      <c r="O5746" s="118" t="s">
        <v>222</v>
      </c>
      <c r="P5746" s="119"/>
      <c r="Q5746" s="84"/>
      <c r="R5746" s="125"/>
      <c r="S5746" s="166"/>
      <c r="T5746" s="167"/>
    </row>
    <row r="5747" spans="1:20" s="121" customFormat="1" ht="20.100000000000001" customHeight="1" x14ac:dyDescent="0.3">
      <c r="A5747" s="80"/>
      <c r="B5747" s="110" t="str">
        <f>IF(E5747="","",VLOOKUP(E5747,[1]PROJECTES!$C$14:$G$5000,2,FALSE))</f>
        <v/>
      </c>
      <c r="C5747" s="80"/>
      <c r="D5747" s="283" t="str">
        <f>IF(E5747="","",VLOOKUP(E5747,[1]PROJECTES!$C$14:$G$5000,5,FALSE))</f>
        <v/>
      </c>
      <c r="E5747" s="79"/>
      <c r="F5747" s="110" t="str">
        <f>IF(I5747="","",VLOOKUP(I5747,[1]PROJECTES!$C$14:$G$5000,2,FALSE))</f>
        <v/>
      </c>
      <c r="G5747" s="112" t="str">
        <f>IF(E5747="","",VLOOKUP(E5747,[1]PROJECTES!$C$14:$G$5000,4,FALSE))</f>
        <v/>
      </c>
      <c r="H5747" s="95"/>
      <c r="I5747" s="113" t="str">
        <f>IF(H5747="","",VLOOKUP(H5747,BD!B$2:C$16,2,FALSE))</f>
        <v/>
      </c>
      <c r="J5747" s="114"/>
      <c r="K5747" s="115" t="str">
        <f t="shared" si="281"/>
        <v/>
      </c>
      <c r="L5747" s="116" t="str">
        <f t="shared" ca="1" si="282"/>
        <v>-</v>
      </c>
      <c r="M5747" s="111" t="str">
        <f>IF(E5747="","",VLOOKUP(E5747,[1]PROJECTES!$C$14:$Z$5000,21,FALSE))</f>
        <v/>
      </c>
      <c r="N5747" s="117"/>
      <c r="O5747" s="118" t="s">
        <v>222</v>
      </c>
      <c r="P5747" s="119"/>
      <c r="Q5747" s="84"/>
      <c r="R5747" s="125"/>
      <c r="S5747" s="166"/>
      <c r="T5747" s="167"/>
    </row>
    <row r="5748" spans="1:20" s="121" customFormat="1" ht="20.100000000000001" customHeight="1" x14ac:dyDescent="0.3">
      <c r="A5748" s="80"/>
      <c r="B5748" s="110" t="str">
        <f>IF(E5748="","",VLOOKUP(E5748,[1]PROJECTES!$C$14:$G$5000,2,FALSE))</f>
        <v/>
      </c>
      <c r="C5748" s="80"/>
      <c r="D5748" s="283" t="str">
        <f>IF(E5748="","",VLOOKUP(E5748,[1]PROJECTES!$C$14:$G$5000,5,FALSE))</f>
        <v/>
      </c>
      <c r="E5748" s="79"/>
      <c r="F5748" s="110" t="str">
        <f>IF(I5748="","",VLOOKUP(I5748,[1]PROJECTES!$C$14:$G$5000,2,FALSE))</f>
        <v/>
      </c>
      <c r="G5748" s="112" t="str">
        <f>IF(E5748="","",VLOOKUP(E5748,[1]PROJECTES!$C$14:$G$5000,4,FALSE))</f>
        <v/>
      </c>
      <c r="H5748" s="95"/>
      <c r="I5748" s="113" t="str">
        <f>IF(H5748="","",VLOOKUP(H5748,BD!B$2:C$16,2,FALSE))</f>
        <v/>
      </c>
      <c r="J5748" s="114"/>
      <c r="K5748" s="115" t="str">
        <f t="shared" si="281"/>
        <v/>
      </c>
      <c r="L5748" s="116" t="str">
        <f t="shared" ca="1" si="282"/>
        <v>-</v>
      </c>
      <c r="M5748" s="111" t="str">
        <f>IF(E5748="","",VLOOKUP(E5748,[1]PROJECTES!$C$14:$Z$5000,21,FALSE))</f>
        <v/>
      </c>
      <c r="N5748" s="117"/>
      <c r="O5748" s="118" t="s">
        <v>222</v>
      </c>
      <c r="P5748" s="119"/>
      <c r="Q5748" s="84"/>
      <c r="R5748" s="125"/>
      <c r="S5748" s="166"/>
      <c r="T5748" s="167"/>
    </row>
    <row r="5749" spans="1:20" s="121" customFormat="1" ht="20.100000000000001" customHeight="1" x14ac:dyDescent="0.3">
      <c r="A5749" s="80"/>
      <c r="B5749" s="110" t="str">
        <f>IF(E5749="","",VLOOKUP(E5749,[1]PROJECTES!$C$14:$G$5000,2,FALSE))</f>
        <v/>
      </c>
      <c r="C5749" s="80"/>
      <c r="D5749" s="283" t="str">
        <f>IF(E5749="","",VLOOKUP(E5749,[1]PROJECTES!$C$14:$G$5000,5,FALSE))</f>
        <v/>
      </c>
      <c r="E5749" s="79"/>
      <c r="F5749" s="110" t="str">
        <f>IF(I5749="","",VLOOKUP(I5749,[1]PROJECTES!$C$14:$G$5000,2,FALSE))</f>
        <v/>
      </c>
      <c r="G5749" s="112" t="str">
        <f>IF(E5749="","",VLOOKUP(E5749,[1]PROJECTES!$C$14:$G$5000,4,FALSE))</f>
        <v/>
      </c>
      <c r="H5749" s="95"/>
      <c r="I5749" s="113" t="str">
        <f>IF(H5749="","",VLOOKUP(H5749,BD!B$2:C$16,2,FALSE))</f>
        <v/>
      </c>
      <c r="J5749" s="114"/>
      <c r="K5749" s="115" t="str">
        <f t="shared" si="281"/>
        <v/>
      </c>
      <c r="L5749" s="116" t="str">
        <f t="shared" ca="1" si="282"/>
        <v>-</v>
      </c>
      <c r="M5749" s="111" t="str">
        <f>IF(E5749="","",VLOOKUP(E5749,[1]PROJECTES!$C$14:$Z$5000,21,FALSE))</f>
        <v/>
      </c>
      <c r="N5749" s="117"/>
      <c r="O5749" s="118" t="s">
        <v>222</v>
      </c>
      <c r="P5749" s="119"/>
      <c r="Q5749" s="84"/>
      <c r="R5749" s="125"/>
      <c r="S5749" s="166"/>
      <c r="T5749" s="167"/>
    </row>
    <row r="5750" spans="1:20" s="121" customFormat="1" ht="20.100000000000001" customHeight="1" x14ac:dyDescent="0.3">
      <c r="A5750" s="80"/>
      <c r="B5750" s="110" t="str">
        <f>IF(E5750="","",VLOOKUP(E5750,[1]PROJECTES!$C$14:$G$5000,2,FALSE))</f>
        <v/>
      </c>
      <c r="C5750" s="80"/>
      <c r="D5750" s="283" t="str">
        <f>IF(E5750="","",VLOOKUP(E5750,[1]PROJECTES!$C$14:$G$5000,5,FALSE))</f>
        <v/>
      </c>
      <c r="E5750" s="79"/>
      <c r="F5750" s="110" t="str">
        <f>IF(I5750="","",VLOOKUP(I5750,[1]PROJECTES!$C$14:$G$5000,2,FALSE))</f>
        <v/>
      </c>
      <c r="G5750" s="112" t="str">
        <f>IF(E5750="","",VLOOKUP(E5750,[1]PROJECTES!$C$14:$G$5000,4,FALSE))</f>
        <v/>
      </c>
      <c r="H5750" s="95"/>
      <c r="I5750" s="113" t="str">
        <f>IF(H5750="","",VLOOKUP(H5750,BD!B$2:C$16,2,FALSE))</f>
        <v/>
      </c>
      <c r="J5750" s="114"/>
      <c r="K5750" s="115" t="str">
        <f t="shared" si="281"/>
        <v/>
      </c>
      <c r="L5750" s="116" t="str">
        <f t="shared" ca="1" si="282"/>
        <v>-</v>
      </c>
      <c r="M5750" s="111" t="str">
        <f>IF(E5750="","",VLOOKUP(E5750,[1]PROJECTES!$C$14:$Z$5000,21,FALSE))</f>
        <v/>
      </c>
      <c r="N5750" s="117"/>
      <c r="O5750" s="118" t="s">
        <v>222</v>
      </c>
      <c r="P5750" s="119"/>
      <c r="Q5750" s="84"/>
      <c r="R5750" s="125"/>
      <c r="S5750" s="166"/>
      <c r="T5750" s="167"/>
    </row>
    <row r="5751" spans="1:20" s="121" customFormat="1" ht="20.100000000000001" customHeight="1" x14ac:dyDescent="0.3">
      <c r="A5751" s="80"/>
      <c r="B5751" s="110" t="str">
        <f>IF(E5751="","",VLOOKUP(E5751,[1]PROJECTES!$C$14:$G$5000,2,FALSE))</f>
        <v/>
      </c>
      <c r="C5751" s="80"/>
      <c r="D5751" s="283" t="str">
        <f>IF(E5751="","",VLOOKUP(E5751,[1]PROJECTES!$C$14:$G$5000,5,FALSE))</f>
        <v/>
      </c>
      <c r="E5751" s="79"/>
      <c r="F5751" s="110" t="str">
        <f>IF(I5751="","",VLOOKUP(I5751,[1]PROJECTES!$C$14:$G$5000,2,FALSE))</f>
        <v/>
      </c>
      <c r="G5751" s="112" t="str">
        <f>IF(E5751="","",VLOOKUP(E5751,[1]PROJECTES!$C$14:$G$5000,4,FALSE))</f>
        <v/>
      </c>
      <c r="H5751" s="95"/>
      <c r="I5751" s="113" t="str">
        <f>IF(H5751="","",VLOOKUP(H5751,BD!B$2:C$16,2,FALSE))</f>
        <v/>
      </c>
      <c r="J5751" s="114"/>
      <c r="K5751" s="115" t="str">
        <f t="shared" si="281"/>
        <v/>
      </c>
      <c r="L5751" s="116" t="str">
        <f t="shared" ca="1" si="282"/>
        <v>-</v>
      </c>
      <c r="M5751" s="111" t="str">
        <f>IF(E5751="","",VLOOKUP(E5751,[1]PROJECTES!$C$14:$Z$5000,21,FALSE))</f>
        <v/>
      </c>
      <c r="N5751" s="117"/>
      <c r="O5751" s="118" t="s">
        <v>222</v>
      </c>
      <c r="P5751" s="119"/>
      <c r="Q5751" s="84"/>
      <c r="R5751" s="125"/>
      <c r="S5751" s="166"/>
      <c r="T5751" s="167"/>
    </row>
    <row r="5752" spans="1:20" s="121" customFormat="1" ht="20.100000000000001" customHeight="1" x14ac:dyDescent="0.3">
      <c r="A5752" s="80"/>
      <c r="B5752" s="110" t="str">
        <f>IF(E5752="","",VLOOKUP(E5752,[1]PROJECTES!$C$14:$G$5000,2,FALSE))</f>
        <v/>
      </c>
      <c r="C5752" s="80"/>
      <c r="D5752" s="283" t="str">
        <f>IF(E5752="","",VLOOKUP(E5752,[1]PROJECTES!$C$14:$G$5000,5,FALSE))</f>
        <v/>
      </c>
      <c r="E5752" s="79"/>
      <c r="F5752" s="110" t="str">
        <f>IF(I5752="","",VLOOKUP(I5752,[1]PROJECTES!$C$14:$G$5000,2,FALSE))</f>
        <v/>
      </c>
      <c r="G5752" s="112" t="str">
        <f>IF(E5752="","",VLOOKUP(E5752,[1]PROJECTES!$C$14:$G$5000,4,FALSE))</f>
        <v/>
      </c>
      <c r="H5752" s="95"/>
      <c r="I5752" s="113" t="str">
        <f>IF(H5752="","",VLOOKUP(H5752,BD!B$2:C$16,2,FALSE))</f>
        <v/>
      </c>
      <c r="J5752" s="114"/>
      <c r="K5752" s="115" t="str">
        <f t="shared" si="281"/>
        <v/>
      </c>
      <c r="L5752" s="116" t="str">
        <f t="shared" ref="L5752:L5753" ca="1" si="283">IF(M5752="","-",IF(G5752="TA","-",+M5752-TODAY()))</f>
        <v>-</v>
      </c>
      <c r="M5752" s="111" t="str">
        <f>IF(E5752="","",VLOOKUP(E5752,[1]PROJECTES!$C$14:$Z$5000,21,FALSE))</f>
        <v/>
      </c>
      <c r="N5752" s="117"/>
      <c r="O5752" s="118" t="s">
        <v>222</v>
      </c>
      <c r="P5752" s="119"/>
      <c r="Q5752" s="84"/>
      <c r="R5752" s="125"/>
      <c r="S5752" s="166"/>
      <c r="T5752" s="167"/>
    </row>
    <row r="5753" spans="1:20" s="121" customFormat="1" ht="20.100000000000001" customHeight="1" x14ac:dyDescent="0.3">
      <c r="A5753" s="80"/>
      <c r="B5753" s="110" t="str">
        <f>IF(E5753="","",VLOOKUP(E5753,[1]PROJECTES!$C$14:$G$5000,2,FALSE))</f>
        <v/>
      </c>
      <c r="C5753" s="80"/>
      <c r="D5753" s="283" t="str">
        <f>IF(E5753="","",VLOOKUP(E5753,[1]PROJECTES!$C$14:$G$5000,5,FALSE))</f>
        <v/>
      </c>
      <c r="E5753" s="79"/>
      <c r="F5753" s="110" t="str">
        <f>IF(I5753="","",VLOOKUP(I5753,[1]PROJECTES!$C$14:$G$5000,2,FALSE))</f>
        <v/>
      </c>
      <c r="G5753" s="112" t="str">
        <f>IF(E5753="","",VLOOKUP(E5753,[1]PROJECTES!$C$14:$G$5000,4,FALSE))</f>
        <v/>
      </c>
      <c r="H5753" s="95"/>
      <c r="I5753" s="113" t="str">
        <f>IF(H5753="","",VLOOKUP(H5753,BD!B$2:C$16,2,FALSE))</f>
        <v/>
      </c>
      <c r="J5753" s="114"/>
      <c r="K5753" s="115" t="str">
        <f t="shared" si="281"/>
        <v/>
      </c>
      <c r="L5753" s="116" t="str">
        <f t="shared" ca="1" si="283"/>
        <v>-</v>
      </c>
      <c r="M5753" s="111" t="str">
        <f>IF(E5753="","",VLOOKUP(E5753,[1]PROJECTES!$C$14:$Z$5000,21,FALSE))</f>
        <v/>
      </c>
      <c r="N5753" s="117"/>
      <c r="O5753" s="118" t="s">
        <v>222</v>
      </c>
      <c r="P5753" s="119"/>
      <c r="Q5753" s="84"/>
      <c r="R5753" s="125"/>
      <c r="S5753" s="166"/>
      <c r="T5753" s="167"/>
    </row>
    <row r="5754" spans="1:20" s="121" customFormat="1" ht="20.100000000000001" customHeight="1" x14ac:dyDescent="0.3">
      <c r="A5754" s="80"/>
      <c r="B5754" s="110" t="str">
        <f>IF(E5754="","",VLOOKUP(E5754,[1]PROJECTES!$C$14:$G$5000,2,FALSE))</f>
        <v/>
      </c>
      <c r="C5754" s="80"/>
      <c r="D5754" s="283" t="str">
        <f>IF(E5754="","",VLOOKUP(E5754,[1]PROJECTES!$C$14:$G$5000,5,FALSE))</f>
        <v/>
      </c>
      <c r="E5754" s="79"/>
      <c r="F5754" s="110" t="str">
        <f>IF(I5754="","",VLOOKUP(I5754,[1]PROJECTES!$C$14:$G$5000,2,FALSE))</f>
        <v/>
      </c>
      <c r="G5754" s="112" t="str">
        <f>IF(E5754="","",VLOOKUP(E5754,[1]PROJECTES!$C$14:$G$5000,4,FALSE))</f>
        <v/>
      </c>
      <c r="H5754" s="95"/>
      <c r="I5754" s="113" t="str">
        <f>IF(H5754="","",VLOOKUP(H5754,BD!B$2:C$16,2,FALSE))</f>
        <v/>
      </c>
      <c r="J5754" s="114"/>
      <c r="K5754" s="115" t="str">
        <f t="shared" si="281"/>
        <v/>
      </c>
      <c r="L5754" s="116" t="str">
        <f t="shared" ca="1" si="282"/>
        <v>-</v>
      </c>
      <c r="M5754" s="111" t="str">
        <f>IF(E5754="","",VLOOKUP(E5754,[1]PROJECTES!$C$14:$Z$5000,21,FALSE))</f>
        <v/>
      </c>
      <c r="N5754" s="117"/>
      <c r="O5754" s="118" t="s">
        <v>222</v>
      </c>
      <c r="P5754" s="119"/>
      <c r="Q5754" s="84"/>
      <c r="R5754" s="125"/>
      <c r="S5754" s="166"/>
      <c r="T5754" s="167"/>
    </row>
    <row r="5755" spans="1:20" s="121" customFormat="1" ht="20.100000000000001" customHeight="1" x14ac:dyDescent="0.3">
      <c r="A5755" s="80"/>
      <c r="B5755" s="110" t="str">
        <f>IF(E5755="","",VLOOKUP(E5755,[1]PROJECTES!$C$14:$G$5000,2,FALSE))</f>
        <v/>
      </c>
      <c r="C5755" s="80"/>
      <c r="D5755" s="283" t="str">
        <f>IF(E5755="","",VLOOKUP(E5755,[1]PROJECTES!$C$14:$G$5000,5,FALSE))</f>
        <v/>
      </c>
      <c r="E5755" s="79"/>
      <c r="F5755" s="110" t="str">
        <f>IF(I5755="","",VLOOKUP(I5755,[1]PROJECTES!$C$14:$G$5000,2,FALSE))</f>
        <v/>
      </c>
      <c r="G5755" s="112" t="str">
        <f>IF(E5755="","",VLOOKUP(E5755,[1]PROJECTES!$C$14:$G$5000,4,FALSE))</f>
        <v/>
      </c>
      <c r="H5755" s="95"/>
      <c r="I5755" s="113" t="str">
        <f>IF(H5755="","",VLOOKUP(H5755,BD!B$2:C$16,2,FALSE))</f>
        <v/>
      </c>
      <c r="J5755" s="114"/>
      <c r="K5755" s="115" t="str">
        <f t="shared" si="281"/>
        <v/>
      </c>
      <c r="L5755" s="116" t="str">
        <f t="shared" ca="1" si="282"/>
        <v>-</v>
      </c>
      <c r="M5755" s="111" t="str">
        <f>IF(E5755="","",VLOOKUP(E5755,[1]PROJECTES!$C$14:$Z$5000,21,FALSE))</f>
        <v/>
      </c>
      <c r="N5755" s="117"/>
      <c r="O5755" s="118" t="s">
        <v>222</v>
      </c>
      <c r="P5755" s="119"/>
      <c r="Q5755" s="84"/>
      <c r="R5755" s="125"/>
      <c r="S5755" s="166"/>
      <c r="T5755" s="167"/>
    </row>
    <row r="5756" spans="1:20" s="121" customFormat="1" ht="20.100000000000001" customHeight="1" x14ac:dyDescent="0.3">
      <c r="A5756" s="80"/>
      <c r="B5756" s="110" t="str">
        <f>IF(E5756="","",VLOOKUP(E5756,[1]PROJECTES!$C$14:$G$5000,2,FALSE))</f>
        <v/>
      </c>
      <c r="C5756" s="80"/>
      <c r="D5756" s="283" t="str">
        <f>IF(E5756="","",VLOOKUP(E5756,[1]PROJECTES!$C$14:$G$5000,5,FALSE))</f>
        <v/>
      </c>
      <c r="E5756" s="79"/>
      <c r="F5756" s="110" t="str">
        <f>IF(I5756="","",VLOOKUP(I5756,[1]PROJECTES!$C$14:$G$5000,2,FALSE))</f>
        <v/>
      </c>
      <c r="G5756" s="112" t="str">
        <f>IF(E5756="","",VLOOKUP(E5756,[1]PROJECTES!$C$14:$G$5000,4,FALSE))</f>
        <v/>
      </c>
      <c r="H5756" s="95"/>
      <c r="I5756" s="113" t="str">
        <f>IF(H5756="","",VLOOKUP(H5756,BD!B$2:C$16,2,FALSE))</f>
        <v/>
      </c>
      <c r="J5756" s="114"/>
      <c r="K5756" s="115" t="str">
        <f t="shared" si="281"/>
        <v/>
      </c>
      <c r="L5756" s="116" t="str">
        <f t="shared" ca="1" si="282"/>
        <v>-</v>
      </c>
      <c r="M5756" s="111" t="str">
        <f>IF(E5756="","",VLOOKUP(E5756,[1]PROJECTES!$C$14:$Z$5000,21,FALSE))</f>
        <v/>
      </c>
      <c r="N5756" s="117"/>
      <c r="O5756" s="118" t="s">
        <v>222</v>
      </c>
      <c r="P5756" s="119"/>
      <c r="Q5756" s="84"/>
      <c r="R5756" s="123"/>
      <c r="S5756" s="166"/>
      <c r="T5756" s="167"/>
    </row>
    <row r="5757" spans="1:20" s="121" customFormat="1" ht="20.100000000000001" customHeight="1" x14ac:dyDescent="0.3">
      <c r="A5757" s="80"/>
      <c r="B5757" s="110" t="str">
        <f>IF(E5757="","",VLOOKUP(E5757,[1]PROJECTES!$C$14:$G$5000,2,FALSE))</f>
        <v/>
      </c>
      <c r="C5757" s="80"/>
      <c r="D5757" s="283" t="str">
        <f>IF(E5757="","",VLOOKUP(E5757,[1]PROJECTES!$C$14:$G$5000,5,FALSE))</f>
        <v/>
      </c>
      <c r="E5757" s="79"/>
      <c r="F5757" s="110" t="str">
        <f>IF(I5757="","",VLOOKUP(I5757,[1]PROJECTES!$C$14:$G$5000,2,FALSE))</f>
        <v/>
      </c>
      <c r="G5757" s="112" t="str">
        <f>IF(E5757="","",VLOOKUP(E5757,[1]PROJECTES!$C$14:$G$5000,4,FALSE))</f>
        <v/>
      </c>
      <c r="H5757" s="95"/>
      <c r="I5757" s="113" t="str">
        <f>IF(H5757="","",VLOOKUP(H5757,BD!B$2:C$16,2,FALSE))</f>
        <v/>
      </c>
      <c r="J5757" s="114"/>
      <c r="K5757" s="115" t="str">
        <f t="shared" si="281"/>
        <v/>
      </c>
      <c r="L5757" s="116" t="str">
        <f t="shared" ca="1" si="282"/>
        <v>-</v>
      </c>
      <c r="M5757" s="111" t="str">
        <f>IF(E5757="","",VLOOKUP(E5757,[1]PROJECTES!$C$14:$Z$5000,21,FALSE))</f>
        <v/>
      </c>
      <c r="N5757" s="117"/>
      <c r="O5757" s="118" t="s">
        <v>222</v>
      </c>
      <c r="P5757" s="119"/>
      <c r="Q5757" s="84"/>
      <c r="R5757" s="125"/>
      <c r="S5757" s="166"/>
      <c r="T5757" s="167"/>
    </row>
    <row r="5758" spans="1:20" s="121" customFormat="1" ht="20.100000000000001" customHeight="1" x14ac:dyDescent="0.3">
      <c r="A5758" s="80"/>
      <c r="B5758" s="110" t="str">
        <f>IF(E5758="","",VLOOKUP(E5758,[1]PROJECTES!$C$14:$G$5000,2,FALSE))</f>
        <v/>
      </c>
      <c r="C5758" s="80"/>
      <c r="D5758" s="283" t="str">
        <f>IF(E5758="","",VLOOKUP(E5758,[1]PROJECTES!$C$14:$G$5000,5,FALSE))</f>
        <v/>
      </c>
      <c r="E5758" s="79"/>
      <c r="F5758" s="110" t="str">
        <f>IF(I5758="","",VLOOKUP(I5758,[1]PROJECTES!$C$14:$G$5000,2,FALSE))</f>
        <v/>
      </c>
      <c r="G5758" s="112" t="str">
        <f>IF(E5758="","",VLOOKUP(E5758,[1]PROJECTES!$C$14:$G$5000,4,FALSE))</f>
        <v/>
      </c>
      <c r="H5758" s="95"/>
      <c r="I5758" s="113" t="str">
        <f>IF(H5758="","",VLOOKUP(H5758,BD!B$2:C$16,2,FALSE))</f>
        <v/>
      </c>
      <c r="J5758" s="114"/>
      <c r="K5758" s="115" t="str">
        <f t="shared" ref="K5758:K5762" si="284">IF(J5758="","",WEEKNUM(J5758,2)-0)</f>
        <v/>
      </c>
      <c r="L5758" s="116" t="str">
        <f t="shared" ref="L5758:L5762" ca="1" si="285">IF(M5758="","-",IF(G5758="TA","-",+M5758-TODAY()))</f>
        <v>-</v>
      </c>
      <c r="M5758" s="111" t="str">
        <f>IF(E5758="","",VLOOKUP(E5758,[1]PROJECTES!$C$14:$Z$5000,21,FALSE))</f>
        <v/>
      </c>
      <c r="N5758" s="117"/>
      <c r="O5758" s="118" t="s">
        <v>222</v>
      </c>
      <c r="P5758" s="119"/>
      <c r="Q5758" s="84"/>
      <c r="R5758" s="125"/>
      <c r="S5758" s="166"/>
      <c r="T5758" s="167"/>
    </row>
    <row r="5759" spans="1:20" s="121" customFormat="1" ht="20.100000000000001" customHeight="1" x14ac:dyDescent="0.3">
      <c r="A5759" s="80"/>
      <c r="B5759" s="110" t="str">
        <f>IF(E5759="","",VLOOKUP(E5759,[1]PROJECTES!$C$14:$G$5000,2,FALSE))</f>
        <v/>
      </c>
      <c r="C5759" s="80"/>
      <c r="D5759" s="283" t="str">
        <f>IF(E5759="","",VLOOKUP(E5759,[1]PROJECTES!$C$14:$G$5000,5,FALSE))</f>
        <v/>
      </c>
      <c r="E5759" s="79"/>
      <c r="F5759" s="110" t="str">
        <f>IF(I5759="","",VLOOKUP(I5759,[1]PROJECTES!$C$14:$G$5000,2,FALSE))</f>
        <v/>
      </c>
      <c r="G5759" s="112" t="str">
        <f>IF(E5759="","",VLOOKUP(E5759,[1]PROJECTES!$C$14:$G$5000,4,FALSE))</f>
        <v/>
      </c>
      <c r="H5759" s="95"/>
      <c r="I5759" s="113" t="str">
        <f>IF(H5759="","",VLOOKUP(H5759,BD!B$2:C$16,2,FALSE))</f>
        <v/>
      </c>
      <c r="J5759" s="114"/>
      <c r="K5759" s="115" t="str">
        <f t="shared" si="284"/>
        <v/>
      </c>
      <c r="L5759" s="116" t="str">
        <f t="shared" ca="1" si="285"/>
        <v>-</v>
      </c>
      <c r="M5759" s="111" t="str">
        <f>IF(E5759="","",VLOOKUP(E5759,[1]PROJECTES!$C$14:$Z$5000,21,FALSE))</f>
        <v/>
      </c>
      <c r="N5759" s="117"/>
      <c r="O5759" s="118" t="s">
        <v>222</v>
      </c>
      <c r="P5759" s="119"/>
      <c r="Q5759" s="84"/>
      <c r="R5759" s="125"/>
      <c r="S5759" s="166"/>
      <c r="T5759" s="167"/>
    </row>
    <row r="5760" spans="1:20" s="121" customFormat="1" ht="20.100000000000001" customHeight="1" x14ac:dyDescent="0.3">
      <c r="A5760" s="80"/>
      <c r="B5760" s="110" t="str">
        <f>IF(E5760="","",VLOOKUP(E5760,[1]PROJECTES!$C$14:$G$5000,2,FALSE))</f>
        <v/>
      </c>
      <c r="C5760" s="80"/>
      <c r="D5760" s="283" t="str">
        <f>IF(E5760="","",VLOOKUP(E5760,[1]PROJECTES!$C$14:$G$5000,5,FALSE))</f>
        <v/>
      </c>
      <c r="E5760" s="79"/>
      <c r="F5760" s="110" t="str">
        <f>IF(I5760="","",VLOOKUP(I5760,[1]PROJECTES!$C$14:$G$5000,2,FALSE))</f>
        <v/>
      </c>
      <c r="G5760" s="112" t="str">
        <f>IF(E5760="","",VLOOKUP(E5760,[1]PROJECTES!$C$14:$G$5000,4,FALSE))</f>
        <v/>
      </c>
      <c r="H5760" s="95"/>
      <c r="I5760" s="113" t="str">
        <f>IF(H5760="","",VLOOKUP(H5760,BD!B$2:C$16,2,FALSE))</f>
        <v/>
      </c>
      <c r="J5760" s="114"/>
      <c r="K5760" s="115" t="str">
        <f t="shared" si="284"/>
        <v/>
      </c>
      <c r="L5760" s="116" t="str">
        <f t="shared" ca="1" si="285"/>
        <v>-</v>
      </c>
      <c r="M5760" s="111" t="str">
        <f>IF(E5760="","",VLOOKUP(E5760,[1]PROJECTES!$C$14:$Z$5000,21,FALSE))</f>
        <v/>
      </c>
      <c r="N5760" s="117"/>
      <c r="O5760" s="118" t="s">
        <v>222</v>
      </c>
      <c r="P5760" s="119"/>
      <c r="Q5760" s="84"/>
      <c r="R5760" s="125"/>
      <c r="S5760" s="166"/>
      <c r="T5760" s="167"/>
    </row>
    <row r="5761" spans="1:20" s="121" customFormat="1" ht="20.100000000000001" customHeight="1" x14ac:dyDescent="0.3">
      <c r="A5761" s="80"/>
      <c r="B5761" s="110" t="str">
        <f>IF(E5761="","",VLOOKUP(E5761,[1]PROJECTES!$C$14:$G$5000,2,FALSE))</f>
        <v/>
      </c>
      <c r="C5761" s="80"/>
      <c r="D5761" s="283" t="str">
        <f>IF(E5761="","",VLOOKUP(E5761,[1]PROJECTES!$C$14:$G$5000,5,FALSE))</f>
        <v/>
      </c>
      <c r="E5761" s="79"/>
      <c r="F5761" s="110" t="str">
        <f>IF(I5761="","",VLOOKUP(I5761,[1]PROJECTES!$C$14:$G$5000,2,FALSE))</f>
        <v/>
      </c>
      <c r="G5761" s="112" t="str">
        <f>IF(E5761="","",VLOOKUP(E5761,[1]PROJECTES!$C$14:$G$5000,4,FALSE))</f>
        <v/>
      </c>
      <c r="H5761" s="95"/>
      <c r="I5761" s="113" t="str">
        <f>IF(H5761="","",VLOOKUP(H5761,BD!B$2:C$16,2,FALSE))</f>
        <v/>
      </c>
      <c r="J5761" s="114"/>
      <c r="K5761" s="115" t="str">
        <f t="shared" si="284"/>
        <v/>
      </c>
      <c r="L5761" s="116" t="str">
        <f t="shared" ca="1" si="285"/>
        <v>-</v>
      </c>
      <c r="M5761" s="111" t="str">
        <f>IF(E5761="","",VLOOKUP(E5761,[1]PROJECTES!$C$14:$Z$5000,21,FALSE))</f>
        <v/>
      </c>
      <c r="N5761" s="117"/>
      <c r="O5761" s="118" t="s">
        <v>222</v>
      </c>
      <c r="P5761" s="119"/>
      <c r="Q5761" s="84"/>
      <c r="R5761" s="125"/>
      <c r="S5761" s="166"/>
      <c r="T5761" s="167"/>
    </row>
    <row r="5762" spans="1:20" s="121" customFormat="1" ht="20.100000000000001" customHeight="1" x14ac:dyDescent="0.3">
      <c r="A5762" s="80"/>
      <c r="B5762" s="110" t="str">
        <f>IF(E5762="","",VLOOKUP(E5762,[1]PROJECTES!$C$14:$G$5000,2,FALSE))</f>
        <v/>
      </c>
      <c r="C5762" s="80"/>
      <c r="D5762" s="283" t="str">
        <f>IF(E5762="","",VLOOKUP(E5762,[1]PROJECTES!$C$14:$G$5000,5,FALSE))</f>
        <v/>
      </c>
      <c r="E5762" s="79"/>
      <c r="F5762" s="110" t="str">
        <f>IF(I5762="","",VLOOKUP(I5762,[1]PROJECTES!$C$14:$G$5000,2,FALSE))</f>
        <v/>
      </c>
      <c r="G5762" s="112" t="str">
        <f>IF(E5762="","",VLOOKUP(E5762,[1]PROJECTES!$C$14:$G$5000,4,FALSE))</f>
        <v/>
      </c>
      <c r="H5762" s="95"/>
      <c r="I5762" s="113" t="str">
        <f>IF(H5762="","",VLOOKUP(H5762,BD!B$2:C$16,2,FALSE))</f>
        <v/>
      </c>
      <c r="J5762" s="114"/>
      <c r="K5762" s="115" t="str">
        <f t="shared" si="284"/>
        <v/>
      </c>
      <c r="L5762" s="116" t="str">
        <f t="shared" ca="1" si="285"/>
        <v>-</v>
      </c>
      <c r="M5762" s="111" t="str">
        <f>IF(E5762="","",VLOOKUP(E5762,[1]PROJECTES!$C$14:$Z$5000,21,FALSE))</f>
        <v/>
      </c>
      <c r="N5762" s="117"/>
      <c r="O5762" s="118" t="s">
        <v>222</v>
      </c>
      <c r="P5762" s="119"/>
      <c r="Q5762" s="84"/>
      <c r="R5762" s="125"/>
      <c r="S5762" s="166"/>
      <c r="T5762" s="167"/>
    </row>
    <row r="5763" spans="1:20" s="121" customFormat="1" ht="20.100000000000001" customHeight="1" x14ac:dyDescent="0.3">
      <c r="A5763" s="80"/>
      <c r="B5763" s="110" t="str">
        <f>IF(E5763="","",VLOOKUP(E5763,[1]PROJECTES!$C$14:$G$5000,2,FALSE))</f>
        <v/>
      </c>
      <c r="C5763" s="80"/>
      <c r="D5763" s="283" t="str">
        <f>IF(E5763="","",VLOOKUP(E5763,[1]PROJECTES!$C$14:$G$5000,5,FALSE))</f>
        <v/>
      </c>
      <c r="E5763" s="79"/>
      <c r="F5763" s="110" t="str">
        <f>IF(I5763="","",VLOOKUP(I5763,[1]PROJECTES!$C$14:$G$5000,2,FALSE))</f>
        <v/>
      </c>
      <c r="G5763" s="112" t="str">
        <f>IF(E5763="","",VLOOKUP(E5763,[1]PROJECTES!$C$14:$G$5000,4,FALSE))</f>
        <v/>
      </c>
      <c r="H5763" s="95"/>
      <c r="I5763" s="113" t="str">
        <f>IF(H5763="","",VLOOKUP(H5763,BD!B$2:C$16,2,FALSE))</f>
        <v/>
      </c>
      <c r="J5763" s="114"/>
      <c r="K5763" s="115" t="str">
        <f t="shared" si="281"/>
        <v/>
      </c>
      <c r="L5763" s="116" t="str">
        <f t="shared" ca="1" si="282"/>
        <v>-</v>
      </c>
      <c r="M5763" s="111" t="str">
        <f>IF(E5763="","",VLOOKUP(E5763,[1]PROJECTES!$C$14:$Z$5000,21,FALSE))</f>
        <v/>
      </c>
      <c r="N5763" s="117"/>
      <c r="O5763" s="118" t="s">
        <v>222</v>
      </c>
      <c r="P5763" s="119"/>
      <c r="Q5763" s="84"/>
      <c r="R5763" s="125"/>
      <c r="S5763" s="166"/>
      <c r="T5763" s="167"/>
    </row>
    <row r="5764" spans="1:20" s="121" customFormat="1" ht="20.100000000000001" customHeight="1" x14ac:dyDescent="0.3">
      <c r="A5764" s="80"/>
      <c r="B5764" s="110" t="str">
        <f>IF(E5764="","",VLOOKUP(E5764,[1]PROJECTES!$C$14:$G$5000,2,FALSE))</f>
        <v/>
      </c>
      <c r="C5764" s="80"/>
      <c r="D5764" s="283" t="str">
        <f>IF(E5764="","",VLOOKUP(E5764,[1]PROJECTES!$C$14:$G$5000,5,FALSE))</f>
        <v/>
      </c>
      <c r="E5764" s="79"/>
      <c r="F5764" s="110" t="str">
        <f>IF(I5764="","",VLOOKUP(I5764,[1]PROJECTES!$C$14:$G$5000,2,FALSE))</f>
        <v/>
      </c>
      <c r="G5764" s="112" t="str">
        <f>IF(E5764="","",VLOOKUP(E5764,[1]PROJECTES!$C$14:$G$5000,4,FALSE))</f>
        <v/>
      </c>
      <c r="H5764" s="95"/>
      <c r="I5764" s="113" t="str">
        <f>IF(H5764="","",VLOOKUP(H5764,BD!B$2:C$16,2,FALSE))</f>
        <v/>
      </c>
      <c r="J5764" s="114"/>
      <c r="K5764" s="115" t="str">
        <f t="shared" si="281"/>
        <v/>
      </c>
      <c r="L5764" s="116" t="str">
        <f t="shared" ca="1" si="282"/>
        <v>-</v>
      </c>
      <c r="M5764" s="111" t="str">
        <f>IF(E5764="","",VLOOKUP(E5764,[1]PROJECTES!$C$14:$Z$5000,21,FALSE))</f>
        <v/>
      </c>
      <c r="N5764" s="117"/>
      <c r="O5764" s="118" t="s">
        <v>222</v>
      </c>
      <c r="P5764" s="119"/>
      <c r="Q5764" s="84"/>
      <c r="R5764" s="125"/>
      <c r="S5764" s="166"/>
      <c r="T5764" s="167"/>
    </row>
    <row r="5765" spans="1:20" s="121" customFormat="1" ht="20.100000000000001" customHeight="1" x14ac:dyDescent="0.3">
      <c r="A5765" s="80"/>
      <c r="B5765" s="110" t="str">
        <f>IF(E5765="","",VLOOKUP(E5765,[1]PROJECTES!$C$14:$G$5000,2,FALSE))</f>
        <v/>
      </c>
      <c r="C5765" s="80"/>
      <c r="D5765" s="283" t="str">
        <f>IF(E5765="","",VLOOKUP(E5765,[1]PROJECTES!$C$14:$G$5000,5,FALSE))</f>
        <v/>
      </c>
      <c r="E5765" s="79"/>
      <c r="F5765" s="110" t="str">
        <f>IF(I5765="","",VLOOKUP(I5765,[1]PROJECTES!$C$14:$G$5000,2,FALSE))</f>
        <v/>
      </c>
      <c r="G5765" s="112" t="str">
        <f>IF(E5765="","",VLOOKUP(E5765,[1]PROJECTES!$C$14:$G$5000,4,FALSE))</f>
        <v/>
      </c>
      <c r="H5765" s="95"/>
      <c r="I5765" s="113" t="str">
        <f>IF(H5765="","",VLOOKUP(H5765,BD!B$2:C$16,2,FALSE))</f>
        <v/>
      </c>
      <c r="J5765" s="114"/>
      <c r="K5765" s="115" t="str">
        <f t="shared" si="281"/>
        <v/>
      </c>
      <c r="L5765" s="116" t="str">
        <f t="shared" ca="1" si="282"/>
        <v>-</v>
      </c>
      <c r="M5765" s="111" t="str">
        <f>IF(E5765="","",VLOOKUP(E5765,[1]PROJECTES!$C$14:$Z$5000,21,FALSE))</f>
        <v/>
      </c>
      <c r="N5765" s="117"/>
      <c r="O5765" s="118" t="s">
        <v>222</v>
      </c>
      <c r="P5765" s="119"/>
      <c r="Q5765" s="84"/>
      <c r="R5765" s="125"/>
      <c r="S5765" s="166"/>
      <c r="T5765" s="167"/>
    </row>
    <row r="5766" spans="1:20" s="121" customFormat="1" ht="20.100000000000001" customHeight="1" x14ac:dyDescent="0.3">
      <c r="A5766" s="80"/>
      <c r="B5766" s="110" t="str">
        <f>IF(E5766="","",VLOOKUP(E5766,[1]PROJECTES!$C$14:$G$5000,2,FALSE))</f>
        <v/>
      </c>
      <c r="C5766" s="80"/>
      <c r="D5766" s="283" t="str">
        <f>IF(E5766="","",VLOOKUP(E5766,[1]PROJECTES!$C$14:$G$5000,5,FALSE))</f>
        <v/>
      </c>
      <c r="E5766" s="79"/>
      <c r="F5766" s="110" t="str">
        <f>IF(I5766="","",VLOOKUP(I5766,[1]PROJECTES!$C$14:$G$5000,2,FALSE))</f>
        <v/>
      </c>
      <c r="G5766" s="112" t="str">
        <f>IF(E5766="","",VLOOKUP(E5766,[1]PROJECTES!$C$14:$G$5000,4,FALSE))</f>
        <v/>
      </c>
      <c r="H5766" s="95"/>
      <c r="I5766" s="113" t="str">
        <f>IF(H5766="","",VLOOKUP(H5766,BD!B$2:C$16,2,FALSE))</f>
        <v/>
      </c>
      <c r="J5766" s="114"/>
      <c r="K5766" s="115" t="str">
        <f t="shared" si="281"/>
        <v/>
      </c>
      <c r="L5766" s="116" t="str">
        <f t="shared" ca="1" si="282"/>
        <v>-</v>
      </c>
      <c r="M5766" s="111" t="str">
        <f>IF(E5766="","",VLOOKUP(E5766,[1]PROJECTES!$C$14:$Z$5000,21,FALSE))</f>
        <v/>
      </c>
      <c r="N5766" s="117"/>
      <c r="O5766" s="118" t="s">
        <v>222</v>
      </c>
      <c r="P5766" s="119"/>
      <c r="Q5766" s="84"/>
      <c r="R5766" s="125"/>
      <c r="S5766" s="166"/>
      <c r="T5766" s="167"/>
    </row>
    <row r="5767" spans="1:20" s="121" customFormat="1" ht="20.100000000000001" customHeight="1" x14ac:dyDescent="0.3">
      <c r="A5767" s="80"/>
      <c r="B5767" s="110" t="str">
        <f>IF(E5767="","",VLOOKUP(E5767,[1]PROJECTES!$C$14:$G$5000,2,FALSE))</f>
        <v/>
      </c>
      <c r="C5767" s="80"/>
      <c r="D5767" s="283" t="str">
        <f>IF(E5767="","",VLOOKUP(E5767,[1]PROJECTES!$C$14:$G$5000,5,FALSE))</f>
        <v/>
      </c>
      <c r="E5767" s="79"/>
      <c r="F5767" s="110" t="str">
        <f>IF(I5767="","",VLOOKUP(I5767,[1]PROJECTES!$C$14:$G$5000,2,FALSE))</f>
        <v/>
      </c>
      <c r="G5767" s="112" t="str">
        <f>IF(E5767="","",VLOOKUP(E5767,[1]PROJECTES!$C$14:$G$5000,4,FALSE))</f>
        <v/>
      </c>
      <c r="H5767" s="95"/>
      <c r="I5767" s="113" t="str">
        <f>IF(H5767="","",VLOOKUP(H5767,BD!B$2:C$16,2,FALSE))</f>
        <v/>
      </c>
      <c r="J5767" s="114"/>
      <c r="K5767" s="115" t="str">
        <f t="shared" si="281"/>
        <v/>
      </c>
      <c r="L5767" s="116" t="str">
        <f t="shared" ca="1" si="282"/>
        <v>-</v>
      </c>
      <c r="M5767" s="111" t="str">
        <f>IF(E5767="","",VLOOKUP(E5767,[1]PROJECTES!$C$14:$Z$5000,21,FALSE))</f>
        <v/>
      </c>
      <c r="N5767" s="117"/>
      <c r="O5767" s="118" t="s">
        <v>222</v>
      </c>
      <c r="P5767" s="119"/>
      <c r="Q5767" s="84"/>
      <c r="R5767" s="125"/>
      <c r="S5767" s="166"/>
      <c r="T5767" s="167"/>
    </row>
    <row r="5768" spans="1:20" s="121" customFormat="1" ht="20.100000000000001" customHeight="1" x14ac:dyDescent="0.3">
      <c r="A5768" s="80"/>
      <c r="B5768" s="110" t="str">
        <f>IF(E5768="","",VLOOKUP(E5768,[1]PROJECTES!$C$14:$G$5000,2,FALSE))</f>
        <v/>
      </c>
      <c r="C5768" s="80"/>
      <c r="D5768" s="283" t="str">
        <f>IF(E5768="","",VLOOKUP(E5768,[1]PROJECTES!$C$14:$G$5000,5,FALSE))</f>
        <v/>
      </c>
      <c r="E5768" s="79"/>
      <c r="F5768" s="110" t="str">
        <f>IF(I5768="","",VLOOKUP(I5768,[1]PROJECTES!$C$14:$G$5000,2,FALSE))</f>
        <v/>
      </c>
      <c r="G5768" s="112" t="str">
        <f>IF(E5768="","",VLOOKUP(E5768,[1]PROJECTES!$C$14:$G$5000,4,FALSE))</f>
        <v/>
      </c>
      <c r="H5768" s="95"/>
      <c r="I5768" s="113" t="str">
        <f>IF(H5768="","",VLOOKUP(H5768,BD!B$2:C$16,2,FALSE))</f>
        <v/>
      </c>
      <c r="J5768" s="114"/>
      <c r="K5768" s="115" t="str">
        <f t="shared" si="281"/>
        <v/>
      </c>
      <c r="L5768" s="116" t="str">
        <f t="shared" ca="1" si="282"/>
        <v>-</v>
      </c>
      <c r="M5768" s="111" t="str">
        <f>IF(E5768="","",VLOOKUP(E5768,[1]PROJECTES!$C$14:$Z$5000,21,FALSE))</f>
        <v/>
      </c>
      <c r="N5768" s="117"/>
      <c r="O5768" s="118" t="s">
        <v>222</v>
      </c>
      <c r="P5768" s="119"/>
      <c r="Q5768" s="84"/>
      <c r="R5768" s="125"/>
      <c r="S5768" s="166"/>
      <c r="T5768" s="167"/>
    </row>
    <row r="5769" spans="1:20" s="121" customFormat="1" ht="20.100000000000001" customHeight="1" x14ac:dyDescent="0.3">
      <c r="A5769" s="80"/>
      <c r="B5769" s="110" t="str">
        <f>IF(E5769="","",VLOOKUP(E5769,[1]PROJECTES!$C$14:$G$5000,2,FALSE))</f>
        <v/>
      </c>
      <c r="C5769" s="80"/>
      <c r="D5769" s="283" t="str">
        <f>IF(E5769="","",VLOOKUP(E5769,[1]PROJECTES!$C$14:$G$5000,5,FALSE))</f>
        <v/>
      </c>
      <c r="E5769" s="79"/>
      <c r="F5769" s="110" t="str">
        <f>IF(I5769="","",VLOOKUP(I5769,[1]PROJECTES!$C$14:$G$5000,2,FALSE))</f>
        <v/>
      </c>
      <c r="G5769" s="112" t="str">
        <f>IF(E5769="","",VLOOKUP(E5769,[1]PROJECTES!$C$14:$G$5000,4,FALSE))</f>
        <v/>
      </c>
      <c r="H5769" s="95"/>
      <c r="I5769" s="113" t="str">
        <f>IF(H5769="","",VLOOKUP(H5769,BD!B$2:C$16,2,FALSE))</f>
        <v/>
      </c>
      <c r="J5769" s="114"/>
      <c r="K5769" s="115" t="str">
        <f t="shared" si="281"/>
        <v/>
      </c>
      <c r="L5769" s="116" t="str">
        <f t="shared" ca="1" si="282"/>
        <v>-</v>
      </c>
      <c r="M5769" s="111" t="str">
        <f>IF(E5769="","",VLOOKUP(E5769,[1]PROJECTES!$C$14:$Z$5000,21,FALSE))</f>
        <v/>
      </c>
      <c r="N5769" s="117"/>
      <c r="O5769" s="118" t="s">
        <v>222</v>
      </c>
      <c r="P5769" s="119"/>
      <c r="Q5769" s="84"/>
      <c r="R5769" s="125"/>
      <c r="S5769" s="166"/>
      <c r="T5769" s="167"/>
    </row>
    <row r="5770" spans="1:20" s="121" customFormat="1" ht="20.100000000000001" customHeight="1" x14ac:dyDescent="0.3">
      <c r="A5770" s="80"/>
      <c r="B5770" s="110" t="str">
        <f>IF(E5770="","",VLOOKUP(E5770,[1]PROJECTES!$C$14:$G$5000,2,FALSE))</f>
        <v/>
      </c>
      <c r="C5770" s="80"/>
      <c r="D5770" s="283" t="str">
        <f>IF(E5770="","",VLOOKUP(E5770,[1]PROJECTES!$C$14:$G$5000,5,FALSE))</f>
        <v/>
      </c>
      <c r="E5770" s="79"/>
      <c r="F5770" s="110" t="str">
        <f>IF(I5770="","",VLOOKUP(I5770,[1]PROJECTES!$C$14:$G$5000,2,FALSE))</f>
        <v/>
      </c>
      <c r="G5770" s="112" t="str">
        <f>IF(E5770="","",VLOOKUP(E5770,[1]PROJECTES!$C$14:$G$5000,4,FALSE))</f>
        <v/>
      </c>
      <c r="H5770" s="95"/>
      <c r="I5770" s="113" t="str">
        <f>IF(H5770="","",VLOOKUP(H5770,BD!B$2:C$16,2,FALSE))</f>
        <v/>
      </c>
      <c r="J5770" s="114"/>
      <c r="K5770" s="115" t="str">
        <f t="shared" si="281"/>
        <v/>
      </c>
      <c r="L5770" s="116" t="str">
        <f t="shared" ca="1" si="282"/>
        <v>-</v>
      </c>
      <c r="M5770" s="111" t="str">
        <f>IF(E5770="","",VLOOKUP(E5770,[1]PROJECTES!$C$14:$Z$5000,21,FALSE))</f>
        <v/>
      </c>
      <c r="N5770" s="117"/>
      <c r="O5770" s="118" t="s">
        <v>222</v>
      </c>
      <c r="P5770" s="119"/>
      <c r="Q5770" s="84"/>
      <c r="R5770" s="125"/>
      <c r="S5770" s="166"/>
      <c r="T5770" s="167"/>
    </row>
    <row r="5771" spans="1:20" s="121" customFormat="1" ht="20.100000000000001" customHeight="1" x14ac:dyDescent="0.3">
      <c r="A5771" s="80"/>
      <c r="B5771" s="110" t="str">
        <f>IF(E5771="","",VLOOKUP(E5771,[1]PROJECTES!$C$14:$G$5000,2,FALSE))</f>
        <v/>
      </c>
      <c r="C5771" s="80"/>
      <c r="D5771" s="283" t="str">
        <f>IF(E5771="","",VLOOKUP(E5771,[1]PROJECTES!$C$14:$G$5000,5,FALSE))</f>
        <v/>
      </c>
      <c r="E5771" s="79"/>
      <c r="F5771" s="110" t="str">
        <f>IF(I5771="","",VLOOKUP(I5771,[1]PROJECTES!$C$14:$G$5000,2,FALSE))</f>
        <v/>
      </c>
      <c r="G5771" s="112" t="str">
        <f>IF(E5771="","",VLOOKUP(E5771,[1]PROJECTES!$C$14:$G$5000,4,FALSE))</f>
        <v/>
      </c>
      <c r="H5771" s="95"/>
      <c r="I5771" s="113" t="str">
        <f>IF(H5771="","",VLOOKUP(H5771,BD!B$2:C$16,2,FALSE))</f>
        <v/>
      </c>
      <c r="J5771" s="114"/>
      <c r="K5771" s="115" t="str">
        <f t="shared" si="281"/>
        <v/>
      </c>
      <c r="L5771" s="116" t="str">
        <f t="shared" ca="1" si="282"/>
        <v>-</v>
      </c>
      <c r="M5771" s="111" t="str">
        <f>IF(E5771="","",VLOOKUP(E5771,[1]PROJECTES!$C$14:$Z$5000,21,FALSE))</f>
        <v/>
      </c>
      <c r="N5771" s="117"/>
      <c r="O5771" s="118" t="s">
        <v>222</v>
      </c>
      <c r="P5771" s="119"/>
      <c r="Q5771" s="84"/>
      <c r="R5771" s="125"/>
      <c r="S5771" s="166"/>
      <c r="T5771" s="167"/>
    </row>
    <row r="5772" spans="1:20" s="121" customFormat="1" ht="20.100000000000001" customHeight="1" x14ac:dyDescent="0.3">
      <c r="A5772" s="80"/>
      <c r="B5772" s="110" t="str">
        <f>IF(E5772="","",VLOOKUP(E5772,[1]PROJECTES!$C$14:$G$5000,2,FALSE))</f>
        <v/>
      </c>
      <c r="C5772" s="80"/>
      <c r="D5772" s="283" t="str">
        <f>IF(E5772="","",VLOOKUP(E5772,[1]PROJECTES!$C$14:$G$5000,5,FALSE))</f>
        <v/>
      </c>
      <c r="E5772" s="79"/>
      <c r="F5772" s="110" t="str">
        <f>IF(I5772="","",VLOOKUP(I5772,[1]PROJECTES!$C$14:$G$5000,2,FALSE))</f>
        <v/>
      </c>
      <c r="G5772" s="112" t="str">
        <f>IF(E5772="","",VLOOKUP(E5772,[1]PROJECTES!$C$14:$G$5000,4,FALSE))</f>
        <v/>
      </c>
      <c r="H5772" s="95"/>
      <c r="I5772" s="113" t="str">
        <f>IF(H5772="","",VLOOKUP(H5772,BD!B$2:C$16,2,FALSE))</f>
        <v/>
      </c>
      <c r="J5772" s="114"/>
      <c r="K5772" s="115" t="str">
        <f t="shared" si="281"/>
        <v/>
      </c>
      <c r="L5772" s="116" t="str">
        <f t="shared" ca="1" si="282"/>
        <v>-</v>
      </c>
      <c r="M5772" s="111" t="str">
        <f>IF(E5772="","",VLOOKUP(E5772,[1]PROJECTES!$C$14:$Z$5000,21,FALSE))</f>
        <v/>
      </c>
      <c r="N5772" s="117"/>
      <c r="O5772" s="118" t="s">
        <v>222</v>
      </c>
      <c r="P5772" s="119"/>
      <c r="Q5772" s="84"/>
      <c r="R5772" s="123"/>
      <c r="S5772" s="166"/>
      <c r="T5772" s="167"/>
    </row>
    <row r="5773" spans="1:20" s="121" customFormat="1" ht="20.100000000000001" customHeight="1" x14ac:dyDescent="0.3">
      <c r="A5773" s="80"/>
      <c r="B5773" s="110" t="str">
        <f>IF(E5773="","",VLOOKUP(E5773,[1]PROJECTES!$C$14:$G$5000,2,FALSE))</f>
        <v/>
      </c>
      <c r="C5773" s="80"/>
      <c r="D5773" s="283" t="str">
        <f>IF(E5773="","",VLOOKUP(E5773,[1]PROJECTES!$C$14:$G$5000,5,FALSE))</f>
        <v/>
      </c>
      <c r="E5773" s="79"/>
      <c r="F5773" s="110" t="str">
        <f>IF(I5773="","",VLOOKUP(I5773,[1]PROJECTES!$C$14:$G$5000,2,FALSE))</f>
        <v/>
      </c>
      <c r="G5773" s="112" t="str">
        <f>IF(E5773="","",VLOOKUP(E5773,[1]PROJECTES!$C$14:$G$5000,4,FALSE))</f>
        <v/>
      </c>
      <c r="H5773" s="95"/>
      <c r="I5773" s="113" t="str">
        <f>IF(H5773="","",VLOOKUP(H5773,BD!B$2:C$16,2,FALSE))</f>
        <v/>
      </c>
      <c r="J5773" s="114"/>
      <c r="K5773" s="115" t="str">
        <f t="shared" si="281"/>
        <v/>
      </c>
      <c r="L5773" s="116" t="str">
        <f t="shared" ca="1" si="282"/>
        <v>-</v>
      </c>
      <c r="M5773" s="111" t="str">
        <f>IF(E5773="","",VLOOKUP(E5773,[1]PROJECTES!$C$14:$Z$5000,21,FALSE))</f>
        <v/>
      </c>
      <c r="N5773" s="117"/>
      <c r="O5773" s="118" t="s">
        <v>222</v>
      </c>
      <c r="P5773" s="119"/>
      <c r="Q5773" s="84"/>
      <c r="R5773" s="123"/>
      <c r="S5773" s="166"/>
      <c r="T5773" s="167"/>
    </row>
    <row r="5774" spans="1:20" s="121" customFormat="1" ht="20.100000000000001" customHeight="1" x14ac:dyDescent="0.3">
      <c r="A5774" s="80"/>
      <c r="B5774" s="110" t="str">
        <f>IF(E5774="","",VLOOKUP(E5774,[1]PROJECTES!$C$14:$G$5000,2,FALSE))</f>
        <v/>
      </c>
      <c r="C5774" s="80"/>
      <c r="D5774" s="283" t="str">
        <f>IF(E5774="","",VLOOKUP(E5774,[1]PROJECTES!$C$14:$G$5000,5,FALSE))</f>
        <v/>
      </c>
      <c r="E5774" s="79"/>
      <c r="F5774" s="110" t="str">
        <f>IF(I5774="","",VLOOKUP(I5774,[1]PROJECTES!$C$14:$G$5000,2,FALSE))</f>
        <v/>
      </c>
      <c r="G5774" s="112" t="str">
        <f>IF(E5774="","",VLOOKUP(E5774,[1]PROJECTES!$C$14:$G$5000,4,FALSE))</f>
        <v/>
      </c>
      <c r="H5774" s="95"/>
      <c r="I5774" s="113" t="str">
        <f>IF(H5774="","",VLOOKUP(H5774,BD!B$2:C$16,2,FALSE))</f>
        <v/>
      </c>
      <c r="J5774" s="114"/>
      <c r="K5774" s="115" t="str">
        <f t="shared" ref="K5774:K5837" si="286">IF(J5774="","",WEEKNUM(J5774,2)-0)</f>
        <v/>
      </c>
      <c r="L5774" s="116" t="str">
        <f t="shared" ca="1" si="282"/>
        <v>-</v>
      </c>
      <c r="M5774" s="111" t="str">
        <f>IF(E5774="","",VLOOKUP(E5774,[1]PROJECTES!$C$14:$Z$5000,21,FALSE))</f>
        <v/>
      </c>
      <c r="N5774" s="117"/>
      <c r="O5774" s="118" t="s">
        <v>222</v>
      </c>
      <c r="P5774" s="119"/>
      <c r="Q5774" s="84"/>
      <c r="R5774" s="123"/>
      <c r="S5774" s="166"/>
      <c r="T5774" s="167"/>
    </row>
    <row r="5775" spans="1:20" s="121" customFormat="1" ht="20.100000000000001" customHeight="1" x14ac:dyDescent="0.3">
      <c r="A5775" s="80"/>
      <c r="B5775" s="110" t="str">
        <f>IF(E5775="","",VLOOKUP(E5775,[1]PROJECTES!$C$14:$G$5000,2,FALSE))</f>
        <v/>
      </c>
      <c r="C5775" s="80"/>
      <c r="D5775" s="283" t="str">
        <f>IF(E5775="","",VLOOKUP(E5775,[1]PROJECTES!$C$14:$G$5000,5,FALSE))</f>
        <v/>
      </c>
      <c r="E5775" s="79"/>
      <c r="F5775" s="110" t="str">
        <f>IF(I5775="","",VLOOKUP(I5775,[1]PROJECTES!$C$14:$G$5000,2,FALSE))</f>
        <v/>
      </c>
      <c r="G5775" s="112" t="str">
        <f>IF(E5775="","",VLOOKUP(E5775,[1]PROJECTES!$C$14:$G$5000,4,FALSE))</f>
        <v/>
      </c>
      <c r="H5775" s="95"/>
      <c r="I5775" s="113" t="str">
        <f>IF(H5775="","",VLOOKUP(H5775,BD!B$2:C$16,2,FALSE))</f>
        <v/>
      </c>
      <c r="J5775" s="114"/>
      <c r="K5775" s="115" t="str">
        <f t="shared" si="286"/>
        <v/>
      </c>
      <c r="L5775" s="116" t="str">
        <f t="shared" ref="L5775:L5778" ca="1" si="287">IF(M5775="","-",IF(G5775="TA","-",+M5775-TODAY()))</f>
        <v>-</v>
      </c>
      <c r="M5775" s="111" t="str">
        <f>IF(E5775="","",VLOOKUP(E5775,[1]PROJECTES!$C$14:$Z$5000,21,FALSE))</f>
        <v/>
      </c>
      <c r="N5775" s="117"/>
      <c r="O5775" s="118" t="s">
        <v>222</v>
      </c>
      <c r="P5775" s="119"/>
      <c r="Q5775" s="84"/>
      <c r="R5775" s="123"/>
      <c r="S5775" s="166"/>
      <c r="T5775" s="167"/>
    </row>
    <row r="5776" spans="1:20" s="121" customFormat="1" ht="20.100000000000001" customHeight="1" x14ac:dyDescent="0.3">
      <c r="A5776" s="80"/>
      <c r="B5776" s="110" t="str">
        <f>IF(E5776="","",VLOOKUP(E5776,[1]PROJECTES!$C$14:$G$5000,2,FALSE))</f>
        <v/>
      </c>
      <c r="C5776" s="80"/>
      <c r="D5776" s="283" t="str">
        <f>IF(E5776="","",VLOOKUP(E5776,[1]PROJECTES!$C$14:$G$5000,5,FALSE))</f>
        <v/>
      </c>
      <c r="E5776" s="79"/>
      <c r="F5776" s="110" t="str">
        <f>IF(I5776="","",VLOOKUP(I5776,[1]PROJECTES!$C$14:$G$5000,2,FALSE))</f>
        <v/>
      </c>
      <c r="G5776" s="112" t="str">
        <f>IF(E5776="","",VLOOKUP(E5776,[1]PROJECTES!$C$14:$G$5000,4,FALSE))</f>
        <v/>
      </c>
      <c r="H5776" s="95"/>
      <c r="I5776" s="113" t="str">
        <f>IF(H5776="","",VLOOKUP(H5776,BD!B$2:C$16,2,FALSE))</f>
        <v/>
      </c>
      <c r="J5776" s="114"/>
      <c r="K5776" s="115" t="str">
        <f t="shared" si="286"/>
        <v/>
      </c>
      <c r="L5776" s="116" t="str">
        <f t="shared" ca="1" si="287"/>
        <v>-</v>
      </c>
      <c r="M5776" s="111" t="str">
        <f>IF(E5776="","",VLOOKUP(E5776,[1]PROJECTES!$C$14:$Z$5000,21,FALSE))</f>
        <v/>
      </c>
      <c r="N5776" s="117"/>
      <c r="O5776" s="118" t="s">
        <v>222</v>
      </c>
      <c r="P5776" s="119"/>
      <c r="Q5776" s="84"/>
      <c r="R5776" s="123"/>
      <c r="S5776" s="166"/>
      <c r="T5776" s="167"/>
    </row>
    <row r="5777" spans="1:20" s="121" customFormat="1" ht="20.100000000000001" customHeight="1" x14ac:dyDescent="0.3">
      <c r="A5777" s="80"/>
      <c r="B5777" s="110" t="str">
        <f>IF(E5777="","",VLOOKUP(E5777,[1]PROJECTES!$C$14:$G$5000,2,FALSE))</f>
        <v/>
      </c>
      <c r="C5777" s="80"/>
      <c r="D5777" s="283" t="str">
        <f>IF(E5777="","",VLOOKUP(E5777,[1]PROJECTES!$C$14:$G$5000,5,FALSE))</f>
        <v/>
      </c>
      <c r="E5777" s="79"/>
      <c r="F5777" s="110" t="str">
        <f>IF(I5777="","",VLOOKUP(I5777,[1]PROJECTES!$C$14:$G$5000,2,FALSE))</f>
        <v/>
      </c>
      <c r="G5777" s="112" t="str">
        <f>IF(E5777="","",VLOOKUP(E5777,[1]PROJECTES!$C$14:$G$5000,4,FALSE))</f>
        <v/>
      </c>
      <c r="H5777" s="95"/>
      <c r="I5777" s="113" t="str">
        <f>IF(H5777="","",VLOOKUP(H5777,BD!B$2:C$16,2,FALSE))</f>
        <v/>
      </c>
      <c r="J5777" s="114"/>
      <c r="K5777" s="115" t="str">
        <f t="shared" si="286"/>
        <v/>
      </c>
      <c r="L5777" s="116" t="str">
        <f t="shared" ca="1" si="287"/>
        <v>-</v>
      </c>
      <c r="M5777" s="111" t="str">
        <f>IF(E5777="","",VLOOKUP(E5777,[1]PROJECTES!$C$14:$Z$5000,21,FALSE))</f>
        <v/>
      </c>
      <c r="N5777" s="117"/>
      <c r="O5777" s="118" t="s">
        <v>222</v>
      </c>
      <c r="P5777" s="119"/>
      <c r="Q5777" s="84"/>
      <c r="R5777" s="123"/>
      <c r="S5777" s="166"/>
      <c r="T5777" s="167"/>
    </row>
    <row r="5778" spans="1:20" s="121" customFormat="1" ht="20.100000000000001" customHeight="1" x14ac:dyDescent="0.3">
      <c r="A5778" s="80"/>
      <c r="B5778" s="110" t="str">
        <f>IF(E5778="","",VLOOKUP(E5778,[1]PROJECTES!$C$14:$G$5000,2,FALSE))</f>
        <v/>
      </c>
      <c r="C5778" s="80"/>
      <c r="D5778" s="283" t="str">
        <f>IF(E5778="","",VLOOKUP(E5778,[1]PROJECTES!$C$14:$G$5000,5,FALSE))</f>
        <v/>
      </c>
      <c r="E5778" s="79"/>
      <c r="F5778" s="110" t="str">
        <f>IF(I5778="","",VLOOKUP(I5778,[1]PROJECTES!$C$14:$G$5000,2,FALSE))</f>
        <v/>
      </c>
      <c r="G5778" s="112" t="str">
        <f>IF(E5778="","",VLOOKUP(E5778,[1]PROJECTES!$C$14:$G$5000,4,FALSE))</f>
        <v/>
      </c>
      <c r="H5778" s="95"/>
      <c r="I5778" s="113" t="str">
        <f>IF(H5778="","",VLOOKUP(H5778,BD!B$2:C$16,2,FALSE))</f>
        <v/>
      </c>
      <c r="J5778" s="114"/>
      <c r="K5778" s="115" t="str">
        <f t="shared" si="286"/>
        <v/>
      </c>
      <c r="L5778" s="116" t="str">
        <f t="shared" ca="1" si="287"/>
        <v>-</v>
      </c>
      <c r="M5778" s="111" t="str">
        <f>IF(E5778="","",VLOOKUP(E5778,[1]PROJECTES!$C$14:$Z$5000,21,FALSE))</f>
        <v/>
      </c>
      <c r="N5778" s="117"/>
      <c r="O5778" s="118" t="s">
        <v>222</v>
      </c>
      <c r="P5778" s="119"/>
      <c r="Q5778" s="84"/>
      <c r="R5778" s="125"/>
      <c r="S5778" s="166"/>
      <c r="T5778" s="167"/>
    </row>
    <row r="5779" spans="1:20" s="121" customFormat="1" ht="20.100000000000001" customHeight="1" x14ac:dyDescent="0.3">
      <c r="A5779" s="80"/>
      <c r="B5779" s="110" t="str">
        <f>IF(E5779="","",VLOOKUP(E5779,[1]PROJECTES!$C$14:$G$5000,2,FALSE))</f>
        <v/>
      </c>
      <c r="C5779" s="80"/>
      <c r="D5779" s="283" t="str">
        <f>IF(E5779="","",VLOOKUP(E5779,[1]PROJECTES!$C$14:$G$5000,5,FALSE))</f>
        <v/>
      </c>
      <c r="E5779" s="79"/>
      <c r="F5779" s="110" t="str">
        <f>IF(I5779="","",VLOOKUP(I5779,[1]PROJECTES!$C$14:$G$5000,2,FALSE))</f>
        <v/>
      </c>
      <c r="G5779" s="112" t="str">
        <f>IF(E5779="","",VLOOKUP(E5779,[1]PROJECTES!$C$14:$G$5000,4,FALSE))</f>
        <v/>
      </c>
      <c r="H5779" s="95"/>
      <c r="I5779" s="113" t="str">
        <f>IF(H5779="","",VLOOKUP(H5779,BD!B$2:C$16,2,FALSE))</f>
        <v/>
      </c>
      <c r="J5779" s="114"/>
      <c r="K5779" s="115" t="str">
        <f t="shared" si="286"/>
        <v/>
      </c>
      <c r="L5779" s="116" t="str">
        <f t="shared" ref="L5779:L5842" ca="1" si="288">IF(M5779="","-",IF(G5779="TA","-",+M5779-TODAY()))</f>
        <v>-</v>
      </c>
      <c r="M5779" s="111" t="str">
        <f>IF(E5779="","",VLOOKUP(E5779,[1]PROJECTES!$C$14:$Z$5000,21,FALSE))</f>
        <v/>
      </c>
      <c r="N5779" s="117"/>
      <c r="O5779" s="118" t="s">
        <v>222</v>
      </c>
      <c r="P5779" s="119"/>
      <c r="Q5779" s="84"/>
      <c r="R5779" s="125"/>
      <c r="S5779" s="166"/>
      <c r="T5779" s="167"/>
    </row>
    <row r="5780" spans="1:20" s="121" customFormat="1" ht="20.100000000000001" customHeight="1" x14ac:dyDescent="0.3">
      <c r="A5780" s="80"/>
      <c r="B5780" s="110" t="str">
        <f>IF(E5780="","",VLOOKUP(E5780,[1]PROJECTES!$C$14:$G$5000,2,FALSE))</f>
        <v/>
      </c>
      <c r="C5780" s="80"/>
      <c r="D5780" s="283" t="str">
        <f>IF(E5780="","",VLOOKUP(E5780,[1]PROJECTES!$C$14:$G$5000,5,FALSE))</f>
        <v/>
      </c>
      <c r="E5780" s="79"/>
      <c r="F5780" s="110" t="str">
        <f>IF(I5780="","",VLOOKUP(I5780,[1]PROJECTES!$C$14:$G$5000,2,FALSE))</f>
        <v/>
      </c>
      <c r="G5780" s="112" t="str">
        <f>IF(E5780="","",VLOOKUP(E5780,[1]PROJECTES!$C$14:$G$5000,4,FALSE))</f>
        <v/>
      </c>
      <c r="H5780" s="95"/>
      <c r="I5780" s="113" t="str">
        <f>IF(H5780="","",VLOOKUP(H5780,BD!B$2:C$16,2,FALSE))</f>
        <v/>
      </c>
      <c r="J5780" s="114"/>
      <c r="K5780" s="115" t="str">
        <f t="shared" si="286"/>
        <v/>
      </c>
      <c r="L5780" s="116" t="str">
        <f t="shared" ca="1" si="288"/>
        <v>-</v>
      </c>
      <c r="M5780" s="111" t="str">
        <f>IF(E5780="","",VLOOKUP(E5780,[1]PROJECTES!$C$14:$Z$5000,21,FALSE))</f>
        <v/>
      </c>
      <c r="N5780" s="117"/>
      <c r="O5780" s="118" t="s">
        <v>222</v>
      </c>
      <c r="P5780" s="119"/>
      <c r="Q5780" s="84"/>
      <c r="R5780" s="125"/>
      <c r="S5780" s="166"/>
      <c r="T5780" s="167"/>
    </row>
    <row r="5781" spans="1:20" s="121" customFormat="1" ht="20.100000000000001" customHeight="1" x14ac:dyDescent="0.3">
      <c r="A5781" s="80"/>
      <c r="B5781" s="110" t="str">
        <f>IF(E5781="","",VLOOKUP(E5781,[1]PROJECTES!$C$14:$G$5000,2,FALSE))</f>
        <v/>
      </c>
      <c r="C5781" s="80"/>
      <c r="D5781" s="283" t="str">
        <f>IF(E5781="","",VLOOKUP(E5781,[1]PROJECTES!$C$14:$G$5000,5,FALSE))</f>
        <v/>
      </c>
      <c r="E5781" s="79"/>
      <c r="F5781" s="110" t="str">
        <f>IF(I5781="","",VLOOKUP(I5781,[1]PROJECTES!$C$14:$G$5000,2,FALSE))</f>
        <v/>
      </c>
      <c r="G5781" s="112" t="str">
        <f>IF(E5781="","",VLOOKUP(E5781,[1]PROJECTES!$C$14:$G$5000,4,FALSE))</f>
        <v/>
      </c>
      <c r="H5781" s="95"/>
      <c r="I5781" s="113" t="str">
        <f>IF(H5781="","",VLOOKUP(H5781,BD!B$2:C$16,2,FALSE))</f>
        <v/>
      </c>
      <c r="J5781" s="114"/>
      <c r="K5781" s="115" t="str">
        <f t="shared" si="286"/>
        <v/>
      </c>
      <c r="L5781" s="116" t="str">
        <f t="shared" ca="1" si="288"/>
        <v>-</v>
      </c>
      <c r="M5781" s="111" t="str">
        <f>IF(E5781="","",VLOOKUP(E5781,[1]PROJECTES!$C$14:$Z$5000,21,FALSE))</f>
        <v/>
      </c>
      <c r="N5781" s="117"/>
      <c r="O5781" s="118" t="s">
        <v>222</v>
      </c>
      <c r="P5781" s="119"/>
      <c r="Q5781" s="84"/>
      <c r="R5781" s="125"/>
      <c r="S5781" s="166"/>
      <c r="T5781" s="167"/>
    </row>
    <row r="5782" spans="1:20" s="121" customFormat="1" ht="20.100000000000001" customHeight="1" x14ac:dyDescent="0.3">
      <c r="A5782" s="80"/>
      <c r="B5782" s="110" t="str">
        <f>IF(E5782="","",VLOOKUP(E5782,[1]PROJECTES!$C$14:$G$5000,2,FALSE))</f>
        <v/>
      </c>
      <c r="C5782" s="80"/>
      <c r="D5782" s="283" t="str">
        <f>IF(E5782="","",VLOOKUP(E5782,[1]PROJECTES!$C$14:$G$5000,5,FALSE))</f>
        <v/>
      </c>
      <c r="E5782" s="79"/>
      <c r="F5782" s="110" t="str">
        <f>IF(I5782="","",VLOOKUP(I5782,[1]PROJECTES!$C$14:$G$5000,2,FALSE))</f>
        <v/>
      </c>
      <c r="G5782" s="112" t="str">
        <f>IF(E5782="","",VLOOKUP(E5782,[1]PROJECTES!$C$14:$G$5000,4,FALSE))</f>
        <v/>
      </c>
      <c r="H5782" s="95"/>
      <c r="I5782" s="113" t="str">
        <f>IF(H5782="","",VLOOKUP(H5782,BD!B$2:C$16,2,FALSE))</f>
        <v/>
      </c>
      <c r="J5782" s="114"/>
      <c r="K5782" s="115" t="str">
        <f t="shared" si="286"/>
        <v/>
      </c>
      <c r="L5782" s="116" t="str">
        <f t="shared" ca="1" si="288"/>
        <v>-</v>
      </c>
      <c r="M5782" s="111" t="str">
        <f>IF(E5782="","",VLOOKUP(E5782,[1]PROJECTES!$C$14:$Z$5000,21,FALSE))</f>
        <v/>
      </c>
      <c r="N5782" s="117"/>
      <c r="O5782" s="118" t="s">
        <v>222</v>
      </c>
      <c r="P5782" s="119"/>
      <c r="Q5782" s="84"/>
      <c r="R5782" s="125"/>
      <c r="S5782" s="166"/>
      <c r="T5782" s="167"/>
    </row>
    <row r="5783" spans="1:20" s="121" customFormat="1" ht="20.100000000000001" customHeight="1" x14ac:dyDescent="0.3">
      <c r="A5783" s="80"/>
      <c r="B5783" s="110" t="str">
        <f>IF(E5783="","",VLOOKUP(E5783,[1]PROJECTES!$C$14:$G$5000,2,FALSE))</f>
        <v/>
      </c>
      <c r="C5783" s="80"/>
      <c r="D5783" s="283" t="str">
        <f>IF(E5783="","",VLOOKUP(E5783,[1]PROJECTES!$C$14:$G$5000,5,FALSE))</f>
        <v/>
      </c>
      <c r="E5783" s="79"/>
      <c r="F5783" s="110" t="str">
        <f>IF(I5783="","",VLOOKUP(I5783,[1]PROJECTES!$C$14:$G$5000,2,FALSE))</f>
        <v/>
      </c>
      <c r="G5783" s="112" t="str">
        <f>IF(E5783="","",VLOOKUP(E5783,[1]PROJECTES!$C$14:$G$5000,4,FALSE))</f>
        <v/>
      </c>
      <c r="H5783" s="95"/>
      <c r="I5783" s="113" t="str">
        <f>IF(H5783="","",VLOOKUP(H5783,BD!B$2:C$16,2,FALSE))</f>
        <v/>
      </c>
      <c r="J5783" s="114"/>
      <c r="K5783" s="115" t="str">
        <f t="shared" si="286"/>
        <v/>
      </c>
      <c r="L5783" s="116" t="str">
        <f t="shared" ca="1" si="288"/>
        <v>-</v>
      </c>
      <c r="M5783" s="111" t="str">
        <f>IF(E5783="","",VLOOKUP(E5783,[1]PROJECTES!$C$14:$Z$5000,21,FALSE))</f>
        <v/>
      </c>
      <c r="N5783" s="117"/>
      <c r="O5783" s="118" t="s">
        <v>222</v>
      </c>
      <c r="P5783" s="119"/>
      <c r="Q5783" s="84"/>
      <c r="R5783" s="125"/>
      <c r="S5783" s="166"/>
      <c r="T5783" s="167"/>
    </row>
    <row r="5784" spans="1:20" s="121" customFormat="1" ht="20.100000000000001" customHeight="1" x14ac:dyDescent="0.3">
      <c r="A5784" s="80"/>
      <c r="B5784" s="110" t="str">
        <f>IF(E5784="","",VLOOKUP(E5784,[1]PROJECTES!$C$14:$G$5000,2,FALSE))</f>
        <v/>
      </c>
      <c r="C5784" s="80"/>
      <c r="D5784" s="283" t="str">
        <f>IF(E5784="","",VLOOKUP(E5784,[1]PROJECTES!$C$14:$G$5000,5,FALSE))</f>
        <v/>
      </c>
      <c r="E5784" s="79"/>
      <c r="F5784" s="110" t="str">
        <f>IF(I5784="","",VLOOKUP(I5784,[1]PROJECTES!$C$14:$G$5000,2,FALSE))</f>
        <v/>
      </c>
      <c r="G5784" s="112" t="str">
        <f>IF(E5784="","",VLOOKUP(E5784,[1]PROJECTES!$C$14:$G$5000,4,FALSE))</f>
        <v/>
      </c>
      <c r="H5784" s="95"/>
      <c r="I5784" s="113" t="str">
        <f>IF(H5784="","",VLOOKUP(H5784,BD!B$2:C$16,2,FALSE))</f>
        <v/>
      </c>
      <c r="J5784" s="114"/>
      <c r="K5784" s="115" t="str">
        <f t="shared" si="286"/>
        <v/>
      </c>
      <c r="L5784" s="116" t="str">
        <f t="shared" ca="1" si="288"/>
        <v>-</v>
      </c>
      <c r="M5784" s="111" t="str">
        <f>IF(E5784="","",VLOOKUP(E5784,[1]PROJECTES!$C$14:$Z$5000,21,FALSE))</f>
        <v/>
      </c>
      <c r="N5784" s="117"/>
      <c r="O5784" s="118" t="s">
        <v>222</v>
      </c>
      <c r="P5784" s="119"/>
      <c r="Q5784" s="84"/>
      <c r="R5784" s="125"/>
      <c r="S5784" s="166"/>
      <c r="T5784" s="167"/>
    </row>
    <row r="5785" spans="1:20" s="121" customFormat="1" ht="20.100000000000001" customHeight="1" x14ac:dyDescent="0.3">
      <c r="A5785" s="80"/>
      <c r="B5785" s="110" t="str">
        <f>IF(E5785="","",VLOOKUP(E5785,[1]PROJECTES!$C$14:$G$5000,2,FALSE))</f>
        <v/>
      </c>
      <c r="C5785" s="80"/>
      <c r="D5785" s="283" t="str">
        <f>IF(E5785="","",VLOOKUP(E5785,[1]PROJECTES!$C$14:$G$5000,5,FALSE))</f>
        <v/>
      </c>
      <c r="E5785" s="79"/>
      <c r="F5785" s="110" t="str">
        <f>IF(I5785="","",VLOOKUP(I5785,[1]PROJECTES!$C$14:$G$5000,2,FALSE))</f>
        <v/>
      </c>
      <c r="G5785" s="112" t="str">
        <f>IF(E5785="","",VLOOKUP(E5785,[1]PROJECTES!$C$14:$G$5000,4,FALSE))</f>
        <v/>
      </c>
      <c r="H5785" s="95"/>
      <c r="I5785" s="113" t="str">
        <f>IF(H5785="","",VLOOKUP(H5785,BD!B$2:C$16,2,FALSE))</f>
        <v/>
      </c>
      <c r="J5785" s="114"/>
      <c r="K5785" s="115" t="str">
        <f t="shared" si="286"/>
        <v/>
      </c>
      <c r="L5785" s="116" t="str">
        <f t="shared" ca="1" si="288"/>
        <v>-</v>
      </c>
      <c r="M5785" s="111" t="str">
        <f>IF(E5785="","",VLOOKUP(E5785,[1]PROJECTES!$C$14:$Z$5000,21,FALSE))</f>
        <v/>
      </c>
      <c r="N5785" s="117"/>
      <c r="O5785" s="118" t="s">
        <v>222</v>
      </c>
      <c r="P5785" s="119"/>
      <c r="Q5785" s="84"/>
      <c r="R5785" s="125"/>
      <c r="S5785" s="166"/>
      <c r="T5785" s="167"/>
    </row>
    <row r="5786" spans="1:20" s="121" customFormat="1" ht="20.100000000000001" customHeight="1" x14ac:dyDescent="0.3">
      <c r="A5786" s="80"/>
      <c r="B5786" s="110" t="str">
        <f>IF(E5786="","",VLOOKUP(E5786,[1]PROJECTES!$C$14:$G$5000,2,FALSE))</f>
        <v/>
      </c>
      <c r="C5786" s="80"/>
      <c r="D5786" s="283" t="str">
        <f>IF(E5786="","",VLOOKUP(E5786,[1]PROJECTES!$C$14:$G$5000,5,FALSE))</f>
        <v/>
      </c>
      <c r="E5786" s="79"/>
      <c r="F5786" s="110" t="str">
        <f>IF(I5786="","",VLOOKUP(I5786,[1]PROJECTES!$C$14:$G$5000,2,FALSE))</f>
        <v/>
      </c>
      <c r="G5786" s="112" t="str">
        <f>IF(E5786="","",VLOOKUP(E5786,[1]PROJECTES!$C$14:$G$5000,4,FALSE))</f>
        <v/>
      </c>
      <c r="H5786" s="95"/>
      <c r="I5786" s="113" t="str">
        <f>IF(H5786="","",VLOOKUP(H5786,BD!B$2:C$16,2,FALSE))</f>
        <v/>
      </c>
      <c r="J5786" s="114"/>
      <c r="K5786" s="115" t="str">
        <f t="shared" si="286"/>
        <v/>
      </c>
      <c r="L5786" s="116" t="str">
        <f t="shared" ca="1" si="288"/>
        <v>-</v>
      </c>
      <c r="M5786" s="111" t="str">
        <f>IF(E5786="","",VLOOKUP(E5786,[1]PROJECTES!$C$14:$Z$5000,21,FALSE))</f>
        <v/>
      </c>
      <c r="N5786" s="117"/>
      <c r="O5786" s="118" t="s">
        <v>222</v>
      </c>
      <c r="P5786" s="119"/>
      <c r="Q5786" s="84"/>
      <c r="R5786" s="125"/>
      <c r="S5786" s="166"/>
      <c r="T5786" s="167"/>
    </row>
    <row r="5787" spans="1:20" s="121" customFormat="1" ht="20.100000000000001" customHeight="1" x14ac:dyDescent="0.3">
      <c r="A5787" s="80"/>
      <c r="B5787" s="110" t="str">
        <f>IF(E5787="","",VLOOKUP(E5787,[1]PROJECTES!$C$14:$G$5000,2,FALSE))</f>
        <v/>
      </c>
      <c r="C5787" s="80"/>
      <c r="D5787" s="283" t="str">
        <f>IF(E5787="","",VLOOKUP(E5787,[1]PROJECTES!$C$14:$G$5000,5,FALSE))</f>
        <v/>
      </c>
      <c r="E5787" s="79"/>
      <c r="F5787" s="110" t="str">
        <f>IF(I5787="","",VLOOKUP(I5787,[1]PROJECTES!$C$14:$G$5000,2,FALSE))</f>
        <v/>
      </c>
      <c r="G5787" s="112" t="str">
        <f>IF(E5787="","",VLOOKUP(E5787,[1]PROJECTES!$C$14:$G$5000,4,FALSE))</f>
        <v/>
      </c>
      <c r="H5787" s="95"/>
      <c r="I5787" s="113" t="str">
        <f>IF(H5787="","",VLOOKUP(H5787,BD!B$2:C$16,2,FALSE))</f>
        <v/>
      </c>
      <c r="J5787" s="114"/>
      <c r="K5787" s="115" t="str">
        <f t="shared" si="286"/>
        <v/>
      </c>
      <c r="L5787" s="116" t="str">
        <f t="shared" ca="1" si="288"/>
        <v>-</v>
      </c>
      <c r="M5787" s="111" t="str">
        <f>IF(E5787="","",VLOOKUP(E5787,[1]PROJECTES!$C$14:$Z$5000,21,FALSE))</f>
        <v/>
      </c>
      <c r="N5787" s="117"/>
      <c r="O5787" s="118" t="s">
        <v>222</v>
      </c>
      <c r="P5787" s="119"/>
      <c r="Q5787" s="84"/>
      <c r="R5787" s="125"/>
      <c r="S5787" s="166"/>
      <c r="T5787" s="167"/>
    </row>
    <row r="5788" spans="1:20" s="121" customFormat="1" ht="20.100000000000001" customHeight="1" x14ac:dyDescent="0.3">
      <c r="A5788" s="80"/>
      <c r="B5788" s="110" t="str">
        <f>IF(E5788="","",VLOOKUP(E5788,[1]PROJECTES!$C$14:$G$5000,2,FALSE))</f>
        <v/>
      </c>
      <c r="C5788" s="80"/>
      <c r="D5788" s="283" t="str">
        <f>IF(E5788="","",VLOOKUP(E5788,[1]PROJECTES!$C$14:$G$5000,5,FALSE))</f>
        <v/>
      </c>
      <c r="E5788" s="79"/>
      <c r="F5788" s="110" t="str">
        <f>IF(I5788="","",VLOOKUP(I5788,[1]PROJECTES!$C$14:$G$5000,2,FALSE))</f>
        <v/>
      </c>
      <c r="G5788" s="112" t="str">
        <f>IF(E5788="","",VLOOKUP(E5788,[1]PROJECTES!$C$14:$G$5000,4,FALSE))</f>
        <v/>
      </c>
      <c r="H5788" s="95"/>
      <c r="I5788" s="113" t="str">
        <f>IF(H5788="","",VLOOKUP(H5788,BD!B$2:C$16,2,FALSE))</f>
        <v/>
      </c>
      <c r="J5788" s="114"/>
      <c r="K5788" s="115" t="str">
        <f t="shared" si="286"/>
        <v/>
      </c>
      <c r="L5788" s="116" t="str">
        <f t="shared" ca="1" si="288"/>
        <v>-</v>
      </c>
      <c r="M5788" s="111" t="str">
        <f>IF(E5788="","",VLOOKUP(E5788,[1]PROJECTES!$C$14:$Z$5000,21,FALSE))</f>
        <v/>
      </c>
      <c r="N5788" s="117"/>
      <c r="O5788" s="118" t="s">
        <v>222</v>
      </c>
      <c r="P5788" s="119"/>
      <c r="Q5788" s="84"/>
      <c r="R5788" s="125"/>
      <c r="S5788" s="166"/>
      <c r="T5788" s="167"/>
    </row>
    <row r="5789" spans="1:20" s="121" customFormat="1" ht="20.100000000000001" customHeight="1" x14ac:dyDescent="0.3">
      <c r="A5789" s="80"/>
      <c r="B5789" s="110" t="str">
        <f>IF(E5789="","",VLOOKUP(E5789,[1]PROJECTES!$C$14:$G$5000,2,FALSE))</f>
        <v/>
      </c>
      <c r="C5789" s="80"/>
      <c r="D5789" s="283" t="str">
        <f>IF(E5789="","",VLOOKUP(E5789,[1]PROJECTES!$C$14:$G$5000,5,FALSE))</f>
        <v/>
      </c>
      <c r="E5789" s="79"/>
      <c r="F5789" s="110" t="str">
        <f>IF(I5789="","",VLOOKUP(I5789,[1]PROJECTES!$C$14:$G$5000,2,FALSE))</f>
        <v/>
      </c>
      <c r="G5789" s="112" t="str">
        <f>IF(E5789="","",VLOOKUP(E5789,[1]PROJECTES!$C$14:$G$5000,4,FALSE))</f>
        <v/>
      </c>
      <c r="H5789" s="95"/>
      <c r="I5789" s="113" t="str">
        <f>IF(H5789="","",VLOOKUP(H5789,BD!B$2:C$16,2,FALSE))</f>
        <v/>
      </c>
      <c r="J5789" s="114"/>
      <c r="K5789" s="115" t="str">
        <f t="shared" si="286"/>
        <v/>
      </c>
      <c r="L5789" s="116" t="str">
        <f t="shared" ca="1" si="288"/>
        <v>-</v>
      </c>
      <c r="M5789" s="111" t="str">
        <f>IF(E5789="","",VLOOKUP(E5789,[1]PROJECTES!$C$14:$Z$5000,21,FALSE))</f>
        <v/>
      </c>
      <c r="N5789" s="117"/>
      <c r="O5789" s="118" t="s">
        <v>222</v>
      </c>
      <c r="P5789" s="119"/>
      <c r="Q5789" s="84"/>
      <c r="R5789" s="125"/>
      <c r="S5789" s="166"/>
      <c r="T5789" s="167"/>
    </row>
    <row r="5790" spans="1:20" s="121" customFormat="1" ht="20.100000000000001" customHeight="1" x14ac:dyDescent="0.3">
      <c r="A5790" s="80"/>
      <c r="B5790" s="110" t="str">
        <f>IF(E5790="","",VLOOKUP(E5790,[1]PROJECTES!$C$14:$G$5000,2,FALSE))</f>
        <v/>
      </c>
      <c r="C5790" s="80"/>
      <c r="D5790" s="283" t="str">
        <f>IF(E5790="","",VLOOKUP(E5790,[1]PROJECTES!$C$14:$G$5000,5,FALSE))</f>
        <v/>
      </c>
      <c r="E5790" s="79"/>
      <c r="F5790" s="110" t="str">
        <f>IF(I5790="","",VLOOKUP(I5790,[1]PROJECTES!$C$14:$G$5000,2,FALSE))</f>
        <v/>
      </c>
      <c r="G5790" s="112" t="str">
        <f>IF(E5790="","",VLOOKUP(E5790,[1]PROJECTES!$C$14:$G$5000,4,FALSE))</f>
        <v/>
      </c>
      <c r="H5790" s="95"/>
      <c r="I5790" s="113" t="str">
        <f>IF(H5790="","",VLOOKUP(H5790,BD!B$2:C$16,2,FALSE))</f>
        <v/>
      </c>
      <c r="J5790" s="114"/>
      <c r="K5790" s="115" t="str">
        <f t="shared" si="286"/>
        <v/>
      </c>
      <c r="L5790" s="116" t="str">
        <f t="shared" ca="1" si="288"/>
        <v>-</v>
      </c>
      <c r="M5790" s="111" t="str">
        <f>IF(E5790="","",VLOOKUP(E5790,[1]PROJECTES!$C$14:$Z$5000,21,FALSE))</f>
        <v/>
      </c>
      <c r="N5790" s="117"/>
      <c r="O5790" s="118" t="s">
        <v>222</v>
      </c>
      <c r="P5790" s="119"/>
      <c r="Q5790" s="84"/>
      <c r="R5790" s="125"/>
      <c r="S5790" s="166"/>
      <c r="T5790" s="167"/>
    </row>
    <row r="5791" spans="1:20" s="121" customFormat="1" ht="20.100000000000001" customHeight="1" x14ac:dyDescent="0.3">
      <c r="A5791" s="80"/>
      <c r="B5791" s="110" t="str">
        <f>IF(E5791="","",VLOOKUP(E5791,[1]PROJECTES!$C$14:$G$5000,2,FALSE))</f>
        <v/>
      </c>
      <c r="C5791" s="80"/>
      <c r="D5791" s="283" t="str">
        <f>IF(E5791="","",VLOOKUP(E5791,[1]PROJECTES!$C$14:$G$5000,5,FALSE))</f>
        <v/>
      </c>
      <c r="E5791" s="79"/>
      <c r="F5791" s="110" t="str">
        <f>IF(I5791="","",VLOOKUP(I5791,[1]PROJECTES!$C$14:$G$5000,2,FALSE))</f>
        <v/>
      </c>
      <c r="G5791" s="112" t="str">
        <f>IF(E5791="","",VLOOKUP(E5791,[1]PROJECTES!$C$14:$G$5000,4,FALSE))</f>
        <v/>
      </c>
      <c r="H5791" s="95"/>
      <c r="I5791" s="113" t="str">
        <f>IF(H5791="","",VLOOKUP(H5791,BD!B$2:C$16,2,FALSE))</f>
        <v/>
      </c>
      <c r="J5791" s="114"/>
      <c r="K5791" s="115" t="str">
        <f t="shared" si="286"/>
        <v/>
      </c>
      <c r="L5791" s="116" t="str">
        <f t="shared" ca="1" si="288"/>
        <v>-</v>
      </c>
      <c r="M5791" s="111" t="str">
        <f>IF(E5791="","",VLOOKUP(E5791,[1]PROJECTES!$C$14:$Z$5000,21,FALSE))</f>
        <v/>
      </c>
      <c r="N5791" s="117"/>
      <c r="O5791" s="118" t="s">
        <v>222</v>
      </c>
      <c r="P5791" s="119"/>
      <c r="Q5791" s="84"/>
      <c r="R5791" s="125"/>
      <c r="S5791" s="165"/>
      <c r="T5791" s="167"/>
    </row>
    <row r="5792" spans="1:20" s="121" customFormat="1" ht="20.100000000000001" customHeight="1" x14ac:dyDescent="0.3">
      <c r="A5792" s="80"/>
      <c r="B5792" s="110" t="str">
        <f>IF(E5792="","",VLOOKUP(E5792,[1]PROJECTES!$C$14:$G$5000,2,FALSE))</f>
        <v/>
      </c>
      <c r="C5792" s="80"/>
      <c r="D5792" s="283" t="str">
        <f>IF(E5792="","",VLOOKUP(E5792,[1]PROJECTES!$C$14:$G$5000,5,FALSE))</f>
        <v/>
      </c>
      <c r="E5792" s="79"/>
      <c r="F5792" s="110" t="str">
        <f>IF(I5792="","",VLOOKUP(I5792,[1]PROJECTES!$C$14:$G$5000,2,FALSE))</f>
        <v/>
      </c>
      <c r="G5792" s="112" t="str">
        <f>IF(E5792="","",VLOOKUP(E5792,[1]PROJECTES!$C$14:$G$5000,4,FALSE))</f>
        <v/>
      </c>
      <c r="H5792" s="95"/>
      <c r="I5792" s="113" t="str">
        <f>IF(H5792="","",VLOOKUP(H5792,BD!B$2:C$16,2,FALSE))</f>
        <v/>
      </c>
      <c r="J5792" s="114"/>
      <c r="K5792" s="115" t="str">
        <f t="shared" si="286"/>
        <v/>
      </c>
      <c r="L5792" s="116" t="str">
        <f t="shared" ca="1" si="288"/>
        <v>-</v>
      </c>
      <c r="M5792" s="111" t="str">
        <f>IF(E5792="","",VLOOKUP(E5792,[1]PROJECTES!$C$14:$Z$5000,21,FALSE))</f>
        <v/>
      </c>
      <c r="N5792" s="117"/>
      <c r="O5792" s="118" t="s">
        <v>222</v>
      </c>
      <c r="P5792" s="119"/>
      <c r="Q5792" s="84"/>
      <c r="R5792" s="125"/>
      <c r="S5792" s="165"/>
      <c r="T5792" s="167"/>
    </row>
    <row r="5793" spans="1:22" s="121" customFormat="1" ht="20.100000000000001" customHeight="1" x14ac:dyDescent="0.3">
      <c r="A5793" s="80"/>
      <c r="B5793" s="110" t="str">
        <f>IF(E5793="","",VLOOKUP(E5793,[1]PROJECTES!$C$14:$G$5000,2,FALSE))</f>
        <v/>
      </c>
      <c r="C5793" s="80"/>
      <c r="D5793" s="283" t="str">
        <f>IF(E5793="","",VLOOKUP(E5793,[1]PROJECTES!$C$14:$G$5000,5,FALSE))</f>
        <v/>
      </c>
      <c r="E5793" s="79"/>
      <c r="F5793" s="110" t="str">
        <f>IF(I5793="","",VLOOKUP(I5793,[1]PROJECTES!$C$14:$G$5000,2,FALSE))</f>
        <v/>
      </c>
      <c r="G5793" s="112" t="str">
        <f>IF(E5793="","",VLOOKUP(E5793,[1]PROJECTES!$C$14:$G$5000,4,FALSE))</f>
        <v/>
      </c>
      <c r="H5793" s="95"/>
      <c r="I5793" s="113" t="str">
        <f>IF(H5793="","",VLOOKUP(H5793,BD!B$2:C$16,2,FALSE))</f>
        <v/>
      </c>
      <c r="J5793" s="114"/>
      <c r="K5793" s="115" t="str">
        <f t="shared" si="286"/>
        <v/>
      </c>
      <c r="L5793" s="116" t="str">
        <f t="shared" ca="1" si="288"/>
        <v>-</v>
      </c>
      <c r="M5793" s="111" t="str">
        <f>IF(E5793="","",VLOOKUP(E5793,[1]PROJECTES!$C$14:$Z$5000,21,FALSE))</f>
        <v/>
      </c>
      <c r="N5793" s="117"/>
      <c r="O5793" s="118" t="s">
        <v>222</v>
      </c>
      <c r="P5793" s="119"/>
      <c r="Q5793" s="84"/>
      <c r="R5793" s="125"/>
      <c r="S5793" s="165"/>
      <c r="T5793" s="167"/>
    </row>
    <row r="5794" spans="1:22" s="121" customFormat="1" ht="20.100000000000001" customHeight="1" x14ac:dyDescent="0.3">
      <c r="A5794" s="80"/>
      <c r="B5794" s="110" t="str">
        <f>IF(E5794="","",VLOOKUP(E5794,[1]PROJECTES!$C$14:$G$5000,2,FALSE))</f>
        <v/>
      </c>
      <c r="C5794" s="80"/>
      <c r="D5794" s="283" t="str">
        <f>IF(E5794="","",VLOOKUP(E5794,[1]PROJECTES!$C$14:$G$5000,5,FALSE))</f>
        <v/>
      </c>
      <c r="E5794" s="79"/>
      <c r="F5794" s="110" t="str">
        <f>IF(I5794="","",VLOOKUP(I5794,[1]PROJECTES!$C$14:$G$5000,2,FALSE))</f>
        <v/>
      </c>
      <c r="G5794" s="112" t="str">
        <f>IF(E5794="","",VLOOKUP(E5794,[1]PROJECTES!$C$14:$G$5000,4,FALSE))</f>
        <v/>
      </c>
      <c r="H5794" s="95"/>
      <c r="I5794" s="113" t="str">
        <f>IF(H5794="","",VLOOKUP(H5794,BD!B$2:C$16,2,FALSE))</f>
        <v/>
      </c>
      <c r="J5794" s="114"/>
      <c r="K5794" s="115" t="str">
        <f t="shared" si="286"/>
        <v/>
      </c>
      <c r="L5794" s="116" t="str">
        <f t="shared" ca="1" si="288"/>
        <v>-</v>
      </c>
      <c r="M5794" s="111" t="str">
        <f>IF(E5794="","",VLOOKUP(E5794,[1]PROJECTES!$C$14:$Z$5000,21,FALSE))</f>
        <v/>
      </c>
      <c r="N5794" s="117"/>
      <c r="O5794" s="118" t="s">
        <v>222</v>
      </c>
      <c r="P5794" s="119"/>
      <c r="Q5794" s="84"/>
      <c r="R5794" s="125"/>
      <c r="S5794" s="165"/>
      <c r="T5794" s="167"/>
    </row>
    <row r="5795" spans="1:22" s="121" customFormat="1" ht="20.100000000000001" customHeight="1" x14ac:dyDescent="0.3">
      <c r="A5795" s="80"/>
      <c r="B5795" s="110" t="str">
        <f>IF(E5795="","",VLOOKUP(E5795,[1]PROJECTES!$C$14:$G$5000,2,FALSE))</f>
        <v/>
      </c>
      <c r="C5795" s="80"/>
      <c r="D5795" s="283" t="str">
        <f>IF(E5795="","",VLOOKUP(E5795,[1]PROJECTES!$C$14:$G$5000,5,FALSE))</f>
        <v/>
      </c>
      <c r="E5795" s="79"/>
      <c r="F5795" s="110" t="str">
        <f>IF(I5795="","",VLOOKUP(I5795,[1]PROJECTES!$C$14:$G$5000,2,FALSE))</f>
        <v/>
      </c>
      <c r="G5795" s="112" t="str">
        <f>IF(E5795="","",VLOOKUP(E5795,[1]PROJECTES!$C$14:$G$5000,4,FALSE))</f>
        <v/>
      </c>
      <c r="H5795" s="95"/>
      <c r="I5795" s="113" t="str">
        <f>IF(H5795="","",VLOOKUP(H5795,BD!B$2:C$16,2,FALSE))</f>
        <v/>
      </c>
      <c r="J5795" s="114"/>
      <c r="K5795" s="115" t="str">
        <f t="shared" si="286"/>
        <v/>
      </c>
      <c r="L5795" s="116" t="str">
        <f t="shared" ca="1" si="288"/>
        <v>-</v>
      </c>
      <c r="M5795" s="111" t="str">
        <f>IF(E5795="","",VLOOKUP(E5795,[1]PROJECTES!$C$14:$Z$5000,21,FALSE))</f>
        <v/>
      </c>
      <c r="N5795" s="117"/>
      <c r="O5795" s="118" t="s">
        <v>222</v>
      </c>
      <c r="P5795" s="119"/>
      <c r="Q5795" s="84"/>
      <c r="R5795" s="125"/>
      <c r="S5795" s="165"/>
      <c r="T5795" s="167"/>
    </row>
    <row r="5796" spans="1:22" s="121" customFormat="1" ht="20.100000000000001" customHeight="1" x14ac:dyDescent="0.3">
      <c r="A5796" s="80"/>
      <c r="B5796" s="110" t="str">
        <f>IF(E5796="","",VLOOKUP(E5796,[1]PROJECTES!$C$14:$G$5000,2,FALSE))</f>
        <v/>
      </c>
      <c r="C5796" s="80"/>
      <c r="D5796" s="283" t="str">
        <f>IF(E5796="","",VLOOKUP(E5796,[1]PROJECTES!$C$14:$G$5000,5,FALSE))</f>
        <v/>
      </c>
      <c r="E5796" s="79"/>
      <c r="F5796" s="110" t="str">
        <f>IF(I5796="","",VLOOKUP(I5796,[1]PROJECTES!$C$14:$G$5000,2,FALSE))</f>
        <v/>
      </c>
      <c r="G5796" s="112" t="str">
        <f>IF(E5796="","",VLOOKUP(E5796,[1]PROJECTES!$C$14:$G$5000,4,FALSE))</f>
        <v/>
      </c>
      <c r="H5796" s="95"/>
      <c r="I5796" s="113" t="str">
        <f>IF(H5796="","",VLOOKUP(H5796,BD!B$2:C$16,2,FALSE))</f>
        <v/>
      </c>
      <c r="J5796" s="114"/>
      <c r="K5796" s="115" t="str">
        <f t="shared" si="286"/>
        <v/>
      </c>
      <c r="L5796" s="116" t="str">
        <f t="shared" ca="1" si="288"/>
        <v>-</v>
      </c>
      <c r="M5796" s="111" t="str">
        <f>IF(E5796="","",VLOOKUP(E5796,[1]PROJECTES!$C$14:$Z$5000,21,FALSE))</f>
        <v/>
      </c>
      <c r="N5796" s="117"/>
      <c r="O5796" s="118" t="s">
        <v>222</v>
      </c>
      <c r="P5796" s="119"/>
      <c r="Q5796" s="84"/>
      <c r="R5796" s="125"/>
      <c r="S5796" s="165"/>
      <c r="T5796" s="167"/>
    </row>
    <row r="5797" spans="1:22" s="121" customFormat="1" ht="20.100000000000001" customHeight="1" x14ac:dyDescent="0.3">
      <c r="A5797" s="80"/>
      <c r="B5797" s="110" t="str">
        <f>IF(E5797="","",VLOOKUP(E5797,[1]PROJECTES!$C$14:$G$5000,2,FALSE))</f>
        <v/>
      </c>
      <c r="C5797" s="80"/>
      <c r="D5797" s="283" t="str">
        <f>IF(E5797="","",VLOOKUP(E5797,[1]PROJECTES!$C$14:$G$5000,5,FALSE))</f>
        <v/>
      </c>
      <c r="E5797" s="79"/>
      <c r="F5797" s="110" t="str">
        <f>IF(I5797="","",VLOOKUP(I5797,[1]PROJECTES!$C$14:$G$5000,2,FALSE))</f>
        <v/>
      </c>
      <c r="G5797" s="112" t="str">
        <f>IF(E5797="","",VLOOKUP(E5797,[1]PROJECTES!$C$14:$G$5000,4,FALSE))</f>
        <v/>
      </c>
      <c r="H5797" s="95"/>
      <c r="I5797" s="113" t="str">
        <f>IF(H5797="","",VLOOKUP(H5797,BD!B$2:C$16,2,FALSE))</f>
        <v/>
      </c>
      <c r="J5797" s="114"/>
      <c r="K5797" s="115" t="str">
        <f t="shared" si="286"/>
        <v/>
      </c>
      <c r="L5797" s="116" t="str">
        <f t="shared" ca="1" si="288"/>
        <v>-</v>
      </c>
      <c r="M5797" s="111" t="str">
        <f>IF(E5797="","",VLOOKUP(E5797,[1]PROJECTES!$C$14:$Z$5000,21,FALSE))</f>
        <v/>
      </c>
      <c r="N5797" s="117"/>
      <c r="O5797" s="118" t="s">
        <v>222</v>
      </c>
      <c r="P5797" s="119"/>
      <c r="Q5797" s="84"/>
      <c r="R5797" s="125"/>
      <c r="S5797" s="165"/>
      <c r="T5797" s="167"/>
    </row>
    <row r="5798" spans="1:22" s="121" customFormat="1" ht="20.100000000000001" customHeight="1" x14ac:dyDescent="0.3">
      <c r="A5798" s="80"/>
      <c r="B5798" s="110" t="str">
        <f>IF(E5798="","",VLOOKUP(E5798,[1]PROJECTES!$C$14:$G$5000,2,FALSE))</f>
        <v/>
      </c>
      <c r="C5798" s="80"/>
      <c r="D5798" s="283" t="str">
        <f>IF(E5798="","",VLOOKUP(E5798,[1]PROJECTES!$C$14:$G$5000,5,FALSE))</f>
        <v/>
      </c>
      <c r="E5798" s="79"/>
      <c r="F5798" s="110" t="str">
        <f>IF(I5798="","",VLOOKUP(I5798,[1]PROJECTES!$C$14:$G$5000,2,FALSE))</f>
        <v/>
      </c>
      <c r="G5798" s="112" t="str">
        <f>IF(E5798="","",VLOOKUP(E5798,[1]PROJECTES!$C$14:$G$5000,4,FALSE))</f>
        <v/>
      </c>
      <c r="H5798" s="95"/>
      <c r="I5798" s="113" t="str">
        <f>IF(H5798="","",VLOOKUP(H5798,BD!B$2:C$16,2,FALSE))</f>
        <v/>
      </c>
      <c r="J5798" s="114"/>
      <c r="K5798" s="115" t="str">
        <f t="shared" si="286"/>
        <v/>
      </c>
      <c r="L5798" s="116" t="str">
        <f t="shared" ca="1" si="288"/>
        <v>-</v>
      </c>
      <c r="M5798" s="111" t="str">
        <f>IF(E5798="","",VLOOKUP(E5798,[1]PROJECTES!$C$14:$Z$5000,21,FALSE))</f>
        <v/>
      </c>
      <c r="N5798" s="117"/>
      <c r="O5798" s="118" t="s">
        <v>222</v>
      </c>
      <c r="P5798" s="119"/>
      <c r="Q5798" s="84"/>
      <c r="R5798" s="125"/>
      <c r="S5798" s="165"/>
      <c r="T5798" s="167"/>
    </row>
    <row r="5799" spans="1:22" s="121" customFormat="1" ht="20.100000000000001" customHeight="1" x14ac:dyDescent="0.3">
      <c r="A5799" s="80"/>
      <c r="B5799" s="110" t="str">
        <f>IF(E5799="","",VLOOKUP(E5799,[1]PROJECTES!$C$14:$G$5000,2,FALSE))</f>
        <v/>
      </c>
      <c r="C5799" s="80"/>
      <c r="D5799" s="283" t="str">
        <f>IF(E5799="","",VLOOKUP(E5799,[1]PROJECTES!$C$14:$G$5000,5,FALSE))</f>
        <v/>
      </c>
      <c r="E5799" s="79"/>
      <c r="F5799" s="110" t="str">
        <f>IF(I5799="","",VLOOKUP(I5799,[1]PROJECTES!$C$14:$G$5000,2,FALSE))</f>
        <v/>
      </c>
      <c r="G5799" s="112" t="str">
        <f>IF(E5799="","",VLOOKUP(E5799,[1]PROJECTES!$C$14:$G$5000,4,FALSE))</f>
        <v/>
      </c>
      <c r="H5799" s="95"/>
      <c r="I5799" s="113" t="str">
        <f>IF(H5799="","",VLOOKUP(H5799,BD!B$2:C$16,2,FALSE))</f>
        <v/>
      </c>
      <c r="J5799" s="114"/>
      <c r="K5799" s="115" t="str">
        <f t="shared" si="286"/>
        <v/>
      </c>
      <c r="L5799" s="116" t="str">
        <f t="shared" ca="1" si="288"/>
        <v>-</v>
      </c>
      <c r="M5799" s="111" t="str">
        <f>IF(E5799="","",VLOOKUP(E5799,[1]PROJECTES!$C$14:$Z$5000,21,FALSE))</f>
        <v/>
      </c>
      <c r="N5799" s="117"/>
      <c r="O5799" s="118" t="s">
        <v>222</v>
      </c>
      <c r="P5799" s="119"/>
      <c r="Q5799" s="84"/>
      <c r="R5799" s="125"/>
      <c r="S5799" s="165"/>
      <c r="T5799" s="167"/>
    </row>
    <row r="5800" spans="1:22" s="121" customFormat="1" ht="20.100000000000001" customHeight="1" x14ac:dyDescent="0.3">
      <c r="A5800" s="80"/>
      <c r="B5800" s="110" t="str">
        <f>IF(E5800="","",VLOOKUP(E5800,[1]PROJECTES!$C$14:$G$5000,2,FALSE))</f>
        <v/>
      </c>
      <c r="C5800" s="80"/>
      <c r="D5800" s="283" t="str">
        <f>IF(E5800="","",VLOOKUP(E5800,[1]PROJECTES!$C$14:$G$5000,5,FALSE))</f>
        <v/>
      </c>
      <c r="E5800" s="79"/>
      <c r="F5800" s="110" t="str">
        <f>IF(I5800="","",VLOOKUP(I5800,[1]PROJECTES!$C$14:$G$5000,2,FALSE))</f>
        <v/>
      </c>
      <c r="G5800" s="112" t="str">
        <f>IF(E5800="","",VLOOKUP(E5800,[1]PROJECTES!$C$14:$G$5000,4,FALSE))</f>
        <v/>
      </c>
      <c r="H5800" s="95"/>
      <c r="I5800" s="113" t="str">
        <f>IF(H5800="","",VLOOKUP(H5800,BD!B$2:C$16,2,FALSE))</f>
        <v/>
      </c>
      <c r="J5800" s="114"/>
      <c r="K5800" s="115" t="str">
        <f t="shared" si="286"/>
        <v/>
      </c>
      <c r="L5800" s="116" t="str">
        <f t="shared" ca="1" si="288"/>
        <v>-</v>
      </c>
      <c r="M5800" s="111" t="str">
        <f>IF(E5800="","",VLOOKUP(E5800,[1]PROJECTES!$C$14:$Z$5000,21,FALSE))</f>
        <v/>
      </c>
      <c r="N5800" s="117"/>
      <c r="O5800" s="118" t="s">
        <v>222</v>
      </c>
      <c r="P5800" s="119"/>
      <c r="Q5800" s="84"/>
      <c r="R5800" s="125"/>
      <c r="S5800" s="165"/>
      <c r="T5800" s="167"/>
    </row>
    <row r="5801" spans="1:22" s="121" customFormat="1" ht="20.100000000000001" customHeight="1" x14ac:dyDescent="0.3">
      <c r="A5801" s="80"/>
      <c r="B5801" s="110" t="str">
        <f>IF(E5801="","",VLOOKUP(E5801,[1]PROJECTES!$C$14:$G$5000,2,FALSE))</f>
        <v/>
      </c>
      <c r="C5801" s="80"/>
      <c r="D5801" s="283" t="str">
        <f>IF(E5801="","",VLOOKUP(E5801,[1]PROJECTES!$C$14:$G$5000,5,FALSE))</f>
        <v/>
      </c>
      <c r="E5801" s="79"/>
      <c r="F5801" s="110" t="str">
        <f>IF(I5801="","",VLOOKUP(I5801,[1]PROJECTES!$C$14:$G$5000,2,FALSE))</f>
        <v/>
      </c>
      <c r="G5801" s="112" t="str">
        <f>IF(E5801="","",VLOOKUP(E5801,[1]PROJECTES!$C$14:$G$5000,4,FALSE))</f>
        <v/>
      </c>
      <c r="H5801" s="95"/>
      <c r="I5801" s="113" t="str">
        <f>IF(H5801="","",VLOOKUP(H5801,BD!B$2:C$16,2,FALSE))</f>
        <v/>
      </c>
      <c r="J5801" s="114"/>
      <c r="K5801" s="115" t="str">
        <f t="shared" si="286"/>
        <v/>
      </c>
      <c r="L5801" s="116" t="str">
        <f t="shared" ca="1" si="288"/>
        <v>-</v>
      </c>
      <c r="M5801" s="111" t="str">
        <f>IF(E5801="","",VLOOKUP(E5801,[1]PROJECTES!$C$14:$Z$5000,21,FALSE))</f>
        <v/>
      </c>
      <c r="N5801" s="117"/>
      <c r="O5801" s="118" t="s">
        <v>222</v>
      </c>
      <c r="P5801" s="119"/>
      <c r="Q5801" s="84"/>
      <c r="R5801" s="125"/>
      <c r="S5801" s="165"/>
      <c r="T5801" s="167"/>
    </row>
    <row r="5802" spans="1:22" s="121" customFormat="1" ht="20.100000000000001" customHeight="1" x14ac:dyDescent="0.3">
      <c r="A5802" s="80"/>
      <c r="B5802" s="110" t="str">
        <f>IF(E5802="","",VLOOKUP(E5802,[1]PROJECTES!$C$14:$G$5000,2,FALSE))</f>
        <v/>
      </c>
      <c r="C5802" s="80"/>
      <c r="D5802" s="283" t="str">
        <f>IF(E5802="","",VLOOKUP(E5802,[1]PROJECTES!$C$14:$G$5000,5,FALSE))</f>
        <v/>
      </c>
      <c r="E5802" s="79"/>
      <c r="F5802" s="110" t="str">
        <f>IF(I5802="","",VLOOKUP(I5802,[1]PROJECTES!$C$14:$G$5000,2,FALSE))</f>
        <v/>
      </c>
      <c r="G5802" s="112" t="str">
        <f>IF(E5802="","",VLOOKUP(E5802,[1]PROJECTES!$C$14:$G$5000,4,FALSE))</f>
        <v/>
      </c>
      <c r="H5802" s="95"/>
      <c r="I5802" s="113" t="str">
        <f>IF(H5802="","",VLOOKUP(H5802,BD!B$2:C$16,2,FALSE))</f>
        <v/>
      </c>
      <c r="J5802" s="114"/>
      <c r="K5802" s="115" t="str">
        <f t="shared" si="286"/>
        <v/>
      </c>
      <c r="L5802" s="116" t="str">
        <f t="shared" ca="1" si="288"/>
        <v>-</v>
      </c>
      <c r="M5802" s="111" t="str">
        <f>IF(E5802="","",VLOOKUP(E5802,[1]PROJECTES!$C$14:$Z$5000,21,FALSE))</f>
        <v/>
      </c>
      <c r="N5802" s="117"/>
      <c r="O5802" s="118" t="s">
        <v>222</v>
      </c>
      <c r="P5802" s="119"/>
      <c r="Q5802" s="84"/>
      <c r="R5802" s="125"/>
      <c r="S5802" s="165"/>
      <c r="T5802" s="167"/>
    </row>
    <row r="5803" spans="1:22" s="121" customFormat="1" ht="20.100000000000001" customHeight="1" x14ac:dyDescent="0.3">
      <c r="A5803" s="80"/>
      <c r="B5803" s="110" t="str">
        <f>IF(E5803="","",VLOOKUP(E5803,[1]PROJECTES!$C$14:$G$5000,2,FALSE))</f>
        <v/>
      </c>
      <c r="C5803" s="80"/>
      <c r="D5803" s="283" t="str">
        <f>IF(E5803="","",VLOOKUP(E5803,[1]PROJECTES!$C$14:$G$5000,5,FALSE))</f>
        <v/>
      </c>
      <c r="E5803" s="79"/>
      <c r="F5803" s="110" t="str">
        <f>IF(I5803="","",VLOOKUP(I5803,[1]PROJECTES!$C$14:$G$5000,2,FALSE))</f>
        <v/>
      </c>
      <c r="G5803" s="112" t="str">
        <f>IF(E5803="","",VLOOKUP(E5803,[1]PROJECTES!$C$14:$G$5000,4,FALSE))</f>
        <v/>
      </c>
      <c r="H5803" s="95"/>
      <c r="I5803" s="113" t="str">
        <f>IF(H5803="","",VLOOKUP(H5803,BD!B$2:C$16,2,FALSE))</f>
        <v/>
      </c>
      <c r="J5803" s="114"/>
      <c r="K5803" s="115" t="str">
        <f t="shared" si="286"/>
        <v/>
      </c>
      <c r="L5803" s="116" t="str">
        <f t="shared" ca="1" si="288"/>
        <v>-</v>
      </c>
      <c r="M5803" s="111" t="str">
        <f>IF(E5803="","",VLOOKUP(E5803,[1]PROJECTES!$C$14:$Z$5000,21,FALSE))</f>
        <v/>
      </c>
      <c r="N5803" s="117"/>
      <c r="O5803" s="118" t="s">
        <v>222</v>
      </c>
      <c r="P5803" s="119"/>
      <c r="Q5803" s="84"/>
      <c r="R5803" s="125"/>
      <c r="S5803" s="165"/>
      <c r="T5803" s="167"/>
    </row>
    <row r="5804" spans="1:22" s="121" customFormat="1" ht="20.100000000000001" customHeight="1" x14ac:dyDescent="0.3">
      <c r="A5804" s="80"/>
      <c r="B5804" s="110" t="str">
        <f>IF(E5804="","",VLOOKUP(E5804,[1]PROJECTES!$C$14:$G$5000,2,FALSE))</f>
        <v/>
      </c>
      <c r="C5804" s="80"/>
      <c r="D5804" s="283" t="str">
        <f>IF(E5804="","",VLOOKUP(E5804,[1]PROJECTES!$C$14:$G$5000,5,FALSE))</f>
        <v/>
      </c>
      <c r="E5804" s="79"/>
      <c r="F5804" s="110" t="str">
        <f>IF(I5804="","",VLOOKUP(I5804,[1]PROJECTES!$C$14:$G$5000,2,FALSE))</f>
        <v/>
      </c>
      <c r="G5804" s="112" t="str">
        <f>IF(E5804="","",VLOOKUP(E5804,[1]PROJECTES!$C$14:$G$5000,4,FALSE))</f>
        <v/>
      </c>
      <c r="H5804" s="95"/>
      <c r="I5804" s="113" t="str">
        <f>IF(H5804="","",VLOOKUP(H5804,BD!B$2:C$16,2,FALSE))</f>
        <v/>
      </c>
      <c r="J5804" s="114"/>
      <c r="K5804" s="115" t="str">
        <f t="shared" si="286"/>
        <v/>
      </c>
      <c r="L5804" s="116" t="str">
        <f t="shared" ca="1" si="288"/>
        <v>-</v>
      </c>
      <c r="M5804" s="111" t="str">
        <f>IF(E5804="","",VLOOKUP(E5804,[1]PROJECTES!$C$14:$Z$5000,21,FALSE))</f>
        <v/>
      </c>
      <c r="N5804" s="117"/>
      <c r="O5804" s="118" t="s">
        <v>222</v>
      </c>
      <c r="P5804" s="119"/>
      <c r="Q5804" s="84"/>
      <c r="R5804" s="125"/>
      <c r="S5804" s="165"/>
      <c r="T5804" s="167"/>
    </row>
    <row r="5805" spans="1:22" s="121" customFormat="1" ht="20.100000000000001" customHeight="1" x14ac:dyDescent="0.3">
      <c r="A5805" s="80"/>
      <c r="B5805" s="110" t="str">
        <f>IF(E5805="","",VLOOKUP(E5805,[1]PROJECTES!$C$14:$G$5000,2,FALSE))</f>
        <v/>
      </c>
      <c r="C5805" s="80"/>
      <c r="D5805" s="283" t="str">
        <f>IF(E5805="","",VLOOKUP(E5805,[1]PROJECTES!$C$14:$G$5000,5,FALSE))</f>
        <v/>
      </c>
      <c r="E5805" s="79"/>
      <c r="F5805" s="110" t="str">
        <f>IF(I5805="","",VLOOKUP(I5805,[1]PROJECTES!$C$14:$G$5000,2,FALSE))</f>
        <v/>
      </c>
      <c r="G5805" s="112" t="str">
        <f>IF(E5805="","",VLOOKUP(E5805,[1]PROJECTES!$C$14:$G$5000,4,FALSE))</f>
        <v/>
      </c>
      <c r="H5805" s="95"/>
      <c r="I5805" s="113" t="str">
        <f>IF(H5805="","",VLOOKUP(H5805,BD!B$2:C$16,2,FALSE))</f>
        <v/>
      </c>
      <c r="J5805" s="114"/>
      <c r="K5805" s="115" t="str">
        <f t="shared" si="286"/>
        <v/>
      </c>
      <c r="L5805" s="116" t="str">
        <f t="shared" ca="1" si="288"/>
        <v>-</v>
      </c>
      <c r="M5805" s="111" t="str">
        <f>IF(E5805="","",VLOOKUP(E5805,[1]PROJECTES!$C$14:$Z$5000,21,FALSE))</f>
        <v/>
      </c>
      <c r="N5805" s="117"/>
      <c r="O5805" s="118" t="s">
        <v>222</v>
      </c>
      <c r="P5805" s="119"/>
      <c r="Q5805" s="84"/>
      <c r="R5805" s="125"/>
      <c r="S5805" s="165"/>
      <c r="T5805" s="167"/>
      <c r="V5805" s="125"/>
    </row>
    <row r="5806" spans="1:22" s="121" customFormat="1" ht="20.100000000000001" customHeight="1" x14ac:dyDescent="0.3">
      <c r="A5806" s="80"/>
      <c r="B5806" s="110" t="str">
        <f>IF(E5806="","",VLOOKUP(E5806,[1]PROJECTES!$C$14:$G$5000,2,FALSE))</f>
        <v/>
      </c>
      <c r="C5806" s="80"/>
      <c r="D5806" s="283" t="str">
        <f>IF(E5806="","",VLOOKUP(E5806,[1]PROJECTES!$C$14:$G$5000,5,FALSE))</f>
        <v/>
      </c>
      <c r="E5806" s="79"/>
      <c r="F5806" s="110" t="str">
        <f>IF(I5806="","",VLOOKUP(I5806,[1]PROJECTES!$C$14:$G$5000,2,FALSE))</f>
        <v/>
      </c>
      <c r="G5806" s="112" t="str">
        <f>IF(E5806="","",VLOOKUP(E5806,[1]PROJECTES!$C$14:$G$5000,4,FALSE))</f>
        <v/>
      </c>
      <c r="H5806" s="95"/>
      <c r="I5806" s="113" t="str">
        <f>IF(H5806="","",VLOOKUP(H5806,BD!B$2:C$16,2,FALSE))</f>
        <v/>
      </c>
      <c r="J5806" s="114"/>
      <c r="K5806" s="115" t="str">
        <f t="shared" si="286"/>
        <v/>
      </c>
      <c r="L5806" s="116" t="str">
        <f t="shared" ca="1" si="288"/>
        <v>-</v>
      </c>
      <c r="M5806" s="111" t="str">
        <f>IF(E5806="","",VLOOKUP(E5806,[1]PROJECTES!$C$14:$Z$5000,21,FALSE))</f>
        <v/>
      </c>
      <c r="N5806" s="117"/>
      <c r="O5806" s="118" t="s">
        <v>222</v>
      </c>
      <c r="P5806" s="119"/>
      <c r="Q5806" s="84"/>
      <c r="R5806" s="125"/>
      <c r="S5806" s="165"/>
      <c r="T5806" s="167"/>
    </row>
    <row r="5807" spans="1:22" s="121" customFormat="1" ht="20.100000000000001" customHeight="1" x14ac:dyDescent="0.3">
      <c r="A5807" s="80"/>
      <c r="B5807" s="110" t="str">
        <f>IF(E5807="","",VLOOKUP(E5807,[1]PROJECTES!$C$14:$G$5000,2,FALSE))</f>
        <v/>
      </c>
      <c r="C5807" s="80"/>
      <c r="D5807" s="283" t="str">
        <f>IF(E5807="","",VLOOKUP(E5807,[1]PROJECTES!$C$14:$G$5000,5,FALSE))</f>
        <v/>
      </c>
      <c r="E5807" s="79"/>
      <c r="F5807" s="110" t="str">
        <f>IF(I5807="","",VLOOKUP(I5807,[1]PROJECTES!$C$14:$G$5000,2,FALSE))</f>
        <v/>
      </c>
      <c r="G5807" s="112" t="str">
        <f>IF(E5807="","",VLOOKUP(E5807,[1]PROJECTES!$C$14:$G$5000,4,FALSE))</f>
        <v/>
      </c>
      <c r="H5807" s="95"/>
      <c r="I5807" s="113" t="str">
        <f>IF(H5807="","",VLOOKUP(H5807,BD!B$2:C$16,2,FALSE))</f>
        <v/>
      </c>
      <c r="J5807" s="114"/>
      <c r="K5807" s="115" t="str">
        <f t="shared" si="286"/>
        <v/>
      </c>
      <c r="L5807" s="116" t="str">
        <f t="shared" ca="1" si="288"/>
        <v>-</v>
      </c>
      <c r="M5807" s="111" t="str">
        <f>IF(E5807="","",VLOOKUP(E5807,[1]PROJECTES!$C$14:$Z$5000,21,FALSE))</f>
        <v/>
      </c>
      <c r="N5807" s="117"/>
      <c r="O5807" s="118" t="s">
        <v>222</v>
      </c>
      <c r="P5807" s="119"/>
      <c r="Q5807" s="84"/>
      <c r="R5807" s="125"/>
      <c r="S5807" s="165"/>
      <c r="T5807" s="167"/>
    </row>
    <row r="5808" spans="1:22" s="121" customFormat="1" ht="20.100000000000001" customHeight="1" x14ac:dyDescent="0.3">
      <c r="A5808" s="80"/>
      <c r="B5808" s="110" t="str">
        <f>IF(E5808="","",VLOOKUP(E5808,[1]PROJECTES!$C$14:$G$5000,2,FALSE))</f>
        <v/>
      </c>
      <c r="C5808" s="80"/>
      <c r="D5808" s="283" t="str">
        <f>IF(E5808="","",VLOOKUP(E5808,[1]PROJECTES!$C$14:$G$5000,5,FALSE))</f>
        <v/>
      </c>
      <c r="E5808" s="79"/>
      <c r="F5808" s="110" t="str">
        <f>IF(I5808="","",VLOOKUP(I5808,[1]PROJECTES!$C$14:$G$5000,2,FALSE))</f>
        <v/>
      </c>
      <c r="G5808" s="112" t="str">
        <f>IF(E5808="","",VLOOKUP(E5808,[1]PROJECTES!$C$14:$G$5000,4,FALSE))</f>
        <v/>
      </c>
      <c r="H5808" s="95"/>
      <c r="I5808" s="113" t="str">
        <f>IF(H5808="","",VLOOKUP(H5808,BD!B$2:C$16,2,FALSE))</f>
        <v/>
      </c>
      <c r="J5808" s="114"/>
      <c r="K5808" s="115" t="str">
        <f t="shared" si="286"/>
        <v/>
      </c>
      <c r="L5808" s="116" t="str">
        <f t="shared" ca="1" si="288"/>
        <v>-</v>
      </c>
      <c r="M5808" s="111" t="str">
        <f>IF(E5808="","",VLOOKUP(E5808,[1]PROJECTES!$C$14:$Z$5000,21,FALSE))</f>
        <v/>
      </c>
      <c r="N5808" s="117"/>
      <c r="O5808" s="118" t="s">
        <v>222</v>
      </c>
      <c r="P5808" s="119"/>
      <c r="Q5808" s="84"/>
      <c r="R5808" s="125"/>
      <c r="S5808" s="165"/>
      <c r="T5808" s="167"/>
    </row>
    <row r="5809" spans="1:20" s="121" customFormat="1" ht="20.100000000000001" customHeight="1" x14ac:dyDescent="0.3">
      <c r="A5809" s="80"/>
      <c r="B5809" s="110" t="str">
        <f>IF(E5809="","",VLOOKUP(E5809,[1]PROJECTES!$C$14:$G$5000,2,FALSE))</f>
        <v/>
      </c>
      <c r="C5809" s="80"/>
      <c r="D5809" s="283" t="str">
        <f>IF(E5809="","",VLOOKUP(E5809,[1]PROJECTES!$C$14:$G$5000,5,FALSE))</f>
        <v/>
      </c>
      <c r="E5809" s="79"/>
      <c r="F5809" s="110" t="str">
        <f>IF(I5809="","",VLOOKUP(I5809,[1]PROJECTES!$C$14:$G$5000,2,FALSE))</f>
        <v/>
      </c>
      <c r="G5809" s="112" t="str">
        <f>IF(E5809="","",VLOOKUP(E5809,[1]PROJECTES!$C$14:$G$5000,4,FALSE))</f>
        <v/>
      </c>
      <c r="H5809" s="95"/>
      <c r="I5809" s="113" t="str">
        <f>IF(H5809="","",VLOOKUP(H5809,BD!B$2:C$16,2,FALSE))</f>
        <v/>
      </c>
      <c r="J5809" s="114"/>
      <c r="K5809" s="115" t="str">
        <f t="shared" si="286"/>
        <v/>
      </c>
      <c r="L5809" s="116" t="str">
        <f t="shared" ca="1" si="288"/>
        <v>-</v>
      </c>
      <c r="M5809" s="111" t="str">
        <f>IF(E5809="","",VLOOKUP(E5809,[1]PROJECTES!$C$14:$Z$5000,21,FALSE))</f>
        <v/>
      </c>
      <c r="N5809" s="117"/>
      <c r="O5809" s="118" t="s">
        <v>222</v>
      </c>
      <c r="P5809" s="119"/>
      <c r="Q5809" s="84"/>
      <c r="R5809" s="125"/>
      <c r="S5809" s="165"/>
      <c r="T5809" s="167"/>
    </row>
    <row r="5810" spans="1:20" s="121" customFormat="1" ht="20.100000000000001" customHeight="1" x14ac:dyDescent="0.3">
      <c r="A5810" s="80"/>
      <c r="B5810" s="110" t="str">
        <f>IF(E5810="","",VLOOKUP(E5810,[1]PROJECTES!$C$14:$G$5000,2,FALSE))</f>
        <v/>
      </c>
      <c r="C5810" s="80"/>
      <c r="D5810" s="283" t="str">
        <f>IF(E5810="","",VLOOKUP(E5810,[1]PROJECTES!$C$14:$G$5000,5,FALSE))</f>
        <v/>
      </c>
      <c r="E5810" s="79"/>
      <c r="F5810" s="110" t="str">
        <f>IF(I5810="","",VLOOKUP(I5810,[1]PROJECTES!$C$14:$G$5000,2,FALSE))</f>
        <v/>
      </c>
      <c r="G5810" s="112" t="str">
        <f>IF(E5810="","",VLOOKUP(E5810,[1]PROJECTES!$C$14:$G$5000,4,FALSE))</f>
        <v/>
      </c>
      <c r="H5810" s="95"/>
      <c r="I5810" s="113" t="str">
        <f>IF(H5810="","",VLOOKUP(H5810,BD!B$2:C$16,2,FALSE))</f>
        <v/>
      </c>
      <c r="J5810" s="114"/>
      <c r="K5810" s="115" t="str">
        <f t="shared" si="286"/>
        <v/>
      </c>
      <c r="L5810" s="116" t="str">
        <f t="shared" ca="1" si="288"/>
        <v>-</v>
      </c>
      <c r="M5810" s="111" t="str">
        <f>IF(E5810="","",VLOOKUP(E5810,[1]PROJECTES!$C$14:$Z$5000,21,FALSE))</f>
        <v/>
      </c>
      <c r="N5810" s="117"/>
      <c r="O5810" s="118" t="s">
        <v>222</v>
      </c>
      <c r="P5810" s="119"/>
      <c r="Q5810" s="84"/>
      <c r="R5810" s="125"/>
      <c r="S5810" s="165"/>
      <c r="T5810" s="167"/>
    </row>
    <row r="5811" spans="1:20" s="121" customFormat="1" ht="20.100000000000001" customHeight="1" x14ac:dyDescent="0.3">
      <c r="A5811" s="80"/>
      <c r="B5811" s="110" t="str">
        <f>IF(E5811="","",VLOOKUP(E5811,[1]PROJECTES!$C$14:$G$5000,2,FALSE))</f>
        <v/>
      </c>
      <c r="C5811" s="80"/>
      <c r="D5811" s="283" t="str">
        <f>IF(E5811="","",VLOOKUP(E5811,[1]PROJECTES!$C$14:$G$5000,5,FALSE))</f>
        <v/>
      </c>
      <c r="E5811" s="79"/>
      <c r="F5811" s="110" t="str">
        <f>IF(I5811="","",VLOOKUP(I5811,[1]PROJECTES!$C$14:$G$5000,2,FALSE))</f>
        <v/>
      </c>
      <c r="G5811" s="112" t="str">
        <f>IF(E5811="","",VLOOKUP(E5811,[1]PROJECTES!$C$14:$G$5000,4,FALSE))</f>
        <v/>
      </c>
      <c r="H5811" s="95"/>
      <c r="I5811" s="113" t="str">
        <f>IF(H5811="","",VLOOKUP(H5811,BD!B$2:C$16,2,FALSE))</f>
        <v/>
      </c>
      <c r="J5811" s="114"/>
      <c r="K5811" s="115" t="str">
        <f t="shared" si="286"/>
        <v/>
      </c>
      <c r="L5811" s="116" t="str">
        <f t="shared" ca="1" si="288"/>
        <v>-</v>
      </c>
      <c r="M5811" s="111" t="str">
        <f>IF(E5811="","",VLOOKUP(E5811,[1]PROJECTES!$C$14:$Z$5000,21,FALSE))</f>
        <v/>
      </c>
      <c r="N5811" s="117"/>
      <c r="O5811" s="118" t="s">
        <v>222</v>
      </c>
      <c r="P5811" s="119"/>
      <c r="Q5811" s="84"/>
      <c r="R5811" s="125"/>
      <c r="S5811" s="165"/>
      <c r="T5811" s="167"/>
    </row>
    <row r="5812" spans="1:20" s="121" customFormat="1" ht="20.100000000000001" customHeight="1" x14ac:dyDescent="0.3">
      <c r="A5812" s="80"/>
      <c r="B5812" s="110" t="str">
        <f>IF(E5812="","",VLOOKUP(E5812,[1]PROJECTES!$C$14:$G$5000,2,FALSE))</f>
        <v/>
      </c>
      <c r="C5812" s="80"/>
      <c r="D5812" s="283" t="str">
        <f>IF(E5812="","",VLOOKUP(E5812,[1]PROJECTES!$C$14:$G$5000,5,FALSE))</f>
        <v/>
      </c>
      <c r="E5812" s="79"/>
      <c r="F5812" s="110" t="str">
        <f>IF(I5812="","",VLOOKUP(I5812,[1]PROJECTES!$C$14:$G$5000,2,FALSE))</f>
        <v/>
      </c>
      <c r="G5812" s="112" t="str">
        <f>IF(E5812="","",VLOOKUP(E5812,[1]PROJECTES!$C$14:$G$5000,4,FALSE))</f>
        <v/>
      </c>
      <c r="H5812" s="95"/>
      <c r="I5812" s="113" t="str">
        <f>IF(H5812="","",VLOOKUP(H5812,BD!B$2:C$16,2,FALSE))</f>
        <v/>
      </c>
      <c r="J5812" s="114"/>
      <c r="K5812" s="115" t="str">
        <f t="shared" si="286"/>
        <v/>
      </c>
      <c r="L5812" s="116" t="str">
        <f t="shared" ca="1" si="288"/>
        <v>-</v>
      </c>
      <c r="M5812" s="111" t="str">
        <f>IF(E5812="","",VLOOKUP(E5812,[1]PROJECTES!$C$14:$Z$5000,21,FALSE))</f>
        <v/>
      </c>
      <c r="N5812" s="117"/>
      <c r="O5812" s="118" t="s">
        <v>222</v>
      </c>
      <c r="P5812" s="119"/>
      <c r="Q5812" s="84"/>
      <c r="R5812" s="125"/>
      <c r="S5812" s="165"/>
      <c r="T5812" s="167"/>
    </row>
    <row r="5813" spans="1:20" s="121" customFormat="1" ht="20.100000000000001" customHeight="1" x14ac:dyDescent="0.3">
      <c r="A5813" s="80"/>
      <c r="B5813" s="110" t="str">
        <f>IF(E5813="","",VLOOKUP(E5813,[1]PROJECTES!$C$14:$G$5000,2,FALSE))</f>
        <v/>
      </c>
      <c r="C5813" s="80"/>
      <c r="D5813" s="283" t="str">
        <f>IF(E5813="","",VLOOKUP(E5813,[1]PROJECTES!$C$14:$G$5000,5,FALSE))</f>
        <v/>
      </c>
      <c r="E5813" s="79"/>
      <c r="F5813" s="110" t="str">
        <f>IF(I5813="","",VLOOKUP(I5813,[1]PROJECTES!$C$14:$G$5000,2,FALSE))</f>
        <v/>
      </c>
      <c r="G5813" s="112" t="str">
        <f>IF(E5813="","",VLOOKUP(E5813,[1]PROJECTES!$C$14:$G$5000,4,FALSE))</f>
        <v/>
      </c>
      <c r="H5813" s="95"/>
      <c r="I5813" s="113" t="str">
        <f>IF(H5813="","",VLOOKUP(H5813,BD!B$2:C$16,2,FALSE))</f>
        <v/>
      </c>
      <c r="J5813" s="114"/>
      <c r="K5813" s="115" t="str">
        <f t="shared" si="286"/>
        <v/>
      </c>
      <c r="L5813" s="116" t="str">
        <f t="shared" ca="1" si="288"/>
        <v>-</v>
      </c>
      <c r="M5813" s="111" t="str">
        <f>IF(E5813="","",VLOOKUP(E5813,[1]PROJECTES!$C$14:$Z$5000,21,FALSE))</f>
        <v/>
      </c>
      <c r="N5813" s="117"/>
      <c r="O5813" s="118" t="s">
        <v>222</v>
      </c>
      <c r="P5813" s="119"/>
      <c r="Q5813" s="84"/>
      <c r="R5813" s="125"/>
      <c r="S5813" s="165"/>
      <c r="T5813" s="167"/>
    </row>
    <row r="5814" spans="1:20" s="121" customFormat="1" ht="20.100000000000001" customHeight="1" x14ac:dyDescent="0.3">
      <c r="A5814" s="80"/>
      <c r="B5814" s="110" t="str">
        <f>IF(E5814="","",VLOOKUP(E5814,[1]PROJECTES!$C$14:$G$5000,2,FALSE))</f>
        <v/>
      </c>
      <c r="C5814" s="80"/>
      <c r="D5814" s="283" t="str">
        <f>IF(E5814="","",VLOOKUP(E5814,[1]PROJECTES!$C$14:$G$5000,5,FALSE))</f>
        <v/>
      </c>
      <c r="E5814" s="79"/>
      <c r="F5814" s="110" t="str">
        <f>IF(I5814="","",VLOOKUP(I5814,[1]PROJECTES!$C$14:$G$5000,2,FALSE))</f>
        <v/>
      </c>
      <c r="G5814" s="112" t="str">
        <f>IF(E5814="","",VLOOKUP(E5814,[1]PROJECTES!$C$14:$G$5000,4,FALSE))</f>
        <v/>
      </c>
      <c r="H5814" s="95"/>
      <c r="I5814" s="113" t="str">
        <f>IF(H5814="","",VLOOKUP(H5814,BD!B$2:C$16,2,FALSE))</f>
        <v/>
      </c>
      <c r="J5814" s="114"/>
      <c r="K5814" s="115" t="str">
        <f t="shared" si="286"/>
        <v/>
      </c>
      <c r="L5814" s="116" t="str">
        <f t="shared" ca="1" si="288"/>
        <v>-</v>
      </c>
      <c r="M5814" s="111" t="str">
        <f>IF(E5814="","",VLOOKUP(E5814,[1]PROJECTES!$C$14:$Z$5000,21,FALSE))</f>
        <v/>
      </c>
      <c r="N5814" s="117"/>
      <c r="O5814" s="118" t="s">
        <v>222</v>
      </c>
      <c r="P5814" s="119"/>
      <c r="Q5814" s="84"/>
      <c r="R5814" s="125"/>
      <c r="S5814" s="165"/>
      <c r="T5814" s="167"/>
    </row>
    <row r="5815" spans="1:20" s="121" customFormat="1" ht="18.75" customHeight="1" x14ac:dyDescent="0.3">
      <c r="A5815" s="80"/>
      <c r="B5815" s="110" t="str">
        <f>IF(E5815="","",VLOOKUP(E5815,[1]PROJECTES!$C$14:$G$5000,2,FALSE))</f>
        <v/>
      </c>
      <c r="C5815" s="80"/>
      <c r="D5815" s="283" t="str">
        <f>IF(E5815="","",VLOOKUP(E5815,[1]PROJECTES!$C$14:$G$5000,5,FALSE))</f>
        <v/>
      </c>
      <c r="E5815" s="79"/>
      <c r="F5815" s="110" t="str">
        <f>IF(I5815="","",VLOOKUP(I5815,[1]PROJECTES!$C$14:$G$5000,2,FALSE))</f>
        <v/>
      </c>
      <c r="G5815" s="112" t="str">
        <f>IF(E5815="","",VLOOKUP(E5815,[1]PROJECTES!$C$14:$G$5000,4,FALSE))</f>
        <v/>
      </c>
      <c r="H5815" s="95"/>
      <c r="I5815" s="113" t="str">
        <f>IF(H5815="","",VLOOKUP(H5815,BD!B$2:C$16,2,FALSE))</f>
        <v/>
      </c>
      <c r="J5815" s="114"/>
      <c r="K5815" s="115" t="str">
        <f t="shared" si="286"/>
        <v/>
      </c>
      <c r="L5815" s="116" t="str">
        <f t="shared" ca="1" si="288"/>
        <v>-</v>
      </c>
      <c r="M5815" s="111" t="str">
        <f>IF(E5815="","",VLOOKUP(E5815,[1]PROJECTES!$C$14:$Z$5000,21,FALSE))</f>
        <v/>
      </c>
      <c r="N5815" s="117"/>
      <c r="O5815" s="118" t="s">
        <v>222</v>
      </c>
      <c r="P5815" s="119"/>
      <c r="Q5815" s="84"/>
      <c r="R5815" s="125"/>
      <c r="S5815" s="165"/>
      <c r="T5815" s="167"/>
    </row>
    <row r="5816" spans="1:20" s="121" customFormat="1" ht="20.100000000000001" customHeight="1" x14ac:dyDescent="0.3">
      <c r="A5816" s="80"/>
      <c r="B5816" s="110" t="str">
        <f>IF(E5816="","",VLOOKUP(E5816,[1]PROJECTES!$C$14:$G$5000,2,FALSE))</f>
        <v/>
      </c>
      <c r="C5816" s="80"/>
      <c r="D5816" s="283" t="str">
        <f>IF(E5816="","",VLOOKUP(E5816,[1]PROJECTES!$C$14:$G$5000,5,FALSE))</f>
        <v/>
      </c>
      <c r="E5816" s="79"/>
      <c r="F5816" s="110" t="str">
        <f>IF(I5816="","",VLOOKUP(I5816,[1]PROJECTES!$C$14:$G$5000,2,FALSE))</f>
        <v/>
      </c>
      <c r="G5816" s="112" t="str">
        <f>IF(E5816="","",VLOOKUP(E5816,[1]PROJECTES!$C$14:$G$5000,4,FALSE))</f>
        <v/>
      </c>
      <c r="H5816" s="95"/>
      <c r="I5816" s="113" t="str">
        <f>IF(H5816="","",VLOOKUP(H5816,BD!B$2:C$16,2,FALSE))</f>
        <v/>
      </c>
      <c r="J5816" s="114"/>
      <c r="K5816" s="115" t="str">
        <f t="shared" si="286"/>
        <v/>
      </c>
      <c r="L5816" s="116" t="str">
        <f t="shared" ca="1" si="288"/>
        <v>-</v>
      </c>
      <c r="M5816" s="111" t="str">
        <f>IF(E5816="","",VLOOKUP(E5816,[1]PROJECTES!$C$14:$Z$5000,21,FALSE))</f>
        <v/>
      </c>
      <c r="N5816" s="117"/>
      <c r="O5816" s="118" t="s">
        <v>222</v>
      </c>
      <c r="P5816" s="119"/>
      <c r="Q5816" s="84"/>
      <c r="R5816" s="125"/>
      <c r="S5816" s="165"/>
      <c r="T5816" s="167"/>
    </row>
    <row r="5817" spans="1:20" s="121" customFormat="1" ht="20.100000000000001" customHeight="1" x14ac:dyDescent="0.3">
      <c r="A5817" s="80"/>
      <c r="B5817" s="110" t="str">
        <f>IF(E5817="","",VLOOKUP(E5817,[1]PROJECTES!$C$14:$G$5000,2,FALSE))</f>
        <v/>
      </c>
      <c r="C5817" s="80"/>
      <c r="D5817" s="283" t="str">
        <f>IF(E5817="","",VLOOKUP(E5817,[1]PROJECTES!$C$14:$G$5000,5,FALSE))</f>
        <v/>
      </c>
      <c r="E5817" s="79"/>
      <c r="F5817" s="110" t="str">
        <f>IF(I5817="","",VLOOKUP(I5817,[1]PROJECTES!$C$14:$G$5000,2,FALSE))</f>
        <v/>
      </c>
      <c r="G5817" s="112" t="str">
        <f>IF(E5817="","",VLOOKUP(E5817,[1]PROJECTES!$C$14:$G$5000,4,FALSE))</f>
        <v/>
      </c>
      <c r="H5817" s="95"/>
      <c r="I5817" s="113" t="str">
        <f>IF(H5817="","",VLOOKUP(H5817,BD!B$2:C$16,2,FALSE))</f>
        <v/>
      </c>
      <c r="J5817" s="114"/>
      <c r="K5817" s="115" t="str">
        <f t="shared" si="286"/>
        <v/>
      </c>
      <c r="L5817" s="116" t="str">
        <f t="shared" ca="1" si="288"/>
        <v>-</v>
      </c>
      <c r="M5817" s="111" t="str">
        <f>IF(E5817="","",VLOOKUP(E5817,[1]PROJECTES!$C$14:$Z$5000,21,FALSE))</f>
        <v/>
      </c>
      <c r="N5817" s="117"/>
      <c r="O5817" s="118" t="s">
        <v>222</v>
      </c>
      <c r="P5817" s="119"/>
      <c r="Q5817" s="84"/>
      <c r="R5817" s="125"/>
      <c r="S5817" s="165"/>
      <c r="T5817" s="167"/>
    </row>
    <row r="5818" spans="1:20" s="121" customFormat="1" ht="20.100000000000001" customHeight="1" x14ac:dyDescent="0.3">
      <c r="A5818" s="80"/>
      <c r="B5818" s="110" t="str">
        <f>IF(E5818="","",VLOOKUP(E5818,[1]PROJECTES!$C$14:$G$5000,2,FALSE))</f>
        <v/>
      </c>
      <c r="C5818" s="80"/>
      <c r="D5818" s="283" t="str">
        <f>IF(E5818="","",VLOOKUP(E5818,[1]PROJECTES!$C$14:$G$5000,5,FALSE))</f>
        <v/>
      </c>
      <c r="E5818" s="79"/>
      <c r="F5818" s="110" t="str">
        <f>IF(I5818="","",VLOOKUP(I5818,[1]PROJECTES!$C$14:$G$5000,2,FALSE))</f>
        <v/>
      </c>
      <c r="G5818" s="112" t="str">
        <f>IF(E5818="","",VLOOKUP(E5818,[1]PROJECTES!$C$14:$G$5000,4,FALSE))</f>
        <v/>
      </c>
      <c r="H5818" s="95"/>
      <c r="I5818" s="113" t="str">
        <f>IF(H5818="","",VLOOKUP(H5818,BD!B$2:C$16,2,FALSE))</f>
        <v/>
      </c>
      <c r="J5818" s="114"/>
      <c r="K5818" s="115" t="str">
        <f t="shared" ref="K5818:K5819" si="289">IF(J5818="","",WEEKNUM(J5818,2)-0)</f>
        <v/>
      </c>
      <c r="L5818" s="116" t="str">
        <f t="shared" ca="1" si="288"/>
        <v>-</v>
      </c>
      <c r="M5818" s="111" t="str">
        <f>IF(E5818="","",VLOOKUP(E5818,[1]PROJECTES!$C$14:$Z$5000,21,FALSE))</f>
        <v/>
      </c>
      <c r="N5818" s="117"/>
      <c r="O5818" s="118" t="s">
        <v>222</v>
      </c>
      <c r="P5818" s="119"/>
      <c r="Q5818" s="84"/>
      <c r="R5818" s="125"/>
      <c r="S5818" s="165"/>
      <c r="T5818" s="167"/>
    </row>
    <row r="5819" spans="1:20" s="121" customFormat="1" ht="20.100000000000001" customHeight="1" x14ac:dyDescent="0.3">
      <c r="A5819" s="80"/>
      <c r="B5819" s="110" t="str">
        <f>IF(E5819="","",VLOOKUP(E5819,[1]PROJECTES!$C$14:$G$5000,2,FALSE))</f>
        <v/>
      </c>
      <c r="C5819" s="80"/>
      <c r="D5819" s="283" t="str">
        <f>IF(E5819="","",VLOOKUP(E5819,[1]PROJECTES!$C$14:$G$5000,5,FALSE))</f>
        <v/>
      </c>
      <c r="E5819" s="79"/>
      <c r="F5819" s="110" t="str">
        <f>IF(I5819="","",VLOOKUP(I5819,[1]PROJECTES!$C$14:$G$5000,2,FALSE))</f>
        <v/>
      </c>
      <c r="G5819" s="112" t="str">
        <f>IF(E5819="","",VLOOKUP(E5819,[1]PROJECTES!$C$14:$G$5000,4,FALSE))</f>
        <v/>
      </c>
      <c r="H5819" s="95"/>
      <c r="I5819" s="113" t="str">
        <f>IF(H5819="","",VLOOKUP(H5819,BD!B$2:C$16,2,FALSE))</f>
        <v/>
      </c>
      <c r="J5819" s="114"/>
      <c r="K5819" s="115" t="str">
        <f t="shared" si="289"/>
        <v/>
      </c>
      <c r="L5819" s="116" t="str">
        <f t="shared" ca="1" si="288"/>
        <v>-</v>
      </c>
      <c r="M5819" s="111" t="str">
        <f>IF(E5819="","",VLOOKUP(E5819,[1]PROJECTES!$C$14:$Z$5000,21,FALSE))</f>
        <v/>
      </c>
      <c r="N5819" s="117"/>
      <c r="O5819" s="118" t="s">
        <v>222</v>
      </c>
      <c r="P5819" s="119"/>
      <c r="Q5819" s="84"/>
      <c r="R5819" s="125"/>
      <c r="S5819" s="165"/>
      <c r="T5819" s="167"/>
    </row>
    <row r="5820" spans="1:20" s="121" customFormat="1" ht="20.100000000000001" customHeight="1" x14ac:dyDescent="0.3">
      <c r="A5820" s="80"/>
      <c r="B5820" s="110" t="str">
        <f>IF(E5820="","",VLOOKUP(E5820,[1]PROJECTES!$C$14:$G$5000,2,FALSE))</f>
        <v/>
      </c>
      <c r="C5820" s="80"/>
      <c r="D5820" s="283" t="str">
        <f>IF(E5820="","",VLOOKUP(E5820,[1]PROJECTES!$C$14:$G$5000,5,FALSE))</f>
        <v/>
      </c>
      <c r="E5820" s="79"/>
      <c r="F5820" s="110" t="str">
        <f>IF(I5820="","",VLOOKUP(I5820,[1]PROJECTES!$C$14:$G$5000,2,FALSE))</f>
        <v/>
      </c>
      <c r="G5820" s="112" t="str">
        <f>IF(E5820="","",VLOOKUP(E5820,[1]PROJECTES!$C$14:$G$5000,4,FALSE))</f>
        <v/>
      </c>
      <c r="H5820" s="95"/>
      <c r="I5820" s="113" t="str">
        <f>IF(H5820="","",VLOOKUP(H5820,BD!B$2:C$16,2,FALSE))</f>
        <v/>
      </c>
      <c r="J5820" s="114"/>
      <c r="K5820" s="115" t="str">
        <f t="shared" si="286"/>
        <v/>
      </c>
      <c r="L5820" s="116" t="str">
        <f t="shared" ca="1" si="288"/>
        <v>-</v>
      </c>
      <c r="M5820" s="111" t="str">
        <f>IF(E5820="","",VLOOKUP(E5820,[1]PROJECTES!$C$14:$Z$5000,21,FALSE))</f>
        <v/>
      </c>
      <c r="N5820" s="117"/>
      <c r="O5820" s="118" t="s">
        <v>222</v>
      </c>
      <c r="P5820" s="119"/>
      <c r="Q5820" s="84"/>
      <c r="R5820" s="125"/>
      <c r="S5820" s="165"/>
      <c r="T5820" s="167"/>
    </row>
    <row r="5821" spans="1:20" s="121" customFormat="1" ht="20.100000000000001" customHeight="1" x14ac:dyDescent="0.3">
      <c r="A5821" s="80"/>
      <c r="B5821" s="110" t="str">
        <f>IF(E5821="","",VLOOKUP(E5821,[1]PROJECTES!$C$14:$G$5000,2,FALSE))</f>
        <v/>
      </c>
      <c r="C5821" s="80"/>
      <c r="D5821" s="283" t="str">
        <f>IF(E5821="","",VLOOKUP(E5821,[1]PROJECTES!$C$14:$G$5000,5,FALSE))</f>
        <v/>
      </c>
      <c r="E5821" s="79"/>
      <c r="F5821" s="110" t="str">
        <f>IF(I5821="","",VLOOKUP(I5821,[1]PROJECTES!$C$14:$G$5000,2,FALSE))</f>
        <v/>
      </c>
      <c r="G5821" s="112" t="str">
        <f>IF(E5821="","",VLOOKUP(E5821,[1]PROJECTES!$C$14:$G$5000,4,FALSE))</f>
        <v/>
      </c>
      <c r="H5821" s="95"/>
      <c r="I5821" s="113" t="str">
        <f>IF(H5821="","",VLOOKUP(H5821,BD!B$2:C$16,2,FALSE))</f>
        <v/>
      </c>
      <c r="J5821" s="114"/>
      <c r="K5821" s="115" t="str">
        <f t="shared" si="286"/>
        <v/>
      </c>
      <c r="L5821" s="116" t="str">
        <f t="shared" ca="1" si="288"/>
        <v>-</v>
      </c>
      <c r="M5821" s="111" t="str">
        <f>IF(E5821="","",VLOOKUP(E5821,[1]PROJECTES!$C$14:$Z$5000,21,FALSE))</f>
        <v/>
      </c>
      <c r="N5821" s="117"/>
      <c r="O5821" s="118" t="s">
        <v>222</v>
      </c>
      <c r="P5821" s="119"/>
      <c r="Q5821" s="84"/>
      <c r="R5821" s="125"/>
      <c r="S5821" s="165"/>
      <c r="T5821" s="167"/>
    </row>
    <row r="5822" spans="1:20" s="121" customFormat="1" ht="20.100000000000001" customHeight="1" x14ac:dyDescent="0.3">
      <c r="A5822" s="80"/>
      <c r="B5822" s="110" t="str">
        <f>IF(E5822="","",VLOOKUP(E5822,[1]PROJECTES!$C$14:$G$5000,2,FALSE))</f>
        <v/>
      </c>
      <c r="C5822" s="80"/>
      <c r="D5822" s="283" t="str">
        <f>IF(E5822="","",VLOOKUP(E5822,[1]PROJECTES!$C$14:$G$5000,5,FALSE))</f>
        <v/>
      </c>
      <c r="E5822" s="79"/>
      <c r="F5822" s="110" t="str">
        <f>IF(I5822="","",VLOOKUP(I5822,[1]PROJECTES!$C$14:$G$5000,2,FALSE))</f>
        <v/>
      </c>
      <c r="G5822" s="112" t="str">
        <f>IF(E5822="","",VLOOKUP(E5822,[1]PROJECTES!$C$14:$G$5000,4,FALSE))</f>
        <v/>
      </c>
      <c r="H5822" s="95"/>
      <c r="I5822" s="113" t="str">
        <f>IF(H5822="","",VLOOKUP(H5822,BD!B$2:C$16,2,FALSE))</f>
        <v/>
      </c>
      <c r="J5822" s="114"/>
      <c r="K5822" s="115" t="str">
        <f t="shared" ref="K5822" si="290">IF(J5822="","",WEEKNUM(J5822,2)-0)</f>
        <v/>
      </c>
      <c r="L5822" s="116" t="str">
        <f t="shared" ca="1" si="288"/>
        <v>-</v>
      </c>
      <c r="M5822" s="111" t="str">
        <f>IF(E5822="","",VLOOKUP(E5822,[1]PROJECTES!$C$14:$Z$5000,21,FALSE))</f>
        <v/>
      </c>
      <c r="N5822" s="117"/>
      <c r="O5822" s="118" t="s">
        <v>222</v>
      </c>
      <c r="P5822" s="119"/>
      <c r="Q5822" s="84"/>
      <c r="R5822" s="125"/>
      <c r="S5822" s="165"/>
      <c r="T5822" s="167"/>
    </row>
    <row r="5823" spans="1:20" s="121" customFormat="1" ht="20.100000000000001" customHeight="1" x14ac:dyDescent="0.3">
      <c r="A5823" s="80"/>
      <c r="B5823" s="110" t="str">
        <f>IF(E5823="","",VLOOKUP(E5823,[1]PROJECTES!$C$14:$G$5000,2,FALSE))</f>
        <v/>
      </c>
      <c r="C5823" s="80"/>
      <c r="D5823" s="283" t="str">
        <f>IF(E5823="","",VLOOKUP(E5823,[1]PROJECTES!$C$14:$G$5000,5,FALSE))</f>
        <v/>
      </c>
      <c r="E5823" s="79"/>
      <c r="F5823" s="110" t="str">
        <f>IF(I5823="","",VLOOKUP(I5823,[1]PROJECTES!$C$14:$G$5000,2,FALSE))</f>
        <v/>
      </c>
      <c r="G5823" s="112" t="str">
        <f>IF(E5823="","",VLOOKUP(E5823,[1]PROJECTES!$C$14:$G$5000,4,FALSE))</f>
        <v/>
      </c>
      <c r="H5823" s="95"/>
      <c r="I5823" s="113" t="str">
        <f>IF(H5823="","",VLOOKUP(H5823,BD!B$2:C$16,2,FALSE))</f>
        <v/>
      </c>
      <c r="J5823" s="114"/>
      <c r="K5823" s="115" t="str">
        <f t="shared" si="286"/>
        <v/>
      </c>
      <c r="L5823" s="116" t="str">
        <f t="shared" ca="1" si="288"/>
        <v>-</v>
      </c>
      <c r="M5823" s="111" t="str">
        <f>IF(E5823="","",VLOOKUP(E5823,[1]PROJECTES!$C$14:$Z$5000,21,FALSE))</f>
        <v/>
      </c>
      <c r="N5823" s="117"/>
      <c r="O5823" s="118" t="s">
        <v>222</v>
      </c>
      <c r="P5823" s="119"/>
      <c r="Q5823" s="84"/>
      <c r="R5823" s="125"/>
      <c r="S5823" s="165"/>
      <c r="T5823" s="167"/>
    </row>
    <row r="5824" spans="1:20" s="121" customFormat="1" ht="20.100000000000001" customHeight="1" x14ac:dyDescent="0.3">
      <c r="A5824" s="80"/>
      <c r="B5824" s="110" t="str">
        <f>IF(E5824="","",VLOOKUP(E5824,[1]PROJECTES!$C$14:$G$5000,2,FALSE))</f>
        <v/>
      </c>
      <c r="C5824" s="80"/>
      <c r="D5824" s="283" t="str">
        <f>IF(E5824="","",VLOOKUP(E5824,[1]PROJECTES!$C$14:$G$5000,5,FALSE))</f>
        <v/>
      </c>
      <c r="E5824" s="79"/>
      <c r="F5824" s="110" t="str">
        <f>IF(I5824="","",VLOOKUP(I5824,[1]PROJECTES!$C$14:$G$5000,2,FALSE))</f>
        <v/>
      </c>
      <c r="G5824" s="112" t="str">
        <f>IF(E5824="","",VLOOKUP(E5824,[1]PROJECTES!$C$14:$G$5000,4,FALSE))</f>
        <v/>
      </c>
      <c r="H5824" s="95"/>
      <c r="I5824" s="113" t="str">
        <f>IF(H5824="","",VLOOKUP(H5824,BD!B$2:C$16,2,FALSE))</f>
        <v/>
      </c>
      <c r="J5824" s="114"/>
      <c r="K5824" s="115" t="str">
        <f t="shared" si="286"/>
        <v/>
      </c>
      <c r="L5824" s="116" t="str">
        <f t="shared" ca="1" si="288"/>
        <v>-</v>
      </c>
      <c r="M5824" s="111" t="str">
        <f>IF(E5824="","",VLOOKUP(E5824,[1]PROJECTES!$C$14:$Z$5000,21,FALSE))</f>
        <v/>
      </c>
      <c r="N5824" s="117"/>
      <c r="O5824" s="118" t="s">
        <v>222</v>
      </c>
      <c r="P5824" s="119"/>
      <c r="Q5824" s="84"/>
      <c r="R5824" s="125"/>
      <c r="S5824" s="165"/>
      <c r="T5824" s="167"/>
    </row>
    <row r="5825" spans="1:20" s="121" customFormat="1" ht="20.100000000000001" customHeight="1" x14ac:dyDescent="0.3">
      <c r="A5825" s="80"/>
      <c r="B5825" s="110" t="str">
        <f>IF(E5825="","",VLOOKUP(E5825,[1]PROJECTES!$C$14:$G$5000,2,FALSE))</f>
        <v/>
      </c>
      <c r="C5825" s="80"/>
      <c r="D5825" s="283" t="str">
        <f>IF(E5825="","",VLOOKUP(E5825,[1]PROJECTES!$C$14:$G$5000,5,FALSE))</f>
        <v/>
      </c>
      <c r="E5825" s="79"/>
      <c r="F5825" s="110" t="str">
        <f>IF(I5825="","",VLOOKUP(I5825,[1]PROJECTES!$C$14:$G$5000,2,FALSE))</f>
        <v/>
      </c>
      <c r="G5825" s="112" t="str">
        <f>IF(E5825="","",VLOOKUP(E5825,[1]PROJECTES!$C$14:$G$5000,4,FALSE))</f>
        <v/>
      </c>
      <c r="H5825" s="95"/>
      <c r="I5825" s="113" t="str">
        <f>IF(H5825="","",VLOOKUP(H5825,BD!B$2:C$16,2,FALSE))</f>
        <v/>
      </c>
      <c r="J5825" s="114"/>
      <c r="K5825" s="115" t="str">
        <f t="shared" si="286"/>
        <v/>
      </c>
      <c r="L5825" s="116" t="str">
        <f t="shared" ca="1" si="288"/>
        <v>-</v>
      </c>
      <c r="M5825" s="111" t="str">
        <f>IF(E5825="","",VLOOKUP(E5825,[1]PROJECTES!$C$14:$Z$5000,21,FALSE))</f>
        <v/>
      </c>
      <c r="N5825" s="117"/>
      <c r="O5825" s="118" t="s">
        <v>222</v>
      </c>
      <c r="P5825" s="119"/>
      <c r="Q5825" s="84"/>
      <c r="R5825" s="125"/>
      <c r="S5825" s="165"/>
      <c r="T5825" s="167"/>
    </row>
    <row r="5826" spans="1:20" s="121" customFormat="1" ht="20.100000000000001" customHeight="1" x14ac:dyDescent="0.3">
      <c r="A5826" s="80"/>
      <c r="B5826" s="110" t="str">
        <f>IF(E5826="","",VLOOKUP(E5826,[1]PROJECTES!$C$14:$G$5000,2,FALSE))</f>
        <v/>
      </c>
      <c r="C5826" s="80"/>
      <c r="D5826" s="283" t="str">
        <f>IF(E5826="","",VLOOKUP(E5826,[1]PROJECTES!$C$14:$G$5000,5,FALSE))</f>
        <v/>
      </c>
      <c r="E5826" s="79"/>
      <c r="F5826" s="110" t="str">
        <f>IF(I5826="","",VLOOKUP(I5826,[1]PROJECTES!$C$14:$G$5000,2,FALSE))</f>
        <v/>
      </c>
      <c r="G5826" s="112" t="str">
        <f>IF(E5826="","",VLOOKUP(E5826,[1]PROJECTES!$C$14:$G$5000,4,FALSE))</f>
        <v/>
      </c>
      <c r="H5826" s="95"/>
      <c r="I5826" s="113" t="str">
        <f>IF(H5826="","",VLOOKUP(H5826,BD!B$2:C$16,2,FALSE))</f>
        <v/>
      </c>
      <c r="J5826" s="114"/>
      <c r="K5826" s="115" t="str">
        <f t="shared" ref="K5826" si="291">IF(J5826="","",WEEKNUM(J5826,2)-0)</f>
        <v/>
      </c>
      <c r="L5826" s="116" t="str">
        <f t="shared" ca="1" si="288"/>
        <v>-</v>
      </c>
      <c r="M5826" s="111" t="str">
        <f>IF(E5826="","",VLOOKUP(E5826,[1]PROJECTES!$C$14:$Z$5000,21,FALSE))</f>
        <v/>
      </c>
      <c r="N5826" s="117"/>
      <c r="O5826" s="118" t="s">
        <v>222</v>
      </c>
      <c r="P5826" s="119"/>
      <c r="Q5826" s="84"/>
      <c r="R5826" s="125"/>
      <c r="S5826" s="165"/>
      <c r="T5826" s="167"/>
    </row>
    <row r="5827" spans="1:20" s="121" customFormat="1" ht="20.100000000000001" customHeight="1" x14ac:dyDescent="0.3">
      <c r="A5827" s="80"/>
      <c r="B5827" s="110" t="str">
        <f>IF(E5827="","",VLOOKUP(E5827,[1]PROJECTES!$C$14:$G$5000,2,FALSE))</f>
        <v/>
      </c>
      <c r="C5827" s="80"/>
      <c r="D5827" s="283" t="str">
        <f>IF(E5827="","",VLOOKUP(E5827,[1]PROJECTES!$C$14:$G$5000,5,FALSE))</f>
        <v/>
      </c>
      <c r="E5827" s="79"/>
      <c r="F5827" s="110" t="str">
        <f>IF(I5827="","",VLOOKUP(I5827,[1]PROJECTES!$C$14:$G$5000,2,FALSE))</f>
        <v/>
      </c>
      <c r="G5827" s="112" t="str">
        <f>IF(E5827="","",VLOOKUP(E5827,[1]PROJECTES!$C$14:$G$5000,4,FALSE))</f>
        <v/>
      </c>
      <c r="H5827" s="95"/>
      <c r="I5827" s="113" t="str">
        <f>IF(H5827="","",VLOOKUP(H5827,BD!B$2:C$16,2,FALSE))</f>
        <v/>
      </c>
      <c r="J5827" s="114"/>
      <c r="K5827" s="115" t="str">
        <f t="shared" si="286"/>
        <v/>
      </c>
      <c r="L5827" s="116" t="str">
        <f t="shared" ca="1" si="288"/>
        <v>-</v>
      </c>
      <c r="M5827" s="111" t="str">
        <f>IF(E5827="","",VLOOKUP(E5827,[1]PROJECTES!$C$14:$Z$5000,21,FALSE))</f>
        <v/>
      </c>
      <c r="N5827" s="117"/>
      <c r="O5827" s="118" t="s">
        <v>222</v>
      </c>
      <c r="P5827" s="119"/>
      <c r="Q5827" s="84"/>
      <c r="R5827" s="125"/>
      <c r="S5827" s="165"/>
      <c r="T5827" s="167"/>
    </row>
    <row r="5828" spans="1:20" s="121" customFormat="1" ht="20.100000000000001" customHeight="1" x14ac:dyDescent="0.3">
      <c r="A5828" s="80"/>
      <c r="B5828" s="110" t="str">
        <f>IF(E5828="","",VLOOKUP(E5828,[1]PROJECTES!$C$14:$G$5000,2,FALSE))</f>
        <v/>
      </c>
      <c r="C5828" s="80"/>
      <c r="D5828" s="283" t="str">
        <f>IF(E5828="","",VLOOKUP(E5828,[1]PROJECTES!$C$14:$G$5000,5,FALSE))</f>
        <v/>
      </c>
      <c r="E5828" s="79"/>
      <c r="F5828" s="110" t="str">
        <f>IF(I5828="","",VLOOKUP(I5828,[1]PROJECTES!$C$14:$G$5000,2,FALSE))</f>
        <v/>
      </c>
      <c r="G5828" s="112" t="str">
        <f>IF(E5828="","",VLOOKUP(E5828,[1]PROJECTES!$C$14:$G$5000,4,FALSE))</f>
        <v/>
      </c>
      <c r="H5828" s="95"/>
      <c r="I5828" s="113" t="str">
        <f>IF(H5828="","",VLOOKUP(H5828,BD!B$2:C$16,2,FALSE))</f>
        <v/>
      </c>
      <c r="J5828" s="114"/>
      <c r="K5828" s="115" t="str">
        <f t="shared" ref="K5828" si="292">IF(J5828="","",WEEKNUM(J5828,2)-0)</f>
        <v/>
      </c>
      <c r="L5828" s="116" t="str">
        <f t="shared" ca="1" si="288"/>
        <v>-</v>
      </c>
      <c r="M5828" s="111" t="str">
        <f>IF(E5828="","",VLOOKUP(E5828,[1]PROJECTES!$C$14:$Z$5000,21,FALSE))</f>
        <v/>
      </c>
      <c r="N5828" s="117"/>
      <c r="O5828" s="118" t="s">
        <v>222</v>
      </c>
      <c r="P5828" s="119"/>
      <c r="Q5828" s="84"/>
      <c r="R5828" s="125"/>
      <c r="S5828" s="165"/>
      <c r="T5828" s="167"/>
    </row>
    <row r="5829" spans="1:20" s="121" customFormat="1" ht="20.100000000000001" customHeight="1" x14ac:dyDescent="0.3">
      <c r="A5829" s="80"/>
      <c r="B5829" s="110" t="str">
        <f>IF(E5829="","",VLOOKUP(E5829,[1]PROJECTES!$C$14:$G$5000,2,FALSE))</f>
        <v/>
      </c>
      <c r="C5829" s="80"/>
      <c r="D5829" s="283" t="str">
        <f>IF(E5829="","",VLOOKUP(E5829,[1]PROJECTES!$C$14:$G$5000,5,FALSE))</f>
        <v/>
      </c>
      <c r="E5829" s="79"/>
      <c r="F5829" s="110" t="str">
        <f>IF(I5829="","",VLOOKUP(I5829,[1]PROJECTES!$C$14:$G$5000,2,FALSE))</f>
        <v/>
      </c>
      <c r="G5829" s="112" t="str">
        <f>IF(E5829="","",VLOOKUP(E5829,[1]PROJECTES!$C$14:$G$5000,4,FALSE))</f>
        <v/>
      </c>
      <c r="H5829" s="95"/>
      <c r="I5829" s="113" t="str">
        <f>IF(H5829="","",VLOOKUP(H5829,BD!B$2:C$16,2,FALSE))</f>
        <v/>
      </c>
      <c r="J5829" s="114"/>
      <c r="K5829" s="115" t="str">
        <f t="shared" si="286"/>
        <v/>
      </c>
      <c r="L5829" s="116" t="str">
        <f t="shared" ca="1" si="288"/>
        <v>-</v>
      </c>
      <c r="M5829" s="111" t="str">
        <f>IF(E5829="","",VLOOKUP(E5829,[1]PROJECTES!$C$14:$Z$5000,21,FALSE))</f>
        <v/>
      </c>
      <c r="N5829" s="117"/>
      <c r="O5829" s="118" t="s">
        <v>222</v>
      </c>
      <c r="P5829" s="119"/>
      <c r="Q5829" s="84"/>
      <c r="R5829" s="125"/>
      <c r="S5829" s="165"/>
      <c r="T5829" s="167"/>
    </row>
    <row r="5830" spans="1:20" s="121" customFormat="1" ht="20.100000000000001" customHeight="1" x14ac:dyDescent="0.3">
      <c r="A5830" s="80"/>
      <c r="B5830" s="110" t="str">
        <f>IF(E5830="","",VLOOKUP(E5830,[1]PROJECTES!$C$14:$G$5000,2,FALSE))</f>
        <v/>
      </c>
      <c r="C5830" s="80"/>
      <c r="D5830" s="283" t="str">
        <f>IF(E5830="","",VLOOKUP(E5830,[1]PROJECTES!$C$14:$G$5000,5,FALSE))</f>
        <v/>
      </c>
      <c r="E5830" s="79"/>
      <c r="F5830" s="110" t="str">
        <f>IF(I5830="","",VLOOKUP(I5830,[1]PROJECTES!$C$14:$G$5000,2,FALSE))</f>
        <v/>
      </c>
      <c r="G5830" s="112" t="str">
        <f>IF(E5830="","",VLOOKUP(E5830,[1]PROJECTES!$C$14:$G$5000,4,FALSE))</f>
        <v/>
      </c>
      <c r="H5830" s="95"/>
      <c r="I5830" s="113" t="str">
        <f>IF(H5830="","",VLOOKUP(H5830,BD!B$2:C$16,2,FALSE))</f>
        <v/>
      </c>
      <c r="J5830" s="114"/>
      <c r="K5830" s="115" t="str">
        <f t="shared" si="286"/>
        <v/>
      </c>
      <c r="L5830" s="116" t="str">
        <f t="shared" ca="1" si="288"/>
        <v>-</v>
      </c>
      <c r="M5830" s="111" t="str">
        <f>IF(E5830="","",VLOOKUP(E5830,[1]PROJECTES!$C$14:$Z$5000,21,FALSE))</f>
        <v/>
      </c>
      <c r="N5830" s="117"/>
      <c r="O5830" s="118" t="s">
        <v>222</v>
      </c>
      <c r="P5830" s="119"/>
      <c r="Q5830" s="84"/>
      <c r="R5830" s="125"/>
      <c r="S5830" s="165"/>
      <c r="T5830" s="167"/>
    </row>
    <row r="5831" spans="1:20" s="121" customFormat="1" ht="20.100000000000001" customHeight="1" x14ac:dyDescent="0.3">
      <c r="A5831" s="80"/>
      <c r="B5831" s="110" t="str">
        <f>IF(E5831="","",VLOOKUP(E5831,[1]PROJECTES!$C$14:$G$5000,2,FALSE))</f>
        <v/>
      </c>
      <c r="C5831" s="80"/>
      <c r="D5831" s="283" t="str">
        <f>IF(E5831="","",VLOOKUP(E5831,[1]PROJECTES!$C$14:$G$5000,5,FALSE))</f>
        <v/>
      </c>
      <c r="E5831" s="79"/>
      <c r="F5831" s="110" t="str">
        <f>IF(I5831="","",VLOOKUP(I5831,[1]PROJECTES!$C$14:$G$5000,2,FALSE))</f>
        <v/>
      </c>
      <c r="G5831" s="112" t="str">
        <f>IF(E5831="","",VLOOKUP(E5831,[1]PROJECTES!$C$14:$G$5000,4,FALSE))</f>
        <v/>
      </c>
      <c r="H5831" s="95"/>
      <c r="I5831" s="113" t="str">
        <f>IF(H5831="","",VLOOKUP(H5831,BD!B$2:C$16,2,FALSE))</f>
        <v/>
      </c>
      <c r="J5831" s="114"/>
      <c r="K5831" s="115" t="str">
        <f t="shared" ref="K5831:K5834" si="293">IF(J5831="","",WEEKNUM(J5831,2)-0)</f>
        <v/>
      </c>
      <c r="L5831" s="116" t="str">
        <f t="shared" ca="1" si="288"/>
        <v>-</v>
      </c>
      <c r="M5831" s="111" t="str">
        <f>IF(E5831="","",VLOOKUP(E5831,[1]PROJECTES!$C$14:$Z$5000,21,FALSE))</f>
        <v/>
      </c>
      <c r="N5831" s="117"/>
      <c r="O5831" s="118" t="s">
        <v>222</v>
      </c>
      <c r="P5831" s="119"/>
      <c r="Q5831" s="84"/>
      <c r="R5831" s="125"/>
      <c r="S5831" s="165"/>
      <c r="T5831" s="167"/>
    </row>
    <row r="5832" spans="1:20" s="121" customFormat="1" ht="20.100000000000001" customHeight="1" x14ac:dyDescent="0.3">
      <c r="A5832" s="80"/>
      <c r="B5832" s="110" t="str">
        <f>IF(E5832="","",VLOOKUP(E5832,[1]PROJECTES!$C$14:$G$5000,2,FALSE))</f>
        <v/>
      </c>
      <c r="C5832" s="80"/>
      <c r="D5832" s="283" t="str">
        <f>IF(E5832="","",VLOOKUP(E5832,[1]PROJECTES!$C$14:$G$5000,5,FALSE))</f>
        <v/>
      </c>
      <c r="E5832" s="79"/>
      <c r="F5832" s="110" t="str">
        <f>IF(I5832="","",VLOOKUP(I5832,[1]PROJECTES!$C$14:$G$5000,2,FALSE))</f>
        <v/>
      </c>
      <c r="G5832" s="112" t="str">
        <f>IF(E5832="","",VLOOKUP(E5832,[1]PROJECTES!$C$14:$G$5000,4,FALSE))</f>
        <v/>
      </c>
      <c r="H5832" s="95"/>
      <c r="I5832" s="113" t="str">
        <f>IF(H5832="","",VLOOKUP(H5832,BD!B$2:C$16,2,FALSE))</f>
        <v/>
      </c>
      <c r="J5832" s="114"/>
      <c r="K5832" s="115" t="str">
        <f t="shared" si="293"/>
        <v/>
      </c>
      <c r="L5832" s="116" t="str">
        <f t="shared" ca="1" si="288"/>
        <v>-</v>
      </c>
      <c r="M5832" s="111" t="str">
        <f>IF(E5832="","",VLOOKUP(E5832,[1]PROJECTES!$C$14:$Z$5000,21,FALSE))</f>
        <v/>
      </c>
      <c r="N5832" s="117"/>
      <c r="O5832" s="118" t="s">
        <v>222</v>
      </c>
      <c r="P5832" s="119"/>
      <c r="Q5832" s="84"/>
      <c r="R5832" s="125"/>
      <c r="S5832" s="165"/>
      <c r="T5832" s="167"/>
    </row>
    <row r="5833" spans="1:20" s="121" customFormat="1" ht="20.100000000000001" customHeight="1" x14ac:dyDescent="0.3">
      <c r="A5833" s="80"/>
      <c r="B5833" s="110" t="str">
        <f>IF(E5833="","",VLOOKUP(E5833,[1]PROJECTES!$C$14:$G$5000,2,FALSE))</f>
        <v/>
      </c>
      <c r="C5833" s="80"/>
      <c r="D5833" s="283" t="str">
        <f>IF(E5833="","",VLOOKUP(E5833,[1]PROJECTES!$C$14:$G$5000,5,FALSE))</f>
        <v/>
      </c>
      <c r="E5833" s="79"/>
      <c r="F5833" s="110" t="str">
        <f>IF(I5833="","",VLOOKUP(I5833,[1]PROJECTES!$C$14:$G$5000,2,FALSE))</f>
        <v/>
      </c>
      <c r="G5833" s="112" t="str">
        <f>IF(E5833="","",VLOOKUP(E5833,[1]PROJECTES!$C$14:$G$5000,4,FALSE))</f>
        <v/>
      </c>
      <c r="H5833" s="95"/>
      <c r="I5833" s="113" t="str">
        <f>IF(H5833="","",VLOOKUP(H5833,BD!B$2:C$16,2,FALSE))</f>
        <v/>
      </c>
      <c r="J5833" s="114"/>
      <c r="K5833" s="115" t="str">
        <f t="shared" si="293"/>
        <v/>
      </c>
      <c r="L5833" s="116" t="str">
        <f t="shared" ca="1" si="288"/>
        <v>-</v>
      </c>
      <c r="M5833" s="111" t="str">
        <f>IF(E5833="","",VLOOKUP(E5833,[1]PROJECTES!$C$14:$Z$5000,21,FALSE))</f>
        <v/>
      </c>
      <c r="N5833" s="117"/>
      <c r="O5833" s="118" t="s">
        <v>222</v>
      </c>
      <c r="P5833" s="119"/>
      <c r="Q5833" s="84"/>
      <c r="R5833" s="125"/>
      <c r="S5833" s="165"/>
      <c r="T5833" s="167"/>
    </row>
    <row r="5834" spans="1:20" s="121" customFormat="1" ht="20.100000000000001" customHeight="1" x14ac:dyDescent="0.3">
      <c r="A5834" s="80"/>
      <c r="B5834" s="110" t="str">
        <f>IF(E5834="","",VLOOKUP(E5834,[1]PROJECTES!$C$14:$G$5000,2,FALSE))</f>
        <v/>
      </c>
      <c r="C5834" s="80"/>
      <c r="D5834" s="283" t="str">
        <f>IF(E5834="","",VLOOKUP(E5834,[1]PROJECTES!$C$14:$G$5000,5,FALSE))</f>
        <v/>
      </c>
      <c r="E5834" s="79"/>
      <c r="F5834" s="110" t="str">
        <f>IF(I5834="","",VLOOKUP(I5834,[1]PROJECTES!$C$14:$G$5000,2,FALSE))</f>
        <v/>
      </c>
      <c r="G5834" s="112" t="str">
        <f>IF(E5834="","",VLOOKUP(E5834,[1]PROJECTES!$C$14:$G$5000,4,FALSE))</f>
        <v/>
      </c>
      <c r="H5834" s="95"/>
      <c r="I5834" s="113" t="str">
        <f>IF(H5834="","",VLOOKUP(H5834,BD!B$2:C$16,2,FALSE))</f>
        <v/>
      </c>
      <c r="J5834" s="114"/>
      <c r="K5834" s="115" t="str">
        <f t="shared" si="293"/>
        <v/>
      </c>
      <c r="L5834" s="116" t="str">
        <f t="shared" ca="1" si="288"/>
        <v>-</v>
      </c>
      <c r="M5834" s="111" t="str">
        <f>IF(E5834="","",VLOOKUP(E5834,[1]PROJECTES!$C$14:$Z$5000,21,FALSE))</f>
        <v/>
      </c>
      <c r="N5834" s="117"/>
      <c r="O5834" s="118" t="s">
        <v>222</v>
      </c>
      <c r="P5834" s="119"/>
      <c r="Q5834" s="84"/>
      <c r="R5834" s="125"/>
      <c r="S5834" s="261"/>
      <c r="T5834" s="167"/>
    </row>
    <row r="5835" spans="1:20" s="121" customFormat="1" ht="20.100000000000001" customHeight="1" x14ac:dyDescent="0.3">
      <c r="A5835" s="80"/>
      <c r="B5835" s="110" t="str">
        <f>IF(E5835="","",VLOOKUP(E5835,[1]PROJECTES!$C$14:$G$5000,2,FALSE))</f>
        <v/>
      </c>
      <c r="C5835" s="80"/>
      <c r="D5835" s="283" t="str">
        <f>IF(E5835="","",VLOOKUP(E5835,[1]PROJECTES!$C$14:$G$5000,5,FALSE))</f>
        <v/>
      </c>
      <c r="E5835" s="79"/>
      <c r="F5835" s="110" t="str">
        <f>IF(I5835="","",VLOOKUP(I5835,[1]PROJECTES!$C$14:$G$5000,2,FALSE))</f>
        <v/>
      </c>
      <c r="G5835" s="112" t="str">
        <f>IF(E5835="","",VLOOKUP(E5835,[1]PROJECTES!$C$14:$G$5000,4,FALSE))</f>
        <v/>
      </c>
      <c r="H5835" s="95"/>
      <c r="I5835" s="113" t="str">
        <f>IF(H5835="","",VLOOKUP(H5835,BD!B$2:C$16,2,FALSE))</f>
        <v/>
      </c>
      <c r="J5835" s="114"/>
      <c r="K5835" s="115" t="str">
        <f t="shared" ref="K5835" si="294">IF(J5835="","",WEEKNUM(J5835,2)-0)</f>
        <v/>
      </c>
      <c r="L5835" s="116" t="str">
        <f t="shared" ca="1" si="288"/>
        <v>-</v>
      </c>
      <c r="M5835" s="111" t="str">
        <f>IF(E5835="","",VLOOKUP(E5835,[1]PROJECTES!$C$14:$Z$5000,21,FALSE))</f>
        <v/>
      </c>
      <c r="N5835" s="117"/>
      <c r="O5835" s="118" t="s">
        <v>222</v>
      </c>
      <c r="P5835" s="119"/>
      <c r="Q5835" s="84"/>
      <c r="R5835" s="125"/>
      <c r="S5835" s="165"/>
      <c r="T5835" s="167"/>
    </row>
    <row r="5836" spans="1:20" s="121" customFormat="1" ht="20.100000000000001" customHeight="1" x14ac:dyDescent="0.3">
      <c r="A5836" s="80"/>
      <c r="B5836" s="110" t="str">
        <f>IF(E5836="","",VLOOKUP(E5836,[1]PROJECTES!$C$14:$G$5000,2,FALSE))</f>
        <v/>
      </c>
      <c r="C5836" s="80"/>
      <c r="D5836" s="283" t="str">
        <f>IF(E5836="","",VLOOKUP(E5836,[1]PROJECTES!$C$14:$G$5000,5,FALSE))</f>
        <v/>
      </c>
      <c r="E5836" s="79"/>
      <c r="F5836" s="110" t="str">
        <f>IF(I5836="","",VLOOKUP(I5836,[1]PROJECTES!$C$14:$G$5000,2,FALSE))</f>
        <v/>
      </c>
      <c r="G5836" s="112" t="str">
        <f>IF(E5836="","",VLOOKUP(E5836,[1]PROJECTES!$C$14:$G$5000,4,FALSE))</f>
        <v/>
      </c>
      <c r="H5836" s="95"/>
      <c r="I5836" s="113" t="str">
        <f>IF(H5836="","",VLOOKUP(H5836,BD!B$2:C$16,2,FALSE))</f>
        <v/>
      </c>
      <c r="J5836" s="114"/>
      <c r="K5836" s="115" t="str">
        <f t="shared" si="286"/>
        <v/>
      </c>
      <c r="L5836" s="116" t="str">
        <f t="shared" ca="1" si="288"/>
        <v>-</v>
      </c>
      <c r="M5836" s="111" t="str">
        <f>IF(E5836="","",VLOOKUP(E5836,[1]PROJECTES!$C$14:$Z$5000,21,FALSE))</f>
        <v/>
      </c>
      <c r="N5836" s="117"/>
      <c r="O5836" s="118" t="s">
        <v>222</v>
      </c>
      <c r="P5836" s="119"/>
      <c r="Q5836" s="84"/>
      <c r="R5836" s="125"/>
      <c r="S5836" s="165"/>
      <c r="T5836" s="167"/>
    </row>
    <row r="5837" spans="1:20" s="121" customFormat="1" ht="20.100000000000001" customHeight="1" x14ac:dyDescent="0.3">
      <c r="A5837" s="80"/>
      <c r="B5837" s="110" t="str">
        <f>IF(E5837="","",VLOOKUP(E5837,[1]PROJECTES!$C$14:$G$5000,2,FALSE))</f>
        <v/>
      </c>
      <c r="C5837" s="80"/>
      <c r="D5837" s="283" t="str">
        <f>IF(E5837="","",VLOOKUP(E5837,[1]PROJECTES!$C$14:$G$5000,5,FALSE))</f>
        <v/>
      </c>
      <c r="E5837" s="79"/>
      <c r="F5837" s="110" t="str">
        <f>IF(I5837="","",VLOOKUP(I5837,[1]PROJECTES!$C$14:$G$5000,2,FALSE))</f>
        <v/>
      </c>
      <c r="G5837" s="112" t="str">
        <f>IF(E5837="","",VLOOKUP(E5837,[1]PROJECTES!$C$14:$G$5000,4,FALSE))</f>
        <v/>
      </c>
      <c r="H5837" s="95"/>
      <c r="I5837" s="113" t="str">
        <f>IF(H5837="","",VLOOKUP(H5837,BD!B$2:C$16,2,FALSE))</f>
        <v/>
      </c>
      <c r="J5837" s="114"/>
      <c r="K5837" s="115" t="str">
        <f t="shared" si="286"/>
        <v/>
      </c>
      <c r="L5837" s="116" t="str">
        <f t="shared" ca="1" si="288"/>
        <v>-</v>
      </c>
      <c r="M5837" s="111" t="str">
        <f>IF(E5837="","",VLOOKUP(E5837,[1]PROJECTES!$C$14:$Z$5000,21,FALSE))</f>
        <v/>
      </c>
      <c r="N5837" s="117"/>
      <c r="O5837" s="118" t="s">
        <v>222</v>
      </c>
      <c r="P5837" s="119"/>
      <c r="Q5837" s="84"/>
      <c r="R5837" s="125"/>
      <c r="S5837" s="165"/>
      <c r="T5837" s="167"/>
    </row>
    <row r="5838" spans="1:20" s="121" customFormat="1" ht="20.100000000000001" customHeight="1" x14ac:dyDescent="0.3">
      <c r="A5838" s="80"/>
      <c r="B5838" s="110" t="str">
        <f>IF(E5838="","",VLOOKUP(E5838,[1]PROJECTES!$C$14:$G$5000,2,FALSE))</f>
        <v/>
      </c>
      <c r="C5838" s="80"/>
      <c r="D5838" s="283" t="str">
        <f>IF(E5838="","",VLOOKUP(E5838,[1]PROJECTES!$C$14:$G$5000,5,FALSE))</f>
        <v/>
      </c>
      <c r="E5838" s="79"/>
      <c r="F5838" s="110" t="str">
        <f>IF(I5838="","",VLOOKUP(I5838,[1]PROJECTES!$C$14:$G$5000,2,FALSE))</f>
        <v/>
      </c>
      <c r="G5838" s="112" t="str">
        <f>IF(E5838="","",VLOOKUP(E5838,[1]PROJECTES!$C$14:$G$5000,4,FALSE))</f>
        <v/>
      </c>
      <c r="H5838" s="95"/>
      <c r="I5838" s="113" t="str">
        <f>IF(H5838="","",VLOOKUP(H5838,BD!B$2:C$16,2,FALSE))</f>
        <v/>
      </c>
      <c r="J5838" s="114"/>
      <c r="K5838" s="115" t="str">
        <f t="shared" ref="K5838:K5901" si="295">IF(J5838="","",WEEKNUM(J5838,2)-0)</f>
        <v/>
      </c>
      <c r="L5838" s="116" t="str">
        <f t="shared" ca="1" si="288"/>
        <v>-</v>
      </c>
      <c r="M5838" s="111" t="str">
        <f>IF(E5838="","",VLOOKUP(E5838,[1]PROJECTES!$C$14:$Z$5000,21,FALSE))</f>
        <v/>
      </c>
      <c r="N5838" s="117"/>
      <c r="O5838" s="118" t="s">
        <v>222</v>
      </c>
      <c r="P5838" s="119"/>
      <c r="Q5838" s="84"/>
      <c r="R5838" s="125"/>
      <c r="S5838" s="165"/>
      <c r="T5838" s="167"/>
    </row>
    <row r="5839" spans="1:20" s="121" customFormat="1" ht="20.100000000000001" customHeight="1" x14ac:dyDescent="0.3">
      <c r="A5839" s="80"/>
      <c r="B5839" s="110" t="str">
        <f>IF(E5839="","",VLOOKUP(E5839,[1]PROJECTES!$C$14:$G$5000,2,FALSE))</f>
        <v/>
      </c>
      <c r="C5839" s="80"/>
      <c r="D5839" s="283" t="str">
        <f>IF(E5839="","",VLOOKUP(E5839,[1]PROJECTES!$C$14:$G$5000,5,FALSE))</f>
        <v/>
      </c>
      <c r="E5839" s="79"/>
      <c r="F5839" s="110" t="str">
        <f>IF(I5839="","",VLOOKUP(I5839,[1]PROJECTES!$C$14:$G$5000,2,FALSE))</f>
        <v/>
      </c>
      <c r="G5839" s="112" t="str">
        <f>IF(E5839="","",VLOOKUP(E5839,[1]PROJECTES!$C$14:$G$5000,4,FALSE))</f>
        <v/>
      </c>
      <c r="H5839" s="95"/>
      <c r="I5839" s="113" t="str">
        <f>IF(H5839="","",VLOOKUP(H5839,BD!B$2:C$16,2,FALSE))</f>
        <v/>
      </c>
      <c r="J5839" s="114"/>
      <c r="K5839" s="115" t="str">
        <f t="shared" si="295"/>
        <v/>
      </c>
      <c r="L5839" s="116" t="str">
        <f t="shared" ca="1" si="288"/>
        <v>-</v>
      </c>
      <c r="M5839" s="111" t="str">
        <f>IF(E5839="","",VLOOKUP(E5839,[1]PROJECTES!$C$14:$Z$5000,21,FALSE))</f>
        <v/>
      </c>
      <c r="N5839" s="117"/>
      <c r="O5839" s="118" t="s">
        <v>222</v>
      </c>
      <c r="P5839" s="119"/>
      <c r="Q5839" s="84"/>
      <c r="R5839" s="125"/>
      <c r="S5839" s="165"/>
      <c r="T5839" s="167"/>
    </row>
    <row r="5840" spans="1:20" s="121" customFormat="1" ht="20.100000000000001" customHeight="1" x14ac:dyDescent="0.3">
      <c r="A5840" s="80"/>
      <c r="B5840" s="110" t="str">
        <f>IF(E5840="","",VLOOKUP(E5840,[1]PROJECTES!$C$14:$G$5000,2,FALSE))</f>
        <v/>
      </c>
      <c r="C5840" s="80"/>
      <c r="D5840" s="283" t="str">
        <f>IF(E5840="","",VLOOKUP(E5840,[1]PROJECTES!$C$14:$G$5000,5,FALSE))</f>
        <v/>
      </c>
      <c r="E5840" s="79"/>
      <c r="F5840" s="110" t="str">
        <f>IF(I5840="","",VLOOKUP(I5840,[1]PROJECTES!$C$14:$G$5000,2,FALSE))</f>
        <v/>
      </c>
      <c r="G5840" s="112" t="str">
        <f>IF(E5840="","",VLOOKUP(E5840,[1]PROJECTES!$C$14:$G$5000,4,FALSE))</f>
        <v/>
      </c>
      <c r="H5840" s="95"/>
      <c r="I5840" s="113" t="str">
        <f>IF(H5840="","",VLOOKUP(H5840,BD!B$2:C$16,2,FALSE))</f>
        <v/>
      </c>
      <c r="J5840" s="114"/>
      <c r="K5840" s="115" t="str">
        <f t="shared" si="295"/>
        <v/>
      </c>
      <c r="L5840" s="116" t="str">
        <f t="shared" ca="1" si="288"/>
        <v>-</v>
      </c>
      <c r="M5840" s="111" t="str">
        <f>IF(E5840="","",VLOOKUP(E5840,[1]PROJECTES!$C$14:$Z$5000,21,FALSE))</f>
        <v/>
      </c>
      <c r="N5840" s="117"/>
      <c r="O5840" s="118" t="s">
        <v>222</v>
      </c>
      <c r="P5840" s="119"/>
      <c r="Q5840" s="84"/>
      <c r="R5840" s="125"/>
      <c r="S5840" s="165"/>
      <c r="T5840" s="167"/>
    </row>
    <row r="5841" spans="1:20" s="121" customFormat="1" ht="20.100000000000001" customHeight="1" x14ac:dyDescent="0.3">
      <c r="A5841" s="80"/>
      <c r="B5841" s="110" t="str">
        <f>IF(E5841="","",VLOOKUP(E5841,[1]PROJECTES!$C$14:$G$5000,2,FALSE))</f>
        <v/>
      </c>
      <c r="C5841" s="80"/>
      <c r="D5841" s="283" t="str">
        <f>IF(E5841="","",VLOOKUP(E5841,[1]PROJECTES!$C$14:$G$5000,5,FALSE))</f>
        <v/>
      </c>
      <c r="E5841" s="79"/>
      <c r="F5841" s="110" t="str">
        <f>IF(I5841="","",VLOOKUP(I5841,[1]PROJECTES!$C$14:$G$5000,2,FALSE))</f>
        <v/>
      </c>
      <c r="G5841" s="112" t="str">
        <f>IF(E5841="","",VLOOKUP(E5841,[1]PROJECTES!$C$14:$G$5000,4,FALSE))</f>
        <v/>
      </c>
      <c r="H5841" s="95"/>
      <c r="I5841" s="113" t="str">
        <f>IF(H5841="","",VLOOKUP(H5841,BD!B$2:C$16,2,FALSE))</f>
        <v/>
      </c>
      <c r="J5841" s="114"/>
      <c r="K5841" s="115" t="str">
        <f t="shared" si="295"/>
        <v/>
      </c>
      <c r="L5841" s="116" t="str">
        <f t="shared" ca="1" si="288"/>
        <v>-</v>
      </c>
      <c r="M5841" s="111" t="str">
        <f>IF(E5841="","",VLOOKUP(E5841,[1]PROJECTES!$C$14:$Z$5000,21,FALSE))</f>
        <v/>
      </c>
      <c r="N5841" s="117"/>
      <c r="O5841" s="118" t="s">
        <v>222</v>
      </c>
      <c r="P5841" s="119"/>
      <c r="Q5841" s="84"/>
      <c r="R5841" s="125"/>
      <c r="S5841" s="165"/>
      <c r="T5841" s="167"/>
    </row>
    <row r="5842" spans="1:20" s="121" customFormat="1" ht="20.100000000000001" customHeight="1" x14ac:dyDescent="0.3">
      <c r="A5842" s="80"/>
      <c r="B5842" s="110" t="str">
        <f>IF(E5842="","",VLOOKUP(E5842,[1]PROJECTES!$C$14:$G$5000,2,FALSE))</f>
        <v/>
      </c>
      <c r="C5842" s="80"/>
      <c r="D5842" s="283" t="str">
        <f>IF(E5842="","",VLOOKUP(E5842,[1]PROJECTES!$C$14:$G$5000,5,FALSE))</f>
        <v/>
      </c>
      <c r="E5842" s="79"/>
      <c r="F5842" s="110" t="str">
        <f>IF(I5842="","",VLOOKUP(I5842,[1]PROJECTES!$C$14:$G$5000,2,FALSE))</f>
        <v/>
      </c>
      <c r="G5842" s="112" t="str">
        <f>IF(E5842="","",VLOOKUP(E5842,[1]PROJECTES!$C$14:$G$5000,4,FALSE))</f>
        <v/>
      </c>
      <c r="H5842" s="95"/>
      <c r="I5842" s="113" t="str">
        <f>IF(H5842="","",VLOOKUP(H5842,BD!B$2:C$16,2,FALSE))</f>
        <v/>
      </c>
      <c r="J5842" s="114"/>
      <c r="K5842" s="115" t="str">
        <f t="shared" si="295"/>
        <v/>
      </c>
      <c r="L5842" s="116" t="str">
        <f t="shared" ca="1" si="288"/>
        <v>-</v>
      </c>
      <c r="M5842" s="111" t="str">
        <f>IF(E5842="","",VLOOKUP(E5842,[1]PROJECTES!$C$14:$Z$5000,21,FALSE))</f>
        <v/>
      </c>
      <c r="N5842" s="117"/>
      <c r="O5842" s="118" t="s">
        <v>222</v>
      </c>
      <c r="P5842" s="119"/>
      <c r="Q5842" s="84"/>
      <c r="R5842" s="125"/>
      <c r="S5842" s="165"/>
      <c r="T5842" s="167"/>
    </row>
    <row r="5843" spans="1:20" s="121" customFormat="1" ht="20.100000000000001" customHeight="1" x14ac:dyDescent="0.3">
      <c r="A5843" s="80"/>
      <c r="B5843" s="110" t="str">
        <f>IF(E5843="","",VLOOKUP(E5843,[1]PROJECTES!$C$14:$G$5000,2,FALSE))</f>
        <v/>
      </c>
      <c r="C5843" s="80"/>
      <c r="D5843" s="283" t="str">
        <f>IF(E5843="","",VLOOKUP(E5843,[1]PROJECTES!$C$14:$G$5000,5,FALSE))</f>
        <v/>
      </c>
      <c r="E5843" s="79"/>
      <c r="F5843" s="110" t="str">
        <f>IF(I5843="","",VLOOKUP(I5843,[1]PROJECTES!$C$14:$G$5000,2,FALSE))</f>
        <v/>
      </c>
      <c r="G5843" s="112" t="str">
        <f>IF(E5843="","",VLOOKUP(E5843,[1]PROJECTES!$C$14:$G$5000,4,FALSE))</f>
        <v/>
      </c>
      <c r="H5843" s="95"/>
      <c r="I5843" s="113" t="str">
        <f>IF(H5843="","",VLOOKUP(H5843,BD!B$2:C$16,2,FALSE))</f>
        <v/>
      </c>
      <c r="J5843" s="114"/>
      <c r="K5843" s="115" t="str">
        <f t="shared" si="295"/>
        <v/>
      </c>
      <c r="L5843" s="116" t="str">
        <f t="shared" ref="L5843:L5906" ca="1" si="296">IF(M5843="","-",IF(G5843="TA","-",+M5843-TODAY()))</f>
        <v>-</v>
      </c>
      <c r="M5843" s="111" t="str">
        <f>IF(E5843="","",VLOOKUP(E5843,[1]PROJECTES!$C$14:$Z$5000,21,FALSE))</f>
        <v/>
      </c>
      <c r="N5843" s="117"/>
      <c r="O5843" s="118" t="s">
        <v>222</v>
      </c>
      <c r="P5843" s="119"/>
      <c r="Q5843" s="84"/>
      <c r="R5843" s="125"/>
      <c r="S5843" s="165"/>
      <c r="T5843" s="167"/>
    </row>
    <row r="5844" spans="1:20" s="121" customFormat="1" ht="20.100000000000001" customHeight="1" x14ac:dyDescent="0.3">
      <c r="A5844" s="80"/>
      <c r="B5844" s="110" t="str">
        <f>IF(E5844="","",VLOOKUP(E5844,[1]PROJECTES!$C$14:$G$5000,2,FALSE))</f>
        <v/>
      </c>
      <c r="C5844" s="80"/>
      <c r="D5844" s="283" t="str">
        <f>IF(E5844="","",VLOOKUP(E5844,[1]PROJECTES!$C$14:$G$5000,5,FALSE))</f>
        <v/>
      </c>
      <c r="E5844" s="79"/>
      <c r="F5844" s="110" t="str">
        <f>IF(I5844="","",VLOOKUP(I5844,[1]PROJECTES!$C$14:$G$5000,2,FALSE))</f>
        <v/>
      </c>
      <c r="G5844" s="112" t="str">
        <f>IF(E5844="","",VLOOKUP(E5844,[1]PROJECTES!$C$14:$G$5000,4,FALSE))</f>
        <v/>
      </c>
      <c r="H5844" s="95"/>
      <c r="I5844" s="113" t="str">
        <f>IF(H5844="","",VLOOKUP(H5844,BD!B$2:C$16,2,FALSE))</f>
        <v/>
      </c>
      <c r="J5844" s="144"/>
      <c r="K5844" s="115" t="str">
        <f t="shared" si="295"/>
        <v/>
      </c>
      <c r="L5844" s="116" t="str">
        <f t="shared" ca="1" si="296"/>
        <v>-</v>
      </c>
      <c r="M5844" s="111" t="str">
        <f>IF(E5844="","",VLOOKUP(E5844,[1]PROJECTES!$C$14:$Z$5000,21,FALSE))</f>
        <v/>
      </c>
      <c r="N5844" s="117"/>
      <c r="O5844" s="118" t="s">
        <v>222</v>
      </c>
      <c r="P5844" s="119"/>
      <c r="Q5844" s="84"/>
      <c r="R5844" s="125"/>
      <c r="S5844" s="165"/>
      <c r="T5844" s="167"/>
    </row>
    <row r="5845" spans="1:20" s="121" customFormat="1" ht="20.100000000000001" customHeight="1" x14ac:dyDescent="0.3">
      <c r="A5845" s="80"/>
      <c r="B5845" s="110" t="str">
        <f>IF(E5845="","",VLOOKUP(E5845,[1]PROJECTES!$C$14:$G$5000,2,FALSE))</f>
        <v/>
      </c>
      <c r="C5845" s="80"/>
      <c r="D5845" s="283" t="str">
        <f>IF(E5845="","",VLOOKUP(E5845,[1]PROJECTES!$C$14:$G$5000,5,FALSE))</f>
        <v/>
      </c>
      <c r="E5845" s="79"/>
      <c r="F5845" s="110" t="str">
        <f>IF(I5845="","",VLOOKUP(I5845,[1]PROJECTES!$C$14:$G$5000,2,FALSE))</f>
        <v/>
      </c>
      <c r="G5845" s="112" t="str">
        <f>IF(E5845="","",VLOOKUP(E5845,[1]PROJECTES!$C$14:$G$5000,4,FALSE))</f>
        <v/>
      </c>
      <c r="H5845" s="95"/>
      <c r="I5845" s="113" t="str">
        <f>IF(H5845="","",VLOOKUP(H5845,BD!B$2:C$16,2,FALSE))</f>
        <v/>
      </c>
      <c r="J5845" s="114"/>
      <c r="K5845" s="115" t="str">
        <f t="shared" si="295"/>
        <v/>
      </c>
      <c r="L5845" s="116" t="str">
        <f t="shared" ca="1" si="296"/>
        <v>-</v>
      </c>
      <c r="M5845" s="111" t="str">
        <f>IF(E5845="","",VLOOKUP(E5845,[1]PROJECTES!$C$14:$Z$5000,21,FALSE))</f>
        <v/>
      </c>
      <c r="N5845" s="117"/>
      <c r="O5845" s="118" t="s">
        <v>222</v>
      </c>
      <c r="P5845" s="119"/>
      <c r="Q5845" s="84"/>
      <c r="R5845" s="125"/>
      <c r="S5845" s="165"/>
      <c r="T5845" s="167"/>
    </row>
    <row r="5846" spans="1:20" s="121" customFormat="1" ht="20.100000000000001" customHeight="1" x14ac:dyDescent="0.3">
      <c r="A5846" s="80"/>
      <c r="B5846" s="110" t="str">
        <f>IF(E5846="","",VLOOKUP(E5846,[1]PROJECTES!$C$14:$G$5000,2,FALSE))</f>
        <v/>
      </c>
      <c r="C5846" s="80"/>
      <c r="D5846" s="283" t="str">
        <f>IF(E5846="","",VLOOKUP(E5846,[1]PROJECTES!$C$14:$G$5000,5,FALSE))</f>
        <v/>
      </c>
      <c r="E5846" s="79"/>
      <c r="F5846" s="110" t="str">
        <f>IF(I5846="","",VLOOKUP(I5846,[1]PROJECTES!$C$14:$G$5000,2,FALSE))</f>
        <v/>
      </c>
      <c r="G5846" s="112" t="str">
        <f>IF(E5846="","",VLOOKUP(E5846,[1]PROJECTES!$C$14:$G$5000,4,FALSE))</f>
        <v/>
      </c>
      <c r="H5846" s="95"/>
      <c r="I5846" s="113" t="str">
        <f>IF(H5846="","",VLOOKUP(H5846,BD!B$2:C$16,2,FALSE))</f>
        <v/>
      </c>
      <c r="J5846" s="114"/>
      <c r="K5846" s="115" t="str">
        <f t="shared" si="295"/>
        <v/>
      </c>
      <c r="L5846" s="116" t="str">
        <f t="shared" ca="1" si="296"/>
        <v>-</v>
      </c>
      <c r="M5846" s="111" t="str">
        <f>IF(E5846="","",VLOOKUP(E5846,[1]PROJECTES!$C$14:$Z$5000,21,FALSE))</f>
        <v/>
      </c>
      <c r="N5846" s="117"/>
      <c r="O5846" s="118" t="s">
        <v>222</v>
      </c>
      <c r="P5846" s="119"/>
      <c r="Q5846" s="84"/>
      <c r="R5846" s="125"/>
      <c r="S5846" s="165"/>
      <c r="T5846" s="167"/>
    </row>
    <row r="5847" spans="1:20" s="121" customFormat="1" ht="20.100000000000001" customHeight="1" x14ac:dyDescent="0.3">
      <c r="A5847" s="80"/>
      <c r="B5847" s="110" t="str">
        <f>IF(E5847="","",VLOOKUP(E5847,[1]PROJECTES!$C$14:$G$5000,2,FALSE))</f>
        <v/>
      </c>
      <c r="C5847" s="80"/>
      <c r="D5847" s="283" t="str">
        <f>IF(E5847="","",VLOOKUP(E5847,[1]PROJECTES!$C$14:$G$5000,5,FALSE))</f>
        <v/>
      </c>
      <c r="E5847" s="79"/>
      <c r="F5847" s="110" t="str">
        <f>IF(I5847="","",VLOOKUP(I5847,[1]PROJECTES!$C$14:$G$5000,2,FALSE))</f>
        <v/>
      </c>
      <c r="G5847" s="112" t="str">
        <f>IF(E5847="","",VLOOKUP(E5847,[1]PROJECTES!$C$14:$G$5000,4,FALSE))</f>
        <v/>
      </c>
      <c r="H5847" s="95"/>
      <c r="I5847" s="113" t="str">
        <f>IF(H5847="","",VLOOKUP(H5847,BD!B$2:C$16,2,FALSE))</f>
        <v/>
      </c>
      <c r="J5847" s="114"/>
      <c r="K5847" s="115" t="str">
        <f t="shared" si="295"/>
        <v/>
      </c>
      <c r="L5847" s="116" t="str">
        <f t="shared" ca="1" si="296"/>
        <v>-</v>
      </c>
      <c r="M5847" s="111" t="str">
        <f>IF(E5847="","",VLOOKUP(E5847,[1]PROJECTES!$C$14:$Z$5000,21,FALSE))</f>
        <v/>
      </c>
      <c r="N5847" s="117"/>
      <c r="O5847" s="118" t="s">
        <v>222</v>
      </c>
      <c r="P5847" s="119"/>
      <c r="Q5847" s="84"/>
      <c r="R5847" s="125"/>
      <c r="S5847" s="165"/>
      <c r="T5847" s="167"/>
    </row>
    <row r="5848" spans="1:20" s="121" customFormat="1" ht="20.100000000000001" customHeight="1" x14ac:dyDescent="0.3">
      <c r="A5848" s="80"/>
      <c r="B5848" s="110" t="str">
        <f>IF(E5848="","",VLOOKUP(E5848,[1]PROJECTES!$C$14:$G$5000,2,FALSE))</f>
        <v/>
      </c>
      <c r="C5848" s="80"/>
      <c r="D5848" s="283" t="str">
        <f>IF(E5848="","",VLOOKUP(E5848,[1]PROJECTES!$C$14:$G$5000,5,FALSE))</f>
        <v/>
      </c>
      <c r="E5848" s="79"/>
      <c r="F5848" s="110" t="str">
        <f>IF(I5848="","",VLOOKUP(I5848,[1]PROJECTES!$C$14:$G$5000,2,FALSE))</f>
        <v/>
      </c>
      <c r="G5848" s="112" t="str">
        <f>IF(E5848="","",VLOOKUP(E5848,[1]PROJECTES!$C$14:$G$5000,4,FALSE))</f>
        <v/>
      </c>
      <c r="H5848" s="95"/>
      <c r="I5848" s="113" t="str">
        <f>IF(H5848="","",VLOOKUP(H5848,BD!B$2:C$16,2,FALSE))</f>
        <v/>
      </c>
      <c r="J5848" s="114"/>
      <c r="K5848" s="115" t="str">
        <f t="shared" si="295"/>
        <v/>
      </c>
      <c r="L5848" s="116" t="str">
        <f t="shared" ca="1" si="296"/>
        <v>-</v>
      </c>
      <c r="M5848" s="111" t="str">
        <f>IF(E5848="","",VLOOKUP(E5848,[1]PROJECTES!$C$14:$Z$5000,21,FALSE))</f>
        <v/>
      </c>
      <c r="N5848" s="117"/>
      <c r="O5848" s="118" t="s">
        <v>222</v>
      </c>
      <c r="P5848" s="119"/>
      <c r="Q5848" s="84"/>
      <c r="R5848" s="125"/>
      <c r="S5848" s="165"/>
      <c r="T5848" s="167"/>
    </row>
    <row r="5849" spans="1:20" s="121" customFormat="1" ht="20.100000000000001" customHeight="1" x14ac:dyDescent="0.3">
      <c r="A5849" s="80"/>
      <c r="B5849" s="110" t="str">
        <f>IF(E5849="","",VLOOKUP(E5849,[1]PROJECTES!$C$14:$G$5000,2,FALSE))</f>
        <v/>
      </c>
      <c r="C5849" s="80"/>
      <c r="D5849" s="283" t="str">
        <f>IF(E5849="","",VLOOKUP(E5849,[1]PROJECTES!$C$14:$G$5000,5,FALSE))</f>
        <v/>
      </c>
      <c r="E5849" s="79"/>
      <c r="F5849" s="110" t="str">
        <f>IF(I5849="","",VLOOKUP(I5849,[1]PROJECTES!$C$14:$G$5000,2,FALSE))</f>
        <v/>
      </c>
      <c r="G5849" s="112" t="str">
        <f>IF(E5849="","",VLOOKUP(E5849,[1]PROJECTES!$C$14:$G$5000,4,FALSE))</f>
        <v/>
      </c>
      <c r="H5849" s="95"/>
      <c r="I5849" s="113" t="str">
        <f>IF(H5849="","",VLOOKUP(H5849,BD!B$2:C$16,2,FALSE))</f>
        <v/>
      </c>
      <c r="J5849" s="114"/>
      <c r="K5849" s="115" t="str">
        <f t="shared" si="295"/>
        <v/>
      </c>
      <c r="L5849" s="116" t="str">
        <f t="shared" ca="1" si="296"/>
        <v>-</v>
      </c>
      <c r="M5849" s="111" t="str">
        <f>IF(E5849="","",VLOOKUP(E5849,[1]PROJECTES!$C$14:$Z$5000,21,FALSE))</f>
        <v/>
      </c>
      <c r="N5849" s="117"/>
      <c r="O5849" s="118" t="s">
        <v>222</v>
      </c>
      <c r="P5849" s="119"/>
      <c r="Q5849" s="84"/>
      <c r="R5849" s="125"/>
      <c r="S5849" s="165"/>
      <c r="T5849" s="167"/>
    </row>
    <row r="5850" spans="1:20" s="121" customFormat="1" ht="20.100000000000001" customHeight="1" x14ac:dyDescent="0.3">
      <c r="A5850" s="80"/>
      <c r="B5850" s="110" t="str">
        <f>IF(E5850="","",VLOOKUP(E5850,[1]PROJECTES!$C$14:$G$5000,2,FALSE))</f>
        <v/>
      </c>
      <c r="C5850" s="80"/>
      <c r="D5850" s="283" t="str">
        <f>IF(E5850="","",VLOOKUP(E5850,[1]PROJECTES!$C$14:$G$5000,5,FALSE))</f>
        <v/>
      </c>
      <c r="E5850" s="79"/>
      <c r="F5850" s="110" t="str">
        <f>IF(I5850="","",VLOOKUP(I5850,[1]PROJECTES!$C$14:$G$5000,2,FALSE))</f>
        <v/>
      </c>
      <c r="G5850" s="112" t="str">
        <f>IF(E5850="","",VLOOKUP(E5850,[1]PROJECTES!$C$14:$G$5000,4,FALSE))</f>
        <v/>
      </c>
      <c r="H5850" s="95"/>
      <c r="I5850" s="113" t="str">
        <f>IF(H5850="","",VLOOKUP(H5850,BD!B$2:C$16,2,FALSE))</f>
        <v/>
      </c>
      <c r="J5850" s="114"/>
      <c r="K5850" s="115" t="str">
        <f t="shared" si="295"/>
        <v/>
      </c>
      <c r="L5850" s="116" t="str">
        <f t="shared" ca="1" si="296"/>
        <v>-</v>
      </c>
      <c r="M5850" s="111" t="str">
        <f>IF(E5850="","",VLOOKUP(E5850,[1]PROJECTES!$C$14:$Z$5000,21,FALSE))</f>
        <v/>
      </c>
      <c r="N5850" s="117"/>
      <c r="O5850" s="118" t="s">
        <v>222</v>
      </c>
      <c r="P5850" s="119"/>
      <c r="Q5850" s="84"/>
      <c r="R5850" s="125"/>
      <c r="S5850" s="165"/>
      <c r="T5850" s="167"/>
    </row>
    <row r="5851" spans="1:20" s="121" customFormat="1" ht="20.100000000000001" customHeight="1" x14ac:dyDescent="0.3">
      <c r="A5851" s="80"/>
      <c r="B5851" s="110" t="str">
        <f>IF(E5851="","",VLOOKUP(E5851,[1]PROJECTES!$C$14:$G$5000,2,FALSE))</f>
        <v/>
      </c>
      <c r="C5851" s="80"/>
      <c r="D5851" s="283" t="str">
        <f>IF(E5851="","",VLOOKUP(E5851,[1]PROJECTES!$C$14:$G$5000,5,FALSE))</f>
        <v/>
      </c>
      <c r="E5851" s="79"/>
      <c r="F5851" s="110" t="str">
        <f>IF(I5851="","",VLOOKUP(I5851,[1]PROJECTES!$C$14:$G$5000,2,FALSE))</f>
        <v/>
      </c>
      <c r="G5851" s="112" t="str">
        <f>IF(E5851="","",VLOOKUP(E5851,[1]PROJECTES!$C$14:$G$5000,4,FALSE))</f>
        <v/>
      </c>
      <c r="H5851" s="95"/>
      <c r="I5851" s="113" t="str">
        <f>IF(H5851="","",VLOOKUP(H5851,BD!B$2:C$16,2,FALSE))</f>
        <v/>
      </c>
      <c r="J5851" s="114"/>
      <c r="K5851" s="115" t="str">
        <f t="shared" si="295"/>
        <v/>
      </c>
      <c r="L5851" s="116" t="str">
        <f t="shared" ca="1" si="296"/>
        <v>-</v>
      </c>
      <c r="M5851" s="111" t="str">
        <f>IF(E5851="","",VLOOKUP(E5851,[1]PROJECTES!$C$14:$Z$5000,21,FALSE))</f>
        <v/>
      </c>
      <c r="N5851" s="117"/>
      <c r="O5851" s="118" t="s">
        <v>222</v>
      </c>
      <c r="P5851" s="119"/>
      <c r="Q5851" s="84"/>
      <c r="R5851" s="125"/>
      <c r="S5851" s="165"/>
      <c r="T5851" s="167"/>
    </row>
    <row r="5852" spans="1:20" s="121" customFormat="1" ht="20.100000000000001" customHeight="1" x14ac:dyDescent="0.3">
      <c r="A5852" s="80"/>
      <c r="B5852" s="110" t="str">
        <f>IF(E5852="","",VLOOKUP(E5852,[1]PROJECTES!$C$14:$G$5000,2,FALSE))</f>
        <v/>
      </c>
      <c r="C5852" s="80"/>
      <c r="D5852" s="283" t="str">
        <f>IF(E5852="","",VLOOKUP(E5852,[1]PROJECTES!$C$14:$G$5000,5,FALSE))</f>
        <v/>
      </c>
      <c r="E5852" s="79"/>
      <c r="F5852" s="110" t="str">
        <f>IF(I5852="","",VLOOKUP(I5852,[1]PROJECTES!$C$14:$G$5000,2,FALSE))</f>
        <v/>
      </c>
      <c r="G5852" s="112" t="str">
        <f>IF(E5852="","",VLOOKUP(E5852,[1]PROJECTES!$C$14:$G$5000,4,FALSE))</f>
        <v/>
      </c>
      <c r="H5852" s="95"/>
      <c r="I5852" s="113" t="str">
        <f>IF(H5852="","",VLOOKUP(H5852,BD!B$2:C$16,2,FALSE))</f>
        <v/>
      </c>
      <c r="J5852" s="114"/>
      <c r="K5852" s="115" t="str">
        <f t="shared" si="295"/>
        <v/>
      </c>
      <c r="L5852" s="116" t="str">
        <f t="shared" ca="1" si="296"/>
        <v>-</v>
      </c>
      <c r="M5852" s="111" t="str">
        <f>IF(E5852="","",VLOOKUP(E5852,[1]PROJECTES!$C$14:$Z$5000,21,FALSE))</f>
        <v/>
      </c>
      <c r="N5852" s="117"/>
      <c r="O5852" s="118" t="s">
        <v>222</v>
      </c>
      <c r="P5852" s="119"/>
      <c r="Q5852" s="84"/>
      <c r="R5852" s="125"/>
      <c r="S5852" s="165"/>
      <c r="T5852" s="167"/>
    </row>
    <row r="5853" spans="1:20" s="121" customFormat="1" ht="20.100000000000001" customHeight="1" x14ac:dyDescent="0.3">
      <c r="A5853" s="80"/>
      <c r="B5853" s="110" t="str">
        <f>IF(E5853="","",VLOOKUP(E5853,[1]PROJECTES!$C$14:$G$5000,2,FALSE))</f>
        <v/>
      </c>
      <c r="C5853" s="80"/>
      <c r="D5853" s="283" t="str">
        <f>IF(E5853="","",VLOOKUP(E5853,[1]PROJECTES!$C$14:$G$5000,5,FALSE))</f>
        <v/>
      </c>
      <c r="E5853" s="79"/>
      <c r="F5853" s="110" t="str">
        <f>IF(I5853="","",VLOOKUP(I5853,[1]PROJECTES!$C$14:$G$5000,2,FALSE))</f>
        <v/>
      </c>
      <c r="G5853" s="112" t="str">
        <f>IF(E5853="","",VLOOKUP(E5853,[1]PROJECTES!$C$14:$G$5000,4,FALSE))</f>
        <v/>
      </c>
      <c r="H5853" s="95"/>
      <c r="I5853" s="113" t="str">
        <f>IF(H5853="","",VLOOKUP(H5853,BD!B$2:C$16,2,FALSE))</f>
        <v/>
      </c>
      <c r="J5853" s="114"/>
      <c r="K5853" s="115" t="str">
        <f t="shared" si="295"/>
        <v/>
      </c>
      <c r="L5853" s="116" t="str">
        <f t="shared" ca="1" si="296"/>
        <v>-</v>
      </c>
      <c r="M5853" s="111" t="str">
        <f>IF(E5853="","",VLOOKUP(E5853,[1]PROJECTES!$C$14:$Z$5000,21,FALSE))</f>
        <v/>
      </c>
      <c r="N5853" s="117"/>
      <c r="O5853" s="118" t="s">
        <v>222</v>
      </c>
      <c r="P5853" s="119"/>
      <c r="Q5853" s="84"/>
      <c r="R5853" s="125"/>
      <c r="S5853" s="165"/>
      <c r="T5853" s="167"/>
    </row>
    <row r="5854" spans="1:20" s="121" customFormat="1" ht="20.100000000000001" customHeight="1" x14ac:dyDescent="0.3">
      <c r="A5854" s="80"/>
      <c r="B5854" s="110" t="str">
        <f>IF(E5854="","",VLOOKUP(E5854,[1]PROJECTES!$C$14:$G$5000,2,FALSE))</f>
        <v/>
      </c>
      <c r="C5854" s="80"/>
      <c r="D5854" s="283" t="str">
        <f>IF(E5854="","",VLOOKUP(E5854,[1]PROJECTES!$C$14:$G$5000,5,FALSE))</f>
        <v/>
      </c>
      <c r="E5854" s="79"/>
      <c r="F5854" s="110" t="str">
        <f>IF(I5854="","",VLOOKUP(I5854,[1]PROJECTES!$C$14:$G$5000,2,FALSE))</f>
        <v/>
      </c>
      <c r="G5854" s="112" t="str">
        <f>IF(E5854="","",VLOOKUP(E5854,[1]PROJECTES!$C$14:$G$5000,4,FALSE))</f>
        <v/>
      </c>
      <c r="H5854" s="95"/>
      <c r="I5854" s="113" t="str">
        <f>IF(H5854="","",VLOOKUP(H5854,BD!B$2:C$16,2,FALSE))</f>
        <v/>
      </c>
      <c r="J5854" s="114"/>
      <c r="K5854" s="115" t="str">
        <f t="shared" si="295"/>
        <v/>
      </c>
      <c r="L5854" s="116" t="str">
        <f t="shared" ca="1" si="296"/>
        <v>-</v>
      </c>
      <c r="M5854" s="111" t="str">
        <f>IF(E5854="","",VLOOKUP(E5854,[1]PROJECTES!$C$14:$Z$5000,21,FALSE))</f>
        <v/>
      </c>
      <c r="N5854" s="117"/>
      <c r="O5854" s="118" t="s">
        <v>222</v>
      </c>
      <c r="P5854" s="119"/>
      <c r="Q5854" s="84"/>
      <c r="R5854" s="125"/>
      <c r="S5854" s="165"/>
      <c r="T5854" s="167"/>
    </row>
    <row r="5855" spans="1:20" s="121" customFormat="1" ht="20.100000000000001" customHeight="1" x14ac:dyDescent="0.3">
      <c r="A5855" s="80"/>
      <c r="B5855" s="110" t="str">
        <f>IF(E5855="","",VLOOKUP(E5855,[1]PROJECTES!$C$14:$G$5000,2,FALSE))</f>
        <v/>
      </c>
      <c r="C5855" s="80"/>
      <c r="D5855" s="283" t="str">
        <f>IF(E5855="","",VLOOKUP(E5855,[1]PROJECTES!$C$14:$G$5000,5,FALSE))</f>
        <v/>
      </c>
      <c r="E5855" s="79"/>
      <c r="F5855" s="110" t="str">
        <f>IF(I5855="","",VLOOKUP(I5855,[1]PROJECTES!$C$14:$G$5000,2,FALSE))</f>
        <v/>
      </c>
      <c r="G5855" s="112" t="str">
        <f>IF(E5855="","",VLOOKUP(E5855,[1]PROJECTES!$C$14:$G$5000,4,FALSE))</f>
        <v/>
      </c>
      <c r="H5855" s="95"/>
      <c r="I5855" s="113" t="str">
        <f>IF(H5855="","",VLOOKUP(H5855,BD!B$2:C$16,2,FALSE))</f>
        <v/>
      </c>
      <c r="J5855" s="114"/>
      <c r="K5855" s="115" t="str">
        <f t="shared" si="295"/>
        <v/>
      </c>
      <c r="L5855" s="116" t="str">
        <f t="shared" ca="1" si="296"/>
        <v>-</v>
      </c>
      <c r="M5855" s="111" t="str">
        <f>IF(E5855="","",VLOOKUP(E5855,[1]PROJECTES!$C$14:$Z$5000,21,FALSE))</f>
        <v/>
      </c>
      <c r="N5855" s="117"/>
      <c r="O5855" s="118" t="s">
        <v>222</v>
      </c>
      <c r="P5855" s="119"/>
      <c r="Q5855" s="84"/>
      <c r="R5855" s="125"/>
      <c r="S5855" s="165"/>
      <c r="T5855" s="167"/>
    </row>
    <row r="5856" spans="1:20" s="121" customFormat="1" ht="20.100000000000001" customHeight="1" x14ac:dyDescent="0.3">
      <c r="A5856" s="80"/>
      <c r="B5856" s="110" t="str">
        <f>IF(E5856="","",VLOOKUP(E5856,[1]PROJECTES!$C$14:$G$5000,2,FALSE))</f>
        <v/>
      </c>
      <c r="C5856" s="80"/>
      <c r="D5856" s="283" t="str">
        <f>IF(E5856="","",VLOOKUP(E5856,[1]PROJECTES!$C$14:$G$5000,5,FALSE))</f>
        <v/>
      </c>
      <c r="E5856" s="79"/>
      <c r="F5856" s="110" t="str">
        <f>IF(I5856="","",VLOOKUP(I5856,[1]PROJECTES!$C$14:$G$5000,2,FALSE))</f>
        <v/>
      </c>
      <c r="G5856" s="112" t="str">
        <f>IF(E5856="","",VLOOKUP(E5856,[1]PROJECTES!$C$14:$G$5000,4,FALSE))</f>
        <v/>
      </c>
      <c r="H5856" s="95"/>
      <c r="I5856" s="113" t="str">
        <f>IF(H5856="","",VLOOKUP(H5856,BD!B$2:C$16,2,FALSE))</f>
        <v/>
      </c>
      <c r="J5856" s="114"/>
      <c r="K5856" s="115" t="str">
        <f t="shared" si="295"/>
        <v/>
      </c>
      <c r="L5856" s="116" t="str">
        <f t="shared" ca="1" si="296"/>
        <v>-</v>
      </c>
      <c r="M5856" s="111" t="str">
        <f>IF(E5856="","",VLOOKUP(E5856,[1]PROJECTES!$C$14:$Z$5000,21,FALSE))</f>
        <v/>
      </c>
      <c r="N5856" s="117"/>
      <c r="O5856" s="118" t="s">
        <v>222</v>
      </c>
      <c r="P5856" s="119"/>
      <c r="Q5856" s="84"/>
      <c r="R5856" s="125"/>
      <c r="S5856" s="165"/>
      <c r="T5856" s="167"/>
    </row>
    <row r="5857" spans="1:20" s="121" customFormat="1" ht="20.100000000000001" customHeight="1" x14ac:dyDescent="0.3">
      <c r="A5857" s="80"/>
      <c r="B5857" s="110" t="str">
        <f>IF(E5857="","",VLOOKUP(E5857,[1]PROJECTES!$C$14:$G$5000,2,FALSE))</f>
        <v/>
      </c>
      <c r="C5857" s="80"/>
      <c r="D5857" s="283" t="str">
        <f>IF(E5857="","",VLOOKUP(E5857,[1]PROJECTES!$C$14:$G$5000,5,FALSE))</f>
        <v/>
      </c>
      <c r="E5857" s="79"/>
      <c r="F5857" s="110" t="str">
        <f>IF(I5857="","",VLOOKUP(I5857,[1]PROJECTES!$C$14:$G$5000,2,FALSE))</f>
        <v/>
      </c>
      <c r="G5857" s="112" t="str">
        <f>IF(E5857="","",VLOOKUP(E5857,[1]PROJECTES!$C$14:$G$5000,4,FALSE))</f>
        <v/>
      </c>
      <c r="H5857" s="95"/>
      <c r="I5857" s="113" t="str">
        <f>IF(H5857="","",VLOOKUP(H5857,BD!B$2:C$16,2,FALSE))</f>
        <v/>
      </c>
      <c r="J5857" s="114"/>
      <c r="K5857" s="115" t="str">
        <f t="shared" si="295"/>
        <v/>
      </c>
      <c r="L5857" s="116" t="str">
        <f t="shared" ca="1" si="296"/>
        <v>-</v>
      </c>
      <c r="M5857" s="111" t="str">
        <f>IF(E5857="","",VLOOKUP(E5857,[1]PROJECTES!$C$14:$Z$5000,21,FALSE))</f>
        <v/>
      </c>
      <c r="N5857" s="117"/>
      <c r="O5857" s="118" t="s">
        <v>222</v>
      </c>
      <c r="P5857" s="119"/>
      <c r="Q5857" s="84"/>
      <c r="R5857" s="125"/>
      <c r="S5857" s="165"/>
      <c r="T5857" s="167"/>
    </row>
    <row r="5858" spans="1:20" s="121" customFormat="1" ht="20.100000000000001" customHeight="1" x14ac:dyDescent="0.3">
      <c r="A5858" s="80"/>
      <c r="B5858" s="110" t="str">
        <f>IF(E5858="","",VLOOKUP(E5858,[1]PROJECTES!$C$14:$G$5000,2,FALSE))</f>
        <v/>
      </c>
      <c r="C5858" s="80"/>
      <c r="D5858" s="283" t="str">
        <f>IF(E5858="","",VLOOKUP(E5858,[1]PROJECTES!$C$14:$G$5000,5,FALSE))</f>
        <v/>
      </c>
      <c r="E5858" s="79"/>
      <c r="F5858" s="110" t="str">
        <f>IF(I5858="","",VLOOKUP(I5858,[1]PROJECTES!$C$14:$G$5000,2,FALSE))</f>
        <v/>
      </c>
      <c r="G5858" s="112" t="str">
        <f>IF(E5858="","",VLOOKUP(E5858,[1]PROJECTES!$C$14:$G$5000,4,FALSE))</f>
        <v/>
      </c>
      <c r="H5858" s="95"/>
      <c r="I5858" s="113" t="str">
        <f>IF(H5858="","",VLOOKUP(H5858,BD!B$2:C$16,2,FALSE))</f>
        <v/>
      </c>
      <c r="J5858" s="114"/>
      <c r="K5858" s="115" t="str">
        <f t="shared" si="295"/>
        <v/>
      </c>
      <c r="L5858" s="116" t="str">
        <f t="shared" ca="1" si="296"/>
        <v>-</v>
      </c>
      <c r="M5858" s="111" t="str">
        <f>IF(E5858="","",VLOOKUP(E5858,[1]PROJECTES!$C$14:$Z$5000,21,FALSE))</f>
        <v/>
      </c>
      <c r="N5858" s="117"/>
      <c r="O5858" s="118" t="s">
        <v>222</v>
      </c>
      <c r="P5858" s="119"/>
      <c r="Q5858" s="84"/>
      <c r="R5858" s="125"/>
      <c r="S5858" s="165"/>
      <c r="T5858" s="167"/>
    </row>
    <row r="5859" spans="1:20" s="121" customFormat="1" ht="20.100000000000001" customHeight="1" x14ac:dyDescent="0.3">
      <c r="A5859" s="80"/>
      <c r="B5859" s="110" t="str">
        <f>IF(E5859="","",VLOOKUP(E5859,[1]PROJECTES!$C$14:$G$5000,2,FALSE))</f>
        <v/>
      </c>
      <c r="C5859" s="80"/>
      <c r="D5859" s="283" t="str">
        <f>IF(E5859="","",VLOOKUP(E5859,[1]PROJECTES!$C$14:$G$5000,5,FALSE))</f>
        <v/>
      </c>
      <c r="E5859" s="79"/>
      <c r="F5859" s="110" t="str">
        <f>IF(I5859="","",VLOOKUP(I5859,[1]PROJECTES!$C$14:$G$5000,2,FALSE))</f>
        <v/>
      </c>
      <c r="G5859" s="112" t="str">
        <f>IF(E5859="","",VLOOKUP(E5859,[1]PROJECTES!$C$14:$G$5000,4,FALSE))</f>
        <v/>
      </c>
      <c r="H5859" s="95"/>
      <c r="I5859" s="113" t="str">
        <f>IF(H5859="","",VLOOKUP(H5859,BD!B$2:C$16,2,FALSE))</f>
        <v/>
      </c>
      <c r="J5859" s="114"/>
      <c r="K5859" s="115" t="str">
        <f t="shared" si="295"/>
        <v/>
      </c>
      <c r="L5859" s="116" t="str">
        <f t="shared" ca="1" si="296"/>
        <v>-</v>
      </c>
      <c r="M5859" s="111" t="str">
        <f>IF(E5859="","",VLOOKUP(E5859,[1]PROJECTES!$C$14:$Z$5000,21,FALSE))</f>
        <v/>
      </c>
      <c r="N5859" s="117"/>
      <c r="O5859" s="118" t="s">
        <v>222</v>
      </c>
      <c r="P5859" s="119"/>
      <c r="Q5859" s="84"/>
      <c r="R5859" s="125"/>
      <c r="S5859" s="165"/>
      <c r="T5859" s="167"/>
    </row>
    <row r="5860" spans="1:20" s="121" customFormat="1" ht="20.100000000000001" customHeight="1" x14ac:dyDescent="0.3">
      <c r="A5860" s="80"/>
      <c r="B5860" s="110" t="str">
        <f>IF(E5860="","",VLOOKUP(E5860,[1]PROJECTES!$C$14:$G$5000,2,FALSE))</f>
        <v/>
      </c>
      <c r="C5860" s="80"/>
      <c r="D5860" s="283" t="str">
        <f>IF(E5860="","",VLOOKUP(E5860,[1]PROJECTES!$C$14:$G$5000,5,FALSE))</f>
        <v/>
      </c>
      <c r="E5860" s="79"/>
      <c r="F5860" s="110" t="str">
        <f>IF(I5860="","",VLOOKUP(I5860,[1]PROJECTES!$C$14:$G$5000,2,FALSE))</f>
        <v/>
      </c>
      <c r="G5860" s="112" t="str">
        <f>IF(E5860="","",VLOOKUP(E5860,[1]PROJECTES!$C$14:$G$5000,4,FALSE))</f>
        <v/>
      </c>
      <c r="H5860" s="95"/>
      <c r="I5860" s="113" t="str">
        <f>IF(H5860="","",VLOOKUP(H5860,BD!B$2:C$16,2,FALSE))</f>
        <v/>
      </c>
      <c r="J5860" s="114"/>
      <c r="K5860" s="115" t="str">
        <f t="shared" si="295"/>
        <v/>
      </c>
      <c r="L5860" s="116" t="str">
        <f t="shared" ca="1" si="296"/>
        <v>-</v>
      </c>
      <c r="M5860" s="111" t="str">
        <f>IF(E5860="","",VLOOKUP(E5860,[1]PROJECTES!$C$14:$Z$5000,21,FALSE))</f>
        <v/>
      </c>
      <c r="N5860" s="117"/>
      <c r="O5860" s="118" t="s">
        <v>222</v>
      </c>
      <c r="P5860" s="119"/>
      <c r="Q5860" s="84"/>
      <c r="R5860" s="125"/>
      <c r="S5860" s="165"/>
      <c r="T5860" s="167"/>
    </row>
    <row r="5861" spans="1:20" s="121" customFormat="1" ht="20.100000000000001" customHeight="1" x14ac:dyDescent="0.3">
      <c r="A5861" s="80"/>
      <c r="B5861" s="110" t="str">
        <f>IF(E5861="","",VLOOKUP(E5861,[1]PROJECTES!$C$14:$G$5000,2,FALSE))</f>
        <v/>
      </c>
      <c r="C5861" s="80"/>
      <c r="D5861" s="283" t="str">
        <f>IF(E5861="","",VLOOKUP(E5861,[1]PROJECTES!$C$14:$G$5000,5,FALSE))</f>
        <v/>
      </c>
      <c r="E5861" s="79"/>
      <c r="F5861" s="110" t="str">
        <f>IF(I5861="","",VLOOKUP(I5861,[1]PROJECTES!$C$14:$G$5000,2,FALSE))</f>
        <v/>
      </c>
      <c r="G5861" s="112" t="str">
        <f>IF(E5861="","",VLOOKUP(E5861,[1]PROJECTES!$C$14:$G$5000,4,FALSE))</f>
        <v/>
      </c>
      <c r="H5861" s="95"/>
      <c r="I5861" s="113" t="str">
        <f>IF(H5861="","",VLOOKUP(H5861,BD!B$2:C$16,2,FALSE))</f>
        <v/>
      </c>
      <c r="J5861" s="114"/>
      <c r="K5861" s="115" t="str">
        <f t="shared" si="295"/>
        <v/>
      </c>
      <c r="L5861" s="116" t="str">
        <f t="shared" ca="1" si="296"/>
        <v>-</v>
      </c>
      <c r="M5861" s="111" t="str">
        <f>IF(E5861="","",VLOOKUP(E5861,[1]PROJECTES!$C$14:$Z$5000,21,FALSE))</f>
        <v/>
      </c>
      <c r="N5861" s="117"/>
      <c r="O5861" s="118" t="s">
        <v>222</v>
      </c>
      <c r="P5861" s="119"/>
      <c r="Q5861" s="84"/>
      <c r="R5861" s="125"/>
      <c r="S5861" s="165"/>
      <c r="T5861" s="167"/>
    </row>
    <row r="5862" spans="1:20" s="121" customFormat="1" ht="20.100000000000001" customHeight="1" x14ac:dyDescent="0.3">
      <c r="A5862" s="80"/>
      <c r="B5862" s="110" t="str">
        <f>IF(E5862="","",VLOOKUP(E5862,[1]PROJECTES!$C$14:$G$5000,2,FALSE))</f>
        <v/>
      </c>
      <c r="C5862" s="80"/>
      <c r="D5862" s="283" t="str">
        <f>IF(E5862="","",VLOOKUP(E5862,[1]PROJECTES!$C$14:$G$5000,5,FALSE))</f>
        <v/>
      </c>
      <c r="E5862" s="79"/>
      <c r="F5862" s="110" t="str">
        <f>IF(I5862="","",VLOOKUP(I5862,[1]PROJECTES!$C$14:$G$5000,2,FALSE))</f>
        <v/>
      </c>
      <c r="G5862" s="112" t="str">
        <f>IF(E5862="","",VLOOKUP(E5862,[1]PROJECTES!$C$14:$G$5000,4,FALSE))</f>
        <v/>
      </c>
      <c r="H5862" s="95"/>
      <c r="I5862" s="113" t="str">
        <f>IF(H5862="","",VLOOKUP(H5862,BD!B$2:C$16,2,FALSE))</f>
        <v/>
      </c>
      <c r="J5862" s="114"/>
      <c r="K5862" s="115" t="str">
        <f t="shared" si="295"/>
        <v/>
      </c>
      <c r="L5862" s="116" t="str">
        <f t="shared" ca="1" si="296"/>
        <v>-</v>
      </c>
      <c r="M5862" s="111" t="str">
        <f>IF(E5862="","",VLOOKUP(E5862,[1]PROJECTES!$C$14:$Z$5000,21,FALSE))</f>
        <v/>
      </c>
      <c r="N5862" s="117"/>
      <c r="O5862" s="118" t="s">
        <v>222</v>
      </c>
      <c r="P5862" s="119"/>
      <c r="Q5862" s="84"/>
      <c r="R5862" s="125"/>
      <c r="S5862" s="165"/>
      <c r="T5862" s="167"/>
    </row>
    <row r="5863" spans="1:20" s="121" customFormat="1" ht="20.100000000000001" customHeight="1" x14ac:dyDescent="0.3">
      <c r="A5863" s="80"/>
      <c r="B5863" s="110" t="str">
        <f>IF(E5863="","",VLOOKUP(E5863,[1]PROJECTES!$C$14:$G$5000,2,FALSE))</f>
        <v/>
      </c>
      <c r="C5863" s="80"/>
      <c r="D5863" s="283" t="str">
        <f>IF(E5863="","",VLOOKUP(E5863,[1]PROJECTES!$C$14:$G$5000,5,FALSE))</f>
        <v/>
      </c>
      <c r="E5863" s="79"/>
      <c r="F5863" s="110" t="str">
        <f>IF(I5863="","",VLOOKUP(I5863,[1]PROJECTES!$C$14:$G$5000,2,FALSE))</f>
        <v/>
      </c>
      <c r="G5863" s="112" t="str">
        <f>IF(E5863="","",VLOOKUP(E5863,[1]PROJECTES!$C$14:$G$5000,4,FALSE))</f>
        <v/>
      </c>
      <c r="H5863" s="95"/>
      <c r="I5863" s="113" t="str">
        <f>IF(H5863="","",VLOOKUP(H5863,BD!B$2:C$16,2,FALSE))</f>
        <v/>
      </c>
      <c r="J5863" s="114"/>
      <c r="K5863" s="115" t="str">
        <f t="shared" si="295"/>
        <v/>
      </c>
      <c r="L5863" s="116" t="str">
        <f t="shared" ca="1" si="296"/>
        <v>-</v>
      </c>
      <c r="M5863" s="111" t="str">
        <f>IF(E5863="","",VLOOKUP(E5863,[1]PROJECTES!$C$14:$Z$5000,21,FALSE))</f>
        <v/>
      </c>
      <c r="N5863" s="117"/>
      <c r="O5863" s="118" t="s">
        <v>222</v>
      </c>
      <c r="P5863" s="119"/>
      <c r="Q5863" s="84"/>
      <c r="R5863" s="125"/>
      <c r="S5863" s="165"/>
      <c r="T5863" s="167"/>
    </row>
    <row r="5864" spans="1:20" s="121" customFormat="1" ht="20.100000000000001" customHeight="1" x14ac:dyDescent="0.3">
      <c r="A5864" s="80"/>
      <c r="B5864" s="110" t="str">
        <f>IF(E5864="","",VLOOKUP(E5864,[1]PROJECTES!$C$14:$G$5000,2,FALSE))</f>
        <v/>
      </c>
      <c r="C5864" s="80"/>
      <c r="D5864" s="283" t="str">
        <f>IF(E5864="","",VLOOKUP(E5864,[1]PROJECTES!$C$14:$G$5000,5,FALSE))</f>
        <v/>
      </c>
      <c r="E5864" s="79"/>
      <c r="F5864" s="110" t="str">
        <f>IF(I5864="","",VLOOKUP(I5864,[1]PROJECTES!$C$14:$G$5000,2,FALSE))</f>
        <v/>
      </c>
      <c r="G5864" s="112" t="str">
        <f>IF(E5864="","",VLOOKUP(E5864,[1]PROJECTES!$C$14:$G$5000,4,FALSE))</f>
        <v/>
      </c>
      <c r="H5864" s="95"/>
      <c r="I5864" s="113" t="str">
        <f>IF(H5864="","",VLOOKUP(H5864,BD!B$2:C$16,2,FALSE))</f>
        <v/>
      </c>
      <c r="J5864" s="114"/>
      <c r="K5864" s="115" t="str">
        <f t="shared" si="295"/>
        <v/>
      </c>
      <c r="L5864" s="116" t="str">
        <f t="shared" ca="1" si="296"/>
        <v>-</v>
      </c>
      <c r="M5864" s="111" t="str">
        <f>IF(E5864="","",VLOOKUP(E5864,[1]PROJECTES!$C$14:$Z$5000,21,FALSE))</f>
        <v/>
      </c>
      <c r="N5864" s="117"/>
      <c r="O5864" s="118" t="s">
        <v>222</v>
      </c>
      <c r="P5864" s="119"/>
      <c r="Q5864" s="84"/>
      <c r="R5864" s="125"/>
      <c r="S5864" s="165"/>
      <c r="T5864" s="167"/>
    </row>
    <row r="5865" spans="1:20" s="121" customFormat="1" ht="20.100000000000001" customHeight="1" x14ac:dyDescent="0.3">
      <c r="A5865" s="80"/>
      <c r="B5865" s="110" t="str">
        <f>IF(E5865="","",VLOOKUP(E5865,[1]PROJECTES!$C$14:$G$5000,2,FALSE))</f>
        <v/>
      </c>
      <c r="C5865" s="80"/>
      <c r="D5865" s="283" t="str">
        <f>IF(E5865="","",VLOOKUP(E5865,[1]PROJECTES!$C$14:$G$5000,5,FALSE))</f>
        <v/>
      </c>
      <c r="E5865" s="79"/>
      <c r="F5865" s="110" t="str">
        <f>IF(I5865="","",VLOOKUP(I5865,[1]PROJECTES!$C$14:$G$5000,2,FALSE))</f>
        <v/>
      </c>
      <c r="G5865" s="112" t="str">
        <f>IF(E5865="","",VLOOKUP(E5865,[1]PROJECTES!$C$14:$G$5000,4,FALSE))</f>
        <v/>
      </c>
      <c r="H5865" s="95"/>
      <c r="I5865" s="113" t="str">
        <f>IF(H5865="","",VLOOKUP(H5865,BD!B$2:C$16,2,FALSE))</f>
        <v/>
      </c>
      <c r="J5865" s="114"/>
      <c r="K5865" s="115" t="str">
        <f t="shared" si="295"/>
        <v/>
      </c>
      <c r="L5865" s="116" t="str">
        <f t="shared" ca="1" si="296"/>
        <v>-</v>
      </c>
      <c r="M5865" s="111" t="str">
        <f>IF(E5865="","",VLOOKUP(E5865,[1]PROJECTES!$C$14:$Z$5000,21,FALSE))</f>
        <v/>
      </c>
      <c r="N5865" s="117"/>
      <c r="O5865" s="118" t="s">
        <v>222</v>
      </c>
      <c r="P5865" s="119"/>
      <c r="Q5865" s="84"/>
      <c r="R5865" s="125"/>
      <c r="S5865" s="165"/>
      <c r="T5865" s="167"/>
    </row>
    <row r="5866" spans="1:20" s="121" customFormat="1" ht="20.100000000000001" customHeight="1" x14ac:dyDescent="0.3">
      <c r="A5866" s="80"/>
      <c r="B5866" s="110" t="str">
        <f>IF(E5866="","",VLOOKUP(E5866,[1]PROJECTES!$C$14:$G$5000,2,FALSE))</f>
        <v/>
      </c>
      <c r="C5866" s="80"/>
      <c r="D5866" s="283" t="str">
        <f>IF(E5866="","",VLOOKUP(E5866,[1]PROJECTES!$C$14:$G$5000,5,FALSE))</f>
        <v/>
      </c>
      <c r="E5866" s="79"/>
      <c r="F5866" s="110" t="str">
        <f>IF(I5866="","",VLOOKUP(I5866,[1]PROJECTES!$C$14:$G$5000,2,FALSE))</f>
        <v/>
      </c>
      <c r="G5866" s="112" t="str">
        <f>IF(E5866="","",VLOOKUP(E5866,[1]PROJECTES!$C$14:$G$5000,4,FALSE))</f>
        <v/>
      </c>
      <c r="H5866" s="95"/>
      <c r="I5866" s="113" t="str">
        <f>IF(H5866="","",VLOOKUP(H5866,BD!B$2:C$16,2,FALSE))</f>
        <v/>
      </c>
      <c r="J5866" s="114"/>
      <c r="K5866" s="115" t="str">
        <f t="shared" si="295"/>
        <v/>
      </c>
      <c r="L5866" s="116" t="str">
        <f t="shared" ca="1" si="296"/>
        <v>-</v>
      </c>
      <c r="M5866" s="111" t="str">
        <f>IF(E5866="","",VLOOKUP(E5866,[1]PROJECTES!$C$14:$Z$5000,21,FALSE))</f>
        <v/>
      </c>
      <c r="N5866" s="117"/>
      <c r="O5866" s="118" t="s">
        <v>222</v>
      </c>
      <c r="P5866" s="119"/>
      <c r="Q5866" s="84"/>
      <c r="R5866" s="125"/>
      <c r="S5866" s="165"/>
      <c r="T5866" s="167"/>
    </row>
    <row r="5867" spans="1:20" s="121" customFormat="1" ht="20.100000000000001" customHeight="1" x14ac:dyDescent="0.3">
      <c r="A5867" s="80"/>
      <c r="B5867" s="110" t="str">
        <f>IF(E5867="","",VLOOKUP(E5867,[1]PROJECTES!$C$14:$G$5000,2,FALSE))</f>
        <v/>
      </c>
      <c r="C5867" s="80"/>
      <c r="D5867" s="283" t="str">
        <f>IF(E5867="","",VLOOKUP(E5867,[1]PROJECTES!$C$14:$G$5000,5,FALSE))</f>
        <v/>
      </c>
      <c r="E5867" s="79"/>
      <c r="F5867" s="110" t="str">
        <f>IF(I5867="","",VLOOKUP(I5867,[1]PROJECTES!$C$14:$G$5000,2,FALSE))</f>
        <v/>
      </c>
      <c r="G5867" s="112" t="str">
        <f>IF(E5867="","",VLOOKUP(E5867,[1]PROJECTES!$C$14:$G$5000,4,FALSE))</f>
        <v/>
      </c>
      <c r="H5867" s="95"/>
      <c r="I5867" s="113" t="str">
        <f>IF(H5867="","",VLOOKUP(H5867,BD!B$2:C$16,2,FALSE))</f>
        <v/>
      </c>
      <c r="J5867" s="114"/>
      <c r="K5867" s="115" t="str">
        <f t="shared" si="295"/>
        <v/>
      </c>
      <c r="L5867" s="116" t="str">
        <f t="shared" ca="1" si="296"/>
        <v>-</v>
      </c>
      <c r="M5867" s="111" t="str">
        <f>IF(E5867="","",VLOOKUP(E5867,[1]PROJECTES!$C$14:$Z$5000,21,FALSE))</f>
        <v/>
      </c>
      <c r="N5867" s="117"/>
      <c r="O5867" s="118" t="s">
        <v>222</v>
      </c>
      <c r="P5867" s="119"/>
      <c r="Q5867" s="84"/>
      <c r="R5867" s="125"/>
      <c r="S5867" s="165"/>
      <c r="T5867" s="167"/>
    </row>
    <row r="5868" spans="1:20" s="121" customFormat="1" ht="20.100000000000001" customHeight="1" x14ac:dyDescent="0.3">
      <c r="A5868" s="80"/>
      <c r="B5868" s="110" t="str">
        <f>IF(E5868="","",VLOOKUP(E5868,[1]PROJECTES!$C$14:$G$5000,2,FALSE))</f>
        <v/>
      </c>
      <c r="C5868" s="80"/>
      <c r="D5868" s="283" t="str">
        <f>IF(E5868="","",VLOOKUP(E5868,[1]PROJECTES!$C$14:$G$5000,5,FALSE))</f>
        <v/>
      </c>
      <c r="E5868" s="79"/>
      <c r="F5868" s="110" t="str">
        <f>IF(I5868="","",VLOOKUP(I5868,[1]PROJECTES!$C$14:$G$5000,2,FALSE))</f>
        <v/>
      </c>
      <c r="G5868" s="112" t="str">
        <f>IF(E5868="","",VLOOKUP(E5868,[1]PROJECTES!$C$14:$G$5000,4,FALSE))</f>
        <v/>
      </c>
      <c r="H5868" s="95"/>
      <c r="I5868" s="113" t="str">
        <f>IF(H5868="","",VLOOKUP(H5868,BD!B$2:C$16,2,FALSE))</f>
        <v/>
      </c>
      <c r="J5868" s="114"/>
      <c r="K5868" s="115" t="str">
        <f t="shared" si="295"/>
        <v/>
      </c>
      <c r="L5868" s="116" t="str">
        <f t="shared" ca="1" si="296"/>
        <v>-</v>
      </c>
      <c r="M5868" s="111" t="str">
        <f>IF(E5868="","",VLOOKUP(E5868,[1]PROJECTES!$C$14:$Z$5000,21,FALSE))</f>
        <v/>
      </c>
      <c r="N5868" s="117"/>
      <c r="O5868" s="118" t="s">
        <v>222</v>
      </c>
      <c r="P5868" s="119"/>
      <c r="Q5868" s="84"/>
      <c r="R5868" s="125"/>
      <c r="S5868" s="165"/>
      <c r="T5868" s="167"/>
    </row>
    <row r="5869" spans="1:20" s="121" customFormat="1" ht="20.100000000000001" customHeight="1" x14ac:dyDescent="0.3">
      <c r="A5869" s="80"/>
      <c r="B5869" s="110" t="str">
        <f>IF(E5869="","",VLOOKUP(E5869,[1]PROJECTES!$C$14:$G$5000,2,FALSE))</f>
        <v/>
      </c>
      <c r="C5869" s="80"/>
      <c r="D5869" s="283" t="str">
        <f>IF(E5869="","",VLOOKUP(E5869,[1]PROJECTES!$C$14:$G$5000,5,FALSE))</f>
        <v/>
      </c>
      <c r="E5869" s="79"/>
      <c r="F5869" s="110" t="str">
        <f>IF(I5869="","",VLOOKUP(I5869,[1]PROJECTES!$C$14:$G$5000,2,FALSE))</f>
        <v/>
      </c>
      <c r="G5869" s="112" t="str">
        <f>IF(E5869="","",VLOOKUP(E5869,[1]PROJECTES!$C$14:$G$5000,4,FALSE))</f>
        <v/>
      </c>
      <c r="H5869" s="95"/>
      <c r="I5869" s="113" t="str">
        <f>IF(H5869="","",VLOOKUP(H5869,BD!B$2:C$16,2,FALSE))</f>
        <v/>
      </c>
      <c r="J5869" s="114"/>
      <c r="K5869" s="115" t="str">
        <f t="shared" si="295"/>
        <v/>
      </c>
      <c r="L5869" s="116" t="str">
        <f t="shared" ca="1" si="296"/>
        <v>-</v>
      </c>
      <c r="M5869" s="111" t="str">
        <f>IF(E5869="","",VLOOKUP(E5869,[1]PROJECTES!$C$14:$Z$5000,21,FALSE))</f>
        <v/>
      </c>
      <c r="N5869" s="117"/>
      <c r="O5869" s="118" t="s">
        <v>222</v>
      </c>
      <c r="P5869" s="119"/>
      <c r="Q5869" s="84"/>
      <c r="R5869" s="125"/>
      <c r="S5869" s="165"/>
      <c r="T5869" s="167"/>
    </row>
    <row r="5870" spans="1:20" s="121" customFormat="1" ht="20.100000000000001" customHeight="1" x14ac:dyDescent="0.3">
      <c r="A5870" s="80"/>
      <c r="B5870" s="110" t="str">
        <f>IF(E5870="","",VLOOKUP(E5870,[1]PROJECTES!$C$14:$G$5000,2,FALSE))</f>
        <v/>
      </c>
      <c r="C5870" s="80"/>
      <c r="D5870" s="283" t="str">
        <f>IF(E5870="","",VLOOKUP(E5870,[1]PROJECTES!$C$14:$G$5000,5,FALSE))</f>
        <v/>
      </c>
      <c r="E5870" s="79"/>
      <c r="F5870" s="110" t="str">
        <f>IF(I5870="","",VLOOKUP(I5870,[1]PROJECTES!$C$14:$G$5000,2,FALSE))</f>
        <v/>
      </c>
      <c r="G5870" s="112" t="str">
        <f>IF(E5870="","",VLOOKUP(E5870,[1]PROJECTES!$C$14:$G$5000,4,FALSE))</f>
        <v/>
      </c>
      <c r="H5870" s="95"/>
      <c r="I5870" s="113" t="str">
        <f>IF(H5870="","",VLOOKUP(H5870,BD!B$2:C$16,2,FALSE))</f>
        <v/>
      </c>
      <c r="J5870" s="114"/>
      <c r="K5870" s="115" t="str">
        <f t="shared" si="295"/>
        <v/>
      </c>
      <c r="L5870" s="116" t="str">
        <f t="shared" ca="1" si="296"/>
        <v>-</v>
      </c>
      <c r="M5870" s="111" t="str">
        <f>IF(E5870="","",VLOOKUP(E5870,[1]PROJECTES!$C$14:$Z$5000,21,FALSE))</f>
        <v/>
      </c>
      <c r="N5870" s="117"/>
      <c r="O5870" s="118" t="s">
        <v>222</v>
      </c>
      <c r="P5870" s="119"/>
      <c r="Q5870" s="84"/>
      <c r="R5870" s="125"/>
      <c r="S5870" s="165"/>
      <c r="T5870" s="167"/>
    </row>
    <row r="5871" spans="1:20" s="121" customFormat="1" ht="20.100000000000001" customHeight="1" x14ac:dyDescent="0.3">
      <c r="A5871" s="80"/>
      <c r="B5871" s="110" t="str">
        <f>IF(E5871="","",VLOOKUP(E5871,[1]PROJECTES!$C$14:$G$5000,2,FALSE))</f>
        <v/>
      </c>
      <c r="C5871" s="80"/>
      <c r="D5871" s="283" t="str">
        <f>IF(E5871="","",VLOOKUP(E5871,[1]PROJECTES!$C$14:$G$5000,5,FALSE))</f>
        <v/>
      </c>
      <c r="E5871" s="79"/>
      <c r="F5871" s="110" t="str">
        <f>IF(I5871="","",VLOOKUP(I5871,[1]PROJECTES!$C$14:$G$5000,2,FALSE))</f>
        <v/>
      </c>
      <c r="G5871" s="112" t="str">
        <f>IF(E5871="","",VLOOKUP(E5871,[1]PROJECTES!$C$14:$G$5000,4,FALSE))</f>
        <v/>
      </c>
      <c r="H5871" s="95"/>
      <c r="I5871" s="113" t="str">
        <f>IF(H5871="","",VLOOKUP(H5871,BD!B$2:C$16,2,FALSE))</f>
        <v/>
      </c>
      <c r="J5871" s="114"/>
      <c r="K5871" s="115" t="str">
        <f t="shared" si="295"/>
        <v/>
      </c>
      <c r="L5871" s="116" t="str">
        <f t="shared" ca="1" si="296"/>
        <v>-</v>
      </c>
      <c r="M5871" s="111" t="str">
        <f>IF(E5871="","",VLOOKUP(E5871,[1]PROJECTES!$C$14:$Z$5000,21,FALSE))</f>
        <v/>
      </c>
      <c r="N5871" s="117"/>
      <c r="O5871" s="118" t="s">
        <v>222</v>
      </c>
      <c r="P5871" s="119"/>
      <c r="Q5871" s="84"/>
      <c r="R5871" s="125"/>
      <c r="S5871" s="165"/>
      <c r="T5871" s="167"/>
    </row>
    <row r="5872" spans="1:20" s="121" customFormat="1" ht="20.100000000000001" customHeight="1" x14ac:dyDescent="0.3">
      <c r="A5872" s="80"/>
      <c r="B5872" s="110" t="str">
        <f>IF(E5872="","",VLOOKUP(E5872,[1]PROJECTES!$C$14:$G$5000,2,FALSE))</f>
        <v/>
      </c>
      <c r="C5872" s="80"/>
      <c r="D5872" s="283" t="str">
        <f>IF(E5872="","",VLOOKUP(E5872,[1]PROJECTES!$C$14:$G$5000,5,FALSE))</f>
        <v/>
      </c>
      <c r="E5872" s="79"/>
      <c r="F5872" s="110" t="str">
        <f>IF(I5872="","",VLOOKUP(I5872,[1]PROJECTES!$C$14:$G$5000,2,FALSE))</f>
        <v/>
      </c>
      <c r="G5872" s="112" t="str">
        <f>IF(E5872="","",VLOOKUP(E5872,[1]PROJECTES!$C$14:$G$5000,4,FALSE))</f>
        <v/>
      </c>
      <c r="H5872" s="95"/>
      <c r="I5872" s="113" t="str">
        <f>IF(H5872="","",VLOOKUP(H5872,BD!B$2:C$16,2,FALSE))</f>
        <v/>
      </c>
      <c r="J5872" s="114"/>
      <c r="K5872" s="115" t="str">
        <f t="shared" si="295"/>
        <v/>
      </c>
      <c r="L5872" s="116" t="str">
        <f t="shared" ca="1" si="296"/>
        <v>-</v>
      </c>
      <c r="M5872" s="111" t="str">
        <f>IF(E5872="","",VLOOKUP(E5872,[1]PROJECTES!$C$14:$Z$5000,21,FALSE))</f>
        <v/>
      </c>
      <c r="N5872" s="117"/>
      <c r="O5872" s="118" t="s">
        <v>222</v>
      </c>
      <c r="P5872" s="119"/>
      <c r="Q5872" s="84"/>
      <c r="R5872" s="125"/>
      <c r="S5872" s="165"/>
      <c r="T5872" s="167"/>
    </row>
    <row r="5873" spans="1:20" s="121" customFormat="1" ht="20.100000000000001" customHeight="1" x14ac:dyDescent="0.3">
      <c r="A5873" s="80"/>
      <c r="B5873" s="110" t="str">
        <f>IF(E5873="","",VLOOKUP(E5873,[1]PROJECTES!$C$14:$G$5000,2,FALSE))</f>
        <v/>
      </c>
      <c r="C5873" s="80"/>
      <c r="D5873" s="283" t="str">
        <f>IF(E5873="","",VLOOKUP(E5873,[1]PROJECTES!$C$14:$G$5000,5,FALSE))</f>
        <v/>
      </c>
      <c r="E5873" s="79"/>
      <c r="F5873" s="110" t="str">
        <f>IF(I5873="","",VLOOKUP(I5873,[1]PROJECTES!$C$14:$G$5000,2,FALSE))</f>
        <v/>
      </c>
      <c r="G5873" s="112" t="str">
        <f>IF(E5873="","",VLOOKUP(E5873,[1]PROJECTES!$C$14:$G$5000,4,FALSE))</f>
        <v/>
      </c>
      <c r="H5873" s="95"/>
      <c r="I5873" s="113" t="str">
        <f>IF(H5873="","",VLOOKUP(H5873,BD!B$2:C$16,2,FALSE))</f>
        <v/>
      </c>
      <c r="J5873" s="114"/>
      <c r="K5873" s="115" t="str">
        <f t="shared" si="295"/>
        <v/>
      </c>
      <c r="L5873" s="116" t="str">
        <f t="shared" ca="1" si="296"/>
        <v>-</v>
      </c>
      <c r="M5873" s="111" t="str">
        <f>IF(E5873="","",VLOOKUP(E5873,[1]PROJECTES!$C$14:$Z$5000,21,FALSE))</f>
        <v/>
      </c>
      <c r="N5873" s="117"/>
      <c r="O5873" s="118" t="s">
        <v>222</v>
      </c>
      <c r="P5873" s="119"/>
      <c r="Q5873" s="84"/>
      <c r="R5873" s="125"/>
      <c r="S5873" s="165"/>
      <c r="T5873" s="167"/>
    </row>
    <row r="5874" spans="1:20" s="121" customFormat="1" ht="20.100000000000001" customHeight="1" x14ac:dyDescent="0.3">
      <c r="A5874" s="80"/>
      <c r="B5874" s="110" t="str">
        <f>IF(E5874="","",VLOOKUP(E5874,[1]PROJECTES!$C$14:$G$5000,2,FALSE))</f>
        <v/>
      </c>
      <c r="C5874" s="80"/>
      <c r="D5874" s="283" t="str">
        <f>IF(E5874="","",VLOOKUP(E5874,[1]PROJECTES!$C$14:$G$5000,5,FALSE))</f>
        <v/>
      </c>
      <c r="E5874" s="79"/>
      <c r="F5874" s="110" t="str">
        <f>IF(I5874="","",VLOOKUP(I5874,[1]PROJECTES!$C$14:$G$5000,2,FALSE))</f>
        <v/>
      </c>
      <c r="G5874" s="112" t="str">
        <f>IF(E5874="","",VLOOKUP(E5874,[1]PROJECTES!$C$14:$G$5000,4,FALSE))</f>
        <v/>
      </c>
      <c r="H5874" s="95"/>
      <c r="I5874" s="113" t="str">
        <f>IF(H5874="","",VLOOKUP(H5874,BD!B$2:C$16,2,FALSE))</f>
        <v/>
      </c>
      <c r="J5874" s="114"/>
      <c r="K5874" s="115" t="str">
        <f t="shared" si="295"/>
        <v/>
      </c>
      <c r="L5874" s="116" t="str">
        <f t="shared" ca="1" si="296"/>
        <v>-</v>
      </c>
      <c r="M5874" s="111" t="str">
        <f>IF(E5874="","",VLOOKUP(E5874,[1]PROJECTES!$C$14:$Z$5000,21,FALSE))</f>
        <v/>
      </c>
      <c r="N5874" s="117"/>
      <c r="O5874" s="118" t="s">
        <v>222</v>
      </c>
      <c r="P5874" s="119"/>
      <c r="Q5874" s="84"/>
      <c r="R5874" s="125"/>
      <c r="S5874" s="165"/>
      <c r="T5874" s="167"/>
    </row>
    <row r="5875" spans="1:20" s="121" customFormat="1" ht="20.100000000000001" customHeight="1" x14ac:dyDescent="0.3">
      <c r="A5875" s="80"/>
      <c r="B5875" s="110" t="str">
        <f>IF(E5875="","",VLOOKUP(E5875,[1]PROJECTES!$C$14:$G$5000,2,FALSE))</f>
        <v/>
      </c>
      <c r="C5875" s="80"/>
      <c r="D5875" s="283" t="str">
        <f>IF(E5875="","",VLOOKUP(E5875,[1]PROJECTES!$C$14:$G$5000,5,FALSE))</f>
        <v/>
      </c>
      <c r="E5875" s="79"/>
      <c r="F5875" s="110" t="str">
        <f>IF(I5875="","",VLOOKUP(I5875,[1]PROJECTES!$C$14:$G$5000,2,FALSE))</f>
        <v/>
      </c>
      <c r="G5875" s="112" t="str">
        <f>IF(E5875="","",VLOOKUP(E5875,[1]PROJECTES!$C$14:$G$5000,4,FALSE))</f>
        <v/>
      </c>
      <c r="H5875" s="95"/>
      <c r="I5875" s="113" t="str">
        <f>IF(H5875="","",VLOOKUP(H5875,BD!B$2:C$16,2,FALSE))</f>
        <v/>
      </c>
      <c r="J5875" s="114"/>
      <c r="K5875" s="115" t="str">
        <f t="shared" si="295"/>
        <v/>
      </c>
      <c r="L5875" s="116" t="str">
        <f t="shared" ca="1" si="296"/>
        <v>-</v>
      </c>
      <c r="M5875" s="111" t="str">
        <f>IF(E5875="","",VLOOKUP(E5875,[1]PROJECTES!$C$14:$Z$5000,21,FALSE))</f>
        <v/>
      </c>
      <c r="N5875" s="117"/>
      <c r="O5875" s="118" t="s">
        <v>222</v>
      </c>
      <c r="P5875" s="119"/>
      <c r="Q5875" s="84"/>
      <c r="R5875" s="125"/>
      <c r="S5875" s="165"/>
      <c r="T5875" s="167"/>
    </row>
    <row r="5876" spans="1:20" s="121" customFormat="1" ht="20.100000000000001" customHeight="1" x14ac:dyDescent="0.3">
      <c r="A5876" s="80"/>
      <c r="B5876" s="110" t="str">
        <f>IF(E5876="","",VLOOKUP(E5876,[1]PROJECTES!$C$14:$G$5000,2,FALSE))</f>
        <v/>
      </c>
      <c r="C5876" s="80"/>
      <c r="D5876" s="283" t="str">
        <f>IF(E5876="","",VLOOKUP(E5876,[1]PROJECTES!$C$14:$G$5000,5,FALSE))</f>
        <v/>
      </c>
      <c r="E5876" s="79"/>
      <c r="F5876" s="110" t="str">
        <f>IF(I5876="","",VLOOKUP(I5876,[1]PROJECTES!$C$14:$G$5000,2,FALSE))</f>
        <v/>
      </c>
      <c r="G5876" s="112" t="str">
        <f>IF(E5876="","",VLOOKUP(E5876,[1]PROJECTES!$C$14:$G$5000,4,FALSE))</f>
        <v/>
      </c>
      <c r="H5876" s="95"/>
      <c r="I5876" s="113" t="str">
        <f>IF(H5876="","",VLOOKUP(H5876,BD!B$2:C$16,2,FALSE))</f>
        <v/>
      </c>
      <c r="J5876" s="114"/>
      <c r="K5876" s="115" t="str">
        <f t="shared" si="295"/>
        <v/>
      </c>
      <c r="L5876" s="116" t="str">
        <f t="shared" ca="1" si="296"/>
        <v>-</v>
      </c>
      <c r="M5876" s="111" t="str">
        <f>IF(E5876="","",VLOOKUP(E5876,[1]PROJECTES!$C$14:$Z$5000,21,FALSE))</f>
        <v/>
      </c>
      <c r="N5876" s="117"/>
      <c r="O5876" s="118" t="s">
        <v>222</v>
      </c>
      <c r="P5876" s="119"/>
      <c r="Q5876" s="84"/>
      <c r="R5876" s="125"/>
      <c r="S5876" s="165"/>
      <c r="T5876" s="167"/>
    </row>
    <row r="5877" spans="1:20" s="121" customFormat="1" ht="20.100000000000001" customHeight="1" x14ac:dyDescent="0.3">
      <c r="A5877" s="80"/>
      <c r="B5877" s="110" t="str">
        <f>IF(E5877="","",VLOOKUP(E5877,[1]PROJECTES!$C$14:$G$5000,2,FALSE))</f>
        <v/>
      </c>
      <c r="C5877" s="80"/>
      <c r="D5877" s="283" t="str">
        <f>IF(E5877="","",VLOOKUP(E5877,[1]PROJECTES!$C$14:$G$5000,5,FALSE))</f>
        <v/>
      </c>
      <c r="E5877" s="79"/>
      <c r="F5877" s="110" t="str">
        <f>IF(I5877="","",VLOOKUP(I5877,[1]PROJECTES!$C$14:$G$5000,2,FALSE))</f>
        <v/>
      </c>
      <c r="G5877" s="112" t="str">
        <f>IF(E5877="","",VLOOKUP(E5877,[1]PROJECTES!$C$14:$G$5000,4,FALSE))</f>
        <v/>
      </c>
      <c r="H5877" s="95"/>
      <c r="I5877" s="113" t="str">
        <f>IF(H5877="","",VLOOKUP(H5877,BD!B$2:C$16,2,FALSE))</f>
        <v/>
      </c>
      <c r="J5877" s="114"/>
      <c r="K5877" s="115" t="str">
        <f t="shared" si="295"/>
        <v/>
      </c>
      <c r="L5877" s="116" t="str">
        <f t="shared" ca="1" si="296"/>
        <v>-</v>
      </c>
      <c r="M5877" s="111" t="str">
        <f>IF(E5877="","",VLOOKUP(E5877,[1]PROJECTES!$C$14:$Z$5000,21,FALSE))</f>
        <v/>
      </c>
      <c r="N5877" s="117"/>
      <c r="O5877" s="118" t="s">
        <v>222</v>
      </c>
      <c r="P5877" s="119"/>
      <c r="Q5877" s="84"/>
      <c r="R5877" s="125"/>
      <c r="S5877" s="165"/>
      <c r="T5877" s="167"/>
    </row>
    <row r="5878" spans="1:20" s="121" customFormat="1" ht="20.100000000000001" customHeight="1" x14ac:dyDescent="0.3">
      <c r="A5878" s="80"/>
      <c r="B5878" s="110" t="str">
        <f>IF(E5878="","",VLOOKUP(E5878,[1]PROJECTES!$C$14:$G$5000,2,FALSE))</f>
        <v/>
      </c>
      <c r="C5878" s="80"/>
      <c r="D5878" s="283" t="str">
        <f>IF(E5878="","",VLOOKUP(E5878,[1]PROJECTES!$C$14:$G$5000,5,FALSE))</f>
        <v/>
      </c>
      <c r="E5878" s="79"/>
      <c r="F5878" s="110" t="str">
        <f>IF(I5878="","",VLOOKUP(I5878,[1]PROJECTES!$C$14:$G$5000,2,FALSE))</f>
        <v/>
      </c>
      <c r="G5878" s="112" t="str">
        <f>IF(E5878="","",VLOOKUP(E5878,[1]PROJECTES!$C$14:$G$5000,4,FALSE))</f>
        <v/>
      </c>
      <c r="H5878" s="95"/>
      <c r="I5878" s="113" t="str">
        <f>IF(H5878="","",VLOOKUP(H5878,BD!B$2:C$16,2,FALSE))</f>
        <v/>
      </c>
      <c r="J5878" s="114"/>
      <c r="K5878" s="115" t="str">
        <f t="shared" si="295"/>
        <v/>
      </c>
      <c r="L5878" s="116" t="str">
        <f t="shared" ca="1" si="296"/>
        <v>-</v>
      </c>
      <c r="M5878" s="111" t="str">
        <f>IF(E5878="","",VLOOKUP(E5878,[1]PROJECTES!$C$14:$Z$5000,21,FALSE))</f>
        <v/>
      </c>
      <c r="N5878" s="117"/>
      <c r="O5878" s="118" t="s">
        <v>222</v>
      </c>
      <c r="P5878" s="119"/>
      <c r="Q5878" s="84"/>
      <c r="R5878" s="125"/>
      <c r="S5878" s="165"/>
      <c r="T5878" s="167"/>
    </row>
    <row r="5879" spans="1:20" s="121" customFormat="1" ht="20.100000000000001" customHeight="1" x14ac:dyDescent="0.3">
      <c r="A5879" s="80"/>
      <c r="B5879" s="110" t="str">
        <f>IF(E5879="","",VLOOKUP(E5879,[1]PROJECTES!$C$14:$G$5000,2,FALSE))</f>
        <v/>
      </c>
      <c r="C5879" s="80"/>
      <c r="D5879" s="283" t="str">
        <f>IF(E5879="","",VLOOKUP(E5879,[1]PROJECTES!$C$14:$G$5000,5,FALSE))</f>
        <v/>
      </c>
      <c r="E5879" s="79"/>
      <c r="F5879" s="110" t="str">
        <f>IF(I5879="","",VLOOKUP(I5879,[1]PROJECTES!$C$14:$G$5000,2,FALSE))</f>
        <v/>
      </c>
      <c r="G5879" s="112" t="str">
        <f>IF(E5879="","",VLOOKUP(E5879,[1]PROJECTES!$C$14:$G$5000,4,FALSE))</f>
        <v/>
      </c>
      <c r="H5879" s="95"/>
      <c r="I5879" s="113" t="str">
        <f>IF(H5879="","",VLOOKUP(H5879,BD!B$2:C$16,2,FALSE))</f>
        <v/>
      </c>
      <c r="J5879" s="114"/>
      <c r="K5879" s="115" t="str">
        <f t="shared" si="295"/>
        <v/>
      </c>
      <c r="L5879" s="116" t="str">
        <f t="shared" ca="1" si="296"/>
        <v>-</v>
      </c>
      <c r="M5879" s="111" t="str">
        <f>IF(E5879="","",VLOOKUP(E5879,[1]PROJECTES!$C$14:$Z$5000,21,FALSE))</f>
        <v/>
      </c>
      <c r="N5879" s="117"/>
      <c r="O5879" s="118" t="s">
        <v>222</v>
      </c>
      <c r="P5879" s="119"/>
      <c r="Q5879" s="84"/>
      <c r="R5879" s="125"/>
      <c r="S5879" s="165"/>
      <c r="T5879" s="167"/>
    </row>
    <row r="5880" spans="1:20" s="121" customFormat="1" ht="20.100000000000001" customHeight="1" x14ac:dyDescent="0.3">
      <c r="A5880" s="80"/>
      <c r="B5880" s="110" t="str">
        <f>IF(E5880="","",VLOOKUP(E5880,[1]PROJECTES!$C$14:$G$5000,2,FALSE))</f>
        <v/>
      </c>
      <c r="C5880" s="80"/>
      <c r="D5880" s="283" t="str">
        <f>IF(E5880="","",VLOOKUP(E5880,[1]PROJECTES!$C$14:$G$5000,5,FALSE))</f>
        <v/>
      </c>
      <c r="E5880" s="79"/>
      <c r="F5880" s="110" t="str">
        <f>IF(I5880="","",VLOOKUP(I5880,[1]PROJECTES!$C$14:$G$5000,2,FALSE))</f>
        <v/>
      </c>
      <c r="G5880" s="112" t="str">
        <f>IF(E5880="","",VLOOKUP(E5880,[1]PROJECTES!$C$14:$G$5000,4,FALSE))</f>
        <v/>
      </c>
      <c r="H5880" s="95"/>
      <c r="I5880" s="113" t="str">
        <f>IF(H5880="","",VLOOKUP(H5880,BD!B$2:C$16,2,FALSE))</f>
        <v/>
      </c>
      <c r="J5880" s="114"/>
      <c r="K5880" s="115" t="str">
        <f t="shared" si="295"/>
        <v/>
      </c>
      <c r="L5880" s="116" t="str">
        <f t="shared" ca="1" si="296"/>
        <v>-</v>
      </c>
      <c r="M5880" s="111" t="str">
        <f>IF(E5880="","",VLOOKUP(E5880,[1]PROJECTES!$C$14:$Z$5000,21,FALSE))</f>
        <v/>
      </c>
      <c r="N5880" s="117"/>
      <c r="O5880" s="118" t="s">
        <v>222</v>
      </c>
      <c r="P5880" s="119"/>
      <c r="Q5880" s="84"/>
      <c r="R5880" s="125"/>
      <c r="S5880" s="165"/>
      <c r="T5880" s="167"/>
    </row>
    <row r="5881" spans="1:20" s="121" customFormat="1" ht="20.100000000000001" customHeight="1" x14ac:dyDescent="0.3">
      <c r="A5881" s="80"/>
      <c r="B5881" s="110" t="str">
        <f>IF(E5881="","",VLOOKUP(E5881,[1]PROJECTES!$C$14:$G$5000,2,FALSE))</f>
        <v/>
      </c>
      <c r="C5881" s="80"/>
      <c r="D5881" s="283" t="str">
        <f>IF(E5881="","",VLOOKUP(E5881,[1]PROJECTES!$C$14:$G$5000,5,FALSE))</f>
        <v/>
      </c>
      <c r="E5881" s="79"/>
      <c r="F5881" s="110" t="str">
        <f>IF(I5881="","",VLOOKUP(I5881,[1]PROJECTES!$C$14:$G$5000,2,FALSE))</f>
        <v/>
      </c>
      <c r="G5881" s="112" t="str">
        <f>IF(E5881="","",VLOOKUP(E5881,[1]PROJECTES!$C$14:$G$5000,4,FALSE))</f>
        <v/>
      </c>
      <c r="H5881" s="95"/>
      <c r="I5881" s="113" t="str">
        <f>IF(H5881="","",VLOOKUP(H5881,BD!B$2:C$16,2,FALSE))</f>
        <v/>
      </c>
      <c r="J5881" s="114"/>
      <c r="K5881" s="115" t="str">
        <f t="shared" si="295"/>
        <v/>
      </c>
      <c r="L5881" s="116" t="str">
        <f t="shared" ca="1" si="296"/>
        <v>-</v>
      </c>
      <c r="M5881" s="111" t="str">
        <f>IF(E5881="","",VLOOKUP(E5881,[1]PROJECTES!$C$14:$Z$5000,21,FALSE))</f>
        <v/>
      </c>
      <c r="N5881" s="117"/>
      <c r="O5881" s="118" t="s">
        <v>222</v>
      </c>
      <c r="P5881" s="119"/>
      <c r="Q5881" s="84"/>
      <c r="R5881" s="125"/>
      <c r="S5881" s="165"/>
      <c r="T5881" s="167"/>
    </row>
    <row r="5882" spans="1:20" s="121" customFormat="1" ht="20.100000000000001" customHeight="1" x14ac:dyDescent="0.3">
      <c r="A5882" s="80"/>
      <c r="B5882" s="110" t="str">
        <f>IF(E5882="","",VLOOKUP(E5882,[1]PROJECTES!$C$14:$G$5000,2,FALSE))</f>
        <v/>
      </c>
      <c r="C5882" s="80"/>
      <c r="D5882" s="283" t="str">
        <f>IF(E5882="","",VLOOKUP(E5882,[1]PROJECTES!$C$14:$G$5000,5,FALSE))</f>
        <v/>
      </c>
      <c r="E5882" s="79"/>
      <c r="F5882" s="110" t="str">
        <f>IF(I5882="","",VLOOKUP(I5882,[1]PROJECTES!$C$14:$G$5000,2,FALSE))</f>
        <v/>
      </c>
      <c r="G5882" s="112" t="str">
        <f>IF(E5882="","",VLOOKUP(E5882,[1]PROJECTES!$C$14:$G$5000,4,FALSE))</f>
        <v/>
      </c>
      <c r="H5882" s="95"/>
      <c r="I5882" s="113" t="str">
        <f>IF(H5882="","",VLOOKUP(H5882,BD!B$2:C$16,2,FALSE))</f>
        <v/>
      </c>
      <c r="J5882" s="114"/>
      <c r="K5882" s="115" t="str">
        <f t="shared" si="295"/>
        <v/>
      </c>
      <c r="L5882" s="116" t="str">
        <f t="shared" ca="1" si="296"/>
        <v>-</v>
      </c>
      <c r="M5882" s="111" t="str">
        <f>IF(E5882="","",VLOOKUP(E5882,[1]PROJECTES!$C$14:$Z$5000,21,FALSE))</f>
        <v/>
      </c>
      <c r="N5882" s="117"/>
      <c r="O5882" s="118" t="s">
        <v>222</v>
      </c>
      <c r="P5882" s="119"/>
      <c r="Q5882" s="84"/>
      <c r="R5882" s="125"/>
      <c r="S5882" s="165"/>
      <c r="T5882" s="167"/>
    </row>
    <row r="5883" spans="1:20" s="121" customFormat="1" ht="20.100000000000001" customHeight="1" x14ac:dyDescent="0.3">
      <c r="A5883" s="80"/>
      <c r="B5883" s="110" t="str">
        <f>IF(E5883="","",VLOOKUP(E5883,[1]PROJECTES!$C$14:$G$5000,2,FALSE))</f>
        <v/>
      </c>
      <c r="C5883" s="80"/>
      <c r="D5883" s="283" t="str">
        <f>IF(E5883="","",VLOOKUP(E5883,[1]PROJECTES!$C$14:$G$5000,5,FALSE))</f>
        <v/>
      </c>
      <c r="E5883" s="79"/>
      <c r="F5883" s="110" t="str">
        <f>IF(I5883="","",VLOOKUP(I5883,[1]PROJECTES!$C$14:$G$5000,2,FALSE))</f>
        <v/>
      </c>
      <c r="G5883" s="112" t="str">
        <f>IF(E5883="","",VLOOKUP(E5883,[1]PROJECTES!$C$14:$G$5000,4,FALSE))</f>
        <v/>
      </c>
      <c r="H5883" s="95"/>
      <c r="I5883" s="113" t="str">
        <f>IF(H5883="","",VLOOKUP(H5883,BD!B$2:C$16,2,FALSE))</f>
        <v/>
      </c>
      <c r="J5883" s="114"/>
      <c r="K5883" s="115" t="str">
        <f t="shared" si="295"/>
        <v/>
      </c>
      <c r="L5883" s="116" t="str">
        <f t="shared" ca="1" si="296"/>
        <v>-</v>
      </c>
      <c r="M5883" s="111" t="str">
        <f>IF(E5883="","",VLOOKUP(E5883,[1]PROJECTES!$C$14:$Z$5000,21,FALSE))</f>
        <v/>
      </c>
      <c r="N5883" s="117"/>
      <c r="O5883" s="118" t="s">
        <v>222</v>
      </c>
      <c r="P5883" s="119"/>
      <c r="Q5883" s="84"/>
      <c r="R5883" s="125"/>
      <c r="S5883" s="165"/>
      <c r="T5883" s="167"/>
    </row>
    <row r="5884" spans="1:20" s="121" customFormat="1" ht="20.100000000000001" customHeight="1" x14ac:dyDescent="0.3">
      <c r="A5884" s="80"/>
      <c r="B5884" s="110" t="str">
        <f>IF(E5884="","",VLOOKUP(E5884,[1]PROJECTES!$C$14:$G$5000,2,FALSE))</f>
        <v/>
      </c>
      <c r="C5884" s="80"/>
      <c r="D5884" s="283" t="str">
        <f>IF(E5884="","",VLOOKUP(E5884,[1]PROJECTES!$C$14:$G$5000,5,FALSE))</f>
        <v/>
      </c>
      <c r="E5884" s="79"/>
      <c r="F5884" s="110" t="str">
        <f>IF(I5884="","",VLOOKUP(I5884,[1]PROJECTES!$C$14:$G$5000,2,FALSE))</f>
        <v/>
      </c>
      <c r="G5884" s="112" t="str">
        <f>IF(E5884="","",VLOOKUP(E5884,[1]PROJECTES!$C$14:$G$5000,4,FALSE))</f>
        <v/>
      </c>
      <c r="H5884" s="95"/>
      <c r="I5884" s="113" t="str">
        <f>IF(H5884="","",VLOOKUP(H5884,BD!B$2:C$16,2,FALSE))</f>
        <v/>
      </c>
      <c r="J5884" s="114"/>
      <c r="K5884" s="115" t="str">
        <f t="shared" si="295"/>
        <v/>
      </c>
      <c r="L5884" s="116" t="str">
        <f t="shared" ca="1" si="296"/>
        <v>-</v>
      </c>
      <c r="M5884" s="111" t="str">
        <f>IF(E5884="","",VLOOKUP(E5884,[1]PROJECTES!$C$14:$Z$5000,21,FALSE))</f>
        <v/>
      </c>
      <c r="N5884" s="117"/>
      <c r="O5884" s="118" t="s">
        <v>222</v>
      </c>
      <c r="P5884" s="119"/>
      <c r="Q5884" s="84"/>
      <c r="R5884" s="125"/>
      <c r="S5884" s="165"/>
      <c r="T5884" s="167"/>
    </row>
    <row r="5885" spans="1:20" s="121" customFormat="1" ht="20.100000000000001" customHeight="1" x14ac:dyDescent="0.3">
      <c r="A5885" s="80"/>
      <c r="B5885" s="110" t="str">
        <f>IF(E5885="","",VLOOKUP(E5885,[1]PROJECTES!$C$14:$G$5000,2,FALSE))</f>
        <v/>
      </c>
      <c r="C5885" s="80"/>
      <c r="D5885" s="283" t="str">
        <f>IF(E5885="","",VLOOKUP(E5885,[1]PROJECTES!$C$14:$G$5000,5,FALSE))</f>
        <v/>
      </c>
      <c r="E5885" s="79"/>
      <c r="F5885" s="110" t="str">
        <f>IF(I5885="","",VLOOKUP(I5885,[1]PROJECTES!$C$14:$G$5000,2,FALSE))</f>
        <v/>
      </c>
      <c r="G5885" s="112" t="str">
        <f>IF(E5885="","",VLOOKUP(E5885,[1]PROJECTES!$C$14:$G$5000,4,FALSE))</f>
        <v/>
      </c>
      <c r="H5885" s="95"/>
      <c r="I5885" s="113" t="str">
        <f>IF(H5885="","",VLOOKUP(H5885,BD!B$2:C$16,2,FALSE))</f>
        <v/>
      </c>
      <c r="J5885" s="114"/>
      <c r="K5885" s="115" t="str">
        <f t="shared" si="295"/>
        <v/>
      </c>
      <c r="L5885" s="116" t="str">
        <f t="shared" ca="1" si="296"/>
        <v>-</v>
      </c>
      <c r="M5885" s="111" t="str">
        <f>IF(E5885="","",VLOOKUP(E5885,[1]PROJECTES!$C$14:$Z$5000,21,FALSE))</f>
        <v/>
      </c>
      <c r="N5885" s="117"/>
      <c r="O5885" s="118" t="s">
        <v>222</v>
      </c>
      <c r="P5885" s="119"/>
      <c r="Q5885" s="84"/>
      <c r="R5885" s="125"/>
      <c r="S5885" s="165"/>
      <c r="T5885" s="167"/>
    </row>
    <row r="5886" spans="1:20" s="121" customFormat="1" ht="20.100000000000001" customHeight="1" x14ac:dyDescent="0.3">
      <c r="A5886" s="80"/>
      <c r="B5886" s="110" t="str">
        <f>IF(E5886="","",VLOOKUP(E5886,[1]PROJECTES!$C$14:$G$5000,2,FALSE))</f>
        <v/>
      </c>
      <c r="C5886" s="80"/>
      <c r="D5886" s="283" t="str">
        <f>IF(E5886="","",VLOOKUP(E5886,[1]PROJECTES!$C$14:$G$5000,5,FALSE))</f>
        <v/>
      </c>
      <c r="E5886" s="79"/>
      <c r="F5886" s="110" t="str">
        <f>IF(I5886="","",VLOOKUP(I5886,[1]PROJECTES!$C$14:$G$5000,2,FALSE))</f>
        <v/>
      </c>
      <c r="G5886" s="112" t="str">
        <f>IF(E5886="","",VLOOKUP(E5886,[1]PROJECTES!$C$14:$G$5000,4,FALSE))</f>
        <v/>
      </c>
      <c r="H5886" s="95"/>
      <c r="I5886" s="113" t="str">
        <f>IF(H5886="","",VLOOKUP(H5886,BD!B$2:C$16,2,FALSE))</f>
        <v/>
      </c>
      <c r="J5886" s="114"/>
      <c r="K5886" s="115" t="str">
        <f t="shared" si="295"/>
        <v/>
      </c>
      <c r="L5886" s="116" t="str">
        <f t="shared" ca="1" si="296"/>
        <v>-</v>
      </c>
      <c r="M5886" s="111" t="str">
        <f>IF(E5886="","",VLOOKUP(E5886,[1]PROJECTES!$C$14:$Z$5000,21,FALSE))</f>
        <v/>
      </c>
      <c r="N5886" s="117"/>
      <c r="O5886" s="118" t="s">
        <v>222</v>
      </c>
      <c r="P5886" s="119"/>
      <c r="Q5886" s="84"/>
      <c r="R5886" s="125"/>
      <c r="S5886" s="268"/>
      <c r="T5886" s="167"/>
    </row>
    <row r="5887" spans="1:20" s="121" customFormat="1" ht="20.100000000000001" customHeight="1" x14ac:dyDescent="0.3">
      <c r="A5887" s="80"/>
      <c r="B5887" s="110" t="str">
        <f>IF(E5887="","",VLOOKUP(E5887,[1]PROJECTES!$C$14:$G$5000,2,FALSE))</f>
        <v/>
      </c>
      <c r="C5887" s="80"/>
      <c r="D5887" s="283" t="str">
        <f>IF(E5887="","",VLOOKUP(E5887,[1]PROJECTES!$C$14:$G$5000,5,FALSE))</f>
        <v/>
      </c>
      <c r="E5887" s="79"/>
      <c r="F5887" s="110" t="str">
        <f>IF(I5887="","",VLOOKUP(I5887,[1]PROJECTES!$C$14:$G$5000,2,FALSE))</f>
        <v/>
      </c>
      <c r="G5887" s="112" t="str">
        <f>IF(E5887="","",VLOOKUP(E5887,[1]PROJECTES!$C$14:$G$5000,4,FALSE))</f>
        <v/>
      </c>
      <c r="H5887" s="95"/>
      <c r="I5887" s="113" t="str">
        <f>IF(H5887="","",VLOOKUP(H5887,BD!B$2:C$16,2,FALSE))</f>
        <v/>
      </c>
      <c r="J5887" s="114"/>
      <c r="K5887" s="115" t="str">
        <f t="shared" si="295"/>
        <v/>
      </c>
      <c r="L5887" s="116" t="str">
        <f t="shared" ca="1" si="296"/>
        <v>-</v>
      </c>
      <c r="M5887" s="111" t="str">
        <f>IF(E5887="","",VLOOKUP(E5887,[1]PROJECTES!$C$14:$Z$5000,21,FALSE))</f>
        <v/>
      </c>
      <c r="N5887" s="117"/>
      <c r="O5887" s="118" t="s">
        <v>222</v>
      </c>
      <c r="P5887" s="119"/>
      <c r="Q5887" s="84"/>
      <c r="R5887" s="125"/>
      <c r="S5887" s="268"/>
      <c r="T5887" s="167"/>
    </row>
    <row r="5888" spans="1:20" s="121" customFormat="1" ht="20.100000000000001" customHeight="1" x14ac:dyDescent="0.3">
      <c r="A5888" s="80"/>
      <c r="B5888" s="110" t="str">
        <f>IF(E5888="","",VLOOKUP(E5888,[1]PROJECTES!$C$14:$G$5000,2,FALSE))</f>
        <v/>
      </c>
      <c r="C5888" s="80"/>
      <c r="D5888" s="283" t="str">
        <f>IF(E5888="","",VLOOKUP(E5888,[1]PROJECTES!$C$14:$G$5000,5,FALSE))</f>
        <v/>
      </c>
      <c r="E5888" s="79"/>
      <c r="F5888" s="110" t="str">
        <f>IF(I5888="","",VLOOKUP(I5888,[1]PROJECTES!$C$14:$G$5000,2,FALSE))</f>
        <v/>
      </c>
      <c r="G5888" s="112" t="str">
        <f>IF(E5888="","",VLOOKUP(E5888,[1]PROJECTES!$C$14:$G$5000,4,FALSE))</f>
        <v/>
      </c>
      <c r="H5888" s="95"/>
      <c r="I5888" s="113" t="str">
        <f>IF(H5888="","",VLOOKUP(H5888,BD!B$2:C$16,2,FALSE))</f>
        <v/>
      </c>
      <c r="J5888" s="114"/>
      <c r="K5888" s="115" t="str">
        <f t="shared" si="295"/>
        <v/>
      </c>
      <c r="L5888" s="116" t="str">
        <f t="shared" ca="1" si="296"/>
        <v>-</v>
      </c>
      <c r="M5888" s="111" t="str">
        <f>IF(E5888="","",VLOOKUP(E5888,[1]PROJECTES!$C$14:$Z$5000,21,FALSE))</f>
        <v/>
      </c>
      <c r="N5888" s="117"/>
      <c r="O5888" s="118" t="s">
        <v>222</v>
      </c>
      <c r="P5888" s="119"/>
      <c r="Q5888" s="84"/>
      <c r="R5888" s="125"/>
      <c r="S5888" s="165"/>
      <c r="T5888" s="167"/>
    </row>
    <row r="5889" spans="1:20" s="121" customFormat="1" ht="20.100000000000001" customHeight="1" x14ac:dyDescent="0.3">
      <c r="A5889" s="80"/>
      <c r="B5889" s="110" t="str">
        <f>IF(E5889="","",VLOOKUP(E5889,[1]PROJECTES!$C$14:$G$5000,2,FALSE))</f>
        <v/>
      </c>
      <c r="C5889" s="80"/>
      <c r="D5889" s="283" t="str">
        <f>IF(E5889="","",VLOOKUP(E5889,[1]PROJECTES!$C$14:$G$5000,5,FALSE))</f>
        <v/>
      </c>
      <c r="E5889" s="79"/>
      <c r="F5889" s="110" t="str">
        <f>IF(I5889="","",VLOOKUP(I5889,[1]PROJECTES!$C$14:$G$5000,2,FALSE))</f>
        <v/>
      </c>
      <c r="G5889" s="112" t="str">
        <f>IF(E5889="","",VLOOKUP(E5889,[1]PROJECTES!$C$14:$G$5000,4,FALSE))</f>
        <v/>
      </c>
      <c r="H5889" s="95"/>
      <c r="I5889" s="113" t="str">
        <f>IF(H5889="","",VLOOKUP(H5889,BD!B$2:C$16,2,FALSE))</f>
        <v/>
      </c>
      <c r="J5889" s="114"/>
      <c r="K5889" s="115" t="str">
        <f t="shared" si="295"/>
        <v/>
      </c>
      <c r="L5889" s="116" t="str">
        <f t="shared" ca="1" si="296"/>
        <v>-</v>
      </c>
      <c r="M5889" s="111" t="str">
        <f>IF(E5889="","",VLOOKUP(E5889,[1]PROJECTES!$C$14:$Z$5000,21,FALSE))</f>
        <v/>
      </c>
      <c r="N5889" s="117"/>
      <c r="O5889" s="118" t="s">
        <v>222</v>
      </c>
      <c r="P5889" s="119"/>
      <c r="Q5889" s="84"/>
      <c r="R5889" s="125"/>
      <c r="S5889" s="165"/>
      <c r="T5889" s="167"/>
    </row>
    <row r="5890" spans="1:20" s="121" customFormat="1" ht="20.100000000000001" customHeight="1" x14ac:dyDescent="0.3">
      <c r="A5890" s="80"/>
      <c r="B5890" s="110" t="str">
        <f>IF(E5890="","",VLOOKUP(E5890,[1]PROJECTES!$C$14:$G$5000,2,FALSE))</f>
        <v/>
      </c>
      <c r="C5890" s="80"/>
      <c r="D5890" s="283" t="str">
        <f>IF(E5890="","",VLOOKUP(E5890,[1]PROJECTES!$C$14:$G$5000,5,FALSE))</f>
        <v/>
      </c>
      <c r="E5890" s="79"/>
      <c r="F5890" s="110" t="str">
        <f>IF(I5890="","",VLOOKUP(I5890,[1]PROJECTES!$C$14:$G$5000,2,FALSE))</f>
        <v/>
      </c>
      <c r="G5890" s="112" t="str">
        <f>IF(E5890="","",VLOOKUP(E5890,[1]PROJECTES!$C$14:$G$5000,4,FALSE))</f>
        <v/>
      </c>
      <c r="H5890" s="95"/>
      <c r="I5890" s="113" t="str">
        <f>IF(H5890="","",VLOOKUP(H5890,BD!B$2:C$16,2,FALSE))</f>
        <v/>
      </c>
      <c r="J5890" s="114"/>
      <c r="K5890" s="115" t="str">
        <f t="shared" si="295"/>
        <v/>
      </c>
      <c r="L5890" s="116" t="str">
        <f t="shared" ca="1" si="296"/>
        <v>-</v>
      </c>
      <c r="M5890" s="111" t="str">
        <f>IF(E5890="","",VLOOKUP(E5890,[1]PROJECTES!$C$14:$Z$5000,21,FALSE))</f>
        <v/>
      </c>
      <c r="N5890" s="117"/>
      <c r="O5890" s="118" t="s">
        <v>222</v>
      </c>
      <c r="P5890" s="119"/>
      <c r="Q5890" s="84"/>
      <c r="R5890" s="125"/>
      <c r="S5890" s="165"/>
      <c r="T5890" s="167"/>
    </row>
    <row r="5891" spans="1:20" s="121" customFormat="1" ht="20.100000000000001" customHeight="1" x14ac:dyDescent="0.3">
      <c r="A5891" s="80"/>
      <c r="B5891" s="110" t="str">
        <f>IF(E5891="","",VLOOKUP(E5891,[1]PROJECTES!$C$14:$G$5000,2,FALSE))</f>
        <v/>
      </c>
      <c r="C5891" s="80"/>
      <c r="D5891" s="283" t="str">
        <f>IF(E5891="","",VLOOKUP(E5891,[1]PROJECTES!$C$14:$G$5000,5,FALSE))</f>
        <v/>
      </c>
      <c r="E5891" s="79"/>
      <c r="F5891" s="110" t="str">
        <f>IF(I5891="","",VLOOKUP(I5891,[1]PROJECTES!$C$14:$G$5000,2,FALSE))</f>
        <v/>
      </c>
      <c r="G5891" s="112" t="str">
        <f>IF(E5891="","",VLOOKUP(E5891,[1]PROJECTES!$C$14:$G$5000,4,FALSE))</f>
        <v/>
      </c>
      <c r="H5891" s="95"/>
      <c r="I5891" s="113" t="str">
        <f>IF(H5891="","",VLOOKUP(H5891,BD!B$2:C$16,2,FALSE))</f>
        <v/>
      </c>
      <c r="J5891" s="114"/>
      <c r="K5891" s="115" t="str">
        <f t="shared" si="295"/>
        <v/>
      </c>
      <c r="L5891" s="116" t="str">
        <f t="shared" ca="1" si="296"/>
        <v>-</v>
      </c>
      <c r="M5891" s="111" t="str">
        <f>IF(E5891="","",VLOOKUP(E5891,[1]PROJECTES!$C$14:$Z$5000,21,FALSE))</f>
        <v/>
      </c>
      <c r="N5891" s="117"/>
      <c r="O5891" s="118" t="s">
        <v>222</v>
      </c>
      <c r="P5891" s="119"/>
      <c r="Q5891" s="84"/>
      <c r="R5891" s="125"/>
      <c r="S5891" s="165"/>
      <c r="T5891" s="167"/>
    </row>
    <row r="5892" spans="1:20" s="121" customFormat="1" ht="20.100000000000001" customHeight="1" x14ac:dyDescent="0.3">
      <c r="A5892" s="80"/>
      <c r="B5892" s="110" t="str">
        <f>IF(E5892="","",VLOOKUP(E5892,[1]PROJECTES!$C$14:$G$5000,2,FALSE))</f>
        <v/>
      </c>
      <c r="C5892" s="80"/>
      <c r="D5892" s="283" t="str">
        <f>IF(E5892="","",VLOOKUP(E5892,[1]PROJECTES!$C$14:$G$5000,5,FALSE))</f>
        <v/>
      </c>
      <c r="E5892" s="79"/>
      <c r="F5892" s="110" t="str">
        <f>IF(I5892="","",VLOOKUP(I5892,[1]PROJECTES!$C$14:$G$5000,2,FALSE))</f>
        <v/>
      </c>
      <c r="G5892" s="112" t="str">
        <f>IF(E5892="","",VLOOKUP(E5892,[1]PROJECTES!$C$14:$G$5000,4,FALSE))</f>
        <v/>
      </c>
      <c r="H5892" s="95"/>
      <c r="I5892" s="113" t="str">
        <f>IF(H5892="","",VLOOKUP(H5892,BD!B$2:C$16,2,FALSE))</f>
        <v/>
      </c>
      <c r="J5892" s="114"/>
      <c r="K5892" s="115" t="str">
        <f t="shared" si="295"/>
        <v/>
      </c>
      <c r="L5892" s="116" t="str">
        <f t="shared" ca="1" si="296"/>
        <v>-</v>
      </c>
      <c r="M5892" s="111" t="str">
        <f>IF(E5892="","",VLOOKUP(E5892,[1]PROJECTES!$C$14:$Z$5000,21,FALSE))</f>
        <v/>
      </c>
      <c r="N5892" s="117"/>
      <c r="O5892" s="118" t="s">
        <v>222</v>
      </c>
      <c r="P5892" s="119"/>
      <c r="Q5892" s="84"/>
      <c r="R5892" s="125"/>
      <c r="S5892" s="165"/>
      <c r="T5892" s="167"/>
    </row>
    <row r="5893" spans="1:20" s="121" customFormat="1" ht="20.100000000000001" customHeight="1" x14ac:dyDescent="0.3">
      <c r="A5893" s="80"/>
      <c r="B5893" s="110" t="str">
        <f>IF(E5893="","",VLOOKUP(E5893,[1]PROJECTES!$C$14:$G$5000,2,FALSE))</f>
        <v/>
      </c>
      <c r="C5893" s="80"/>
      <c r="D5893" s="283" t="str">
        <f>IF(E5893="","",VLOOKUP(E5893,[1]PROJECTES!$C$14:$G$5000,5,FALSE))</f>
        <v/>
      </c>
      <c r="E5893" s="79"/>
      <c r="F5893" s="110" t="str">
        <f>IF(I5893="","",VLOOKUP(I5893,[1]PROJECTES!$C$14:$G$5000,2,FALSE))</f>
        <v/>
      </c>
      <c r="G5893" s="112" t="str">
        <f>IF(E5893="","",VLOOKUP(E5893,[1]PROJECTES!$C$14:$G$5000,4,FALSE))</f>
        <v/>
      </c>
      <c r="H5893" s="95"/>
      <c r="I5893" s="113" t="str">
        <f>IF(H5893="","",VLOOKUP(H5893,BD!B$2:C$16,2,FALSE))</f>
        <v/>
      </c>
      <c r="J5893" s="114"/>
      <c r="K5893" s="115" t="str">
        <f t="shared" si="295"/>
        <v/>
      </c>
      <c r="L5893" s="116" t="str">
        <f t="shared" ca="1" si="296"/>
        <v>-</v>
      </c>
      <c r="M5893" s="111" t="str">
        <f>IF(E5893="","",VLOOKUP(E5893,[1]PROJECTES!$C$14:$Z$5000,21,FALSE))</f>
        <v/>
      </c>
      <c r="N5893" s="117"/>
      <c r="O5893" s="118" t="s">
        <v>222</v>
      </c>
      <c r="P5893" s="119"/>
      <c r="Q5893" s="84"/>
      <c r="R5893" s="125"/>
      <c r="S5893" s="165"/>
      <c r="T5893" s="167"/>
    </row>
    <row r="5894" spans="1:20" s="121" customFormat="1" ht="20.100000000000001" customHeight="1" x14ac:dyDescent="0.3">
      <c r="A5894" s="80"/>
      <c r="B5894" s="110" t="str">
        <f>IF(E5894="","",VLOOKUP(E5894,[1]PROJECTES!$C$14:$G$5000,2,FALSE))</f>
        <v/>
      </c>
      <c r="C5894" s="80"/>
      <c r="D5894" s="283" t="str">
        <f>IF(E5894="","",VLOOKUP(E5894,[1]PROJECTES!$C$14:$G$5000,5,FALSE))</f>
        <v/>
      </c>
      <c r="E5894" s="79"/>
      <c r="F5894" s="110" t="str">
        <f>IF(I5894="","",VLOOKUP(I5894,[1]PROJECTES!$C$14:$G$5000,2,FALSE))</f>
        <v/>
      </c>
      <c r="G5894" s="112" t="str">
        <f>IF(E5894="","",VLOOKUP(E5894,[1]PROJECTES!$C$14:$G$5000,4,FALSE))</f>
        <v/>
      </c>
      <c r="H5894" s="95"/>
      <c r="I5894" s="113" t="str">
        <f>IF(H5894="","",VLOOKUP(H5894,BD!B$2:C$16,2,FALSE))</f>
        <v/>
      </c>
      <c r="J5894" s="114"/>
      <c r="K5894" s="115" t="str">
        <f t="shared" si="295"/>
        <v/>
      </c>
      <c r="L5894" s="116" t="str">
        <f t="shared" ca="1" si="296"/>
        <v>-</v>
      </c>
      <c r="M5894" s="111" t="str">
        <f>IF(E5894="","",VLOOKUP(E5894,[1]PROJECTES!$C$14:$Z$5000,21,FALSE))</f>
        <v/>
      </c>
      <c r="N5894" s="117"/>
      <c r="O5894" s="118" t="s">
        <v>222</v>
      </c>
      <c r="P5894" s="119"/>
      <c r="Q5894" s="84"/>
      <c r="R5894" s="125"/>
      <c r="S5894" s="165"/>
      <c r="T5894" s="167"/>
    </row>
    <row r="5895" spans="1:20" s="121" customFormat="1" ht="20.100000000000001" customHeight="1" x14ac:dyDescent="0.3">
      <c r="A5895" s="80"/>
      <c r="B5895" s="110" t="str">
        <f>IF(E5895="","",VLOOKUP(E5895,[1]PROJECTES!$C$14:$G$5000,2,FALSE))</f>
        <v/>
      </c>
      <c r="C5895" s="80"/>
      <c r="D5895" s="283" t="str">
        <f>IF(E5895="","",VLOOKUP(E5895,[1]PROJECTES!$C$14:$G$5000,5,FALSE))</f>
        <v/>
      </c>
      <c r="E5895" s="79"/>
      <c r="F5895" s="110" t="str">
        <f>IF(I5895="","",VLOOKUP(I5895,[1]PROJECTES!$C$14:$G$5000,2,FALSE))</f>
        <v/>
      </c>
      <c r="G5895" s="112" t="str">
        <f>IF(E5895="","",VLOOKUP(E5895,[1]PROJECTES!$C$14:$G$5000,4,FALSE))</f>
        <v/>
      </c>
      <c r="H5895" s="95"/>
      <c r="I5895" s="113" t="str">
        <f>IF(H5895="","",VLOOKUP(H5895,BD!B$2:C$16,2,FALSE))</f>
        <v/>
      </c>
      <c r="J5895" s="114"/>
      <c r="K5895" s="115" t="str">
        <f t="shared" si="295"/>
        <v/>
      </c>
      <c r="L5895" s="116" t="str">
        <f t="shared" ca="1" si="296"/>
        <v>-</v>
      </c>
      <c r="M5895" s="111" t="str">
        <f>IF(E5895="","",VLOOKUP(E5895,[1]PROJECTES!$C$14:$Z$5000,21,FALSE))</f>
        <v/>
      </c>
      <c r="N5895" s="117"/>
      <c r="O5895" s="118" t="s">
        <v>222</v>
      </c>
      <c r="P5895" s="119"/>
      <c r="Q5895" s="84"/>
      <c r="R5895" s="125"/>
      <c r="S5895" s="165"/>
      <c r="T5895" s="167"/>
    </row>
    <row r="5896" spans="1:20" s="121" customFormat="1" ht="20.100000000000001" customHeight="1" x14ac:dyDescent="0.3">
      <c r="A5896" s="80"/>
      <c r="B5896" s="110" t="str">
        <f>IF(E5896="","",VLOOKUP(E5896,[1]PROJECTES!$C$14:$G$5000,2,FALSE))</f>
        <v/>
      </c>
      <c r="C5896" s="80"/>
      <c r="D5896" s="283" t="str">
        <f>IF(E5896="","",VLOOKUP(E5896,[1]PROJECTES!$C$14:$G$5000,5,FALSE))</f>
        <v/>
      </c>
      <c r="E5896" s="79"/>
      <c r="F5896" s="110" t="str">
        <f>IF(I5896="","",VLOOKUP(I5896,[1]PROJECTES!$C$14:$G$5000,2,FALSE))</f>
        <v/>
      </c>
      <c r="G5896" s="112" t="str">
        <f>IF(E5896="","",VLOOKUP(E5896,[1]PROJECTES!$C$14:$G$5000,4,FALSE))</f>
        <v/>
      </c>
      <c r="H5896" s="95"/>
      <c r="I5896" s="113" t="str">
        <f>IF(H5896="","",VLOOKUP(H5896,BD!B$2:C$16,2,FALSE))</f>
        <v/>
      </c>
      <c r="J5896" s="114"/>
      <c r="K5896" s="115" t="str">
        <f t="shared" si="295"/>
        <v/>
      </c>
      <c r="L5896" s="116" t="str">
        <f t="shared" ca="1" si="296"/>
        <v>-</v>
      </c>
      <c r="M5896" s="111" t="str">
        <f>IF(E5896="","",VLOOKUP(E5896,[1]PROJECTES!$C$14:$Z$5000,21,FALSE))</f>
        <v/>
      </c>
      <c r="N5896" s="117"/>
      <c r="O5896" s="118" t="s">
        <v>222</v>
      </c>
      <c r="P5896" s="119"/>
      <c r="Q5896" s="84"/>
      <c r="R5896" s="125"/>
      <c r="S5896" s="165"/>
      <c r="T5896" s="167"/>
    </row>
    <row r="5897" spans="1:20" s="121" customFormat="1" ht="20.100000000000001" customHeight="1" x14ac:dyDescent="0.3">
      <c r="A5897" s="80"/>
      <c r="B5897" s="110" t="str">
        <f>IF(E5897="","",VLOOKUP(E5897,[1]PROJECTES!$C$14:$G$5000,2,FALSE))</f>
        <v/>
      </c>
      <c r="C5897" s="80"/>
      <c r="D5897" s="283" t="str">
        <f>IF(E5897="","",VLOOKUP(E5897,[1]PROJECTES!$C$14:$G$5000,5,FALSE))</f>
        <v/>
      </c>
      <c r="E5897" s="79"/>
      <c r="F5897" s="110" t="str">
        <f>IF(I5897="","",VLOOKUP(I5897,[1]PROJECTES!$C$14:$G$5000,2,FALSE))</f>
        <v/>
      </c>
      <c r="G5897" s="112" t="str">
        <f>IF(E5897="","",VLOOKUP(E5897,[1]PROJECTES!$C$14:$G$5000,4,FALSE))</f>
        <v/>
      </c>
      <c r="H5897" s="95"/>
      <c r="I5897" s="113" t="str">
        <f>IF(H5897="","",VLOOKUP(H5897,BD!B$2:C$16,2,FALSE))</f>
        <v/>
      </c>
      <c r="J5897" s="114"/>
      <c r="K5897" s="115" t="str">
        <f t="shared" si="295"/>
        <v/>
      </c>
      <c r="L5897" s="116" t="str">
        <f t="shared" ca="1" si="296"/>
        <v>-</v>
      </c>
      <c r="M5897" s="111" t="str">
        <f>IF(E5897="","",VLOOKUP(E5897,[1]PROJECTES!$C$14:$Z$5000,21,FALSE))</f>
        <v/>
      </c>
      <c r="N5897" s="117"/>
      <c r="O5897" s="118" t="s">
        <v>222</v>
      </c>
      <c r="P5897" s="119"/>
      <c r="Q5897" s="84"/>
      <c r="R5897" s="125"/>
      <c r="S5897" s="165"/>
      <c r="T5897" s="167"/>
    </row>
    <row r="5898" spans="1:20" s="121" customFormat="1" ht="20.100000000000001" customHeight="1" x14ac:dyDescent="0.3">
      <c r="A5898" s="80"/>
      <c r="B5898" s="110" t="str">
        <f>IF(E5898="","",VLOOKUP(E5898,[1]PROJECTES!$C$14:$G$5000,2,FALSE))</f>
        <v/>
      </c>
      <c r="C5898" s="80"/>
      <c r="D5898" s="283" t="str">
        <f>IF(E5898="","",VLOOKUP(E5898,[1]PROJECTES!$C$14:$G$5000,5,FALSE))</f>
        <v/>
      </c>
      <c r="E5898" s="79"/>
      <c r="F5898" s="110" t="str">
        <f>IF(I5898="","",VLOOKUP(I5898,[1]PROJECTES!$C$14:$G$5000,2,FALSE))</f>
        <v/>
      </c>
      <c r="G5898" s="112" t="str">
        <f>IF(E5898="","",VLOOKUP(E5898,[1]PROJECTES!$C$14:$G$5000,4,FALSE))</f>
        <v/>
      </c>
      <c r="H5898" s="95"/>
      <c r="I5898" s="113" t="str">
        <f>IF(H5898="","",VLOOKUP(H5898,BD!B$2:C$16,2,FALSE))</f>
        <v/>
      </c>
      <c r="J5898" s="114"/>
      <c r="K5898" s="115" t="str">
        <f t="shared" si="295"/>
        <v/>
      </c>
      <c r="L5898" s="116" t="str">
        <f t="shared" ca="1" si="296"/>
        <v>-</v>
      </c>
      <c r="M5898" s="111" t="str">
        <f>IF(E5898="","",VLOOKUP(E5898,[1]PROJECTES!$C$14:$Z$5000,21,FALSE))</f>
        <v/>
      </c>
      <c r="N5898" s="117"/>
      <c r="O5898" s="118" t="s">
        <v>222</v>
      </c>
      <c r="P5898" s="119"/>
      <c r="Q5898" s="84"/>
      <c r="R5898" s="125"/>
      <c r="S5898" s="165"/>
      <c r="T5898" s="167"/>
    </row>
    <row r="5899" spans="1:20" s="121" customFormat="1" ht="20.100000000000001" customHeight="1" x14ac:dyDescent="0.3">
      <c r="A5899" s="80"/>
      <c r="B5899" s="110" t="str">
        <f>IF(E5899="","",VLOOKUP(E5899,[1]PROJECTES!$C$14:$G$5000,2,FALSE))</f>
        <v/>
      </c>
      <c r="C5899" s="80"/>
      <c r="D5899" s="283" t="str">
        <f>IF(E5899="","",VLOOKUP(E5899,[1]PROJECTES!$C$14:$G$5000,5,FALSE))</f>
        <v/>
      </c>
      <c r="E5899" s="79"/>
      <c r="F5899" s="110" t="str">
        <f>IF(I5899="","",VLOOKUP(I5899,[1]PROJECTES!$C$14:$G$5000,2,FALSE))</f>
        <v/>
      </c>
      <c r="G5899" s="112" t="str">
        <f>IF(E5899="","",VLOOKUP(E5899,[1]PROJECTES!$C$14:$G$5000,4,FALSE))</f>
        <v/>
      </c>
      <c r="H5899" s="95"/>
      <c r="I5899" s="113" t="str">
        <f>IF(H5899="","",VLOOKUP(H5899,BD!B$2:C$16,2,FALSE))</f>
        <v/>
      </c>
      <c r="J5899" s="114"/>
      <c r="K5899" s="115" t="str">
        <f t="shared" si="295"/>
        <v/>
      </c>
      <c r="L5899" s="116" t="str">
        <f t="shared" ca="1" si="296"/>
        <v>-</v>
      </c>
      <c r="M5899" s="111" t="str">
        <f>IF(E5899="","",VLOOKUP(E5899,[1]PROJECTES!$C$14:$Z$5000,21,FALSE))</f>
        <v/>
      </c>
      <c r="N5899" s="117"/>
      <c r="O5899" s="118" t="s">
        <v>222</v>
      </c>
      <c r="P5899" s="119"/>
      <c r="Q5899" s="84"/>
      <c r="R5899" s="125"/>
      <c r="S5899" s="165"/>
      <c r="T5899" s="167"/>
    </row>
    <row r="5900" spans="1:20" s="121" customFormat="1" ht="20.100000000000001" customHeight="1" x14ac:dyDescent="0.3">
      <c r="A5900" s="80"/>
      <c r="B5900" s="110" t="str">
        <f>IF(E5900="","",VLOOKUP(E5900,[1]PROJECTES!$C$14:$G$5000,2,FALSE))</f>
        <v/>
      </c>
      <c r="C5900" s="80"/>
      <c r="D5900" s="283" t="str">
        <f>IF(E5900="","",VLOOKUP(E5900,[1]PROJECTES!$C$14:$G$5000,5,FALSE))</f>
        <v/>
      </c>
      <c r="E5900" s="79"/>
      <c r="F5900" s="110" t="str">
        <f>IF(I5900="","",VLOOKUP(I5900,[1]PROJECTES!$C$14:$G$5000,2,FALSE))</f>
        <v/>
      </c>
      <c r="G5900" s="112" t="str">
        <f>IF(E5900="","",VLOOKUP(E5900,[1]PROJECTES!$C$14:$G$5000,4,FALSE))</f>
        <v/>
      </c>
      <c r="H5900" s="95"/>
      <c r="I5900" s="113" t="str">
        <f>IF(H5900="","",VLOOKUP(H5900,BD!B$2:C$16,2,FALSE))</f>
        <v/>
      </c>
      <c r="J5900" s="114"/>
      <c r="K5900" s="115" t="str">
        <f t="shared" si="295"/>
        <v/>
      </c>
      <c r="L5900" s="116" t="str">
        <f t="shared" ca="1" si="296"/>
        <v>-</v>
      </c>
      <c r="M5900" s="111" t="str">
        <f>IF(E5900="","",VLOOKUP(E5900,[1]PROJECTES!$C$14:$Z$5000,21,FALSE))</f>
        <v/>
      </c>
      <c r="N5900" s="117"/>
      <c r="O5900" s="118" t="s">
        <v>222</v>
      </c>
      <c r="P5900" s="119"/>
      <c r="Q5900" s="84"/>
      <c r="R5900" s="125"/>
      <c r="S5900" s="165"/>
      <c r="T5900" s="167"/>
    </row>
    <row r="5901" spans="1:20" s="121" customFormat="1" ht="20.100000000000001" customHeight="1" x14ac:dyDescent="0.3">
      <c r="A5901" s="80"/>
      <c r="B5901" s="110" t="str">
        <f>IF(E5901="","",VLOOKUP(E5901,[1]PROJECTES!$C$14:$G$5000,2,FALSE))</f>
        <v/>
      </c>
      <c r="C5901" s="80"/>
      <c r="D5901" s="283" t="str">
        <f>IF(E5901="","",VLOOKUP(E5901,[1]PROJECTES!$C$14:$G$5000,5,FALSE))</f>
        <v/>
      </c>
      <c r="E5901" s="79"/>
      <c r="F5901" s="110" t="str">
        <f>IF(I5901="","",VLOOKUP(I5901,[1]PROJECTES!$C$14:$G$5000,2,FALSE))</f>
        <v/>
      </c>
      <c r="G5901" s="112" t="str">
        <f>IF(E5901="","",VLOOKUP(E5901,[1]PROJECTES!$C$14:$G$5000,4,FALSE))</f>
        <v/>
      </c>
      <c r="H5901" s="95"/>
      <c r="I5901" s="113" t="str">
        <f>IF(H5901="","",VLOOKUP(H5901,BD!B$2:C$16,2,FALSE))</f>
        <v/>
      </c>
      <c r="J5901" s="114"/>
      <c r="K5901" s="115" t="str">
        <f t="shared" si="295"/>
        <v/>
      </c>
      <c r="L5901" s="116" t="str">
        <f t="shared" ca="1" si="296"/>
        <v>-</v>
      </c>
      <c r="M5901" s="111" t="str">
        <f>IF(E5901="","",VLOOKUP(E5901,[1]PROJECTES!$C$14:$Z$5000,21,FALSE))</f>
        <v/>
      </c>
      <c r="N5901" s="117"/>
      <c r="O5901" s="118" t="s">
        <v>222</v>
      </c>
      <c r="P5901" s="119"/>
      <c r="Q5901" s="84"/>
      <c r="R5901" s="125"/>
      <c r="S5901" s="165"/>
      <c r="T5901" s="167"/>
    </row>
    <row r="5902" spans="1:20" s="121" customFormat="1" ht="20.100000000000001" customHeight="1" x14ac:dyDescent="0.3">
      <c r="A5902" s="80"/>
      <c r="B5902" s="110" t="str">
        <f>IF(E5902="","",VLOOKUP(E5902,[1]PROJECTES!$C$14:$G$5000,2,FALSE))</f>
        <v/>
      </c>
      <c r="C5902" s="80"/>
      <c r="D5902" s="283" t="str">
        <f>IF(E5902="","",VLOOKUP(E5902,[1]PROJECTES!$C$14:$G$5000,5,FALSE))</f>
        <v/>
      </c>
      <c r="E5902" s="79"/>
      <c r="F5902" s="110" t="str">
        <f>IF(I5902="","",VLOOKUP(I5902,[1]PROJECTES!$C$14:$G$5000,2,FALSE))</f>
        <v/>
      </c>
      <c r="G5902" s="112" t="str">
        <f>IF(E5902="","",VLOOKUP(E5902,[1]PROJECTES!$C$14:$G$5000,4,FALSE))</f>
        <v/>
      </c>
      <c r="H5902" s="95"/>
      <c r="I5902" s="113" t="str">
        <f>IF(H5902="","",VLOOKUP(H5902,BD!B$2:C$16,2,FALSE))</f>
        <v/>
      </c>
      <c r="J5902" s="114"/>
      <c r="K5902" s="115" t="str">
        <f t="shared" ref="K5902:K5964" si="297">IF(J5902="","",WEEKNUM(J5902,2)-0)</f>
        <v/>
      </c>
      <c r="L5902" s="116" t="str">
        <f t="shared" ca="1" si="296"/>
        <v>-</v>
      </c>
      <c r="M5902" s="111" t="str">
        <f>IF(E5902="","",VLOOKUP(E5902,[1]PROJECTES!$C$14:$Z$5000,21,FALSE))</f>
        <v/>
      </c>
      <c r="N5902" s="117"/>
      <c r="O5902" s="118" t="s">
        <v>222</v>
      </c>
      <c r="P5902" s="119"/>
      <c r="Q5902" s="84"/>
      <c r="R5902" s="125"/>
      <c r="S5902" s="165"/>
      <c r="T5902" s="167"/>
    </row>
    <row r="5903" spans="1:20" s="121" customFormat="1" ht="20.100000000000001" customHeight="1" x14ac:dyDescent="0.3">
      <c r="A5903" s="80"/>
      <c r="B5903" s="110" t="str">
        <f>IF(E5903="","",VLOOKUP(E5903,[1]PROJECTES!$C$14:$G$5000,2,FALSE))</f>
        <v/>
      </c>
      <c r="C5903" s="80"/>
      <c r="D5903" s="283" t="str">
        <f>IF(E5903="","",VLOOKUP(E5903,[1]PROJECTES!$C$14:$G$5000,5,FALSE))</f>
        <v/>
      </c>
      <c r="E5903" s="79"/>
      <c r="F5903" s="110" t="str">
        <f>IF(I5903="","",VLOOKUP(I5903,[1]PROJECTES!$C$14:$G$5000,2,FALSE))</f>
        <v/>
      </c>
      <c r="G5903" s="112" t="str">
        <f>IF(E5903="","",VLOOKUP(E5903,[1]PROJECTES!$C$14:$G$5000,4,FALSE))</f>
        <v/>
      </c>
      <c r="H5903" s="95"/>
      <c r="I5903" s="113" t="str">
        <f>IF(H5903="","",VLOOKUP(H5903,BD!B$2:C$16,2,FALSE))</f>
        <v/>
      </c>
      <c r="J5903" s="114"/>
      <c r="K5903" s="115" t="str">
        <f t="shared" si="297"/>
        <v/>
      </c>
      <c r="L5903" s="116" t="str">
        <f t="shared" ca="1" si="296"/>
        <v>-</v>
      </c>
      <c r="M5903" s="111" t="str">
        <f>IF(E5903="","",VLOOKUP(E5903,[1]PROJECTES!$C$14:$Z$5000,21,FALSE))</f>
        <v/>
      </c>
      <c r="N5903" s="117"/>
      <c r="O5903" s="118" t="s">
        <v>222</v>
      </c>
      <c r="P5903" s="119"/>
      <c r="Q5903" s="84"/>
      <c r="R5903" s="125"/>
      <c r="S5903" s="165"/>
      <c r="T5903" s="167"/>
    </row>
    <row r="5904" spans="1:20" s="121" customFormat="1" ht="20.100000000000001" customHeight="1" x14ac:dyDescent="0.3">
      <c r="A5904" s="80"/>
      <c r="B5904" s="110" t="str">
        <f>IF(E5904="","",VLOOKUP(E5904,[1]PROJECTES!$C$14:$G$5000,2,FALSE))</f>
        <v/>
      </c>
      <c r="C5904" s="80"/>
      <c r="D5904" s="283" t="str">
        <f>IF(E5904="","",VLOOKUP(E5904,[1]PROJECTES!$C$14:$G$5000,5,FALSE))</f>
        <v/>
      </c>
      <c r="E5904" s="79"/>
      <c r="F5904" s="110" t="str">
        <f>IF(I5904="","",VLOOKUP(I5904,[1]PROJECTES!$C$14:$G$5000,2,FALSE))</f>
        <v/>
      </c>
      <c r="G5904" s="112" t="str">
        <f>IF(E5904="","",VLOOKUP(E5904,[1]PROJECTES!$C$14:$G$5000,4,FALSE))</f>
        <v/>
      </c>
      <c r="H5904" s="95"/>
      <c r="I5904" s="113" t="str">
        <f>IF(H5904="","",VLOOKUP(H5904,BD!B$2:C$16,2,FALSE))</f>
        <v/>
      </c>
      <c r="J5904" s="114"/>
      <c r="K5904" s="115" t="str">
        <f t="shared" si="297"/>
        <v/>
      </c>
      <c r="L5904" s="116" t="str">
        <f t="shared" ca="1" si="296"/>
        <v>-</v>
      </c>
      <c r="M5904" s="111" t="str">
        <f>IF(E5904="","",VLOOKUP(E5904,[1]PROJECTES!$C$14:$Z$5000,21,FALSE))</f>
        <v/>
      </c>
      <c r="N5904" s="117"/>
      <c r="O5904" s="118" t="s">
        <v>222</v>
      </c>
      <c r="P5904" s="119"/>
      <c r="Q5904" s="84"/>
      <c r="R5904" s="125"/>
      <c r="S5904" s="165"/>
      <c r="T5904" s="167"/>
    </row>
    <row r="5905" spans="1:20" s="121" customFormat="1" ht="20.100000000000001" customHeight="1" x14ac:dyDescent="0.3">
      <c r="A5905" s="80"/>
      <c r="B5905" s="110" t="str">
        <f>IF(E5905="","",VLOOKUP(E5905,[1]PROJECTES!$C$14:$G$5000,2,FALSE))</f>
        <v/>
      </c>
      <c r="C5905" s="80"/>
      <c r="D5905" s="283" t="str">
        <f>IF(E5905="","",VLOOKUP(E5905,[1]PROJECTES!$C$14:$G$5000,5,FALSE))</f>
        <v/>
      </c>
      <c r="E5905" s="79"/>
      <c r="F5905" s="110" t="str">
        <f>IF(I5905="","",VLOOKUP(I5905,[1]PROJECTES!$C$14:$G$5000,2,FALSE))</f>
        <v/>
      </c>
      <c r="G5905" s="112" t="str">
        <f>IF(E5905="","",VLOOKUP(E5905,[1]PROJECTES!$C$14:$G$5000,4,FALSE))</f>
        <v/>
      </c>
      <c r="H5905" s="95"/>
      <c r="I5905" s="113" t="str">
        <f>IF(H5905="","",VLOOKUP(H5905,BD!B$2:C$16,2,FALSE))</f>
        <v/>
      </c>
      <c r="J5905" s="114"/>
      <c r="K5905" s="115" t="str">
        <f t="shared" si="297"/>
        <v/>
      </c>
      <c r="L5905" s="116" t="str">
        <f t="shared" ca="1" si="296"/>
        <v>-</v>
      </c>
      <c r="M5905" s="111" t="str">
        <f>IF(E5905="","",VLOOKUP(E5905,[1]PROJECTES!$C$14:$Z$5000,21,FALSE))</f>
        <v/>
      </c>
      <c r="N5905" s="117"/>
      <c r="O5905" s="118" t="s">
        <v>222</v>
      </c>
      <c r="P5905" s="119"/>
      <c r="Q5905" s="84"/>
      <c r="R5905" s="125"/>
      <c r="S5905" s="165"/>
      <c r="T5905" s="167"/>
    </row>
    <row r="5906" spans="1:20" s="121" customFormat="1" ht="20.100000000000001" customHeight="1" x14ac:dyDescent="0.3">
      <c r="A5906" s="80"/>
      <c r="B5906" s="110" t="str">
        <f>IF(E5906="","",VLOOKUP(E5906,[1]PROJECTES!$C$14:$G$5000,2,FALSE))</f>
        <v/>
      </c>
      <c r="C5906" s="80"/>
      <c r="D5906" s="283" t="str">
        <f>IF(E5906="","",VLOOKUP(E5906,[1]PROJECTES!$C$14:$G$5000,5,FALSE))</f>
        <v/>
      </c>
      <c r="E5906" s="79"/>
      <c r="F5906" s="110" t="str">
        <f>IF(I5906="","",VLOOKUP(I5906,[1]PROJECTES!$C$14:$G$5000,2,FALSE))</f>
        <v/>
      </c>
      <c r="G5906" s="112" t="str">
        <f>IF(E5906="","",VLOOKUP(E5906,[1]PROJECTES!$C$14:$G$5000,4,FALSE))</f>
        <v/>
      </c>
      <c r="H5906" s="95"/>
      <c r="I5906" s="113" t="str">
        <f>IF(H5906="","",VLOOKUP(H5906,BD!B$2:C$16,2,FALSE))</f>
        <v/>
      </c>
      <c r="J5906" s="114"/>
      <c r="K5906" s="115" t="str">
        <f t="shared" si="297"/>
        <v/>
      </c>
      <c r="L5906" s="116" t="str">
        <f t="shared" ca="1" si="296"/>
        <v>-</v>
      </c>
      <c r="M5906" s="111" t="str">
        <f>IF(E5906="","",VLOOKUP(E5906,[1]PROJECTES!$C$14:$Z$5000,21,FALSE))</f>
        <v/>
      </c>
      <c r="N5906" s="117"/>
      <c r="O5906" s="118" t="s">
        <v>222</v>
      </c>
      <c r="P5906" s="119"/>
      <c r="Q5906" s="84"/>
      <c r="R5906" s="123"/>
      <c r="S5906" s="165"/>
      <c r="T5906" s="167"/>
    </row>
    <row r="5907" spans="1:20" s="121" customFormat="1" ht="20.100000000000001" customHeight="1" x14ac:dyDescent="0.3">
      <c r="A5907" s="80"/>
      <c r="B5907" s="110" t="str">
        <f>IF(E5907="","",VLOOKUP(E5907,[1]PROJECTES!$C$14:$G$5000,2,FALSE))</f>
        <v/>
      </c>
      <c r="C5907" s="80"/>
      <c r="D5907" s="283" t="str">
        <f>IF(E5907="","",VLOOKUP(E5907,[1]PROJECTES!$C$14:$G$5000,5,FALSE))</f>
        <v/>
      </c>
      <c r="E5907" s="79"/>
      <c r="F5907" s="110" t="str">
        <f>IF(I5907="","",VLOOKUP(I5907,[1]PROJECTES!$C$14:$G$5000,2,FALSE))</f>
        <v/>
      </c>
      <c r="G5907" s="112" t="str">
        <f>IF(E5907="","",VLOOKUP(E5907,[1]PROJECTES!$C$14:$G$5000,4,FALSE))</f>
        <v/>
      </c>
      <c r="H5907" s="95"/>
      <c r="I5907" s="113" t="str">
        <f>IF(H5907="","",VLOOKUP(H5907,BD!B$2:C$16,2,FALSE))</f>
        <v/>
      </c>
      <c r="J5907" s="114"/>
      <c r="K5907" s="115" t="str">
        <f t="shared" si="297"/>
        <v/>
      </c>
      <c r="L5907" s="116" t="str">
        <f t="shared" ref="L5907:L5969" ca="1" si="298">IF(M5907="","-",IF(G5907="TA","-",+M5907-TODAY()))</f>
        <v>-</v>
      </c>
      <c r="M5907" s="111" t="str">
        <f>IF(E5907="","",VLOOKUP(E5907,[1]PROJECTES!$C$14:$Z$5000,21,FALSE))</f>
        <v/>
      </c>
      <c r="N5907" s="117"/>
      <c r="O5907" s="118" t="s">
        <v>222</v>
      </c>
      <c r="P5907" s="119"/>
      <c r="Q5907" s="84"/>
      <c r="R5907" s="125"/>
      <c r="S5907" s="165"/>
      <c r="T5907" s="167"/>
    </row>
    <row r="5908" spans="1:20" s="121" customFormat="1" ht="20.100000000000001" customHeight="1" x14ac:dyDescent="0.3">
      <c r="A5908" s="80"/>
      <c r="B5908" s="110" t="str">
        <f>IF(E5908="","",VLOOKUP(E5908,[1]PROJECTES!$C$14:$G$5000,2,FALSE))</f>
        <v/>
      </c>
      <c r="C5908" s="80"/>
      <c r="D5908" s="283" t="str">
        <f>IF(E5908="","",VLOOKUP(E5908,[1]PROJECTES!$C$14:$G$5000,5,FALSE))</f>
        <v/>
      </c>
      <c r="E5908" s="79"/>
      <c r="F5908" s="110" t="str">
        <f>IF(I5908="","",VLOOKUP(I5908,[1]PROJECTES!$C$14:$G$5000,2,FALSE))</f>
        <v/>
      </c>
      <c r="G5908" s="112" t="str">
        <f>IF(E5908="","",VLOOKUP(E5908,[1]PROJECTES!$C$14:$G$5000,4,FALSE))</f>
        <v/>
      </c>
      <c r="H5908" s="95"/>
      <c r="I5908" s="113" t="str">
        <f>IF(H5908="","",VLOOKUP(H5908,BD!B$2:C$16,2,FALSE))</f>
        <v/>
      </c>
      <c r="J5908" s="114"/>
      <c r="K5908" s="115" t="str">
        <f t="shared" si="297"/>
        <v/>
      </c>
      <c r="L5908" s="116" t="str">
        <f t="shared" ca="1" si="298"/>
        <v>-</v>
      </c>
      <c r="M5908" s="111" t="str">
        <f>IF(E5908="","",VLOOKUP(E5908,[1]PROJECTES!$C$14:$Z$5000,21,FALSE))</f>
        <v/>
      </c>
      <c r="N5908" s="117"/>
      <c r="O5908" s="118" t="s">
        <v>222</v>
      </c>
      <c r="P5908" s="119"/>
      <c r="Q5908" s="84"/>
      <c r="R5908" s="125"/>
      <c r="S5908" s="165"/>
      <c r="T5908" s="167"/>
    </row>
    <row r="5909" spans="1:20" s="121" customFormat="1" ht="20.100000000000001" customHeight="1" x14ac:dyDescent="0.3">
      <c r="A5909" s="80"/>
      <c r="B5909" s="110" t="str">
        <f>IF(E5909="","",VLOOKUP(E5909,[1]PROJECTES!$C$14:$G$5000,2,FALSE))</f>
        <v/>
      </c>
      <c r="C5909" s="80"/>
      <c r="D5909" s="283" t="str">
        <f>IF(E5909="","",VLOOKUP(E5909,[1]PROJECTES!$C$14:$G$5000,5,FALSE))</f>
        <v/>
      </c>
      <c r="E5909" s="79"/>
      <c r="F5909" s="110" t="str">
        <f>IF(I5909="","",VLOOKUP(I5909,[1]PROJECTES!$C$14:$G$5000,2,FALSE))</f>
        <v/>
      </c>
      <c r="G5909" s="112" t="str">
        <f>IF(E5909="","",VLOOKUP(E5909,[1]PROJECTES!$C$14:$G$5000,4,FALSE))</f>
        <v/>
      </c>
      <c r="H5909" s="95"/>
      <c r="I5909" s="113" t="str">
        <f>IF(H5909="","",VLOOKUP(H5909,BD!B$2:C$16,2,FALSE))</f>
        <v/>
      </c>
      <c r="J5909" s="114"/>
      <c r="K5909" s="115" t="str">
        <f t="shared" si="297"/>
        <v/>
      </c>
      <c r="L5909" s="116" t="str">
        <f t="shared" ca="1" si="298"/>
        <v>-</v>
      </c>
      <c r="M5909" s="111" t="str">
        <f>IF(E5909="","",VLOOKUP(E5909,[1]PROJECTES!$C$14:$Z$5000,21,FALSE))</f>
        <v/>
      </c>
      <c r="N5909" s="117"/>
      <c r="O5909" s="118" t="s">
        <v>222</v>
      </c>
      <c r="P5909" s="119"/>
      <c r="Q5909" s="84"/>
      <c r="R5909" s="125"/>
      <c r="S5909" s="165"/>
      <c r="T5909" s="167"/>
    </row>
    <row r="5910" spans="1:20" s="121" customFormat="1" ht="20.100000000000001" customHeight="1" x14ac:dyDescent="0.3">
      <c r="A5910" s="80"/>
      <c r="B5910" s="110" t="str">
        <f>IF(E5910="","",VLOOKUP(E5910,[1]PROJECTES!$C$14:$G$5000,2,FALSE))</f>
        <v/>
      </c>
      <c r="C5910" s="80"/>
      <c r="D5910" s="283" t="str">
        <f>IF(E5910="","",VLOOKUP(E5910,[1]PROJECTES!$C$14:$G$5000,5,FALSE))</f>
        <v/>
      </c>
      <c r="E5910" s="79"/>
      <c r="F5910" s="110" t="str">
        <f>IF(I5910="","",VLOOKUP(I5910,[1]PROJECTES!$C$14:$G$5000,2,FALSE))</f>
        <v/>
      </c>
      <c r="G5910" s="112" t="str">
        <f>IF(E5910="","",VLOOKUP(E5910,[1]PROJECTES!$C$14:$G$5000,4,FALSE))</f>
        <v/>
      </c>
      <c r="H5910" s="95"/>
      <c r="I5910" s="113" t="str">
        <f>IF(H5910="","",VLOOKUP(H5910,BD!B$2:C$16,2,FALSE))</f>
        <v/>
      </c>
      <c r="J5910" s="114"/>
      <c r="K5910" s="115" t="str">
        <f t="shared" si="297"/>
        <v/>
      </c>
      <c r="L5910" s="116" t="str">
        <f t="shared" ca="1" si="298"/>
        <v>-</v>
      </c>
      <c r="M5910" s="111" t="str">
        <f>IF(E5910="","",VLOOKUP(E5910,[1]PROJECTES!$C$14:$Z$5000,21,FALSE))</f>
        <v/>
      </c>
      <c r="N5910" s="117"/>
      <c r="O5910" s="118" t="s">
        <v>222</v>
      </c>
      <c r="P5910" s="119"/>
      <c r="Q5910" s="84"/>
      <c r="R5910" s="125"/>
      <c r="S5910" s="165"/>
      <c r="T5910" s="167"/>
    </row>
    <row r="5911" spans="1:20" s="121" customFormat="1" ht="20.100000000000001" customHeight="1" x14ac:dyDescent="0.3">
      <c r="A5911" s="80"/>
      <c r="B5911" s="110" t="str">
        <f>IF(E5911="","",VLOOKUP(E5911,[1]PROJECTES!$C$14:$G$5000,2,FALSE))</f>
        <v/>
      </c>
      <c r="C5911" s="80"/>
      <c r="D5911" s="283" t="str">
        <f>IF(E5911="","",VLOOKUP(E5911,[1]PROJECTES!$C$14:$G$5000,5,FALSE))</f>
        <v/>
      </c>
      <c r="E5911" s="79"/>
      <c r="F5911" s="110" t="str">
        <f>IF(I5911="","",VLOOKUP(I5911,[1]PROJECTES!$C$14:$G$5000,2,FALSE))</f>
        <v/>
      </c>
      <c r="G5911" s="112" t="str">
        <f>IF(E5911="","",VLOOKUP(E5911,[1]PROJECTES!$C$14:$G$5000,4,FALSE))</f>
        <v/>
      </c>
      <c r="H5911" s="95"/>
      <c r="I5911" s="113" t="str">
        <f>IF(H5911="","",VLOOKUP(H5911,BD!B$2:C$16,2,FALSE))</f>
        <v/>
      </c>
      <c r="J5911" s="114"/>
      <c r="K5911" s="115" t="str">
        <f t="shared" si="297"/>
        <v/>
      </c>
      <c r="L5911" s="116" t="str">
        <f t="shared" ca="1" si="298"/>
        <v>-</v>
      </c>
      <c r="M5911" s="111" t="str">
        <f>IF(E5911="","",VLOOKUP(E5911,[1]PROJECTES!$C$14:$Z$5000,21,FALSE))</f>
        <v/>
      </c>
      <c r="N5911" s="138"/>
      <c r="O5911" s="218" t="s">
        <v>222</v>
      </c>
      <c r="P5911" s="139"/>
      <c r="Q5911" s="219"/>
      <c r="R5911" s="220"/>
      <c r="S5911" s="165"/>
      <c r="T5911" s="167"/>
    </row>
    <row r="5912" spans="1:20" s="121" customFormat="1" ht="20.100000000000001" customHeight="1" x14ac:dyDescent="0.3">
      <c r="A5912" s="80"/>
      <c r="B5912" s="110" t="str">
        <f>IF(E5912="","",VLOOKUP(E5912,[1]PROJECTES!$C$14:$G$5000,2,FALSE))</f>
        <v/>
      </c>
      <c r="C5912" s="80"/>
      <c r="D5912" s="283" t="str">
        <f>IF(E5912="","",VLOOKUP(E5912,[1]PROJECTES!$C$14:$G$5000,5,FALSE))</f>
        <v/>
      </c>
      <c r="E5912" s="79"/>
      <c r="F5912" s="110" t="str">
        <f>IF(I5912="","",VLOOKUP(I5912,[1]PROJECTES!$C$14:$G$5000,2,FALSE))</f>
        <v/>
      </c>
      <c r="G5912" s="112" t="str">
        <f>IF(E5912="","",VLOOKUP(E5912,[1]PROJECTES!$C$14:$G$5000,4,FALSE))</f>
        <v/>
      </c>
      <c r="H5912" s="95"/>
      <c r="I5912" s="113" t="str">
        <f>IF(H5912="","",VLOOKUP(H5912,BD!B$2:C$16,2,FALSE))</f>
        <v/>
      </c>
      <c r="J5912" s="114"/>
      <c r="K5912" s="115" t="str">
        <f t="shared" si="297"/>
        <v/>
      </c>
      <c r="L5912" s="116" t="str">
        <f t="shared" ca="1" si="298"/>
        <v>-</v>
      </c>
      <c r="M5912" s="111" t="str">
        <f>IF(E5912="","",VLOOKUP(E5912,[1]PROJECTES!$C$14:$Z$5000,21,FALSE))</f>
        <v/>
      </c>
      <c r="N5912" s="138"/>
      <c r="O5912" s="218" t="s">
        <v>222</v>
      </c>
      <c r="P5912" s="139"/>
      <c r="Q5912" s="219"/>
      <c r="R5912" s="220"/>
      <c r="S5912" s="165"/>
      <c r="T5912" s="167"/>
    </row>
    <row r="5913" spans="1:20" s="121" customFormat="1" ht="20.100000000000001" customHeight="1" x14ac:dyDescent="0.3">
      <c r="A5913" s="80"/>
      <c r="B5913" s="110" t="str">
        <f>IF(E5913="","",VLOOKUP(E5913,[1]PROJECTES!$C$14:$G$5000,2,FALSE))</f>
        <v/>
      </c>
      <c r="C5913" s="80"/>
      <c r="D5913" s="283" t="str">
        <f>IF(E5913="","",VLOOKUP(E5913,[1]PROJECTES!$C$14:$G$5000,5,FALSE))</f>
        <v/>
      </c>
      <c r="E5913" s="79"/>
      <c r="F5913" s="110" t="str">
        <f>IF(I5913="","",VLOOKUP(I5913,[1]PROJECTES!$C$14:$G$5000,2,FALSE))</f>
        <v/>
      </c>
      <c r="G5913" s="112" t="str">
        <f>IF(E5913="","",VLOOKUP(E5913,[1]PROJECTES!$C$14:$G$5000,4,FALSE))</f>
        <v/>
      </c>
      <c r="H5913" s="95"/>
      <c r="I5913" s="113" t="str">
        <f>IF(H5913="","",VLOOKUP(H5913,BD!B$2:C$16,2,FALSE))</f>
        <v/>
      </c>
      <c r="J5913" s="114"/>
      <c r="K5913" s="115" t="str">
        <f t="shared" si="297"/>
        <v/>
      </c>
      <c r="L5913" s="116" t="str">
        <f t="shared" ca="1" si="298"/>
        <v>-</v>
      </c>
      <c r="M5913" s="111" t="str">
        <f>IF(E5913="","",VLOOKUP(E5913,[1]PROJECTES!$C$14:$Z$5000,21,FALSE))</f>
        <v/>
      </c>
      <c r="N5913" s="138"/>
      <c r="O5913" s="218" t="s">
        <v>222</v>
      </c>
      <c r="P5913" s="139"/>
      <c r="Q5913" s="219"/>
      <c r="R5913" s="220"/>
      <c r="S5913" s="165"/>
      <c r="T5913" s="167"/>
    </row>
    <row r="5914" spans="1:20" s="121" customFormat="1" ht="20.100000000000001" customHeight="1" x14ac:dyDescent="0.3">
      <c r="A5914" s="80"/>
      <c r="B5914" s="110" t="str">
        <f>IF(E5914="","",VLOOKUP(E5914,[1]PROJECTES!$C$14:$G$5000,2,FALSE))</f>
        <v/>
      </c>
      <c r="C5914" s="80"/>
      <c r="D5914" s="283" t="str">
        <f>IF(E5914="","",VLOOKUP(E5914,[1]PROJECTES!$C$14:$G$5000,5,FALSE))</f>
        <v/>
      </c>
      <c r="E5914" s="79"/>
      <c r="F5914" s="110" t="str">
        <f>IF(I5914="","",VLOOKUP(I5914,[1]PROJECTES!$C$14:$G$5000,2,FALSE))</f>
        <v/>
      </c>
      <c r="G5914" s="112" t="str">
        <f>IF(E5914="","",VLOOKUP(E5914,[1]PROJECTES!$C$14:$G$5000,4,FALSE))</f>
        <v/>
      </c>
      <c r="H5914" s="95"/>
      <c r="I5914" s="113" t="str">
        <f>IF(H5914="","",VLOOKUP(H5914,BD!B$2:C$16,2,FALSE))</f>
        <v/>
      </c>
      <c r="J5914" s="114"/>
      <c r="K5914" s="115" t="str">
        <f t="shared" si="297"/>
        <v/>
      </c>
      <c r="L5914" s="116" t="str">
        <f t="shared" ca="1" si="298"/>
        <v>-</v>
      </c>
      <c r="M5914" s="111" t="str">
        <f>IF(E5914="","",VLOOKUP(E5914,[1]PROJECTES!$C$14:$Z$5000,21,FALSE))</f>
        <v/>
      </c>
      <c r="N5914" s="138"/>
      <c r="O5914" s="218" t="s">
        <v>222</v>
      </c>
      <c r="P5914" s="139"/>
      <c r="Q5914" s="219"/>
      <c r="R5914" s="220"/>
      <c r="S5914" s="165"/>
      <c r="T5914" s="167"/>
    </row>
    <row r="5915" spans="1:20" s="121" customFormat="1" ht="20.100000000000001" customHeight="1" x14ac:dyDescent="0.3">
      <c r="A5915" s="80"/>
      <c r="B5915" s="110" t="str">
        <f>IF(E5915="","",VLOOKUP(E5915,[1]PROJECTES!$C$14:$G$5000,2,FALSE))</f>
        <v/>
      </c>
      <c r="C5915" s="80"/>
      <c r="D5915" s="283" t="str">
        <f>IF(E5915="","",VLOOKUP(E5915,[1]PROJECTES!$C$14:$G$5000,5,FALSE))</f>
        <v/>
      </c>
      <c r="E5915" s="79"/>
      <c r="F5915" s="110" t="str">
        <f>IF(I5915="","",VLOOKUP(I5915,[1]PROJECTES!$C$14:$G$5000,2,FALSE))</f>
        <v/>
      </c>
      <c r="G5915" s="112" t="str">
        <f>IF(E5915="","",VLOOKUP(E5915,[1]PROJECTES!$C$14:$G$5000,4,FALSE))</f>
        <v/>
      </c>
      <c r="H5915" s="95"/>
      <c r="I5915" s="113" t="str">
        <f>IF(H5915="","",VLOOKUP(H5915,BD!B$2:C$16,2,FALSE))</f>
        <v/>
      </c>
      <c r="J5915" s="114"/>
      <c r="K5915" s="115" t="str">
        <f t="shared" si="297"/>
        <v/>
      </c>
      <c r="L5915" s="116" t="str">
        <f t="shared" ca="1" si="298"/>
        <v>-</v>
      </c>
      <c r="M5915" s="111" t="str">
        <f>IF(E5915="","",VLOOKUP(E5915,[1]PROJECTES!$C$14:$Z$5000,21,FALSE))</f>
        <v/>
      </c>
      <c r="N5915" s="138"/>
      <c r="O5915" s="218" t="s">
        <v>222</v>
      </c>
      <c r="P5915" s="139"/>
      <c r="Q5915" s="219"/>
      <c r="R5915" s="220"/>
      <c r="S5915" s="165"/>
      <c r="T5915" s="167"/>
    </row>
    <row r="5916" spans="1:20" s="121" customFormat="1" ht="20.100000000000001" customHeight="1" x14ac:dyDescent="0.3">
      <c r="A5916" s="80"/>
      <c r="B5916" s="110" t="str">
        <f>IF(E5916="","",VLOOKUP(E5916,[1]PROJECTES!$C$14:$G$5000,2,FALSE))</f>
        <v/>
      </c>
      <c r="C5916" s="80"/>
      <c r="D5916" s="283" t="str">
        <f>IF(E5916="","",VLOOKUP(E5916,[1]PROJECTES!$C$14:$G$5000,5,FALSE))</f>
        <v/>
      </c>
      <c r="E5916" s="79"/>
      <c r="F5916" s="110" t="str">
        <f>IF(I5916="","",VLOOKUP(I5916,[1]PROJECTES!$C$14:$G$5000,2,FALSE))</f>
        <v/>
      </c>
      <c r="G5916" s="112" t="str">
        <f>IF(E5916="","",VLOOKUP(E5916,[1]PROJECTES!$C$14:$G$5000,4,FALSE))</f>
        <v/>
      </c>
      <c r="H5916" s="95"/>
      <c r="I5916" s="113" t="str">
        <f>IF(H5916="","",VLOOKUP(H5916,BD!B$2:C$16,2,FALSE))</f>
        <v/>
      </c>
      <c r="J5916" s="114"/>
      <c r="K5916" s="115" t="str">
        <f t="shared" si="297"/>
        <v/>
      </c>
      <c r="L5916" s="116" t="str">
        <f t="shared" ca="1" si="298"/>
        <v>-</v>
      </c>
      <c r="M5916" s="111" t="str">
        <f>IF(E5916="","",VLOOKUP(E5916,[1]PROJECTES!$C$14:$Z$5000,21,FALSE))</f>
        <v/>
      </c>
      <c r="N5916" s="138"/>
      <c r="O5916" s="218" t="s">
        <v>222</v>
      </c>
      <c r="P5916" s="139"/>
      <c r="Q5916" s="219"/>
      <c r="R5916" s="220"/>
      <c r="S5916" s="165"/>
      <c r="T5916" s="167"/>
    </row>
    <row r="5917" spans="1:20" s="121" customFormat="1" ht="20.100000000000001" customHeight="1" x14ac:dyDescent="0.3">
      <c r="A5917" s="80"/>
      <c r="B5917" s="110" t="str">
        <f>IF(E5917="","",VLOOKUP(E5917,[1]PROJECTES!$C$14:$G$5000,2,FALSE))</f>
        <v/>
      </c>
      <c r="C5917" s="80"/>
      <c r="D5917" s="283" t="str">
        <f>IF(E5917="","",VLOOKUP(E5917,[1]PROJECTES!$C$14:$G$5000,5,FALSE))</f>
        <v/>
      </c>
      <c r="E5917" s="79"/>
      <c r="F5917" s="110" t="str">
        <f>IF(I5917="","",VLOOKUP(I5917,[1]PROJECTES!$C$14:$G$5000,2,FALSE))</f>
        <v/>
      </c>
      <c r="G5917" s="112" t="str">
        <f>IF(E5917="","",VLOOKUP(E5917,[1]PROJECTES!$C$14:$G$5000,4,FALSE))</f>
        <v/>
      </c>
      <c r="H5917" s="95"/>
      <c r="I5917" s="113" t="str">
        <f>IF(H5917="","",VLOOKUP(H5917,BD!B$2:C$16,2,FALSE))</f>
        <v/>
      </c>
      <c r="J5917" s="114"/>
      <c r="K5917" s="115" t="str">
        <f t="shared" si="297"/>
        <v/>
      </c>
      <c r="L5917" s="116" t="str">
        <f t="shared" ca="1" si="298"/>
        <v>-</v>
      </c>
      <c r="M5917" s="111" t="str">
        <f>IF(E5917="","",VLOOKUP(E5917,[1]PROJECTES!$C$14:$Z$5000,21,FALSE))</f>
        <v/>
      </c>
      <c r="N5917" s="138"/>
      <c r="O5917" s="218" t="s">
        <v>222</v>
      </c>
      <c r="P5917" s="139"/>
      <c r="Q5917" s="219"/>
      <c r="R5917" s="220"/>
      <c r="S5917" s="165"/>
      <c r="T5917" s="167"/>
    </row>
    <row r="5918" spans="1:20" s="121" customFormat="1" ht="20.100000000000001" customHeight="1" x14ac:dyDescent="0.3">
      <c r="A5918" s="80"/>
      <c r="B5918" s="110" t="str">
        <f>IF(E5918="","",VLOOKUP(E5918,[1]PROJECTES!$C$14:$G$5000,2,FALSE))</f>
        <v/>
      </c>
      <c r="C5918" s="80"/>
      <c r="D5918" s="283" t="str">
        <f>IF(E5918="","",VLOOKUP(E5918,[1]PROJECTES!$C$14:$G$5000,5,FALSE))</f>
        <v/>
      </c>
      <c r="E5918" s="79"/>
      <c r="F5918" s="110" t="str">
        <f>IF(I5918="","",VLOOKUP(I5918,[1]PROJECTES!$C$14:$G$5000,2,FALSE))</f>
        <v/>
      </c>
      <c r="G5918" s="112" t="str">
        <f>IF(E5918="","",VLOOKUP(E5918,[1]PROJECTES!$C$14:$G$5000,4,FALSE))</f>
        <v/>
      </c>
      <c r="H5918" s="95"/>
      <c r="I5918" s="113" t="str">
        <f>IF(H5918="","",VLOOKUP(H5918,BD!B$2:C$16,2,FALSE))</f>
        <v/>
      </c>
      <c r="J5918" s="114"/>
      <c r="K5918" s="115" t="str">
        <f t="shared" si="297"/>
        <v/>
      </c>
      <c r="L5918" s="116" t="str">
        <f t="shared" ca="1" si="298"/>
        <v>-</v>
      </c>
      <c r="M5918" s="111" t="str">
        <f>IF(E5918="","",VLOOKUP(E5918,[1]PROJECTES!$C$14:$Z$5000,21,FALSE))</f>
        <v/>
      </c>
      <c r="N5918" s="138"/>
      <c r="O5918" s="218" t="s">
        <v>222</v>
      </c>
      <c r="P5918" s="139"/>
      <c r="Q5918" s="219"/>
      <c r="R5918" s="220"/>
      <c r="S5918" s="165"/>
      <c r="T5918" s="167"/>
    </row>
    <row r="5919" spans="1:20" s="121" customFormat="1" ht="20.100000000000001" customHeight="1" x14ac:dyDescent="0.3">
      <c r="A5919" s="80"/>
      <c r="B5919" s="110" t="str">
        <f>IF(E5919="","",VLOOKUP(E5919,[1]PROJECTES!$C$14:$G$5000,2,FALSE))</f>
        <v/>
      </c>
      <c r="C5919" s="80"/>
      <c r="D5919" s="283" t="str">
        <f>IF(E5919="","",VLOOKUP(E5919,[1]PROJECTES!$C$14:$G$5000,5,FALSE))</f>
        <v/>
      </c>
      <c r="E5919" s="79"/>
      <c r="F5919" s="110" t="str">
        <f>IF(I5919="","",VLOOKUP(I5919,[1]PROJECTES!$C$14:$G$5000,2,FALSE))</f>
        <v/>
      </c>
      <c r="G5919" s="112" t="str">
        <f>IF(E5919="","",VLOOKUP(E5919,[1]PROJECTES!$C$14:$G$5000,4,FALSE))</f>
        <v/>
      </c>
      <c r="H5919" s="95"/>
      <c r="I5919" s="113" t="str">
        <f>IF(H5919="","",VLOOKUP(H5919,BD!B$2:C$16,2,FALSE))</f>
        <v/>
      </c>
      <c r="J5919" s="114"/>
      <c r="K5919" s="115" t="str">
        <f t="shared" si="297"/>
        <v/>
      </c>
      <c r="L5919" s="116" t="str">
        <f t="shared" ca="1" si="298"/>
        <v>-</v>
      </c>
      <c r="M5919" s="111" t="str">
        <f>IF(E5919="","",VLOOKUP(E5919,[1]PROJECTES!$C$14:$Z$5000,21,FALSE))</f>
        <v/>
      </c>
      <c r="N5919" s="117"/>
      <c r="O5919" s="118" t="s">
        <v>222</v>
      </c>
      <c r="P5919" s="119"/>
      <c r="Q5919" s="84"/>
      <c r="R5919" s="125"/>
      <c r="S5919" s="165"/>
      <c r="T5919" s="167"/>
    </row>
    <row r="5920" spans="1:20" s="121" customFormat="1" ht="20.100000000000001" customHeight="1" x14ac:dyDescent="0.3">
      <c r="A5920" s="80"/>
      <c r="B5920" s="110" t="str">
        <f>IF(E5920="","",VLOOKUP(E5920,[1]PROJECTES!$C$14:$G$5000,2,FALSE))</f>
        <v/>
      </c>
      <c r="C5920" s="80"/>
      <c r="D5920" s="283" t="str">
        <f>IF(E5920="","",VLOOKUP(E5920,[1]PROJECTES!$C$14:$G$5000,5,FALSE))</f>
        <v/>
      </c>
      <c r="E5920" s="79"/>
      <c r="F5920" s="110" t="str">
        <f>IF(I5920="","",VLOOKUP(I5920,[1]PROJECTES!$C$14:$G$5000,2,FALSE))</f>
        <v/>
      </c>
      <c r="G5920" s="112" t="str">
        <f>IF(E5920="","",VLOOKUP(E5920,[1]PROJECTES!$C$14:$G$5000,4,FALSE))</f>
        <v/>
      </c>
      <c r="H5920" s="95"/>
      <c r="I5920" s="113" t="str">
        <f>IF(H5920="","",VLOOKUP(H5920,BD!B$2:C$16,2,FALSE))</f>
        <v/>
      </c>
      <c r="J5920" s="114"/>
      <c r="K5920" s="115" t="str">
        <f t="shared" si="297"/>
        <v/>
      </c>
      <c r="L5920" s="116" t="str">
        <f t="shared" ca="1" si="298"/>
        <v>-</v>
      </c>
      <c r="M5920" s="111" t="str">
        <f>IF(E5920="","",VLOOKUP(E5920,[1]PROJECTES!$C$14:$Z$5000,21,FALSE))</f>
        <v/>
      </c>
      <c r="N5920" s="117"/>
      <c r="O5920" s="118" t="s">
        <v>222</v>
      </c>
      <c r="P5920" s="119"/>
      <c r="Q5920" s="84"/>
      <c r="R5920" s="125"/>
      <c r="S5920" s="165"/>
      <c r="T5920" s="167"/>
    </row>
    <row r="5921" spans="1:20" s="121" customFormat="1" ht="20.100000000000001" customHeight="1" x14ac:dyDescent="0.3">
      <c r="A5921" s="80"/>
      <c r="B5921" s="110" t="str">
        <f>IF(E5921="","",VLOOKUP(E5921,[1]PROJECTES!$C$14:$G$5000,2,FALSE))</f>
        <v/>
      </c>
      <c r="C5921" s="80"/>
      <c r="D5921" s="283" t="str">
        <f>IF(E5921="","",VLOOKUP(E5921,[1]PROJECTES!$C$14:$G$5000,5,FALSE))</f>
        <v/>
      </c>
      <c r="E5921" s="79"/>
      <c r="F5921" s="110" t="str">
        <f>IF(I5921="","",VLOOKUP(I5921,[1]PROJECTES!$C$14:$G$5000,2,FALSE))</f>
        <v/>
      </c>
      <c r="G5921" s="112" t="str">
        <f>IF(E5921="","",VLOOKUP(E5921,[1]PROJECTES!$C$14:$G$5000,4,FALSE))</f>
        <v/>
      </c>
      <c r="H5921" s="95"/>
      <c r="I5921" s="113" t="str">
        <f>IF(H5921="","",VLOOKUP(H5921,BD!B$2:C$16,2,FALSE))</f>
        <v/>
      </c>
      <c r="J5921" s="114"/>
      <c r="K5921" s="115" t="str">
        <f t="shared" si="297"/>
        <v/>
      </c>
      <c r="L5921" s="116" t="str">
        <f t="shared" ca="1" si="298"/>
        <v>-</v>
      </c>
      <c r="M5921" s="111" t="str">
        <f>IF(E5921="","",VLOOKUP(E5921,[1]PROJECTES!$C$14:$Z$5000,21,FALSE))</f>
        <v/>
      </c>
      <c r="N5921" s="138"/>
      <c r="O5921" s="218" t="s">
        <v>222</v>
      </c>
      <c r="P5921" s="139"/>
      <c r="Q5921" s="219"/>
      <c r="R5921" s="220"/>
      <c r="S5921" s="165"/>
      <c r="T5921" s="167"/>
    </row>
    <row r="5922" spans="1:20" s="121" customFormat="1" ht="20.100000000000001" customHeight="1" x14ac:dyDescent="0.3">
      <c r="A5922" s="80"/>
      <c r="B5922" s="110" t="str">
        <f>IF(E5922="","",VLOOKUP(E5922,[1]PROJECTES!$C$14:$G$5000,2,FALSE))</f>
        <v/>
      </c>
      <c r="C5922" s="80"/>
      <c r="D5922" s="283" t="str">
        <f>IF(E5922="","",VLOOKUP(E5922,[1]PROJECTES!$C$14:$G$5000,5,FALSE))</f>
        <v/>
      </c>
      <c r="E5922" s="79"/>
      <c r="F5922" s="110" t="str">
        <f>IF(I5922="","",VLOOKUP(I5922,[1]PROJECTES!$C$14:$G$5000,2,FALSE))</f>
        <v/>
      </c>
      <c r="G5922" s="112" t="str">
        <f>IF(E5922="","",VLOOKUP(E5922,[1]PROJECTES!$C$14:$G$5000,4,FALSE))</f>
        <v/>
      </c>
      <c r="H5922" s="95"/>
      <c r="I5922" s="113" t="str">
        <f>IF(H5922="","",VLOOKUP(H5922,BD!B$2:C$16,2,FALSE))</f>
        <v/>
      </c>
      <c r="J5922" s="114"/>
      <c r="K5922" s="115" t="str">
        <f t="shared" si="297"/>
        <v/>
      </c>
      <c r="L5922" s="116" t="str">
        <f t="shared" ca="1" si="298"/>
        <v>-</v>
      </c>
      <c r="M5922" s="111" t="str">
        <f>IF(E5922="","",VLOOKUP(E5922,[1]PROJECTES!$C$14:$Z$5000,21,FALSE))</f>
        <v/>
      </c>
      <c r="N5922" s="138"/>
      <c r="O5922" s="218" t="s">
        <v>222</v>
      </c>
      <c r="P5922" s="139"/>
      <c r="Q5922" s="219"/>
      <c r="R5922" s="266"/>
      <c r="S5922" s="165"/>
      <c r="T5922" s="167"/>
    </row>
    <row r="5923" spans="1:20" s="121" customFormat="1" ht="20.100000000000001" customHeight="1" x14ac:dyDescent="0.3">
      <c r="A5923" s="80"/>
      <c r="B5923" s="110" t="str">
        <f>IF(E5923="","",VLOOKUP(E5923,[1]PROJECTES!$C$14:$G$5000,2,FALSE))</f>
        <v/>
      </c>
      <c r="C5923" s="80"/>
      <c r="D5923" s="283" t="str">
        <f>IF(E5923="","",VLOOKUP(E5923,[1]PROJECTES!$C$14:$G$5000,5,FALSE))</f>
        <v/>
      </c>
      <c r="E5923" s="79"/>
      <c r="F5923" s="110" t="str">
        <f>IF(I5923="","",VLOOKUP(I5923,[1]PROJECTES!$C$14:$G$5000,2,FALSE))</f>
        <v/>
      </c>
      <c r="G5923" s="112" t="str">
        <f>IF(E5923="","",VLOOKUP(E5923,[1]PROJECTES!$C$14:$G$5000,4,FALSE))</f>
        <v/>
      </c>
      <c r="H5923" s="95"/>
      <c r="I5923" s="113" t="str">
        <f>IF(H5923="","",VLOOKUP(H5923,BD!B$2:C$16,2,FALSE))</f>
        <v/>
      </c>
      <c r="J5923" s="114"/>
      <c r="K5923" s="115" t="str">
        <f t="shared" si="297"/>
        <v/>
      </c>
      <c r="L5923" s="116" t="str">
        <f t="shared" ca="1" si="298"/>
        <v>-</v>
      </c>
      <c r="M5923" s="111" t="str">
        <f>IF(E5923="","",VLOOKUP(E5923,[1]PROJECTES!$C$14:$Z$5000,21,FALSE))</f>
        <v/>
      </c>
      <c r="N5923" s="117"/>
      <c r="O5923" s="118" t="s">
        <v>222</v>
      </c>
      <c r="P5923" s="119"/>
      <c r="Q5923" s="84"/>
      <c r="R5923" s="125"/>
      <c r="S5923" s="165"/>
      <c r="T5923" s="167"/>
    </row>
    <row r="5924" spans="1:20" s="121" customFormat="1" ht="20.100000000000001" customHeight="1" x14ac:dyDescent="0.3">
      <c r="A5924" s="80"/>
      <c r="B5924" s="110" t="str">
        <f>IF(E5924="","",VLOOKUP(E5924,[1]PROJECTES!$C$14:$G$5000,2,FALSE))</f>
        <v/>
      </c>
      <c r="C5924" s="80"/>
      <c r="D5924" s="283" t="str">
        <f>IF(E5924="","",VLOOKUP(E5924,[1]PROJECTES!$C$14:$G$5000,5,FALSE))</f>
        <v/>
      </c>
      <c r="E5924" s="79"/>
      <c r="F5924" s="110" t="str">
        <f>IF(I5924="","",VLOOKUP(I5924,[1]PROJECTES!$C$14:$G$5000,2,FALSE))</f>
        <v/>
      </c>
      <c r="G5924" s="112" t="str">
        <f>IF(E5924="","",VLOOKUP(E5924,[1]PROJECTES!$C$14:$G$5000,4,FALSE))</f>
        <v/>
      </c>
      <c r="H5924" s="95"/>
      <c r="I5924" s="113" t="str">
        <f>IF(H5924="","",VLOOKUP(H5924,BD!B$2:C$16,2,FALSE))</f>
        <v/>
      </c>
      <c r="J5924" s="114"/>
      <c r="K5924" s="115" t="str">
        <f t="shared" si="297"/>
        <v/>
      </c>
      <c r="L5924" s="116" t="str">
        <f t="shared" ca="1" si="298"/>
        <v>-</v>
      </c>
      <c r="M5924" s="111" t="str">
        <f>IF(E5924="","",VLOOKUP(E5924,[1]PROJECTES!$C$14:$Z$5000,21,FALSE))</f>
        <v/>
      </c>
      <c r="N5924" s="117"/>
      <c r="O5924" s="118" t="s">
        <v>222</v>
      </c>
      <c r="P5924" s="119"/>
      <c r="Q5924" s="84"/>
      <c r="R5924" s="125"/>
      <c r="S5924" s="165"/>
      <c r="T5924" s="167"/>
    </row>
    <row r="5925" spans="1:20" s="121" customFormat="1" ht="20.100000000000001" customHeight="1" x14ac:dyDescent="0.3">
      <c r="A5925" s="80"/>
      <c r="B5925" s="110" t="str">
        <f>IF(E5925="","",VLOOKUP(E5925,[1]PROJECTES!$C$14:$G$5000,2,FALSE))</f>
        <v/>
      </c>
      <c r="C5925" s="80"/>
      <c r="D5925" s="283" t="str">
        <f>IF(E5925="","",VLOOKUP(E5925,[1]PROJECTES!$C$14:$G$5000,5,FALSE))</f>
        <v/>
      </c>
      <c r="E5925" s="79"/>
      <c r="F5925" s="110" t="str">
        <f>IF(I5925="","",VLOOKUP(I5925,[1]PROJECTES!$C$14:$G$5000,2,FALSE))</f>
        <v/>
      </c>
      <c r="G5925" s="112" t="str">
        <f>IF(E5925="","",VLOOKUP(E5925,[1]PROJECTES!$C$14:$G$5000,4,FALSE))</f>
        <v/>
      </c>
      <c r="H5925" s="95"/>
      <c r="I5925" s="113" t="str">
        <f>IF(H5925="","",VLOOKUP(H5925,BD!B$2:C$16,2,FALSE))</f>
        <v/>
      </c>
      <c r="J5925" s="114"/>
      <c r="K5925" s="115" t="str">
        <f t="shared" si="297"/>
        <v/>
      </c>
      <c r="L5925" s="116" t="str">
        <f t="shared" ca="1" si="298"/>
        <v>-</v>
      </c>
      <c r="M5925" s="111" t="str">
        <f>IF(E5925="","",VLOOKUP(E5925,[1]PROJECTES!$C$14:$Z$5000,21,FALSE))</f>
        <v/>
      </c>
      <c r="N5925" s="117"/>
      <c r="O5925" s="118" t="s">
        <v>222</v>
      </c>
      <c r="P5925" s="119"/>
      <c r="Q5925" s="84"/>
      <c r="R5925" s="125"/>
      <c r="S5925" s="165"/>
      <c r="T5925" s="167"/>
    </row>
    <row r="5926" spans="1:20" s="121" customFormat="1" ht="20.100000000000001" customHeight="1" x14ac:dyDescent="0.3">
      <c r="A5926" s="80"/>
      <c r="B5926" s="110" t="str">
        <f>IF(E5926="","",VLOOKUP(E5926,[1]PROJECTES!$C$14:$G$5000,2,FALSE))</f>
        <v/>
      </c>
      <c r="C5926" s="80"/>
      <c r="D5926" s="283" t="str">
        <f>IF(E5926="","",VLOOKUP(E5926,[1]PROJECTES!$C$14:$G$5000,5,FALSE))</f>
        <v/>
      </c>
      <c r="E5926" s="79"/>
      <c r="F5926" s="110" t="str">
        <f>IF(I5926="","",VLOOKUP(I5926,[1]PROJECTES!$C$14:$G$5000,2,FALSE))</f>
        <v/>
      </c>
      <c r="G5926" s="112" t="str">
        <f>IF(E5926="","",VLOOKUP(E5926,[1]PROJECTES!$C$14:$G$5000,4,FALSE))</f>
        <v/>
      </c>
      <c r="H5926" s="95"/>
      <c r="I5926" s="113" t="str">
        <f>IF(H5926="","",VLOOKUP(H5926,BD!B$2:C$16,2,FALSE))</f>
        <v/>
      </c>
      <c r="J5926" s="114"/>
      <c r="K5926" s="115" t="str">
        <f t="shared" si="297"/>
        <v/>
      </c>
      <c r="L5926" s="116" t="str">
        <f t="shared" ca="1" si="298"/>
        <v>-</v>
      </c>
      <c r="M5926" s="111" t="str">
        <f>IF(E5926="","",VLOOKUP(E5926,[1]PROJECTES!$C$14:$Z$5000,21,FALSE))</f>
        <v/>
      </c>
      <c r="N5926" s="117"/>
      <c r="O5926" s="118" t="s">
        <v>222</v>
      </c>
      <c r="P5926" s="119"/>
      <c r="Q5926" s="84"/>
      <c r="R5926" s="125"/>
      <c r="S5926" s="165"/>
      <c r="T5926" s="167"/>
    </row>
    <row r="5927" spans="1:20" s="121" customFormat="1" ht="20.100000000000001" customHeight="1" x14ac:dyDescent="0.3">
      <c r="A5927" s="80"/>
      <c r="B5927" s="110" t="str">
        <f>IF(E5927="","",VLOOKUP(E5927,[1]PROJECTES!$C$14:$G$5000,2,FALSE))</f>
        <v/>
      </c>
      <c r="C5927" s="80"/>
      <c r="D5927" s="283" t="str">
        <f>IF(E5927="","",VLOOKUP(E5927,[1]PROJECTES!$C$14:$G$5000,5,FALSE))</f>
        <v/>
      </c>
      <c r="E5927" s="79"/>
      <c r="F5927" s="110" t="str">
        <f>IF(I5927="","",VLOOKUP(I5927,[1]PROJECTES!$C$14:$G$5000,2,FALSE))</f>
        <v/>
      </c>
      <c r="G5927" s="112" t="str">
        <f>IF(E5927="","",VLOOKUP(E5927,[1]PROJECTES!$C$14:$G$5000,4,FALSE))</f>
        <v/>
      </c>
      <c r="H5927" s="95"/>
      <c r="I5927" s="113" t="str">
        <f>IF(H5927="","",VLOOKUP(H5927,BD!B$2:C$16,2,FALSE))</f>
        <v/>
      </c>
      <c r="J5927" s="114"/>
      <c r="K5927" s="115" t="str">
        <f t="shared" si="297"/>
        <v/>
      </c>
      <c r="L5927" s="116" t="str">
        <f t="shared" ca="1" si="298"/>
        <v>-</v>
      </c>
      <c r="M5927" s="111" t="str">
        <f>IF(E5927="","",VLOOKUP(E5927,[1]PROJECTES!$C$14:$Z$5000,21,FALSE))</f>
        <v/>
      </c>
      <c r="N5927" s="117"/>
      <c r="O5927" s="118" t="s">
        <v>222</v>
      </c>
      <c r="P5927" s="119"/>
      <c r="Q5927" s="84"/>
      <c r="R5927" s="125"/>
      <c r="S5927" s="165"/>
      <c r="T5927" s="167"/>
    </row>
    <row r="5928" spans="1:20" s="121" customFormat="1" ht="20.100000000000001" customHeight="1" x14ac:dyDescent="0.3">
      <c r="A5928" s="80"/>
      <c r="B5928" s="110" t="str">
        <f>IF(E5928="","",VLOOKUP(E5928,[1]PROJECTES!$C$14:$G$5000,2,FALSE))</f>
        <v/>
      </c>
      <c r="C5928" s="80"/>
      <c r="D5928" s="283" t="str">
        <f>IF(E5928="","",VLOOKUP(E5928,[1]PROJECTES!$C$14:$G$5000,5,FALSE))</f>
        <v/>
      </c>
      <c r="E5928" s="79"/>
      <c r="F5928" s="110" t="str">
        <f>IF(I5928="","",VLOOKUP(I5928,[1]PROJECTES!$C$14:$G$5000,2,FALSE))</f>
        <v/>
      </c>
      <c r="G5928" s="112" t="str">
        <f>IF(E5928="","",VLOOKUP(E5928,[1]PROJECTES!$C$14:$G$5000,4,FALSE))</f>
        <v/>
      </c>
      <c r="H5928" s="95"/>
      <c r="I5928" s="113" t="str">
        <f>IF(H5928="","",VLOOKUP(H5928,BD!B$2:C$16,2,FALSE))</f>
        <v/>
      </c>
      <c r="J5928" s="114"/>
      <c r="K5928" s="115" t="str">
        <f t="shared" si="297"/>
        <v/>
      </c>
      <c r="L5928" s="116" t="str">
        <f t="shared" ca="1" si="298"/>
        <v>-</v>
      </c>
      <c r="M5928" s="111" t="str">
        <f>IF(E5928="","",VLOOKUP(E5928,[1]PROJECTES!$C$14:$Z$5000,21,FALSE))</f>
        <v/>
      </c>
      <c r="N5928" s="117"/>
      <c r="O5928" s="118" t="s">
        <v>222</v>
      </c>
      <c r="P5928" s="119"/>
      <c r="Q5928" s="84"/>
      <c r="R5928" s="125"/>
      <c r="S5928" s="165"/>
      <c r="T5928" s="167"/>
    </row>
    <row r="5929" spans="1:20" s="121" customFormat="1" ht="20.100000000000001" customHeight="1" x14ac:dyDescent="0.3">
      <c r="A5929" s="80"/>
      <c r="B5929" s="110" t="str">
        <f>IF(E5929="","",VLOOKUP(E5929,[1]PROJECTES!$C$14:$G$5000,2,FALSE))</f>
        <v/>
      </c>
      <c r="C5929" s="80"/>
      <c r="D5929" s="283" t="str">
        <f>IF(E5929="","",VLOOKUP(E5929,[1]PROJECTES!$C$14:$G$5000,5,FALSE))</f>
        <v/>
      </c>
      <c r="E5929" s="79"/>
      <c r="F5929" s="110" t="str">
        <f>IF(I5929="","",VLOOKUP(I5929,[1]PROJECTES!$C$14:$G$5000,2,FALSE))</f>
        <v/>
      </c>
      <c r="G5929" s="112" t="str">
        <f>IF(E5929="","",VLOOKUP(E5929,[1]PROJECTES!$C$14:$G$5000,4,FALSE))</f>
        <v/>
      </c>
      <c r="H5929" s="95"/>
      <c r="I5929" s="113" t="str">
        <f>IF(H5929="","",VLOOKUP(H5929,BD!B$2:C$16,2,FALSE))</f>
        <v/>
      </c>
      <c r="J5929" s="114"/>
      <c r="K5929" s="115" t="str">
        <f t="shared" si="297"/>
        <v/>
      </c>
      <c r="L5929" s="116" t="str">
        <f t="shared" ca="1" si="298"/>
        <v>-</v>
      </c>
      <c r="M5929" s="111" t="str">
        <f>IF(E5929="","",VLOOKUP(E5929,[1]PROJECTES!$C$14:$Z$5000,21,FALSE))</f>
        <v/>
      </c>
      <c r="N5929" s="117"/>
      <c r="O5929" s="118" t="s">
        <v>222</v>
      </c>
      <c r="P5929" s="119"/>
      <c r="Q5929" s="84"/>
      <c r="R5929" s="125"/>
      <c r="S5929" s="165"/>
      <c r="T5929" s="167"/>
    </row>
    <row r="5930" spans="1:20" s="121" customFormat="1" ht="20.100000000000001" customHeight="1" x14ac:dyDescent="0.3">
      <c r="A5930" s="80"/>
      <c r="B5930" s="110" t="str">
        <f>IF(E5930="","",VLOOKUP(E5930,[1]PROJECTES!$C$14:$G$5000,2,FALSE))</f>
        <v/>
      </c>
      <c r="C5930" s="80"/>
      <c r="D5930" s="283" t="str">
        <f>IF(E5930="","",VLOOKUP(E5930,[1]PROJECTES!$C$14:$G$5000,5,FALSE))</f>
        <v/>
      </c>
      <c r="E5930" s="79"/>
      <c r="F5930" s="110" t="str">
        <f>IF(I5930="","",VLOOKUP(I5930,[1]PROJECTES!$C$14:$G$5000,2,FALSE))</f>
        <v/>
      </c>
      <c r="G5930" s="112" t="str">
        <f>IF(E5930="","",VLOOKUP(E5930,[1]PROJECTES!$C$14:$G$5000,4,FALSE))</f>
        <v/>
      </c>
      <c r="H5930" s="95"/>
      <c r="I5930" s="113" t="str">
        <f>IF(H5930="","",VLOOKUP(H5930,BD!B$2:C$16,2,FALSE))</f>
        <v/>
      </c>
      <c r="J5930" s="114"/>
      <c r="K5930" s="115" t="str">
        <f t="shared" si="297"/>
        <v/>
      </c>
      <c r="L5930" s="116" t="str">
        <f t="shared" ca="1" si="298"/>
        <v>-</v>
      </c>
      <c r="M5930" s="111" t="str">
        <f>IF(E5930="","",VLOOKUP(E5930,[1]PROJECTES!$C$14:$Z$5000,21,FALSE))</f>
        <v/>
      </c>
      <c r="N5930" s="117"/>
      <c r="O5930" s="118" t="s">
        <v>222</v>
      </c>
      <c r="P5930" s="119"/>
      <c r="Q5930" s="84"/>
      <c r="R5930" s="125"/>
      <c r="S5930" s="165"/>
      <c r="T5930" s="167"/>
    </row>
    <row r="5931" spans="1:20" s="121" customFormat="1" ht="20.100000000000001" customHeight="1" x14ac:dyDescent="0.3">
      <c r="A5931" s="80"/>
      <c r="B5931" s="110" t="str">
        <f>IF(E5931="","",VLOOKUP(E5931,[1]PROJECTES!$C$14:$G$5000,2,FALSE))</f>
        <v/>
      </c>
      <c r="C5931" s="80"/>
      <c r="D5931" s="283" t="str">
        <f>IF(E5931="","",VLOOKUP(E5931,[1]PROJECTES!$C$14:$G$5000,5,FALSE))</f>
        <v/>
      </c>
      <c r="E5931" s="79"/>
      <c r="F5931" s="110" t="str">
        <f>IF(I5931="","",VLOOKUP(I5931,[1]PROJECTES!$C$14:$G$5000,2,FALSE))</f>
        <v/>
      </c>
      <c r="G5931" s="112" t="str">
        <f>IF(E5931="","",VLOOKUP(E5931,[1]PROJECTES!$C$14:$G$5000,4,FALSE))</f>
        <v/>
      </c>
      <c r="H5931" s="95"/>
      <c r="I5931" s="113" t="str">
        <f>IF(H5931="","",VLOOKUP(H5931,BD!B$2:C$16,2,FALSE))</f>
        <v/>
      </c>
      <c r="J5931" s="114"/>
      <c r="K5931" s="115" t="str">
        <f t="shared" si="297"/>
        <v/>
      </c>
      <c r="L5931" s="116" t="str">
        <f t="shared" ca="1" si="298"/>
        <v>-</v>
      </c>
      <c r="M5931" s="111" t="str">
        <f>IF(E5931="","",VLOOKUP(E5931,[1]PROJECTES!$C$14:$Z$5000,21,FALSE))</f>
        <v/>
      </c>
      <c r="N5931" s="117"/>
      <c r="O5931" s="118" t="s">
        <v>222</v>
      </c>
      <c r="P5931" s="119"/>
      <c r="Q5931" s="84"/>
      <c r="R5931" s="125"/>
      <c r="S5931" s="165"/>
      <c r="T5931" s="167"/>
    </row>
    <row r="5932" spans="1:20" s="121" customFormat="1" ht="20.100000000000001" customHeight="1" x14ac:dyDescent="0.3">
      <c r="A5932" s="80"/>
      <c r="B5932" s="110" t="str">
        <f>IF(E5932="","",VLOOKUP(E5932,[1]PROJECTES!$C$14:$G$5000,2,FALSE))</f>
        <v/>
      </c>
      <c r="C5932" s="80"/>
      <c r="D5932" s="283" t="str">
        <f>IF(E5932="","",VLOOKUP(E5932,[1]PROJECTES!$C$14:$G$5000,5,FALSE))</f>
        <v/>
      </c>
      <c r="E5932" s="79"/>
      <c r="F5932" s="110" t="str">
        <f>IF(I5932="","",VLOOKUP(I5932,[1]PROJECTES!$C$14:$G$5000,2,FALSE))</f>
        <v/>
      </c>
      <c r="G5932" s="112" t="str">
        <f>IF(E5932="","",VLOOKUP(E5932,[1]PROJECTES!$C$14:$G$5000,4,FALSE))</f>
        <v/>
      </c>
      <c r="H5932" s="95"/>
      <c r="I5932" s="113" t="str">
        <f>IF(H5932="","",VLOOKUP(H5932,BD!B$2:C$16,2,FALSE))</f>
        <v/>
      </c>
      <c r="J5932" s="114"/>
      <c r="K5932" s="115" t="str">
        <f t="shared" si="297"/>
        <v/>
      </c>
      <c r="L5932" s="116" t="str">
        <f t="shared" ca="1" si="298"/>
        <v>-</v>
      </c>
      <c r="M5932" s="111" t="str">
        <f>IF(E5932="","",VLOOKUP(E5932,[1]PROJECTES!$C$14:$Z$5000,21,FALSE))</f>
        <v/>
      </c>
      <c r="N5932" s="117"/>
      <c r="O5932" s="118" t="s">
        <v>222</v>
      </c>
      <c r="P5932" s="119"/>
      <c r="Q5932" s="84"/>
      <c r="R5932" s="125"/>
      <c r="S5932" s="165"/>
      <c r="T5932" s="167"/>
    </row>
    <row r="5933" spans="1:20" s="121" customFormat="1" ht="20.100000000000001" customHeight="1" x14ac:dyDescent="0.3">
      <c r="A5933" s="80"/>
      <c r="B5933" s="110" t="str">
        <f>IF(E5933="","",VLOOKUP(E5933,[1]PROJECTES!$C$14:$G$5000,2,FALSE))</f>
        <v/>
      </c>
      <c r="C5933" s="80"/>
      <c r="D5933" s="283" t="str">
        <f>IF(E5933="","",VLOOKUP(E5933,[1]PROJECTES!$C$14:$G$5000,5,FALSE))</f>
        <v/>
      </c>
      <c r="E5933" s="79"/>
      <c r="F5933" s="110" t="str">
        <f>IF(I5933="","",VLOOKUP(I5933,[1]PROJECTES!$C$14:$G$5000,2,FALSE))</f>
        <v/>
      </c>
      <c r="G5933" s="112" t="str">
        <f>IF(E5933="","",VLOOKUP(E5933,[1]PROJECTES!$C$14:$G$5000,4,FALSE))</f>
        <v/>
      </c>
      <c r="H5933" s="95"/>
      <c r="I5933" s="113" t="str">
        <f>IF(H5933="","",VLOOKUP(H5933,BD!B$2:C$16,2,FALSE))</f>
        <v/>
      </c>
      <c r="J5933" s="114"/>
      <c r="K5933" s="115" t="str">
        <f t="shared" si="297"/>
        <v/>
      </c>
      <c r="L5933" s="116" t="str">
        <f t="shared" ca="1" si="298"/>
        <v>-</v>
      </c>
      <c r="M5933" s="111" t="str">
        <f>IF(E5933="","",VLOOKUP(E5933,[1]PROJECTES!$C$14:$Z$5000,21,FALSE))</f>
        <v/>
      </c>
      <c r="N5933" s="117"/>
      <c r="O5933" s="118" t="s">
        <v>222</v>
      </c>
      <c r="P5933" s="119"/>
      <c r="Q5933" s="84"/>
      <c r="R5933" s="125"/>
      <c r="S5933" s="165"/>
      <c r="T5933" s="167"/>
    </row>
    <row r="5934" spans="1:20" s="121" customFormat="1" ht="20.100000000000001" customHeight="1" x14ac:dyDescent="0.3">
      <c r="A5934" s="80"/>
      <c r="B5934" s="110" t="str">
        <f>IF(E5934="","",VLOOKUP(E5934,[1]PROJECTES!$C$14:$G$5000,2,FALSE))</f>
        <v/>
      </c>
      <c r="C5934" s="80"/>
      <c r="D5934" s="283" t="str">
        <f>IF(E5934="","",VLOOKUP(E5934,[1]PROJECTES!$C$14:$G$5000,5,FALSE))</f>
        <v/>
      </c>
      <c r="E5934" s="79"/>
      <c r="F5934" s="110" t="str">
        <f>IF(I5934="","",VLOOKUP(I5934,[1]PROJECTES!$C$14:$G$5000,2,FALSE))</f>
        <v/>
      </c>
      <c r="G5934" s="112" t="str">
        <f>IF(E5934="","",VLOOKUP(E5934,[1]PROJECTES!$C$14:$G$5000,4,FALSE))</f>
        <v/>
      </c>
      <c r="H5934" s="95"/>
      <c r="I5934" s="113" t="str">
        <f>IF(H5934="","",VLOOKUP(H5934,BD!B$2:C$16,2,FALSE))</f>
        <v/>
      </c>
      <c r="J5934" s="114"/>
      <c r="K5934" s="115" t="str">
        <f t="shared" si="297"/>
        <v/>
      </c>
      <c r="L5934" s="116" t="str">
        <f t="shared" ca="1" si="298"/>
        <v>-</v>
      </c>
      <c r="M5934" s="111" t="str">
        <f>IF(E5934="","",VLOOKUP(E5934,[1]PROJECTES!$C$14:$Z$5000,21,FALSE))</f>
        <v/>
      </c>
      <c r="N5934" s="117"/>
      <c r="O5934" s="118" t="s">
        <v>222</v>
      </c>
      <c r="P5934" s="119"/>
      <c r="Q5934" s="84"/>
      <c r="R5934" s="125"/>
      <c r="S5934" s="165"/>
      <c r="T5934" s="167"/>
    </row>
    <row r="5935" spans="1:20" s="121" customFormat="1" ht="20.100000000000001" customHeight="1" x14ac:dyDescent="0.3">
      <c r="A5935" s="80"/>
      <c r="B5935" s="110" t="str">
        <f>IF(E5935="","",VLOOKUP(E5935,[1]PROJECTES!$C$14:$G$5000,2,FALSE))</f>
        <v/>
      </c>
      <c r="C5935" s="80"/>
      <c r="D5935" s="283" t="str">
        <f>IF(E5935="","",VLOOKUP(E5935,[1]PROJECTES!$C$14:$G$5000,5,FALSE))</f>
        <v/>
      </c>
      <c r="E5935" s="79"/>
      <c r="F5935" s="110" t="str">
        <f>IF(I5935="","",VLOOKUP(I5935,[1]PROJECTES!$C$14:$G$5000,2,FALSE))</f>
        <v/>
      </c>
      <c r="G5935" s="112" t="str">
        <f>IF(E5935="","",VLOOKUP(E5935,[1]PROJECTES!$C$14:$G$5000,4,FALSE))</f>
        <v/>
      </c>
      <c r="H5935" s="95"/>
      <c r="I5935" s="113" t="str">
        <f>IF(H5935="","",VLOOKUP(H5935,BD!B$2:C$16,2,FALSE))</f>
        <v/>
      </c>
      <c r="J5935" s="114"/>
      <c r="K5935" s="115" t="str">
        <f t="shared" si="297"/>
        <v/>
      </c>
      <c r="L5935" s="116" t="str">
        <f t="shared" ca="1" si="298"/>
        <v>-</v>
      </c>
      <c r="M5935" s="111" t="str">
        <f>IF(E5935="","",VLOOKUP(E5935,[1]PROJECTES!$C$14:$Z$5000,21,FALSE))</f>
        <v/>
      </c>
      <c r="N5935" s="117"/>
      <c r="O5935" s="118" t="s">
        <v>222</v>
      </c>
      <c r="P5935" s="119"/>
      <c r="Q5935" s="84"/>
      <c r="R5935" s="125"/>
      <c r="S5935" s="165"/>
      <c r="T5935" s="167"/>
    </row>
    <row r="5936" spans="1:20" s="121" customFormat="1" ht="20.100000000000001" customHeight="1" x14ac:dyDescent="0.3">
      <c r="A5936" s="80"/>
      <c r="B5936" s="110" t="str">
        <f>IF(E5936="","",VLOOKUP(E5936,[1]PROJECTES!$C$14:$G$5000,2,FALSE))</f>
        <v/>
      </c>
      <c r="C5936" s="80"/>
      <c r="D5936" s="283" t="str">
        <f>IF(E5936="","",VLOOKUP(E5936,[1]PROJECTES!$C$14:$G$5000,5,FALSE))</f>
        <v/>
      </c>
      <c r="E5936" s="79"/>
      <c r="F5936" s="110" t="str">
        <f>IF(I5936="","",VLOOKUP(I5936,[1]PROJECTES!$C$14:$G$5000,2,FALSE))</f>
        <v/>
      </c>
      <c r="G5936" s="112" t="str">
        <f>IF(E5936="","",VLOOKUP(E5936,[1]PROJECTES!$C$14:$G$5000,4,FALSE))</f>
        <v/>
      </c>
      <c r="H5936" s="95"/>
      <c r="I5936" s="113" t="str">
        <f>IF(H5936="","",VLOOKUP(H5936,BD!B$2:C$16,2,FALSE))</f>
        <v/>
      </c>
      <c r="J5936" s="114"/>
      <c r="K5936" s="115" t="str">
        <f t="shared" si="297"/>
        <v/>
      </c>
      <c r="L5936" s="116" t="str">
        <f t="shared" ca="1" si="298"/>
        <v>-</v>
      </c>
      <c r="M5936" s="111" t="str">
        <f>IF(E5936="","",VLOOKUP(E5936,[1]PROJECTES!$C$14:$Z$5000,21,FALSE))</f>
        <v/>
      </c>
      <c r="N5936" s="117"/>
      <c r="O5936" s="118" t="s">
        <v>222</v>
      </c>
      <c r="P5936" s="119"/>
      <c r="Q5936" s="84"/>
      <c r="R5936" s="125"/>
      <c r="S5936" s="165"/>
      <c r="T5936" s="167"/>
    </row>
    <row r="5937" spans="1:20" s="121" customFormat="1" ht="20.100000000000001" customHeight="1" x14ac:dyDescent="0.3">
      <c r="A5937" s="80"/>
      <c r="B5937" s="110" t="str">
        <f>IF(E5937="","",VLOOKUP(E5937,[1]PROJECTES!$C$14:$G$5000,2,FALSE))</f>
        <v/>
      </c>
      <c r="C5937" s="80"/>
      <c r="D5937" s="283" t="str">
        <f>IF(E5937="","",VLOOKUP(E5937,[1]PROJECTES!$C$14:$G$5000,5,FALSE))</f>
        <v/>
      </c>
      <c r="E5937" s="79"/>
      <c r="F5937" s="110" t="str">
        <f>IF(I5937="","",VLOOKUP(I5937,[1]PROJECTES!$C$14:$G$5000,2,FALSE))</f>
        <v/>
      </c>
      <c r="G5937" s="112" t="str">
        <f>IF(E5937="","",VLOOKUP(E5937,[1]PROJECTES!$C$14:$G$5000,4,FALSE))</f>
        <v/>
      </c>
      <c r="H5937" s="95"/>
      <c r="I5937" s="113" t="str">
        <f>IF(H5937="","",VLOOKUP(H5937,BD!B$2:C$16,2,FALSE))</f>
        <v/>
      </c>
      <c r="J5937" s="114"/>
      <c r="K5937" s="115" t="str">
        <f t="shared" si="297"/>
        <v/>
      </c>
      <c r="L5937" s="116" t="str">
        <f t="shared" ca="1" si="298"/>
        <v>-</v>
      </c>
      <c r="M5937" s="111" t="str">
        <f>IF(E5937="","",VLOOKUP(E5937,[1]PROJECTES!$C$14:$Z$5000,21,FALSE))</f>
        <v/>
      </c>
      <c r="N5937" s="117"/>
      <c r="O5937" s="118" t="s">
        <v>222</v>
      </c>
      <c r="P5937" s="119"/>
      <c r="Q5937" s="84"/>
      <c r="R5937" s="125"/>
      <c r="S5937" s="165"/>
      <c r="T5937" s="167"/>
    </row>
    <row r="5938" spans="1:20" s="121" customFormat="1" ht="20.100000000000001" customHeight="1" x14ac:dyDescent="0.3">
      <c r="A5938" s="80"/>
      <c r="B5938" s="110" t="str">
        <f>IF(E5938="","",VLOOKUP(E5938,[1]PROJECTES!$C$14:$G$5000,2,FALSE))</f>
        <v/>
      </c>
      <c r="C5938" s="80"/>
      <c r="D5938" s="283" t="str">
        <f>IF(E5938="","",VLOOKUP(E5938,[1]PROJECTES!$C$14:$G$5000,5,FALSE))</f>
        <v/>
      </c>
      <c r="E5938" s="79"/>
      <c r="F5938" s="110" t="str">
        <f>IF(I5938="","",VLOOKUP(I5938,[1]PROJECTES!$C$14:$G$5000,2,FALSE))</f>
        <v/>
      </c>
      <c r="G5938" s="112" t="str">
        <f>IF(E5938="","",VLOOKUP(E5938,[1]PROJECTES!$C$14:$G$5000,4,FALSE))</f>
        <v/>
      </c>
      <c r="H5938" s="95"/>
      <c r="I5938" s="113" t="str">
        <f>IF(H5938="","",VLOOKUP(H5938,BD!B$2:C$16,2,FALSE))</f>
        <v/>
      </c>
      <c r="J5938" s="114"/>
      <c r="K5938" s="115" t="str">
        <f t="shared" si="297"/>
        <v/>
      </c>
      <c r="L5938" s="116" t="str">
        <f t="shared" ca="1" si="298"/>
        <v>-</v>
      </c>
      <c r="M5938" s="111" t="str">
        <f>IF(E5938="","",VLOOKUP(E5938,[1]PROJECTES!$C$14:$Z$5000,21,FALSE))</f>
        <v/>
      </c>
      <c r="N5938" s="117"/>
      <c r="O5938" s="118" t="s">
        <v>222</v>
      </c>
      <c r="P5938" s="119"/>
      <c r="Q5938" s="84"/>
      <c r="R5938" s="125"/>
      <c r="S5938" s="165"/>
      <c r="T5938" s="167"/>
    </row>
    <row r="5939" spans="1:20" s="121" customFormat="1" ht="20.100000000000001" customHeight="1" x14ac:dyDescent="0.3">
      <c r="A5939" s="80"/>
      <c r="B5939" s="110" t="str">
        <f>IF(E5939="","",VLOOKUP(E5939,[1]PROJECTES!$C$14:$G$5000,2,FALSE))</f>
        <v/>
      </c>
      <c r="C5939" s="80"/>
      <c r="D5939" s="283" t="str">
        <f>IF(E5939="","",VLOOKUP(E5939,[1]PROJECTES!$C$14:$G$5000,5,FALSE))</f>
        <v/>
      </c>
      <c r="E5939" s="79"/>
      <c r="F5939" s="110" t="str">
        <f>IF(I5939="","",VLOOKUP(I5939,[1]PROJECTES!$C$14:$G$5000,2,FALSE))</f>
        <v/>
      </c>
      <c r="G5939" s="112" t="str">
        <f>IF(E5939="","",VLOOKUP(E5939,[1]PROJECTES!$C$14:$G$5000,4,FALSE))</f>
        <v/>
      </c>
      <c r="H5939" s="95"/>
      <c r="I5939" s="113" t="str">
        <f>IF(H5939="","",VLOOKUP(H5939,BD!B$2:C$16,2,FALSE))</f>
        <v/>
      </c>
      <c r="J5939" s="114"/>
      <c r="K5939" s="115" t="str">
        <f t="shared" si="297"/>
        <v/>
      </c>
      <c r="L5939" s="116" t="str">
        <f t="shared" ca="1" si="298"/>
        <v>-</v>
      </c>
      <c r="M5939" s="111" t="str">
        <f>IF(E5939="","",VLOOKUP(E5939,[1]PROJECTES!$C$14:$Z$5000,21,FALSE))</f>
        <v/>
      </c>
      <c r="N5939" s="117"/>
      <c r="O5939" s="118" t="s">
        <v>222</v>
      </c>
      <c r="P5939" s="119"/>
      <c r="Q5939" s="84"/>
      <c r="R5939" s="125"/>
      <c r="S5939" s="165"/>
      <c r="T5939" s="167"/>
    </row>
    <row r="5940" spans="1:20" s="121" customFormat="1" ht="20.100000000000001" customHeight="1" x14ac:dyDescent="0.3">
      <c r="A5940" s="80"/>
      <c r="B5940" s="110" t="str">
        <f>IF(E5940="","",VLOOKUP(E5940,[1]PROJECTES!$C$14:$G$5000,2,FALSE))</f>
        <v/>
      </c>
      <c r="C5940" s="80"/>
      <c r="D5940" s="283" t="str">
        <f>IF(E5940="","",VLOOKUP(E5940,[1]PROJECTES!$C$14:$G$5000,5,FALSE))</f>
        <v/>
      </c>
      <c r="E5940" s="79"/>
      <c r="F5940" s="110" t="str">
        <f>IF(I5940="","",VLOOKUP(I5940,[1]PROJECTES!$C$14:$G$5000,2,FALSE))</f>
        <v/>
      </c>
      <c r="G5940" s="112" t="str">
        <f>IF(E5940="","",VLOOKUP(E5940,[1]PROJECTES!$C$14:$G$5000,4,FALSE))</f>
        <v/>
      </c>
      <c r="H5940" s="95"/>
      <c r="I5940" s="113" t="str">
        <f>IF(H5940="","",VLOOKUP(H5940,BD!B$2:C$16,2,FALSE))</f>
        <v/>
      </c>
      <c r="J5940" s="114"/>
      <c r="K5940" s="115" t="str">
        <f t="shared" si="297"/>
        <v/>
      </c>
      <c r="L5940" s="116" t="str">
        <f t="shared" ca="1" si="298"/>
        <v>-</v>
      </c>
      <c r="M5940" s="111" t="str">
        <f>IF(E5940="","",VLOOKUP(E5940,[1]PROJECTES!$C$14:$Z$5000,21,FALSE))</f>
        <v/>
      </c>
      <c r="N5940" s="117"/>
      <c r="O5940" s="118" t="s">
        <v>222</v>
      </c>
      <c r="P5940" s="119"/>
      <c r="Q5940" s="84"/>
      <c r="R5940" s="125"/>
      <c r="S5940" s="165"/>
      <c r="T5940" s="167"/>
    </row>
    <row r="5941" spans="1:20" s="121" customFormat="1" ht="20.100000000000001" customHeight="1" x14ac:dyDescent="0.3">
      <c r="A5941" s="80"/>
      <c r="B5941" s="110" t="str">
        <f>IF(E5941="","",VLOOKUP(E5941,[1]PROJECTES!$C$14:$G$5000,2,FALSE))</f>
        <v/>
      </c>
      <c r="C5941" s="80"/>
      <c r="D5941" s="283" t="str">
        <f>IF(E5941="","",VLOOKUP(E5941,[1]PROJECTES!$C$14:$G$5000,5,FALSE))</f>
        <v/>
      </c>
      <c r="E5941" s="79"/>
      <c r="F5941" s="110" t="str">
        <f>IF(I5941="","",VLOOKUP(I5941,[1]PROJECTES!$C$14:$G$5000,2,FALSE))</f>
        <v/>
      </c>
      <c r="G5941" s="112" t="str">
        <f>IF(E5941="","",VLOOKUP(E5941,[1]PROJECTES!$C$14:$G$5000,4,FALSE))</f>
        <v/>
      </c>
      <c r="H5941" s="95"/>
      <c r="I5941" s="113" t="str">
        <f>IF(H5941="","",VLOOKUP(H5941,BD!B$2:C$16,2,FALSE))</f>
        <v/>
      </c>
      <c r="J5941" s="114"/>
      <c r="K5941" s="115" t="str">
        <f t="shared" si="297"/>
        <v/>
      </c>
      <c r="L5941" s="116" t="str">
        <f t="shared" ca="1" si="298"/>
        <v>-</v>
      </c>
      <c r="M5941" s="111" t="str">
        <f>IF(E5941="","",VLOOKUP(E5941,[1]PROJECTES!$C$14:$Z$5000,21,FALSE))</f>
        <v/>
      </c>
      <c r="N5941" s="117"/>
      <c r="O5941" s="118" t="s">
        <v>222</v>
      </c>
      <c r="P5941" s="119"/>
      <c r="Q5941" s="84"/>
      <c r="R5941" s="125"/>
      <c r="S5941" s="165"/>
      <c r="T5941" s="167"/>
    </row>
    <row r="5942" spans="1:20" s="121" customFormat="1" ht="20.100000000000001" customHeight="1" x14ac:dyDescent="0.3">
      <c r="A5942" s="80"/>
      <c r="B5942" s="110" t="str">
        <f>IF(E5942="","",VLOOKUP(E5942,[1]PROJECTES!$C$14:$G$5000,2,FALSE))</f>
        <v/>
      </c>
      <c r="C5942" s="80"/>
      <c r="D5942" s="283" t="str">
        <f>IF(E5942="","",VLOOKUP(E5942,[1]PROJECTES!$C$14:$G$5000,5,FALSE))</f>
        <v/>
      </c>
      <c r="E5942" s="79"/>
      <c r="F5942" s="110" t="str">
        <f>IF(I5942="","",VLOOKUP(I5942,[1]PROJECTES!$C$14:$G$5000,2,FALSE))</f>
        <v/>
      </c>
      <c r="G5942" s="112" t="str">
        <f>IF(E5942="","",VLOOKUP(E5942,[1]PROJECTES!$C$14:$G$5000,4,FALSE))</f>
        <v/>
      </c>
      <c r="H5942" s="95"/>
      <c r="I5942" s="113" t="str">
        <f>IF(H5942="","",VLOOKUP(H5942,BD!B$2:C$16,2,FALSE))</f>
        <v/>
      </c>
      <c r="J5942" s="114"/>
      <c r="K5942" s="115" t="str">
        <f t="shared" si="297"/>
        <v/>
      </c>
      <c r="L5942" s="116" t="str">
        <f t="shared" ca="1" si="298"/>
        <v>-</v>
      </c>
      <c r="M5942" s="111" t="str">
        <f>IF(E5942="","",VLOOKUP(E5942,[1]PROJECTES!$C$14:$Z$5000,21,FALSE))</f>
        <v/>
      </c>
      <c r="N5942" s="117"/>
      <c r="O5942" s="118" t="s">
        <v>222</v>
      </c>
      <c r="P5942" s="119"/>
      <c r="Q5942" s="84"/>
      <c r="R5942" s="125"/>
      <c r="S5942" s="165"/>
      <c r="T5942" s="167"/>
    </row>
    <row r="5943" spans="1:20" s="121" customFormat="1" ht="20.100000000000001" customHeight="1" x14ac:dyDescent="0.3">
      <c r="A5943" s="80"/>
      <c r="B5943" s="110" t="str">
        <f>IF(E5943="","",VLOOKUP(E5943,[1]PROJECTES!$C$14:$G$5000,2,FALSE))</f>
        <v/>
      </c>
      <c r="C5943" s="80"/>
      <c r="D5943" s="283" t="str">
        <f>IF(E5943="","",VLOOKUP(E5943,[1]PROJECTES!$C$14:$G$5000,5,FALSE))</f>
        <v/>
      </c>
      <c r="E5943" s="79"/>
      <c r="F5943" s="110" t="str">
        <f>IF(I5943="","",VLOOKUP(I5943,[1]PROJECTES!$C$14:$G$5000,2,FALSE))</f>
        <v/>
      </c>
      <c r="G5943" s="112" t="str">
        <f>IF(E5943="","",VLOOKUP(E5943,[1]PROJECTES!$C$14:$G$5000,4,FALSE))</f>
        <v/>
      </c>
      <c r="H5943" s="95"/>
      <c r="I5943" s="113" t="str">
        <f>IF(H5943="","",VLOOKUP(H5943,BD!B$2:C$16,2,FALSE))</f>
        <v/>
      </c>
      <c r="J5943" s="114"/>
      <c r="K5943" s="115" t="str">
        <f t="shared" si="297"/>
        <v/>
      </c>
      <c r="L5943" s="116" t="str">
        <f t="shared" ca="1" si="298"/>
        <v>-</v>
      </c>
      <c r="M5943" s="111" t="str">
        <f>IF(E5943="","",VLOOKUP(E5943,[1]PROJECTES!$C$14:$Z$5000,21,FALSE))</f>
        <v/>
      </c>
      <c r="N5943" s="117"/>
      <c r="O5943" s="118" t="s">
        <v>222</v>
      </c>
      <c r="P5943" s="119"/>
      <c r="Q5943" s="84"/>
      <c r="R5943" s="125"/>
      <c r="S5943" s="165"/>
      <c r="T5943" s="167"/>
    </row>
    <row r="5944" spans="1:20" s="121" customFormat="1" ht="20.100000000000001" customHeight="1" x14ac:dyDescent="0.3">
      <c r="A5944" s="80"/>
      <c r="B5944" s="110" t="str">
        <f>IF(E5944="","",VLOOKUP(E5944,[1]PROJECTES!$C$14:$G$5000,2,FALSE))</f>
        <v/>
      </c>
      <c r="C5944" s="80"/>
      <c r="D5944" s="283" t="str">
        <f>IF(E5944="","",VLOOKUP(E5944,[1]PROJECTES!$C$14:$G$5000,5,FALSE))</f>
        <v/>
      </c>
      <c r="E5944" s="79"/>
      <c r="F5944" s="110" t="str">
        <f>IF(I5944="","",VLOOKUP(I5944,[1]PROJECTES!$C$14:$G$5000,2,FALSE))</f>
        <v/>
      </c>
      <c r="G5944" s="112" t="str">
        <f>IF(E5944="","",VLOOKUP(E5944,[1]PROJECTES!$C$14:$G$5000,4,FALSE))</f>
        <v/>
      </c>
      <c r="H5944" s="95"/>
      <c r="I5944" s="113" t="str">
        <f>IF(H5944="","",VLOOKUP(H5944,BD!B$2:C$16,2,FALSE))</f>
        <v/>
      </c>
      <c r="J5944" s="114"/>
      <c r="K5944" s="115" t="str">
        <f t="shared" si="297"/>
        <v/>
      </c>
      <c r="L5944" s="116" t="str">
        <f t="shared" ca="1" si="298"/>
        <v>-</v>
      </c>
      <c r="M5944" s="111" t="str">
        <f>IF(E5944="","",VLOOKUP(E5944,[1]PROJECTES!$C$14:$Z$5000,21,FALSE))</f>
        <v/>
      </c>
      <c r="N5944" s="117"/>
      <c r="O5944" s="118" t="s">
        <v>222</v>
      </c>
      <c r="P5944" s="119"/>
      <c r="Q5944" s="84"/>
      <c r="R5944" s="125"/>
      <c r="S5944" s="165"/>
      <c r="T5944" s="167"/>
    </row>
    <row r="5945" spans="1:20" s="121" customFormat="1" ht="20.100000000000001" customHeight="1" x14ac:dyDescent="0.3">
      <c r="A5945" s="80"/>
      <c r="B5945" s="110" t="str">
        <f>IF(E5945="","",VLOOKUP(E5945,[1]PROJECTES!$C$14:$G$5000,2,FALSE))</f>
        <v/>
      </c>
      <c r="C5945" s="80"/>
      <c r="D5945" s="283" t="str">
        <f>IF(E5945="","",VLOOKUP(E5945,[1]PROJECTES!$C$14:$G$5000,5,FALSE))</f>
        <v/>
      </c>
      <c r="E5945" s="79"/>
      <c r="F5945" s="110" t="str">
        <f>IF(I5945="","",VLOOKUP(I5945,[1]PROJECTES!$C$14:$G$5000,2,FALSE))</f>
        <v/>
      </c>
      <c r="G5945" s="112" t="str">
        <f>IF(E5945="","",VLOOKUP(E5945,[1]PROJECTES!$C$14:$G$5000,4,FALSE))</f>
        <v/>
      </c>
      <c r="H5945" s="95"/>
      <c r="I5945" s="113" t="str">
        <f>IF(H5945="","",VLOOKUP(H5945,BD!B$2:C$16,2,FALSE))</f>
        <v/>
      </c>
      <c r="J5945" s="114"/>
      <c r="K5945" s="115" t="str">
        <f t="shared" si="297"/>
        <v/>
      </c>
      <c r="L5945" s="116" t="str">
        <f t="shared" ca="1" si="298"/>
        <v>-</v>
      </c>
      <c r="M5945" s="111" t="str">
        <f>IF(E5945="","",VLOOKUP(E5945,[1]PROJECTES!$C$14:$Z$5000,21,FALSE))</f>
        <v/>
      </c>
      <c r="N5945" s="117"/>
      <c r="O5945" s="118" t="s">
        <v>222</v>
      </c>
      <c r="P5945" s="119"/>
      <c r="Q5945" s="84"/>
      <c r="R5945" s="125"/>
      <c r="S5945" s="165"/>
      <c r="T5945" s="167"/>
    </row>
    <row r="5946" spans="1:20" s="121" customFormat="1" ht="20.100000000000001" customHeight="1" x14ac:dyDescent="0.3">
      <c r="A5946" s="80"/>
      <c r="B5946" s="110" t="str">
        <f>IF(E5946="","",VLOOKUP(E5946,[1]PROJECTES!$C$14:$G$5000,2,FALSE))</f>
        <v/>
      </c>
      <c r="C5946" s="80"/>
      <c r="D5946" s="283" t="str">
        <f>IF(E5946="","",VLOOKUP(E5946,[1]PROJECTES!$C$14:$G$5000,5,FALSE))</f>
        <v/>
      </c>
      <c r="E5946" s="79"/>
      <c r="F5946" s="110" t="str">
        <f>IF(I5946="","",VLOOKUP(I5946,[1]PROJECTES!$C$14:$G$5000,2,FALSE))</f>
        <v/>
      </c>
      <c r="G5946" s="112" t="str">
        <f>IF(E5946="","",VLOOKUP(E5946,[1]PROJECTES!$C$14:$G$5000,4,FALSE))</f>
        <v/>
      </c>
      <c r="H5946" s="95"/>
      <c r="I5946" s="113" t="str">
        <f>IF(H5946="","",VLOOKUP(H5946,BD!B$2:C$16,2,FALSE))</f>
        <v/>
      </c>
      <c r="J5946" s="114"/>
      <c r="K5946" s="115" t="str">
        <f t="shared" si="297"/>
        <v/>
      </c>
      <c r="L5946" s="116" t="str">
        <f t="shared" ca="1" si="298"/>
        <v>-</v>
      </c>
      <c r="M5946" s="111" t="str">
        <f>IF(E5946="","",VLOOKUP(E5946,[1]PROJECTES!$C$14:$Z$5000,21,FALSE))</f>
        <v/>
      </c>
      <c r="N5946" s="117"/>
      <c r="O5946" s="118" t="s">
        <v>222</v>
      </c>
      <c r="P5946" s="119"/>
      <c r="Q5946" s="84"/>
      <c r="R5946" s="125"/>
      <c r="S5946" s="165"/>
      <c r="T5946" s="167"/>
    </row>
    <row r="5947" spans="1:20" s="121" customFormat="1" ht="20.100000000000001" customHeight="1" x14ac:dyDescent="0.3">
      <c r="A5947" s="80"/>
      <c r="B5947" s="110" t="str">
        <f>IF(E5947="","",VLOOKUP(E5947,[1]PROJECTES!$C$14:$G$5000,2,FALSE))</f>
        <v/>
      </c>
      <c r="C5947" s="80"/>
      <c r="D5947" s="283" t="str">
        <f>IF(E5947="","",VLOOKUP(E5947,[1]PROJECTES!$C$14:$G$5000,5,FALSE))</f>
        <v/>
      </c>
      <c r="E5947" s="79"/>
      <c r="F5947" s="110" t="str">
        <f>IF(I5947="","",VLOOKUP(I5947,[1]PROJECTES!$C$14:$G$5000,2,FALSE))</f>
        <v/>
      </c>
      <c r="G5947" s="112" t="str">
        <f>IF(E5947="","",VLOOKUP(E5947,[1]PROJECTES!$C$14:$G$5000,4,FALSE))</f>
        <v/>
      </c>
      <c r="H5947" s="95"/>
      <c r="I5947" s="113" t="str">
        <f>IF(H5947="","",VLOOKUP(H5947,BD!B$2:C$16,2,FALSE))</f>
        <v/>
      </c>
      <c r="J5947" s="114"/>
      <c r="K5947" s="115" t="str">
        <f t="shared" si="297"/>
        <v/>
      </c>
      <c r="L5947" s="116" t="str">
        <f t="shared" ca="1" si="298"/>
        <v>-</v>
      </c>
      <c r="M5947" s="111" t="str">
        <f>IF(E5947="","",VLOOKUP(E5947,[1]PROJECTES!$C$14:$Z$5000,21,FALSE))</f>
        <v/>
      </c>
      <c r="N5947" s="117"/>
      <c r="O5947" s="118" t="s">
        <v>222</v>
      </c>
      <c r="P5947" s="119"/>
      <c r="Q5947" s="84"/>
      <c r="R5947" s="125"/>
      <c r="S5947" s="165"/>
      <c r="T5947" s="167"/>
    </row>
    <row r="5948" spans="1:20" s="121" customFormat="1" ht="20.100000000000001" customHeight="1" x14ac:dyDescent="0.3">
      <c r="A5948" s="80"/>
      <c r="B5948" s="110" t="str">
        <f>IF(E5948="","",VLOOKUP(E5948,[1]PROJECTES!$C$14:$G$5000,2,FALSE))</f>
        <v/>
      </c>
      <c r="C5948" s="80"/>
      <c r="D5948" s="283" t="str">
        <f>IF(E5948="","",VLOOKUP(E5948,[1]PROJECTES!$C$14:$G$5000,5,FALSE))</f>
        <v/>
      </c>
      <c r="E5948" s="79"/>
      <c r="F5948" s="110" t="str">
        <f>IF(I5948="","",VLOOKUP(I5948,[1]PROJECTES!$C$14:$G$5000,2,FALSE))</f>
        <v/>
      </c>
      <c r="G5948" s="112" t="str">
        <f>IF(E5948="","",VLOOKUP(E5948,[1]PROJECTES!$C$14:$G$5000,4,FALSE))</f>
        <v/>
      </c>
      <c r="H5948" s="95"/>
      <c r="I5948" s="113" t="str">
        <f>IF(H5948="","",VLOOKUP(H5948,BD!B$2:C$16,2,FALSE))</f>
        <v/>
      </c>
      <c r="J5948" s="114"/>
      <c r="K5948" s="115" t="str">
        <f t="shared" si="297"/>
        <v/>
      </c>
      <c r="L5948" s="116" t="str">
        <f t="shared" ca="1" si="298"/>
        <v>-</v>
      </c>
      <c r="M5948" s="111" t="str">
        <f>IF(E5948="","",VLOOKUP(E5948,[1]PROJECTES!$C$14:$Z$5000,21,FALSE))</f>
        <v/>
      </c>
      <c r="N5948" s="117"/>
      <c r="O5948" s="118" t="s">
        <v>222</v>
      </c>
      <c r="P5948" s="119"/>
      <c r="Q5948" s="84"/>
      <c r="R5948" s="125"/>
      <c r="S5948" s="165"/>
      <c r="T5948" s="167"/>
    </row>
    <row r="5949" spans="1:20" s="121" customFormat="1" ht="20.100000000000001" customHeight="1" x14ac:dyDescent="0.3">
      <c r="A5949" s="80"/>
      <c r="B5949" s="110" t="str">
        <f>IF(E5949="","",VLOOKUP(E5949,[1]PROJECTES!$C$14:$G$5000,2,FALSE))</f>
        <v/>
      </c>
      <c r="C5949" s="80"/>
      <c r="D5949" s="283" t="str">
        <f>IF(E5949="","",VLOOKUP(E5949,[1]PROJECTES!$C$14:$G$5000,5,FALSE))</f>
        <v/>
      </c>
      <c r="E5949" s="79"/>
      <c r="F5949" s="110" t="str">
        <f>IF(I5949="","",VLOOKUP(I5949,[1]PROJECTES!$C$14:$G$5000,2,FALSE))</f>
        <v/>
      </c>
      <c r="G5949" s="112" t="str">
        <f>IF(E5949="","",VLOOKUP(E5949,[1]PROJECTES!$C$14:$G$5000,4,FALSE))</f>
        <v/>
      </c>
      <c r="H5949" s="95"/>
      <c r="I5949" s="113" t="str">
        <f>IF(H5949="","",VLOOKUP(H5949,BD!B$2:C$16,2,FALSE))</f>
        <v/>
      </c>
      <c r="J5949" s="114"/>
      <c r="K5949" s="115" t="str">
        <f t="shared" si="297"/>
        <v/>
      </c>
      <c r="L5949" s="116" t="str">
        <f t="shared" ca="1" si="298"/>
        <v>-</v>
      </c>
      <c r="M5949" s="111" t="str">
        <f>IF(E5949="","",VLOOKUP(E5949,[1]PROJECTES!$C$14:$Z$5000,21,FALSE))</f>
        <v/>
      </c>
      <c r="N5949" s="117"/>
      <c r="O5949" s="118" t="s">
        <v>222</v>
      </c>
      <c r="P5949" s="119"/>
      <c r="Q5949" s="84"/>
      <c r="R5949" s="125"/>
      <c r="S5949" s="165"/>
      <c r="T5949" s="167"/>
    </row>
    <row r="5950" spans="1:20" s="121" customFormat="1" ht="20.100000000000001" customHeight="1" x14ac:dyDescent="0.3">
      <c r="A5950" s="80"/>
      <c r="B5950" s="110" t="str">
        <f>IF(E5950="","",VLOOKUP(E5950,[1]PROJECTES!$C$14:$G$5000,2,FALSE))</f>
        <v/>
      </c>
      <c r="C5950" s="80"/>
      <c r="D5950" s="283" t="str">
        <f>IF(E5950="","",VLOOKUP(E5950,[1]PROJECTES!$C$14:$G$5000,5,FALSE))</f>
        <v/>
      </c>
      <c r="E5950" s="79"/>
      <c r="F5950" s="110" t="str">
        <f>IF(I5950="","",VLOOKUP(I5950,[1]PROJECTES!$C$14:$G$5000,2,FALSE))</f>
        <v/>
      </c>
      <c r="G5950" s="112" t="str">
        <f>IF(E5950="","",VLOOKUP(E5950,[1]PROJECTES!$C$14:$G$5000,4,FALSE))</f>
        <v/>
      </c>
      <c r="H5950" s="95"/>
      <c r="I5950" s="113" t="str">
        <f>IF(H5950="","",VLOOKUP(H5950,BD!B$2:C$16,2,FALSE))</f>
        <v/>
      </c>
      <c r="J5950" s="114"/>
      <c r="K5950" s="115" t="str">
        <f t="shared" si="297"/>
        <v/>
      </c>
      <c r="L5950" s="116" t="str">
        <f t="shared" ca="1" si="298"/>
        <v>-</v>
      </c>
      <c r="M5950" s="111" t="str">
        <f>IF(E5950="","",VLOOKUP(E5950,[1]PROJECTES!$C$14:$Z$5000,21,FALSE))</f>
        <v/>
      </c>
      <c r="N5950" s="117"/>
      <c r="O5950" s="118" t="s">
        <v>222</v>
      </c>
      <c r="P5950" s="119"/>
      <c r="Q5950" s="84"/>
      <c r="R5950" s="123"/>
      <c r="S5950" s="165"/>
      <c r="T5950" s="167"/>
    </row>
    <row r="5951" spans="1:20" s="121" customFormat="1" ht="20.100000000000001" customHeight="1" x14ac:dyDescent="0.3">
      <c r="A5951" s="80"/>
      <c r="B5951" s="110" t="str">
        <f>IF(E5951="","",VLOOKUP(E5951,[1]PROJECTES!$C$14:$G$5000,2,FALSE))</f>
        <v/>
      </c>
      <c r="C5951" s="80"/>
      <c r="D5951" s="283" t="str">
        <f>IF(E5951="","",VLOOKUP(E5951,[1]PROJECTES!$C$14:$G$5000,5,FALSE))</f>
        <v/>
      </c>
      <c r="E5951" s="79"/>
      <c r="F5951" s="110" t="str">
        <f>IF(I5951="","",VLOOKUP(I5951,[1]PROJECTES!$C$14:$G$5000,2,FALSE))</f>
        <v/>
      </c>
      <c r="G5951" s="112" t="str">
        <f>IF(E5951="","",VLOOKUP(E5951,[1]PROJECTES!$C$14:$G$5000,4,FALSE))</f>
        <v/>
      </c>
      <c r="H5951" s="95"/>
      <c r="I5951" s="113" t="str">
        <f>IF(H5951="","",VLOOKUP(H5951,BD!B$2:C$16,2,FALSE))</f>
        <v/>
      </c>
      <c r="J5951" s="114"/>
      <c r="K5951" s="115" t="str">
        <f t="shared" si="297"/>
        <v/>
      </c>
      <c r="L5951" s="116" t="str">
        <f t="shared" ca="1" si="298"/>
        <v>-</v>
      </c>
      <c r="M5951" s="111" t="str">
        <f>IF(E5951="","",VLOOKUP(E5951,[1]PROJECTES!$C$14:$Z$5000,21,FALSE))</f>
        <v/>
      </c>
      <c r="N5951" s="117"/>
      <c r="O5951" s="118" t="s">
        <v>222</v>
      </c>
      <c r="P5951" s="119"/>
      <c r="Q5951" s="84"/>
      <c r="R5951" s="123"/>
      <c r="S5951" s="165"/>
      <c r="T5951" s="167"/>
    </row>
    <row r="5952" spans="1:20" s="121" customFormat="1" ht="20.100000000000001" customHeight="1" x14ac:dyDescent="0.3">
      <c r="A5952" s="80"/>
      <c r="B5952" s="110" t="str">
        <f>IF(E5952="","",VLOOKUP(E5952,[1]PROJECTES!$C$14:$G$5000,2,FALSE))</f>
        <v/>
      </c>
      <c r="C5952" s="80"/>
      <c r="D5952" s="283" t="str">
        <f>IF(E5952="","",VLOOKUP(E5952,[1]PROJECTES!$C$14:$G$5000,5,FALSE))</f>
        <v/>
      </c>
      <c r="E5952" s="79"/>
      <c r="F5952" s="110" t="str">
        <f>IF(I5952="","",VLOOKUP(I5952,[1]PROJECTES!$C$14:$G$5000,2,FALSE))</f>
        <v/>
      </c>
      <c r="G5952" s="112" t="str">
        <f>IF(E5952="","",VLOOKUP(E5952,[1]PROJECTES!$C$14:$G$5000,4,FALSE))</f>
        <v/>
      </c>
      <c r="H5952" s="95"/>
      <c r="I5952" s="113" t="str">
        <f>IF(H5952="","",VLOOKUP(H5952,BD!B$2:C$16,2,FALSE))</f>
        <v/>
      </c>
      <c r="J5952" s="114"/>
      <c r="K5952" s="115" t="str">
        <f t="shared" si="297"/>
        <v/>
      </c>
      <c r="L5952" s="116" t="str">
        <f t="shared" ca="1" si="298"/>
        <v>-</v>
      </c>
      <c r="M5952" s="111" t="str">
        <f>IF(E5952="","",VLOOKUP(E5952,[1]PROJECTES!$C$14:$Z$5000,21,FALSE))</f>
        <v/>
      </c>
      <c r="N5952" s="117"/>
      <c r="O5952" s="118" t="s">
        <v>222</v>
      </c>
      <c r="P5952" s="119"/>
      <c r="Q5952" s="84"/>
      <c r="R5952" s="125"/>
      <c r="S5952" s="165"/>
      <c r="T5952" s="167"/>
    </row>
    <row r="5953" spans="1:20" s="121" customFormat="1" ht="20.100000000000001" customHeight="1" x14ac:dyDescent="0.3">
      <c r="A5953" s="80"/>
      <c r="B5953" s="110" t="str">
        <f>IF(E5953="","",VLOOKUP(E5953,[1]PROJECTES!$C$14:$G$5000,2,FALSE))</f>
        <v/>
      </c>
      <c r="C5953" s="80"/>
      <c r="D5953" s="283" t="str">
        <f>IF(E5953="","",VLOOKUP(E5953,[1]PROJECTES!$C$14:$G$5000,5,FALSE))</f>
        <v/>
      </c>
      <c r="E5953" s="79"/>
      <c r="F5953" s="110" t="str">
        <f>IF(I5953="","",VLOOKUP(I5953,[1]PROJECTES!$C$14:$G$5000,2,FALSE))</f>
        <v/>
      </c>
      <c r="G5953" s="112" t="str">
        <f>IF(E5953="","",VLOOKUP(E5953,[1]PROJECTES!$C$14:$G$5000,4,FALSE))</f>
        <v/>
      </c>
      <c r="H5953" s="95"/>
      <c r="I5953" s="113" t="str">
        <f>IF(H5953="","",VLOOKUP(H5953,BD!B$2:C$16,2,FALSE))</f>
        <v/>
      </c>
      <c r="J5953" s="114"/>
      <c r="K5953" s="115" t="str">
        <f t="shared" si="297"/>
        <v/>
      </c>
      <c r="L5953" s="116" t="str">
        <f t="shared" ca="1" si="298"/>
        <v>-</v>
      </c>
      <c r="M5953" s="111" t="str">
        <f>IF(E5953="","",VLOOKUP(E5953,[1]PROJECTES!$C$14:$Z$5000,21,FALSE))</f>
        <v/>
      </c>
      <c r="N5953" s="117"/>
      <c r="O5953" s="118" t="s">
        <v>222</v>
      </c>
      <c r="P5953" s="119"/>
      <c r="Q5953" s="84"/>
      <c r="R5953" s="125"/>
      <c r="S5953" s="165"/>
      <c r="T5953" s="167"/>
    </row>
    <row r="5954" spans="1:20" s="121" customFormat="1" ht="20.100000000000001" customHeight="1" x14ac:dyDescent="0.3">
      <c r="A5954" s="80"/>
      <c r="B5954" s="110" t="str">
        <f>IF(E5954="","",VLOOKUP(E5954,[1]PROJECTES!$C$14:$G$5000,2,FALSE))</f>
        <v/>
      </c>
      <c r="C5954" s="80"/>
      <c r="D5954" s="283" t="str">
        <f>IF(E5954="","",VLOOKUP(E5954,[1]PROJECTES!$C$14:$G$5000,5,FALSE))</f>
        <v/>
      </c>
      <c r="E5954" s="79"/>
      <c r="F5954" s="110" t="str">
        <f>IF(I5954="","",VLOOKUP(I5954,[1]PROJECTES!$C$14:$G$5000,2,FALSE))</f>
        <v/>
      </c>
      <c r="G5954" s="112" t="str">
        <f>IF(E5954="","",VLOOKUP(E5954,[1]PROJECTES!$C$14:$G$5000,4,FALSE))</f>
        <v/>
      </c>
      <c r="H5954" s="95"/>
      <c r="I5954" s="113" t="str">
        <f>IF(H5954="","",VLOOKUP(H5954,BD!B$2:C$16,2,FALSE))</f>
        <v/>
      </c>
      <c r="J5954" s="114"/>
      <c r="K5954" s="115" t="str">
        <f t="shared" si="297"/>
        <v/>
      </c>
      <c r="L5954" s="116" t="str">
        <f t="shared" ca="1" si="298"/>
        <v>-</v>
      </c>
      <c r="M5954" s="111" t="str">
        <f>IF(E5954="","",VLOOKUP(E5954,[1]PROJECTES!$C$14:$Z$5000,21,FALSE))</f>
        <v/>
      </c>
      <c r="N5954" s="117"/>
      <c r="O5954" s="118" t="s">
        <v>222</v>
      </c>
      <c r="P5954" s="119"/>
      <c r="Q5954" s="84"/>
      <c r="R5954" s="125"/>
      <c r="S5954" s="165"/>
      <c r="T5954" s="167"/>
    </row>
    <row r="5955" spans="1:20" s="121" customFormat="1" ht="20.100000000000001" customHeight="1" x14ac:dyDescent="0.3">
      <c r="A5955" s="80"/>
      <c r="B5955" s="110" t="str">
        <f>IF(E5955="","",VLOOKUP(E5955,[1]PROJECTES!$C$14:$G$5000,2,FALSE))</f>
        <v/>
      </c>
      <c r="C5955" s="80"/>
      <c r="D5955" s="283" t="str">
        <f>IF(E5955="","",VLOOKUP(E5955,[1]PROJECTES!$C$14:$G$5000,5,FALSE))</f>
        <v/>
      </c>
      <c r="E5955" s="79"/>
      <c r="F5955" s="110" t="str">
        <f>IF(I5955="","",VLOOKUP(I5955,[1]PROJECTES!$C$14:$G$5000,2,FALSE))</f>
        <v/>
      </c>
      <c r="G5955" s="112" t="str">
        <f>IF(E5955="","",VLOOKUP(E5955,[1]PROJECTES!$C$14:$G$5000,4,FALSE))</f>
        <v/>
      </c>
      <c r="H5955" s="95"/>
      <c r="I5955" s="113" t="str">
        <f>IF(H5955="","",VLOOKUP(H5955,BD!B$2:C$16,2,FALSE))</f>
        <v/>
      </c>
      <c r="J5955" s="114"/>
      <c r="K5955" s="115" t="str">
        <f t="shared" si="297"/>
        <v/>
      </c>
      <c r="L5955" s="116" t="str">
        <f t="shared" ca="1" si="298"/>
        <v>-</v>
      </c>
      <c r="M5955" s="111" t="str">
        <f>IF(E5955="","",VLOOKUP(E5955,[1]PROJECTES!$C$14:$Z$5000,21,FALSE))</f>
        <v/>
      </c>
      <c r="N5955" s="117"/>
      <c r="O5955" s="118" t="s">
        <v>222</v>
      </c>
      <c r="P5955" s="119"/>
      <c r="Q5955" s="84"/>
      <c r="R5955" s="125"/>
      <c r="S5955" s="165"/>
      <c r="T5955" s="167"/>
    </row>
    <row r="5956" spans="1:20" s="121" customFormat="1" ht="20.100000000000001" customHeight="1" x14ac:dyDescent="0.3">
      <c r="A5956" s="80"/>
      <c r="B5956" s="110" t="str">
        <f>IF(E5956="","",VLOOKUP(E5956,[1]PROJECTES!$C$14:$G$5000,2,FALSE))</f>
        <v/>
      </c>
      <c r="C5956" s="80"/>
      <c r="D5956" s="283" t="str">
        <f>IF(E5956="","",VLOOKUP(E5956,[1]PROJECTES!$C$14:$G$5000,5,FALSE))</f>
        <v/>
      </c>
      <c r="E5956" s="79"/>
      <c r="F5956" s="110" t="str">
        <f>IF(I5956="","",VLOOKUP(I5956,[1]PROJECTES!$C$14:$G$5000,2,FALSE))</f>
        <v/>
      </c>
      <c r="G5956" s="112" t="str">
        <f>IF(E5956="","",VLOOKUP(E5956,[1]PROJECTES!$C$14:$G$5000,4,FALSE))</f>
        <v/>
      </c>
      <c r="H5956" s="95"/>
      <c r="I5956" s="113" t="str">
        <f>IF(H5956="","",VLOOKUP(H5956,BD!B$2:C$16,2,FALSE))</f>
        <v/>
      </c>
      <c r="J5956" s="114"/>
      <c r="K5956" s="115" t="str">
        <f t="shared" si="297"/>
        <v/>
      </c>
      <c r="L5956" s="116" t="str">
        <f t="shared" ca="1" si="298"/>
        <v>-</v>
      </c>
      <c r="M5956" s="111" t="str">
        <f>IF(E5956="","",VLOOKUP(E5956,[1]PROJECTES!$C$14:$Z$5000,21,FALSE))</f>
        <v/>
      </c>
      <c r="N5956" s="117"/>
      <c r="O5956" s="118" t="s">
        <v>222</v>
      </c>
      <c r="P5956" s="119"/>
      <c r="Q5956" s="84"/>
      <c r="R5956" s="125"/>
      <c r="S5956" s="165"/>
      <c r="T5956" s="167"/>
    </row>
    <row r="5957" spans="1:20" s="121" customFormat="1" ht="20.100000000000001" customHeight="1" x14ac:dyDescent="0.3">
      <c r="A5957" s="80"/>
      <c r="B5957" s="110" t="str">
        <f>IF(E5957="","",VLOOKUP(E5957,[1]PROJECTES!$C$14:$G$5000,2,FALSE))</f>
        <v/>
      </c>
      <c r="C5957" s="80"/>
      <c r="D5957" s="283" t="str">
        <f>IF(E5957="","",VLOOKUP(E5957,[1]PROJECTES!$C$14:$G$5000,5,FALSE))</f>
        <v/>
      </c>
      <c r="E5957" s="79"/>
      <c r="F5957" s="110" t="str">
        <f>IF(I5957="","",VLOOKUP(I5957,[1]PROJECTES!$C$14:$G$5000,2,FALSE))</f>
        <v/>
      </c>
      <c r="G5957" s="112" t="str">
        <f>IF(E5957="","",VLOOKUP(E5957,[1]PROJECTES!$C$14:$G$5000,4,FALSE))</f>
        <v/>
      </c>
      <c r="H5957" s="95"/>
      <c r="I5957" s="113" t="str">
        <f>IF(H5957="","",VLOOKUP(H5957,BD!B$2:C$16,2,FALSE))</f>
        <v/>
      </c>
      <c r="J5957" s="114"/>
      <c r="K5957" s="115" t="str">
        <f t="shared" si="297"/>
        <v/>
      </c>
      <c r="L5957" s="116" t="str">
        <f t="shared" ca="1" si="298"/>
        <v>-</v>
      </c>
      <c r="M5957" s="111" t="str">
        <f>IF(E5957="","",VLOOKUP(E5957,[1]PROJECTES!$C$14:$Z$5000,21,FALSE))</f>
        <v/>
      </c>
      <c r="N5957" s="117"/>
      <c r="O5957" s="118" t="s">
        <v>222</v>
      </c>
      <c r="P5957" s="119"/>
      <c r="Q5957" s="84"/>
      <c r="R5957" s="125"/>
      <c r="S5957" s="165"/>
      <c r="T5957" s="167"/>
    </row>
    <row r="5958" spans="1:20" s="121" customFormat="1" ht="20.100000000000001" customHeight="1" x14ac:dyDescent="0.3">
      <c r="A5958" s="80"/>
      <c r="B5958" s="110" t="str">
        <f>IF(E5958="","",VLOOKUP(E5958,[1]PROJECTES!$C$14:$G$5000,2,FALSE))</f>
        <v/>
      </c>
      <c r="C5958" s="80"/>
      <c r="D5958" s="283" t="str">
        <f>IF(E5958="","",VLOOKUP(E5958,[1]PROJECTES!$C$14:$G$5000,5,FALSE))</f>
        <v/>
      </c>
      <c r="E5958" s="79"/>
      <c r="F5958" s="110" t="str">
        <f>IF(I5958="","",VLOOKUP(I5958,[1]PROJECTES!$C$14:$G$5000,2,FALSE))</f>
        <v/>
      </c>
      <c r="G5958" s="112" t="str">
        <f>IF(E5958="","",VLOOKUP(E5958,[1]PROJECTES!$C$14:$G$5000,4,FALSE))</f>
        <v/>
      </c>
      <c r="H5958" s="95"/>
      <c r="I5958" s="113" t="str">
        <f>IF(H5958="","",VLOOKUP(H5958,BD!B$2:C$16,2,FALSE))</f>
        <v/>
      </c>
      <c r="J5958" s="114"/>
      <c r="K5958" s="115" t="str">
        <f t="shared" si="297"/>
        <v/>
      </c>
      <c r="L5958" s="116" t="str">
        <f t="shared" ca="1" si="298"/>
        <v>-</v>
      </c>
      <c r="M5958" s="111" t="str">
        <f>IF(E5958="","",VLOOKUP(E5958,[1]PROJECTES!$C$14:$Z$5000,21,FALSE))</f>
        <v/>
      </c>
      <c r="N5958" s="117"/>
      <c r="O5958" s="118" t="s">
        <v>222</v>
      </c>
      <c r="P5958" s="119"/>
      <c r="Q5958" s="84"/>
      <c r="R5958" s="125"/>
      <c r="S5958" s="165"/>
      <c r="T5958" s="167"/>
    </row>
    <row r="5959" spans="1:20" s="121" customFormat="1" ht="20.100000000000001" customHeight="1" x14ac:dyDescent="0.3">
      <c r="A5959" s="80"/>
      <c r="B5959" s="110" t="str">
        <f>IF(E5959="","",VLOOKUP(E5959,[1]PROJECTES!$C$14:$G$5000,2,FALSE))</f>
        <v/>
      </c>
      <c r="C5959" s="80"/>
      <c r="D5959" s="283" t="str">
        <f>IF(E5959="","",VLOOKUP(E5959,[1]PROJECTES!$C$14:$G$5000,5,FALSE))</f>
        <v/>
      </c>
      <c r="E5959" s="79"/>
      <c r="F5959" s="110" t="str">
        <f>IF(I5959="","",VLOOKUP(I5959,[1]PROJECTES!$C$14:$G$5000,2,FALSE))</f>
        <v/>
      </c>
      <c r="G5959" s="112" t="str">
        <f>IF(E5959="","",VLOOKUP(E5959,[1]PROJECTES!$C$14:$G$5000,4,FALSE))</f>
        <v/>
      </c>
      <c r="H5959" s="95"/>
      <c r="I5959" s="113" t="str">
        <f>IF(H5959="","",VLOOKUP(H5959,BD!B$2:C$16,2,FALSE))</f>
        <v/>
      </c>
      <c r="J5959" s="114"/>
      <c r="K5959" s="115" t="str">
        <f t="shared" si="297"/>
        <v/>
      </c>
      <c r="L5959" s="116" t="str">
        <f t="shared" ca="1" si="298"/>
        <v>-</v>
      </c>
      <c r="M5959" s="111" t="str">
        <f>IF(E5959="","",VLOOKUP(E5959,[1]PROJECTES!$C$14:$Z$5000,21,FALSE))</f>
        <v/>
      </c>
      <c r="N5959" s="117"/>
      <c r="O5959" s="118" t="s">
        <v>222</v>
      </c>
      <c r="P5959" s="119"/>
      <c r="Q5959" s="84"/>
      <c r="R5959" s="125"/>
      <c r="S5959" s="165"/>
      <c r="T5959" s="167"/>
    </row>
    <row r="5960" spans="1:20" s="121" customFormat="1" ht="20.100000000000001" customHeight="1" x14ac:dyDescent="0.3">
      <c r="A5960" s="80"/>
      <c r="B5960" s="110" t="str">
        <f>IF(E5960="","",VLOOKUP(E5960,[1]PROJECTES!$C$14:$G$5000,2,FALSE))</f>
        <v/>
      </c>
      <c r="C5960" s="80"/>
      <c r="D5960" s="283" t="str">
        <f>IF(E5960="","",VLOOKUP(E5960,[1]PROJECTES!$C$14:$G$5000,5,FALSE))</f>
        <v/>
      </c>
      <c r="E5960" s="79"/>
      <c r="F5960" s="110" t="str">
        <f>IF(I5960="","",VLOOKUP(I5960,[1]PROJECTES!$C$14:$G$5000,2,FALSE))</f>
        <v/>
      </c>
      <c r="G5960" s="112" t="str">
        <f>IF(E5960="","",VLOOKUP(E5960,[1]PROJECTES!$C$14:$G$5000,4,FALSE))</f>
        <v/>
      </c>
      <c r="H5960" s="95"/>
      <c r="I5960" s="113" t="str">
        <f>IF(H5960="","",VLOOKUP(H5960,BD!B$2:C$16,2,FALSE))</f>
        <v/>
      </c>
      <c r="J5960" s="114"/>
      <c r="K5960" s="115" t="str">
        <f t="shared" si="297"/>
        <v/>
      </c>
      <c r="L5960" s="116" t="str">
        <f t="shared" ca="1" si="298"/>
        <v>-</v>
      </c>
      <c r="M5960" s="111" t="str">
        <f>IF(E5960="","",VLOOKUP(E5960,[1]PROJECTES!$C$14:$Z$5000,21,FALSE))</f>
        <v/>
      </c>
      <c r="N5960" s="117"/>
      <c r="O5960" s="118" t="s">
        <v>222</v>
      </c>
      <c r="P5960" s="119"/>
      <c r="Q5960" s="84"/>
      <c r="R5960" s="125"/>
      <c r="S5960" s="165"/>
      <c r="T5960" s="167"/>
    </row>
    <row r="5961" spans="1:20" s="121" customFormat="1" ht="20.100000000000001" customHeight="1" x14ac:dyDescent="0.3">
      <c r="A5961" s="80"/>
      <c r="B5961" s="110" t="str">
        <f>IF(E5961="","",VLOOKUP(E5961,[1]PROJECTES!$C$14:$G$5000,2,FALSE))</f>
        <v/>
      </c>
      <c r="C5961" s="80"/>
      <c r="D5961" s="283" t="str">
        <f>IF(E5961="","",VLOOKUP(E5961,[1]PROJECTES!$C$14:$G$5000,5,FALSE))</f>
        <v/>
      </c>
      <c r="E5961" s="79"/>
      <c r="F5961" s="110" t="str">
        <f>IF(I5961="","",VLOOKUP(I5961,[1]PROJECTES!$C$14:$G$5000,2,FALSE))</f>
        <v/>
      </c>
      <c r="G5961" s="112" t="str">
        <f>IF(E5961="","",VLOOKUP(E5961,[1]PROJECTES!$C$14:$G$5000,4,FALSE))</f>
        <v/>
      </c>
      <c r="H5961" s="95"/>
      <c r="I5961" s="113" t="str">
        <f>IF(H5961="","",VLOOKUP(H5961,BD!B$2:C$16,2,FALSE))</f>
        <v/>
      </c>
      <c r="J5961" s="114"/>
      <c r="K5961" s="115" t="str">
        <f t="shared" si="297"/>
        <v/>
      </c>
      <c r="L5961" s="116" t="str">
        <f t="shared" ca="1" si="298"/>
        <v>-</v>
      </c>
      <c r="M5961" s="111" t="str">
        <f>IF(E5961="","",VLOOKUP(E5961,[1]PROJECTES!$C$14:$Z$5000,21,FALSE))</f>
        <v/>
      </c>
      <c r="N5961" s="117"/>
      <c r="O5961" s="118" t="s">
        <v>222</v>
      </c>
      <c r="P5961" s="119"/>
      <c r="Q5961" s="84"/>
      <c r="R5961" s="125"/>
      <c r="S5961" s="165"/>
      <c r="T5961" s="167"/>
    </row>
    <row r="5962" spans="1:20" s="121" customFormat="1" ht="20.100000000000001" customHeight="1" x14ac:dyDescent="0.3">
      <c r="A5962" s="80"/>
      <c r="B5962" s="110" t="str">
        <f>IF(E5962="","",VLOOKUP(E5962,[1]PROJECTES!$C$14:$G$5000,2,FALSE))</f>
        <v/>
      </c>
      <c r="C5962" s="80"/>
      <c r="D5962" s="283" t="str">
        <f>IF(E5962="","",VLOOKUP(E5962,[1]PROJECTES!$C$14:$G$5000,5,FALSE))</f>
        <v/>
      </c>
      <c r="E5962" s="79"/>
      <c r="F5962" s="110" t="str">
        <f>IF(I5962="","",VLOOKUP(I5962,[1]PROJECTES!$C$14:$G$5000,2,FALSE))</f>
        <v/>
      </c>
      <c r="G5962" s="112" t="str">
        <f>IF(E5962="","",VLOOKUP(E5962,[1]PROJECTES!$C$14:$G$5000,4,FALSE))</f>
        <v/>
      </c>
      <c r="H5962" s="95"/>
      <c r="I5962" s="113" t="str">
        <f>IF(H5962="","",VLOOKUP(H5962,BD!B$2:C$16,2,FALSE))</f>
        <v/>
      </c>
      <c r="J5962" s="114"/>
      <c r="K5962" s="115" t="str">
        <f t="shared" si="297"/>
        <v/>
      </c>
      <c r="L5962" s="116" t="str">
        <f t="shared" ca="1" si="298"/>
        <v>-</v>
      </c>
      <c r="M5962" s="111" t="str">
        <f>IF(E5962="","",VLOOKUP(E5962,[1]PROJECTES!$C$14:$Z$5000,21,FALSE))</f>
        <v/>
      </c>
      <c r="N5962" s="117"/>
      <c r="O5962" s="118" t="s">
        <v>222</v>
      </c>
      <c r="P5962" s="119"/>
      <c r="Q5962" s="84"/>
      <c r="R5962" s="125"/>
      <c r="S5962" s="165"/>
      <c r="T5962" s="167"/>
    </row>
    <row r="5963" spans="1:20" s="121" customFormat="1" ht="20.100000000000001" customHeight="1" x14ac:dyDescent="0.3">
      <c r="A5963" s="80"/>
      <c r="B5963" s="110" t="str">
        <f>IF(E5963="","",VLOOKUP(E5963,[1]PROJECTES!$C$14:$G$5000,2,FALSE))</f>
        <v/>
      </c>
      <c r="C5963" s="80"/>
      <c r="D5963" s="283" t="str">
        <f>IF(E5963="","",VLOOKUP(E5963,[1]PROJECTES!$C$14:$G$5000,5,FALSE))</f>
        <v/>
      </c>
      <c r="E5963" s="79"/>
      <c r="F5963" s="110" t="str">
        <f>IF(I5963="","",VLOOKUP(I5963,[1]PROJECTES!$C$14:$G$5000,2,FALSE))</f>
        <v/>
      </c>
      <c r="G5963" s="112" t="str">
        <f>IF(E5963="","",VLOOKUP(E5963,[1]PROJECTES!$C$14:$G$5000,4,FALSE))</f>
        <v/>
      </c>
      <c r="H5963" s="95"/>
      <c r="I5963" s="113" t="str">
        <f>IF(H5963="","",VLOOKUP(H5963,BD!B$2:C$16,2,FALSE))</f>
        <v/>
      </c>
      <c r="J5963" s="114"/>
      <c r="K5963" s="115" t="str">
        <f t="shared" si="297"/>
        <v/>
      </c>
      <c r="L5963" s="116" t="str">
        <f t="shared" ca="1" si="298"/>
        <v>-</v>
      </c>
      <c r="M5963" s="111" t="str">
        <f>IF(E5963="","",VLOOKUP(E5963,[1]PROJECTES!$C$14:$Z$5000,21,FALSE))</f>
        <v/>
      </c>
      <c r="N5963" s="117"/>
      <c r="O5963" s="118" t="s">
        <v>222</v>
      </c>
      <c r="P5963" s="119"/>
      <c r="Q5963" s="84"/>
      <c r="R5963" s="125"/>
      <c r="S5963" s="165"/>
      <c r="T5963" s="167"/>
    </row>
    <row r="5964" spans="1:20" s="121" customFormat="1" ht="20.100000000000001" customHeight="1" x14ac:dyDescent="0.3">
      <c r="A5964" s="80"/>
      <c r="B5964" s="110" t="str">
        <f>IF(E5964="","",VLOOKUP(E5964,[1]PROJECTES!$C$14:$G$5000,2,FALSE))</f>
        <v/>
      </c>
      <c r="C5964" s="80"/>
      <c r="D5964" s="283" t="str">
        <f>IF(E5964="","",VLOOKUP(E5964,[1]PROJECTES!$C$14:$G$5000,5,FALSE))</f>
        <v/>
      </c>
      <c r="E5964" s="79"/>
      <c r="F5964" s="110" t="str">
        <f>IF(I5964="","",VLOOKUP(I5964,[1]PROJECTES!$C$14:$G$5000,2,FALSE))</f>
        <v/>
      </c>
      <c r="G5964" s="112" t="str">
        <f>IF(E5964="","",VLOOKUP(E5964,[1]PROJECTES!$C$14:$G$5000,4,FALSE))</f>
        <v/>
      </c>
      <c r="H5964" s="95"/>
      <c r="I5964" s="113" t="str">
        <f>IF(H5964="","",VLOOKUP(H5964,BD!B$2:C$16,2,FALSE))</f>
        <v/>
      </c>
      <c r="J5964" s="114"/>
      <c r="K5964" s="115" t="str">
        <f t="shared" si="297"/>
        <v/>
      </c>
      <c r="L5964" s="116" t="str">
        <f t="shared" ca="1" si="298"/>
        <v>-</v>
      </c>
      <c r="M5964" s="111" t="str">
        <f>IF(E5964="","",VLOOKUP(E5964,[1]PROJECTES!$C$14:$Z$5000,21,FALSE))</f>
        <v/>
      </c>
      <c r="N5964" s="117"/>
      <c r="O5964" s="118" t="s">
        <v>222</v>
      </c>
      <c r="P5964" s="119"/>
      <c r="Q5964" s="84"/>
      <c r="R5964" s="125"/>
      <c r="S5964" s="165"/>
      <c r="T5964" s="167"/>
    </row>
    <row r="5965" spans="1:20" s="121" customFormat="1" ht="20.100000000000001" customHeight="1" x14ac:dyDescent="0.3">
      <c r="A5965" s="80"/>
      <c r="B5965" s="110" t="str">
        <f>IF(E5965="","",VLOOKUP(E5965,[1]PROJECTES!$C$14:$G$5000,2,FALSE))</f>
        <v/>
      </c>
      <c r="C5965" s="80"/>
      <c r="D5965" s="283" t="str">
        <f>IF(E5965="","",VLOOKUP(E5965,[1]PROJECTES!$C$14:$G$5000,5,FALSE))</f>
        <v/>
      </c>
      <c r="E5965" s="79"/>
      <c r="F5965" s="110" t="str">
        <f>IF(I5965="","",VLOOKUP(I5965,[1]PROJECTES!$C$14:$G$5000,2,FALSE))</f>
        <v/>
      </c>
      <c r="G5965" s="112" t="str">
        <f>IF(E5965="","",VLOOKUP(E5965,[1]PROJECTES!$C$14:$G$5000,4,FALSE))</f>
        <v/>
      </c>
      <c r="H5965" s="95"/>
      <c r="I5965" s="113" t="str">
        <f>IF(H5965="","",VLOOKUP(H5965,BD!B$2:C$16,2,FALSE))</f>
        <v/>
      </c>
      <c r="J5965" s="114"/>
      <c r="K5965" s="115" t="str">
        <f t="shared" ref="K5965:K6028" si="299">IF(J5965="","",WEEKNUM(J5965,2)-0)</f>
        <v/>
      </c>
      <c r="L5965" s="116" t="str">
        <f t="shared" ca="1" si="298"/>
        <v>-</v>
      </c>
      <c r="M5965" s="111" t="str">
        <f>IF(E5965="","",VLOOKUP(E5965,[1]PROJECTES!$C$14:$Z$5000,21,FALSE))</f>
        <v/>
      </c>
      <c r="N5965" s="117"/>
      <c r="O5965" s="118" t="s">
        <v>222</v>
      </c>
      <c r="P5965" s="119"/>
      <c r="Q5965" s="84"/>
      <c r="R5965" s="125"/>
      <c r="S5965" s="165"/>
      <c r="T5965" s="167"/>
    </row>
    <row r="5966" spans="1:20" s="121" customFormat="1" ht="20.100000000000001" customHeight="1" x14ac:dyDescent="0.3">
      <c r="A5966" s="80"/>
      <c r="B5966" s="110" t="str">
        <f>IF(E5966="","",VLOOKUP(E5966,[1]PROJECTES!$C$14:$G$5000,2,FALSE))</f>
        <v/>
      </c>
      <c r="C5966" s="80"/>
      <c r="D5966" s="283" t="str">
        <f>IF(E5966="","",VLOOKUP(E5966,[1]PROJECTES!$C$14:$G$5000,5,FALSE))</f>
        <v/>
      </c>
      <c r="E5966" s="79"/>
      <c r="F5966" s="110" t="str">
        <f>IF(I5966="","",VLOOKUP(I5966,[1]PROJECTES!$C$14:$G$5000,2,FALSE))</f>
        <v/>
      </c>
      <c r="G5966" s="112" t="str">
        <f>IF(E5966="","",VLOOKUP(E5966,[1]PROJECTES!$C$14:$G$5000,4,FALSE))</f>
        <v/>
      </c>
      <c r="H5966" s="95"/>
      <c r="I5966" s="113" t="str">
        <f>IF(H5966="","",VLOOKUP(H5966,BD!B$2:C$16,2,FALSE))</f>
        <v/>
      </c>
      <c r="J5966" s="114"/>
      <c r="K5966" s="115" t="str">
        <f t="shared" si="299"/>
        <v/>
      </c>
      <c r="L5966" s="116" t="str">
        <f t="shared" ca="1" si="298"/>
        <v>-</v>
      </c>
      <c r="M5966" s="111" t="str">
        <f>IF(E5966="","",VLOOKUP(E5966,[1]PROJECTES!$C$14:$Z$5000,21,FALSE))</f>
        <v/>
      </c>
      <c r="N5966" s="117"/>
      <c r="O5966" s="118" t="s">
        <v>222</v>
      </c>
      <c r="P5966" s="119"/>
      <c r="Q5966" s="84"/>
      <c r="R5966" s="123"/>
      <c r="S5966" s="165"/>
      <c r="T5966" s="167"/>
    </row>
    <row r="5967" spans="1:20" s="121" customFormat="1" ht="20.100000000000001" customHeight="1" x14ac:dyDescent="0.3">
      <c r="A5967" s="80"/>
      <c r="B5967" s="110" t="str">
        <f>IF(E5967="","",VLOOKUP(E5967,[1]PROJECTES!$C$14:$G$5000,2,FALSE))</f>
        <v/>
      </c>
      <c r="C5967" s="80"/>
      <c r="D5967" s="283" t="str">
        <f>IF(E5967="","",VLOOKUP(E5967,[1]PROJECTES!$C$14:$G$5000,5,FALSE))</f>
        <v/>
      </c>
      <c r="E5967" s="79"/>
      <c r="F5967" s="110" t="str">
        <f>IF(I5967="","",VLOOKUP(I5967,[1]PROJECTES!$C$14:$G$5000,2,FALSE))</f>
        <v/>
      </c>
      <c r="G5967" s="112" t="str">
        <f>IF(E5967="","",VLOOKUP(E5967,[1]PROJECTES!$C$14:$G$5000,4,FALSE))</f>
        <v/>
      </c>
      <c r="H5967" s="95"/>
      <c r="I5967" s="113" t="str">
        <f>IF(H5967="","",VLOOKUP(H5967,BD!B$2:C$16,2,FALSE))</f>
        <v/>
      </c>
      <c r="J5967" s="114"/>
      <c r="K5967" s="115" t="str">
        <f t="shared" si="299"/>
        <v/>
      </c>
      <c r="L5967" s="116" t="str">
        <f t="shared" ca="1" si="298"/>
        <v>-</v>
      </c>
      <c r="M5967" s="111" t="str">
        <f>IF(E5967="","",VLOOKUP(E5967,[1]PROJECTES!$C$14:$Z$5000,21,FALSE))</f>
        <v/>
      </c>
      <c r="N5967" s="117"/>
      <c r="O5967" s="118" t="s">
        <v>222</v>
      </c>
      <c r="P5967" s="119"/>
      <c r="Q5967" s="84"/>
      <c r="R5967" s="123"/>
      <c r="S5967" s="165"/>
      <c r="T5967" s="167"/>
    </row>
    <row r="5968" spans="1:20" s="121" customFormat="1" ht="20.100000000000001" customHeight="1" x14ac:dyDescent="0.3">
      <c r="A5968" s="80"/>
      <c r="B5968" s="110" t="str">
        <f>IF(E5968="","",VLOOKUP(E5968,[1]PROJECTES!$C$14:$G$5000,2,FALSE))</f>
        <v/>
      </c>
      <c r="C5968" s="80"/>
      <c r="D5968" s="283" t="str">
        <f>IF(E5968="","",VLOOKUP(E5968,[1]PROJECTES!$C$14:$G$5000,5,FALSE))</f>
        <v/>
      </c>
      <c r="E5968" s="79"/>
      <c r="F5968" s="110" t="str">
        <f>IF(I5968="","",VLOOKUP(I5968,[1]PROJECTES!$C$14:$G$5000,2,FALSE))</f>
        <v/>
      </c>
      <c r="G5968" s="112" t="str">
        <f>IF(E5968="","",VLOOKUP(E5968,[1]PROJECTES!$C$14:$G$5000,4,FALSE))</f>
        <v/>
      </c>
      <c r="H5968" s="95"/>
      <c r="I5968" s="113" t="str">
        <f>IF(H5968="","",VLOOKUP(H5968,BD!B$2:C$16,2,FALSE))</f>
        <v/>
      </c>
      <c r="J5968" s="114"/>
      <c r="K5968" s="115" t="str">
        <f t="shared" si="299"/>
        <v/>
      </c>
      <c r="L5968" s="116" t="str">
        <f t="shared" ca="1" si="298"/>
        <v>-</v>
      </c>
      <c r="M5968" s="111" t="str">
        <f>IF(E5968="","",VLOOKUP(E5968,[1]PROJECTES!$C$14:$Z$5000,21,FALSE))</f>
        <v/>
      </c>
      <c r="N5968" s="117"/>
      <c r="O5968" s="118" t="s">
        <v>222</v>
      </c>
      <c r="P5968" s="119"/>
      <c r="Q5968" s="84"/>
      <c r="R5968" s="125"/>
      <c r="S5968" s="165"/>
      <c r="T5968" s="167"/>
    </row>
    <row r="5969" spans="1:20" s="121" customFormat="1" ht="20.100000000000001" customHeight="1" x14ac:dyDescent="0.3">
      <c r="A5969" s="80"/>
      <c r="B5969" s="110" t="str">
        <f>IF(E5969="","",VLOOKUP(E5969,[1]PROJECTES!$C$14:$G$5000,2,FALSE))</f>
        <v/>
      </c>
      <c r="C5969" s="80"/>
      <c r="D5969" s="283" t="str">
        <f>IF(E5969="","",VLOOKUP(E5969,[1]PROJECTES!$C$14:$G$5000,5,FALSE))</f>
        <v/>
      </c>
      <c r="E5969" s="79"/>
      <c r="F5969" s="110" t="str">
        <f>IF(I5969="","",VLOOKUP(I5969,[1]PROJECTES!$C$14:$G$5000,2,FALSE))</f>
        <v/>
      </c>
      <c r="G5969" s="112" t="str">
        <f>IF(E5969="","",VLOOKUP(E5969,[1]PROJECTES!$C$14:$G$5000,4,FALSE))</f>
        <v/>
      </c>
      <c r="H5969" s="95"/>
      <c r="I5969" s="113" t="str">
        <f>IF(H5969="","",VLOOKUP(H5969,BD!B$2:C$16,2,FALSE))</f>
        <v/>
      </c>
      <c r="J5969" s="114"/>
      <c r="K5969" s="115" t="str">
        <f t="shared" si="299"/>
        <v/>
      </c>
      <c r="L5969" s="116" t="str">
        <f t="shared" ca="1" si="298"/>
        <v>-</v>
      </c>
      <c r="M5969" s="111" t="str">
        <f>IF(E5969="","",VLOOKUP(E5969,[1]PROJECTES!$C$14:$Z$5000,21,FALSE))</f>
        <v/>
      </c>
      <c r="N5969" s="117"/>
      <c r="O5969" s="118" t="s">
        <v>222</v>
      </c>
      <c r="P5969" s="119"/>
      <c r="Q5969" s="84"/>
      <c r="R5969" s="125"/>
      <c r="S5969" s="165"/>
      <c r="T5969" s="167"/>
    </row>
    <row r="5970" spans="1:20" s="121" customFormat="1" ht="20.100000000000001" customHeight="1" x14ac:dyDescent="0.3">
      <c r="A5970" s="80"/>
      <c r="B5970" s="110" t="str">
        <f>IF(E5970="","",VLOOKUP(E5970,[1]PROJECTES!$C$14:$G$5000,2,FALSE))</f>
        <v/>
      </c>
      <c r="C5970" s="80"/>
      <c r="D5970" s="283" t="str">
        <f>IF(E5970="","",VLOOKUP(E5970,[1]PROJECTES!$C$14:$G$5000,5,FALSE))</f>
        <v/>
      </c>
      <c r="E5970" s="79"/>
      <c r="F5970" s="110" t="str">
        <f>IF(I5970="","",VLOOKUP(I5970,[1]PROJECTES!$C$14:$G$5000,2,FALSE))</f>
        <v/>
      </c>
      <c r="G5970" s="112" t="str">
        <f>IF(E5970="","",VLOOKUP(E5970,[1]PROJECTES!$C$14:$G$5000,4,FALSE))</f>
        <v/>
      </c>
      <c r="H5970" s="95"/>
      <c r="I5970" s="113" t="str">
        <f>IF(H5970="","",VLOOKUP(H5970,BD!B$2:C$16,2,FALSE))</f>
        <v/>
      </c>
      <c r="J5970" s="114"/>
      <c r="K5970" s="115" t="str">
        <f t="shared" si="299"/>
        <v/>
      </c>
      <c r="L5970" s="116" t="str">
        <f t="shared" ref="L5970:L5998" ca="1" si="300">IF(M5970="","-",IF(G5970="TA","-",+M5970-TODAY()))</f>
        <v>-</v>
      </c>
      <c r="M5970" s="111" t="str">
        <f>IF(E5970="","",VLOOKUP(E5970,[1]PROJECTES!$C$14:$Z$5000,21,FALSE))</f>
        <v/>
      </c>
      <c r="N5970" s="117"/>
      <c r="O5970" s="118" t="s">
        <v>222</v>
      </c>
      <c r="P5970" s="119"/>
      <c r="Q5970" s="84"/>
      <c r="R5970" s="125"/>
      <c r="S5970" s="165"/>
      <c r="T5970" s="167"/>
    </row>
    <row r="5971" spans="1:20" s="121" customFormat="1" ht="20.100000000000001" customHeight="1" x14ac:dyDescent="0.3">
      <c r="A5971" s="80"/>
      <c r="B5971" s="110" t="str">
        <f>IF(E5971="","",VLOOKUP(E5971,[1]PROJECTES!$C$14:$G$5000,2,FALSE))</f>
        <v/>
      </c>
      <c r="C5971" s="80"/>
      <c r="D5971" s="283" t="str">
        <f>IF(E5971="","",VLOOKUP(E5971,[1]PROJECTES!$C$14:$G$5000,5,FALSE))</f>
        <v/>
      </c>
      <c r="E5971" s="79"/>
      <c r="F5971" s="110" t="str">
        <f>IF(I5971="","",VLOOKUP(I5971,[1]PROJECTES!$C$14:$G$5000,2,FALSE))</f>
        <v/>
      </c>
      <c r="G5971" s="112" t="str">
        <f>IF(E5971="","",VLOOKUP(E5971,[1]PROJECTES!$C$14:$G$5000,4,FALSE))</f>
        <v/>
      </c>
      <c r="H5971" s="95"/>
      <c r="I5971" s="113" t="str">
        <f>IF(H5971="","",VLOOKUP(H5971,BD!B$2:C$16,2,FALSE))</f>
        <v/>
      </c>
      <c r="J5971" s="114"/>
      <c r="K5971" s="115" t="str">
        <f t="shared" si="299"/>
        <v/>
      </c>
      <c r="L5971" s="116" t="str">
        <f t="shared" ca="1" si="300"/>
        <v>-</v>
      </c>
      <c r="M5971" s="111" t="str">
        <f>IF(E5971="","",VLOOKUP(E5971,[1]PROJECTES!$C$14:$Z$5000,21,FALSE))</f>
        <v/>
      </c>
      <c r="N5971" s="117"/>
      <c r="O5971" s="118" t="s">
        <v>222</v>
      </c>
      <c r="P5971" s="119"/>
      <c r="Q5971" s="84"/>
      <c r="R5971" s="125"/>
      <c r="S5971" s="165"/>
      <c r="T5971" s="167"/>
    </row>
    <row r="5972" spans="1:20" s="121" customFormat="1" ht="20.100000000000001" customHeight="1" x14ac:dyDescent="0.3">
      <c r="A5972" s="80"/>
      <c r="B5972" s="110" t="str">
        <f>IF(E5972="","",VLOOKUP(E5972,[1]PROJECTES!$C$14:$G$5000,2,FALSE))</f>
        <v/>
      </c>
      <c r="C5972" s="80"/>
      <c r="D5972" s="283" t="str">
        <f>IF(E5972="","",VLOOKUP(E5972,[1]PROJECTES!$C$14:$G$5000,5,FALSE))</f>
        <v/>
      </c>
      <c r="E5972" s="79"/>
      <c r="F5972" s="110" t="str">
        <f>IF(I5972="","",VLOOKUP(I5972,[1]PROJECTES!$C$14:$G$5000,2,FALSE))</f>
        <v/>
      </c>
      <c r="G5972" s="112" t="str">
        <f>IF(E5972="","",VLOOKUP(E5972,[1]PROJECTES!$C$14:$G$5000,4,FALSE))</f>
        <v/>
      </c>
      <c r="H5972" s="95"/>
      <c r="I5972" s="113" t="str">
        <f>IF(H5972="","",VLOOKUP(H5972,BD!B$2:C$16,2,FALSE))</f>
        <v/>
      </c>
      <c r="J5972" s="114"/>
      <c r="K5972" s="115" t="str">
        <f t="shared" si="299"/>
        <v/>
      </c>
      <c r="L5972" s="116" t="str">
        <f t="shared" ca="1" si="300"/>
        <v>-</v>
      </c>
      <c r="M5972" s="111" t="str">
        <f>IF(E5972="","",VLOOKUP(E5972,[1]PROJECTES!$C$14:$Z$5000,21,FALSE))</f>
        <v/>
      </c>
      <c r="N5972" s="117"/>
      <c r="O5972" s="118" t="s">
        <v>222</v>
      </c>
      <c r="P5972" s="119"/>
      <c r="Q5972" s="84"/>
      <c r="R5972" s="123"/>
      <c r="S5972" s="165"/>
      <c r="T5972" s="167"/>
    </row>
    <row r="5973" spans="1:20" s="121" customFormat="1" ht="20.100000000000001" customHeight="1" x14ac:dyDescent="0.3">
      <c r="A5973" s="80"/>
      <c r="B5973" s="110" t="str">
        <f>IF(E5973="","",VLOOKUP(E5973,[1]PROJECTES!$C$14:$G$5000,2,FALSE))</f>
        <v/>
      </c>
      <c r="C5973" s="80"/>
      <c r="D5973" s="283" t="str">
        <f>IF(E5973="","",VLOOKUP(E5973,[1]PROJECTES!$C$14:$G$5000,5,FALSE))</f>
        <v/>
      </c>
      <c r="E5973" s="79"/>
      <c r="F5973" s="110" t="str">
        <f>IF(I5973="","",VLOOKUP(I5973,[1]PROJECTES!$C$14:$G$5000,2,FALSE))</f>
        <v/>
      </c>
      <c r="G5973" s="112" t="str">
        <f>IF(E5973="","",VLOOKUP(E5973,[1]PROJECTES!$C$14:$G$5000,4,FALSE))</f>
        <v/>
      </c>
      <c r="H5973" s="95"/>
      <c r="I5973" s="113" t="str">
        <f>IF(H5973="","",VLOOKUP(H5973,BD!B$2:C$16,2,FALSE))</f>
        <v/>
      </c>
      <c r="J5973" s="114"/>
      <c r="K5973" s="115" t="str">
        <f t="shared" si="299"/>
        <v/>
      </c>
      <c r="L5973" s="116" t="str">
        <f t="shared" ca="1" si="300"/>
        <v>-</v>
      </c>
      <c r="M5973" s="111" t="str">
        <f>IF(E5973="","",VLOOKUP(E5973,[1]PROJECTES!$C$14:$Z$5000,21,FALSE))</f>
        <v/>
      </c>
      <c r="N5973" s="117"/>
      <c r="O5973" s="118" t="s">
        <v>222</v>
      </c>
      <c r="P5973" s="119"/>
      <c r="Q5973" s="84"/>
      <c r="R5973" s="123"/>
      <c r="S5973" s="165"/>
      <c r="T5973" s="167"/>
    </row>
    <row r="5974" spans="1:20" s="121" customFormat="1" ht="20.100000000000001" customHeight="1" x14ac:dyDescent="0.3">
      <c r="A5974" s="80"/>
      <c r="B5974" s="110" t="str">
        <f>IF(E5974="","",VLOOKUP(E5974,[1]PROJECTES!$C$14:$G$5000,2,FALSE))</f>
        <v/>
      </c>
      <c r="C5974" s="80"/>
      <c r="D5974" s="283" t="str">
        <f>IF(E5974="","",VLOOKUP(E5974,[1]PROJECTES!$C$14:$G$5000,5,FALSE))</f>
        <v/>
      </c>
      <c r="E5974" s="79"/>
      <c r="F5974" s="110" t="str">
        <f>IF(I5974="","",VLOOKUP(I5974,[1]PROJECTES!$C$14:$G$5000,2,FALSE))</f>
        <v/>
      </c>
      <c r="G5974" s="112" t="str">
        <f>IF(E5974="","",VLOOKUP(E5974,[1]PROJECTES!$C$14:$G$5000,4,FALSE))</f>
        <v/>
      </c>
      <c r="H5974" s="95"/>
      <c r="I5974" s="113" t="str">
        <f>IF(H5974="","",VLOOKUP(H5974,BD!B$2:C$16,2,FALSE))</f>
        <v/>
      </c>
      <c r="J5974" s="114"/>
      <c r="K5974" s="115" t="str">
        <f t="shared" si="299"/>
        <v/>
      </c>
      <c r="L5974" s="116" t="str">
        <f t="shared" ca="1" si="300"/>
        <v>-</v>
      </c>
      <c r="M5974" s="111" t="str">
        <f>IF(E5974="","",VLOOKUP(E5974,[1]PROJECTES!$C$14:$Z$5000,21,FALSE))</f>
        <v/>
      </c>
      <c r="N5974" s="117"/>
      <c r="O5974" s="118" t="s">
        <v>222</v>
      </c>
      <c r="P5974" s="119"/>
      <c r="Q5974" s="84"/>
      <c r="R5974" s="125"/>
      <c r="S5974" s="165"/>
      <c r="T5974" s="167"/>
    </row>
    <row r="5975" spans="1:20" s="121" customFormat="1" ht="20.100000000000001" customHeight="1" x14ac:dyDescent="0.3">
      <c r="A5975" s="80"/>
      <c r="B5975" s="110" t="str">
        <f>IF(E5975="","",VLOOKUP(E5975,[1]PROJECTES!$C$14:$G$5000,2,FALSE))</f>
        <v/>
      </c>
      <c r="C5975" s="80"/>
      <c r="D5975" s="283" t="str">
        <f>IF(E5975="","",VLOOKUP(E5975,[1]PROJECTES!$C$14:$G$5000,5,FALSE))</f>
        <v/>
      </c>
      <c r="E5975" s="79"/>
      <c r="F5975" s="110" t="str">
        <f>IF(I5975="","",VLOOKUP(I5975,[1]PROJECTES!$C$14:$G$5000,2,FALSE))</f>
        <v/>
      </c>
      <c r="G5975" s="112" t="str">
        <f>IF(E5975="","",VLOOKUP(E5975,[1]PROJECTES!$C$14:$G$5000,4,FALSE))</f>
        <v/>
      </c>
      <c r="H5975" s="95"/>
      <c r="I5975" s="113" t="str">
        <f>IF(H5975="","",VLOOKUP(H5975,BD!B$2:C$16,2,FALSE))</f>
        <v/>
      </c>
      <c r="J5975" s="114"/>
      <c r="K5975" s="115" t="str">
        <f t="shared" si="299"/>
        <v/>
      </c>
      <c r="L5975" s="116" t="str">
        <f t="shared" ca="1" si="300"/>
        <v>-</v>
      </c>
      <c r="M5975" s="111" t="str">
        <f>IF(E5975="","",VLOOKUP(E5975,[1]PROJECTES!$C$14:$Z$5000,21,FALSE))</f>
        <v/>
      </c>
      <c r="N5975" s="117"/>
      <c r="O5975" s="118" t="s">
        <v>222</v>
      </c>
      <c r="P5975" s="119"/>
      <c r="Q5975" s="84"/>
      <c r="R5975" s="125"/>
      <c r="S5975" s="165"/>
      <c r="T5975" s="167"/>
    </row>
    <row r="5976" spans="1:20" s="121" customFormat="1" ht="20.100000000000001" customHeight="1" x14ac:dyDescent="0.3">
      <c r="A5976" s="80"/>
      <c r="B5976" s="110" t="str">
        <f>IF(E5976="","",VLOOKUP(E5976,[1]PROJECTES!$C$14:$G$5000,2,FALSE))</f>
        <v/>
      </c>
      <c r="C5976" s="80"/>
      <c r="D5976" s="283" t="str">
        <f>IF(E5976="","",VLOOKUP(E5976,[1]PROJECTES!$C$14:$G$5000,5,FALSE))</f>
        <v/>
      </c>
      <c r="E5976" s="79"/>
      <c r="F5976" s="110" t="str">
        <f>IF(I5976="","",VLOOKUP(I5976,[1]PROJECTES!$C$14:$G$5000,2,FALSE))</f>
        <v/>
      </c>
      <c r="G5976" s="112" t="str">
        <f>IF(E5976="","",VLOOKUP(E5976,[1]PROJECTES!$C$14:$G$5000,4,FALSE))</f>
        <v/>
      </c>
      <c r="H5976" s="95"/>
      <c r="I5976" s="113" t="str">
        <f>IF(H5976="","",VLOOKUP(H5976,BD!B$2:C$16,2,FALSE))</f>
        <v/>
      </c>
      <c r="J5976" s="114"/>
      <c r="K5976" s="115" t="str">
        <f t="shared" si="299"/>
        <v/>
      </c>
      <c r="L5976" s="116" t="str">
        <f t="shared" ca="1" si="300"/>
        <v>-</v>
      </c>
      <c r="M5976" s="111" t="str">
        <f>IF(E5976="","",VLOOKUP(E5976,[1]PROJECTES!$C$14:$Z$5000,21,FALSE))</f>
        <v/>
      </c>
      <c r="N5976" s="117"/>
      <c r="O5976" s="118" t="s">
        <v>222</v>
      </c>
      <c r="P5976" s="119"/>
      <c r="Q5976" s="84"/>
      <c r="R5976" s="125"/>
      <c r="S5976" s="165"/>
      <c r="T5976" s="167"/>
    </row>
    <row r="5977" spans="1:20" s="121" customFormat="1" ht="20.100000000000001" customHeight="1" x14ac:dyDescent="0.3">
      <c r="A5977" s="80"/>
      <c r="B5977" s="110" t="str">
        <f>IF(E5977="","",VLOOKUP(E5977,[1]PROJECTES!$C$14:$G$5000,2,FALSE))</f>
        <v/>
      </c>
      <c r="C5977" s="80"/>
      <c r="D5977" s="283" t="str">
        <f>IF(E5977="","",VLOOKUP(E5977,[1]PROJECTES!$C$14:$G$5000,5,FALSE))</f>
        <v/>
      </c>
      <c r="E5977" s="79"/>
      <c r="F5977" s="110" t="str">
        <f>IF(I5977="","",VLOOKUP(I5977,[1]PROJECTES!$C$14:$G$5000,2,FALSE))</f>
        <v/>
      </c>
      <c r="G5977" s="112" t="str">
        <f>IF(E5977="","",VLOOKUP(E5977,[1]PROJECTES!$C$14:$G$5000,4,FALSE))</f>
        <v/>
      </c>
      <c r="H5977" s="95"/>
      <c r="I5977" s="113" t="str">
        <f>IF(H5977="","",VLOOKUP(H5977,BD!B$2:C$16,2,FALSE))</f>
        <v/>
      </c>
      <c r="J5977" s="114"/>
      <c r="K5977" s="115" t="str">
        <f t="shared" si="299"/>
        <v/>
      </c>
      <c r="L5977" s="116" t="str">
        <f t="shared" ca="1" si="300"/>
        <v>-</v>
      </c>
      <c r="M5977" s="111" t="str">
        <f>IF(E5977="","",VLOOKUP(E5977,[1]PROJECTES!$C$14:$Z$5000,21,FALSE))</f>
        <v/>
      </c>
      <c r="N5977" s="117"/>
      <c r="O5977" s="118" t="s">
        <v>222</v>
      </c>
      <c r="P5977" s="119"/>
      <c r="Q5977" s="84"/>
      <c r="R5977" s="125"/>
      <c r="S5977" s="165"/>
      <c r="T5977" s="167"/>
    </row>
    <row r="5978" spans="1:20" s="121" customFormat="1" ht="20.100000000000001" customHeight="1" x14ac:dyDescent="0.3">
      <c r="A5978" s="80"/>
      <c r="B5978" s="110" t="str">
        <f>IF(E5978="","",VLOOKUP(E5978,[1]PROJECTES!$C$14:$G$5000,2,FALSE))</f>
        <v/>
      </c>
      <c r="C5978" s="80"/>
      <c r="D5978" s="283" t="str">
        <f>IF(E5978="","",VLOOKUP(E5978,[1]PROJECTES!$C$14:$G$5000,5,FALSE))</f>
        <v/>
      </c>
      <c r="E5978" s="79"/>
      <c r="F5978" s="110" t="str">
        <f>IF(I5978="","",VLOOKUP(I5978,[1]PROJECTES!$C$14:$G$5000,2,FALSE))</f>
        <v/>
      </c>
      <c r="G5978" s="112" t="str">
        <f>IF(E5978="","",VLOOKUP(E5978,[1]PROJECTES!$C$14:$G$5000,4,FALSE))</f>
        <v/>
      </c>
      <c r="H5978" s="95"/>
      <c r="I5978" s="113" t="str">
        <f>IF(H5978="","",VLOOKUP(H5978,BD!B$2:C$16,2,FALSE))</f>
        <v/>
      </c>
      <c r="J5978" s="114"/>
      <c r="K5978" s="115" t="str">
        <f t="shared" si="299"/>
        <v/>
      </c>
      <c r="L5978" s="116" t="str">
        <f t="shared" ca="1" si="300"/>
        <v>-</v>
      </c>
      <c r="M5978" s="111" t="str">
        <f>IF(E5978="","",VLOOKUP(E5978,[1]PROJECTES!$C$14:$Z$5000,21,FALSE))</f>
        <v/>
      </c>
      <c r="N5978" s="117"/>
      <c r="O5978" s="118" t="s">
        <v>222</v>
      </c>
      <c r="P5978" s="119"/>
      <c r="Q5978" s="84"/>
      <c r="R5978" s="125"/>
      <c r="S5978" s="165"/>
      <c r="T5978" s="167"/>
    </row>
    <row r="5979" spans="1:20" s="121" customFormat="1" ht="20.100000000000001" customHeight="1" x14ac:dyDescent="0.3">
      <c r="A5979" s="80"/>
      <c r="B5979" s="110" t="str">
        <f>IF(E5979="","",VLOOKUP(E5979,[1]PROJECTES!$C$14:$G$5000,2,FALSE))</f>
        <v/>
      </c>
      <c r="C5979" s="80"/>
      <c r="D5979" s="283" t="str">
        <f>IF(E5979="","",VLOOKUP(E5979,[1]PROJECTES!$C$14:$G$5000,5,FALSE))</f>
        <v/>
      </c>
      <c r="E5979" s="79"/>
      <c r="F5979" s="110" t="str">
        <f>IF(I5979="","",VLOOKUP(I5979,[1]PROJECTES!$C$14:$G$5000,2,FALSE))</f>
        <v/>
      </c>
      <c r="G5979" s="112" t="str">
        <f>IF(E5979="","",VLOOKUP(E5979,[1]PROJECTES!$C$14:$G$5000,4,FALSE))</f>
        <v/>
      </c>
      <c r="H5979" s="95"/>
      <c r="I5979" s="113" t="str">
        <f>IF(H5979="","",VLOOKUP(H5979,BD!B$2:C$16,2,FALSE))</f>
        <v/>
      </c>
      <c r="J5979" s="114"/>
      <c r="K5979" s="115" t="str">
        <f t="shared" si="299"/>
        <v/>
      </c>
      <c r="L5979" s="116" t="str">
        <f t="shared" ca="1" si="300"/>
        <v>-</v>
      </c>
      <c r="M5979" s="111" t="str">
        <f>IF(E5979="","",VLOOKUP(E5979,[1]PROJECTES!$C$14:$Z$5000,21,FALSE))</f>
        <v/>
      </c>
      <c r="N5979" s="117"/>
      <c r="O5979" s="118" t="s">
        <v>222</v>
      </c>
      <c r="P5979" s="119"/>
      <c r="Q5979" s="84"/>
      <c r="R5979" s="125"/>
      <c r="S5979" s="165"/>
      <c r="T5979" s="167"/>
    </row>
    <row r="5980" spans="1:20" s="121" customFormat="1" ht="20.100000000000001" customHeight="1" x14ac:dyDescent="0.3">
      <c r="A5980" s="80"/>
      <c r="B5980" s="110" t="str">
        <f>IF(E5980="","",VLOOKUP(E5980,[1]PROJECTES!$C$14:$G$5000,2,FALSE))</f>
        <v/>
      </c>
      <c r="C5980" s="80"/>
      <c r="D5980" s="283" t="str">
        <f>IF(E5980="","",VLOOKUP(E5980,[1]PROJECTES!$C$14:$G$5000,5,FALSE))</f>
        <v/>
      </c>
      <c r="E5980" s="79"/>
      <c r="F5980" s="110" t="str">
        <f>IF(I5980="","",VLOOKUP(I5980,[1]PROJECTES!$C$14:$G$5000,2,FALSE))</f>
        <v/>
      </c>
      <c r="G5980" s="112" t="str">
        <f>IF(E5980="","",VLOOKUP(E5980,[1]PROJECTES!$C$14:$G$5000,4,FALSE))</f>
        <v/>
      </c>
      <c r="H5980" s="95"/>
      <c r="I5980" s="113" t="str">
        <f>IF(H5980="","",VLOOKUP(H5980,BD!B$2:C$16,2,FALSE))</f>
        <v/>
      </c>
      <c r="J5980" s="114"/>
      <c r="K5980" s="115" t="str">
        <f t="shared" si="299"/>
        <v/>
      </c>
      <c r="L5980" s="116" t="str">
        <f t="shared" ca="1" si="300"/>
        <v>-</v>
      </c>
      <c r="M5980" s="111" t="str">
        <f>IF(E5980="","",VLOOKUP(E5980,[1]PROJECTES!$C$14:$Z$5000,21,FALSE))</f>
        <v/>
      </c>
      <c r="N5980" s="117"/>
      <c r="O5980" s="118" t="s">
        <v>222</v>
      </c>
      <c r="P5980" s="119"/>
      <c r="Q5980" s="84"/>
      <c r="R5980" s="125"/>
      <c r="S5980" s="165"/>
      <c r="T5980" s="167"/>
    </row>
    <row r="5981" spans="1:20" s="121" customFormat="1" ht="20.100000000000001" customHeight="1" x14ac:dyDescent="0.3">
      <c r="A5981" s="80"/>
      <c r="B5981" s="110" t="str">
        <f>IF(E5981="","",VLOOKUP(E5981,[1]PROJECTES!$C$14:$G$5000,2,FALSE))</f>
        <v/>
      </c>
      <c r="C5981" s="80"/>
      <c r="D5981" s="283" t="str">
        <f>IF(E5981="","",VLOOKUP(E5981,[1]PROJECTES!$C$14:$G$5000,5,FALSE))</f>
        <v/>
      </c>
      <c r="E5981" s="79"/>
      <c r="F5981" s="110" t="str">
        <f>IF(I5981="","",VLOOKUP(I5981,[1]PROJECTES!$C$14:$G$5000,2,FALSE))</f>
        <v/>
      </c>
      <c r="G5981" s="112" t="str">
        <f>IF(E5981="","",VLOOKUP(E5981,[1]PROJECTES!$C$14:$G$5000,4,FALSE))</f>
        <v/>
      </c>
      <c r="H5981" s="95"/>
      <c r="I5981" s="113" t="str">
        <f>IF(H5981="","",VLOOKUP(H5981,BD!B$2:C$16,2,FALSE))</f>
        <v/>
      </c>
      <c r="J5981" s="114"/>
      <c r="K5981" s="115" t="str">
        <f t="shared" si="299"/>
        <v/>
      </c>
      <c r="L5981" s="116" t="str">
        <f t="shared" ca="1" si="300"/>
        <v>-</v>
      </c>
      <c r="M5981" s="111" t="str">
        <f>IF(E5981="","",VLOOKUP(E5981,[1]PROJECTES!$C$14:$Z$5000,21,FALSE))</f>
        <v/>
      </c>
      <c r="N5981" s="117"/>
      <c r="O5981" s="118" t="s">
        <v>222</v>
      </c>
      <c r="P5981" s="119"/>
      <c r="Q5981" s="84"/>
      <c r="R5981" s="125"/>
      <c r="S5981" s="165"/>
      <c r="T5981" s="167"/>
    </row>
    <row r="5982" spans="1:20" s="121" customFormat="1" ht="20.100000000000001" customHeight="1" x14ac:dyDescent="0.3">
      <c r="A5982" s="80"/>
      <c r="B5982" s="110" t="str">
        <f>IF(E5982="","",VLOOKUP(E5982,[1]PROJECTES!$C$14:$G$5000,2,FALSE))</f>
        <v/>
      </c>
      <c r="C5982" s="80"/>
      <c r="D5982" s="283" t="str">
        <f>IF(E5982="","",VLOOKUP(E5982,[1]PROJECTES!$C$14:$G$5000,5,FALSE))</f>
        <v/>
      </c>
      <c r="E5982" s="79"/>
      <c r="F5982" s="110" t="str">
        <f>IF(I5982="","",VLOOKUP(I5982,[1]PROJECTES!$C$14:$G$5000,2,FALSE))</f>
        <v/>
      </c>
      <c r="G5982" s="112" t="str">
        <f>IF(E5982="","",VLOOKUP(E5982,[1]PROJECTES!$C$14:$G$5000,4,FALSE))</f>
        <v/>
      </c>
      <c r="H5982" s="95"/>
      <c r="I5982" s="113" t="str">
        <f>IF(H5982="","",VLOOKUP(H5982,BD!B$2:C$16,2,FALSE))</f>
        <v/>
      </c>
      <c r="J5982" s="114"/>
      <c r="K5982" s="115" t="str">
        <f t="shared" si="299"/>
        <v/>
      </c>
      <c r="L5982" s="116" t="str">
        <f t="shared" ca="1" si="300"/>
        <v>-</v>
      </c>
      <c r="M5982" s="111" t="str">
        <f>IF(E5982="","",VLOOKUP(E5982,[1]PROJECTES!$C$14:$Z$5000,21,FALSE))</f>
        <v/>
      </c>
      <c r="N5982" s="117"/>
      <c r="O5982" s="118" t="s">
        <v>222</v>
      </c>
      <c r="P5982" s="119"/>
      <c r="Q5982" s="84"/>
      <c r="R5982" s="125"/>
      <c r="S5982" s="165"/>
      <c r="T5982" s="167"/>
    </row>
    <row r="5983" spans="1:20" s="121" customFormat="1" ht="20.100000000000001" customHeight="1" x14ac:dyDescent="0.3">
      <c r="A5983" s="80"/>
      <c r="B5983" s="110" t="str">
        <f>IF(E5983="","",VLOOKUP(E5983,[1]PROJECTES!$C$14:$G$5000,2,FALSE))</f>
        <v/>
      </c>
      <c r="C5983" s="80"/>
      <c r="D5983" s="283" t="str">
        <f>IF(E5983="","",VLOOKUP(E5983,[1]PROJECTES!$C$14:$G$5000,5,FALSE))</f>
        <v/>
      </c>
      <c r="E5983" s="79"/>
      <c r="F5983" s="110" t="str">
        <f>IF(I5983="","",VLOOKUP(I5983,[1]PROJECTES!$C$14:$G$5000,2,FALSE))</f>
        <v/>
      </c>
      <c r="G5983" s="112" t="str">
        <f>IF(E5983="","",VLOOKUP(E5983,[1]PROJECTES!$C$14:$G$5000,4,FALSE))</f>
        <v/>
      </c>
      <c r="H5983" s="95"/>
      <c r="I5983" s="113" t="str">
        <f>IF(H5983="","",VLOOKUP(H5983,BD!B$2:C$16,2,FALSE))</f>
        <v/>
      </c>
      <c r="J5983" s="114"/>
      <c r="K5983" s="115" t="str">
        <f t="shared" si="299"/>
        <v/>
      </c>
      <c r="L5983" s="116" t="str">
        <f t="shared" ca="1" si="300"/>
        <v>-</v>
      </c>
      <c r="M5983" s="111" t="str">
        <f>IF(E5983="","",VLOOKUP(E5983,[1]PROJECTES!$C$14:$Z$5000,21,FALSE))</f>
        <v/>
      </c>
      <c r="N5983" s="117"/>
      <c r="O5983" s="118" t="s">
        <v>222</v>
      </c>
      <c r="P5983" s="119"/>
      <c r="Q5983" s="84"/>
      <c r="R5983" s="125"/>
      <c r="S5983" s="165"/>
      <c r="T5983" s="167"/>
    </row>
    <row r="5984" spans="1:20" s="121" customFormat="1" ht="20.100000000000001" customHeight="1" x14ac:dyDescent="0.3">
      <c r="A5984" s="80"/>
      <c r="B5984" s="110" t="str">
        <f>IF(E5984="","",VLOOKUP(E5984,[1]PROJECTES!$C$14:$G$5000,2,FALSE))</f>
        <v/>
      </c>
      <c r="C5984" s="80"/>
      <c r="D5984" s="283" t="str">
        <f>IF(E5984="","",VLOOKUP(E5984,[1]PROJECTES!$C$14:$G$5000,5,FALSE))</f>
        <v/>
      </c>
      <c r="E5984" s="79"/>
      <c r="F5984" s="110" t="str">
        <f>IF(I5984="","",VLOOKUP(I5984,[1]PROJECTES!$C$14:$G$5000,2,FALSE))</f>
        <v/>
      </c>
      <c r="G5984" s="112" t="str">
        <f>IF(E5984="","",VLOOKUP(E5984,[1]PROJECTES!$C$14:$G$5000,4,FALSE))</f>
        <v/>
      </c>
      <c r="H5984" s="95"/>
      <c r="I5984" s="113" t="str">
        <f>IF(H5984="","",VLOOKUP(H5984,BD!B$2:C$16,2,FALSE))</f>
        <v/>
      </c>
      <c r="J5984" s="114"/>
      <c r="K5984" s="115" t="str">
        <f t="shared" si="299"/>
        <v/>
      </c>
      <c r="L5984" s="116" t="str">
        <f t="shared" ca="1" si="300"/>
        <v>-</v>
      </c>
      <c r="M5984" s="111" t="str">
        <f>IF(E5984="","",VLOOKUP(E5984,[1]PROJECTES!$C$14:$Z$5000,21,FALSE))</f>
        <v/>
      </c>
      <c r="N5984" s="117"/>
      <c r="O5984" s="118" t="s">
        <v>222</v>
      </c>
      <c r="P5984" s="119"/>
      <c r="Q5984" s="84"/>
      <c r="R5984" s="125"/>
      <c r="S5984" s="165"/>
      <c r="T5984" s="167"/>
    </row>
    <row r="5985" spans="1:20" s="121" customFormat="1" ht="20.100000000000001" customHeight="1" x14ac:dyDescent="0.3">
      <c r="A5985" s="80"/>
      <c r="B5985" s="110" t="str">
        <f>IF(E5985="","",VLOOKUP(E5985,[1]PROJECTES!$C$14:$G$5000,2,FALSE))</f>
        <v/>
      </c>
      <c r="C5985" s="80"/>
      <c r="D5985" s="283" t="str">
        <f>IF(E5985="","",VLOOKUP(E5985,[1]PROJECTES!$C$14:$G$5000,5,FALSE))</f>
        <v/>
      </c>
      <c r="E5985" s="79"/>
      <c r="F5985" s="110" t="str">
        <f>IF(I5985="","",VLOOKUP(I5985,[1]PROJECTES!$C$14:$G$5000,2,FALSE))</f>
        <v/>
      </c>
      <c r="G5985" s="112" t="str">
        <f>IF(E5985="","",VLOOKUP(E5985,[1]PROJECTES!$C$14:$G$5000,4,FALSE))</f>
        <v/>
      </c>
      <c r="H5985" s="95"/>
      <c r="I5985" s="113" t="str">
        <f>IF(H5985="","",VLOOKUP(H5985,BD!B$2:C$16,2,FALSE))</f>
        <v/>
      </c>
      <c r="J5985" s="114"/>
      <c r="K5985" s="115" t="str">
        <f t="shared" si="299"/>
        <v/>
      </c>
      <c r="L5985" s="116" t="str">
        <f t="shared" ca="1" si="300"/>
        <v>-</v>
      </c>
      <c r="M5985" s="111" t="str">
        <f>IF(E5985="","",VLOOKUP(E5985,[1]PROJECTES!$C$14:$Z$5000,21,FALSE))</f>
        <v/>
      </c>
      <c r="N5985" s="117"/>
      <c r="O5985" s="118" t="s">
        <v>222</v>
      </c>
      <c r="P5985" s="119"/>
      <c r="Q5985" s="84"/>
      <c r="R5985" s="125"/>
      <c r="S5985" s="165"/>
      <c r="T5985" s="167"/>
    </row>
    <row r="5986" spans="1:20" s="121" customFormat="1" ht="20.100000000000001" customHeight="1" x14ac:dyDescent="0.3">
      <c r="A5986" s="80"/>
      <c r="B5986" s="110" t="str">
        <f>IF(E5986="","",VLOOKUP(E5986,[1]PROJECTES!$C$14:$G$5000,2,FALSE))</f>
        <v/>
      </c>
      <c r="C5986" s="80"/>
      <c r="D5986" s="283" t="str">
        <f>IF(E5986="","",VLOOKUP(E5986,[1]PROJECTES!$C$14:$G$5000,5,FALSE))</f>
        <v/>
      </c>
      <c r="E5986" s="79"/>
      <c r="F5986" s="110" t="str">
        <f>IF(I5986="","",VLOOKUP(I5986,[1]PROJECTES!$C$14:$G$5000,2,FALSE))</f>
        <v/>
      </c>
      <c r="G5986" s="112" t="str">
        <f>IF(E5986="","",VLOOKUP(E5986,[1]PROJECTES!$C$14:$G$5000,4,FALSE))</f>
        <v/>
      </c>
      <c r="H5986" s="95"/>
      <c r="I5986" s="113" t="str">
        <f>IF(H5986="","",VLOOKUP(H5986,BD!B$2:C$16,2,FALSE))</f>
        <v/>
      </c>
      <c r="J5986" s="114"/>
      <c r="K5986" s="115" t="str">
        <f t="shared" si="299"/>
        <v/>
      </c>
      <c r="L5986" s="116" t="str">
        <f t="shared" ca="1" si="300"/>
        <v>-</v>
      </c>
      <c r="M5986" s="111" t="str">
        <f>IF(E5986="","",VLOOKUP(E5986,[1]PROJECTES!$C$14:$Z$5000,21,FALSE))</f>
        <v/>
      </c>
      <c r="N5986" s="117"/>
      <c r="O5986" s="118" t="s">
        <v>222</v>
      </c>
      <c r="P5986" s="119"/>
      <c r="Q5986" s="84"/>
      <c r="R5986" s="125"/>
      <c r="S5986" s="165"/>
      <c r="T5986" s="167"/>
    </row>
    <row r="5987" spans="1:20" s="121" customFormat="1" ht="20.100000000000001" customHeight="1" x14ac:dyDescent="0.3">
      <c r="A5987" s="80"/>
      <c r="B5987" s="110" t="str">
        <f>IF(E5987="","",VLOOKUP(E5987,[1]PROJECTES!$C$14:$G$5000,2,FALSE))</f>
        <v/>
      </c>
      <c r="C5987" s="80"/>
      <c r="D5987" s="283" t="str">
        <f>IF(E5987="","",VLOOKUP(E5987,[1]PROJECTES!$C$14:$G$5000,5,FALSE))</f>
        <v/>
      </c>
      <c r="E5987" s="79"/>
      <c r="F5987" s="110" t="str">
        <f>IF(I5987="","",VLOOKUP(I5987,[1]PROJECTES!$C$14:$G$5000,2,FALSE))</f>
        <v/>
      </c>
      <c r="G5987" s="112" t="str">
        <f>IF(E5987="","",VLOOKUP(E5987,[1]PROJECTES!$C$14:$G$5000,4,FALSE))</f>
        <v/>
      </c>
      <c r="H5987" s="95"/>
      <c r="I5987" s="113" t="str">
        <f>IF(H5987="","",VLOOKUP(H5987,BD!B$2:C$16,2,FALSE))</f>
        <v/>
      </c>
      <c r="J5987" s="114"/>
      <c r="K5987" s="115" t="str">
        <f t="shared" si="299"/>
        <v/>
      </c>
      <c r="L5987" s="116" t="str">
        <f t="shared" ca="1" si="300"/>
        <v>-</v>
      </c>
      <c r="M5987" s="111" t="str">
        <f>IF(E5987="","",VLOOKUP(E5987,[1]PROJECTES!$C$14:$Z$5000,21,FALSE))</f>
        <v/>
      </c>
      <c r="N5987" s="117"/>
      <c r="O5987" s="118" t="s">
        <v>222</v>
      </c>
      <c r="P5987" s="119"/>
      <c r="Q5987" s="84"/>
      <c r="R5987" s="125"/>
      <c r="S5987" s="165"/>
      <c r="T5987" s="167"/>
    </row>
    <row r="5988" spans="1:20" s="121" customFormat="1" ht="20.100000000000001" customHeight="1" x14ac:dyDescent="0.3">
      <c r="A5988" s="80"/>
      <c r="B5988" s="110" t="str">
        <f>IF(E5988="","",VLOOKUP(E5988,[1]PROJECTES!$C$14:$G$5000,2,FALSE))</f>
        <v/>
      </c>
      <c r="C5988" s="80"/>
      <c r="D5988" s="283" t="str">
        <f>IF(E5988="","",VLOOKUP(E5988,[1]PROJECTES!$C$14:$G$5000,5,FALSE))</f>
        <v/>
      </c>
      <c r="E5988" s="79"/>
      <c r="F5988" s="110" t="str">
        <f>IF(I5988="","",VLOOKUP(I5988,[1]PROJECTES!$C$14:$G$5000,2,FALSE))</f>
        <v/>
      </c>
      <c r="G5988" s="112" t="str">
        <f>IF(E5988="","",VLOOKUP(E5988,[1]PROJECTES!$C$14:$G$5000,4,FALSE))</f>
        <v/>
      </c>
      <c r="H5988" s="95"/>
      <c r="I5988" s="113" t="str">
        <f>IF(H5988="","",VLOOKUP(H5988,BD!B$2:C$16,2,FALSE))</f>
        <v/>
      </c>
      <c r="J5988" s="114"/>
      <c r="K5988" s="115" t="str">
        <f t="shared" si="299"/>
        <v/>
      </c>
      <c r="L5988" s="116" t="str">
        <f t="shared" ca="1" si="300"/>
        <v>-</v>
      </c>
      <c r="M5988" s="111" t="str">
        <f>IF(E5988="","",VLOOKUP(E5988,[1]PROJECTES!$C$14:$Z$5000,21,FALSE))</f>
        <v/>
      </c>
      <c r="N5988" s="117"/>
      <c r="O5988" s="118" t="s">
        <v>222</v>
      </c>
      <c r="P5988" s="119"/>
      <c r="Q5988" s="84"/>
      <c r="R5988" s="125"/>
      <c r="S5988" s="165"/>
      <c r="T5988" s="167"/>
    </row>
    <row r="5989" spans="1:20" s="121" customFormat="1" ht="20.100000000000001" customHeight="1" x14ac:dyDescent="0.3">
      <c r="A5989" s="80"/>
      <c r="B5989" s="110" t="str">
        <f>IF(E5989="","",VLOOKUP(E5989,[1]PROJECTES!$C$14:$G$5000,2,FALSE))</f>
        <v/>
      </c>
      <c r="C5989" s="80"/>
      <c r="D5989" s="283" t="str">
        <f>IF(E5989="","",VLOOKUP(E5989,[1]PROJECTES!$C$14:$G$5000,5,FALSE))</f>
        <v/>
      </c>
      <c r="E5989" s="79"/>
      <c r="F5989" s="110" t="str">
        <f>IF(I5989="","",VLOOKUP(I5989,[1]PROJECTES!$C$14:$G$5000,2,FALSE))</f>
        <v/>
      </c>
      <c r="G5989" s="112" t="str">
        <f>IF(E5989="","",VLOOKUP(E5989,[1]PROJECTES!$C$14:$G$5000,4,FALSE))</f>
        <v/>
      </c>
      <c r="H5989" s="95"/>
      <c r="I5989" s="113" t="str">
        <f>IF(H5989="","",VLOOKUP(H5989,BD!B$2:C$16,2,FALSE))</f>
        <v/>
      </c>
      <c r="J5989" s="114"/>
      <c r="K5989" s="115" t="str">
        <f t="shared" si="299"/>
        <v/>
      </c>
      <c r="L5989" s="116" t="str">
        <f t="shared" ca="1" si="300"/>
        <v>-</v>
      </c>
      <c r="M5989" s="111" t="str">
        <f>IF(E5989="","",VLOOKUP(E5989,[1]PROJECTES!$C$14:$Z$5000,21,FALSE))</f>
        <v/>
      </c>
      <c r="N5989" s="161"/>
      <c r="O5989" s="118" t="s">
        <v>222</v>
      </c>
      <c r="P5989" s="119"/>
      <c r="Q5989" s="84"/>
      <c r="R5989" s="125"/>
      <c r="S5989" s="165"/>
      <c r="T5989" s="167"/>
    </row>
    <row r="5990" spans="1:20" s="121" customFormat="1" ht="20.100000000000001" customHeight="1" x14ac:dyDescent="0.3">
      <c r="A5990" s="80"/>
      <c r="B5990" s="110" t="str">
        <f>IF(E5990="","",VLOOKUP(E5990,[1]PROJECTES!$C$14:$G$5000,2,FALSE))</f>
        <v/>
      </c>
      <c r="C5990" s="80"/>
      <c r="D5990" s="283" t="str">
        <f>IF(E5990="","",VLOOKUP(E5990,[1]PROJECTES!$C$14:$G$5000,5,FALSE))</f>
        <v/>
      </c>
      <c r="E5990" s="79"/>
      <c r="F5990" s="110" t="str">
        <f>IF(I5990="","",VLOOKUP(I5990,[1]PROJECTES!$C$14:$G$5000,2,FALSE))</f>
        <v/>
      </c>
      <c r="G5990" s="112" t="str">
        <f>IF(E5990="","",VLOOKUP(E5990,[1]PROJECTES!$C$14:$G$5000,4,FALSE))</f>
        <v/>
      </c>
      <c r="H5990" s="95"/>
      <c r="I5990" s="113" t="str">
        <f>IF(H5990="","",VLOOKUP(H5990,BD!B$2:C$16,2,FALSE))</f>
        <v/>
      </c>
      <c r="J5990" s="114"/>
      <c r="K5990" s="115" t="str">
        <f t="shared" si="299"/>
        <v/>
      </c>
      <c r="L5990" s="116" t="str">
        <f t="shared" ca="1" si="300"/>
        <v>-</v>
      </c>
      <c r="M5990" s="111" t="str">
        <f>IF(E5990="","",VLOOKUP(E5990,[1]PROJECTES!$C$14:$Z$5000,21,FALSE))</f>
        <v/>
      </c>
      <c r="N5990" s="117"/>
      <c r="O5990" s="118" t="s">
        <v>222</v>
      </c>
      <c r="P5990" s="119"/>
      <c r="Q5990" s="84"/>
      <c r="R5990" s="125"/>
      <c r="S5990" s="165"/>
      <c r="T5990" s="167"/>
    </row>
    <row r="5991" spans="1:20" s="121" customFormat="1" ht="20.100000000000001" customHeight="1" x14ac:dyDescent="0.3">
      <c r="A5991" s="80"/>
      <c r="B5991" s="110" t="str">
        <f>IF(E5991="","",VLOOKUP(E5991,[1]PROJECTES!$C$14:$G$5000,2,FALSE))</f>
        <v/>
      </c>
      <c r="C5991" s="80"/>
      <c r="D5991" s="283" t="str">
        <f>IF(E5991="","",VLOOKUP(E5991,[1]PROJECTES!$C$14:$G$5000,5,FALSE))</f>
        <v/>
      </c>
      <c r="E5991" s="79"/>
      <c r="F5991" s="110" t="str">
        <f>IF(I5991="","",VLOOKUP(I5991,[1]PROJECTES!$C$14:$G$5000,2,FALSE))</f>
        <v/>
      </c>
      <c r="G5991" s="112" t="str">
        <f>IF(E5991="","",VLOOKUP(E5991,[1]PROJECTES!$C$14:$G$5000,4,FALSE))</f>
        <v/>
      </c>
      <c r="H5991" s="95"/>
      <c r="I5991" s="113" t="str">
        <f>IF(H5991="","",VLOOKUP(H5991,BD!B$2:C$16,2,FALSE))</f>
        <v/>
      </c>
      <c r="J5991" s="114"/>
      <c r="K5991" s="115" t="str">
        <f t="shared" si="299"/>
        <v/>
      </c>
      <c r="L5991" s="116" t="str">
        <f t="shared" ca="1" si="300"/>
        <v>-</v>
      </c>
      <c r="M5991" s="111" t="str">
        <f>IF(E5991="","",VLOOKUP(E5991,[1]PROJECTES!$C$14:$Z$5000,21,FALSE))</f>
        <v/>
      </c>
      <c r="N5991" s="117"/>
      <c r="O5991" s="118" t="s">
        <v>222</v>
      </c>
      <c r="P5991" s="119"/>
      <c r="Q5991" s="84"/>
      <c r="R5991" s="125"/>
      <c r="S5991" s="165"/>
      <c r="T5991" s="167"/>
    </row>
    <row r="5992" spans="1:20" s="121" customFormat="1" ht="20.100000000000001" customHeight="1" x14ac:dyDescent="0.3">
      <c r="A5992" s="80"/>
      <c r="B5992" s="110" t="str">
        <f>IF(E5992="","",VLOOKUP(E5992,[1]PROJECTES!$C$14:$G$5000,2,FALSE))</f>
        <v/>
      </c>
      <c r="C5992" s="80"/>
      <c r="D5992" s="283" t="str">
        <f>IF(E5992="","",VLOOKUP(E5992,[1]PROJECTES!$C$14:$G$5000,5,FALSE))</f>
        <v/>
      </c>
      <c r="E5992" s="79"/>
      <c r="F5992" s="110" t="str">
        <f>IF(I5992="","",VLOOKUP(I5992,[1]PROJECTES!$C$14:$G$5000,2,FALSE))</f>
        <v/>
      </c>
      <c r="G5992" s="112" t="str">
        <f>IF(E5992="","",VLOOKUP(E5992,[1]PROJECTES!$C$14:$G$5000,4,FALSE))</f>
        <v/>
      </c>
      <c r="H5992" s="95"/>
      <c r="I5992" s="113" t="str">
        <f>IF(H5992="","",VLOOKUP(H5992,BD!B$2:C$16,2,FALSE))</f>
        <v/>
      </c>
      <c r="J5992" s="114"/>
      <c r="K5992" s="115" t="str">
        <f t="shared" si="299"/>
        <v/>
      </c>
      <c r="L5992" s="116" t="str">
        <f t="shared" ca="1" si="300"/>
        <v>-</v>
      </c>
      <c r="M5992" s="111" t="str">
        <f>IF(E5992="","",VLOOKUP(E5992,[1]PROJECTES!$C$14:$Z$5000,21,FALSE))</f>
        <v/>
      </c>
      <c r="N5992" s="117"/>
      <c r="O5992" s="118" t="s">
        <v>222</v>
      </c>
      <c r="P5992" s="119"/>
      <c r="Q5992" s="84"/>
      <c r="R5992" s="125"/>
      <c r="S5992" s="165"/>
      <c r="T5992" s="167"/>
    </row>
    <row r="5993" spans="1:20" s="121" customFormat="1" ht="20.100000000000001" customHeight="1" x14ac:dyDescent="0.3">
      <c r="A5993" s="80"/>
      <c r="B5993" s="110" t="str">
        <f>IF(E5993="","",VLOOKUP(E5993,[1]PROJECTES!$C$14:$G$5000,2,FALSE))</f>
        <v/>
      </c>
      <c r="C5993" s="80"/>
      <c r="D5993" s="283" t="str">
        <f>IF(E5993="","",VLOOKUP(E5993,[1]PROJECTES!$C$14:$G$5000,5,FALSE))</f>
        <v/>
      </c>
      <c r="E5993" s="79"/>
      <c r="F5993" s="110" t="str">
        <f>IF(I5993="","",VLOOKUP(I5993,[1]PROJECTES!$C$14:$G$5000,2,FALSE))</f>
        <v/>
      </c>
      <c r="G5993" s="112" t="str">
        <f>IF(E5993="","",VLOOKUP(E5993,[1]PROJECTES!$C$14:$G$5000,4,FALSE))</f>
        <v/>
      </c>
      <c r="H5993" s="95"/>
      <c r="I5993" s="113" t="str">
        <f>IF(H5993="","",VLOOKUP(H5993,BD!B$2:C$16,2,FALSE))</f>
        <v/>
      </c>
      <c r="J5993" s="114"/>
      <c r="K5993" s="115" t="str">
        <f t="shared" si="299"/>
        <v/>
      </c>
      <c r="L5993" s="116" t="str">
        <f t="shared" ca="1" si="300"/>
        <v>-</v>
      </c>
      <c r="M5993" s="111" t="str">
        <f>IF(E5993="","",VLOOKUP(E5993,[1]PROJECTES!$C$14:$Z$5000,21,FALSE))</f>
        <v/>
      </c>
      <c r="N5993" s="117"/>
      <c r="O5993" s="118" t="s">
        <v>222</v>
      </c>
      <c r="P5993" s="119"/>
      <c r="Q5993" s="84"/>
      <c r="R5993" s="125"/>
      <c r="S5993" s="165"/>
      <c r="T5993" s="167"/>
    </row>
    <row r="5994" spans="1:20" s="121" customFormat="1" ht="20.100000000000001" customHeight="1" x14ac:dyDescent="0.3">
      <c r="A5994" s="80"/>
      <c r="B5994" s="110" t="str">
        <f>IF(E5994="","",VLOOKUP(E5994,[1]PROJECTES!$C$14:$G$5000,2,FALSE))</f>
        <v/>
      </c>
      <c r="C5994" s="80"/>
      <c r="D5994" s="283" t="str">
        <f>IF(E5994="","",VLOOKUP(E5994,[1]PROJECTES!$C$14:$G$5000,5,FALSE))</f>
        <v/>
      </c>
      <c r="E5994" s="79"/>
      <c r="F5994" s="110" t="str">
        <f>IF(I5994="","",VLOOKUP(I5994,[1]PROJECTES!$C$14:$G$5000,2,FALSE))</f>
        <v/>
      </c>
      <c r="G5994" s="112" t="str">
        <f>IF(E5994="","",VLOOKUP(E5994,[1]PROJECTES!$C$14:$G$5000,4,FALSE))</f>
        <v/>
      </c>
      <c r="H5994" s="95"/>
      <c r="I5994" s="113" t="str">
        <f>IF(H5994="","",VLOOKUP(H5994,BD!B$2:C$16,2,FALSE))</f>
        <v/>
      </c>
      <c r="J5994" s="114"/>
      <c r="K5994" s="115" t="str">
        <f t="shared" si="299"/>
        <v/>
      </c>
      <c r="L5994" s="116" t="str">
        <f t="shared" ca="1" si="300"/>
        <v>-</v>
      </c>
      <c r="M5994" s="111" t="str">
        <f>IF(E5994="","",VLOOKUP(E5994,[1]PROJECTES!$C$14:$Z$5000,21,FALSE))</f>
        <v/>
      </c>
      <c r="N5994" s="117"/>
      <c r="O5994" s="118" t="s">
        <v>222</v>
      </c>
      <c r="P5994" s="119"/>
      <c r="Q5994" s="84"/>
      <c r="R5994" s="125"/>
      <c r="S5994" s="165"/>
      <c r="T5994" s="167"/>
    </row>
    <row r="5995" spans="1:20" s="121" customFormat="1" ht="20.100000000000001" customHeight="1" x14ac:dyDescent="0.3">
      <c r="A5995" s="80"/>
      <c r="B5995" s="110" t="str">
        <f>IF(E5995="","",VLOOKUP(E5995,[1]PROJECTES!$C$14:$G$5000,2,FALSE))</f>
        <v/>
      </c>
      <c r="C5995" s="80"/>
      <c r="D5995" s="283" t="str">
        <f>IF(E5995="","",VLOOKUP(E5995,[1]PROJECTES!$C$14:$G$5000,5,FALSE))</f>
        <v/>
      </c>
      <c r="E5995" s="79"/>
      <c r="F5995" s="110" t="str">
        <f>IF(I5995="","",VLOOKUP(I5995,[1]PROJECTES!$C$14:$G$5000,2,FALSE))</f>
        <v/>
      </c>
      <c r="G5995" s="112" t="str">
        <f>IF(E5995="","",VLOOKUP(E5995,[1]PROJECTES!$C$14:$G$5000,4,FALSE))</f>
        <v/>
      </c>
      <c r="H5995" s="95"/>
      <c r="I5995" s="113" t="str">
        <f>IF(H5995="","",VLOOKUP(H5995,BD!B$2:C$16,2,FALSE))</f>
        <v/>
      </c>
      <c r="J5995" s="114"/>
      <c r="K5995" s="115" t="str">
        <f t="shared" si="299"/>
        <v/>
      </c>
      <c r="L5995" s="116" t="str">
        <f t="shared" ca="1" si="300"/>
        <v>-</v>
      </c>
      <c r="M5995" s="111" t="str">
        <f>IF(E5995="","",VLOOKUP(E5995,[1]PROJECTES!$C$14:$Z$5000,21,FALSE))</f>
        <v/>
      </c>
      <c r="N5995" s="117"/>
      <c r="O5995" s="118" t="s">
        <v>222</v>
      </c>
      <c r="P5995" s="119"/>
      <c r="Q5995" s="84"/>
      <c r="R5995" s="125"/>
      <c r="S5995" s="165"/>
      <c r="T5995" s="167"/>
    </row>
    <row r="5996" spans="1:20" s="121" customFormat="1" ht="20.100000000000001" customHeight="1" x14ac:dyDescent="0.3">
      <c r="A5996" s="80"/>
      <c r="B5996" s="110" t="str">
        <f>IF(E5996="","",VLOOKUP(E5996,[1]PROJECTES!$C$14:$G$5000,2,FALSE))</f>
        <v/>
      </c>
      <c r="C5996" s="80"/>
      <c r="D5996" s="283" t="str">
        <f>IF(E5996="","",VLOOKUP(E5996,[1]PROJECTES!$C$14:$G$5000,5,FALSE))</f>
        <v/>
      </c>
      <c r="E5996" s="79"/>
      <c r="F5996" s="110" t="str">
        <f>IF(I5996="","",VLOOKUP(I5996,[1]PROJECTES!$C$14:$G$5000,2,FALSE))</f>
        <v/>
      </c>
      <c r="G5996" s="112" t="str">
        <f>IF(E5996="","",VLOOKUP(E5996,[1]PROJECTES!$C$14:$G$5000,4,FALSE))</f>
        <v/>
      </c>
      <c r="H5996" s="95"/>
      <c r="I5996" s="113" t="str">
        <f>IF(H5996="","",VLOOKUP(H5996,BD!B$2:C$16,2,FALSE))</f>
        <v/>
      </c>
      <c r="J5996" s="114"/>
      <c r="K5996" s="115" t="str">
        <f t="shared" si="299"/>
        <v/>
      </c>
      <c r="L5996" s="116" t="str">
        <f t="shared" ca="1" si="300"/>
        <v>-</v>
      </c>
      <c r="M5996" s="111" t="str">
        <f>IF(E5996="","",VLOOKUP(E5996,[1]PROJECTES!$C$14:$Z$5000,21,FALSE))</f>
        <v/>
      </c>
      <c r="N5996" s="117"/>
      <c r="O5996" s="118" t="s">
        <v>222</v>
      </c>
      <c r="P5996" s="119"/>
      <c r="Q5996" s="84"/>
      <c r="R5996" s="125"/>
      <c r="S5996" s="165"/>
      <c r="T5996" s="167"/>
    </row>
    <row r="5997" spans="1:20" s="121" customFormat="1" ht="20.100000000000001" customHeight="1" x14ac:dyDescent="0.3">
      <c r="A5997" s="80"/>
      <c r="B5997" s="110" t="str">
        <f>IF(E5997="","",VLOOKUP(E5997,[1]PROJECTES!$C$14:$G$5000,2,FALSE))</f>
        <v/>
      </c>
      <c r="C5997" s="80"/>
      <c r="D5997" s="283" t="str">
        <f>IF(E5997="","",VLOOKUP(E5997,[1]PROJECTES!$C$14:$G$5000,5,FALSE))</f>
        <v/>
      </c>
      <c r="E5997" s="79"/>
      <c r="F5997" s="110" t="str">
        <f>IF(I5997="","",VLOOKUP(I5997,[1]PROJECTES!$C$14:$G$5000,2,FALSE))</f>
        <v/>
      </c>
      <c r="G5997" s="112" t="str">
        <f>IF(E5997="","",VLOOKUP(E5997,[1]PROJECTES!$C$14:$G$5000,4,FALSE))</f>
        <v/>
      </c>
      <c r="H5997" s="95"/>
      <c r="I5997" s="113" t="str">
        <f>IF(H5997="","",VLOOKUP(H5997,BD!B$2:C$16,2,FALSE))</f>
        <v/>
      </c>
      <c r="J5997" s="114"/>
      <c r="K5997" s="115" t="str">
        <f t="shared" si="299"/>
        <v/>
      </c>
      <c r="L5997" s="116" t="str">
        <f t="shared" ca="1" si="300"/>
        <v>-</v>
      </c>
      <c r="M5997" s="111" t="str">
        <f>IF(E5997="","",VLOOKUP(E5997,[1]PROJECTES!$C$14:$Z$5000,21,FALSE))</f>
        <v/>
      </c>
      <c r="N5997" s="117"/>
      <c r="O5997" s="118" t="s">
        <v>222</v>
      </c>
      <c r="P5997" s="119"/>
      <c r="Q5997" s="84"/>
      <c r="R5997" s="125"/>
      <c r="S5997" s="165"/>
      <c r="T5997" s="167"/>
    </row>
    <row r="5998" spans="1:20" s="121" customFormat="1" ht="20.100000000000001" customHeight="1" x14ac:dyDescent="0.3">
      <c r="A5998" s="80"/>
      <c r="B5998" s="110" t="str">
        <f>IF(E5998="","",VLOOKUP(E5998,[1]PROJECTES!$C$14:$G$5000,2,FALSE))</f>
        <v/>
      </c>
      <c r="C5998" s="80"/>
      <c r="D5998" s="283" t="str">
        <f>IF(E5998="","",VLOOKUP(E5998,[1]PROJECTES!$C$14:$G$5000,5,FALSE))</f>
        <v/>
      </c>
      <c r="E5998" s="79"/>
      <c r="F5998" s="110" t="str">
        <f>IF(I5998="","",VLOOKUP(I5998,[1]PROJECTES!$C$14:$G$5000,2,FALSE))</f>
        <v/>
      </c>
      <c r="G5998" s="112" t="str">
        <f>IF(E5998="","",VLOOKUP(E5998,[1]PROJECTES!$C$14:$G$5000,4,FALSE))</f>
        <v/>
      </c>
      <c r="H5998" s="95"/>
      <c r="I5998" s="113"/>
      <c r="J5998" s="114"/>
      <c r="K5998" s="115" t="str">
        <f t="shared" si="299"/>
        <v/>
      </c>
      <c r="L5998" s="116" t="str">
        <f t="shared" ca="1" si="300"/>
        <v>-</v>
      </c>
      <c r="M5998" s="111" t="str">
        <f>IF(E5998="","",VLOOKUP(E5998,[1]PROJECTES!$C$14:$Z$5000,21,FALSE))</f>
        <v/>
      </c>
      <c r="N5998" s="117"/>
      <c r="O5998" s="118" t="s">
        <v>222</v>
      </c>
      <c r="P5998" s="119"/>
      <c r="Q5998" s="84"/>
      <c r="R5998" s="125"/>
      <c r="S5998" s="165"/>
      <c r="T5998" s="167"/>
    </row>
    <row r="5999" spans="1:20" s="121" customFormat="1" ht="20.100000000000001" customHeight="1" x14ac:dyDescent="0.3">
      <c r="A5999" s="80"/>
      <c r="B5999" s="110" t="str">
        <f>IF(E5999="","",VLOOKUP(E5999,[1]PROJECTES!$C$14:$G$5000,2,FALSE))</f>
        <v/>
      </c>
      <c r="C5999" s="80"/>
      <c r="D5999" s="283" t="str">
        <f>IF(E5999="","",VLOOKUP(E5999,[1]PROJECTES!$C$14:$G$5000,5,FALSE))</f>
        <v/>
      </c>
      <c r="E5999" s="79"/>
      <c r="F5999" s="110" t="str">
        <f>IF(I5999="","",VLOOKUP(I5999,[1]PROJECTES!$C$14:$G$5000,2,FALSE))</f>
        <v/>
      </c>
      <c r="G5999" s="112" t="str">
        <f>IF(E5999="","",VLOOKUP(E5999,[1]PROJECTES!$C$14:$G$5000,4,FALSE))</f>
        <v/>
      </c>
      <c r="H5999" s="95"/>
      <c r="I5999" s="113" t="str">
        <f>IF(H5999="","",VLOOKUP(H5999,BD!B$2:C$16,2,FALSE))</f>
        <v/>
      </c>
      <c r="J5999" s="114"/>
      <c r="K5999" s="115" t="str">
        <f t="shared" si="299"/>
        <v/>
      </c>
      <c r="L5999" s="116" t="str">
        <f t="shared" ref="L5999:L6029" ca="1" si="301">IF(M5999="","-",IF(G5999="TA","-",+M5999-TODAY()))</f>
        <v>-</v>
      </c>
      <c r="M5999" s="111" t="str">
        <f>IF(E5999="","",VLOOKUP(E5999,[1]PROJECTES!$C$14:$Z$5000,21,FALSE))</f>
        <v/>
      </c>
      <c r="N5999" s="117"/>
      <c r="O5999" s="118" t="s">
        <v>222</v>
      </c>
      <c r="P5999" s="119"/>
      <c r="Q5999" s="84"/>
      <c r="R5999" s="125"/>
      <c r="S5999" s="165"/>
      <c r="T5999" s="167"/>
    </row>
    <row r="6000" spans="1:20" s="121" customFormat="1" ht="20.100000000000001" customHeight="1" x14ac:dyDescent="0.3">
      <c r="A6000" s="80"/>
      <c r="B6000" s="110" t="str">
        <f>IF(E6000="","",VLOOKUP(E6000,[1]PROJECTES!$C$14:$G$5000,2,FALSE))</f>
        <v/>
      </c>
      <c r="C6000" s="80"/>
      <c r="D6000" s="283" t="str">
        <f>IF(E6000="","",VLOOKUP(E6000,[1]PROJECTES!$C$14:$G$5000,5,FALSE))</f>
        <v/>
      </c>
      <c r="E6000" s="79"/>
      <c r="F6000" s="110" t="str">
        <f>IF(I6000="","",VLOOKUP(I6000,[1]PROJECTES!$C$14:$G$5000,2,FALSE))</f>
        <v/>
      </c>
      <c r="G6000" s="112" t="str">
        <f>IF(E6000="","",VLOOKUP(E6000,[1]PROJECTES!$C$14:$G$5000,4,FALSE))</f>
        <v/>
      </c>
      <c r="H6000" s="95"/>
      <c r="I6000" s="113" t="str">
        <f>IF(H6000="","",VLOOKUP(H6000,BD!B$2:C$16,2,FALSE))</f>
        <v/>
      </c>
      <c r="J6000" s="114"/>
      <c r="K6000" s="115" t="str">
        <f t="shared" si="299"/>
        <v/>
      </c>
      <c r="L6000" s="116" t="str">
        <f t="shared" ca="1" si="301"/>
        <v>-</v>
      </c>
      <c r="M6000" s="111" t="str">
        <f>IF(E6000="","",VLOOKUP(E6000,[1]PROJECTES!$C$14:$Z$5000,21,FALSE))</f>
        <v/>
      </c>
      <c r="N6000" s="117"/>
      <c r="O6000" s="118" t="s">
        <v>222</v>
      </c>
      <c r="P6000" s="119"/>
      <c r="Q6000" s="84"/>
      <c r="R6000" s="125"/>
      <c r="S6000" s="165"/>
      <c r="T6000" s="167"/>
    </row>
    <row r="6001" spans="1:20" s="121" customFormat="1" ht="20.100000000000001" customHeight="1" x14ac:dyDescent="0.3">
      <c r="A6001" s="80"/>
      <c r="B6001" s="110" t="str">
        <f>IF(E6001="","",VLOOKUP(E6001,[1]PROJECTES!$C$14:$G$5000,2,FALSE))</f>
        <v/>
      </c>
      <c r="C6001" s="80"/>
      <c r="D6001" s="283" t="str">
        <f>IF(E6001="","",VLOOKUP(E6001,[1]PROJECTES!$C$14:$G$5000,5,FALSE))</f>
        <v/>
      </c>
      <c r="E6001" s="79"/>
      <c r="F6001" s="110" t="str">
        <f>IF(I6001="","",VLOOKUP(I6001,[1]PROJECTES!$C$14:$G$5000,2,FALSE))</f>
        <v/>
      </c>
      <c r="G6001" s="112" t="str">
        <f>IF(E6001="","",VLOOKUP(E6001,[1]PROJECTES!$C$14:$G$5000,4,FALSE))</f>
        <v/>
      </c>
      <c r="H6001" s="95"/>
      <c r="I6001" s="113" t="str">
        <f>IF(H6001="","",VLOOKUP(H6001,BD!B$2:C$16,2,FALSE))</f>
        <v/>
      </c>
      <c r="J6001" s="114"/>
      <c r="K6001" s="115" t="str">
        <f t="shared" si="299"/>
        <v/>
      </c>
      <c r="L6001" s="116" t="str">
        <f t="shared" ca="1" si="301"/>
        <v>-</v>
      </c>
      <c r="M6001" s="111" t="str">
        <f>IF(E6001="","",VLOOKUP(E6001,[1]PROJECTES!$C$14:$Z$5000,21,FALSE))</f>
        <v/>
      </c>
      <c r="N6001" s="117"/>
      <c r="O6001" s="118" t="s">
        <v>222</v>
      </c>
      <c r="P6001" s="119"/>
      <c r="Q6001" s="84"/>
      <c r="R6001" s="125"/>
      <c r="S6001" s="165"/>
      <c r="T6001" s="167"/>
    </row>
    <row r="6002" spans="1:20" s="121" customFormat="1" ht="20.100000000000001" customHeight="1" x14ac:dyDescent="0.3">
      <c r="A6002" s="80"/>
      <c r="B6002" s="110" t="str">
        <f>IF(E6002="","",VLOOKUP(E6002,[1]PROJECTES!$C$14:$G$5000,2,FALSE))</f>
        <v/>
      </c>
      <c r="C6002" s="80"/>
      <c r="D6002" s="283" t="str">
        <f>IF(E6002="","",VLOOKUP(E6002,[1]PROJECTES!$C$14:$G$5000,5,FALSE))</f>
        <v/>
      </c>
      <c r="E6002" s="79"/>
      <c r="F6002" s="110" t="str">
        <f>IF(I6002="","",VLOOKUP(I6002,[1]PROJECTES!$C$14:$G$5000,2,FALSE))</f>
        <v/>
      </c>
      <c r="G6002" s="112" t="str">
        <f>IF(E6002="","",VLOOKUP(E6002,[1]PROJECTES!$C$14:$G$5000,4,FALSE))</f>
        <v/>
      </c>
      <c r="H6002" s="95"/>
      <c r="I6002" s="113" t="str">
        <f>IF(H6002="","",VLOOKUP(H6002,BD!B$2:C$16,2,FALSE))</f>
        <v/>
      </c>
      <c r="J6002" s="114"/>
      <c r="K6002" s="115" t="str">
        <f t="shared" si="299"/>
        <v/>
      </c>
      <c r="L6002" s="116" t="str">
        <f t="shared" ca="1" si="301"/>
        <v>-</v>
      </c>
      <c r="M6002" s="111" t="str">
        <f>IF(E6002="","",VLOOKUP(E6002,[1]PROJECTES!$C$14:$Z$5000,21,FALSE))</f>
        <v/>
      </c>
      <c r="N6002" s="117"/>
      <c r="O6002" s="118" t="s">
        <v>222</v>
      </c>
      <c r="P6002" s="119"/>
      <c r="Q6002" s="84"/>
      <c r="R6002" s="125"/>
      <c r="S6002" s="165"/>
      <c r="T6002" s="167"/>
    </row>
    <row r="6003" spans="1:20" s="121" customFormat="1" ht="20.100000000000001" customHeight="1" x14ac:dyDescent="0.3">
      <c r="A6003" s="80"/>
      <c r="B6003" s="110" t="str">
        <f>IF(E6003="","",VLOOKUP(E6003,[1]PROJECTES!$C$14:$G$5000,2,FALSE))</f>
        <v/>
      </c>
      <c r="C6003" s="80"/>
      <c r="D6003" s="283" t="str">
        <f>IF(E6003="","",VLOOKUP(E6003,[1]PROJECTES!$C$14:$G$5000,5,FALSE))</f>
        <v/>
      </c>
      <c r="E6003" s="79"/>
      <c r="F6003" s="110" t="str">
        <f>IF(I6003="","",VLOOKUP(I6003,[1]PROJECTES!$C$14:$G$5000,2,FALSE))</f>
        <v/>
      </c>
      <c r="G6003" s="112" t="str">
        <f>IF(E6003="","",VLOOKUP(E6003,[1]PROJECTES!$C$14:$G$5000,4,FALSE))</f>
        <v/>
      </c>
      <c r="H6003" s="95"/>
      <c r="I6003" s="113" t="str">
        <f>IF(H6003="","",VLOOKUP(H6003,BD!B$2:C$16,2,FALSE))</f>
        <v/>
      </c>
      <c r="J6003" s="114"/>
      <c r="K6003" s="115" t="str">
        <f t="shared" si="299"/>
        <v/>
      </c>
      <c r="L6003" s="116" t="str">
        <f t="shared" ca="1" si="301"/>
        <v>-</v>
      </c>
      <c r="M6003" s="111" t="str">
        <f>IF(E6003="","",VLOOKUP(E6003,[1]PROJECTES!$C$14:$Z$5000,21,FALSE))</f>
        <v/>
      </c>
      <c r="N6003" s="117"/>
      <c r="O6003" s="118" t="s">
        <v>222</v>
      </c>
      <c r="P6003" s="119"/>
      <c r="Q6003" s="84"/>
      <c r="R6003" s="125"/>
      <c r="S6003" s="165"/>
      <c r="T6003" s="167"/>
    </row>
    <row r="6004" spans="1:20" s="121" customFormat="1" ht="20.100000000000001" customHeight="1" x14ac:dyDescent="0.3">
      <c r="A6004" s="80"/>
      <c r="B6004" s="110" t="str">
        <f>IF(E6004="","",VLOOKUP(E6004,[1]PROJECTES!$C$14:$G$5000,2,FALSE))</f>
        <v/>
      </c>
      <c r="C6004" s="80"/>
      <c r="D6004" s="283" t="str">
        <f>IF(E6004="","",VLOOKUP(E6004,[1]PROJECTES!$C$14:$G$5000,5,FALSE))</f>
        <v/>
      </c>
      <c r="E6004" s="79"/>
      <c r="F6004" s="110" t="str">
        <f>IF(I6004="","",VLOOKUP(I6004,[1]PROJECTES!$C$14:$G$5000,2,FALSE))</f>
        <v/>
      </c>
      <c r="G6004" s="112" t="str">
        <f>IF(E6004="","",VLOOKUP(E6004,[1]PROJECTES!$C$14:$G$5000,4,FALSE))</f>
        <v/>
      </c>
      <c r="H6004" s="95"/>
      <c r="I6004" s="113" t="str">
        <f>IF(H6004="","",VLOOKUP(H6004,BD!B$2:C$16,2,FALSE))</f>
        <v/>
      </c>
      <c r="J6004" s="114"/>
      <c r="K6004" s="115" t="str">
        <f t="shared" si="299"/>
        <v/>
      </c>
      <c r="L6004" s="116" t="str">
        <f t="shared" ca="1" si="301"/>
        <v>-</v>
      </c>
      <c r="M6004" s="111" t="str">
        <f>IF(E6004="","",VLOOKUP(E6004,[1]PROJECTES!$C$14:$Z$5000,21,FALSE))</f>
        <v/>
      </c>
      <c r="N6004" s="117"/>
      <c r="O6004" s="118" t="s">
        <v>222</v>
      </c>
      <c r="P6004" s="119"/>
      <c r="Q6004" s="84"/>
      <c r="R6004" s="125"/>
      <c r="S6004" s="165"/>
      <c r="T6004" s="167"/>
    </row>
    <row r="6005" spans="1:20" s="121" customFormat="1" ht="20.100000000000001" customHeight="1" x14ac:dyDescent="0.3">
      <c r="A6005" s="80"/>
      <c r="B6005" s="110" t="str">
        <f>IF(E6005="","",VLOOKUP(E6005,[1]PROJECTES!$C$14:$G$5000,2,FALSE))</f>
        <v/>
      </c>
      <c r="C6005" s="80"/>
      <c r="D6005" s="283" t="str">
        <f>IF(E6005="","",VLOOKUP(E6005,[1]PROJECTES!$C$14:$G$5000,5,FALSE))</f>
        <v/>
      </c>
      <c r="E6005" s="79"/>
      <c r="F6005" s="110" t="str">
        <f>IF(I6005="","",VLOOKUP(I6005,[1]PROJECTES!$C$14:$G$5000,2,FALSE))</f>
        <v/>
      </c>
      <c r="G6005" s="112" t="str">
        <f>IF(E6005="","",VLOOKUP(E6005,[1]PROJECTES!$C$14:$G$5000,4,FALSE))</f>
        <v/>
      </c>
      <c r="H6005" s="95"/>
      <c r="I6005" s="113" t="str">
        <f>IF(H6005="","",VLOOKUP(H6005,BD!B$2:C$16,2,FALSE))</f>
        <v/>
      </c>
      <c r="J6005" s="114"/>
      <c r="K6005" s="115" t="str">
        <f t="shared" si="299"/>
        <v/>
      </c>
      <c r="L6005" s="116" t="str">
        <f t="shared" ca="1" si="301"/>
        <v>-</v>
      </c>
      <c r="M6005" s="111" t="str">
        <f>IF(E6005="","",VLOOKUP(E6005,[1]PROJECTES!$C$14:$Z$5000,21,FALSE))</f>
        <v/>
      </c>
      <c r="N6005" s="117"/>
      <c r="O6005" s="118" t="s">
        <v>222</v>
      </c>
      <c r="P6005" s="119"/>
      <c r="Q6005" s="84"/>
      <c r="R6005" s="125"/>
      <c r="S6005" s="165"/>
      <c r="T6005" s="167"/>
    </row>
    <row r="6006" spans="1:20" s="121" customFormat="1" ht="20.100000000000001" customHeight="1" x14ac:dyDescent="0.3">
      <c r="A6006" s="80"/>
      <c r="B6006" s="110" t="str">
        <f>IF(E6006="","",VLOOKUP(E6006,[1]PROJECTES!$C$14:$G$5000,2,FALSE))</f>
        <v/>
      </c>
      <c r="C6006" s="80"/>
      <c r="D6006" s="283" t="str">
        <f>IF(E6006="","",VLOOKUP(E6006,[1]PROJECTES!$C$14:$G$5000,5,FALSE))</f>
        <v/>
      </c>
      <c r="E6006" s="79"/>
      <c r="F6006" s="110" t="str">
        <f>IF(I6006="","",VLOOKUP(I6006,[1]PROJECTES!$C$14:$G$5000,2,FALSE))</f>
        <v/>
      </c>
      <c r="G6006" s="112" t="str">
        <f>IF(E6006="","",VLOOKUP(E6006,[1]PROJECTES!$C$14:$G$5000,4,FALSE))</f>
        <v/>
      </c>
      <c r="H6006" s="95"/>
      <c r="I6006" s="113" t="str">
        <f>IF(H6006="","",VLOOKUP(H6006,BD!B$2:C$16,2,FALSE))</f>
        <v/>
      </c>
      <c r="J6006" s="114"/>
      <c r="K6006" s="115" t="str">
        <f t="shared" si="299"/>
        <v/>
      </c>
      <c r="L6006" s="116" t="str">
        <f t="shared" ca="1" si="301"/>
        <v>-</v>
      </c>
      <c r="M6006" s="111" t="str">
        <f>IF(E6006="","",VLOOKUP(E6006,[1]PROJECTES!$C$14:$Z$5000,21,FALSE))</f>
        <v/>
      </c>
      <c r="N6006" s="117"/>
      <c r="O6006" s="118" t="s">
        <v>222</v>
      </c>
      <c r="P6006" s="119"/>
      <c r="Q6006" s="84"/>
      <c r="R6006" s="125"/>
      <c r="S6006" s="165"/>
      <c r="T6006" s="167"/>
    </row>
    <row r="6007" spans="1:20" s="121" customFormat="1" ht="20.100000000000001" customHeight="1" x14ac:dyDescent="0.3">
      <c r="A6007" s="80"/>
      <c r="B6007" s="110" t="str">
        <f>IF(E6007="","",VLOOKUP(E6007,[1]PROJECTES!$C$14:$G$5000,2,FALSE))</f>
        <v/>
      </c>
      <c r="C6007" s="80"/>
      <c r="D6007" s="283" t="str">
        <f>IF(E6007="","",VLOOKUP(E6007,[1]PROJECTES!$C$14:$G$5000,5,FALSE))</f>
        <v/>
      </c>
      <c r="E6007" s="79"/>
      <c r="F6007" s="110" t="str">
        <f>IF(I6007="","",VLOOKUP(I6007,[1]PROJECTES!$C$14:$G$5000,2,FALSE))</f>
        <v/>
      </c>
      <c r="G6007" s="112" t="str">
        <f>IF(E6007="","",VLOOKUP(E6007,[1]PROJECTES!$C$14:$G$5000,4,FALSE))</f>
        <v/>
      </c>
      <c r="H6007" s="95"/>
      <c r="I6007" s="113" t="str">
        <f>IF(H6007="","",VLOOKUP(H6007,BD!B$2:C$16,2,FALSE))</f>
        <v/>
      </c>
      <c r="J6007" s="114"/>
      <c r="K6007" s="115" t="str">
        <f t="shared" si="299"/>
        <v/>
      </c>
      <c r="L6007" s="116" t="str">
        <f t="shared" ca="1" si="301"/>
        <v>-</v>
      </c>
      <c r="M6007" s="111" t="str">
        <f>IF(E6007="","",VLOOKUP(E6007,[1]PROJECTES!$C$14:$Z$5000,21,FALSE))</f>
        <v/>
      </c>
      <c r="N6007" s="117"/>
      <c r="O6007" s="118" t="s">
        <v>222</v>
      </c>
      <c r="P6007" s="119"/>
      <c r="Q6007" s="84"/>
      <c r="R6007" s="125"/>
      <c r="S6007" s="165"/>
      <c r="T6007" s="167"/>
    </row>
    <row r="6008" spans="1:20" s="121" customFormat="1" ht="20.100000000000001" customHeight="1" x14ac:dyDescent="0.3">
      <c r="A6008" s="80"/>
      <c r="B6008" s="110" t="str">
        <f>IF(E6008="","",VLOOKUP(E6008,[1]PROJECTES!$C$14:$G$5000,2,FALSE))</f>
        <v/>
      </c>
      <c r="C6008" s="80"/>
      <c r="D6008" s="283" t="str">
        <f>IF(E6008="","",VLOOKUP(E6008,[1]PROJECTES!$C$14:$G$5000,5,FALSE))</f>
        <v/>
      </c>
      <c r="E6008" s="79"/>
      <c r="F6008" s="110" t="str">
        <f>IF(I6008="","",VLOOKUP(I6008,[1]PROJECTES!$C$14:$G$5000,2,FALSE))</f>
        <v/>
      </c>
      <c r="G6008" s="112" t="str">
        <f>IF(E6008="","",VLOOKUP(E6008,[1]PROJECTES!$C$14:$G$5000,4,FALSE))</f>
        <v/>
      </c>
      <c r="H6008" s="95"/>
      <c r="I6008" s="113" t="str">
        <f>IF(H6008="","",VLOOKUP(H6008,BD!B$2:C$16,2,FALSE))</f>
        <v/>
      </c>
      <c r="J6008" s="114"/>
      <c r="K6008" s="115" t="str">
        <f t="shared" si="299"/>
        <v/>
      </c>
      <c r="L6008" s="116" t="str">
        <f t="shared" ca="1" si="301"/>
        <v>-</v>
      </c>
      <c r="M6008" s="111" t="str">
        <f>IF(E6008="","",VLOOKUP(E6008,[1]PROJECTES!$C$14:$Z$5000,21,FALSE))</f>
        <v/>
      </c>
      <c r="N6008" s="117"/>
      <c r="O6008" s="118" t="s">
        <v>222</v>
      </c>
      <c r="P6008" s="119"/>
      <c r="Q6008" s="84"/>
      <c r="R6008" s="125"/>
      <c r="S6008" s="165"/>
      <c r="T6008" s="167"/>
    </row>
    <row r="6009" spans="1:20" s="121" customFormat="1" ht="20.100000000000001" customHeight="1" x14ac:dyDescent="0.3">
      <c r="A6009" s="80"/>
      <c r="B6009" s="110" t="str">
        <f>IF(E6009="","",VLOOKUP(E6009,[1]PROJECTES!$C$14:$G$5000,2,FALSE))</f>
        <v/>
      </c>
      <c r="C6009" s="80"/>
      <c r="D6009" s="283" t="str">
        <f>IF(E6009="","",VLOOKUP(E6009,[1]PROJECTES!$C$14:$G$5000,5,FALSE))</f>
        <v/>
      </c>
      <c r="E6009" s="79"/>
      <c r="F6009" s="110" t="str">
        <f>IF(I6009="","",VLOOKUP(I6009,[1]PROJECTES!$C$14:$G$5000,2,FALSE))</f>
        <v/>
      </c>
      <c r="G6009" s="112" t="str">
        <f>IF(E6009="","",VLOOKUP(E6009,[1]PROJECTES!$C$14:$G$5000,4,FALSE))</f>
        <v/>
      </c>
      <c r="H6009" s="95"/>
      <c r="I6009" s="113" t="str">
        <f>IF(H6009="","",VLOOKUP(H6009,BD!B$2:C$16,2,FALSE))</f>
        <v/>
      </c>
      <c r="J6009" s="114"/>
      <c r="K6009" s="115" t="str">
        <f t="shared" si="299"/>
        <v/>
      </c>
      <c r="L6009" s="116" t="str">
        <f t="shared" ca="1" si="301"/>
        <v>-</v>
      </c>
      <c r="M6009" s="111" t="str">
        <f>IF(E6009="","",VLOOKUP(E6009,[1]PROJECTES!$C$14:$Z$5000,21,FALSE))</f>
        <v/>
      </c>
      <c r="N6009" s="117"/>
      <c r="O6009" s="118" t="s">
        <v>222</v>
      </c>
      <c r="P6009" s="119"/>
      <c r="Q6009" s="84"/>
      <c r="R6009" s="125"/>
      <c r="S6009" s="165"/>
      <c r="T6009" s="167"/>
    </row>
    <row r="6010" spans="1:20" s="121" customFormat="1" ht="20.100000000000001" customHeight="1" x14ac:dyDescent="0.3">
      <c r="A6010" s="80"/>
      <c r="B6010" s="110" t="str">
        <f>IF(E6010="","",VLOOKUP(E6010,[1]PROJECTES!$C$14:$G$5000,2,FALSE))</f>
        <v/>
      </c>
      <c r="C6010" s="80"/>
      <c r="D6010" s="283" t="str">
        <f>IF(E6010="","",VLOOKUP(E6010,[1]PROJECTES!$C$14:$G$5000,5,FALSE))</f>
        <v/>
      </c>
      <c r="E6010" s="79"/>
      <c r="F6010" s="110" t="str">
        <f>IF(I6010="","",VLOOKUP(I6010,[1]PROJECTES!$C$14:$G$5000,2,FALSE))</f>
        <v/>
      </c>
      <c r="G6010" s="112" t="str">
        <f>IF(E6010="","",VLOOKUP(E6010,[1]PROJECTES!$C$14:$G$5000,4,FALSE))</f>
        <v/>
      </c>
      <c r="H6010" s="95"/>
      <c r="I6010" s="113" t="str">
        <f>IF(H6010="","",VLOOKUP(H6010,BD!B$2:C$16,2,FALSE))</f>
        <v/>
      </c>
      <c r="J6010" s="114"/>
      <c r="K6010" s="115" t="str">
        <f t="shared" si="299"/>
        <v/>
      </c>
      <c r="L6010" s="116" t="str">
        <f t="shared" ca="1" si="301"/>
        <v>-</v>
      </c>
      <c r="M6010" s="111" t="str">
        <f>IF(E6010="","",VLOOKUP(E6010,[1]PROJECTES!$C$14:$Z$5000,21,FALSE))</f>
        <v/>
      </c>
      <c r="N6010" s="117"/>
      <c r="O6010" s="118" t="s">
        <v>222</v>
      </c>
      <c r="P6010" s="119"/>
      <c r="Q6010" s="84"/>
      <c r="R6010" s="125"/>
      <c r="S6010" s="165"/>
      <c r="T6010" s="167"/>
    </row>
    <row r="6011" spans="1:20" s="121" customFormat="1" ht="20.100000000000001" customHeight="1" x14ac:dyDescent="0.3">
      <c r="A6011" s="80"/>
      <c r="B6011" s="110" t="str">
        <f>IF(E6011="","",VLOOKUP(E6011,[1]PROJECTES!$C$14:$G$5000,2,FALSE))</f>
        <v/>
      </c>
      <c r="C6011" s="80"/>
      <c r="D6011" s="283" t="str">
        <f>IF(E6011="","",VLOOKUP(E6011,[1]PROJECTES!$C$14:$G$5000,5,FALSE))</f>
        <v/>
      </c>
      <c r="E6011" s="79"/>
      <c r="F6011" s="110" t="str">
        <f>IF(I6011="","",VLOOKUP(I6011,[1]PROJECTES!$C$14:$G$5000,2,FALSE))</f>
        <v/>
      </c>
      <c r="G6011" s="112" t="str">
        <f>IF(E6011="","",VLOOKUP(E6011,[1]PROJECTES!$C$14:$G$5000,4,FALSE))</f>
        <v/>
      </c>
      <c r="H6011" s="95"/>
      <c r="I6011" s="113" t="str">
        <f>IF(H6011="","",VLOOKUP(H6011,BD!B$2:C$16,2,FALSE))</f>
        <v/>
      </c>
      <c r="J6011" s="114"/>
      <c r="K6011" s="115" t="str">
        <f t="shared" si="299"/>
        <v/>
      </c>
      <c r="L6011" s="116" t="str">
        <f t="shared" ca="1" si="301"/>
        <v>-</v>
      </c>
      <c r="M6011" s="111" t="str">
        <f>IF(E6011="","",VLOOKUP(E6011,[1]PROJECTES!$C$14:$Z$5000,21,FALSE))</f>
        <v/>
      </c>
      <c r="N6011" s="117"/>
      <c r="O6011" s="118" t="s">
        <v>222</v>
      </c>
      <c r="P6011" s="119"/>
      <c r="Q6011" s="84"/>
      <c r="R6011" s="125"/>
      <c r="S6011" s="165"/>
      <c r="T6011" s="167"/>
    </row>
    <row r="6012" spans="1:20" s="121" customFormat="1" ht="20.100000000000001" customHeight="1" x14ac:dyDescent="0.3">
      <c r="A6012" s="80"/>
      <c r="B6012" s="110" t="str">
        <f>IF(E6012="","",VLOOKUP(E6012,[1]PROJECTES!$C$14:$G$5000,2,FALSE))</f>
        <v/>
      </c>
      <c r="C6012" s="80"/>
      <c r="D6012" s="283" t="str">
        <f>IF(E6012="","",VLOOKUP(E6012,[1]PROJECTES!$C$14:$G$5000,5,FALSE))</f>
        <v/>
      </c>
      <c r="E6012" s="79"/>
      <c r="F6012" s="110" t="str">
        <f>IF(I6012="","",VLOOKUP(I6012,[1]PROJECTES!$C$14:$G$5000,2,FALSE))</f>
        <v/>
      </c>
      <c r="G6012" s="112" t="str">
        <f>IF(E6012="","",VLOOKUP(E6012,[1]PROJECTES!$C$14:$G$5000,4,FALSE))</f>
        <v/>
      </c>
      <c r="H6012" s="95"/>
      <c r="I6012" s="113" t="str">
        <f>IF(H6012="","",VLOOKUP(H6012,BD!B$2:C$16,2,FALSE))</f>
        <v/>
      </c>
      <c r="J6012" s="114"/>
      <c r="K6012" s="115" t="str">
        <f t="shared" si="299"/>
        <v/>
      </c>
      <c r="L6012" s="116" t="str">
        <f t="shared" ca="1" si="301"/>
        <v>-</v>
      </c>
      <c r="M6012" s="111" t="str">
        <f>IF(E6012="","",VLOOKUP(E6012,[1]PROJECTES!$C$14:$Z$5000,21,FALSE))</f>
        <v/>
      </c>
      <c r="N6012" s="117"/>
      <c r="O6012" s="118" t="s">
        <v>222</v>
      </c>
      <c r="P6012" s="119"/>
      <c r="Q6012" s="84"/>
      <c r="R6012" s="125"/>
      <c r="S6012" s="165"/>
      <c r="T6012" s="167"/>
    </row>
    <row r="6013" spans="1:20" s="121" customFormat="1" ht="20.100000000000001" customHeight="1" x14ac:dyDescent="0.3">
      <c r="A6013" s="80"/>
      <c r="B6013" s="110" t="str">
        <f>IF(E6013="","",VLOOKUP(E6013,[1]PROJECTES!$C$14:$G$5000,2,FALSE))</f>
        <v/>
      </c>
      <c r="C6013" s="80"/>
      <c r="D6013" s="283" t="str">
        <f>IF(E6013="","",VLOOKUP(E6013,[1]PROJECTES!$C$14:$G$5000,5,FALSE))</f>
        <v/>
      </c>
      <c r="E6013" s="79"/>
      <c r="F6013" s="110" t="str">
        <f>IF(I6013="","",VLOOKUP(I6013,[1]PROJECTES!$C$14:$G$5000,2,FALSE))</f>
        <v/>
      </c>
      <c r="G6013" s="112" t="str">
        <f>IF(E6013="","",VLOOKUP(E6013,[1]PROJECTES!$C$14:$G$5000,4,FALSE))</f>
        <v/>
      </c>
      <c r="H6013" s="95"/>
      <c r="I6013" s="113" t="str">
        <f>IF(H6013="","",VLOOKUP(H6013,BD!B$2:C$16,2,FALSE))</f>
        <v/>
      </c>
      <c r="J6013" s="114"/>
      <c r="K6013" s="115" t="str">
        <f t="shared" si="299"/>
        <v/>
      </c>
      <c r="L6013" s="116" t="str">
        <f t="shared" ca="1" si="301"/>
        <v>-</v>
      </c>
      <c r="M6013" s="111" t="str">
        <f>IF(E6013="","",VLOOKUP(E6013,[1]PROJECTES!$C$14:$Z$5000,21,FALSE))</f>
        <v/>
      </c>
      <c r="N6013" s="117"/>
      <c r="O6013" s="118" t="s">
        <v>222</v>
      </c>
      <c r="P6013" s="119"/>
      <c r="Q6013" s="84"/>
      <c r="R6013" s="125"/>
      <c r="S6013" s="165"/>
      <c r="T6013" s="167"/>
    </row>
    <row r="6014" spans="1:20" s="121" customFormat="1" ht="20.100000000000001" customHeight="1" x14ac:dyDescent="0.3">
      <c r="A6014" s="80"/>
      <c r="B6014" s="110" t="str">
        <f>IF(E6014="","",VLOOKUP(E6014,[1]PROJECTES!$C$14:$G$5000,2,FALSE))</f>
        <v/>
      </c>
      <c r="C6014" s="80"/>
      <c r="D6014" s="283" t="str">
        <f>IF(E6014="","",VLOOKUP(E6014,[1]PROJECTES!$C$14:$G$5000,5,FALSE))</f>
        <v/>
      </c>
      <c r="E6014" s="79"/>
      <c r="F6014" s="110" t="str">
        <f>IF(I6014="","",VLOOKUP(I6014,[1]PROJECTES!$C$14:$G$5000,2,FALSE))</f>
        <v/>
      </c>
      <c r="G6014" s="112" t="str">
        <f>IF(E6014="","",VLOOKUP(E6014,[1]PROJECTES!$C$14:$G$5000,4,FALSE))</f>
        <v/>
      </c>
      <c r="H6014" s="95"/>
      <c r="I6014" s="113" t="str">
        <f>IF(H6014="","",VLOOKUP(H6014,BD!B$2:C$16,2,FALSE))</f>
        <v/>
      </c>
      <c r="J6014" s="114"/>
      <c r="K6014" s="115" t="str">
        <f t="shared" si="299"/>
        <v/>
      </c>
      <c r="L6014" s="116" t="str">
        <f t="shared" ca="1" si="301"/>
        <v>-</v>
      </c>
      <c r="M6014" s="111" t="str">
        <f>IF(E6014="","",VLOOKUP(E6014,[1]PROJECTES!$C$14:$Z$5000,21,FALSE))</f>
        <v/>
      </c>
      <c r="N6014" s="117"/>
      <c r="O6014" s="118" t="s">
        <v>222</v>
      </c>
      <c r="P6014" s="119"/>
      <c r="Q6014" s="84"/>
      <c r="R6014" s="125"/>
      <c r="S6014" s="165"/>
      <c r="T6014" s="167"/>
    </row>
    <row r="6015" spans="1:20" s="121" customFormat="1" ht="20.100000000000001" customHeight="1" x14ac:dyDescent="0.3">
      <c r="A6015" s="80"/>
      <c r="B6015" s="110" t="str">
        <f>IF(E6015="","",VLOOKUP(E6015,[1]PROJECTES!$C$14:$G$5000,2,FALSE))</f>
        <v/>
      </c>
      <c r="C6015" s="80"/>
      <c r="D6015" s="283" t="str">
        <f>IF(E6015="","",VLOOKUP(E6015,[1]PROJECTES!$C$14:$G$5000,5,FALSE))</f>
        <v/>
      </c>
      <c r="E6015" s="79"/>
      <c r="F6015" s="110" t="str">
        <f>IF(I6015="","",VLOOKUP(I6015,[1]PROJECTES!$C$14:$G$5000,2,FALSE))</f>
        <v/>
      </c>
      <c r="G6015" s="112" t="str">
        <f>IF(E6015="","",VLOOKUP(E6015,[1]PROJECTES!$C$14:$G$5000,4,FALSE))</f>
        <v/>
      </c>
      <c r="H6015" s="95"/>
      <c r="I6015" s="113" t="str">
        <f>IF(H6015="","",VLOOKUP(H6015,BD!B$2:C$16,2,FALSE))</f>
        <v/>
      </c>
      <c r="J6015" s="114"/>
      <c r="K6015" s="115" t="str">
        <f t="shared" si="299"/>
        <v/>
      </c>
      <c r="L6015" s="116" t="str">
        <f t="shared" ca="1" si="301"/>
        <v>-</v>
      </c>
      <c r="M6015" s="111" t="str">
        <f>IF(E6015="","",VLOOKUP(E6015,[1]PROJECTES!$C$14:$Z$5000,21,FALSE))</f>
        <v/>
      </c>
      <c r="N6015" s="117"/>
      <c r="O6015" s="118" t="s">
        <v>222</v>
      </c>
      <c r="P6015" s="119"/>
      <c r="Q6015" s="84"/>
      <c r="R6015" s="125"/>
      <c r="S6015" s="165"/>
      <c r="T6015" s="167"/>
    </row>
    <row r="6016" spans="1:20" s="121" customFormat="1" ht="20.100000000000001" customHeight="1" x14ac:dyDescent="0.3">
      <c r="A6016" s="80"/>
      <c r="B6016" s="110" t="str">
        <f>IF(E6016="","",VLOOKUP(E6016,[1]PROJECTES!$C$14:$G$5000,2,FALSE))</f>
        <v/>
      </c>
      <c r="C6016" s="80"/>
      <c r="D6016" s="283" t="str">
        <f>IF(E6016="","",VLOOKUP(E6016,[1]PROJECTES!$C$14:$G$5000,5,FALSE))</f>
        <v/>
      </c>
      <c r="E6016" s="79"/>
      <c r="F6016" s="110" t="str">
        <f>IF(I6016="","",VLOOKUP(I6016,[1]PROJECTES!$C$14:$G$5000,2,FALSE))</f>
        <v/>
      </c>
      <c r="G6016" s="112" t="str">
        <f>IF(E6016="","",VLOOKUP(E6016,[1]PROJECTES!$C$14:$G$5000,4,FALSE))</f>
        <v/>
      </c>
      <c r="H6016" s="95"/>
      <c r="I6016" s="113" t="str">
        <f>IF(H6016="","",VLOOKUP(H6016,BD!B$2:C$16,2,FALSE))</f>
        <v/>
      </c>
      <c r="J6016" s="114"/>
      <c r="K6016" s="115" t="str">
        <f t="shared" si="299"/>
        <v/>
      </c>
      <c r="L6016" s="116" t="str">
        <f t="shared" ca="1" si="301"/>
        <v>-</v>
      </c>
      <c r="M6016" s="111" t="str">
        <f>IF(E6016="","",VLOOKUP(E6016,[1]PROJECTES!$C$14:$Z$5000,21,FALSE))</f>
        <v/>
      </c>
      <c r="N6016" s="117"/>
      <c r="O6016" s="118" t="s">
        <v>222</v>
      </c>
      <c r="P6016" s="119"/>
      <c r="Q6016" s="84"/>
      <c r="R6016" s="125"/>
      <c r="S6016" s="165"/>
      <c r="T6016" s="167"/>
    </row>
    <row r="6017" spans="1:20" s="121" customFormat="1" ht="20.100000000000001" customHeight="1" x14ac:dyDescent="0.3">
      <c r="A6017" s="80"/>
      <c r="B6017" s="110" t="str">
        <f>IF(E6017="","",VLOOKUP(E6017,[1]PROJECTES!$C$14:$G$5000,2,FALSE))</f>
        <v/>
      </c>
      <c r="C6017" s="80"/>
      <c r="D6017" s="283" t="str">
        <f>IF(E6017="","",VLOOKUP(E6017,[1]PROJECTES!$C$14:$G$5000,5,FALSE))</f>
        <v/>
      </c>
      <c r="E6017" s="79"/>
      <c r="F6017" s="110" t="str">
        <f>IF(I6017="","",VLOOKUP(I6017,[1]PROJECTES!$C$14:$G$5000,2,FALSE))</f>
        <v/>
      </c>
      <c r="G6017" s="112" t="str">
        <f>IF(E6017="","",VLOOKUP(E6017,[1]PROJECTES!$C$14:$G$5000,4,FALSE))</f>
        <v/>
      </c>
      <c r="H6017" s="95"/>
      <c r="I6017" s="113" t="str">
        <f>IF(H6017="","",VLOOKUP(H6017,BD!B$2:C$16,2,FALSE))</f>
        <v/>
      </c>
      <c r="J6017" s="114"/>
      <c r="K6017" s="115" t="str">
        <f t="shared" si="299"/>
        <v/>
      </c>
      <c r="L6017" s="116" t="str">
        <f t="shared" ca="1" si="301"/>
        <v>-</v>
      </c>
      <c r="M6017" s="111" t="str">
        <f>IF(E6017="","",VLOOKUP(E6017,[1]PROJECTES!$C$14:$Z$5000,21,FALSE))</f>
        <v/>
      </c>
      <c r="N6017" s="117"/>
      <c r="O6017" s="118" t="s">
        <v>222</v>
      </c>
      <c r="P6017" s="119"/>
      <c r="Q6017" s="84"/>
      <c r="R6017" s="125"/>
      <c r="S6017" s="165"/>
      <c r="T6017" s="167"/>
    </row>
    <row r="6018" spans="1:20" s="121" customFormat="1" ht="20.100000000000001" customHeight="1" x14ac:dyDescent="0.3">
      <c r="A6018" s="80"/>
      <c r="B6018" s="110" t="str">
        <f>IF(E6018="","",VLOOKUP(E6018,[1]PROJECTES!$C$14:$G$5000,2,FALSE))</f>
        <v/>
      </c>
      <c r="C6018" s="80"/>
      <c r="D6018" s="283" t="str">
        <f>IF(E6018="","",VLOOKUP(E6018,[1]PROJECTES!$C$14:$G$5000,5,FALSE))</f>
        <v/>
      </c>
      <c r="E6018" s="79"/>
      <c r="F6018" s="110" t="str">
        <f>IF(I6018="","",VLOOKUP(I6018,[1]PROJECTES!$C$14:$G$5000,2,FALSE))</f>
        <v/>
      </c>
      <c r="G6018" s="112" t="str">
        <f>IF(E6018="","",VLOOKUP(E6018,[1]PROJECTES!$C$14:$G$5000,4,FALSE))</f>
        <v/>
      </c>
      <c r="H6018" s="95"/>
      <c r="I6018" s="113" t="str">
        <f>IF(H6018="","",VLOOKUP(H6018,BD!B$2:C$16,2,FALSE))</f>
        <v/>
      </c>
      <c r="J6018" s="114"/>
      <c r="K6018" s="115" t="str">
        <f t="shared" si="299"/>
        <v/>
      </c>
      <c r="L6018" s="116" t="str">
        <f t="shared" ca="1" si="301"/>
        <v>-</v>
      </c>
      <c r="M6018" s="111" t="str">
        <f>IF(E6018="","",VLOOKUP(E6018,[1]PROJECTES!$C$14:$Z$5000,21,FALSE))</f>
        <v/>
      </c>
      <c r="N6018" s="117"/>
      <c r="O6018" s="118" t="s">
        <v>222</v>
      </c>
      <c r="P6018" s="119"/>
      <c r="Q6018" s="84"/>
      <c r="R6018" s="125"/>
      <c r="S6018" s="165"/>
      <c r="T6018" s="167"/>
    </row>
    <row r="6019" spans="1:20" s="121" customFormat="1" ht="20.100000000000001" customHeight="1" x14ac:dyDescent="0.3">
      <c r="A6019" s="80"/>
      <c r="B6019" s="110" t="str">
        <f>IF(E6019="","",VLOOKUP(E6019,[1]PROJECTES!$C$14:$G$5000,2,FALSE))</f>
        <v/>
      </c>
      <c r="C6019" s="80"/>
      <c r="D6019" s="283" t="str">
        <f>IF(E6019="","",VLOOKUP(E6019,[1]PROJECTES!$C$14:$G$5000,5,FALSE))</f>
        <v/>
      </c>
      <c r="E6019" s="79"/>
      <c r="F6019" s="110" t="str">
        <f>IF(I6019="","",VLOOKUP(I6019,[1]PROJECTES!$C$14:$G$5000,2,FALSE))</f>
        <v/>
      </c>
      <c r="G6019" s="112" t="str">
        <f>IF(E6019="","",VLOOKUP(E6019,[1]PROJECTES!$C$14:$G$5000,4,FALSE))</f>
        <v/>
      </c>
      <c r="H6019" s="95"/>
      <c r="I6019" s="113" t="str">
        <f>IF(H6019="","",VLOOKUP(H6019,BD!B$2:C$16,2,FALSE))</f>
        <v/>
      </c>
      <c r="J6019" s="114"/>
      <c r="K6019" s="115" t="str">
        <f t="shared" si="299"/>
        <v/>
      </c>
      <c r="L6019" s="116" t="str">
        <f t="shared" ca="1" si="301"/>
        <v>-</v>
      </c>
      <c r="M6019" s="111" t="str">
        <f>IF(E6019="","",VLOOKUP(E6019,[1]PROJECTES!$C$14:$Z$5000,21,FALSE))</f>
        <v/>
      </c>
      <c r="N6019" s="117"/>
      <c r="O6019" s="118" t="s">
        <v>222</v>
      </c>
      <c r="P6019" s="119"/>
      <c r="Q6019" s="84"/>
      <c r="R6019" s="125"/>
      <c r="S6019" s="165"/>
      <c r="T6019" s="167"/>
    </row>
    <row r="6020" spans="1:20" s="121" customFormat="1" ht="20.100000000000001" customHeight="1" x14ac:dyDescent="0.3">
      <c r="A6020" s="80"/>
      <c r="B6020" s="110" t="str">
        <f>IF(E6020="","",VLOOKUP(E6020,[1]PROJECTES!$C$14:$G$5000,2,FALSE))</f>
        <v/>
      </c>
      <c r="C6020" s="80"/>
      <c r="D6020" s="283" t="str">
        <f>IF(E6020="","",VLOOKUP(E6020,[1]PROJECTES!$C$14:$G$5000,5,FALSE))</f>
        <v/>
      </c>
      <c r="E6020" s="79"/>
      <c r="F6020" s="110" t="str">
        <f>IF(I6020="","",VLOOKUP(I6020,[1]PROJECTES!$C$14:$G$5000,2,FALSE))</f>
        <v/>
      </c>
      <c r="G6020" s="112" t="str">
        <f>IF(E6020="","",VLOOKUP(E6020,[1]PROJECTES!$C$14:$G$5000,4,FALSE))</f>
        <v/>
      </c>
      <c r="H6020" s="95"/>
      <c r="I6020" s="113" t="str">
        <f>IF(H6020="","",VLOOKUP(H6020,BD!B$2:C$16,2,FALSE))</f>
        <v/>
      </c>
      <c r="J6020" s="114"/>
      <c r="K6020" s="115" t="str">
        <f t="shared" si="299"/>
        <v/>
      </c>
      <c r="L6020" s="116" t="str">
        <f t="shared" ca="1" si="301"/>
        <v>-</v>
      </c>
      <c r="M6020" s="111" t="str">
        <f>IF(E6020="","",VLOOKUP(E6020,[1]PROJECTES!$C$14:$Z$5000,21,FALSE))</f>
        <v/>
      </c>
      <c r="N6020" s="117"/>
      <c r="O6020" s="118" t="s">
        <v>222</v>
      </c>
      <c r="P6020" s="119"/>
      <c r="Q6020" s="84"/>
      <c r="R6020" s="125"/>
      <c r="S6020" s="165"/>
      <c r="T6020" s="167"/>
    </row>
    <row r="6021" spans="1:20" s="121" customFormat="1" ht="20.100000000000001" customHeight="1" x14ac:dyDescent="0.3">
      <c r="A6021" s="80"/>
      <c r="B6021" s="110" t="str">
        <f>IF(E6021="","",VLOOKUP(E6021,[1]PROJECTES!$C$14:$G$5000,2,FALSE))</f>
        <v/>
      </c>
      <c r="C6021" s="80"/>
      <c r="D6021" s="283" t="str">
        <f>IF(E6021="","",VLOOKUP(E6021,[1]PROJECTES!$C$14:$G$5000,5,FALSE))</f>
        <v/>
      </c>
      <c r="E6021" s="79"/>
      <c r="F6021" s="110" t="str">
        <f>IF(I6021="","",VLOOKUP(I6021,[1]PROJECTES!$C$14:$G$5000,2,FALSE))</f>
        <v/>
      </c>
      <c r="G6021" s="112" t="str">
        <f>IF(E6021="","",VLOOKUP(E6021,[1]PROJECTES!$C$14:$G$5000,4,FALSE))</f>
        <v/>
      </c>
      <c r="H6021" s="95"/>
      <c r="I6021" s="113" t="str">
        <f>IF(H6021="","",VLOOKUP(H6021,BD!B$2:C$16,2,FALSE))</f>
        <v/>
      </c>
      <c r="J6021" s="114"/>
      <c r="K6021" s="115" t="str">
        <f t="shared" si="299"/>
        <v/>
      </c>
      <c r="L6021" s="116" t="str">
        <f t="shared" ca="1" si="301"/>
        <v>-</v>
      </c>
      <c r="M6021" s="111" t="str">
        <f>IF(E6021="","",VLOOKUP(E6021,[1]PROJECTES!$C$14:$Z$5000,21,FALSE))</f>
        <v/>
      </c>
      <c r="N6021" s="117"/>
      <c r="O6021" s="118" t="s">
        <v>222</v>
      </c>
      <c r="P6021" s="119"/>
      <c r="Q6021" s="84"/>
      <c r="R6021" s="125"/>
      <c r="S6021" s="165"/>
      <c r="T6021" s="167"/>
    </row>
    <row r="6022" spans="1:20" s="121" customFormat="1" ht="20.100000000000001" customHeight="1" x14ac:dyDescent="0.3">
      <c r="A6022" s="80"/>
      <c r="B6022" s="110" t="str">
        <f>IF(E6022="","",VLOOKUP(E6022,[1]PROJECTES!$C$14:$G$5000,2,FALSE))</f>
        <v/>
      </c>
      <c r="C6022" s="80"/>
      <c r="D6022" s="283" t="str">
        <f>IF(E6022="","",VLOOKUP(E6022,[1]PROJECTES!$C$14:$G$5000,5,FALSE))</f>
        <v/>
      </c>
      <c r="E6022" s="79"/>
      <c r="F6022" s="110" t="str">
        <f>IF(I6022="","",VLOOKUP(I6022,[1]PROJECTES!$C$14:$G$5000,2,FALSE))</f>
        <v/>
      </c>
      <c r="G6022" s="112" t="str">
        <f>IF(E6022="","",VLOOKUP(E6022,[1]PROJECTES!$C$14:$G$5000,4,FALSE))</f>
        <v/>
      </c>
      <c r="H6022" s="95"/>
      <c r="I6022" s="113" t="str">
        <f>IF(H6022="","",VLOOKUP(H6022,BD!B$2:C$16,2,FALSE))</f>
        <v/>
      </c>
      <c r="J6022" s="114"/>
      <c r="K6022" s="115" t="str">
        <f t="shared" si="299"/>
        <v/>
      </c>
      <c r="L6022" s="116" t="str">
        <f t="shared" ca="1" si="301"/>
        <v>-</v>
      </c>
      <c r="M6022" s="111" t="str">
        <f>IF(E6022="","",VLOOKUP(E6022,[1]PROJECTES!$C$14:$Z$5000,21,FALSE))</f>
        <v/>
      </c>
      <c r="N6022" s="117"/>
      <c r="O6022" s="118" t="s">
        <v>222</v>
      </c>
      <c r="P6022" s="119"/>
      <c r="Q6022" s="84"/>
      <c r="R6022" s="125"/>
      <c r="S6022" s="267"/>
      <c r="T6022" s="167"/>
    </row>
    <row r="6023" spans="1:20" s="121" customFormat="1" ht="20.100000000000001" customHeight="1" x14ac:dyDescent="0.3">
      <c r="A6023" s="80"/>
      <c r="B6023" s="110" t="str">
        <f>IF(E6023="","",VLOOKUP(E6023,[1]PROJECTES!$C$14:$G$5000,2,FALSE))</f>
        <v/>
      </c>
      <c r="C6023" s="80"/>
      <c r="D6023" s="283" t="str">
        <f>IF(E6023="","",VLOOKUP(E6023,[1]PROJECTES!$C$14:$G$5000,5,FALSE))</f>
        <v/>
      </c>
      <c r="E6023" s="79"/>
      <c r="F6023" s="110" t="str">
        <f>IF(I6023="","",VLOOKUP(I6023,[1]PROJECTES!$C$14:$G$5000,2,FALSE))</f>
        <v/>
      </c>
      <c r="G6023" s="112" t="str">
        <f>IF(E6023="","",VLOOKUP(E6023,[1]PROJECTES!$C$14:$G$5000,4,FALSE))</f>
        <v/>
      </c>
      <c r="H6023" s="95"/>
      <c r="I6023" s="113" t="str">
        <f>IF(H6023="","",VLOOKUP(H6023,BD!B$2:C$16,2,FALSE))</f>
        <v/>
      </c>
      <c r="J6023" s="114"/>
      <c r="K6023" s="115" t="str">
        <f t="shared" si="299"/>
        <v/>
      </c>
      <c r="L6023" s="116" t="str">
        <f t="shared" ca="1" si="301"/>
        <v>-</v>
      </c>
      <c r="M6023" s="111" t="str">
        <f>IF(E6023="","",VLOOKUP(E6023,[1]PROJECTES!$C$14:$Z$5000,21,FALSE))</f>
        <v/>
      </c>
      <c r="N6023" s="117"/>
      <c r="O6023" s="118" t="s">
        <v>222</v>
      </c>
      <c r="P6023" s="119"/>
      <c r="Q6023" s="84"/>
      <c r="R6023" s="125"/>
      <c r="S6023" s="165"/>
      <c r="T6023" s="167"/>
    </row>
    <row r="6024" spans="1:20" s="121" customFormat="1" ht="20.100000000000001" customHeight="1" x14ac:dyDescent="0.3">
      <c r="A6024" s="80"/>
      <c r="B6024" s="110" t="str">
        <f>IF(E6024="","",VLOOKUP(E6024,[1]PROJECTES!$C$14:$G$5000,2,FALSE))</f>
        <v/>
      </c>
      <c r="C6024" s="80"/>
      <c r="D6024" s="283" t="str">
        <f>IF(E6024="","",VLOOKUP(E6024,[1]PROJECTES!$C$14:$G$5000,5,FALSE))</f>
        <v/>
      </c>
      <c r="E6024" s="79"/>
      <c r="F6024" s="110" t="str">
        <f>IF(I6024="","",VLOOKUP(I6024,[1]PROJECTES!$C$14:$G$5000,2,FALSE))</f>
        <v/>
      </c>
      <c r="G6024" s="112" t="str">
        <f>IF(E6024="","",VLOOKUP(E6024,[1]PROJECTES!$C$14:$G$5000,4,FALSE))</f>
        <v/>
      </c>
      <c r="H6024" s="95"/>
      <c r="I6024" s="113" t="str">
        <f>IF(H6024="","",VLOOKUP(H6024,BD!B$2:C$16,2,FALSE))</f>
        <v/>
      </c>
      <c r="J6024" s="114"/>
      <c r="K6024" s="115" t="str">
        <f t="shared" si="299"/>
        <v/>
      </c>
      <c r="L6024" s="116" t="str">
        <f t="shared" ca="1" si="301"/>
        <v>-</v>
      </c>
      <c r="M6024" s="111" t="str">
        <f>IF(E6024="","",VLOOKUP(E6024,[1]PROJECTES!$C$14:$Z$5000,21,FALSE))</f>
        <v/>
      </c>
      <c r="N6024" s="117"/>
      <c r="O6024" s="118" t="s">
        <v>222</v>
      </c>
      <c r="P6024" s="119"/>
      <c r="Q6024" s="84"/>
      <c r="R6024" s="125"/>
      <c r="S6024" s="165"/>
      <c r="T6024" s="167"/>
    </row>
    <row r="6025" spans="1:20" s="121" customFormat="1" ht="20.100000000000001" customHeight="1" x14ac:dyDescent="0.3">
      <c r="A6025" s="80"/>
      <c r="B6025" s="110" t="str">
        <f>IF(E6025="","",VLOOKUP(E6025,[1]PROJECTES!$C$14:$G$5000,2,FALSE))</f>
        <v/>
      </c>
      <c r="C6025" s="80"/>
      <c r="D6025" s="283" t="str">
        <f>IF(E6025="","",VLOOKUP(E6025,[1]PROJECTES!$C$14:$G$5000,5,FALSE))</f>
        <v/>
      </c>
      <c r="E6025" s="79"/>
      <c r="F6025" s="110" t="str">
        <f>IF(I6025="","",VLOOKUP(I6025,[1]PROJECTES!$C$14:$G$5000,2,FALSE))</f>
        <v/>
      </c>
      <c r="G6025" s="112" t="str">
        <f>IF(E6025="","",VLOOKUP(E6025,[1]PROJECTES!$C$14:$G$5000,4,FALSE))</f>
        <v/>
      </c>
      <c r="H6025" s="95"/>
      <c r="I6025" s="113" t="str">
        <f>IF(H6025="","",VLOOKUP(H6025,BD!B$2:C$16,2,FALSE))</f>
        <v/>
      </c>
      <c r="J6025" s="114"/>
      <c r="K6025" s="115" t="str">
        <f t="shared" si="299"/>
        <v/>
      </c>
      <c r="L6025" s="116" t="str">
        <f t="shared" ca="1" si="301"/>
        <v>-</v>
      </c>
      <c r="M6025" s="111" t="str">
        <f>IF(E6025="","",VLOOKUP(E6025,[1]PROJECTES!$C$14:$Z$5000,21,FALSE))</f>
        <v/>
      </c>
      <c r="N6025" s="117"/>
      <c r="O6025" s="118" t="s">
        <v>222</v>
      </c>
      <c r="P6025" s="119"/>
      <c r="Q6025" s="84"/>
      <c r="R6025" s="125"/>
      <c r="S6025" s="165"/>
      <c r="T6025" s="167"/>
    </row>
    <row r="6026" spans="1:20" s="121" customFormat="1" ht="20.100000000000001" customHeight="1" x14ac:dyDescent="0.3">
      <c r="A6026" s="80"/>
      <c r="B6026" s="110" t="str">
        <f>IF(E6026="","",VLOOKUP(E6026,[1]PROJECTES!$C$14:$G$5000,2,FALSE))</f>
        <v/>
      </c>
      <c r="C6026" s="80"/>
      <c r="D6026" s="283" t="str">
        <f>IF(E6026="","",VLOOKUP(E6026,[1]PROJECTES!$C$14:$G$5000,5,FALSE))</f>
        <v/>
      </c>
      <c r="E6026" s="79"/>
      <c r="F6026" s="110" t="str">
        <f>IF(I6026="","",VLOOKUP(I6026,[1]PROJECTES!$C$14:$G$5000,2,FALSE))</f>
        <v/>
      </c>
      <c r="G6026" s="112" t="str">
        <f>IF(E6026="","",VLOOKUP(E6026,[1]PROJECTES!$C$14:$G$5000,4,FALSE))</f>
        <v/>
      </c>
      <c r="H6026" s="95"/>
      <c r="I6026" s="113" t="str">
        <f>IF(H6026="","",VLOOKUP(H6026,BD!B$2:C$16,2,FALSE))</f>
        <v/>
      </c>
      <c r="J6026" s="114"/>
      <c r="K6026" s="115" t="str">
        <f t="shared" si="299"/>
        <v/>
      </c>
      <c r="L6026" s="116" t="str">
        <f t="shared" ca="1" si="301"/>
        <v>-</v>
      </c>
      <c r="M6026" s="111" t="str">
        <f>IF(E6026="","",VLOOKUP(E6026,[1]PROJECTES!$C$14:$Z$5000,21,FALSE))</f>
        <v/>
      </c>
      <c r="N6026" s="117"/>
      <c r="O6026" s="118" t="s">
        <v>222</v>
      </c>
      <c r="P6026" s="119"/>
      <c r="Q6026" s="84"/>
      <c r="R6026" s="125"/>
      <c r="S6026" s="165"/>
      <c r="T6026" s="167"/>
    </row>
    <row r="6027" spans="1:20" s="121" customFormat="1" ht="20.100000000000001" customHeight="1" x14ac:dyDescent="0.3">
      <c r="A6027" s="80"/>
      <c r="B6027" s="110" t="str">
        <f>IF(E6027="","",VLOOKUP(E6027,[1]PROJECTES!$C$14:$G$5000,2,FALSE))</f>
        <v/>
      </c>
      <c r="C6027" s="80"/>
      <c r="D6027" s="283" t="str">
        <f>IF(E6027="","",VLOOKUP(E6027,[1]PROJECTES!$C$14:$G$5000,5,FALSE))</f>
        <v/>
      </c>
      <c r="E6027" s="79"/>
      <c r="F6027" s="110" t="str">
        <f>IF(I6027="","",VLOOKUP(I6027,[1]PROJECTES!$C$14:$G$5000,2,FALSE))</f>
        <v/>
      </c>
      <c r="G6027" s="112" t="str">
        <f>IF(E6027="","",VLOOKUP(E6027,[1]PROJECTES!$C$14:$G$5000,4,FALSE))</f>
        <v/>
      </c>
      <c r="H6027" s="95"/>
      <c r="I6027" s="113" t="str">
        <f>IF(H6027="","",VLOOKUP(H6027,BD!B$2:C$16,2,FALSE))</f>
        <v/>
      </c>
      <c r="J6027" s="114"/>
      <c r="K6027" s="115" t="str">
        <f t="shared" si="299"/>
        <v/>
      </c>
      <c r="L6027" s="116" t="str">
        <f t="shared" ca="1" si="301"/>
        <v>-</v>
      </c>
      <c r="M6027" s="111" t="str">
        <f>IF(E6027="","",VLOOKUP(E6027,[1]PROJECTES!$C$14:$Z$5000,21,FALSE))</f>
        <v/>
      </c>
      <c r="N6027" s="117"/>
      <c r="O6027" s="118" t="s">
        <v>222</v>
      </c>
      <c r="P6027" s="119"/>
      <c r="Q6027" s="84"/>
      <c r="R6027" s="125"/>
      <c r="S6027" s="165"/>
      <c r="T6027" s="167"/>
    </row>
    <row r="6028" spans="1:20" s="121" customFormat="1" ht="20.100000000000001" customHeight="1" x14ac:dyDescent="0.3">
      <c r="A6028" s="80"/>
      <c r="B6028" s="110" t="str">
        <f>IF(E6028="","",VLOOKUP(E6028,[1]PROJECTES!$C$14:$G$5000,2,FALSE))</f>
        <v/>
      </c>
      <c r="C6028" s="80"/>
      <c r="D6028" s="283" t="str">
        <f>IF(E6028="","",VLOOKUP(E6028,[1]PROJECTES!$C$14:$G$5000,5,FALSE))</f>
        <v/>
      </c>
      <c r="E6028" s="79"/>
      <c r="F6028" s="110" t="str">
        <f>IF(I6028="","",VLOOKUP(I6028,[1]PROJECTES!$C$14:$G$5000,2,FALSE))</f>
        <v/>
      </c>
      <c r="G6028" s="112" t="str">
        <f>IF(E6028="","",VLOOKUP(E6028,[1]PROJECTES!$C$14:$G$5000,4,FALSE))</f>
        <v/>
      </c>
      <c r="H6028" s="95"/>
      <c r="I6028" s="113" t="str">
        <f>IF(H6028="","",VLOOKUP(H6028,BD!B$2:C$16,2,FALSE))</f>
        <v/>
      </c>
      <c r="J6028" s="114"/>
      <c r="K6028" s="115" t="str">
        <f t="shared" si="299"/>
        <v/>
      </c>
      <c r="L6028" s="116" t="str">
        <f t="shared" ca="1" si="301"/>
        <v>-</v>
      </c>
      <c r="M6028" s="111" t="str">
        <f>IF(E6028="","",VLOOKUP(E6028,[1]PROJECTES!$C$14:$Z$5000,21,FALSE))</f>
        <v/>
      </c>
      <c r="N6028" s="117"/>
      <c r="O6028" s="118" t="s">
        <v>222</v>
      </c>
      <c r="P6028" s="119"/>
      <c r="Q6028" s="84"/>
      <c r="R6028" s="125"/>
      <c r="S6028" s="165"/>
      <c r="T6028" s="167"/>
    </row>
    <row r="6029" spans="1:20" s="121" customFormat="1" ht="20.100000000000001" customHeight="1" x14ac:dyDescent="0.3">
      <c r="A6029" s="80"/>
      <c r="B6029" s="110" t="str">
        <f>IF(E6029="","",VLOOKUP(E6029,[1]PROJECTES!$C$14:$G$5000,2,FALSE))</f>
        <v/>
      </c>
      <c r="C6029" s="80"/>
      <c r="D6029" s="283" t="str">
        <f>IF(E6029="","",VLOOKUP(E6029,[1]PROJECTES!$C$14:$G$5000,5,FALSE))</f>
        <v/>
      </c>
      <c r="E6029" s="79"/>
      <c r="F6029" s="110" t="str">
        <f>IF(I6029="","",VLOOKUP(I6029,[1]PROJECTES!$C$14:$G$5000,2,FALSE))</f>
        <v/>
      </c>
      <c r="G6029" s="112" t="str">
        <f>IF(E6029="","",VLOOKUP(E6029,[1]PROJECTES!$C$14:$G$5000,4,FALSE))</f>
        <v/>
      </c>
      <c r="H6029" s="95"/>
      <c r="I6029" s="113" t="str">
        <f>IF(H6029="","",VLOOKUP(H6029,BD!B$2:C$16,2,FALSE))</f>
        <v/>
      </c>
      <c r="J6029" s="114"/>
      <c r="K6029" s="115" t="str">
        <f t="shared" ref="K6029:K6088" si="302">IF(J6029="","",WEEKNUM(J6029,2)-0)</f>
        <v/>
      </c>
      <c r="L6029" s="116" t="str">
        <f t="shared" ca="1" si="301"/>
        <v>-</v>
      </c>
      <c r="M6029" s="111" t="str">
        <f>IF(E6029="","",VLOOKUP(E6029,[1]PROJECTES!$C$14:$Z$5000,21,FALSE))</f>
        <v/>
      </c>
      <c r="N6029" s="117"/>
      <c r="O6029" s="118" t="s">
        <v>222</v>
      </c>
      <c r="P6029" s="119"/>
      <c r="Q6029" s="84"/>
      <c r="R6029" s="125"/>
      <c r="S6029" s="165"/>
      <c r="T6029" s="167"/>
    </row>
    <row r="6030" spans="1:20" s="121" customFormat="1" ht="20.100000000000001" customHeight="1" x14ac:dyDescent="0.3">
      <c r="A6030" s="80"/>
      <c r="B6030" s="110" t="str">
        <f>IF(E6030="","",VLOOKUP(E6030,[1]PROJECTES!$C$14:$G$5000,2,FALSE))</f>
        <v/>
      </c>
      <c r="C6030" s="80"/>
      <c r="D6030" s="283" t="str">
        <f>IF(E6030="","",VLOOKUP(E6030,[1]PROJECTES!$C$14:$G$5000,5,FALSE))</f>
        <v/>
      </c>
      <c r="E6030" s="79"/>
      <c r="F6030" s="110" t="str">
        <f>IF(I6030="","",VLOOKUP(I6030,[1]PROJECTES!$C$14:$G$5000,2,FALSE))</f>
        <v/>
      </c>
      <c r="G6030" s="112" t="str">
        <f>IF(E6030="","",VLOOKUP(E6030,[1]PROJECTES!$C$14:$G$5000,4,FALSE))</f>
        <v/>
      </c>
      <c r="H6030" s="95"/>
      <c r="I6030" s="113" t="str">
        <f>IF(H6030="","",VLOOKUP(H6030,BD!B$2:C$16,2,FALSE))</f>
        <v/>
      </c>
      <c r="J6030" s="114"/>
      <c r="K6030" s="115" t="str">
        <f t="shared" si="302"/>
        <v/>
      </c>
      <c r="L6030" s="116" t="str">
        <f t="shared" ref="L6030:L6089" ca="1" si="303">IF(M6030="","-",IF(G6030="TA","-",+M6030-TODAY()))</f>
        <v>-</v>
      </c>
      <c r="M6030" s="111" t="str">
        <f>IF(E6030="","",VLOOKUP(E6030,[1]PROJECTES!$C$14:$Z$5000,21,FALSE))</f>
        <v/>
      </c>
      <c r="N6030" s="117"/>
      <c r="O6030" s="118" t="s">
        <v>222</v>
      </c>
      <c r="P6030" s="119"/>
      <c r="Q6030" s="84"/>
      <c r="R6030" s="125"/>
      <c r="S6030" s="165"/>
      <c r="T6030" s="167"/>
    </row>
    <row r="6031" spans="1:20" s="121" customFormat="1" ht="20.100000000000001" customHeight="1" x14ac:dyDescent="0.3">
      <c r="A6031" s="80"/>
      <c r="B6031" s="110" t="str">
        <f>IF(E6031="","",VLOOKUP(E6031,[1]PROJECTES!$C$14:$G$5000,2,FALSE))</f>
        <v/>
      </c>
      <c r="C6031" s="80"/>
      <c r="D6031" s="283" t="str">
        <f>IF(E6031="","",VLOOKUP(E6031,[1]PROJECTES!$C$14:$G$5000,5,FALSE))</f>
        <v/>
      </c>
      <c r="E6031" s="79"/>
      <c r="F6031" s="110" t="str">
        <f>IF(I6031="","",VLOOKUP(I6031,[1]PROJECTES!$C$14:$G$5000,2,FALSE))</f>
        <v/>
      </c>
      <c r="G6031" s="112" t="str">
        <f>IF(E6031="","",VLOOKUP(E6031,[1]PROJECTES!$C$14:$G$5000,4,FALSE))</f>
        <v/>
      </c>
      <c r="H6031" s="95"/>
      <c r="I6031" s="113" t="str">
        <f>IF(H6031="","",VLOOKUP(H6031,BD!B$2:C$16,2,FALSE))</f>
        <v/>
      </c>
      <c r="J6031" s="114"/>
      <c r="K6031" s="115" t="str">
        <f t="shared" si="302"/>
        <v/>
      </c>
      <c r="L6031" s="116" t="str">
        <f t="shared" ca="1" si="303"/>
        <v>-</v>
      </c>
      <c r="M6031" s="111" t="str">
        <f>IF(E6031="","",VLOOKUP(E6031,[1]PROJECTES!$C$14:$Z$5000,21,FALSE))</f>
        <v/>
      </c>
      <c r="N6031" s="117"/>
      <c r="O6031" s="118" t="s">
        <v>222</v>
      </c>
      <c r="P6031" s="119"/>
      <c r="Q6031" s="84"/>
      <c r="R6031" s="125"/>
      <c r="S6031" s="165"/>
      <c r="T6031" s="167"/>
    </row>
    <row r="6032" spans="1:20" s="121" customFormat="1" ht="20.100000000000001" customHeight="1" x14ac:dyDescent="0.3">
      <c r="A6032" s="80"/>
      <c r="B6032" s="110" t="str">
        <f>IF(E6032="","",VLOOKUP(E6032,[1]PROJECTES!$C$14:$G$5000,2,FALSE))</f>
        <v/>
      </c>
      <c r="C6032" s="80"/>
      <c r="D6032" s="283" t="str">
        <f>IF(E6032="","",VLOOKUP(E6032,[1]PROJECTES!$C$14:$G$5000,5,FALSE))</f>
        <v/>
      </c>
      <c r="E6032" s="79"/>
      <c r="F6032" s="110" t="str">
        <f>IF(I6032="","",VLOOKUP(I6032,[1]PROJECTES!$C$14:$G$5000,2,FALSE))</f>
        <v/>
      </c>
      <c r="G6032" s="112" t="str">
        <f>IF(E6032="","",VLOOKUP(E6032,[1]PROJECTES!$C$14:$G$5000,4,FALSE))</f>
        <v/>
      </c>
      <c r="H6032" s="95"/>
      <c r="I6032" s="113" t="str">
        <f>IF(H6032="","",VLOOKUP(H6032,BD!B$2:C$16,2,FALSE))</f>
        <v/>
      </c>
      <c r="J6032" s="114"/>
      <c r="K6032" s="115" t="str">
        <f t="shared" si="302"/>
        <v/>
      </c>
      <c r="L6032" s="116" t="str">
        <f t="shared" ca="1" si="303"/>
        <v>-</v>
      </c>
      <c r="M6032" s="111" t="str">
        <f>IF(E6032="","",VLOOKUP(E6032,[1]PROJECTES!$C$14:$Z$5000,21,FALSE))</f>
        <v/>
      </c>
      <c r="N6032" s="117"/>
      <c r="O6032" s="118" t="s">
        <v>222</v>
      </c>
      <c r="P6032" s="119"/>
      <c r="Q6032" s="84"/>
      <c r="R6032" s="125"/>
      <c r="S6032" s="165"/>
      <c r="T6032" s="167"/>
    </row>
    <row r="6033" spans="1:20" s="121" customFormat="1" ht="20.100000000000001" customHeight="1" x14ac:dyDescent="0.3">
      <c r="A6033" s="80"/>
      <c r="B6033" s="110" t="str">
        <f>IF(E6033="","",VLOOKUP(E6033,[1]PROJECTES!$C$14:$G$5000,2,FALSE))</f>
        <v/>
      </c>
      <c r="C6033" s="80"/>
      <c r="D6033" s="283" t="str">
        <f>IF(E6033="","",VLOOKUP(E6033,[1]PROJECTES!$C$14:$G$5000,5,FALSE))</f>
        <v/>
      </c>
      <c r="E6033" s="79"/>
      <c r="F6033" s="110" t="str">
        <f>IF(I6033="","",VLOOKUP(I6033,[1]PROJECTES!$C$14:$G$5000,2,FALSE))</f>
        <v/>
      </c>
      <c r="G6033" s="112" t="str">
        <f>IF(E6033="","",VLOOKUP(E6033,[1]PROJECTES!$C$14:$G$5000,4,FALSE))</f>
        <v/>
      </c>
      <c r="H6033" s="95"/>
      <c r="I6033" s="113" t="str">
        <f>IF(H6033="","",VLOOKUP(H6033,BD!B$2:C$16,2,FALSE))</f>
        <v/>
      </c>
      <c r="J6033" s="114"/>
      <c r="K6033" s="115" t="str">
        <f t="shared" si="302"/>
        <v/>
      </c>
      <c r="L6033" s="116" t="str">
        <f t="shared" ca="1" si="303"/>
        <v>-</v>
      </c>
      <c r="M6033" s="111" t="str">
        <f>IF(E6033="","",VLOOKUP(E6033,[1]PROJECTES!$C$14:$Z$5000,21,FALSE))</f>
        <v/>
      </c>
      <c r="N6033" s="117"/>
      <c r="O6033" s="118" t="s">
        <v>222</v>
      </c>
      <c r="P6033" s="119"/>
      <c r="Q6033" s="84"/>
      <c r="R6033" s="123"/>
      <c r="S6033" s="165"/>
      <c r="T6033" s="167"/>
    </row>
    <row r="6034" spans="1:20" s="121" customFormat="1" ht="20.100000000000001" customHeight="1" x14ac:dyDescent="0.3">
      <c r="A6034" s="80"/>
      <c r="B6034" s="110" t="str">
        <f>IF(E6034="","",VLOOKUP(E6034,[1]PROJECTES!$C$14:$G$5000,2,FALSE))</f>
        <v/>
      </c>
      <c r="C6034" s="80"/>
      <c r="D6034" s="283" t="str">
        <f>IF(E6034="","",VLOOKUP(E6034,[1]PROJECTES!$C$14:$G$5000,5,FALSE))</f>
        <v/>
      </c>
      <c r="E6034" s="79"/>
      <c r="F6034" s="110" t="str">
        <f>IF(I6034="","",VLOOKUP(I6034,[1]PROJECTES!$C$14:$G$5000,2,FALSE))</f>
        <v/>
      </c>
      <c r="G6034" s="112" t="str">
        <f>IF(E6034="","",VLOOKUP(E6034,[1]PROJECTES!$C$14:$G$5000,4,FALSE))</f>
        <v/>
      </c>
      <c r="H6034" s="95"/>
      <c r="I6034" s="113" t="str">
        <f>IF(H6034="","",VLOOKUP(H6034,BD!B$2:C$16,2,FALSE))</f>
        <v/>
      </c>
      <c r="J6034" s="114"/>
      <c r="K6034" s="115" t="str">
        <f t="shared" si="302"/>
        <v/>
      </c>
      <c r="L6034" s="116" t="str">
        <f t="shared" ca="1" si="303"/>
        <v>-</v>
      </c>
      <c r="M6034" s="111" t="str">
        <f>IF(E6034="","",VLOOKUP(E6034,[1]PROJECTES!$C$14:$Z$5000,21,FALSE))</f>
        <v/>
      </c>
      <c r="N6034" s="117"/>
      <c r="O6034" s="118" t="s">
        <v>222</v>
      </c>
      <c r="P6034" s="119"/>
      <c r="Q6034" s="84"/>
      <c r="R6034" s="125"/>
      <c r="S6034" s="165"/>
      <c r="T6034" s="167"/>
    </row>
    <row r="6035" spans="1:20" s="121" customFormat="1" ht="20.100000000000001" customHeight="1" x14ac:dyDescent="0.3">
      <c r="A6035" s="80"/>
      <c r="B6035" s="110" t="str">
        <f>IF(E6035="","",VLOOKUP(E6035,[1]PROJECTES!$C$14:$G$5000,2,FALSE))</f>
        <v/>
      </c>
      <c r="C6035" s="80"/>
      <c r="D6035" s="283" t="str">
        <f>IF(E6035="","",VLOOKUP(E6035,[1]PROJECTES!$C$14:$G$5000,5,FALSE))</f>
        <v/>
      </c>
      <c r="E6035" s="79"/>
      <c r="F6035" s="110" t="str">
        <f>IF(I6035="","",VLOOKUP(I6035,[1]PROJECTES!$C$14:$G$5000,2,FALSE))</f>
        <v/>
      </c>
      <c r="G6035" s="112" t="str">
        <f>IF(E6035="","",VLOOKUP(E6035,[1]PROJECTES!$C$14:$G$5000,4,FALSE))</f>
        <v/>
      </c>
      <c r="H6035" s="95"/>
      <c r="I6035" s="113" t="str">
        <f>IF(H6035="","",VLOOKUP(H6035,BD!B$2:C$16,2,FALSE))</f>
        <v/>
      </c>
      <c r="J6035" s="114"/>
      <c r="K6035" s="115" t="str">
        <f t="shared" si="302"/>
        <v/>
      </c>
      <c r="L6035" s="116" t="str">
        <f t="shared" ca="1" si="303"/>
        <v>-</v>
      </c>
      <c r="M6035" s="111" t="str">
        <f>IF(E6035="","",VLOOKUP(E6035,[1]PROJECTES!$C$14:$Z$5000,21,FALSE))</f>
        <v/>
      </c>
      <c r="N6035" s="117"/>
      <c r="O6035" s="118" t="s">
        <v>222</v>
      </c>
      <c r="P6035" s="119"/>
      <c r="Q6035" s="84"/>
      <c r="R6035" s="125"/>
      <c r="S6035" s="165"/>
      <c r="T6035" s="167"/>
    </row>
    <row r="6036" spans="1:20" s="121" customFormat="1" ht="20.100000000000001" customHeight="1" x14ac:dyDescent="0.3">
      <c r="A6036" s="80"/>
      <c r="B6036" s="110" t="str">
        <f>IF(E6036="","",VLOOKUP(E6036,[1]PROJECTES!$C$14:$G$5000,2,FALSE))</f>
        <v/>
      </c>
      <c r="C6036" s="80"/>
      <c r="D6036" s="283" t="str">
        <f>IF(E6036="","",VLOOKUP(E6036,[1]PROJECTES!$C$14:$G$5000,5,FALSE))</f>
        <v/>
      </c>
      <c r="E6036" s="79"/>
      <c r="F6036" s="110" t="str">
        <f>IF(I6036="","",VLOOKUP(I6036,[1]PROJECTES!$C$14:$G$5000,2,FALSE))</f>
        <v/>
      </c>
      <c r="G6036" s="112" t="str">
        <f>IF(E6036="","",VLOOKUP(E6036,[1]PROJECTES!$C$14:$G$5000,4,FALSE))</f>
        <v/>
      </c>
      <c r="H6036" s="95"/>
      <c r="I6036" s="113" t="str">
        <f>IF(H6036="","",VLOOKUP(H6036,BD!B$2:C$16,2,FALSE))</f>
        <v/>
      </c>
      <c r="J6036" s="114"/>
      <c r="K6036" s="115" t="str">
        <f t="shared" si="302"/>
        <v/>
      </c>
      <c r="L6036" s="116" t="str">
        <f t="shared" ca="1" si="303"/>
        <v>-</v>
      </c>
      <c r="M6036" s="111" t="str">
        <f>IF(E6036="","",VLOOKUP(E6036,[1]PROJECTES!$C$14:$Z$5000,21,FALSE))</f>
        <v/>
      </c>
      <c r="N6036" s="117"/>
      <c r="O6036" s="118" t="s">
        <v>222</v>
      </c>
      <c r="P6036" s="119"/>
      <c r="Q6036" s="84"/>
      <c r="R6036" s="125"/>
      <c r="S6036" s="165"/>
      <c r="T6036" s="167"/>
    </row>
    <row r="6037" spans="1:20" s="121" customFormat="1" ht="20.100000000000001" customHeight="1" x14ac:dyDescent="0.3">
      <c r="A6037" s="80"/>
      <c r="B6037" s="110" t="str">
        <f>IF(E6037="","",VLOOKUP(E6037,[1]PROJECTES!$C$14:$G$5000,2,FALSE))</f>
        <v/>
      </c>
      <c r="C6037" s="80"/>
      <c r="D6037" s="283" t="str">
        <f>IF(E6037="","",VLOOKUP(E6037,[1]PROJECTES!$C$14:$G$5000,5,FALSE))</f>
        <v/>
      </c>
      <c r="E6037" s="79"/>
      <c r="F6037" s="110" t="str">
        <f>IF(I6037="","",VLOOKUP(I6037,[1]PROJECTES!$C$14:$G$5000,2,FALSE))</f>
        <v/>
      </c>
      <c r="G6037" s="112" t="str">
        <f>IF(E6037="","",VLOOKUP(E6037,[1]PROJECTES!$C$14:$G$5000,4,FALSE))</f>
        <v/>
      </c>
      <c r="H6037" s="95"/>
      <c r="I6037" s="113" t="str">
        <f>IF(H6037="","",VLOOKUP(H6037,BD!B$2:C$16,2,FALSE))</f>
        <v/>
      </c>
      <c r="J6037" s="114"/>
      <c r="K6037" s="115" t="str">
        <f t="shared" si="302"/>
        <v/>
      </c>
      <c r="L6037" s="116" t="str">
        <f t="shared" ca="1" si="303"/>
        <v>-</v>
      </c>
      <c r="M6037" s="111" t="str">
        <f>IF(E6037="","",VLOOKUP(E6037,[1]PROJECTES!$C$14:$Z$5000,21,FALSE))</f>
        <v/>
      </c>
      <c r="N6037" s="117"/>
      <c r="O6037" s="118" t="s">
        <v>222</v>
      </c>
      <c r="P6037" s="119"/>
      <c r="Q6037" s="84"/>
      <c r="R6037" s="125"/>
      <c r="S6037" s="165"/>
      <c r="T6037" s="167"/>
    </row>
    <row r="6038" spans="1:20" s="121" customFormat="1" ht="20.100000000000001" customHeight="1" x14ac:dyDescent="0.3">
      <c r="A6038" s="80"/>
      <c r="B6038" s="110" t="str">
        <f>IF(E6038="","",VLOOKUP(E6038,[1]PROJECTES!$C$14:$G$5000,2,FALSE))</f>
        <v/>
      </c>
      <c r="C6038" s="80"/>
      <c r="D6038" s="283" t="str">
        <f>IF(E6038="","",VLOOKUP(E6038,[1]PROJECTES!$C$14:$G$5000,5,FALSE))</f>
        <v/>
      </c>
      <c r="E6038" s="79"/>
      <c r="F6038" s="110" t="str">
        <f>IF(I6038="","",VLOOKUP(I6038,[1]PROJECTES!$C$14:$G$5000,2,FALSE))</f>
        <v/>
      </c>
      <c r="G6038" s="112" t="str">
        <f>IF(E6038="","",VLOOKUP(E6038,[1]PROJECTES!$C$14:$G$5000,4,FALSE))</f>
        <v/>
      </c>
      <c r="H6038" s="95"/>
      <c r="I6038" s="113" t="str">
        <f>IF(H6038="","",VLOOKUP(H6038,BD!B$2:C$16,2,FALSE))</f>
        <v/>
      </c>
      <c r="J6038" s="114"/>
      <c r="K6038" s="115" t="str">
        <f t="shared" si="302"/>
        <v/>
      </c>
      <c r="L6038" s="116" t="str">
        <f t="shared" ca="1" si="303"/>
        <v>-</v>
      </c>
      <c r="M6038" s="111" t="str">
        <f>IF(E6038="","",VLOOKUP(E6038,[1]PROJECTES!$C$14:$Z$5000,21,FALSE))</f>
        <v/>
      </c>
      <c r="N6038" s="117"/>
      <c r="O6038" s="118" t="s">
        <v>222</v>
      </c>
      <c r="P6038" s="119"/>
      <c r="Q6038" s="84"/>
      <c r="R6038" s="125"/>
      <c r="S6038" s="165"/>
      <c r="T6038" s="167"/>
    </row>
    <row r="6039" spans="1:20" s="121" customFormat="1" ht="20.100000000000001" customHeight="1" x14ac:dyDescent="0.3">
      <c r="A6039" s="80"/>
      <c r="B6039" s="110" t="str">
        <f>IF(E6039="","",VLOOKUP(E6039,[1]PROJECTES!$C$14:$G$5000,2,FALSE))</f>
        <v/>
      </c>
      <c r="C6039" s="80"/>
      <c r="D6039" s="283" t="str">
        <f>IF(E6039="","",VLOOKUP(E6039,[1]PROJECTES!$C$14:$G$5000,5,FALSE))</f>
        <v/>
      </c>
      <c r="E6039" s="79"/>
      <c r="F6039" s="110" t="str">
        <f>IF(I6039="","",VLOOKUP(I6039,[1]PROJECTES!$C$14:$G$5000,2,FALSE))</f>
        <v/>
      </c>
      <c r="G6039" s="112" t="str">
        <f>IF(E6039="","",VLOOKUP(E6039,[1]PROJECTES!$C$14:$G$5000,4,FALSE))</f>
        <v/>
      </c>
      <c r="H6039" s="95"/>
      <c r="I6039" s="113" t="str">
        <f>IF(H6039="","",VLOOKUP(H6039,BD!B$2:C$16,2,FALSE))</f>
        <v/>
      </c>
      <c r="J6039" s="114"/>
      <c r="K6039" s="115" t="str">
        <f t="shared" si="302"/>
        <v/>
      </c>
      <c r="L6039" s="116" t="str">
        <f t="shared" ca="1" si="303"/>
        <v>-</v>
      </c>
      <c r="M6039" s="111" t="str">
        <f>IF(E6039="","",VLOOKUP(E6039,[1]PROJECTES!$C$14:$Z$5000,21,FALSE))</f>
        <v/>
      </c>
      <c r="N6039" s="117"/>
      <c r="O6039" s="118" t="s">
        <v>222</v>
      </c>
      <c r="P6039" s="119"/>
      <c r="Q6039" s="84"/>
      <c r="R6039" s="125"/>
      <c r="S6039" s="165"/>
      <c r="T6039" s="167"/>
    </row>
    <row r="6040" spans="1:20" s="121" customFormat="1" ht="20.100000000000001" customHeight="1" x14ac:dyDescent="0.3">
      <c r="A6040" s="80"/>
      <c r="B6040" s="110" t="str">
        <f>IF(E6040="","",VLOOKUP(E6040,[1]PROJECTES!$C$14:$G$5000,2,FALSE))</f>
        <v/>
      </c>
      <c r="C6040" s="80"/>
      <c r="D6040" s="283" t="str">
        <f>IF(E6040="","",VLOOKUP(E6040,[1]PROJECTES!$C$14:$G$5000,5,FALSE))</f>
        <v/>
      </c>
      <c r="E6040" s="79"/>
      <c r="F6040" s="110" t="str">
        <f>IF(I6040="","",VLOOKUP(I6040,[1]PROJECTES!$C$14:$G$5000,2,FALSE))</f>
        <v/>
      </c>
      <c r="G6040" s="112" t="str">
        <f>IF(E6040="","",VLOOKUP(E6040,[1]PROJECTES!$C$14:$G$5000,4,FALSE))</f>
        <v/>
      </c>
      <c r="H6040" s="95"/>
      <c r="I6040" s="113" t="str">
        <f>IF(H6040="","",VLOOKUP(H6040,BD!B$2:C$16,2,FALSE))</f>
        <v/>
      </c>
      <c r="J6040" s="114"/>
      <c r="K6040" s="115" t="str">
        <f t="shared" si="302"/>
        <v/>
      </c>
      <c r="L6040" s="116" t="str">
        <f t="shared" ca="1" si="303"/>
        <v>-</v>
      </c>
      <c r="M6040" s="111" t="str">
        <f>IF(E6040="","",VLOOKUP(E6040,[1]PROJECTES!$C$14:$Z$5000,21,FALSE))</f>
        <v/>
      </c>
      <c r="N6040" s="117"/>
      <c r="O6040" s="118" t="s">
        <v>222</v>
      </c>
      <c r="P6040" s="119"/>
      <c r="Q6040" s="84"/>
      <c r="R6040" s="125"/>
      <c r="S6040" s="165"/>
      <c r="T6040" s="167"/>
    </row>
    <row r="6041" spans="1:20" s="121" customFormat="1" ht="20.100000000000001" customHeight="1" x14ac:dyDescent="0.3">
      <c r="A6041" s="80"/>
      <c r="B6041" s="110" t="str">
        <f>IF(E6041="","",VLOOKUP(E6041,[1]PROJECTES!$C$14:$G$5000,2,FALSE))</f>
        <v/>
      </c>
      <c r="C6041" s="80"/>
      <c r="D6041" s="283" t="str">
        <f>IF(E6041="","",VLOOKUP(E6041,[1]PROJECTES!$C$14:$G$5000,5,FALSE))</f>
        <v/>
      </c>
      <c r="E6041" s="79"/>
      <c r="F6041" s="110" t="str">
        <f>IF(I6041="","",VLOOKUP(I6041,[1]PROJECTES!$C$14:$G$5000,2,FALSE))</f>
        <v/>
      </c>
      <c r="G6041" s="112" t="str">
        <f>IF(E6041="","",VLOOKUP(E6041,[1]PROJECTES!$C$14:$G$5000,4,FALSE))</f>
        <v/>
      </c>
      <c r="H6041" s="95"/>
      <c r="I6041" s="113" t="str">
        <f>IF(H6041="","",VLOOKUP(H6041,BD!B$2:C$16,2,FALSE))</f>
        <v/>
      </c>
      <c r="J6041" s="114"/>
      <c r="K6041" s="115" t="str">
        <f t="shared" si="302"/>
        <v/>
      </c>
      <c r="L6041" s="116" t="str">
        <f t="shared" ca="1" si="303"/>
        <v>-</v>
      </c>
      <c r="M6041" s="111" t="str">
        <f>IF(E6041="","",VLOOKUP(E6041,[1]PROJECTES!$C$14:$Z$5000,21,FALSE))</f>
        <v/>
      </c>
      <c r="N6041" s="117"/>
      <c r="O6041" s="118" t="s">
        <v>222</v>
      </c>
      <c r="P6041" s="119"/>
      <c r="Q6041" s="84"/>
      <c r="R6041" s="125"/>
      <c r="S6041" s="165"/>
      <c r="T6041" s="167"/>
    </row>
    <row r="6042" spans="1:20" s="121" customFormat="1" ht="20.100000000000001" customHeight="1" x14ac:dyDescent="0.3">
      <c r="A6042" s="80"/>
      <c r="B6042" s="110" t="str">
        <f>IF(E6042="","",VLOOKUP(E6042,[1]PROJECTES!$C$14:$G$5000,2,FALSE))</f>
        <v/>
      </c>
      <c r="C6042" s="80"/>
      <c r="D6042" s="283" t="str">
        <f>IF(E6042="","",VLOOKUP(E6042,[1]PROJECTES!$C$14:$G$5000,5,FALSE))</f>
        <v/>
      </c>
      <c r="E6042" s="79"/>
      <c r="F6042" s="110" t="str">
        <f>IF(I6042="","",VLOOKUP(I6042,[1]PROJECTES!$C$14:$G$5000,2,FALSE))</f>
        <v/>
      </c>
      <c r="G6042" s="112" t="str">
        <f>IF(E6042="","",VLOOKUP(E6042,[1]PROJECTES!$C$14:$G$5000,4,FALSE))</f>
        <v/>
      </c>
      <c r="H6042" s="95"/>
      <c r="I6042" s="113" t="str">
        <f>IF(H6042="","",VLOOKUP(H6042,BD!B$2:C$16,2,FALSE))</f>
        <v/>
      </c>
      <c r="J6042" s="114"/>
      <c r="K6042" s="115" t="str">
        <f t="shared" si="302"/>
        <v/>
      </c>
      <c r="L6042" s="116" t="str">
        <f t="shared" ca="1" si="303"/>
        <v>-</v>
      </c>
      <c r="M6042" s="111" t="str">
        <f>IF(E6042="","",VLOOKUP(E6042,[1]PROJECTES!$C$14:$Z$5000,21,FALSE))</f>
        <v/>
      </c>
      <c r="N6042" s="117"/>
      <c r="O6042" s="118" t="s">
        <v>222</v>
      </c>
      <c r="P6042" s="119"/>
      <c r="Q6042" s="84"/>
      <c r="R6042" s="125"/>
      <c r="S6042" s="165"/>
      <c r="T6042" s="167"/>
    </row>
    <row r="6043" spans="1:20" s="121" customFormat="1" ht="20.100000000000001" customHeight="1" x14ac:dyDescent="0.3">
      <c r="A6043" s="80"/>
      <c r="B6043" s="110" t="str">
        <f>IF(E6043="","",VLOOKUP(E6043,[1]PROJECTES!$C$14:$G$5000,2,FALSE))</f>
        <v/>
      </c>
      <c r="C6043" s="80"/>
      <c r="D6043" s="283" t="str">
        <f>IF(E6043="","",VLOOKUP(E6043,[1]PROJECTES!$C$14:$G$5000,5,FALSE))</f>
        <v/>
      </c>
      <c r="E6043" s="79"/>
      <c r="F6043" s="110" t="str">
        <f>IF(I6043="","",VLOOKUP(I6043,[1]PROJECTES!$C$14:$G$5000,2,FALSE))</f>
        <v/>
      </c>
      <c r="G6043" s="112" t="str">
        <f>IF(E6043="","",VLOOKUP(E6043,[1]PROJECTES!$C$14:$G$5000,4,FALSE))</f>
        <v/>
      </c>
      <c r="H6043" s="95"/>
      <c r="I6043" s="113" t="str">
        <f>IF(H6043="","",VLOOKUP(H6043,BD!B$2:C$16,2,FALSE))</f>
        <v/>
      </c>
      <c r="J6043" s="114"/>
      <c r="K6043" s="115" t="str">
        <f t="shared" si="302"/>
        <v/>
      </c>
      <c r="L6043" s="116" t="str">
        <f t="shared" ca="1" si="303"/>
        <v>-</v>
      </c>
      <c r="M6043" s="111" t="str">
        <f>IF(E6043="","",VLOOKUP(E6043,[1]PROJECTES!$C$14:$Z$5000,21,FALSE))</f>
        <v/>
      </c>
      <c r="N6043" s="117"/>
      <c r="O6043" s="118" t="s">
        <v>222</v>
      </c>
      <c r="P6043" s="119"/>
      <c r="Q6043" s="84"/>
      <c r="R6043" s="125"/>
      <c r="S6043" s="165"/>
      <c r="T6043" s="167"/>
    </row>
    <row r="6044" spans="1:20" s="121" customFormat="1" ht="20.100000000000001" customHeight="1" x14ac:dyDescent="0.3">
      <c r="A6044" s="80"/>
      <c r="B6044" s="110" t="str">
        <f>IF(E6044="","",VLOOKUP(E6044,[1]PROJECTES!$C$14:$G$5000,2,FALSE))</f>
        <v/>
      </c>
      <c r="C6044" s="80"/>
      <c r="D6044" s="283" t="str">
        <f>IF(E6044="","",VLOOKUP(E6044,[1]PROJECTES!$C$14:$G$5000,5,FALSE))</f>
        <v/>
      </c>
      <c r="E6044" s="79"/>
      <c r="F6044" s="110" t="str">
        <f>IF(I6044="","",VLOOKUP(I6044,[1]PROJECTES!$C$14:$G$5000,2,FALSE))</f>
        <v/>
      </c>
      <c r="G6044" s="112" t="str">
        <f>IF(E6044="","",VLOOKUP(E6044,[1]PROJECTES!$C$14:$G$5000,4,FALSE))</f>
        <v/>
      </c>
      <c r="H6044" s="95"/>
      <c r="I6044" s="113" t="str">
        <f>IF(H6044="","",VLOOKUP(H6044,BD!B$2:C$16,2,FALSE))</f>
        <v/>
      </c>
      <c r="J6044" s="114"/>
      <c r="K6044" s="115" t="str">
        <f t="shared" si="302"/>
        <v/>
      </c>
      <c r="L6044" s="116" t="str">
        <f t="shared" ca="1" si="303"/>
        <v>-</v>
      </c>
      <c r="M6044" s="111" t="str">
        <f>IF(E6044="","",VLOOKUP(E6044,[1]PROJECTES!$C$14:$Z$5000,21,FALSE))</f>
        <v/>
      </c>
      <c r="N6044" s="117"/>
      <c r="O6044" s="118" t="s">
        <v>222</v>
      </c>
      <c r="P6044" s="119"/>
      <c r="Q6044" s="84"/>
      <c r="R6044" s="125"/>
      <c r="S6044" s="165"/>
      <c r="T6044" s="167"/>
    </row>
    <row r="6045" spans="1:20" s="121" customFormat="1" ht="20.100000000000001" customHeight="1" x14ac:dyDescent="0.3">
      <c r="A6045" s="80"/>
      <c r="B6045" s="110" t="str">
        <f>IF(E6045="","",VLOOKUP(E6045,[1]PROJECTES!$C$14:$G$5000,2,FALSE))</f>
        <v/>
      </c>
      <c r="C6045" s="80"/>
      <c r="D6045" s="283" t="str">
        <f>IF(E6045="","",VLOOKUP(E6045,[1]PROJECTES!$C$14:$G$5000,5,FALSE))</f>
        <v/>
      </c>
      <c r="E6045" s="79"/>
      <c r="F6045" s="110" t="str">
        <f>IF(I6045="","",VLOOKUP(I6045,[1]PROJECTES!$C$14:$G$5000,2,FALSE))</f>
        <v/>
      </c>
      <c r="G6045" s="112" t="str">
        <f>IF(E6045="","",VLOOKUP(E6045,[1]PROJECTES!$C$14:$G$5000,4,FALSE))</f>
        <v/>
      </c>
      <c r="H6045" s="95"/>
      <c r="I6045" s="113" t="str">
        <f>IF(H6045="","",VLOOKUP(H6045,BD!B$2:C$16,2,FALSE))</f>
        <v/>
      </c>
      <c r="J6045" s="114"/>
      <c r="K6045" s="115" t="str">
        <f t="shared" si="302"/>
        <v/>
      </c>
      <c r="L6045" s="116" t="str">
        <f t="shared" ca="1" si="303"/>
        <v>-</v>
      </c>
      <c r="M6045" s="111" t="str">
        <f>IF(E6045="","",VLOOKUP(E6045,[1]PROJECTES!$C$14:$Z$5000,21,FALSE))</f>
        <v/>
      </c>
      <c r="N6045" s="117"/>
      <c r="O6045" s="118" t="s">
        <v>222</v>
      </c>
      <c r="P6045" s="119"/>
      <c r="Q6045" s="84"/>
      <c r="R6045" s="125"/>
      <c r="S6045" s="165"/>
      <c r="T6045" s="167"/>
    </row>
    <row r="6046" spans="1:20" s="121" customFormat="1" ht="20.100000000000001" customHeight="1" x14ac:dyDescent="0.3">
      <c r="A6046" s="80"/>
      <c r="B6046" s="110" t="str">
        <f>IF(E6046="","",VLOOKUP(E6046,[1]PROJECTES!$C$14:$G$5000,2,FALSE))</f>
        <v/>
      </c>
      <c r="C6046" s="80"/>
      <c r="D6046" s="283" t="str">
        <f>IF(E6046="","",VLOOKUP(E6046,[1]PROJECTES!$C$14:$G$5000,5,FALSE))</f>
        <v/>
      </c>
      <c r="E6046" s="79"/>
      <c r="F6046" s="110" t="str">
        <f>IF(I6046="","",VLOOKUP(I6046,[1]PROJECTES!$C$14:$G$5000,2,FALSE))</f>
        <v/>
      </c>
      <c r="G6046" s="112" t="str">
        <f>IF(E6046="","",VLOOKUP(E6046,[1]PROJECTES!$C$14:$G$5000,4,FALSE))</f>
        <v/>
      </c>
      <c r="H6046" s="95"/>
      <c r="I6046" s="113" t="str">
        <f>IF(H6046="","",VLOOKUP(H6046,BD!B$2:C$16,2,FALSE))</f>
        <v/>
      </c>
      <c r="J6046" s="114"/>
      <c r="K6046" s="115" t="str">
        <f t="shared" si="302"/>
        <v/>
      </c>
      <c r="L6046" s="116" t="str">
        <f t="shared" ca="1" si="303"/>
        <v>-</v>
      </c>
      <c r="M6046" s="111" t="str">
        <f>IF(E6046="","",VLOOKUP(E6046,[1]PROJECTES!$C$14:$Z$5000,21,FALSE))</f>
        <v/>
      </c>
      <c r="N6046" s="117"/>
      <c r="O6046" s="118" t="s">
        <v>222</v>
      </c>
      <c r="P6046" s="119"/>
      <c r="Q6046" s="84"/>
      <c r="R6046" s="125"/>
      <c r="S6046" s="165"/>
      <c r="T6046" s="167"/>
    </row>
    <row r="6047" spans="1:20" s="121" customFormat="1" ht="20.100000000000001" customHeight="1" x14ac:dyDescent="0.3">
      <c r="A6047" s="80"/>
      <c r="B6047" s="110" t="str">
        <f>IF(E6047="","",VLOOKUP(E6047,[1]PROJECTES!$C$14:$G$5000,2,FALSE))</f>
        <v/>
      </c>
      <c r="C6047" s="80"/>
      <c r="D6047" s="283" t="str">
        <f>IF(E6047="","",VLOOKUP(E6047,[1]PROJECTES!$C$14:$G$5000,5,FALSE))</f>
        <v/>
      </c>
      <c r="E6047" s="79"/>
      <c r="F6047" s="110" t="str">
        <f>IF(I6047="","",VLOOKUP(I6047,[1]PROJECTES!$C$14:$G$5000,2,FALSE))</f>
        <v/>
      </c>
      <c r="G6047" s="112" t="str">
        <f>IF(E6047="","",VLOOKUP(E6047,[1]PROJECTES!$C$14:$G$5000,4,FALSE))</f>
        <v/>
      </c>
      <c r="H6047" s="95"/>
      <c r="I6047" s="113" t="str">
        <f>IF(H6047="","",VLOOKUP(H6047,BD!B$2:C$16,2,FALSE))</f>
        <v/>
      </c>
      <c r="J6047" s="114"/>
      <c r="K6047" s="115" t="str">
        <f t="shared" si="302"/>
        <v/>
      </c>
      <c r="L6047" s="116" t="str">
        <f t="shared" ca="1" si="303"/>
        <v>-</v>
      </c>
      <c r="M6047" s="111" t="str">
        <f>IF(E6047="","",VLOOKUP(E6047,[1]PROJECTES!$C$14:$Z$5000,21,FALSE))</f>
        <v/>
      </c>
      <c r="N6047" s="117"/>
      <c r="O6047" s="118" t="s">
        <v>222</v>
      </c>
      <c r="P6047" s="119"/>
      <c r="Q6047" s="84"/>
      <c r="R6047" s="125"/>
      <c r="S6047" s="165"/>
      <c r="T6047" s="167"/>
    </row>
    <row r="6048" spans="1:20" s="121" customFormat="1" ht="20.100000000000001" customHeight="1" x14ac:dyDescent="0.3">
      <c r="A6048" s="80"/>
      <c r="B6048" s="110" t="str">
        <f>IF(E6048="","",VLOOKUP(E6048,[1]PROJECTES!$C$14:$G$5000,2,FALSE))</f>
        <v/>
      </c>
      <c r="C6048" s="80"/>
      <c r="D6048" s="283" t="str">
        <f>IF(E6048="","",VLOOKUP(E6048,[1]PROJECTES!$C$14:$G$5000,5,FALSE))</f>
        <v/>
      </c>
      <c r="E6048" s="79"/>
      <c r="F6048" s="110" t="str">
        <f>IF(I6048="","",VLOOKUP(I6048,[1]PROJECTES!$C$14:$G$5000,2,FALSE))</f>
        <v/>
      </c>
      <c r="G6048" s="112" t="str">
        <f>IF(E6048="","",VLOOKUP(E6048,[1]PROJECTES!$C$14:$G$5000,4,FALSE))</f>
        <v/>
      </c>
      <c r="H6048" s="95"/>
      <c r="I6048" s="113" t="str">
        <f>IF(H6048="","",VLOOKUP(H6048,BD!B$2:C$16,2,FALSE))</f>
        <v/>
      </c>
      <c r="J6048" s="114"/>
      <c r="K6048" s="115" t="str">
        <f t="shared" si="302"/>
        <v/>
      </c>
      <c r="L6048" s="116" t="str">
        <f t="shared" ca="1" si="303"/>
        <v>-</v>
      </c>
      <c r="M6048" s="111" t="str">
        <f>IF(E6048="","",VLOOKUP(E6048,[1]PROJECTES!$C$14:$Z$5000,21,FALSE))</f>
        <v/>
      </c>
      <c r="N6048" s="117"/>
      <c r="O6048" s="118" t="s">
        <v>222</v>
      </c>
      <c r="P6048" s="119"/>
      <c r="Q6048" s="84"/>
      <c r="R6048" s="125"/>
      <c r="S6048" s="165"/>
      <c r="T6048" s="167"/>
    </row>
    <row r="6049" spans="1:20" s="121" customFormat="1" ht="20.100000000000001" customHeight="1" x14ac:dyDescent="0.3">
      <c r="A6049" s="80"/>
      <c r="B6049" s="110" t="str">
        <f>IF(E6049="","",VLOOKUP(E6049,[1]PROJECTES!$C$14:$G$5000,2,FALSE))</f>
        <v/>
      </c>
      <c r="C6049" s="80"/>
      <c r="D6049" s="283" t="str">
        <f>IF(E6049="","",VLOOKUP(E6049,[1]PROJECTES!$C$14:$G$5000,5,FALSE))</f>
        <v/>
      </c>
      <c r="E6049" s="79"/>
      <c r="F6049" s="110" t="str">
        <f>IF(I6049="","",VLOOKUP(I6049,[1]PROJECTES!$C$14:$G$5000,2,FALSE))</f>
        <v/>
      </c>
      <c r="G6049" s="112" t="str">
        <f>IF(E6049="","",VLOOKUP(E6049,[1]PROJECTES!$C$14:$G$5000,4,FALSE))</f>
        <v/>
      </c>
      <c r="H6049" s="95"/>
      <c r="I6049" s="113" t="str">
        <f>IF(H6049="","",VLOOKUP(H6049,BD!B$2:C$16,2,FALSE))</f>
        <v/>
      </c>
      <c r="J6049" s="114"/>
      <c r="K6049" s="115" t="str">
        <f t="shared" si="302"/>
        <v/>
      </c>
      <c r="L6049" s="116" t="str">
        <f t="shared" ca="1" si="303"/>
        <v>-</v>
      </c>
      <c r="M6049" s="111" t="str">
        <f>IF(E6049="","",VLOOKUP(E6049,[1]PROJECTES!$C$14:$Z$5000,21,FALSE))</f>
        <v/>
      </c>
      <c r="N6049" s="117"/>
      <c r="O6049" s="118" t="s">
        <v>222</v>
      </c>
      <c r="P6049" s="119"/>
      <c r="Q6049" s="84"/>
      <c r="R6049" s="125"/>
      <c r="S6049" s="165"/>
      <c r="T6049" s="167"/>
    </row>
    <row r="6050" spans="1:20" s="121" customFormat="1" ht="20.100000000000001" customHeight="1" x14ac:dyDescent="0.3">
      <c r="A6050" s="80"/>
      <c r="B6050" s="110" t="str">
        <f>IF(E6050="","",VLOOKUP(E6050,[1]PROJECTES!$C$14:$G$5000,2,FALSE))</f>
        <v/>
      </c>
      <c r="C6050" s="80"/>
      <c r="D6050" s="283" t="str">
        <f>IF(E6050="","",VLOOKUP(E6050,[1]PROJECTES!$C$14:$G$5000,5,FALSE))</f>
        <v/>
      </c>
      <c r="E6050" s="79"/>
      <c r="F6050" s="110" t="str">
        <f>IF(I6050="","",VLOOKUP(I6050,[1]PROJECTES!$C$14:$G$5000,2,FALSE))</f>
        <v/>
      </c>
      <c r="G6050" s="112" t="str">
        <f>IF(E6050="","",VLOOKUP(E6050,[1]PROJECTES!$C$14:$G$5000,4,FALSE))</f>
        <v/>
      </c>
      <c r="H6050" s="95"/>
      <c r="I6050" s="113" t="str">
        <f>IF(H6050="","",VLOOKUP(H6050,BD!B$2:C$16,2,FALSE))</f>
        <v/>
      </c>
      <c r="J6050" s="114"/>
      <c r="K6050" s="115" t="str">
        <f t="shared" si="302"/>
        <v/>
      </c>
      <c r="L6050" s="116" t="str">
        <f t="shared" ca="1" si="303"/>
        <v>-</v>
      </c>
      <c r="M6050" s="111" t="str">
        <f>IF(E6050="","",VLOOKUP(E6050,[1]PROJECTES!$C$14:$Z$5000,21,FALSE))</f>
        <v/>
      </c>
      <c r="N6050" s="117"/>
      <c r="O6050" s="118" t="s">
        <v>222</v>
      </c>
      <c r="P6050" s="119"/>
      <c r="Q6050" s="84"/>
      <c r="R6050" s="125"/>
      <c r="S6050" s="165"/>
      <c r="T6050" s="167"/>
    </row>
    <row r="6051" spans="1:20" s="121" customFormat="1" ht="20.100000000000001" customHeight="1" x14ac:dyDescent="0.3">
      <c r="A6051" s="80"/>
      <c r="B6051" s="110" t="str">
        <f>IF(E6051="","",VLOOKUP(E6051,[1]PROJECTES!$C$14:$G$5000,2,FALSE))</f>
        <v/>
      </c>
      <c r="C6051" s="80"/>
      <c r="D6051" s="283" t="str">
        <f>IF(E6051="","",VLOOKUP(E6051,[1]PROJECTES!$C$14:$G$5000,5,FALSE))</f>
        <v/>
      </c>
      <c r="E6051" s="79"/>
      <c r="F6051" s="110" t="str">
        <f>IF(I6051="","",VLOOKUP(I6051,[1]PROJECTES!$C$14:$G$5000,2,FALSE))</f>
        <v/>
      </c>
      <c r="G6051" s="112" t="str">
        <f>IF(E6051="","",VLOOKUP(E6051,[1]PROJECTES!$C$14:$G$5000,4,FALSE))</f>
        <v/>
      </c>
      <c r="H6051" s="95"/>
      <c r="I6051" s="113" t="str">
        <f>IF(H6051="","",VLOOKUP(H6051,BD!B$2:C$16,2,FALSE))</f>
        <v/>
      </c>
      <c r="J6051" s="114"/>
      <c r="K6051" s="115" t="str">
        <f t="shared" si="302"/>
        <v/>
      </c>
      <c r="L6051" s="116" t="str">
        <f t="shared" ca="1" si="303"/>
        <v>-</v>
      </c>
      <c r="M6051" s="111" t="str">
        <f>IF(E6051="","",VLOOKUP(E6051,[1]PROJECTES!$C$14:$Z$5000,21,FALSE))</f>
        <v/>
      </c>
      <c r="N6051" s="117"/>
      <c r="O6051" s="118" t="s">
        <v>222</v>
      </c>
      <c r="P6051" s="119"/>
      <c r="Q6051" s="84"/>
      <c r="R6051" s="125"/>
      <c r="S6051" s="165"/>
      <c r="T6051" s="167"/>
    </row>
    <row r="6052" spans="1:20" s="121" customFormat="1" ht="20.100000000000001" customHeight="1" x14ac:dyDescent="0.3">
      <c r="A6052" s="80"/>
      <c r="B6052" s="110" t="str">
        <f>IF(E6052="","",VLOOKUP(E6052,[1]PROJECTES!$C$14:$G$5000,2,FALSE))</f>
        <v/>
      </c>
      <c r="C6052" s="80"/>
      <c r="D6052" s="283" t="str">
        <f>IF(E6052="","",VLOOKUP(E6052,[1]PROJECTES!$C$14:$G$5000,5,FALSE))</f>
        <v/>
      </c>
      <c r="E6052" s="79"/>
      <c r="F6052" s="110" t="str">
        <f>IF(I6052="","",VLOOKUP(I6052,[1]PROJECTES!$C$14:$G$5000,2,FALSE))</f>
        <v/>
      </c>
      <c r="G6052" s="112" t="str">
        <f>IF(E6052="","",VLOOKUP(E6052,[1]PROJECTES!$C$14:$G$5000,4,FALSE))</f>
        <v/>
      </c>
      <c r="H6052" s="95"/>
      <c r="I6052" s="113" t="str">
        <f>IF(H6052="","",VLOOKUP(H6052,BD!B$2:C$16,2,FALSE))</f>
        <v/>
      </c>
      <c r="J6052" s="114"/>
      <c r="K6052" s="115" t="str">
        <f t="shared" si="302"/>
        <v/>
      </c>
      <c r="L6052" s="116" t="str">
        <f t="shared" ca="1" si="303"/>
        <v>-</v>
      </c>
      <c r="M6052" s="111" t="str">
        <f>IF(E6052="","",VLOOKUP(E6052,[1]PROJECTES!$C$14:$Z$5000,21,FALSE))</f>
        <v/>
      </c>
      <c r="N6052" s="117"/>
      <c r="O6052" s="118" t="s">
        <v>222</v>
      </c>
      <c r="P6052" s="119"/>
      <c r="Q6052" s="84"/>
      <c r="R6052" s="125"/>
      <c r="S6052" s="165"/>
      <c r="T6052" s="167"/>
    </row>
    <row r="6053" spans="1:20" s="121" customFormat="1" ht="20.100000000000001" customHeight="1" x14ac:dyDescent="0.3">
      <c r="A6053" s="80"/>
      <c r="B6053" s="110" t="str">
        <f>IF(E6053="","",VLOOKUP(E6053,[1]PROJECTES!$C$14:$G$5000,2,FALSE))</f>
        <v/>
      </c>
      <c r="C6053" s="80"/>
      <c r="D6053" s="283" t="str">
        <f>IF(E6053="","",VLOOKUP(E6053,[1]PROJECTES!$C$14:$G$5000,5,FALSE))</f>
        <v/>
      </c>
      <c r="E6053" s="79"/>
      <c r="F6053" s="110" t="str">
        <f>IF(I6053="","",VLOOKUP(I6053,[1]PROJECTES!$C$14:$G$5000,2,FALSE))</f>
        <v/>
      </c>
      <c r="G6053" s="112" t="str">
        <f>IF(E6053="","",VLOOKUP(E6053,[1]PROJECTES!$C$14:$G$5000,4,FALSE))</f>
        <v/>
      </c>
      <c r="H6053" s="95"/>
      <c r="I6053" s="113" t="str">
        <f>IF(H6053="","",VLOOKUP(H6053,BD!B$2:C$16,2,FALSE))</f>
        <v/>
      </c>
      <c r="J6053" s="114"/>
      <c r="K6053" s="115" t="str">
        <f t="shared" si="302"/>
        <v/>
      </c>
      <c r="L6053" s="116" t="str">
        <f t="shared" ca="1" si="303"/>
        <v>-</v>
      </c>
      <c r="M6053" s="111" t="str">
        <f>IF(E6053="","",VLOOKUP(E6053,[1]PROJECTES!$C$14:$Z$5000,21,FALSE))</f>
        <v/>
      </c>
      <c r="N6053" s="117"/>
      <c r="O6053" s="118" t="s">
        <v>222</v>
      </c>
      <c r="P6053" s="119"/>
      <c r="Q6053" s="84"/>
      <c r="R6053" s="125"/>
      <c r="S6053" s="165"/>
      <c r="T6053" s="167"/>
    </row>
    <row r="6054" spans="1:20" s="121" customFormat="1" ht="20.100000000000001" customHeight="1" x14ac:dyDescent="0.3">
      <c r="A6054" s="80"/>
      <c r="B6054" s="110" t="str">
        <f>IF(E6054="","",VLOOKUP(E6054,[1]PROJECTES!$C$14:$G$5000,2,FALSE))</f>
        <v/>
      </c>
      <c r="C6054" s="80"/>
      <c r="D6054" s="283" t="str">
        <f>IF(E6054="","",VLOOKUP(E6054,[1]PROJECTES!$C$14:$G$5000,5,FALSE))</f>
        <v/>
      </c>
      <c r="E6054" s="79"/>
      <c r="F6054" s="110" t="str">
        <f>IF(I6054="","",VLOOKUP(I6054,[1]PROJECTES!$C$14:$G$5000,2,FALSE))</f>
        <v/>
      </c>
      <c r="G6054" s="112" t="str">
        <f>IF(E6054="","",VLOOKUP(E6054,[1]PROJECTES!$C$14:$G$5000,4,FALSE))</f>
        <v/>
      </c>
      <c r="H6054" s="95"/>
      <c r="I6054" s="113" t="str">
        <f>IF(H6054="","",VLOOKUP(H6054,BD!B$2:C$16,2,FALSE))</f>
        <v/>
      </c>
      <c r="J6054" s="114"/>
      <c r="K6054" s="115" t="str">
        <f t="shared" si="302"/>
        <v/>
      </c>
      <c r="L6054" s="116" t="str">
        <f t="shared" ca="1" si="303"/>
        <v>-</v>
      </c>
      <c r="M6054" s="111" t="str">
        <f>IF(E6054="","",VLOOKUP(E6054,[1]PROJECTES!$C$14:$Z$5000,21,FALSE))</f>
        <v/>
      </c>
      <c r="N6054" s="117"/>
      <c r="O6054" s="118" t="s">
        <v>222</v>
      </c>
      <c r="P6054" s="119"/>
      <c r="Q6054" s="84"/>
      <c r="R6054" s="125"/>
      <c r="S6054" s="165"/>
      <c r="T6054" s="167"/>
    </row>
    <row r="6055" spans="1:20" s="121" customFormat="1" ht="20.100000000000001" customHeight="1" x14ac:dyDescent="0.3">
      <c r="A6055" s="80"/>
      <c r="B6055" s="110" t="str">
        <f>IF(E6055="","",VLOOKUP(E6055,[1]PROJECTES!$C$14:$G$5000,2,FALSE))</f>
        <v/>
      </c>
      <c r="C6055" s="80"/>
      <c r="D6055" s="283" t="str">
        <f>IF(E6055="","",VLOOKUP(E6055,[1]PROJECTES!$C$14:$G$5000,5,FALSE))</f>
        <v/>
      </c>
      <c r="E6055" s="79"/>
      <c r="F6055" s="110" t="str">
        <f>IF(I6055="","",VLOOKUP(I6055,[1]PROJECTES!$C$14:$G$5000,2,FALSE))</f>
        <v/>
      </c>
      <c r="G6055" s="112" t="str">
        <f>IF(E6055="","",VLOOKUP(E6055,[1]PROJECTES!$C$14:$G$5000,4,FALSE))</f>
        <v/>
      </c>
      <c r="H6055" s="95"/>
      <c r="I6055" s="113" t="str">
        <f>IF(H6055="","",VLOOKUP(H6055,BD!B$2:C$16,2,FALSE))</f>
        <v/>
      </c>
      <c r="J6055" s="114"/>
      <c r="K6055" s="115" t="str">
        <f t="shared" si="302"/>
        <v/>
      </c>
      <c r="L6055" s="116" t="str">
        <f t="shared" ca="1" si="303"/>
        <v>-</v>
      </c>
      <c r="M6055" s="111" t="str">
        <f>IF(E6055="","",VLOOKUP(E6055,[1]PROJECTES!$C$14:$Z$5000,21,FALSE))</f>
        <v/>
      </c>
      <c r="N6055" s="117"/>
      <c r="O6055" s="118" t="s">
        <v>222</v>
      </c>
      <c r="P6055" s="119"/>
      <c r="Q6055" s="84"/>
      <c r="R6055" s="125"/>
      <c r="S6055" s="165"/>
      <c r="T6055" s="167"/>
    </row>
    <row r="6056" spans="1:20" s="121" customFormat="1" ht="20.100000000000001" customHeight="1" x14ac:dyDescent="0.3">
      <c r="A6056" s="80"/>
      <c r="B6056" s="110" t="str">
        <f>IF(E6056="","",VLOOKUP(E6056,[1]PROJECTES!$C$14:$G$5000,2,FALSE))</f>
        <v/>
      </c>
      <c r="C6056" s="80"/>
      <c r="D6056" s="283" t="str">
        <f>IF(E6056="","",VLOOKUP(E6056,[1]PROJECTES!$C$14:$G$5000,5,FALSE))</f>
        <v/>
      </c>
      <c r="E6056" s="79"/>
      <c r="F6056" s="110" t="str">
        <f>IF(I6056="","",VLOOKUP(I6056,[1]PROJECTES!$C$14:$G$5000,2,FALSE))</f>
        <v/>
      </c>
      <c r="G6056" s="112" t="str">
        <f>IF(E6056="","",VLOOKUP(E6056,[1]PROJECTES!$C$14:$G$5000,4,FALSE))</f>
        <v/>
      </c>
      <c r="H6056" s="95"/>
      <c r="I6056" s="113" t="str">
        <f>IF(H6056="","",VLOOKUP(H6056,BD!B$2:C$16,2,FALSE))</f>
        <v/>
      </c>
      <c r="J6056" s="114"/>
      <c r="K6056" s="115" t="str">
        <f t="shared" si="302"/>
        <v/>
      </c>
      <c r="L6056" s="116" t="str">
        <f t="shared" ca="1" si="303"/>
        <v>-</v>
      </c>
      <c r="M6056" s="111" t="str">
        <f>IF(E6056="","",VLOOKUP(E6056,[1]PROJECTES!$C$14:$Z$5000,21,FALSE))</f>
        <v/>
      </c>
      <c r="N6056" s="117"/>
      <c r="O6056" s="118" t="s">
        <v>222</v>
      </c>
      <c r="P6056" s="119"/>
      <c r="Q6056" s="84"/>
      <c r="R6056" s="125"/>
      <c r="S6056" s="165"/>
      <c r="T6056" s="167"/>
    </row>
    <row r="6057" spans="1:20" s="121" customFormat="1" ht="20.100000000000001" customHeight="1" x14ac:dyDescent="0.3">
      <c r="A6057" s="80"/>
      <c r="B6057" s="110" t="str">
        <f>IF(E6057="","",VLOOKUP(E6057,[1]PROJECTES!$C$14:$G$5000,2,FALSE))</f>
        <v/>
      </c>
      <c r="C6057" s="80"/>
      <c r="D6057" s="283" t="str">
        <f>IF(E6057="","",VLOOKUP(E6057,[1]PROJECTES!$C$14:$G$5000,5,FALSE))</f>
        <v/>
      </c>
      <c r="E6057" s="79"/>
      <c r="F6057" s="110" t="str">
        <f>IF(I6057="","",VLOOKUP(I6057,[1]PROJECTES!$C$14:$G$5000,2,FALSE))</f>
        <v/>
      </c>
      <c r="G6057" s="112" t="str">
        <f>IF(E6057="","",VLOOKUP(E6057,[1]PROJECTES!$C$14:$G$5000,4,FALSE))</f>
        <v/>
      </c>
      <c r="H6057" s="95"/>
      <c r="I6057" s="113" t="str">
        <f>IF(H6057="","",VLOOKUP(H6057,BD!B$2:C$16,2,FALSE))</f>
        <v/>
      </c>
      <c r="J6057" s="114"/>
      <c r="K6057" s="115" t="str">
        <f t="shared" si="302"/>
        <v/>
      </c>
      <c r="L6057" s="116" t="str">
        <f t="shared" ca="1" si="303"/>
        <v>-</v>
      </c>
      <c r="M6057" s="111" t="str">
        <f>IF(E6057="","",VLOOKUP(E6057,[1]PROJECTES!$C$14:$Z$5000,21,FALSE))</f>
        <v/>
      </c>
      <c r="N6057" s="117"/>
      <c r="O6057" s="118" t="s">
        <v>222</v>
      </c>
      <c r="P6057" s="119"/>
      <c r="Q6057" s="84"/>
      <c r="R6057" s="125"/>
      <c r="S6057" s="165"/>
      <c r="T6057" s="167"/>
    </row>
    <row r="6058" spans="1:20" s="121" customFormat="1" ht="20.100000000000001" customHeight="1" x14ac:dyDescent="0.3">
      <c r="A6058" s="80"/>
      <c r="B6058" s="110" t="str">
        <f>IF(E6058="","",VLOOKUP(E6058,[1]PROJECTES!$C$14:$G$5000,2,FALSE))</f>
        <v/>
      </c>
      <c r="C6058" s="80"/>
      <c r="D6058" s="283" t="str">
        <f>IF(E6058="","",VLOOKUP(E6058,[1]PROJECTES!$C$14:$G$5000,5,FALSE))</f>
        <v/>
      </c>
      <c r="E6058" s="79"/>
      <c r="F6058" s="110" t="str">
        <f>IF(I6058="","",VLOOKUP(I6058,[1]PROJECTES!$C$14:$G$5000,2,FALSE))</f>
        <v/>
      </c>
      <c r="G6058" s="112" t="str">
        <f>IF(E6058="","",VLOOKUP(E6058,[1]PROJECTES!$C$14:$G$5000,4,FALSE))</f>
        <v/>
      </c>
      <c r="H6058" s="95"/>
      <c r="I6058" s="113" t="str">
        <f>IF(H6058="","",VLOOKUP(H6058,BD!B$2:C$16,2,FALSE))</f>
        <v/>
      </c>
      <c r="J6058" s="114"/>
      <c r="K6058" s="115" t="str">
        <f t="shared" si="302"/>
        <v/>
      </c>
      <c r="L6058" s="116" t="str">
        <f t="shared" ca="1" si="303"/>
        <v>-</v>
      </c>
      <c r="M6058" s="111" t="str">
        <f>IF(E6058="","",VLOOKUP(E6058,[1]PROJECTES!$C$14:$Z$5000,21,FALSE))</f>
        <v/>
      </c>
      <c r="N6058" s="117"/>
      <c r="O6058" s="118" t="s">
        <v>222</v>
      </c>
      <c r="P6058" s="119"/>
      <c r="Q6058" s="84"/>
      <c r="R6058" s="125"/>
      <c r="S6058" s="165"/>
      <c r="T6058" s="167"/>
    </row>
    <row r="6059" spans="1:20" s="121" customFormat="1" ht="20.100000000000001" customHeight="1" x14ac:dyDescent="0.3">
      <c r="A6059" s="80"/>
      <c r="B6059" s="110" t="str">
        <f>IF(E6059="","",VLOOKUP(E6059,[1]PROJECTES!$C$14:$G$5000,2,FALSE))</f>
        <v/>
      </c>
      <c r="C6059" s="80"/>
      <c r="D6059" s="283" t="str">
        <f>IF(E6059="","",VLOOKUP(E6059,[1]PROJECTES!$C$14:$G$5000,5,FALSE))</f>
        <v/>
      </c>
      <c r="E6059" s="79"/>
      <c r="F6059" s="110" t="str">
        <f>IF(I6059="","",VLOOKUP(I6059,[1]PROJECTES!$C$14:$G$5000,2,FALSE))</f>
        <v/>
      </c>
      <c r="G6059" s="112" t="str">
        <f>IF(E6059="","",VLOOKUP(E6059,[1]PROJECTES!$C$14:$G$5000,4,FALSE))</f>
        <v/>
      </c>
      <c r="H6059" s="95"/>
      <c r="I6059" s="113" t="str">
        <f>IF(H6059="","",VLOOKUP(H6059,BD!B$2:C$16,2,FALSE))</f>
        <v/>
      </c>
      <c r="J6059" s="114"/>
      <c r="K6059" s="115" t="str">
        <f t="shared" si="302"/>
        <v/>
      </c>
      <c r="L6059" s="116" t="str">
        <f t="shared" ca="1" si="303"/>
        <v>-</v>
      </c>
      <c r="M6059" s="111" t="str">
        <f>IF(E6059="","",VLOOKUP(E6059,[1]PROJECTES!$C$14:$Z$5000,21,FALSE))</f>
        <v/>
      </c>
      <c r="N6059" s="117"/>
      <c r="O6059" s="118" t="s">
        <v>222</v>
      </c>
      <c r="P6059" s="119"/>
      <c r="Q6059" s="84"/>
      <c r="R6059" s="125"/>
      <c r="S6059" s="165"/>
      <c r="T6059" s="167"/>
    </row>
    <row r="6060" spans="1:20" s="121" customFormat="1" ht="20.100000000000001" customHeight="1" x14ac:dyDescent="0.3">
      <c r="A6060" s="80"/>
      <c r="B6060" s="110" t="str">
        <f>IF(E6060="","",VLOOKUP(E6060,[1]PROJECTES!$C$14:$G$5000,2,FALSE))</f>
        <v/>
      </c>
      <c r="C6060" s="80"/>
      <c r="D6060" s="283" t="str">
        <f>IF(E6060="","",VLOOKUP(E6060,[1]PROJECTES!$C$14:$G$5000,5,FALSE))</f>
        <v/>
      </c>
      <c r="E6060" s="79"/>
      <c r="F6060" s="110" t="str">
        <f>IF(I6060="","",VLOOKUP(I6060,[1]PROJECTES!$C$14:$G$5000,2,FALSE))</f>
        <v/>
      </c>
      <c r="G6060" s="112" t="str">
        <f>IF(E6060="","",VLOOKUP(E6060,[1]PROJECTES!$C$14:$G$5000,4,FALSE))</f>
        <v/>
      </c>
      <c r="H6060" s="95"/>
      <c r="I6060" s="113" t="str">
        <f>IF(H6060="","",VLOOKUP(H6060,BD!B$2:C$16,2,FALSE))</f>
        <v/>
      </c>
      <c r="J6060" s="114"/>
      <c r="K6060" s="115" t="str">
        <f t="shared" si="302"/>
        <v/>
      </c>
      <c r="L6060" s="116" t="str">
        <f t="shared" ca="1" si="303"/>
        <v>-</v>
      </c>
      <c r="M6060" s="111" t="str">
        <f>IF(E6060="","",VLOOKUP(E6060,[1]PROJECTES!$C$14:$Z$5000,21,FALSE))</f>
        <v/>
      </c>
      <c r="N6060" s="117"/>
      <c r="O6060" s="118" t="s">
        <v>222</v>
      </c>
      <c r="P6060" s="119"/>
      <c r="Q6060" s="84"/>
      <c r="R6060" s="125"/>
      <c r="S6060" s="165"/>
      <c r="T6060" s="167"/>
    </row>
    <row r="6061" spans="1:20" s="121" customFormat="1" ht="20.100000000000001" customHeight="1" x14ac:dyDescent="0.3">
      <c r="A6061" s="80"/>
      <c r="B6061" s="110" t="str">
        <f>IF(E6061="","",VLOOKUP(E6061,[1]PROJECTES!$C$14:$G$5000,2,FALSE))</f>
        <v/>
      </c>
      <c r="C6061" s="80"/>
      <c r="D6061" s="283" t="str">
        <f>IF(E6061="","",VLOOKUP(E6061,[1]PROJECTES!$C$14:$G$5000,5,FALSE))</f>
        <v/>
      </c>
      <c r="E6061" s="79"/>
      <c r="F6061" s="110" t="str">
        <f>IF(I6061="","",VLOOKUP(I6061,[1]PROJECTES!$C$14:$G$5000,2,FALSE))</f>
        <v/>
      </c>
      <c r="G6061" s="112" t="str">
        <f>IF(E6061="","",VLOOKUP(E6061,[1]PROJECTES!$C$14:$G$5000,4,FALSE))</f>
        <v/>
      </c>
      <c r="H6061" s="95"/>
      <c r="I6061" s="113" t="str">
        <f>IF(H6061="","",VLOOKUP(H6061,BD!B$2:C$16,2,FALSE))</f>
        <v/>
      </c>
      <c r="J6061" s="114"/>
      <c r="K6061" s="115" t="str">
        <f t="shared" si="302"/>
        <v/>
      </c>
      <c r="L6061" s="116" t="str">
        <f t="shared" ca="1" si="303"/>
        <v>-</v>
      </c>
      <c r="M6061" s="111" t="str">
        <f>IF(E6061="","",VLOOKUP(E6061,[1]PROJECTES!$C$14:$Z$5000,21,FALSE))</f>
        <v/>
      </c>
      <c r="N6061" s="117"/>
      <c r="O6061" s="118" t="s">
        <v>222</v>
      </c>
      <c r="P6061" s="119"/>
      <c r="Q6061" s="84"/>
      <c r="R6061" s="125"/>
      <c r="S6061" s="165"/>
      <c r="T6061" s="167"/>
    </row>
    <row r="6062" spans="1:20" s="121" customFormat="1" ht="20.100000000000001" customHeight="1" x14ac:dyDescent="0.3">
      <c r="A6062" s="80"/>
      <c r="B6062" s="110" t="str">
        <f>IF(E6062="","",VLOOKUP(E6062,[1]PROJECTES!$C$14:$G$5000,2,FALSE))</f>
        <v/>
      </c>
      <c r="C6062" s="80"/>
      <c r="D6062" s="283" t="str">
        <f>IF(E6062="","",VLOOKUP(E6062,[1]PROJECTES!$C$14:$G$5000,5,FALSE))</f>
        <v/>
      </c>
      <c r="E6062" s="79"/>
      <c r="F6062" s="110" t="str">
        <f>IF(I6062="","",VLOOKUP(I6062,[1]PROJECTES!$C$14:$G$5000,2,FALSE))</f>
        <v/>
      </c>
      <c r="G6062" s="112" t="str">
        <f>IF(E6062="","",VLOOKUP(E6062,[1]PROJECTES!$C$14:$G$5000,4,FALSE))</f>
        <v/>
      </c>
      <c r="H6062" s="95"/>
      <c r="I6062" s="113" t="str">
        <f>IF(H6062="","",VLOOKUP(H6062,BD!B$2:C$16,2,FALSE))</f>
        <v/>
      </c>
      <c r="J6062" s="114"/>
      <c r="K6062" s="115" t="str">
        <f t="shared" si="302"/>
        <v/>
      </c>
      <c r="L6062" s="116" t="str">
        <f t="shared" ca="1" si="303"/>
        <v>-</v>
      </c>
      <c r="M6062" s="111" t="str">
        <f>IF(E6062="","",VLOOKUP(E6062,[1]PROJECTES!$C$14:$Z$5000,21,FALSE))</f>
        <v/>
      </c>
      <c r="N6062" s="117"/>
      <c r="O6062" s="118" t="s">
        <v>222</v>
      </c>
      <c r="P6062" s="119"/>
      <c r="Q6062" s="84"/>
      <c r="R6062" s="125"/>
      <c r="S6062" s="165"/>
      <c r="T6062" s="167"/>
    </row>
    <row r="6063" spans="1:20" s="121" customFormat="1" ht="20.100000000000001" customHeight="1" x14ac:dyDescent="0.3">
      <c r="A6063" s="80"/>
      <c r="B6063" s="110" t="str">
        <f>IF(E6063="","",VLOOKUP(E6063,[1]PROJECTES!$C$14:$G$5000,2,FALSE))</f>
        <v/>
      </c>
      <c r="C6063" s="80"/>
      <c r="D6063" s="283" t="str">
        <f>IF(E6063="","",VLOOKUP(E6063,[1]PROJECTES!$C$14:$G$5000,5,FALSE))</f>
        <v/>
      </c>
      <c r="E6063" s="79"/>
      <c r="F6063" s="110" t="str">
        <f>IF(I6063="","",VLOOKUP(I6063,[1]PROJECTES!$C$14:$G$5000,2,FALSE))</f>
        <v/>
      </c>
      <c r="G6063" s="112" t="str">
        <f>IF(E6063="","",VLOOKUP(E6063,[1]PROJECTES!$C$14:$G$5000,4,FALSE))</f>
        <v/>
      </c>
      <c r="H6063" s="95"/>
      <c r="I6063" s="113" t="str">
        <f>IF(H6063="","",VLOOKUP(H6063,BD!B$2:C$16,2,FALSE))</f>
        <v/>
      </c>
      <c r="J6063" s="114"/>
      <c r="K6063" s="115" t="str">
        <f t="shared" si="302"/>
        <v/>
      </c>
      <c r="L6063" s="116" t="str">
        <f t="shared" ca="1" si="303"/>
        <v>-</v>
      </c>
      <c r="M6063" s="111" t="str">
        <f>IF(E6063="","",VLOOKUP(E6063,[1]PROJECTES!$C$14:$Z$5000,21,FALSE))</f>
        <v/>
      </c>
      <c r="N6063" s="117"/>
      <c r="O6063" s="118" t="s">
        <v>222</v>
      </c>
      <c r="P6063" s="119"/>
      <c r="Q6063" s="84"/>
      <c r="R6063" s="125"/>
      <c r="S6063" s="165"/>
      <c r="T6063" s="167"/>
    </row>
    <row r="6064" spans="1:20" s="121" customFormat="1" ht="20.100000000000001" customHeight="1" x14ac:dyDescent="0.3">
      <c r="A6064" s="80"/>
      <c r="B6064" s="110" t="str">
        <f>IF(E6064="","",VLOOKUP(E6064,[1]PROJECTES!$C$14:$G$5000,2,FALSE))</f>
        <v/>
      </c>
      <c r="C6064" s="80"/>
      <c r="D6064" s="283" t="str">
        <f>IF(E6064="","",VLOOKUP(E6064,[1]PROJECTES!$C$14:$G$5000,5,FALSE))</f>
        <v/>
      </c>
      <c r="E6064" s="79"/>
      <c r="F6064" s="110" t="str">
        <f>IF(I6064="","",VLOOKUP(I6064,[1]PROJECTES!$C$14:$G$5000,2,FALSE))</f>
        <v/>
      </c>
      <c r="G6064" s="112" t="str">
        <f>IF(E6064="","",VLOOKUP(E6064,[1]PROJECTES!$C$14:$G$5000,4,FALSE))</f>
        <v/>
      </c>
      <c r="H6064" s="95"/>
      <c r="I6064" s="113" t="str">
        <f>IF(H6064="","",VLOOKUP(H6064,BD!B$2:C$16,2,FALSE))</f>
        <v/>
      </c>
      <c r="J6064" s="114"/>
      <c r="K6064" s="115" t="str">
        <f t="shared" si="302"/>
        <v/>
      </c>
      <c r="L6064" s="116" t="str">
        <f t="shared" ca="1" si="303"/>
        <v>-</v>
      </c>
      <c r="M6064" s="111" t="str">
        <f>IF(E6064="","",VLOOKUP(E6064,[1]PROJECTES!$C$14:$Z$5000,21,FALSE))</f>
        <v/>
      </c>
      <c r="N6064" s="117"/>
      <c r="O6064" s="118" t="s">
        <v>222</v>
      </c>
      <c r="P6064" s="119"/>
      <c r="Q6064" s="84"/>
      <c r="R6064" s="125"/>
      <c r="S6064" s="165"/>
      <c r="T6064" s="167"/>
    </row>
    <row r="6065" spans="1:20" s="121" customFormat="1" ht="20.100000000000001" customHeight="1" x14ac:dyDescent="0.3">
      <c r="A6065" s="80"/>
      <c r="B6065" s="110" t="str">
        <f>IF(E6065="","",VLOOKUP(E6065,[1]PROJECTES!$C$14:$G$5000,2,FALSE))</f>
        <v/>
      </c>
      <c r="C6065" s="80"/>
      <c r="D6065" s="283" t="str">
        <f>IF(E6065="","",VLOOKUP(E6065,[1]PROJECTES!$C$14:$G$5000,5,FALSE))</f>
        <v/>
      </c>
      <c r="E6065" s="79"/>
      <c r="F6065" s="110" t="str">
        <f>IF(I6065="","",VLOOKUP(I6065,[1]PROJECTES!$C$14:$G$5000,2,FALSE))</f>
        <v/>
      </c>
      <c r="G6065" s="112" t="str">
        <f>IF(E6065="","",VLOOKUP(E6065,[1]PROJECTES!$C$14:$G$5000,4,FALSE))</f>
        <v/>
      </c>
      <c r="H6065" s="95"/>
      <c r="I6065" s="113" t="str">
        <f>IF(H6065="","",VLOOKUP(H6065,BD!B$2:C$16,2,FALSE))</f>
        <v/>
      </c>
      <c r="J6065" s="114"/>
      <c r="K6065" s="115" t="str">
        <f t="shared" si="302"/>
        <v/>
      </c>
      <c r="L6065" s="116" t="str">
        <f t="shared" ca="1" si="303"/>
        <v>-</v>
      </c>
      <c r="M6065" s="111" t="str">
        <f>IF(E6065="","",VLOOKUP(E6065,[1]PROJECTES!$C$14:$Z$5000,21,FALSE))</f>
        <v/>
      </c>
      <c r="N6065" s="117"/>
      <c r="O6065" s="118" t="s">
        <v>222</v>
      </c>
      <c r="P6065" s="119"/>
      <c r="Q6065" s="84"/>
      <c r="R6065" s="125"/>
      <c r="S6065" s="165"/>
      <c r="T6065" s="167"/>
    </row>
    <row r="6066" spans="1:20" s="121" customFormat="1" ht="20.100000000000001" customHeight="1" x14ac:dyDescent="0.3">
      <c r="A6066" s="80"/>
      <c r="B6066" s="110" t="str">
        <f>IF(E6066="","",VLOOKUP(E6066,[1]PROJECTES!$C$14:$G$5000,2,FALSE))</f>
        <v/>
      </c>
      <c r="C6066" s="80"/>
      <c r="D6066" s="283" t="str">
        <f>IF(E6066="","",VLOOKUP(E6066,[1]PROJECTES!$C$14:$G$5000,5,FALSE))</f>
        <v/>
      </c>
      <c r="E6066" s="79"/>
      <c r="F6066" s="110" t="str">
        <f>IF(I6066="","",VLOOKUP(I6066,[1]PROJECTES!$C$14:$G$5000,2,FALSE))</f>
        <v/>
      </c>
      <c r="G6066" s="112" t="str">
        <f>IF(E6066="","",VLOOKUP(E6066,[1]PROJECTES!$C$14:$G$5000,4,FALSE))</f>
        <v/>
      </c>
      <c r="H6066" s="95"/>
      <c r="I6066" s="113" t="str">
        <f>IF(H6066="","",VLOOKUP(H6066,BD!B$2:C$16,2,FALSE))</f>
        <v/>
      </c>
      <c r="J6066" s="114"/>
      <c r="K6066" s="115" t="str">
        <f t="shared" si="302"/>
        <v/>
      </c>
      <c r="L6066" s="116" t="str">
        <f t="shared" ca="1" si="303"/>
        <v>-</v>
      </c>
      <c r="M6066" s="111" t="str">
        <f>IF(E6066="","",VLOOKUP(E6066,[1]PROJECTES!$C$14:$Z$5000,21,FALSE))</f>
        <v/>
      </c>
      <c r="N6066" s="117"/>
      <c r="O6066" s="118" t="s">
        <v>222</v>
      </c>
      <c r="P6066" s="119"/>
      <c r="Q6066" s="84"/>
      <c r="R6066" s="125"/>
      <c r="S6066" s="165"/>
      <c r="T6066" s="167"/>
    </row>
    <row r="6067" spans="1:20" s="121" customFormat="1" ht="20.100000000000001" customHeight="1" x14ac:dyDescent="0.3">
      <c r="A6067" s="80"/>
      <c r="B6067" s="110" t="str">
        <f>IF(E6067="","",VLOOKUP(E6067,[1]PROJECTES!$C$14:$G$5000,2,FALSE))</f>
        <v/>
      </c>
      <c r="C6067" s="80"/>
      <c r="D6067" s="283" t="str">
        <f>IF(E6067="","",VLOOKUP(E6067,[1]PROJECTES!$C$14:$G$5000,5,FALSE))</f>
        <v/>
      </c>
      <c r="E6067" s="79"/>
      <c r="F6067" s="110" t="str">
        <f>IF(I6067="","",VLOOKUP(I6067,[1]PROJECTES!$C$14:$G$5000,2,FALSE))</f>
        <v/>
      </c>
      <c r="G6067" s="112" t="str">
        <f>IF(E6067="","",VLOOKUP(E6067,[1]PROJECTES!$C$14:$G$5000,4,FALSE))</f>
        <v/>
      </c>
      <c r="H6067" s="95"/>
      <c r="I6067" s="113" t="str">
        <f>IF(H6067="","",VLOOKUP(H6067,BD!B$2:C$16,2,FALSE))</f>
        <v/>
      </c>
      <c r="J6067" s="114"/>
      <c r="K6067" s="115" t="str">
        <f t="shared" si="302"/>
        <v/>
      </c>
      <c r="L6067" s="116" t="str">
        <f t="shared" ca="1" si="303"/>
        <v>-</v>
      </c>
      <c r="M6067" s="111" t="str">
        <f>IF(E6067="","",VLOOKUP(E6067,[1]PROJECTES!$C$14:$Z$5000,21,FALSE))</f>
        <v/>
      </c>
      <c r="N6067" s="117"/>
      <c r="O6067" s="118" t="s">
        <v>222</v>
      </c>
      <c r="P6067" s="119"/>
      <c r="Q6067" s="84"/>
      <c r="R6067" s="125"/>
      <c r="S6067" s="165"/>
      <c r="T6067" s="167"/>
    </row>
    <row r="6068" spans="1:20" s="121" customFormat="1" ht="20.100000000000001" customHeight="1" x14ac:dyDescent="0.3">
      <c r="A6068" s="80"/>
      <c r="B6068" s="110" t="str">
        <f>IF(E6068="","",VLOOKUP(E6068,[1]PROJECTES!$C$14:$G$5000,2,FALSE))</f>
        <v/>
      </c>
      <c r="C6068" s="80"/>
      <c r="D6068" s="283" t="str">
        <f>IF(E6068="","",VLOOKUP(E6068,[1]PROJECTES!$C$14:$G$5000,5,FALSE))</f>
        <v/>
      </c>
      <c r="E6068" s="79"/>
      <c r="F6068" s="110" t="str">
        <f>IF(I6068="","",VLOOKUP(I6068,[1]PROJECTES!$C$14:$G$5000,2,FALSE))</f>
        <v/>
      </c>
      <c r="G6068" s="112" t="str">
        <f>IF(E6068="","",VLOOKUP(E6068,[1]PROJECTES!$C$14:$G$5000,4,FALSE))</f>
        <v/>
      </c>
      <c r="H6068" s="95"/>
      <c r="I6068" s="113" t="str">
        <f>IF(H6068="","",VLOOKUP(H6068,BD!B$2:C$16,2,FALSE))</f>
        <v/>
      </c>
      <c r="J6068" s="114"/>
      <c r="K6068" s="115" t="str">
        <f t="shared" si="302"/>
        <v/>
      </c>
      <c r="L6068" s="116" t="str">
        <f t="shared" ca="1" si="303"/>
        <v>-</v>
      </c>
      <c r="M6068" s="111" t="str">
        <f>IF(E6068="","",VLOOKUP(E6068,[1]PROJECTES!$C$14:$Z$5000,21,FALSE))</f>
        <v/>
      </c>
      <c r="N6068" s="117"/>
      <c r="O6068" s="118" t="s">
        <v>222</v>
      </c>
      <c r="P6068" s="119"/>
      <c r="Q6068" s="84"/>
      <c r="R6068" s="125"/>
      <c r="S6068" s="165"/>
      <c r="T6068" s="167"/>
    </row>
    <row r="6069" spans="1:20" s="121" customFormat="1" ht="20.100000000000001" customHeight="1" x14ac:dyDescent="0.3">
      <c r="A6069" s="80"/>
      <c r="B6069" s="110" t="str">
        <f>IF(E6069="","",VLOOKUP(E6069,[1]PROJECTES!$C$14:$G$5000,2,FALSE))</f>
        <v/>
      </c>
      <c r="C6069" s="80"/>
      <c r="D6069" s="283" t="str">
        <f>IF(E6069="","",VLOOKUP(E6069,[1]PROJECTES!$C$14:$G$5000,5,FALSE))</f>
        <v/>
      </c>
      <c r="E6069" s="79"/>
      <c r="F6069" s="110" t="str">
        <f>IF(I6069="","",VLOOKUP(I6069,[1]PROJECTES!$C$14:$G$5000,2,FALSE))</f>
        <v/>
      </c>
      <c r="G6069" s="112" t="str">
        <f>IF(E6069="","",VLOOKUP(E6069,[1]PROJECTES!$C$14:$G$5000,4,FALSE))</f>
        <v/>
      </c>
      <c r="H6069" s="95"/>
      <c r="I6069" s="113" t="str">
        <f>IF(H6069="","",VLOOKUP(H6069,BD!B$2:C$16,2,FALSE))</f>
        <v/>
      </c>
      <c r="J6069" s="114"/>
      <c r="K6069" s="115" t="str">
        <f t="shared" si="302"/>
        <v/>
      </c>
      <c r="L6069" s="116" t="str">
        <f t="shared" ca="1" si="303"/>
        <v>-</v>
      </c>
      <c r="M6069" s="111" t="str">
        <f>IF(E6069="","",VLOOKUP(E6069,[1]PROJECTES!$C$14:$Z$5000,21,FALSE))</f>
        <v/>
      </c>
      <c r="N6069" s="117"/>
      <c r="O6069" s="118" t="s">
        <v>222</v>
      </c>
      <c r="P6069" s="119"/>
      <c r="Q6069" s="84"/>
      <c r="R6069" s="125"/>
      <c r="S6069" s="165"/>
      <c r="T6069" s="167"/>
    </row>
    <row r="6070" spans="1:20" s="121" customFormat="1" ht="20.100000000000001" customHeight="1" x14ac:dyDescent="0.3">
      <c r="A6070" s="80"/>
      <c r="B6070" s="110" t="str">
        <f>IF(E6070="","",VLOOKUP(E6070,[1]PROJECTES!$C$14:$G$5000,2,FALSE))</f>
        <v/>
      </c>
      <c r="C6070" s="80"/>
      <c r="D6070" s="283" t="str">
        <f>IF(E6070="","",VLOOKUP(E6070,[1]PROJECTES!$C$14:$G$5000,5,FALSE))</f>
        <v/>
      </c>
      <c r="E6070" s="79"/>
      <c r="F6070" s="110" t="str">
        <f>IF(I6070="","",VLOOKUP(I6070,[1]PROJECTES!$C$14:$G$5000,2,FALSE))</f>
        <v/>
      </c>
      <c r="G6070" s="112" t="str">
        <f>IF(E6070="","",VLOOKUP(E6070,[1]PROJECTES!$C$14:$G$5000,4,FALSE))</f>
        <v/>
      </c>
      <c r="H6070" s="95"/>
      <c r="I6070" s="113" t="str">
        <f>IF(H6070="","",VLOOKUP(H6070,BD!B$2:C$16,2,FALSE))</f>
        <v/>
      </c>
      <c r="J6070" s="114"/>
      <c r="K6070" s="115" t="str">
        <f t="shared" si="302"/>
        <v/>
      </c>
      <c r="L6070" s="116" t="str">
        <f t="shared" ca="1" si="303"/>
        <v>-</v>
      </c>
      <c r="M6070" s="111" t="str">
        <f>IF(E6070="","",VLOOKUP(E6070,[1]PROJECTES!$C$14:$Z$5000,21,FALSE))</f>
        <v/>
      </c>
      <c r="N6070" s="117"/>
      <c r="O6070" s="118" t="s">
        <v>222</v>
      </c>
      <c r="P6070" s="119"/>
      <c r="Q6070" s="84"/>
      <c r="R6070" s="125"/>
      <c r="S6070" s="165"/>
      <c r="T6070" s="167"/>
    </row>
    <row r="6071" spans="1:20" s="121" customFormat="1" ht="20.100000000000001" customHeight="1" x14ac:dyDescent="0.3">
      <c r="A6071" s="80"/>
      <c r="B6071" s="110" t="str">
        <f>IF(E6071="","",VLOOKUP(E6071,[1]PROJECTES!$C$14:$G$5000,2,FALSE))</f>
        <v/>
      </c>
      <c r="C6071" s="80"/>
      <c r="D6071" s="283" t="str">
        <f>IF(E6071="","",VLOOKUP(E6071,[1]PROJECTES!$C$14:$G$5000,5,FALSE))</f>
        <v/>
      </c>
      <c r="E6071" s="79"/>
      <c r="F6071" s="110" t="str">
        <f>IF(I6071="","",VLOOKUP(I6071,[1]PROJECTES!$C$14:$G$5000,2,FALSE))</f>
        <v/>
      </c>
      <c r="G6071" s="112" t="str">
        <f>IF(E6071="","",VLOOKUP(E6071,[1]PROJECTES!$C$14:$G$5000,4,FALSE))</f>
        <v/>
      </c>
      <c r="H6071" s="95"/>
      <c r="I6071" s="113" t="str">
        <f>IF(H6071="","",VLOOKUP(H6071,BD!B$2:C$16,2,FALSE))</f>
        <v/>
      </c>
      <c r="J6071" s="114"/>
      <c r="K6071" s="115" t="str">
        <f t="shared" si="302"/>
        <v/>
      </c>
      <c r="L6071" s="116" t="str">
        <f t="shared" ca="1" si="303"/>
        <v>-</v>
      </c>
      <c r="M6071" s="111" t="str">
        <f>IF(E6071="","",VLOOKUP(E6071,[1]PROJECTES!$C$14:$Z$5000,21,FALSE))</f>
        <v/>
      </c>
      <c r="N6071" s="117"/>
      <c r="O6071" s="118" t="s">
        <v>222</v>
      </c>
      <c r="P6071" s="119"/>
      <c r="Q6071" s="84"/>
      <c r="R6071" s="125"/>
      <c r="S6071" s="165"/>
      <c r="T6071" s="167"/>
    </row>
    <row r="6072" spans="1:20" s="121" customFormat="1" ht="20.100000000000001" customHeight="1" x14ac:dyDescent="0.3">
      <c r="A6072" s="80"/>
      <c r="B6072" s="110" t="str">
        <f>IF(E6072="","",VLOOKUP(E6072,[1]PROJECTES!$C$14:$G$5000,2,FALSE))</f>
        <v/>
      </c>
      <c r="C6072" s="80"/>
      <c r="D6072" s="283" t="str">
        <f>IF(E6072="","",VLOOKUP(E6072,[1]PROJECTES!$C$14:$G$5000,5,FALSE))</f>
        <v/>
      </c>
      <c r="E6072" s="79"/>
      <c r="F6072" s="110" t="str">
        <f>IF(I6072="","",VLOOKUP(I6072,[1]PROJECTES!$C$14:$G$5000,2,FALSE))</f>
        <v/>
      </c>
      <c r="G6072" s="112" t="str">
        <f>IF(E6072="","",VLOOKUP(E6072,[1]PROJECTES!$C$14:$G$5000,4,FALSE))</f>
        <v/>
      </c>
      <c r="H6072" s="95"/>
      <c r="I6072" s="113" t="str">
        <f>IF(H6072="","",VLOOKUP(H6072,BD!B$2:C$16,2,FALSE))</f>
        <v/>
      </c>
      <c r="J6072" s="114"/>
      <c r="K6072" s="115" t="str">
        <f t="shared" si="302"/>
        <v/>
      </c>
      <c r="L6072" s="116" t="str">
        <f t="shared" ca="1" si="303"/>
        <v>-</v>
      </c>
      <c r="M6072" s="111" t="str">
        <f>IF(E6072="","",VLOOKUP(E6072,[1]PROJECTES!$C$14:$Z$5000,21,FALSE))</f>
        <v/>
      </c>
      <c r="N6072" s="117"/>
      <c r="O6072" s="118" t="s">
        <v>222</v>
      </c>
      <c r="P6072" s="119"/>
      <c r="Q6072" s="84"/>
      <c r="R6072" s="125"/>
      <c r="S6072" s="165"/>
      <c r="T6072" s="167"/>
    </row>
    <row r="6073" spans="1:20" s="121" customFormat="1" ht="20.100000000000001" customHeight="1" x14ac:dyDescent="0.3">
      <c r="A6073" s="80"/>
      <c r="B6073" s="110" t="str">
        <f>IF(E6073="","",VLOOKUP(E6073,[1]PROJECTES!$C$14:$G$5000,2,FALSE))</f>
        <v/>
      </c>
      <c r="C6073" s="80"/>
      <c r="D6073" s="283" t="str">
        <f>IF(E6073="","",VLOOKUP(E6073,[1]PROJECTES!$C$14:$G$5000,5,FALSE))</f>
        <v/>
      </c>
      <c r="E6073" s="79"/>
      <c r="F6073" s="110" t="str">
        <f>IF(I6073="","",VLOOKUP(I6073,[1]PROJECTES!$C$14:$G$5000,2,FALSE))</f>
        <v/>
      </c>
      <c r="G6073" s="112" t="str">
        <f>IF(E6073="","",VLOOKUP(E6073,[1]PROJECTES!$C$14:$G$5000,4,FALSE))</f>
        <v/>
      </c>
      <c r="H6073" s="95"/>
      <c r="I6073" s="113" t="str">
        <f>IF(H6073="","",VLOOKUP(H6073,BD!B$2:C$16,2,FALSE))</f>
        <v/>
      </c>
      <c r="J6073" s="114"/>
      <c r="K6073" s="115" t="str">
        <f t="shared" si="302"/>
        <v/>
      </c>
      <c r="L6073" s="116" t="str">
        <f t="shared" ca="1" si="303"/>
        <v>-</v>
      </c>
      <c r="M6073" s="111" t="str">
        <f>IF(E6073="","",VLOOKUP(E6073,[1]PROJECTES!$C$14:$Z$5000,21,FALSE))</f>
        <v/>
      </c>
      <c r="N6073" s="117"/>
      <c r="O6073" s="118" t="s">
        <v>222</v>
      </c>
      <c r="P6073" s="119"/>
      <c r="Q6073" s="84"/>
      <c r="R6073" s="125"/>
      <c r="S6073" s="165"/>
      <c r="T6073" s="167"/>
    </row>
    <row r="6074" spans="1:20" s="121" customFormat="1" ht="20.100000000000001" customHeight="1" x14ac:dyDescent="0.3">
      <c r="A6074" s="80"/>
      <c r="B6074" s="110" t="str">
        <f>IF(E6074="","",VLOOKUP(E6074,[1]PROJECTES!$C$14:$G$5000,2,FALSE))</f>
        <v/>
      </c>
      <c r="C6074" s="80"/>
      <c r="D6074" s="283" t="str">
        <f>IF(E6074="","",VLOOKUP(E6074,[1]PROJECTES!$C$14:$G$5000,5,FALSE))</f>
        <v/>
      </c>
      <c r="E6074" s="79"/>
      <c r="F6074" s="110" t="str">
        <f>IF(I6074="","",VLOOKUP(I6074,[1]PROJECTES!$C$14:$G$5000,2,FALSE))</f>
        <v/>
      </c>
      <c r="G6074" s="112" t="str">
        <f>IF(E6074="","",VLOOKUP(E6074,[1]PROJECTES!$C$14:$G$5000,4,FALSE))</f>
        <v/>
      </c>
      <c r="H6074" s="95"/>
      <c r="I6074" s="113" t="str">
        <f>IF(H6074="","",VLOOKUP(H6074,BD!B$2:C$16,2,FALSE))</f>
        <v/>
      </c>
      <c r="J6074" s="114"/>
      <c r="K6074" s="115" t="str">
        <f t="shared" si="302"/>
        <v/>
      </c>
      <c r="L6074" s="116" t="str">
        <f t="shared" ca="1" si="303"/>
        <v>-</v>
      </c>
      <c r="M6074" s="111" t="str">
        <f>IF(E6074="","",VLOOKUP(E6074,[1]PROJECTES!$C$14:$Z$5000,21,FALSE))</f>
        <v/>
      </c>
      <c r="N6074" s="117"/>
      <c r="O6074" s="118" t="s">
        <v>222</v>
      </c>
      <c r="P6074" s="119"/>
      <c r="Q6074" s="84"/>
      <c r="R6074" s="125"/>
      <c r="S6074" s="165"/>
      <c r="T6074" s="167"/>
    </row>
    <row r="6075" spans="1:20" s="121" customFormat="1" ht="20.100000000000001" customHeight="1" x14ac:dyDescent="0.3">
      <c r="A6075" s="80"/>
      <c r="B6075" s="110" t="str">
        <f>IF(E6075="","",VLOOKUP(E6075,[1]PROJECTES!$C$14:$G$5000,2,FALSE))</f>
        <v/>
      </c>
      <c r="C6075" s="80"/>
      <c r="D6075" s="283" t="str">
        <f>IF(E6075="","",VLOOKUP(E6075,[1]PROJECTES!$C$14:$G$5000,5,FALSE))</f>
        <v/>
      </c>
      <c r="E6075" s="79"/>
      <c r="F6075" s="110" t="str">
        <f>IF(I6075="","",VLOOKUP(I6075,[1]PROJECTES!$C$14:$G$5000,2,FALSE))</f>
        <v/>
      </c>
      <c r="G6075" s="112" t="str">
        <f>IF(E6075="","",VLOOKUP(E6075,[1]PROJECTES!$C$14:$G$5000,4,FALSE))</f>
        <v/>
      </c>
      <c r="H6075" s="95"/>
      <c r="I6075" s="113" t="str">
        <f>IF(H6075="","",VLOOKUP(H6075,BD!B$2:C$16,2,FALSE))</f>
        <v/>
      </c>
      <c r="J6075" s="114"/>
      <c r="K6075" s="115" t="str">
        <f t="shared" si="302"/>
        <v/>
      </c>
      <c r="L6075" s="116" t="str">
        <f t="shared" ca="1" si="303"/>
        <v>-</v>
      </c>
      <c r="M6075" s="111" t="str">
        <f>IF(E6075="","",VLOOKUP(E6075,[1]PROJECTES!$C$14:$Z$5000,21,FALSE))</f>
        <v/>
      </c>
      <c r="N6075" s="117"/>
      <c r="O6075" s="118" t="s">
        <v>222</v>
      </c>
      <c r="P6075" s="119"/>
      <c r="Q6075" s="84"/>
      <c r="R6075" s="125"/>
      <c r="S6075" s="165"/>
      <c r="T6075" s="167"/>
    </row>
    <row r="6076" spans="1:20" s="121" customFormat="1" ht="20.100000000000001" customHeight="1" x14ac:dyDescent="0.3">
      <c r="A6076" s="80"/>
      <c r="B6076" s="110" t="str">
        <f>IF(E6076="","",VLOOKUP(E6076,[1]PROJECTES!$C$14:$G$5000,2,FALSE))</f>
        <v/>
      </c>
      <c r="C6076" s="80"/>
      <c r="D6076" s="283" t="str">
        <f>IF(E6076="","",VLOOKUP(E6076,[1]PROJECTES!$C$14:$G$5000,5,FALSE))</f>
        <v/>
      </c>
      <c r="E6076" s="79"/>
      <c r="F6076" s="110" t="str">
        <f>IF(I6076="","",VLOOKUP(I6076,[1]PROJECTES!$C$14:$G$5000,2,FALSE))</f>
        <v/>
      </c>
      <c r="G6076" s="112" t="str">
        <f>IF(E6076="","",VLOOKUP(E6076,[1]PROJECTES!$C$14:$G$5000,4,FALSE))</f>
        <v/>
      </c>
      <c r="H6076" s="95"/>
      <c r="I6076" s="113" t="str">
        <f>IF(H6076="","",VLOOKUP(H6076,BD!B$2:C$16,2,FALSE))</f>
        <v/>
      </c>
      <c r="J6076" s="114"/>
      <c r="K6076" s="115" t="str">
        <f t="shared" si="302"/>
        <v/>
      </c>
      <c r="L6076" s="116" t="str">
        <f t="shared" ca="1" si="303"/>
        <v>-</v>
      </c>
      <c r="M6076" s="111" t="str">
        <f>IF(E6076="","",VLOOKUP(E6076,[1]PROJECTES!$C$14:$Z$5000,21,FALSE))</f>
        <v/>
      </c>
      <c r="N6076" s="117"/>
      <c r="O6076" s="118" t="s">
        <v>222</v>
      </c>
      <c r="P6076" s="119"/>
      <c r="Q6076" s="84"/>
      <c r="R6076" s="125"/>
      <c r="S6076" s="165"/>
      <c r="T6076" s="167"/>
    </row>
    <row r="6077" spans="1:20" s="121" customFormat="1" ht="20.100000000000001" customHeight="1" x14ac:dyDescent="0.3">
      <c r="A6077" s="80"/>
      <c r="B6077" s="110" t="str">
        <f>IF(E6077="","",VLOOKUP(E6077,[1]PROJECTES!$C$14:$G$5000,2,FALSE))</f>
        <v/>
      </c>
      <c r="C6077" s="80"/>
      <c r="D6077" s="283" t="str">
        <f>IF(E6077="","",VLOOKUP(E6077,[1]PROJECTES!$C$14:$G$5000,5,FALSE))</f>
        <v/>
      </c>
      <c r="E6077" s="79"/>
      <c r="F6077" s="110" t="str">
        <f>IF(I6077="","",VLOOKUP(I6077,[1]PROJECTES!$C$14:$G$5000,2,FALSE))</f>
        <v/>
      </c>
      <c r="G6077" s="112" t="str">
        <f>IF(E6077="","",VLOOKUP(E6077,[1]PROJECTES!$C$14:$G$5000,4,FALSE))</f>
        <v/>
      </c>
      <c r="H6077" s="95"/>
      <c r="I6077" s="113" t="str">
        <f>IF(H6077="","",VLOOKUP(H6077,BD!B$2:C$16,2,FALSE))</f>
        <v/>
      </c>
      <c r="J6077" s="114"/>
      <c r="K6077" s="115" t="str">
        <f t="shared" si="302"/>
        <v/>
      </c>
      <c r="L6077" s="116" t="str">
        <f t="shared" ca="1" si="303"/>
        <v>-</v>
      </c>
      <c r="M6077" s="111" t="str">
        <f>IF(E6077="","",VLOOKUP(E6077,[1]PROJECTES!$C$14:$Z$5000,21,FALSE))</f>
        <v/>
      </c>
      <c r="N6077" s="117"/>
      <c r="O6077" s="118" t="s">
        <v>222</v>
      </c>
      <c r="P6077" s="119"/>
      <c r="Q6077" s="84"/>
      <c r="R6077" s="125"/>
      <c r="S6077" s="165"/>
      <c r="T6077" s="167"/>
    </row>
    <row r="6078" spans="1:20" s="121" customFormat="1" ht="20.100000000000001" customHeight="1" x14ac:dyDescent="0.3">
      <c r="A6078" s="80"/>
      <c r="B6078" s="110" t="str">
        <f>IF(E6078="","",VLOOKUP(E6078,[1]PROJECTES!$C$14:$G$5000,2,FALSE))</f>
        <v/>
      </c>
      <c r="C6078" s="80"/>
      <c r="D6078" s="283" t="str">
        <f>IF(E6078="","",VLOOKUP(E6078,[1]PROJECTES!$C$14:$G$5000,5,FALSE))</f>
        <v/>
      </c>
      <c r="E6078" s="79"/>
      <c r="F6078" s="110" t="str">
        <f>IF(I6078="","",VLOOKUP(I6078,[1]PROJECTES!$C$14:$G$5000,2,FALSE))</f>
        <v/>
      </c>
      <c r="G6078" s="112" t="str">
        <f>IF(E6078="","",VLOOKUP(E6078,[1]PROJECTES!$C$14:$G$5000,4,FALSE))</f>
        <v/>
      </c>
      <c r="H6078" s="95"/>
      <c r="I6078" s="113" t="str">
        <f>IF(H6078="","",VLOOKUP(H6078,BD!B$2:C$16,2,FALSE))</f>
        <v/>
      </c>
      <c r="J6078" s="114"/>
      <c r="K6078" s="115" t="str">
        <f t="shared" si="302"/>
        <v/>
      </c>
      <c r="L6078" s="116" t="str">
        <f t="shared" ca="1" si="303"/>
        <v>-</v>
      </c>
      <c r="M6078" s="111" t="str">
        <f>IF(E6078="","",VLOOKUP(E6078,[1]PROJECTES!$C$14:$Z$5000,21,FALSE))</f>
        <v/>
      </c>
      <c r="N6078" s="117"/>
      <c r="O6078" s="118" t="s">
        <v>222</v>
      </c>
      <c r="P6078" s="119"/>
      <c r="Q6078" s="84"/>
      <c r="R6078" s="125"/>
      <c r="S6078" s="165"/>
      <c r="T6078" s="167"/>
    </row>
    <row r="6079" spans="1:20" s="121" customFormat="1" ht="20.100000000000001" customHeight="1" x14ac:dyDescent="0.3">
      <c r="A6079" s="80"/>
      <c r="B6079" s="110" t="str">
        <f>IF(E6079="","",VLOOKUP(E6079,[1]PROJECTES!$C$14:$G$5000,2,FALSE))</f>
        <v/>
      </c>
      <c r="C6079" s="80"/>
      <c r="D6079" s="283" t="str">
        <f>IF(E6079="","",VLOOKUP(E6079,[1]PROJECTES!$C$14:$G$5000,5,FALSE))</f>
        <v/>
      </c>
      <c r="E6079" s="79"/>
      <c r="F6079" s="110" t="str">
        <f>IF(I6079="","",VLOOKUP(I6079,[1]PROJECTES!$C$14:$G$5000,2,FALSE))</f>
        <v/>
      </c>
      <c r="G6079" s="112" t="str">
        <f>IF(E6079="","",VLOOKUP(E6079,[1]PROJECTES!$C$14:$G$5000,4,FALSE))</f>
        <v/>
      </c>
      <c r="H6079" s="95"/>
      <c r="I6079" s="113" t="str">
        <f>IF(H6079="","",VLOOKUP(H6079,BD!B$2:C$16,2,FALSE))</f>
        <v/>
      </c>
      <c r="J6079" s="114"/>
      <c r="K6079" s="115" t="str">
        <f t="shared" si="302"/>
        <v/>
      </c>
      <c r="L6079" s="116" t="str">
        <f t="shared" ca="1" si="303"/>
        <v>-</v>
      </c>
      <c r="M6079" s="111" t="str">
        <f>IF(E6079="","",VLOOKUP(E6079,[1]PROJECTES!$C$14:$Z$5000,21,FALSE))</f>
        <v/>
      </c>
      <c r="N6079" s="117"/>
      <c r="O6079" s="118" t="s">
        <v>222</v>
      </c>
      <c r="P6079" s="119"/>
      <c r="Q6079" s="84"/>
      <c r="R6079" s="125"/>
      <c r="S6079" s="165"/>
      <c r="T6079" s="167"/>
    </row>
    <row r="6080" spans="1:20" s="121" customFormat="1" ht="20.100000000000001" customHeight="1" x14ac:dyDescent="0.3">
      <c r="A6080" s="80"/>
      <c r="B6080" s="110" t="str">
        <f>IF(E6080="","",VLOOKUP(E6080,[1]PROJECTES!$C$14:$G$5000,2,FALSE))</f>
        <v/>
      </c>
      <c r="C6080" s="80"/>
      <c r="D6080" s="283" t="str">
        <f>IF(E6080="","",VLOOKUP(E6080,[1]PROJECTES!$C$14:$G$5000,5,FALSE))</f>
        <v/>
      </c>
      <c r="E6080" s="79"/>
      <c r="F6080" s="110" t="str">
        <f>IF(I6080="","",VLOOKUP(I6080,[1]PROJECTES!$C$14:$G$5000,2,FALSE))</f>
        <v/>
      </c>
      <c r="G6080" s="112" t="str">
        <f>IF(E6080="","",VLOOKUP(E6080,[1]PROJECTES!$C$14:$G$5000,4,FALSE))</f>
        <v/>
      </c>
      <c r="H6080" s="95"/>
      <c r="I6080" s="113" t="str">
        <f>IF(H6080="","",VLOOKUP(H6080,BD!B$2:C$16,2,FALSE))</f>
        <v/>
      </c>
      <c r="J6080" s="114"/>
      <c r="K6080" s="115" t="str">
        <f t="shared" si="302"/>
        <v/>
      </c>
      <c r="L6080" s="116" t="str">
        <f t="shared" ca="1" si="303"/>
        <v>-</v>
      </c>
      <c r="M6080" s="111" t="str">
        <f>IF(E6080="","",VLOOKUP(E6080,[1]PROJECTES!$C$14:$Z$5000,21,FALSE))</f>
        <v/>
      </c>
      <c r="N6080" s="117"/>
      <c r="O6080" s="118" t="s">
        <v>222</v>
      </c>
      <c r="P6080" s="119"/>
      <c r="Q6080" s="84"/>
      <c r="R6080" s="125"/>
      <c r="S6080" s="165"/>
      <c r="T6080" s="167"/>
    </row>
    <row r="6081" spans="1:20" s="121" customFormat="1" ht="20.100000000000001" customHeight="1" x14ac:dyDescent="0.3">
      <c r="A6081" s="80"/>
      <c r="B6081" s="110" t="str">
        <f>IF(E6081="","",VLOOKUP(E6081,[1]PROJECTES!$C$14:$G$5000,2,FALSE))</f>
        <v/>
      </c>
      <c r="C6081" s="80"/>
      <c r="D6081" s="283" t="str">
        <f>IF(E6081="","",VLOOKUP(E6081,[1]PROJECTES!$C$14:$G$5000,5,FALSE))</f>
        <v/>
      </c>
      <c r="E6081" s="79"/>
      <c r="F6081" s="110" t="str">
        <f>IF(I6081="","",VLOOKUP(I6081,[1]PROJECTES!$C$14:$G$5000,2,FALSE))</f>
        <v/>
      </c>
      <c r="G6081" s="112" t="str">
        <f>IF(E6081="","",VLOOKUP(E6081,[1]PROJECTES!$C$14:$G$5000,4,FALSE))</f>
        <v/>
      </c>
      <c r="H6081" s="95"/>
      <c r="I6081" s="113" t="str">
        <f>IF(H6081="","",VLOOKUP(H6081,BD!B$2:C$16,2,FALSE))</f>
        <v/>
      </c>
      <c r="J6081" s="114"/>
      <c r="K6081" s="115" t="str">
        <f t="shared" si="302"/>
        <v/>
      </c>
      <c r="L6081" s="116" t="str">
        <f t="shared" ca="1" si="303"/>
        <v>-</v>
      </c>
      <c r="M6081" s="111" t="str">
        <f>IF(E6081="","",VLOOKUP(E6081,[1]PROJECTES!$C$14:$Z$5000,21,FALSE))</f>
        <v/>
      </c>
      <c r="N6081" s="117"/>
      <c r="O6081" s="118" t="s">
        <v>222</v>
      </c>
      <c r="P6081" s="119"/>
      <c r="Q6081" s="84"/>
      <c r="R6081" s="125"/>
      <c r="S6081" s="165"/>
      <c r="T6081" s="167"/>
    </row>
    <row r="6082" spans="1:20" s="121" customFormat="1" ht="20.100000000000001" customHeight="1" x14ac:dyDescent="0.3">
      <c r="A6082" s="80"/>
      <c r="B6082" s="110" t="str">
        <f>IF(E6082="","",VLOOKUP(E6082,[1]PROJECTES!$C$14:$G$5000,2,FALSE))</f>
        <v/>
      </c>
      <c r="C6082" s="80"/>
      <c r="D6082" s="283" t="str">
        <f>IF(E6082="","",VLOOKUP(E6082,[1]PROJECTES!$C$14:$G$5000,5,FALSE))</f>
        <v/>
      </c>
      <c r="E6082" s="79"/>
      <c r="F6082" s="110" t="str">
        <f>IF(I6082="","",VLOOKUP(I6082,[1]PROJECTES!$C$14:$G$5000,2,FALSE))</f>
        <v/>
      </c>
      <c r="G6082" s="112" t="str">
        <f>IF(E6082="","",VLOOKUP(E6082,[1]PROJECTES!$C$14:$G$5000,4,FALSE))</f>
        <v/>
      </c>
      <c r="H6082" s="95"/>
      <c r="I6082" s="113" t="str">
        <f>IF(H6082="","",VLOOKUP(H6082,BD!B$2:C$16,2,FALSE))</f>
        <v/>
      </c>
      <c r="J6082" s="114"/>
      <c r="K6082" s="115" t="str">
        <f t="shared" si="302"/>
        <v/>
      </c>
      <c r="L6082" s="116" t="str">
        <f t="shared" ca="1" si="303"/>
        <v>-</v>
      </c>
      <c r="M6082" s="111" t="str">
        <f>IF(E6082="","",VLOOKUP(E6082,[1]PROJECTES!$C$14:$Z$5000,21,FALSE))</f>
        <v/>
      </c>
      <c r="N6082" s="117"/>
      <c r="O6082" s="118" t="s">
        <v>222</v>
      </c>
      <c r="P6082" s="119"/>
      <c r="Q6082" s="84"/>
      <c r="R6082" s="125"/>
      <c r="S6082" s="165"/>
      <c r="T6082" s="167"/>
    </row>
    <row r="6083" spans="1:20" s="121" customFormat="1" ht="20.100000000000001" customHeight="1" x14ac:dyDescent="0.3">
      <c r="A6083" s="80"/>
      <c r="B6083" s="110" t="str">
        <f>IF(E6083="","",VLOOKUP(E6083,[1]PROJECTES!$C$14:$G$5000,2,FALSE))</f>
        <v/>
      </c>
      <c r="C6083" s="80"/>
      <c r="D6083" s="283" t="str">
        <f>IF(E6083="","",VLOOKUP(E6083,[1]PROJECTES!$C$14:$G$5000,5,FALSE))</f>
        <v/>
      </c>
      <c r="E6083" s="79"/>
      <c r="F6083" s="110" t="str">
        <f>IF(I6083="","",VLOOKUP(I6083,[1]PROJECTES!$C$14:$G$5000,2,FALSE))</f>
        <v/>
      </c>
      <c r="G6083" s="112" t="str">
        <f>IF(E6083="","",VLOOKUP(E6083,[1]PROJECTES!$C$14:$G$5000,4,FALSE))</f>
        <v/>
      </c>
      <c r="H6083" s="95"/>
      <c r="I6083" s="113" t="str">
        <f>IF(H6083="","",VLOOKUP(H6083,BD!B$2:C$16,2,FALSE))</f>
        <v/>
      </c>
      <c r="J6083" s="114"/>
      <c r="K6083" s="115" t="str">
        <f t="shared" si="302"/>
        <v/>
      </c>
      <c r="L6083" s="116" t="str">
        <f t="shared" ca="1" si="303"/>
        <v>-</v>
      </c>
      <c r="M6083" s="111" t="str">
        <f>IF(E6083="","",VLOOKUP(E6083,[1]PROJECTES!$C$14:$Z$5000,21,FALSE))</f>
        <v/>
      </c>
      <c r="N6083" s="117"/>
      <c r="O6083" s="118" t="s">
        <v>222</v>
      </c>
      <c r="P6083" s="119"/>
      <c r="Q6083" s="84"/>
      <c r="R6083" s="125"/>
      <c r="S6083" s="165"/>
      <c r="T6083" s="167"/>
    </row>
    <row r="6084" spans="1:20" s="121" customFormat="1" ht="20.100000000000001" customHeight="1" x14ac:dyDescent="0.3">
      <c r="A6084" s="80"/>
      <c r="B6084" s="110" t="str">
        <f>IF(E6084="","",VLOOKUP(E6084,[1]PROJECTES!$C$14:$G$5000,2,FALSE))</f>
        <v/>
      </c>
      <c r="C6084" s="80"/>
      <c r="D6084" s="283" t="str">
        <f>IF(E6084="","",VLOOKUP(E6084,[1]PROJECTES!$C$14:$G$5000,5,FALSE))</f>
        <v/>
      </c>
      <c r="E6084" s="79"/>
      <c r="F6084" s="110" t="str">
        <f>IF(I6084="","",VLOOKUP(I6084,[1]PROJECTES!$C$14:$G$5000,2,FALSE))</f>
        <v/>
      </c>
      <c r="G6084" s="112" t="str">
        <f>IF(E6084="","",VLOOKUP(E6084,[1]PROJECTES!$C$14:$G$5000,4,FALSE))</f>
        <v/>
      </c>
      <c r="H6084" s="95"/>
      <c r="I6084" s="113" t="str">
        <f>IF(H6084="","",VLOOKUP(H6084,BD!B$2:C$16,2,FALSE))</f>
        <v/>
      </c>
      <c r="J6084" s="114"/>
      <c r="K6084" s="115" t="str">
        <f t="shared" si="302"/>
        <v/>
      </c>
      <c r="L6084" s="116" t="str">
        <f t="shared" ca="1" si="303"/>
        <v>-</v>
      </c>
      <c r="M6084" s="111" t="str">
        <f>IF(E6084="","",VLOOKUP(E6084,[1]PROJECTES!$C$14:$Z$5000,21,FALSE))</f>
        <v/>
      </c>
      <c r="N6084" s="117"/>
      <c r="O6084" s="118" t="s">
        <v>222</v>
      </c>
      <c r="P6084" s="119"/>
      <c r="Q6084" s="84"/>
      <c r="R6084" s="125"/>
      <c r="S6084" s="165"/>
      <c r="T6084" s="167"/>
    </row>
    <row r="6085" spans="1:20" s="121" customFormat="1" ht="20.100000000000001" customHeight="1" x14ac:dyDescent="0.3">
      <c r="A6085" s="80"/>
      <c r="B6085" s="110" t="str">
        <f>IF(E6085="","",VLOOKUP(E6085,[1]PROJECTES!$C$14:$G$5000,2,FALSE))</f>
        <v/>
      </c>
      <c r="C6085" s="80"/>
      <c r="D6085" s="283" t="str">
        <f>IF(E6085="","",VLOOKUP(E6085,[1]PROJECTES!$C$14:$G$5000,5,FALSE))</f>
        <v/>
      </c>
      <c r="E6085" s="79"/>
      <c r="F6085" s="110" t="str">
        <f>IF(I6085="","",VLOOKUP(I6085,[1]PROJECTES!$C$14:$G$5000,2,FALSE))</f>
        <v/>
      </c>
      <c r="G6085" s="112" t="str">
        <f>IF(E6085="","",VLOOKUP(E6085,[1]PROJECTES!$C$14:$G$5000,4,FALSE))</f>
        <v/>
      </c>
      <c r="H6085" s="95"/>
      <c r="I6085" s="113" t="str">
        <f>IF(H6085="","",VLOOKUP(H6085,BD!B$2:C$16,2,FALSE))</f>
        <v/>
      </c>
      <c r="J6085" s="114"/>
      <c r="K6085" s="115" t="str">
        <f t="shared" si="302"/>
        <v/>
      </c>
      <c r="L6085" s="116" t="str">
        <f t="shared" ca="1" si="303"/>
        <v>-</v>
      </c>
      <c r="M6085" s="111" t="str">
        <f>IF(E6085="","",VLOOKUP(E6085,[1]PROJECTES!$C$14:$Z$5000,21,FALSE))</f>
        <v/>
      </c>
      <c r="N6085" s="117"/>
      <c r="O6085" s="118" t="s">
        <v>222</v>
      </c>
      <c r="P6085" s="119"/>
      <c r="Q6085" s="84"/>
      <c r="R6085" s="125"/>
      <c r="S6085" s="165"/>
      <c r="T6085" s="167"/>
    </row>
    <row r="6086" spans="1:20" s="121" customFormat="1" ht="20.100000000000001" customHeight="1" x14ac:dyDescent="0.3">
      <c r="A6086" s="80"/>
      <c r="B6086" s="110" t="str">
        <f>IF(E6086="","",VLOOKUP(E6086,[1]PROJECTES!$C$14:$G$5000,2,FALSE))</f>
        <v/>
      </c>
      <c r="C6086" s="80"/>
      <c r="D6086" s="283" t="str">
        <f>IF(E6086="","",VLOOKUP(E6086,[1]PROJECTES!$C$14:$G$5000,5,FALSE))</f>
        <v/>
      </c>
      <c r="E6086" s="79"/>
      <c r="F6086" s="110" t="str">
        <f>IF(I6086="","",VLOOKUP(I6086,[1]PROJECTES!$C$14:$G$5000,2,FALSE))</f>
        <v/>
      </c>
      <c r="G6086" s="112" t="str">
        <f>IF(E6086="","",VLOOKUP(E6086,[1]PROJECTES!$C$14:$G$5000,4,FALSE))</f>
        <v/>
      </c>
      <c r="H6086" s="95"/>
      <c r="I6086" s="113" t="str">
        <f>IF(H6086="","",VLOOKUP(H6086,BD!B$2:C$16,2,FALSE))</f>
        <v/>
      </c>
      <c r="J6086" s="114"/>
      <c r="K6086" s="115" t="str">
        <f t="shared" si="302"/>
        <v/>
      </c>
      <c r="L6086" s="116" t="str">
        <f t="shared" ca="1" si="303"/>
        <v>-</v>
      </c>
      <c r="M6086" s="111" t="str">
        <f>IF(E6086="","",VLOOKUP(E6086,[1]PROJECTES!$C$14:$Z$5000,21,FALSE))</f>
        <v/>
      </c>
      <c r="N6086" s="117"/>
      <c r="O6086" s="118" t="s">
        <v>222</v>
      </c>
      <c r="P6086" s="119"/>
      <c r="Q6086" s="84"/>
      <c r="R6086" s="125"/>
      <c r="S6086" s="165"/>
      <c r="T6086" s="167"/>
    </row>
    <row r="6087" spans="1:20" s="121" customFormat="1" ht="20.100000000000001" customHeight="1" x14ac:dyDescent="0.3">
      <c r="A6087" s="80"/>
      <c r="B6087" s="110" t="str">
        <f>IF(E6087="","",VLOOKUP(E6087,[1]PROJECTES!$C$14:$G$5000,2,FALSE))</f>
        <v/>
      </c>
      <c r="C6087" s="80"/>
      <c r="D6087" s="283" t="str">
        <f>IF(E6087="","",VLOOKUP(E6087,[1]PROJECTES!$C$14:$G$5000,5,FALSE))</f>
        <v/>
      </c>
      <c r="E6087" s="79"/>
      <c r="F6087" s="110" t="str">
        <f>IF(I6087="","",VLOOKUP(I6087,[1]PROJECTES!$C$14:$G$5000,2,FALSE))</f>
        <v/>
      </c>
      <c r="G6087" s="112" t="str">
        <f>IF(E6087="","",VLOOKUP(E6087,[1]PROJECTES!$C$14:$G$5000,4,FALSE))</f>
        <v/>
      </c>
      <c r="H6087" s="95"/>
      <c r="I6087" s="113" t="str">
        <f>IF(H6087="","",VLOOKUP(H6087,BD!B$2:C$16,2,FALSE))</f>
        <v/>
      </c>
      <c r="J6087" s="114"/>
      <c r="K6087" s="115" t="str">
        <f t="shared" si="302"/>
        <v/>
      </c>
      <c r="L6087" s="116" t="str">
        <f t="shared" ca="1" si="303"/>
        <v>-</v>
      </c>
      <c r="M6087" s="111" t="str">
        <f>IF(E6087="","",VLOOKUP(E6087,[1]PROJECTES!$C$14:$Z$5000,21,FALSE))</f>
        <v/>
      </c>
      <c r="N6087" s="117"/>
      <c r="O6087" s="118" t="s">
        <v>222</v>
      </c>
      <c r="P6087" s="119"/>
      <c r="Q6087" s="84"/>
      <c r="R6087" s="125"/>
      <c r="S6087" s="165"/>
      <c r="T6087" s="167"/>
    </row>
    <row r="6088" spans="1:20" s="121" customFormat="1" ht="20.100000000000001" customHeight="1" x14ac:dyDescent="0.3">
      <c r="A6088" s="80"/>
      <c r="B6088" s="110" t="str">
        <f>IF(E6088="","",VLOOKUP(E6088,[1]PROJECTES!$C$14:$G$5000,2,FALSE))</f>
        <v/>
      </c>
      <c r="C6088" s="80"/>
      <c r="D6088" s="283" t="str">
        <f>IF(E6088="","",VLOOKUP(E6088,[1]PROJECTES!$C$14:$G$5000,5,FALSE))</f>
        <v/>
      </c>
      <c r="E6088" s="79"/>
      <c r="F6088" s="110" t="str">
        <f>IF(I6088="","",VLOOKUP(I6088,[1]PROJECTES!$C$14:$G$5000,2,FALSE))</f>
        <v/>
      </c>
      <c r="G6088" s="112" t="str">
        <f>IF(E6088="","",VLOOKUP(E6088,[1]PROJECTES!$C$14:$G$5000,4,FALSE))</f>
        <v/>
      </c>
      <c r="H6088" s="95"/>
      <c r="I6088" s="113" t="str">
        <f>IF(H6088="","",VLOOKUP(H6088,BD!B$2:C$16,2,FALSE))</f>
        <v/>
      </c>
      <c r="J6088" s="114"/>
      <c r="K6088" s="115" t="str">
        <f t="shared" si="302"/>
        <v/>
      </c>
      <c r="L6088" s="116" t="str">
        <f t="shared" ca="1" si="303"/>
        <v>-</v>
      </c>
      <c r="M6088" s="111" t="str">
        <f>IF(E6088="","",VLOOKUP(E6088,[1]PROJECTES!$C$14:$Z$5000,21,FALSE))</f>
        <v/>
      </c>
      <c r="N6088" s="117"/>
      <c r="O6088" s="118" t="s">
        <v>222</v>
      </c>
      <c r="P6088" s="119"/>
      <c r="Q6088" s="84"/>
      <c r="R6088" s="125"/>
      <c r="S6088" s="165"/>
      <c r="T6088" s="167"/>
    </row>
    <row r="6089" spans="1:20" s="121" customFormat="1" ht="20.100000000000001" customHeight="1" x14ac:dyDescent="0.3">
      <c r="A6089" s="80"/>
      <c r="B6089" s="110" t="str">
        <f>IF(E6089="","",VLOOKUP(E6089,[1]PROJECTES!$C$14:$G$5000,2,FALSE))</f>
        <v/>
      </c>
      <c r="C6089" s="80"/>
      <c r="D6089" s="283" t="str">
        <f>IF(E6089="","",VLOOKUP(E6089,[1]PROJECTES!$C$14:$G$5000,5,FALSE))</f>
        <v/>
      </c>
      <c r="E6089" s="79"/>
      <c r="F6089" s="110" t="str">
        <f>IF(I6089="","",VLOOKUP(I6089,[1]PROJECTES!$C$14:$G$5000,2,FALSE))</f>
        <v/>
      </c>
      <c r="G6089" s="112" t="str">
        <f>IF(E6089="","",VLOOKUP(E6089,[1]PROJECTES!$C$14:$G$5000,4,FALSE))</f>
        <v/>
      </c>
      <c r="H6089" s="95"/>
      <c r="I6089" s="113" t="str">
        <f>IF(H6089="","",VLOOKUP(H6089,BD!B$2:C$16,2,FALSE))</f>
        <v/>
      </c>
      <c r="J6089" s="114"/>
      <c r="K6089" s="115" t="str">
        <f t="shared" ref="K6089:K6152" si="304">IF(J6089="","",WEEKNUM(J6089,2)-0)</f>
        <v/>
      </c>
      <c r="L6089" s="116" t="str">
        <f t="shared" ca="1" si="303"/>
        <v>-</v>
      </c>
      <c r="M6089" s="111" t="str">
        <f>IF(E6089="","",VLOOKUP(E6089,[1]PROJECTES!$C$14:$Z$5000,21,FALSE))</f>
        <v/>
      </c>
      <c r="N6089" s="117"/>
      <c r="O6089" s="118" t="s">
        <v>222</v>
      </c>
      <c r="P6089" s="119"/>
      <c r="Q6089" s="84"/>
      <c r="R6089" s="125"/>
      <c r="S6089" s="165"/>
      <c r="T6089" s="167"/>
    </row>
    <row r="6090" spans="1:20" s="121" customFormat="1" ht="20.100000000000001" customHeight="1" x14ac:dyDescent="0.3">
      <c r="A6090" s="80"/>
      <c r="B6090" s="110" t="str">
        <f>IF(E6090="","",VLOOKUP(E6090,[1]PROJECTES!$C$14:$G$5000,2,FALSE))</f>
        <v/>
      </c>
      <c r="C6090" s="80"/>
      <c r="D6090" s="283" t="str">
        <f>IF(E6090="","",VLOOKUP(E6090,[1]PROJECTES!$C$14:$G$5000,5,FALSE))</f>
        <v/>
      </c>
      <c r="E6090" s="79"/>
      <c r="F6090" s="110" t="str">
        <f>IF(I6090="","",VLOOKUP(I6090,[1]PROJECTES!$C$14:$G$5000,2,FALSE))</f>
        <v/>
      </c>
      <c r="G6090" s="112" t="str">
        <f>IF(E6090="","",VLOOKUP(E6090,[1]PROJECTES!$C$14:$G$5000,4,FALSE))</f>
        <v/>
      </c>
      <c r="H6090" s="95"/>
      <c r="I6090" s="113" t="str">
        <f>IF(H6090="","",VLOOKUP(H6090,BD!B$2:C$16,2,FALSE))</f>
        <v/>
      </c>
      <c r="J6090" s="114"/>
      <c r="K6090" s="115" t="str">
        <f t="shared" si="304"/>
        <v/>
      </c>
      <c r="L6090" s="116" t="str">
        <f t="shared" ref="L6090:L6153" ca="1" si="305">IF(M6090="","-",IF(G6090="TA","-",+M6090-TODAY()))</f>
        <v>-</v>
      </c>
      <c r="M6090" s="111" t="str">
        <f>IF(E6090="","",VLOOKUP(E6090,[1]PROJECTES!$C$14:$Z$5000,21,FALSE))</f>
        <v/>
      </c>
      <c r="N6090" s="117"/>
      <c r="O6090" s="118" t="s">
        <v>222</v>
      </c>
      <c r="P6090" s="119"/>
      <c r="Q6090" s="84"/>
      <c r="R6090" s="125"/>
      <c r="S6090" s="165"/>
      <c r="T6090" s="167"/>
    </row>
    <row r="6091" spans="1:20" s="121" customFormat="1" ht="20.100000000000001" customHeight="1" x14ac:dyDescent="0.3">
      <c r="A6091" s="80"/>
      <c r="B6091" s="110" t="str">
        <f>IF(E6091="","",VLOOKUP(E6091,[1]PROJECTES!$C$14:$G$5000,2,FALSE))</f>
        <v/>
      </c>
      <c r="C6091" s="80"/>
      <c r="D6091" s="283" t="str">
        <f>IF(E6091="","",VLOOKUP(E6091,[1]PROJECTES!$C$14:$G$5000,5,FALSE))</f>
        <v/>
      </c>
      <c r="E6091" s="79"/>
      <c r="F6091" s="110" t="str">
        <f>IF(I6091="","",VLOOKUP(I6091,[1]PROJECTES!$C$14:$G$5000,2,FALSE))</f>
        <v/>
      </c>
      <c r="G6091" s="112" t="str">
        <f>IF(E6091="","",VLOOKUP(E6091,[1]PROJECTES!$C$14:$G$5000,4,FALSE))</f>
        <v/>
      </c>
      <c r="H6091" s="95"/>
      <c r="I6091" s="113" t="str">
        <f>IF(H6091="","",VLOOKUP(H6091,BD!B$2:C$16,2,FALSE))</f>
        <v/>
      </c>
      <c r="J6091" s="114"/>
      <c r="K6091" s="115" t="str">
        <f t="shared" si="304"/>
        <v/>
      </c>
      <c r="L6091" s="116" t="str">
        <f t="shared" ca="1" si="305"/>
        <v>-</v>
      </c>
      <c r="M6091" s="111" t="str">
        <f>IF(E6091="","",VLOOKUP(E6091,[1]PROJECTES!$C$14:$Z$5000,21,FALSE))</f>
        <v/>
      </c>
      <c r="N6091" s="117"/>
      <c r="O6091" s="118" t="s">
        <v>222</v>
      </c>
      <c r="P6091" s="119"/>
      <c r="Q6091" s="84"/>
      <c r="R6091" s="125"/>
      <c r="S6091" s="165"/>
      <c r="T6091" s="167"/>
    </row>
    <row r="6092" spans="1:20" s="121" customFormat="1" ht="20.100000000000001" customHeight="1" x14ac:dyDescent="0.3">
      <c r="A6092" s="80"/>
      <c r="B6092" s="110" t="str">
        <f>IF(E6092="","",VLOOKUP(E6092,[1]PROJECTES!$C$14:$G$5000,2,FALSE))</f>
        <v/>
      </c>
      <c r="C6092" s="80"/>
      <c r="D6092" s="283" t="str">
        <f>IF(E6092="","",VLOOKUP(E6092,[1]PROJECTES!$C$14:$G$5000,5,FALSE))</f>
        <v/>
      </c>
      <c r="E6092" s="79"/>
      <c r="F6092" s="110" t="str">
        <f>IF(I6092="","",VLOOKUP(I6092,[1]PROJECTES!$C$14:$G$5000,2,FALSE))</f>
        <v/>
      </c>
      <c r="G6092" s="112" t="str">
        <f>IF(E6092="","",VLOOKUP(E6092,[1]PROJECTES!$C$14:$G$5000,4,FALSE))</f>
        <v/>
      </c>
      <c r="H6092" s="95"/>
      <c r="I6092" s="113" t="str">
        <f>IF(H6092="","",VLOOKUP(H6092,BD!B$2:C$16,2,FALSE))</f>
        <v/>
      </c>
      <c r="J6092" s="114"/>
      <c r="K6092" s="115" t="str">
        <f t="shared" si="304"/>
        <v/>
      </c>
      <c r="L6092" s="116" t="str">
        <f t="shared" ca="1" si="305"/>
        <v>-</v>
      </c>
      <c r="M6092" s="111" t="str">
        <f>IF(E6092="","",VLOOKUP(E6092,[1]PROJECTES!$C$14:$Z$5000,21,FALSE))</f>
        <v/>
      </c>
      <c r="N6092" s="117"/>
      <c r="O6092" s="118" t="s">
        <v>222</v>
      </c>
      <c r="P6092" s="119"/>
      <c r="Q6092" s="84"/>
      <c r="R6092" s="125"/>
      <c r="S6092" s="165"/>
      <c r="T6092" s="167"/>
    </row>
    <row r="6093" spans="1:20" s="121" customFormat="1" ht="20.100000000000001" customHeight="1" x14ac:dyDescent="0.3">
      <c r="A6093" s="80"/>
      <c r="B6093" s="110" t="str">
        <f>IF(E6093="","",VLOOKUP(E6093,[1]PROJECTES!$C$14:$G$5000,2,FALSE))</f>
        <v/>
      </c>
      <c r="C6093" s="80"/>
      <c r="D6093" s="283" t="str">
        <f>IF(E6093="","",VLOOKUP(E6093,[1]PROJECTES!$C$14:$G$5000,5,FALSE))</f>
        <v/>
      </c>
      <c r="E6093" s="79"/>
      <c r="F6093" s="110" t="str">
        <f>IF(I6093="","",VLOOKUP(I6093,[1]PROJECTES!$C$14:$G$5000,2,FALSE))</f>
        <v/>
      </c>
      <c r="G6093" s="112" t="str">
        <f>IF(E6093="","",VLOOKUP(E6093,[1]PROJECTES!$C$14:$G$5000,4,FALSE))</f>
        <v/>
      </c>
      <c r="H6093" s="95"/>
      <c r="I6093" s="113" t="str">
        <f>IF(H6093="","",VLOOKUP(H6093,BD!B$2:C$16,2,FALSE))</f>
        <v/>
      </c>
      <c r="J6093" s="114"/>
      <c r="K6093" s="115" t="str">
        <f t="shared" si="304"/>
        <v/>
      </c>
      <c r="L6093" s="116" t="str">
        <f t="shared" ca="1" si="305"/>
        <v>-</v>
      </c>
      <c r="M6093" s="111" t="str">
        <f>IF(E6093="","",VLOOKUP(E6093,[1]PROJECTES!$C$14:$Z$5000,21,FALSE))</f>
        <v/>
      </c>
      <c r="N6093" s="117"/>
      <c r="O6093" s="118" t="s">
        <v>222</v>
      </c>
      <c r="P6093" s="119"/>
      <c r="Q6093" s="84"/>
      <c r="R6093" s="125"/>
      <c r="S6093" s="165"/>
      <c r="T6093" s="167"/>
    </row>
    <row r="6094" spans="1:20" s="121" customFormat="1" ht="20.100000000000001" customHeight="1" x14ac:dyDescent="0.3">
      <c r="A6094" s="80"/>
      <c r="B6094" s="110" t="str">
        <f>IF(E6094="","",VLOOKUP(E6094,[1]PROJECTES!$C$14:$G$5000,2,FALSE))</f>
        <v/>
      </c>
      <c r="C6094" s="80"/>
      <c r="D6094" s="283" t="str">
        <f>IF(E6094="","",VLOOKUP(E6094,[1]PROJECTES!$C$14:$G$5000,5,FALSE))</f>
        <v/>
      </c>
      <c r="E6094" s="79"/>
      <c r="F6094" s="110" t="str">
        <f>IF(I6094="","",VLOOKUP(I6094,[1]PROJECTES!$C$14:$G$5000,2,FALSE))</f>
        <v/>
      </c>
      <c r="G6094" s="112" t="str">
        <f>IF(E6094="","",VLOOKUP(E6094,[1]PROJECTES!$C$14:$G$5000,4,FALSE))</f>
        <v/>
      </c>
      <c r="H6094" s="95"/>
      <c r="I6094" s="113" t="str">
        <f>IF(H6094="","",VLOOKUP(H6094,BD!B$2:C$16,2,FALSE))</f>
        <v/>
      </c>
      <c r="J6094" s="114"/>
      <c r="K6094" s="115" t="str">
        <f t="shared" si="304"/>
        <v/>
      </c>
      <c r="L6094" s="116" t="str">
        <f t="shared" ca="1" si="305"/>
        <v>-</v>
      </c>
      <c r="M6094" s="111" t="str">
        <f>IF(E6094="","",VLOOKUP(E6094,[1]PROJECTES!$C$14:$Z$5000,21,FALSE))</f>
        <v/>
      </c>
      <c r="N6094" s="117"/>
      <c r="O6094" s="118" t="s">
        <v>222</v>
      </c>
      <c r="P6094" s="119"/>
      <c r="Q6094" s="84"/>
      <c r="R6094" s="125"/>
      <c r="S6094" s="165"/>
      <c r="T6094" s="167"/>
    </row>
    <row r="6095" spans="1:20" s="121" customFormat="1" ht="20.100000000000001" customHeight="1" x14ac:dyDescent="0.3">
      <c r="A6095" s="80"/>
      <c r="B6095" s="110" t="str">
        <f>IF(E6095="","",VLOOKUP(E6095,[1]PROJECTES!$C$14:$G$5000,2,FALSE))</f>
        <v/>
      </c>
      <c r="C6095" s="80"/>
      <c r="D6095" s="283" t="str">
        <f>IF(E6095="","",VLOOKUP(E6095,[1]PROJECTES!$C$14:$G$5000,5,FALSE))</f>
        <v/>
      </c>
      <c r="E6095" s="79"/>
      <c r="F6095" s="110" t="str">
        <f>IF(I6095="","",VLOOKUP(I6095,[1]PROJECTES!$C$14:$G$5000,2,FALSE))</f>
        <v/>
      </c>
      <c r="G6095" s="112" t="str">
        <f>IF(E6095="","",VLOOKUP(E6095,[1]PROJECTES!$C$14:$G$5000,4,FALSE))</f>
        <v/>
      </c>
      <c r="H6095" s="95"/>
      <c r="I6095" s="113" t="str">
        <f>IF(H6095="","",VLOOKUP(H6095,BD!B$2:C$16,2,FALSE))</f>
        <v/>
      </c>
      <c r="J6095" s="114"/>
      <c r="K6095" s="115" t="str">
        <f t="shared" si="304"/>
        <v/>
      </c>
      <c r="L6095" s="116" t="str">
        <f t="shared" ca="1" si="305"/>
        <v>-</v>
      </c>
      <c r="M6095" s="111" t="str">
        <f>IF(E6095="","",VLOOKUP(E6095,[1]PROJECTES!$C$14:$Z$5000,21,FALSE))</f>
        <v/>
      </c>
      <c r="N6095" s="117"/>
      <c r="O6095" s="118" t="s">
        <v>222</v>
      </c>
      <c r="P6095" s="119"/>
      <c r="Q6095" s="84"/>
      <c r="R6095" s="125"/>
      <c r="S6095" s="165"/>
      <c r="T6095" s="167"/>
    </row>
    <row r="6096" spans="1:20" s="121" customFormat="1" ht="20.100000000000001" customHeight="1" x14ac:dyDescent="0.3">
      <c r="A6096" s="80"/>
      <c r="B6096" s="110" t="str">
        <f>IF(E6096="","",VLOOKUP(E6096,[1]PROJECTES!$C$14:$G$5000,2,FALSE))</f>
        <v/>
      </c>
      <c r="C6096" s="80"/>
      <c r="D6096" s="283" t="str">
        <f>IF(E6096="","",VLOOKUP(E6096,[1]PROJECTES!$C$14:$G$5000,5,FALSE))</f>
        <v/>
      </c>
      <c r="E6096" s="79"/>
      <c r="F6096" s="110" t="str">
        <f>IF(I6096="","",VLOOKUP(I6096,[1]PROJECTES!$C$14:$G$5000,2,FALSE))</f>
        <v/>
      </c>
      <c r="G6096" s="112" t="str">
        <f>IF(E6096="","",VLOOKUP(E6096,[1]PROJECTES!$C$14:$G$5000,4,FALSE))</f>
        <v/>
      </c>
      <c r="H6096" s="95"/>
      <c r="I6096" s="113" t="str">
        <f>IF(H6096="","",VLOOKUP(H6096,BD!B$2:C$16,2,FALSE))</f>
        <v/>
      </c>
      <c r="J6096" s="114"/>
      <c r="K6096" s="115" t="str">
        <f t="shared" si="304"/>
        <v/>
      </c>
      <c r="L6096" s="116" t="str">
        <f t="shared" ca="1" si="305"/>
        <v>-</v>
      </c>
      <c r="M6096" s="111" t="str">
        <f>IF(E6096="","",VLOOKUP(E6096,[1]PROJECTES!$C$14:$Z$5000,21,FALSE))</f>
        <v/>
      </c>
      <c r="N6096" s="117"/>
      <c r="O6096" s="118" t="s">
        <v>222</v>
      </c>
      <c r="P6096" s="119"/>
      <c r="Q6096" s="84"/>
      <c r="R6096" s="125"/>
      <c r="S6096" s="165"/>
      <c r="T6096" s="167"/>
    </row>
    <row r="6097" spans="1:20" s="121" customFormat="1" ht="20.100000000000001" customHeight="1" x14ac:dyDescent="0.3">
      <c r="A6097" s="80"/>
      <c r="B6097" s="110" t="str">
        <f>IF(E6097="","",VLOOKUP(E6097,[1]PROJECTES!$C$14:$G$5000,2,FALSE))</f>
        <v/>
      </c>
      <c r="C6097" s="80"/>
      <c r="D6097" s="283" t="str">
        <f>IF(E6097="","",VLOOKUP(E6097,[1]PROJECTES!$C$14:$G$5000,5,FALSE))</f>
        <v/>
      </c>
      <c r="E6097" s="79"/>
      <c r="F6097" s="110" t="str">
        <f>IF(I6097="","",VLOOKUP(I6097,[1]PROJECTES!$C$14:$G$5000,2,FALSE))</f>
        <v/>
      </c>
      <c r="G6097" s="112" t="str">
        <f>IF(E6097="","",VLOOKUP(E6097,[1]PROJECTES!$C$14:$G$5000,4,FALSE))</f>
        <v/>
      </c>
      <c r="H6097" s="95"/>
      <c r="I6097" s="113" t="str">
        <f>IF(H6097="","",VLOOKUP(H6097,BD!B$2:C$16,2,FALSE))</f>
        <v/>
      </c>
      <c r="J6097" s="114"/>
      <c r="K6097" s="115" t="str">
        <f t="shared" si="304"/>
        <v/>
      </c>
      <c r="L6097" s="116" t="str">
        <f t="shared" ca="1" si="305"/>
        <v>-</v>
      </c>
      <c r="M6097" s="111" t="str">
        <f>IF(E6097="","",VLOOKUP(E6097,[1]PROJECTES!$C$14:$Z$5000,21,FALSE))</f>
        <v/>
      </c>
      <c r="N6097" s="117"/>
      <c r="O6097" s="118" t="s">
        <v>222</v>
      </c>
      <c r="P6097" s="119"/>
      <c r="Q6097" s="84"/>
      <c r="R6097" s="125"/>
      <c r="S6097" s="165"/>
      <c r="T6097" s="167"/>
    </row>
    <row r="6098" spans="1:20" s="121" customFormat="1" ht="20.100000000000001" customHeight="1" x14ac:dyDescent="0.3">
      <c r="A6098" s="80"/>
      <c r="B6098" s="110" t="str">
        <f>IF(E6098="","",VLOOKUP(E6098,[1]PROJECTES!$C$14:$G$5000,2,FALSE))</f>
        <v/>
      </c>
      <c r="C6098" s="80"/>
      <c r="D6098" s="283" t="str">
        <f>IF(E6098="","",VLOOKUP(E6098,[1]PROJECTES!$C$14:$G$5000,5,FALSE))</f>
        <v/>
      </c>
      <c r="E6098" s="79"/>
      <c r="F6098" s="110" t="str">
        <f>IF(I6098="","",VLOOKUP(I6098,[1]PROJECTES!$C$14:$G$5000,2,FALSE))</f>
        <v/>
      </c>
      <c r="G6098" s="112" t="str">
        <f>IF(E6098="","",VLOOKUP(E6098,[1]PROJECTES!$C$14:$G$5000,4,FALSE))</f>
        <v/>
      </c>
      <c r="H6098" s="95"/>
      <c r="I6098" s="113" t="str">
        <f>IF(H6098="","",VLOOKUP(H6098,BD!B$2:C$16,2,FALSE))</f>
        <v/>
      </c>
      <c r="J6098" s="114"/>
      <c r="K6098" s="115" t="str">
        <f t="shared" si="304"/>
        <v/>
      </c>
      <c r="L6098" s="116" t="str">
        <f t="shared" ca="1" si="305"/>
        <v>-</v>
      </c>
      <c r="M6098" s="111" t="str">
        <f>IF(E6098="","",VLOOKUP(E6098,[1]PROJECTES!$C$14:$Z$5000,21,FALSE))</f>
        <v/>
      </c>
      <c r="N6098" s="117"/>
      <c r="O6098" s="118" t="s">
        <v>222</v>
      </c>
      <c r="P6098" s="119"/>
      <c r="Q6098" s="84"/>
      <c r="R6098" s="125"/>
      <c r="S6098" s="165"/>
      <c r="T6098" s="167"/>
    </row>
    <row r="6099" spans="1:20" s="121" customFormat="1" ht="20.100000000000001" customHeight="1" x14ac:dyDescent="0.3">
      <c r="A6099" s="80"/>
      <c r="B6099" s="110" t="str">
        <f>IF(E6099="","",VLOOKUP(E6099,[1]PROJECTES!$C$14:$G$5000,2,FALSE))</f>
        <v/>
      </c>
      <c r="C6099" s="80"/>
      <c r="D6099" s="283" t="str">
        <f>IF(E6099="","",VLOOKUP(E6099,[1]PROJECTES!$C$14:$G$5000,5,FALSE))</f>
        <v/>
      </c>
      <c r="E6099" s="79"/>
      <c r="F6099" s="110" t="str">
        <f>IF(I6099="","",VLOOKUP(I6099,[1]PROJECTES!$C$14:$G$5000,2,FALSE))</f>
        <v/>
      </c>
      <c r="G6099" s="112" t="str">
        <f>IF(E6099="","",VLOOKUP(E6099,[1]PROJECTES!$C$14:$G$5000,4,FALSE))</f>
        <v/>
      </c>
      <c r="H6099" s="95"/>
      <c r="I6099" s="113" t="str">
        <f>IF(H6099="","",VLOOKUP(H6099,BD!B$2:C$16,2,FALSE))</f>
        <v/>
      </c>
      <c r="J6099" s="114"/>
      <c r="K6099" s="115" t="str">
        <f t="shared" si="304"/>
        <v/>
      </c>
      <c r="L6099" s="116" t="str">
        <f t="shared" ca="1" si="305"/>
        <v>-</v>
      </c>
      <c r="M6099" s="111" t="str">
        <f>IF(E6099="","",VLOOKUP(E6099,[1]PROJECTES!$C$14:$Z$5000,21,FALSE))</f>
        <v/>
      </c>
      <c r="N6099" s="117"/>
      <c r="O6099" s="118" t="s">
        <v>222</v>
      </c>
      <c r="P6099" s="119"/>
      <c r="Q6099" s="84"/>
      <c r="R6099" s="125"/>
      <c r="S6099" s="165"/>
      <c r="T6099" s="167"/>
    </row>
    <row r="6100" spans="1:20" s="121" customFormat="1" ht="20.100000000000001" customHeight="1" x14ac:dyDescent="0.3">
      <c r="A6100" s="80"/>
      <c r="B6100" s="110" t="str">
        <f>IF(E6100="","",VLOOKUP(E6100,[1]PROJECTES!$C$14:$G$5000,2,FALSE))</f>
        <v/>
      </c>
      <c r="C6100" s="80"/>
      <c r="D6100" s="283" t="str">
        <f>IF(E6100="","",VLOOKUP(E6100,[1]PROJECTES!$C$14:$G$5000,5,FALSE))</f>
        <v/>
      </c>
      <c r="E6100" s="79"/>
      <c r="F6100" s="110" t="str">
        <f>IF(I6100="","",VLOOKUP(I6100,[1]PROJECTES!$C$14:$G$5000,2,FALSE))</f>
        <v/>
      </c>
      <c r="G6100" s="112" t="str">
        <f>IF(E6100="","",VLOOKUP(E6100,[1]PROJECTES!$C$14:$G$5000,4,FALSE))</f>
        <v/>
      </c>
      <c r="H6100" s="95"/>
      <c r="I6100" s="113" t="str">
        <f>IF(H6100="","",VLOOKUP(H6100,BD!B$2:C$16,2,FALSE))</f>
        <v/>
      </c>
      <c r="J6100" s="114"/>
      <c r="K6100" s="115" t="str">
        <f t="shared" si="304"/>
        <v/>
      </c>
      <c r="L6100" s="116" t="str">
        <f t="shared" ca="1" si="305"/>
        <v>-</v>
      </c>
      <c r="M6100" s="111" t="str">
        <f>IF(E6100="","",VLOOKUP(E6100,[1]PROJECTES!$C$14:$Z$5000,21,FALSE))</f>
        <v/>
      </c>
      <c r="N6100" s="117"/>
      <c r="O6100" s="118" t="s">
        <v>222</v>
      </c>
      <c r="P6100" s="119"/>
      <c r="Q6100" s="84"/>
      <c r="R6100" s="125"/>
      <c r="S6100" s="165"/>
      <c r="T6100" s="167"/>
    </row>
    <row r="6101" spans="1:20" s="121" customFormat="1" ht="20.100000000000001" customHeight="1" x14ac:dyDescent="0.3">
      <c r="A6101" s="80"/>
      <c r="B6101" s="110" t="str">
        <f>IF(E6101="","",VLOOKUP(E6101,[1]PROJECTES!$C$14:$G$5000,2,FALSE))</f>
        <v/>
      </c>
      <c r="C6101" s="80"/>
      <c r="D6101" s="283" t="str">
        <f>IF(E6101="","",VLOOKUP(E6101,[1]PROJECTES!$C$14:$G$5000,5,FALSE))</f>
        <v/>
      </c>
      <c r="E6101" s="79"/>
      <c r="F6101" s="110" t="str">
        <f>IF(I6101="","",VLOOKUP(I6101,[1]PROJECTES!$C$14:$G$5000,2,FALSE))</f>
        <v/>
      </c>
      <c r="G6101" s="112" t="str">
        <f>IF(E6101="","",VLOOKUP(E6101,[1]PROJECTES!$C$14:$G$5000,4,FALSE))</f>
        <v/>
      </c>
      <c r="H6101" s="95"/>
      <c r="I6101" s="113" t="str">
        <f>IF(H6101="","",VLOOKUP(H6101,BD!B$2:C$16,2,FALSE))</f>
        <v/>
      </c>
      <c r="J6101" s="114"/>
      <c r="K6101" s="115" t="str">
        <f t="shared" si="304"/>
        <v/>
      </c>
      <c r="L6101" s="116" t="str">
        <f t="shared" ca="1" si="305"/>
        <v>-</v>
      </c>
      <c r="M6101" s="111" t="str">
        <f>IF(E6101="","",VLOOKUP(E6101,[1]PROJECTES!$C$14:$Z$5000,21,FALSE))</f>
        <v/>
      </c>
      <c r="N6101" s="117"/>
      <c r="O6101" s="118" t="s">
        <v>222</v>
      </c>
      <c r="P6101" s="119"/>
      <c r="Q6101" s="84"/>
      <c r="R6101" s="125"/>
      <c r="S6101" s="165"/>
      <c r="T6101" s="167"/>
    </row>
    <row r="6102" spans="1:20" s="121" customFormat="1" ht="20.100000000000001" customHeight="1" x14ac:dyDescent="0.3">
      <c r="A6102" s="80"/>
      <c r="B6102" s="110" t="str">
        <f>IF(E6102="","",VLOOKUP(E6102,[1]PROJECTES!$C$14:$G$5000,2,FALSE))</f>
        <v/>
      </c>
      <c r="C6102" s="80"/>
      <c r="D6102" s="283" t="str">
        <f>IF(E6102="","",VLOOKUP(E6102,[1]PROJECTES!$C$14:$G$5000,5,FALSE))</f>
        <v/>
      </c>
      <c r="E6102" s="79"/>
      <c r="F6102" s="110" t="str">
        <f>IF(I6102="","",VLOOKUP(I6102,[1]PROJECTES!$C$14:$G$5000,2,FALSE))</f>
        <v/>
      </c>
      <c r="G6102" s="112" t="str">
        <f>IF(E6102="","",VLOOKUP(E6102,[1]PROJECTES!$C$14:$G$5000,4,FALSE))</f>
        <v/>
      </c>
      <c r="H6102" s="95"/>
      <c r="I6102" s="113" t="str">
        <f>IF(H6102="","",VLOOKUP(H6102,BD!B$2:C$16,2,FALSE))</f>
        <v/>
      </c>
      <c r="J6102" s="114"/>
      <c r="K6102" s="115" t="str">
        <f t="shared" si="304"/>
        <v/>
      </c>
      <c r="L6102" s="116" t="str">
        <f t="shared" ca="1" si="305"/>
        <v>-</v>
      </c>
      <c r="M6102" s="111" t="str">
        <f>IF(E6102="","",VLOOKUP(E6102,[1]PROJECTES!$C$14:$Z$5000,21,FALSE))</f>
        <v/>
      </c>
      <c r="N6102" s="117"/>
      <c r="O6102" s="118" t="s">
        <v>222</v>
      </c>
      <c r="P6102" s="119"/>
      <c r="Q6102" s="84"/>
      <c r="R6102" s="125"/>
      <c r="S6102" s="165"/>
      <c r="T6102" s="167"/>
    </row>
    <row r="6103" spans="1:20" s="121" customFormat="1" ht="20.100000000000001" customHeight="1" x14ac:dyDescent="0.3">
      <c r="A6103" s="80"/>
      <c r="B6103" s="110" t="str">
        <f>IF(E6103="","",VLOOKUP(E6103,[1]PROJECTES!$C$14:$G$5000,2,FALSE))</f>
        <v/>
      </c>
      <c r="C6103" s="80"/>
      <c r="D6103" s="283" t="str">
        <f>IF(E6103="","",VLOOKUP(E6103,[1]PROJECTES!$C$14:$G$5000,5,FALSE))</f>
        <v/>
      </c>
      <c r="E6103" s="79"/>
      <c r="F6103" s="110" t="str">
        <f>IF(I6103="","",VLOOKUP(I6103,[1]PROJECTES!$C$14:$G$5000,2,FALSE))</f>
        <v/>
      </c>
      <c r="G6103" s="112" t="str">
        <f>IF(E6103="","",VLOOKUP(E6103,[1]PROJECTES!$C$14:$G$5000,4,FALSE))</f>
        <v/>
      </c>
      <c r="H6103" s="95"/>
      <c r="I6103" s="113" t="str">
        <f>IF(H6103="","",VLOOKUP(H6103,BD!B$2:C$16,2,FALSE))</f>
        <v/>
      </c>
      <c r="J6103" s="114"/>
      <c r="K6103" s="115" t="str">
        <f t="shared" si="304"/>
        <v/>
      </c>
      <c r="L6103" s="116" t="str">
        <f t="shared" ca="1" si="305"/>
        <v>-</v>
      </c>
      <c r="M6103" s="111" t="str">
        <f>IF(E6103="","",VLOOKUP(E6103,[1]PROJECTES!$C$14:$Z$5000,21,FALSE))</f>
        <v/>
      </c>
      <c r="N6103" s="117"/>
      <c r="O6103" s="118" t="s">
        <v>222</v>
      </c>
      <c r="P6103" s="119"/>
      <c r="Q6103" s="84"/>
      <c r="R6103" s="125"/>
      <c r="S6103" s="165"/>
      <c r="T6103" s="167"/>
    </row>
    <row r="6104" spans="1:20" s="121" customFormat="1" ht="20.100000000000001" customHeight="1" x14ac:dyDescent="0.3">
      <c r="A6104" s="80"/>
      <c r="B6104" s="110" t="str">
        <f>IF(E6104="","",VLOOKUP(E6104,[1]PROJECTES!$C$14:$G$5000,2,FALSE))</f>
        <v/>
      </c>
      <c r="C6104" s="80"/>
      <c r="D6104" s="283" t="str">
        <f>IF(E6104="","",VLOOKUP(E6104,[1]PROJECTES!$C$14:$G$5000,5,FALSE))</f>
        <v/>
      </c>
      <c r="E6104" s="79"/>
      <c r="F6104" s="110" t="str">
        <f>IF(I6104="","",VLOOKUP(I6104,[1]PROJECTES!$C$14:$G$5000,2,FALSE))</f>
        <v/>
      </c>
      <c r="G6104" s="112" t="str">
        <f>IF(E6104="","",VLOOKUP(E6104,[1]PROJECTES!$C$14:$G$5000,4,FALSE))</f>
        <v/>
      </c>
      <c r="H6104" s="95"/>
      <c r="I6104" s="113" t="str">
        <f>IF(H6104="","",VLOOKUP(H6104,BD!B$2:C$16,2,FALSE))</f>
        <v/>
      </c>
      <c r="J6104" s="114"/>
      <c r="K6104" s="115" t="str">
        <f t="shared" si="304"/>
        <v/>
      </c>
      <c r="L6104" s="116" t="str">
        <f t="shared" ca="1" si="305"/>
        <v>-</v>
      </c>
      <c r="M6104" s="111" t="str">
        <f>IF(E6104="","",VLOOKUP(E6104,[1]PROJECTES!$C$14:$Z$5000,21,FALSE))</f>
        <v/>
      </c>
      <c r="N6104" s="117"/>
      <c r="O6104" s="118" t="s">
        <v>222</v>
      </c>
      <c r="P6104" s="119"/>
      <c r="Q6104" s="84"/>
      <c r="R6104" s="125"/>
      <c r="S6104" s="165"/>
      <c r="T6104" s="167"/>
    </row>
    <row r="6105" spans="1:20" s="121" customFormat="1" ht="20.100000000000001" customHeight="1" x14ac:dyDescent="0.3">
      <c r="A6105" s="80"/>
      <c r="B6105" s="110" t="str">
        <f>IF(E6105="","",VLOOKUP(E6105,[1]PROJECTES!$C$14:$G$5000,2,FALSE))</f>
        <v/>
      </c>
      <c r="C6105" s="80"/>
      <c r="D6105" s="283" t="str">
        <f>IF(E6105="","",VLOOKUP(E6105,[1]PROJECTES!$C$14:$G$5000,5,FALSE))</f>
        <v/>
      </c>
      <c r="E6105" s="79"/>
      <c r="F6105" s="110" t="str">
        <f>IF(I6105="","",VLOOKUP(I6105,[1]PROJECTES!$C$14:$G$5000,2,FALSE))</f>
        <v/>
      </c>
      <c r="G6105" s="112" t="str">
        <f>IF(E6105="","",VLOOKUP(E6105,[1]PROJECTES!$C$14:$G$5000,4,FALSE))</f>
        <v/>
      </c>
      <c r="H6105" s="95"/>
      <c r="I6105" s="113" t="str">
        <f>IF(H6105="","",VLOOKUP(H6105,BD!B$2:C$16,2,FALSE))</f>
        <v/>
      </c>
      <c r="J6105" s="114"/>
      <c r="K6105" s="115" t="str">
        <f t="shared" si="304"/>
        <v/>
      </c>
      <c r="L6105" s="116" t="str">
        <f t="shared" ca="1" si="305"/>
        <v>-</v>
      </c>
      <c r="M6105" s="111" t="str">
        <f>IF(E6105="","",VLOOKUP(E6105,[1]PROJECTES!$C$14:$Z$5000,21,FALSE))</f>
        <v/>
      </c>
      <c r="N6105" s="117"/>
      <c r="O6105" s="118" t="s">
        <v>222</v>
      </c>
      <c r="P6105" s="119"/>
      <c r="Q6105" s="84"/>
      <c r="R6105" s="125"/>
      <c r="S6105" s="165"/>
      <c r="T6105" s="167"/>
    </row>
    <row r="6106" spans="1:20" s="121" customFormat="1" ht="20.100000000000001" customHeight="1" x14ac:dyDescent="0.3">
      <c r="A6106" s="80"/>
      <c r="B6106" s="110" t="str">
        <f>IF(E6106="","",VLOOKUP(E6106,[1]PROJECTES!$C$14:$G$5000,2,FALSE))</f>
        <v/>
      </c>
      <c r="C6106" s="80"/>
      <c r="D6106" s="283" t="str">
        <f>IF(E6106="","",VLOOKUP(E6106,[1]PROJECTES!$C$14:$G$5000,5,FALSE))</f>
        <v/>
      </c>
      <c r="E6106" s="79"/>
      <c r="F6106" s="110" t="str">
        <f>IF(I6106="","",VLOOKUP(I6106,[1]PROJECTES!$C$14:$G$5000,2,FALSE))</f>
        <v/>
      </c>
      <c r="G6106" s="112" t="str">
        <f>IF(E6106="","",VLOOKUP(E6106,[1]PROJECTES!$C$14:$G$5000,4,FALSE))</f>
        <v/>
      </c>
      <c r="H6106" s="95"/>
      <c r="I6106" s="113" t="str">
        <f>IF(H6106="","",VLOOKUP(H6106,BD!B$2:C$16,2,FALSE))</f>
        <v/>
      </c>
      <c r="J6106" s="114"/>
      <c r="K6106" s="115" t="str">
        <f t="shared" si="304"/>
        <v/>
      </c>
      <c r="L6106" s="116" t="str">
        <f t="shared" ca="1" si="305"/>
        <v>-</v>
      </c>
      <c r="M6106" s="111" t="str">
        <f>IF(E6106="","",VLOOKUP(E6106,[1]PROJECTES!$C$14:$Z$5000,21,FALSE))</f>
        <v/>
      </c>
      <c r="N6106" s="117"/>
      <c r="O6106" s="118" t="s">
        <v>222</v>
      </c>
      <c r="P6106" s="119"/>
      <c r="Q6106" s="84"/>
      <c r="R6106" s="125"/>
      <c r="S6106" s="165"/>
      <c r="T6106" s="167"/>
    </row>
    <row r="6107" spans="1:20" s="121" customFormat="1" ht="20.100000000000001" customHeight="1" x14ac:dyDescent="0.3">
      <c r="A6107" s="80"/>
      <c r="B6107" s="110" t="str">
        <f>IF(E6107="","",VLOOKUP(E6107,[1]PROJECTES!$C$14:$G$5000,2,FALSE))</f>
        <v/>
      </c>
      <c r="C6107" s="80"/>
      <c r="D6107" s="283" t="str">
        <f>IF(E6107="","",VLOOKUP(E6107,[1]PROJECTES!$C$14:$G$5000,5,FALSE))</f>
        <v/>
      </c>
      <c r="E6107" s="79"/>
      <c r="F6107" s="110" t="str">
        <f>IF(I6107="","",VLOOKUP(I6107,[1]PROJECTES!$C$14:$G$5000,2,FALSE))</f>
        <v/>
      </c>
      <c r="G6107" s="112" t="str">
        <f>IF(E6107="","",VLOOKUP(E6107,[1]PROJECTES!$C$14:$G$5000,4,FALSE))</f>
        <v/>
      </c>
      <c r="H6107" s="95"/>
      <c r="I6107" s="113" t="str">
        <f>IF(H6107="","",VLOOKUP(H6107,BD!B$2:C$16,2,FALSE))</f>
        <v/>
      </c>
      <c r="J6107" s="114"/>
      <c r="K6107" s="115" t="str">
        <f t="shared" si="304"/>
        <v/>
      </c>
      <c r="L6107" s="116" t="str">
        <f t="shared" ca="1" si="305"/>
        <v>-</v>
      </c>
      <c r="M6107" s="111" t="str">
        <f>IF(E6107="","",VLOOKUP(E6107,[1]PROJECTES!$C$14:$Z$5000,21,FALSE))</f>
        <v/>
      </c>
      <c r="N6107" s="117"/>
      <c r="O6107" s="118" t="s">
        <v>222</v>
      </c>
      <c r="P6107" s="119"/>
      <c r="Q6107" s="84"/>
      <c r="R6107" s="125"/>
      <c r="S6107" s="165"/>
      <c r="T6107" s="167"/>
    </row>
    <row r="6108" spans="1:20" s="121" customFormat="1" ht="20.100000000000001" customHeight="1" x14ac:dyDescent="0.3">
      <c r="A6108" s="80"/>
      <c r="B6108" s="110" t="str">
        <f>IF(E6108="","",VLOOKUP(E6108,[1]PROJECTES!$C$14:$G$5000,2,FALSE))</f>
        <v/>
      </c>
      <c r="C6108" s="80"/>
      <c r="D6108" s="283" t="str">
        <f>IF(E6108="","",VLOOKUP(E6108,[1]PROJECTES!$C$14:$G$5000,5,FALSE))</f>
        <v/>
      </c>
      <c r="E6108" s="79"/>
      <c r="F6108" s="110" t="str">
        <f>IF(I6108="","",VLOOKUP(I6108,[1]PROJECTES!$C$14:$G$5000,2,FALSE))</f>
        <v/>
      </c>
      <c r="G6108" s="112" t="str">
        <f>IF(E6108="","",VLOOKUP(E6108,[1]PROJECTES!$C$14:$G$5000,4,FALSE))</f>
        <v/>
      </c>
      <c r="H6108" s="95"/>
      <c r="I6108" s="113" t="str">
        <f>IF(H6108="","",VLOOKUP(H6108,BD!B$2:C$16,2,FALSE))</f>
        <v/>
      </c>
      <c r="J6108" s="114"/>
      <c r="K6108" s="115" t="str">
        <f t="shared" si="304"/>
        <v/>
      </c>
      <c r="L6108" s="116" t="str">
        <f t="shared" ca="1" si="305"/>
        <v>-</v>
      </c>
      <c r="M6108" s="111" t="str">
        <f>IF(E6108="","",VLOOKUP(E6108,[1]PROJECTES!$C$14:$Z$5000,21,FALSE))</f>
        <v/>
      </c>
      <c r="N6108" s="117"/>
      <c r="O6108" s="118" t="s">
        <v>222</v>
      </c>
      <c r="P6108" s="119"/>
      <c r="Q6108" s="84"/>
      <c r="R6108" s="125"/>
      <c r="S6108" s="165"/>
      <c r="T6108" s="167"/>
    </row>
    <row r="6109" spans="1:20" s="121" customFormat="1" ht="20.100000000000001" customHeight="1" x14ac:dyDescent="0.3">
      <c r="A6109" s="80"/>
      <c r="B6109" s="110" t="str">
        <f>IF(E6109="","",VLOOKUP(E6109,[1]PROJECTES!$C$14:$G$5000,2,FALSE))</f>
        <v/>
      </c>
      <c r="C6109" s="80"/>
      <c r="D6109" s="283" t="str">
        <f>IF(E6109="","",VLOOKUP(E6109,[1]PROJECTES!$C$14:$G$5000,5,FALSE))</f>
        <v/>
      </c>
      <c r="E6109" s="79"/>
      <c r="F6109" s="110" t="str">
        <f>IF(I6109="","",VLOOKUP(I6109,[1]PROJECTES!$C$14:$G$5000,2,FALSE))</f>
        <v/>
      </c>
      <c r="G6109" s="112" t="str">
        <f>IF(E6109="","",VLOOKUP(E6109,[1]PROJECTES!$C$14:$G$5000,4,FALSE))</f>
        <v/>
      </c>
      <c r="H6109" s="95"/>
      <c r="I6109" s="113" t="str">
        <f>IF(H6109="","",VLOOKUP(H6109,BD!B$2:C$16,2,FALSE))</f>
        <v/>
      </c>
      <c r="J6109" s="114"/>
      <c r="K6109" s="115" t="str">
        <f t="shared" si="304"/>
        <v/>
      </c>
      <c r="L6109" s="116" t="str">
        <f t="shared" ca="1" si="305"/>
        <v>-</v>
      </c>
      <c r="M6109" s="111" t="str">
        <f>IF(E6109="","",VLOOKUP(E6109,[1]PROJECTES!$C$14:$Z$5000,21,FALSE))</f>
        <v/>
      </c>
      <c r="N6109" s="117"/>
      <c r="O6109" s="118" t="s">
        <v>222</v>
      </c>
      <c r="P6109" s="119"/>
      <c r="Q6109" s="84"/>
      <c r="R6109" s="125"/>
      <c r="S6109" s="165"/>
      <c r="T6109" s="167"/>
    </row>
    <row r="6110" spans="1:20" s="121" customFormat="1" ht="20.100000000000001" customHeight="1" x14ac:dyDescent="0.3">
      <c r="A6110" s="80"/>
      <c r="B6110" s="110" t="str">
        <f>IF(E6110="","",VLOOKUP(E6110,[1]PROJECTES!$C$14:$G$5000,2,FALSE))</f>
        <v/>
      </c>
      <c r="C6110" s="80"/>
      <c r="D6110" s="283" t="str">
        <f>IF(E6110="","",VLOOKUP(E6110,[1]PROJECTES!$C$14:$G$5000,5,FALSE))</f>
        <v/>
      </c>
      <c r="E6110" s="79"/>
      <c r="F6110" s="110" t="str">
        <f>IF(I6110="","",VLOOKUP(I6110,[1]PROJECTES!$C$14:$G$5000,2,FALSE))</f>
        <v/>
      </c>
      <c r="G6110" s="112" t="str">
        <f>IF(E6110="","",VLOOKUP(E6110,[1]PROJECTES!$C$14:$G$5000,4,FALSE))</f>
        <v/>
      </c>
      <c r="H6110" s="95"/>
      <c r="I6110" s="113" t="str">
        <f>IF(H6110="","",VLOOKUP(H6110,BD!B$2:C$16,2,FALSE))</f>
        <v/>
      </c>
      <c r="J6110" s="114"/>
      <c r="K6110" s="115" t="str">
        <f t="shared" si="304"/>
        <v/>
      </c>
      <c r="L6110" s="116" t="str">
        <f t="shared" ca="1" si="305"/>
        <v>-</v>
      </c>
      <c r="M6110" s="111" t="str">
        <f>IF(E6110="","",VLOOKUP(E6110,[1]PROJECTES!$C$14:$Z$5000,21,FALSE))</f>
        <v/>
      </c>
      <c r="N6110" s="117"/>
      <c r="O6110" s="118" t="s">
        <v>222</v>
      </c>
      <c r="P6110" s="119"/>
      <c r="Q6110" s="84"/>
      <c r="R6110" s="125"/>
      <c r="S6110" s="165"/>
      <c r="T6110" s="167"/>
    </row>
    <row r="6111" spans="1:20" s="121" customFormat="1" ht="20.100000000000001" customHeight="1" x14ac:dyDescent="0.3">
      <c r="A6111" s="80"/>
      <c r="B6111" s="110" t="str">
        <f>IF(E6111="","",VLOOKUP(E6111,[1]PROJECTES!$C$14:$G$5000,2,FALSE))</f>
        <v/>
      </c>
      <c r="C6111" s="80"/>
      <c r="D6111" s="283" t="str">
        <f>IF(E6111="","",VLOOKUP(E6111,[1]PROJECTES!$C$14:$G$5000,5,FALSE))</f>
        <v/>
      </c>
      <c r="E6111" s="79"/>
      <c r="F6111" s="110" t="str">
        <f>IF(I6111="","",VLOOKUP(I6111,[1]PROJECTES!$C$14:$G$5000,2,FALSE))</f>
        <v/>
      </c>
      <c r="G6111" s="112" t="str">
        <f>IF(E6111="","",VLOOKUP(E6111,[1]PROJECTES!$C$14:$G$5000,4,FALSE))</f>
        <v/>
      </c>
      <c r="H6111" s="95"/>
      <c r="I6111" s="113" t="str">
        <f>IF(H6111="","",VLOOKUP(H6111,BD!B$2:C$16,2,FALSE))</f>
        <v/>
      </c>
      <c r="J6111" s="114"/>
      <c r="K6111" s="115" t="str">
        <f t="shared" si="304"/>
        <v/>
      </c>
      <c r="L6111" s="116" t="str">
        <f t="shared" ca="1" si="305"/>
        <v>-</v>
      </c>
      <c r="M6111" s="111" t="str">
        <f>IF(E6111="","",VLOOKUP(E6111,[1]PROJECTES!$C$14:$Z$5000,21,FALSE))</f>
        <v/>
      </c>
      <c r="N6111" s="117"/>
      <c r="O6111" s="118" t="s">
        <v>222</v>
      </c>
      <c r="P6111" s="119"/>
      <c r="Q6111" s="84"/>
      <c r="R6111" s="125"/>
      <c r="S6111" s="165"/>
      <c r="T6111" s="167"/>
    </row>
    <row r="6112" spans="1:20" s="121" customFormat="1" ht="20.100000000000001" customHeight="1" x14ac:dyDescent="0.3">
      <c r="A6112" s="80"/>
      <c r="B6112" s="110" t="str">
        <f>IF(E6112="","",VLOOKUP(E6112,[1]PROJECTES!$C$14:$G$5000,2,FALSE))</f>
        <v/>
      </c>
      <c r="C6112" s="80"/>
      <c r="D6112" s="283" t="str">
        <f>IF(E6112="","",VLOOKUP(E6112,[1]PROJECTES!$C$14:$G$5000,5,FALSE))</f>
        <v/>
      </c>
      <c r="E6112" s="79"/>
      <c r="F6112" s="110" t="str">
        <f>IF(I6112="","",VLOOKUP(I6112,[1]PROJECTES!$C$14:$G$5000,2,FALSE))</f>
        <v/>
      </c>
      <c r="G6112" s="112" t="str">
        <f>IF(E6112="","",VLOOKUP(E6112,[1]PROJECTES!$C$14:$G$5000,4,FALSE))</f>
        <v/>
      </c>
      <c r="H6112" s="95"/>
      <c r="I6112" s="113" t="str">
        <f>IF(H6112="","",VLOOKUP(H6112,BD!B$2:C$16,2,FALSE))</f>
        <v/>
      </c>
      <c r="J6112" s="114"/>
      <c r="K6112" s="115" t="str">
        <f t="shared" si="304"/>
        <v/>
      </c>
      <c r="L6112" s="116" t="str">
        <f t="shared" ca="1" si="305"/>
        <v>-</v>
      </c>
      <c r="M6112" s="111" t="str">
        <f>IF(E6112="","",VLOOKUP(E6112,[1]PROJECTES!$C$14:$Z$5000,21,FALSE))</f>
        <v/>
      </c>
      <c r="N6112" s="117"/>
      <c r="O6112" s="118" t="s">
        <v>222</v>
      </c>
      <c r="P6112" s="119"/>
      <c r="Q6112" s="84"/>
      <c r="R6112" s="125"/>
      <c r="S6112" s="165"/>
      <c r="T6112" s="167"/>
    </row>
    <row r="6113" spans="1:20" s="121" customFormat="1" ht="20.100000000000001" customHeight="1" x14ac:dyDescent="0.3">
      <c r="A6113" s="80"/>
      <c r="B6113" s="110" t="str">
        <f>IF(E6113="","",VLOOKUP(E6113,[1]PROJECTES!$C$14:$G$5000,2,FALSE))</f>
        <v/>
      </c>
      <c r="C6113" s="80"/>
      <c r="D6113" s="283" t="str">
        <f>IF(E6113="","",VLOOKUP(E6113,[1]PROJECTES!$C$14:$G$5000,5,FALSE))</f>
        <v/>
      </c>
      <c r="E6113" s="79"/>
      <c r="F6113" s="110" t="str">
        <f>IF(I6113="","",VLOOKUP(I6113,[1]PROJECTES!$C$14:$G$5000,2,FALSE))</f>
        <v/>
      </c>
      <c r="G6113" s="112" t="str">
        <f>IF(E6113="","",VLOOKUP(E6113,[1]PROJECTES!$C$14:$G$5000,4,FALSE))</f>
        <v/>
      </c>
      <c r="H6113" s="95"/>
      <c r="I6113" s="113" t="str">
        <f>IF(H6113="","",VLOOKUP(H6113,BD!B$2:C$16,2,FALSE))</f>
        <v/>
      </c>
      <c r="J6113" s="114"/>
      <c r="K6113" s="115" t="str">
        <f t="shared" si="304"/>
        <v/>
      </c>
      <c r="L6113" s="116" t="str">
        <f t="shared" ca="1" si="305"/>
        <v>-</v>
      </c>
      <c r="M6113" s="111" t="str">
        <f>IF(E6113="","",VLOOKUP(E6113,[1]PROJECTES!$C$14:$Z$5000,21,FALSE))</f>
        <v/>
      </c>
      <c r="N6113" s="117"/>
      <c r="O6113" s="118" t="s">
        <v>222</v>
      </c>
      <c r="P6113" s="119"/>
      <c r="Q6113" s="84"/>
      <c r="R6113" s="125"/>
      <c r="S6113" s="165"/>
      <c r="T6113" s="167"/>
    </row>
    <row r="6114" spans="1:20" s="121" customFormat="1" ht="20.100000000000001" customHeight="1" x14ac:dyDescent="0.3">
      <c r="A6114" s="80"/>
      <c r="B6114" s="110" t="str">
        <f>IF(E6114="","",VLOOKUP(E6114,[1]PROJECTES!$C$14:$G$5000,2,FALSE))</f>
        <v/>
      </c>
      <c r="C6114" s="80"/>
      <c r="D6114" s="283" t="str">
        <f>IF(E6114="","",VLOOKUP(E6114,[1]PROJECTES!$C$14:$G$5000,5,FALSE))</f>
        <v/>
      </c>
      <c r="E6114" s="79"/>
      <c r="F6114" s="110" t="str">
        <f>IF(I6114="","",VLOOKUP(I6114,[1]PROJECTES!$C$14:$G$5000,2,FALSE))</f>
        <v/>
      </c>
      <c r="G6114" s="112" t="str">
        <f>IF(E6114="","",VLOOKUP(E6114,[1]PROJECTES!$C$14:$G$5000,4,FALSE))</f>
        <v/>
      </c>
      <c r="H6114" s="95"/>
      <c r="I6114" s="113" t="str">
        <f>IF(H6114="","",VLOOKUP(H6114,BD!B$2:C$16,2,FALSE))</f>
        <v/>
      </c>
      <c r="J6114" s="114"/>
      <c r="K6114" s="115" t="str">
        <f t="shared" si="304"/>
        <v/>
      </c>
      <c r="L6114" s="116" t="str">
        <f t="shared" ca="1" si="305"/>
        <v>-</v>
      </c>
      <c r="M6114" s="111" t="str">
        <f>IF(E6114="","",VLOOKUP(E6114,[1]PROJECTES!$C$14:$Z$5000,21,FALSE))</f>
        <v/>
      </c>
      <c r="N6114" s="117"/>
      <c r="O6114" s="118" t="s">
        <v>222</v>
      </c>
      <c r="P6114" s="119"/>
      <c r="Q6114" s="84"/>
      <c r="R6114" s="125"/>
      <c r="S6114" s="165"/>
      <c r="T6114" s="167"/>
    </row>
    <row r="6115" spans="1:20" s="121" customFormat="1" ht="20.100000000000001" customHeight="1" x14ac:dyDescent="0.3">
      <c r="A6115" s="80"/>
      <c r="B6115" s="110" t="str">
        <f>IF(E6115="","",VLOOKUP(E6115,[1]PROJECTES!$C$14:$G$5000,2,FALSE))</f>
        <v/>
      </c>
      <c r="C6115" s="80"/>
      <c r="D6115" s="283" t="str">
        <f>IF(E6115="","",VLOOKUP(E6115,[1]PROJECTES!$C$14:$G$5000,5,FALSE))</f>
        <v/>
      </c>
      <c r="E6115" s="79"/>
      <c r="F6115" s="110" t="str">
        <f>IF(I6115="","",VLOOKUP(I6115,[1]PROJECTES!$C$14:$G$5000,2,FALSE))</f>
        <v/>
      </c>
      <c r="G6115" s="112" t="str">
        <f>IF(E6115="","",VLOOKUP(E6115,[1]PROJECTES!$C$14:$G$5000,4,FALSE))</f>
        <v/>
      </c>
      <c r="H6115" s="95"/>
      <c r="I6115" s="113" t="str">
        <f>IF(H6115="","",VLOOKUP(H6115,BD!B$2:C$16,2,FALSE))</f>
        <v/>
      </c>
      <c r="J6115" s="114"/>
      <c r="K6115" s="115" t="str">
        <f t="shared" si="304"/>
        <v/>
      </c>
      <c r="L6115" s="116" t="str">
        <f t="shared" ca="1" si="305"/>
        <v>-</v>
      </c>
      <c r="M6115" s="111" t="str">
        <f>IF(E6115="","",VLOOKUP(E6115,[1]PROJECTES!$C$14:$Z$5000,21,FALSE))</f>
        <v/>
      </c>
      <c r="N6115" s="117"/>
      <c r="O6115" s="118" t="s">
        <v>222</v>
      </c>
      <c r="P6115" s="119"/>
      <c r="Q6115" s="84"/>
      <c r="R6115" s="125"/>
      <c r="S6115" s="165"/>
      <c r="T6115" s="167"/>
    </row>
    <row r="6116" spans="1:20" s="121" customFormat="1" ht="20.100000000000001" customHeight="1" x14ac:dyDescent="0.3">
      <c r="A6116" s="80"/>
      <c r="B6116" s="110" t="str">
        <f>IF(E6116="","",VLOOKUP(E6116,[1]PROJECTES!$C$14:$G$5000,2,FALSE))</f>
        <v/>
      </c>
      <c r="C6116" s="80"/>
      <c r="D6116" s="283" t="str">
        <f>IF(E6116="","",VLOOKUP(E6116,[1]PROJECTES!$C$14:$G$5000,5,FALSE))</f>
        <v/>
      </c>
      <c r="E6116" s="79"/>
      <c r="F6116" s="110" t="str">
        <f>IF(I6116="","",VLOOKUP(I6116,[1]PROJECTES!$C$14:$G$5000,2,FALSE))</f>
        <v/>
      </c>
      <c r="G6116" s="112" t="str">
        <f>IF(E6116="","",VLOOKUP(E6116,[1]PROJECTES!$C$14:$G$5000,4,FALSE))</f>
        <v/>
      </c>
      <c r="H6116" s="95"/>
      <c r="I6116" s="113" t="str">
        <f>IF(H6116="","",VLOOKUP(H6116,BD!B$2:C$16,2,FALSE))</f>
        <v/>
      </c>
      <c r="J6116" s="114"/>
      <c r="K6116" s="115" t="str">
        <f t="shared" si="304"/>
        <v/>
      </c>
      <c r="L6116" s="116" t="str">
        <f t="shared" ca="1" si="305"/>
        <v>-</v>
      </c>
      <c r="M6116" s="111" t="str">
        <f>IF(E6116="","",VLOOKUP(E6116,[1]PROJECTES!$C$14:$Z$5000,21,FALSE))</f>
        <v/>
      </c>
      <c r="N6116" s="117"/>
      <c r="O6116" s="118" t="s">
        <v>222</v>
      </c>
      <c r="P6116" s="119"/>
      <c r="Q6116" s="84"/>
      <c r="R6116" s="125"/>
      <c r="S6116" s="165"/>
      <c r="T6116" s="167"/>
    </row>
    <row r="6117" spans="1:20" s="121" customFormat="1" ht="20.100000000000001" customHeight="1" x14ac:dyDescent="0.3">
      <c r="A6117" s="80"/>
      <c r="B6117" s="110" t="str">
        <f>IF(E6117="","",VLOOKUP(E6117,[1]PROJECTES!$C$14:$G$5000,2,FALSE))</f>
        <v/>
      </c>
      <c r="C6117" s="80"/>
      <c r="D6117" s="283" t="str">
        <f>IF(E6117="","",VLOOKUP(E6117,[1]PROJECTES!$C$14:$G$5000,5,FALSE))</f>
        <v/>
      </c>
      <c r="E6117" s="79"/>
      <c r="F6117" s="110" t="str">
        <f>IF(I6117="","",VLOOKUP(I6117,[1]PROJECTES!$C$14:$G$5000,2,FALSE))</f>
        <v/>
      </c>
      <c r="G6117" s="112" t="str">
        <f>IF(E6117="","",VLOOKUP(E6117,[1]PROJECTES!$C$14:$G$5000,4,FALSE))</f>
        <v/>
      </c>
      <c r="H6117" s="95"/>
      <c r="I6117" s="113" t="str">
        <f>IF(H6117="","",VLOOKUP(H6117,BD!B$2:C$16,2,FALSE))</f>
        <v/>
      </c>
      <c r="J6117" s="114"/>
      <c r="K6117" s="115" t="str">
        <f t="shared" si="304"/>
        <v/>
      </c>
      <c r="L6117" s="116" t="str">
        <f t="shared" ca="1" si="305"/>
        <v>-</v>
      </c>
      <c r="M6117" s="111" t="str">
        <f>IF(E6117="","",VLOOKUP(E6117,[1]PROJECTES!$C$14:$Z$5000,21,FALSE))</f>
        <v/>
      </c>
      <c r="N6117" s="117"/>
      <c r="O6117" s="118" t="s">
        <v>222</v>
      </c>
      <c r="P6117" s="119"/>
      <c r="Q6117" s="84"/>
      <c r="R6117" s="125"/>
      <c r="S6117" s="165"/>
      <c r="T6117" s="167"/>
    </row>
    <row r="6118" spans="1:20" s="121" customFormat="1" ht="20.100000000000001" customHeight="1" x14ac:dyDescent="0.3">
      <c r="A6118" s="80"/>
      <c r="B6118" s="110" t="str">
        <f>IF(E6118="","",VLOOKUP(E6118,[1]PROJECTES!$C$14:$G$5000,2,FALSE))</f>
        <v/>
      </c>
      <c r="C6118" s="80"/>
      <c r="D6118" s="283" t="str">
        <f>IF(E6118="","",VLOOKUP(E6118,[1]PROJECTES!$C$14:$G$5000,5,FALSE))</f>
        <v/>
      </c>
      <c r="E6118" s="79"/>
      <c r="F6118" s="110" t="str">
        <f>IF(I6118="","",VLOOKUP(I6118,[1]PROJECTES!$C$14:$G$5000,2,FALSE))</f>
        <v/>
      </c>
      <c r="G6118" s="112" t="str">
        <f>IF(E6118="","",VLOOKUP(E6118,[1]PROJECTES!$C$14:$G$5000,4,FALSE))</f>
        <v/>
      </c>
      <c r="H6118" s="95"/>
      <c r="I6118" s="113" t="str">
        <f>IF(H6118="","",VLOOKUP(H6118,BD!B$2:C$16,2,FALSE))</f>
        <v/>
      </c>
      <c r="J6118" s="114"/>
      <c r="K6118" s="115" t="str">
        <f t="shared" si="304"/>
        <v/>
      </c>
      <c r="L6118" s="116" t="str">
        <f t="shared" ca="1" si="305"/>
        <v>-</v>
      </c>
      <c r="M6118" s="111" t="str">
        <f>IF(E6118="","",VLOOKUP(E6118,[1]PROJECTES!$C$14:$Z$5000,21,FALSE))</f>
        <v/>
      </c>
      <c r="N6118" s="117"/>
      <c r="O6118" s="118" t="s">
        <v>222</v>
      </c>
      <c r="P6118" s="119"/>
      <c r="Q6118" s="84"/>
      <c r="R6118" s="125"/>
      <c r="S6118" s="165"/>
      <c r="T6118" s="167"/>
    </row>
    <row r="6119" spans="1:20" s="121" customFormat="1" ht="20.100000000000001" customHeight="1" x14ac:dyDescent="0.3">
      <c r="A6119" s="80"/>
      <c r="B6119" s="110" t="str">
        <f>IF(E6119="","",VLOOKUP(E6119,[1]PROJECTES!$C$14:$G$5000,2,FALSE))</f>
        <v/>
      </c>
      <c r="C6119" s="80"/>
      <c r="D6119" s="283" t="str">
        <f>IF(E6119="","",VLOOKUP(E6119,[1]PROJECTES!$C$14:$G$5000,5,FALSE))</f>
        <v/>
      </c>
      <c r="E6119" s="79"/>
      <c r="F6119" s="110" t="str">
        <f>IF(I6119="","",VLOOKUP(I6119,[1]PROJECTES!$C$14:$G$5000,2,FALSE))</f>
        <v/>
      </c>
      <c r="G6119" s="112" t="str">
        <f>IF(E6119="","",VLOOKUP(E6119,[1]PROJECTES!$C$14:$G$5000,4,FALSE))</f>
        <v/>
      </c>
      <c r="H6119" s="95"/>
      <c r="I6119" s="113" t="str">
        <f>IF(H6119="","",VLOOKUP(H6119,BD!B$2:C$16,2,FALSE))</f>
        <v/>
      </c>
      <c r="J6119" s="114"/>
      <c r="K6119" s="115" t="str">
        <f t="shared" si="304"/>
        <v/>
      </c>
      <c r="L6119" s="116" t="str">
        <f t="shared" ca="1" si="305"/>
        <v>-</v>
      </c>
      <c r="M6119" s="111" t="str">
        <f>IF(E6119="","",VLOOKUP(E6119,[1]PROJECTES!$C$14:$Z$5000,21,FALSE))</f>
        <v/>
      </c>
      <c r="N6119" s="117"/>
      <c r="O6119" s="118" t="s">
        <v>222</v>
      </c>
      <c r="P6119" s="119"/>
      <c r="Q6119" s="84"/>
      <c r="R6119" s="125"/>
      <c r="S6119" s="165"/>
      <c r="T6119" s="167"/>
    </row>
    <row r="6120" spans="1:20" s="121" customFormat="1" ht="20.100000000000001" customHeight="1" x14ac:dyDescent="0.3">
      <c r="A6120" s="80"/>
      <c r="B6120" s="110" t="str">
        <f>IF(E6120="","",VLOOKUP(E6120,[1]PROJECTES!$C$14:$G$5000,2,FALSE))</f>
        <v/>
      </c>
      <c r="C6120" s="80"/>
      <c r="D6120" s="283" t="str">
        <f>IF(E6120="","",VLOOKUP(E6120,[1]PROJECTES!$C$14:$G$5000,5,FALSE))</f>
        <v/>
      </c>
      <c r="E6120" s="79"/>
      <c r="F6120" s="110" t="str">
        <f>IF(I6120="","",VLOOKUP(I6120,[1]PROJECTES!$C$14:$G$5000,2,FALSE))</f>
        <v/>
      </c>
      <c r="G6120" s="112" t="str">
        <f>IF(E6120="","",VLOOKUP(E6120,[1]PROJECTES!$C$14:$G$5000,4,FALSE))</f>
        <v/>
      </c>
      <c r="H6120" s="95"/>
      <c r="I6120" s="113" t="str">
        <f>IF(H6120="","",VLOOKUP(H6120,BD!B$2:C$16,2,FALSE))</f>
        <v/>
      </c>
      <c r="J6120" s="114"/>
      <c r="K6120" s="115" t="str">
        <f t="shared" si="304"/>
        <v/>
      </c>
      <c r="L6120" s="116" t="str">
        <f t="shared" ca="1" si="305"/>
        <v>-</v>
      </c>
      <c r="M6120" s="111" t="str">
        <f>IF(E6120="","",VLOOKUP(E6120,[1]PROJECTES!$C$14:$Z$5000,21,FALSE))</f>
        <v/>
      </c>
      <c r="N6120" s="117"/>
      <c r="O6120" s="118" t="s">
        <v>222</v>
      </c>
      <c r="P6120" s="119"/>
      <c r="Q6120" s="84"/>
      <c r="R6120" s="125"/>
      <c r="S6120" s="165"/>
      <c r="T6120" s="167"/>
    </row>
    <row r="6121" spans="1:20" s="121" customFormat="1" ht="20.100000000000001" customHeight="1" x14ac:dyDescent="0.3">
      <c r="A6121" s="80"/>
      <c r="B6121" s="110" t="str">
        <f>IF(E6121="","",VLOOKUP(E6121,[1]PROJECTES!$C$14:$G$5000,2,FALSE))</f>
        <v/>
      </c>
      <c r="C6121" s="80"/>
      <c r="D6121" s="283" t="str">
        <f>IF(E6121="","",VLOOKUP(E6121,[1]PROJECTES!$C$14:$G$5000,5,FALSE))</f>
        <v/>
      </c>
      <c r="E6121" s="79"/>
      <c r="F6121" s="110" t="str">
        <f>IF(I6121="","",VLOOKUP(I6121,[1]PROJECTES!$C$14:$G$5000,2,FALSE))</f>
        <v/>
      </c>
      <c r="G6121" s="112" t="str">
        <f>IF(E6121="","",VLOOKUP(E6121,[1]PROJECTES!$C$14:$G$5000,4,FALSE))</f>
        <v/>
      </c>
      <c r="H6121" s="95"/>
      <c r="I6121" s="113" t="str">
        <f>IF(H6121="","",VLOOKUP(H6121,BD!B$2:C$16,2,FALSE))</f>
        <v/>
      </c>
      <c r="J6121" s="114"/>
      <c r="K6121" s="115" t="str">
        <f t="shared" si="304"/>
        <v/>
      </c>
      <c r="L6121" s="116" t="str">
        <f t="shared" ca="1" si="305"/>
        <v>-</v>
      </c>
      <c r="M6121" s="111" t="str">
        <f>IF(E6121="","",VLOOKUP(E6121,[1]PROJECTES!$C$14:$Z$5000,21,FALSE))</f>
        <v/>
      </c>
      <c r="N6121" s="117"/>
      <c r="O6121" s="118" t="s">
        <v>222</v>
      </c>
      <c r="P6121" s="119"/>
      <c r="Q6121" s="84"/>
      <c r="R6121" s="125"/>
      <c r="S6121" s="165"/>
      <c r="T6121" s="167"/>
    </row>
    <row r="6122" spans="1:20" s="121" customFormat="1" ht="20.100000000000001" customHeight="1" x14ac:dyDescent="0.3">
      <c r="A6122" s="80"/>
      <c r="B6122" s="110" t="str">
        <f>IF(E6122="","",VLOOKUP(E6122,[1]PROJECTES!$C$14:$G$5000,2,FALSE))</f>
        <v/>
      </c>
      <c r="C6122" s="80"/>
      <c r="D6122" s="283" t="str">
        <f>IF(E6122="","",VLOOKUP(E6122,[1]PROJECTES!$C$14:$G$5000,5,FALSE))</f>
        <v/>
      </c>
      <c r="E6122" s="79"/>
      <c r="F6122" s="110" t="str">
        <f>IF(I6122="","",VLOOKUP(I6122,[1]PROJECTES!$C$14:$G$5000,2,FALSE))</f>
        <v/>
      </c>
      <c r="G6122" s="112" t="str">
        <f>IF(E6122="","",VLOOKUP(E6122,[1]PROJECTES!$C$14:$G$5000,4,FALSE))</f>
        <v/>
      </c>
      <c r="H6122" s="95"/>
      <c r="I6122" s="113" t="str">
        <f>IF(H6122="","",VLOOKUP(H6122,BD!B$2:C$16,2,FALSE))</f>
        <v/>
      </c>
      <c r="J6122" s="114"/>
      <c r="K6122" s="115" t="str">
        <f t="shared" si="304"/>
        <v/>
      </c>
      <c r="L6122" s="116" t="str">
        <f t="shared" ca="1" si="305"/>
        <v>-</v>
      </c>
      <c r="M6122" s="111" t="str">
        <f>IF(E6122="","",VLOOKUP(E6122,[1]PROJECTES!$C$14:$Z$5000,21,FALSE))</f>
        <v/>
      </c>
      <c r="N6122" s="117"/>
      <c r="O6122" s="118" t="s">
        <v>222</v>
      </c>
      <c r="P6122" s="119"/>
      <c r="Q6122" s="84"/>
      <c r="R6122" s="125"/>
      <c r="S6122" s="165"/>
      <c r="T6122" s="167"/>
    </row>
    <row r="6123" spans="1:20" s="121" customFormat="1" ht="20.100000000000001" customHeight="1" x14ac:dyDescent="0.3">
      <c r="A6123" s="80"/>
      <c r="B6123" s="110" t="str">
        <f>IF(E6123="","",VLOOKUP(E6123,[1]PROJECTES!$C$14:$G$5000,2,FALSE))</f>
        <v/>
      </c>
      <c r="C6123" s="80"/>
      <c r="D6123" s="283" t="str">
        <f>IF(E6123="","",VLOOKUP(E6123,[1]PROJECTES!$C$14:$G$5000,5,FALSE))</f>
        <v/>
      </c>
      <c r="E6123" s="79"/>
      <c r="F6123" s="110" t="str">
        <f>IF(I6123="","",VLOOKUP(I6123,[1]PROJECTES!$C$14:$G$5000,2,FALSE))</f>
        <v/>
      </c>
      <c r="G6123" s="112" t="str">
        <f>IF(E6123="","",VLOOKUP(E6123,[1]PROJECTES!$C$14:$G$5000,4,FALSE))</f>
        <v/>
      </c>
      <c r="H6123" s="95"/>
      <c r="I6123" s="113" t="str">
        <f>IF(H6123="","",VLOOKUP(H6123,BD!B$2:C$16,2,FALSE))</f>
        <v/>
      </c>
      <c r="J6123" s="114"/>
      <c r="K6123" s="115" t="str">
        <f t="shared" si="304"/>
        <v/>
      </c>
      <c r="L6123" s="116" t="str">
        <f t="shared" ca="1" si="305"/>
        <v>-</v>
      </c>
      <c r="M6123" s="111" t="str">
        <f>IF(E6123="","",VLOOKUP(E6123,[1]PROJECTES!$C$14:$Z$5000,21,FALSE))</f>
        <v/>
      </c>
      <c r="N6123" s="117"/>
      <c r="O6123" s="118" t="s">
        <v>222</v>
      </c>
      <c r="P6123" s="119"/>
      <c r="Q6123" s="84"/>
      <c r="R6123" s="125"/>
      <c r="S6123" s="165"/>
      <c r="T6123" s="167"/>
    </row>
    <row r="6124" spans="1:20" s="121" customFormat="1" ht="20.100000000000001" customHeight="1" x14ac:dyDescent="0.3">
      <c r="A6124" s="80"/>
      <c r="B6124" s="110" t="str">
        <f>IF(E6124="","",VLOOKUP(E6124,[1]PROJECTES!$C$14:$G$5000,2,FALSE))</f>
        <v/>
      </c>
      <c r="C6124" s="80"/>
      <c r="D6124" s="283" t="str">
        <f>IF(E6124="","",VLOOKUP(E6124,[1]PROJECTES!$C$14:$G$5000,5,FALSE))</f>
        <v/>
      </c>
      <c r="E6124" s="79"/>
      <c r="F6124" s="110" t="str">
        <f>IF(I6124="","",VLOOKUP(I6124,[1]PROJECTES!$C$14:$G$5000,2,FALSE))</f>
        <v/>
      </c>
      <c r="G6124" s="112" t="str">
        <f>IF(E6124="","",VLOOKUP(E6124,[1]PROJECTES!$C$14:$G$5000,4,FALSE))</f>
        <v/>
      </c>
      <c r="H6124" s="95"/>
      <c r="I6124" s="113" t="str">
        <f>IF(H6124="","",VLOOKUP(H6124,BD!B$2:C$16,2,FALSE))</f>
        <v/>
      </c>
      <c r="J6124" s="114"/>
      <c r="K6124" s="115" t="str">
        <f t="shared" si="304"/>
        <v/>
      </c>
      <c r="L6124" s="116" t="str">
        <f t="shared" ca="1" si="305"/>
        <v>-</v>
      </c>
      <c r="M6124" s="111" t="str">
        <f>IF(E6124="","",VLOOKUP(E6124,[1]PROJECTES!$C$14:$Z$5000,21,FALSE))</f>
        <v/>
      </c>
      <c r="N6124" s="117"/>
      <c r="O6124" s="118" t="s">
        <v>222</v>
      </c>
      <c r="P6124" s="119"/>
      <c r="Q6124" s="84"/>
      <c r="R6124" s="125"/>
      <c r="S6124" s="165"/>
      <c r="T6124" s="167"/>
    </row>
    <row r="6125" spans="1:20" s="121" customFormat="1" ht="20.100000000000001" customHeight="1" x14ac:dyDescent="0.3">
      <c r="A6125" s="80"/>
      <c r="B6125" s="110" t="str">
        <f>IF(E6125="","",VLOOKUP(E6125,[1]PROJECTES!$C$14:$G$5000,2,FALSE))</f>
        <v/>
      </c>
      <c r="C6125" s="80"/>
      <c r="D6125" s="283" t="str">
        <f>IF(E6125="","",VLOOKUP(E6125,[1]PROJECTES!$C$14:$G$5000,5,FALSE))</f>
        <v/>
      </c>
      <c r="E6125" s="79"/>
      <c r="F6125" s="110" t="str">
        <f>IF(I6125="","",VLOOKUP(I6125,[1]PROJECTES!$C$14:$G$5000,2,FALSE))</f>
        <v/>
      </c>
      <c r="G6125" s="112" t="str">
        <f>IF(E6125="","",VLOOKUP(E6125,[1]PROJECTES!$C$14:$G$5000,4,FALSE))</f>
        <v/>
      </c>
      <c r="H6125" s="95"/>
      <c r="I6125" s="113" t="str">
        <f>IF(H6125="","",VLOOKUP(H6125,BD!B$2:C$16,2,FALSE))</f>
        <v/>
      </c>
      <c r="J6125" s="114"/>
      <c r="K6125" s="115" t="str">
        <f t="shared" si="304"/>
        <v/>
      </c>
      <c r="L6125" s="116" t="str">
        <f t="shared" ca="1" si="305"/>
        <v>-</v>
      </c>
      <c r="M6125" s="111" t="str">
        <f>IF(E6125="","",VLOOKUP(E6125,[1]PROJECTES!$C$14:$Z$5000,21,FALSE))</f>
        <v/>
      </c>
      <c r="N6125" s="117"/>
      <c r="O6125" s="118" t="s">
        <v>222</v>
      </c>
      <c r="P6125" s="119"/>
      <c r="Q6125" s="84"/>
      <c r="R6125" s="125"/>
      <c r="S6125" s="165"/>
      <c r="T6125" s="167"/>
    </row>
    <row r="6126" spans="1:20" s="121" customFormat="1" ht="20.100000000000001" customHeight="1" x14ac:dyDescent="0.3">
      <c r="A6126" s="80"/>
      <c r="B6126" s="110" t="str">
        <f>IF(E6126="","",VLOOKUP(E6126,[1]PROJECTES!$C$14:$G$5000,2,FALSE))</f>
        <v/>
      </c>
      <c r="C6126" s="80"/>
      <c r="D6126" s="283" t="str">
        <f>IF(E6126="","",VLOOKUP(E6126,[1]PROJECTES!$C$14:$G$5000,5,FALSE))</f>
        <v/>
      </c>
      <c r="E6126" s="79"/>
      <c r="F6126" s="110" t="str">
        <f>IF(I6126="","",VLOOKUP(I6126,[1]PROJECTES!$C$14:$G$5000,2,FALSE))</f>
        <v/>
      </c>
      <c r="G6126" s="112" t="str">
        <f>IF(E6126="","",VLOOKUP(E6126,[1]PROJECTES!$C$14:$G$5000,4,FALSE))</f>
        <v/>
      </c>
      <c r="H6126" s="95"/>
      <c r="I6126" s="113" t="str">
        <f>IF(H6126="","",VLOOKUP(H6126,BD!B$2:C$16,2,FALSE))</f>
        <v/>
      </c>
      <c r="J6126" s="114"/>
      <c r="K6126" s="115" t="str">
        <f t="shared" si="304"/>
        <v/>
      </c>
      <c r="L6126" s="116" t="str">
        <f t="shared" ca="1" si="305"/>
        <v>-</v>
      </c>
      <c r="M6126" s="111" t="str">
        <f>IF(E6126="","",VLOOKUP(E6126,[1]PROJECTES!$C$14:$Z$5000,21,FALSE))</f>
        <v/>
      </c>
      <c r="N6126" s="117"/>
      <c r="O6126" s="118" t="s">
        <v>222</v>
      </c>
      <c r="P6126" s="119"/>
      <c r="Q6126" s="84"/>
      <c r="R6126" s="125"/>
      <c r="S6126" s="165"/>
      <c r="T6126" s="167"/>
    </row>
    <row r="6127" spans="1:20" s="121" customFormat="1" ht="20.100000000000001" customHeight="1" x14ac:dyDescent="0.3">
      <c r="A6127" s="80"/>
      <c r="B6127" s="110" t="str">
        <f>IF(E6127="","",VLOOKUP(E6127,[1]PROJECTES!$C$14:$G$5000,2,FALSE))</f>
        <v/>
      </c>
      <c r="C6127" s="80"/>
      <c r="D6127" s="283" t="str">
        <f>IF(E6127="","",VLOOKUP(E6127,[1]PROJECTES!$C$14:$G$5000,5,FALSE))</f>
        <v/>
      </c>
      <c r="E6127" s="79"/>
      <c r="F6127" s="110" t="str">
        <f>IF(I6127="","",VLOOKUP(I6127,[1]PROJECTES!$C$14:$G$5000,2,FALSE))</f>
        <v/>
      </c>
      <c r="G6127" s="112" t="str">
        <f>IF(E6127="","",VLOOKUP(E6127,[1]PROJECTES!$C$14:$G$5000,4,FALSE))</f>
        <v/>
      </c>
      <c r="H6127" s="95"/>
      <c r="I6127" s="113" t="str">
        <f>IF(H6127="","",VLOOKUP(H6127,BD!B$2:C$16,2,FALSE))</f>
        <v/>
      </c>
      <c r="J6127" s="114"/>
      <c r="K6127" s="115" t="str">
        <f t="shared" si="304"/>
        <v/>
      </c>
      <c r="L6127" s="116" t="str">
        <f t="shared" ca="1" si="305"/>
        <v>-</v>
      </c>
      <c r="M6127" s="111" t="str">
        <f>IF(E6127="","",VLOOKUP(E6127,[1]PROJECTES!$C$14:$Z$5000,21,FALSE))</f>
        <v/>
      </c>
      <c r="N6127" s="117"/>
      <c r="O6127" s="118" t="s">
        <v>222</v>
      </c>
      <c r="P6127" s="119"/>
      <c r="Q6127" s="84"/>
      <c r="R6127" s="125"/>
      <c r="S6127" s="165"/>
      <c r="T6127" s="167"/>
    </row>
    <row r="6128" spans="1:20" s="121" customFormat="1" ht="20.100000000000001" customHeight="1" x14ac:dyDescent="0.3">
      <c r="A6128" s="80"/>
      <c r="B6128" s="110" t="str">
        <f>IF(E6128="","",VLOOKUP(E6128,[1]PROJECTES!$C$14:$G$5000,2,FALSE))</f>
        <v/>
      </c>
      <c r="C6128" s="80"/>
      <c r="D6128" s="283" t="str">
        <f>IF(E6128="","",VLOOKUP(E6128,[1]PROJECTES!$C$14:$G$5000,5,FALSE))</f>
        <v/>
      </c>
      <c r="E6128" s="79"/>
      <c r="F6128" s="110" t="str">
        <f>IF(I6128="","",VLOOKUP(I6128,[1]PROJECTES!$C$14:$G$5000,2,FALSE))</f>
        <v/>
      </c>
      <c r="G6128" s="112" t="str">
        <f>IF(E6128="","",VLOOKUP(E6128,[1]PROJECTES!$C$14:$G$5000,4,FALSE))</f>
        <v/>
      </c>
      <c r="H6128" s="95"/>
      <c r="I6128" s="113" t="str">
        <f>IF(H6128="","",VLOOKUP(H6128,BD!B$2:C$16,2,FALSE))</f>
        <v/>
      </c>
      <c r="J6128" s="114"/>
      <c r="K6128" s="115" t="str">
        <f t="shared" si="304"/>
        <v/>
      </c>
      <c r="L6128" s="116" t="str">
        <f t="shared" ca="1" si="305"/>
        <v>-</v>
      </c>
      <c r="M6128" s="111" t="str">
        <f>IF(E6128="","",VLOOKUP(E6128,[1]PROJECTES!$C$14:$Z$5000,21,FALSE))</f>
        <v/>
      </c>
      <c r="N6128" s="117"/>
      <c r="O6128" s="118" t="s">
        <v>222</v>
      </c>
      <c r="P6128" s="119"/>
      <c r="Q6128" s="84"/>
      <c r="R6128" s="125"/>
      <c r="S6128" s="165"/>
      <c r="T6128" s="167"/>
    </row>
    <row r="6129" spans="1:20" s="121" customFormat="1" ht="20.100000000000001" customHeight="1" x14ac:dyDescent="0.3">
      <c r="A6129" s="80"/>
      <c r="B6129" s="110" t="str">
        <f>IF(E6129="","",VLOOKUP(E6129,[1]PROJECTES!$C$14:$G$5000,2,FALSE))</f>
        <v/>
      </c>
      <c r="C6129" s="80"/>
      <c r="D6129" s="283" t="str">
        <f>IF(E6129="","",VLOOKUP(E6129,[1]PROJECTES!$C$14:$G$5000,5,FALSE))</f>
        <v/>
      </c>
      <c r="E6129" s="79"/>
      <c r="F6129" s="110" t="str">
        <f>IF(I6129="","",VLOOKUP(I6129,[1]PROJECTES!$C$14:$G$5000,2,FALSE))</f>
        <v/>
      </c>
      <c r="G6129" s="112" t="str">
        <f>IF(E6129="","",VLOOKUP(E6129,[1]PROJECTES!$C$14:$G$5000,4,FALSE))</f>
        <v/>
      </c>
      <c r="H6129" s="95"/>
      <c r="I6129" s="113" t="str">
        <f>IF(H6129="","",VLOOKUP(H6129,BD!B$2:C$16,2,FALSE))</f>
        <v/>
      </c>
      <c r="J6129" s="114"/>
      <c r="K6129" s="115" t="str">
        <f t="shared" si="304"/>
        <v/>
      </c>
      <c r="L6129" s="116" t="str">
        <f t="shared" ca="1" si="305"/>
        <v>-</v>
      </c>
      <c r="M6129" s="111" t="str">
        <f>IF(E6129="","",VLOOKUP(E6129,[1]PROJECTES!$C$14:$Z$5000,21,FALSE))</f>
        <v/>
      </c>
      <c r="N6129" s="117"/>
      <c r="O6129" s="118" t="s">
        <v>222</v>
      </c>
      <c r="P6129" s="148"/>
      <c r="Q6129" s="84"/>
      <c r="R6129" s="125"/>
      <c r="S6129" s="165"/>
      <c r="T6129" s="167"/>
    </row>
    <row r="6130" spans="1:20" s="121" customFormat="1" ht="20.100000000000001" customHeight="1" x14ac:dyDescent="0.3">
      <c r="A6130" s="80"/>
      <c r="B6130" s="110" t="str">
        <f>IF(E6130="","",VLOOKUP(E6130,[1]PROJECTES!$C$14:$G$5000,2,FALSE))</f>
        <v/>
      </c>
      <c r="C6130" s="80"/>
      <c r="D6130" s="283" t="str">
        <f>IF(E6130="","",VLOOKUP(E6130,[1]PROJECTES!$C$14:$G$5000,5,FALSE))</f>
        <v/>
      </c>
      <c r="E6130" s="79"/>
      <c r="F6130" s="110" t="str">
        <f>IF(I6130="","",VLOOKUP(I6130,[1]PROJECTES!$C$14:$G$5000,2,FALSE))</f>
        <v/>
      </c>
      <c r="G6130" s="112" t="str">
        <f>IF(E6130="","",VLOOKUP(E6130,[1]PROJECTES!$C$14:$G$5000,4,FALSE))</f>
        <v/>
      </c>
      <c r="H6130" s="95"/>
      <c r="I6130" s="113" t="str">
        <f>IF(H6130="","",VLOOKUP(H6130,BD!B$2:C$16,2,FALSE))</f>
        <v/>
      </c>
      <c r="J6130" s="114"/>
      <c r="K6130" s="115" t="str">
        <f t="shared" si="304"/>
        <v/>
      </c>
      <c r="L6130" s="116" t="str">
        <f t="shared" ca="1" si="305"/>
        <v>-</v>
      </c>
      <c r="M6130" s="111" t="str">
        <f>IF(E6130="","",VLOOKUP(E6130,[1]PROJECTES!$C$14:$Z$5000,21,FALSE))</f>
        <v/>
      </c>
      <c r="N6130" s="117"/>
      <c r="O6130" s="118" t="s">
        <v>222</v>
      </c>
      <c r="P6130" s="119"/>
      <c r="Q6130" s="84"/>
      <c r="R6130" s="125"/>
      <c r="S6130" s="165"/>
      <c r="T6130" s="167"/>
    </row>
    <row r="6131" spans="1:20" s="121" customFormat="1" ht="20.100000000000001" customHeight="1" x14ac:dyDescent="0.3">
      <c r="A6131" s="80"/>
      <c r="B6131" s="110" t="str">
        <f>IF(E6131="","",VLOOKUP(E6131,[1]PROJECTES!$C$14:$G$5000,2,FALSE))</f>
        <v/>
      </c>
      <c r="C6131" s="80"/>
      <c r="D6131" s="283" t="str">
        <f>IF(E6131="","",VLOOKUP(E6131,[1]PROJECTES!$C$14:$G$5000,5,FALSE))</f>
        <v/>
      </c>
      <c r="E6131" s="79"/>
      <c r="F6131" s="110" t="str">
        <f>IF(I6131="","",VLOOKUP(I6131,[1]PROJECTES!$C$14:$G$5000,2,FALSE))</f>
        <v/>
      </c>
      <c r="G6131" s="112" t="str">
        <f>IF(E6131="","",VLOOKUP(E6131,[1]PROJECTES!$C$14:$G$5000,4,FALSE))</f>
        <v/>
      </c>
      <c r="H6131" s="95"/>
      <c r="I6131" s="113" t="str">
        <f>IF(H6131="","",VLOOKUP(H6131,BD!B$2:C$16,2,FALSE))</f>
        <v/>
      </c>
      <c r="J6131" s="114"/>
      <c r="K6131" s="115" t="str">
        <f t="shared" si="304"/>
        <v/>
      </c>
      <c r="L6131" s="116" t="str">
        <f t="shared" ca="1" si="305"/>
        <v>-</v>
      </c>
      <c r="M6131" s="111" t="str">
        <f>IF(E6131="","",VLOOKUP(E6131,[1]PROJECTES!$C$14:$Z$5000,21,FALSE))</f>
        <v/>
      </c>
      <c r="N6131" s="117"/>
      <c r="O6131" s="118" t="s">
        <v>222</v>
      </c>
      <c r="P6131" s="119"/>
      <c r="Q6131" s="84"/>
      <c r="R6131" s="125"/>
      <c r="S6131" s="165"/>
      <c r="T6131" s="167"/>
    </row>
    <row r="6132" spans="1:20" s="121" customFormat="1" ht="20.100000000000001" customHeight="1" x14ac:dyDescent="0.3">
      <c r="A6132" s="80"/>
      <c r="B6132" s="110" t="str">
        <f>IF(E6132="","",VLOOKUP(E6132,[1]PROJECTES!$C$14:$G$5000,2,FALSE))</f>
        <v/>
      </c>
      <c r="C6132" s="80"/>
      <c r="D6132" s="283" t="str">
        <f>IF(E6132="","",VLOOKUP(E6132,[1]PROJECTES!$C$14:$G$5000,5,FALSE))</f>
        <v/>
      </c>
      <c r="E6132" s="79"/>
      <c r="F6132" s="110" t="str">
        <f>IF(I6132="","",VLOOKUP(I6132,[1]PROJECTES!$C$14:$G$5000,2,FALSE))</f>
        <v/>
      </c>
      <c r="G6132" s="112" t="str">
        <f>IF(E6132="","",VLOOKUP(E6132,[1]PROJECTES!$C$14:$G$5000,4,FALSE))</f>
        <v/>
      </c>
      <c r="H6132" s="95"/>
      <c r="I6132" s="113" t="str">
        <f>IF(H6132="","",VLOOKUP(H6132,BD!B$2:C$16,2,FALSE))</f>
        <v/>
      </c>
      <c r="J6132" s="114"/>
      <c r="K6132" s="115" t="str">
        <f t="shared" si="304"/>
        <v/>
      </c>
      <c r="L6132" s="116" t="str">
        <f t="shared" ca="1" si="305"/>
        <v>-</v>
      </c>
      <c r="M6132" s="111" t="str">
        <f>IF(E6132="","",VLOOKUP(E6132,[1]PROJECTES!$C$14:$Z$5000,21,FALSE))</f>
        <v/>
      </c>
      <c r="N6132" s="117"/>
      <c r="O6132" s="118" t="s">
        <v>222</v>
      </c>
      <c r="P6132" s="119"/>
      <c r="Q6132" s="84"/>
      <c r="R6132" s="125"/>
      <c r="S6132" s="165"/>
      <c r="T6132" s="167"/>
    </row>
    <row r="6133" spans="1:20" s="121" customFormat="1" ht="20.100000000000001" customHeight="1" x14ac:dyDescent="0.3">
      <c r="A6133" s="80"/>
      <c r="B6133" s="110" t="str">
        <f>IF(E6133="","",VLOOKUP(E6133,[1]PROJECTES!$C$14:$G$5000,2,FALSE))</f>
        <v/>
      </c>
      <c r="C6133" s="80"/>
      <c r="D6133" s="283" t="str">
        <f>IF(E6133="","",VLOOKUP(E6133,[1]PROJECTES!$C$14:$G$5000,5,FALSE))</f>
        <v/>
      </c>
      <c r="E6133" s="79"/>
      <c r="F6133" s="110" t="str">
        <f>IF(I6133="","",VLOOKUP(I6133,[1]PROJECTES!$C$14:$G$5000,2,FALSE))</f>
        <v/>
      </c>
      <c r="G6133" s="112" t="str">
        <f>IF(E6133="","",VLOOKUP(E6133,[1]PROJECTES!$C$14:$G$5000,4,FALSE))</f>
        <v/>
      </c>
      <c r="H6133" s="95"/>
      <c r="I6133" s="113" t="str">
        <f>IF(H6133="","",VLOOKUP(H6133,BD!B$2:C$16,2,FALSE))</f>
        <v/>
      </c>
      <c r="J6133" s="114"/>
      <c r="K6133" s="115" t="str">
        <f t="shared" si="304"/>
        <v/>
      </c>
      <c r="L6133" s="116" t="str">
        <f t="shared" ca="1" si="305"/>
        <v>-</v>
      </c>
      <c r="M6133" s="111" t="str">
        <f>IF(E6133="","",VLOOKUP(E6133,[1]PROJECTES!$C$14:$Z$5000,21,FALSE))</f>
        <v/>
      </c>
      <c r="N6133" s="117"/>
      <c r="O6133" s="118" t="s">
        <v>222</v>
      </c>
      <c r="P6133" s="119"/>
      <c r="Q6133" s="84"/>
      <c r="R6133" s="125"/>
      <c r="S6133" s="165"/>
      <c r="T6133" s="167"/>
    </row>
    <row r="6134" spans="1:20" s="121" customFormat="1" ht="20.100000000000001" customHeight="1" x14ac:dyDescent="0.3">
      <c r="A6134" s="80"/>
      <c r="B6134" s="110" t="str">
        <f>IF(E6134="","",VLOOKUP(E6134,[1]PROJECTES!$C$14:$G$5000,2,FALSE))</f>
        <v/>
      </c>
      <c r="C6134" s="80"/>
      <c r="D6134" s="283" t="str">
        <f>IF(E6134="","",VLOOKUP(E6134,[1]PROJECTES!$C$14:$G$5000,5,FALSE))</f>
        <v/>
      </c>
      <c r="E6134" s="79"/>
      <c r="F6134" s="110" t="str">
        <f>IF(I6134="","",VLOOKUP(I6134,[1]PROJECTES!$C$14:$G$5000,2,FALSE))</f>
        <v/>
      </c>
      <c r="G6134" s="112" t="str">
        <f>IF(E6134="","",VLOOKUP(E6134,[1]PROJECTES!$C$14:$G$5000,4,FALSE))</f>
        <v/>
      </c>
      <c r="H6134" s="95"/>
      <c r="I6134" s="113" t="str">
        <f>IF(H6134="","",VLOOKUP(H6134,BD!B$2:C$16,2,FALSE))</f>
        <v/>
      </c>
      <c r="J6134" s="114"/>
      <c r="K6134" s="115" t="str">
        <f t="shared" si="304"/>
        <v/>
      </c>
      <c r="L6134" s="116" t="str">
        <f t="shared" ca="1" si="305"/>
        <v>-</v>
      </c>
      <c r="M6134" s="111" t="str">
        <f>IF(E6134="","",VLOOKUP(E6134,[1]PROJECTES!$C$14:$Z$5000,21,FALSE))</f>
        <v/>
      </c>
      <c r="N6134" s="117"/>
      <c r="O6134" s="118" t="s">
        <v>222</v>
      </c>
      <c r="P6134" s="119"/>
      <c r="Q6134" s="84"/>
      <c r="R6134" s="125"/>
      <c r="S6134" s="165"/>
      <c r="T6134" s="167"/>
    </row>
    <row r="6135" spans="1:20" s="121" customFormat="1" ht="20.100000000000001" customHeight="1" x14ac:dyDescent="0.3">
      <c r="A6135" s="80"/>
      <c r="B6135" s="110" t="str">
        <f>IF(E6135="","",VLOOKUP(E6135,[1]PROJECTES!$C$14:$G$5000,2,FALSE))</f>
        <v/>
      </c>
      <c r="C6135" s="80"/>
      <c r="D6135" s="283" t="str">
        <f>IF(E6135="","",VLOOKUP(E6135,[1]PROJECTES!$C$14:$G$5000,5,FALSE))</f>
        <v/>
      </c>
      <c r="E6135" s="79"/>
      <c r="F6135" s="110" t="str">
        <f>IF(I6135="","",VLOOKUP(I6135,[1]PROJECTES!$C$14:$G$5000,2,FALSE))</f>
        <v/>
      </c>
      <c r="G6135" s="112" t="str">
        <f>IF(E6135="","",VLOOKUP(E6135,[1]PROJECTES!$C$14:$G$5000,4,FALSE))</f>
        <v/>
      </c>
      <c r="H6135" s="95"/>
      <c r="I6135" s="113" t="str">
        <f>IF(H6135="","",VLOOKUP(H6135,BD!B$2:C$16,2,FALSE))</f>
        <v/>
      </c>
      <c r="J6135" s="114"/>
      <c r="K6135" s="115" t="str">
        <f t="shared" si="304"/>
        <v/>
      </c>
      <c r="L6135" s="116" t="str">
        <f t="shared" ca="1" si="305"/>
        <v>-</v>
      </c>
      <c r="M6135" s="111" t="str">
        <f>IF(E6135="","",VLOOKUP(E6135,[1]PROJECTES!$C$14:$Z$5000,21,FALSE))</f>
        <v/>
      </c>
      <c r="N6135" s="117"/>
      <c r="O6135" s="118" t="s">
        <v>222</v>
      </c>
      <c r="P6135" s="119"/>
      <c r="Q6135" s="84"/>
      <c r="R6135" s="125"/>
      <c r="S6135" s="165"/>
      <c r="T6135" s="167"/>
    </row>
    <row r="6136" spans="1:20" s="121" customFormat="1" ht="20.100000000000001" customHeight="1" x14ac:dyDescent="0.3">
      <c r="A6136" s="80"/>
      <c r="B6136" s="110" t="str">
        <f>IF(E6136="","",VLOOKUP(E6136,[1]PROJECTES!$C$14:$G$5000,2,FALSE))</f>
        <v/>
      </c>
      <c r="C6136" s="80"/>
      <c r="D6136" s="283" t="str">
        <f>IF(E6136="","",VLOOKUP(E6136,[1]PROJECTES!$C$14:$G$5000,5,FALSE))</f>
        <v/>
      </c>
      <c r="E6136" s="79"/>
      <c r="F6136" s="110" t="str">
        <f>IF(I6136="","",VLOOKUP(I6136,[1]PROJECTES!$C$14:$G$5000,2,FALSE))</f>
        <v/>
      </c>
      <c r="G6136" s="112" t="str">
        <f>IF(E6136="","",VLOOKUP(E6136,[1]PROJECTES!$C$14:$G$5000,4,FALSE))</f>
        <v/>
      </c>
      <c r="H6136" s="95"/>
      <c r="I6136" s="113" t="str">
        <f>IF(H6136="","",VLOOKUP(H6136,BD!B$2:C$16,2,FALSE))</f>
        <v/>
      </c>
      <c r="J6136" s="114"/>
      <c r="K6136" s="115" t="str">
        <f t="shared" si="304"/>
        <v/>
      </c>
      <c r="L6136" s="116" t="str">
        <f t="shared" ca="1" si="305"/>
        <v>-</v>
      </c>
      <c r="M6136" s="111" t="str">
        <f>IF(E6136="","",VLOOKUP(E6136,[1]PROJECTES!$C$14:$Z$5000,21,FALSE))</f>
        <v/>
      </c>
      <c r="N6136" s="117"/>
      <c r="O6136" s="118" t="s">
        <v>222</v>
      </c>
      <c r="P6136" s="119"/>
      <c r="Q6136" s="84"/>
      <c r="R6136" s="125"/>
      <c r="S6136" s="165"/>
      <c r="T6136" s="167"/>
    </row>
    <row r="6137" spans="1:20" s="121" customFormat="1" ht="20.100000000000001" customHeight="1" x14ac:dyDescent="0.3">
      <c r="A6137" s="80"/>
      <c r="B6137" s="110" t="str">
        <f>IF(E6137="","",VLOOKUP(E6137,[1]PROJECTES!$C$14:$G$5000,2,FALSE))</f>
        <v/>
      </c>
      <c r="C6137" s="80"/>
      <c r="D6137" s="283" t="str">
        <f>IF(E6137="","",VLOOKUP(E6137,[1]PROJECTES!$C$14:$G$5000,5,FALSE))</f>
        <v/>
      </c>
      <c r="E6137" s="79"/>
      <c r="F6137" s="110" t="str">
        <f>IF(I6137="","",VLOOKUP(I6137,[1]PROJECTES!$C$14:$G$5000,2,FALSE))</f>
        <v/>
      </c>
      <c r="G6137" s="112" t="str">
        <f>IF(E6137="","",VLOOKUP(E6137,[1]PROJECTES!$C$14:$G$5000,4,FALSE))</f>
        <v/>
      </c>
      <c r="H6137" s="95"/>
      <c r="I6137" s="113" t="str">
        <f>IF(H6137="","",VLOOKUP(H6137,BD!B$2:C$16,2,FALSE))</f>
        <v/>
      </c>
      <c r="J6137" s="114"/>
      <c r="K6137" s="115" t="str">
        <f t="shared" si="304"/>
        <v/>
      </c>
      <c r="L6137" s="116" t="str">
        <f t="shared" ca="1" si="305"/>
        <v>-</v>
      </c>
      <c r="M6137" s="111" t="str">
        <f>IF(E6137="","",VLOOKUP(E6137,[1]PROJECTES!$C$14:$Z$5000,21,FALSE))</f>
        <v/>
      </c>
      <c r="N6137" s="117"/>
      <c r="O6137" s="118" t="s">
        <v>222</v>
      </c>
      <c r="P6137" s="119"/>
      <c r="Q6137" s="84"/>
      <c r="R6137" s="125"/>
      <c r="S6137" s="165"/>
      <c r="T6137" s="167"/>
    </row>
    <row r="6138" spans="1:20" s="121" customFormat="1" ht="20.100000000000001" customHeight="1" x14ac:dyDescent="0.3">
      <c r="A6138" s="80"/>
      <c r="B6138" s="110" t="str">
        <f>IF(E6138="","",VLOOKUP(E6138,[1]PROJECTES!$C$14:$G$5000,2,FALSE))</f>
        <v/>
      </c>
      <c r="C6138" s="80"/>
      <c r="D6138" s="283" t="str">
        <f>IF(E6138="","",VLOOKUP(E6138,[1]PROJECTES!$C$14:$G$5000,5,FALSE))</f>
        <v/>
      </c>
      <c r="E6138" s="79"/>
      <c r="F6138" s="110" t="str">
        <f>IF(I6138="","",VLOOKUP(I6138,[1]PROJECTES!$C$14:$G$5000,2,FALSE))</f>
        <v/>
      </c>
      <c r="G6138" s="112" t="str">
        <f>IF(E6138="","",VLOOKUP(E6138,[1]PROJECTES!$C$14:$G$5000,4,FALSE))</f>
        <v/>
      </c>
      <c r="H6138" s="95"/>
      <c r="I6138" s="113" t="str">
        <f>IF(H6138="","",VLOOKUP(H6138,BD!B$2:C$16,2,FALSE))</f>
        <v/>
      </c>
      <c r="J6138" s="114"/>
      <c r="K6138" s="115" t="str">
        <f t="shared" si="304"/>
        <v/>
      </c>
      <c r="L6138" s="116" t="str">
        <f t="shared" ca="1" si="305"/>
        <v>-</v>
      </c>
      <c r="M6138" s="111" t="str">
        <f>IF(E6138="","",VLOOKUP(E6138,[1]PROJECTES!$C$14:$Z$5000,21,FALSE))</f>
        <v/>
      </c>
      <c r="N6138" s="117"/>
      <c r="O6138" s="118" t="s">
        <v>222</v>
      </c>
      <c r="P6138" s="119"/>
      <c r="Q6138" s="84"/>
      <c r="R6138" s="125"/>
      <c r="S6138" s="165"/>
      <c r="T6138" s="167"/>
    </row>
    <row r="6139" spans="1:20" s="121" customFormat="1" ht="20.100000000000001" customHeight="1" x14ac:dyDescent="0.3">
      <c r="A6139" s="80"/>
      <c r="B6139" s="110" t="str">
        <f>IF(E6139="","",VLOOKUP(E6139,[1]PROJECTES!$C$14:$G$5000,2,FALSE))</f>
        <v/>
      </c>
      <c r="C6139" s="80"/>
      <c r="D6139" s="283" t="str">
        <f>IF(E6139="","",VLOOKUP(E6139,[1]PROJECTES!$C$14:$G$5000,5,FALSE))</f>
        <v/>
      </c>
      <c r="E6139" s="79"/>
      <c r="F6139" s="110" t="str">
        <f>IF(I6139="","",VLOOKUP(I6139,[1]PROJECTES!$C$14:$G$5000,2,FALSE))</f>
        <v/>
      </c>
      <c r="G6139" s="112" t="str">
        <f>IF(E6139="","",VLOOKUP(E6139,[1]PROJECTES!$C$14:$G$5000,4,FALSE))</f>
        <v/>
      </c>
      <c r="H6139" s="95"/>
      <c r="I6139" s="113" t="str">
        <f>IF(H6139="","",VLOOKUP(H6139,BD!B$2:C$16,2,FALSE))</f>
        <v/>
      </c>
      <c r="J6139" s="114"/>
      <c r="K6139" s="115" t="str">
        <f t="shared" si="304"/>
        <v/>
      </c>
      <c r="L6139" s="116" t="str">
        <f t="shared" ca="1" si="305"/>
        <v>-</v>
      </c>
      <c r="M6139" s="111" t="str">
        <f>IF(E6139="","",VLOOKUP(E6139,[1]PROJECTES!$C$14:$Z$5000,21,FALSE))</f>
        <v/>
      </c>
      <c r="N6139" s="117"/>
      <c r="O6139" s="118" t="s">
        <v>222</v>
      </c>
      <c r="P6139" s="119"/>
      <c r="Q6139" s="84"/>
      <c r="R6139" s="125"/>
      <c r="S6139" s="165"/>
      <c r="T6139" s="167"/>
    </row>
    <row r="6140" spans="1:20" s="121" customFormat="1" ht="20.100000000000001" customHeight="1" x14ac:dyDescent="0.3">
      <c r="A6140" s="80"/>
      <c r="B6140" s="110" t="str">
        <f>IF(E6140="","",VLOOKUP(E6140,[1]PROJECTES!$C$14:$G$5000,2,FALSE))</f>
        <v/>
      </c>
      <c r="C6140" s="80"/>
      <c r="D6140" s="283" t="str">
        <f>IF(E6140="","",VLOOKUP(E6140,[1]PROJECTES!$C$14:$G$5000,5,FALSE))</f>
        <v/>
      </c>
      <c r="E6140" s="79"/>
      <c r="F6140" s="110" t="str">
        <f>IF(I6140="","",VLOOKUP(I6140,[1]PROJECTES!$C$14:$G$5000,2,FALSE))</f>
        <v/>
      </c>
      <c r="G6140" s="112" t="str">
        <f>IF(E6140="","",VLOOKUP(E6140,[1]PROJECTES!$C$14:$G$5000,4,FALSE))</f>
        <v/>
      </c>
      <c r="H6140" s="95"/>
      <c r="I6140" s="113" t="str">
        <f>IF(H6140="","",VLOOKUP(H6140,BD!B$2:C$16,2,FALSE))</f>
        <v/>
      </c>
      <c r="J6140" s="114"/>
      <c r="K6140" s="115" t="str">
        <f t="shared" si="304"/>
        <v/>
      </c>
      <c r="L6140" s="116" t="str">
        <f t="shared" ca="1" si="305"/>
        <v>-</v>
      </c>
      <c r="M6140" s="111" t="str">
        <f>IF(E6140="","",VLOOKUP(E6140,[1]PROJECTES!$C$14:$Z$5000,21,FALSE))</f>
        <v/>
      </c>
      <c r="N6140" s="117"/>
      <c r="O6140" s="118" t="s">
        <v>222</v>
      </c>
      <c r="P6140" s="119"/>
      <c r="Q6140" s="84"/>
      <c r="R6140" s="125"/>
      <c r="S6140" s="165"/>
      <c r="T6140" s="167"/>
    </row>
    <row r="6141" spans="1:20" s="121" customFormat="1" ht="20.100000000000001" customHeight="1" x14ac:dyDescent="0.3">
      <c r="A6141" s="80"/>
      <c r="B6141" s="110" t="str">
        <f>IF(E6141="","",VLOOKUP(E6141,[1]PROJECTES!$C$14:$G$5000,2,FALSE))</f>
        <v/>
      </c>
      <c r="C6141" s="80"/>
      <c r="D6141" s="283" t="str">
        <f>IF(E6141="","",VLOOKUP(E6141,[1]PROJECTES!$C$14:$G$5000,5,FALSE))</f>
        <v/>
      </c>
      <c r="E6141" s="79"/>
      <c r="F6141" s="110" t="str">
        <f>IF(I6141="","",VLOOKUP(I6141,[1]PROJECTES!$C$14:$G$5000,2,FALSE))</f>
        <v/>
      </c>
      <c r="G6141" s="112" t="str">
        <f>IF(E6141="","",VLOOKUP(E6141,[1]PROJECTES!$C$14:$G$5000,4,FALSE))</f>
        <v/>
      </c>
      <c r="H6141" s="95"/>
      <c r="I6141" s="113" t="str">
        <f>IF(H6141="","",VLOOKUP(H6141,BD!B$2:C$16,2,FALSE))</f>
        <v/>
      </c>
      <c r="J6141" s="114"/>
      <c r="K6141" s="115" t="str">
        <f t="shared" si="304"/>
        <v/>
      </c>
      <c r="L6141" s="116" t="str">
        <f t="shared" ca="1" si="305"/>
        <v>-</v>
      </c>
      <c r="M6141" s="111" t="str">
        <f>IF(E6141="","",VLOOKUP(E6141,[1]PROJECTES!$C$14:$Z$5000,21,FALSE))</f>
        <v/>
      </c>
      <c r="N6141" s="117"/>
      <c r="O6141" s="118" t="s">
        <v>222</v>
      </c>
      <c r="P6141" s="119"/>
      <c r="Q6141" s="84"/>
      <c r="R6141" s="125"/>
      <c r="S6141" s="165"/>
      <c r="T6141" s="167"/>
    </row>
    <row r="6142" spans="1:20" s="121" customFormat="1" ht="20.100000000000001" customHeight="1" x14ac:dyDescent="0.3">
      <c r="A6142" s="80"/>
      <c r="B6142" s="110" t="str">
        <f>IF(E6142="","",VLOOKUP(E6142,[1]PROJECTES!$C$14:$G$5000,2,FALSE))</f>
        <v/>
      </c>
      <c r="C6142" s="80"/>
      <c r="D6142" s="283" t="str">
        <f>IF(E6142="","",VLOOKUP(E6142,[1]PROJECTES!$C$14:$G$5000,5,FALSE))</f>
        <v/>
      </c>
      <c r="E6142" s="79"/>
      <c r="F6142" s="110" t="str">
        <f>IF(I6142="","",VLOOKUP(I6142,[1]PROJECTES!$C$14:$G$5000,2,FALSE))</f>
        <v/>
      </c>
      <c r="G6142" s="112" t="str">
        <f>IF(E6142="","",VLOOKUP(E6142,[1]PROJECTES!$C$14:$G$5000,4,FALSE))</f>
        <v/>
      </c>
      <c r="H6142" s="95"/>
      <c r="I6142" s="113" t="str">
        <f>IF(H6142="","",VLOOKUP(H6142,BD!B$2:C$16,2,FALSE))</f>
        <v/>
      </c>
      <c r="J6142" s="114"/>
      <c r="K6142" s="115" t="str">
        <f t="shared" si="304"/>
        <v/>
      </c>
      <c r="L6142" s="116" t="str">
        <f t="shared" ca="1" si="305"/>
        <v>-</v>
      </c>
      <c r="M6142" s="111" t="str">
        <f>IF(E6142="","",VLOOKUP(E6142,[1]PROJECTES!$C$14:$Z$5000,21,FALSE))</f>
        <v/>
      </c>
      <c r="N6142" s="117"/>
      <c r="O6142" s="118" t="s">
        <v>222</v>
      </c>
      <c r="P6142" s="119"/>
      <c r="Q6142" s="84"/>
      <c r="R6142" s="125"/>
      <c r="S6142" s="165"/>
      <c r="T6142" s="167"/>
    </row>
    <row r="6143" spans="1:20" s="121" customFormat="1" ht="20.100000000000001" customHeight="1" x14ac:dyDescent="0.3">
      <c r="A6143" s="80"/>
      <c r="B6143" s="110" t="str">
        <f>IF(E6143="","",VLOOKUP(E6143,[1]PROJECTES!$C$14:$G$5000,2,FALSE))</f>
        <v/>
      </c>
      <c r="C6143" s="80"/>
      <c r="D6143" s="283" t="str">
        <f>IF(E6143="","",VLOOKUP(E6143,[1]PROJECTES!$C$14:$G$5000,5,FALSE))</f>
        <v/>
      </c>
      <c r="E6143" s="79"/>
      <c r="F6143" s="110" t="str">
        <f>IF(I6143="","",VLOOKUP(I6143,[1]PROJECTES!$C$14:$G$5000,2,FALSE))</f>
        <v/>
      </c>
      <c r="G6143" s="112" t="str">
        <f>IF(E6143="","",VLOOKUP(E6143,[1]PROJECTES!$C$14:$G$5000,4,FALSE))</f>
        <v/>
      </c>
      <c r="H6143" s="95"/>
      <c r="I6143" s="113" t="str">
        <f>IF(H6143="","",VLOOKUP(H6143,BD!B$2:C$16,2,FALSE))</f>
        <v/>
      </c>
      <c r="J6143" s="114"/>
      <c r="K6143" s="115" t="str">
        <f t="shared" si="304"/>
        <v/>
      </c>
      <c r="L6143" s="116" t="str">
        <f t="shared" ca="1" si="305"/>
        <v>-</v>
      </c>
      <c r="M6143" s="111" t="str">
        <f>IF(E6143="","",VLOOKUP(E6143,[1]PROJECTES!$C$14:$Z$5000,21,FALSE))</f>
        <v/>
      </c>
      <c r="N6143" s="117"/>
      <c r="O6143" s="118" t="s">
        <v>222</v>
      </c>
      <c r="P6143" s="119"/>
      <c r="Q6143" s="84"/>
      <c r="R6143" s="125"/>
      <c r="S6143" s="165"/>
      <c r="T6143" s="167"/>
    </row>
    <row r="6144" spans="1:20" s="121" customFormat="1" ht="20.100000000000001" customHeight="1" x14ac:dyDescent="0.3">
      <c r="A6144" s="80"/>
      <c r="B6144" s="110" t="str">
        <f>IF(E6144="","",VLOOKUP(E6144,[1]PROJECTES!$C$14:$G$5000,2,FALSE))</f>
        <v/>
      </c>
      <c r="C6144" s="80"/>
      <c r="D6144" s="283" t="str">
        <f>IF(E6144="","",VLOOKUP(E6144,[1]PROJECTES!$C$14:$G$5000,5,FALSE))</f>
        <v/>
      </c>
      <c r="E6144" s="79"/>
      <c r="F6144" s="110" t="str">
        <f>IF(I6144="","",VLOOKUP(I6144,[1]PROJECTES!$C$14:$G$5000,2,FALSE))</f>
        <v/>
      </c>
      <c r="G6144" s="112" t="str">
        <f>IF(E6144="","",VLOOKUP(E6144,[1]PROJECTES!$C$14:$G$5000,4,FALSE))</f>
        <v/>
      </c>
      <c r="H6144" s="95"/>
      <c r="I6144" s="113" t="str">
        <f>IF(H6144="","",VLOOKUP(H6144,BD!B$2:C$16,2,FALSE))</f>
        <v/>
      </c>
      <c r="J6144" s="114"/>
      <c r="K6144" s="115" t="str">
        <f t="shared" si="304"/>
        <v/>
      </c>
      <c r="L6144" s="116" t="str">
        <f t="shared" ca="1" si="305"/>
        <v>-</v>
      </c>
      <c r="M6144" s="111" t="str">
        <f>IF(E6144="","",VLOOKUP(E6144,[1]PROJECTES!$C$14:$Z$5000,21,FALSE))</f>
        <v/>
      </c>
      <c r="N6144" s="117"/>
      <c r="O6144" s="118" t="s">
        <v>222</v>
      </c>
      <c r="P6144" s="119"/>
      <c r="Q6144" s="84"/>
      <c r="R6144" s="125"/>
      <c r="S6144" s="165"/>
      <c r="T6144" s="167"/>
    </row>
    <row r="6145" spans="1:20" s="121" customFormat="1" ht="20.100000000000001" customHeight="1" x14ac:dyDescent="0.3">
      <c r="A6145" s="80"/>
      <c r="B6145" s="110" t="str">
        <f>IF(E6145="","",VLOOKUP(E6145,[1]PROJECTES!$C$14:$G$5000,2,FALSE))</f>
        <v/>
      </c>
      <c r="C6145" s="80"/>
      <c r="D6145" s="283" t="str">
        <f>IF(E6145="","",VLOOKUP(E6145,[1]PROJECTES!$C$14:$G$5000,5,FALSE))</f>
        <v/>
      </c>
      <c r="E6145" s="79"/>
      <c r="F6145" s="110" t="str">
        <f>IF(I6145="","",VLOOKUP(I6145,[1]PROJECTES!$C$14:$G$5000,2,FALSE))</f>
        <v/>
      </c>
      <c r="G6145" s="112" t="str">
        <f>IF(E6145="","",VLOOKUP(E6145,[1]PROJECTES!$C$14:$G$5000,4,FALSE))</f>
        <v/>
      </c>
      <c r="H6145" s="95"/>
      <c r="I6145" s="113" t="str">
        <f>IF(H6145="","",VLOOKUP(H6145,BD!B$2:C$16,2,FALSE))</f>
        <v/>
      </c>
      <c r="J6145" s="114"/>
      <c r="K6145" s="115" t="str">
        <f t="shared" si="304"/>
        <v/>
      </c>
      <c r="L6145" s="116" t="str">
        <f t="shared" ca="1" si="305"/>
        <v>-</v>
      </c>
      <c r="M6145" s="111" t="str">
        <f>IF(E6145="","",VLOOKUP(E6145,[1]PROJECTES!$C$14:$Z$5000,21,FALSE))</f>
        <v/>
      </c>
      <c r="N6145" s="117"/>
      <c r="O6145" s="118" t="s">
        <v>222</v>
      </c>
      <c r="P6145" s="119"/>
      <c r="Q6145" s="84"/>
      <c r="R6145" s="125"/>
      <c r="S6145" s="165"/>
      <c r="T6145" s="167"/>
    </row>
    <row r="6146" spans="1:20" s="121" customFormat="1" ht="20.100000000000001" customHeight="1" x14ac:dyDescent="0.3">
      <c r="A6146" s="80"/>
      <c r="B6146" s="110" t="str">
        <f>IF(E6146="","",VLOOKUP(E6146,[1]PROJECTES!$C$14:$G$5000,2,FALSE))</f>
        <v/>
      </c>
      <c r="C6146" s="80"/>
      <c r="D6146" s="283" t="str">
        <f>IF(E6146="","",VLOOKUP(E6146,[1]PROJECTES!$C$14:$G$5000,5,FALSE))</f>
        <v/>
      </c>
      <c r="E6146" s="79"/>
      <c r="F6146" s="110" t="str">
        <f>IF(I6146="","",VLOOKUP(I6146,[1]PROJECTES!$C$14:$G$5000,2,FALSE))</f>
        <v/>
      </c>
      <c r="G6146" s="112" t="str">
        <f>IF(E6146="","",VLOOKUP(E6146,[1]PROJECTES!$C$14:$G$5000,4,FALSE))</f>
        <v/>
      </c>
      <c r="H6146" s="95"/>
      <c r="I6146" s="113" t="str">
        <f>IF(H6146="","",VLOOKUP(H6146,BD!B$2:C$16,2,FALSE))</f>
        <v/>
      </c>
      <c r="J6146" s="114"/>
      <c r="K6146" s="115" t="str">
        <f t="shared" si="304"/>
        <v/>
      </c>
      <c r="L6146" s="116" t="str">
        <f t="shared" ca="1" si="305"/>
        <v>-</v>
      </c>
      <c r="M6146" s="111" t="str">
        <f>IF(E6146="","",VLOOKUP(E6146,[1]PROJECTES!$C$14:$Z$5000,21,FALSE))</f>
        <v/>
      </c>
      <c r="N6146" s="117"/>
      <c r="O6146" s="118" t="s">
        <v>222</v>
      </c>
      <c r="P6146" s="119"/>
      <c r="Q6146" s="84"/>
      <c r="R6146" s="125"/>
      <c r="S6146" s="165"/>
      <c r="T6146" s="167"/>
    </row>
    <row r="6147" spans="1:20" s="121" customFormat="1" ht="20.100000000000001" customHeight="1" x14ac:dyDescent="0.3">
      <c r="A6147" s="80"/>
      <c r="B6147" s="110" t="str">
        <f>IF(E6147="","",VLOOKUP(E6147,[1]PROJECTES!$C$14:$G$5000,2,FALSE))</f>
        <v/>
      </c>
      <c r="C6147" s="80"/>
      <c r="D6147" s="283" t="str">
        <f>IF(E6147="","",VLOOKUP(E6147,[1]PROJECTES!$C$14:$G$5000,5,FALSE))</f>
        <v/>
      </c>
      <c r="E6147" s="79"/>
      <c r="F6147" s="110" t="str">
        <f>IF(I6147="","",VLOOKUP(I6147,[1]PROJECTES!$C$14:$G$5000,2,FALSE))</f>
        <v/>
      </c>
      <c r="G6147" s="112" t="str">
        <f>IF(E6147="","",VLOOKUP(E6147,[1]PROJECTES!$C$14:$G$5000,4,FALSE))</f>
        <v/>
      </c>
      <c r="H6147" s="95"/>
      <c r="I6147" s="113" t="str">
        <f>IF(H6147="","",VLOOKUP(H6147,BD!B$2:C$16,2,FALSE))</f>
        <v/>
      </c>
      <c r="J6147" s="114"/>
      <c r="K6147" s="115" t="str">
        <f t="shared" si="304"/>
        <v/>
      </c>
      <c r="L6147" s="116" t="str">
        <f t="shared" ca="1" si="305"/>
        <v>-</v>
      </c>
      <c r="M6147" s="111" t="str">
        <f>IF(E6147="","",VLOOKUP(E6147,[1]PROJECTES!$C$14:$Z$5000,21,FALSE))</f>
        <v/>
      </c>
      <c r="N6147" s="117"/>
      <c r="O6147" s="118" t="s">
        <v>222</v>
      </c>
      <c r="P6147" s="119"/>
      <c r="Q6147" s="84"/>
      <c r="R6147" s="125"/>
      <c r="S6147" s="165"/>
      <c r="T6147" s="167"/>
    </row>
    <row r="6148" spans="1:20" s="121" customFormat="1" ht="20.100000000000001" customHeight="1" x14ac:dyDescent="0.3">
      <c r="A6148" s="80"/>
      <c r="B6148" s="110" t="str">
        <f>IF(E6148="","",VLOOKUP(E6148,[1]PROJECTES!$C$14:$G$5000,2,FALSE))</f>
        <v/>
      </c>
      <c r="C6148" s="80"/>
      <c r="D6148" s="283" t="str">
        <f>IF(E6148="","",VLOOKUP(E6148,[1]PROJECTES!$C$14:$G$5000,5,FALSE))</f>
        <v/>
      </c>
      <c r="E6148" s="79"/>
      <c r="F6148" s="110" t="str">
        <f>IF(I6148="","",VLOOKUP(I6148,[1]PROJECTES!$C$14:$G$5000,2,FALSE))</f>
        <v/>
      </c>
      <c r="G6148" s="112" t="str">
        <f>IF(E6148="","",VLOOKUP(E6148,[1]PROJECTES!$C$14:$G$5000,4,FALSE))</f>
        <v/>
      </c>
      <c r="H6148" s="95"/>
      <c r="I6148" s="113" t="str">
        <f>IF(H6148="","",VLOOKUP(H6148,BD!B$2:C$16,2,FALSE))</f>
        <v/>
      </c>
      <c r="J6148" s="114"/>
      <c r="K6148" s="115" t="str">
        <f t="shared" si="304"/>
        <v/>
      </c>
      <c r="L6148" s="116" t="str">
        <f t="shared" ca="1" si="305"/>
        <v>-</v>
      </c>
      <c r="M6148" s="111" t="str">
        <f>IF(E6148="","",VLOOKUP(E6148,[1]PROJECTES!$C$14:$Z$5000,21,FALSE))</f>
        <v/>
      </c>
      <c r="N6148" s="117"/>
      <c r="O6148" s="118" t="s">
        <v>222</v>
      </c>
      <c r="P6148" s="119"/>
      <c r="Q6148" s="84"/>
      <c r="R6148" s="125"/>
      <c r="S6148" s="165"/>
      <c r="T6148" s="167"/>
    </row>
    <row r="6149" spans="1:20" s="121" customFormat="1" ht="20.100000000000001" customHeight="1" x14ac:dyDescent="0.3">
      <c r="A6149" s="80"/>
      <c r="B6149" s="110" t="str">
        <f>IF(E6149="","",VLOOKUP(E6149,[1]PROJECTES!$C$14:$G$5000,2,FALSE))</f>
        <v/>
      </c>
      <c r="C6149" s="80"/>
      <c r="D6149" s="283" t="str">
        <f>IF(E6149="","",VLOOKUP(E6149,[1]PROJECTES!$C$14:$G$5000,5,FALSE))</f>
        <v/>
      </c>
      <c r="E6149" s="79"/>
      <c r="F6149" s="110" t="str">
        <f>IF(I6149="","",VLOOKUP(I6149,[1]PROJECTES!$C$14:$G$5000,2,FALSE))</f>
        <v/>
      </c>
      <c r="G6149" s="112" t="str">
        <f>IF(E6149="","",VLOOKUP(E6149,[1]PROJECTES!$C$14:$G$5000,4,FALSE))</f>
        <v/>
      </c>
      <c r="H6149" s="95"/>
      <c r="I6149" s="113" t="str">
        <f>IF(H6149="","",VLOOKUP(H6149,BD!B$2:C$16,2,FALSE))</f>
        <v/>
      </c>
      <c r="J6149" s="114"/>
      <c r="K6149" s="115" t="str">
        <f t="shared" si="304"/>
        <v/>
      </c>
      <c r="L6149" s="116" t="str">
        <f t="shared" ca="1" si="305"/>
        <v>-</v>
      </c>
      <c r="M6149" s="111" t="str">
        <f>IF(E6149="","",VLOOKUP(E6149,[1]PROJECTES!$C$14:$Z$5000,21,FALSE))</f>
        <v/>
      </c>
      <c r="N6149" s="117"/>
      <c r="O6149" s="118" t="s">
        <v>222</v>
      </c>
      <c r="P6149" s="119"/>
      <c r="Q6149" s="84"/>
      <c r="R6149" s="125"/>
      <c r="S6149" s="165"/>
      <c r="T6149" s="167"/>
    </row>
    <row r="6150" spans="1:20" s="121" customFormat="1" ht="20.100000000000001" customHeight="1" x14ac:dyDescent="0.3">
      <c r="A6150" s="80"/>
      <c r="B6150" s="110" t="str">
        <f>IF(E6150="","",VLOOKUP(E6150,[1]PROJECTES!$C$14:$G$5000,2,FALSE))</f>
        <v/>
      </c>
      <c r="C6150" s="80"/>
      <c r="D6150" s="283" t="str">
        <f>IF(E6150="","",VLOOKUP(E6150,[1]PROJECTES!$C$14:$G$5000,5,FALSE))</f>
        <v/>
      </c>
      <c r="E6150" s="79"/>
      <c r="F6150" s="110" t="str">
        <f>IF(I6150="","",VLOOKUP(I6150,[1]PROJECTES!$C$14:$G$5000,2,FALSE))</f>
        <v/>
      </c>
      <c r="G6150" s="112" t="str">
        <f>IF(E6150="","",VLOOKUP(E6150,[1]PROJECTES!$C$14:$G$5000,4,FALSE))</f>
        <v/>
      </c>
      <c r="H6150" s="95"/>
      <c r="I6150" s="113" t="str">
        <f>IF(H6150="","",VLOOKUP(H6150,BD!B$2:C$16,2,FALSE))</f>
        <v/>
      </c>
      <c r="J6150" s="114"/>
      <c r="K6150" s="115" t="str">
        <f t="shared" si="304"/>
        <v/>
      </c>
      <c r="L6150" s="116" t="str">
        <f t="shared" ca="1" si="305"/>
        <v>-</v>
      </c>
      <c r="M6150" s="111" t="str">
        <f>IF(E6150="","",VLOOKUP(E6150,[1]PROJECTES!$C$14:$Z$5000,21,FALSE))</f>
        <v/>
      </c>
      <c r="N6150" s="117"/>
      <c r="O6150" s="118" t="s">
        <v>222</v>
      </c>
      <c r="P6150" s="119"/>
      <c r="Q6150" s="84"/>
      <c r="R6150" s="125"/>
      <c r="S6150" s="165"/>
      <c r="T6150" s="167"/>
    </row>
    <row r="6151" spans="1:20" s="121" customFormat="1" ht="20.100000000000001" customHeight="1" x14ac:dyDescent="0.3">
      <c r="A6151" s="80"/>
      <c r="B6151" s="110" t="str">
        <f>IF(E6151="","",VLOOKUP(E6151,[1]PROJECTES!$C$14:$G$5000,2,FALSE))</f>
        <v/>
      </c>
      <c r="C6151" s="80"/>
      <c r="D6151" s="283" t="str">
        <f>IF(E6151="","",VLOOKUP(E6151,[1]PROJECTES!$C$14:$G$5000,5,FALSE))</f>
        <v/>
      </c>
      <c r="E6151" s="79"/>
      <c r="F6151" s="110" t="str">
        <f>IF(I6151="","",VLOOKUP(I6151,[1]PROJECTES!$C$14:$G$5000,2,FALSE))</f>
        <v/>
      </c>
      <c r="G6151" s="112" t="str">
        <f>IF(E6151="","",VLOOKUP(E6151,[1]PROJECTES!$C$14:$G$5000,4,FALSE))</f>
        <v/>
      </c>
      <c r="H6151" s="95"/>
      <c r="I6151" s="113" t="str">
        <f>IF(H6151="","",VLOOKUP(H6151,BD!B$2:C$16,2,FALSE))</f>
        <v/>
      </c>
      <c r="J6151" s="126"/>
      <c r="K6151" s="115" t="str">
        <f t="shared" si="304"/>
        <v/>
      </c>
      <c r="L6151" s="116" t="str">
        <f t="shared" ca="1" si="305"/>
        <v>-</v>
      </c>
      <c r="M6151" s="111" t="str">
        <f>IF(E6151="","",VLOOKUP(E6151,[1]PROJECTES!$C$14:$Z$5000,21,FALSE))</f>
        <v/>
      </c>
      <c r="N6151" s="136"/>
      <c r="O6151" s="118" t="s">
        <v>222</v>
      </c>
      <c r="P6151" s="140"/>
      <c r="Q6151" s="84"/>
      <c r="R6151" s="122"/>
      <c r="S6151" s="165"/>
      <c r="T6151" s="167"/>
    </row>
    <row r="6152" spans="1:20" s="121" customFormat="1" ht="20.100000000000001" customHeight="1" x14ac:dyDescent="0.3">
      <c r="A6152" s="80"/>
      <c r="B6152" s="110" t="str">
        <f>IF(E6152="","",VLOOKUP(E6152,[1]PROJECTES!$C$14:$G$5000,2,FALSE))</f>
        <v/>
      </c>
      <c r="C6152" s="80"/>
      <c r="D6152" s="283" t="str">
        <f>IF(E6152="","",VLOOKUP(E6152,[1]PROJECTES!$C$14:$G$5000,5,FALSE))</f>
        <v/>
      </c>
      <c r="E6152" s="79"/>
      <c r="F6152" s="110" t="str">
        <f>IF(I6152="","",VLOOKUP(I6152,[1]PROJECTES!$C$14:$G$5000,2,FALSE))</f>
        <v/>
      </c>
      <c r="G6152" s="112" t="str">
        <f>IF(E6152="","",VLOOKUP(E6152,[1]PROJECTES!$C$14:$G$5000,4,FALSE))</f>
        <v/>
      </c>
      <c r="H6152" s="95"/>
      <c r="I6152" s="113" t="str">
        <f>IF(H6152="","",VLOOKUP(H6152,BD!B$2:C$16,2,FALSE))</f>
        <v/>
      </c>
      <c r="J6152" s="126"/>
      <c r="K6152" s="115" t="str">
        <f t="shared" si="304"/>
        <v/>
      </c>
      <c r="L6152" s="116" t="str">
        <f t="shared" ca="1" si="305"/>
        <v>-</v>
      </c>
      <c r="M6152" s="111" t="str">
        <f>IF(E6152="","",VLOOKUP(E6152,[1]PROJECTES!$C$14:$Z$5000,21,FALSE))</f>
        <v/>
      </c>
      <c r="N6152" s="136"/>
      <c r="O6152" s="118" t="s">
        <v>222</v>
      </c>
      <c r="P6152" s="140"/>
      <c r="Q6152" s="84"/>
      <c r="R6152" s="122"/>
      <c r="S6152" s="165"/>
      <c r="T6152" s="167"/>
    </row>
    <row r="6153" spans="1:20" s="121" customFormat="1" ht="20.100000000000001" customHeight="1" x14ac:dyDescent="0.3">
      <c r="A6153" s="80"/>
      <c r="B6153" s="110" t="str">
        <f>IF(E6153="","",VLOOKUP(E6153,[1]PROJECTES!$C$14:$G$5000,2,FALSE))</f>
        <v/>
      </c>
      <c r="C6153" s="80"/>
      <c r="D6153" s="283" t="str">
        <f>IF(E6153="","",VLOOKUP(E6153,[1]PROJECTES!$C$14:$G$5000,5,FALSE))</f>
        <v/>
      </c>
      <c r="E6153" s="79"/>
      <c r="F6153" s="110" t="str">
        <f>IF(I6153="","",VLOOKUP(I6153,[1]PROJECTES!$C$14:$G$5000,2,FALSE))</f>
        <v/>
      </c>
      <c r="G6153" s="112" t="str">
        <f>IF(E6153="","",VLOOKUP(E6153,[1]PROJECTES!$C$14:$G$5000,4,FALSE))</f>
        <v/>
      </c>
      <c r="H6153" s="95"/>
      <c r="I6153" s="113" t="str">
        <f>IF(H6153="","",VLOOKUP(H6153,BD!B$2:C$16,2,FALSE))</f>
        <v/>
      </c>
      <c r="J6153" s="126"/>
      <c r="K6153" s="115" t="str">
        <f t="shared" ref="K6153:K6213" si="306">IF(J6153="","",WEEKNUM(J6153,2)-0)</f>
        <v/>
      </c>
      <c r="L6153" s="116" t="str">
        <f t="shared" ca="1" si="305"/>
        <v>-</v>
      </c>
      <c r="M6153" s="111" t="str">
        <f>IF(E6153="","",VLOOKUP(E6153,[1]PROJECTES!$C$14:$Z$5000,21,FALSE))</f>
        <v/>
      </c>
      <c r="N6153" s="136"/>
      <c r="O6153" s="118" t="s">
        <v>222</v>
      </c>
      <c r="P6153" s="140"/>
      <c r="Q6153" s="84"/>
      <c r="R6153" s="122"/>
      <c r="S6153" s="165"/>
      <c r="T6153" s="167"/>
    </row>
    <row r="6154" spans="1:20" s="121" customFormat="1" ht="20.100000000000001" customHeight="1" x14ac:dyDescent="0.3">
      <c r="A6154" s="80"/>
      <c r="B6154" s="110" t="str">
        <f>IF(E6154="","",VLOOKUP(E6154,[1]PROJECTES!$C$14:$G$5000,2,FALSE))</f>
        <v/>
      </c>
      <c r="C6154" s="80"/>
      <c r="D6154" s="283" t="str">
        <f>IF(E6154="","",VLOOKUP(E6154,[1]PROJECTES!$C$14:$G$5000,5,FALSE))</f>
        <v/>
      </c>
      <c r="E6154" s="79"/>
      <c r="F6154" s="110" t="str">
        <f>IF(I6154="","",VLOOKUP(I6154,[1]PROJECTES!$C$14:$G$5000,2,FALSE))</f>
        <v/>
      </c>
      <c r="G6154" s="112" t="str">
        <f>IF(E6154="","",VLOOKUP(E6154,[1]PROJECTES!$C$14:$G$5000,4,FALSE))</f>
        <v/>
      </c>
      <c r="H6154" s="95"/>
      <c r="I6154" s="113" t="str">
        <f>IF(H6154="","",VLOOKUP(H6154,BD!B$2:C$16,2,FALSE))</f>
        <v/>
      </c>
      <c r="J6154" s="126"/>
      <c r="K6154" s="115" t="str">
        <f t="shared" si="306"/>
        <v/>
      </c>
      <c r="L6154" s="116" t="str">
        <f t="shared" ref="L6154:L6214" ca="1" si="307">IF(M6154="","-",IF(G6154="TA","-",+M6154-TODAY()))</f>
        <v>-</v>
      </c>
      <c r="M6154" s="111" t="str">
        <f>IF(E6154="","",VLOOKUP(E6154,[1]PROJECTES!$C$14:$Z$5000,21,FALSE))</f>
        <v/>
      </c>
      <c r="N6154" s="136"/>
      <c r="O6154" s="118" t="s">
        <v>222</v>
      </c>
      <c r="P6154" s="140"/>
      <c r="Q6154" s="84"/>
      <c r="R6154" s="122"/>
      <c r="S6154" s="165"/>
      <c r="T6154" s="167"/>
    </row>
    <row r="6155" spans="1:20" s="121" customFormat="1" ht="20.100000000000001" customHeight="1" x14ac:dyDescent="0.3">
      <c r="A6155" s="80"/>
      <c r="B6155" s="110" t="str">
        <f>IF(E6155="","",VLOOKUP(E6155,[1]PROJECTES!$C$14:$G$5000,2,FALSE))</f>
        <v/>
      </c>
      <c r="C6155" s="80"/>
      <c r="D6155" s="283" t="str">
        <f>IF(E6155="","",VLOOKUP(E6155,[1]PROJECTES!$C$14:$G$5000,5,FALSE))</f>
        <v/>
      </c>
      <c r="E6155" s="79"/>
      <c r="F6155" s="110" t="str">
        <f>IF(I6155="","",VLOOKUP(I6155,[1]PROJECTES!$C$14:$G$5000,2,FALSE))</f>
        <v/>
      </c>
      <c r="G6155" s="112" t="str">
        <f>IF(E6155="","",VLOOKUP(E6155,[1]PROJECTES!$C$14:$G$5000,4,FALSE))</f>
        <v/>
      </c>
      <c r="H6155" s="95"/>
      <c r="I6155" s="113" t="str">
        <f>IF(H6155="","",VLOOKUP(H6155,BD!B$2:C$16,2,FALSE))</f>
        <v/>
      </c>
      <c r="J6155" s="126"/>
      <c r="K6155" s="115" t="str">
        <f t="shared" si="306"/>
        <v/>
      </c>
      <c r="L6155" s="116" t="str">
        <f t="shared" ca="1" si="307"/>
        <v>-</v>
      </c>
      <c r="M6155" s="111" t="str">
        <f>IF(E6155="","",VLOOKUP(E6155,[1]PROJECTES!$C$14:$Z$5000,21,FALSE))</f>
        <v/>
      </c>
      <c r="N6155" s="136"/>
      <c r="O6155" s="118" t="s">
        <v>222</v>
      </c>
      <c r="P6155" s="140"/>
      <c r="Q6155" s="84"/>
      <c r="R6155" s="122"/>
      <c r="S6155" s="165"/>
      <c r="T6155" s="167"/>
    </row>
    <row r="6156" spans="1:20" s="121" customFormat="1" ht="20.100000000000001" customHeight="1" x14ac:dyDescent="0.3">
      <c r="A6156" s="80"/>
      <c r="B6156" s="110" t="str">
        <f>IF(E6156="","",VLOOKUP(E6156,[1]PROJECTES!$C$14:$G$5000,2,FALSE))</f>
        <v/>
      </c>
      <c r="C6156" s="80"/>
      <c r="D6156" s="283" t="str">
        <f>IF(E6156="","",VLOOKUP(E6156,[1]PROJECTES!$C$14:$G$5000,5,FALSE))</f>
        <v/>
      </c>
      <c r="E6156" s="79"/>
      <c r="F6156" s="110" t="str">
        <f>IF(I6156="","",VLOOKUP(I6156,[1]PROJECTES!$C$14:$G$5000,2,FALSE))</f>
        <v/>
      </c>
      <c r="G6156" s="112" t="str">
        <f>IF(E6156="","",VLOOKUP(E6156,[1]PROJECTES!$C$14:$G$5000,4,FALSE))</f>
        <v/>
      </c>
      <c r="H6156" s="95"/>
      <c r="I6156" s="113" t="str">
        <f>IF(H6156="","",VLOOKUP(H6156,BD!B$2:C$16,2,FALSE))</f>
        <v/>
      </c>
      <c r="J6156" s="126"/>
      <c r="K6156" s="115" t="str">
        <f t="shared" si="306"/>
        <v/>
      </c>
      <c r="L6156" s="116" t="str">
        <f t="shared" ca="1" si="307"/>
        <v>-</v>
      </c>
      <c r="M6156" s="111" t="str">
        <f>IF(E6156="","",VLOOKUP(E6156,[1]PROJECTES!$C$14:$Z$5000,21,FALSE))</f>
        <v/>
      </c>
      <c r="N6156" s="136"/>
      <c r="O6156" s="118" t="s">
        <v>222</v>
      </c>
      <c r="P6156" s="140"/>
      <c r="Q6156" s="84"/>
      <c r="R6156" s="122"/>
      <c r="S6156" s="165"/>
      <c r="T6156" s="167"/>
    </row>
    <row r="6157" spans="1:20" s="121" customFormat="1" ht="20.100000000000001" customHeight="1" x14ac:dyDescent="0.3">
      <c r="A6157" s="80"/>
      <c r="B6157" s="110" t="str">
        <f>IF(E6157="","",VLOOKUP(E6157,[1]PROJECTES!$C$14:$G$5000,2,FALSE))</f>
        <v/>
      </c>
      <c r="C6157" s="80"/>
      <c r="D6157" s="283" t="str">
        <f>IF(E6157="","",VLOOKUP(E6157,[1]PROJECTES!$C$14:$G$5000,5,FALSE))</f>
        <v/>
      </c>
      <c r="E6157" s="79"/>
      <c r="F6157" s="110" t="str">
        <f>IF(I6157="","",VLOOKUP(I6157,[1]PROJECTES!$C$14:$G$5000,2,FALSE))</f>
        <v/>
      </c>
      <c r="G6157" s="112" t="str">
        <f>IF(E6157="","",VLOOKUP(E6157,[1]PROJECTES!$C$14:$G$5000,4,FALSE))</f>
        <v/>
      </c>
      <c r="H6157" s="95"/>
      <c r="I6157" s="113" t="str">
        <f>IF(H6157="","",VLOOKUP(H6157,BD!B$2:C$16,2,FALSE))</f>
        <v/>
      </c>
      <c r="J6157" s="126"/>
      <c r="K6157" s="115" t="str">
        <f t="shared" si="306"/>
        <v/>
      </c>
      <c r="L6157" s="116" t="str">
        <f t="shared" ca="1" si="307"/>
        <v>-</v>
      </c>
      <c r="M6157" s="111" t="str">
        <f>IF(E6157="","",VLOOKUP(E6157,[1]PROJECTES!$C$14:$Z$5000,21,FALSE))</f>
        <v/>
      </c>
      <c r="N6157" s="136"/>
      <c r="O6157" s="118" t="s">
        <v>222</v>
      </c>
      <c r="P6157" s="140"/>
      <c r="Q6157" s="84"/>
      <c r="R6157" s="122"/>
      <c r="S6157" s="165"/>
      <c r="T6157" s="167"/>
    </row>
    <row r="6158" spans="1:20" s="121" customFormat="1" ht="20.100000000000001" customHeight="1" x14ac:dyDescent="0.3">
      <c r="A6158" s="80"/>
      <c r="B6158" s="110" t="str">
        <f>IF(E6158="","",VLOOKUP(E6158,[1]PROJECTES!$C$14:$G$5000,2,FALSE))</f>
        <v/>
      </c>
      <c r="C6158" s="80"/>
      <c r="D6158" s="283" t="str">
        <f>IF(E6158="","",VLOOKUP(E6158,[1]PROJECTES!$C$14:$G$5000,5,FALSE))</f>
        <v/>
      </c>
      <c r="E6158" s="79"/>
      <c r="F6158" s="110" t="str">
        <f>IF(I6158="","",VLOOKUP(I6158,[1]PROJECTES!$C$14:$G$5000,2,FALSE))</f>
        <v/>
      </c>
      <c r="G6158" s="112" t="str">
        <f>IF(E6158="","",VLOOKUP(E6158,[1]PROJECTES!$C$14:$G$5000,4,FALSE))</f>
        <v/>
      </c>
      <c r="H6158" s="95"/>
      <c r="I6158" s="113" t="str">
        <f>IF(H6158="","",VLOOKUP(H6158,BD!B$2:C$16,2,FALSE))</f>
        <v/>
      </c>
      <c r="J6158" s="126"/>
      <c r="K6158" s="115" t="str">
        <f t="shared" si="306"/>
        <v/>
      </c>
      <c r="L6158" s="116" t="str">
        <f t="shared" ca="1" si="307"/>
        <v>-</v>
      </c>
      <c r="M6158" s="111" t="str">
        <f>IF(E6158="","",VLOOKUP(E6158,[1]PROJECTES!$C$14:$Z$5000,21,FALSE))</f>
        <v/>
      </c>
      <c r="N6158" s="136"/>
      <c r="O6158" s="118" t="s">
        <v>222</v>
      </c>
      <c r="P6158" s="140"/>
      <c r="Q6158" s="84"/>
      <c r="R6158" s="122"/>
      <c r="S6158" s="165"/>
      <c r="T6158" s="167"/>
    </row>
    <row r="6159" spans="1:20" s="121" customFormat="1" ht="20.100000000000001" customHeight="1" x14ac:dyDescent="0.3">
      <c r="A6159" s="80"/>
      <c r="B6159" s="110" t="str">
        <f>IF(E6159="","",VLOOKUP(E6159,[1]PROJECTES!$C$14:$G$5000,2,FALSE))</f>
        <v/>
      </c>
      <c r="C6159" s="80"/>
      <c r="D6159" s="283" t="str">
        <f>IF(E6159="","",VLOOKUP(E6159,[1]PROJECTES!$C$14:$G$5000,5,FALSE))</f>
        <v/>
      </c>
      <c r="E6159" s="79"/>
      <c r="F6159" s="110" t="str">
        <f>IF(I6159="","",VLOOKUP(I6159,[1]PROJECTES!$C$14:$G$5000,2,FALSE))</f>
        <v/>
      </c>
      <c r="G6159" s="112" t="str">
        <f>IF(E6159="","",VLOOKUP(E6159,[1]PROJECTES!$C$14:$G$5000,4,FALSE))</f>
        <v/>
      </c>
      <c r="H6159" s="95"/>
      <c r="I6159" s="113" t="str">
        <f>IF(H6159="","",VLOOKUP(H6159,BD!B$2:C$16,2,FALSE))</f>
        <v/>
      </c>
      <c r="J6159" s="126"/>
      <c r="K6159" s="115" t="str">
        <f t="shared" si="306"/>
        <v/>
      </c>
      <c r="L6159" s="116" t="str">
        <f t="shared" ca="1" si="307"/>
        <v>-</v>
      </c>
      <c r="M6159" s="111" t="str">
        <f>IF(E6159="","",VLOOKUP(E6159,[1]PROJECTES!$C$14:$Z$5000,21,FALSE))</f>
        <v/>
      </c>
      <c r="N6159" s="136"/>
      <c r="O6159" s="118" t="s">
        <v>222</v>
      </c>
      <c r="P6159" s="140"/>
      <c r="Q6159" s="84"/>
      <c r="R6159" s="122"/>
      <c r="S6159" s="165"/>
      <c r="T6159" s="167"/>
    </row>
    <row r="6160" spans="1:20" s="121" customFormat="1" ht="20.100000000000001" customHeight="1" x14ac:dyDescent="0.3">
      <c r="A6160" s="80"/>
      <c r="B6160" s="110" t="str">
        <f>IF(E6160="","",VLOOKUP(E6160,[1]PROJECTES!$C$14:$G$5000,2,FALSE))</f>
        <v/>
      </c>
      <c r="C6160" s="80"/>
      <c r="D6160" s="283" t="str">
        <f>IF(E6160="","",VLOOKUP(E6160,[1]PROJECTES!$C$14:$G$5000,5,FALSE))</f>
        <v/>
      </c>
      <c r="E6160" s="79"/>
      <c r="F6160" s="110" t="str">
        <f>IF(I6160="","",VLOOKUP(I6160,[1]PROJECTES!$C$14:$G$5000,2,FALSE))</f>
        <v/>
      </c>
      <c r="G6160" s="112" t="str">
        <f>IF(E6160="","",VLOOKUP(E6160,[1]PROJECTES!$C$14:$G$5000,4,FALSE))</f>
        <v/>
      </c>
      <c r="H6160" s="95"/>
      <c r="I6160" s="113" t="str">
        <f>IF(H6160="","",VLOOKUP(H6160,BD!B$2:C$16,2,FALSE))</f>
        <v/>
      </c>
      <c r="J6160" s="126"/>
      <c r="K6160" s="115" t="str">
        <f t="shared" si="306"/>
        <v/>
      </c>
      <c r="L6160" s="116" t="str">
        <f t="shared" ca="1" si="307"/>
        <v>-</v>
      </c>
      <c r="M6160" s="111" t="str">
        <f>IF(E6160="","",VLOOKUP(E6160,[1]PROJECTES!$C$14:$Z$5000,21,FALSE))</f>
        <v/>
      </c>
      <c r="N6160" s="136"/>
      <c r="O6160" s="118" t="s">
        <v>222</v>
      </c>
      <c r="P6160" s="140"/>
      <c r="Q6160" s="84"/>
      <c r="R6160" s="122"/>
      <c r="S6160" s="165"/>
      <c r="T6160" s="167"/>
    </row>
    <row r="6161" spans="1:20" s="121" customFormat="1" ht="20.100000000000001" customHeight="1" x14ac:dyDescent="0.3">
      <c r="A6161" s="80"/>
      <c r="B6161" s="110" t="str">
        <f>IF(E6161="","",VLOOKUP(E6161,[1]PROJECTES!$C$14:$G$5000,2,FALSE))</f>
        <v/>
      </c>
      <c r="C6161" s="80"/>
      <c r="D6161" s="283" t="str">
        <f>IF(E6161="","",VLOOKUP(E6161,[1]PROJECTES!$C$14:$G$5000,5,FALSE))</f>
        <v/>
      </c>
      <c r="E6161" s="79"/>
      <c r="F6161" s="110" t="str">
        <f>IF(I6161="","",VLOOKUP(I6161,[1]PROJECTES!$C$14:$G$5000,2,FALSE))</f>
        <v/>
      </c>
      <c r="G6161" s="112" t="str">
        <f>IF(E6161="","",VLOOKUP(E6161,[1]PROJECTES!$C$14:$G$5000,4,FALSE))</f>
        <v/>
      </c>
      <c r="H6161" s="95"/>
      <c r="I6161" s="113" t="str">
        <f>IF(H6161="","",VLOOKUP(H6161,BD!B$2:C$16,2,FALSE))</f>
        <v/>
      </c>
      <c r="J6161" s="126"/>
      <c r="K6161" s="115" t="str">
        <f t="shared" si="306"/>
        <v/>
      </c>
      <c r="L6161" s="116" t="str">
        <f t="shared" ca="1" si="307"/>
        <v>-</v>
      </c>
      <c r="M6161" s="111" t="str">
        <f>IF(E6161="","",VLOOKUP(E6161,[1]PROJECTES!$C$14:$Z$5000,21,FALSE))</f>
        <v/>
      </c>
      <c r="N6161" s="136"/>
      <c r="O6161" s="118" t="s">
        <v>222</v>
      </c>
      <c r="P6161" s="140"/>
      <c r="Q6161" s="84"/>
      <c r="R6161" s="122"/>
      <c r="S6161" s="165"/>
      <c r="T6161" s="167"/>
    </row>
    <row r="6162" spans="1:20" s="121" customFormat="1" ht="20.100000000000001" customHeight="1" x14ac:dyDescent="0.3">
      <c r="A6162" s="80"/>
      <c r="B6162" s="110" t="str">
        <f>IF(E6162="","",VLOOKUP(E6162,[1]PROJECTES!$C$14:$G$5000,2,FALSE))</f>
        <v/>
      </c>
      <c r="C6162" s="80"/>
      <c r="D6162" s="283" t="str">
        <f>IF(E6162="","",VLOOKUP(E6162,[1]PROJECTES!$C$14:$G$5000,5,FALSE))</f>
        <v/>
      </c>
      <c r="E6162" s="79"/>
      <c r="F6162" s="110" t="str">
        <f>IF(I6162="","",VLOOKUP(I6162,[1]PROJECTES!$C$14:$G$5000,2,FALSE))</f>
        <v/>
      </c>
      <c r="G6162" s="112" t="str">
        <f>IF(E6162="","",VLOOKUP(E6162,[1]PROJECTES!$C$14:$G$5000,4,FALSE))</f>
        <v/>
      </c>
      <c r="H6162" s="95"/>
      <c r="I6162" s="113" t="str">
        <f>IF(H6162="","",VLOOKUP(H6162,BD!B$2:C$16,2,FALSE))</f>
        <v/>
      </c>
      <c r="J6162" s="126"/>
      <c r="K6162" s="115" t="str">
        <f t="shared" si="306"/>
        <v/>
      </c>
      <c r="L6162" s="116" t="str">
        <f t="shared" ca="1" si="307"/>
        <v>-</v>
      </c>
      <c r="M6162" s="111" t="str">
        <f>IF(E6162="","",VLOOKUP(E6162,[1]PROJECTES!$C$14:$Z$5000,21,FALSE))</f>
        <v/>
      </c>
      <c r="N6162" s="136"/>
      <c r="O6162" s="118" t="s">
        <v>222</v>
      </c>
      <c r="P6162" s="140"/>
      <c r="Q6162" s="84"/>
      <c r="R6162" s="122"/>
      <c r="S6162" s="165"/>
      <c r="T6162" s="167"/>
    </row>
    <row r="6163" spans="1:20" s="121" customFormat="1" ht="20.100000000000001" customHeight="1" x14ac:dyDescent="0.3">
      <c r="A6163" s="80"/>
      <c r="B6163" s="110" t="str">
        <f>IF(E6163="","",VLOOKUP(E6163,[1]PROJECTES!$C$14:$G$5000,2,FALSE))</f>
        <v/>
      </c>
      <c r="C6163" s="80"/>
      <c r="D6163" s="283" t="str">
        <f>IF(E6163="","",VLOOKUP(E6163,[1]PROJECTES!$C$14:$G$5000,5,FALSE))</f>
        <v/>
      </c>
      <c r="E6163" s="79"/>
      <c r="F6163" s="110" t="str">
        <f>IF(I6163="","",VLOOKUP(I6163,[1]PROJECTES!$C$14:$G$5000,2,FALSE))</f>
        <v/>
      </c>
      <c r="G6163" s="112" t="str">
        <f>IF(E6163="","",VLOOKUP(E6163,[1]PROJECTES!$C$14:$G$5000,4,FALSE))</f>
        <v/>
      </c>
      <c r="H6163" s="95"/>
      <c r="I6163" s="113" t="str">
        <f>IF(H6163="","",VLOOKUP(H6163,BD!B$2:C$16,2,FALSE))</f>
        <v/>
      </c>
      <c r="J6163" s="126"/>
      <c r="K6163" s="115" t="str">
        <f t="shared" si="306"/>
        <v/>
      </c>
      <c r="L6163" s="116" t="str">
        <f t="shared" ca="1" si="307"/>
        <v>-</v>
      </c>
      <c r="M6163" s="111" t="str">
        <f>IF(E6163="","",VLOOKUP(E6163,[1]PROJECTES!$C$14:$Z$5000,21,FALSE))</f>
        <v/>
      </c>
      <c r="N6163" s="136"/>
      <c r="O6163" s="118" t="s">
        <v>222</v>
      </c>
      <c r="P6163" s="140"/>
      <c r="Q6163" s="84"/>
      <c r="R6163" s="122"/>
      <c r="S6163" s="165"/>
      <c r="T6163" s="167"/>
    </row>
    <row r="6164" spans="1:20" s="121" customFormat="1" ht="20.100000000000001" customHeight="1" x14ac:dyDescent="0.3">
      <c r="A6164" s="80"/>
      <c r="B6164" s="110" t="str">
        <f>IF(E6164="","",VLOOKUP(E6164,[1]PROJECTES!$C$14:$G$5000,2,FALSE))</f>
        <v/>
      </c>
      <c r="C6164" s="80"/>
      <c r="D6164" s="283" t="str">
        <f>IF(E6164="","",VLOOKUP(E6164,[1]PROJECTES!$C$14:$G$5000,5,FALSE))</f>
        <v/>
      </c>
      <c r="E6164" s="79"/>
      <c r="F6164" s="110" t="str">
        <f>IF(I6164="","",VLOOKUP(I6164,[1]PROJECTES!$C$14:$G$5000,2,FALSE))</f>
        <v/>
      </c>
      <c r="G6164" s="112" t="str">
        <f>IF(E6164="","",VLOOKUP(E6164,[1]PROJECTES!$C$14:$G$5000,4,FALSE))</f>
        <v/>
      </c>
      <c r="H6164" s="95"/>
      <c r="I6164" s="113" t="str">
        <f>IF(H6164="","",VLOOKUP(H6164,BD!B$2:C$16,2,FALSE))</f>
        <v/>
      </c>
      <c r="J6164" s="126"/>
      <c r="K6164" s="115" t="str">
        <f t="shared" si="306"/>
        <v/>
      </c>
      <c r="L6164" s="116" t="str">
        <f t="shared" ca="1" si="307"/>
        <v>-</v>
      </c>
      <c r="M6164" s="111" t="str">
        <f>IF(E6164="","",VLOOKUP(E6164,[1]PROJECTES!$C$14:$Z$5000,21,FALSE))</f>
        <v/>
      </c>
      <c r="N6164" s="136"/>
      <c r="O6164" s="118" t="s">
        <v>222</v>
      </c>
      <c r="P6164" s="140"/>
      <c r="Q6164" s="84"/>
      <c r="R6164" s="122"/>
      <c r="S6164" s="165"/>
      <c r="T6164" s="167"/>
    </row>
    <row r="6165" spans="1:20" s="121" customFormat="1" ht="20.100000000000001" customHeight="1" x14ac:dyDescent="0.3">
      <c r="A6165" s="80"/>
      <c r="B6165" s="110" t="str">
        <f>IF(E6165="","",VLOOKUP(E6165,[1]PROJECTES!$C$14:$G$5000,2,FALSE))</f>
        <v/>
      </c>
      <c r="C6165" s="80"/>
      <c r="D6165" s="283" t="str">
        <f>IF(E6165="","",VLOOKUP(E6165,[1]PROJECTES!$C$14:$G$5000,5,FALSE))</f>
        <v/>
      </c>
      <c r="E6165" s="79"/>
      <c r="F6165" s="110" t="str">
        <f>IF(I6165="","",VLOOKUP(I6165,[1]PROJECTES!$C$14:$G$5000,2,FALSE))</f>
        <v/>
      </c>
      <c r="G6165" s="112" t="str">
        <f>IF(E6165="","",VLOOKUP(E6165,[1]PROJECTES!$C$14:$G$5000,4,FALSE))</f>
        <v/>
      </c>
      <c r="H6165" s="95"/>
      <c r="I6165" s="113" t="str">
        <f>IF(H6165="","",VLOOKUP(H6165,BD!B$2:C$16,2,FALSE))</f>
        <v/>
      </c>
      <c r="J6165" s="126"/>
      <c r="K6165" s="115" t="str">
        <f t="shared" si="306"/>
        <v/>
      </c>
      <c r="L6165" s="116" t="str">
        <f t="shared" ca="1" si="307"/>
        <v>-</v>
      </c>
      <c r="M6165" s="111" t="str">
        <f>IF(E6165="","",VLOOKUP(E6165,[1]PROJECTES!$C$14:$Z$5000,21,FALSE))</f>
        <v/>
      </c>
      <c r="N6165" s="136"/>
      <c r="O6165" s="118" t="s">
        <v>222</v>
      </c>
      <c r="P6165" s="140"/>
      <c r="Q6165" s="84"/>
      <c r="R6165" s="122"/>
      <c r="S6165" s="165"/>
      <c r="T6165" s="167"/>
    </row>
    <row r="6166" spans="1:20" s="121" customFormat="1" ht="20.100000000000001" customHeight="1" x14ac:dyDescent="0.3">
      <c r="A6166" s="80"/>
      <c r="B6166" s="110" t="str">
        <f>IF(E6166="","",VLOOKUP(E6166,[1]PROJECTES!$C$14:$G$5000,2,FALSE))</f>
        <v/>
      </c>
      <c r="C6166" s="80"/>
      <c r="D6166" s="283" t="str">
        <f>IF(E6166="","",VLOOKUP(E6166,[1]PROJECTES!$C$14:$G$5000,5,FALSE))</f>
        <v/>
      </c>
      <c r="E6166" s="79"/>
      <c r="F6166" s="110" t="str">
        <f>IF(I6166="","",VLOOKUP(I6166,[1]PROJECTES!$C$14:$G$5000,2,FALSE))</f>
        <v/>
      </c>
      <c r="G6166" s="112" t="str">
        <f>IF(E6166="","",VLOOKUP(E6166,[1]PROJECTES!$C$14:$G$5000,4,FALSE))</f>
        <v/>
      </c>
      <c r="H6166" s="95"/>
      <c r="I6166" s="113" t="str">
        <f>IF(H6166="","",VLOOKUP(H6166,BD!B$2:C$16,2,FALSE))</f>
        <v/>
      </c>
      <c r="J6166" s="126"/>
      <c r="K6166" s="115" t="str">
        <f t="shared" si="306"/>
        <v/>
      </c>
      <c r="L6166" s="116" t="str">
        <f t="shared" ca="1" si="307"/>
        <v>-</v>
      </c>
      <c r="M6166" s="111" t="str">
        <f>IF(E6166="","",VLOOKUP(E6166,[1]PROJECTES!$C$14:$Z$5000,21,FALSE))</f>
        <v/>
      </c>
      <c r="N6166" s="136"/>
      <c r="O6166" s="118" t="s">
        <v>222</v>
      </c>
      <c r="P6166" s="140"/>
      <c r="Q6166" s="84"/>
      <c r="R6166" s="122"/>
      <c r="S6166" s="165"/>
      <c r="T6166" s="167"/>
    </row>
    <row r="6167" spans="1:20" s="121" customFormat="1" ht="20.100000000000001" customHeight="1" x14ac:dyDescent="0.3">
      <c r="A6167" s="80"/>
      <c r="B6167" s="110" t="str">
        <f>IF(E6167="","",VLOOKUP(E6167,[1]PROJECTES!$C$14:$G$5000,2,FALSE))</f>
        <v/>
      </c>
      <c r="C6167" s="80"/>
      <c r="D6167" s="283" t="str">
        <f>IF(E6167="","",VLOOKUP(E6167,[1]PROJECTES!$C$14:$G$5000,5,FALSE))</f>
        <v/>
      </c>
      <c r="E6167" s="79"/>
      <c r="F6167" s="110" t="str">
        <f>IF(I6167="","",VLOOKUP(I6167,[1]PROJECTES!$C$14:$G$5000,2,FALSE))</f>
        <v/>
      </c>
      <c r="G6167" s="112" t="str">
        <f>IF(E6167="","",VLOOKUP(E6167,[1]PROJECTES!$C$14:$G$5000,4,FALSE))</f>
        <v/>
      </c>
      <c r="H6167" s="95"/>
      <c r="I6167" s="113" t="str">
        <f>IF(H6167="","",VLOOKUP(H6167,BD!B$2:C$16,2,FALSE))</f>
        <v/>
      </c>
      <c r="J6167" s="126"/>
      <c r="K6167" s="115" t="str">
        <f t="shared" si="306"/>
        <v/>
      </c>
      <c r="L6167" s="116" t="str">
        <f t="shared" ca="1" si="307"/>
        <v>-</v>
      </c>
      <c r="M6167" s="111" t="str">
        <f>IF(E6167="","",VLOOKUP(E6167,[1]PROJECTES!$C$14:$Z$5000,21,FALSE))</f>
        <v/>
      </c>
      <c r="N6167" s="136"/>
      <c r="O6167" s="118" t="s">
        <v>222</v>
      </c>
      <c r="P6167" s="140"/>
      <c r="Q6167" s="84"/>
      <c r="R6167" s="122"/>
      <c r="S6167" s="165"/>
      <c r="T6167" s="167"/>
    </row>
    <row r="6168" spans="1:20" s="121" customFormat="1" ht="20.100000000000001" customHeight="1" x14ac:dyDescent="0.3">
      <c r="A6168" s="80"/>
      <c r="B6168" s="110" t="str">
        <f>IF(E6168="","",VLOOKUP(E6168,[1]PROJECTES!$C$14:$G$5000,2,FALSE))</f>
        <v/>
      </c>
      <c r="C6168" s="80"/>
      <c r="D6168" s="283" t="str">
        <f>IF(E6168="","",VLOOKUP(E6168,[1]PROJECTES!$C$14:$G$5000,5,FALSE))</f>
        <v/>
      </c>
      <c r="E6168" s="79"/>
      <c r="F6168" s="110" t="str">
        <f>IF(I6168="","",VLOOKUP(I6168,[1]PROJECTES!$C$14:$G$5000,2,FALSE))</f>
        <v/>
      </c>
      <c r="G6168" s="112" t="str">
        <f>IF(E6168="","",VLOOKUP(E6168,[1]PROJECTES!$C$14:$G$5000,4,FALSE))</f>
        <v/>
      </c>
      <c r="H6168" s="95"/>
      <c r="I6168" s="113" t="str">
        <f>IF(H6168="","",VLOOKUP(H6168,BD!B$2:C$16,2,FALSE))</f>
        <v/>
      </c>
      <c r="J6168" s="126"/>
      <c r="K6168" s="115" t="str">
        <f t="shared" si="306"/>
        <v/>
      </c>
      <c r="L6168" s="116" t="str">
        <f t="shared" ca="1" si="307"/>
        <v>-</v>
      </c>
      <c r="M6168" s="111" t="str">
        <f>IF(E6168="","",VLOOKUP(E6168,[1]PROJECTES!$C$14:$Z$5000,21,FALSE))</f>
        <v/>
      </c>
      <c r="N6168" s="136"/>
      <c r="O6168" s="118" t="s">
        <v>222</v>
      </c>
      <c r="P6168" s="140"/>
      <c r="Q6168" s="84"/>
      <c r="R6168" s="122"/>
      <c r="S6168" s="165"/>
      <c r="T6168" s="167"/>
    </row>
    <row r="6169" spans="1:20" s="121" customFormat="1" ht="20.100000000000001" customHeight="1" x14ac:dyDescent="0.3">
      <c r="A6169" s="80"/>
      <c r="B6169" s="110" t="str">
        <f>IF(E6169="","",VLOOKUP(E6169,[1]PROJECTES!$C$14:$G$5000,2,FALSE))</f>
        <v/>
      </c>
      <c r="C6169" s="80"/>
      <c r="D6169" s="283" t="str">
        <f>IF(E6169="","",VLOOKUP(E6169,[1]PROJECTES!$C$14:$G$5000,5,FALSE))</f>
        <v/>
      </c>
      <c r="E6169" s="79"/>
      <c r="F6169" s="110" t="str">
        <f>IF(I6169="","",VLOOKUP(I6169,[1]PROJECTES!$C$14:$G$5000,2,FALSE))</f>
        <v/>
      </c>
      <c r="G6169" s="112" t="str">
        <f>IF(E6169="","",VLOOKUP(E6169,[1]PROJECTES!$C$14:$G$5000,4,FALSE))</f>
        <v/>
      </c>
      <c r="H6169" s="95"/>
      <c r="I6169" s="113" t="str">
        <f>IF(H6169="","",VLOOKUP(H6169,BD!B$2:C$16,2,FALSE))</f>
        <v/>
      </c>
      <c r="J6169" s="126"/>
      <c r="K6169" s="115" t="str">
        <f t="shared" si="306"/>
        <v/>
      </c>
      <c r="L6169" s="116" t="str">
        <f t="shared" ca="1" si="307"/>
        <v>-</v>
      </c>
      <c r="M6169" s="111" t="str">
        <f>IF(E6169="","",VLOOKUP(E6169,[1]PROJECTES!$C$14:$Z$5000,21,FALSE))</f>
        <v/>
      </c>
      <c r="N6169" s="136"/>
      <c r="O6169" s="118" t="s">
        <v>222</v>
      </c>
      <c r="P6169" s="140"/>
      <c r="Q6169" s="84"/>
      <c r="R6169" s="122"/>
      <c r="S6169" s="165"/>
      <c r="T6169" s="167"/>
    </row>
    <row r="6170" spans="1:20" s="121" customFormat="1" ht="20.100000000000001" customHeight="1" x14ac:dyDescent="0.3">
      <c r="A6170" s="80"/>
      <c r="B6170" s="110" t="str">
        <f>IF(E6170="","",VLOOKUP(E6170,[1]PROJECTES!$C$14:$G$5000,2,FALSE))</f>
        <v/>
      </c>
      <c r="C6170" s="80"/>
      <c r="D6170" s="283" t="str">
        <f>IF(E6170="","",VLOOKUP(E6170,[1]PROJECTES!$C$14:$G$5000,5,FALSE))</f>
        <v/>
      </c>
      <c r="E6170" s="79"/>
      <c r="F6170" s="110" t="str">
        <f>IF(I6170="","",VLOOKUP(I6170,[1]PROJECTES!$C$14:$G$5000,2,FALSE))</f>
        <v/>
      </c>
      <c r="G6170" s="112" t="str">
        <f>IF(E6170="","",VLOOKUP(E6170,[1]PROJECTES!$C$14:$G$5000,4,FALSE))</f>
        <v/>
      </c>
      <c r="H6170" s="95"/>
      <c r="I6170" s="113" t="str">
        <f>IF(H6170="","",VLOOKUP(H6170,BD!B$2:C$16,2,FALSE))</f>
        <v/>
      </c>
      <c r="J6170" s="126"/>
      <c r="K6170" s="115" t="str">
        <f t="shared" si="306"/>
        <v/>
      </c>
      <c r="L6170" s="116" t="str">
        <f t="shared" ca="1" si="307"/>
        <v>-</v>
      </c>
      <c r="M6170" s="111" t="str">
        <f>IF(E6170="","",VLOOKUP(E6170,[1]PROJECTES!$C$14:$Z$5000,21,FALSE))</f>
        <v/>
      </c>
      <c r="N6170" s="136"/>
      <c r="O6170" s="118" t="s">
        <v>222</v>
      </c>
      <c r="P6170" s="140"/>
      <c r="Q6170" s="84"/>
      <c r="R6170" s="122"/>
      <c r="S6170" s="165"/>
      <c r="T6170" s="167"/>
    </row>
    <row r="6171" spans="1:20" s="121" customFormat="1" ht="20.100000000000001" customHeight="1" x14ac:dyDescent="0.3">
      <c r="A6171" s="80"/>
      <c r="B6171" s="110" t="str">
        <f>IF(E6171="","",VLOOKUP(E6171,[1]PROJECTES!$C$14:$G$5000,2,FALSE))</f>
        <v/>
      </c>
      <c r="C6171" s="80"/>
      <c r="D6171" s="283" t="str">
        <f>IF(E6171="","",VLOOKUP(E6171,[1]PROJECTES!$C$14:$G$5000,5,FALSE))</f>
        <v/>
      </c>
      <c r="E6171" s="79"/>
      <c r="F6171" s="110" t="str">
        <f>IF(I6171="","",VLOOKUP(I6171,[1]PROJECTES!$C$14:$G$5000,2,FALSE))</f>
        <v/>
      </c>
      <c r="G6171" s="112" t="str">
        <f>IF(E6171="","",VLOOKUP(E6171,[1]PROJECTES!$C$14:$G$5000,4,FALSE))</f>
        <v/>
      </c>
      <c r="H6171" s="95"/>
      <c r="I6171" s="113" t="str">
        <f>IF(H6171="","",VLOOKUP(H6171,BD!B$2:C$16,2,FALSE))</f>
        <v/>
      </c>
      <c r="J6171" s="126"/>
      <c r="K6171" s="115" t="str">
        <f t="shared" si="306"/>
        <v/>
      </c>
      <c r="L6171" s="116" t="str">
        <f t="shared" ca="1" si="307"/>
        <v>-</v>
      </c>
      <c r="M6171" s="111" t="str">
        <f>IF(E6171="","",VLOOKUP(E6171,[1]PROJECTES!$C$14:$Z$5000,21,FALSE))</f>
        <v/>
      </c>
      <c r="N6171" s="136"/>
      <c r="O6171" s="118" t="s">
        <v>222</v>
      </c>
      <c r="P6171" s="140"/>
      <c r="Q6171" s="84"/>
      <c r="R6171" s="122"/>
      <c r="S6171" s="165"/>
      <c r="T6171" s="167"/>
    </row>
    <row r="6172" spans="1:20" s="121" customFormat="1" ht="20.100000000000001" customHeight="1" x14ac:dyDescent="0.3">
      <c r="A6172" s="80"/>
      <c r="B6172" s="110" t="str">
        <f>IF(E6172="","",VLOOKUP(E6172,[1]PROJECTES!$C$14:$G$5000,2,FALSE))</f>
        <v/>
      </c>
      <c r="C6172" s="80"/>
      <c r="D6172" s="283" t="str">
        <f>IF(E6172="","",VLOOKUP(E6172,[1]PROJECTES!$C$14:$G$5000,5,FALSE))</f>
        <v/>
      </c>
      <c r="E6172" s="79"/>
      <c r="F6172" s="110" t="str">
        <f>IF(I6172="","",VLOOKUP(I6172,[1]PROJECTES!$C$14:$G$5000,2,FALSE))</f>
        <v/>
      </c>
      <c r="G6172" s="112" t="str">
        <f>IF(E6172="","",VLOOKUP(E6172,[1]PROJECTES!$C$14:$G$5000,4,FALSE))</f>
        <v/>
      </c>
      <c r="H6172" s="95"/>
      <c r="I6172" s="113" t="str">
        <f>IF(H6172="","",VLOOKUP(H6172,BD!B$2:C$16,2,FALSE))</f>
        <v/>
      </c>
      <c r="J6172" s="126"/>
      <c r="K6172" s="115" t="str">
        <f t="shared" si="306"/>
        <v/>
      </c>
      <c r="L6172" s="116" t="str">
        <f t="shared" ca="1" si="307"/>
        <v>-</v>
      </c>
      <c r="M6172" s="111" t="str">
        <f>IF(E6172="","",VLOOKUP(E6172,[1]PROJECTES!$C$14:$Z$5000,21,FALSE))</f>
        <v/>
      </c>
      <c r="N6172" s="136"/>
      <c r="O6172" s="118" t="s">
        <v>222</v>
      </c>
      <c r="P6172" s="140"/>
      <c r="Q6172" s="84"/>
      <c r="R6172" s="122"/>
      <c r="S6172" s="165"/>
      <c r="T6172" s="167"/>
    </row>
    <row r="6173" spans="1:20" s="121" customFormat="1" ht="20.100000000000001" customHeight="1" x14ac:dyDescent="0.3">
      <c r="A6173" s="80"/>
      <c r="B6173" s="110" t="str">
        <f>IF(E6173="","",VLOOKUP(E6173,[1]PROJECTES!$C$14:$G$5000,2,FALSE))</f>
        <v/>
      </c>
      <c r="C6173" s="80"/>
      <c r="D6173" s="283" t="str">
        <f>IF(E6173="","",VLOOKUP(E6173,[1]PROJECTES!$C$14:$G$5000,5,FALSE))</f>
        <v/>
      </c>
      <c r="E6173" s="79"/>
      <c r="F6173" s="110" t="str">
        <f>IF(I6173="","",VLOOKUP(I6173,[1]PROJECTES!$C$14:$G$5000,2,FALSE))</f>
        <v/>
      </c>
      <c r="G6173" s="112" t="str">
        <f>IF(E6173="","",VLOOKUP(E6173,[1]PROJECTES!$C$14:$G$5000,4,FALSE))</f>
        <v/>
      </c>
      <c r="H6173" s="95"/>
      <c r="I6173" s="113" t="str">
        <f>IF(H6173="","",VLOOKUP(H6173,BD!B$2:C$16,2,FALSE))</f>
        <v/>
      </c>
      <c r="J6173" s="126"/>
      <c r="K6173" s="115" t="str">
        <f t="shared" si="306"/>
        <v/>
      </c>
      <c r="L6173" s="116" t="str">
        <f t="shared" ca="1" si="307"/>
        <v>-</v>
      </c>
      <c r="M6173" s="111" t="str">
        <f>IF(E6173="","",VLOOKUP(E6173,[1]PROJECTES!$C$14:$Z$5000,21,FALSE))</f>
        <v/>
      </c>
      <c r="N6173" s="136"/>
      <c r="O6173" s="118" t="s">
        <v>222</v>
      </c>
      <c r="P6173" s="140"/>
      <c r="Q6173" s="84"/>
      <c r="R6173" s="122"/>
      <c r="S6173" s="165"/>
      <c r="T6173" s="167"/>
    </row>
    <row r="6174" spans="1:20" s="121" customFormat="1" ht="20.100000000000001" customHeight="1" x14ac:dyDescent="0.3">
      <c r="A6174" s="80"/>
      <c r="B6174" s="110" t="str">
        <f>IF(E6174="","",VLOOKUP(E6174,[1]PROJECTES!$C$14:$G$5000,2,FALSE))</f>
        <v/>
      </c>
      <c r="C6174" s="80"/>
      <c r="D6174" s="283" t="str">
        <f>IF(E6174="","",VLOOKUP(E6174,[1]PROJECTES!$C$14:$G$5000,5,FALSE))</f>
        <v/>
      </c>
      <c r="E6174" s="79"/>
      <c r="F6174" s="110" t="str">
        <f>IF(I6174="","",VLOOKUP(I6174,[1]PROJECTES!$C$14:$G$5000,2,FALSE))</f>
        <v/>
      </c>
      <c r="G6174" s="112" t="str">
        <f>IF(E6174="","",VLOOKUP(E6174,[1]PROJECTES!$C$14:$G$5000,4,FALSE))</f>
        <v/>
      </c>
      <c r="H6174" s="95"/>
      <c r="I6174" s="113" t="str">
        <f>IF(H6174="","",VLOOKUP(H6174,BD!B$2:C$16,2,FALSE))</f>
        <v/>
      </c>
      <c r="J6174" s="126"/>
      <c r="K6174" s="115" t="str">
        <f t="shared" si="306"/>
        <v/>
      </c>
      <c r="L6174" s="116" t="str">
        <f t="shared" ca="1" si="307"/>
        <v>-</v>
      </c>
      <c r="M6174" s="111" t="str">
        <f>IF(E6174="","",VLOOKUP(E6174,[1]PROJECTES!$C$14:$Z$5000,21,FALSE))</f>
        <v/>
      </c>
      <c r="N6174" s="136"/>
      <c r="O6174" s="118" t="s">
        <v>222</v>
      </c>
      <c r="P6174" s="140"/>
      <c r="Q6174" s="84"/>
      <c r="R6174" s="122"/>
      <c r="S6174" s="165"/>
      <c r="T6174" s="167"/>
    </row>
    <row r="6175" spans="1:20" s="121" customFormat="1" ht="20.100000000000001" customHeight="1" x14ac:dyDescent="0.3">
      <c r="A6175" s="80"/>
      <c r="B6175" s="110" t="str">
        <f>IF(E6175="","",VLOOKUP(E6175,[1]PROJECTES!$C$14:$G$5000,2,FALSE))</f>
        <v/>
      </c>
      <c r="C6175" s="80"/>
      <c r="D6175" s="283" t="str">
        <f>IF(E6175="","",VLOOKUP(E6175,[1]PROJECTES!$C$14:$G$5000,5,FALSE))</f>
        <v/>
      </c>
      <c r="E6175" s="79"/>
      <c r="F6175" s="110" t="str">
        <f>IF(I6175="","",VLOOKUP(I6175,[1]PROJECTES!$C$14:$G$5000,2,FALSE))</f>
        <v/>
      </c>
      <c r="G6175" s="112" t="str">
        <f>IF(E6175="","",VLOOKUP(E6175,[1]PROJECTES!$C$14:$G$5000,4,FALSE))</f>
        <v/>
      </c>
      <c r="H6175" s="95"/>
      <c r="I6175" s="113" t="str">
        <f>IF(H6175="","",VLOOKUP(H6175,BD!B$2:C$16,2,FALSE))</f>
        <v/>
      </c>
      <c r="J6175" s="126"/>
      <c r="K6175" s="115" t="str">
        <f t="shared" si="306"/>
        <v/>
      </c>
      <c r="L6175" s="116" t="str">
        <f t="shared" ca="1" si="307"/>
        <v>-</v>
      </c>
      <c r="M6175" s="111" t="str">
        <f>IF(E6175="","",VLOOKUP(E6175,[1]PROJECTES!$C$14:$Z$5000,21,FALSE))</f>
        <v/>
      </c>
      <c r="N6175" s="136"/>
      <c r="O6175" s="118" t="s">
        <v>222</v>
      </c>
      <c r="P6175" s="140"/>
      <c r="Q6175" s="84"/>
      <c r="R6175" s="122"/>
      <c r="S6175" s="165"/>
      <c r="T6175" s="167"/>
    </row>
    <row r="6176" spans="1:20" s="121" customFormat="1" ht="20.100000000000001" customHeight="1" x14ac:dyDescent="0.3">
      <c r="A6176" s="80"/>
      <c r="B6176" s="110" t="str">
        <f>IF(E6176="","",VLOOKUP(E6176,[1]PROJECTES!$C$14:$G$5000,2,FALSE))</f>
        <v/>
      </c>
      <c r="C6176" s="80"/>
      <c r="D6176" s="283" t="str">
        <f>IF(E6176="","",VLOOKUP(E6176,[1]PROJECTES!$C$14:$G$5000,5,FALSE))</f>
        <v/>
      </c>
      <c r="E6176" s="79"/>
      <c r="F6176" s="110" t="str">
        <f>IF(I6176="","",VLOOKUP(I6176,[1]PROJECTES!$C$14:$G$5000,2,FALSE))</f>
        <v/>
      </c>
      <c r="G6176" s="112" t="str">
        <f>IF(E6176="","",VLOOKUP(E6176,[1]PROJECTES!$C$14:$G$5000,4,FALSE))</f>
        <v/>
      </c>
      <c r="H6176" s="95"/>
      <c r="I6176" s="113" t="str">
        <f>IF(H6176="","",VLOOKUP(H6176,BD!B$2:C$16,2,FALSE))</f>
        <v/>
      </c>
      <c r="J6176" s="126"/>
      <c r="K6176" s="115" t="str">
        <f t="shared" si="306"/>
        <v/>
      </c>
      <c r="L6176" s="116" t="str">
        <f t="shared" ca="1" si="307"/>
        <v>-</v>
      </c>
      <c r="M6176" s="111" t="str">
        <f>IF(E6176="","",VLOOKUP(E6176,[1]PROJECTES!$C$14:$Z$5000,21,FALSE))</f>
        <v/>
      </c>
      <c r="N6176" s="136"/>
      <c r="O6176" s="118" t="s">
        <v>222</v>
      </c>
      <c r="P6176" s="140"/>
      <c r="Q6176" s="84"/>
      <c r="R6176" s="122"/>
      <c r="S6176" s="165"/>
      <c r="T6176" s="167"/>
    </row>
    <row r="6177" spans="1:20" s="121" customFormat="1" ht="20.100000000000001" customHeight="1" x14ac:dyDescent="0.3">
      <c r="A6177" s="80"/>
      <c r="B6177" s="110" t="str">
        <f>IF(E6177="","",VLOOKUP(E6177,[1]PROJECTES!$C$14:$G$5000,2,FALSE))</f>
        <v/>
      </c>
      <c r="C6177" s="80"/>
      <c r="D6177" s="283" t="str">
        <f>IF(E6177="","",VLOOKUP(E6177,[1]PROJECTES!$C$14:$G$5000,5,FALSE))</f>
        <v/>
      </c>
      <c r="E6177" s="79"/>
      <c r="F6177" s="110" t="str">
        <f>IF(I6177="","",VLOOKUP(I6177,[1]PROJECTES!$C$14:$G$5000,2,FALSE))</f>
        <v/>
      </c>
      <c r="G6177" s="112" t="str">
        <f>IF(E6177="","",VLOOKUP(E6177,[1]PROJECTES!$C$14:$G$5000,4,FALSE))</f>
        <v/>
      </c>
      <c r="H6177" s="95"/>
      <c r="I6177" s="113" t="str">
        <f>IF(H6177="","",VLOOKUP(H6177,BD!B$2:C$16,2,FALSE))</f>
        <v/>
      </c>
      <c r="J6177" s="126"/>
      <c r="K6177" s="115" t="str">
        <f t="shared" si="306"/>
        <v/>
      </c>
      <c r="L6177" s="116" t="str">
        <f t="shared" ca="1" si="307"/>
        <v>-</v>
      </c>
      <c r="M6177" s="111" t="str">
        <f>IF(E6177="","",VLOOKUP(E6177,[1]PROJECTES!$C$14:$Z$5000,21,FALSE))</f>
        <v/>
      </c>
      <c r="N6177" s="136"/>
      <c r="O6177" s="118" t="s">
        <v>222</v>
      </c>
      <c r="P6177" s="140"/>
      <c r="Q6177" s="84"/>
      <c r="R6177" s="122"/>
      <c r="S6177" s="165"/>
      <c r="T6177" s="167"/>
    </row>
    <row r="6178" spans="1:20" s="121" customFormat="1" ht="20.100000000000001" customHeight="1" x14ac:dyDescent="0.3">
      <c r="A6178" s="80"/>
      <c r="B6178" s="110" t="str">
        <f>IF(E6178="","",VLOOKUP(E6178,[1]PROJECTES!$C$14:$G$5000,2,FALSE))</f>
        <v/>
      </c>
      <c r="C6178" s="80"/>
      <c r="D6178" s="283" t="str">
        <f>IF(E6178="","",VLOOKUP(E6178,[1]PROJECTES!$C$14:$G$5000,5,FALSE))</f>
        <v/>
      </c>
      <c r="E6178" s="79"/>
      <c r="F6178" s="110" t="str">
        <f>IF(I6178="","",VLOOKUP(I6178,[1]PROJECTES!$C$14:$G$5000,2,FALSE))</f>
        <v/>
      </c>
      <c r="G6178" s="112" t="str">
        <f>IF(E6178="","",VLOOKUP(E6178,[1]PROJECTES!$C$14:$G$5000,4,FALSE))</f>
        <v/>
      </c>
      <c r="H6178" s="95"/>
      <c r="I6178" s="113" t="str">
        <f>IF(H6178="","",VLOOKUP(H6178,BD!B$2:C$16,2,FALSE))</f>
        <v/>
      </c>
      <c r="J6178" s="126"/>
      <c r="K6178" s="115" t="str">
        <f t="shared" si="306"/>
        <v/>
      </c>
      <c r="L6178" s="116" t="str">
        <f t="shared" ca="1" si="307"/>
        <v>-</v>
      </c>
      <c r="M6178" s="111" t="str">
        <f>IF(E6178="","",VLOOKUP(E6178,[1]PROJECTES!$C$14:$Z$5000,21,FALSE))</f>
        <v/>
      </c>
      <c r="N6178" s="136"/>
      <c r="O6178" s="118" t="s">
        <v>222</v>
      </c>
      <c r="P6178" s="140"/>
      <c r="Q6178" s="84"/>
      <c r="R6178" s="122"/>
      <c r="S6178" s="165"/>
      <c r="T6178" s="167"/>
    </row>
    <row r="6179" spans="1:20" s="121" customFormat="1" ht="20.100000000000001" customHeight="1" x14ac:dyDescent="0.3">
      <c r="A6179" s="80"/>
      <c r="B6179" s="110" t="str">
        <f>IF(E6179="","",VLOOKUP(E6179,[1]PROJECTES!$C$14:$G$5000,2,FALSE))</f>
        <v/>
      </c>
      <c r="C6179" s="80"/>
      <c r="D6179" s="283" t="str">
        <f>IF(E6179="","",VLOOKUP(E6179,[1]PROJECTES!$C$14:$G$5000,5,FALSE))</f>
        <v/>
      </c>
      <c r="E6179" s="79"/>
      <c r="F6179" s="110" t="str">
        <f>IF(I6179="","",VLOOKUP(I6179,[1]PROJECTES!$C$14:$G$5000,2,FALSE))</f>
        <v/>
      </c>
      <c r="G6179" s="112" t="str">
        <f>IF(E6179="","",VLOOKUP(E6179,[1]PROJECTES!$C$14:$G$5000,4,FALSE))</f>
        <v/>
      </c>
      <c r="H6179" s="95"/>
      <c r="I6179" s="113" t="str">
        <f>IF(H6179="","",VLOOKUP(H6179,BD!B$2:C$16,2,FALSE))</f>
        <v/>
      </c>
      <c r="J6179" s="114"/>
      <c r="K6179" s="115" t="str">
        <f t="shared" si="306"/>
        <v/>
      </c>
      <c r="L6179" s="116" t="str">
        <f t="shared" ca="1" si="307"/>
        <v>-</v>
      </c>
      <c r="M6179" s="111" t="str">
        <f>IF(E6179="","",VLOOKUP(E6179,[1]PROJECTES!$C$14:$Z$5000,21,FALSE))</f>
        <v/>
      </c>
      <c r="N6179" s="136"/>
      <c r="O6179" s="118" t="s">
        <v>222</v>
      </c>
      <c r="P6179" s="140"/>
      <c r="Q6179" s="84"/>
      <c r="R6179" s="122"/>
      <c r="S6179" s="165"/>
      <c r="T6179" s="167"/>
    </row>
    <row r="6180" spans="1:20" s="121" customFormat="1" ht="20.100000000000001" customHeight="1" x14ac:dyDescent="0.3">
      <c r="A6180" s="80"/>
      <c r="B6180" s="110" t="str">
        <f>IF(E6180="","",VLOOKUP(E6180,[1]PROJECTES!$C$14:$G$5000,2,FALSE))</f>
        <v/>
      </c>
      <c r="C6180" s="80"/>
      <c r="D6180" s="283" t="str">
        <f>IF(E6180="","",VLOOKUP(E6180,[1]PROJECTES!$C$14:$G$5000,5,FALSE))</f>
        <v/>
      </c>
      <c r="E6180" s="79"/>
      <c r="F6180" s="110" t="str">
        <f>IF(I6180="","",VLOOKUP(I6180,[1]PROJECTES!$C$14:$G$5000,2,FALSE))</f>
        <v/>
      </c>
      <c r="G6180" s="112" t="str">
        <f>IF(E6180="","",VLOOKUP(E6180,[1]PROJECTES!$C$14:$G$5000,4,FALSE))</f>
        <v/>
      </c>
      <c r="H6180" s="95"/>
      <c r="I6180" s="113" t="str">
        <f>IF(H6180="","",VLOOKUP(H6180,BD!B$2:C$16,2,FALSE))</f>
        <v/>
      </c>
      <c r="J6180" s="114"/>
      <c r="K6180" s="115" t="str">
        <f t="shared" si="306"/>
        <v/>
      </c>
      <c r="L6180" s="116" t="str">
        <f t="shared" ca="1" si="307"/>
        <v>-</v>
      </c>
      <c r="M6180" s="111" t="str">
        <f>IF(E6180="","",VLOOKUP(E6180,[1]PROJECTES!$C$14:$Z$5000,21,FALSE))</f>
        <v/>
      </c>
      <c r="N6180" s="136"/>
      <c r="O6180" s="118" t="s">
        <v>222</v>
      </c>
      <c r="P6180" s="140"/>
      <c r="Q6180" s="84"/>
      <c r="R6180" s="122"/>
      <c r="S6180" s="165"/>
      <c r="T6180" s="167"/>
    </row>
    <row r="6181" spans="1:20" s="121" customFormat="1" ht="20.100000000000001" customHeight="1" x14ac:dyDescent="0.3">
      <c r="A6181" s="80"/>
      <c r="B6181" s="110" t="str">
        <f>IF(E6181="","",VLOOKUP(E6181,[1]PROJECTES!$C$14:$G$5000,2,FALSE))</f>
        <v/>
      </c>
      <c r="C6181" s="80"/>
      <c r="D6181" s="283" t="str">
        <f>IF(E6181="","",VLOOKUP(E6181,[1]PROJECTES!$C$14:$G$5000,5,FALSE))</f>
        <v/>
      </c>
      <c r="E6181" s="79"/>
      <c r="F6181" s="110" t="str">
        <f>IF(I6181="","",VLOOKUP(I6181,[1]PROJECTES!$C$14:$G$5000,2,FALSE))</f>
        <v/>
      </c>
      <c r="G6181" s="112" t="str">
        <f>IF(E6181="","",VLOOKUP(E6181,[1]PROJECTES!$C$14:$G$5000,4,FALSE))</f>
        <v/>
      </c>
      <c r="H6181" s="95"/>
      <c r="I6181" s="113" t="str">
        <f>IF(H6181="","",VLOOKUP(H6181,BD!B$2:C$16,2,FALSE))</f>
        <v/>
      </c>
      <c r="J6181" s="114"/>
      <c r="K6181" s="115" t="str">
        <f t="shared" si="306"/>
        <v/>
      </c>
      <c r="L6181" s="116" t="str">
        <f t="shared" ca="1" si="307"/>
        <v>-</v>
      </c>
      <c r="M6181" s="111" t="str">
        <f>IF(E6181="","",VLOOKUP(E6181,[1]PROJECTES!$C$14:$Z$5000,21,FALSE))</f>
        <v/>
      </c>
      <c r="N6181" s="136"/>
      <c r="O6181" s="118" t="s">
        <v>222</v>
      </c>
      <c r="P6181" s="140"/>
      <c r="Q6181" s="84"/>
      <c r="R6181" s="122"/>
      <c r="S6181" s="165"/>
      <c r="T6181" s="167"/>
    </row>
    <row r="6182" spans="1:20" s="121" customFormat="1" ht="20.100000000000001" customHeight="1" x14ac:dyDescent="0.3">
      <c r="A6182" s="80"/>
      <c r="B6182" s="110" t="str">
        <f>IF(E6182="","",VLOOKUP(E6182,[1]PROJECTES!$C$14:$G$5000,2,FALSE))</f>
        <v/>
      </c>
      <c r="C6182" s="80"/>
      <c r="D6182" s="283" t="str">
        <f>IF(E6182="","",VLOOKUP(E6182,[1]PROJECTES!$C$14:$G$5000,5,FALSE))</f>
        <v/>
      </c>
      <c r="E6182" s="79"/>
      <c r="F6182" s="110" t="str">
        <f>IF(I6182="","",VLOOKUP(I6182,[1]PROJECTES!$C$14:$G$5000,2,FALSE))</f>
        <v/>
      </c>
      <c r="G6182" s="112" t="str">
        <f>IF(E6182="","",VLOOKUP(E6182,[1]PROJECTES!$C$14:$G$5000,4,FALSE))</f>
        <v/>
      </c>
      <c r="H6182" s="95"/>
      <c r="I6182" s="113" t="str">
        <f>IF(H6182="","",VLOOKUP(H6182,BD!B$2:C$16,2,FALSE))</f>
        <v/>
      </c>
      <c r="J6182" s="114"/>
      <c r="K6182" s="115" t="str">
        <f t="shared" si="306"/>
        <v/>
      </c>
      <c r="L6182" s="116" t="str">
        <f t="shared" ca="1" si="307"/>
        <v>-</v>
      </c>
      <c r="M6182" s="111" t="str">
        <f>IF(E6182="","",VLOOKUP(E6182,[1]PROJECTES!$C$14:$Z$5000,21,FALSE))</f>
        <v/>
      </c>
      <c r="N6182" s="136"/>
      <c r="O6182" s="118" t="s">
        <v>222</v>
      </c>
      <c r="P6182" s="140"/>
      <c r="Q6182" s="84"/>
      <c r="R6182" s="122"/>
      <c r="S6182" s="165"/>
      <c r="T6182" s="167"/>
    </row>
    <row r="6183" spans="1:20" s="121" customFormat="1" ht="20.100000000000001" customHeight="1" x14ac:dyDescent="0.3">
      <c r="A6183" s="80"/>
      <c r="B6183" s="110" t="str">
        <f>IF(E6183="","",VLOOKUP(E6183,[1]PROJECTES!$C$14:$G$5000,2,FALSE))</f>
        <v/>
      </c>
      <c r="C6183" s="80"/>
      <c r="D6183" s="283" t="str">
        <f>IF(E6183="","",VLOOKUP(E6183,[1]PROJECTES!$C$14:$G$5000,5,FALSE))</f>
        <v/>
      </c>
      <c r="E6183" s="79"/>
      <c r="F6183" s="110" t="str">
        <f>IF(I6183="","",VLOOKUP(I6183,[1]PROJECTES!$C$14:$G$5000,2,FALSE))</f>
        <v/>
      </c>
      <c r="G6183" s="112" t="str">
        <f>IF(E6183="","",VLOOKUP(E6183,[1]PROJECTES!$C$14:$G$5000,4,FALSE))</f>
        <v/>
      </c>
      <c r="H6183" s="95"/>
      <c r="I6183" s="113" t="str">
        <f>IF(H6183="","",VLOOKUP(H6183,BD!B$2:C$16,2,FALSE))</f>
        <v/>
      </c>
      <c r="J6183" s="114"/>
      <c r="K6183" s="115" t="str">
        <f t="shared" si="306"/>
        <v/>
      </c>
      <c r="L6183" s="116" t="str">
        <f t="shared" ca="1" si="307"/>
        <v>-</v>
      </c>
      <c r="M6183" s="111" t="str">
        <f>IF(E6183="","",VLOOKUP(E6183,[1]PROJECTES!$C$14:$Z$5000,21,FALSE))</f>
        <v/>
      </c>
      <c r="N6183" s="136"/>
      <c r="O6183" s="118" t="s">
        <v>222</v>
      </c>
      <c r="P6183" s="140"/>
      <c r="Q6183" s="84"/>
      <c r="R6183" s="122"/>
      <c r="S6183" s="165"/>
      <c r="T6183" s="167"/>
    </row>
    <row r="6184" spans="1:20" s="121" customFormat="1" ht="20.100000000000001" customHeight="1" x14ac:dyDescent="0.3">
      <c r="A6184" s="80"/>
      <c r="B6184" s="110" t="str">
        <f>IF(E6184="","",VLOOKUP(E6184,[1]PROJECTES!$C$14:$G$5000,2,FALSE))</f>
        <v/>
      </c>
      <c r="C6184" s="80"/>
      <c r="D6184" s="283" t="str">
        <f>IF(E6184="","",VLOOKUP(E6184,[1]PROJECTES!$C$14:$G$5000,5,FALSE))</f>
        <v/>
      </c>
      <c r="E6184" s="79"/>
      <c r="F6184" s="110" t="str">
        <f>IF(I6184="","",VLOOKUP(I6184,[1]PROJECTES!$C$14:$G$5000,2,FALSE))</f>
        <v/>
      </c>
      <c r="G6184" s="112" t="str">
        <f>IF(E6184="","",VLOOKUP(E6184,[1]PROJECTES!$C$14:$G$5000,4,FALSE))</f>
        <v/>
      </c>
      <c r="H6184" s="95"/>
      <c r="I6184" s="113" t="str">
        <f>IF(H6184="","",VLOOKUP(H6184,BD!B$2:C$16,2,FALSE))</f>
        <v/>
      </c>
      <c r="J6184" s="114"/>
      <c r="K6184" s="115" t="str">
        <f t="shared" si="306"/>
        <v/>
      </c>
      <c r="L6184" s="116" t="str">
        <f t="shared" ca="1" si="307"/>
        <v>-</v>
      </c>
      <c r="M6184" s="111" t="str">
        <f>IF(E6184="","",VLOOKUP(E6184,[1]PROJECTES!$C$14:$Z$5000,21,FALSE))</f>
        <v/>
      </c>
      <c r="N6184" s="136"/>
      <c r="O6184" s="118" t="s">
        <v>222</v>
      </c>
      <c r="P6184" s="140"/>
      <c r="Q6184" s="84"/>
      <c r="R6184" s="122"/>
      <c r="S6184" s="165"/>
      <c r="T6184" s="167"/>
    </row>
    <row r="6185" spans="1:20" s="121" customFormat="1" ht="20.100000000000001" customHeight="1" x14ac:dyDescent="0.3">
      <c r="A6185" s="80"/>
      <c r="B6185" s="110" t="str">
        <f>IF(E6185="","",VLOOKUP(E6185,[1]PROJECTES!$C$14:$G$5000,2,FALSE))</f>
        <v/>
      </c>
      <c r="C6185" s="80"/>
      <c r="D6185" s="283" t="str">
        <f>IF(E6185="","",VLOOKUP(E6185,[1]PROJECTES!$C$14:$G$5000,5,FALSE))</f>
        <v/>
      </c>
      <c r="E6185" s="79"/>
      <c r="F6185" s="110" t="str">
        <f>IF(I6185="","",VLOOKUP(I6185,[1]PROJECTES!$C$14:$G$5000,2,FALSE))</f>
        <v/>
      </c>
      <c r="G6185" s="112" t="str">
        <f>IF(E6185="","",VLOOKUP(E6185,[1]PROJECTES!$C$14:$G$5000,4,FALSE))</f>
        <v/>
      </c>
      <c r="H6185" s="95"/>
      <c r="I6185" s="113" t="str">
        <f>IF(H6185="","",VLOOKUP(H6185,BD!B$2:C$16,2,FALSE))</f>
        <v/>
      </c>
      <c r="J6185" s="114"/>
      <c r="K6185" s="115" t="str">
        <f t="shared" si="306"/>
        <v/>
      </c>
      <c r="L6185" s="116" t="str">
        <f t="shared" ca="1" si="307"/>
        <v>-</v>
      </c>
      <c r="M6185" s="111" t="str">
        <f>IF(E6185="","",VLOOKUP(E6185,[1]PROJECTES!$C$14:$Z$5000,21,FALSE))</f>
        <v/>
      </c>
      <c r="N6185" s="136"/>
      <c r="O6185" s="118" t="s">
        <v>222</v>
      </c>
      <c r="P6185" s="140"/>
      <c r="Q6185" s="84"/>
      <c r="R6185" s="122"/>
      <c r="S6185" s="165"/>
      <c r="T6185" s="167"/>
    </row>
    <row r="6186" spans="1:20" s="121" customFormat="1" ht="20.100000000000001" customHeight="1" x14ac:dyDescent="0.3">
      <c r="A6186" s="80"/>
      <c r="B6186" s="110" t="str">
        <f>IF(E6186="","",VLOOKUP(E6186,[1]PROJECTES!$C$14:$G$5000,2,FALSE))</f>
        <v/>
      </c>
      <c r="C6186" s="80"/>
      <c r="D6186" s="283" t="str">
        <f>IF(E6186="","",VLOOKUP(E6186,[1]PROJECTES!$C$14:$G$5000,5,FALSE))</f>
        <v/>
      </c>
      <c r="E6186" s="79"/>
      <c r="F6186" s="110" t="str">
        <f>IF(I6186="","",VLOOKUP(I6186,[1]PROJECTES!$C$14:$G$5000,2,FALSE))</f>
        <v/>
      </c>
      <c r="G6186" s="112" t="str">
        <f>IF(E6186="","",VLOOKUP(E6186,[1]PROJECTES!$C$14:$G$5000,4,FALSE))</f>
        <v/>
      </c>
      <c r="H6186" s="95"/>
      <c r="I6186" s="113" t="str">
        <f>IF(H6186="","",VLOOKUP(H6186,BD!B$2:C$16,2,FALSE))</f>
        <v/>
      </c>
      <c r="J6186" s="114"/>
      <c r="K6186" s="115" t="str">
        <f t="shared" si="306"/>
        <v/>
      </c>
      <c r="L6186" s="116" t="str">
        <f t="shared" ca="1" si="307"/>
        <v>-</v>
      </c>
      <c r="M6186" s="111" t="str">
        <f>IF(E6186="","",VLOOKUP(E6186,[1]PROJECTES!$C$14:$Z$5000,21,FALSE))</f>
        <v/>
      </c>
      <c r="N6186" s="136"/>
      <c r="O6186" s="118" t="s">
        <v>222</v>
      </c>
      <c r="P6186" s="140"/>
      <c r="Q6186" s="84"/>
      <c r="R6186" s="122"/>
      <c r="S6186" s="165"/>
      <c r="T6186" s="167"/>
    </row>
    <row r="6187" spans="1:20" s="121" customFormat="1" ht="20.100000000000001" customHeight="1" x14ac:dyDescent="0.3">
      <c r="A6187" s="80"/>
      <c r="B6187" s="110" t="str">
        <f>IF(E6187="","",VLOOKUP(E6187,[1]PROJECTES!$C$14:$G$5000,2,FALSE))</f>
        <v/>
      </c>
      <c r="C6187" s="80"/>
      <c r="D6187" s="283" t="str">
        <f>IF(E6187="","",VLOOKUP(E6187,[1]PROJECTES!$C$14:$G$5000,5,FALSE))</f>
        <v/>
      </c>
      <c r="E6187" s="79"/>
      <c r="F6187" s="110" t="str">
        <f>IF(I6187="","",VLOOKUP(I6187,[1]PROJECTES!$C$14:$G$5000,2,FALSE))</f>
        <v/>
      </c>
      <c r="G6187" s="112" t="str">
        <f>IF(E6187="","",VLOOKUP(E6187,[1]PROJECTES!$C$14:$G$5000,4,FALSE))</f>
        <v/>
      </c>
      <c r="H6187" s="95"/>
      <c r="I6187" s="113" t="str">
        <f>IF(H6187="","",VLOOKUP(H6187,BD!B$2:C$16,2,FALSE))</f>
        <v/>
      </c>
      <c r="J6187" s="114"/>
      <c r="K6187" s="115" t="str">
        <f t="shared" si="306"/>
        <v/>
      </c>
      <c r="L6187" s="116" t="str">
        <f t="shared" ca="1" si="307"/>
        <v>-</v>
      </c>
      <c r="M6187" s="111" t="str">
        <f>IF(E6187="","",VLOOKUP(E6187,[1]PROJECTES!$C$14:$Z$5000,21,FALSE))</f>
        <v/>
      </c>
      <c r="N6187" s="136"/>
      <c r="O6187" s="118" t="s">
        <v>222</v>
      </c>
      <c r="P6187" s="140"/>
      <c r="Q6187" s="84"/>
      <c r="R6187" s="122"/>
      <c r="S6187" s="165"/>
      <c r="T6187" s="167"/>
    </row>
    <row r="6188" spans="1:20" s="121" customFormat="1" ht="20.100000000000001" customHeight="1" x14ac:dyDescent="0.3">
      <c r="A6188" s="80"/>
      <c r="B6188" s="110" t="str">
        <f>IF(E6188="","",VLOOKUP(E6188,[1]PROJECTES!$C$14:$G$5000,2,FALSE))</f>
        <v/>
      </c>
      <c r="C6188" s="80"/>
      <c r="D6188" s="283" t="str">
        <f>IF(E6188="","",VLOOKUP(E6188,[1]PROJECTES!$C$14:$G$5000,5,FALSE))</f>
        <v/>
      </c>
      <c r="E6188" s="79"/>
      <c r="F6188" s="110" t="str">
        <f>IF(I6188="","",VLOOKUP(I6188,[1]PROJECTES!$C$14:$G$5000,2,FALSE))</f>
        <v/>
      </c>
      <c r="G6188" s="112" t="str">
        <f>IF(E6188="","",VLOOKUP(E6188,[1]PROJECTES!$C$14:$G$5000,4,FALSE))</f>
        <v/>
      </c>
      <c r="H6188" s="95"/>
      <c r="I6188" s="113" t="str">
        <f>IF(H6188="","",VLOOKUP(H6188,BD!B$2:C$16,2,FALSE))</f>
        <v/>
      </c>
      <c r="J6188" s="114"/>
      <c r="K6188" s="115" t="str">
        <f t="shared" si="306"/>
        <v/>
      </c>
      <c r="L6188" s="116" t="str">
        <f t="shared" ca="1" si="307"/>
        <v>-</v>
      </c>
      <c r="M6188" s="111" t="str">
        <f>IF(E6188="","",VLOOKUP(E6188,[1]PROJECTES!$C$14:$Z$5000,21,FALSE))</f>
        <v/>
      </c>
      <c r="N6188" s="136"/>
      <c r="O6188" s="118" t="s">
        <v>222</v>
      </c>
      <c r="P6188" s="140"/>
      <c r="Q6188" s="84"/>
      <c r="R6188" s="122"/>
      <c r="S6188" s="165"/>
      <c r="T6188" s="167"/>
    </row>
    <row r="6189" spans="1:20" s="121" customFormat="1" ht="20.100000000000001" customHeight="1" x14ac:dyDescent="0.3">
      <c r="A6189" s="80"/>
      <c r="B6189" s="110" t="str">
        <f>IF(E6189="","",VLOOKUP(E6189,[1]PROJECTES!$C$14:$G$5000,2,FALSE))</f>
        <v/>
      </c>
      <c r="C6189" s="80"/>
      <c r="D6189" s="283" t="str">
        <f>IF(E6189="","",VLOOKUP(E6189,[1]PROJECTES!$C$14:$G$5000,5,FALSE))</f>
        <v/>
      </c>
      <c r="E6189" s="79"/>
      <c r="F6189" s="110" t="str">
        <f>IF(I6189="","",VLOOKUP(I6189,[1]PROJECTES!$C$14:$G$5000,2,FALSE))</f>
        <v/>
      </c>
      <c r="G6189" s="112" t="str">
        <f>IF(E6189="","",VLOOKUP(E6189,[1]PROJECTES!$C$14:$G$5000,4,FALSE))</f>
        <v/>
      </c>
      <c r="H6189" s="95"/>
      <c r="I6189" s="113" t="str">
        <f>IF(H6189="","",VLOOKUP(H6189,BD!B$2:C$16,2,FALSE))</f>
        <v/>
      </c>
      <c r="J6189" s="114"/>
      <c r="K6189" s="115" t="str">
        <f t="shared" si="306"/>
        <v/>
      </c>
      <c r="L6189" s="116" t="str">
        <f t="shared" ca="1" si="307"/>
        <v>-</v>
      </c>
      <c r="M6189" s="111" t="str">
        <f>IF(E6189="","",VLOOKUP(E6189,[1]PROJECTES!$C$14:$Z$5000,21,FALSE))</f>
        <v/>
      </c>
      <c r="N6189" s="136"/>
      <c r="O6189" s="118" t="s">
        <v>222</v>
      </c>
      <c r="P6189" s="140"/>
      <c r="Q6189" s="84"/>
      <c r="R6189" s="122"/>
      <c r="S6189" s="165"/>
      <c r="T6189" s="167"/>
    </row>
    <row r="6190" spans="1:20" s="121" customFormat="1" ht="20.100000000000001" customHeight="1" x14ac:dyDescent="0.3">
      <c r="A6190" s="80"/>
      <c r="B6190" s="110" t="str">
        <f>IF(E6190="","",VLOOKUP(E6190,[1]PROJECTES!$C$14:$G$5000,2,FALSE))</f>
        <v/>
      </c>
      <c r="C6190" s="80"/>
      <c r="D6190" s="283" t="str">
        <f>IF(E6190="","",VLOOKUP(E6190,[1]PROJECTES!$C$14:$G$5000,5,FALSE))</f>
        <v/>
      </c>
      <c r="E6190" s="79"/>
      <c r="F6190" s="110" t="str">
        <f>IF(I6190="","",VLOOKUP(I6190,[1]PROJECTES!$C$14:$G$5000,2,FALSE))</f>
        <v/>
      </c>
      <c r="G6190" s="112" t="str">
        <f>IF(E6190="","",VLOOKUP(E6190,[1]PROJECTES!$C$14:$G$5000,4,FALSE))</f>
        <v/>
      </c>
      <c r="H6190" s="95"/>
      <c r="I6190" s="113" t="str">
        <f>IF(H6190="","",VLOOKUP(H6190,BD!B$2:C$16,2,FALSE))</f>
        <v/>
      </c>
      <c r="J6190" s="114"/>
      <c r="K6190" s="115" t="str">
        <f t="shared" si="306"/>
        <v/>
      </c>
      <c r="L6190" s="116" t="str">
        <f t="shared" ca="1" si="307"/>
        <v>-</v>
      </c>
      <c r="M6190" s="111" t="str">
        <f>IF(E6190="","",VLOOKUP(E6190,[1]PROJECTES!$C$14:$Z$5000,21,FALSE))</f>
        <v/>
      </c>
      <c r="N6190" s="136"/>
      <c r="O6190" s="118" t="s">
        <v>222</v>
      </c>
      <c r="P6190" s="140"/>
      <c r="Q6190" s="84"/>
      <c r="R6190" s="122"/>
      <c r="S6190" s="165"/>
      <c r="T6190" s="167"/>
    </row>
    <row r="6191" spans="1:20" s="121" customFormat="1" ht="20.100000000000001" customHeight="1" x14ac:dyDescent="0.3">
      <c r="A6191" s="80"/>
      <c r="B6191" s="110" t="str">
        <f>IF(E6191="","",VLOOKUP(E6191,[1]PROJECTES!$C$14:$G$5000,2,FALSE))</f>
        <v/>
      </c>
      <c r="C6191" s="80"/>
      <c r="D6191" s="283" t="str">
        <f>IF(E6191="","",VLOOKUP(E6191,[1]PROJECTES!$C$14:$G$5000,5,FALSE))</f>
        <v/>
      </c>
      <c r="E6191" s="79"/>
      <c r="F6191" s="110" t="str">
        <f>IF(I6191="","",VLOOKUP(I6191,[1]PROJECTES!$C$14:$G$5000,2,FALSE))</f>
        <v/>
      </c>
      <c r="G6191" s="112" t="str">
        <f>IF(E6191="","",VLOOKUP(E6191,[1]PROJECTES!$C$14:$G$5000,4,FALSE))</f>
        <v/>
      </c>
      <c r="H6191" s="95"/>
      <c r="I6191" s="113" t="str">
        <f>IF(H6191="","",VLOOKUP(H6191,BD!B$2:C$16,2,FALSE))</f>
        <v/>
      </c>
      <c r="J6191" s="114"/>
      <c r="K6191" s="115" t="str">
        <f t="shared" si="306"/>
        <v/>
      </c>
      <c r="L6191" s="116" t="str">
        <f t="shared" ca="1" si="307"/>
        <v>-</v>
      </c>
      <c r="M6191" s="111" t="str">
        <f>IF(E6191="","",VLOOKUP(E6191,[1]PROJECTES!$C$14:$Z$5000,21,FALSE))</f>
        <v/>
      </c>
      <c r="N6191" s="136"/>
      <c r="O6191" s="118" t="s">
        <v>222</v>
      </c>
      <c r="P6191" s="140"/>
      <c r="Q6191" s="84"/>
      <c r="R6191" s="122"/>
      <c r="S6191" s="165"/>
      <c r="T6191" s="167"/>
    </row>
    <row r="6192" spans="1:20" s="121" customFormat="1" ht="20.100000000000001" customHeight="1" x14ac:dyDescent="0.3">
      <c r="A6192" s="80"/>
      <c r="B6192" s="110" t="str">
        <f>IF(E6192="","",VLOOKUP(E6192,[1]PROJECTES!$C$14:$G$5000,2,FALSE))</f>
        <v/>
      </c>
      <c r="C6192" s="80"/>
      <c r="D6192" s="283" t="str">
        <f>IF(E6192="","",VLOOKUP(E6192,[1]PROJECTES!$C$14:$G$5000,5,FALSE))</f>
        <v/>
      </c>
      <c r="E6192" s="79"/>
      <c r="F6192" s="110" t="str">
        <f>IF(I6192="","",VLOOKUP(I6192,[1]PROJECTES!$C$14:$G$5000,2,FALSE))</f>
        <v/>
      </c>
      <c r="G6192" s="112" t="str">
        <f>IF(E6192="","",VLOOKUP(E6192,[1]PROJECTES!$C$14:$G$5000,4,FALSE))</f>
        <v/>
      </c>
      <c r="H6192" s="95"/>
      <c r="I6192" s="113" t="str">
        <f>IF(H6192="","",VLOOKUP(H6192,BD!B$2:C$16,2,FALSE))</f>
        <v/>
      </c>
      <c r="J6192" s="114"/>
      <c r="K6192" s="115" t="str">
        <f t="shared" si="306"/>
        <v/>
      </c>
      <c r="L6192" s="116" t="str">
        <f t="shared" ca="1" si="307"/>
        <v>-</v>
      </c>
      <c r="M6192" s="111" t="str">
        <f>IF(E6192="","",VLOOKUP(E6192,[1]PROJECTES!$C$14:$Z$5000,21,FALSE))</f>
        <v/>
      </c>
      <c r="N6192" s="136"/>
      <c r="O6192" s="118" t="s">
        <v>222</v>
      </c>
      <c r="P6192" s="140"/>
      <c r="Q6192" s="84"/>
      <c r="R6192" s="122"/>
      <c r="S6192" s="165"/>
      <c r="T6192" s="167"/>
    </row>
    <row r="6193" spans="1:20" s="121" customFormat="1" ht="20.100000000000001" customHeight="1" x14ac:dyDescent="0.3">
      <c r="A6193" s="80"/>
      <c r="B6193" s="110" t="str">
        <f>IF(E6193="","",VLOOKUP(E6193,[1]PROJECTES!$C$14:$G$5000,2,FALSE))</f>
        <v/>
      </c>
      <c r="C6193" s="80"/>
      <c r="D6193" s="283" t="str">
        <f>IF(E6193="","",VLOOKUP(E6193,[1]PROJECTES!$C$14:$G$5000,5,FALSE))</f>
        <v/>
      </c>
      <c r="E6193" s="79"/>
      <c r="F6193" s="110" t="str">
        <f>IF(I6193="","",VLOOKUP(I6193,[1]PROJECTES!$C$14:$G$5000,2,FALSE))</f>
        <v/>
      </c>
      <c r="G6193" s="112" t="str">
        <f>IF(E6193="","",VLOOKUP(E6193,[1]PROJECTES!$C$14:$G$5000,4,FALSE))</f>
        <v/>
      </c>
      <c r="H6193" s="95"/>
      <c r="I6193" s="113" t="str">
        <f>IF(H6193="","",VLOOKUP(H6193,BD!B$2:C$16,2,FALSE))</f>
        <v/>
      </c>
      <c r="J6193" s="114"/>
      <c r="K6193" s="115" t="str">
        <f t="shared" si="306"/>
        <v/>
      </c>
      <c r="L6193" s="116" t="str">
        <f t="shared" ca="1" si="307"/>
        <v>-</v>
      </c>
      <c r="M6193" s="111" t="str">
        <f>IF(E6193="","",VLOOKUP(E6193,[1]PROJECTES!$C$14:$Z$5000,21,FALSE))</f>
        <v/>
      </c>
      <c r="N6193" s="136"/>
      <c r="O6193" s="118" t="s">
        <v>222</v>
      </c>
      <c r="P6193" s="140"/>
      <c r="Q6193" s="84"/>
      <c r="R6193" s="122"/>
      <c r="S6193" s="165"/>
      <c r="T6193" s="167"/>
    </row>
    <row r="6194" spans="1:20" s="121" customFormat="1" ht="20.100000000000001" customHeight="1" x14ac:dyDescent="0.3">
      <c r="A6194" s="80"/>
      <c r="B6194" s="110" t="str">
        <f>IF(E6194="","",VLOOKUP(E6194,[1]PROJECTES!$C$14:$G$5000,2,FALSE))</f>
        <v/>
      </c>
      <c r="C6194" s="80"/>
      <c r="D6194" s="283" t="str">
        <f>IF(E6194="","",VLOOKUP(E6194,[1]PROJECTES!$C$14:$G$5000,5,FALSE))</f>
        <v/>
      </c>
      <c r="E6194" s="79"/>
      <c r="F6194" s="110" t="str">
        <f>IF(I6194="","",VLOOKUP(I6194,[1]PROJECTES!$C$14:$G$5000,2,FALSE))</f>
        <v/>
      </c>
      <c r="G6194" s="112" t="str">
        <f>IF(E6194="","",VLOOKUP(E6194,[1]PROJECTES!$C$14:$G$5000,4,FALSE))</f>
        <v/>
      </c>
      <c r="H6194" s="95"/>
      <c r="I6194" s="113" t="str">
        <f>IF(H6194="","",VLOOKUP(H6194,BD!B$2:C$16,2,FALSE))</f>
        <v/>
      </c>
      <c r="J6194" s="114"/>
      <c r="K6194" s="115" t="str">
        <f t="shared" si="306"/>
        <v/>
      </c>
      <c r="L6194" s="116" t="str">
        <f t="shared" ca="1" si="307"/>
        <v>-</v>
      </c>
      <c r="M6194" s="111" t="str">
        <f>IF(E6194="","",VLOOKUP(E6194,[1]PROJECTES!$C$14:$Z$5000,21,FALSE))</f>
        <v/>
      </c>
      <c r="N6194" s="136"/>
      <c r="O6194" s="118" t="s">
        <v>222</v>
      </c>
      <c r="P6194" s="140"/>
      <c r="Q6194" s="84"/>
      <c r="R6194" s="122"/>
      <c r="S6194" s="165"/>
      <c r="T6194" s="167"/>
    </row>
    <row r="6195" spans="1:20" s="121" customFormat="1" ht="20.100000000000001" customHeight="1" x14ac:dyDescent="0.3">
      <c r="A6195" s="80"/>
      <c r="B6195" s="110" t="str">
        <f>IF(E6195="","",VLOOKUP(E6195,[1]PROJECTES!$C$14:$G$5000,2,FALSE))</f>
        <v/>
      </c>
      <c r="C6195" s="80"/>
      <c r="D6195" s="283" t="str">
        <f>IF(E6195="","",VLOOKUP(E6195,[1]PROJECTES!$C$14:$G$5000,5,FALSE))</f>
        <v/>
      </c>
      <c r="E6195" s="79"/>
      <c r="F6195" s="110" t="str">
        <f>IF(I6195="","",VLOOKUP(I6195,[1]PROJECTES!$C$14:$G$5000,2,FALSE))</f>
        <v/>
      </c>
      <c r="G6195" s="112" t="str">
        <f>IF(E6195="","",VLOOKUP(E6195,[1]PROJECTES!$C$14:$G$5000,4,FALSE))</f>
        <v/>
      </c>
      <c r="H6195" s="95"/>
      <c r="I6195" s="113" t="str">
        <f>IF(H6195="","",VLOOKUP(H6195,BD!B$2:C$16,2,FALSE))</f>
        <v/>
      </c>
      <c r="J6195" s="114"/>
      <c r="K6195" s="115" t="str">
        <f t="shared" si="306"/>
        <v/>
      </c>
      <c r="L6195" s="116" t="str">
        <f t="shared" ca="1" si="307"/>
        <v>-</v>
      </c>
      <c r="M6195" s="111" t="str">
        <f>IF(E6195="","",VLOOKUP(E6195,[1]PROJECTES!$C$14:$Z$5000,21,FALSE))</f>
        <v/>
      </c>
      <c r="N6195" s="117"/>
      <c r="O6195" s="118" t="s">
        <v>222</v>
      </c>
      <c r="P6195" s="119"/>
      <c r="Q6195" s="84"/>
      <c r="R6195" s="125"/>
      <c r="S6195" s="165"/>
      <c r="T6195" s="167"/>
    </row>
    <row r="6196" spans="1:20" s="121" customFormat="1" ht="20.100000000000001" customHeight="1" x14ac:dyDescent="0.3">
      <c r="A6196" s="80"/>
      <c r="B6196" s="110" t="str">
        <f>IF(E6196="","",VLOOKUP(E6196,[1]PROJECTES!$C$14:$G$5000,2,FALSE))</f>
        <v/>
      </c>
      <c r="C6196" s="80"/>
      <c r="D6196" s="283" t="str">
        <f>IF(E6196="","",VLOOKUP(E6196,[1]PROJECTES!$C$14:$G$5000,5,FALSE))</f>
        <v/>
      </c>
      <c r="E6196" s="79"/>
      <c r="F6196" s="110" t="str">
        <f>IF(I6196="","",VLOOKUP(I6196,[1]PROJECTES!$C$14:$G$5000,2,FALSE))</f>
        <v/>
      </c>
      <c r="G6196" s="112" t="str">
        <f>IF(E6196="","",VLOOKUP(E6196,[1]PROJECTES!$C$14:$G$5000,4,FALSE))</f>
        <v/>
      </c>
      <c r="H6196" s="95"/>
      <c r="I6196" s="113" t="str">
        <f>IF(H6196="","",VLOOKUP(H6196,BD!B$2:C$16,2,FALSE))</f>
        <v/>
      </c>
      <c r="J6196" s="114"/>
      <c r="K6196" s="115" t="str">
        <f t="shared" si="306"/>
        <v/>
      </c>
      <c r="L6196" s="116" t="str">
        <f t="shared" ca="1" si="307"/>
        <v>-</v>
      </c>
      <c r="M6196" s="111" t="str">
        <f>IF(E6196="","",VLOOKUP(E6196,[1]PROJECTES!$C$14:$Z$5000,21,FALSE))</f>
        <v/>
      </c>
      <c r="N6196" s="117"/>
      <c r="O6196" s="118" t="s">
        <v>222</v>
      </c>
      <c r="P6196" s="119"/>
      <c r="Q6196" s="84"/>
      <c r="R6196" s="125"/>
      <c r="S6196" s="165"/>
      <c r="T6196" s="167"/>
    </row>
    <row r="6197" spans="1:20" s="121" customFormat="1" ht="20.100000000000001" customHeight="1" x14ac:dyDescent="0.3">
      <c r="A6197" s="80"/>
      <c r="B6197" s="110" t="str">
        <f>IF(E6197="","",VLOOKUP(E6197,[1]PROJECTES!$C$14:$G$5000,2,FALSE))</f>
        <v/>
      </c>
      <c r="C6197" s="80"/>
      <c r="D6197" s="283" t="str">
        <f>IF(E6197="","",VLOOKUP(E6197,[1]PROJECTES!$C$14:$G$5000,5,FALSE))</f>
        <v/>
      </c>
      <c r="E6197" s="79"/>
      <c r="F6197" s="110" t="str">
        <f>IF(I6197="","",VLOOKUP(I6197,[1]PROJECTES!$C$14:$G$5000,2,FALSE))</f>
        <v/>
      </c>
      <c r="G6197" s="112" t="str">
        <f>IF(E6197="","",VLOOKUP(E6197,[1]PROJECTES!$C$14:$G$5000,4,FALSE))</f>
        <v/>
      </c>
      <c r="H6197" s="95"/>
      <c r="I6197" s="113" t="str">
        <f>IF(H6197="","",VLOOKUP(H6197,BD!B$2:C$16,2,FALSE))</f>
        <v/>
      </c>
      <c r="J6197" s="114"/>
      <c r="K6197" s="115" t="str">
        <f t="shared" si="306"/>
        <v/>
      </c>
      <c r="L6197" s="116" t="str">
        <f t="shared" ca="1" si="307"/>
        <v>-</v>
      </c>
      <c r="M6197" s="111" t="str">
        <f>IF(E6197="","",VLOOKUP(E6197,[1]PROJECTES!$C$14:$Z$5000,21,FALSE))</f>
        <v/>
      </c>
      <c r="N6197" s="117"/>
      <c r="O6197" s="118" t="s">
        <v>222</v>
      </c>
      <c r="P6197" s="119"/>
      <c r="Q6197" s="84"/>
      <c r="R6197" s="125"/>
      <c r="S6197" s="165"/>
      <c r="T6197" s="167"/>
    </row>
    <row r="6198" spans="1:20" s="121" customFormat="1" ht="20.100000000000001" customHeight="1" x14ac:dyDescent="0.3">
      <c r="A6198" s="80"/>
      <c r="B6198" s="110" t="str">
        <f>IF(E6198="","",VLOOKUP(E6198,[1]PROJECTES!$C$14:$G$5000,2,FALSE))</f>
        <v/>
      </c>
      <c r="C6198" s="80"/>
      <c r="D6198" s="283" t="str">
        <f>IF(E6198="","",VLOOKUP(E6198,[1]PROJECTES!$C$14:$G$5000,5,FALSE))</f>
        <v/>
      </c>
      <c r="E6198" s="79"/>
      <c r="F6198" s="110" t="str">
        <f>IF(I6198="","",VLOOKUP(I6198,[1]PROJECTES!$C$14:$G$5000,2,FALSE))</f>
        <v/>
      </c>
      <c r="G6198" s="112" t="str">
        <f>IF(E6198="","",VLOOKUP(E6198,[1]PROJECTES!$C$14:$G$5000,4,FALSE))</f>
        <v/>
      </c>
      <c r="H6198" s="95"/>
      <c r="I6198" s="113" t="str">
        <f>IF(H6198="","",VLOOKUP(H6198,BD!B$2:C$16,2,FALSE))</f>
        <v/>
      </c>
      <c r="J6198" s="114"/>
      <c r="K6198" s="115" t="str">
        <f t="shared" si="306"/>
        <v/>
      </c>
      <c r="L6198" s="116" t="str">
        <f t="shared" ca="1" si="307"/>
        <v>-</v>
      </c>
      <c r="M6198" s="111" t="str">
        <f>IF(E6198="","",VLOOKUP(E6198,[1]PROJECTES!$C$14:$Z$5000,21,FALSE))</f>
        <v/>
      </c>
      <c r="N6198" s="117"/>
      <c r="O6198" s="118" t="s">
        <v>222</v>
      </c>
      <c r="P6198" s="119"/>
      <c r="Q6198" s="84"/>
      <c r="R6198" s="125"/>
      <c r="S6198" s="165"/>
      <c r="T6198" s="167"/>
    </row>
    <row r="6199" spans="1:20" s="121" customFormat="1" ht="20.100000000000001" customHeight="1" x14ac:dyDescent="0.3">
      <c r="A6199" s="80"/>
      <c r="B6199" s="110" t="str">
        <f>IF(E6199="","",VLOOKUP(E6199,[1]PROJECTES!$C$14:$G$5000,2,FALSE))</f>
        <v/>
      </c>
      <c r="C6199" s="80"/>
      <c r="D6199" s="283" t="str">
        <f>IF(E6199="","",VLOOKUP(E6199,[1]PROJECTES!$C$14:$G$5000,5,FALSE))</f>
        <v/>
      </c>
      <c r="E6199" s="79"/>
      <c r="F6199" s="110" t="str">
        <f>IF(I6199="","",VLOOKUP(I6199,[1]PROJECTES!$C$14:$G$5000,2,FALSE))</f>
        <v/>
      </c>
      <c r="G6199" s="112" t="str">
        <f>IF(E6199="","",VLOOKUP(E6199,[1]PROJECTES!$C$14:$G$5000,4,FALSE))</f>
        <v/>
      </c>
      <c r="H6199" s="95"/>
      <c r="I6199" s="113" t="str">
        <f>IF(H6199="","",VLOOKUP(H6199,BD!B$2:C$16,2,FALSE))</f>
        <v/>
      </c>
      <c r="J6199" s="114"/>
      <c r="K6199" s="115" t="str">
        <f t="shared" si="306"/>
        <v/>
      </c>
      <c r="L6199" s="116" t="str">
        <f t="shared" ca="1" si="307"/>
        <v>-</v>
      </c>
      <c r="M6199" s="111" t="str">
        <f>IF(E6199="","",VLOOKUP(E6199,[1]PROJECTES!$C$14:$Z$5000,21,FALSE))</f>
        <v/>
      </c>
      <c r="N6199" s="117"/>
      <c r="O6199" s="118" t="s">
        <v>222</v>
      </c>
      <c r="P6199" s="119"/>
      <c r="Q6199" s="84"/>
      <c r="R6199" s="125"/>
      <c r="S6199" s="165"/>
      <c r="T6199" s="167"/>
    </row>
    <row r="6200" spans="1:20" s="121" customFormat="1" ht="20.100000000000001" customHeight="1" x14ac:dyDescent="0.3">
      <c r="A6200" s="80"/>
      <c r="B6200" s="110" t="str">
        <f>IF(E6200="","",VLOOKUP(E6200,[1]PROJECTES!$C$14:$G$5000,2,FALSE))</f>
        <v/>
      </c>
      <c r="C6200" s="80"/>
      <c r="D6200" s="283" t="str">
        <f>IF(E6200="","",VLOOKUP(E6200,[1]PROJECTES!$C$14:$G$5000,5,FALSE))</f>
        <v/>
      </c>
      <c r="E6200" s="79"/>
      <c r="F6200" s="110" t="str">
        <f>IF(I6200="","",VLOOKUP(I6200,[1]PROJECTES!$C$14:$G$5000,2,FALSE))</f>
        <v/>
      </c>
      <c r="G6200" s="112" t="str">
        <f>IF(E6200="","",VLOOKUP(E6200,[1]PROJECTES!$C$14:$G$5000,4,FALSE))</f>
        <v/>
      </c>
      <c r="H6200" s="95"/>
      <c r="I6200" s="113" t="str">
        <f>IF(H6200="","",VLOOKUP(H6200,BD!B$2:C$16,2,FALSE))</f>
        <v/>
      </c>
      <c r="J6200" s="114"/>
      <c r="K6200" s="115" t="str">
        <f t="shared" si="306"/>
        <v/>
      </c>
      <c r="L6200" s="116" t="str">
        <f t="shared" ca="1" si="307"/>
        <v>-</v>
      </c>
      <c r="M6200" s="111" t="str">
        <f>IF(E6200="","",VLOOKUP(E6200,[1]PROJECTES!$C$14:$Z$5000,21,FALSE))</f>
        <v/>
      </c>
      <c r="N6200" s="117"/>
      <c r="O6200" s="118" t="s">
        <v>222</v>
      </c>
      <c r="P6200" s="119"/>
      <c r="Q6200" s="84"/>
      <c r="R6200" s="125"/>
      <c r="S6200" s="165"/>
      <c r="T6200" s="167"/>
    </row>
    <row r="6201" spans="1:20" s="121" customFormat="1" ht="20.100000000000001" customHeight="1" x14ac:dyDescent="0.3">
      <c r="A6201" s="80"/>
      <c r="B6201" s="110" t="str">
        <f>IF(E6201="","",VLOOKUP(E6201,[1]PROJECTES!$C$14:$G$5000,2,FALSE))</f>
        <v/>
      </c>
      <c r="C6201" s="80"/>
      <c r="D6201" s="283" t="str">
        <f>IF(E6201="","",VLOOKUP(E6201,[1]PROJECTES!$C$14:$G$5000,5,FALSE))</f>
        <v/>
      </c>
      <c r="E6201" s="79"/>
      <c r="F6201" s="110" t="str">
        <f>IF(I6201="","",VLOOKUP(I6201,[1]PROJECTES!$C$14:$G$5000,2,FALSE))</f>
        <v/>
      </c>
      <c r="G6201" s="112" t="str">
        <f>IF(E6201="","",VLOOKUP(E6201,[1]PROJECTES!$C$14:$G$5000,4,FALSE))</f>
        <v/>
      </c>
      <c r="H6201" s="95"/>
      <c r="I6201" s="113" t="str">
        <f>IF(H6201="","",VLOOKUP(H6201,BD!B$2:C$16,2,FALSE))</f>
        <v/>
      </c>
      <c r="J6201" s="114"/>
      <c r="K6201" s="115" t="str">
        <f t="shared" si="306"/>
        <v/>
      </c>
      <c r="L6201" s="116" t="str">
        <f t="shared" ca="1" si="307"/>
        <v>-</v>
      </c>
      <c r="M6201" s="111" t="str">
        <f>IF(E6201="","",VLOOKUP(E6201,[1]PROJECTES!$C$14:$Z$5000,21,FALSE))</f>
        <v/>
      </c>
      <c r="N6201" s="117"/>
      <c r="O6201" s="118" t="s">
        <v>222</v>
      </c>
      <c r="P6201" s="119"/>
      <c r="Q6201" s="84"/>
      <c r="R6201" s="125"/>
      <c r="S6201" s="165"/>
      <c r="T6201" s="167"/>
    </row>
    <row r="6202" spans="1:20" s="121" customFormat="1" ht="20.100000000000001" customHeight="1" x14ac:dyDescent="0.3">
      <c r="A6202" s="80"/>
      <c r="B6202" s="110" t="str">
        <f>IF(E6202="","",VLOOKUP(E6202,[1]PROJECTES!$C$14:$G$5000,2,FALSE))</f>
        <v/>
      </c>
      <c r="C6202" s="80"/>
      <c r="D6202" s="283" t="str">
        <f>IF(E6202="","",VLOOKUP(E6202,[1]PROJECTES!$C$14:$G$5000,5,FALSE))</f>
        <v/>
      </c>
      <c r="E6202" s="79"/>
      <c r="F6202" s="110" t="str">
        <f>IF(I6202="","",VLOOKUP(I6202,[1]PROJECTES!$C$14:$G$5000,2,FALSE))</f>
        <v/>
      </c>
      <c r="G6202" s="112" t="str">
        <f>IF(E6202="","",VLOOKUP(E6202,[1]PROJECTES!$C$14:$G$5000,4,FALSE))</f>
        <v/>
      </c>
      <c r="H6202" s="95"/>
      <c r="I6202" s="113" t="str">
        <f>IF(H6202="","",VLOOKUP(H6202,BD!B$2:C$16,2,FALSE))</f>
        <v/>
      </c>
      <c r="J6202" s="114"/>
      <c r="K6202" s="115" t="str">
        <f t="shared" si="306"/>
        <v/>
      </c>
      <c r="L6202" s="116" t="str">
        <f t="shared" ca="1" si="307"/>
        <v>-</v>
      </c>
      <c r="M6202" s="111" t="str">
        <f>IF(E6202="","",VLOOKUP(E6202,[1]PROJECTES!$C$14:$Z$5000,21,FALSE))</f>
        <v/>
      </c>
      <c r="N6202" s="117"/>
      <c r="O6202" s="118" t="s">
        <v>222</v>
      </c>
      <c r="P6202" s="119"/>
      <c r="Q6202" s="84"/>
      <c r="R6202" s="123"/>
      <c r="S6202" s="165"/>
      <c r="T6202" s="167"/>
    </row>
    <row r="6203" spans="1:20" s="121" customFormat="1" ht="20.100000000000001" customHeight="1" x14ac:dyDescent="0.3">
      <c r="A6203" s="80"/>
      <c r="B6203" s="110" t="str">
        <f>IF(E6203="","",VLOOKUP(E6203,[1]PROJECTES!$C$14:$G$5000,2,FALSE))</f>
        <v/>
      </c>
      <c r="C6203" s="80"/>
      <c r="D6203" s="283" t="str">
        <f>IF(E6203="","",VLOOKUP(E6203,[1]PROJECTES!$C$14:$G$5000,5,FALSE))</f>
        <v/>
      </c>
      <c r="E6203" s="79"/>
      <c r="F6203" s="110" t="str">
        <f>IF(I6203="","",VLOOKUP(I6203,[1]PROJECTES!$C$14:$G$5000,2,FALSE))</f>
        <v/>
      </c>
      <c r="G6203" s="112" t="str">
        <f>IF(E6203="","",VLOOKUP(E6203,[1]PROJECTES!$C$14:$G$5000,4,FALSE))</f>
        <v/>
      </c>
      <c r="H6203" s="95"/>
      <c r="I6203" s="113" t="str">
        <f>IF(H6203="","",VLOOKUP(H6203,BD!B$2:C$16,2,FALSE))</f>
        <v/>
      </c>
      <c r="J6203" s="114"/>
      <c r="K6203" s="115" t="str">
        <f t="shared" si="306"/>
        <v/>
      </c>
      <c r="L6203" s="116" t="str">
        <f t="shared" ca="1" si="307"/>
        <v>-</v>
      </c>
      <c r="M6203" s="111" t="str">
        <f>IF(E6203="","",VLOOKUP(E6203,[1]PROJECTES!$C$14:$Z$5000,21,FALSE))</f>
        <v/>
      </c>
      <c r="N6203" s="117"/>
      <c r="O6203" s="118" t="s">
        <v>222</v>
      </c>
      <c r="P6203" s="119"/>
      <c r="Q6203" s="84"/>
      <c r="R6203" s="123"/>
      <c r="S6203" s="165"/>
      <c r="T6203" s="167"/>
    </row>
    <row r="6204" spans="1:20" s="121" customFormat="1" ht="20.100000000000001" customHeight="1" x14ac:dyDescent="0.3">
      <c r="A6204" s="80"/>
      <c r="B6204" s="110" t="str">
        <f>IF(E6204="","",VLOOKUP(E6204,[1]PROJECTES!$C$14:$G$5000,2,FALSE))</f>
        <v/>
      </c>
      <c r="C6204" s="80"/>
      <c r="D6204" s="283" t="str">
        <f>IF(E6204="","",VLOOKUP(E6204,[1]PROJECTES!$C$14:$G$5000,5,FALSE))</f>
        <v/>
      </c>
      <c r="E6204" s="79"/>
      <c r="F6204" s="110" t="str">
        <f>IF(I6204="","",VLOOKUP(I6204,[1]PROJECTES!$C$14:$G$5000,2,FALSE))</f>
        <v/>
      </c>
      <c r="G6204" s="112" t="str">
        <f>IF(E6204="","",VLOOKUP(E6204,[1]PROJECTES!$C$14:$G$5000,4,FALSE))</f>
        <v/>
      </c>
      <c r="H6204" s="95"/>
      <c r="I6204" s="113" t="str">
        <f>IF(H6204="","",VLOOKUP(H6204,BD!B$2:C$16,2,FALSE))</f>
        <v/>
      </c>
      <c r="J6204" s="114"/>
      <c r="K6204" s="115" t="str">
        <f t="shared" si="306"/>
        <v/>
      </c>
      <c r="L6204" s="116" t="str">
        <f t="shared" ca="1" si="307"/>
        <v>-</v>
      </c>
      <c r="M6204" s="111" t="str">
        <f>IF(E6204="","",VLOOKUP(E6204,[1]PROJECTES!$C$14:$Z$5000,21,FALSE))</f>
        <v/>
      </c>
      <c r="N6204" s="117"/>
      <c r="O6204" s="118" t="s">
        <v>222</v>
      </c>
      <c r="P6204" s="119"/>
      <c r="Q6204" s="84"/>
      <c r="R6204" s="123"/>
      <c r="S6204" s="165"/>
      <c r="T6204" s="167"/>
    </row>
    <row r="6205" spans="1:20" s="121" customFormat="1" ht="20.100000000000001" customHeight="1" x14ac:dyDescent="0.3">
      <c r="A6205" s="80"/>
      <c r="B6205" s="110" t="str">
        <f>IF(E6205="","",VLOOKUP(E6205,[1]PROJECTES!$C$14:$G$5000,2,FALSE))</f>
        <v/>
      </c>
      <c r="C6205" s="80"/>
      <c r="D6205" s="283" t="str">
        <f>IF(E6205="","",VLOOKUP(E6205,[1]PROJECTES!$C$14:$G$5000,5,FALSE))</f>
        <v/>
      </c>
      <c r="E6205" s="79"/>
      <c r="F6205" s="110" t="str">
        <f>IF(I6205="","",VLOOKUP(I6205,[1]PROJECTES!$C$14:$G$5000,2,FALSE))</f>
        <v/>
      </c>
      <c r="G6205" s="112" t="str">
        <f>IF(E6205="","",VLOOKUP(E6205,[1]PROJECTES!$C$14:$G$5000,4,FALSE))</f>
        <v/>
      </c>
      <c r="H6205" s="95"/>
      <c r="I6205" s="113" t="str">
        <f>IF(H6205="","",VLOOKUP(H6205,BD!B$2:C$16,2,FALSE))</f>
        <v/>
      </c>
      <c r="J6205" s="114"/>
      <c r="K6205" s="115" t="str">
        <f t="shared" si="306"/>
        <v/>
      </c>
      <c r="L6205" s="116" t="str">
        <f t="shared" ca="1" si="307"/>
        <v>-</v>
      </c>
      <c r="M6205" s="111" t="str">
        <f>IF(E6205="","",VLOOKUP(E6205,[1]PROJECTES!$C$14:$Z$5000,21,FALSE))</f>
        <v/>
      </c>
      <c r="N6205" s="117"/>
      <c r="O6205" s="118" t="s">
        <v>222</v>
      </c>
      <c r="P6205" s="119"/>
      <c r="Q6205" s="84"/>
      <c r="R6205" s="123"/>
      <c r="S6205" s="165"/>
      <c r="T6205" s="167"/>
    </row>
    <row r="6206" spans="1:20" s="121" customFormat="1" ht="20.100000000000001" customHeight="1" x14ac:dyDescent="0.3">
      <c r="A6206" s="80"/>
      <c r="B6206" s="110" t="str">
        <f>IF(E6206="","",VLOOKUP(E6206,[1]PROJECTES!$C$14:$G$5000,2,FALSE))</f>
        <v/>
      </c>
      <c r="C6206" s="80"/>
      <c r="D6206" s="283" t="str">
        <f>IF(E6206="","",VLOOKUP(E6206,[1]PROJECTES!$C$14:$G$5000,5,FALSE))</f>
        <v/>
      </c>
      <c r="E6206" s="79"/>
      <c r="F6206" s="110" t="str">
        <f>IF(I6206="","",VLOOKUP(I6206,[1]PROJECTES!$C$14:$G$5000,2,FALSE))</f>
        <v/>
      </c>
      <c r="G6206" s="112" t="str">
        <f>IF(E6206="","",VLOOKUP(E6206,[1]PROJECTES!$C$14:$G$5000,4,FALSE))</f>
        <v/>
      </c>
      <c r="H6206" s="95"/>
      <c r="I6206" s="113" t="str">
        <f>IF(H6206="","",VLOOKUP(H6206,BD!B$2:C$16,2,FALSE))</f>
        <v/>
      </c>
      <c r="J6206" s="114"/>
      <c r="K6206" s="115" t="str">
        <f t="shared" si="306"/>
        <v/>
      </c>
      <c r="L6206" s="116" t="str">
        <f t="shared" ca="1" si="307"/>
        <v>-</v>
      </c>
      <c r="M6206" s="111" t="str">
        <f>IF(E6206="","",VLOOKUP(E6206,[1]PROJECTES!$C$14:$Z$5000,21,FALSE))</f>
        <v/>
      </c>
      <c r="N6206" s="117"/>
      <c r="O6206" s="118" t="s">
        <v>222</v>
      </c>
      <c r="P6206" s="119"/>
      <c r="Q6206" s="84"/>
      <c r="R6206" s="125"/>
      <c r="S6206" s="165"/>
      <c r="T6206" s="167"/>
    </row>
    <row r="6207" spans="1:20" s="121" customFormat="1" ht="20.100000000000001" customHeight="1" x14ac:dyDescent="0.3">
      <c r="A6207" s="80"/>
      <c r="B6207" s="110" t="str">
        <f>IF(E6207="","",VLOOKUP(E6207,[1]PROJECTES!$C$14:$G$5000,2,FALSE))</f>
        <v/>
      </c>
      <c r="C6207" s="80"/>
      <c r="D6207" s="283" t="str">
        <f>IF(E6207="","",VLOOKUP(E6207,[1]PROJECTES!$C$14:$G$5000,5,FALSE))</f>
        <v/>
      </c>
      <c r="E6207" s="79"/>
      <c r="F6207" s="110" t="str">
        <f>IF(I6207="","",VLOOKUP(I6207,[1]PROJECTES!$C$14:$G$5000,2,FALSE))</f>
        <v/>
      </c>
      <c r="G6207" s="112" t="str">
        <f>IF(E6207="","",VLOOKUP(E6207,[1]PROJECTES!$C$14:$G$5000,4,FALSE))</f>
        <v/>
      </c>
      <c r="H6207" s="95"/>
      <c r="I6207" s="113" t="str">
        <f>IF(H6207="","",VLOOKUP(H6207,BD!B$2:C$16,2,FALSE))</f>
        <v/>
      </c>
      <c r="J6207" s="114"/>
      <c r="K6207" s="115" t="str">
        <f t="shared" si="306"/>
        <v/>
      </c>
      <c r="L6207" s="116" t="str">
        <f t="shared" ca="1" si="307"/>
        <v>-</v>
      </c>
      <c r="M6207" s="111" t="str">
        <f>IF(E6207="","",VLOOKUP(E6207,[1]PROJECTES!$C$14:$Z$5000,21,FALSE))</f>
        <v/>
      </c>
      <c r="N6207" s="117"/>
      <c r="O6207" s="118" t="s">
        <v>222</v>
      </c>
      <c r="P6207" s="119"/>
      <c r="Q6207" s="84"/>
      <c r="R6207" s="123"/>
      <c r="S6207" s="165"/>
      <c r="T6207" s="167"/>
    </row>
    <row r="6208" spans="1:20" s="121" customFormat="1" ht="20.100000000000001" customHeight="1" x14ac:dyDescent="0.3">
      <c r="A6208" s="80"/>
      <c r="B6208" s="110" t="str">
        <f>IF(E6208="","",VLOOKUP(E6208,[1]PROJECTES!$C$14:$G$5000,2,FALSE))</f>
        <v/>
      </c>
      <c r="C6208" s="80"/>
      <c r="D6208" s="283" t="str">
        <f>IF(E6208="","",VLOOKUP(E6208,[1]PROJECTES!$C$14:$G$5000,5,FALSE))</f>
        <v/>
      </c>
      <c r="E6208" s="79"/>
      <c r="F6208" s="110" t="str">
        <f>IF(I6208="","",VLOOKUP(I6208,[1]PROJECTES!$C$14:$G$5000,2,FALSE))</f>
        <v/>
      </c>
      <c r="G6208" s="112" t="str">
        <f>IF(E6208="","",VLOOKUP(E6208,[1]PROJECTES!$C$14:$G$5000,4,FALSE))</f>
        <v/>
      </c>
      <c r="H6208" s="95"/>
      <c r="I6208" s="113" t="str">
        <f>IF(H6208="","",VLOOKUP(H6208,BD!B$2:C$16,2,FALSE))</f>
        <v/>
      </c>
      <c r="J6208" s="114"/>
      <c r="K6208" s="115" t="str">
        <f t="shared" si="306"/>
        <v/>
      </c>
      <c r="L6208" s="116" t="str">
        <f t="shared" ca="1" si="307"/>
        <v>-</v>
      </c>
      <c r="M6208" s="111" t="str">
        <f>IF(E6208="","",VLOOKUP(E6208,[1]PROJECTES!$C$14:$Z$5000,21,FALSE))</f>
        <v/>
      </c>
      <c r="N6208" s="117"/>
      <c r="O6208" s="118" t="s">
        <v>222</v>
      </c>
      <c r="P6208" s="119"/>
      <c r="Q6208" s="84"/>
      <c r="R6208" s="125"/>
      <c r="S6208" s="165"/>
      <c r="T6208" s="167"/>
    </row>
    <row r="6209" spans="1:20" s="121" customFormat="1" ht="20.100000000000001" customHeight="1" x14ac:dyDescent="0.3">
      <c r="A6209" s="80"/>
      <c r="B6209" s="110" t="str">
        <f>IF(E6209="","",VLOOKUP(E6209,[1]PROJECTES!$C$14:$G$5000,2,FALSE))</f>
        <v/>
      </c>
      <c r="C6209" s="80"/>
      <c r="D6209" s="283" t="str">
        <f>IF(E6209="","",VLOOKUP(E6209,[1]PROJECTES!$C$14:$G$5000,5,FALSE))</f>
        <v/>
      </c>
      <c r="E6209" s="79"/>
      <c r="F6209" s="110" t="str">
        <f>IF(I6209="","",VLOOKUP(I6209,[1]PROJECTES!$C$14:$G$5000,2,FALSE))</f>
        <v/>
      </c>
      <c r="G6209" s="112" t="str">
        <f>IF(E6209="","",VLOOKUP(E6209,[1]PROJECTES!$C$14:$G$5000,4,FALSE))</f>
        <v/>
      </c>
      <c r="H6209" s="95"/>
      <c r="I6209" s="113" t="str">
        <f>IF(H6209="","",VLOOKUP(H6209,BD!B$2:C$16,2,FALSE))</f>
        <v/>
      </c>
      <c r="J6209" s="114"/>
      <c r="K6209" s="115" t="str">
        <f t="shared" si="306"/>
        <v/>
      </c>
      <c r="L6209" s="116" t="str">
        <f t="shared" ca="1" si="307"/>
        <v>-</v>
      </c>
      <c r="M6209" s="111" t="str">
        <f>IF(E6209="","",VLOOKUP(E6209,[1]PROJECTES!$C$14:$Z$5000,21,FALSE))</f>
        <v/>
      </c>
      <c r="N6209" s="117"/>
      <c r="O6209" s="118" t="s">
        <v>222</v>
      </c>
      <c r="P6209" s="119"/>
      <c r="Q6209" s="84"/>
      <c r="R6209" s="125"/>
      <c r="S6209" s="165"/>
      <c r="T6209" s="167"/>
    </row>
    <row r="6210" spans="1:20" s="121" customFormat="1" ht="20.100000000000001" customHeight="1" x14ac:dyDescent="0.3">
      <c r="A6210" s="80"/>
      <c r="B6210" s="110" t="str">
        <f>IF(E6210="","",VLOOKUP(E6210,[1]PROJECTES!$C$14:$G$5000,2,FALSE))</f>
        <v/>
      </c>
      <c r="C6210" s="80"/>
      <c r="D6210" s="283" t="str">
        <f>IF(E6210="","",VLOOKUP(E6210,[1]PROJECTES!$C$14:$G$5000,5,FALSE))</f>
        <v/>
      </c>
      <c r="E6210" s="79"/>
      <c r="F6210" s="110" t="str">
        <f>IF(I6210="","",VLOOKUP(I6210,[1]PROJECTES!$C$14:$G$5000,2,FALSE))</f>
        <v/>
      </c>
      <c r="G6210" s="112" t="str">
        <f>IF(E6210="","",VLOOKUP(E6210,[1]PROJECTES!$C$14:$G$5000,4,FALSE))</f>
        <v/>
      </c>
      <c r="H6210" s="95"/>
      <c r="I6210" s="113" t="str">
        <f>IF(H6210="","",VLOOKUP(H6210,BD!B$2:C$16,2,FALSE))</f>
        <v/>
      </c>
      <c r="J6210" s="147"/>
      <c r="K6210" s="115" t="str">
        <f t="shared" si="306"/>
        <v/>
      </c>
      <c r="L6210" s="116" t="str">
        <f t="shared" ca="1" si="307"/>
        <v>-</v>
      </c>
      <c r="M6210" s="111" t="str">
        <f>IF(E6210="","",VLOOKUP(E6210,[1]PROJECTES!$C$14:$Z$5000,21,FALSE))</f>
        <v/>
      </c>
      <c r="N6210" s="117"/>
      <c r="O6210" s="118" t="s">
        <v>222</v>
      </c>
      <c r="P6210" s="119"/>
      <c r="Q6210" s="84"/>
      <c r="R6210" s="125"/>
      <c r="S6210" s="165"/>
      <c r="T6210" s="167"/>
    </row>
    <row r="6211" spans="1:20" s="121" customFormat="1" ht="20.100000000000001" customHeight="1" x14ac:dyDescent="0.3">
      <c r="A6211" s="80"/>
      <c r="B6211" s="110" t="str">
        <f>IF(E6211="","",VLOOKUP(E6211,[1]PROJECTES!$C$14:$G$5000,2,FALSE))</f>
        <v/>
      </c>
      <c r="C6211" s="80"/>
      <c r="D6211" s="283" t="str">
        <f>IF(E6211="","",VLOOKUP(E6211,[1]PROJECTES!$C$14:$G$5000,5,FALSE))</f>
        <v/>
      </c>
      <c r="E6211" s="79"/>
      <c r="F6211" s="110" t="str">
        <f>IF(I6211="","",VLOOKUP(I6211,[1]PROJECTES!$C$14:$G$5000,2,FALSE))</f>
        <v/>
      </c>
      <c r="G6211" s="112" t="str">
        <f>IF(E6211="","",VLOOKUP(E6211,[1]PROJECTES!$C$14:$G$5000,4,FALSE))</f>
        <v/>
      </c>
      <c r="H6211" s="95"/>
      <c r="I6211" s="113" t="str">
        <f>IF(H6211="","",VLOOKUP(H6211,BD!B$2:C$16,2,FALSE))</f>
        <v/>
      </c>
      <c r="J6211" s="114"/>
      <c r="K6211" s="115" t="str">
        <f t="shared" si="306"/>
        <v/>
      </c>
      <c r="L6211" s="116" t="str">
        <f t="shared" ca="1" si="307"/>
        <v>-</v>
      </c>
      <c r="M6211" s="111" t="str">
        <f>IF(E6211="","",VLOOKUP(E6211,[1]PROJECTES!$C$14:$Z$5000,21,FALSE))</f>
        <v/>
      </c>
      <c r="N6211" s="117"/>
      <c r="O6211" s="118" t="s">
        <v>222</v>
      </c>
      <c r="P6211" s="119"/>
      <c r="Q6211" s="84"/>
      <c r="R6211" s="123"/>
      <c r="S6211" s="165"/>
      <c r="T6211" s="167"/>
    </row>
    <row r="6212" spans="1:20" s="121" customFormat="1" ht="20.100000000000001" customHeight="1" x14ac:dyDescent="0.3">
      <c r="A6212" s="80"/>
      <c r="B6212" s="110" t="str">
        <f>IF(E6212="","",VLOOKUP(E6212,[1]PROJECTES!$C$14:$G$5000,2,FALSE))</f>
        <v/>
      </c>
      <c r="C6212" s="80"/>
      <c r="D6212" s="283" t="str">
        <f>IF(E6212="","",VLOOKUP(E6212,[1]PROJECTES!$C$14:$G$5000,5,FALSE))</f>
        <v/>
      </c>
      <c r="E6212" s="79"/>
      <c r="F6212" s="110" t="str">
        <f>IF(I6212="","",VLOOKUP(I6212,[1]PROJECTES!$C$14:$G$5000,2,FALSE))</f>
        <v/>
      </c>
      <c r="G6212" s="112" t="str">
        <f>IF(E6212="","",VLOOKUP(E6212,[1]PROJECTES!$C$14:$G$5000,4,FALSE))</f>
        <v/>
      </c>
      <c r="H6212" s="95"/>
      <c r="I6212" s="113" t="str">
        <f>IF(H6212="","",VLOOKUP(H6212,BD!B$2:C$16,2,FALSE))</f>
        <v/>
      </c>
      <c r="J6212" s="114"/>
      <c r="K6212" s="115" t="str">
        <f t="shared" si="306"/>
        <v/>
      </c>
      <c r="L6212" s="116" t="str">
        <f t="shared" ca="1" si="307"/>
        <v>-</v>
      </c>
      <c r="M6212" s="111" t="str">
        <f>IF(E6212="","",VLOOKUP(E6212,[1]PROJECTES!$C$14:$Z$5000,21,FALSE))</f>
        <v/>
      </c>
      <c r="N6212" s="117"/>
      <c r="O6212" s="118" t="s">
        <v>222</v>
      </c>
      <c r="P6212" s="119"/>
      <c r="Q6212" s="84"/>
      <c r="R6212" s="123"/>
      <c r="S6212" s="165"/>
      <c r="T6212" s="167"/>
    </row>
    <row r="6213" spans="1:20" s="121" customFormat="1" ht="20.100000000000001" customHeight="1" x14ac:dyDescent="0.3">
      <c r="A6213" s="80"/>
      <c r="B6213" s="110" t="str">
        <f>IF(E6213="","",VLOOKUP(E6213,[1]PROJECTES!$C$14:$G$5000,2,FALSE))</f>
        <v/>
      </c>
      <c r="C6213" s="80"/>
      <c r="D6213" s="283" t="str">
        <f>IF(E6213="","",VLOOKUP(E6213,[1]PROJECTES!$C$14:$G$5000,5,FALSE))</f>
        <v/>
      </c>
      <c r="E6213" s="79"/>
      <c r="F6213" s="110" t="str">
        <f>IF(I6213="","",VLOOKUP(I6213,[1]PROJECTES!$C$14:$G$5000,2,FALSE))</f>
        <v/>
      </c>
      <c r="G6213" s="112" t="str">
        <f>IF(E6213="","",VLOOKUP(E6213,[1]PROJECTES!$C$14:$G$5000,4,FALSE))</f>
        <v/>
      </c>
      <c r="H6213" s="95"/>
      <c r="I6213" s="113" t="str">
        <f>IF(H6213="","",VLOOKUP(H6213,BD!B$2:C$16,2,FALSE))</f>
        <v/>
      </c>
      <c r="J6213" s="114"/>
      <c r="K6213" s="115" t="str">
        <f t="shared" si="306"/>
        <v/>
      </c>
      <c r="L6213" s="116" t="str">
        <f t="shared" ca="1" si="307"/>
        <v>-</v>
      </c>
      <c r="M6213" s="111" t="str">
        <f>IF(E6213="","",VLOOKUP(E6213,[1]PROJECTES!$C$14:$Z$5000,21,FALSE))</f>
        <v/>
      </c>
      <c r="N6213" s="117"/>
      <c r="O6213" s="118" t="s">
        <v>222</v>
      </c>
      <c r="P6213" s="119"/>
      <c r="Q6213" s="84"/>
      <c r="R6213" s="125"/>
      <c r="S6213" s="165"/>
      <c r="T6213" s="167"/>
    </row>
    <row r="6214" spans="1:20" s="121" customFormat="1" ht="20.100000000000001" customHeight="1" x14ac:dyDescent="0.3">
      <c r="A6214" s="80"/>
      <c r="B6214" s="110" t="str">
        <f>IF(E6214="","",VLOOKUP(E6214,[1]PROJECTES!$C$14:$G$5000,2,FALSE))</f>
        <v/>
      </c>
      <c r="C6214" s="80"/>
      <c r="D6214" s="283" t="str">
        <f>IF(E6214="","",VLOOKUP(E6214,[1]PROJECTES!$C$14:$G$5000,5,FALSE))</f>
        <v/>
      </c>
      <c r="E6214" s="79"/>
      <c r="F6214" s="110" t="str">
        <f>IF(I6214="","",VLOOKUP(I6214,[1]PROJECTES!$C$14:$G$5000,2,FALSE))</f>
        <v/>
      </c>
      <c r="G6214" s="112" t="str">
        <f>IF(E6214="","",VLOOKUP(E6214,[1]PROJECTES!$C$14:$G$5000,4,FALSE))</f>
        <v/>
      </c>
      <c r="H6214" s="95"/>
      <c r="I6214" s="113" t="str">
        <f>IF(H6214="","",VLOOKUP(H6214,BD!B$2:C$16,2,FALSE))</f>
        <v/>
      </c>
      <c r="J6214" s="114"/>
      <c r="K6214" s="115" t="str">
        <f t="shared" ref="K6214:K6277" si="308">IF(J6214="","",WEEKNUM(J6214,2)-0)</f>
        <v/>
      </c>
      <c r="L6214" s="116" t="str">
        <f t="shared" ca="1" si="307"/>
        <v>-</v>
      </c>
      <c r="M6214" s="111" t="str">
        <f>IF(E6214="","",VLOOKUP(E6214,[1]PROJECTES!$C$14:$Z$5000,21,FALSE))</f>
        <v/>
      </c>
      <c r="N6214" s="117"/>
      <c r="O6214" s="118" t="s">
        <v>222</v>
      </c>
      <c r="P6214" s="119"/>
      <c r="Q6214" s="84"/>
      <c r="R6214" s="125"/>
      <c r="S6214" s="165"/>
      <c r="T6214" s="167"/>
    </row>
    <row r="6215" spans="1:20" s="121" customFormat="1" ht="20.100000000000001" customHeight="1" x14ac:dyDescent="0.3">
      <c r="A6215" s="80"/>
      <c r="B6215" s="110" t="str">
        <f>IF(E6215="","",VLOOKUP(E6215,[1]PROJECTES!$C$14:$G$5000,2,FALSE))</f>
        <v/>
      </c>
      <c r="C6215" s="80"/>
      <c r="D6215" s="283" t="str">
        <f>IF(E6215="","",VLOOKUP(E6215,[1]PROJECTES!$C$14:$G$5000,5,FALSE))</f>
        <v/>
      </c>
      <c r="E6215" s="79"/>
      <c r="F6215" s="110" t="str">
        <f>IF(I6215="","",VLOOKUP(I6215,[1]PROJECTES!$C$14:$G$5000,2,FALSE))</f>
        <v/>
      </c>
      <c r="G6215" s="112" t="str">
        <f>IF(E6215="","",VLOOKUP(E6215,[1]PROJECTES!$C$14:$G$5000,4,FALSE))</f>
        <v/>
      </c>
      <c r="H6215" s="95"/>
      <c r="I6215" s="113" t="str">
        <f>IF(H6215="","",VLOOKUP(H6215,BD!B$2:C$16,2,FALSE))</f>
        <v/>
      </c>
      <c r="J6215" s="114"/>
      <c r="K6215" s="115" t="str">
        <f t="shared" si="308"/>
        <v/>
      </c>
      <c r="L6215" s="116" t="str">
        <f t="shared" ref="L6215:L6278" ca="1" si="309">IF(M6215="","-",IF(G6215="TA","-",+M6215-TODAY()))</f>
        <v>-</v>
      </c>
      <c r="M6215" s="111" t="str">
        <f>IF(E6215="","",VLOOKUP(E6215,[1]PROJECTES!$C$14:$Z$5000,21,FALSE))</f>
        <v/>
      </c>
      <c r="N6215" s="117"/>
      <c r="O6215" s="118" t="s">
        <v>222</v>
      </c>
      <c r="P6215" s="148"/>
      <c r="Q6215" s="84"/>
      <c r="R6215" s="125"/>
      <c r="S6215" s="165"/>
      <c r="T6215" s="167"/>
    </row>
    <row r="6216" spans="1:20" s="121" customFormat="1" ht="20.100000000000001" customHeight="1" x14ac:dyDescent="0.3">
      <c r="A6216" s="80"/>
      <c r="B6216" s="110" t="str">
        <f>IF(E6216="","",VLOOKUP(E6216,[1]PROJECTES!$C$14:$G$5000,2,FALSE))</f>
        <v/>
      </c>
      <c r="C6216" s="80"/>
      <c r="D6216" s="283" t="str">
        <f>IF(E6216="","",VLOOKUP(E6216,[1]PROJECTES!$C$14:$G$5000,5,FALSE))</f>
        <v/>
      </c>
      <c r="E6216" s="79"/>
      <c r="F6216" s="110" t="str">
        <f>IF(I6216="","",VLOOKUP(I6216,[1]PROJECTES!$C$14:$G$5000,2,FALSE))</f>
        <v/>
      </c>
      <c r="G6216" s="112" t="str">
        <f>IF(E6216="","",VLOOKUP(E6216,[1]PROJECTES!$C$14:$G$5000,4,FALSE))</f>
        <v/>
      </c>
      <c r="H6216" s="95"/>
      <c r="I6216" s="113" t="str">
        <f>IF(H6216="","",VLOOKUP(H6216,BD!B$2:C$16,2,FALSE))</f>
        <v/>
      </c>
      <c r="J6216" s="114"/>
      <c r="K6216" s="115" t="str">
        <f t="shared" si="308"/>
        <v/>
      </c>
      <c r="L6216" s="116" t="str">
        <f t="shared" ca="1" si="309"/>
        <v>-</v>
      </c>
      <c r="M6216" s="111" t="str">
        <f>IF(E6216="","",VLOOKUP(E6216,[1]PROJECTES!$C$14:$Z$5000,21,FALSE))</f>
        <v/>
      </c>
      <c r="N6216" s="117"/>
      <c r="O6216" s="118" t="s">
        <v>222</v>
      </c>
      <c r="P6216" s="119"/>
      <c r="Q6216" s="84"/>
      <c r="R6216" s="125"/>
      <c r="S6216" s="165"/>
      <c r="T6216" s="167"/>
    </row>
    <row r="6217" spans="1:20" s="121" customFormat="1" ht="20.100000000000001" customHeight="1" x14ac:dyDescent="0.3">
      <c r="A6217" s="80"/>
      <c r="B6217" s="110" t="str">
        <f>IF(E6217="","",VLOOKUP(E6217,[1]PROJECTES!$C$14:$G$5000,2,FALSE))</f>
        <v/>
      </c>
      <c r="C6217" s="80"/>
      <c r="D6217" s="283" t="str">
        <f>IF(E6217="","",VLOOKUP(E6217,[1]PROJECTES!$C$14:$G$5000,5,FALSE))</f>
        <v/>
      </c>
      <c r="E6217" s="79"/>
      <c r="F6217" s="110" t="str">
        <f>IF(I6217="","",VLOOKUP(I6217,[1]PROJECTES!$C$14:$G$5000,2,FALSE))</f>
        <v/>
      </c>
      <c r="G6217" s="112" t="str">
        <f>IF(E6217="","",VLOOKUP(E6217,[1]PROJECTES!$C$14:$G$5000,4,FALSE))</f>
        <v/>
      </c>
      <c r="H6217" s="95"/>
      <c r="I6217" s="113" t="str">
        <f>IF(H6217="","",VLOOKUP(H6217,BD!B$2:C$16,2,FALSE))</f>
        <v/>
      </c>
      <c r="J6217" s="114"/>
      <c r="K6217" s="115" t="str">
        <f t="shared" si="308"/>
        <v/>
      </c>
      <c r="L6217" s="116" t="str">
        <f t="shared" ca="1" si="309"/>
        <v>-</v>
      </c>
      <c r="M6217" s="111" t="str">
        <f>IF(E6217="","",VLOOKUP(E6217,[1]PROJECTES!$C$14:$Z$5000,21,FALSE))</f>
        <v/>
      </c>
      <c r="N6217" s="117"/>
      <c r="O6217" s="118" t="s">
        <v>222</v>
      </c>
      <c r="P6217" s="119"/>
      <c r="Q6217" s="84"/>
      <c r="R6217" s="123"/>
      <c r="S6217" s="165"/>
      <c r="T6217" s="167"/>
    </row>
    <row r="6218" spans="1:20" s="121" customFormat="1" ht="20.100000000000001" customHeight="1" x14ac:dyDescent="0.3">
      <c r="A6218" s="80"/>
      <c r="B6218" s="110" t="str">
        <f>IF(E6218="","",VLOOKUP(E6218,[1]PROJECTES!$C$14:$G$5000,2,FALSE))</f>
        <v/>
      </c>
      <c r="C6218" s="80"/>
      <c r="D6218" s="283" t="str">
        <f>IF(E6218="","",VLOOKUP(E6218,[1]PROJECTES!$C$14:$G$5000,5,FALSE))</f>
        <v/>
      </c>
      <c r="E6218" s="79"/>
      <c r="F6218" s="110" t="str">
        <f>IF(I6218="","",VLOOKUP(I6218,[1]PROJECTES!$C$14:$G$5000,2,FALSE))</f>
        <v/>
      </c>
      <c r="G6218" s="112" t="str">
        <f>IF(E6218="","",VLOOKUP(E6218,[1]PROJECTES!$C$14:$G$5000,4,FALSE))</f>
        <v/>
      </c>
      <c r="H6218" s="95"/>
      <c r="I6218" s="113" t="str">
        <f>IF(H6218="","",VLOOKUP(H6218,BD!B$2:C$16,2,FALSE))</f>
        <v/>
      </c>
      <c r="J6218" s="114"/>
      <c r="K6218" s="115" t="str">
        <f t="shared" si="308"/>
        <v/>
      </c>
      <c r="L6218" s="116" t="str">
        <f t="shared" ca="1" si="309"/>
        <v>-</v>
      </c>
      <c r="M6218" s="111" t="str">
        <f>IF(E6218="","",VLOOKUP(E6218,[1]PROJECTES!$C$14:$Z$5000,21,FALSE))</f>
        <v/>
      </c>
      <c r="N6218" s="117"/>
      <c r="O6218" s="118" t="s">
        <v>222</v>
      </c>
      <c r="P6218" s="119"/>
      <c r="Q6218" s="84"/>
      <c r="R6218" s="125"/>
      <c r="S6218" s="165"/>
      <c r="T6218" s="167"/>
    </row>
    <row r="6219" spans="1:20" s="121" customFormat="1" ht="20.100000000000001" customHeight="1" x14ac:dyDescent="0.3">
      <c r="A6219" s="80"/>
      <c r="B6219" s="110" t="str">
        <f>IF(E6219="","",VLOOKUP(E6219,[1]PROJECTES!$C$14:$G$5000,2,FALSE))</f>
        <v/>
      </c>
      <c r="C6219" s="80"/>
      <c r="D6219" s="283" t="str">
        <f>IF(E6219="","",VLOOKUP(E6219,[1]PROJECTES!$C$14:$G$5000,5,FALSE))</f>
        <v/>
      </c>
      <c r="E6219" s="79"/>
      <c r="F6219" s="110" t="str">
        <f>IF(I6219="","",VLOOKUP(I6219,[1]PROJECTES!$C$14:$G$5000,2,FALSE))</f>
        <v/>
      </c>
      <c r="G6219" s="112" t="str">
        <f>IF(E6219="","",VLOOKUP(E6219,[1]PROJECTES!$C$14:$G$5000,4,FALSE))</f>
        <v/>
      </c>
      <c r="H6219" s="95"/>
      <c r="I6219" s="113" t="str">
        <f>IF(H6219="","",VLOOKUP(H6219,BD!B$2:C$16,2,FALSE))</f>
        <v/>
      </c>
      <c r="J6219" s="114"/>
      <c r="K6219" s="115" t="str">
        <f t="shared" si="308"/>
        <v/>
      </c>
      <c r="L6219" s="116" t="str">
        <f t="shared" ca="1" si="309"/>
        <v>-</v>
      </c>
      <c r="M6219" s="111" t="str">
        <f>IF(E6219="","",VLOOKUP(E6219,[1]PROJECTES!$C$14:$Z$5000,21,FALSE))</f>
        <v/>
      </c>
      <c r="N6219" s="117"/>
      <c r="O6219" s="118" t="s">
        <v>222</v>
      </c>
      <c r="P6219" s="119"/>
      <c r="Q6219" s="84"/>
      <c r="R6219" s="125"/>
      <c r="S6219" s="165"/>
      <c r="T6219" s="167"/>
    </row>
    <row r="6220" spans="1:20" s="121" customFormat="1" ht="20.100000000000001" customHeight="1" x14ac:dyDescent="0.3">
      <c r="A6220" s="80"/>
      <c r="B6220" s="110" t="str">
        <f>IF(E6220="","",VLOOKUP(E6220,[1]PROJECTES!$C$14:$G$5000,2,FALSE))</f>
        <v/>
      </c>
      <c r="C6220" s="80"/>
      <c r="D6220" s="283" t="str">
        <f>IF(E6220="","",VLOOKUP(E6220,[1]PROJECTES!$C$14:$G$5000,5,FALSE))</f>
        <v/>
      </c>
      <c r="E6220" s="79"/>
      <c r="F6220" s="110" t="str">
        <f>IF(I6220="","",VLOOKUP(I6220,[1]PROJECTES!$C$14:$G$5000,2,FALSE))</f>
        <v/>
      </c>
      <c r="G6220" s="112" t="str">
        <f>IF(E6220="","",VLOOKUP(E6220,[1]PROJECTES!$C$14:$G$5000,4,FALSE))</f>
        <v/>
      </c>
      <c r="H6220" s="95"/>
      <c r="I6220" s="113" t="str">
        <f>IF(H6220="","",VLOOKUP(H6220,BD!B$2:C$16,2,FALSE))</f>
        <v/>
      </c>
      <c r="J6220" s="114"/>
      <c r="K6220" s="115" t="str">
        <f t="shared" si="308"/>
        <v/>
      </c>
      <c r="L6220" s="116" t="str">
        <f t="shared" ca="1" si="309"/>
        <v>-</v>
      </c>
      <c r="M6220" s="111" t="str">
        <f>IF(E6220="","",VLOOKUP(E6220,[1]PROJECTES!$C$14:$Z$5000,21,FALSE))</f>
        <v/>
      </c>
      <c r="N6220" s="117"/>
      <c r="O6220" s="118" t="s">
        <v>222</v>
      </c>
      <c r="P6220" s="119"/>
      <c r="Q6220" s="84"/>
      <c r="R6220" s="125"/>
      <c r="S6220" s="165"/>
      <c r="T6220" s="167"/>
    </row>
    <row r="6221" spans="1:20" s="121" customFormat="1" ht="20.100000000000001" customHeight="1" x14ac:dyDescent="0.3">
      <c r="A6221" s="80"/>
      <c r="B6221" s="110" t="str">
        <f>IF(E6221="","",VLOOKUP(E6221,[1]PROJECTES!$C$14:$G$5000,2,FALSE))</f>
        <v/>
      </c>
      <c r="C6221" s="80"/>
      <c r="D6221" s="283" t="str">
        <f>IF(E6221="","",VLOOKUP(E6221,[1]PROJECTES!$C$14:$G$5000,5,FALSE))</f>
        <v/>
      </c>
      <c r="E6221" s="79"/>
      <c r="F6221" s="110" t="str">
        <f>IF(I6221="","",VLOOKUP(I6221,[1]PROJECTES!$C$14:$G$5000,2,FALSE))</f>
        <v/>
      </c>
      <c r="G6221" s="112" t="str">
        <f>IF(E6221="","",VLOOKUP(E6221,[1]PROJECTES!$C$14:$G$5000,4,FALSE))</f>
        <v/>
      </c>
      <c r="H6221" s="95"/>
      <c r="I6221" s="113" t="str">
        <f>IF(H6221="","",VLOOKUP(H6221,BD!B$2:C$16,2,FALSE))</f>
        <v/>
      </c>
      <c r="J6221" s="114"/>
      <c r="K6221" s="115" t="str">
        <f t="shared" si="308"/>
        <v/>
      </c>
      <c r="L6221" s="116" t="str">
        <f t="shared" ca="1" si="309"/>
        <v>-</v>
      </c>
      <c r="M6221" s="111" t="str">
        <f>IF(E6221="","",VLOOKUP(E6221,[1]PROJECTES!$C$14:$Z$5000,21,FALSE))</f>
        <v/>
      </c>
      <c r="N6221" s="117"/>
      <c r="O6221" s="118" t="s">
        <v>222</v>
      </c>
      <c r="P6221" s="119"/>
      <c r="Q6221" s="84"/>
      <c r="R6221" s="125"/>
      <c r="S6221" s="165"/>
      <c r="T6221" s="167"/>
    </row>
    <row r="6222" spans="1:20" s="121" customFormat="1" ht="20.100000000000001" customHeight="1" x14ac:dyDescent="0.3">
      <c r="A6222" s="80"/>
      <c r="B6222" s="110" t="str">
        <f>IF(E6222="","",VLOOKUP(E6222,[1]PROJECTES!$C$14:$G$5000,2,FALSE))</f>
        <v/>
      </c>
      <c r="C6222" s="80"/>
      <c r="D6222" s="283" t="str">
        <f>IF(E6222="","",VLOOKUP(E6222,[1]PROJECTES!$C$14:$G$5000,5,FALSE))</f>
        <v/>
      </c>
      <c r="E6222" s="79"/>
      <c r="F6222" s="110" t="str">
        <f>IF(I6222="","",VLOOKUP(I6222,[1]PROJECTES!$C$14:$G$5000,2,FALSE))</f>
        <v/>
      </c>
      <c r="G6222" s="112" t="str">
        <f>IF(E6222="","",VLOOKUP(E6222,[1]PROJECTES!$C$14:$G$5000,4,FALSE))</f>
        <v/>
      </c>
      <c r="H6222" s="95"/>
      <c r="I6222" s="113" t="str">
        <f>IF(H6222="","",VLOOKUP(H6222,BD!B$2:C$16,2,FALSE))</f>
        <v/>
      </c>
      <c r="J6222" s="114"/>
      <c r="K6222" s="115" t="str">
        <f t="shared" si="308"/>
        <v/>
      </c>
      <c r="L6222" s="116" t="str">
        <f t="shared" ca="1" si="309"/>
        <v>-</v>
      </c>
      <c r="M6222" s="111" t="str">
        <f>IF(E6222="","",VLOOKUP(E6222,[1]PROJECTES!$C$14:$Z$5000,21,FALSE))</f>
        <v/>
      </c>
      <c r="N6222" s="117"/>
      <c r="O6222" s="118" t="s">
        <v>222</v>
      </c>
      <c r="P6222" s="119"/>
      <c r="Q6222" s="84"/>
      <c r="R6222" s="125"/>
      <c r="S6222" s="165"/>
      <c r="T6222" s="167"/>
    </row>
    <row r="6223" spans="1:20" s="121" customFormat="1" ht="20.100000000000001" customHeight="1" x14ac:dyDescent="0.3">
      <c r="A6223" s="80"/>
      <c r="B6223" s="110" t="str">
        <f>IF(E6223="","",VLOOKUP(E6223,[1]PROJECTES!$C$14:$G$5000,2,FALSE))</f>
        <v/>
      </c>
      <c r="C6223" s="80"/>
      <c r="D6223" s="283" t="str">
        <f>IF(E6223="","",VLOOKUP(E6223,[1]PROJECTES!$C$14:$G$5000,5,FALSE))</f>
        <v/>
      </c>
      <c r="E6223" s="79"/>
      <c r="F6223" s="110" t="str">
        <f>IF(I6223="","",VLOOKUP(I6223,[1]PROJECTES!$C$14:$G$5000,2,FALSE))</f>
        <v/>
      </c>
      <c r="G6223" s="112" t="str">
        <f>IF(E6223="","",VLOOKUP(E6223,[1]PROJECTES!$C$14:$G$5000,4,FALSE))</f>
        <v/>
      </c>
      <c r="H6223" s="95"/>
      <c r="I6223" s="113" t="str">
        <f>IF(H6223="","",VLOOKUP(H6223,BD!B$2:C$16,2,FALSE))</f>
        <v/>
      </c>
      <c r="J6223" s="114"/>
      <c r="K6223" s="115" t="str">
        <f t="shared" si="308"/>
        <v/>
      </c>
      <c r="L6223" s="116" t="str">
        <f t="shared" ca="1" si="309"/>
        <v>-</v>
      </c>
      <c r="M6223" s="111" t="str">
        <f>IF(E6223="","",VLOOKUP(E6223,[1]PROJECTES!$C$14:$Z$5000,21,FALSE))</f>
        <v/>
      </c>
      <c r="N6223" s="117"/>
      <c r="O6223" s="118" t="s">
        <v>222</v>
      </c>
      <c r="P6223" s="119"/>
      <c r="Q6223" s="84"/>
      <c r="R6223" s="125"/>
      <c r="S6223" s="165"/>
      <c r="T6223" s="167"/>
    </row>
    <row r="6224" spans="1:20" s="121" customFormat="1" ht="20.100000000000001" customHeight="1" x14ac:dyDescent="0.3">
      <c r="A6224" s="80"/>
      <c r="B6224" s="110" t="str">
        <f>IF(E6224="","",VLOOKUP(E6224,[1]PROJECTES!$C$14:$G$5000,2,FALSE))</f>
        <v/>
      </c>
      <c r="C6224" s="80"/>
      <c r="D6224" s="283" t="str">
        <f>IF(E6224="","",VLOOKUP(E6224,[1]PROJECTES!$C$14:$G$5000,5,FALSE))</f>
        <v/>
      </c>
      <c r="E6224" s="79"/>
      <c r="F6224" s="110" t="str">
        <f>IF(I6224="","",VLOOKUP(I6224,[1]PROJECTES!$C$14:$G$5000,2,FALSE))</f>
        <v/>
      </c>
      <c r="G6224" s="112" t="str">
        <f>IF(E6224="","",VLOOKUP(E6224,[1]PROJECTES!$C$14:$G$5000,4,FALSE))</f>
        <v/>
      </c>
      <c r="H6224" s="95"/>
      <c r="I6224" s="113" t="str">
        <f>IF(H6224="","",VLOOKUP(H6224,BD!B$2:C$16,2,FALSE))</f>
        <v/>
      </c>
      <c r="J6224" s="114"/>
      <c r="K6224" s="115" t="str">
        <f t="shared" si="308"/>
        <v/>
      </c>
      <c r="L6224" s="116" t="str">
        <f t="shared" ca="1" si="309"/>
        <v>-</v>
      </c>
      <c r="M6224" s="111" t="str">
        <f>IF(E6224="","",VLOOKUP(E6224,[1]PROJECTES!$C$14:$Z$5000,21,FALSE))</f>
        <v/>
      </c>
      <c r="N6224" s="117"/>
      <c r="O6224" s="118" t="s">
        <v>222</v>
      </c>
      <c r="P6224" s="119"/>
      <c r="Q6224" s="84"/>
      <c r="R6224" s="125"/>
      <c r="S6224" s="165"/>
      <c r="T6224" s="167"/>
    </row>
    <row r="6225" spans="1:20" s="121" customFormat="1" ht="20.100000000000001" customHeight="1" x14ac:dyDescent="0.3">
      <c r="A6225" s="80"/>
      <c r="B6225" s="110" t="str">
        <f>IF(E6225="","",VLOOKUP(E6225,[1]PROJECTES!$C$14:$G$5000,2,FALSE))</f>
        <v/>
      </c>
      <c r="C6225" s="80"/>
      <c r="D6225" s="283" t="str">
        <f>IF(E6225="","",VLOOKUP(E6225,[1]PROJECTES!$C$14:$G$5000,5,FALSE))</f>
        <v/>
      </c>
      <c r="E6225" s="79"/>
      <c r="F6225" s="110" t="str">
        <f>IF(I6225="","",VLOOKUP(I6225,[1]PROJECTES!$C$14:$G$5000,2,FALSE))</f>
        <v/>
      </c>
      <c r="G6225" s="112" t="str">
        <f>IF(E6225="","",VLOOKUP(E6225,[1]PROJECTES!$C$14:$G$5000,4,FALSE))</f>
        <v/>
      </c>
      <c r="H6225" s="95"/>
      <c r="I6225" s="113" t="str">
        <f>IF(H6225="","",VLOOKUP(H6225,BD!B$2:C$16,2,FALSE))</f>
        <v/>
      </c>
      <c r="J6225" s="114"/>
      <c r="K6225" s="115" t="str">
        <f t="shared" si="308"/>
        <v/>
      </c>
      <c r="L6225" s="116" t="str">
        <f t="shared" ca="1" si="309"/>
        <v>-</v>
      </c>
      <c r="M6225" s="111" t="str">
        <f>IF(E6225="","",VLOOKUP(E6225,[1]PROJECTES!$C$14:$Z$5000,21,FALSE))</f>
        <v/>
      </c>
      <c r="N6225" s="117"/>
      <c r="O6225" s="118" t="s">
        <v>222</v>
      </c>
      <c r="P6225" s="119"/>
      <c r="Q6225" s="84"/>
      <c r="R6225" s="125"/>
      <c r="S6225" s="165"/>
      <c r="T6225" s="167"/>
    </row>
    <row r="6226" spans="1:20" s="121" customFormat="1" ht="20.100000000000001" customHeight="1" x14ac:dyDescent="0.3">
      <c r="A6226" s="80"/>
      <c r="B6226" s="110" t="str">
        <f>IF(E6226="","",VLOOKUP(E6226,[1]PROJECTES!$C$14:$G$5000,2,FALSE))</f>
        <v/>
      </c>
      <c r="C6226" s="80"/>
      <c r="D6226" s="283" t="str">
        <f>IF(E6226="","",VLOOKUP(E6226,[1]PROJECTES!$C$14:$G$5000,5,FALSE))</f>
        <v/>
      </c>
      <c r="E6226" s="79"/>
      <c r="F6226" s="110" t="str">
        <f>IF(I6226="","",VLOOKUP(I6226,[1]PROJECTES!$C$14:$G$5000,2,FALSE))</f>
        <v/>
      </c>
      <c r="G6226" s="112" t="str">
        <f>IF(E6226="","",VLOOKUP(E6226,[1]PROJECTES!$C$14:$G$5000,4,FALSE))</f>
        <v/>
      </c>
      <c r="H6226" s="95"/>
      <c r="I6226" s="113" t="str">
        <f>IF(H6226="","",VLOOKUP(H6226,BD!B$2:C$16,2,FALSE))</f>
        <v/>
      </c>
      <c r="J6226" s="114"/>
      <c r="K6226" s="115" t="str">
        <f t="shared" si="308"/>
        <v/>
      </c>
      <c r="L6226" s="116" t="str">
        <f t="shared" ca="1" si="309"/>
        <v>-</v>
      </c>
      <c r="M6226" s="111" t="str">
        <f>IF(E6226="","",VLOOKUP(E6226,[1]PROJECTES!$C$14:$Z$5000,21,FALSE))</f>
        <v/>
      </c>
      <c r="N6226" s="117"/>
      <c r="O6226" s="118" t="s">
        <v>222</v>
      </c>
      <c r="P6226" s="119"/>
      <c r="Q6226" s="84"/>
      <c r="R6226" s="125"/>
      <c r="S6226" s="165"/>
      <c r="T6226" s="167"/>
    </row>
    <row r="6227" spans="1:20" s="121" customFormat="1" ht="20.100000000000001" customHeight="1" x14ac:dyDescent="0.3">
      <c r="A6227" s="80"/>
      <c r="B6227" s="110" t="str">
        <f>IF(E6227="","",VLOOKUP(E6227,[1]PROJECTES!$C$14:$G$5000,2,FALSE))</f>
        <v/>
      </c>
      <c r="C6227" s="80"/>
      <c r="D6227" s="283" t="str">
        <f>IF(E6227="","",VLOOKUP(E6227,[1]PROJECTES!$C$14:$G$5000,5,FALSE))</f>
        <v/>
      </c>
      <c r="E6227" s="79"/>
      <c r="F6227" s="110" t="str">
        <f>IF(I6227="","",VLOOKUP(I6227,[1]PROJECTES!$C$14:$G$5000,2,FALSE))</f>
        <v/>
      </c>
      <c r="G6227" s="112" t="str">
        <f>IF(E6227="","",VLOOKUP(E6227,[1]PROJECTES!$C$14:$G$5000,4,FALSE))</f>
        <v/>
      </c>
      <c r="H6227" s="95"/>
      <c r="I6227" s="113" t="str">
        <f>IF(H6227="","",VLOOKUP(H6227,BD!B$2:C$16,2,FALSE))</f>
        <v/>
      </c>
      <c r="J6227" s="114"/>
      <c r="K6227" s="115" t="str">
        <f t="shared" si="308"/>
        <v/>
      </c>
      <c r="L6227" s="116" t="str">
        <f t="shared" ca="1" si="309"/>
        <v>-</v>
      </c>
      <c r="M6227" s="111" t="str">
        <f>IF(E6227="","",VLOOKUP(E6227,[1]PROJECTES!$C$14:$Z$5000,21,FALSE))</f>
        <v/>
      </c>
      <c r="N6227" s="117"/>
      <c r="O6227" s="118" t="s">
        <v>222</v>
      </c>
      <c r="P6227" s="119"/>
      <c r="Q6227" s="84"/>
      <c r="R6227" s="125"/>
      <c r="S6227" s="165"/>
      <c r="T6227" s="167"/>
    </row>
    <row r="6228" spans="1:20" s="121" customFormat="1" ht="20.100000000000001" customHeight="1" x14ac:dyDescent="0.3">
      <c r="A6228" s="80"/>
      <c r="B6228" s="110" t="str">
        <f>IF(E6228="","",VLOOKUP(E6228,[1]PROJECTES!$C$14:$G$5000,2,FALSE))</f>
        <v/>
      </c>
      <c r="C6228" s="80"/>
      <c r="D6228" s="283" t="str">
        <f>IF(E6228="","",VLOOKUP(E6228,[1]PROJECTES!$C$14:$G$5000,5,FALSE))</f>
        <v/>
      </c>
      <c r="E6228" s="79"/>
      <c r="F6228" s="110" t="str">
        <f>IF(I6228="","",VLOOKUP(I6228,[1]PROJECTES!$C$14:$G$5000,2,FALSE))</f>
        <v/>
      </c>
      <c r="G6228" s="112" t="str">
        <f>IF(E6228="","",VLOOKUP(E6228,[1]PROJECTES!$C$14:$G$5000,4,FALSE))</f>
        <v/>
      </c>
      <c r="H6228" s="95"/>
      <c r="I6228" s="113" t="str">
        <f>IF(H6228="","",VLOOKUP(H6228,BD!B$2:C$16,2,FALSE))</f>
        <v/>
      </c>
      <c r="J6228" s="114"/>
      <c r="K6228" s="115" t="str">
        <f t="shared" si="308"/>
        <v/>
      </c>
      <c r="L6228" s="116" t="str">
        <f t="shared" ca="1" si="309"/>
        <v>-</v>
      </c>
      <c r="M6228" s="111" t="str">
        <f>IF(E6228="","",VLOOKUP(E6228,[1]PROJECTES!$C$14:$Z$5000,21,FALSE))</f>
        <v/>
      </c>
      <c r="N6228" s="117"/>
      <c r="O6228" s="118" t="s">
        <v>222</v>
      </c>
      <c r="P6228" s="119"/>
      <c r="Q6228" s="84"/>
      <c r="R6228" s="125"/>
      <c r="S6228" s="165"/>
      <c r="T6228" s="167"/>
    </row>
    <row r="6229" spans="1:20" s="121" customFormat="1" ht="20.100000000000001" customHeight="1" x14ac:dyDescent="0.3">
      <c r="A6229" s="80"/>
      <c r="B6229" s="110" t="str">
        <f>IF(E6229="","",VLOOKUP(E6229,[1]PROJECTES!$C$14:$G$5000,2,FALSE))</f>
        <v/>
      </c>
      <c r="C6229" s="80"/>
      <c r="D6229" s="283" t="str">
        <f>IF(E6229="","",VLOOKUP(E6229,[1]PROJECTES!$C$14:$G$5000,5,FALSE))</f>
        <v/>
      </c>
      <c r="E6229" s="79"/>
      <c r="F6229" s="110" t="str">
        <f>IF(I6229="","",VLOOKUP(I6229,[1]PROJECTES!$C$14:$G$5000,2,FALSE))</f>
        <v/>
      </c>
      <c r="G6229" s="112" t="str">
        <f>IF(E6229="","",VLOOKUP(E6229,[1]PROJECTES!$C$14:$G$5000,4,FALSE))</f>
        <v/>
      </c>
      <c r="H6229" s="95"/>
      <c r="I6229" s="113" t="str">
        <f>IF(H6229="","",VLOOKUP(H6229,BD!B$2:C$16,2,FALSE))</f>
        <v/>
      </c>
      <c r="J6229" s="114"/>
      <c r="K6229" s="115" t="str">
        <f t="shared" si="308"/>
        <v/>
      </c>
      <c r="L6229" s="116" t="str">
        <f t="shared" ca="1" si="309"/>
        <v>-</v>
      </c>
      <c r="M6229" s="111" t="str">
        <f>IF(E6229="","",VLOOKUP(E6229,[1]PROJECTES!$C$14:$Z$5000,21,FALSE))</f>
        <v/>
      </c>
      <c r="N6229" s="117"/>
      <c r="O6229" s="118" t="s">
        <v>222</v>
      </c>
      <c r="P6229" s="119"/>
      <c r="Q6229" s="84"/>
      <c r="R6229" s="125"/>
      <c r="S6229" s="165"/>
      <c r="T6229" s="167"/>
    </row>
    <row r="6230" spans="1:20" s="121" customFormat="1" ht="20.100000000000001" customHeight="1" x14ac:dyDescent="0.3">
      <c r="A6230" s="80"/>
      <c r="B6230" s="110" t="str">
        <f>IF(E6230="","",VLOOKUP(E6230,[1]PROJECTES!$C$14:$G$5000,2,FALSE))</f>
        <v/>
      </c>
      <c r="C6230" s="80"/>
      <c r="D6230" s="283" t="str">
        <f>IF(E6230="","",VLOOKUP(E6230,[1]PROJECTES!$C$14:$G$5000,5,FALSE))</f>
        <v/>
      </c>
      <c r="E6230" s="79"/>
      <c r="F6230" s="110" t="str">
        <f>IF(I6230="","",VLOOKUP(I6230,[1]PROJECTES!$C$14:$G$5000,2,FALSE))</f>
        <v/>
      </c>
      <c r="G6230" s="112" t="str">
        <f>IF(E6230="","",VLOOKUP(E6230,[1]PROJECTES!$C$14:$G$5000,4,FALSE))</f>
        <v/>
      </c>
      <c r="H6230" s="95"/>
      <c r="I6230" s="113" t="str">
        <f>IF(H6230="","",VLOOKUP(H6230,BD!B$2:C$16,2,FALSE))</f>
        <v/>
      </c>
      <c r="J6230" s="114"/>
      <c r="K6230" s="115" t="str">
        <f t="shared" si="308"/>
        <v/>
      </c>
      <c r="L6230" s="116" t="str">
        <f t="shared" ca="1" si="309"/>
        <v>-</v>
      </c>
      <c r="M6230" s="111" t="str">
        <f>IF(E6230="","",VLOOKUP(E6230,[1]PROJECTES!$C$14:$Z$5000,21,FALSE))</f>
        <v/>
      </c>
      <c r="N6230" s="117"/>
      <c r="O6230" s="118" t="s">
        <v>222</v>
      </c>
      <c r="P6230" s="119"/>
      <c r="Q6230" s="84"/>
      <c r="R6230" s="125"/>
      <c r="S6230" s="165"/>
      <c r="T6230" s="167"/>
    </row>
    <row r="6231" spans="1:20" s="121" customFormat="1" ht="20.100000000000001" customHeight="1" x14ac:dyDescent="0.3">
      <c r="A6231" s="80"/>
      <c r="B6231" s="110" t="str">
        <f>IF(E6231="","",VLOOKUP(E6231,[1]PROJECTES!$C$14:$G$5000,2,FALSE))</f>
        <v/>
      </c>
      <c r="C6231" s="80"/>
      <c r="D6231" s="283" t="str">
        <f>IF(E6231="","",VLOOKUP(E6231,[1]PROJECTES!$C$14:$G$5000,5,FALSE))</f>
        <v/>
      </c>
      <c r="E6231" s="79"/>
      <c r="F6231" s="110" t="str">
        <f>IF(I6231="","",VLOOKUP(I6231,[1]PROJECTES!$C$14:$G$5000,2,FALSE))</f>
        <v/>
      </c>
      <c r="G6231" s="112" t="str">
        <f>IF(E6231="","",VLOOKUP(E6231,[1]PROJECTES!$C$14:$G$5000,4,FALSE))</f>
        <v/>
      </c>
      <c r="H6231" s="95"/>
      <c r="I6231" s="113" t="str">
        <f>IF(H6231="","",VLOOKUP(H6231,BD!B$2:C$16,2,FALSE))</f>
        <v/>
      </c>
      <c r="J6231" s="114"/>
      <c r="K6231" s="115" t="str">
        <f t="shared" si="308"/>
        <v/>
      </c>
      <c r="L6231" s="116" t="str">
        <f t="shared" ca="1" si="309"/>
        <v>-</v>
      </c>
      <c r="M6231" s="111" t="str">
        <f>IF(E6231="","",VLOOKUP(E6231,[1]PROJECTES!$C$14:$Z$5000,21,FALSE))</f>
        <v/>
      </c>
      <c r="N6231" s="117"/>
      <c r="O6231" s="118" t="s">
        <v>222</v>
      </c>
      <c r="P6231" s="119"/>
      <c r="Q6231" s="84"/>
      <c r="R6231" s="125"/>
      <c r="S6231" s="165"/>
      <c r="T6231" s="167"/>
    </row>
    <row r="6232" spans="1:20" s="121" customFormat="1" ht="20.100000000000001" customHeight="1" x14ac:dyDescent="0.3">
      <c r="A6232" s="80"/>
      <c r="B6232" s="110" t="str">
        <f>IF(E6232="","",VLOOKUP(E6232,[1]PROJECTES!$C$14:$G$5000,2,FALSE))</f>
        <v/>
      </c>
      <c r="C6232" s="80"/>
      <c r="D6232" s="283" t="str">
        <f>IF(E6232="","",VLOOKUP(E6232,[1]PROJECTES!$C$14:$G$5000,5,FALSE))</f>
        <v/>
      </c>
      <c r="E6232" s="79"/>
      <c r="F6232" s="110" t="str">
        <f>IF(I6232="","",VLOOKUP(I6232,[1]PROJECTES!$C$14:$G$5000,2,FALSE))</f>
        <v/>
      </c>
      <c r="G6232" s="112" t="str">
        <f>IF(E6232="","",VLOOKUP(E6232,[1]PROJECTES!$C$14:$G$5000,4,FALSE))</f>
        <v/>
      </c>
      <c r="H6232" s="95"/>
      <c r="I6232" s="113" t="str">
        <f>IF(H6232="","",VLOOKUP(H6232,BD!B$2:C$16,2,FALSE))</f>
        <v/>
      </c>
      <c r="J6232" s="114"/>
      <c r="K6232" s="115" t="str">
        <f t="shared" si="308"/>
        <v/>
      </c>
      <c r="L6232" s="116" t="str">
        <f t="shared" ca="1" si="309"/>
        <v>-</v>
      </c>
      <c r="M6232" s="111" t="str">
        <f>IF(E6232="","",VLOOKUP(E6232,[1]PROJECTES!$C$14:$Z$5000,21,FALSE))</f>
        <v/>
      </c>
      <c r="N6232" s="117"/>
      <c r="O6232" s="118" t="s">
        <v>222</v>
      </c>
      <c r="P6232" s="119"/>
      <c r="Q6232" s="84"/>
      <c r="R6232" s="125"/>
      <c r="S6232" s="165"/>
      <c r="T6232" s="167"/>
    </row>
    <row r="6233" spans="1:20" s="121" customFormat="1" ht="20.100000000000001" customHeight="1" x14ac:dyDescent="0.3">
      <c r="A6233" s="80"/>
      <c r="B6233" s="110" t="str">
        <f>IF(E6233="","",VLOOKUP(E6233,[1]PROJECTES!$C$14:$G$5000,2,FALSE))</f>
        <v/>
      </c>
      <c r="C6233" s="80"/>
      <c r="D6233" s="283" t="str">
        <f>IF(E6233="","",VLOOKUP(E6233,[1]PROJECTES!$C$14:$G$5000,5,FALSE))</f>
        <v/>
      </c>
      <c r="E6233" s="79"/>
      <c r="F6233" s="110" t="str">
        <f>IF(I6233="","",VLOOKUP(I6233,[1]PROJECTES!$C$14:$G$5000,2,FALSE))</f>
        <v/>
      </c>
      <c r="G6233" s="112" t="str">
        <f>IF(E6233="","",VLOOKUP(E6233,[1]PROJECTES!$C$14:$G$5000,4,FALSE))</f>
        <v/>
      </c>
      <c r="H6233" s="95"/>
      <c r="I6233" s="113" t="str">
        <f>IF(H6233="","",VLOOKUP(H6233,BD!B$2:C$16,2,FALSE))</f>
        <v/>
      </c>
      <c r="J6233" s="114"/>
      <c r="K6233" s="115" t="str">
        <f t="shared" si="308"/>
        <v/>
      </c>
      <c r="L6233" s="116" t="str">
        <f t="shared" ca="1" si="309"/>
        <v>-</v>
      </c>
      <c r="M6233" s="111" t="str">
        <f>IF(E6233="","",VLOOKUP(E6233,[1]PROJECTES!$C$14:$Z$5000,21,FALSE))</f>
        <v/>
      </c>
      <c r="N6233" s="117"/>
      <c r="O6233" s="118" t="s">
        <v>222</v>
      </c>
      <c r="P6233" s="119"/>
      <c r="Q6233" s="84"/>
      <c r="R6233" s="125"/>
      <c r="S6233" s="165"/>
      <c r="T6233" s="167"/>
    </row>
    <row r="6234" spans="1:20" s="121" customFormat="1" ht="20.100000000000001" customHeight="1" x14ac:dyDescent="0.3">
      <c r="A6234" s="80"/>
      <c r="B6234" s="110" t="str">
        <f>IF(E6234="","",VLOOKUP(E6234,[1]PROJECTES!$C$14:$G$5000,2,FALSE))</f>
        <v/>
      </c>
      <c r="C6234" s="80"/>
      <c r="D6234" s="283" t="str">
        <f>IF(E6234="","",VLOOKUP(E6234,[1]PROJECTES!$C$14:$G$5000,5,FALSE))</f>
        <v/>
      </c>
      <c r="E6234" s="79"/>
      <c r="F6234" s="110" t="str">
        <f>IF(I6234="","",VLOOKUP(I6234,[1]PROJECTES!$C$14:$G$5000,2,FALSE))</f>
        <v/>
      </c>
      <c r="G6234" s="112" t="str">
        <f>IF(E6234="","",VLOOKUP(E6234,[1]PROJECTES!$C$14:$G$5000,4,FALSE))</f>
        <v/>
      </c>
      <c r="H6234" s="95"/>
      <c r="I6234" s="113" t="str">
        <f>IF(H6234="","",VLOOKUP(H6234,BD!B$2:C$16,2,FALSE))</f>
        <v/>
      </c>
      <c r="J6234" s="114"/>
      <c r="K6234" s="115" t="str">
        <f t="shared" si="308"/>
        <v/>
      </c>
      <c r="L6234" s="116" t="str">
        <f t="shared" ca="1" si="309"/>
        <v>-</v>
      </c>
      <c r="M6234" s="111" t="str">
        <f>IF(E6234="","",VLOOKUP(E6234,[1]PROJECTES!$C$14:$Z$5000,21,FALSE))</f>
        <v/>
      </c>
      <c r="N6234" s="117"/>
      <c r="O6234" s="118" t="s">
        <v>222</v>
      </c>
      <c r="P6234" s="119"/>
      <c r="Q6234" s="84"/>
      <c r="R6234" s="125"/>
      <c r="S6234" s="165"/>
      <c r="T6234" s="167"/>
    </row>
    <row r="6235" spans="1:20" s="121" customFormat="1" ht="20.100000000000001" customHeight="1" x14ac:dyDescent="0.3">
      <c r="A6235" s="80"/>
      <c r="B6235" s="110" t="str">
        <f>IF(E6235="","",VLOOKUP(E6235,[1]PROJECTES!$C$14:$G$5000,2,FALSE))</f>
        <v/>
      </c>
      <c r="C6235" s="80"/>
      <c r="D6235" s="283" t="str">
        <f>IF(E6235="","",VLOOKUP(E6235,[1]PROJECTES!$C$14:$G$5000,5,FALSE))</f>
        <v/>
      </c>
      <c r="E6235" s="79"/>
      <c r="F6235" s="110" t="str">
        <f>IF(I6235="","",VLOOKUP(I6235,[1]PROJECTES!$C$14:$G$5000,2,FALSE))</f>
        <v/>
      </c>
      <c r="G6235" s="112" t="str">
        <f>IF(E6235="","",VLOOKUP(E6235,[1]PROJECTES!$C$14:$G$5000,4,FALSE))</f>
        <v/>
      </c>
      <c r="H6235" s="95"/>
      <c r="I6235" s="113" t="str">
        <f>IF(H6235="","",VLOOKUP(H6235,BD!B$2:C$16,2,FALSE))</f>
        <v/>
      </c>
      <c r="J6235" s="114"/>
      <c r="K6235" s="115" t="str">
        <f t="shared" si="308"/>
        <v/>
      </c>
      <c r="L6235" s="116" t="str">
        <f t="shared" ca="1" si="309"/>
        <v>-</v>
      </c>
      <c r="M6235" s="111" t="str">
        <f>IF(E6235="","",VLOOKUP(E6235,[1]PROJECTES!$C$14:$Z$5000,21,FALSE))</f>
        <v/>
      </c>
      <c r="N6235" s="117"/>
      <c r="O6235" s="118" t="s">
        <v>222</v>
      </c>
      <c r="P6235" s="119"/>
      <c r="Q6235" s="84"/>
      <c r="R6235" s="125"/>
      <c r="S6235" s="165"/>
      <c r="T6235" s="167"/>
    </row>
    <row r="6236" spans="1:20" s="121" customFormat="1" ht="20.100000000000001" customHeight="1" x14ac:dyDescent="0.3">
      <c r="A6236" s="80"/>
      <c r="B6236" s="110" t="str">
        <f>IF(E6236="","",VLOOKUP(E6236,[1]PROJECTES!$C$14:$G$5000,2,FALSE))</f>
        <v/>
      </c>
      <c r="C6236" s="80"/>
      <c r="D6236" s="283" t="str">
        <f>IF(E6236="","",VLOOKUP(E6236,[1]PROJECTES!$C$14:$G$5000,5,FALSE))</f>
        <v/>
      </c>
      <c r="E6236" s="79"/>
      <c r="F6236" s="110" t="str">
        <f>IF(I6236="","",VLOOKUP(I6236,[1]PROJECTES!$C$14:$G$5000,2,FALSE))</f>
        <v/>
      </c>
      <c r="G6236" s="112" t="str">
        <f>IF(E6236="","",VLOOKUP(E6236,[1]PROJECTES!$C$14:$G$5000,4,FALSE))</f>
        <v/>
      </c>
      <c r="H6236" s="95"/>
      <c r="I6236" s="113" t="str">
        <f>IF(H6236="","",VLOOKUP(H6236,BD!B$2:C$16,2,FALSE))</f>
        <v/>
      </c>
      <c r="J6236" s="114"/>
      <c r="K6236" s="115" t="str">
        <f t="shared" si="308"/>
        <v/>
      </c>
      <c r="L6236" s="116" t="str">
        <f t="shared" ca="1" si="309"/>
        <v>-</v>
      </c>
      <c r="M6236" s="111" t="str">
        <f>IF(E6236="","",VLOOKUP(E6236,[1]PROJECTES!$C$14:$Z$5000,21,FALSE))</f>
        <v/>
      </c>
      <c r="N6236" s="117"/>
      <c r="O6236" s="118" t="s">
        <v>222</v>
      </c>
      <c r="P6236" s="119"/>
      <c r="Q6236" s="84"/>
      <c r="R6236" s="125"/>
      <c r="S6236" s="165"/>
      <c r="T6236" s="167"/>
    </row>
    <row r="6237" spans="1:20" s="121" customFormat="1" ht="20.100000000000001" customHeight="1" x14ac:dyDescent="0.3">
      <c r="A6237" s="80"/>
      <c r="B6237" s="110" t="str">
        <f>IF(E6237="","",VLOOKUP(E6237,[1]PROJECTES!$C$14:$G$5000,2,FALSE))</f>
        <v/>
      </c>
      <c r="C6237" s="80"/>
      <c r="D6237" s="283" t="str">
        <f>IF(E6237="","",VLOOKUP(E6237,[1]PROJECTES!$C$14:$G$5000,5,FALSE))</f>
        <v/>
      </c>
      <c r="E6237" s="79"/>
      <c r="F6237" s="110" t="str">
        <f>IF(I6237="","",VLOOKUP(I6237,[1]PROJECTES!$C$14:$G$5000,2,FALSE))</f>
        <v/>
      </c>
      <c r="G6237" s="112" t="str">
        <f>IF(E6237="","",VLOOKUP(E6237,[1]PROJECTES!$C$14:$G$5000,4,FALSE))</f>
        <v/>
      </c>
      <c r="H6237" s="95"/>
      <c r="I6237" s="113" t="str">
        <f>IF(H6237="","",VLOOKUP(H6237,BD!B$2:C$16,2,FALSE))</f>
        <v/>
      </c>
      <c r="J6237" s="114"/>
      <c r="K6237" s="115" t="str">
        <f t="shared" si="308"/>
        <v/>
      </c>
      <c r="L6237" s="116" t="str">
        <f t="shared" ca="1" si="309"/>
        <v>-</v>
      </c>
      <c r="M6237" s="111" t="str">
        <f>IF(E6237="","",VLOOKUP(E6237,[1]PROJECTES!$C$14:$Z$5000,21,FALSE))</f>
        <v/>
      </c>
      <c r="N6237" s="117"/>
      <c r="O6237" s="118" t="s">
        <v>222</v>
      </c>
      <c r="P6237" s="119"/>
      <c r="Q6237" s="84"/>
      <c r="R6237" s="220"/>
      <c r="S6237" s="165"/>
      <c r="T6237" s="167"/>
    </row>
    <row r="6238" spans="1:20" s="121" customFormat="1" ht="20.100000000000001" customHeight="1" x14ac:dyDescent="0.3">
      <c r="A6238" s="80"/>
      <c r="B6238" s="110" t="str">
        <f>IF(E6238="","",VLOOKUP(E6238,[1]PROJECTES!$C$14:$G$5000,2,FALSE))</f>
        <v/>
      </c>
      <c r="C6238" s="80"/>
      <c r="D6238" s="283" t="str">
        <f>IF(E6238="","",VLOOKUP(E6238,[1]PROJECTES!$C$14:$G$5000,5,FALSE))</f>
        <v/>
      </c>
      <c r="E6238" s="79"/>
      <c r="F6238" s="110" t="str">
        <f>IF(I6238="","",VLOOKUP(I6238,[1]PROJECTES!$C$14:$G$5000,2,FALSE))</f>
        <v/>
      </c>
      <c r="G6238" s="112" t="str">
        <f>IF(E6238="","",VLOOKUP(E6238,[1]PROJECTES!$C$14:$G$5000,4,FALSE))</f>
        <v/>
      </c>
      <c r="H6238" s="95"/>
      <c r="I6238" s="113" t="str">
        <f>IF(H6238="","",VLOOKUP(H6238,BD!B$2:C$16,2,FALSE))</f>
        <v/>
      </c>
      <c r="J6238" s="114"/>
      <c r="K6238" s="115" t="str">
        <f t="shared" si="308"/>
        <v/>
      </c>
      <c r="L6238" s="116" t="str">
        <f t="shared" ca="1" si="309"/>
        <v>-</v>
      </c>
      <c r="M6238" s="111" t="str">
        <f>IF(E6238="","",VLOOKUP(E6238,[1]PROJECTES!$C$14:$Z$5000,21,FALSE))</f>
        <v/>
      </c>
      <c r="N6238" s="117"/>
      <c r="O6238" s="118" t="s">
        <v>222</v>
      </c>
      <c r="P6238" s="119"/>
      <c r="Q6238" s="84"/>
      <c r="R6238" s="220"/>
      <c r="S6238" s="165"/>
      <c r="T6238" s="167"/>
    </row>
    <row r="6239" spans="1:20" s="121" customFormat="1" ht="20.100000000000001" customHeight="1" x14ac:dyDescent="0.3">
      <c r="A6239" s="80"/>
      <c r="B6239" s="110" t="str">
        <f>IF(E6239="","",VLOOKUP(E6239,[1]PROJECTES!$C$14:$G$5000,2,FALSE))</f>
        <v/>
      </c>
      <c r="C6239" s="80"/>
      <c r="D6239" s="283" t="str">
        <f>IF(E6239="","",VLOOKUP(E6239,[1]PROJECTES!$C$14:$G$5000,5,FALSE))</f>
        <v/>
      </c>
      <c r="E6239" s="79"/>
      <c r="F6239" s="110" t="str">
        <f>IF(I6239="","",VLOOKUP(I6239,[1]PROJECTES!$C$14:$G$5000,2,FALSE))</f>
        <v/>
      </c>
      <c r="G6239" s="112" t="str">
        <f>IF(E6239="","",VLOOKUP(E6239,[1]PROJECTES!$C$14:$G$5000,4,FALSE))</f>
        <v/>
      </c>
      <c r="H6239" s="95"/>
      <c r="I6239" s="113" t="str">
        <f>IF(H6239="","",VLOOKUP(H6239,BD!B$2:C$16,2,FALSE))</f>
        <v/>
      </c>
      <c r="J6239" s="114"/>
      <c r="K6239" s="115" t="str">
        <f t="shared" si="308"/>
        <v/>
      </c>
      <c r="L6239" s="116" t="str">
        <f t="shared" ca="1" si="309"/>
        <v>-</v>
      </c>
      <c r="M6239" s="111" t="str">
        <f>IF(E6239="","",VLOOKUP(E6239,[1]PROJECTES!$C$14:$Z$5000,21,FALSE))</f>
        <v/>
      </c>
      <c r="N6239" s="117"/>
      <c r="O6239" s="118" t="s">
        <v>222</v>
      </c>
      <c r="P6239" s="119"/>
      <c r="Q6239" s="84"/>
      <c r="R6239" s="220"/>
      <c r="S6239" s="165"/>
      <c r="T6239" s="167"/>
    </row>
    <row r="6240" spans="1:20" s="121" customFormat="1" ht="20.100000000000001" customHeight="1" x14ac:dyDescent="0.3">
      <c r="A6240" s="80"/>
      <c r="B6240" s="110" t="str">
        <f>IF(E6240="","",VLOOKUP(E6240,[1]PROJECTES!$C$14:$G$5000,2,FALSE))</f>
        <v/>
      </c>
      <c r="C6240" s="80"/>
      <c r="D6240" s="283" t="str">
        <f>IF(E6240="","",VLOOKUP(E6240,[1]PROJECTES!$C$14:$G$5000,5,FALSE))</f>
        <v/>
      </c>
      <c r="E6240" s="79"/>
      <c r="F6240" s="110" t="str">
        <f>IF(I6240="","",VLOOKUP(I6240,[1]PROJECTES!$C$14:$G$5000,2,FALSE))</f>
        <v/>
      </c>
      <c r="G6240" s="112" t="str">
        <f>IF(E6240="","",VLOOKUP(E6240,[1]PROJECTES!$C$14:$G$5000,4,FALSE))</f>
        <v/>
      </c>
      <c r="H6240" s="95"/>
      <c r="I6240" s="113" t="str">
        <f>IF(H6240="","",VLOOKUP(H6240,BD!B$2:C$16,2,FALSE))</f>
        <v/>
      </c>
      <c r="J6240" s="114"/>
      <c r="K6240" s="115" t="str">
        <f t="shared" si="308"/>
        <v/>
      </c>
      <c r="L6240" s="116" t="str">
        <f t="shared" ca="1" si="309"/>
        <v>-</v>
      </c>
      <c r="M6240" s="111" t="str">
        <f>IF(E6240="","",VLOOKUP(E6240,[1]PROJECTES!$C$14:$Z$5000,21,FALSE))</f>
        <v/>
      </c>
      <c r="N6240" s="117"/>
      <c r="O6240" s="118" t="s">
        <v>222</v>
      </c>
      <c r="P6240" s="119"/>
      <c r="Q6240" s="84"/>
      <c r="R6240" s="220"/>
      <c r="S6240" s="165"/>
      <c r="T6240" s="167"/>
    </row>
    <row r="6241" spans="1:20" s="121" customFormat="1" ht="20.100000000000001" customHeight="1" x14ac:dyDescent="0.3">
      <c r="A6241" s="80"/>
      <c r="B6241" s="110" t="str">
        <f>IF(E6241="","",VLOOKUP(E6241,[1]PROJECTES!$C$14:$G$5000,2,FALSE))</f>
        <v/>
      </c>
      <c r="C6241" s="80"/>
      <c r="D6241" s="283" t="str">
        <f>IF(E6241="","",VLOOKUP(E6241,[1]PROJECTES!$C$14:$G$5000,5,FALSE))</f>
        <v/>
      </c>
      <c r="E6241" s="79"/>
      <c r="F6241" s="110" t="str">
        <f>IF(I6241="","",VLOOKUP(I6241,[1]PROJECTES!$C$14:$G$5000,2,FALSE))</f>
        <v/>
      </c>
      <c r="G6241" s="112" t="str">
        <f>IF(E6241="","",VLOOKUP(E6241,[1]PROJECTES!$C$14:$G$5000,4,FALSE))</f>
        <v/>
      </c>
      <c r="H6241" s="95"/>
      <c r="I6241" s="113" t="str">
        <f>IF(H6241="","",VLOOKUP(H6241,BD!B$2:C$16,2,FALSE))</f>
        <v/>
      </c>
      <c r="J6241" s="114"/>
      <c r="K6241" s="115" t="str">
        <f t="shared" si="308"/>
        <v/>
      </c>
      <c r="L6241" s="116" t="str">
        <f t="shared" ca="1" si="309"/>
        <v>-</v>
      </c>
      <c r="M6241" s="111" t="str">
        <f>IF(E6241="","",VLOOKUP(E6241,[1]PROJECTES!$C$14:$Z$5000,21,FALSE))</f>
        <v/>
      </c>
      <c r="N6241" s="117"/>
      <c r="O6241" s="118" t="s">
        <v>222</v>
      </c>
      <c r="P6241" s="119"/>
      <c r="Q6241" s="84"/>
      <c r="R6241" s="220"/>
      <c r="S6241" s="165"/>
      <c r="T6241" s="167"/>
    </row>
    <row r="6242" spans="1:20" s="121" customFormat="1" ht="20.100000000000001" customHeight="1" x14ac:dyDescent="0.3">
      <c r="A6242" s="80"/>
      <c r="B6242" s="110" t="str">
        <f>IF(E6242="","",VLOOKUP(E6242,[1]PROJECTES!$C$14:$G$5000,2,FALSE))</f>
        <v/>
      </c>
      <c r="C6242" s="80"/>
      <c r="D6242" s="283" t="str">
        <f>IF(E6242="","",VLOOKUP(E6242,[1]PROJECTES!$C$14:$G$5000,5,FALSE))</f>
        <v/>
      </c>
      <c r="E6242" s="79"/>
      <c r="F6242" s="110" t="str">
        <f>IF(I6242="","",VLOOKUP(I6242,[1]PROJECTES!$C$14:$G$5000,2,FALSE))</f>
        <v/>
      </c>
      <c r="G6242" s="112" t="str">
        <f>IF(E6242="","",VLOOKUP(E6242,[1]PROJECTES!$C$14:$G$5000,4,FALSE))</f>
        <v/>
      </c>
      <c r="H6242" s="95"/>
      <c r="I6242" s="113" t="str">
        <f>IF(H6242="","",VLOOKUP(H6242,BD!B$2:C$16,2,FALSE))</f>
        <v/>
      </c>
      <c r="J6242" s="114"/>
      <c r="K6242" s="115" t="str">
        <f t="shared" si="308"/>
        <v/>
      </c>
      <c r="L6242" s="116" t="str">
        <f t="shared" ca="1" si="309"/>
        <v>-</v>
      </c>
      <c r="M6242" s="111" t="str">
        <f>IF(E6242="","",VLOOKUP(E6242,[1]PROJECTES!$C$14:$Z$5000,21,FALSE))</f>
        <v/>
      </c>
      <c r="N6242" s="117"/>
      <c r="O6242" s="118" t="s">
        <v>222</v>
      </c>
      <c r="P6242" s="119"/>
      <c r="Q6242" s="84"/>
      <c r="R6242" s="220"/>
      <c r="S6242" s="165"/>
      <c r="T6242" s="167"/>
    </row>
    <row r="6243" spans="1:20" s="121" customFormat="1" ht="20.100000000000001" customHeight="1" x14ac:dyDescent="0.3">
      <c r="A6243" s="80"/>
      <c r="B6243" s="110" t="str">
        <f>IF(E6243="","",VLOOKUP(E6243,[1]PROJECTES!$C$14:$G$5000,2,FALSE))</f>
        <v/>
      </c>
      <c r="C6243" s="80"/>
      <c r="D6243" s="283" t="str">
        <f>IF(E6243="","",VLOOKUP(E6243,[1]PROJECTES!$C$14:$G$5000,5,FALSE))</f>
        <v/>
      </c>
      <c r="E6243" s="79"/>
      <c r="F6243" s="110" t="str">
        <f>IF(I6243="","",VLOOKUP(I6243,[1]PROJECTES!$C$14:$G$5000,2,FALSE))</f>
        <v/>
      </c>
      <c r="G6243" s="112" t="str">
        <f>IF(E6243="","",VLOOKUP(E6243,[1]PROJECTES!$C$14:$G$5000,4,FALSE))</f>
        <v/>
      </c>
      <c r="H6243" s="95"/>
      <c r="I6243" s="113" t="str">
        <f>IF(H6243="","",VLOOKUP(H6243,BD!B$2:C$16,2,FALSE))</f>
        <v/>
      </c>
      <c r="J6243" s="114"/>
      <c r="K6243" s="115" t="str">
        <f t="shared" si="308"/>
        <v/>
      </c>
      <c r="L6243" s="116" t="str">
        <f t="shared" ca="1" si="309"/>
        <v>-</v>
      </c>
      <c r="M6243" s="111" t="str">
        <f>IF(E6243="","",VLOOKUP(E6243,[1]PROJECTES!$C$14:$Z$5000,21,FALSE))</f>
        <v/>
      </c>
      <c r="N6243" s="117"/>
      <c r="O6243" s="118" t="s">
        <v>222</v>
      </c>
      <c r="P6243" s="119"/>
      <c r="Q6243" s="84"/>
      <c r="R6243" s="220"/>
      <c r="S6243" s="165"/>
      <c r="T6243" s="167"/>
    </row>
    <row r="6244" spans="1:20" s="121" customFormat="1" ht="20.100000000000001" customHeight="1" x14ac:dyDescent="0.3">
      <c r="A6244" s="80"/>
      <c r="B6244" s="110" t="str">
        <f>IF(E6244="","",VLOOKUP(E6244,[1]PROJECTES!$C$14:$G$5000,2,FALSE))</f>
        <v/>
      </c>
      <c r="C6244" s="80"/>
      <c r="D6244" s="283" t="str">
        <f>IF(E6244="","",VLOOKUP(E6244,[1]PROJECTES!$C$14:$G$5000,5,FALSE))</f>
        <v/>
      </c>
      <c r="E6244" s="79"/>
      <c r="F6244" s="110" t="str">
        <f>IF(I6244="","",VLOOKUP(I6244,[1]PROJECTES!$C$14:$G$5000,2,FALSE))</f>
        <v/>
      </c>
      <c r="G6244" s="112" t="str">
        <f>IF(E6244="","",VLOOKUP(E6244,[1]PROJECTES!$C$14:$G$5000,4,FALSE))</f>
        <v/>
      </c>
      <c r="H6244" s="95"/>
      <c r="I6244" s="113" t="str">
        <f>IF(H6244="","",VLOOKUP(H6244,BD!B$2:C$16,2,FALSE))</f>
        <v/>
      </c>
      <c r="J6244" s="114"/>
      <c r="K6244" s="115" t="str">
        <f t="shared" si="308"/>
        <v/>
      </c>
      <c r="L6244" s="116" t="str">
        <f t="shared" ca="1" si="309"/>
        <v>-</v>
      </c>
      <c r="M6244" s="111" t="str">
        <f>IF(E6244="","",VLOOKUP(E6244,[1]PROJECTES!$C$14:$Z$5000,21,FALSE))</f>
        <v/>
      </c>
      <c r="N6244" s="117"/>
      <c r="O6244" s="118" t="s">
        <v>222</v>
      </c>
      <c r="P6244" s="119"/>
      <c r="Q6244" s="84"/>
      <c r="R6244" s="220"/>
      <c r="S6244" s="165"/>
      <c r="T6244" s="167"/>
    </row>
    <row r="6245" spans="1:20" s="121" customFormat="1" ht="20.100000000000001" customHeight="1" x14ac:dyDescent="0.3">
      <c r="A6245" s="80"/>
      <c r="B6245" s="110" t="str">
        <f>IF(E6245="","",VLOOKUP(E6245,[1]PROJECTES!$C$14:$G$5000,2,FALSE))</f>
        <v/>
      </c>
      <c r="C6245" s="80"/>
      <c r="D6245" s="283" t="str">
        <f>IF(E6245="","",VLOOKUP(E6245,[1]PROJECTES!$C$14:$G$5000,5,FALSE))</f>
        <v/>
      </c>
      <c r="E6245" s="79"/>
      <c r="F6245" s="110" t="str">
        <f>IF(I6245="","",VLOOKUP(I6245,[1]PROJECTES!$C$14:$G$5000,2,FALSE))</f>
        <v/>
      </c>
      <c r="G6245" s="112" t="str">
        <f>IF(E6245="","",VLOOKUP(E6245,[1]PROJECTES!$C$14:$G$5000,4,FALSE))</f>
        <v/>
      </c>
      <c r="H6245" s="95"/>
      <c r="I6245" s="113" t="str">
        <f>IF(H6245="","",VLOOKUP(H6245,BD!B$2:C$16,2,FALSE))</f>
        <v/>
      </c>
      <c r="J6245" s="114"/>
      <c r="K6245" s="115" t="str">
        <f t="shared" si="308"/>
        <v/>
      </c>
      <c r="L6245" s="116" t="str">
        <f t="shared" ca="1" si="309"/>
        <v>-</v>
      </c>
      <c r="M6245" s="111" t="str">
        <f>IF(E6245="","",VLOOKUP(E6245,[1]PROJECTES!$C$14:$Z$5000,21,FALSE))</f>
        <v/>
      </c>
      <c r="N6245" s="117"/>
      <c r="O6245" s="118" t="s">
        <v>222</v>
      </c>
      <c r="P6245" s="119"/>
      <c r="Q6245" s="84"/>
      <c r="R6245" s="220"/>
      <c r="S6245" s="165"/>
      <c r="T6245" s="167"/>
    </row>
    <row r="6246" spans="1:20" s="121" customFormat="1" ht="20.100000000000001" customHeight="1" x14ac:dyDescent="0.3">
      <c r="A6246" s="80"/>
      <c r="B6246" s="110" t="str">
        <f>IF(E6246="","",VLOOKUP(E6246,[1]PROJECTES!$C$14:$G$5000,2,FALSE))</f>
        <v/>
      </c>
      <c r="C6246" s="80"/>
      <c r="D6246" s="283" t="str">
        <f>IF(E6246="","",VLOOKUP(E6246,[1]PROJECTES!$C$14:$G$5000,5,FALSE))</f>
        <v/>
      </c>
      <c r="E6246" s="79"/>
      <c r="F6246" s="110" t="str">
        <f>IF(I6246="","",VLOOKUP(I6246,[1]PROJECTES!$C$14:$G$5000,2,FALSE))</f>
        <v/>
      </c>
      <c r="G6246" s="112" t="str">
        <f>IF(E6246="","",VLOOKUP(E6246,[1]PROJECTES!$C$14:$G$5000,4,FALSE))</f>
        <v/>
      </c>
      <c r="H6246" s="95"/>
      <c r="I6246" s="113" t="str">
        <f>IF(H6246="","",VLOOKUP(H6246,BD!B$2:C$16,2,FALSE))</f>
        <v/>
      </c>
      <c r="J6246" s="114"/>
      <c r="K6246" s="115" t="str">
        <f t="shared" si="308"/>
        <v/>
      </c>
      <c r="L6246" s="116" t="str">
        <f t="shared" ca="1" si="309"/>
        <v>-</v>
      </c>
      <c r="M6246" s="111" t="str">
        <f>IF(E6246="","",VLOOKUP(E6246,[1]PROJECTES!$C$14:$Z$5000,21,FALSE))</f>
        <v/>
      </c>
      <c r="N6246" s="117"/>
      <c r="O6246" s="118" t="s">
        <v>222</v>
      </c>
      <c r="P6246" s="119"/>
      <c r="Q6246" s="84"/>
      <c r="R6246" s="220"/>
      <c r="S6246" s="165"/>
      <c r="T6246" s="167"/>
    </row>
    <row r="6247" spans="1:20" s="121" customFormat="1" ht="20.100000000000001" customHeight="1" x14ac:dyDescent="0.3">
      <c r="A6247" s="80"/>
      <c r="B6247" s="110" t="str">
        <f>IF(E6247="","",VLOOKUP(E6247,[1]PROJECTES!$C$14:$G$5000,2,FALSE))</f>
        <v/>
      </c>
      <c r="C6247" s="80"/>
      <c r="D6247" s="283" t="str">
        <f>IF(E6247="","",VLOOKUP(E6247,[1]PROJECTES!$C$14:$G$5000,5,FALSE))</f>
        <v/>
      </c>
      <c r="E6247" s="79"/>
      <c r="F6247" s="110" t="str">
        <f>IF(I6247="","",VLOOKUP(I6247,[1]PROJECTES!$C$14:$G$5000,2,FALSE))</f>
        <v/>
      </c>
      <c r="G6247" s="112" t="str">
        <f>IF(E6247="","",VLOOKUP(E6247,[1]PROJECTES!$C$14:$G$5000,4,FALSE))</f>
        <v/>
      </c>
      <c r="H6247" s="95"/>
      <c r="I6247" s="113" t="str">
        <f>IF(H6247="","",VLOOKUP(H6247,BD!B$2:C$16,2,FALSE))</f>
        <v/>
      </c>
      <c r="J6247" s="114"/>
      <c r="K6247" s="115" t="str">
        <f t="shared" si="308"/>
        <v/>
      </c>
      <c r="L6247" s="116" t="str">
        <f t="shared" ca="1" si="309"/>
        <v>-</v>
      </c>
      <c r="M6247" s="111" t="str">
        <f>IF(E6247="","",VLOOKUP(E6247,[1]PROJECTES!$C$14:$Z$5000,21,FALSE))</f>
        <v/>
      </c>
      <c r="N6247" s="117"/>
      <c r="O6247" s="118" t="s">
        <v>222</v>
      </c>
      <c r="P6247" s="119"/>
      <c r="Q6247" s="84"/>
      <c r="R6247" s="220"/>
      <c r="S6247" s="165"/>
      <c r="T6247" s="167"/>
    </row>
    <row r="6248" spans="1:20" s="121" customFormat="1" ht="20.100000000000001" customHeight="1" x14ac:dyDescent="0.3">
      <c r="A6248" s="80"/>
      <c r="B6248" s="110" t="str">
        <f>IF(E6248="","",VLOOKUP(E6248,[1]PROJECTES!$C$14:$G$5000,2,FALSE))</f>
        <v/>
      </c>
      <c r="C6248" s="80"/>
      <c r="D6248" s="283" t="str">
        <f>IF(E6248="","",VLOOKUP(E6248,[1]PROJECTES!$C$14:$G$5000,5,FALSE))</f>
        <v/>
      </c>
      <c r="E6248" s="79"/>
      <c r="F6248" s="110" t="str">
        <f>IF(I6248="","",VLOOKUP(I6248,[1]PROJECTES!$C$14:$G$5000,2,FALSE))</f>
        <v/>
      </c>
      <c r="G6248" s="112" t="str">
        <f>IF(E6248="","",VLOOKUP(E6248,[1]PROJECTES!$C$14:$G$5000,4,FALSE))</f>
        <v/>
      </c>
      <c r="H6248" s="95"/>
      <c r="I6248" s="113" t="str">
        <f>IF(H6248="","",VLOOKUP(H6248,BD!B$2:C$16,2,FALSE))</f>
        <v/>
      </c>
      <c r="J6248" s="114"/>
      <c r="K6248" s="115" t="str">
        <f t="shared" si="308"/>
        <v/>
      </c>
      <c r="L6248" s="116" t="str">
        <f t="shared" ca="1" si="309"/>
        <v>-</v>
      </c>
      <c r="M6248" s="111" t="str">
        <f>IF(E6248="","",VLOOKUP(E6248,[1]PROJECTES!$C$14:$Z$5000,21,FALSE))</f>
        <v/>
      </c>
      <c r="N6248" s="117"/>
      <c r="O6248" s="118" t="s">
        <v>222</v>
      </c>
      <c r="P6248" s="119"/>
      <c r="Q6248" s="84"/>
      <c r="R6248" s="220"/>
      <c r="S6248" s="165"/>
      <c r="T6248" s="167"/>
    </row>
    <row r="6249" spans="1:20" s="121" customFormat="1" ht="20.100000000000001" customHeight="1" x14ac:dyDescent="0.3">
      <c r="A6249" s="80"/>
      <c r="B6249" s="110" t="str">
        <f>IF(E6249="","",VLOOKUP(E6249,[1]PROJECTES!$C$14:$G$5000,2,FALSE))</f>
        <v/>
      </c>
      <c r="C6249" s="80"/>
      <c r="D6249" s="283" t="str">
        <f>IF(E6249="","",VLOOKUP(E6249,[1]PROJECTES!$C$14:$G$5000,5,FALSE))</f>
        <v/>
      </c>
      <c r="E6249" s="79"/>
      <c r="F6249" s="110" t="str">
        <f>IF(I6249="","",VLOOKUP(I6249,[1]PROJECTES!$C$14:$G$5000,2,FALSE))</f>
        <v/>
      </c>
      <c r="G6249" s="112" t="str">
        <f>IF(E6249="","",VLOOKUP(E6249,[1]PROJECTES!$C$14:$G$5000,4,FALSE))</f>
        <v/>
      </c>
      <c r="H6249" s="95"/>
      <c r="I6249" s="113" t="str">
        <f>IF(H6249="","",VLOOKUP(H6249,BD!B$2:C$16,2,FALSE))</f>
        <v/>
      </c>
      <c r="J6249" s="114"/>
      <c r="K6249" s="115" t="str">
        <f t="shared" si="308"/>
        <v/>
      </c>
      <c r="L6249" s="116" t="str">
        <f t="shared" ca="1" si="309"/>
        <v>-</v>
      </c>
      <c r="M6249" s="111" t="str">
        <f>IF(E6249="","",VLOOKUP(E6249,[1]PROJECTES!$C$14:$Z$5000,21,FALSE))</f>
        <v/>
      </c>
      <c r="N6249" s="117"/>
      <c r="O6249" s="118" t="s">
        <v>222</v>
      </c>
      <c r="P6249" s="119"/>
      <c r="Q6249" s="84"/>
      <c r="R6249" s="220"/>
      <c r="S6249" s="165"/>
      <c r="T6249" s="167"/>
    </row>
    <row r="6250" spans="1:20" s="121" customFormat="1" ht="20.100000000000001" customHeight="1" x14ac:dyDescent="0.3">
      <c r="A6250" s="80"/>
      <c r="B6250" s="110" t="str">
        <f>IF(E6250="","",VLOOKUP(E6250,[1]PROJECTES!$C$14:$G$5000,2,FALSE))</f>
        <v/>
      </c>
      <c r="C6250" s="80"/>
      <c r="D6250" s="283" t="str">
        <f>IF(E6250="","",VLOOKUP(E6250,[1]PROJECTES!$C$14:$G$5000,5,FALSE))</f>
        <v/>
      </c>
      <c r="E6250" s="79"/>
      <c r="F6250" s="110" t="str">
        <f>IF(I6250="","",VLOOKUP(I6250,[1]PROJECTES!$C$14:$G$5000,2,FALSE))</f>
        <v/>
      </c>
      <c r="G6250" s="112" t="str">
        <f>IF(E6250="","",VLOOKUP(E6250,[1]PROJECTES!$C$14:$G$5000,4,FALSE))</f>
        <v/>
      </c>
      <c r="H6250" s="95"/>
      <c r="I6250" s="113" t="str">
        <f>IF(H6250="","",VLOOKUP(H6250,BD!B$2:C$16,2,FALSE))</f>
        <v/>
      </c>
      <c r="J6250" s="114"/>
      <c r="K6250" s="115" t="str">
        <f t="shared" si="308"/>
        <v/>
      </c>
      <c r="L6250" s="116" t="str">
        <f t="shared" ca="1" si="309"/>
        <v>-</v>
      </c>
      <c r="M6250" s="111" t="str">
        <f>IF(E6250="","",VLOOKUP(E6250,[1]PROJECTES!$C$14:$Z$5000,21,FALSE))</f>
        <v/>
      </c>
      <c r="N6250" s="117"/>
      <c r="O6250" s="118" t="s">
        <v>222</v>
      </c>
      <c r="P6250" s="119"/>
      <c r="Q6250" s="84"/>
      <c r="R6250" s="220"/>
      <c r="S6250" s="165"/>
      <c r="T6250" s="167"/>
    </row>
    <row r="6251" spans="1:20" s="121" customFormat="1" ht="20.100000000000001" customHeight="1" x14ac:dyDescent="0.3">
      <c r="A6251" s="80"/>
      <c r="B6251" s="110" t="str">
        <f>IF(E6251="","",VLOOKUP(E6251,[1]PROJECTES!$C$14:$G$5000,2,FALSE))</f>
        <v/>
      </c>
      <c r="C6251" s="80"/>
      <c r="D6251" s="283" t="str">
        <f>IF(E6251="","",VLOOKUP(E6251,[1]PROJECTES!$C$14:$G$5000,5,FALSE))</f>
        <v/>
      </c>
      <c r="E6251" s="79"/>
      <c r="F6251" s="110" t="str">
        <f>IF(I6251="","",VLOOKUP(I6251,[1]PROJECTES!$C$14:$G$5000,2,FALSE))</f>
        <v/>
      </c>
      <c r="G6251" s="112" t="str">
        <f>IF(E6251="","",VLOOKUP(E6251,[1]PROJECTES!$C$14:$G$5000,4,FALSE))</f>
        <v/>
      </c>
      <c r="H6251" s="95"/>
      <c r="I6251" s="113" t="str">
        <f>IF(H6251="","",VLOOKUP(H6251,BD!B$2:C$16,2,FALSE))</f>
        <v/>
      </c>
      <c r="J6251" s="114"/>
      <c r="K6251" s="115" t="str">
        <f t="shared" si="308"/>
        <v/>
      </c>
      <c r="L6251" s="116" t="str">
        <f t="shared" ca="1" si="309"/>
        <v>-</v>
      </c>
      <c r="M6251" s="111" t="str">
        <f>IF(E6251="","",VLOOKUP(E6251,[1]PROJECTES!$C$14:$Z$5000,21,FALSE))</f>
        <v/>
      </c>
      <c r="N6251" s="117"/>
      <c r="O6251" s="118" t="s">
        <v>222</v>
      </c>
      <c r="P6251" s="119"/>
      <c r="Q6251" s="84"/>
      <c r="R6251" s="220"/>
      <c r="S6251" s="165"/>
      <c r="T6251" s="167"/>
    </row>
    <row r="6252" spans="1:20" s="121" customFormat="1" ht="20.100000000000001" customHeight="1" x14ac:dyDescent="0.3">
      <c r="A6252" s="80"/>
      <c r="B6252" s="110" t="str">
        <f>IF(E6252="","",VLOOKUP(E6252,[1]PROJECTES!$C$14:$G$5000,2,FALSE))</f>
        <v/>
      </c>
      <c r="C6252" s="80"/>
      <c r="D6252" s="283" t="str">
        <f>IF(E6252="","",VLOOKUP(E6252,[1]PROJECTES!$C$14:$G$5000,5,FALSE))</f>
        <v/>
      </c>
      <c r="E6252" s="79"/>
      <c r="F6252" s="110" t="str">
        <f>IF(I6252="","",VLOOKUP(I6252,[1]PROJECTES!$C$14:$G$5000,2,FALSE))</f>
        <v/>
      </c>
      <c r="G6252" s="112" t="str">
        <f>IF(E6252="","",VLOOKUP(E6252,[1]PROJECTES!$C$14:$G$5000,4,FALSE))</f>
        <v/>
      </c>
      <c r="H6252" s="95"/>
      <c r="I6252" s="113" t="str">
        <f>IF(H6252="","",VLOOKUP(H6252,BD!B$2:C$16,2,FALSE))</f>
        <v/>
      </c>
      <c r="J6252" s="114"/>
      <c r="K6252" s="115" t="str">
        <f t="shared" si="308"/>
        <v/>
      </c>
      <c r="L6252" s="116" t="str">
        <f t="shared" ca="1" si="309"/>
        <v>-</v>
      </c>
      <c r="M6252" s="111" t="str">
        <f>IF(E6252="","",VLOOKUP(E6252,[1]PROJECTES!$C$14:$Z$5000,21,FALSE))</f>
        <v/>
      </c>
      <c r="N6252" s="117"/>
      <c r="O6252" s="118" t="s">
        <v>222</v>
      </c>
      <c r="P6252" s="119"/>
      <c r="Q6252" s="84"/>
      <c r="R6252" s="220"/>
      <c r="S6252" s="165"/>
      <c r="T6252" s="167"/>
    </row>
    <row r="6253" spans="1:20" s="121" customFormat="1" ht="20.100000000000001" customHeight="1" x14ac:dyDescent="0.3">
      <c r="A6253" s="80"/>
      <c r="B6253" s="110" t="str">
        <f>IF(E6253="","",VLOOKUP(E6253,[1]PROJECTES!$C$14:$G$5000,2,FALSE))</f>
        <v/>
      </c>
      <c r="C6253" s="80"/>
      <c r="D6253" s="283" t="str">
        <f>IF(E6253="","",VLOOKUP(E6253,[1]PROJECTES!$C$14:$G$5000,5,FALSE))</f>
        <v/>
      </c>
      <c r="E6253" s="79"/>
      <c r="F6253" s="110" t="str">
        <f>IF(I6253="","",VLOOKUP(I6253,[1]PROJECTES!$C$14:$G$5000,2,FALSE))</f>
        <v/>
      </c>
      <c r="G6253" s="112" t="str">
        <f>IF(E6253="","",VLOOKUP(E6253,[1]PROJECTES!$C$14:$G$5000,4,FALSE))</f>
        <v/>
      </c>
      <c r="H6253" s="95"/>
      <c r="I6253" s="113" t="str">
        <f>IF(H6253="","",VLOOKUP(H6253,BD!B$2:C$16,2,FALSE))</f>
        <v/>
      </c>
      <c r="J6253" s="114"/>
      <c r="K6253" s="115" t="str">
        <f t="shared" si="308"/>
        <v/>
      </c>
      <c r="L6253" s="116" t="str">
        <f t="shared" ca="1" si="309"/>
        <v>-</v>
      </c>
      <c r="M6253" s="111" t="str">
        <f>IF(E6253="","",VLOOKUP(E6253,[1]PROJECTES!$C$14:$Z$5000,21,FALSE))</f>
        <v/>
      </c>
      <c r="N6253" s="117"/>
      <c r="O6253" s="118" t="s">
        <v>222</v>
      </c>
      <c r="P6253" s="119"/>
      <c r="Q6253" s="84"/>
      <c r="R6253" s="220"/>
      <c r="S6253" s="165"/>
      <c r="T6253" s="167"/>
    </row>
    <row r="6254" spans="1:20" s="121" customFormat="1" ht="20.100000000000001" customHeight="1" x14ac:dyDescent="0.3">
      <c r="A6254" s="80"/>
      <c r="B6254" s="110" t="str">
        <f>IF(E6254="","",VLOOKUP(E6254,[1]PROJECTES!$C$14:$G$5000,2,FALSE))</f>
        <v/>
      </c>
      <c r="C6254" s="80"/>
      <c r="D6254" s="283" t="str">
        <f>IF(E6254="","",VLOOKUP(E6254,[1]PROJECTES!$C$14:$G$5000,5,FALSE))</f>
        <v/>
      </c>
      <c r="E6254" s="79"/>
      <c r="F6254" s="110" t="str">
        <f>IF(I6254="","",VLOOKUP(I6254,[1]PROJECTES!$C$14:$G$5000,2,FALSE))</f>
        <v/>
      </c>
      <c r="G6254" s="112" t="str">
        <f>IF(E6254="","",VLOOKUP(E6254,[1]PROJECTES!$C$14:$G$5000,4,FALSE))</f>
        <v/>
      </c>
      <c r="H6254" s="95"/>
      <c r="I6254" s="113" t="str">
        <f>IF(H6254="","",VLOOKUP(H6254,BD!B$2:C$16,2,FALSE))</f>
        <v/>
      </c>
      <c r="J6254" s="114"/>
      <c r="K6254" s="115" t="str">
        <f t="shared" si="308"/>
        <v/>
      </c>
      <c r="L6254" s="116" t="str">
        <f t="shared" ca="1" si="309"/>
        <v>-</v>
      </c>
      <c r="M6254" s="111" t="str">
        <f>IF(E6254="","",VLOOKUP(E6254,[1]PROJECTES!$C$14:$Z$5000,21,FALSE))</f>
        <v/>
      </c>
      <c r="N6254" s="117"/>
      <c r="O6254" s="118" t="s">
        <v>222</v>
      </c>
      <c r="P6254" s="119"/>
      <c r="Q6254" s="84"/>
      <c r="R6254" s="220"/>
      <c r="S6254" s="165"/>
      <c r="T6254" s="167"/>
    </row>
    <row r="6255" spans="1:20" s="121" customFormat="1" ht="20.100000000000001" customHeight="1" x14ac:dyDescent="0.3">
      <c r="A6255" s="80"/>
      <c r="B6255" s="110" t="str">
        <f>IF(E6255="","",VLOOKUP(E6255,[1]PROJECTES!$C$14:$G$5000,2,FALSE))</f>
        <v/>
      </c>
      <c r="C6255" s="80"/>
      <c r="D6255" s="283" t="str">
        <f>IF(E6255="","",VLOOKUP(E6255,[1]PROJECTES!$C$14:$G$5000,5,FALSE))</f>
        <v/>
      </c>
      <c r="E6255" s="79"/>
      <c r="F6255" s="110" t="str">
        <f>IF(I6255="","",VLOOKUP(I6255,[1]PROJECTES!$C$14:$G$5000,2,FALSE))</f>
        <v/>
      </c>
      <c r="G6255" s="112" t="str">
        <f>IF(E6255="","",VLOOKUP(E6255,[1]PROJECTES!$C$14:$G$5000,4,FALSE))</f>
        <v/>
      </c>
      <c r="H6255" s="95"/>
      <c r="I6255" s="113" t="str">
        <f>IF(H6255="","",VLOOKUP(H6255,BD!B$2:C$16,2,FALSE))</f>
        <v/>
      </c>
      <c r="J6255" s="114"/>
      <c r="K6255" s="115" t="str">
        <f t="shared" si="308"/>
        <v/>
      </c>
      <c r="L6255" s="116" t="str">
        <f t="shared" ca="1" si="309"/>
        <v>-</v>
      </c>
      <c r="M6255" s="111" t="str">
        <f>IF(E6255="","",VLOOKUP(E6255,[1]PROJECTES!$C$14:$Z$5000,21,FALSE))</f>
        <v/>
      </c>
      <c r="N6255" s="117"/>
      <c r="O6255" s="118" t="s">
        <v>222</v>
      </c>
      <c r="P6255" s="119"/>
      <c r="Q6255" s="84"/>
      <c r="R6255" s="220"/>
      <c r="S6255" s="165"/>
      <c r="T6255" s="167"/>
    </row>
    <row r="6256" spans="1:20" s="121" customFormat="1" ht="20.100000000000001" customHeight="1" x14ac:dyDescent="0.3">
      <c r="A6256" s="80"/>
      <c r="B6256" s="110" t="str">
        <f>IF(E6256="","",VLOOKUP(E6256,[1]PROJECTES!$C$14:$G$5000,2,FALSE))</f>
        <v/>
      </c>
      <c r="C6256" s="80"/>
      <c r="D6256" s="283" t="str">
        <f>IF(E6256="","",VLOOKUP(E6256,[1]PROJECTES!$C$14:$G$5000,5,FALSE))</f>
        <v/>
      </c>
      <c r="E6256" s="79"/>
      <c r="F6256" s="110" t="str">
        <f>IF(I6256="","",VLOOKUP(I6256,[1]PROJECTES!$C$14:$G$5000,2,FALSE))</f>
        <v/>
      </c>
      <c r="G6256" s="112" t="str">
        <f>IF(E6256="","",VLOOKUP(E6256,[1]PROJECTES!$C$14:$G$5000,4,FALSE))</f>
        <v/>
      </c>
      <c r="H6256" s="95"/>
      <c r="I6256" s="113" t="str">
        <f>IF(H6256="","",VLOOKUP(H6256,BD!B$2:C$16,2,FALSE))</f>
        <v/>
      </c>
      <c r="J6256" s="114"/>
      <c r="K6256" s="115" t="str">
        <f t="shared" si="308"/>
        <v/>
      </c>
      <c r="L6256" s="116" t="str">
        <f t="shared" ca="1" si="309"/>
        <v>-</v>
      </c>
      <c r="M6256" s="111" t="str">
        <f>IF(E6256="","",VLOOKUP(E6256,[1]PROJECTES!$C$14:$Z$5000,21,FALSE))</f>
        <v/>
      </c>
      <c r="N6256" s="117"/>
      <c r="O6256" s="118" t="s">
        <v>222</v>
      </c>
      <c r="P6256" s="119"/>
      <c r="Q6256" s="84"/>
      <c r="R6256" s="220"/>
      <c r="S6256" s="165"/>
      <c r="T6256" s="167"/>
    </row>
    <row r="6257" spans="1:20" s="121" customFormat="1" ht="20.100000000000001" customHeight="1" x14ac:dyDescent="0.3">
      <c r="A6257" s="80"/>
      <c r="B6257" s="110" t="str">
        <f>IF(E6257="","",VLOOKUP(E6257,[1]PROJECTES!$C$14:$G$5000,2,FALSE))</f>
        <v/>
      </c>
      <c r="C6257" s="80"/>
      <c r="D6257" s="283" t="str">
        <f>IF(E6257="","",VLOOKUP(E6257,[1]PROJECTES!$C$14:$G$5000,5,FALSE))</f>
        <v/>
      </c>
      <c r="E6257" s="79"/>
      <c r="F6257" s="110" t="str">
        <f>IF(I6257="","",VLOOKUP(I6257,[1]PROJECTES!$C$14:$G$5000,2,FALSE))</f>
        <v/>
      </c>
      <c r="G6257" s="112" t="str">
        <f>IF(E6257="","",VLOOKUP(E6257,[1]PROJECTES!$C$14:$G$5000,4,FALSE))</f>
        <v/>
      </c>
      <c r="H6257" s="95"/>
      <c r="I6257" s="113" t="str">
        <f>IF(H6257="","",VLOOKUP(H6257,BD!B$2:C$16,2,FALSE))</f>
        <v/>
      </c>
      <c r="J6257" s="114"/>
      <c r="K6257" s="115" t="str">
        <f t="shared" si="308"/>
        <v/>
      </c>
      <c r="L6257" s="116" t="str">
        <f t="shared" ca="1" si="309"/>
        <v>-</v>
      </c>
      <c r="M6257" s="111" t="str">
        <f>IF(E6257="","",VLOOKUP(E6257,[1]PROJECTES!$C$14:$Z$5000,21,FALSE))</f>
        <v/>
      </c>
      <c r="N6257" s="117"/>
      <c r="O6257" s="118" t="s">
        <v>222</v>
      </c>
      <c r="P6257" s="119"/>
      <c r="Q6257" s="84"/>
      <c r="R6257" s="220"/>
      <c r="S6257" s="165"/>
      <c r="T6257" s="167"/>
    </row>
    <row r="6258" spans="1:20" s="121" customFormat="1" ht="20.100000000000001" customHeight="1" x14ac:dyDescent="0.3">
      <c r="A6258" s="80"/>
      <c r="B6258" s="110" t="str">
        <f>IF(E6258="","",VLOOKUP(E6258,[1]PROJECTES!$C$14:$G$5000,2,FALSE))</f>
        <v/>
      </c>
      <c r="C6258" s="80"/>
      <c r="D6258" s="283" t="str">
        <f>IF(E6258="","",VLOOKUP(E6258,[1]PROJECTES!$C$14:$G$5000,5,FALSE))</f>
        <v/>
      </c>
      <c r="E6258" s="79"/>
      <c r="F6258" s="110" t="str">
        <f>IF(I6258="","",VLOOKUP(I6258,[1]PROJECTES!$C$14:$G$5000,2,FALSE))</f>
        <v/>
      </c>
      <c r="G6258" s="112" t="str">
        <f>IF(E6258="","",VLOOKUP(E6258,[1]PROJECTES!$C$14:$G$5000,4,FALSE))</f>
        <v/>
      </c>
      <c r="H6258" s="95"/>
      <c r="I6258" s="113" t="str">
        <f>IF(H6258="","",VLOOKUP(H6258,BD!B$2:C$16,2,FALSE))</f>
        <v/>
      </c>
      <c r="J6258" s="114"/>
      <c r="K6258" s="115" t="str">
        <f t="shared" si="308"/>
        <v/>
      </c>
      <c r="L6258" s="116" t="str">
        <f t="shared" ca="1" si="309"/>
        <v>-</v>
      </c>
      <c r="M6258" s="111" t="str">
        <f>IF(E6258="","",VLOOKUP(E6258,[1]PROJECTES!$C$14:$Z$5000,21,FALSE))</f>
        <v/>
      </c>
      <c r="N6258" s="117"/>
      <c r="O6258" s="118" t="s">
        <v>222</v>
      </c>
      <c r="P6258" s="119"/>
      <c r="Q6258" s="84"/>
      <c r="R6258" s="220"/>
      <c r="S6258" s="165"/>
      <c r="T6258" s="167"/>
    </row>
    <row r="6259" spans="1:20" s="121" customFormat="1" ht="20.100000000000001" customHeight="1" x14ac:dyDescent="0.3">
      <c r="A6259" s="80"/>
      <c r="B6259" s="110" t="str">
        <f>IF(E6259="","",VLOOKUP(E6259,[1]PROJECTES!$C$14:$G$5000,2,FALSE))</f>
        <v/>
      </c>
      <c r="C6259" s="80"/>
      <c r="D6259" s="283" t="str">
        <f>IF(E6259="","",VLOOKUP(E6259,[1]PROJECTES!$C$14:$G$5000,5,FALSE))</f>
        <v/>
      </c>
      <c r="E6259" s="79"/>
      <c r="F6259" s="110" t="str">
        <f>IF(I6259="","",VLOOKUP(I6259,[1]PROJECTES!$C$14:$G$5000,2,FALSE))</f>
        <v/>
      </c>
      <c r="G6259" s="112" t="str">
        <f>IF(E6259="","",VLOOKUP(E6259,[1]PROJECTES!$C$14:$G$5000,4,FALSE))</f>
        <v/>
      </c>
      <c r="H6259" s="95"/>
      <c r="I6259" s="113" t="str">
        <f>IF(H6259="","",VLOOKUP(H6259,BD!B$2:C$16,2,FALSE))</f>
        <v/>
      </c>
      <c r="J6259" s="114"/>
      <c r="K6259" s="115" t="str">
        <f t="shared" si="308"/>
        <v/>
      </c>
      <c r="L6259" s="116" t="str">
        <f t="shared" ca="1" si="309"/>
        <v>-</v>
      </c>
      <c r="M6259" s="111" t="str">
        <f>IF(E6259="","",VLOOKUP(E6259,[1]PROJECTES!$C$14:$Z$5000,21,FALSE))</f>
        <v/>
      </c>
      <c r="N6259" s="117"/>
      <c r="O6259" s="118" t="s">
        <v>222</v>
      </c>
      <c r="P6259" s="119"/>
      <c r="Q6259" s="84"/>
      <c r="R6259" s="220"/>
      <c r="S6259" s="165"/>
      <c r="T6259" s="167"/>
    </row>
    <row r="6260" spans="1:20" s="121" customFormat="1" ht="20.100000000000001" customHeight="1" x14ac:dyDescent="0.3">
      <c r="A6260" s="80"/>
      <c r="B6260" s="110" t="str">
        <f>IF(E6260="","",VLOOKUP(E6260,[1]PROJECTES!$C$14:$G$5000,2,FALSE))</f>
        <v/>
      </c>
      <c r="C6260" s="80"/>
      <c r="D6260" s="283" t="str">
        <f>IF(E6260="","",VLOOKUP(E6260,[1]PROJECTES!$C$14:$G$5000,5,FALSE))</f>
        <v/>
      </c>
      <c r="E6260" s="79"/>
      <c r="F6260" s="110" t="str">
        <f>IF(I6260="","",VLOOKUP(I6260,[1]PROJECTES!$C$14:$G$5000,2,FALSE))</f>
        <v/>
      </c>
      <c r="G6260" s="112" t="str">
        <f>IF(E6260="","",VLOOKUP(E6260,[1]PROJECTES!$C$14:$G$5000,4,FALSE))</f>
        <v/>
      </c>
      <c r="H6260" s="95"/>
      <c r="I6260" s="113" t="str">
        <f>IF(H6260="","",VLOOKUP(H6260,BD!B$2:C$16,2,FALSE))</f>
        <v/>
      </c>
      <c r="J6260" s="114"/>
      <c r="K6260" s="115" t="str">
        <f t="shared" si="308"/>
        <v/>
      </c>
      <c r="L6260" s="116" t="str">
        <f t="shared" ca="1" si="309"/>
        <v>-</v>
      </c>
      <c r="M6260" s="111" t="str">
        <f>IF(E6260="","",VLOOKUP(E6260,[1]PROJECTES!$C$14:$Z$5000,21,FALSE))</f>
        <v/>
      </c>
      <c r="N6260" s="117"/>
      <c r="O6260" s="118" t="s">
        <v>222</v>
      </c>
      <c r="P6260" s="119"/>
      <c r="Q6260" s="84"/>
      <c r="R6260" s="220"/>
      <c r="S6260" s="165"/>
      <c r="T6260" s="167"/>
    </row>
    <row r="6261" spans="1:20" s="121" customFormat="1" ht="20.100000000000001" customHeight="1" x14ac:dyDescent="0.3">
      <c r="A6261" s="80"/>
      <c r="B6261" s="110" t="str">
        <f>IF(E6261="","",VLOOKUP(E6261,[1]PROJECTES!$C$14:$G$5000,2,FALSE))</f>
        <v/>
      </c>
      <c r="C6261" s="80"/>
      <c r="D6261" s="283" t="str">
        <f>IF(E6261="","",VLOOKUP(E6261,[1]PROJECTES!$C$14:$G$5000,5,FALSE))</f>
        <v/>
      </c>
      <c r="E6261" s="79"/>
      <c r="F6261" s="110" t="str">
        <f>IF(I6261="","",VLOOKUP(I6261,[1]PROJECTES!$C$14:$G$5000,2,FALSE))</f>
        <v/>
      </c>
      <c r="G6261" s="112" t="str">
        <f>IF(E6261="","",VLOOKUP(E6261,[1]PROJECTES!$C$14:$G$5000,4,FALSE))</f>
        <v/>
      </c>
      <c r="H6261" s="95"/>
      <c r="I6261" s="113" t="str">
        <f>IF(H6261="","",VLOOKUP(H6261,BD!B$2:C$16,2,FALSE))</f>
        <v/>
      </c>
      <c r="J6261" s="114"/>
      <c r="K6261" s="115" t="str">
        <f t="shared" si="308"/>
        <v/>
      </c>
      <c r="L6261" s="116" t="str">
        <f t="shared" ca="1" si="309"/>
        <v>-</v>
      </c>
      <c r="M6261" s="111" t="str">
        <f>IF(E6261="","",VLOOKUP(E6261,[1]PROJECTES!$C$14:$Z$5000,21,FALSE))</f>
        <v/>
      </c>
      <c r="N6261" s="117"/>
      <c r="O6261" s="118" t="s">
        <v>222</v>
      </c>
      <c r="P6261" s="119"/>
      <c r="Q6261" s="84"/>
      <c r="R6261" s="220"/>
      <c r="S6261" s="165"/>
      <c r="T6261" s="167"/>
    </row>
    <row r="6262" spans="1:20" s="121" customFormat="1" ht="20.100000000000001" customHeight="1" x14ac:dyDescent="0.3">
      <c r="A6262" s="80"/>
      <c r="B6262" s="110" t="str">
        <f>IF(E6262="","",VLOOKUP(E6262,[1]PROJECTES!$C$14:$G$5000,2,FALSE))</f>
        <v/>
      </c>
      <c r="C6262" s="80"/>
      <c r="D6262" s="283" t="str">
        <f>IF(E6262="","",VLOOKUP(E6262,[1]PROJECTES!$C$14:$G$5000,5,FALSE))</f>
        <v/>
      </c>
      <c r="E6262" s="79"/>
      <c r="F6262" s="110" t="str">
        <f>IF(I6262="","",VLOOKUP(I6262,[1]PROJECTES!$C$14:$G$5000,2,FALSE))</f>
        <v/>
      </c>
      <c r="G6262" s="112" t="str">
        <f>IF(E6262="","",VLOOKUP(E6262,[1]PROJECTES!$C$14:$G$5000,4,FALSE))</f>
        <v/>
      </c>
      <c r="H6262" s="95"/>
      <c r="I6262" s="113" t="str">
        <f>IF(H6262="","",VLOOKUP(H6262,BD!B$2:C$16,2,FALSE))</f>
        <v/>
      </c>
      <c r="J6262" s="114"/>
      <c r="K6262" s="115" t="str">
        <f t="shared" si="308"/>
        <v/>
      </c>
      <c r="L6262" s="116" t="str">
        <f t="shared" ca="1" si="309"/>
        <v>-</v>
      </c>
      <c r="M6262" s="111" t="str">
        <f>IF(E6262="","",VLOOKUP(E6262,[1]PROJECTES!$C$14:$Z$5000,21,FALSE))</f>
        <v/>
      </c>
      <c r="N6262" s="117"/>
      <c r="O6262" s="118" t="s">
        <v>222</v>
      </c>
      <c r="P6262" s="119"/>
      <c r="Q6262" s="84"/>
      <c r="R6262" s="220"/>
      <c r="S6262" s="165"/>
      <c r="T6262" s="167"/>
    </row>
    <row r="6263" spans="1:20" s="121" customFormat="1" ht="20.100000000000001" customHeight="1" x14ac:dyDescent="0.3">
      <c r="A6263" s="80"/>
      <c r="B6263" s="110" t="str">
        <f>IF(E6263="","",VLOOKUP(E6263,[1]PROJECTES!$C$14:$G$5000,2,FALSE))</f>
        <v/>
      </c>
      <c r="C6263" s="80"/>
      <c r="D6263" s="283" t="str">
        <f>IF(E6263="","",VLOOKUP(E6263,[1]PROJECTES!$C$14:$G$5000,5,FALSE))</f>
        <v/>
      </c>
      <c r="E6263" s="79"/>
      <c r="F6263" s="110" t="str">
        <f>IF(I6263="","",VLOOKUP(I6263,[1]PROJECTES!$C$14:$G$5000,2,FALSE))</f>
        <v/>
      </c>
      <c r="G6263" s="112" t="str">
        <f>IF(E6263="","",VLOOKUP(E6263,[1]PROJECTES!$C$14:$G$5000,4,FALSE))</f>
        <v/>
      </c>
      <c r="H6263" s="95"/>
      <c r="I6263" s="113" t="str">
        <f>IF(H6263="","",VLOOKUP(H6263,BD!B$2:C$16,2,FALSE))</f>
        <v/>
      </c>
      <c r="J6263" s="114"/>
      <c r="K6263" s="115" t="str">
        <f t="shared" si="308"/>
        <v/>
      </c>
      <c r="L6263" s="116" t="str">
        <f t="shared" ca="1" si="309"/>
        <v>-</v>
      </c>
      <c r="M6263" s="111" t="str">
        <f>IF(E6263="","",VLOOKUP(E6263,[1]PROJECTES!$C$14:$Z$5000,21,FALSE))</f>
        <v/>
      </c>
      <c r="N6263" s="117"/>
      <c r="O6263" s="118" t="s">
        <v>222</v>
      </c>
      <c r="P6263" s="119"/>
      <c r="Q6263" s="84"/>
      <c r="R6263" s="220"/>
      <c r="S6263" s="165"/>
      <c r="T6263" s="167"/>
    </row>
    <row r="6264" spans="1:20" s="121" customFormat="1" ht="20.100000000000001" customHeight="1" x14ac:dyDescent="0.3">
      <c r="A6264" s="80"/>
      <c r="B6264" s="110" t="str">
        <f>IF(E6264="","",VLOOKUP(E6264,[1]PROJECTES!$C$14:$G$5000,2,FALSE))</f>
        <v/>
      </c>
      <c r="C6264" s="80"/>
      <c r="D6264" s="283" t="str">
        <f>IF(E6264="","",VLOOKUP(E6264,[1]PROJECTES!$C$14:$G$5000,5,FALSE))</f>
        <v/>
      </c>
      <c r="E6264" s="79"/>
      <c r="F6264" s="110" t="str">
        <f>IF(I6264="","",VLOOKUP(I6264,[1]PROJECTES!$C$14:$G$5000,2,FALSE))</f>
        <v/>
      </c>
      <c r="G6264" s="112" t="str">
        <f>IF(E6264="","",VLOOKUP(E6264,[1]PROJECTES!$C$14:$G$5000,4,FALSE))</f>
        <v/>
      </c>
      <c r="H6264" s="95"/>
      <c r="I6264" s="113" t="str">
        <f>IF(H6264="","",VLOOKUP(H6264,BD!B$2:C$16,2,FALSE))</f>
        <v/>
      </c>
      <c r="J6264" s="114"/>
      <c r="K6264" s="115" t="str">
        <f t="shared" si="308"/>
        <v/>
      </c>
      <c r="L6264" s="116" t="str">
        <f t="shared" ca="1" si="309"/>
        <v>-</v>
      </c>
      <c r="M6264" s="111" t="str">
        <f>IF(E6264="","",VLOOKUP(E6264,[1]PROJECTES!$C$14:$Z$5000,21,FALSE))</f>
        <v/>
      </c>
      <c r="N6264" s="117"/>
      <c r="O6264" s="118" t="s">
        <v>222</v>
      </c>
      <c r="P6264" s="119"/>
      <c r="Q6264" s="84"/>
      <c r="R6264" s="220"/>
      <c r="S6264" s="165"/>
      <c r="T6264" s="167"/>
    </row>
    <row r="6265" spans="1:20" s="121" customFormat="1" ht="20.100000000000001" customHeight="1" x14ac:dyDescent="0.3">
      <c r="A6265" s="80"/>
      <c r="B6265" s="110" t="str">
        <f>IF(E6265="","",VLOOKUP(E6265,[1]PROJECTES!$C$14:$G$5000,2,FALSE))</f>
        <v/>
      </c>
      <c r="C6265" s="80"/>
      <c r="D6265" s="283" t="str">
        <f>IF(E6265="","",VLOOKUP(E6265,[1]PROJECTES!$C$14:$G$5000,5,FALSE))</f>
        <v/>
      </c>
      <c r="E6265" s="79"/>
      <c r="F6265" s="110" t="str">
        <f>IF(I6265="","",VLOOKUP(I6265,[1]PROJECTES!$C$14:$G$5000,2,FALSE))</f>
        <v/>
      </c>
      <c r="G6265" s="112" t="str">
        <f>IF(E6265="","",VLOOKUP(E6265,[1]PROJECTES!$C$14:$G$5000,4,FALSE))</f>
        <v/>
      </c>
      <c r="H6265" s="95"/>
      <c r="I6265" s="113" t="str">
        <f>IF(H6265="","",VLOOKUP(H6265,BD!B$2:C$16,2,FALSE))</f>
        <v/>
      </c>
      <c r="J6265" s="114"/>
      <c r="K6265" s="115" t="str">
        <f t="shared" si="308"/>
        <v/>
      </c>
      <c r="L6265" s="116" t="str">
        <f t="shared" ca="1" si="309"/>
        <v>-</v>
      </c>
      <c r="M6265" s="111" t="str">
        <f>IF(E6265="","",VLOOKUP(E6265,[1]PROJECTES!$C$14:$Z$5000,21,FALSE))</f>
        <v/>
      </c>
      <c r="N6265" s="117"/>
      <c r="O6265" s="118" t="s">
        <v>222</v>
      </c>
      <c r="P6265" s="119"/>
      <c r="Q6265" s="84"/>
      <c r="R6265" s="220"/>
      <c r="S6265" s="165"/>
      <c r="T6265" s="167"/>
    </row>
    <row r="6266" spans="1:20" s="121" customFormat="1" ht="20.100000000000001" customHeight="1" x14ac:dyDescent="0.3">
      <c r="A6266" s="80"/>
      <c r="B6266" s="110" t="str">
        <f>IF(E6266="","",VLOOKUP(E6266,[1]PROJECTES!$C$14:$G$5000,2,FALSE))</f>
        <v/>
      </c>
      <c r="C6266" s="80"/>
      <c r="D6266" s="283" t="str">
        <f>IF(E6266="","",VLOOKUP(E6266,[1]PROJECTES!$C$14:$G$5000,5,FALSE))</f>
        <v/>
      </c>
      <c r="E6266" s="79"/>
      <c r="F6266" s="110" t="str">
        <f>IF(I6266="","",VLOOKUP(I6266,[1]PROJECTES!$C$14:$G$5000,2,FALSE))</f>
        <v/>
      </c>
      <c r="G6266" s="112" t="str">
        <f>IF(E6266="","",VLOOKUP(E6266,[1]PROJECTES!$C$14:$G$5000,4,FALSE))</f>
        <v/>
      </c>
      <c r="H6266" s="95"/>
      <c r="I6266" s="113" t="str">
        <f>IF(H6266="","",VLOOKUP(H6266,BD!B$2:C$16,2,FALSE))</f>
        <v/>
      </c>
      <c r="J6266" s="114"/>
      <c r="K6266" s="115" t="str">
        <f t="shared" si="308"/>
        <v/>
      </c>
      <c r="L6266" s="116" t="str">
        <f t="shared" ca="1" si="309"/>
        <v>-</v>
      </c>
      <c r="M6266" s="111" t="str">
        <f>IF(E6266="","",VLOOKUP(E6266,[1]PROJECTES!$C$14:$Z$5000,21,FALSE))</f>
        <v/>
      </c>
      <c r="N6266" s="117"/>
      <c r="O6266" s="118" t="s">
        <v>222</v>
      </c>
      <c r="P6266" s="119"/>
      <c r="Q6266" s="84"/>
      <c r="R6266" s="125"/>
      <c r="S6266" s="165"/>
      <c r="T6266" s="167"/>
    </row>
    <row r="6267" spans="1:20" s="121" customFormat="1" ht="20.100000000000001" customHeight="1" x14ac:dyDescent="0.3">
      <c r="A6267" s="80"/>
      <c r="B6267" s="110" t="str">
        <f>IF(E6267="","",VLOOKUP(E6267,[1]PROJECTES!$C$14:$G$5000,2,FALSE))</f>
        <v/>
      </c>
      <c r="C6267" s="80"/>
      <c r="D6267" s="283" t="str">
        <f>IF(E6267="","",VLOOKUP(E6267,[1]PROJECTES!$C$14:$G$5000,5,FALSE))</f>
        <v/>
      </c>
      <c r="E6267" s="79"/>
      <c r="F6267" s="110" t="str">
        <f>IF(I6267="","",VLOOKUP(I6267,[1]PROJECTES!$C$14:$G$5000,2,FALSE))</f>
        <v/>
      </c>
      <c r="G6267" s="112" t="str">
        <f>IF(E6267="","",VLOOKUP(E6267,[1]PROJECTES!$C$14:$G$5000,4,FALSE))</f>
        <v/>
      </c>
      <c r="H6267" s="95"/>
      <c r="I6267" s="113" t="str">
        <f>IF(H6267="","",VLOOKUP(H6267,BD!B$2:C$16,2,FALSE))</f>
        <v/>
      </c>
      <c r="J6267" s="114"/>
      <c r="K6267" s="115" t="str">
        <f t="shared" si="308"/>
        <v/>
      </c>
      <c r="L6267" s="116" t="str">
        <f t="shared" ca="1" si="309"/>
        <v>-</v>
      </c>
      <c r="M6267" s="111" t="str">
        <f>IF(E6267="","",VLOOKUP(E6267,[1]PROJECTES!$C$14:$Z$5000,21,FALSE))</f>
        <v/>
      </c>
      <c r="N6267" s="117"/>
      <c r="O6267" s="118" t="s">
        <v>222</v>
      </c>
      <c r="P6267" s="119"/>
      <c r="Q6267" s="84"/>
      <c r="R6267" s="125"/>
      <c r="S6267" s="165"/>
      <c r="T6267" s="167"/>
    </row>
    <row r="6268" spans="1:20" s="121" customFormat="1" ht="20.100000000000001" customHeight="1" x14ac:dyDescent="0.3">
      <c r="A6268" s="80"/>
      <c r="B6268" s="110" t="str">
        <f>IF(E6268="","",VLOOKUP(E6268,[1]PROJECTES!$C$14:$G$5000,2,FALSE))</f>
        <v/>
      </c>
      <c r="C6268" s="80"/>
      <c r="D6268" s="283" t="str">
        <f>IF(E6268="","",VLOOKUP(E6268,[1]PROJECTES!$C$14:$G$5000,5,FALSE))</f>
        <v/>
      </c>
      <c r="E6268" s="79"/>
      <c r="F6268" s="110" t="str">
        <f>IF(I6268="","",VLOOKUP(I6268,[1]PROJECTES!$C$14:$G$5000,2,FALSE))</f>
        <v/>
      </c>
      <c r="G6268" s="112" t="str">
        <f>IF(E6268="","",VLOOKUP(E6268,[1]PROJECTES!$C$14:$G$5000,4,FALSE))</f>
        <v/>
      </c>
      <c r="H6268" s="95"/>
      <c r="I6268" s="113" t="str">
        <f>IF(H6268="","",VLOOKUP(H6268,BD!B$2:C$16,2,FALSE))</f>
        <v/>
      </c>
      <c r="J6268" s="114"/>
      <c r="K6268" s="115" t="str">
        <f t="shared" si="308"/>
        <v/>
      </c>
      <c r="L6268" s="116" t="str">
        <f t="shared" ca="1" si="309"/>
        <v>-</v>
      </c>
      <c r="M6268" s="111" t="str">
        <f>IF(E6268="","",VLOOKUP(E6268,[1]PROJECTES!$C$14:$Z$5000,21,FALSE))</f>
        <v/>
      </c>
      <c r="N6268" s="117"/>
      <c r="O6268" s="118" t="s">
        <v>222</v>
      </c>
      <c r="P6268" s="119"/>
      <c r="Q6268" s="84"/>
      <c r="R6268" s="125"/>
      <c r="S6268" s="165"/>
      <c r="T6268" s="167"/>
    </row>
    <row r="6269" spans="1:20" s="121" customFormat="1" ht="20.100000000000001" customHeight="1" x14ac:dyDescent="0.3">
      <c r="A6269" s="80"/>
      <c r="B6269" s="110" t="str">
        <f>IF(E6269="","",VLOOKUP(E6269,[1]PROJECTES!$C$14:$G$5000,2,FALSE))</f>
        <v/>
      </c>
      <c r="C6269" s="80"/>
      <c r="D6269" s="283" t="str">
        <f>IF(E6269="","",VLOOKUP(E6269,[1]PROJECTES!$C$14:$G$5000,5,FALSE))</f>
        <v/>
      </c>
      <c r="E6269" s="79"/>
      <c r="F6269" s="110" t="str">
        <f>IF(I6269="","",VLOOKUP(I6269,[1]PROJECTES!$C$14:$G$5000,2,FALSE))</f>
        <v/>
      </c>
      <c r="G6269" s="112" t="str">
        <f>IF(E6269="","",VLOOKUP(E6269,[1]PROJECTES!$C$14:$G$5000,4,FALSE))</f>
        <v/>
      </c>
      <c r="H6269" s="95"/>
      <c r="I6269" s="113" t="str">
        <f>IF(H6269="","",VLOOKUP(H6269,BD!B$2:C$16,2,FALSE))</f>
        <v/>
      </c>
      <c r="J6269" s="114"/>
      <c r="K6269" s="115" t="str">
        <f t="shared" si="308"/>
        <v/>
      </c>
      <c r="L6269" s="116" t="str">
        <f t="shared" ca="1" si="309"/>
        <v>-</v>
      </c>
      <c r="M6269" s="111" t="str">
        <f>IF(E6269="","",VLOOKUP(E6269,[1]PROJECTES!$C$14:$Z$5000,21,FALSE))</f>
        <v/>
      </c>
      <c r="N6269" s="117"/>
      <c r="O6269" s="118" t="s">
        <v>222</v>
      </c>
      <c r="P6269" s="119"/>
      <c r="Q6269" s="84"/>
      <c r="R6269" s="125"/>
      <c r="S6269" s="165"/>
      <c r="T6269" s="167"/>
    </row>
    <row r="6270" spans="1:20" s="121" customFormat="1" ht="20.100000000000001" customHeight="1" x14ac:dyDescent="0.3">
      <c r="A6270" s="80"/>
      <c r="B6270" s="110" t="str">
        <f>IF(E6270="","",VLOOKUP(E6270,[1]PROJECTES!$C$14:$G$5000,2,FALSE))</f>
        <v/>
      </c>
      <c r="C6270" s="80"/>
      <c r="D6270" s="283" t="str">
        <f>IF(E6270="","",VLOOKUP(E6270,[1]PROJECTES!$C$14:$G$5000,5,FALSE))</f>
        <v/>
      </c>
      <c r="E6270" s="79"/>
      <c r="F6270" s="110" t="str">
        <f>IF(I6270="","",VLOOKUP(I6270,[1]PROJECTES!$C$14:$G$5000,2,FALSE))</f>
        <v/>
      </c>
      <c r="G6270" s="112" t="str">
        <f>IF(E6270="","",VLOOKUP(E6270,[1]PROJECTES!$C$14:$G$5000,4,FALSE))</f>
        <v/>
      </c>
      <c r="H6270" s="95"/>
      <c r="I6270" s="113" t="str">
        <f>IF(H6270="","",VLOOKUP(H6270,BD!B$2:C$16,2,FALSE))</f>
        <v/>
      </c>
      <c r="J6270" s="114"/>
      <c r="K6270" s="115" t="str">
        <f t="shared" si="308"/>
        <v/>
      </c>
      <c r="L6270" s="116" t="str">
        <f t="shared" ca="1" si="309"/>
        <v>-</v>
      </c>
      <c r="M6270" s="111" t="str">
        <f>IF(E6270="","",VLOOKUP(E6270,[1]PROJECTES!$C$14:$Z$5000,21,FALSE))</f>
        <v/>
      </c>
      <c r="N6270" s="117"/>
      <c r="O6270" s="118" t="s">
        <v>222</v>
      </c>
      <c r="P6270" s="119"/>
      <c r="Q6270" s="84"/>
      <c r="R6270" s="125"/>
      <c r="S6270" s="165"/>
      <c r="T6270" s="167"/>
    </row>
    <row r="6271" spans="1:20" s="121" customFormat="1" ht="20.100000000000001" customHeight="1" x14ac:dyDescent="0.3">
      <c r="A6271" s="80"/>
      <c r="B6271" s="110" t="str">
        <f>IF(E6271="","",VLOOKUP(E6271,[1]PROJECTES!$C$14:$G$5000,2,FALSE))</f>
        <v/>
      </c>
      <c r="C6271" s="80"/>
      <c r="D6271" s="283" t="str">
        <f>IF(E6271="","",VLOOKUP(E6271,[1]PROJECTES!$C$14:$G$5000,5,FALSE))</f>
        <v/>
      </c>
      <c r="E6271" s="79"/>
      <c r="F6271" s="110" t="str">
        <f>IF(I6271="","",VLOOKUP(I6271,[1]PROJECTES!$C$14:$G$5000,2,FALSE))</f>
        <v/>
      </c>
      <c r="G6271" s="112" t="str">
        <f>IF(E6271="","",VLOOKUP(E6271,[1]PROJECTES!$C$14:$G$5000,4,FALSE))</f>
        <v/>
      </c>
      <c r="H6271" s="95"/>
      <c r="I6271" s="113" t="str">
        <f>IF(H6271="","",VLOOKUP(H6271,BD!B$2:C$16,2,FALSE))</f>
        <v/>
      </c>
      <c r="J6271" s="114"/>
      <c r="K6271" s="115" t="str">
        <f t="shared" si="308"/>
        <v/>
      </c>
      <c r="L6271" s="116" t="str">
        <f t="shared" ca="1" si="309"/>
        <v>-</v>
      </c>
      <c r="M6271" s="111" t="str">
        <f>IF(E6271="","",VLOOKUP(E6271,[1]PROJECTES!$C$14:$Z$5000,21,FALSE))</f>
        <v/>
      </c>
      <c r="N6271" s="117"/>
      <c r="O6271" s="118" t="s">
        <v>222</v>
      </c>
      <c r="P6271" s="119"/>
      <c r="Q6271" s="84"/>
      <c r="R6271" s="125"/>
      <c r="S6271" s="165"/>
      <c r="T6271" s="167"/>
    </row>
    <row r="6272" spans="1:20" s="121" customFormat="1" ht="20.100000000000001" customHeight="1" x14ac:dyDescent="0.3">
      <c r="A6272" s="80"/>
      <c r="B6272" s="110" t="str">
        <f>IF(E6272="","",VLOOKUP(E6272,[1]PROJECTES!$C$14:$G$5000,2,FALSE))</f>
        <v/>
      </c>
      <c r="C6272" s="80"/>
      <c r="D6272" s="283" t="str">
        <f>IF(E6272="","",VLOOKUP(E6272,[1]PROJECTES!$C$14:$G$5000,5,FALSE))</f>
        <v/>
      </c>
      <c r="E6272" s="79"/>
      <c r="F6272" s="110" t="str">
        <f>IF(I6272="","",VLOOKUP(I6272,[1]PROJECTES!$C$14:$G$5000,2,FALSE))</f>
        <v/>
      </c>
      <c r="G6272" s="112" t="str">
        <f>IF(E6272="","",VLOOKUP(E6272,[1]PROJECTES!$C$14:$G$5000,4,FALSE))</f>
        <v/>
      </c>
      <c r="H6272" s="95"/>
      <c r="I6272" s="113" t="str">
        <f>IF(H6272="","",VLOOKUP(H6272,BD!B$2:C$16,2,FALSE))</f>
        <v/>
      </c>
      <c r="J6272" s="114"/>
      <c r="K6272" s="115" t="str">
        <f t="shared" si="308"/>
        <v/>
      </c>
      <c r="L6272" s="116" t="str">
        <f t="shared" ca="1" si="309"/>
        <v>-</v>
      </c>
      <c r="M6272" s="111" t="str">
        <f>IF(E6272="","",VLOOKUP(E6272,[1]PROJECTES!$C$14:$Z$5000,21,FALSE))</f>
        <v/>
      </c>
      <c r="N6272" s="117"/>
      <c r="O6272" s="118" t="s">
        <v>222</v>
      </c>
      <c r="P6272" s="119"/>
      <c r="Q6272" s="84"/>
      <c r="R6272" s="125"/>
      <c r="S6272" s="165"/>
      <c r="T6272" s="167"/>
    </row>
    <row r="6273" spans="1:20" s="121" customFormat="1" ht="20.100000000000001" customHeight="1" x14ac:dyDescent="0.3">
      <c r="A6273" s="80"/>
      <c r="B6273" s="110" t="str">
        <f>IF(E6273="","",VLOOKUP(E6273,[1]PROJECTES!$C$14:$G$5000,2,FALSE))</f>
        <v/>
      </c>
      <c r="C6273" s="80"/>
      <c r="D6273" s="283" t="str">
        <f>IF(E6273="","",VLOOKUP(E6273,[1]PROJECTES!$C$14:$G$5000,5,FALSE))</f>
        <v/>
      </c>
      <c r="E6273" s="79"/>
      <c r="F6273" s="110" t="str">
        <f>IF(I6273="","",VLOOKUP(I6273,[1]PROJECTES!$C$14:$G$5000,2,FALSE))</f>
        <v/>
      </c>
      <c r="G6273" s="112" t="str">
        <f>IF(E6273="","",VLOOKUP(E6273,[1]PROJECTES!$C$14:$G$5000,4,FALSE))</f>
        <v/>
      </c>
      <c r="H6273" s="95"/>
      <c r="I6273" s="113" t="str">
        <f>IF(H6273="","",VLOOKUP(H6273,BD!B$2:C$16,2,FALSE))</f>
        <v/>
      </c>
      <c r="J6273" s="114"/>
      <c r="K6273" s="115" t="str">
        <f t="shared" si="308"/>
        <v/>
      </c>
      <c r="L6273" s="116" t="str">
        <f t="shared" ca="1" si="309"/>
        <v>-</v>
      </c>
      <c r="M6273" s="111" t="str">
        <f>IF(E6273="","",VLOOKUP(E6273,[1]PROJECTES!$C$14:$Z$5000,21,FALSE))</f>
        <v/>
      </c>
      <c r="N6273" s="117"/>
      <c r="O6273" s="118" t="s">
        <v>222</v>
      </c>
      <c r="P6273" s="119"/>
      <c r="Q6273" s="84"/>
      <c r="R6273" s="125"/>
      <c r="S6273" s="165"/>
      <c r="T6273" s="167"/>
    </row>
    <row r="6274" spans="1:20" s="121" customFormat="1" ht="20.100000000000001" customHeight="1" x14ac:dyDescent="0.3">
      <c r="A6274" s="80"/>
      <c r="B6274" s="110" t="str">
        <f>IF(E6274="","",VLOOKUP(E6274,[1]PROJECTES!$C$14:$G$5000,2,FALSE))</f>
        <v/>
      </c>
      <c r="C6274" s="80"/>
      <c r="D6274" s="283" t="str">
        <f>IF(E6274="","",VLOOKUP(E6274,[1]PROJECTES!$C$14:$G$5000,5,FALSE))</f>
        <v/>
      </c>
      <c r="E6274" s="79"/>
      <c r="F6274" s="110" t="str">
        <f>IF(I6274="","",VLOOKUP(I6274,[1]PROJECTES!$C$14:$G$5000,2,FALSE))</f>
        <v/>
      </c>
      <c r="G6274" s="112" t="str">
        <f>IF(E6274="","",VLOOKUP(E6274,[1]PROJECTES!$C$14:$G$5000,4,FALSE))</f>
        <v/>
      </c>
      <c r="H6274" s="95"/>
      <c r="I6274" s="113" t="str">
        <f>IF(H6274="","",VLOOKUP(H6274,BD!B$2:C$16,2,FALSE))</f>
        <v/>
      </c>
      <c r="J6274" s="114"/>
      <c r="K6274" s="115" t="str">
        <f t="shared" si="308"/>
        <v/>
      </c>
      <c r="L6274" s="116" t="str">
        <f t="shared" ca="1" si="309"/>
        <v>-</v>
      </c>
      <c r="M6274" s="111" t="str">
        <f>IF(E6274="","",VLOOKUP(E6274,[1]PROJECTES!$C$14:$Z$5000,21,FALSE))</f>
        <v/>
      </c>
      <c r="N6274" s="117"/>
      <c r="O6274" s="118" t="s">
        <v>222</v>
      </c>
      <c r="P6274" s="119"/>
      <c r="Q6274" s="84"/>
      <c r="R6274" s="125"/>
      <c r="S6274" s="165"/>
      <c r="T6274" s="167"/>
    </row>
    <row r="6275" spans="1:20" s="121" customFormat="1" ht="20.100000000000001" customHeight="1" x14ac:dyDescent="0.3">
      <c r="A6275" s="80"/>
      <c r="B6275" s="110" t="str">
        <f>IF(E6275="","",VLOOKUP(E6275,[1]PROJECTES!$C$14:$G$5000,2,FALSE))</f>
        <v/>
      </c>
      <c r="C6275" s="80"/>
      <c r="D6275" s="283" t="str">
        <f>IF(E6275="","",VLOOKUP(E6275,[1]PROJECTES!$C$14:$G$5000,5,FALSE))</f>
        <v/>
      </c>
      <c r="E6275" s="79"/>
      <c r="F6275" s="110" t="str">
        <f>IF(I6275="","",VLOOKUP(I6275,[1]PROJECTES!$C$14:$G$5000,2,FALSE))</f>
        <v/>
      </c>
      <c r="G6275" s="112" t="str">
        <f>IF(E6275="","",VLOOKUP(E6275,[1]PROJECTES!$C$14:$G$5000,4,FALSE))</f>
        <v/>
      </c>
      <c r="H6275" s="95"/>
      <c r="I6275" s="113" t="str">
        <f>IF(H6275="","",VLOOKUP(H6275,BD!B$2:C$16,2,FALSE))</f>
        <v/>
      </c>
      <c r="J6275" s="114"/>
      <c r="K6275" s="115" t="str">
        <f t="shared" si="308"/>
        <v/>
      </c>
      <c r="L6275" s="116" t="str">
        <f t="shared" ca="1" si="309"/>
        <v>-</v>
      </c>
      <c r="M6275" s="111" t="str">
        <f>IF(E6275="","",VLOOKUP(E6275,[1]PROJECTES!$C$14:$Z$5000,21,FALSE))</f>
        <v/>
      </c>
      <c r="N6275" s="117"/>
      <c r="O6275" s="118" t="s">
        <v>222</v>
      </c>
      <c r="P6275" s="119"/>
      <c r="Q6275" s="84"/>
      <c r="R6275" s="125"/>
      <c r="S6275" s="165"/>
      <c r="T6275" s="167"/>
    </row>
    <row r="6276" spans="1:20" s="121" customFormat="1" ht="20.100000000000001" customHeight="1" x14ac:dyDescent="0.3">
      <c r="A6276" s="80"/>
      <c r="B6276" s="110" t="str">
        <f>IF(E6276="","",VLOOKUP(E6276,[1]PROJECTES!$C$14:$G$5000,2,FALSE))</f>
        <v/>
      </c>
      <c r="C6276" s="80"/>
      <c r="D6276" s="283" t="str">
        <f>IF(E6276="","",VLOOKUP(E6276,[1]PROJECTES!$C$14:$G$5000,5,FALSE))</f>
        <v/>
      </c>
      <c r="E6276" s="79"/>
      <c r="F6276" s="110" t="str">
        <f>IF(I6276="","",VLOOKUP(I6276,[1]PROJECTES!$C$14:$G$5000,2,FALSE))</f>
        <v/>
      </c>
      <c r="G6276" s="112" t="str">
        <f>IF(E6276="","",VLOOKUP(E6276,[1]PROJECTES!$C$14:$G$5000,4,FALSE))</f>
        <v/>
      </c>
      <c r="H6276" s="95"/>
      <c r="I6276" s="113" t="str">
        <f>IF(H6276="","",VLOOKUP(H6276,BD!B$2:C$16,2,FALSE))</f>
        <v/>
      </c>
      <c r="J6276" s="114"/>
      <c r="K6276" s="115" t="str">
        <f t="shared" si="308"/>
        <v/>
      </c>
      <c r="L6276" s="116" t="str">
        <f t="shared" ca="1" si="309"/>
        <v>-</v>
      </c>
      <c r="M6276" s="111" t="str">
        <f>IF(E6276="","",VLOOKUP(E6276,[1]PROJECTES!$C$14:$Z$5000,21,FALSE))</f>
        <v/>
      </c>
      <c r="N6276" s="117"/>
      <c r="O6276" s="118" t="s">
        <v>222</v>
      </c>
      <c r="P6276" s="119"/>
      <c r="Q6276" s="84"/>
      <c r="R6276" s="125"/>
      <c r="S6276" s="165"/>
      <c r="T6276" s="167"/>
    </row>
    <row r="6277" spans="1:20" s="121" customFormat="1" ht="20.100000000000001" customHeight="1" x14ac:dyDescent="0.3">
      <c r="A6277" s="80"/>
      <c r="B6277" s="110" t="str">
        <f>IF(E6277="","",VLOOKUP(E6277,[1]PROJECTES!$C$14:$G$5000,2,FALSE))</f>
        <v/>
      </c>
      <c r="C6277" s="80"/>
      <c r="D6277" s="283" t="str">
        <f>IF(E6277="","",VLOOKUP(E6277,[1]PROJECTES!$C$14:$G$5000,5,FALSE))</f>
        <v/>
      </c>
      <c r="E6277" s="79"/>
      <c r="F6277" s="110" t="str">
        <f>IF(I6277="","",VLOOKUP(I6277,[1]PROJECTES!$C$14:$G$5000,2,FALSE))</f>
        <v/>
      </c>
      <c r="G6277" s="112" t="str">
        <f>IF(E6277="","",VLOOKUP(E6277,[1]PROJECTES!$C$14:$G$5000,4,FALSE))</f>
        <v/>
      </c>
      <c r="H6277" s="95"/>
      <c r="I6277" s="113" t="str">
        <f>IF(H6277="","",VLOOKUP(H6277,BD!B$2:C$16,2,FALSE))</f>
        <v/>
      </c>
      <c r="J6277" s="114"/>
      <c r="K6277" s="115" t="str">
        <f t="shared" si="308"/>
        <v/>
      </c>
      <c r="L6277" s="116" t="str">
        <f t="shared" ca="1" si="309"/>
        <v>-</v>
      </c>
      <c r="M6277" s="111" t="str">
        <f>IF(E6277="","",VLOOKUP(E6277,[1]PROJECTES!$C$14:$Z$5000,21,FALSE))</f>
        <v/>
      </c>
      <c r="N6277" s="117"/>
      <c r="O6277" s="118" t="s">
        <v>222</v>
      </c>
      <c r="P6277" s="119"/>
      <c r="Q6277" s="84"/>
      <c r="R6277" s="125"/>
      <c r="S6277" s="165"/>
      <c r="T6277" s="167"/>
    </row>
    <row r="6278" spans="1:20" s="121" customFormat="1" ht="20.100000000000001" customHeight="1" x14ac:dyDescent="0.3">
      <c r="A6278" s="80"/>
      <c r="B6278" s="110" t="str">
        <f>IF(E6278="","",VLOOKUP(E6278,[1]PROJECTES!$C$14:$G$5000,2,FALSE))</f>
        <v/>
      </c>
      <c r="C6278" s="80"/>
      <c r="D6278" s="283" t="str">
        <f>IF(E6278="","",VLOOKUP(E6278,[1]PROJECTES!$C$14:$G$5000,5,FALSE))</f>
        <v/>
      </c>
      <c r="E6278" s="79"/>
      <c r="F6278" s="110" t="str">
        <f>IF(I6278="","",VLOOKUP(I6278,[1]PROJECTES!$C$14:$G$5000,2,FALSE))</f>
        <v/>
      </c>
      <c r="G6278" s="112" t="str">
        <f>IF(E6278="","",VLOOKUP(E6278,[1]PROJECTES!$C$14:$G$5000,4,FALSE))</f>
        <v/>
      </c>
      <c r="H6278" s="95"/>
      <c r="I6278" s="113" t="str">
        <f>IF(H6278="","",VLOOKUP(H6278,BD!B$2:C$16,2,FALSE))</f>
        <v/>
      </c>
      <c r="J6278" s="114"/>
      <c r="K6278" s="115" t="str">
        <f t="shared" ref="K6278:K6341" si="310">IF(J6278="","",WEEKNUM(J6278,2)-0)</f>
        <v/>
      </c>
      <c r="L6278" s="116" t="str">
        <f t="shared" ca="1" si="309"/>
        <v>-</v>
      </c>
      <c r="M6278" s="111" t="str">
        <f>IF(E6278="","",VLOOKUP(E6278,[1]PROJECTES!$C$14:$Z$5000,21,FALSE))</f>
        <v/>
      </c>
      <c r="N6278" s="117"/>
      <c r="O6278" s="118" t="s">
        <v>222</v>
      </c>
      <c r="P6278" s="119"/>
      <c r="Q6278" s="84"/>
      <c r="R6278" s="125"/>
      <c r="S6278" s="165"/>
      <c r="T6278" s="167"/>
    </row>
    <row r="6279" spans="1:20" s="121" customFormat="1" ht="20.100000000000001" customHeight="1" x14ac:dyDescent="0.3">
      <c r="A6279" s="80"/>
      <c r="B6279" s="110" t="str">
        <f>IF(E6279="","",VLOOKUP(E6279,[1]PROJECTES!$C$14:$G$5000,2,FALSE))</f>
        <v/>
      </c>
      <c r="C6279" s="80"/>
      <c r="D6279" s="283" t="str">
        <f>IF(E6279="","",VLOOKUP(E6279,[1]PROJECTES!$C$14:$G$5000,5,FALSE))</f>
        <v/>
      </c>
      <c r="E6279" s="79"/>
      <c r="F6279" s="110" t="str">
        <f>IF(I6279="","",VLOOKUP(I6279,[1]PROJECTES!$C$14:$G$5000,2,FALSE))</f>
        <v/>
      </c>
      <c r="G6279" s="112" t="str">
        <f>IF(E6279="","",VLOOKUP(E6279,[1]PROJECTES!$C$14:$G$5000,4,FALSE))</f>
        <v/>
      </c>
      <c r="H6279" s="95"/>
      <c r="I6279" s="113" t="str">
        <f>IF(H6279="","",VLOOKUP(H6279,BD!B$2:C$16,2,FALSE))</f>
        <v/>
      </c>
      <c r="J6279" s="114"/>
      <c r="K6279" s="115" t="str">
        <f t="shared" si="310"/>
        <v/>
      </c>
      <c r="L6279" s="116" t="str">
        <f t="shared" ref="L6279:L6342" ca="1" si="311">IF(M6279="","-",IF(G6279="TA","-",+M6279-TODAY()))</f>
        <v>-</v>
      </c>
      <c r="M6279" s="111" t="str">
        <f>IF(E6279="","",VLOOKUP(E6279,[1]PROJECTES!$C$14:$Z$5000,21,FALSE))</f>
        <v/>
      </c>
      <c r="N6279" s="117"/>
      <c r="O6279" s="118" t="s">
        <v>222</v>
      </c>
      <c r="P6279" s="119"/>
      <c r="Q6279" s="84"/>
      <c r="R6279" s="125"/>
      <c r="S6279" s="165"/>
      <c r="T6279" s="167"/>
    </row>
    <row r="6280" spans="1:20" s="121" customFormat="1" ht="20.100000000000001" customHeight="1" x14ac:dyDescent="0.3">
      <c r="A6280" s="80"/>
      <c r="B6280" s="110" t="str">
        <f>IF(E6280="","",VLOOKUP(E6280,[1]PROJECTES!$C$14:$G$5000,2,FALSE))</f>
        <v/>
      </c>
      <c r="C6280" s="80"/>
      <c r="D6280" s="283" t="str">
        <f>IF(E6280="","",VLOOKUP(E6280,[1]PROJECTES!$C$14:$G$5000,5,FALSE))</f>
        <v/>
      </c>
      <c r="E6280" s="79"/>
      <c r="F6280" s="110" t="str">
        <f>IF(I6280="","",VLOOKUP(I6280,[1]PROJECTES!$C$14:$G$5000,2,FALSE))</f>
        <v/>
      </c>
      <c r="G6280" s="112" t="str">
        <f>IF(E6280="","",VLOOKUP(E6280,[1]PROJECTES!$C$14:$G$5000,4,FALSE))</f>
        <v/>
      </c>
      <c r="H6280" s="95"/>
      <c r="I6280" s="113" t="str">
        <f>IF(H6280="","",VLOOKUP(H6280,BD!B$2:C$16,2,FALSE))</f>
        <v/>
      </c>
      <c r="J6280" s="114"/>
      <c r="K6280" s="115" t="str">
        <f t="shared" si="310"/>
        <v/>
      </c>
      <c r="L6280" s="116" t="str">
        <f t="shared" ca="1" si="311"/>
        <v>-</v>
      </c>
      <c r="M6280" s="111" t="str">
        <f>IF(E6280="","",VLOOKUP(E6280,[1]PROJECTES!$C$14:$Z$5000,21,FALSE))</f>
        <v/>
      </c>
      <c r="N6280" s="117"/>
      <c r="O6280" s="118" t="s">
        <v>222</v>
      </c>
      <c r="P6280" s="119"/>
      <c r="Q6280" s="84"/>
      <c r="R6280" s="125"/>
      <c r="S6280" s="165"/>
      <c r="T6280" s="167"/>
    </row>
    <row r="6281" spans="1:20" s="121" customFormat="1" ht="20.100000000000001" customHeight="1" x14ac:dyDescent="0.3">
      <c r="A6281" s="80"/>
      <c r="B6281" s="110" t="str">
        <f>IF(E6281="","",VLOOKUP(E6281,[1]PROJECTES!$C$14:$G$5000,2,FALSE))</f>
        <v/>
      </c>
      <c r="C6281" s="80"/>
      <c r="D6281" s="283" t="str">
        <f>IF(E6281="","",VLOOKUP(E6281,[1]PROJECTES!$C$14:$G$5000,5,FALSE))</f>
        <v/>
      </c>
      <c r="E6281" s="79"/>
      <c r="F6281" s="110" t="str">
        <f>IF(I6281="","",VLOOKUP(I6281,[1]PROJECTES!$C$14:$G$5000,2,FALSE))</f>
        <v/>
      </c>
      <c r="G6281" s="112" t="str">
        <f>IF(E6281="","",VLOOKUP(E6281,[1]PROJECTES!$C$14:$G$5000,4,FALSE))</f>
        <v/>
      </c>
      <c r="H6281" s="95"/>
      <c r="I6281" s="113" t="str">
        <f>IF(H6281="","",VLOOKUP(H6281,BD!B$2:C$16,2,FALSE))</f>
        <v/>
      </c>
      <c r="J6281" s="114"/>
      <c r="K6281" s="115" t="str">
        <f t="shared" si="310"/>
        <v/>
      </c>
      <c r="L6281" s="116" t="str">
        <f t="shared" ca="1" si="311"/>
        <v>-</v>
      </c>
      <c r="M6281" s="111" t="str">
        <f>IF(E6281="","",VLOOKUP(E6281,[1]PROJECTES!$C$14:$Z$5000,21,FALSE))</f>
        <v/>
      </c>
      <c r="N6281" s="117"/>
      <c r="O6281" s="118" t="s">
        <v>222</v>
      </c>
      <c r="P6281" s="119"/>
      <c r="Q6281" s="84"/>
      <c r="R6281" s="125"/>
      <c r="S6281" s="165"/>
      <c r="T6281" s="167"/>
    </row>
    <row r="6282" spans="1:20" s="121" customFormat="1" ht="20.100000000000001" customHeight="1" x14ac:dyDescent="0.3">
      <c r="A6282" s="80"/>
      <c r="B6282" s="110" t="str">
        <f>IF(E6282="","",VLOOKUP(E6282,[1]PROJECTES!$C$14:$G$5000,2,FALSE))</f>
        <v/>
      </c>
      <c r="C6282" s="80"/>
      <c r="D6282" s="283" t="str">
        <f>IF(E6282="","",VLOOKUP(E6282,[1]PROJECTES!$C$14:$G$5000,5,FALSE))</f>
        <v/>
      </c>
      <c r="E6282" s="79"/>
      <c r="F6282" s="110" t="str">
        <f>IF(I6282="","",VLOOKUP(I6282,[1]PROJECTES!$C$14:$G$5000,2,FALSE))</f>
        <v/>
      </c>
      <c r="G6282" s="112" t="str">
        <f>IF(E6282="","",VLOOKUP(E6282,[1]PROJECTES!$C$14:$G$5000,4,FALSE))</f>
        <v/>
      </c>
      <c r="H6282" s="95"/>
      <c r="I6282" s="113" t="str">
        <f>IF(H6282="","",VLOOKUP(H6282,BD!B$2:C$16,2,FALSE))</f>
        <v/>
      </c>
      <c r="J6282" s="114"/>
      <c r="K6282" s="115" t="str">
        <f t="shared" si="310"/>
        <v/>
      </c>
      <c r="L6282" s="116" t="str">
        <f t="shared" ca="1" si="311"/>
        <v>-</v>
      </c>
      <c r="M6282" s="111" t="str">
        <f>IF(E6282="","",VLOOKUP(E6282,[1]PROJECTES!$C$14:$Z$5000,21,FALSE))</f>
        <v/>
      </c>
      <c r="N6282" s="117"/>
      <c r="O6282" s="118" t="s">
        <v>222</v>
      </c>
      <c r="P6282" s="119"/>
      <c r="Q6282" s="84"/>
      <c r="R6282" s="125"/>
      <c r="S6282" s="165"/>
      <c r="T6282" s="167"/>
    </row>
    <row r="6283" spans="1:20" s="121" customFormat="1" ht="20.100000000000001" customHeight="1" x14ac:dyDescent="0.3">
      <c r="A6283" s="80"/>
      <c r="B6283" s="110" t="str">
        <f>IF(E6283="","",VLOOKUP(E6283,[1]PROJECTES!$C$14:$G$5000,2,FALSE))</f>
        <v/>
      </c>
      <c r="C6283" s="80"/>
      <c r="D6283" s="283" t="str">
        <f>IF(E6283="","",VLOOKUP(E6283,[1]PROJECTES!$C$14:$G$5000,5,FALSE))</f>
        <v/>
      </c>
      <c r="E6283" s="79"/>
      <c r="F6283" s="110" t="str">
        <f>IF(I6283="","",VLOOKUP(I6283,[1]PROJECTES!$C$14:$G$5000,2,FALSE))</f>
        <v/>
      </c>
      <c r="G6283" s="112" t="str">
        <f>IF(E6283="","",VLOOKUP(E6283,[1]PROJECTES!$C$14:$G$5000,4,FALSE))</f>
        <v/>
      </c>
      <c r="H6283" s="95"/>
      <c r="I6283" s="113" t="str">
        <f>IF(H6283="","",VLOOKUP(H6283,BD!B$2:C$16,2,FALSE))</f>
        <v/>
      </c>
      <c r="J6283" s="114"/>
      <c r="K6283" s="115" t="str">
        <f t="shared" si="310"/>
        <v/>
      </c>
      <c r="L6283" s="116" t="str">
        <f t="shared" ca="1" si="311"/>
        <v>-</v>
      </c>
      <c r="M6283" s="111" t="str">
        <f>IF(E6283="","",VLOOKUP(E6283,[1]PROJECTES!$C$14:$Z$5000,21,FALSE))</f>
        <v/>
      </c>
      <c r="N6283" s="117"/>
      <c r="O6283" s="118" t="s">
        <v>222</v>
      </c>
      <c r="P6283" s="119"/>
      <c r="Q6283" s="84"/>
      <c r="R6283" s="125"/>
      <c r="S6283" s="165"/>
      <c r="T6283" s="167"/>
    </row>
    <row r="6284" spans="1:20" s="121" customFormat="1" ht="20.100000000000001" customHeight="1" x14ac:dyDescent="0.3">
      <c r="A6284" s="80"/>
      <c r="B6284" s="110" t="str">
        <f>IF(E6284="","",VLOOKUP(E6284,[1]PROJECTES!$C$14:$G$5000,2,FALSE))</f>
        <v/>
      </c>
      <c r="C6284" s="80"/>
      <c r="D6284" s="283" t="str">
        <f>IF(E6284="","",VLOOKUP(E6284,[1]PROJECTES!$C$14:$G$5000,5,FALSE))</f>
        <v/>
      </c>
      <c r="E6284" s="79"/>
      <c r="F6284" s="110" t="str">
        <f>IF(I6284="","",VLOOKUP(I6284,[1]PROJECTES!$C$14:$G$5000,2,FALSE))</f>
        <v/>
      </c>
      <c r="G6284" s="112" t="str">
        <f>IF(E6284="","",VLOOKUP(E6284,[1]PROJECTES!$C$14:$G$5000,4,FALSE))</f>
        <v/>
      </c>
      <c r="H6284" s="95"/>
      <c r="I6284" s="113" t="str">
        <f>IF(H6284="","",VLOOKUP(H6284,BD!B$2:C$16,2,FALSE))</f>
        <v/>
      </c>
      <c r="J6284" s="114"/>
      <c r="K6284" s="115" t="str">
        <f t="shared" si="310"/>
        <v/>
      </c>
      <c r="L6284" s="116" t="str">
        <f t="shared" ca="1" si="311"/>
        <v>-</v>
      </c>
      <c r="M6284" s="111" t="str">
        <f>IF(E6284="","",VLOOKUP(E6284,[1]PROJECTES!$C$14:$Z$5000,21,FALSE))</f>
        <v/>
      </c>
      <c r="N6284" s="117"/>
      <c r="O6284" s="118" t="s">
        <v>222</v>
      </c>
      <c r="P6284" s="119"/>
      <c r="Q6284" s="84"/>
      <c r="R6284" s="125"/>
      <c r="S6284" s="165"/>
      <c r="T6284" s="167"/>
    </row>
    <row r="6285" spans="1:20" s="121" customFormat="1" ht="20.100000000000001" customHeight="1" x14ac:dyDescent="0.3">
      <c r="A6285" s="80"/>
      <c r="B6285" s="110" t="str">
        <f>IF(E6285="","",VLOOKUP(E6285,[1]PROJECTES!$C$14:$G$5000,2,FALSE))</f>
        <v/>
      </c>
      <c r="C6285" s="80"/>
      <c r="D6285" s="283" t="str">
        <f>IF(E6285="","",VLOOKUP(E6285,[1]PROJECTES!$C$14:$G$5000,5,FALSE))</f>
        <v/>
      </c>
      <c r="E6285" s="79"/>
      <c r="F6285" s="110" t="str">
        <f>IF(I6285="","",VLOOKUP(I6285,[1]PROJECTES!$C$14:$G$5000,2,FALSE))</f>
        <v/>
      </c>
      <c r="G6285" s="112" t="str">
        <f>IF(E6285="","",VLOOKUP(E6285,[1]PROJECTES!$C$14:$G$5000,4,FALSE))</f>
        <v/>
      </c>
      <c r="H6285" s="95"/>
      <c r="I6285" s="113" t="str">
        <f>IF(H6285="","",VLOOKUP(H6285,BD!B$2:C$16,2,FALSE))</f>
        <v/>
      </c>
      <c r="J6285" s="114"/>
      <c r="K6285" s="115" t="str">
        <f t="shared" si="310"/>
        <v/>
      </c>
      <c r="L6285" s="116" t="str">
        <f t="shared" ca="1" si="311"/>
        <v>-</v>
      </c>
      <c r="M6285" s="111" t="str">
        <f>IF(E6285="","",VLOOKUP(E6285,[1]PROJECTES!$C$14:$Z$5000,21,FALSE))</f>
        <v/>
      </c>
      <c r="N6285" s="117"/>
      <c r="O6285" s="118" t="s">
        <v>222</v>
      </c>
      <c r="P6285" s="119"/>
      <c r="Q6285" s="84"/>
      <c r="R6285" s="125"/>
      <c r="S6285" s="165"/>
      <c r="T6285" s="167"/>
    </row>
    <row r="6286" spans="1:20" s="121" customFormat="1" ht="20.100000000000001" customHeight="1" x14ac:dyDescent="0.3">
      <c r="A6286" s="80"/>
      <c r="B6286" s="110" t="str">
        <f>IF(E6286="","",VLOOKUP(E6286,[1]PROJECTES!$C$14:$G$5000,2,FALSE))</f>
        <v/>
      </c>
      <c r="C6286" s="80"/>
      <c r="D6286" s="283" t="str">
        <f>IF(E6286="","",VLOOKUP(E6286,[1]PROJECTES!$C$14:$G$5000,5,FALSE))</f>
        <v/>
      </c>
      <c r="E6286" s="79"/>
      <c r="F6286" s="110" t="str">
        <f>IF(I6286="","",VLOOKUP(I6286,[1]PROJECTES!$C$14:$G$5000,2,FALSE))</f>
        <v/>
      </c>
      <c r="G6286" s="112" t="str">
        <f>IF(E6286="","",VLOOKUP(E6286,[1]PROJECTES!$C$14:$G$5000,4,FALSE))</f>
        <v/>
      </c>
      <c r="H6286" s="95"/>
      <c r="I6286" s="113" t="str">
        <f>IF(H6286="","",VLOOKUP(H6286,BD!B$2:C$16,2,FALSE))</f>
        <v/>
      </c>
      <c r="J6286" s="114"/>
      <c r="K6286" s="115" t="str">
        <f t="shared" si="310"/>
        <v/>
      </c>
      <c r="L6286" s="116" t="str">
        <f t="shared" ca="1" si="311"/>
        <v>-</v>
      </c>
      <c r="M6286" s="111" t="str">
        <f>IF(E6286="","",VLOOKUP(E6286,[1]PROJECTES!$C$14:$Z$5000,21,FALSE))</f>
        <v/>
      </c>
      <c r="N6286" s="117"/>
      <c r="O6286" s="118" t="s">
        <v>222</v>
      </c>
      <c r="P6286" s="119"/>
      <c r="Q6286" s="84"/>
      <c r="R6286" s="125"/>
      <c r="S6286" s="165"/>
      <c r="T6286" s="167"/>
    </row>
    <row r="6287" spans="1:20" s="121" customFormat="1" ht="20.100000000000001" customHeight="1" x14ac:dyDescent="0.3">
      <c r="A6287" s="80"/>
      <c r="B6287" s="110" t="str">
        <f>IF(E6287="","",VLOOKUP(E6287,[1]PROJECTES!$C$14:$G$5000,2,FALSE))</f>
        <v/>
      </c>
      <c r="C6287" s="80"/>
      <c r="D6287" s="283" t="str">
        <f>IF(E6287="","",VLOOKUP(E6287,[1]PROJECTES!$C$14:$G$5000,5,FALSE))</f>
        <v/>
      </c>
      <c r="E6287" s="79"/>
      <c r="F6287" s="110" t="str">
        <f>IF(I6287="","",VLOOKUP(I6287,[1]PROJECTES!$C$14:$G$5000,2,FALSE))</f>
        <v/>
      </c>
      <c r="G6287" s="112" t="str">
        <f>IF(E6287="","",VLOOKUP(E6287,[1]PROJECTES!$C$14:$G$5000,4,FALSE))</f>
        <v/>
      </c>
      <c r="H6287" s="95"/>
      <c r="I6287" s="113" t="str">
        <f>IF(H6287="","",VLOOKUP(H6287,BD!B$2:C$16,2,FALSE))</f>
        <v/>
      </c>
      <c r="J6287" s="114"/>
      <c r="K6287" s="115" t="str">
        <f t="shared" si="310"/>
        <v/>
      </c>
      <c r="L6287" s="116" t="str">
        <f t="shared" ca="1" si="311"/>
        <v>-</v>
      </c>
      <c r="M6287" s="111" t="str">
        <f>IF(E6287="","",VLOOKUP(E6287,[1]PROJECTES!$C$14:$Z$5000,21,FALSE))</f>
        <v/>
      </c>
      <c r="N6287" s="117"/>
      <c r="O6287" s="118" t="s">
        <v>222</v>
      </c>
      <c r="P6287" s="119"/>
      <c r="Q6287" s="84"/>
      <c r="R6287" s="125"/>
      <c r="S6287" s="165"/>
      <c r="T6287" s="167"/>
    </row>
    <row r="6288" spans="1:20" s="121" customFormat="1" ht="20.100000000000001" customHeight="1" x14ac:dyDescent="0.3">
      <c r="A6288" s="80"/>
      <c r="B6288" s="110" t="str">
        <f>IF(E6288="","",VLOOKUP(E6288,[1]PROJECTES!$C$14:$G$5000,2,FALSE))</f>
        <v/>
      </c>
      <c r="C6288" s="80"/>
      <c r="D6288" s="283" t="str">
        <f>IF(E6288="","",VLOOKUP(E6288,[1]PROJECTES!$C$14:$G$5000,5,FALSE))</f>
        <v/>
      </c>
      <c r="E6288" s="79"/>
      <c r="F6288" s="110" t="str">
        <f>IF(I6288="","",VLOOKUP(I6288,[1]PROJECTES!$C$14:$G$5000,2,FALSE))</f>
        <v/>
      </c>
      <c r="G6288" s="112" t="str">
        <f>IF(E6288="","",VLOOKUP(E6288,[1]PROJECTES!$C$14:$G$5000,4,FALSE))</f>
        <v/>
      </c>
      <c r="H6288" s="95"/>
      <c r="I6288" s="113" t="str">
        <f>IF(H6288="","",VLOOKUP(H6288,BD!B$2:C$16,2,FALSE))</f>
        <v/>
      </c>
      <c r="J6288" s="114"/>
      <c r="K6288" s="115" t="str">
        <f t="shared" si="310"/>
        <v/>
      </c>
      <c r="L6288" s="116" t="str">
        <f t="shared" ca="1" si="311"/>
        <v>-</v>
      </c>
      <c r="M6288" s="111" t="str">
        <f>IF(E6288="","",VLOOKUP(E6288,[1]PROJECTES!$C$14:$Z$5000,21,FALSE))</f>
        <v/>
      </c>
      <c r="N6288" s="117"/>
      <c r="O6288" s="118" t="s">
        <v>222</v>
      </c>
      <c r="P6288" s="119"/>
      <c r="Q6288" s="84"/>
      <c r="R6288" s="125"/>
      <c r="S6288" s="165"/>
      <c r="T6288" s="167"/>
    </row>
    <row r="6289" spans="1:20" s="121" customFormat="1" ht="20.100000000000001" customHeight="1" x14ac:dyDescent="0.3">
      <c r="A6289" s="80"/>
      <c r="B6289" s="110" t="str">
        <f>IF(E6289="","",VLOOKUP(E6289,[1]PROJECTES!$C$14:$G$5000,2,FALSE))</f>
        <v/>
      </c>
      <c r="C6289" s="80"/>
      <c r="D6289" s="283" t="str">
        <f>IF(E6289="","",VLOOKUP(E6289,[1]PROJECTES!$C$14:$G$5000,5,FALSE))</f>
        <v/>
      </c>
      <c r="E6289" s="79"/>
      <c r="F6289" s="110" t="str">
        <f>IF(I6289="","",VLOOKUP(I6289,[1]PROJECTES!$C$14:$G$5000,2,FALSE))</f>
        <v/>
      </c>
      <c r="G6289" s="112" t="str">
        <f>IF(E6289="","",VLOOKUP(E6289,[1]PROJECTES!$C$14:$G$5000,4,FALSE))</f>
        <v/>
      </c>
      <c r="H6289" s="95"/>
      <c r="I6289" s="113" t="str">
        <f>IF(H6289="","",VLOOKUP(H6289,BD!B$2:C$16,2,FALSE))</f>
        <v/>
      </c>
      <c r="J6289" s="114"/>
      <c r="K6289" s="115" t="str">
        <f t="shared" si="310"/>
        <v/>
      </c>
      <c r="L6289" s="116" t="str">
        <f t="shared" ca="1" si="311"/>
        <v>-</v>
      </c>
      <c r="M6289" s="111" t="str">
        <f>IF(E6289="","",VLOOKUP(E6289,[1]PROJECTES!$C$14:$Z$5000,21,FALSE))</f>
        <v/>
      </c>
      <c r="N6289" s="117"/>
      <c r="O6289" s="118" t="s">
        <v>222</v>
      </c>
      <c r="P6289" s="119"/>
      <c r="Q6289" s="84"/>
      <c r="R6289" s="123"/>
      <c r="S6289" s="165"/>
      <c r="T6289" s="167"/>
    </row>
    <row r="6290" spans="1:20" s="121" customFormat="1" ht="20.100000000000001" customHeight="1" x14ac:dyDescent="0.3">
      <c r="A6290" s="80"/>
      <c r="B6290" s="110" t="str">
        <f>IF(E6290="","",VLOOKUP(E6290,[1]PROJECTES!$C$14:$G$5000,2,FALSE))</f>
        <v/>
      </c>
      <c r="C6290" s="80"/>
      <c r="D6290" s="283" t="str">
        <f>IF(E6290="","",VLOOKUP(E6290,[1]PROJECTES!$C$14:$G$5000,5,FALSE))</f>
        <v/>
      </c>
      <c r="E6290" s="79"/>
      <c r="F6290" s="110" t="str">
        <f>IF(I6290="","",VLOOKUP(I6290,[1]PROJECTES!$C$14:$G$5000,2,FALSE))</f>
        <v/>
      </c>
      <c r="G6290" s="112" t="str">
        <f>IF(E6290="","",VLOOKUP(E6290,[1]PROJECTES!$C$14:$G$5000,4,FALSE))</f>
        <v/>
      </c>
      <c r="H6290" s="95"/>
      <c r="I6290" s="113" t="str">
        <f>IF(H6290="","",VLOOKUP(H6290,BD!B$2:C$16,2,FALSE))</f>
        <v/>
      </c>
      <c r="J6290" s="114"/>
      <c r="K6290" s="115" t="str">
        <f t="shared" si="310"/>
        <v/>
      </c>
      <c r="L6290" s="116" t="str">
        <f t="shared" ca="1" si="311"/>
        <v>-</v>
      </c>
      <c r="M6290" s="111" t="str">
        <f>IF(E6290="","",VLOOKUP(E6290,[1]PROJECTES!$C$14:$Z$5000,21,FALSE))</f>
        <v/>
      </c>
      <c r="N6290" s="117"/>
      <c r="O6290" s="118" t="s">
        <v>222</v>
      </c>
      <c r="P6290" s="119"/>
      <c r="Q6290" s="84"/>
      <c r="R6290" s="123"/>
      <c r="S6290" s="165"/>
      <c r="T6290" s="167"/>
    </row>
    <row r="6291" spans="1:20" s="121" customFormat="1" ht="20.100000000000001" customHeight="1" x14ac:dyDescent="0.3">
      <c r="A6291" s="80"/>
      <c r="B6291" s="110" t="str">
        <f>IF(E6291="","",VLOOKUP(E6291,[1]PROJECTES!$C$14:$G$5000,2,FALSE))</f>
        <v/>
      </c>
      <c r="C6291" s="80"/>
      <c r="D6291" s="283" t="str">
        <f>IF(E6291="","",VLOOKUP(E6291,[1]PROJECTES!$C$14:$G$5000,5,FALSE))</f>
        <v/>
      </c>
      <c r="E6291" s="79"/>
      <c r="F6291" s="110" t="str">
        <f>IF(I6291="","",VLOOKUP(I6291,[1]PROJECTES!$C$14:$G$5000,2,FALSE))</f>
        <v/>
      </c>
      <c r="G6291" s="112" t="str">
        <f>IF(E6291="","",VLOOKUP(E6291,[1]PROJECTES!$C$14:$G$5000,4,FALSE))</f>
        <v/>
      </c>
      <c r="H6291" s="95"/>
      <c r="I6291" s="113" t="str">
        <f>IF(H6291="","",VLOOKUP(H6291,BD!B$2:C$16,2,FALSE))</f>
        <v/>
      </c>
      <c r="J6291" s="114"/>
      <c r="K6291" s="115" t="str">
        <f t="shared" si="310"/>
        <v/>
      </c>
      <c r="L6291" s="116" t="str">
        <f t="shared" ca="1" si="311"/>
        <v>-</v>
      </c>
      <c r="M6291" s="111" t="str">
        <f>IF(E6291="","",VLOOKUP(E6291,[1]PROJECTES!$C$14:$Z$5000,21,FALSE))</f>
        <v/>
      </c>
      <c r="N6291" s="117"/>
      <c r="O6291" s="118" t="s">
        <v>222</v>
      </c>
      <c r="P6291" s="119"/>
      <c r="Q6291" s="84"/>
      <c r="R6291" s="125"/>
      <c r="S6291" s="165"/>
      <c r="T6291" s="167"/>
    </row>
    <row r="6292" spans="1:20" s="121" customFormat="1" ht="20.100000000000001" customHeight="1" x14ac:dyDescent="0.3">
      <c r="A6292" s="80"/>
      <c r="B6292" s="110" t="str">
        <f>IF(E6292="","",VLOOKUP(E6292,[1]PROJECTES!$C$14:$G$5000,2,FALSE))</f>
        <v/>
      </c>
      <c r="C6292" s="80"/>
      <c r="D6292" s="283" t="str">
        <f>IF(E6292="","",VLOOKUP(E6292,[1]PROJECTES!$C$14:$G$5000,5,FALSE))</f>
        <v/>
      </c>
      <c r="E6292" s="79"/>
      <c r="F6292" s="110" t="str">
        <f>IF(I6292="","",VLOOKUP(I6292,[1]PROJECTES!$C$14:$G$5000,2,FALSE))</f>
        <v/>
      </c>
      <c r="G6292" s="112" t="str">
        <f>IF(E6292="","",VLOOKUP(E6292,[1]PROJECTES!$C$14:$G$5000,4,FALSE))</f>
        <v/>
      </c>
      <c r="H6292" s="95"/>
      <c r="I6292" s="113" t="str">
        <f>IF(H6292="","",VLOOKUP(H6292,BD!B$2:C$16,2,FALSE))</f>
        <v/>
      </c>
      <c r="J6292" s="114"/>
      <c r="K6292" s="115" t="str">
        <f t="shared" si="310"/>
        <v/>
      </c>
      <c r="L6292" s="116" t="str">
        <f t="shared" ca="1" si="311"/>
        <v>-</v>
      </c>
      <c r="M6292" s="111" t="str">
        <f>IF(E6292="","",VLOOKUP(E6292,[1]PROJECTES!$C$14:$Z$5000,21,FALSE))</f>
        <v/>
      </c>
      <c r="N6292" s="117"/>
      <c r="O6292" s="118" t="s">
        <v>222</v>
      </c>
      <c r="P6292" s="119"/>
      <c r="Q6292" s="84"/>
      <c r="R6292" s="125"/>
      <c r="S6292" s="165"/>
      <c r="T6292" s="167"/>
    </row>
    <row r="6293" spans="1:20" s="121" customFormat="1" ht="20.100000000000001" customHeight="1" x14ac:dyDescent="0.3">
      <c r="A6293" s="80"/>
      <c r="B6293" s="110" t="str">
        <f>IF(E6293="","",VLOOKUP(E6293,[1]PROJECTES!$C$14:$G$5000,2,FALSE))</f>
        <v/>
      </c>
      <c r="C6293" s="80"/>
      <c r="D6293" s="283" t="str">
        <f>IF(E6293="","",VLOOKUP(E6293,[1]PROJECTES!$C$14:$G$5000,5,FALSE))</f>
        <v/>
      </c>
      <c r="E6293" s="79"/>
      <c r="F6293" s="110" t="str">
        <f>IF(I6293="","",VLOOKUP(I6293,[1]PROJECTES!$C$14:$G$5000,2,FALSE))</f>
        <v/>
      </c>
      <c r="G6293" s="112" t="str">
        <f>IF(E6293="","",VLOOKUP(E6293,[1]PROJECTES!$C$14:$G$5000,4,FALSE))</f>
        <v/>
      </c>
      <c r="H6293" s="95"/>
      <c r="I6293" s="113" t="str">
        <f>IF(H6293="","",VLOOKUP(H6293,BD!B$2:C$16,2,FALSE))</f>
        <v/>
      </c>
      <c r="J6293" s="114"/>
      <c r="K6293" s="115" t="str">
        <f t="shared" si="310"/>
        <v/>
      </c>
      <c r="L6293" s="116" t="str">
        <f t="shared" ca="1" si="311"/>
        <v>-</v>
      </c>
      <c r="M6293" s="111" t="str">
        <f>IF(E6293="","",VLOOKUP(E6293,[1]PROJECTES!$C$14:$Z$5000,21,FALSE))</f>
        <v/>
      </c>
      <c r="N6293" s="117"/>
      <c r="O6293" s="118" t="s">
        <v>222</v>
      </c>
      <c r="P6293" s="119"/>
      <c r="Q6293" s="84"/>
      <c r="R6293" s="125"/>
      <c r="S6293" s="165"/>
      <c r="T6293" s="167"/>
    </row>
    <row r="6294" spans="1:20" s="121" customFormat="1" ht="20.100000000000001" customHeight="1" x14ac:dyDescent="0.3">
      <c r="A6294" s="80"/>
      <c r="B6294" s="110" t="str">
        <f>IF(E6294="","",VLOOKUP(E6294,[1]PROJECTES!$C$14:$G$5000,2,FALSE))</f>
        <v/>
      </c>
      <c r="C6294" s="80"/>
      <c r="D6294" s="283" t="str">
        <f>IF(E6294="","",VLOOKUP(E6294,[1]PROJECTES!$C$14:$G$5000,5,FALSE))</f>
        <v/>
      </c>
      <c r="E6294" s="79"/>
      <c r="F6294" s="110" t="str">
        <f>IF(I6294="","",VLOOKUP(I6294,[1]PROJECTES!$C$14:$G$5000,2,FALSE))</f>
        <v/>
      </c>
      <c r="G6294" s="112" t="str">
        <f>IF(E6294="","",VLOOKUP(E6294,[1]PROJECTES!$C$14:$G$5000,4,FALSE))</f>
        <v/>
      </c>
      <c r="H6294" s="95"/>
      <c r="I6294" s="113" t="str">
        <f>IF(H6294="","",VLOOKUP(H6294,BD!B$2:C$16,2,FALSE))</f>
        <v/>
      </c>
      <c r="J6294" s="114"/>
      <c r="K6294" s="115" t="str">
        <f t="shared" si="310"/>
        <v/>
      </c>
      <c r="L6294" s="116" t="str">
        <f t="shared" ca="1" si="311"/>
        <v>-</v>
      </c>
      <c r="M6294" s="111" t="str">
        <f>IF(E6294="","",VLOOKUP(E6294,[1]PROJECTES!$C$14:$Z$5000,21,FALSE))</f>
        <v/>
      </c>
      <c r="N6294" s="117"/>
      <c r="O6294" s="118" t="s">
        <v>222</v>
      </c>
      <c r="P6294" s="119"/>
      <c r="Q6294" s="84"/>
      <c r="R6294" s="125"/>
      <c r="S6294" s="165"/>
      <c r="T6294" s="167"/>
    </row>
    <row r="6295" spans="1:20" s="121" customFormat="1" ht="20.100000000000001" customHeight="1" x14ac:dyDescent="0.3">
      <c r="A6295" s="80"/>
      <c r="B6295" s="110" t="str">
        <f>IF(E6295="","",VLOOKUP(E6295,[1]PROJECTES!$C$14:$G$5000,2,FALSE))</f>
        <v/>
      </c>
      <c r="C6295" s="80"/>
      <c r="D6295" s="283" t="str">
        <f>IF(E6295="","",VLOOKUP(E6295,[1]PROJECTES!$C$14:$G$5000,5,FALSE))</f>
        <v/>
      </c>
      <c r="E6295" s="79"/>
      <c r="F6295" s="110" t="str">
        <f>IF(I6295="","",VLOOKUP(I6295,[1]PROJECTES!$C$14:$G$5000,2,FALSE))</f>
        <v/>
      </c>
      <c r="G6295" s="112" t="str">
        <f>IF(E6295="","",VLOOKUP(E6295,[1]PROJECTES!$C$14:$G$5000,4,FALSE))</f>
        <v/>
      </c>
      <c r="H6295" s="95"/>
      <c r="I6295" s="113" t="str">
        <f>IF(H6295="","",VLOOKUP(H6295,BD!B$2:C$16,2,FALSE))</f>
        <v/>
      </c>
      <c r="J6295" s="114"/>
      <c r="K6295" s="115" t="str">
        <f t="shared" si="310"/>
        <v/>
      </c>
      <c r="L6295" s="116" t="str">
        <f t="shared" ca="1" si="311"/>
        <v>-</v>
      </c>
      <c r="M6295" s="111" t="str">
        <f>IF(E6295="","",VLOOKUP(E6295,[1]PROJECTES!$C$14:$Z$5000,21,FALSE))</f>
        <v/>
      </c>
      <c r="N6295" s="117"/>
      <c r="O6295" s="118" t="s">
        <v>222</v>
      </c>
      <c r="P6295" s="119"/>
      <c r="Q6295" s="84"/>
      <c r="R6295" s="125"/>
      <c r="S6295" s="165"/>
      <c r="T6295" s="167"/>
    </row>
    <row r="6296" spans="1:20" s="121" customFormat="1" ht="20.100000000000001" customHeight="1" x14ac:dyDescent="0.3">
      <c r="A6296" s="80"/>
      <c r="B6296" s="110" t="str">
        <f>IF(E6296="","",VLOOKUP(E6296,[1]PROJECTES!$C$14:$G$5000,2,FALSE))</f>
        <v/>
      </c>
      <c r="C6296" s="80"/>
      <c r="D6296" s="283" t="str">
        <f>IF(E6296="","",VLOOKUP(E6296,[1]PROJECTES!$C$14:$G$5000,5,FALSE))</f>
        <v/>
      </c>
      <c r="E6296" s="79"/>
      <c r="F6296" s="110" t="str">
        <f>IF(I6296="","",VLOOKUP(I6296,[1]PROJECTES!$C$14:$G$5000,2,FALSE))</f>
        <v/>
      </c>
      <c r="G6296" s="112" t="str">
        <f>IF(E6296="","",VLOOKUP(E6296,[1]PROJECTES!$C$14:$G$5000,4,FALSE))</f>
        <v/>
      </c>
      <c r="H6296" s="95"/>
      <c r="I6296" s="113" t="str">
        <f>IF(H6296="","",VLOOKUP(H6296,BD!B$2:C$16,2,FALSE))</f>
        <v/>
      </c>
      <c r="J6296" s="114"/>
      <c r="K6296" s="115" t="str">
        <f t="shared" si="310"/>
        <v/>
      </c>
      <c r="L6296" s="116" t="str">
        <f t="shared" ca="1" si="311"/>
        <v>-</v>
      </c>
      <c r="M6296" s="111" t="str">
        <f>IF(E6296="","",VLOOKUP(E6296,[1]PROJECTES!$C$14:$Z$5000,21,FALSE))</f>
        <v/>
      </c>
      <c r="N6296" s="117"/>
      <c r="O6296" s="118" t="s">
        <v>222</v>
      </c>
      <c r="P6296" s="119"/>
      <c r="Q6296" s="84"/>
      <c r="R6296" s="125"/>
      <c r="S6296" s="165"/>
      <c r="T6296" s="167"/>
    </row>
    <row r="6297" spans="1:20" s="121" customFormat="1" ht="20.100000000000001" customHeight="1" x14ac:dyDescent="0.3">
      <c r="A6297" s="80"/>
      <c r="B6297" s="110" t="str">
        <f>IF(E6297="","",VLOOKUP(E6297,[1]PROJECTES!$C$14:$G$5000,2,FALSE))</f>
        <v/>
      </c>
      <c r="C6297" s="80"/>
      <c r="D6297" s="283" t="str">
        <f>IF(E6297="","",VLOOKUP(E6297,[1]PROJECTES!$C$14:$G$5000,5,FALSE))</f>
        <v/>
      </c>
      <c r="E6297" s="79"/>
      <c r="F6297" s="110" t="str">
        <f>IF(I6297="","",VLOOKUP(I6297,[1]PROJECTES!$C$14:$G$5000,2,FALSE))</f>
        <v/>
      </c>
      <c r="G6297" s="112" t="str">
        <f>IF(E6297="","",VLOOKUP(E6297,[1]PROJECTES!$C$14:$G$5000,4,FALSE))</f>
        <v/>
      </c>
      <c r="H6297" s="95"/>
      <c r="I6297" s="113" t="str">
        <f>IF(H6297="","",VLOOKUP(H6297,BD!B$2:C$16,2,FALSE))</f>
        <v/>
      </c>
      <c r="J6297" s="114"/>
      <c r="K6297" s="115" t="str">
        <f t="shared" si="310"/>
        <v/>
      </c>
      <c r="L6297" s="116" t="str">
        <f t="shared" ca="1" si="311"/>
        <v>-</v>
      </c>
      <c r="M6297" s="111" t="str">
        <f>IF(E6297="","",VLOOKUP(E6297,[1]PROJECTES!$C$14:$Z$5000,21,FALSE))</f>
        <v/>
      </c>
      <c r="N6297" s="117"/>
      <c r="O6297" s="118" t="s">
        <v>222</v>
      </c>
      <c r="P6297" s="119"/>
      <c r="Q6297" s="84"/>
      <c r="R6297" s="125"/>
      <c r="S6297" s="165"/>
      <c r="T6297" s="167"/>
    </row>
    <row r="6298" spans="1:20" s="121" customFormat="1" ht="20.100000000000001" customHeight="1" x14ac:dyDescent="0.3">
      <c r="A6298" s="80"/>
      <c r="B6298" s="110" t="str">
        <f>IF(E6298="","",VLOOKUP(E6298,[1]PROJECTES!$C$14:$G$5000,2,FALSE))</f>
        <v/>
      </c>
      <c r="C6298" s="80"/>
      <c r="D6298" s="283" t="str">
        <f>IF(E6298="","",VLOOKUP(E6298,[1]PROJECTES!$C$14:$G$5000,5,FALSE))</f>
        <v/>
      </c>
      <c r="E6298" s="79"/>
      <c r="F6298" s="110" t="str">
        <f>IF(I6298="","",VLOOKUP(I6298,[1]PROJECTES!$C$14:$G$5000,2,FALSE))</f>
        <v/>
      </c>
      <c r="G6298" s="112" t="str">
        <f>IF(E6298="","",VLOOKUP(E6298,[1]PROJECTES!$C$14:$G$5000,4,FALSE))</f>
        <v/>
      </c>
      <c r="H6298" s="95"/>
      <c r="I6298" s="113" t="str">
        <f>IF(H6298="","",VLOOKUP(H6298,BD!B$2:C$16,2,FALSE))</f>
        <v/>
      </c>
      <c r="J6298" s="114"/>
      <c r="K6298" s="115" t="str">
        <f t="shared" si="310"/>
        <v/>
      </c>
      <c r="L6298" s="116" t="str">
        <f t="shared" ca="1" si="311"/>
        <v>-</v>
      </c>
      <c r="M6298" s="111" t="str">
        <f>IF(E6298="","",VLOOKUP(E6298,[1]PROJECTES!$C$14:$Z$5000,21,FALSE))</f>
        <v/>
      </c>
      <c r="N6298" s="117"/>
      <c r="O6298" s="118" t="s">
        <v>222</v>
      </c>
      <c r="P6298" s="119"/>
      <c r="Q6298" s="84"/>
      <c r="R6298" s="125"/>
      <c r="S6298" s="165"/>
      <c r="T6298" s="167"/>
    </row>
    <row r="6299" spans="1:20" s="121" customFormat="1" ht="20.100000000000001" customHeight="1" x14ac:dyDescent="0.3">
      <c r="A6299" s="80"/>
      <c r="B6299" s="110" t="str">
        <f>IF(E6299="","",VLOOKUP(E6299,[1]PROJECTES!$C$14:$G$5000,2,FALSE))</f>
        <v/>
      </c>
      <c r="C6299" s="80"/>
      <c r="D6299" s="283" t="str">
        <f>IF(E6299="","",VLOOKUP(E6299,[1]PROJECTES!$C$14:$G$5000,5,FALSE))</f>
        <v/>
      </c>
      <c r="E6299" s="79"/>
      <c r="F6299" s="110" t="str">
        <f>IF(I6299="","",VLOOKUP(I6299,[1]PROJECTES!$C$14:$G$5000,2,FALSE))</f>
        <v/>
      </c>
      <c r="G6299" s="112" t="str">
        <f>IF(E6299="","",VLOOKUP(E6299,[1]PROJECTES!$C$14:$G$5000,4,FALSE))</f>
        <v/>
      </c>
      <c r="H6299" s="95"/>
      <c r="I6299" s="113" t="str">
        <f>IF(H6299="","",VLOOKUP(H6299,BD!B$2:C$16,2,FALSE))</f>
        <v/>
      </c>
      <c r="J6299" s="114"/>
      <c r="K6299" s="115" t="str">
        <f t="shared" si="310"/>
        <v/>
      </c>
      <c r="L6299" s="116" t="str">
        <f t="shared" ca="1" si="311"/>
        <v>-</v>
      </c>
      <c r="M6299" s="111" t="str">
        <f>IF(E6299="","",VLOOKUP(E6299,[1]PROJECTES!$C$14:$Z$5000,21,FALSE))</f>
        <v/>
      </c>
      <c r="N6299" s="117"/>
      <c r="O6299" s="118" t="s">
        <v>222</v>
      </c>
      <c r="P6299" s="119"/>
      <c r="Q6299" s="84"/>
      <c r="R6299" s="125"/>
      <c r="S6299" s="165"/>
      <c r="T6299" s="167"/>
    </row>
    <row r="6300" spans="1:20" s="121" customFormat="1" ht="20.100000000000001" customHeight="1" x14ac:dyDescent="0.3">
      <c r="A6300" s="80"/>
      <c r="B6300" s="110" t="str">
        <f>IF(E6300="","",VLOOKUP(E6300,[1]PROJECTES!$C$14:$G$5000,2,FALSE))</f>
        <v/>
      </c>
      <c r="C6300" s="80"/>
      <c r="D6300" s="283" t="str">
        <f>IF(E6300="","",VLOOKUP(E6300,[1]PROJECTES!$C$14:$G$5000,5,FALSE))</f>
        <v/>
      </c>
      <c r="E6300" s="79"/>
      <c r="F6300" s="110" t="str">
        <f>IF(I6300="","",VLOOKUP(I6300,[1]PROJECTES!$C$14:$G$5000,2,FALSE))</f>
        <v/>
      </c>
      <c r="G6300" s="112" t="str">
        <f>IF(E6300="","",VLOOKUP(E6300,[1]PROJECTES!$C$14:$G$5000,4,FALSE))</f>
        <v/>
      </c>
      <c r="H6300" s="95"/>
      <c r="I6300" s="113" t="str">
        <f>IF(H6300="","",VLOOKUP(H6300,BD!B$2:C$16,2,FALSE))</f>
        <v/>
      </c>
      <c r="J6300" s="114"/>
      <c r="K6300" s="115" t="str">
        <f t="shared" si="310"/>
        <v/>
      </c>
      <c r="L6300" s="116" t="str">
        <f t="shared" ca="1" si="311"/>
        <v>-</v>
      </c>
      <c r="M6300" s="111" t="str">
        <f>IF(E6300="","",VLOOKUP(E6300,[1]PROJECTES!$C$14:$Z$5000,21,FALSE))</f>
        <v/>
      </c>
      <c r="N6300" s="117"/>
      <c r="O6300" s="118" t="s">
        <v>222</v>
      </c>
      <c r="P6300" s="119"/>
      <c r="Q6300" s="84"/>
      <c r="R6300" s="125"/>
      <c r="S6300" s="165"/>
      <c r="T6300" s="167"/>
    </row>
    <row r="6301" spans="1:20" s="121" customFormat="1" ht="20.100000000000001" customHeight="1" x14ac:dyDescent="0.3">
      <c r="A6301" s="80"/>
      <c r="B6301" s="110" t="str">
        <f>IF(E6301="","",VLOOKUP(E6301,[1]PROJECTES!$C$14:$G$5000,2,FALSE))</f>
        <v/>
      </c>
      <c r="C6301" s="80"/>
      <c r="D6301" s="283" t="str">
        <f>IF(E6301="","",VLOOKUP(E6301,[1]PROJECTES!$C$14:$G$5000,5,FALSE))</f>
        <v/>
      </c>
      <c r="E6301" s="79"/>
      <c r="F6301" s="110" t="str">
        <f>IF(I6301="","",VLOOKUP(I6301,[1]PROJECTES!$C$14:$G$5000,2,FALSE))</f>
        <v/>
      </c>
      <c r="G6301" s="112" t="str">
        <f>IF(E6301="","",VLOOKUP(E6301,[1]PROJECTES!$C$14:$G$5000,4,FALSE))</f>
        <v/>
      </c>
      <c r="H6301" s="95"/>
      <c r="I6301" s="113" t="str">
        <f>IF(H6301="","",VLOOKUP(H6301,BD!B$2:C$16,2,FALSE))</f>
        <v/>
      </c>
      <c r="J6301" s="114"/>
      <c r="K6301" s="115" t="str">
        <f t="shared" si="310"/>
        <v/>
      </c>
      <c r="L6301" s="116" t="str">
        <f t="shared" ca="1" si="311"/>
        <v>-</v>
      </c>
      <c r="M6301" s="111" t="str">
        <f>IF(E6301="","",VLOOKUP(E6301,[1]PROJECTES!$C$14:$Z$5000,21,FALSE))</f>
        <v/>
      </c>
      <c r="N6301" s="117"/>
      <c r="O6301" s="118" t="s">
        <v>222</v>
      </c>
      <c r="P6301" s="119"/>
      <c r="Q6301" s="84"/>
      <c r="R6301" s="125"/>
      <c r="S6301" s="165"/>
      <c r="T6301" s="167"/>
    </row>
    <row r="6302" spans="1:20" s="121" customFormat="1" ht="20.100000000000001" customHeight="1" x14ac:dyDescent="0.3">
      <c r="A6302" s="80"/>
      <c r="B6302" s="110" t="str">
        <f>IF(E6302="","",VLOOKUP(E6302,[1]PROJECTES!$C$14:$G$5000,2,FALSE))</f>
        <v/>
      </c>
      <c r="C6302" s="80"/>
      <c r="D6302" s="283" t="str">
        <f>IF(E6302="","",VLOOKUP(E6302,[1]PROJECTES!$C$14:$G$5000,5,FALSE))</f>
        <v/>
      </c>
      <c r="E6302" s="79"/>
      <c r="F6302" s="110" t="str">
        <f>IF(I6302="","",VLOOKUP(I6302,[1]PROJECTES!$C$14:$G$5000,2,FALSE))</f>
        <v/>
      </c>
      <c r="G6302" s="112" t="str">
        <f>IF(E6302="","",VLOOKUP(E6302,[1]PROJECTES!$C$14:$G$5000,4,FALSE))</f>
        <v/>
      </c>
      <c r="H6302" s="95"/>
      <c r="I6302" s="113" t="str">
        <f>IF(H6302="","",VLOOKUP(H6302,BD!B$2:C$16,2,FALSE))</f>
        <v/>
      </c>
      <c r="J6302" s="114"/>
      <c r="K6302" s="115" t="str">
        <f t="shared" si="310"/>
        <v/>
      </c>
      <c r="L6302" s="116" t="str">
        <f t="shared" ca="1" si="311"/>
        <v>-</v>
      </c>
      <c r="M6302" s="111" t="str">
        <f>IF(E6302="","",VLOOKUP(E6302,[1]PROJECTES!$C$14:$Z$5000,21,FALSE))</f>
        <v/>
      </c>
      <c r="N6302" s="117"/>
      <c r="O6302" s="118" t="s">
        <v>222</v>
      </c>
      <c r="P6302" s="119"/>
      <c r="Q6302" s="84"/>
      <c r="R6302" s="125"/>
      <c r="S6302" s="165"/>
      <c r="T6302" s="167"/>
    </row>
    <row r="6303" spans="1:20" s="121" customFormat="1" ht="20.100000000000001" customHeight="1" x14ac:dyDescent="0.3">
      <c r="A6303" s="80"/>
      <c r="B6303" s="110" t="str">
        <f>IF(E6303="","",VLOOKUP(E6303,[1]PROJECTES!$C$14:$G$5000,2,FALSE))</f>
        <v/>
      </c>
      <c r="C6303" s="80"/>
      <c r="D6303" s="283" t="str">
        <f>IF(E6303="","",VLOOKUP(E6303,[1]PROJECTES!$C$14:$G$5000,5,FALSE))</f>
        <v/>
      </c>
      <c r="E6303" s="79"/>
      <c r="F6303" s="110" t="str">
        <f>IF(I6303="","",VLOOKUP(I6303,[1]PROJECTES!$C$14:$G$5000,2,FALSE))</f>
        <v/>
      </c>
      <c r="G6303" s="112" t="str">
        <f>IF(E6303="","",VLOOKUP(E6303,[1]PROJECTES!$C$14:$G$5000,4,FALSE))</f>
        <v/>
      </c>
      <c r="H6303" s="95"/>
      <c r="I6303" s="113" t="str">
        <f>IF(H6303="","",VLOOKUP(H6303,BD!B$2:C$16,2,FALSE))</f>
        <v/>
      </c>
      <c r="J6303" s="114"/>
      <c r="K6303" s="115" t="str">
        <f t="shared" si="310"/>
        <v/>
      </c>
      <c r="L6303" s="116" t="str">
        <f t="shared" ca="1" si="311"/>
        <v>-</v>
      </c>
      <c r="M6303" s="111" t="str">
        <f>IF(E6303="","",VLOOKUP(E6303,[1]PROJECTES!$C$14:$Z$5000,21,FALSE))</f>
        <v/>
      </c>
      <c r="N6303" s="117"/>
      <c r="O6303" s="118" t="s">
        <v>222</v>
      </c>
      <c r="P6303" s="119"/>
      <c r="Q6303" s="84"/>
      <c r="R6303" s="125"/>
      <c r="S6303" s="165"/>
      <c r="T6303" s="167"/>
    </row>
    <row r="6304" spans="1:20" s="121" customFormat="1" ht="20.100000000000001" customHeight="1" x14ac:dyDescent="0.3">
      <c r="A6304" s="80"/>
      <c r="B6304" s="110" t="str">
        <f>IF(E6304="","",VLOOKUP(E6304,[1]PROJECTES!$C$14:$G$5000,2,FALSE))</f>
        <v/>
      </c>
      <c r="C6304" s="80"/>
      <c r="D6304" s="283" t="str">
        <f>IF(E6304="","",VLOOKUP(E6304,[1]PROJECTES!$C$14:$G$5000,5,FALSE))</f>
        <v/>
      </c>
      <c r="E6304" s="79"/>
      <c r="F6304" s="110" t="str">
        <f>IF(I6304="","",VLOOKUP(I6304,[1]PROJECTES!$C$14:$G$5000,2,FALSE))</f>
        <v/>
      </c>
      <c r="G6304" s="112" t="str">
        <f>IF(E6304="","",VLOOKUP(E6304,[1]PROJECTES!$C$14:$G$5000,4,FALSE))</f>
        <v/>
      </c>
      <c r="H6304" s="95"/>
      <c r="I6304" s="113" t="str">
        <f>IF(H6304="","",VLOOKUP(H6304,BD!B$2:C$16,2,FALSE))</f>
        <v/>
      </c>
      <c r="J6304" s="114"/>
      <c r="K6304" s="115" t="str">
        <f t="shared" si="310"/>
        <v/>
      </c>
      <c r="L6304" s="116" t="str">
        <f t="shared" ca="1" si="311"/>
        <v>-</v>
      </c>
      <c r="M6304" s="111" t="str">
        <f>IF(E6304="","",VLOOKUP(E6304,[1]PROJECTES!$C$14:$Z$5000,21,FALSE))</f>
        <v/>
      </c>
      <c r="N6304" s="117"/>
      <c r="O6304" s="118" t="s">
        <v>222</v>
      </c>
      <c r="P6304" s="119"/>
      <c r="Q6304" s="84"/>
      <c r="R6304" s="125"/>
      <c r="S6304" s="165"/>
      <c r="T6304" s="167"/>
    </row>
    <row r="6305" spans="1:20" s="121" customFormat="1" ht="20.100000000000001" customHeight="1" x14ac:dyDescent="0.3">
      <c r="A6305" s="80"/>
      <c r="B6305" s="110" t="str">
        <f>IF(E6305="","",VLOOKUP(E6305,[1]PROJECTES!$C$14:$G$5000,2,FALSE))</f>
        <v/>
      </c>
      <c r="C6305" s="80"/>
      <c r="D6305" s="283" t="str">
        <f>IF(E6305="","",VLOOKUP(E6305,[1]PROJECTES!$C$14:$G$5000,5,FALSE))</f>
        <v/>
      </c>
      <c r="E6305" s="79"/>
      <c r="F6305" s="110" t="str">
        <f>IF(I6305="","",VLOOKUP(I6305,[1]PROJECTES!$C$14:$G$5000,2,FALSE))</f>
        <v/>
      </c>
      <c r="G6305" s="112" t="str">
        <f>IF(E6305="","",VLOOKUP(E6305,[1]PROJECTES!$C$14:$G$5000,4,FALSE))</f>
        <v/>
      </c>
      <c r="H6305" s="95"/>
      <c r="I6305" s="113" t="str">
        <f>IF(H6305="","",VLOOKUP(H6305,BD!B$2:C$16,2,FALSE))</f>
        <v/>
      </c>
      <c r="J6305" s="114"/>
      <c r="K6305" s="115" t="str">
        <f t="shared" si="310"/>
        <v/>
      </c>
      <c r="L6305" s="116" t="str">
        <f t="shared" ca="1" si="311"/>
        <v>-</v>
      </c>
      <c r="M6305" s="111" t="str">
        <f>IF(E6305="","",VLOOKUP(E6305,[1]PROJECTES!$C$14:$Z$5000,21,FALSE))</f>
        <v/>
      </c>
      <c r="N6305" s="117"/>
      <c r="O6305" s="118" t="s">
        <v>222</v>
      </c>
      <c r="P6305" s="119"/>
      <c r="Q6305" s="84"/>
      <c r="R6305" s="125"/>
      <c r="S6305" s="165"/>
      <c r="T6305" s="167"/>
    </row>
    <row r="6306" spans="1:20" s="121" customFormat="1" ht="20.100000000000001" customHeight="1" x14ac:dyDescent="0.3">
      <c r="A6306" s="80"/>
      <c r="B6306" s="110" t="str">
        <f>IF(E6306="","",VLOOKUP(E6306,[1]PROJECTES!$C$14:$G$5000,2,FALSE))</f>
        <v/>
      </c>
      <c r="C6306" s="80"/>
      <c r="D6306" s="283" t="str">
        <f>IF(E6306="","",VLOOKUP(E6306,[1]PROJECTES!$C$14:$G$5000,5,FALSE))</f>
        <v/>
      </c>
      <c r="E6306" s="79"/>
      <c r="F6306" s="110" t="str">
        <f>IF(I6306="","",VLOOKUP(I6306,[1]PROJECTES!$C$14:$G$5000,2,FALSE))</f>
        <v/>
      </c>
      <c r="G6306" s="112" t="str">
        <f>IF(E6306="","",VLOOKUP(E6306,[1]PROJECTES!$C$14:$G$5000,4,FALSE))</f>
        <v/>
      </c>
      <c r="H6306" s="95"/>
      <c r="I6306" s="113" t="str">
        <f>IF(H6306="","",VLOOKUP(H6306,BD!B$2:C$16,2,FALSE))</f>
        <v/>
      </c>
      <c r="J6306" s="114"/>
      <c r="K6306" s="115" t="str">
        <f t="shared" si="310"/>
        <v/>
      </c>
      <c r="L6306" s="116" t="str">
        <f t="shared" ca="1" si="311"/>
        <v>-</v>
      </c>
      <c r="M6306" s="111" t="str">
        <f>IF(E6306="","",VLOOKUP(E6306,[1]PROJECTES!$C$14:$Z$5000,21,FALSE))</f>
        <v/>
      </c>
      <c r="N6306" s="117"/>
      <c r="O6306" s="118" t="s">
        <v>222</v>
      </c>
      <c r="P6306" s="119"/>
      <c r="Q6306" s="84"/>
      <c r="R6306" s="125"/>
      <c r="S6306" s="165"/>
      <c r="T6306" s="167"/>
    </row>
    <row r="6307" spans="1:20" s="121" customFormat="1" ht="20.100000000000001" customHeight="1" x14ac:dyDescent="0.3">
      <c r="A6307" s="80"/>
      <c r="B6307" s="110" t="str">
        <f>IF(E6307="","",VLOOKUP(E6307,[1]PROJECTES!$C$14:$G$5000,2,FALSE))</f>
        <v/>
      </c>
      <c r="C6307" s="80"/>
      <c r="D6307" s="283" t="str">
        <f>IF(E6307="","",VLOOKUP(E6307,[1]PROJECTES!$C$14:$G$5000,5,FALSE))</f>
        <v/>
      </c>
      <c r="E6307" s="79"/>
      <c r="F6307" s="110" t="str">
        <f>IF(I6307="","",VLOOKUP(I6307,[1]PROJECTES!$C$14:$G$5000,2,FALSE))</f>
        <v/>
      </c>
      <c r="G6307" s="112" t="str">
        <f>IF(E6307="","",VLOOKUP(E6307,[1]PROJECTES!$C$14:$G$5000,4,FALSE))</f>
        <v/>
      </c>
      <c r="H6307" s="95"/>
      <c r="I6307" s="113" t="str">
        <f>IF(H6307="","",VLOOKUP(H6307,BD!B$2:C$16,2,FALSE))</f>
        <v/>
      </c>
      <c r="J6307" s="114"/>
      <c r="K6307" s="115" t="str">
        <f t="shared" si="310"/>
        <v/>
      </c>
      <c r="L6307" s="116" t="str">
        <f t="shared" ca="1" si="311"/>
        <v>-</v>
      </c>
      <c r="M6307" s="111" t="str">
        <f>IF(E6307="","",VLOOKUP(E6307,[1]PROJECTES!$C$14:$Z$5000,21,FALSE))</f>
        <v/>
      </c>
      <c r="N6307" s="117"/>
      <c r="O6307" s="118" t="s">
        <v>222</v>
      </c>
      <c r="P6307" s="119"/>
      <c r="Q6307" s="84"/>
      <c r="R6307" s="125"/>
      <c r="S6307" s="165"/>
      <c r="T6307" s="167"/>
    </row>
    <row r="6308" spans="1:20" s="121" customFormat="1" ht="20.100000000000001" customHeight="1" x14ac:dyDescent="0.3">
      <c r="A6308" s="80"/>
      <c r="B6308" s="110" t="str">
        <f>IF(E6308="","",VLOOKUP(E6308,[1]PROJECTES!$C$14:$G$5000,2,FALSE))</f>
        <v/>
      </c>
      <c r="C6308" s="80"/>
      <c r="D6308" s="283" t="str">
        <f>IF(E6308="","",VLOOKUP(E6308,[1]PROJECTES!$C$14:$G$5000,5,FALSE))</f>
        <v/>
      </c>
      <c r="E6308" s="79"/>
      <c r="F6308" s="110" t="str">
        <f>IF(I6308="","",VLOOKUP(I6308,[1]PROJECTES!$C$14:$G$5000,2,FALSE))</f>
        <v/>
      </c>
      <c r="G6308" s="112" t="str">
        <f>IF(E6308="","",VLOOKUP(E6308,[1]PROJECTES!$C$14:$G$5000,4,FALSE))</f>
        <v/>
      </c>
      <c r="H6308" s="95"/>
      <c r="I6308" s="113" t="str">
        <f>IF(H6308="","",VLOOKUP(H6308,BD!B$2:C$16,2,FALSE))</f>
        <v/>
      </c>
      <c r="J6308" s="114"/>
      <c r="K6308" s="115" t="str">
        <f t="shared" si="310"/>
        <v/>
      </c>
      <c r="L6308" s="116" t="str">
        <f t="shared" ca="1" si="311"/>
        <v>-</v>
      </c>
      <c r="M6308" s="111" t="str">
        <f>IF(E6308="","",VLOOKUP(E6308,[1]PROJECTES!$C$14:$Z$5000,21,FALSE))</f>
        <v/>
      </c>
      <c r="N6308" s="117"/>
      <c r="O6308" s="118" t="s">
        <v>222</v>
      </c>
      <c r="P6308" s="119"/>
      <c r="Q6308" s="84"/>
      <c r="R6308" s="251"/>
      <c r="S6308" s="165"/>
      <c r="T6308" s="167"/>
    </row>
    <row r="6309" spans="1:20" s="121" customFormat="1" ht="20.100000000000001" customHeight="1" x14ac:dyDescent="0.3">
      <c r="A6309" s="80"/>
      <c r="B6309" s="110" t="str">
        <f>IF(E6309="","",VLOOKUP(E6309,[1]PROJECTES!$C$14:$G$5000,2,FALSE))</f>
        <v/>
      </c>
      <c r="C6309" s="80"/>
      <c r="D6309" s="283" t="str">
        <f>IF(E6309="","",VLOOKUP(E6309,[1]PROJECTES!$C$14:$G$5000,5,FALSE))</f>
        <v/>
      </c>
      <c r="E6309" s="79"/>
      <c r="F6309" s="110" t="str">
        <f>IF(I6309="","",VLOOKUP(I6309,[1]PROJECTES!$C$14:$G$5000,2,FALSE))</f>
        <v/>
      </c>
      <c r="G6309" s="112" t="str">
        <f>IF(E6309="","",VLOOKUP(E6309,[1]PROJECTES!$C$14:$G$5000,4,FALSE))</f>
        <v/>
      </c>
      <c r="H6309" s="95"/>
      <c r="I6309" s="113" t="str">
        <f>IF(H6309="","",VLOOKUP(H6309,BD!B$2:C$16,2,FALSE))</f>
        <v/>
      </c>
      <c r="J6309" s="114"/>
      <c r="K6309" s="115" t="str">
        <f t="shared" si="310"/>
        <v/>
      </c>
      <c r="L6309" s="116" t="str">
        <f t="shared" ca="1" si="311"/>
        <v>-</v>
      </c>
      <c r="M6309" s="111" t="str">
        <f>IF(E6309="","",VLOOKUP(E6309,[1]PROJECTES!$C$14:$Z$5000,21,FALSE))</f>
        <v/>
      </c>
      <c r="N6309" s="117"/>
      <c r="O6309" s="118" t="s">
        <v>222</v>
      </c>
      <c r="P6309" s="119"/>
      <c r="Q6309" s="84"/>
      <c r="R6309" s="125"/>
      <c r="S6309" s="165"/>
      <c r="T6309" s="167"/>
    </row>
    <row r="6310" spans="1:20" s="121" customFormat="1" ht="20.100000000000001" customHeight="1" x14ac:dyDescent="0.3">
      <c r="A6310" s="80"/>
      <c r="B6310" s="110" t="str">
        <f>IF(E6310="","",VLOOKUP(E6310,[1]PROJECTES!$C$14:$G$5000,2,FALSE))</f>
        <v/>
      </c>
      <c r="C6310" s="80"/>
      <c r="D6310" s="283" t="str">
        <f>IF(E6310="","",VLOOKUP(E6310,[1]PROJECTES!$C$14:$G$5000,5,FALSE))</f>
        <v/>
      </c>
      <c r="E6310" s="79"/>
      <c r="F6310" s="110" t="str">
        <f>IF(I6310="","",VLOOKUP(I6310,[1]PROJECTES!$C$14:$G$5000,2,FALSE))</f>
        <v/>
      </c>
      <c r="G6310" s="112" t="str">
        <f>IF(E6310="","",VLOOKUP(E6310,[1]PROJECTES!$C$14:$G$5000,4,FALSE))</f>
        <v/>
      </c>
      <c r="H6310" s="95"/>
      <c r="I6310" s="113" t="str">
        <f>IF(H6310="","",VLOOKUP(H6310,BD!B$2:C$16,2,FALSE))</f>
        <v/>
      </c>
      <c r="J6310" s="114"/>
      <c r="K6310" s="115" t="str">
        <f t="shared" si="310"/>
        <v/>
      </c>
      <c r="L6310" s="116" t="str">
        <f t="shared" ca="1" si="311"/>
        <v>-</v>
      </c>
      <c r="M6310" s="111" t="str">
        <f>IF(E6310="","",VLOOKUP(E6310,[1]PROJECTES!$C$14:$Z$5000,21,FALSE))</f>
        <v/>
      </c>
      <c r="N6310" s="117"/>
      <c r="O6310" s="118" t="s">
        <v>222</v>
      </c>
      <c r="P6310" s="119"/>
      <c r="Q6310" s="84"/>
      <c r="R6310" s="125"/>
      <c r="S6310" s="165"/>
      <c r="T6310" s="167"/>
    </row>
    <row r="6311" spans="1:20" s="121" customFormat="1" ht="20.100000000000001" customHeight="1" x14ac:dyDescent="0.3">
      <c r="A6311" s="80"/>
      <c r="B6311" s="110" t="str">
        <f>IF(E6311="","",VLOOKUP(E6311,[1]PROJECTES!$C$14:$G$5000,2,FALSE))</f>
        <v/>
      </c>
      <c r="C6311" s="80"/>
      <c r="D6311" s="283" t="str">
        <f>IF(E6311="","",VLOOKUP(E6311,[1]PROJECTES!$C$14:$G$5000,5,FALSE))</f>
        <v/>
      </c>
      <c r="E6311" s="79"/>
      <c r="F6311" s="110" t="str">
        <f>IF(I6311="","",VLOOKUP(I6311,[1]PROJECTES!$C$14:$G$5000,2,FALSE))</f>
        <v/>
      </c>
      <c r="G6311" s="112" t="str">
        <f>IF(E6311="","",VLOOKUP(E6311,[1]PROJECTES!$C$14:$G$5000,4,FALSE))</f>
        <v/>
      </c>
      <c r="H6311" s="95"/>
      <c r="I6311" s="113" t="str">
        <f>IF(H6311="","",VLOOKUP(H6311,BD!B$2:C$16,2,FALSE))</f>
        <v/>
      </c>
      <c r="J6311" s="114"/>
      <c r="K6311" s="115" t="str">
        <f t="shared" si="310"/>
        <v/>
      </c>
      <c r="L6311" s="116" t="str">
        <f t="shared" ca="1" si="311"/>
        <v>-</v>
      </c>
      <c r="M6311" s="111" t="str">
        <f>IF(E6311="","",VLOOKUP(E6311,[1]PROJECTES!$C$14:$Z$5000,21,FALSE))</f>
        <v/>
      </c>
      <c r="N6311" s="117"/>
      <c r="O6311" s="118" t="s">
        <v>222</v>
      </c>
      <c r="P6311" s="119"/>
      <c r="Q6311" s="84"/>
      <c r="R6311" s="125"/>
      <c r="S6311" s="165"/>
      <c r="T6311" s="167"/>
    </row>
    <row r="6312" spans="1:20" s="121" customFormat="1" ht="20.100000000000001" customHeight="1" x14ac:dyDescent="0.3">
      <c r="A6312" s="80"/>
      <c r="B6312" s="110" t="str">
        <f>IF(E6312="","",VLOOKUP(E6312,[1]PROJECTES!$C$14:$G$5000,2,FALSE))</f>
        <v/>
      </c>
      <c r="C6312" s="80"/>
      <c r="D6312" s="283" t="str">
        <f>IF(E6312="","",VLOOKUP(E6312,[1]PROJECTES!$C$14:$G$5000,5,FALSE))</f>
        <v/>
      </c>
      <c r="E6312" s="79"/>
      <c r="F6312" s="110" t="str">
        <f>IF(I6312="","",VLOOKUP(I6312,[1]PROJECTES!$C$14:$G$5000,2,FALSE))</f>
        <v/>
      </c>
      <c r="G6312" s="112" t="str">
        <f>IF(E6312="","",VLOOKUP(E6312,[1]PROJECTES!$C$14:$G$5000,4,FALSE))</f>
        <v/>
      </c>
      <c r="H6312" s="95"/>
      <c r="I6312" s="113" t="str">
        <f>IF(H6312="","",VLOOKUP(H6312,BD!B$2:C$16,2,FALSE))</f>
        <v/>
      </c>
      <c r="J6312" s="114"/>
      <c r="K6312" s="115" t="str">
        <f t="shared" si="310"/>
        <v/>
      </c>
      <c r="L6312" s="116" t="str">
        <f t="shared" ca="1" si="311"/>
        <v>-</v>
      </c>
      <c r="M6312" s="111" t="str">
        <f>IF(E6312="","",VLOOKUP(E6312,[1]PROJECTES!$C$14:$Z$5000,21,FALSE))</f>
        <v/>
      </c>
      <c r="N6312" s="117"/>
      <c r="O6312" s="118" t="s">
        <v>222</v>
      </c>
      <c r="P6312" s="119"/>
      <c r="Q6312" s="84"/>
      <c r="R6312" s="125"/>
      <c r="S6312" s="165"/>
      <c r="T6312" s="167"/>
    </row>
    <row r="6313" spans="1:20" s="121" customFormat="1" ht="20.100000000000001" customHeight="1" x14ac:dyDescent="0.3">
      <c r="A6313" s="80"/>
      <c r="B6313" s="110" t="str">
        <f>IF(E6313="","",VLOOKUP(E6313,[1]PROJECTES!$C$14:$G$5000,2,FALSE))</f>
        <v/>
      </c>
      <c r="C6313" s="80"/>
      <c r="D6313" s="283" t="str">
        <f>IF(E6313="","",VLOOKUP(E6313,[1]PROJECTES!$C$14:$G$5000,5,FALSE))</f>
        <v/>
      </c>
      <c r="E6313" s="79"/>
      <c r="F6313" s="110" t="str">
        <f>IF(I6313="","",VLOOKUP(I6313,[1]PROJECTES!$C$14:$G$5000,2,FALSE))</f>
        <v/>
      </c>
      <c r="G6313" s="112" t="str">
        <f>IF(E6313="","",VLOOKUP(E6313,[1]PROJECTES!$C$14:$G$5000,4,FALSE))</f>
        <v/>
      </c>
      <c r="H6313" s="95"/>
      <c r="I6313" s="113" t="str">
        <f>IF(H6313="","",VLOOKUP(H6313,BD!B$2:C$16,2,FALSE))</f>
        <v/>
      </c>
      <c r="J6313" s="114"/>
      <c r="K6313" s="115" t="str">
        <f t="shared" si="310"/>
        <v/>
      </c>
      <c r="L6313" s="116" t="str">
        <f t="shared" ca="1" si="311"/>
        <v>-</v>
      </c>
      <c r="M6313" s="111" t="str">
        <f>IF(E6313="","",VLOOKUP(E6313,[1]PROJECTES!$C$14:$Z$5000,21,FALSE))</f>
        <v/>
      </c>
      <c r="N6313" s="117"/>
      <c r="O6313" s="118" t="s">
        <v>222</v>
      </c>
      <c r="P6313" s="119"/>
      <c r="Q6313" s="84"/>
      <c r="R6313" s="125"/>
      <c r="S6313" s="165"/>
      <c r="T6313" s="167"/>
    </row>
    <row r="6314" spans="1:20" s="121" customFormat="1" ht="20.100000000000001" customHeight="1" x14ac:dyDescent="0.3">
      <c r="A6314" s="80"/>
      <c r="B6314" s="110" t="str">
        <f>IF(E6314="","",VLOOKUP(E6314,[1]PROJECTES!$C$14:$G$5000,2,FALSE))</f>
        <v/>
      </c>
      <c r="C6314" s="80"/>
      <c r="D6314" s="283" t="str">
        <f>IF(E6314="","",VLOOKUP(E6314,[1]PROJECTES!$C$14:$G$5000,5,FALSE))</f>
        <v/>
      </c>
      <c r="E6314" s="79"/>
      <c r="F6314" s="110" t="str">
        <f>IF(I6314="","",VLOOKUP(I6314,[1]PROJECTES!$C$14:$G$5000,2,FALSE))</f>
        <v/>
      </c>
      <c r="G6314" s="112" t="str">
        <f>IF(E6314="","",VLOOKUP(E6314,[1]PROJECTES!$C$14:$G$5000,4,FALSE))</f>
        <v/>
      </c>
      <c r="H6314" s="95"/>
      <c r="I6314" s="113" t="str">
        <f>IF(H6314="","",VLOOKUP(H6314,BD!B$2:C$16,2,FALSE))</f>
        <v/>
      </c>
      <c r="J6314" s="114"/>
      <c r="K6314" s="115" t="str">
        <f t="shared" si="310"/>
        <v/>
      </c>
      <c r="L6314" s="116" t="str">
        <f t="shared" ca="1" si="311"/>
        <v>-</v>
      </c>
      <c r="M6314" s="111" t="str">
        <f>IF(E6314="","",VLOOKUP(E6314,[1]PROJECTES!$C$14:$Z$5000,21,FALSE))</f>
        <v/>
      </c>
      <c r="N6314" s="117"/>
      <c r="O6314" s="118" t="s">
        <v>222</v>
      </c>
      <c r="P6314" s="119"/>
      <c r="Q6314" s="84"/>
      <c r="R6314" s="125"/>
      <c r="S6314" s="165"/>
      <c r="T6314" s="167"/>
    </row>
    <row r="6315" spans="1:20" s="121" customFormat="1" ht="20.100000000000001" customHeight="1" x14ac:dyDescent="0.3">
      <c r="A6315" s="80"/>
      <c r="B6315" s="110" t="str">
        <f>IF(E6315="","",VLOOKUP(E6315,[1]PROJECTES!$C$14:$G$5000,2,FALSE))</f>
        <v/>
      </c>
      <c r="C6315" s="80"/>
      <c r="D6315" s="283" t="str">
        <f>IF(E6315="","",VLOOKUP(E6315,[1]PROJECTES!$C$14:$G$5000,5,FALSE))</f>
        <v/>
      </c>
      <c r="E6315" s="79"/>
      <c r="F6315" s="110" t="str">
        <f>IF(I6315="","",VLOOKUP(I6315,[1]PROJECTES!$C$14:$G$5000,2,FALSE))</f>
        <v/>
      </c>
      <c r="G6315" s="112" t="str">
        <f>IF(E6315="","",VLOOKUP(E6315,[1]PROJECTES!$C$14:$G$5000,4,FALSE))</f>
        <v/>
      </c>
      <c r="H6315" s="95"/>
      <c r="I6315" s="113" t="str">
        <f>IF(H6315="","",VLOOKUP(H6315,BD!B$2:C$16,2,FALSE))</f>
        <v/>
      </c>
      <c r="J6315" s="114"/>
      <c r="K6315" s="115" t="str">
        <f t="shared" si="310"/>
        <v/>
      </c>
      <c r="L6315" s="116" t="str">
        <f t="shared" ca="1" si="311"/>
        <v>-</v>
      </c>
      <c r="M6315" s="111" t="str">
        <f>IF(E6315="","",VLOOKUP(E6315,[1]PROJECTES!$C$14:$Z$5000,21,FALSE))</f>
        <v/>
      </c>
      <c r="N6315" s="117"/>
      <c r="O6315" s="118" t="s">
        <v>222</v>
      </c>
      <c r="P6315" s="119"/>
      <c r="Q6315" s="84"/>
      <c r="R6315" s="125"/>
      <c r="S6315" s="165"/>
      <c r="T6315" s="167"/>
    </row>
    <row r="6316" spans="1:20" s="121" customFormat="1" ht="20.100000000000001" customHeight="1" x14ac:dyDescent="0.3">
      <c r="A6316" s="80"/>
      <c r="B6316" s="110" t="str">
        <f>IF(E6316="","",VLOOKUP(E6316,[1]PROJECTES!$C$14:$G$5000,2,FALSE))</f>
        <v/>
      </c>
      <c r="C6316" s="80"/>
      <c r="D6316" s="283" t="str">
        <f>IF(E6316="","",VLOOKUP(E6316,[1]PROJECTES!$C$14:$G$5000,5,FALSE))</f>
        <v/>
      </c>
      <c r="E6316" s="79"/>
      <c r="F6316" s="110" t="str">
        <f>IF(I6316="","",VLOOKUP(I6316,[1]PROJECTES!$C$14:$G$5000,2,FALSE))</f>
        <v/>
      </c>
      <c r="G6316" s="112" t="str">
        <f>IF(E6316="","",VLOOKUP(E6316,[1]PROJECTES!$C$14:$G$5000,4,FALSE))</f>
        <v/>
      </c>
      <c r="H6316" s="95"/>
      <c r="I6316" s="113" t="str">
        <f>IF(H6316="","",VLOOKUP(H6316,BD!B$2:C$16,2,FALSE))</f>
        <v/>
      </c>
      <c r="J6316" s="114"/>
      <c r="K6316" s="115" t="str">
        <f t="shared" si="310"/>
        <v/>
      </c>
      <c r="L6316" s="116" t="str">
        <f t="shared" ca="1" si="311"/>
        <v>-</v>
      </c>
      <c r="M6316" s="111" t="str">
        <f>IF(E6316="","",VLOOKUP(E6316,[1]PROJECTES!$C$14:$Z$5000,21,FALSE))</f>
        <v/>
      </c>
      <c r="N6316" s="117"/>
      <c r="O6316" s="118" t="s">
        <v>222</v>
      </c>
      <c r="P6316" s="119"/>
      <c r="Q6316" s="84"/>
      <c r="R6316" s="125"/>
      <c r="S6316" s="165"/>
      <c r="T6316" s="167"/>
    </row>
    <row r="6317" spans="1:20" s="121" customFormat="1" ht="20.100000000000001" customHeight="1" x14ac:dyDescent="0.3">
      <c r="A6317" s="80"/>
      <c r="B6317" s="110" t="str">
        <f>IF(E6317="","",VLOOKUP(E6317,[1]PROJECTES!$C$14:$G$5000,2,FALSE))</f>
        <v/>
      </c>
      <c r="C6317" s="80"/>
      <c r="D6317" s="283" t="str">
        <f>IF(E6317="","",VLOOKUP(E6317,[1]PROJECTES!$C$14:$G$5000,5,FALSE))</f>
        <v/>
      </c>
      <c r="E6317" s="79"/>
      <c r="F6317" s="110" t="str">
        <f>IF(I6317="","",VLOOKUP(I6317,[1]PROJECTES!$C$14:$G$5000,2,FALSE))</f>
        <v/>
      </c>
      <c r="G6317" s="112" t="str">
        <f>IF(E6317="","",VLOOKUP(E6317,[1]PROJECTES!$C$14:$G$5000,4,FALSE))</f>
        <v/>
      </c>
      <c r="H6317" s="95"/>
      <c r="I6317" s="113" t="str">
        <f>IF(H6317="","",VLOOKUP(H6317,BD!B$2:C$16,2,FALSE))</f>
        <v/>
      </c>
      <c r="J6317" s="114"/>
      <c r="K6317" s="115" t="str">
        <f t="shared" si="310"/>
        <v/>
      </c>
      <c r="L6317" s="116" t="str">
        <f t="shared" ca="1" si="311"/>
        <v>-</v>
      </c>
      <c r="M6317" s="111" t="str">
        <f>IF(E6317="","",VLOOKUP(E6317,[1]PROJECTES!$C$14:$Z$5000,21,FALSE))</f>
        <v/>
      </c>
      <c r="N6317" s="117"/>
      <c r="O6317" s="118" t="s">
        <v>222</v>
      </c>
      <c r="P6317" s="119"/>
      <c r="Q6317" s="84"/>
      <c r="R6317" s="125"/>
      <c r="S6317" s="165"/>
      <c r="T6317" s="167"/>
    </row>
    <row r="6318" spans="1:20" s="121" customFormat="1" ht="20.100000000000001" customHeight="1" x14ac:dyDescent="0.3">
      <c r="A6318" s="80"/>
      <c r="B6318" s="110" t="str">
        <f>IF(E6318="","",VLOOKUP(E6318,[1]PROJECTES!$C$14:$G$5000,2,FALSE))</f>
        <v/>
      </c>
      <c r="C6318" s="80"/>
      <c r="D6318" s="283" t="str">
        <f>IF(E6318="","",VLOOKUP(E6318,[1]PROJECTES!$C$14:$G$5000,5,FALSE))</f>
        <v/>
      </c>
      <c r="E6318" s="79"/>
      <c r="F6318" s="110" t="str">
        <f>IF(I6318="","",VLOOKUP(I6318,[1]PROJECTES!$C$14:$G$5000,2,FALSE))</f>
        <v/>
      </c>
      <c r="G6318" s="112" t="str">
        <f>IF(E6318="","",VLOOKUP(E6318,[1]PROJECTES!$C$14:$G$5000,4,FALSE))</f>
        <v/>
      </c>
      <c r="H6318" s="95"/>
      <c r="I6318" s="113" t="str">
        <f>IF(H6318="","",VLOOKUP(H6318,BD!B$2:C$16,2,FALSE))</f>
        <v/>
      </c>
      <c r="J6318" s="114"/>
      <c r="K6318" s="115" t="str">
        <f t="shared" si="310"/>
        <v/>
      </c>
      <c r="L6318" s="116" t="str">
        <f t="shared" ca="1" si="311"/>
        <v>-</v>
      </c>
      <c r="M6318" s="111" t="str">
        <f>IF(E6318="","",VLOOKUP(E6318,[1]PROJECTES!$C$14:$Z$5000,21,FALSE))</f>
        <v/>
      </c>
      <c r="N6318" s="117"/>
      <c r="O6318" s="118" t="s">
        <v>222</v>
      </c>
      <c r="P6318" s="119"/>
      <c r="Q6318" s="84"/>
      <c r="R6318" s="125"/>
      <c r="S6318" s="165"/>
      <c r="T6318" s="167"/>
    </row>
    <row r="6319" spans="1:20" s="121" customFormat="1" ht="20.100000000000001" customHeight="1" x14ac:dyDescent="0.3">
      <c r="A6319" s="80"/>
      <c r="B6319" s="110" t="str">
        <f>IF(E6319="","",VLOOKUP(E6319,[1]PROJECTES!$C$14:$G$5000,2,FALSE))</f>
        <v/>
      </c>
      <c r="C6319" s="80"/>
      <c r="D6319" s="283" t="str">
        <f>IF(E6319="","",VLOOKUP(E6319,[1]PROJECTES!$C$14:$G$5000,5,FALSE))</f>
        <v/>
      </c>
      <c r="E6319" s="79"/>
      <c r="F6319" s="110" t="str">
        <f>IF(I6319="","",VLOOKUP(I6319,[1]PROJECTES!$C$14:$G$5000,2,FALSE))</f>
        <v/>
      </c>
      <c r="G6319" s="112" t="str">
        <f>IF(E6319="","",VLOOKUP(E6319,[1]PROJECTES!$C$14:$G$5000,4,FALSE))</f>
        <v/>
      </c>
      <c r="H6319" s="95"/>
      <c r="I6319" s="113" t="str">
        <f>IF(H6319="","",VLOOKUP(H6319,BD!B$2:C$16,2,FALSE))</f>
        <v/>
      </c>
      <c r="J6319" s="114"/>
      <c r="K6319" s="115" t="str">
        <f t="shared" si="310"/>
        <v/>
      </c>
      <c r="L6319" s="116" t="str">
        <f t="shared" ca="1" si="311"/>
        <v>-</v>
      </c>
      <c r="M6319" s="111" t="str">
        <f>IF(E6319="","",VLOOKUP(E6319,[1]PROJECTES!$C$14:$Z$5000,21,FALSE))</f>
        <v/>
      </c>
      <c r="N6319" s="117"/>
      <c r="O6319" s="118" t="s">
        <v>222</v>
      </c>
      <c r="P6319" s="119"/>
      <c r="Q6319" s="84"/>
      <c r="R6319" s="125"/>
      <c r="S6319" s="165"/>
      <c r="T6319" s="167"/>
    </row>
    <row r="6320" spans="1:20" s="121" customFormat="1" ht="20.100000000000001" customHeight="1" x14ac:dyDescent="0.3">
      <c r="A6320" s="80"/>
      <c r="B6320" s="110" t="str">
        <f>IF(E6320="","",VLOOKUP(E6320,[1]PROJECTES!$C$14:$G$5000,2,FALSE))</f>
        <v/>
      </c>
      <c r="C6320" s="80"/>
      <c r="D6320" s="283" t="str">
        <f>IF(E6320="","",VLOOKUP(E6320,[1]PROJECTES!$C$14:$G$5000,5,FALSE))</f>
        <v/>
      </c>
      <c r="E6320" s="79"/>
      <c r="F6320" s="110" t="str">
        <f>IF(I6320="","",VLOOKUP(I6320,[1]PROJECTES!$C$14:$G$5000,2,FALSE))</f>
        <v/>
      </c>
      <c r="G6320" s="112" t="str">
        <f>IF(E6320="","",VLOOKUP(E6320,[1]PROJECTES!$C$14:$G$5000,4,FALSE))</f>
        <v/>
      </c>
      <c r="H6320" s="95"/>
      <c r="I6320" s="113" t="str">
        <f>IF(H6320="","",VLOOKUP(H6320,BD!B$2:C$16,2,FALSE))</f>
        <v/>
      </c>
      <c r="J6320" s="114"/>
      <c r="K6320" s="115" t="str">
        <f t="shared" si="310"/>
        <v/>
      </c>
      <c r="L6320" s="116" t="str">
        <f t="shared" ca="1" si="311"/>
        <v>-</v>
      </c>
      <c r="M6320" s="111" t="str">
        <f>IF(E6320="","",VLOOKUP(E6320,[1]PROJECTES!$C$14:$Z$5000,21,FALSE))</f>
        <v/>
      </c>
      <c r="N6320" s="117"/>
      <c r="O6320" s="118" t="s">
        <v>222</v>
      </c>
      <c r="P6320" s="119"/>
      <c r="Q6320" s="84"/>
      <c r="R6320" s="125"/>
      <c r="S6320" s="165"/>
      <c r="T6320" s="167"/>
    </row>
    <row r="6321" spans="1:20" s="121" customFormat="1" ht="20.100000000000001" customHeight="1" x14ac:dyDescent="0.3">
      <c r="A6321" s="80"/>
      <c r="B6321" s="110" t="str">
        <f>IF(E6321="","",VLOOKUP(E6321,[1]PROJECTES!$C$14:$G$5000,2,FALSE))</f>
        <v/>
      </c>
      <c r="C6321" s="80"/>
      <c r="D6321" s="283" t="str">
        <f>IF(E6321="","",VLOOKUP(E6321,[1]PROJECTES!$C$14:$G$5000,5,FALSE))</f>
        <v/>
      </c>
      <c r="E6321" s="79"/>
      <c r="F6321" s="110" t="str">
        <f>IF(I6321="","",VLOOKUP(I6321,[1]PROJECTES!$C$14:$G$5000,2,FALSE))</f>
        <v/>
      </c>
      <c r="G6321" s="112" t="str">
        <f>IF(E6321="","",VLOOKUP(E6321,[1]PROJECTES!$C$14:$G$5000,4,FALSE))</f>
        <v/>
      </c>
      <c r="H6321" s="95"/>
      <c r="I6321" s="113" t="str">
        <f>IF(H6321="","",VLOOKUP(H6321,BD!B$2:C$16,2,FALSE))</f>
        <v/>
      </c>
      <c r="J6321" s="114"/>
      <c r="K6321" s="115" t="str">
        <f t="shared" si="310"/>
        <v/>
      </c>
      <c r="L6321" s="116" t="str">
        <f t="shared" ca="1" si="311"/>
        <v>-</v>
      </c>
      <c r="M6321" s="111" t="str">
        <f>IF(E6321="","",VLOOKUP(E6321,[1]PROJECTES!$C$14:$Z$5000,21,FALSE))</f>
        <v/>
      </c>
      <c r="N6321" s="117"/>
      <c r="O6321" s="118" t="s">
        <v>222</v>
      </c>
      <c r="P6321" s="119"/>
      <c r="Q6321" s="84"/>
      <c r="R6321" s="125"/>
      <c r="S6321" s="165"/>
      <c r="T6321" s="167"/>
    </row>
    <row r="6322" spans="1:20" s="121" customFormat="1" ht="20.100000000000001" customHeight="1" x14ac:dyDescent="0.3">
      <c r="A6322" s="80"/>
      <c r="B6322" s="110" t="str">
        <f>IF(E6322="","",VLOOKUP(E6322,[1]PROJECTES!$C$14:$G$5000,2,FALSE))</f>
        <v/>
      </c>
      <c r="C6322" s="80"/>
      <c r="D6322" s="283" t="str">
        <f>IF(E6322="","",VLOOKUP(E6322,[1]PROJECTES!$C$14:$G$5000,5,FALSE))</f>
        <v/>
      </c>
      <c r="E6322" s="79"/>
      <c r="F6322" s="110" t="str">
        <f>IF(I6322="","",VLOOKUP(I6322,[1]PROJECTES!$C$14:$G$5000,2,FALSE))</f>
        <v/>
      </c>
      <c r="G6322" s="112" t="str">
        <f>IF(E6322="","",VLOOKUP(E6322,[1]PROJECTES!$C$14:$G$5000,4,FALSE))</f>
        <v/>
      </c>
      <c r="H6322" s="95"/>
      <c r="I6322" s="113" t="str">
        <f>IF(H6322="","",VLOOKUP(H6322,BD!B$2:C$16,2,FALSE))</f>
        <v/>
      </c>
      <c r="J6322" s="114"/>
      <c r="K6322" s="115" t="str">
        <f t="shared" si="310"/>
        <v/>
      </c>
      <c r="L6322" s="116" t="str">
        <f t="shared" ca="1" si="311"/>
        <v>-</v>
      </c>
      <c r="M6322" s="111" t="str">
        <f>IF(E6322="","",VLOOKUP(E6322,[1]PROJECTES!$C$14:$Z$5000,21,FALSE))</f>
        <v/>
      </c>
      <c r="N6322" s="117"/>
      <c r="O6322" s="118" t="s">
        <v>222</v>
      </c>
      <c r="P6322" s="119"/>
      <c r="Q6322" s="84"/>
      <c r="R6322" s="125"/>
      <c r="S6322" s="165"/>
      <c r="T6322" s="167"/>
    </row>
    <row r="6323" spans="1:20" s="121" customFormat="1" ht="20.100000000000001" customHeight="1" x14ac:dyDescent="0.3">
      <c r="A6323" s="80"/>
      <c r="B6323" s="110" t="str">
        <f>IF(E6323="","",VLOOKUP(E6323,[1]PROJECTES!$C$14:$G$5000,2,FALSE))</f>
        <v/>
      </c>
      <c r="C6323" s="80"/>
      <c r="D6323" s="283" t="str">
        <f>IF(E6323="","",VLOOKUP(E6323,[1]PROJECTES!$C$14:$G$5000,5,FALSE))</f>
        <v/>
      </c>
      <c r="E6323" s="79"/>
      <c r="F6323" s="110" t="str">
        <f>IF(I6323="","",VLOOKUP(I6323,[1]PROJECTES!$C$14:$G$5000,2,FALSE))</f>
        <v/>
      </c>
      <c r="G6323" s="112" t="str">
        <f>IF(E6323="","",VLOOKUP(E6323,[1]PROJECTES!$C$14:$G$5000,4,FALSE))</f>
        <v/>
      </c>
      <c r="H6323" s="95"/>
      <c r="I6323" s="113" t="str">
        <f>IF(H6323="","",VLOOKUP(H6323,BD!B$2:C$16,2,FALSE))</f>
        <v/>
      </c>
      <c r="J6323" s="114"/>
      <c r="K6323" s="115" t="str">
        <f t="shared" si="310"/>
        <v/>
      </c>
      <c r="L6323" s="116" t="str">
        <f t="shared" ca="1" si="311"/>
        <v>-</v>
      </c>
      <c r="M6323" s="111" t="str">
        <f>IF(E6323="","",VLOOKUP(E6323,[1]PROJECTES!$C$14:$Z$5000,21,FALSE))</f>
        <v/>
      </c>
      <c r="N6323" s="117"/>
      <c r="O6323" s="118" t="s">
        <v>222</v>
      </c>
      <c r="P6323" s="119"/>
      <c r="Q6323" s="84"/>
      <c r="R6323" s="125"/>
      <c r="S6323" s="165"/>
      <c r="T6323" s="167"/>
    </row>
    <row r="6324" spans="1:20" s="121" customFormat="1" ht="20.100000000000001" customHeight="1" x14ac:dyDescent="0.3">
      <c r="A6324" s="80"/>
      <c r="B6324" s="110" t="str">
        <f>IF(E6324="","",VLOOKUP(E6324,[1]PROJECTES!$C$14:$G$5000,2,FALSE))</f>
        <v/>
      </c>
      <c r="C6324" s="80"/>
      <c r="D6324" s="283" t="str">
        <f>IF(E6324="","",VLOOKUP(E6324,[1]PROJECTES!$C$14:$G$5000,5,FALSE))</f>
        <v/>
      </c>
      <c r="E6324" s="79"/>
      <c r="F6324" s="110" t="str">
        <f>IF(I6324="","",VLOOKUP(I6324,[1]PROJECTES!$C$14:$G$5000,2,FALSE))</f>
        <v/>
      </c>
      <c r="G6324" s="112" t="str">
        <f>IF(E6324="","",VLOOKUP(E6324,[1]PROJECTES!$C$14:$G$5000,4,FALSE))</f>
        <v/>
      </c>
      <c r="H6324" s="95"/>
      <c r="I6324" s="113" t="str">
        <f>IF(H6324="","",VLOOKUP(H6324,BD!B$2:C$16,2,FALSE))</f>
        <v/>
      </c>
      <c r="J6324" s="114"/>
      <c r="K6324" s="115" t="str">
        <f t="shared" si="310"/>
        <v/>
      </c>
      <c r="L6324" s="116" t="str">
        <f t="shared" ca="1" si="311"/>
        <v>-</v>
      </c>
      <c r="M6324" s="111" t="str">
        <f>IF(E6324="","",VLOOKUP(E6324,[1]PROJECTES!$C$14:$Z$5000,21,FALSE))</f>
        <v/>
      </c>
      <c r="N6324" s="117"/>
      <c r="O6324" s="118" t="s">
        <v>222</v>
      </c>
      <c r="P6324" s="119"/>
      <c r="Q6324" s="84"/>
      <c r="R6324" s="125"/>
      <c r="S6324" s="165"/>
      <c r="T6324" s="167"/>
    </row>
    <row r="6325" spans="1:20" s="121" customFormat="1" ht="20.100000000000001" customHeight="1" x14ac:dyDescent="0.3">
      <c r="A6325" s="80"/>
      <c r="B6325" s="110" t="str">
        <f>IF(E6325="","",VLOOKUP(E6325,[1]PROJECTES!$C$14:$G$5000,2,FALSE))</f>
        <v/>
      </c>
      <c r="C6325" s="80"/>
      <c r="D6325" s="283" t="str">
        <f>IF(E6325="","",VLOOKUP(E6325,[1]PROJECTES!$C$14:$G$5000,5,FALSE))</f>
        <v/>
      </c>
      <c r="E6325" s="79"/>
      <c r="F6325" s="110" t="str">
        <f>IF(I6325="","",VLOOKUP(I6325,[1]PROJECTES!$C$14:$G$5000,2,FALSE))</f>
        <v/>
      </c>
      <c r="G6325" s="112" t="str">
        <f>IF(E6325="","",VLOOKUP(E6325,[1]PROJECTES!$C$14:$G$5000,4,FALSE))</f>
        <v/>
      </c>
      <c r="H6325" s="95"/>
      <c r="I6325" s="113" t="str">
        <f>IF(H6325="","",VLOOKUP(H6325,BD!B$2:C$16,2,FALSE))</f>
        <v/>
      </c>
      <c r="J6325" s="114"/>
      <c r="K6325" s="115" t="str">
        <f t="shared" si="310"/>
        <v/>
      </c>
      <c r="L6325" s="116" t="str">
        <f t="shared" ca="1" si="311"/>
        <v>-</v>
      </c>
      <c r="M6325" s="111" t="str">
        <f>IF(E6325="","",VLOOKUP(E6325,[1]PROJECTES!$C$14:$Z$5000,21,FALSE))</f>
        <v/>
      </c>
      <c r="N6325" s="117"/>
      <c r="O6325" s="118" t="s">
        <v>222</v>
      </c>
      <c r="P6325" s="119"/>
      <c r="Q6325" s="84"/>
      <c r="R6325" s="125"/>
      <c r="S6325" s="165"/>
      <c r="T6325" s="167"/>
    </row>
    <row r="6326" spans="1:20" s="121" customFormat="1" ht="20.100000000000001" customHeight="1" x14ac:dyDescent="0.3">
      <c r="A6326" s="80"/>
      <c r="B6326" s="110" t="str">
        <f>IF(E6326="","",VLOOKUP(E6326,[1]PROJECTES!$C$14:$G$5000,2,FALSE))</f>
        <v/>
      </c>
      <c r="C6326" s="80"/>
      <c r="D6326" s="283" t="str">
        <f>IF(E6326="","",VLOOKUP(E6326,[1]PROJECTES!$C$14:$G$5000,5,FALSE))</f>
        <v/>
      </c>
      <c r="E6326" s="79"/>
      <c r="F6326" s="110" t="str">
        <f>IF(I6326="","",VLOOKUP(I6326,[1]PROJECTES!$C$14:$G$5000,2,FALSE))</f>
        <v/>
      </c>
      <c r="G6326" s="112" t="str">
        <f>IF(E6326="","",VLOOKUP(E6326,[1]PROJECTES!$C$14:$G$5000,4,FALSE))</f>
        <v/>
      </c>
      <c r="H6326" s="95"/>
      <c r="I6326" s="113" t="str">
        <f>IF(H6326="","",VLOOKUP(H6326,BD!B$2:C$16,2,FALSE))</f>
        <v/>
      </c>
      <c r="J6326" s="114"/>
      <c r="K6326" s="115" t="str">
        <f t="shared" si="310"/>
        <v/>
      </c>
      <c r="L6326" s="116" t="str">
        <f t="shared" ca="1" si="311"/>
        <v>-</v>
      </c>
      <c r="M6326" s="111" t="str">
        <f>IF(E6326="","",VLOOKUP(E6326,[1]PROJECTES!$C$14:$Z$5000,21,FALSE))</f>
        <v/>
      </c>
      <c r="N6326" s="117"/>
      <c r="O6326" s="118" t="s">
        <v>222</v>
      </c>
      <c r="P6326" s="119"/>
      <c r="Q6326" s="84"/>
      <c r="R6326" s="125"/>
      <c r="S6326" s="165"/>
      <c r="T6326" s="167"/>
    </row>
    <row r="6327" spans="1:20" s="121" customFormat="1" ht="20.100000000000001" customHeight="1" x14ac:dyDescent="0.3">
      <c r="A6327" s="80"/>
      <c r="B6327" s="110" t="str">
        <f>IF(E6327="","",VLOOKUP(E6327,[1]PROJECTES!$C$14:$G$5000,2,FALSE))</f>
        <v/>
      </c>
      <c r="C6327" s="80"/>
      <c r="D6327" s="283" t="str">
        <f>IF(E6327="","",VLOOKUP(E6327,[1]PROJECTES!$C$14:$G$5000,5,FALSE))</f>
        <v/>
      </c>
      <c r="E6327" s="79"/>
      <c r="F6327" s="110" t="str">
        <f>IF(I6327="","",VLOOKUP(I6327,[1]PROJECTES!$C$14:$G$5000,2,FALSE))</f>
        <v/>
      </c>
      <c r="G6327" s="112" t="str">
        <f>IF(E6327="","",VLOOKUP(E6327,[1]PROJECTES!$C$14:$G$5000,4,FALSE))</f>
        <v/>
      </c>
      <c r="H6327" s="95"/>
      <c r="I6327" s="113" t="str">
        <f>IF(H6327="","",VLOOKUP(H6327,BD!B$2:C$16,2,FALSE))</f>
        <v/>
      </c>
      <c r="J6327" s="114"/>
      <c r="K6327" s="115" t="str">
        <f t="shared" si="310"/>
        <v/>
      </c>
      <c r="L6327" s="116" t="str">
        <f t="shared" ca="1" si="311"/>
        <v>-</v>
      </c>
      <c r="M6327" s="111" t="str">
        <f>IF(E6327="","",VLOOKUP(E6327,[1]PROJECTES!$C$14:$Z$5000,21,FALSE))</f>
        <v/>
      </c>
      <c r="N6327" s="117"/>
      <c r="O6327" s="118" t="s">
        <v>222</v>
      </c>
      <c r="P6327" s="119"/>
      <c r="Q6327" s="84"/>
      <c r="R6327" s="125"/>
      <c r="S6327" s="165"/>
      <c r="T6327" s="167"/>
    </row>
    <row r="6328" spans="1:20" s="121" customFormat="1" ht="20.100000000000001" customHeight="1" x14ac:dyDescent="0.3">
      <c r="A6328" s="80"/>
      <c r="B6328" s="110" t="str">
        <f>IF(E6328="","",VLOOKUP(E6328,[1]PROJECTES!$C$14:$G$5000,2,FALSE))</f>
        <v/>
      </c>
      <c r="C6328" s="80"/>
      <c r="D6328" s="283" t="str">
        <f>IF(E6328="","",VLOOKUP(E6328,[1]PROJECTES!$C$14:$G$5000,5,FALSE))</f>
        <v/>
      </c>
      <c r="E6328" s="79"/>
      <c r="F6328" s="110" t="str">
        <f>IF(I6328="","",VLOOKUP(I6328,[1]PROJECTES!$C$14:$G$5000,2,FALSE))</f>
        <v/>
      </c>
      <c r="G6328" s="112" t="str">
        <f>IF(E6328="","",VLOOKUP(E6328,[1]PROJECTES!$C$14:$G$5000,4,FALSE))</f>
        <v/>
      </c>
      <c r="H6328" s="95"/>
      <c r="I6328" s="113" t="str">
        <f>IF(H6328="","",VLOOKUP(H6328,BD!B$2:C$16,2,FALSE))</f>
        <v/>
      </c>
      <c r="J6328" s="114"/>
      <c r="K6328" s="115" t="str">
        <f t="shared" si="310"/>
        <v/>
      </c>
      <c r="L6328" s="116" t="str">
        <f t="shared" ca="1" si="311"/>
        <v>-</v>
      </c>
      <c r="M6328" s="111" t="str">
        <f>IF(E6328="","",VLOOKUP(E6328,[1]PROJECTES!$C$14:$Z$5000,21,FALSE))</f>
        <v/>
      </c>
      <c r="N6328" s="117"/>
      <c r="O6328" s="118" t="s">
        <v>222</v>
      </c>
      <c r="P6328" s="119"/>
      <c r="Q6328" s="84"/>
      <c r="R6328" s="125"/>
      <c r="S6328" s="165"/>
      <c r="T6328" s="167"/>
    </row>
    <row r="6329" spans="1:20" s="121" customFormat="1" ht="20.100000000000001" customHeight="1" x14ac:dyDescent="0.3">
      <c r="A6329" s="80"/>
      <c r="B6329" s="110" t="str">
        <f>IF(E6329="","",VLOOKUP(E6329,[1]PROJECTES!$C$14:$G$5000,2,FALSE))</f>
        <v/>
      </c>
      <c r="C6329" s="80"/>
      <c r="D6329" s="283" t="str">
        <f>IF(E6329="","",VLOOKUP(E6329,[1]PROJECTES!$C$14:$G$5000,5,FALSE))</f>
        <v/>
      </c>
      <c r="E6329" s="79"/>
      <c r="F6329" s="110" t="str">
        <f>IF(I6329="","",VLOOKUP(I6329,[1]PROJECTES!$C$14:$G$5000,2,FALSE))</f>
        <v/>
      </c>
      <c r="G6329" s="112" t="str">
        <f>IF(E6329="","",VLOOKUP(E6329,[1]PROJECTES!$C$14:$G$5000,4,FALSE))</f>
        <v/>
      </c>
      <c r="H6329" s="95"/>
      <c r="I6329" s="113" t="str">
        <f>IF(H6329="","",VLOOKUP(H6329,BD!B$2:C$16,2,FALSE))</f>
        <v/>
      </c>
      <c r="J6329" s="114"/>
      <c r="K6329" s="115" t="str">
        <f t="shared" si="310"/>
        <v/>
      </c>
      <c r="L6329" s="116" t="str">
        <f t="shared" ca="1" si="311"/>
        <v>-</v>
      </c>
      <c r="M6329" s="111" t="str">
        <f>IF(E6329="","",VLOOKUP(E6329,[1]PROJECTES!$C$14:$Z$5000,21,FALSE))</f>
        <v/>
      </c>
      <c r="N6329" s="117"/>
      <c r="O6329" s="118" t="s">
        <v>222</v>
      </c>
      <c r="P6329" s="119"/>
      <c r="Q6329" s="84"/>
      <c r="R6329" s="123"/>
      <c r="S6329" s="165"/>
      <c r="T6329" s="167"/>
    </row>
    <row r="6330" spans="1:20" s="121" customFormat="1" ht="20.100000000000001" customHeight="1" x14ac:dyDescent="0.3">
      <c r="A6330" s="80"/>
      <c r="B6330" s="110" t="str">
        <f>IF(E6330="","",VLOOKUP(E6330,[1]PROJECTES!$C$14:$G$5000,2,FALSE))</f>
        <v/>
      </c>
      <c r="C6330" s="80"/>
      <c r="D6330" s="283" t="str">
        <f>IF(E6330="","",VLOOKUP(E6330,[1]PROJECTES!$C$14:$G$5000,5,FALSE))</f>
        <v/>
      </c>
      <c r="E6330" s="79"/>
      <c r="F6330" s="110" t="str">
        <f>IF(I6330="","",VLOOKUP(I6330,[1]PROJECTES!$C$14:$G$5000,2,FALSE))</f>
        <v/>
      </c>
      <c r="G6330" s="112" t="str">
        <f>IF(E6330="","",VLOOKUP(E6330,[1]PROJECTES!$C$14:$G$5000,4,FALSE))</f>
        <v/>
      </c>
      <c r="H6330" s="95"/>
      <c r="I6330" s="113" t="str">
        <f>IF(H6330="","",VLOOKUP(H6330,BD!B$2:C$16,2,FALSE))</f>
        <v/>
      </c>
      <c r="J6330" s="114"/>
      <c r="K6330" s="115" t="str">
        <f t="shared" si="310"/>
        <v/>
      </c>
      <c r="L6330" s="116" t="str">
        <f t="shared" ca="1" si="311"/>
        <v>-</v>
      </c>
      <c r="M6330" s="111" t="str">
        <f>IF(E6330="","",VLOOKUP(E6330,[1]PROJECTES!$C$14:$Z$5000,21,FALSE))</f>
        <v/>
      </c>
      <c r="N6330" s="117"/>
      <c r="O6330" s="118" t="s">
        <v>222</v>
      </c>
      <c r="P6330" s="119"/>
      <c r="Q6330" s="84"/>
      <c r="R6330" s="125"/>
      <c r="S6330" s="165"/>
      <c r="T6330" s="167"/>
    </row>
    <row r="6331" spans="1:20" s="121" customFormat="1" ht="20.100000000000001" customHeight="1" x14ac:dyDescent="0.3">
      <c r="A6331" s="80"/>
      <c r="B6331" s="110" t="str">
        <f>IF(E6331="","",VLOOKUP(E6331,[1]PROJECTES!$C$14:$G$5000,2,FALSE))</f>
        <v/>
      </c>
      <c r="C6331" s="80"/>
      <c r="D6331" s="283" t="str">
        <f>IF(E6331="","",VLOOKUP(E6331,[1]PROJECTES!$C$14:$G$5000,5,FALSE))</f>
        <v/>
      </c>
      <c r="E6331" s="79"/>
      <c r="F6331" s="110" t="str">
        <f>IF(I6331="","",VLOOKUP(I6331,[1]PROJECTES!$C$14:$G$5000,2,FALSE))</f>
        <v/>
      </c>
      <c r="G6331" s="112" t="str">
        <f>IF(E6331="","",VLOOKUP(E6331,[1]PROJECTES!$C$14:$G$5000,4,FALSE))</f>
        <v/>
      </c>
      <c r="H6331" s="95"/>
      <c r="I6331" s="113" t="str">
        <f>IF(H6331="","",VLOOKUP(H6331,BD!B$2:C$16,2,FALSE))</f>
        <v/>
      </c>
      <c r="J6331" s="114"/>
      <c r="K6331" s="115" t="str">
        <f t="shared" si="310"/>
        <v/>
      </c>
      <c r="L6331" s="116" t="str">
        <f t="shared" ca="1" si="311"/>
        <v>-</v>
      </c>
      <c r="M6331" s="111" t="str">
        <f>IF(E6331="","",VLOOKUP(E6331,[1]PROJECTES!$C$14:$Z$5000,21,FALSE))</f>
        <v/>
      </c>
      <c r="N6331" s="117"/>
      <c r="O6331" s="118" t="s">
        <v>222</v>
      </c>
      <c r="P6331" s="119"/>
      <c r="Q6331" s="84"/>
      <c r="R6331" s="125"/>
      <c r="S6331" s="165"/>
      <c r="T6331" s="167"/>
    </row>
    <row r="6332" spans="1:20" s="121" customFormat="1" ht="20.100000000000001" customHeight="1" x14ac:dyDescent="0.3">
      <c r="A6332" s="80"/>
      <c r="B6332" s="110" t="str">
        <f>IF(E6332="","",VLOOKUP(E6332,[1]PROJECTES!$C$14:$G$5000,2,FALSE))</f>
        <v/>
      </c>
      <c r="C6332" s="80"/>
      <c r="D6332" s="283" t="str">
        <f>IF(E6332="","",VLOOKUP(E6332,[1]PROJECTES!$C$14:$G$5000,5,FALSE))</f>
        <v/>
      </c>
      <c r="E6332" s="79"/>
      <c r="F6332" s="110" t="str">
        <f>IF(I6332="","",VLOOKUP(I6332,[1]PROJECTES!$C$14:$G$5000,2,FALSE))</f>
        <v/>
      </c>
      <c r="G6332" s="112" t="str">
        <f>IF(E6332="","",VLOOKUP(E6332,[1]PROJECTES!$C$14:$G$5000,4,FALSE))</f>
        <v/>
      </c>
      <c r="H6332" s="95"/>
      <c r="I6332" s="113" t="str">
        <f>IF(H6332="","",VLOOKUP(H6332,BD!B$2:C$16,2,FALSE))</f>
        <v/>
      </c>
      <c r="J6332" s="114"/>
      <c r="K6332" s="115" t="str">
        <f t="shared" si="310"/>
        <v/>
      </c>
      <c r="L6332" s="116" t="str">
        <f t="shared" ca="1" si="311"/>
        <v>-</v>
      </c>
      <c r="M6332" s="111" t="str">
        <f>IF(E6332="","",VLOOKUP(E6332,[1]PROJECTES!$C$14:$Z$5000,21,FALSE))</f>
        <v/>
      </c>
      <c r="N6332" s="117"/>
      <c r="O6332" s="118" t="s">
        <v>222</v>
      </c>
      <c r="P6332" s="119"/>
      <c r="Q6332" s="84"/>
      <c r="R6332" s="125"/>
      <c r="S6332" s="165"/>
      <c r="T6332" s="167"/>
    </row>
    <row r="6333" spans="1:20" s="121" customFormat="1" ht="20.100000000000001" customHeight="1" x14ac:dyDescent="0.3">
      <c r="A6333" s="80"/>
      <c r="B6333" s="110" t="str">
        <f>IF(E6333="","",VLOOKUP(E6333,[1]PROJECTES!$C$14:$G$5000,2,FALSE))</f>
        <v/>
      </c>
      <c r="C6333" s="80"/>
      <c r="D6333" s="283" t="str">
        <f>IF(E6333="","",VLOOKUP(E6333,[1]PROJECTES!$C$14:$G$5000,5,FALSE))</f>
        <v/>
      </c>
      <c r="E6333" s="79"/>
      <c r="F6333" s="110" t="str">
        <f>IF(I6333="","",VLOOKUP(I6333,[1]PROJECTES!$C$14:$G$5000,2,FALSE))</f>
        <v/>
      </c>
      <c r="G6333" s="112" t="str">
        <f>IF(E6333="","",VLOOKUP(E6333,[1]PROJECTES!$C$14:$G$5000,4,FALSE))</f>
        <v/>
      </c>
      <c r="H6333" s="95"/>
      <c r="I6333" s="113" t="str">
        <f>IF(H6333="","",VLOOKUP(H6333,BD!B$2:C$16,2,FALSE))</f>
        <v/>
      </c>
      <c r="J6333" s="114"/>
      <c r="K6333" s="115" t="str">
        <f t="shared" si="310"/>
        <v/>
      </c>
      <c r="L6333" s="116" t="str">
        <f t="shared" ca="1" si="311"/>
        <v>-</v>
      </c>
      <c r="M6333" s="111" t="str">
        <f>IF(E6333="","",VLOOKUP(E6333,[1]PROJECTES!$C$14:$Z$5000,21,FALSE))</f>
        <v/>
      </c>
      <c r="N6333" s="117"/>
      <c r="O6333" s="118" t="s">
        <v>222</v>
      </c>
      <c r="P6333" s="119"/>
      <c r="Q6333" s="84"/>
      <c r="R6333" s="125"/>
      <c r="S6333" s="165"/>
      <c r="T6333" s="167"/>
    </row>
    <row r="6334" spans="1:20" s="121" customFormat="1" ht="20.100000000000001" customHeight="1" x14ac:dyDescent="0.3">
      <c r="A6334" s="80"/>
      <c r="B6334" s="110" t="str">
        <f>IF(E6334="","",VLOOKUP(E6334,[1]PROJECTES!$C$14:$G$5000,2,FALSE))</f>
        <v/>
      </c>
      <c r="C6334" s="80"/>
      <c r="D6334" s="283" t="str">
        <f>IF(E6334="","",VLOOKUP(E6334,[1]PROJECTES!$C$14:$G$5000,5,FALSE))</f>
        <v/>
      </c>
      <c r="E6334" s="79"/>
      <c r="F6334" s="110" t="str">
        <f>IF(I6334="","",VLOOKUP(I6334,[1]PROJECTES!$C$14:$G$5000,2,FALSE))</f>
        <v/>
      </c>
      <c r="G6334" s="112" t="str">
        <f>IF(E6334="","",VLOOKUP(E6334,[1]PROJECTES!$C$14:$G$5000,4,FALSE))</f>
        <v/>
      </c>
      <c r="H6334" s="95"/>
      <c r="I6334" s="113" t="str">
        <f>IF(H6334="","",VLOOKUP(H6334,BD!B$2:C$16,2,FALSE))</f>
        <v/>
      </c>
      <c r="J6334" s="114"/>
      <c r="K6334" s="115" t="str">
        <f t="shared" si="310"/>
        <v/>
      </c>
      <c r="L6334" s="116" t="str">
        <f t="shared" ca="1" si="311"/>
        <v>-</v>
      </c>
      <c r="M6334" s="111" t="str">
        <f>IF(E6334="","",VLOOKUP(E6334,[1]PROJECTES!$C$14:$Z$5000,21,FALSE))</f>
        <v/>
      </c>
      <c r="N6334" s="117"/>
      <c r="O6334" s="118" t="s">
        <v>222</v>
      </c>
      <c r="P6334" s="119"/>
      <c r="Q6334" s="84"/>
      <c r="R6334" s="125"/>
      <c r="S6334" s="165"/>
      <c r="T6334" s="167"/>
    </row>
    <row r="6335" spans="1:20" s="121" customFormat="1" ht="20.100000000000001" customHeight="1" x14ac:dyDescent="0.3">
      <c r="A6335" s="80"/>
      <c r="B6335" s="110" t="str">
        <f>IF(E6335="","",VLOOKUP(E6335,[1]PROJECTES!$C$14:$G$5000,2,FALSE))</f>
        <v/>
      </c>
      <c r="C6335" s="80"/>
      <c r="D6335" s="283" t="str">
        <f>IF(E6335="","",VLOOKUP(E6335,[1]PROJECTES!$C$14:$G$5000,5,FALSE))</f>
        <v/>
      </c>
      <c r="E6335" s="79"/>
      <c r="F6335" s="110" t="str">
        <f>IF(I6335="","",VLOOKUP(I6335,[1]PROJECTES!$C$14:$G$5000,2,FALSE))</f>
        <v/>
      </c>
      <c r="G6335" s="112" t="str">
        <f>IF(E6335="","",VLOOKUP(E6335,[1]PROJECTES!$C$14:$G$5000,4,FALSE))</f>
        <v/>
      </c>
      <c r="H6335" s="95"/>
      <c r="I6335" s="113" t="str">
        <f>IF(H6335="","",VLOOKUP(H6335,BD!B$2:C$16,2,FALSE))</f>
        <v/>
      </c>
      <c r="J6335" s="114"/>
      <c r="K6335" s="115" t="str">
        <f t="shared" si="310"/>
        <v/>
      </c>
      <c r="L6335" s="116" t="str">
        <f t="shared" ca="1" si="311"/>
        <v>-</v>
      </c>
      <c r="M6335" s="111" t="str">
        <f>IF(E6335="","",VLOOKUP(E6335,[1]PROJECTES!$C$14:$Z$5000,21,FALSE))</f>
        <v/>
      </c>
      <c r="N6335" s="117"/>
      <c r="O6335" s="118" t="s">
        <v>222</v>
      </c>
      <c r="P6335" s="119"/>
      <c r="Q6335" s="84"/>
      <c r="R6335" s="125"/>
      <c r="S6335" s="165"/>
      <c r="T6335" s="167"/>
    </row>
    <row r="6336" spans="1:20" s="121" customFormat="1" ht="20.100000000000001" customHeight="1" x14ac:dyDescent="0.3">
      <c r="A6336" s="80"/>
      <c r="B6336" s="110" t="str">
        <f>IF(E6336="","",VLOOKUP(E6336,[1]PROJECTES!$C$14:$G$5000,2,FALSE))</f>
        <v/>
      </c>
      <c r="C6336" s="80"/>
      <c r="D6336" s="283" t="str">
        <f>IF(E6336="","",VLOOKUP(E6336,[1]PROJECTES!$C$14:$G$5000,5,FALSE))</f>
        <v/>
      </c>
      <c r="E6336" s="79"/>
      <c r="F6336" s="110" t="str">
        <f>IF(I6336="","",VLOOKUP(I6336,[1]PROJECTES!$C$14:$G$5000,2,FALSE))</f>
        <v/>
      </c>
      <c r="G6336" s="112" t="str">
        <f>IF(E6336="","",VLOOKUP(E6336,[1]PROJECTES!$C$14:$G$5000,4,FALSE))</f>
        <v/>
      </c>
      <c r="H6336" s="95"/>
      <c r="I6336" s="113" t="str">
        <f>IF(H6336="","",VLOOKUP(H6336,BD!B$2:C$16,2,FALSE))</f>
        <v/>
      </c>
      <c r="J6336" s="114"/>
      <c r="K6336" s="115" t="str">
        <f t="shared" si="310"/>
        <v/>
      </c>
      <c r="L6336" s="116" t="str">
        <f t="shared" ca="1" si="311"/>
        <v>-</v>
      </c>
      <c r="M6336" s="111" t="str">
        <f>IF(E6336="","",VLOOKUP(E6336,[1]PROJECTES!$C$14:$Z$5000,21,FALSE))</f>
        <v/>
      </c>
      <c r="N6336" s="117"/>
      <c r="O6336" s="118" t="s">
        <v>222</v>
      </c>
      <c r="P6336" s="119"/>
      <c r="Q6336" s="84"/>
      <c r="R6336" s="125"/>
      <c r="S6336" s="165"/>
      <c r="T6336" s="167"/>
    </row>
    <row r="6337" spans="1:20" s="121" customFormat="1" ht="20.100000000000001" customHeight="1" x14ac:dyDescent="0.3">
      <c r="A6337" s="80"/>
      <c r="B6337" s="110" t="str">
        <f>IF(E6337="","",VLOOKUP(E6337,[1]PROJECTES!$C$14:$G$5000,2,FALSE))</f>
        <v/>
      </c>
      <c r="C6337" s="80"/>
      <c r="D6337" s="283" t="str">
        <f>IF(E6337="","",VLOOKUP(E6337,[1]PROJECTES!$C$14:$G$5000,5,FALSE))</f>
        <v/>
      </c>
      <c r="E6337" s="79"/>
      <c r="F6337" s="110" t="str">
        <f>IF(I6337="","",VLOOKUP(I6337,[1]PROJECTES!$C$14:$G$5000,2,FALSE))</f>
        <v/>
      </c>
      <c r="G6337" s="112" t="str">
        <f>IF(E6337="","",VLOOKUP(E6337,[1]PROJECTES!$C$14:$G$5000,4,FALSE))</f>
        <v/>
      </c>
      <c r="H6337" s="95"/>
      <c r="I6337" s="113" t="str">
        <f>IF(H6337="","",VLOOKUP(H6337,BD!B$2:C$16,2,FALSE))</f>
        <v/>
      </c>
      <c r="J6337" s="114"/>
      <c r="K6337" s="115" t="str">
        <f t="shared" si="310"/>
        <v/>
      </c>
      <c r="L6337" s="116" t="str">
        <f t="shared" ca="1" si="311"/>
        <v>-</v>
      </c>
      <c r="M6337" s="111" t="str">
        <f>IF(E6337="","",VLOOKUP(E6337,[1]PROJECTES!$C$14:$Z$5000,21,FALSE))</f>
        <v/>
      </c>
      <c r="N6337" s="117"/>
      <c r="O6337" s="118" t="s">
        <v>222</v>
      </c>
      <c r="P6337" s="119"/>
      <c r="Q6337" s="84"/>
      <c r="R6337" s="125"/>
      <c r="S6337" s="165"/>
      <c r="T6337" s="167"/>
    </row>
    <row r="6338" spans="1:20" s="121" customFormat="1" ht="20.100000000000001" customHeight="1" x14ac:dyDescent="0.3">
      <c r="A6338" s="80"/>
      <c r="B6338" s="110" t="str">
        <f>IF(E6338="","",VLOOKUP(E6338,[1]PROJECTES!$C$14:$G$5000,2,FALSE))</f>
        <v/>
      </c>
      <c r="C6338" s="80"/>
      <c r="D6338" s="283" t="str">
        <f>IF(E6338="","",VLOOKUP(E6338,[1]PROJECTES!$C$14:$G$5000,5,FALSE))</f>
        <v/>
      </c>
      <c r="E6338" s="79"/>
      <c r="F6338" s="110" t="str">
        <f>IF(I6338="","",VLOOKUP(I6338,[1]PROJECTES!$C$14:$G$5000,2,FALSE))</f>
        <v/>
      </c>
      <c r="G6338" s="112" t="str">
        <f>IF(E6338="","",VLOOKUP(E6338,[1]PROJECTES!$C$14:$G$5000,4,FALSE))</f>
        <v/>
      </c>
      <c r="H6338" s="95"/>
      <c r="I6338" s="113" t="str">
        <f>IF(H6338="","",VLOOKUP(H6338,BD!B$2:C$16,2,FALSE))</f>
        <v/>
      </c>
      <c r="J6338" s="114"/>
      <c r="K6338" s="115" t="str">
        <f t="shared" si="310"/>
        <v/>
      </c>
      <c r="L6338" s="116" t="str">
        <f t="shared" ca="1" si="311"/>
        <v>-</v>
      </c>
      <c r="M6338" s="111" t="str">
        <f>IF(E6338="","",VLOOKUP(E6338,[1]PROJECTES!$C$14:$Z$5000,21,FALSE))</f>
        <v/>
      </c>
      <c r="N6338" s="117"/>
      <c r="O6338" s="118" t="s">
        <v>222</v>
      </c>
      <c r="P6338" s="119"/>
      <c r="Q6338" s="84"/>
      <c r="R6338" s="125"/>
      <c r="S6338" s="165"/>
      <c r="T6338" s="167"/>
    </row>
    <row r="6339" spans="1:20" s="121" customFormat="1" ht="20.100000000000001" customHeight="1" x14ac:dyDescent="0.3">
      <c r="A6339" s="80"/>
      <c r="B6339" s="110" t="str">
        <f>IF(E6339="","",VLOOKUP(E6339,[1]PROJECTES!$C$14:$G$5000,2,FALSE))</f>
        <v/>
      </c>
      <c r="C6339" s="80"/>
      <c r="D6339" s="283" t="str">
        <f>IF(E6339="","",VLOOKUP(E6339,[1]PROJECTES!$C$14:$G$5000,5,FALSE))</f>
        <v/>
      </c>
      <c r="E6339" s="79"/>
      <c r="F6339" s="110" t="str">
        <f>IF(I6339="","",VLOOKUP(I6339,[1]PROJECTES!$C$14:$G$5000,2,FALSE))</f>
        <v/>
      </c>
      <c r="G6339" s="112" t="str">
        <f>IF(E6339="","",VLOOKUP(E6339,[1]PROJECTES!$C$14:$G$5000,4,FALSE))</f>
        <v/>
      </c>
      <c r="H6339" s="95"/>
      <c r="I6339" s="113" t="str">
        <f>IF(H6339="","",VLOOKUP(H6339,BD!B$2:C$16,2,FALSE))</f>
        <v/>
      </c>
      <c r="J6339" s="114"/>
      <c r="K6339" s="115" t="str">
        <f t="shared" si="310"/>
        <v/>
      </c>
      <c r="L6339" s="116" t="str">
        <f t="shared" ca="1" si="311"/>
        <v>-</v>
      </c>
      <c r="M6339" s="111" t="str">
        <f>IF(E6339="","",VLOOKUP(E6339,[1]PROJECTES!$C$14:$Z$5000,21,FALSE))</f>
        <v/>
      </c>
      <c r="N6339" s="117"/>
      <c r="O6339" s="118" t="s">
        <v>222</v>
      </c>
      <c r="P6339" s="119"/>
      <c r="Q6339" s="84"/>
      <c r="R6339" s="125"/>
      <c r="S6339" s="165"/>
      <c r="T6339" s="167"/>
    </row>
    <row r="6340" spans="1:20" s="121" customFormat="1" ht="20.100000000000001" customHeight="1" x14ac:dyDescent="0.3">
      <c r="A6340" s="80"/>
      <c r="B6340" s="110" t="str">
        <f>IF(E6340="","",VLOOKUP(E6340,[1]PROJECTES!$C$14:$G$5000,2,FALSE))</f>
        <v/>
      </c>
      <c r="C6340" s="80"/>
      <c r="D6340" s="283" t="str">
        <f>IF(E6340="","",VLOOKUP(E6340,[1]PROJECTES!$C$14:$G$5000,5,FALSE))</f>
        <v/>
      </c>
      <c r="E6340" s="79"/>
      <c r="F6340" s="110" t="str">
        <f>IF(I6340="","",VLOOKUP(I6340,[1]PROJECTES!$C$14:$G$5000,2,FALSE))</f>
        <v/>
      </c>
      <c r="G6340" s="112" t="str">
        <f>IF(E6340="","",VLOOKUP(E6340,[1]PROJECTES!$C$14:$G$5000,4,FALSE))</f>
        <v/>
      </c>
      <c r="H6340" s="95"/>
      <c r="I6340" s="113" t="str">
        <f>IF(H6340="","",VLOOKUP(H6340,BD!B$2:C$16,2,FALSE))</f>
        <v/>
      </c>
      <c r="J6340" s="114"/>
      <c r="K6340" s="115" t="str">
        <f t="shared" si="310"/>
        <v/>
      </c>
      <c r="L6340" s="116" t="str">
        <f t="shared" ref="L6340" ca="1" si="312">IF(M6340="","-",IF(G6340="TA","-",+M6340-TODAY()))</f>
        <v>-</v>
      </c>
      <c r="M6340" s="111" t="str">
        <f>IF(E6340="","",VLOOKUP(E6340,[1]PROJECTES!$C$14:$Z$5000,21,FALSE))</f>
        <v/>
      </c>
      <c r="N6340" s="117"/>
      <c r="O6340" s="118" t="s">
        <v>222</v>
      </c>
      <c r="P6340" s="119"/>
      <c r="Q6340" s="84"/>
      <c r="R6340" s="125"/>
      <c r="S6340" s="165"/>
      <c r="T6340" s="167"/>
    </row>
    <row r="6341" spans="1:20" s="121" customFormat="1" ht="20.100000000000001" customHeight="1" x14ac:dyDescent="0.3">
      <c r="A6341" s="80"/>
      <c r="B6341" s="110" t="str">
        <f>IF(E6341="","",VLOOKUP(E6341,[1]PROJECTES!$C$14:$G$5000,2,FALSE))</f>
        <v/>
      </c>
      <c r="C6341" s="80"/>
      <c r="D6341" s="283" t="str">
        <f>IF(E6341="","",VLOOKUP(E6341,[1]PROJECTES!$C$14:$G$5000,5,FALSE))</f>
        <v/>
      </c>
      <c r="E6341" s="79"/>
      <c r="F6341" s="110" t="str">
        <f>IF(I6341="","",VLOOKUP(I6341,[1]PROJECTES!$C$14:$G$5000,2,FALSE))</f>
        <v/>
      </c>
      <c r="G6341" s="112" t="str">
        <f>IF(E6341="","",VLOOKUP(E6341,[1]PROJECTES!$C$14:$G$5000,4,FALSE))</f>
        <v/>
      </c>
      <c r="H6341" s="95"/>
      <c r="I6341" s="113" t="str">
        <f>IF(H6341="","",VLOOKUP(H6341,BD!B$2:C$16,2,FALSE))</f>
        <v/>
      </c>
      <c r="J6341" s="114"/>
      <c r="K6341" s="115" t="str">
        <f t="shared" si="310"/>
        <v/>
      </c>
      <c r="L6341" s="116" t="str">
        <f t="shared" ca="1" si="311"/>
        <v>-</v>
      </c>
      <c r="M6341" s="111" t="str">
        <f>IF(E6341="","",VLOOKUP(E6341,[1]PROJECTES!$C$14:$Z$5000,21,FALSE))</f>
        <v/>
      </c>
      <c r="N6341" s="117"/>
      <c r="O6341" s="118" t="s">
        <v>222</v>
      </c>
      <c r="P6341" s="119"/>
      <c r="Q6341" s="84"/>
      <c r="R6341" s="125"/>
      <c r="S6341" s="165"/>
      <c r="T6341" s="167"/>
    </row>
    <row r="6342" spans="1:20" s="121" customFormat="1" ht="20.100000000000001" customHeight="1" x14ac:dyDescent="0.3">
      <c r="A6342" s="80"/>
      <c r="B6342" s="110" t="str">
        <f>IF(E6342="","",VLOOKUP(E6342,[1]PROJECTES!$C$14:$G$5000,2,FALSE))</f>
        <v/>
      </c>
      <c r="C6342" s="80"/>
      <c r="D6342" s="283" t="str">
        <f>IF(E6342="","",VLOOKUP(E6342,[1]PROJECTES!$C$14:$G$5000,5,FALSE))</f>
        <v/>
      </c>
      <c r="E6342" s="79"/>
      <c r="F6342" s="110" t="str">
        <f>IF(I6342="","",VLOOKUP(I6342,[1]PROJECTES!$C$14:$G$5000,2,FALSE))</f>
        <v/>
      </c>
      <c r="G6342" s="112" t="str">
        <f>IF(E6342="","",VLOOKUP(E6342,[1]PROJECTES!$C$14:$G$5000,4,FALSE))</f>
        <v/>
      </c>
      <c r="H6342" s="95"/>
      <c r="I6342" s="113" t="str">
        <f>IF(H6342="","",VLOOKUP(H6342,BD!B$2:C$16,2,FALSE))</f>
        <v/>
      </c>
      <c r="J6342" s="114"/>
      <c r="K6342" s="115" t="str">
        <f t="shared" ref="K6342:K6405" si="313">IF(J6342="","",WEEKNUM(J6342,2)-0)</f>
        <v/>
      </c>
      <c r="L6342" s="116" t="str">
        <f t="shared" ca="1" si="311"/>
        <v>-</v>
      </c>
      <c r="M6342" s="111" t="str">
        <f>IF(E6342="","",VLOOKUP(E6342,[1]PROJECTES!$C$14:$Z$5000,21,FALSE))</f>
        <v/>
      </c>
      <c r="N6342" s="117"/>
      <c r="O6342" s="118" t="s">
        <v>222</v>
      </c>
      <c r="P6342" s="119"/>
      <c r="Q6342" s="84"/>
      <c r="R6342" s="125"/>
      <c r="S6342" s="165"/>
      <c r="T6342" s="167"/>
    </row>
    <row r="6343" spans="1:20" s="121" customFormat="1" ht="20.100000000000001" customHeight="1" x14ac:dyDescent="0.3">
      <c r="A6343" s="80"/>
      <c r="B6343" s="110" t="str">
        <f>IF(E6343="","",VLOOKUP(E6343,[1]PROJECTES!$C$14:$G$5000,2,FALSE))</f>
        <v/>
      </c>
      <c r="C6343" s="80"/>
      <c r="D6343" s="283" t="str">
        <f>IF(E6343="","",VLOOKUP(E6343,[1]PROJECTES!$C$14:$G$5000,5,FALSE))</f>
        <v/>
      </c>
      <c r="E6343" s="79"/>
      <c r="F6343" s="110" t="str">
        <f>IF(I6343="","",VLOOKUP(I6343,[1]PROJECTES!$C$14:$G$5000,2,FALSE))</f>
        <v/>
      </c>
      <c r="G6343" s="112" t="str">
        <f>IF(E6343="","",VLOOKUP(E6343,[1]PROJECTES!$C$14:$G$5000,4,FALSE))</f>
        <v/>
      </c>
      <c r="H6343" s="95"/>
      <c r="I6343" s="113" t="str">
        <f>IF(H6343="","",VLOOKUP(H6343,BD!B$2:C$16,2,FALSE))</f>
        <v/>
      </c>
      <c r="J6343" s="114"/>
      <c r="K6343" s="115" t="str">
        <f t="shared" si="313"/>
        <v/>
      </c>
      <c r="L6343" s="116" t="str">
        <f t="shared" ref="L6343:L6344" ca="1" si="314">IF(M6343="","-",IF(G6343="TA","-",+M6343-TODAY()))</f>
        <v>-</v>
      </c>
      <c r="M6343" s="111" t="str">
        <f>IF(E6343="","",VLOOKUP(E6343,[1]PROJECTES!$C$14:$Z$5000,21,FALSE))</f>
        <v/>
      </c>
      <c r="N6343" s="117"/>
      <c r="O6343" s="118" t="s">
        <v>222</v>
      </c>
      <c r="P6343" s="119"/>
      <c r="Q6343" s="84"/>
      <c r="R6343" s="125"/>
      <c r="S6343" s="165"/>
      <c r="T6343" s="167"/>
    </row>
    <row r="6344" spans="1:20" s="121" customFormat="1" ht="20.100000000000001" customHeight="1" x14ac:dyDescent="0.3">
      <c r="A6344" s="80"/>
      <c r="B6344" s="110" t="str">
        <f>IF(E6344="","",VLOOKUP(E6344,[1]PROJECTES!$C$14:$G$5000,2,FALSE))</f>
        <v/>
      </c>
      <c r="C6344" s="80"/>
      <c r="D6344" s="283" t="str">
        <f>IF(E6344="","",VLOOKUP(E6344,[1]PROJECTES!$C$14:$G$5000,5,FALSE))</f>
        <v/>
      </c>
      <c r="E6344" s="79"/>
      <c r="F6344" s="110" t="str">
        <f>IF(I6344="","",VLOOKUP(I6344,[1]PROJECTES!$C$14:$G$5000,2,FALSE))</f>
        <v/>
      </c>
      <c r="G6344" s="112" t="str">
        <f>IF(E6344="","",VLOOKUP(E6344,[1]PROJECTES!$C$14:$G$5000,4,FALSE))</f>
        <v/>
      </c>
      <c r="H6344" s="95"/>
      <c r="I6344" s="113" t="str">
        <f>IF(H6344="","",VLOOKUP(H6344,BD!B$2:C$16,2,FALSE))</f>
        <v/>
      </c>
      <c r="J6344" s="114"/>
      <c r="K6344" s="115" t="str">
        <f t="shared" si="313"/>
        <v/>
      </c>
      <c r="L6344" s="116" t="str">
        <f t="shared" ca="1" si="314"/>
        <v>-</v>
      </c>
      <c r="M6344" s="111" t="str">
        <f>IF(E6344="","",VLOOKUP(E6344,[1]PROJECTES!$C$14:$Z$5000,21,FALSE))</f>
        <v/>
      </c>
      <c r="N6344" s="117"/>
      <c r="O6344" s="118" t="s">
        <v>222</v>
      </c>
      <c r="P6344" s="119"/>
      <c r="Q6344" s="84"/>
      <c r="R6344" s="125"/>
      <c r="S6344" s="165"/>
      <c r="T6344" s="167"/>
    </row>
    <row r="6345" spans="1:20" s="121" customFormat="1" ht="20.100000000000001" customHeight="1" x14ac:dyDescent="0.3">
      <c r="A6345" s="80"/>
      <c r="B6345" s="110" t="str">
        <f>IF(E6345="","",VLOOKUP(E6345,[1]PROJECTES!$C$14:$G$5000,2,FALSE))</f>
        <v/>
      </c>
      <c r="C6345" s="80"/>
      <c r="D6345" s="283" t="str">
        <f>IF(E6345="","",VLOOKUP(E6345,[1]PROJECTES!$C$14:$G$5000,5,FALSE))</f>
        <v/>
      </c>
      <c r="E6345" s="79"/>
      <c r="F6345" s="110" t="str">
        <f>IF(I6345="","",VLOOKUP(I6345,[1]PROJECTES!$C$14:$G$5000,2,FALSE))</f>
        <v/>
      </c>
      <c r="G6345" s="112" t="str">
        <f>IF(E6345="","",VLOOKUP(E6345,[1]PROJECTES!$C$14:$G$5000,4,FALSE))</f>
        <v/>
      </c>
      <c r="H6345" s="95"/>
      <c r="I6345" s="113" t="str">
        <f>IF(H6345="","",VLOOKUP(H6345,BD!B$2:C$16,2,FALSE))</f>
        <v/>
      </c>
      <c r="J6345" s="114"/>
      <c r="K6345" s="115" t="str">
        <f t="shared" si="313"/>
        <v/>
      </c>
      <c r="L6345" s="116" t="str">
        <f t="shared" ref="L6345:L6406" ca="1" si="315">IF(M6345="","-",IF(G6345="TA","-",+M6345-TODAY()))</f>
        <v>-</v>
      </c>
      <c r="M6345" s="111" t="str">
        <f>IF(E6345="","",VLOOKUP(E6345,[1]PROJECTES!$C$14:$Z$5000,21,FALSE))</f>
        <v/>
      </c>
      <c r="N6345" s="117"/>
      <c r="O6345" s="118" t="s">
        <v>222</v>
      </c>
      <c r="P6345" s="119"/>
      <c r="Q6345" s="84"/>
      <c r="R6345" s="125"/>
      <c r="S6345" s="165"/>
      <c r="T6345" s="167"/>
    </row>
    <row r="6346" spans="1:20" s="121" customFormat="1" ht="20.100000000000001" customHeight="1" x14ac:dyDescent="0.3">
      <c r="A6346" s="80"/>
      <c r="B6346" s="110" t="str">
        <f>IF(E6346="","",VLOOKUP(E6346,[1]PROJECTES!$C$14:$G$5000,2,FALSE))</f>
        <v/>
      </c>
      <c r="C6346" s="80"/>
      <c r="D6346" s="283" t="str">
        <f>IF(E6346="","",VLOOKUP(E6346,[1]PROJECTES!$C$14:$G$5000,5,FALSE))</f>
        <v/>
      </c>
      <c r="E6346" s="79"/>
      <c r="F6346" s="110" t="str">
        <f>IF(I6346="","",VLOOKUP(I6346,[1]PROJECTES!$C$14:$G$5000,2,FALSE))</f>
        <v/>
      </c>
      <c r="G6346" s="112" t="str">
        <f>IF(E6346="","",VLOOKUP(E6346,[1]PROJECTES!$C$14:$G$5000,4,FALSE))</f>
        <v/>
      </c>
      <c r="H6346" s="95"/>
      <c r="I6346" s="113" t="str">
        <f>IF(H6346="","",VLOOKUP(H6346,BD!B$2:C$16,2,FALSE))</f>
        <v/>
      </c>
      <c r="J6346" s="114"/>
      <c r="K6346" s="115" t="str">
        <f t="shared" si="313"/>
        <v/>
      </c>
      <c r="L6346" s="116" t="str">
        <f t="shared" ca="1" si="315"/>
        <v>-</v>
      </c>
      <c r="M6346" s="111" t="str">
        <f>IF(E6346="","",VLOOKUP(E6346,[1]PROJECTES!$C$14:$Z$5000,21,FALSE))</f>
        <v/>
      </c>
      <c r="N6346" s="117"/>
      <c r="O6346" s="118" t="s">
        <v>222</v>
      </c>
      <c r="P6346" s="119"/>
      <c r="Q6346" s="84"/>
      <c r="R6346" s="125"/>
      <c r="S6346" s="165"/>
      <c r="T6346" s="167"/>
    </row>
    <row r="6347" spans="1:20" s="121" customFormat="1" ht="20.100000000000001" customHeight="1" x14ac:dyDescent="0.3">
      <c r="A6347" s="80"/>
      <c r="B6347" s="110" t="str">
        <f>IF(E6347="","",VLOOKUP(E6347,[1]PROJECTES!$C$14:$G$5000,2,FALSE))</f>
        <v/>
      </c>
      <c r="C6347" s="80"/>
      <c r="D6347" s="283" t="str">
        <f>IF(E6347="","",VLOOKUP(E6347,[1]PROJECTES!$C$14:$G$5000,5,FALSE))</f>
        <v/>
      </c>
      <c r="E6347" s="79"/>
      <c r="F6347" s="110" t="str">
        <f>IF(I6347="","",VLOOKUP(I6347,[1]PROJECTES!$C$14:$G$5000,2,FALSE))</f>
        <v/>
      </c>
      <c r="G6347" s="112" t="str">
        <f>IF(E6347="","",VLOOKUP(E6347,[1]PROJECTES!$C$14:$G$5000,4,FALSE))</f>
        <v/>
      </c>
      <c r="H6347" s="95"/>
      <c r="I6347" s="113" t="str">
        <f>IF(H6347="","",VLOOKUP(H6347,BD!B$2:C$16,2,FALSE))</f>
        <v/>
      </c>
      <c r="J6347" s="114"/>
      <c r="K6347" s="115" t="str">
        <f t="shared" si="313"/>
        <v/>
      </c>
      <c r="L6347" s="116" t="str">
        <f t="shared" ca="1" si="315"/>
        <v>-</v>
      </c>
      <c r="M6347" s="111" t="str">
        <f>IF(E6347="","",VLOOKUP(E6347,[1]PROJECTES!$C$14:$Z$5000,21,FALSE))</f>
        <v/>
      </c>
      <c r="N6347" s="117"/>
      <c r="O6347" s="118" t="s">
        <v>222</v>
      </c>
      <c r="P6347" s="119"/>
      <c r="Q6347" s="84"/>
      <c r="R6347" s="125"/>
      <c r="S6347" s="165"/>
      <c r="T6347" s="167"/>
    </row>
    <row r="6348" spans="1:20" s="121" customFormat="1" ht="20.100000000000001" customHeight="1" x14ac:dyDescent="0.3">
      <c r="A6348" s="80"/>
      <c r="B6348" s="110" t="str">
        <f>IF(E6348="","",VLOOKUP(E6348,[1]PROJECTES!$C$14:$G$5000,2,FALSE))</f>
        <v/>
      </c>
      <c r="C6348" s="80"/>
      <c r="D6348" s="283" t="str">
        <f>IF(E6348="","",VLOOKUP(E6348,[1]PROJECTES!$C$14:$G$5000,5,FALSE))</f>
        <v/>
      </c>
      <c r="E6348" s="79"/>
      <c r="F6348" s="110" t="str">
        <f>IF(I6348="","",VLOOKUP(I6348,[1]PROJECTES!$C$14:$G$5000,2,FALSE))</f>
        <v/>
      </c>
      <c r="G6348" s="112" t="str">
        <f>IF(E6348="","",VLOOKUP(E6348,[1]PROJECTES!$C$14:$G$5000,4,FALSE))</f>
        <v/>
      </c>
      <c r="H6348" s="95"/>
      <c r="I6348" s="113" t="str">
        <f>IF(H6348="","",VLOOKUP(H6348,BD!B$2:C$16,2,FALSE))</f>
        <v/>
      </c>
      <c r="J6348" s="114"/>
      <c r="K6348" s="115" t="str">
        <f t="shared" si="313"/>
        <v/>
      </c>
      <c r="L6348" s="116" t="str">
        <f t="shared" ca="1" si="315"/>
        <v>-</v>
      </c>
      <c r="M6348" s="111" t="str">
        <f>IF(E6348="","",VLOOKUP(E6348,[1]PROJECTES!$C$14:$Z$5000,21,FALSE))</f>
        <v/>
      </c>
      <c r="N6348" s="117"/>
      <c r="O6348" s="118" t="s">
        <v>222</v>
      </c>
      <c r="P6348" s="119"/>
      <c r="Q6348" s="84"/>
      <c r="R6348" s="125"/>
      <c r="S6348" s="165"/>
      <c r="T6348" s="167"/>
    </row>
    <row r="6349" spans="1:20" s="121" customFormat="1" ht="20.100000000000001" customHeight="1" x14ac:dyDescent="0.3">
      <c r="A6349" s="80"/>
      <c r="B6349" s="110" t="str">
        <f>IF(E6349="","",VLOOKUP(E6349,[1]PROJECTES!$C$14:$G$5000,2,FALSE))</f>
        <v/>
      </c>
      <c r="C6349" s="80"/>
      <c r="D6349" s="283" t="str">
        <f>IF(E6349="","",VLOOKUP(E6349,[1]PROJECTES!$C$14:$G$5000,5,FALSE))</f>
        <v/>
      </c>
      <c r="E6349" s="79"/>
      <c r="F6349" s="110" t="str">
        <f>IF(I6349="","",VLOOKUP(I6349,[1]PROJECTES!$C$14:$G$5000,2,FALSE))</f>
        <v/>
      </c>
      <c r="G6349" s="112" t="str">
        <f>IF(E6349="","",VLOOKUP(E6349,[1]PROJECTES!$C$14:$G$5000,4,FALSE))</f>
        <v/>
      </c>
      <c r="H6349" s="95"/>
      <c r="I6349" s="113" t="str">
        <f>IF(H6349="","",VLOOKUP(H6349,BD!B$2:C$16,2,FALSE))</f>
        <v/>
      </c>
      <c r="J6349" s="114"/>
      <c r="K6349" s="115" t="str">
        <f t="shared" si="313"/>
        <v/>
      </c>
      <c r="L6349" s="116" t="str">
        <f t="shared" ca="1" si="315"/>
        <v>-</v>
      </c>
      <c r="M6349" s="111" t="str">
        <f>IF(E6349="","",VLOOKUP(E6349,[1]PROJECTES!$C$14:$Z$5000,21,FALSE))</f>
        <v/>
      </c>
      <c r="N6349" s="117"/>
      <c r="O6349" s="118" t="s">
        <v>222</v>
      </c>
      <c r="P6349" s="119"/>
      <c r="Q6349" s="84"/>
      <c r="R6349" s="125"/>
      <c r="S6349" s="165"/>
      <c r="T6349" s="167"/>
    </row>
    <row r="6350" spans="1:20" s="121" customFormat="1" ht="20.100000000000001" customHeight="1" x14ac:dyDescent="0.3">
      <c r="A6350" s="80"/>
      <c r="B6350" s="110" t="str">
        <f>IF(E6350="","",VLOOKUP(E6350,[1]PROJECTES!$C$14:$G$5000,2,FALSE))</f>
        <v/>
      </c>
      <c r="C6350" s="80"/>
      <c r="D6350" s="283" t="str">
        <f>IF(E6350="","",VLOOKUP(E6350,[1]PROJECTES!$C$14:$G$5000,5,FALSE))</f>
        <v/>
      </c>
      <c r="E6350" s="79"/>
      <c r="F6350" s="110" t="str">
        <f>IF(I6350="","",VLOOKUP(I6350,[1]PROJECTES!$C$14:$G$5000,2,FALSE))</f>
        <v/>
      </c>
      <c r="G6350" s="112" t="str">
        <f>IF(E6350="","",VLOOKUP(E6350,[1]PROJECTES!$C$14:$G$5000,4,FALSE))</f>
        <v/>
      </c>
      <c r="H6350" s="95"/>
      <c r="I6350" s="113" t="str">
        <f>IF(H6350="","",VLOOKUP(H6350,BD!B$2:C$16,2,FALSE))</f>
        <v/>
      </c>
      <c r="J6350" s="114"/>
      <c r="K6350" s="115" t="str">
        <f t="shared" si="313"/>
        <v/>
      </c>
      <c r="L6350" s="116" t="str">
        <f t="shared" ca="1" si="315"/>
        <v>-</v>
      </c>
      <c r="M6350" s="111" t="str">
        <f>IF(E6350="","",VLOOKUP(E6350,[1]PROJECTES!$C$14:$Z$5000,21,FALSE))</f>
        <v/>
      </c>
      <c r="N6350" s="117"/>
      <c r="O6350" s="118" t="s">
        <v>222</v>
      </c>
      <c r="P6350" s="119"/>
      <c r="Q6350" s="84"/>
      <c r="R6350" s="125"/>
      <c r="S6350" s="165"/>
      <c r="T6350" s="167"/>
    </row>
    <row r="6351" spans="1:20" s="121" customFormat="1" ht="20.100000000000001" customHeight="1" x14ac:dyDescent="0.3">
      <c r="A6351" s="80"/>
      <c r="B6351" s="110" t="str">
        <f>IF(E6351="","",VLOOKUP(E6351,[1]PROJECTES!$C$14:$G$5000,2,FALSE))</f>
        <v/>
      </c>
      <c r="C6351" s="80"/>
      <c r="D6351" s="283" t="str">
        <f>IF(E6351="","",VLOOKUP(E6351,[1]PROJECTES!$C$14:$G$5000,5,FALSE))</f>
        <v/>
      </c>
      <c r="E6351" s="79"/>
      <c r="F6351" s="110" t="str">
        <f>IF(I6351="","",VLOOKUP(I6351,[1]PROJECTES!$C$14:$G$5000,2,FALSE))</f>
        <v/>
      </c>
      <c r="G6351" s="112" t="str">
        <f>IF(E6351="","",VLOOKUP(E6351,[1]PROJECTES!$C$14:$G$5000,4,FALSE))</f>
        <v/>
      </c>
      <c r="H6351" s="95"/>
      <c r="I6351" s="113" t="str">
        <f>IF(H6351="","",VLOOKUP(H6351,BD!B$2:C$16,2,FALSE))</f>
        <v/>
      </c>
      <c r="J6351" s="114"/>
      <c r="K6351" s="115" t="str">
        <f t="shared" si="313"/>
        <v/>
      </c>
      <c r="L6351" s="116" t="str">
        <f t="shared" ca="1" si="315"/>
        <v>-</v>
      </c>
      <c r="M6351" s="111" t="str">
        <f>IF(E6351="","",VLOOKUP(E6351,[1]PROJECTES!$C$14:$Z$5000,21,FALSE))</f>
        <v/>
      </c>
      <c r="N6351" s="117"/>
      <c r="O6351" s="118" t="s">
        <v>222</v>
      </c>
      <c r="P6351" s="119"/>
      <c r="Q6351" s="84"/>
      <c r="R6351" s="125"/>
      <c r="S6351" s="165"/>
      <c r="T6351" s="167"/>
    </row>
    <row r="6352" spans="1:20" s="121" customFormat="1" ht="20.100000000000001" customHeight="1" x14ac:dyDescent="0.3">
      <c r="A6352" s="80"/>
      <c r="B6352" s="110" t="str">
        <f>IF(E6352="","",VLOOKUP(E6352,[1]PROJECTES!$C$14:$G$5000,2,FALSE))</f>
        <v/>
      </c>
      <c r="C6352" s="80"/>
      <c r="D6352" s="283" t="str">
        <f>IF(E6352="","",VLOOKUP(E6352,[1]PROJECTES!$C$14:$G$5000,5,FALSE))</f>
        <v/>
      </c>
      <c r="E6352" s="79"/>
      <c r="F6352" s="110" t="str">
        <f>IF(I6352="","",VLOOKUP(I6352,[1]PROJECTES!$C$14:$G$5000,2,FALSE))</f>
        <v/>
      </c>
      <c r="G6352" s="112" t="str">
        <f>IF(E6352="","",VLOOKUP(E6352,[1]PROJECTES!$C$14:$G$5000,4,FALSE))</f>
        <v/>
      </c>
      <c r="H6352" s="95"/>
      <c r="I6352" s="113" t="str">
        <f>IF(H6352="","",VLOOKUP(H6352,BD!B$2:C$16,2,FALSE))</f>
        <v/>
      </c>
      <c r="J6352" s="114"/>
      <c r="K6352" s="115" t="str">
        <f t="shared" si="313"/>
        <v/>
      </c>
      <c r="L6352" s="116" t="str">
        <f t="shared" ca="1" si="315"/>
        <v>-</v>
      </c>
      <c r="M6352" s="111" t="str">
        <f>IF(E6352="","",VLOOKUP(E6352,[1]PROJECTES!$C$14:$Z$5000,21,FALSE))</f>
        <v/>
      </c>
      <c r="N6352" s="117"/>
      <c r="O6352" s="118" t="s">
        <v>222</v>
      </c>
      <c r="P6352" s="119"/>
      <c r="Q6352" s="84"/>
      <c r="R6352" s="125"/>
      <c r="S6352" s="165"/>
      <c r="T6352" s="167"/>
    </row>
    <row r="6353" spans="1:20" s="121" customFormat="1" ht="20.100000000000001" customHeight="1" x14ac:dyDescent="0.3">
      <c r="A6353" s="80"/>
      <c r="B6353" s="110" t="str">
        <f>IF(E6353="","",VLOOKUP(E6353,[1]PROJECTES!$C$14:$G$5000,2,FALSE))</f>
        <v/>
      </c>
      <c r="C6353" s="80"/>
      <c r="D6353" s="283" t="str">
        <f>IF(E6353="","",VLOOKUP(E6353,[1]PROJECTES!$C$14:$G$5000,5,FALSE))</f>
        <v/>
      </c>
      <c r="E6353" s="79"/>
      <c r="F6353" s="110" t="str">
        <f>IF(I6353="","",VLOOKUP(I6353,[1]PROJECTES!$C$14:$G$5000,2,FALSE))</f>
        <v/>
      </c>
      <c r="G6353" s="112" t="str">
        <f>IF(E6353="","",VLOOKUP(E6353,[1]PROJECTES!$C$14:$G$5000,4,FALSE))</f>
        <v/>
      </c>
      <c r="H6353" s="95"/>
      <c r="I6353" s="113" t="str">
        <f>IF(H6353="","",VLOOKUP(H6353,BD!B$2:C$16,2,FALSE))</f>
        <v/>
      </c>
      <c r="J6353" s="114"/>
      <c r="K6353" s="115" t="str">
        <f t="shared" si="313"/>
        <v/>
      </c>
      <c r="L6353" s="116" t="str">
        <f t="shared" ca="1" si="315"/>
        <v>-</v>
      </c>
      <c r="M6353" s="111" t="str">
        <f>IF(E6353="","",VLOOKUP(E6353,[1]PROJECTES!$C$14:$Z$5000,21,FALSE))</f>
        <v/>
      </c>
      <c r="N6353" s="117"/>
      <c r="O6353" s="118" t="s">
        <v>222</v>
      </c>
      <c r="P6353" s="119"/>
      <c r="Q6353" s="84"/>
      <c r="R6353" s="125"/>
      <c r="S6353" s="165"/>
      <c r="T6353" s="167"/>
    </row>
    <row r="6354" spans="1:20" s="121" customFormat="1" ht="20.100000000000001" customHeight="1" x14ac:dyDescent="0.3">
      <c r="A6354" s="80"/>
      <c r="B6354" s="110" t="str">
        <f>IF(E6354="","",VLOOKUP(E6354,[1]PROJECTES!$C$14:$G$5000,2,FALSE))</f>
        <v/>
      </c>
      <c r="C6354" s="80"/>
      <c r="D6354" s="283" t="str">
        <f>IF(E6354="","",VLOOKUP(E6354,[1]PROJECTES!$C$14:$G$5000,5,FALSE))</f>
        <v/>
      </c>
      <c r="E6354" s="79"/>
      <c r="F6354" s="110" t="str">
        <f>IF(I6354="","",VLOOKUP(I6354,[1]PROJECTES!$C$14:$G$5000,2,FALSE))</f>
        <v/>
      </c>
      <c r="G6354" s="112" t="str">
        <f>IF(E6354="","",VLOOKUP(E6354,[1]PROJECTES!$C$14:$G$5000,4,FALSE))</f>
        <v/>
      </c>
      <c r="H6354" s="95"/>
      <c r="I6354" s="113" t="str">
        <f>IF(H6354="","",VLOOKUP(H6354,BD!B$2:C$16,2,FALSE))</f>
        <v/>
      </c>
      <c r="J6354" s="114"/>
      <c r="K6354" s="115" t="str">
        <f t="shared" si="313"/>
        <v/>
      </c>
      <c r="L6354" s="116" t="str">
        <f t="shared" ca="1" si="315"/>
        <v>-</v>
      </c>
      <c r="M6354" s="111" t="str">
        <f>IF(E6354="","",VLOOKUP(E6354,[1]PROJECTES!$C$14:$Z$5000,21,FALSE))</f>
        <v/>
      </c>
      <c r="N6354" s="117"/>
      <c r="O6354" s="118" t="s">
        <v>222</v>
      </c>
      <c r="P6354" s="119"/>
      <c r="Q6354" s="84"/>
      <c r="R6354" s="125"/>
      <c r="S6354" s="165"/>
      <c r="T6354" s="167"/>
    </row>
    <row r="6355" spans="1:20" s="121" customFormat="1" ht="20.100000000000001" customHeight="1" x14ac:dyDescent="0.3">
      <c r="A6355" s="80"/>
      <c r="B6355" s="110" t="str">
        <f>IF(E6355="","",VLOOKUP(E6355,[1]PROJECTES!$C$14:$G$5000,2,FALSE))</f>
        <v/>
      </c>
      <c r="C6355" s="80"/>
      <c r="D6355" s="283" t="str">
        <f>IF(E6355="","",VLOOKUP(E6355,[1]PROJECTES!$C$14:$G$5000,5,FALSE))</f>
        <v/>
      </c>
      <c r="E6355" s="79"/>
      <c r="F6355" s="110" t="str">
        <f>IF(I6355="","",VLOOKUP(I6355,[1]PROJECTES!$C$14:$G$5000,2,FALSE))</f>
        <v/>
      </c>
      <c r="G6355" s="112" t="str">
        <f>IF(E6355="","",VLOOKUP(E6355,[1]PROJECTES!$C$14:$G$5000,4,FALSE))</f>
        <v/>
      </c>
      <c r="H6355" s="95"/>
      <c r="I6355" s="113" t="str">
        <f>IF(H6355="","",VLOOKUP(H6355,BD!B$2:C$16,2,FALSE))</f>
        <v/>
      </c>
      <c r="J6355" s="114"/>
      <c r="K6355" s="115" t="str">
        <f t="shared" si="313"/>
        <v/>
      </c>
      <c r="L6355" s="116" t="str">
        <f t="shared" ca="1" si="315"/>
        <v>-</v>
      </c>
      <c r="M6355" s="111" t="str">
        <f>IF(E6355="","",VLOOKUP(E6355,[1]PROJECTES!$C$14:$Z$5000,21,FALSE))</f>
        <v/>
      </c>
      <c r="N6355" s="117"/>
      <c r="O6355" s="118" t="s">
        <v>222</v>
      </c>
      <c r="P6355" s="119"/>
      <c r="Q6355" s="84"/>
      <c r="R6355" s="125"/>
      <c r="S6355" s="165"/>
      <c r="T6355" s="167"/>
    </row>
    <row r="6356" spans="1:20" s="121" customFormat="1" ht="20.100000000000001" customHeight="1" x14ac:dyDescent="0.3">
      <c r="A6356" s="80"/>
      <c r="B6356" s="110" t="str">
        <f>IF(E6356="","",VLOOKUP(E6356,[1]PROJECTES!$C$14:$G$5000,2,FALSE))</f>
        <v/>
      </c>
      <c r="C6356" s="80"/>
      <c r="D6356" s="283" t="str">
        <f>IF(E6356="","",VLOOKUP(E6356,[1]PROJECTES!$C$14:$G$5000,5,FALSE))</f>
        <v/>
      </c>
      <c r="E6356" s="79"/>
      <c r="F6356" s="110" t="str">
        <f>IF(I6356="","",VLOOKUP(I6356,[1]PROJECTES!$C$14:$G$5000,2,FALSE))</f>
        <v/>
      </c>
      <c r="G6356" s="112" t="str">
        <f>IF(E6356="","",VLOOKUP(E6356,[1]PROJECTES!$C$14:$G$5000,4,FALSE))</f>
        <v/>
      </c>
      <c r="H6356" s="95"/>
      <c r="I6356" s="113" t="str">
        <f>IF(H6356="","",VLOOKUP(H6356,BD!B$2:C$16,2,FALSE))</f>
        <v/>
      </c>
      <c r="J6356" s="114"/>
      <c r="K6356" s="115" t="str">
        <f t="shared" si="313"/>
        <v/>
      </c>
      <c r="L6356" s="116" t="str">
        <f t="shared" ca="1" si="315"/>
        <v>-</v>
      </c>
      <c r="M6356" s="111" t="str">
        <f>IF(E6356="","",VLOOKUP(E6356,[1]PROJECTES!$C$14:$Z$5000,21,FALSE))</f>
        <v/>
      </c>
      <c r="N6356" s="117"/>
      <c r="O6356" s="118" t="s">
        <v>222</v>
      </c>
      <c r="P6356" s="119"/>
      <c r="Q6356" s="84"/>
      <c r="R6356" s="125"/>
      <c r="S6356" s="165"/>
      <c r="T6356" s="167"/>
    </row>
    <row r="6357" spans="1:20" s="121" customFormat="1" ht="20.100000000000001" customHeight="1" x14ac:dyDescent="0.3">
      <c r="A6357" s="80"/>
      <c r="B6357" s="110" t="str">
        <f>IF(E6357="","",VLOOKUP(E6357,[1]PROJECTES!$C$14:$G$5000,2,FALSE))</f>
        <v/>
      </c>
      <c r="C6357" s="80"/>
      <c r="D6357" s="283" t="str">
        <f>IF(E6357="","",VLOOKUP(E6357,[1]PROJECTES!$C$14:$G$5000,5,FALSE))</f>
        <v/>
      </c>
      <c r="E6357" s="79"/>
      <c r="F6357" s="110" t="str">
        <f>IF(I6357="","",VLOOKUP(I6357,[1]PROJECTES!$C$14:$G$5000,2,FALSE))</f>
        <v/>
      </c>
      <c r="G6357" s="112" t="str">
        <f>IF(E6357="","",VLOOKUP(E6357,[1]PROJECTES!$C$14:$G$5000,4,FALSE))</f>
        <v/>
      </c>
      <c r="H6357" s="95"/>
      <c r="I6357" s="113" t="str">
        <f>IF(H6357="","",VLOOKUP(H6357,BD!B$2:C$16,2,FALSE))</f>
        <v/>
      </c>
      <c r="J6357" s="114"/>
      <c r="K6357" s="115" t="str">
        <f t="shared" si="313"/>
        <v/>
      </c>
      <c r="L6357" s="116" t="str">
        <f t="shared" ca="1" si="315"/>
        <v>-</v>
      </c>
      <c r="M6357" s="111" t="str">
        <f>IF(E6357="","",VLOOKUP(E6357,[1]PROJECTES!$C$14:$Z$5000,21,FALSE))</f>
        <v/>
      </c>
      <c r="N6357" s="117"/>
      <c r="O6357" s="118" t="s">
        <v>222</v>
      </c>
      <c r="P6357" s="119"/>
      <c r="Q6357" s="84"/>
      <c r="R6357" s="125"/>
      <c r="S6357" s="165"/>
      <c r="T6357" s="167"/>
    </row>
    <row r="6358" spans="1:20" s="121" customFormat="1" ht="20.100000000000001" customHeight="1" x14ac:dyDescent="0.3">
      <c r="A6358" s="80"/>
      <c r="B6358" s="110" t="str">
        <f>IF(E6358="","",VLOOKUP(E6358,[1]PROJECTES!$C$14:$G$5000,2,FALSE))</f>
        <v/>
      </c>
      <c r="C6358" s="80"/>
      <c r="D6358" s="283" t="str">
        <f>IF(E6358="","",VLOOKUP(E6358,[1]PROJECTES!$C$14:$G$5000,5,FALSE))</f>
        <v/>
      </c>
      <c r="E6358" s="79"/>
      <c r="F6358" s="110" t="str">
        <f>IF(I6358="","",VLOOKUP(I6358,[1]PROJECTES!$C$14:$G$5000,2,FALSE))</f>
        <v/>
      </c>
      <c r="G6358" s="112" t="str">
        <f>IF(E6358="","",VLOOKUP(E6358,[1]PROJECTES!$C$14:$G$5000,4,FALSE))</f>
        <v/>
      </c>
      <c r="H6358" s="95"/>
      <c r="I6358" s="113" t="str">
        <f>IF(H6358="","",VLOOKUP(H6358,BD!B$2:C$16,2,FALSE))</f>
        <v/>
      </c>
      <c r="J6358" s="114"/>
      <c r="K6358" s="115" t="str">
        <f t="shared" si="313"/>
        <v/>
      </c>
      <c r="L6358" s="116" t="str">
        <f t="shared" ca="1" si="315"/>
        <v>-</v>
      </c>
      <c r="M6358" s="111" t="str">
        <f>IF(E6358="","",VLOOKUP(E6358,[1]PROJECTES!$C$14:$Z$5000,21,FALSE))</f>
        <v/>
      </c>
      <c r="N6358" s="117"/>
      <c r="O6358" s="118" t="s">
        <v>222</v>
      </c>
      <c r="P6358" s="119"/>
      <c r="Q6358" s="84"/>
      <c r="R6358" s="125"/>
      <c r="S6358" s="165"/>
      <c r="T6358" s="167"/>
    </row>
    <row r="6359" spans="1:20" s="121" customFormat="1" ht="20.100000000000001" customHeight="1" x14ac:dyDescent="0.3">
      <c r="A6359" s="80"/>
      <c r="B6359" s="110" t="str">
        <f>IF(E6359="","",VLOOKUP(E6359,[1]PROJECTES!$C$14:$G$5000,2,FALSE))</f>
        <v/>
      </c>
      <c r="C6359" s="80"/>
      <c r="D6359" s="283" t="str">
        <f>IF(E6359="","",VLOOKUP(E6359,[1]PROJECTES!$C$14:$G$5000,5,FALSE))</f>
        <v/>
      </c>
      <c r="E6359" s="79"/>
      <c r="F6359" s="110" t="str">
        <f>IF(I6359="","",VLOOKUP(I6359,[1]PROJECTES!$C$14:$G$5000,2,FALSE))</f>
        <v/>
      </c>
      <c r="G6359" s="112" t="str">
        <f>IF(E6359="","",VLOOKUP(E6359,[1]PROJECTES!$C$14:$G$5000,4,FALSE))</f>
        <v/>
      </c>
      <c r="H6359" s="95"/>
      <c r="I6359" s="113" t="str">
        <f>IF(H6359="","",VLOOKUP(H6359,BD!B$2:C$16,2,FALSE))</f>
        <v/>
      </c>
      <c r="J6359" s="114"/>
      <c r="K6359" s="115" t="str">
        <f t="shared" si="313"/>
        <v/>
      </c>
      <c r="L6359" s="116" t="str">
        <f t="shared" ca="1" si="315"/>
        <v>-</v>
      </c>
      <c r="M6359" s="111" t="str">
        <f>IF(E6359="","",VLOOKUP(E6359,[1]PROJECTES!$C$14:$Z$5000,21,FALSE))</f>
        <v/>
      </c>
      <c r="N6359" s="117"/>
      <c r="O6359" s="118" t="s">
        <v>222</v>
      </c>
      <c r="P6359" s="119"/>
      <c r="Q6359" s="84"/>
      <c r="R6359" s="125"/>
      <c r="S6359" s="165"/>
      <c r="T6359" s="167"/>
    </row>
    <row r="6360" spans="1:20" s="121" customFormat="1" ht="20.100000000000001" customHeight="1" x14ac:dyDescent="0.3">
      <c r="A6360" s="80"/>
      <c r="B6360" s="110" t="str">
        <f>IF(E6360="","",VLOOKUP(E6360,[1]PROJECTES!$C$14:$G$5000,2,FALSE))</f>
        <v/>
      </c>
      <c r="C6360" s="80"/>
      <c r="D6360" s="283" t="str">
        <f>IF(E6360="","",VLOOKUP(E6360,[1]PROJECTES!$C$14:$G$5000,5,FALSE))</f>
        <v/>
      </c>
      <c r="E6360" s="79"/>
      <c r="F6360" s="110" t="str">
        <f>IF(I6360="","",VLOOKUP(I6360,[1]PROJECTES!$C$14:$G$5000,2,FALSE))</f>
        <v/>
      </c>
      <c r="G6360" s="112" t="str">
        <f>IF(E6360="","",VLOOKUP(E6360,[1]PROJECTES!$C$14:$G$5000,4,FALSE))</f>
        <v/>
      </c>
      <c r="H6360" s="95"/>
      <c r="I6360" s="113" t="str">
        <f>IF(H6360="","",VLOOKUP(H6360,BD!B$2:C$16,2,FALSE))</f>
        <v/>
      </c>
      <c r="J6360" s="114"/>
      <c r="K6360" s="115" t="str">
        <f t="shared" si="313"/>
        <v/>
      </c>
      <c r="L6360" s="116" t="str">
        <f t="shared" ca="1" si="315"/>
        <v>-</v>
      </c>
      <c r="M6360" s="111" t="str">
        <f>IF(E6360="","",VLOOKUP(E6360,[1]PROJECTES!$C$14:$Z$5000,21,FALSE))</f>
        <v/>
      </c>
      <c r="N6360" s="117"/>
      <c r="O6360" s="118" t="s">
        <v>222</v>
      </c>
      <c r="P6360" s="119"/>
      <c r="Q6360" s="84"/>
      <c r="R6360" s="125"/>
      <c r="S6360" s="165"/>
      <c r="T6360" s="167"/>
    </row>
    <row r="6361" spans="1:20" s="121" customFormat="1" ht="20.100000000000001" customHeight="1" x14ac:dyDescent="0.3">
      <c r="A6361" s="80"/>
      <c r="B6361" s="110" t="str">
        <f>IF(E6361="","",VLOOKUP(E6361,[1]PROJECTES!$C$14:$G$5000,2,FALSE))</f>
        <v/>
      </c>
      <c r="C6361" s="80"/>
      <c r="D6361" s="283" t="str">
        <f>IF(E6361="","",VLOOKUP(E6361,[1]PROJECTES!$C$14:$G$5000,5,FALSE))</f>
        <v/>
      </c>
      <c r="E6361" s="79"/>
      <c r="F6361" s="110" t="str">
        <f>IF(I6361="","",VLOOKUP(I6361,[1]PROJECTES!$C$14:$G$5000,2,FALSE))</f>
        <v/>
      </c>
      <c r="G6361" s="112" t="str">
        <f>IF(E6361="","",VLOOKUP(E6361,[1]PROJECTES!$C$14:$G$5000,4,FALSE))</f>
        <v/>
      </c>
      <c r="H6361" s="95"/>
      <c r="I6361" s="113" t="str">
        <f>IF(H6361="","",VLOOKUP(H6361,BD!B$2:C$16,2,FALSE))</f>
        <v/>
      </c>
      <c r="J6361" s="114"/>
      <c r="K6361" s="115" t="str">
        <f t="shared" si="313"/>
        <v/>
      </c>
      <c r="L6361" s="116" t="str">
        <f t="shared" ca="1" si="315"/>
        <v>-</v>
      </c>
      <c r="M6361" s="111" t="str">
        <f>IF(E6361="","",VLOOKUP(E6361,[1]PROJECTES!$C$14:$Z$5000,21,FALSE))</f>
        <v/>
      </c>
      <c r="N6361" s="117"/>
      <c r="O6361" s="118" t="s">
        <v>222</v>
      </c>
      <c r="P6361" s="119"/>
      <c r="Q6361" s="84"/>
      <c r="R6361" s="125"/>
      <c r="S6361" s="165"/>
      <c r="T6361" s="167"/>
    </row>
    <row r="6362" spans="1:20" s="121" customFormat="1" ht="20.100000000000001" customHeight="1" x14ac:dyDescent="0.3">
      <c r="A6362" s="80"/>
      <c r="B6362" s="110" t="str">
        <f>IF(E6362="","",VLOOKUP(E6362,[1]PROJECTES!$C$14:$G$5000,2,FALSE))</f>
        <v/>
      </c>
      <c r="C6362" s="80"/>
      <c r="D6362" s="283" t="str">
        <f>IF(E6362="","",VLOOKUP(E6362,[1]PROJECTES!$C$14:$G$5000,5,FALSE))</f>
        <v/>
      </c>
      <c r="E6362" s="79"/>
      <c r="F6362" s="110" t="str">
        <f>IF(I6362="","",VLOOKUP(I6362,[1]PROJECTES!$C$14:$G$5000,2,FALSE))</f>
        <v/>
      </c>
      <c r="G6362" s="112" t="str">
        <f>IF(E6362="","",VLOOKUP(E6362,[1]PROJECTES!$C$14:$G$5000,4,FALSE))</f>
        <v/>
      </c>
      <c r="H6362" s="95"/>
      <c r="I6362" s="113" t="str">
        <f>IF(H6362="","",VLOOKUP(H6362,BD!B$2:C$16,2,FALSE))</f>
        <v/>
      </c>
      <c r="J6362" s="114"/>
      <c r="K6362" s="115" t="str">
        <f t="shared" si="313"/>
        <v/>
      </c>
      <c r="L6362" s="116" t="str">
        <f t="shared" ca="1" si="315"/>
        <v>-</v>
      </c>
      <c r="M6362" s="111" t="str">
        <f>IF(E6362="","",VLOOKUP(E6362,[1]PROJECTES!$C$14:$Z$5000,21,FALSE))</f>
        <v/>
      </c>
      <c r="N6362" s="117"/>
      <c r="O6362" s="118" t="s">
        <v>222</v>
      </c>
      <c r="P6362" s="119"/>
      <c r="Q6362" s="84"/>
      <c r="R6362" s="125"/>
      <c r="S6362" s="165"/>
      <c r="T6362" s="167"/>
    </row>
    <row r="6363" spans="1:20" s="121" customFormat="1" ht="20.100000000000001" customHeight="1" x14ac:dyDescent="0.3">
      <c r="A6363" s="80"/>
      <c r="B6363" s="110" t="str">
        <f>IF(E6363="","",VLOOKUP(E6363,[1]PROJECTES!$C$14:$G$5000,2,FALSE))</f>
        <v/>
      </c>
      <c r="C6363" s="80"/>
      <c r="D6363" s="283" t="str">
        <f>IF(E6363="","",VLOOKUP(E6363,[1]PROJECTES!$C$14:$G$5000,5,FALSE))</f>
        <v/>
      </c>
      <c r="E6363" s="79"/>
      <c r="F6363" s="110" t="str">
        <f>IF(I6363="","",VLOOKUP(I6363,[1]PROJECTES!$C$14:$G$5000,2,FALSE))</f>
        <v/>
      </c>
      <c r="G6363" s="112" t="str">
        <f>IF(E6363="","",VLOOKUP(E6363,[1]PROJECTES!$C$14:$G$5000,4,FALSE))</f>
        <v/>
      </c>
      <c r="H6363" s="95"/>
      <c r="I6363" s="113" t="str">
        <f>IF(H6363="","",VLOOKUP(H6363,BD!B$2:C$16,2,FALSE))</f>
        <v/>
      </c>
      <c r="J6363" s="114"/>
      <c r="K6363" s="115" t="str">
        <f t="shared" si="313"/>
        <v/>
      </c>
      <c r="L6363" s="116" t="str">
        <f t="shared" ca="1" si="315"/>
        <v>-</v>
      </c>
      <c r="M6363" s="111" t="str">
        <f>IF(E6363="","",VLOOKUP(E6363,[1]PROJECTES!$C$14:$Z$5000,21,FALSE))</f>
        <v/>
      </c>
      <c r="N6363" s="117"/>
      <c r="O6363" s="118" t="s">
        <v>222</v>
      </c>
      <c r="P6363" s="119"/>
      <c r="Q6363" s="84"/>
      <c r="R6363" s="125"/>
      <c r="S6363" s="165"/>
      <c r="T6363" s="167"/>
    </row>
    <row r="6364" spans="1:20" s="121" customFormat="1" ht="20.100000000000001" customHeight="1" x14ac:dyDescent="0.3">
      <c r="A6364" s="80"/>
      <c r="B6364" s="110" t="str">
        <f>IF(E6364="","",VLOOKUP(E6364,[1]PROJECTES!$C$14:$G$5000,2,FALSE))</f>
        <v/>
      </c>
      <c r="C6364" s="80"/>
      <c r="D6364" s="283" t="str">
        <f>IF(E6364="","",VLOOKUP(E6364,[1]PROJECTES!$C$14:$G$5000,5,FALSE))</f>
        <v/>
      </c>
      <c r="E6364" s="79"/>
      <c r="F6364" s="110" t="str">
        <f>IF(I6364="","",VLOOKUP(I6364,[1]PROJECTES!$C$14:$G$5000,2,FALSE))</f>
        <v/>
      </c>
      <c r="G6364" s="112" t="str">
        <f>IF(E6364="","",VLOOKUP(E6364,[1]PROJECTES!$C$14:$G$5000,4,FALSE))</f>
        <v/>
      </c>
      <c r="H6364" s="95"/>
      <c r="I6364" s="113" t="str">
        <f>IF(H6364="","",VLOOKUP(H6364,BD!B$2:C$16,2,FALSE))</f>
        <v/>
      </c>
      <c r="J6364" s="114"/>
      <c r="K6364" s="115" t="str">
        <f t="shared" si="313"/>
        <v/>
      </c>
      <c r="L6364" s="116" t="str">
        <f t="shared" ca="1" si="315"/>
        <v>-</v>
      </c>
      <c r="M6364" s="111" t="str">
        <f>IF(E6364="","",VLOOKUP(E6364,[1]PROJECTES!$C$14:$Z$5000,21,FALSE))</f>
        <v/>
      </c>
      <c r="N6364" s="117"/>
      <c r="O6364" s="118" t="s">
        <v>222</v>
      </c>
      <c r="P6364" s="119"/>
      <c r="Q6364" s="84"/>
      <c r="R6364" s="125"/>
      <c r="S6364" s="165"/>
      <c r="T6364" s="167"/>
    </row>
    <row r="6365" spans="1:20" s="121" customFormat="1" ht="20.100000000000001" customHeight="1" x14ac:dyDescent="0.3">
      <c r="A6365" s="80"/>
      <c r="B6365" s="110" t="str">
        <f>IF(E6365="","",VLOOKUP(E6365,[1]PROJECTES!$C$14:$G$5000,2,FALSE))</f>
        <v/>
      </c>
      <c r="C6365" s="80"/>
      <c r="D6365" s="283" t="str">
        <f>IF(E6365="","",VLOOKUP(E6365,[1]PROJECTES!$C$14:$G$5000,5,FALSE))</f>
        <v/>
      </c>
      <c r="E6365" s="79"/>
      <c r="F6365" s="110" t="str">
        <f>IF(I6365="","",VLOOKUP(I6365,[1]PROJECTES!$C$14:$G$5000,2,FALSE))</f>
        <v/>
      </c>
      <c r="G6365" s="112" t="str">
        <f>IF(E6365="","",VLOOKUP(E6365,[1]PROJECTES!$C$14:$G$5000,4,FALSE))</f>
        <v/>
      </c>
      <c r="H6365" s="95"/>
      <c r="I6365" s="113" t="str">
        <f>IF(H6365="","",VLOOKUP(H6365,BD!B$2:C$16,2,FALSE))</f>
        <v/>
      </c>
      <c r="J6365" s="114"/>
      <c r="K6365" s="115" t="str">
        <f t="shared" si="313"/>
        <v/>
      </c>
      <c r="L6365" s="116" t="str">
        <f t="shared" ca="1" si="315"/>
        <v>-</v>
      </c>
      <c r="M6365" s="111" t="str">
        <f>IF(E6365="","",VLOOKUP(E6365,[1]PROJECTES!$C$14:$Z$5000,21,FALSE))</f>
        <v/>
      </c>
      <c r="N6365" s="117"/>
      <c r="O6365" s="118" t="s">
        <v>222</v>
      </c>
      <c r="P6365" s="119"/>
      <c r="Q6365" s="84"/>
      <c r="R6365" s="125"/>
      <c r="S6365" s="165"/>
      <c r="T6365" s="167"/>
    </row>
    <row r="6366" spans="1:20" s="121" customFormat="1" ht="20.100000000000001" customHeight="1" x14ac:dyDescent="0.3">
      <c r="A6366" s="80"/>
      <c r="B6366" s="110" t="str">
        <f>IF(E6366="","",VLOOKUP(E6366,[1]PROJECTES!$C$14:$G$5000,2,FALSE))</f>
        <v/>
      </c>
      <c r="C6366" s="80"/>
      <c r="D6366" s="283" t="str">
        <f>IF(E6366="","",VLOOKUP(E6366,[1]PROJECTES!$C$14:$G$5000,5,FALSE))</f>
        <v/>
      </c>
      <c r="E6366" s="79"/>
      <c r="F6366" s="110" t="str">
        <f>IF(I6366="","",VLOOKUP(I6366,[1]PROJECTES!$C$14:$G$5000,2,FALSE))</f>
        <v/>
      </c>
      <c r="G6366" s="112" t="str">
        <f>IF(E6366="","",VLOOKUP(E6366,[1]PROJECTES!$C$14:$G$5000,4,FALSE))</f>
        <v/>
      </c>
      <c r="H6366" s="95"/>
      <c r="I6366" s="113" t="str">
        <f>IF(H6366="","",VLOOKUP(H6366,BD!B$2:C$16,2,FALSE))</f>
        <v/>
      </c>
      <c r="J6366" s="114"/>
      <c r="K6366" s="115" t="str">
        <f t="shared" si="313"/>
        <v/>
      </c>
      <c r="L6366" s="116" t="str">
        <f t="shared" ca="1" si="315"/>
        <v>-</v>
      </c>
      <c r="M6366" s="111" t="str">
        <f>IF(E6366="","",VLOOKUP(E6366,[1]PROJECTES!$C$14:$Z$5000,21,FALSE))</f>
        <v/>
      </c>
      <c r="N6366" s="117"/>
      <c r="O6366" s="118" t="s">
        <v>222</v>
      </c>
      <c r="P6366" s="119"/>
      <c r="Q6366" s="84"/>
      <c r="R6366" s="125"/>
      <c r="S6366" s="165"/>
      <c r="T6366" s="167"/>
    </row>
    <row r="6367" spans="1:20" s="121" customFormat="1" ht="20.100000000000001" customHeight="1" x14ac:dyDescent="0.3">
      <c r="A6367" s="80"/>
      <c r="B6367" s="110" t="str">
        <f>IF(E6367="","",VLOOKUP(E6367,[1]PROJECTES!$C$14:$G$5000,2,FALSE))</f>
        <v/>
      </c>
      <c r="C6367" s="80"/>
      <c r="D6367" s="283" t="str">
        <f>IF(E6367="","",VLOOKUP(E6367,[1]PROJECTES!$C$14:$G$5000,5,FALSE))</f>
        <v/>
      </c>
      <c r="E6367" s="79"/>
      <c r="F6367" s="110" t="str">
        <f>IF(I6367="","",VLOOKUP(I6367,[1]PROJECTES!$C$14:$G$5000,2,FALSE))</f>
        <v/>
      </c>
      <c r="G6367" s="112" t="str">
        <f>IF(E6367="","",VLOOKUP(E6367,[1]PROJECTES!$C$14:$G$5000,4,FALSE))</f>
        <v/>
      </c>
      <c r="H6367" s="95"/>
      <c r="I6367" s="113" t="str">
        <f>IF(H6367="","",VLOOKUP(H6367,BD!B$2:C$16,2,FALSE))</f>
        <v/>
      </c>
      <c r="J6367" s="114"/>
      <c r="K6367" s="115" t="str">
        <f t="shared" si="313"/>
        <v/>
      </c>
      <c r="L6367" s="116" t="str">
        <f t="shared" ca="1" si="315"/>
        <v>-</v>
      </c>
      <c r="M6367" s="111" t="str">
        <f>IF(E6367="","",VLOOKUP(E6367,[1]PROJECTES!$C$14:$Z$5000,21,FALSE))</f>
        <v/>
      </c>
      <c r="N6367" s="117"/>
      <c r="O6367" s="118" t="s">
        <v>222</v>
      </c>
      <c r="P6367" s="119"/>
      <c r="Q6367" s="84"/>
      <c r="R6367" s="125"/>
      <c r="S6367" s="165"/>
      <c r="T6367" s="167"/>
    </row>
    <row r="6368" spans="1:20" s="121" customFormat="1" ht="20.100000000000001" customHeight="1" x14ac:dyDescent="0.3">
      <c r="A6368" s="80"/>
      <c r="B6368" s="110" t="str">
        <f>IF(E6368="","",VLOOKUP(E6368,[1]PROJECTES!$C$14:$G$5000,2,FALSE))</f>
        <v/>
      </c>
      <c r="C6368" s="80"/>
      <c r="D6368" s="283" t="str">
        <f>IF(E6368="","",VLOOKUP(E6368,[1]PROJECTES!$C$14:$G$5000,5,FALSE))</f>
        <v/>
      </c>
      <c r="E6368" s="79"/>
      <c r="F6368" s="110" t="str">
        <f>IF(I6368="","",VLOOKUP(I6368,[1]PROJECTES!$C$14:$G$5000,2,FALSE))</f>
        <v/>
      </c>
      <c r="G6368" s="112" t="str">
        <f>IF(E6368="","",VLOOKUP(E6368,[1]PROJECTES!$C$14:$G$5000,4,FALSE))</f>
        <v/>
      </c>
      <c r="H6368" s="95"/>
      <c r="I6368" s="113" t="str">
        <f>IF(H6368="","",VLOOKUP(H6368,BD!B$2:C$16,2,FALSE))</f>
        <v/>
      </c>
      <c r="J6368" s="114"/>
      <c r="K6368" s="115" t="str">
        <f t="shared" si="313"/>
        <v/>
      </c>
      <c r="L6368" s="116" t="str">
        <f t="shared" ca="1" si="315"/>
        <v>-</v>
      </c>
      <c r="M6368" s="111" t="str">
        <f>IF(E6368="","",VLOOKUP(E6368,[1]PROJECTES!$C$14:$Z$5000,21,FALSE))</f>
        <v/>
      </c>
      <c r="N6368" s="117"/>
      <c r="O6368" s="118" t="s">
        <v>222</v>
      </c>
      <c r="P6368" s="119"/>
      <c r="Q6368" s="84"/>
      <c r="R6368" s="125"/>
      <c r="S6368" s="165"/>
      <c r="T6368" s="167"/>
    </row>
    <row r="6369" spans="1:20" s="121" customFormat="1" ht="20.100000000000001" customHeight="1" x14ac:dyDescent="0.3">
      <c r="A6369" s="80"/>
      <c r="B6369" s="110" t="str">
        <f>IF(E6369="","",VLOOKUP(E6369,[1]PROJECTES!$C$14:$G$5000,2,FALSE))</f>
        <v/>
      </c>
      <c r="C6369" s="80"/>
      <c r="D6369" s="283" t="str">
        <f>IF(E6369="","",VLOOKUP(E6369,[1]PROJECTES!$C$14:$G$5000,5,FALSE))</f>
        <v/>
      </c>
      <c r="E6369" s="79"/>
      <c r="F6369" s="110" t="str">
        <f>IF(I6369="","",VLOOKUP(I6369,[1]PROJECTES!$C$14:$G$5000,2,FALSE))</f>
        <v/>
      </c>
      <c r="G6369" s="112" t="str">
        <f>IF(E6369="","",VLOOKUP(E6369,[1]PROJECTES!$C$14:$G$5000,4,FALSE))</f>
        <v/>
      </c>
      <c r="H6369" s="95"/>
      <c r="I6369" s="113" t="str">
        <f>IF(H6369="","",VLOOKUP(H6369,BD!B$2:C$16,2,FALSE))</f>
        <v/>
      </c>
      <c r="J6369" s="114"/>
      <c r="K6369" s="115" t="str">
        <f t="shared" si="313"/>
        <v/>
      </c>
      <c r="L6369" s="116" t="str">
        <f t="shared" ca="1" si="315"/>
        <v>-</v>
      </c>
      <c r="M6369" s="111" t="str">
        <f>IF(E6369="","",VLOOKUP(E6369,[1]PROJECTES!$C$14:$Z$5000,21,FALSE))</f>
        <v/>
      </c>
      <c r="N6369" s="117"/>
      <c r="O6369" s="118" t="s">
        <v>222</v>
      </c>
      <c r="P6369" s="119"/>
      <c r="Q6369" s="84"/>
      <c r="R6369" s="125"/>
      <c r="S6369" s="165"/>
      <c r="T6369" s="167"/>
    </row>
    <row r="6370" spans="1:20" s="121" customFormat="1" ht="20.100000000000001" customHeight="1" x14ac:dyDescent="0.3">
      <c r="A6370" s="80"/>
      <c r="B6370" s="110" t="str">
        <f>IF(E6370="","",VLOOKUP(E6370,[1]PROJECTES!$C$14:$G$5000,2,FALSE))</f>
        <v/>
      </c>
      <c r="C6370" s="80"/>
      <c r="D6370" s="283" t="str">
        <f>IF(E6370="","",VLOOKUP(E6370,[1]PROJECTES!$C$14:$G$5000,5,FALSE))</f>
        <v/>
      </c>
      <c r="E6370" s="79"/>
      <c r="F6370" s="110" t="str">
        <f>IF(I6370="","",VLOOKUP(I6370,[1]PROJECTES!$C$14:$G$5000,2,FALSE))</f>
        <v/>
      </c>
      <c r="G6370" s="112" t="str">
        <f>IF(E6370="","",VLOOKUP(E6370,[1]PROJECTES!$C$14:$G$5000,4,FALSE))</f>
        <v/>
      </c>
      <c r="H6370" s="95"/>
      <c r="I6370" s="113"/>
      <c r="J6370" s="114"/>
      <c r="K6370" s="115" t="str">
        <f t="shared" si="313"/>
        <v/>
      </c>
      <c r="L6370" s="116" t="str">
        <f t="shared" ca="1" si="315"/>
        <v>-</v>
      </c>
      <c r="M6370" s="111" t="str">
        <f>IF(E6370="","",VLOOKUP(E6370,[1]PROJECTES!$C$14:$Z$5000,21,FALSE))</f>
        <v/>
      </c>
      <c r="N6370" s="117"/>
      <c r="O6370" s="118" t="s">
        <v>222</v>
      </c>
      <c r="P6370" s="119"/>
      <c r="Q6370" s="84"/>
      <c r="R6370" s="125"/>
      <c r="S6370" s="165"/>
      <c r="T6370" s="167"/>
    </row>
    <row r="6371" spans="1:20" s="121" customFormat="1" ht="20.100000000000001" customHeight="1" x14ac:dyDescent="0.3">
      <c r="A6371" s="80"/>
      <c r="B6371" s="110" t="str">
        <f>IF(E6371="","",VLOOKUP(E6371,[1]PROJECTES!$C$14:$G$5000,2,FALSE))</f>
        <v/>
      </c>
      <c r="C6371" s="80"/>
      <c r="D6371" s="283" t="str">
        <f>IF(E6371="","",VLOOKUP(E6371,[1]PROJECTES!$C$14:$G$5000,5,FALSE))</f>
        <v/>
      </c>
      <c r="E6371" s="79"/>
      <c r="F6371" s="110" t="str">
        <f>IF(I6371="","",VLOOKUP(I6371,[1]PROJECTES!$C$14:$G$5000,2,FALSE))</f>
        <v/>
      </c>
      <c r="G6371" s="112" t="str">
        <f>IF(E6371="","",VLOOKUP(E6371,[1]PROJECTES!$C$14:$G$5000,4,FALSE))</f>
        <v/>
      </c>
      <c r="H6371" s="95"/>
      <c r="I6371" s="113" t="str">
        <f>IF(H6371="","",VLOOKUP(H6371,BD!B$2:C$16,2,FALSE))</f>
        <v/>
      </c>
      <c r="J6371" s="114"/>
      <c r="K6371" s="115" t="str">
        <f t="shared" si="313"/>
        <v/>
      </c>
      <c r="L6371" s="116" t="str">
        <f t="shared" ca="1" si="315"/>
        <v>-</v>
      </c>
      <c r="M6371" s="111" t="str">
        <f>IF(E6371="","",VLOOKUP(E6371,[1]PROJECTES!$C$14:$Z$5000,21,FALSE))</f>
        <v/>
      </c>
      <c r="N6371" s="117"/>
      <c r="O6371" s="118" t="s">
        <v>222</v>
      </c>
      <c r="P6371" s="119"/>
      <c r="Q6371" s="84"/>
      <c r="R6371" s="125"/>
      <c r="S6371" s="165"/>
      <c r="T6371" s="167"/>
    </row>
    <row r="6372" spans="1:20" s="121" customFormat="1" ht="20.100000000000001" customHeight="1" x14ac:dyDescent="0.3">
      <c r="A6372" s="80"/>
      <c r="B6372" s="110" t="str">
        <f>IF(E6372="","",VLOOKUP(E6372,[1]PROJECTES!$C$14:$G$5000,2,FALSE))</f>
        <v/>
      </c>
      <c r="C6372" s="80"/>
      <c r="D6372" s="283" t="str">
        <f>IF(E6372="","",VLOOKUP(E6372,[1]PROJECTES!$C$14:$G$5000,5,FALSE))</f>
        <v/>
      </c>
      <c r="E6372" s="79"/>
      <c r="F6372" s="110" t="str">
        <f>IF(I6372="","",VLOOKUP(I6372,[1]PROJECTES!$C$14:$G$5000,2,FALSE))</f>
        <v/>
      </c>
      <c r="G6372" s="112" t="str">
        <f>IF(E6372="","",VLOOKUP(E6372,[1]PROJECTES!$C$14:$G$5000,4,FALSE))</f>
        <v/>
      </c>
      <c r="H6372" s="95"/>
      <c r="I6372" s="113" t="str">
        <f>IF(H6372="","",VLOOKUP(H6372,BD!B$2:C$16,2,FALSE))</f>
        <v/>
      </c>
      <c r="J6372" s="114"/>
      <c r="K6372" s="115" t="str">
        <f t="shared" si="313"/>
        <v/>
      </c>
      <c r="L6372" s="116" t="str">
        <f t="shared" ca="1" si="315"/>
        <v>-</v>
      </c>
      <c r="M6372" s="111" t="str">
        <f>IF(E6372="","",VLOOKUP(E6372,[1]PROJECTES!$C$14:$Z$5000,21,FALSE))</f>
        <v/>
      </c>
      <c r="N6372" s="117"/>
      <c r="O6372" s="118" t="s">
        <v>222</v>
      </c>
      <c r="P6372" s="119"/>
      <c r="Q6372" s="84"/>
      <c r="R6372" s="125"/>
      <c r="S6372" s="165"/>
      <c r="T6372" s="167"/>
    </row>
    <row r="6373" spans="1:20" s="121" customFormat="1" ht="20.100000000000001" customHeight="1" x14ac:dyDescent="0.3">
      <c r="A6373" s="80"/>
      <c r="B6373" s="110" t="str">
        <f>IF(E6373="","",VLOOKUP(E6373,[1]PROJECTES!$C$14:$G$5000,2,FALSE))</f>
        <v/>
      </c>
      <c r="C6373" s="80"/>
      <c r="D6373" s="283" t="str">
        <f>IF(E6373="","",VLOOKUP(E6373,[1]PROJECTES!$C$14:$G$5000,5,FALSE))</f>
        <v/>
      </c>
      <c r="E6373" s="79"/>
      <c r="F6373" s="110" t="str">
        <f>IF(I6373="","",VLOOKUP(I6373,[1]PROJECTES!$C$14:$G$5000,2,FALSE))</f>
        <v/>
      </c>
      <c r="G6373" s="112" t="str">
        <f>IF(E6373="","",VLOOKUP(E6373,[1]PROJECTES!$C$14:$G$5000,4,FALSE))</f>
        <v/>
      </c>
      <c r="H6373" s="95"/>
      <c r="I6373" s="113" t="str">
        <f>IF(H6373="","",VLOOKUP(H6373,BD!B$2:C$16,2,FALSE))</f>
        <v/>
      </c>
      <c r="J6373" s="114"/>
      <c r="K6373" s="115" t="str">
        <f t="shared" si="313"/>
        <v/>
      </c>
      <c r="L6373" s="116" t="str">
        <f t="shared" ca="1" si="315"/>
        <v>-</v>
      </c>
      <c r="M6373" s="111" t="str">
        <f>IF(E6373="","",VLOOKUP(E6373,[1]PROJECTES!$C$14:$Z$5000,21,FALSE))</f>
        <v/>
      </c>
      <c r="N6373" s="117"/>
      <c r="O6373" s="118" t="s">
        <v>222</v>
      </c>
      <c r="P6373" s="119"/>
      <c r="Q6373" s="84"/>
      <c r="R6373" s="125"/>
      <c r="S6373" s="165"/>
      <c r="T6373" s="167"/>
    </row>
    <row r="6374" spans="1:20" s="121" customFormat="1" ht="20.100000000000001" customHeight="1" x14ac:dyDescent="0.3">
      <c r="A6374" s="80"/>
      <c r="B6374" s="110" t="str">
        <f>IF(E6374="","",VLOOKUP(E6374,[1]PROJECTES!$C$14:$G$5000,2,FALSE))</f>
        <v/>
      </c>
      <c r="C6374" s="80"/>
      <c r="D6374" s="283" t="str">
        <f>IF(E6374="","",VLOOKUP(E6374,[1]PROJECTES!$C$14:$G$5000,5,FALSE))</f>
        <v/>
      </c>
      <c r="E6374" s="79"/>
      <c r="F6374" s="110" t="str">
        <f>IF(I6374="","",VLOOKUP(I6374,[1]PROJECTES!$C$14:$G$5000,2,FALSE))</f>
        <v/>
      </c>
      <c r="G6374" s="112" t="str">
        <f>IF(E6374="","",VLOOKUP(E6374,[1]PROJECTES!$C$14:$G$5000,4,FALSE))</f>
        <v/>
      </c>
      <c r="H6374" s="95"/>
      <c r="I6374" s="113" t="str">
        <f>IF(H6374="","",VLOOKUP(H6374,BD!B$2:C$16,2,FALSE))</f>
        <v/>
      </c>
      <c r="J6374" s="114"/>
      <c r="K6374" s="115" t="str">
        <f t="shared" si="313"/>
        <v/>
      </c>
      <c r="L6374" s="116" t="str">
        <f t="shared" ca="1" si="315"/>
        <v>-</v>
      </c>
      <c r="M6374" s="111" t="str">
        <f>IF(E6374="","",VLOOKUP(E6374,[1]PROJECTES!$C$14:$Z$5000,21,FALSE))</f>
        <v/>
      </c>
      <c r="N6374" s="117"/>
      <c r="O6374" s="118" t="s">
        <v>222</v>
      </c>
      <c r="P6374" s="119"/>
      <c r="Q6374" s="84"/>
      <c r="R6374" s="125"/>
      <c r="S6374" s="165"/>
      <c r="T6374" s="167"/>
    </row>
    <row r="6375" spans="1:20" s="121" customFormat="1" ht="20.100000000000001" customHeight="1" x14ac:dyDescent="0.3">
      <c r="A6375" s="80"/>
      <c r="B6375" s="110" t="str">
        <f>IF(E6375="","",VLOOKUP(E6375,[1]PROJECTES!$C$14:$G$5000,2,FALSE))</f>
        <v/>
      </c>
      <c r="C6375" s="80"/>
      <c r="D6375" s="283" t="str">
        <f>IF(E6375="","",VLOOKUP(E6375,[1]PROJECTES!$C$14:$G$5000,5,FALSE))</f>
        <v/>
      </c>
      <c r="E6375" s="79"/>
      <c r="F6375" s="110" t="str">
        <f>IF(I6375="","",VLOOKUP(I6375,[1]PROJECTES!$C$14:$G$5000,2,FALSE))</f>
        <v/>
      </c>
      <c r="G6375" s="112" t="str">
        <f>IF(E6375="","",VLOOKUP(E6375,[1]PROJECTES!$C$14:$G$5000,4,FALSE))</f>
        <v/>
      </c>
      <c r="H6375" s="95"/>
      <c r="I6375" s="113" t="str">
        <f>IF(H6375="","",VLOOKUP(H6375,BD!B$2:C$16,2,FALSE))</f>
        <v/>
      </c>
      <c r="J6375" s="114"/>
      <c r="K6375" s="115" t="str">
        <f t="shared" si="313"/>
        <v/>
      </c>
      <c r="L6375" s="116" t="str">
        <f t="shared" ca="1" si="315"/>
        <v>-</v>
      </c>
      <c r="M6375" s="111" t="str">
        <f>IF(E6375="","",VLOOKUP(E6375,[1]PROJECTES!$C$14:$Z$5000,21,FALSE))</f>
        <v/>
      </c>
      <c r="N6375" s="117"/>
      <c r="O6375" s="118" t="s">
        <v>222</v>
      </c>
      <c r="P6375" s="119"/>
      <c r="Q6375" s="84"/>
      <c r="R6375" s="125"/>
      <c r="S6375" s="165"/>
      <c r="T6375" s="167"/>
    </row>
    <row r="6376" spans="1:20" s="121" customFormat="1" ht="20.100000000000001" customHeight="1" x14ac:dyDescent="0.3">
      <c r="A6376" s="80"/>
      <c r="B6376" s="110" t="str">
        <f>IF(E6376="","",VLOOKUP(E6376,[1]PROJECTES!$C$14:$G$5000,2,FALSE))</f>
        <v/>
      </c>
      <c r="C6376" s="80"/>
      <c r="D6376" s="283" t="str">
        <f>IF(E6376="","",VLOOKUP(E6376,[1]PROJECTES!$C$14:$G$5000,5,FALSE))</f>
        <v/>
      </c>
      <c r="E6376" s="79"/>
      <c r="F6376" s="110" t="str">
        <f>IF(I6376="","",VLOOKUP(I6376,[1]PROJECTES!$C$14:$G$5000,2,FALSE))</f>
        <v/>
      </c>
      <c r="G6376" s="112" t="str">
        <f>IF(E6376="","",VLOOKUP(E6376,[1]PROJECTES!$C$14:$G$5000,4,FALSE))</f>
        <v/>
      </c>
      <c r="H6376" s="95"/>
      <c r="I6376" s="113" t="str">
        <f>IF(H6376="","",VLOOKUP(H6376,BD!B$2:C$16,2,FALSE))</f>
        <v/>
      </c>
      <c r="J6376" s="114"/>
      <c r="K6376" s="115" t="str">
        <f t="shared" si="313"/>
        <v/>
      </c>
      <c r="L6376" s="116" t="str">
        <f t="shared" ca="1" si="315"/>
        <v>-</v>
      </c>
      <c r="M6376" s="111" t="str">
        <f>IF(E6376="","",VLOOKUP(E6376,[1]PROJECTES!$C$14:$Z$5000,21,FALSE))</f>
        <v/>
      </c>
      <c r="N6376" s="117"/>
      <c r="O6376" s="118" t="s">
        <v>222</v>
      </c>
      <c r="P6376" s="119"/>
      <c r="Q6376" s="84"/>
      <c r="R6376" s="125"/>
      <c r="S6376" s="165"/>
      <c r="T6376" s="167"/>
    </row>
    <row r="6377" spans="1:20" s="121" customFormat="1" ht="20.100000000000001" customHeight="1" x14ac:dyDescent="0.3">
      <c r="A6377" s="80"/>
      <c r="B6377" s="110" t="str">
        <f>IF(E6377="","",VLOOKUP(E6377,[1]PROJECTES!$C$14:$G$5000,2,FALSE))</f>
        <v/>
      </c>
      <c r="C6377" s="80"/>
      <c r="D6377" s="283" t="str">
        <f>IF(E6377="","",VLOOKUP(E6377,[1]PROJECTES!$C$14:$G$5000,5,FALSE))</f>
        <v/>
      </c>
      <c r="E6377" s="79"/>
      <c r="F6377" s="110" t="str">
        <f>IF(I6377="","",VLOOKUP(I6377,[1]PROJECTES!$C$14:$G$5000,2,FALSE))</f>
        <v/>
      </c>
      <c r="G6377" s="112" t="str">
        <f>IF(E6377="","",VLOOKUP(E6377,[1]PROJECTES!$C$14:$G$5000,4,FALSE))</f>
        <v/>
      </c>
      <c r="H6377" s="95"/>
      <c r="I6377" s="113" t="str">
        <f>IF(H6377="","",VLOOKUP(H6377,BD!B$2:C$16,2,FALSE))</f>
        <v/>
      </c>
      <c r="J6377" s="114"/>
      <c r="K6377" s="115" t="str">
        <f t="shared" si="313"/>
        <v/>
      </c>
      <c r="L6377" s="116" t="str">
        <f t="shared" ca="1" si="315"/>
        <v>-</v>
      </c>
      <c r="M6377" s="111" t="str">
        <f>IF(E6377="","",VLOOKUP(E6377,[1]PROJECTES!$C$14:$Z$5000,21,FALSE))</f>
        <v/>
      </c>
      <c r="N6377" s="117"/>
      <c r="O6377" s="118" t="s">
        <v>222</v>
      </c>
      <c r="P6377" s="119"/>
      <c r="Q6377" s="84"/>
      <c r="R6377" s="125"/>
      <c r="S6377" s="165"/>
      <c r="T6377" s="167"/>
    </row>
    <row r="6378" spans="1:20" s="121" customFormat="1" ht="20.100000000000001" customHeight="1" x14ac:dyDescent="0.3">
      <c r="A6378" s="80"/>
      <c r="B6378" s="110" t="str">
        <f>IF(E6378="","",VLOOKUP(E6378,[1]PROJECTES!$C$14:$G$5000,2,FALSE))</f>
        <v/>
      </c>
      <c r="C6378" s="80"/>
      <c r="D6378" s="283" t="str">
        <f>IF(E6378="","",VLOOKUP(E6378,[1]PROJECTES!$C$14:$G$5000,5,FALSE))</f>
        <v/>
      </c>
      <c r="E6378" s="79"/>
      <c r="F6378" s="110" t="str">
        <f>IF(I6378="","",VLOOKUP(I6378,[1]PROJECTES!$C$14:$G$5000,2,FALSE))</f>
        <v/>
      </c>
      <c r="G6378" s="112" t="str">
        <f>IF(E6378="","",VLOOKUP(E6378,[1]PROJECTES!$C$14:$G$5000,4,FALSE))</f>
        <v/>
      </c>
      <c r="H6378" s="95"/>
      <c r="I6378" s="113" t="str">
        <f>IF(H6378="","",VLOOKUP(H6378,BD!B$2:C$16,2,FALSE))</f>
        <v/>
      </c>
      <c r="J6378" s="114"/>
      <c r="K6378" s="115" t="str">
        <f t="shared" si="313"/>
        <v/>
      </c>
      <c r="L6378" s="116" t="str">
        <f t="shared" ca="1" si="315"/>
        <v>-</v>
      </c>
      <c r="M6378" s="111" t="str">
        <f>IF(E6378="","",VLOOKUP(E6378,[1]PROJECTES!$C$14:$Z$5000,21,FALSE))</f>
        <v/>
      </c>
      <c r="N6378" s="117"/>
      <c r="O6378" s="118" t="s">
        <v>222</v>
      </c>
      <c r="P6378" s="119"/>
      <c r="Q6378" s="84"/>
      <c r="R6378" s="125"/>
      <c r="S6378" s="165"/>
      <c r="T6378" s="167"/>
    </row>
    <row r="6379" spans="1:20" s="121" customFormat="1" ht="20.100000000000001" customHeight="1" x14ac:dyDescent="0.3">
      <c r="A6379" s="80"/>
      <c r="B6379" s="110" t="str">
        <f>IF(E6379="","",VLOOKUP(E6379,[1]PROJECTES!$C$14:$G$5000,2,FALSE))</f>
        <v/>
      </c>
      <c r="C6379" s="80"/>
      <c r="D6379" s="283" t="str">
        <f>IF(E6379="","",VLOOKUP(E6379,[1]PROJECTES!$C$14:$G$5000,5,FALSE))</f>
        <v/>
      </c>
      <c r="E6379" s="79"/>
      <c r="F6379" s="110" t="str">
        <f>IF(I6379="","",VLOOKUP(I6379,[1]PROJECTES!$C$14:$G$5000,2,FALSE))</f>
        <v/>
      </c>
      <c r="G6379" s="112" t="str">
        <f>IF(E6379="","",VLOOKUP(E6379,[1]PROJECTES!$C$14:$G$5000,4,FALSE))</f>
        <v/>
      </c>
      <c r="H6379" s="95"/>
      <c r="I6379" s="113" t="str">
        <f>IF(H6379="","",VLOOKUP(H6379,BD!B$2:C$16,2,FALSE))</f>
        <v/>
      </c>
      <c r="J6379" s="114"/>
      <c r="K6379" s="115" t="str">
        <f t="shared" si="313"/>
        <v/>
      </c>
      <c r="L6379" s="116" t="str">
        <f t="shared" ca="1" si="315"/>
        <v>-</v>
      </c>
      <c r="M6379" s="111" t="str">
        <f>IF(E6379="","",VLOOKUP(E6379,[1]PROJECTES!$C$14:$Z$5000,21,FALSE))</f>
        <v/>
      </c>
      <c r="N6379" s="117"/>
      <c r="O6379" s="118" t="s">
        <v>222</v>
      </c>
      <c r="P6379" s="119"/>
      <c r="Q6379" s="84"/>
      <c r="R6379" s="125"/>
      <c r="S6379" s="165"/>
      <c r="T6379" s="167"/>
    </row>
    <row r="6380" spans="1:20" s="121" customFormat="1" ht="20.100000000000001" customHeight="1" x14ac:dyDescent="0.3">
      <c r="A6380" s="80"/>
      <c r="B6380" s="110" t="str">
        <f>IF(E6380="","",VLOOKUP(E6380,[1]PROJECTES!$C$14:$G$5000,2,FALSE))</f>
        <v/>
      </c>
      <c r="C6380" s="80"/>
      <c r="D6380" s="283" t="str">
        <f>IF(E6380="","",VLOOKUP(E6380,[1]PROJECTES!$C$14:$G$5000,5,FALSE))</f>
        <v/>
      </c>
      <c r="E6380" s="79"/>
      <c r="F6380" s="110" t="str">
        <f>IF(I6380="","",VLOOKUP(I6380,[1]PROJECTES!$C$14:$G$5000,2,FALSE))</f>
        <v/>
      </c>
      <c r="G6380" s="112" t="str">
        <f>IF(E6380="","",VLOOKUP(E6380,[1]PROJECTES!$C$14:$G$5000,4,FALSE))</f>
        <v/>
      </c>
      <c r="H6380" s="95"/>
      <c r="I6380" s="113" t="str">
        <f>IF(H6380="","",VLOOKUP(H6380,BD!B$2:C$16,2,FALSE))</f>
        <v/>
      </c>
      <c r="J6380" s="114"/>
      <c r="K6380" s="115" t="str">
        <f t="shared" si="313"/>
        <v/>
      </c>
      <c r="L6380" s="116" t="str">
        <f t="shared" ca="1" si="315"/>
        <v>-</v>
      </c>
      <c r="M6380" s="111" t="str">
        <f>IF(E6380="","",VLOOKUP(E6380,[1]PROJECTES!$C$14:$Z$5000,21,FALSE))</f>
        <v/>
      </c>
      <c r="N6380" s="117"/>
      <c r="O6380" s="118" t="s">
        <v>222</v>
      </c>
      <c r="P6380" s="119"/>
      <c r="Q6380" s="84"/>
      <c r="R6380" s="125"/>
      <c r="S6380" s="165"/>
      <c r="T6380" s="167"/>
    </row>
    <row r="6381" spans="1:20" s="121" customFormat="1" ht="20.100000000000001" customHeight="1" x14ac:dyDescent="0.3">
      <c r="A6381" s="80"/>
      <c r="B6381" s="110" t="str">
        <f>IF(E6381="","",VLOOKUP(E6381,[1]PROJECTES!$C$14:$G$5000,2,FALSE))</f>
        <v/>
      </c>
      <c r="C6381" s="80"/>
      <c r="D6381" s="283" t="str">
        <f>IF(E6381="","",VLOOKUP(E6381,[1]PROJECTES!$C$14:$G$5000,5,FALSE))</f>
        <v/>
      </c>
      <c r="E6381" s="79"/>
      <c r="F6381" s="110" t="str">
        <f>IF(I6381="","",VLOOKUP(I6381,[1]PROJECTES!$C$14:$G$5000,2,FALSE))</f>
        <v/>
      </c>
      <c r="G6381" s="112" t="str">
        <f>IF(E6381="","",VLOOKUP(E6381,[1]PROJECTES!$C$14:$G$5000,4,FALSE))</f>
        <v/>
      </c>
      <c r="H6381" s="95"/>
      <c r="I6381" s="113" t="str">
        <f>IF(H6381="","",VLOOKUP(H6381,BD!B$2:C$16,2,FALSE))</f>
        <v/>
      </c>
      <c r="J6381" s="114"/>
      <c r="K6381" s="115" t="str">
        <f t="shared" si="313"/>
        <v/>
      </c>
      <c r="L6381" s="116" t="str">
        <f t="shared" ca="1" si="315"/>
        <v>-</v>
      </c>
      <c r="M6381" s="111" t="str">
        <f>IF(E6381="","",VLOOKUP(E6381,[1]PROJECTES!$C$14:$Z$5000,21,FALSE))</f>
        <v/>
      </c>
      <c r="N6381" s="117"/>
      <c r="O6381" s="118" t="s">
        <v>222</v>
      </c>
      <c r="P6381" s="119"/>
      <c r="Q6381" s="84"/>
      <c r="R6381" s="125"/>
      <c r="S6381" s="165"/>
      <c r="T6381" s="167"/>
    </row>
    <row r="6382" spans="1:20" s="121" customFormat="1" ht="20.100000000000001" customHeight="1" x14ac:dyDescent="0.3">
      <c r="A6382" s="80"/>
      <c r="B6382" s="110" t="str">
        <f>IF(E6382="","",VLOOKUP(E6382,[1]PROJECTES!$C$14:$G$5000,2,FALSE))</f>
        <v/>
      </c>
      <c r="C6382" s="80"/>
      <c r="D6382" s="283" t="str">
        <f>IF(E6382="","",VLOOKUP(E6382,[1]PROJECTES!$C$14:$G$5000,5,FALSE))</f>
        <v/>
      </c>
      <c r="E6382" s="79"/>
      <c r="F6382" s="110" t="str">
        <f>IF(I6382="","",VLOOKUP(I6382,[1]PROJECTES!$C$14:$G$5000,2,FALSE))</f>
        <v/>
      </c>
      <c r="G6382" s="112" t="str">
        <f>IF(E6382="","",VLOOKUP(E6382,[1]PROJECTES!$C$14:$G$5000,4,FALSE))</f>
        <v/>
      </c>
      <c r="H6382" s="95"/>
      <c r="I6382" s="113" t="str">
        <f>IF(H6382="","",VLOOKUP(H6382,BD!B$2:C$16,2,FALSE))</f>
        <v/>
      </c>
      <c r="J6382" s="114"/>
      <c r="K6382" s="115" t="str">
        <f t="shared" si="313"/>
        <v/>
      </c>
      <c r="L6382" s="116" t="str">
        <f t="shared" ca="1" si="315"/>
        <v>-</v>
      </c>
      <c r="M6382" s="111" t="str">
        <f>IF(E6382="","",VLOOKUP(E6382,[1]PROJECTES!$C$14:$Z$5000,21,FALSE))</f>
        <v/>
      </c>
      <c r="N6382" s="117"/>
      <c r="O6382" s="118" t="s">
        <v>222</v>
      </c>
      <c r="P6382" s="119"/>
      <c r="Q6382" s="84"/>
      <c r="R6382" s="125"/>
      <c r="S6382" s="165"/>
      <c r="T6382" s="167"/>
    </row>
    <row r="6383" spans="1:20" s="121" customFormat="1" ht="20.100000000000001" customHeight="1" x14ac:dyDescent="0.3">
      <c r="A6383" s="80"/>
      <c r="B6383" s="110" t="str">
        <f>IF(E6383="","",VLOOKUP(E6383,[1]PROJECTES!$C$14:$G$5000,2,FALSE))</f>
        <v/>
      </c>
      <c r="C6383" s="80"/>
      <c r="D6383" s="283" t="str">
        <f>IF(E6383="","",VLOOKUP(E6383,[1]PROJECTES!$C$14:$G$5000,5,FALSE))</f>
        <v/>
      </c>
      <c r="E6383" s="79"/>
      <c r="F6383" s="110" t="str">
        <f>IF(I6383="","",VLOOKUP(I6383,[1]PROJECTES!$C$14:$G$5000,2,FALSE))</f>
        <v/>
      </c>
      <c r="G6383" s="112" t="str">
        <f>IF(E6383="","",VLOOKUP(E6383,[1]PROJECTES!$C$14:$G$5000,4,FALSE))</f>
        <v/>
      </c>
      <c r="H6383" s="95"/>
      <c r="I6383" s="113" t="str">
        <f>IF(H6383="","",VLOOKUP(H6383,BD!B$2:C$16,2,FALSE))</f>
        <v/>
      </c>
      <c r="J6383" s="114"/>
      <c r="K6383" s="115" t="str">
        <f t="shared" si="313"/>
        <v/>
      </c>
      <c r="L6383" s="116" t="str">
        <f t="shared" ca="1" si="315"/>
        <v>-</v>
      </c>
      <c r="M6383" s="111" t="str">
        <f>IF(E6383="","",VLOOKUP(E6383,[1]PROJECTES!$C$14:$Z$5000,21,FALSE))</f>
        <v/>
      </c>
      <c r="N6383" s="117"/>
      <c r="O6383" s="118" t="s">
        <v>222</v>
      </c>
      <c r="P6383" s="119"/>
      <c r="Q6383" s="84"/>
      <c r="R6383" s="125"/>
      <c r="S6383" s="165"/>
      <c r="T6383" s="167"/>
    </row>
    <row r="6384" spans="1:20" s="121" customFormat="1" ht="20.100000000000001" customHeight="1" x14ac:dyDescent="0.3">
      <c r="A6384" s="80"/>
      <c r="B6384" s="110" t="str">
        <f>IF(E6384="","",VLOOKUP(E6384,[1]PROJECTES!$C$14:$G$5000,2,FALSE))</f>
        <v/>
      </c>
      <c r="C6384" s="80"/>
      <c r="D6384" s="283" t="str">
        <f>IF(E6384="","",VLOOKUP(E6384,[1]PROJECTES!$C$14:$G$5000,5,FALSE))</f>
        <v/>
      </c>
      <c r="E6384" s="79"/>
      <c r="F6384" s="110" t="str">
        <f>IF(I6384="","",VLOOKUP(I6384,[1]PROJECTES!$C$14:$G$5000,2,FALSE))</f>
        <v/>
      </c>
      <c r="G6384" s="112" t="str">
        <f>IF(E6384="","",VLOOKUP(E6384,[1]PROJECTES!$C$14:$G$5000,4,FALSE))</f>
        <v/>
      </c>
      <c r="H6384" s="95"/>
      <c r="I6384" s="113" t="str">
        <f>IF(H6384="","",VLOOKUP(H6384,BD!B$2:C$16,2,FALSE))</f>
        <v/>
      </c>
      <c r="J6384" s="114"/>
      <c r="K6384" s="115" t="str">
        <f t="shared" si="313"/>
        <v/>
      </c>
      <c r="L6384" s="116" t="str">
        <f t="shared" ca="1" si="315"/>
        <v>-</v>
      </c>
      <c r="M6384" s="111" t="str">
        <f>IF(E6384="","",VLOOKUP(E6384,[1]PROJECTES!$C$14:$Z$5000,21,FALSE))</f>
        <v/>
      </c>
      <c r="N6384" s="117"/>
      <c r="O6384" s="118" t="s">
        <v>222</v>
      </c>
      <c r="P6384" s="119"/>
      <c r="Q6384" s="84"/>
      <c r="R6384" s="125"/>
      <c r="S6384" s="165"/>
      <c r="T6384" s="167"/>
    </row>
    <row r="6385" spans="1:20" s="121" customFormat="1" ht="20.100000000000001" customHeight="1" x14ac:dyDescent="0.3">
      <c r="A6385" s="80"/>
      <c r="B6385" s="110" t="str">
        <f>IF(E6385="","",VLOOKUP(E6385,[1]PROJECTES!$C$14:$G$5000,2,FALSE))</f>
        <v/>
      </c>
      <c r="C6385" s="80"/>
      <c r="D6385" s="283" t="str">
        <f>IF(E6385="","",VLOOKUP(E6385,[1]PROJECTES!$C$14:$G$5000,5,FALSE))</f>
        <v/>
      </c>
      <c r="E6385" s="79"/>
      <c r="F6385" s="110" t="str">
        <f>IF(I6385="","",VLOOKUP(I6385,[1]PROJECTES!$C$14:$G$5000,2,FALSE))</f>
        <v/>
      </c>
      <c r="G6385" s="112" t="str">
        <f>IF(E6385="","",VLOOKUP(E6385,[1]PROJECTES!$C$14:$G$5000,4,FALSE))</f>
        <v/>
      </c>
      <c r="H6385" s="95"/>
      <c r="I6385" s="113" t="str">
        <f>IF(H6385="","",VLOOKUP(H6385,BD!B$2:C$16,2,FALSE))</f>
        <v/>
      </c>
      <c r="J6385" s="114"/>
      <c r="K6385" s="115" t="str">
        <f t="shared" si="313"/>
        <v/>
      </c>
      <c r="L6385" s="116" t="str">
        <f t="shared" ca="1" si="315"/>
        <v>-</v>
      </c>
      <c r="M6385" s="111" t="str">
        <f>IF(E6385="","",VLOOKUP(E6385,[1]PROJECTES!$C$14:$Z$5000,21,FALSE))</f>
        <v/>
      </c>
      <c r="N6385" s="117"/>
      <c r="O6385" s="118" t="s">
        <v>222</v>
      </c>
      <c r="P6385" s="119"/>
      <c r="Q6385" s="84"/>
      <c r="R6385" s="125"/>
      <c r="S6385" s="165"/>
      <c r="T6385" s="167"/>
    </row>
    <row r="6386" spans="1:20" s="121" customFormat="1" ht="20.100000000000001" customHeight="1" x14ac:dyDescent="0.3">
      <c r="A6386" s="80"/>
      <c r="B6386" s="110" t="str">
        <f>IF(E6386="","",VLOOKUP(E6386,[1]PROJECTES!$C$14:$G$5000,2,FALSE))</f>
        <v/>
      </c>
      <c r="C6386" s="80"/>
      <c r="D6386" s="283" t="str">
        <f>IF(E6386="","",VLOOKUP(E6386,[1]PROJECTES!$C$14:$G$5000,5,FALSE))</f>
        <v/>
      </c>
      <c r="E6386" s="79"/>
      <c r="F6386" s="110" t="str">
        <f>IF(I6386="","",VLOOKUP(I6386,[1]PROJECTES!$C$14:$G$5000,2,FALSE))</f>
        <v/>
      </c>
      <c r="G6386" s="112" t="str">
        <f>IF(E6386="","",VLOOKUP(E6386,[1]PROJECTES!$C$14:$G$5000,4,FALSE))</f>
        <v/>
      </c>
      <c r="H6386" s="95"/>
      <c r="I6386" s="113" t="str">
        <f>IF(H6386="","",VLOOKUP(H6386,BD!B$2:C$16,2,FALSE))</f>
        <v/>
      </c>
      <c r="J6386" s="114"/>
      <c r="K6386" s="115" t="str">
        <f t="shared" si="313"/>
        <v/>
      </c>
      <c r="L6386" s="116" t="str">
        <f t="shared" ca="1" si="315"/>
        <v>-</v>
      </c>
      <c r="M6386" s="111" t="str">
        <f>IF(E6386="","",VLOOKUP(E6386,[1]PROJECTES!$C$14:$Z$5000,21,FALSE))</f>
        <v/>
      </c>
      <c r="N6386" s="117"/>
      <c r="O6386" s="118" t="s">
        <v>222</v>
      </c>
      <c r="P6386" s="119"/>
      <c r="Q6386" s="84"/>
      <c r="R6386" s="125"/>
      <c r="S6386" s="165"/>
      <c r="T6386" s="167"/>
    </row>
    <row r="6387" spans="1:20" s="121" customFormat="1" ht="20.100000000000001" customHeight="1" x14ac:dyDescent="0.3">
      <c r="A6387" s="80"/>
      <c r="B6387" s="110" t="str">
        <f>IF(E6387="","",VLOOKUP(E6387,[1]PROJECTES!$C$14:$G$5000,2,FALSE))</f>
        <v/>
      </c>
      <c r="C6387" s="80"/>
      <c r="D6387" s="283" t="str">
        <f>IF(E6387="","",VLOOKUP(E6387,[1]PROJECTES!$C$14:$G$5000,5,FALSE))</f>
        <v/>
      </c>
      <c r="E6387" s="79"/>
      <c r="F6387" s="110" t="str">
        <f>IF(I6387="","",VLOOKUP(I6387,[1]PROJECTES!$C$14:$G$5000,2,FALSE))</f>
        <v/>
      </c>
      <c r="G6387" s="112" t="str">
        <f>IF(E6387="","",VLOOKUP(E6387,[1]PROJECTES!$C$14:$G$5000,4,FALSE))</f>
        <v/>
      </c>
      <c r="H6387" s="95"/>
      <c r="I6387" s="113" t="str">
        <f>IF(H6387="","",VLOOKUP(H6387,BD!B$2:C$16,2,FALSE))</f>
        <v/>
      </c>
      <c r="J6387" s="114"/>
      <c r="K6387" s="115" t="str">
        <f t="shared" si="313"/>
        <v/>
      </c>
      <c r="L6387" s="116" t="str">
        <f t="shared" ca="1" si="315"/>
        <v>-</v>
      </c>
      <c r="M6387" s="111" t="str">
        <f>IF(E6387="","",VLOOKUP(E6387,[1]PROJECTES!$C$14:$Z$5000,21,FALSE))</f>
        <v/>
      </c>
      <c r="N6387" s="117"/>
      <c r="O6387" s="118" t="s">
        <v>222</v>
      </c>
      <c r="P6387" s="119"/>
      <c r="Q6387" s="84"/>
      <c r="R6387" s="125"/>
      <c r="S6387" s="165"/>
      <c r="T6387" s="167"/>
    </row>
    <row r="6388" spans="1:20" s="121" customFormat="1" ht="20.100000000000001" customHeight="1" x14ac:dyDescent="0.3">
      <c r="A6388" s="80"/>
      <c r="B6388" s="110" t="str">
        <f>IF(E6388="","",VLOOKUP(E6388,[1]PROJECTES!$C$14:$G$5000,2,FALSE))</f>
        <v/>
      </c>
      <c r="C6388" s="80"/>
      <c r="D6388" s="283" t="str">
        <f>IF(E6388="","",VLOOKUP(E6388,[1]PROJECTES!$C$14:$G$5000,5,FALSE))</f>
        <v/>
      </c>
      <c r="E6388" s="79"/>
      <c r="F6388" s="110" t="str">
        <f>IF(I6388="","",VLOOKUP(I6388,[1]PROJECTES!$C$14:$G$5000,2,FALSE))</f>
        <v/>
      </c>
      <c r="G6388" s="112" t="str">
        <f>IF(E6388="","",VLOOKUP(E6388,[1]PROJECTES!$C$14:$G$5000,4,FALSE))</f>
        <v/>
      </c>
      <c r="H6388" s="95"/>
      <c r="I6388" s="113" t="str">
        <f>IF(H6388="","",VLOOKUP(H6388,BD!B$2:C$16,2,FALSE))</f>
        <v/>
      </c>
      <c r="J6388" s="114"/>
      <c r="K6388" s="115" t="str">
        <f t="shared" si="313"/>
        <v/>
      </c>
      <c r="L6388" s="116" t="str">
        <f t="shared" ca="1" si="315"/>
        <v>-</v>
      </c>
      <c r="M6388" s="111" t="str">
        <f>IF(E6388="","",VLOOKUP(E6388,[1]PROJECTES!$C$14:$Z$5000,21,FALSE))</f>
        <v/>
      </c>
      <c r="N6388" s="117"/>
      <c r="O6388" s="118" t="s">
        <v>222</v>
      </c>
      <c r="P6388" s="119"/>
      <c r="Q6388" s="84"/>
      <c r="R6388" s="125"/>
      <c r="S6388" s="165"/>
      <c r="T6388" s="167"/>
    </row>
    <row r="6389" spans="1:20" s="121" customFormat="1" ht="20.100000000000001" customHeight="1" x14ac:dyDescent="0.3">
      <c r="A6389" s="80"/>
      <c r="B6389" s="110" t="str">
        <f>IF(E6389="","",VLOOKUP(E6389,[1]PROJECTES!$C$14:$G$5000,2,FALSE))</f>
        <v/>
      </c>
      <c r="C6389" s="80"/>
      <c r="D6389" s="283" t="str">
        <f>IF(E6389="","",VLOOKUP(E6389,[1]PROJECTES!$C$14:$G$5000,5,FALSE))</f>
        <v/>
      </c>
      <c r="E6389" s="79"/>
      <c r="F6389" s="110" t="str">
        <f>IF(I6389="","",VLOOKUP(I6389,[1]PROJECTES!$C$14:$G$5000,2,FALSE))</f>
        <v/>
      </c>
      <c r="G6389" s="112" t="str">
        <f>IF(E6389="","",VLOOKUP(E6389,[1]PROJECTES!$C$14:$G$5000,4,FALSE))</f>
        <v/>
      </c>
      <c r="H6389" s="95"/>
      <c r="I6389" s="113" t="str">
        <f>IF(H6389="","",VLOOKUP(H6389,BD!B$2:C$16,2,FALSE))</f>
        <v/>
      </c>
      <c r="J6389" s="114"/>
      <c r="K6389" s="115" t="str">
        <f t="shared" si="313"/>
        <v/>
      </c>
      <c r="L6389" s="116" t="str">
        <f t="shared" ca="1" si="315"/>
        <v>-</v>
      </c>
      <c r="M6389" s="111" t="str">
        <f>IF(E6389="","",VLOOKUP(E6389,[1]PROJECTES!$C$14:$Z$5000,21,FALSE))</f>
        <v/>
      </c>
      <c r="N6389" s="117"/>
      <c r="O6389" s="118" t="s">
        <v>222</v>
      </c>
      <c r="P6389" s="119"/>
      <c r="Q6389" s="84"/>
      <c r="R6389" s="125"/>
      <c r="S6389" s="165"/>
      <c r="T6389" s="167"/>
    </row>
    <row r="6390" spans="1:20" s="121" customFormat="1" ht="20.100000000000001" customHeight="1" x14ac:dyDescent="0.3">
      <c r="A6390" s="80"/>
      <c r="B6390" s="110" t="str">
        <f>IF(E6390="","",VLOOKUP(E6390,[1]PROJECTES!$C$14:$G$5000,2,FALSE))</f>
        <v/>
      </c>
      <c r="C6390" s="80"/>
      <c r="D6390" s="283" t="str">
        <f>IF(E6390="","",VLOOKUP(E6390,[1]PROJECTES!$C$14:$G$5000,5,FALSE))</f>
        <v/>
      </c>
      <c r="E6390" s="79"/>
      <c r="F6390" s="110" t="str">
        <f>IF(I6390="","",VLOOKUP(I6390,[1]PROJECTES!$C$14:$G$5000,2,FALSE))</f>
        <v/>
      </c>
      <c r="G6390" s="112" t="str">
        <f>IF(E6390="","",VLOOKUP(E6390,[1]PROJECTES!$C$14:$G$5000,4,FALSE))</f>
        <v/>
      </c>
      <c r="H6390" s="95"/>
      <c r="I6390" s="113" t="str">
        <f>IF(H6390="","",VLOOKUP(H6390,BD!B$2:C$16,2,FALSE))</f>
        <v/>
      </c>
      <c r="J6390" s="114"/>
      <c r="K6390" s="115" t="str">
        <f t="shared" si="313"/>
        <v/>
      </c>
      <c r="L6390" s="116" t="str">
        <f t="shared" ca="1" si="315"/>
        <v>-</v>
      </c>
      <c r="M6390" s="111" t="str">
        <f>IF(E6390="","",VLOOKUP(E6390,[1]PROJECTES!$C$14:$Z$5000,21,FALSE))</f>
        <v/>
      </c>
      <c r="N6390" s="117"/>
      <c r="O6390" s="118" t="s">
        <v>222</v>
      </c>
      <c r="P6390" s="119"/>
      <c r="Q6390" s="84"/>
      <c r="R6390" s="125"/>
      <c r="S6390" s="165"/>
      <c r="T6390" s="167"/>
    </row>
    <row r="6391" spans="1:20" s="121" customFormat="1" ht="20.100000000000001" customHeight="1" x14ac:dyDescent="0.3">
      <c r="A6391" s="80"/>
      <c r="B6391" s="110" t="str">
        <f>IF(E6391="","",VLOOKUP(E6391,[1]PROJECTES!$C$14:$G$5000,2,FALSE))</f>
        <v/>
      </c>
      <c r="C6391" s="80"/>
      <c r="D6391" s="283" t="str">
        <f>IF(E6391="","",VLOOKUP(E6391,[1]PROJECTES!$C$14:$G$5000,5,FALSE))</f>
        <v/>
      </c>
      <c r="E6391" s="79"/>
      <c r="F6391" s="110" t="str">
        <f>IF(I6391="","",VLOOKUP(I6391,[1]PROJECTES!$C$14:$G$5000,2,FALSE))</f>
        <v/>
      </c>
      <c r="G6391" s="112" t="str">
        <f>IF(E6391="","",VLOOKUP(E6391,[1]PROJECTES!$C$14:$G$5000,4,FALSE))</f>
        <v/>
      </c>
      <c r="H6391" s="95"/>
      <c r="I6391" s="113" t="str">
        <f>IF(H6391="","",VLOOKUP(H6391,BD!B$2:C$16,2,FALSE))</f>
        <v/>
      </c>
      <c r="J6391" s="114"/>
      <c r="K6391" s="115" t="str">
        <f t="shared" si="313"/>
        <v/>
      </c>
      <c r="L6391" s="116" t="str">
        <f t="shared" ca="1" si="315"/>
        <v>-</v>
      </c>
      <c r="M6391" s="111" t="str">
        <f>IF(E6391="","",VLOOKUP(E6391,[1]PROJECTES!$C$14:$Z$5000,21,FALSE))</f>
        <v/>
      </c>
      <c r="N6391" s="117"/>
      <c r="O6391" s="118" t="s">
        <v>222</v>
      </c>
      <c r="P6391" s="119"/>
      <c r="Q6391" s="84"/>
      <c r="R6391" s="125"/>
      <c r="S6391" s="165"/>
      <c r="T6391" s="167"/>
    </row>
    <row r="6392" spans="1:20" s="121" customFormat="1" ht="20.100000000000001" customHeight="1" x14ac:dyDescent="0.3">
      <c r="A6392" s="80"/>
      <c r="B6392" s="110" t="str">
        <f>IF(E6392="","",VLOOKUP(E6392,[1]PROJECTES!$C$14:$G$5000,2,FALSE))</f>
        <v/>
      </c>
      <c r="C6392" s="80"/>
      <c r="D6392" s="283" t="str">
        <f>IF(E6392="","",VLOOKUP(E6392,[1]PROJECTES!$C$14:$G$5000,5,FALSE))</f>
        <v/>
      </c>
      <c r="E6392" s="79"/>
      <c r="F6392" s="110" t="str">
        <f>IF(I6392="","",VLOOKUP(I6392,[1]PROJECTES!$C$14:$G$5000,2,FALSE))</f>
        <v/>
      </c>
      <c r="G6392" s="112" t="str">
        <f>IF(E6392="","",VLOOKUP(E6392,[1]PROJECTES!$C$14:$G$5000,4,FALSE))</f>
        <v/>
      </c>
      <c r="H6392" s="95"/>
      <c r="I6392" s="113" t="str">
        <f>IF(H6392="","",VLOOKUP(H6392,BD!B$2:C$16,2,FALSE))</f>
        <v/>
      </c>
      <c r="J6392" s="114"/>
      <c r="K6392" s="115" t="str">
        <f t="shared" si="313"/>
        <v/>
      </c>
      <c r="L6392" s="116" t="str">
        <f t="shared" ca="1" si="315"/>
        <v>-</v>
      </c>
      <c r="M6392" s="111" t="str">
        <f>IF(E6392="","",VLOOKUP(E6392,[1]PROJECTES!$C$14:$Z$5000,21,FALSE))</f>
        <v/>
      </c>
      <c r="N6392" s="117"/>
      <c r="O6392" s="118" t="s">
        <v>222</v>
      </c>
      <c r="P6392" s="119"/>
      <c r="Q6392" s="84"/>
      <c r="R6392" s="125"/>
      <c r="S6392" s="165"/>
      <c r="T6392" s="167"/>
    </row>
    <row r="6393" spans="1:20" s="121" customFormat="1" ht="20.100000000000001" customHeight="1" x14ac:dyDescent="0.3">
      <c r="A6393" s="80"/>
      <c r="B6393" s="110" t="str">
        <f>IF(E6393="","",VLOOKUP(E6393,[1]PROJECTES!$C$14:$G$5000,2,FALSE))</f>
        <v/>
      </c>
      <c r="C6393" s="80"/>
      <c r="D6393" s="283" t="str">
        <f>IF(E6393="","",VLOOKUP(E6393,[1]PROJECTES!$C$14:$G$5000,5,FALSE))</f>
        <v/>
      </c>
      <c r="E6393" s="79"/>
      <c r="F6393" s="110" t="str">
        <f>IF(I6393="","",VLOOKUP(I6393,[1]PROJECTES!$C$14:$G$5000,2,FALSE))</f>
        <v/>
      </c>
      <c r="G6393" s="112" t="str">
        <f>IF(E6393="","",VLOOKUP(E6393,[1]PROJECTES!$C$14:$G$5000,4,FALSE))</f>
        <v/>
      </c>
      <c r="H6393" s="95"/>
      <c r="I6393" s="113" t="str">
        <f>IF(H6393="","",VLOOKUP(H6393,BD!B$2:C$16,2,FALSE))</f>
        <v/>
      </c>
      <c r="J6393" s="114"/>
      <c r="K6393" s="115" t="str">
        <f t="shared" si="313"/>
        <v/>
      </c>
      <c r="L6393" s="116" t="str">
        <f t="shared" ca="1" si="315"/>
        <v>-</v>
      </c>
      <c r="M6393" s="111" t="str">
        <f>IF(E6393="","",VLOOKUP(E6393,[1]PROJECTES!$C$14:$Z$5000,21,FALSE))</f>
        <v/>
      </c>
      <c r="N6393" s="117"/>
      <c r="O6393" s="118" t="s">
        <v>222</v>
      </c>
      <c r="P6393" s="119"/>
      <c r="Q6393" s="84"/>
      <c r="R6393" s="125"/>
      <c r="S6393" s="165"/>
      <c r="T6393" s="167"/>
    </row>
    <row r="6394" spans="1:20" s="121" customFormat="1" ht="20.100000000000001" customHeight="1" x14ac:dyDescent="0.3">
      <c r="A6394" s="80"/>
      <c r="B6394" s="110" t="str">
        <f>IF(E6394="","",VLOOKUP(E6394,[1]PROJECTES!$C$14:$G$5000,2,FALSE))</f>
        <v/>
      </c>
      <c r="C6394" s="80"/>
      <c r="D6394" s="283" t="str">
        <f>IF(E6394="","",VLOOKUP(E6394,[1]PROJECTES!$C$14:$G$5000,5,FALSE))</f>
        <v/>
      </c>
      <c r="E6394" s="79"/>
      <c r="F6394" s="110" t="str">
        <f>IF(I6394="","",VLOOKUP(I6394,[1]PROJECTES!$C$14:$G$5000,2,FALSE))</f>
        <v/>
      </c>
      <c r="G6394" s="112" t="str">
        <f>IF(E6394="","",VLOOKUP(E6394,[1]PROJECTES!$C$14:$G$5000,4,FALSE))</f>
        <v/>
      </c>
      <c r="H6394" s="95"/>
      <c r="I6394" s="113" t="str">
        <f>IF(H6394="","",VLOOKUP(H6394,BD!B$2:C$16,2,FALSE))</f>
        <v/>
      </c>
      <c r="J6394" s="114"/>
      <c r="K6394" s="115" t="str">
        <f t="shared" si="313"/>
        <v/>
      </c>
      <c r="L6394" s="116" t="str">
        <f t="shared" ca="1" si="315"/>
        <v>-</v>
      </c>
      <c r="M6394" s="111" t="str">
        <f>IF(E6394="","",VLOOKUP(E6394,[1]PROJECTES!$C$14:$Z$5000,21,FALSE))</f>
        <v/>
      </c>
      <c r="N6394" s="117"/>
      <c r="O6394" s="118" t="s">
        <v>222</v>
      </c>
      <c r="P6394" s="119"/>
      <c r="Q6394" s="84"/>
      <c r="R6394" s="125"/>
      <c r="S6394" s="165"/>
      <c r="T6394" s="167"/>
    </row>
    <row r="6395" spans="1:20" s="121" customFormat="1" ht="20.100000000000001" customHeight="1" x14ac:dyDescent="0.3">
      <c r="A6395" s="80"/>
      <c r="B6395" s="110" t="str">
        <f>IF(E6395="","",VLOOKUP(E6395,[1]PROJECTES!$C$14:$G$5000,2,FALSE))</f>
        <v/>
      </c>
      <c r="C6395" s="80"/>
      <c r="D6395" s="283" t="str">
        <f>IF(E6395="","",VLOOKUP(E6395,[1]PROJECTES!$C$14:$G$5000,5,FALSE))</f>
        <v/>
      </c>
      <c r="E6395" s="79"/>
      <c r="F6395" s="110" t="str">
        <f>IF(I6395="","",VLOOKUP(I6395,[1]PROJECTES!$C$14:$G$5000,2,FALSE))</f>
        <v/>
      </c>
      <c r="G6395" s="112" t="str">
        <f>IF(E6395="","",VLOOKUP(E6395,[1]PROJECTES!$C$14:$G$5000,4,FALSE))</f>
        <v/>
      </c>
      <c r="H6395" s="95"/>
      <c r="I6395" s="113" t="str">
        <f>IF(H6395="","",VLOOKUP(H6395,BD!B$2:C$16,2,FALSE))</f>
        <v/>
      </c>
      <c r="J6395" s="114"/>
      <c r="K6395" s="115" t="str">
        <f t="shared" si="313"/>
        <v/>
      </c>
      <c r="L6395" s="116" t="str">
        <f t="shared" ca="1" si="315"/>
        <v>-</v>
      </c>
      <c r="M6395" s="111" t="str">
        <f>IF(E6395="","",VLOOKUP(E6395,[1]PROJECTES!$C$14:$Z$5000,21,FALSE))</f>
        <v/>
      </c>
      <c r="N6395" s="117"/>
      <c r="O6395" s="118" t="s">
        <v>222</v>
      </c>
      <c r="P6395" s="119"/>
      <c r="Q6395" s="84"/>
      <c r="R6395" s="125"/>
      <c r="S6395" s="165"/>
      <c r="T6395" s="167"/>
    </row>
    <row r="6396" spans="1:20" s="121" customFormat="1" ht="20.100000000000001" customHeight="1" x14ac:dyDescent="0.3">
      <c r="A6396" s="80"/>
      <c r="B6396" s="110" t="str">
        <f>IF(E6396="","",VLOOKUP(E6396,[1]PROJECTES!$C$14:$G$5000,2,FALSE))</f>
        <v/>
      </c>
      <c r="C6396" s="80"/>
      <c r="D6396" s="283" t="str">
        <f>IF(E6396="","",VLOOKUP(E6396,[1]PROJECTES!$C$14:$G$5000,5,FALSE))</f>
        <v/>
      </c>
      <c r="E6396" s="79"/>
      <c r="F6396" s="110" t="str">
        <f>IF(I6396="","",VLOOKUP(I6396,[1]PROJECTES!$C$14:$G$5000,2,FALSE))</f>
        <v/>
      </c>
      <c r="G6396" s="112" t="str">
        <f>IF(E6396="","",VLOOKUP(E6396,[1]PROJECTES!$C$14:$G$5000,4,FALSE))</f>
        <v/>
      </c>
      <c r="H6396" s="95"/>
      <c r="I6396" s="113" t="str">
        <f>IF(H6396="","",VLOOKUP(H6396,BD!B$2:C$16,2,FALSE))</f>
        <v/>
      </c>
      <c r="J6396" s="114"/>
      <c r="K6396" s="115" t="str">
        <f t="shared" si="313"/>
        <v/>
      </c>
      <c r="L6396" s="116" t="str">
        <f t="shared" ca="1" si="315"/>
        <v>-</v>
      </c>
      <c r="M6396" s="111" t="str">
        <f>IF(E6396="","",VLOOKUP(E6396,[1]PROJECTES!$C$14:$Z$5000,21,FALSE))</f>
        <v/>
      </c>
      <c r="N6396" s="117"/>
      <c r="O6396" s="118" t="s">
        <v>222</v>
      </c>
      <c r="P6396" s="119"/>
      <c r="Q6396" s="84"/>
      <c r="R6396" s="125"/>
      <c r="S6396" s="165"/>
      <c r="T6396" s="167"/>
    </row>
    <row r="6397" spans="1:20" s="121" customFormat="1" ht="20.100000000000001" customHeight="1" x14ac:dyDescent="0.3">
      <c r="A6397" s="80"/>
      <c r="B6397" s="110" t="str">
        <f>IF(E6397="","",VLOOKUP(E6397,[1]PROJECTES!$C$14:$G$5000,2,FALSE))</f>
        <v/>
      </c>
      <c r="C6397" s="80"/>
      <c r="D6397" s="283" t="str">
        <f>IF(E6397="","",VLOOKUP(E6397,[1]PROJECTES!$C$14:$G$5000,5,FALSE))</f>
        <v/>
      </c>
      <c r="E6397" s="79"/>
      <c r="F6397" s="110" t="str">
        <f>IF(I6397="","",VLOOKUP(I6397,[1]PROJECTES!$C$14:$G$5000,2,FALSE))</f>
        <v/>
      </c>
      <c r="G6397" s="112" t="str">
        <f>IF(E6397="","",VLOOKUP(E6397,[1]PROJECTES!$C$14:$G$5000,4,FALSE))</f>
        <v/>
      </c>
      <c r="H6397" s="95"/>
      <c r="I6397" s="113" t="str">
        <f>IF(H6397="","",VLOOKUP(H6397,BD!B$2:C$16,2,FALSE))</f>
        <v/>
      </c>
      <c r="J6397" s="114"/>
      <c r="K6397" s="115" t="str">
        <f t="shared" si="313"/>
        <v/>
      </c>
      <c r="L6397" s="116" t="str">
        <f t="shared" ca="1" si="315"/>
        <v>-</v>
      </c>
      <c r="M6397" s="111" t="str">
        <f>IF(E6397="","",VLOOKUP(E6397,[1]PROJECTES!$C$14:$Z$5000,21,FALSE))</f>
        <v/>
      </c>
      <c r="N6397" s="117"/>
      <c r="O6397" s="118" t="s">
        <v>222</v>
      </c>
      <c r="P6397" s="119"/>
      <c r="Q6397" s="84"/>
      <c r="R6397" s="125"/>
      <c r="S6397" s="165"/>
      <c r="T6397" s="167"/>
    </row>
    <row r="6398" spans="1:20" s="121" customFormat="1" ht="20.100000000000001" customHeight="1" x14ac:dyDescent="0.3">
      <c r="A6398" s="80"/>
      <c r="B6398" s="110" t="str">
        <f>IF(E6398="","",VLOOKUP(E6398,[1]PROJECTES!$C$14:$G$5000,2,FALSE))</f>
        <v/>
      </c>
      <c r="C6398" s="80"/>
      <c r="D6398" s="283" t="str">
        <f>IF(E6398="","",VLOOKUP(E6398,[1]PROJECTES!$C$14:$G$5000,5,FALSE))</f>
        <v/>
      </c>
      <c r="E6398" s="79"/>
      <c r="F6398" s="110" t="str">
        <f>IF(I6398="","",VLOOKUP(I6398,[1]PROJECTES!$C$14:$G$5000,2,FALSE))</f>
        <v/>
      </c>
      <c r="G6398" s="112" t="str">
        <f>IF(E6398="","",VLOOKUP(E6398,[1]PROJECTES!$C$14:$G$5000,4,FALSE))</f>
        <v/>
      </c>
      <c r="H6398" s="95"/>
      <c r="I6398" s="113" t="str">
        <f>IF(H6398="","",VLOOKUP(H6398,BD!B$2:C$16,2,FALSE))</f>
        <v/>
      </c>
      <c r="J6398" s="114"/>
      <c r="K6398" s="115" t="str">
        <f t="shared" si="313"/>
        <v/>
      </c>
      <c r="L6398" s="116" t="str">
        <f t="shared" ca="1" si="315"/>
        <v>-</v>
      </c>
      <c r="M6398" s="111" t="str">
        <f>IF(E6398="","",VLOOKUP(E6398,[1]PROJECTES!$C$14:$Z$5000,21,FALSE))</f>
        <v/>
      </c>
      <c r="N6398" s="117"/>
      <c r="O6398" s="118" t="s">
        <v>222</v>
      </c>
      <c r="P6398" s="119"/>
      <c r="Q6398" s="84"/>
      <c r="R6398" s="125"/>
      <c r="S6398" s="165"/>
      <c r="T6398" s="167"/>
    </row>
    <row r="6399" spans="1:20" s="121" customFormat="1" ht="20.100000000000001" customHeight="1" x14ac:dyDescent="0.3">
      <c r="A6399" s="80"/>
      <c r="B6399" s="110" t="str">
        <f>IF(E6399="","",VLOOKUP(E6399,[1]PROJECTES!$C$14:$G$5000,2,FALSE))</f>
        <v/>
      </c>
      <c r="C6399" s="80"/>
      <c r="D6399" s="283" t="str">
        <f>IF(E6399="","",VLOOKUP(E6399,[1]PROJECTES!$C$14:$G$5000,5,FALSE))</f>
        <v/>
      </c>
      <c r="E6399" s="79"/>
      <c r="F6399" s="110" t="str">
        <f>IF(I6399="","",VLOOKUP(I6399,[1]PROJECTES!$C$14:$G$5000,2,FALSE))</f>
        <v/>
      </c>
      <c r="G6399" s="112" t="str">
        <f>IF(E6399="","",VLOOKUP(E6399,[1]PROJECTES!$C$14:$G$5000,4,FALSE))</f>
        <v/>
      </c>
      <c r="H6399" s="95"/>
      <c r="I6399" s="113" t="str">
        <f>IF(H6399="","",VLOOKUP(H6399,BD!B$2:C$16,2,FALSE))</f>
        <v/>
      </c>
      <c r="J6399" s="114"/>
      <c r="K6399" s="115" t="str">
        <f t="shared" si="313"/>
        <v/>
      </c>
      <c r="L6399" s="116" t="str">
        <f t="shared" ca="1" si="315"/>
        <v>-</v>
      </c>
      <c r="M6399" s="111" t="str">
        <f>IF(E6399="","",VLOOKUP(E6399,[1]PROJECTES!$C$14:$Z$5000,21,FALSE))</f>
        <v/>
      </c>
      <c r="N6399" s="117"/>
      <c r="O6399" s="118" t="s">
        <v>222</v>
      </c>
      <c r="P6399" s="119"/>
      <c r="Q6399" s="84"/>
      <c r="R6399" s="125"/>
      <c r="S6399" s="165"/>
      <c r="T6399" s="167"/>
    </row>
    <row r="6400" spans="1:20" s="121" customFormat="1" ht="20.100000000000001" customHeight="1" x14ac:dyDescent="0.3">
      <c r="A6400" s="80"/>
      <c r="B6400" s="110" t="str">
        <f>IF(E6400="","",VLOOKUP(E6400,[1]PROJECTES!$C$14:$G$5000,2,FALSE))</f>
        <v/>
      </c>
      <c r="C6400" s="80"/>
      <c r="D6400" s="283" t="str">
        <f>IF(E6400="","",VLOOKUP(E6400,[1]PROJECTES!$C$14:$G$5000,5,FALSE))</f>
        <v/>
      </c>
      <c r="E6400" s="79"/>
      <c r="F6400" s="110" t="str">
        <f>IF(I6400="","",VLOOKUP(I6400,[1]PROJECTES!$C$14:$G$5000,2,FALSE))</f>
        <v/>
      </c>
      <c r="G6400" s="112" t="str">
        <f>IF(E6400="","",VLOOKUP(E6400,[1]PROJECTES!$C$14:$G$5000,4,FALSE))</f>
        <v/>
      </c>
      <c r="H6400" s="95"/>
      <c r="I6400" s="113" t="str">
        <f>IF(H6400="","",VLOOKUP(H6400,BD!B$2:C$16,2,FALSE))</f>
        <v/>
      </c>
      <c r="J6400" s="114"/>
      <c r="K6400" s="115" t="str">
        <f t="shared" si="313"/>
        <v/>
      </c>
      <c r="L6400" s="116" t="str">
        <f t="shared" ca="1" si="315"/>
        <v>-</v>
      </c>
      <c r="M6400" s="111" t="str">
        <f>IF(E6400="","",VLOOKUP(E6400,[1]PROJECTES!$C$14:$Z$5000,21,FALSE))</f>
        <v/>
      </c>
      <c r="N6400" s="117"/>
      <c r="O6400" s="118" t="s">
        <v>222</v>
      </c>
      <c r="P6400" s="119"/>
      <c r="Q6400" s="84"/>
      <c r="R6400" s="125"/>
      <c r="S6400" s="165"/>
      <c r="T6400" s="167"/>
    </row>
    <row r="6401" spans="1:20" s="121" customFormat="1" ht="20.100000000000001" customHeight="1" x14ac:dyDescent="0.3">
      <c r="A6401" s="80"/>
      <c r="B6401" s="110" t="str">
        <f>IF(E6401="","",VLOOKUP(E6401,[1]PROJECTES!$C$14:$G$5000,2,FALSE))</f>
        <v/>
      </c>
      <c r="C6401" s="80"/>
      <c r="D6401" s="283" t="str">
        <f>IF(E6401="","",VLOOKUP(E6401,[1]PROJECTES!$C$14:$G$5000,5,FALSE))</f>
        <v/>
      </c>
      <c r="E6401" s="79"/>
      <c r="F6401" s="110" t="str">
        <f>IF(I6401="","",VLOOKUP(I6401,[1]PROJECTES!$C$14:$G$5000,2,FALSE))</f>
        <v/>
      </c>
      <c r="G6401" s="112" t="str">
        <f>IF(E6401="","",VLOOKUP(E6401,[1]PROJECTES!$C$14:$G$5000,4,FALSE))</f>
        <v/>
      </c>
      <c r="H6401" s="95"/>
      <c r="I6401" s="113" t="str">
        <f>IF(H6401="","",VLOOKUP(H6401,BD!B$2:C$16,2,FALSE))</f>
        <v/>
      </c>
      <c r="J6401" s="114"/>
      <c r="K6401" s="115" t="str">
        <f t="shared" si="313"/>
        <v/>
      </c>
      <c r="L6401" s="116" t="str">
        <f t="shared" ca="1" si="315"/>
        <v>-</v>
      </c>
      <c r="M6401" s="111" t="str">
        <f>IF(E6401="","",VLOOKUP(E6401,[1]PROJECTES!$C$14:$Z$5000,21,FALSE))</f>
        <v/>
      </c>
      <c r="N6401" s="117"/>
      <c r="O6401" s="118" t="s">
        <v>222</v>
      </c>
      <c r="P6401" s="119"/>
      <c r="Q6401" s="84"/>
      <c r="R6401" s="125"/>
      <c r="S6401" s="165"/>
      <c r="T6401" s="167"/>
    </row>
    <row r="6402" spans="1:20" s="121" customFormat="1" ht="20.100000000000001" customHeight="1" x14ac:dyDescent="0.3">
      <c r="A6402" s="80"/>
      <c r="B6402" s="110" t="str">
        <f>IF(E6402="","",VLOOKUP(E6402,[1]PROJECTES!$C$14:$G$5000,2,FALSE))</f>
        <v/>
      </c>
      <c r="C6402" s="80"/>
      <c r="D6402" s="283" t="str">
        <f>IF(E6402="","",VLOOKUP(E6402,[1]PROJECTES!$C$14:$G$5000,5,FALSE))</f>
        <v/>
      </c>
      <c r="E6402" s="79"/>
      <c r="F6402" s="110" t="str">
        <f>IF(I6402="","",VLOOKUP(I6402,[1]PROJECTES!$C$14:$G$5000,2,FALSE))</f>
        <v/>
      </c>
      <c r="G6402" s="112" t="str">
        <f>IF(E6402="","",VLOOKUP(E6402,[1]PROJECTES!$C$14:$G$5000,4,FALSE))</f>
        <v/>
      </c>
      <c r="H6402" s="95"/>
      <c r="I6402" s="113" t="str">
        <f>IF(H6402="","",VLOOKUP(H6402,BD!B$2:C$16,2,FALSE))</f>
        <v/>
      </c>
      <c r="J6402" s="114"/>
      <c r="K6402" s="115" t="str">
        <f t="shared" si="313"/>
        <v/>
      </c>
      <c r="L6402" s="116" t="str">
        <f t="shared" ca="1" si="315"/>
        <v>-</v>
      </c>
      <c r="M6402" s="111" t="str">
        <f>IF(E6402="","",VLOOKUP(E6402,[1]PROJECTES!$C$14:$Z$5000,21,FALSE))</f>
        <v/>
      </c>
      <c r="N6402" s="117"/>
      <c r="O6402" s="118" t="s">
        <v>222</v>
      </c>
      <c r="P6402" s="119"/>
      <c r="Q6402" s="84"/>
      <c r="R6402" s="125"/>
      <c r="S6402" s="165"/>
      <c r="T6402" s="167"/>
    </row>
    <row r="6403" spans="1:20" s="121" customFormat="1" ht="20.100000000000001" customHeight="1" x14ac:dyDescent="0.3">
      <c r="A6403" s="80"/>
      <c r="B6403" s="110" t="str">
        <f>IF(E6403="","",VLOOKUP(E6403,[1]PROJECTES!$C$14:$G$5000,2,FALSE))</f>
        <v/>
      </c>
      <c r="C6403" s="80"/>
      <c r="D6403" s="283" t="str">
        <f>IF(E6403="","",VLOOKUP(E6403,[1]PROJECTES!$C$14:$G$5000,5,FALSE))</f>
        <v/>
      </c>
      <c r="E6403" s="79"/>
      <c r="F6403" s="110" t="str">
        <f>IF(I6403="","",VLOOKUP(I6403,[1]PROJECTES!$C$14:$G$5000,2,FALSE))</f>
        <v/>
      </c>
      <c r="G6403" s="112" t="str">
        <f>IF(E6403="","",VLOOKUP(E6403,[1]PROJECTES!$C$14:$G$5000,4,FALSE))</f>
        <v/>
      </c>
      <c r="H6403" s="95"/>
      <c r="I6403" s="113" t="str">
        <f>IF(H6403="","",VLOOKUP(H6403,BD!B$2:C$16,2,FALSE))</f>
        <v/>
      </c>
      <c r="J6403" s="114"/>
      <c r="K6403" s="115" t="str">
        <f t="shared" si="313"/>
        <v/>
      </c>
      <c r="L6403" s="116" t="str">
        <f t="shared" ca="1" si="315"/>
        <v>-</v>
      </c>
      <c r="M6403" s="111" t="str">
        <f>IF(E6403="","",VLOOKUP(E6403,[1]PROJECTES!$C$14:$Z$5000,21,FALSE))</f>
        <v/>
      </c>
      <c r="N6403" s="117"/>
      <c r="O6403" s="118" t="s">
        <v>222</v>
      </c>
      <c r="P6403" s="119"/>
      <c r="Q6403" s="84"/>
      <c r="R6403" s="125"/>
      <c r="S6403" s="165"/>
      <c r="T6403" s="167"/>
    </row>
    <row r="6404" spans="1:20" s="121" customFormat="1" ht="20.100000000000001" customHeight="1" x14ac:dyDescent="0.3">
      <c r="A6404" s="80"/>
      <c r="B6404" s="110" t="str">
        <f>IF(E6404="","",VLOOKUP(E6404,[1]PROJECTES!$C$14:$G$5000,2,FALSE))</f>
        <v/>
      </c>
      <c r="C6404" s="80"/>
      <c r="D6404" s="283" t="str">
        <f>IF(E6404="","",VLOOKUP(E6404,[1]PROJECTES!$C$14:$G$5000,5,FALSE))</f>
        <v/>
      </c>
      <c r="E6404" s="79"/>
      <c r="F6404" s="110" t="str">
        <f>IF(I6404="","",VLOOKUP(I6404,[1]PROJECTES!$C$14:$G$5000,2,FALSE))</f>
        <v/>
      </c>
      <c r="G6404" s="112" t="str">
        <f>IF(E6404="","",VLOOKUP(E6404,[1]PROJECTES!$C$14:$G$5000,4,FALSE))</f>
        <v/>
      </c>
      <c r="H6404" s="95"/>
      <c r="I6404" s="113" t="str">
        <f>IF(H6404="","",VLOOKUP(H6404,BD!B$2:C$16,2,FALSE))</f>
        <v/>
      </c>
      <c r="J6404" s="114"/>
      <c r="K6404" s="115" t="str">
        <f t="shared" si="313"/>
        <v/>
      </c>
      <c r="L6404" s="116" t="str">
        <f t="shared" ca="1" si="315"/>
        <v>-</v>
      </c>
      <c r="M6404" s="111" t="str">
        <f>IF(E6404="","",VLOOKUP(E6404,[1]PROJECTES!$C$14:$Z$5000,21,FALSE))</f>
        <v/>
      </c>
      <c r="N6404" s="117"/>
      <c r="O6404" s="118" t="s">
        <v>222</v>
      </c>
      <c r="P6404" s="119"/>
      <c r="Q6404" s="84"/>
      <c r="R6404" s="125"/>
      <c r="S6404" s="165"/>
      <c r="T6404" s="167"/>
    </row>
    <row r="6405" spans="1:20" s="121" customFormat="1" ht="20.100000000000001" customHeight="1" x14ac:dyDescent="0.3">
      <c r="A6405" s="80"/>
      <c r="B6405" s="110" t="str">
        <f>IF(E6405="","",VLOOKUP(E6405,[1]PROJECTES!$C$14:$G$5000,2,FALSE))</f>
        <v/>
      </c>
      <c r="C6405" s="80"/>
      <c r="D6405" s="283" t="str">
        <f>IF(E6405="","",VLOOKUP(E6405,[1]PROJECTES!$C$14:$G$5000,5,FALSE))</f>
        <v/>
      </c>
      <c r="E6405" s="79"/>
      <c r="F6405" s="110" t="str">
        <f>IF(I6405="","",VLOOKUP(I6405,[1]PROJECTES!$C$14:$G$5000,2,FALSE))</f>
        <v/>
      </c>
      <c r="G6405" s="112" t="str">
        <f>IF(E6405="","",VLOOKUP(E6405,[1]PROJECTES!$C$14:$G$5000,4,FALSE))</f>
        <v/>
      </c>
      <c r="H6405" s="95"/>
      <c r="I6405" s="113" t="str">
        <f>IF(H6405="","",VLOOKUP(H6405,BD!B$2:C$16,2,FALSE))</f>
        <v/>
      </c>
      <c r="J6405" s="114"/>
      <c r="K6405" s="115" t="str">
        <f t="shared" si="313"/>
        <v/>
      </c>
      <c r="L6405" s="116" t="str">
        <f t="shared" ca="1" si="315"/>
        <v>-</v>
      </c>
      <c r="M6405" s="111" t="str">
        <f>IF(E6405="","",VLOOKUP(E6405,[1]PROJECTES!$C$14:$Z$5000,21,FALSE))</f>
        <v/>
      </c>
      <c r="N6405" s="117"/>
      <c r="O6405" s="118" t="s">
        <v>222</v>
      </c>
      <c r="P6405" s="119"/>
      <c r="Q6405" s="84"/>
      <c r="R6405" s="125"/>
      <c r="S6405" s="165"/>
      <c r="T6405" s="167"/>
    </row>
    <row r="6406" spans="1:20" s="121" customFormat="1" ht="20.100000000000001" customHeight="1" x14ac:dyDescent="0.3">
      <c r="A6406" s="80"/>
      <c r="B6406" s="110" t="str">
        <f>IF(E6406="","",VLOOKUP(E6406,[1]PROJECTES!$C$14:$G$5000,2,FALSE))</f>
        <v/>
      </c>
      <c r="C6406" s="80"/>
      <c r="D6406" s="283" t="str">
        <f>IF(E6406="","",VLOOKUP(E6406,[1]PROJECTES!$C$14:$G$5000,5,FALSE))</f>
        <v/>
      </c>
      <c r="E6406" s="79"/>
      <c r="F6406" s="110" t="str">
        <f>IF(I6406="","",VLOOKUP(I6406,[1]PROJECTES!$C$14:$G$5000,2,FALSE))</f>
        <v/>
      </c>
      <c r="G6406" s="112" t="str">
        <f>IF(E6406="","",VLOOKUP(E6406,[1]PROJECTES!$C$14:$G$5000,4,FALSE))</f>
        <v/>
      </c>
      <c r="H6406" s="95"/>
      <c r="I6406" s="113" t="str">
        <f>IF(H6406="","",VLOOKUP(H6406,BD!B$2:C$16,2,FALSE))</f>
        <v/>
      </c>
      <c r="J6406" s="114"/>
      <c r="K6406" s="115" t="str">
        <f t="shared" ref="K6406:K6467" si="316">IF(J6406="","",WEEKNUM(J6406,2)-0)</f>
        <v/>
      </c>
      <c r="L6406" s="116" t="str">
        <f t="shared" ca="1" si="315"/>
        <v>-</v>
      </c>
      <c r="M6406" s="111" t="str">
        <f>IF(E6406="","",VLOOKUP(E6406,[1]PROJECTES!$C$14:$Z$5000,21,FALSE))</f>
        <v/>
      </c>
      <c r="N6406" s="117"/>
      <c r="O6406" s="118" t="s">
        <v>222</v>
      </c>
      <c r="P6406" s="119"/>
      <c r="Q6406" s="84"/>
      <c r="R6406" s="125"/>
      <c r="S6406" s="165"/>
      <c r="T6406" s="167"/>
    </row>
    <row r="6407" spans="1:20" s="121" customFormat="1" ht="20.100000000000001" customHeight="1" x14ac:dyDescent="0.3">
      <c r="A6407" s="80"/>
      <c r="B6407" s="110" t="str">
        <f>IF(E6407="","",VLOOKUP(E6407,[1]PROJECTES!$C$14:$G$5000,2,FALSE))</f>
        <v/>
      </c>
      <c r="C6407" s="80"/>
      <c r="D6407" s="283" t="str">
        <f>IF(E6407="","",VLOOKUP(E6407,[1]PROJECTES!$C$14:$G$5000,5,FALSE))</f>
        <v/>
      </c>
      <c r="E6407" s="79"/>
      <c r="F6407" s="110" t="str">
        <f>IF(I6407="","",VLOOKUP(I6407,[1]PROJECTES!$C$14:$G$5000,2,FALSE))</f>
        <v/>
      </c>
      <c r="G6407" s="112" t="str">
        <f>IF(E6407="","",VLOOKUP(E6407,[1]PROJECTES!$C$14:$G$5000,4,FALSE))</f>
        <v/>
      </c>
      <c r="H6407" s="95"/>
      <c r="I6407" s="113" t="str">
        <f>IF(H6407="","",VLOOKUP(H6407,BD!B$2:C$16,2,FALSE))</f>
        <v/>
      </c>
      <c r="J6407" s="114"/>
      <c r="K6407" s="115" t="str">
        <f t="shared" si="316"/>
        <v/>
      </c>
      <c r="L6407" s="116" t="str">
        <f t="shared" ref="L6407:L6468" ca="1" si="317">IF(M6407="","-",IF(G6407="TA","-",+M6407-TODAY()))</f>
        <v>-</v>
      </c>
      <c r="M6407" s="111" t="str">
        <f>IF(E6407="","",VLOOKUP(E6407,[1]PROJECTES!$C$14:$Z$5000,21,FALSE))</f>
        <v/>
      </c>
      <c r="N6407" s="117"/>
      <c r="O6407" s="118" t="s">
        <v>222</v>
      </c>
      <c r="P6407" s="119"/>
      <c r="Q6407" s="84"/>
      <c r="R6407" s="125"/>
      <c r="S6407" s="165"/>
      <c r="T6407" s="167"/>
    </row>
    <row r="6408" spans="1:20" s="121" customFormat="1" ht="20.100000000000001" customHeight="1" x14ac:dyDescent="0.3">
      <c r="A6408" s="80"/>
      <c r="B6408" s="110" t="str">
        <f>IF(E6408="","",VLOOKUP(E6408,[1]PROJECTES!$C$14:$G$5000,2,FALSE))</f>
        <v/>
      </c>
      <c r="C6408" s="80"/>
      <c r="D6408" s="283" t="str">
        <f>IF(E6408="","",VLOOKUP(E6408,[1]PROJECTES!$C$14:$G$5000,5,FALSE))</f>
        <v/>
      </c>
      <c r="E6408" s="79"/>
      <c r="F6408" s="110" t="str">
        <f>IF(I6408="","",VLOOKUP(I6408,[1]PROJECTES!$C$14:$G$5000,2,FALSE))</f>
        <v/>
      </c>
      <c r="G6408" s="112" t="str">
        <f>IF(E6408="","",VLOOKUP(E6408,[1]PROJECTES!$C$14:$G$5000,4,FALSE))</f>
        <v/>
      </c>
      <c r="H6408" s="95"/>
      <c r="I6408" s="113" t="str">
        <f>IF(H6408="","",VLOOKUP(H6408,BD!B$2:C$16,2,FALSE))</f>
        <v/>
      </c>
      <c r="J6408" s="114"/>
      <c r="K6408" s="115" t="str">
        <f t="shared" si="316"/>
        <v/>
      </c>
      <c r="L6408" s="116" t="str">
        <f t="shared" ca="1" si="317"/>
        <v>-</v>
      </c>
      <c r="M6408" s="111" t="str">
        <f>IF(E6408="","",VLOOKUP(E6408,[1]PROJECTES!$C$14:$Z$5000,21,FALSE))</f>
        <v/>
      </c>
      <c r="N6408" s="117"/>
      <c r="O6408" s="118" t="s">
        <v>222</v>
      </c>
      <c r="P6408" s="119"/>
      <c r="Q6408" s="84"/>
      <c r="R6408" s="125"/>
      <c r="S6408" s="165"/>
      <c r="T6408" s="167"/>
    </row>
    <row r="6409" spans="1:20" s="121" customFormat="1" ht="20.100000000000001" customHeight="1" x14ac:dyDescent="0.3">
      <c r="A6409" s="80"/>
      <c r="B6409" s="110" t="str">
        <f>IF(E6409="","",VLOOKUP(E6409,[1]PROJECTES!$C$14:$G$5000,2,FALSE))</f>
        <v/>
      </c>
      <c r="C6409" s="80"/>
      <c r="D6409" s="283" t="str">
        <f>IF(E6409="","",VLOOKUP(E6409,[1]PROJECTES!$C$14:$G$5000,5,FALSE))</f>
        <v/>
      </c>
      <c r="E6409" s="79"/>
      <c r="F6409" s="110" t="str">
        <f>IF(I6409="","",VLOOKUP(I6409,[1]PROJECTES!$C$14:$G$5000,2,FALSE))</f>
        <v/>
      </c>
      <c r="G6409" s="112" t="str">
        <f>IF(E6409="","",VLOOKUP(E6409,[1]PROJECTES!$C$14:$G$5000,4,FALSE))</f>
        <v/>
      </c>
      <c r="H6409" s="95"/>
      <c r="I6409" s="113" t="str">
        <f>IF(H6409="","",VLOOKUP(H6409,BD!B$2:C$16,2,FALSE))</f>
        <v/>
      </c>
      <c r="J6409" s="114"/>
      <c r="K6409" s="115" t="str">
        <f t="shared" si="316"/>
        <v/>
      </c>
      <c r="L6409" s="116" t="str">
        <f t="shared" ca="1" si="317"/>
        <v>-</v>
      </c>
      <c r="M6409" s="111" t="str">
        <f>IF(E6409="","",VLOOKUP(E6409,[1]PROJECTES!$C$14:$Z$5000,21,FALSE))</f>
        <v/>
      </c>
      <c r="N6409" s="117"/>
      <c r="O6409" s="118" t="s">
        <v>222</v>
      </c>
      <c r="P6409" s="119"/>
      <c r="Q6409" s="84"/>
      <c r="R6409" s="125"/>
      <c r="S6409" s="165"/>
      <c r="T6409" s="167"/>
    </row>
    <row r="6410" spans="1:20" s="121" customFormat="1" ht="20.100000000000001" customHeight="1" x14ac:dyDescent="0.3">
      <c r="A6410" s="80"/>
      <c r="B6410" s="110" t="str">
        <f>IF(E6410="","",VLOOKUP(E6410,[1]PROJECTES!$C$14:$G$5000,2,FALSE))</f>
        <v/>
      </c>
      <c r="C6410" s="80"/>
      <c r="D6410" s="283" t="str">
        <f>IF(E6410="","",VLOOKUP(E6410,[1]PROJECTES!$C$14:$G$5000,5,FALSE))</f>
        <v/>
      </c>
      <c r="E6410" s="79"/>
      <c r="F6410" s="110" t="str">
        <f>IF(I6410="","",VLOOKUP(I6410,[1]PROJECTES!$C$14:$G$5000,2,FALSE))</f>
        <v/>
      </c>
      <c r="G6410" s="112" t="str">
        <f>IF(E6410="","",VLOOKUP(E6410,[1]PROJECTES!$C$14:$G$5000,4,FALSE))</f>
        <v/>
      </c>
      <c r="H6410" s="95"/>
      <c r="I6410" s="113" t="str">
        <f>IF(H6410="","",VLOOKUP(H6410,BD!B$2:C$16,2,FALSE))</f>
        <v/>
      </c>
      <c r="J6410" s="114"/>
      <c r="K6410" s="115" t="str">
        <f t="shared" si="316"/>
        <v/>
      </c>
      <c r="L6410" s="116" t="str">
        <f t="shared" ca="1" si="317"/>
        <v>-</v>
      </c>
      <c r="M6410" s="111" t="str">
        <f>IF(E6410="","",VLOOKUP(E6410,[1]PROJECTES!$C$14:$Z$5000,21,FALSE))</f>
        <v/>
      </c>
      <c r="N6410" s="117"/>
      <c r="O6410" s="118" t="s">
        <v>222</v>
      </c>
      <c r="P6410" s="119"/>
      <c r="Q6410" s="84"/>
      <c r="R6410" s="125"/>
      <c r="S6410" s="165"/>
      <c r="T6410" s="167"/>
    </row>
    <row r="6411" spans="1:20" s="121" customFormat="1" ht="20.100000000000001" customHeight="1" x14ac:dyDescent="0.3">
      <c r="A6411" s="80"/>
      <c r="B6411" s="110" t="str">
        <f>IF(E6411="","",VLOOKUP(E6411,[1]PROJECTES!$C$14:$G$5000,2,FALSE))</f>
        <v/>
      </c>
      <c r="C6411" s="80"/>
      <c r="D6411" s="283" t="str">
        <f>IF(E6411="","",VLOOKUP(E6411,[1]PROJECTES!$C$14:$G$5000,5,FALSE))</f>
        <v/>
      </c>
      <c r="E6411" s="79"/>
      <c r="F6411" s="110" t="str">
        <f>IF(I6411="","",VLOOKUP(I6411,[1]PROJECTES!$C$14:$G$5000,2,FALSE))</f>
        <v/>
      </c>
      <c r="G6411" s="112" t="str">
        <f>IF(E6411="","",VLOOKUP(E6411,[1]PROJECTES!$C$14:$G$5000,4,FALSE))</f>
        <v/>
      </c>
      <c r="H6411" s="95"/>
      <c r="I6411" s="113" t="str">
        <f>IF(H6411="","",VLOOKUP(H6411,BD!B$2:C$16,2,FALSE))</f>
        <v/>
      </c>
      <c r="J6411" s="114"/>
      <c r="K6411" s="115" t="str">
        <f t="shared" si="316"/>
        <v/>
      </c>
      <c r="L6411" s="116" t="str">
        <f t="shared" ca="1" si="317"/>
        <v>-</v>
      </c>
      <c r="M6411" s="111" t="str">
        <f>IF(E6411="","",VLOOKUP(E6411,[1]PROJECTES!$C$14:$Z$5000,21,FALSE))</f>
        <v/>
      </c>
      <c r="N6411" s="117"/>
      <c r="O6411" s="118" t="s">
        <v>222</v>
      </c>
      <c r="P6411" s="119"/>
      <c r="Q6411" s="84"/>
      <c r="R6411" s="125"/>
      <c r="S6411" s="165"/>
      <c r="T6411" s="167"/>
    </row>
    <row r="6412" spans="1:20" s="121" customFormat="1" ht="20.100000000000001" customHeight="1" x14ac:dyDescent="0.3">
      <c r="A6412" s="80"/>
      <c r="B6412" s="110" t="str">
        <f>IF(E6412="","",VLOOKUP(E6412,[1]PROJECTES!$C$14:$G$5000,2,FALSE))</f>
        <v/>
      </c>
      <c r="C6412" s="80"/>
      <c r="D6412" s="283" t="str">
        <f>IF(E6412="","",VLOOKUP(E6412,[1]PROJECTES!$C$14:$G$5000,5,FALSE))</f>
        <v/>
      </c>
      <c r="E6412" s="79"/>
      <c r="F6412" s="110" t="str">
        <f>IF(I6412="","",VLOOKUP(I6412,[1]PROJECTES!$C$14:$G$5000,2,FALSE))</f>
        <v/>
      </c>
      <c r="G6412" s="112" t="str">
        <f>IF(E6412="","",VLOOKUP(E6412,[1]PROJECTES!$C$14:$G$5000,4,FALSE))</f>
        <v/>
      </c>
      <c r="H6412" s="95"/>
      <c r="I6412" s="113" t="str">
        <f>IF(H6412="","",VLOOKUP(H6412,BD!B$2:C$16,2,FALSE))</f>
        <v/>
      </c>
      <c r="J6412" s="114"/>
      <c r="K6412" s="115" t="str">
        <f t="shared" si="316"/>
        <v/>
      </c>
      <c r="L6412" s="116" t="str">
        <f t="shared" ca="1" si="317"/>
        <v>-</v>
      </c>
      <c r="M6412" s="111" t="str">
        <f>IF(E6412="","",VLOOKUP(E6412,[1]PROJECTES!$C$14:$Z$5000,21,FALSE))</f>
        <v/>
      </c>
      <c r="N6412" s="117"/>
      <c r="O6412" s="118" t="s">
        <v>222</v>
      </c>
      <c r="P6412" s="119"/>
      <c r="Q6412" s="84"/>
      <c r="R6412" s="125"/>
      <c r="S6412" s="165"/>
      <c r="T6412" s="167"/>
    </row>
    <row r="6413" spans="1:20" s="121" customFormat="1" ht="20.100000000000001" customHeight="1" x14ac:dyDescent="0.3">
      <c r="A6413" s="80"/>
      <c r="B6413" s="110" t="str">
        <f>IF(E6413="","",VLOOKUP(E6413,[1]PROJECTES!$C$14:$G$5000,2,FALSE))</f>
        <v/>
      </c>
      <c r="C6413" s="80"/>
      <c r="D6413" s="283" t="str">
        <f>IF(E6413="","",VLOOKUP(E6413,[1]PROJECTES!$C$14:$G$5000,5,FALSE))</f>
        <v/>
      </c>
      <c r="E6413" s="79"/>
      <c r="F6413" s="110" t="str">
        <f>IF(I6413="","",VLOOKUP(I6413,[1]PROJECTES!$C$14:$G$5000,2,FALSE))</f>
        <v/>
      </c>
      <c r="G6413" s="112" t="str">
        <f>IF(E6413="","",VLOOKUP(E6413,[1]PROJECTES!$C$14:$G$5000,4,FALSE))</f>
        <v/>
      </c>
      <c r="H6413" s="95"/>
      <c r="I6413" s="113" t="str">
        <f>IF(H6413="","",VLOOKUP(H6413,BD!B$2:C$16,2,FALSE))</f>
        <v/>
      </c>
      <c r="J6413" s="114"/>
      <c r="K6413" s="115" t="str">
        <f t="shared" si="316"/>
        <v/>
      </c>
      <c r="L6413" s="116" t="str">
        <f t="shared" ca="1" si="317"/>
        <v>-</v>
      </c>
      <c r="M6413" s="111" t="str">
        <f>IF(E6413="","",VLOOKUP(E6413,[1]PROJECTES!$C$14:$Z$5000,21,FALSE))</f>
        <v/>
      </c>
      <c r="N6413" s="117"/>
      <c r="O6413" s="118" t="s">
        <v>222</v>
      </c>
      <c r="P6413" s="119"/>
      <c r="Q6413" s="84"/>
      <c r="R6413" s="125"/>
      <c r="S6413" s="165"/>
      <c r="T6413" s="167"/>
    </row>
    <row r="6414" spans="1:20" s="121" customFormat="1" ht="20.100000000000001" customHeight="1" x14ac:dyDescent="0.3">
      <c r="A6414" s="80"/>
      <c r="B6414" s="110" t="str">
        <f>IF(E6414="","",VLOOKUP(E6414,[1]PROJECTES!$C$14:$G$5000,2,FALSE))</f>
        <v/>
      </c>
      <c r="C6414" s="80"/>
      <c r="D6414" s="283" t="str">
        <f>IF(E6414="","",VLOOKUP(E6414,[1]PROJECTES!$C$14:$G$5000,5,FALSE))</f>
        <v/>
      </c>
      <c r="E6414" s="79"/>
      <c r="F6414" s="110" t="str">
        <f>IF(I6414="","",VLOOKUP(I6414,[1]PROJECTES!$C$14:$G$5000,2,FALSE))</f>
        <v/>
      </c>
      <c r="G6414" s="112" t="str">
        <f>IF(E6414="","",VLOOKUP(E6414,[1]PROJECTES!$C$14:$G$5000,4,FALSE))</f>
        <v/>
      </c>
      <c r="H6414" s="95"/>
      <c r="I6414" s="113" t="str">
        <f>IF(H6414="","",VLOOKUP(H6414,BD!B$2:C$16,2,FALSE))</f>
        <v/>
      </c>
      <c r="J6414" s="114"/>
      <c r="K6414" s="115" t="str">
        <f t="shared" si="316"/>
        <v/>
      </c>
      <c r="L6414" s="116" t="str">
        <f t="shared" ca="1" si="317"/>
        <v>-</v>
      </c>
      <c r="M6414" s="111" t="str">
        <f>IF(E6414="","",VLOOKUP(E6414,[1]PROJECTES!$C$14:$Z$5000,21,FALSE))</f>
        <v/>
      </c>
      <c r="N6414" s="117"/>
      <c r="O6414" s="118" t="s">
        <v>222</v>
      </c>
      <c r="P6414" s="119"/>
      <c r="Q6414" s="84"/>
      <c r="R6414" s="125"/>
      <c r="S6414" s="165"/>
      <c r="T6414" s="167"/>
    </row>
    <row r="6415" spans="1:20" s="121" customFormat="1" ht="20.100000000000001" customHeight="1" x14ac:dyDescent="0.3">
      <c r="A6415" s="80"/>
      <c r="B6415" s="110" t="str">
        <f>IF(E6415="","",VLOOKUP(E6415,[1]PROJECTES!$C$14:$G$5000,2,FALSE))</f>
        <v/>
      </c>
      <c r="C6415" s="80"/>
      <c r="D6415" s="283" t="str">
        <f>IF(E6415="","",VLOOKUP(E6415,[1]PROJECTES!$C$14:$G$5000,5,FALSE))</f>
        <v/>
      </c>
      <c r="E6415" s="79"/>
      <c r="F6415" s="110" t="str">
        <f>IF(I6415="","",VLOOKUP(I6415,[1]PROJECTES!$C$14:$G$5000,2,FALSE))</f>
        <v/>
      </c>
      <c r="G6415" s="112" t="str">
        <f>IF(E6415="","",VLOOKUP(E6415,[1]PROJECTES!$C$14:$G$5000,4,FALSE))</f>
        <v/>
      </c>
      <c r="H6415" s="95"/>
      <c r="I6415" s="113" t="str">
        <f>IF(H6415="","",VLOOKUP(H6415,BD!B$2:C$16,2,FALSE))</f>
        <v/>
      </c>
      <c r="J6415" s="114"/>
      <c r="K6415" s="115" t="str">
        <f t="shared" si="316"/>
        <v/>
      </c>
      <c r="L6415" s="116" t="str">
        <f t="shared" ca="1" si="317"/>
        <v>-</v>
      </c>
      <c r="M6415" s="111" t="str">
        <f>IF(E6415="","",VLOOKUP(E6415,[1]PROJECTES!$C$14:$Z$5000,21,FALSE))</f>
        <v/>
      </c>
      <c r="N6415" s="117"/>
      <c r="O6415" s="118" t="s">
        <v>222</v>
      </c>
      <c r="P6415" s="119"/>
      <c r="Q6415" s="84"/>
      <c r="R6415" s="125"/>
      <c r="S6415" s="165"/>
      <c r="T6415" s="167"/>
    </row>
    <row r="6416" spans="1:20" s="121" customFormat="1" ht="20.100000000000001" customHeight="1" x14ac:dyDescent="0.3">
      <c r="A6416" s="80"/>
      <c r="B6416" s="110" t="str">
        <f>IF(E6416="","",VLOOKUP(E6416,[1]PROJECTES!$C$14:$G$5000,2,FALSE))</f>
        <v/>
      </c>
      <c r="C6416" s="80"/>
      <c r="D6416" s="283" t="str">
        <f>IF(E6416="","",VLOOKUP(E6416,[1]PROJECTES!$C$14:$G$5000,5,FALSE))</f>
        <v/>
      </c>
      <c r="E6416" s="79"/>
      <c r="F6416" s="110" t="str">
        <f>IF(I6416="","",VLOOKUP(I6416,[1]PROJECTES!$C$14:$G$5000,2,FALSE))</f>
        <v/>
      </c>
      <c r="G6416" s="112" t="str">
        <f>IF(E6416="","",VLOOKUP(E6416,[1]PROJECTES!$C$14:$G$5000,4,FALSE))</f>
        <v/>
      </c>
      <c r="H6416" s="95"/>
      <c r="I6416" s="113" t="str">
        <f>IF(H6416="","",VLOOKUP(H6416,BD!B$2:C$16,2,FALSE))</f>
        <v/>
      </c>
      <c r="J6416" s="114"/>
      <c r="K6416" s="115" t="str">
        <f t="shared" si="316"/>
        <v/>
      </c>
      <c r="L6416" s="116" t="str">
        <f t="shared" ca="1" si="317"/>
        <v>-</v>
      </c>
      <c r="M6416" s="111" t="str">
        <f>IF(E6416="","",VLOOKUP(E6416,[1]PROJECTES!$C$14:$Z$5000,21,FALSE))</f>
        <v/>
      </c>
      <c r="N6416" s="117"/>
      <c r="O6416" s="118" t="s">
        <v>222</v>
      </c>
      <c r="P6416" s="119"/>
      <c r="Q6416" s="84"/>
      <c r="R6416" s="125"/>
      <c r="S6416" s="165"/>
      <c r="T6416" s="167"/>
    </row>
    <row r="6417" spans="1:20" s="121" customFormat="1" ht="20.100000000000001" customHeight="1" x14ac:dyDescent="0.3">
      <c r="A6417" s="80"/>
      <c r="B6417" s="110" t="str">
        <f>IF(E6417="","",VLOOKUP(E6417,[1]PROJECTES!$C$14:$G$5000,2,FALSE))</f>
        <v/>
      </c>
      <c r="C6417" s="80"/>
      <c r="D6417" s="283" t="str">
        <f>IF(E6417="","",VLOOKUP(E6417,[1]PROJECTES!$C$14:$G$5000,5,FALSE))</f>
        <v/>
      </c>
      <c r="E6417" s="79"/>
      <c r="F6417" s="110" t="str">
        <f>IF(I6417="","",VLOOKUP(I6417,[1]PROJECTES!$C$14:$G$5000,2,FALSE))</f>
        <v/>
      </c>
      <c r="G6417" s="112" t="str">
        <f>IF(E6417="","",VLOOKUP(E6417,[1]PROJECTES!$C$14:$G$5000,4,FALSE))</f>
        <v/>
      </c>
      <c r="H6417" s="95"/>
      <c r="I6417" s="113" t="str">
        <f>IF(H6417="","",VLOOKUP(H6417,BD!B$2:C$16,2,FALSE))</f>
        <v/>
      </c>
      <c r="J6417" s="114"/>
      <c r="K6417" s="115" t="str">
        <f t="shared" si="316"/>
        <v/>
      </c>
      <c r="L6417" s="116" t="str">
        <f t="shared" ca="1" si="317"/>
        <v>-</v>
      </c>
      <c r="M6417" s="111" t="str">
        <f>IF(E6417="","",VLOOKUP(E6417,[1]PROJECTES!$C$14:$Z$5000,21,FALSE))</f>
        <v/>
      </c>
      <c r="N6417" s="117"/>
      <c r="O6417" s="118" t="s">
        <v>222</v>
      </c>
      <c r="P6417" s="119"/>
      <c r="Q6417" s="84"/>
      <c r="R6417" s="125"/>
      <c r="S6417" s="165"/>
      <c r="T6417" s="167"/>
    </row>
    <row r="6418" spans="1:20" s="121" customFormat="1" ht="20.100000000000001" customHeight="1" x14ac:dyDescent="0.3">
      <c r="A6418" s="80"/>
      <c r="B6418" s="110" t="str">
        <f>IF(E6418="","",VLOOKUP(E6418,[1]PROJECTES!$C$14:$G$5000,2,FALSE))</f>
        <v/>
      </c>
      <c r="C6418" s="80"/>
      <c r="D6418" s="283" t="str">
        <f>IF(E6418="","",VLOOKUP(E6418,[1]PROJECTES!$C$14:$G$5000,5,FALSE))</f>
        <v/>
      </c>
      <c r="E6418" s="79"/>
      <c r="F6418" s="110" t="str">
        <f>IF(I6418="","",VLOOKUP(I6418,[1]PROJECTES!$C$14:$G$5000,2,FALSE))</f>
        <v/>
      </c>
      <c r="G6418" s="112" t="str">
        <f>IF(E6418="","",VLOOKUP(E6418,[1]PROJECTES!$C$14:$G$5000,4,FALSE))</f>
        <v/>
      </c>
      <c r="H6418" s="95"/>
      <c r="I6418" s="113" t="str">
        <f>IF(H6418="","",VLOOKUP(H6418,BD!B$2:C$16,2,FALSE))</f>
        <v/>
      </c>
      <c r="J6418" s="114"/>
      <c r="K6418" s="115" t="str">
        <f t="shared" si="316"/>
        <v/>
      </c>
      <c r="L6418" s="116" t="str">
        <f t="shared" ca="1" si="317"/>
        <v>-</v>
      </c>
      <c r="M6418" s="111" t="str">
        <f>IF(E6418="","",VLOOKUP(E6418,[1]PROJECTES!$C$14:$Z$5000,21,FALSE))</f>
        <v/>
      </c>
      <c r="N6418" s="117"/>
      <c r="O6418" s="118" t="s">
        <v>222</v>
      </c>
      <c r="P6418" s="119"/>
      <c r="Q6418" s="84"/>
      <c r="R6418" s="125"/>
      <c r="S6418" s="165"/>
      <c r="T6418" s="167"/>
    </row>
    <row r="6419" spans="1:20" s="121" customFormat="1" ht="20.100000000000001" customHeight="1" x14ac:dyDescent="0.3">
      <c r="A6419" s="80"/>
      <c r="B6419" s="110" t="str">
        <f>IF(E6419="","",VLOOKUP(E6419,[1]PROJECTES!$C$14:$G$5000,2,FALSE))</f>
        <v/>
      </c>
      <c r="C6419" s="80"/>
      <c r="D6419" s="283" t="str">
        <f>IF(E6419="","",VLOOKUP(E6419,[1]PROJECTES!$C$14:$G$5000,5,FALSE))</f>
        <v/>
      </c>
      <c r="E6419" s="79"/>
      <c r="F6419" s="110" t="str">
        <f>IF(I6419="","",VLOOKUP(I6419,[1]PROJECTES!$C$14:$G$5000,2,FALSE))</f>
        <v/>
      </c>
      <c r="G6419" s="112" t="str">
        <f>IF(E6419="","",VLOOKUP(E6419,[1]PROJECTES!$C$14:$G$5000,4,FALSE))</f>
        <v/>
      </c>
      <c r="H6419" s="95"/>
      <c r="I6419" s="113" t="str">
        <f>IF(H6419="","",VLOOKUP(H6419,BD!B$2:C$16,2,FALSE))</f>
        <v/>
      </c>
      <c r="J6419" s="114"/>
      <c r="K6419" s="115" t="str">
        <f t="shared" si="316"/>
        <v/>
      </c>
      <c r="L6419" s="116" t="str">
        <f t="shared" ca="1" si="317"/>
        <v>-</v>
      </c>
      <c r="M6419" s="111" t="str">
        <f>IF(E6419="","",VLOOKUP(E6419,[1]PROJECTES!$C$14:$Z$5000,21,FALSE))</f>
        <v/>
      </c>
      <c r="N6419" s="117"/>
      <c r="O6419" s="118" t="s">
        <v>222</v>
      </c>
      <c r="P6419" s="119"/>
      <c r="Q6419" s="84"/>
      <c r="R6419" s="125"/>
      <c r="S6419" s="165"/>
      <c r="T6419" s="167"/>
    </row>
    <row r="6420" spans="1:20" s="121" customFormat="1" ht="20.100000000000001" customHeight="1" x14ac:dyDescent="0.3">
      <c r="A6420" s="80"/>
      <c r="B6420" s="110" t="str">
        <f>IF(E6420="","",VLOOKUP(E6420,[1]PROJECTES!$C$14:$G$5000,2,FALSE))</f>
        <v/>
      </c>
      <c r="C6420" s="80"/>
      <c r="D6420" s="283" t="str">
        <f>IF(E6420="","",VLOOKUP(E6420,[1]PROJECTES!$C$14:$G$5000,5,FALSE))</f>
        <v/>
      </c>
      <c r="E6420" s="79"/>
      <c r="F6420" s="110" t="str">
        <f>IF(I6420="","",VLOOKUP(I6420,[1]PROJECTES!$C$14:$G$5000,2,FALSE))</f>
        <v/>
      </c>
      <c r="G6420" s="112" t="str">
        <f>IF(E6420="","",VLOOKUP(E6420,[1]PROJECTES!$C$14:$G$5000,4,FALSE))</f>
        <v/>
      </c>
      <c r="H6420" s="95"/>
      <c r="I6420" s="113" t="str">
        <f>IF(H6420="","",VLOOKUP(H6420,BD!B$2:C$16,2,FALSE))</f>
        <v/>
      </c>
      <c r="J6420" s="114"/>
      <c r="K6420" s="115" t="str">
        <f t="shared" si="316"/>
        <v/>
      </c>
      <c r="L6420" s="116" t="str">
        <f t="shared" ca="1" si="317"/>
        <v>-</v>
      </c>
      <c r="M6420" s="111" t="str">
        <f>IF(E6420="","",VLOOKUP(E6420,[1]PROJECTES!$C$14:$Z$5000,21,FALSE))</f>
        <v/>
      </c>
      <c r="N6420" s="117"/>
      <c r="O6420" s="118" t="s">
        <v>222</v>
      </c>
      <c r="P6420" s="119"/>
      <c r="Q6420" s="84"/>
      <c r="R6420" s="125"/>
      <c r="S6420" s="165"/>
      <c r="T6420" s="167"/>
    </row>
    <row r="6421" spans="1:20" s="121" customFormat="1" ht="20.100000000000001" customHeight="1" x14ac:dyDescent="0.3">
      <c r="A6421" s="80"/>
      <c r="B6421" s="110" t="str">
        <f>IF(E6421="","",VLOOKUP(E6421,[1]PROJECTES!$C$14:$G$5000,2,FALSE))</f>
        <v/>
      </c>
      <c r="C6421" s="80"/>
      <c r="D6421" s="283" t="str">
        <f>IF(E6421="","",VLOOKUP(E6421,[1]PROJECTES!$C$14:$G$5000,5,FALSE))</f>
        <v/>
      </c>
      <c r="E6421" s="79"/>
      <c r="F6421" s="110" t="str">
        <f>IF(I6421="","",VLOOKUP(I6421,[1]PROJECTES!$C$14:$G$5000,2,FALSE))</f>
        <v/>
      </c>
      <c r="G6421" s="112" t="str">
        <f>IF(E6421="","",VLOOKUP(E6421,[1]PROJECTES!$C$14:$G$5000,4,FALSE))</f>
        <v/>
      </c>
      <c r="H6421" s="95"/>
      <c r="I6421" s="113" t="str">
        <f>IF(H6421="","",VLOOKUP(H6421,BD!B$2:C$16,2,FALSE))</f>
        <v/>
      </c>
      <c r="J6421" s="114"/>
      <c r="K6421" s="115" t="str">
        <f t="shared" si="316"/>
        <v/>
      </c>
      <c r="L6421" s="116" t="str">
        <f t="shared" ca="1" si="317"/>
        <v>-</v>
      </c>
      <c r="M6421" s="111" t="str">
        <f>IF(E6421="","",VLOOKUP(E6421,[1]PROJECTES!$C$14:$Z$5000,21,FALSE))</f>
        <v/>
      </c>
      <c r="N6421" s="117"/>
      <c r="O6421" s="118" t="s">
        <v>222</v>
      </c>
      <c r="P6421" s="119"/>
      <c r="Q6421" s="84"/>
      <c r="R6421" s="125"/>
      <c r="S6421" s="165"/>
      <c r="T6421" s="167"/>
    </row>
    <row r="6422" spans="1:20" s="121" customFormat="1" ht="20.100000000000001" customHeight="1" x14ac:dyDescent="0.3">
      <c r="A6422" s="80"/>
      <c r="B6422" s="110" t="str">
        <f>IF(E6422="","",VLOOKUP(E6422,[1]PROJECTES!$C$14:$G$5000,2,FALSE))</f>
        <v/>
      </c>
      <c r="C6422" s="80"/>
      <c r="D6422" s="283" t="str">
        <f>IF(E6422="","",VLOOKUP(E6422,[1]PROJECTES!$C$14:$G$5000,5,FALSE))</f>
        <v/>
      </c>
      <c r="E6422" s="79"/>
      <c r="F6422" s="110" t="str">
        <f>IF(I6422="","",VLOOKUP(I6422,[1]PROJECTES!$C$14:$G$5000,2,FALSE))</f>
        <v/>
      </c>
      <c r="G6422" s="112" t="str">
        <f>IF(E6422="","",VLOOKUP(E6422,[1]PROJECTES!$C$14:$G$5000,4,FALSE))</f>
        <v/>
      </c>
      <c r="H6422" s="95"/>
      <c r="I6422" s="113" t="str">
        <f>IF(H6422="","",VLOOKUP(H6422,BD!B$2:C$16,2,FALSE))</f>
        <v/>
      </c>
      <c r="J6422" s="114"/>
      <c r="K6422" s="115" t="str">
        <f t="shared" si="316"/>
        <v/>
      </c>
      <c r="L6422" s="116" t="str">
        <f t="shared" ca="1" si="317"/>
        <v>-</v>
      </c>
      <c r="M6422" s="111" t="str">
        <f>IF(E6422="","",VLOOKUP(E6422,[1]PROJECTES!$C$14:$Z$5000,21,FALSE))</f>
        <v/>
      </c>
      <c r="N6422" s="117"/>
      <c r="O6422" s="118" t="s">
        <v>222</v>
      </c>
      <c r="P6422" s="119"/>
      <c r="Q6422" s="84"/>
      <c r="R6422" s="125"/>
      <c r="S6422" s="165"/>
      <c r="T6422" s="167"/>
    </row>
    <row r="6423" spans="1:20" s="121" customFormat="1" ht="20.100000000000001" customHeight="1" x14ac:dyDescent="0.3">
      <c r="A6423" s="80"/>
      <c r="B6423" s="110" t="str">
        <f>IF(E6423="","",VLOOKUP(E6423,[1]PROJECTES!$C$14:$G$5000,2,FALSE))</f>
        <v/>
      </c>
      <c r="C6423" s="80"/>
      <c r="D6423" s="283" t="str">
        <f>IF(E6423="","",VLOOKUP(E6423,[1]PROJECTES!$C$14:$G$5000,5,FALSE))</f>
        <v/>
      </c>
      <c r="E6423" s="79"/>
      <c r="F6423" s="110" t="str">
        <f>IF(I6423="","",VLOOKUP(I6423,[1]PROJECTES!$C$14:$G$5000,2,FALSE))</f>
        <v/>
      </c>
      <c r="G6423" s="112" t="str">
        <f>IF(E6423="","",VLOOKUP(E6423,[1]PROJECTES!$C$14:$G$5000,4,FALSE))</f>
        <v/>
      </c>
      <c r="H6423" s="95"/>
      <c r="I6423" s="113" t="str">
        <f>IF(H6423="","",VLOOKUP(H6423,BD!B$2:C$16,2,FALSE))</f>
        <v/>
      </c>
      <c r="J6423" s="114"/>
      <c r="K6423" s="115" t="str">
        <f t="shared" si="316"/>
        <v/>
      </c>
      <c r="L6423" s="116" t="str">
        <f t="shared" ca="1" si="317"/>
        <v>-</v>
      </c>
      <c r="M6423" s="111" t="str">
        <f>IF(E6423="","",VLOOKUP(E6423,[1]PROJECTES!$C$14:$Z$5000,21,FALSE))</f>
        <v/>
      </c>
      <c r="N6423" s="117"/>
      <c r="O6423" s="118" t="s">
        <v>222</v>
      </c>
      <c r="P6423" s="119"/>
      <c r="Q6423" s="84"/>
      <c r="R6423" s="125"/>
      <c r="S6423" s="165"/>
      <c r="T6423" s="167"/>
    </row>
    <row r="6424" spans="1:20" s="121" customFormat="1" ht="20.100000000000001" customHeight="1" x14ac:dyDescent="0.3">
      <c r="A6424" s="80"/>
      <c r="B6424" s="110" t="str">
        <f>IF(E6424="","",VLOOKUP(E6424,[1]PROJECTES!$C$14:$G$5000,2,FALSE))</f>
        <v/>
      </c>
      <c r="C6424" s="80"/>
      <c r="D6424" s="283" t="str">
        <f>IF(E6424="","",VLOOKUP(E6424,[1]PROJECTES!$C$14:$G$5000,5,FALSE))</f>
        <v/>
      </c>
      <c r="E6424" s="79"/>
      <c r="F6424" s="110" t="str">
        <f>IF(I6424="","",VLOOKUP(I6424,[1]PROJECTES!$C$14:$G$5000,2,FALSE))</f>
        <v/>
      </c>
      <c r="G6424" s="112" t="str">
        <f>IF(E6424="","",VLOOKUP(E6424,[1]PROJECTES!$C$14:$G$5000,4,FALSE))</f>
        <v/>
      </c>
      <c r="H6424" s="95"/>
      <c r="I6424" s="113" t="str">
        <f>IF(H6424="","",VLOOKUP(H6424,BD!B$2:C$16,2,FALSE))</f>
        <v/>
      </c>
      <c r="J6424" s="114"/>
      <c r="K6424" s="115" t="str">
        <f t="shared" si="316"/>
        <v/>
      </c>
      <c r="L6424" s="116" t="str">
        <f t="shared" ca="1" si="317"/>
        <v>-</v>
      </c>
      <c r="M6424" s="111" t="str">
        <f>IF(E6424="","",VLOOKUP(E6424,[1]PROJECTES!$C$14:$Z$5000,21,FALSE))</f>
        <v/>
      </c>
      <c r="N6424" s="117"/>
      <c r="O6424" s="118" t="s">
        <v>222</v>
      </c>
      <c r="P6424" s="119"/>
      <c r="Q6424" s="84"/>
      <c r="R6424" s="125"/>
      <c r="S6424" s="165"/>
      <c r="T6424" s="167"/>
    </row>
    <row r="6425" spans="1:20" s="121" customFormat="1" ht="20.100000000000001" customHeight="1" x14ac:dyDescent="0.3">
      <c r="A6425" s="80"/>
      <c r="B6425" s="110" t="str">
        <f>IF(E6425="","",VLOOKUP(E6425,[1]PROJECTES!$C$14:$G$5000,2,FALSE))</f>
        <v/>
      </c>
      <c r="C6425" s="80"/>
      <c r="D6425" s="283" t="str">
        <f>IF(E6425="","",VLOOKUP(E6425,[1]PROJECTES!$C$14:$G$5000,5,FALSE))</f>
        <v/>
      </c>
      <c r="E6425" s="79"/>
      <c r="F6425" s="110" t="str">
        <f>IF(I6425="","",VLOOKUP(I6425,[1]PROJECTES!$C$14:$G$5000,2,FALSE))</f>
        <v/>
      </c>
      <c r="G6425" s="112" t="str">
        <f>IF(E6425="","",VLOOKUP(E6425,[1]PROJECTES!$C$14:$G$5000,4,FALSE))</f>
        <v/>
      </c>
      <c r="H6425" s="95"/>
      <c r="I6425" s="113" t="str">
        <f>IF(H6425="","",VLOOKUP(H6425,BD!B$2:C$16,2,FALSE))</f>
        <v/>
      </c>
      <c r="J6425" s="114"/>
      <c r="K6425" s="115" t="str">
        <f t="shared" si="316"/>
        <v/>
      </c>
      <c r="L6425" s="116" t="str">
        <f t="shared" ca="1" si="317"/>
        <v>-</v>
      </c>
      <c r="M6425" s="111" t="str">
        <f>IF(E6425="","",VLOOKUP(E6425,[1]PROJECTES!$C$14:$Z$5000,21,FALSE))</f>
        <v/>
      </c>
      <c r="N6425" s="117"/>
      <c r="O6425" s="118" t="s">
        <v>222</v>
      </c>
      <c r="P6425" s="119"/>
      <c r="Q6425" s="84"/>
      <c r="R6425" s="125"/>
      <c r="S6425" s="165"/>
      <c r="T6425" s="167"/>
    </row>
    <row r="6426" spans="1:20" s="121" customFormat="1" ht="20.100000000000001" customHeight="1" x14ac:dyDescent="0.3">
      <c r="A6426" s="80"/>
      <c r="B6426" s="110" t="str">
        <f>IF(E6426="","",VLOOKUP(E6426,[1]PROJECTES!$C$14:$G$5000,2,FALSE))</f>
        <v/>
      </c>
      <c r="C6426" s="80"/>
      <c r="D6426" s="283" t="str">
        <f>IF(E6426="","",VLOOKUP(E6426,[1]PROJECTES!$C$14:$G$5000,5,FALSE))</f>
        <v/>
      </c>
      <c r="E6426" s="79"/>
      <c r="F6426" s="110" t="str">
        <f>IF(I6426="","",VLOOKUP(I6426,[1]PROJECTES!$C$14:$G$5000,2,FALSE))</f>
        <v/>
      </c>
      <c r="G6426" s="112" t="str">
        <f>IF(E6426="","",VLOOKUP(E6426,[1]PROJECTES!$C$14:$G$5000,4,FALSE))</f>
        <v/>
      </c>
      <c r="H6426" s="95"/>
      <c r="I6426" s="113" t="str">
        <f>IF(H6426="","",VLOOKUP(H6426,BD!B$2:C$16,2,FALSE))</f>
        <v/>
      </c>
      <c r="J6426" s="114"/>
      <c r="K6426" s="115" t="str">
        <f t="shared" si="316"/>
        <v/>
      </c>
      <c r="L6426" s="116" t="str">
        <f t="shared" ca="1" si="317"/>
        <v>-</v>
      </c>
      <c r="M6426" s="111" t="str">
        <f>IF(E6426="","",VLOOKUP(E6426,[1]PROJECTES!$C$14:$Z$5000,21,FALSE))</f>
        <v/>
      </c>
      <c r="N6426" s="117"/>
      <c r="O6426" s="118" t="s">
        <v>222</v>
      </c>
      <c r="P6426" s="119"/>
      <c r="Q6426" s="84"/>
      <c r="R6426" s="125"/>
      <c r="S6426" s="165"/>
      <c r="T6426" s="167"/>
    </row>
    <row r="6427" spans="1:20" s="121" customFormat="1" ht="20.100000000000001" customHeight="1" x14ac:dyDescent="0.3">
      <c r="A6427" s="80"/>
      <c r="B6427" s="110" t="str">
        <f>IF(E6427="","",VLOOKUP(E6427,[1]PROJECTES!$C$14:$G$5000,2,FALSE))</f>
        <v/>
      </c>
      <c r="C6427" s="80"/>
      <c r="D6427" s="283" t="str">
        <f>IF(E6427="","",VLOOKUP(E6427,[1]PROJECTES!$C$14:$G$5000,5,FALSE))</f>
        <v/>
      </c>
      <c r="E6427" s="79"/>
      <c r="F6427" s="110" t="str">
        <f>IF(I6427="","",VLOOKUP(I6427,[1]PROJECTES!$C$14:$G$5000,2,FALSE))</f>
        <v/>
      </c>
      <c r="G6427" s="112" t="str">
        <f>IF(E6427="","",VLOOKUP(E6427,[1]PROJECTES!$C$14:$G$5000,4,FALSE))</f>
        <v/>
      </c>
      <c r="H6427" s="95"/>
      <c r="I6427" s="113" t="str">
        <f>IF(H6427="","",VLOOKUP(H6427,BD!B$2:C$16,2,FALSE))</f>
        <v/>
      </c>
      <c r="J6427" s="114"/>
      <c r="K6427" s="115" t="str">
        <f t="shared" si="316"/>
        <v/>
      </c>
      <c r="L6427" s="116" t="str">
        <f t="shared" ca="1" si="317"/>
        <v>-</v>
      </c>
      <c r="M6427" s="111" t="str">
        <f>IF(E6427="","",VLOOKUP(E6427,[1]PROJECTES!$C$14:$Z$5000,21,FALSE))</f>
        <v/>
      </c>
      <c r="N6427" s="117"/>
      <c r="O6427" s="118" t="s">
        <v>222</v>
      </c>
      <c r="P6427" s="119"/>
      <c r="Q6427" s="84"/>
      <c r="R6427" s="125"/>
      <c r="S6427" s="165"/>
      <c r="T6427" s="167"/>
    </row>
    <row r="6428" spans="1:20" s="121" customFormat="1" ht="20.100000000000001" customHeight="1" x14ac:dyDescent="0.3">
      <c r="A6428" s="80"/>
      <c r="B6428" s="110" t="str">
        <f>IF(E6428="","",VLOOKUP(E6428,[1]PROJECTES!$C$14:$G$5000,2,FALSE))</f>
        <v/>
      </c>
      <c r="C6428" s="80"/>
      <c r="D6428" s="283" t="str">
        <f>IF(E6428="","",VLOOKUP(E6428,[1]PROJECTES!$C$14:$G$5000,5,FALSE))</f>
        <v/>
      </c>
      <c r="E6428" s="79"/>
      <c r="F6428" s="110" t="str">
        <f>IF(I6428="","",VLOOKUP(I6428,[1]PROJECTES!$C$14:$G$5000,2,FALSE))</f>
        <v/>
      </c>
      <c r="G6428" s="112" t="str">
        <f>IF(E6428="","",VLOOKUP(E6428,[1]PROJECTES!$C$14:$G$5000,4,FALSE))</f>
        <v/>
      </c>
      <c r="H6428" s="95"/>
      <c r="I6428" s="113" t="str">
        <f>IF(H6428="","",VLOOKUP(H6428,BD!B$2:C$16,2,FALSE))</f>
        <v/>
      </c>
      <c r="J6428" s="114"/>
      <c r="K6428" s="115" t="str">
        <f t="shared" si="316"/>
        <v/>
      </c>
      <c r="L6428" s="116" t="str">
        <f t="shared" ca="1" si="317"/>
        <v>-</v>
      </c>
      <c r="M6428" s="111" t="str">
        <f>IF(E6428="","",VLOOKUP(E6428,[1]PROJECTES!$C$14:$Z$5000,21,FALSE))</f>
        <v/>
      </c>
      <c r="N6428" s="117"/>
      <c r="O6428" s="118" t="s">
        <v>222</v>
      </c>
      <c r="P6428" s="119"/>
      <c r="Q6428" s="84"/>
      <c r="R6428" s="125"/>
      <c r="S6428" s="165"/>
      <c r="T6428" s="167"/>
    </row>
    <row r="6429" spans="1:20" s="121" customFormat="1" ht="20.100000000000001" customHeight="1" x14ac:dyDescent="0.3">
      <c r="A6429" s="80"/>
      <c r="B6429" s="110" t="str">
        <f>IF(E6429="","",VLOOKUP(E6429,[1]PROJECTES!$C$14:$G$5000,2,FALSE))</f>
        <v/>
      </c>
      <c r="C6429" s="80"/>
      <c r="D6429" s="283" t="str">
        <f>IF(E6429="","",VLOOKUP(E6429,[1]PROJECTES!$C$14:$G$5000,5,FALSE))</f>
        <v/>
      </c>
      <c r="E6429" s="79"/>
      <c r="F6429" s="110" t="str">
        <f>IF(I6429="","",VLOOKUP(I6429,[1]PROJECTES!$C$14:$G$5000,2,FALSE))</f>
        <v/>
      </c>
      <c r="G6429" s="112" t="str">
        <f>IF(E6429="","",VLOOKUP(E6429,[1]PROJECTES!$C$14:$G$5000,4,FALSE))</f>
        <v/>
      </c>
      <c r="H6429" s="95"/>
      <c r="I6429" s="113" t="str">
        <f>IF(H6429="","",VLOOKUP(H6429,BD!B$2:C$16,2,FALSE))</f>
        <v/>
      </c>
      <c r="J6429" s="114"/>
      <c r="K6429" s="115" t="str">
        <f t="shared" si="316"/>
        <v/>
      </c>
      <c r="L6429" s="116" t="str">
        <f t="shared" ca="1" si="317"/>
        <v>-</v>
      </c>
      <c r="M6429" s="111" t="str">
        <f>IF(E6429="","",VLOOKUP(E6429,[1]PROJECTES!$C$14:$Z$5000,21,FALSE))</f>
        <v/>
      </c>
      <c r="N6429" s="117"/>
      <c r="O6429" s="118" t="s">
        <v>222</v>
      </c>
      <c r="P6429" s="119"/>
      <c r="Q6429" s="84"/>
      <c r="R6429" s="125"/>
      <c r="S6429" s="165"/>
      <c r="T6429" s="167"/>
    </row>
    <row r="6430" spans="1:20" s="121" customFormat="1" ht="20.100000000000001" customHeight="1" x14ac:dyDescent="0.3">
      <c r="A6430" s="80"/>
      <c r="B6430" s="110" t="str">
        <f>IF(E6430="","",VLOOKUP(E6430,[1]PROJECTES!$C$14:$G$5000,2,FALSE))</f>
        <v/>
      </c>
      <c r="C6430" s="80"/>
      <c r="D6430" s="283" t="str">
        <f>IF(E6430="","",VLOOKUP(E6430,[1]PROJECTES!$C$14:$G$5000,5,FALSE))</f>
        <v/>
      </c>
      <c r="E6430" s="79"/>
      <c r="F6430" s="110" t="str">
        <f>IF(I6430="","",VLOOKUP(I6430,[1]PROJECTES!$C$14:$G$5000,2,FALSE))</f>
        <v/>
      </c>
      <c r="G6430" s="112" t="str">
        <f>IF(E6430="","",VLOOKUP(E6430,[1]PROJECTES!$C$14:$G$5000,4,FALSE))</f>
        <v/>
      </c>
      <c r="H6430" s="95"/>
      <c r="I6430" s="113" t="str">
        <f>IF(H6430="","",VLOOKUP(H6430,BD!B$2:C$16,2,FALSE))</f>
        <v/>
      </c>
      <c r="J6430" s="114"/>
      <c r="K6430" s="115" t="str">
        <f t="shared" si="316"/>
        <v/>
      </c>
      <c r="L6430" s="116" t="str">
        <f t="shared" ca="1" si="317"/>
        <v>-</v>
      </c>
      <c r="M6430" s="111" t="str">
        <f>IF(E6430="","",VLOOKUP(E6430,[1]PROJECTES!$C$14:$Z$5000,21,FALSE))</f>
        <v/>
      </c>
      <c r="N6430" s="117"/>
      <c r="O6430" s="118" t="s">
        <v>222</v>
      </c>
      <c r="P6430" s="119"/>
      <c r="Q6430" s="84"/>
      <c r="R6430" s="125"/>
      <c r="S6430" s="165"/>
      <c r="T6430" s="167"/>
    </row>
    <row r="6431" spans="1:20" s="121" customFormat="1" ht="20.100000000000001" customHeight="1" x14ac:dyDescent="0.3">
      <c r="A6431" s="80"/>
      <c r="B6431" s="110" t="str">
        <f>IF(E6431="","",VLOOKUP(E6431,[1]PROJECTES!$C$14:$G$5000,2,FALSE))</f>
        <v/>
      </c>
      <c r="C6431" s="80"/>
      <c r="D6431" s="283" t="str">
        <f>IF(E6431="","",VLOOKUP(E6431,[1]PROJECTES!$C$14:$G$5000,5,FALSE))</f>
        <v/>
      </c>
      <c r="E6431" s="79"/>
      <c r="F6431" s="110" t="str">
        <f>IF(I6431="","",VLOOKUP(I6431,[1]PROJECTES!$C$14:$G$5000,2,FALSE))</f>
        <v/>
      </c>
      <c r="G6431" s="112" t="str">
        <f>IF(E6431="","",VLOOKUP(E6431,[1]PROJECTES!$C$14:$G$5000,4,FALSE))</f>
        <v/>
      </c>
      <c r="H6431" s="95"/>
      <c r="I6431" s="113" t="str">
        <f>IF(H6431="","",VLOOKUP(H6431,BD!B$2:C$16,2,FALSE))</f>
        <v/>
      </c>
      <c r="J6431" s="114"/>
      <c r="K6431" s="115" t="str">
        <f t="shared" si="316"/>
        <v/>
      </c>
      <c r="L6431" s="116" t="str">
        <f t="shared" ca="1" si="317"/>
        <v>-</v>
      </c>
      <c r="M6431" s="111" t="str">
        <f>IF(E6431="","",VLOOKUP(E6431,[1]PROJECTES!$C$14:$Z$5000,21,FALSE))</f>
        <v/>
      </c>
      <c r="N6431" s="117"/>
      <c r="O6431" s="118" t="s">
        <v>222</v>
      </c>
      <c r="P6431" s="119"/>
      <c r="Q6431" s="84"/>
      <c r="R6431" s="125"/>
      <c r="S6431" s="165"/>
      <c r="T6431" s="167"/>
    </row>
    <row r="6432" spans="1:20" s="121" customFormat="1" ht="20.100000000000001" customHeight="1" x14ac:dyDescent="0.3">
      <c r="A6432" s="80"/>
      <c r="B6432" s="110" t="str">
        <f>IF(E6432="","",VLOOKUP(E6432,[1]PROJECTES!$C$14:$G$5000,2,FALSE))</f>
        <v/>
      </c>
      <c r="C6432" s="80"/>
      <c r="D6432" s="283" t="str">
        <f>IF(E6432="","",VLOOKUP(E6432,[1]PROJECTES!$C$14:$G$5000,5,FALSE))</f>
        <v/>
      </c>
      <c r="E6432" s="79"/>
      <c r="F6432" s="110" t="str">
        <f>IF(I6432="","",VLOOKUP(I6432,[1]PROJECTES!$C$14:$G$5000,2,FALSE))</f>
        <v/>
      </c>
      <c r="G6432" s="112" t="str">
        <f>IF(E6432="","",VLOOKUP(E6432,[1]PROJECTES!$C$14:$G$5000,4,FALSE))</f>
        <v/>
      </c>
      <c r="H6432" s="95"/>
      <c r="I6432" s="113" t="str">
        <f>IF(H6432="","",VLOOKUP(H6432,BD!B$2:C$16,2,FALSE))</f>
        <v/>
      </c>
      <c r="J6432" s="114"/>
      <c r="K6432" s="115" t="str">
        <f t="shared" si="316"/>
        <v/>
      </c>
      <c r="L6432" s="116" t="str">
        <f t="shared" ca="1" si="317"/>
        <v>-</v>
      </c>
      <c r="M6432" s="111" t="str">
        <f>IF(E6432="","",VLOOKUP(E6432,[1]PROJECTES!$C$14:$Z$5000,21,FALSE))</f>
        <v/>
      </c>
      <c r="N6432" s="117"/>
      <c r="O6432" s="118" t="s">
        <v>222</v>
      </c>
      <c r="P6432" s="119"/>
      <c r="Q6432" s="84"/>
      <c r="R6432" s="125"/>
      <c r="S6432" s="165"/>
      <c r="T6432" s="167"/>
    </row>
    <row r="6433" spans="1:20" s="121" customFormat="1" ht="20.100000000000001" customHeight="1" x14ac:dyDescent="0.3">
      <c r="A6433" s="80"/>
      <c r="B6433" s="110" t="str">
        <f>IF(E6433="","",VLOOKUP(E6433,[1]PROJECTES!$C$14:$G$5000,2,FALSE))</f>
        <v/>
      </c>
      <c r="C6433" s="80"/>
      <c r="D6433" s="283" t="str">
        <f>IF(E6433="","",VLOOKUP(E6433,[1]PROJECTES!$C$14:$G$5000,5,FALSE))</f>
        <v/>
      </c>
      <c r="E6433" s="79"/>
      <c r="F6433" s="110" t="str">
        <f>IF(I6433="","",VLOOKUP(I6433,[1]PROJECTES!$C$14:$G$5000,2,FALSE))</f>
        <v/>
      </c>
      <c r="G6433" s="112" t="str">
        <f>IF(E6433="","",VLOOKUP(E6433,[1]PROJECTES!$C$14:$G$5000,4,FALSE))</f>
        <v/>
      </c>
      <c r="H6433" s="95"/>
      <c r="I6433" s="113" t="str">
        <f>IF(H6433="","",VLOOKUP(H6433,BD!B$2:C$16,2,FALSE))</f>
        <v/>
      </c>
      <c r="J6433" s="114"/>
      <c r="K6433" s="115" t="str">
        <f t="shared" si="316"/>
        <v/>
      </c>
      <c r="L6433" s="116" t="str">
        <f t="shared" ca="1" si="317"/>
        <v>-</v>
      </c>
      <c r="M6433" s="111" t="str">
        <f>IF(E6433="","",VLOOKUP(E6433,[1]PROJECTES!$C$14:$Z$5000,21,FALSE))</f>
        <v/>
      </c>
      <c r="N6433" s="117"/>
      <c r="O6433" s="118" t="s">
        <v>222</v>
      </c>
      <c r="P6433" s="119"/>
      <c r="Q6433" s="84"/>
      <c r="R6433" s="125"/>
      <c r="S6433" s="165"/>
      <c r="T6433" s="167"/>
    </row>
    <row r="6434" spans="1:20" s="121" customFormat="1" ht="20.100000000000001" customHeight="1" x14ac:dyDescent="0.3">
      <c r="A6434" s="80"/>
      <c r="B6434" s="110" t="str">
        <f>IF(E6434="","",VLOOKUP(E6434,[1]PROJECTES!$C$14:$G$5000,2,FALSE))</f>
        <v/>
      </c>
      <c r="C6434" s="80"/>
      <c r="D6434" s="283" t="str">
        <f>IF(E6434="","",VLOOKUP(E6434,[1]PROJECTES!$C$14:$G$5000,5,FALSE))</f>
        <v/>
      </c>
      <c r="E6434" s="79"/>
      <c r="F6434" s="110" t="str">
        <f>IF(I6434="","",VLOOKUP(I6434,[1]PROJECTES!$C$14:$G$5000,2,FALSE))</f>
        <v/>
      </c>
      <c r="G6434" s="112" t="str">
        <f>IF(E6434="","",VLOOKUP(E6434,[1]PROJECTES!$C$14:$G$5000,4,FALSE))</f>
        <v/>
      </c>
      <c r="H6434" s="95"/>
      <c r="I6434" s="113" t="str">
        <f>IF(H6434="","",VLOOKUP(H6434,BD!B$2:C$16,2,FALSE))</f>
        <v/>
      </c>
      <c r="J6434" s="114"/>
      <c r="K6434" s="115" t="str">
        <f t="shared" si="316"/>
        <v/>
      </c>
      <c r="L6434" s="116" t="str">
        <f t="shared" ca="1" si="317"/>
        <v>-</v>
      </c>
      <c r="M6434" s="111" t="str">
        <f>IF(E6434="","",VLOOKUP(E6434,[1]PROJECTES!$C$14:$Z$5000,21,FALSE))</f>
        <v/>
      </c>
      <c r="N6434" s="117"/>
      <c r="O6434" s="118" t="s">
        <v>222</v>
      </c>
      <c r="P6434" s="119"/>
      <c r="Q6434" s="84"/>
      <c r="R6434" s="125"/>
      <c r="S6434" s="165"/>
      <c r="T6434" s="167"/>
    </row>
    <row r="6435" spans="1:20" s="121" customFormat="1" ht="20.100000000000001" customHeight="1" x14ac:dyDescent="0.3">
      <c r="A6435" s="80"/>
      <c r="B6435" s="110" t="str">
        <f>IF(E6435="","",VLOOKUP(E6435,[1]PROJECTES!$C$14:$G$5000,2,FALSE))</f>
        <v/>
      </c>
      <c r="C6435" s="80"/>
      <c r="D6435" s="283" t="str">
        <f>IF(E6435="","",VLOOKUP(E6435,[1]PROJECTES!$C$14:$G$5000,5,FALSE))</f>
        <v/>
      </c>
      <c r="E6435" s="79"/>
      <c r="F6435" s="110" t="str">
        <f>IF(I6435="","",VLOOKUP(I6435,[1]PROJECTES!$C$14:$G$5000,2,FALSE))</f>
        <v/>
      </c>
      <c r="G6435" s="112" t="str">
        <f>IF(E6435="","",VLOOKUP(E6435,[1]PROJECTES!$C$14:$G$5000,4,FALSE))</f>
        <v/>
      </c>
      <c r="H6435" s="95"/>
      <c r="I6435" s="113" t="str">
        <f>IF(H6435="","",VLOOKUP(H6435,BD!B$2:C$16,2,FALSE))</f>
        <v/>
      </c>
      <c r="J6435" s="114"/>
      <c r="K6435" s="115" t="str">
        <f t="shared" si="316"/>
        <v/>
      </c>
      <c r="L6435" s="116" t="str">
        <f t="shared" ca="1" si="317"/>
        <v>-</v>
      </c>
      <c r="M6435" s="111" t="str">
        <f>IF(E6435="","",VLOOKUP(E6435,[1]PROJECTES!$C$14:$Z$5000,21,FALSE))</f>
        <v/>
      </c>
      <c r="N6435" s="117"/>
      <c r="O6435" s="118" t="s">
        <v>222</v>
      </c>
      <c r="P6435" s="119"/>
      <c r="Q6435" s="84"/>
      <c r="R6435" s="125"/>
      <c r="S6435" s="165"/>
      <c r="T6435" s="167"/>
    </row>
    <row r="6436" spans="1:20" s="121" customFormat="1" ht="20.100000000000001" customHeight="1" x14ac:dyDescent="0.3">
      <c r="A6436" s="80"/>
      <c r="B6436" s="110" t="str">
        <f>IF(E6436="","",VLOOKUP(E6436,[1]PROJECTES!$C$14:$G$5000,2,FALSE))</f>
        <v/>
      </c>
      <c r="C6436" s="80"/>
      <c r="D6436" s="283" t="str">
        <f>IF(E6436="","",VLOOKUP(E6436,[1]PROJECTES!$C$14:$G$5000,5,FALSE))</f>
        <v/>
      </c>
      <c r="E6436" s="79"/>
      <c r="F6436" s="110" t="str">
        <f>IF(I6436="","",VLOOKUP(I6436,[1]PROJECTES!$C$14:$G$5000,2,FALSE))</f>
        <v/>
      </c>
      <c r="G6436" s="112" t="str">
        <f>IF(E6436="","",VLOOKUP(E6436,[1]PROJECTES!$C$14:$G$5000,4,FALSE))</f>
        <v/>
      </c>
      <c r="H6436" s="95"/>
      <c r="I6436" s="113" t="str">
        <f>IF(H6436="","",VLOOKUP(H6436,BD!B$2:C$16,2,FALSE))</f>
        <v/>
      </c>
      <c r="J6436" s="114"/>
      <c r="K6436" s="115" t="str">
        <f t="shared" si="316"/>
        <v/>
      </c>
      <c r="L6436" s="116" t="str">
        <f t="shared" ca="1" si="317"/>
        <v>-</v>
      </c>
      <c r="M6436" s="111" t="str">
        <f>IF(E6436="","",VLOOKUP(E6436,[1]PROJECTES!$C$14:$Z$5000,21,FALSE))</f>
        <v/>
      </c>
      <c r="N6436" s="117"/>
      <c r="O6436" s="118" t="s">
        <v>222</v>
      </c>
      <c r="P6436" s="119"/>
      <c r="Q6436" s="84"/>
      <c r="R6436" s="125"/>
      <c r="S6436" s="165"/>
      <c r="T6436" s="167"/>
    </row>
    <row r="6437" spans="1:20" s="121" customFormat="1" ht="20.100000000000001" customHeight="1" x14ac:dyDescent="0.3">
      <c r="A6437" s="80"/>
      <c r="B6437" s="110" t="str">
        <f>IF(E6437="","",VLOOKUP(E6437,[1]PROJECTES!$C$14:$G$5000,2,FALSE))</f>
        <v/>
      </c>
      <c r="C6437" s="80"/>
      <c r="D6437" s="283" t="str">
        <f>IF(E6437="","",VLOOKUP(E6437,[1]PROJECTES!$C$14:$G$5000,5,FALSE))</f>
        <v/>
      </c>
      <c r="E6437" s="79"/>
      <c r="F6437" s="110" t="str">
        <f>IF(I6437="","",VLOOKUP(I6437,[1]PROJECTES!$C$14:$G$5000,2,FALSE))</f>
        <v/>
      </c>
      <c r="G6437" s="112" t="str">
        <f>IF(E6437="","",VLOOKUP(E6437,[1]PROJECTES!$C$14:$G$5000,4,FALSE))</f>
        <v/>
      </c>
      <c r="H6437" s="95"/>
      <c r="I6437" s="113" t="str">
        <f>IF(H6437="","",VLOOKUP(H6437,BD!B$2:C$16,2,FALSE))</f>
        <v/>
      </c>
      <c r="J6437" s="114"/>
      <c r="K6437" s="115" t="str">
        <f t="shared" si="316"/>
        <v/>
      </c>
      <c r="L6437" s="116" t="str">
        <f t="shared" ca="1" si="317"/>
        <v>-</v>
      </c>
      <c r="M6437" s="111" t="str">
        <f>IF(E6437="","",VLOOKUP(E6437,[1]PROJECTES!$C$14:$Z$5000,21,FALSE))</f>
        <v/>
      </c>
      <c r="N6437" s="117"/>
      <c r="O6437" s="118" t="s">
        <v>222</v>
      </c>
      <c r="P6437" s="119"/>
      <c r="Q6437" s="84"/>
      <c r="R6437" s="125"/>
      <c r="S6437" s="165"/>
      <c r="T6437" s="167"/>
    </row>
    <row r="6438" spans="1:20" s="121" customFormat="1" ht="20.100000000000001" customHeight="1" x14ac:dyDescent="0.3">
      <c r="A6438" s="80"/>
      <c r="B6438" s="110" t="str">
        <f>IF(E6438="","",VLOOKUP(E6438,[1]PROJECTES!$C$14:$G$5000,2,FALSE))</f>
        <v/>
      </c>
      <c r="C6438" s="80"/>
      <c r="D6438" s="283" t="str">
        <f>IF(E6438="","",VLOOKUP(E6438,[1]PROJECTES!$C$14:$G$5000,5,FALSE))</f>
        <v/>
      </c>
      <c r="E6438" s="79"/>
      <c r="F6438" s="110" t="str">
        <f>IF(I6438="","",VLOOKUP(I6438,[1]PROJECTES!$C$14:$G$5000,2,FALSE))</f>
        <v/>
      </c>
      <c r="G6438" s="112" t="str">
        <f>IF(E6438="","",VLOOKUP(E6438,[1]PROJECTES!$C$14:$G$5000,4,FALSE))</f>
        <v/>
      </c>
      <c r="H6438" s="95"/>
      <c r="I6438" s="113" t="str">
        <f>IF(H6438="","",VLOOKUP(H6438,BD!B$2:C$16,2,FALSE))</f>
        <v/>
      </c>
      <c r="J6438" s="114"/>
      <c r="K6438" s="115" t="str">
        <f t="shared" si="316"/>
        <v/>
      </c>
      <c r="L6438" s="116" t="str">
        <f t="shared" ca="1" si="317"/>
        <v>-</v>
      </c>
      <c r="M6438" s="111" t="str">
        <f>IF(E6438="","",VLOOKUP(E6438,[1]PROJECTES!$C$14:$Z$5000,21,FALSE))</f>
        <v/>
      </c>
      <c r="N6438" s="117"/>
      <c r="O6438" s="118" t="s">
        <v>222</v>
      </c>
      <c r="P6438" s="119"/>
      <c r="Q6438" s="84"/>
      <c r="R6438" s="125"/>
      <c r="S6438" s="165"/>
      <c r="T6438" s="167"/>
    </row>
    <row r="6439" spans="1:20" s="121" customFormat="1" ht="20.100000000000001" customHeight="1" x14ac:dyDescent="0.3">
      <c r="A6439" s="80"/>
      <c r="B6439" s="110" t="str">
        <f>IF(E6439="","",VLOOKUP(E6439,[1]PROJECTES!$C$14:$G$5000,2,FALSE))</f>
        <v/>
      </c>
      <c r="C6439" s="80"/>
      <c r="D6439" s="283" t="str">
        <f>IF(E6439="","",VLOOKUP(E6439,[1]PROJECTES!$C$14:$G$5000,5,FALSE))</f>
        <v/>
      </c>
      <c r="E6439" s="79"/>
      <c r="F6439" s="110" t="str">
        <f>IF(I6439="","",VLOOKUP(I6439,[1]PROJECTES!$C$14:$G$5000,2,FALSE))</f>
        <v/>
      </c>
      <c r="G6439" s="112" t="str">
        <f>IF(E6439="","",VLOOKUP(E6439,[1]PROJECTES!$C$14:$G$5000,4,FALSE))</f>
        <v/>
      </c>
      <c r="H6439" s="95"/>
      <c r="I6439" s="113" t="str">
        <f>IF(H6439="","",VLOOKUP(H6439,BD!B$2:C$16,2,FALSE))</f>
        <v/>
      </c>
      <c r="J6439" s="114"/>
      <c r="K6439" s="115" t="str">
        <f t="shared" si="316"/>
        <v/>
      </c>
      <c r="L6439" s="116" t="str">
        <f t="shared" ca="1" si="317"/>
        <v>-</v>
      </c>
      <c r="M6439" s="111" t="str">
        <f>IF(E6439="","",VLOOKUP(E6439,[1]PROJECTES!$C$14:$Z$5000,21,FALSE))</f>
        <v/>
      </c>
      <c r="N6439" s="117"/>
      <c r="O6439" s="118" t="s">
        <v>222</v>
      </c>
      <c r="P6439" s="119"/>
      <c r="Q6439" s="84"/>
      <c r="R6439" s="125"/>
      <c r="S6439" s="165"/>
      <c r="T6439" s="167"/>
    </row>
    <row r="6440" spans="1:20" s="121" customFormat="1" ht="20.100000000000001" customHeight="1" x14ac:dyDescent="0.3">
      <c r="A6440" s="80"/>
      <c r="B6440" s="110" t="str">
        <f>IF(E6440="","",VLOOKUP(E6440,[1]PROJECTES!$C$14:$G$5000,2,FALSE))</f>
        <v/>
      </c>
      <c r="C6440" s="80"/>
      <c r="D6440" s="283" t="str">
        <f>IF(E6440="","",VLOOKUP(E6440,[1]PROJECTES!$C$14:$G$5000,5,FALSE))</f>
        <v/>
      </c>
      <c r="E6440" s="79"/>
      <c r="F6440" s="110" t="str">
        <f>IF(I6440="","",VLOOKUP(I6440,[1]PROJECTES!$C$14:$G$5000,2,FALSE))</f>
        <v/>
      </c>
      <c r="G6440" s="112" t="str">
        <f>IF(E6440="","",VLOOKUP(E6440,[1]PROJECTES!$C$14:$G$5000,4,FALSE))</f>
        <v/>
      </c>
      <c r="H6440" s="95"/>
      <c r="I6440" s="113" t="str">
        <f>IF(H6440="","",VLOOKUP(H6440,BD!B$2:C$16,2,FALSE))</f>
        <v/>
      </c>
      <c r="J6440" s="114"/>
      <c r="K6440" s="115" t="str">
        <f t="shared" si="316"/>
        <v/>
      </c>
      <c r="L6440" s="116" t="str">
        <f t="shared" ca="1" si="317"/>
        <v>-</v>
      </c>
      <c r="M6440" s="111" t="str">
        <f>IF(E6440="","",VLOOKUP(E6440,[1]PROJECTES!$C$14:$Z$5000,21,FALSE))</f>
        <v/>
      </c>
      <c r="N6440" s="117"/>
      <c r="O6440" s="118" t="s">
        <v>222</v>
      </c>
      <c r="P6440" s="119"/>
      <c r="Q6440" s="84"/>
      <c r="R6440" s="125"/>
      <c r="S6440" s="165"/>
      <c r="T6440" s="167"/>
    </row>
    <row r="6441" spans="1:20" s="121" customFormat="1" ht="20.100000000000001" customHeight="1" x14ac:dyDescent="0.3">
      <c r="A6441" s="80"/>
      <c r="B6441" s="110" t="str">
        <f>IF(E6441="","",VLOOKUP(E6441,[1]PROJECTES!$C$14:$G$5000,2,FALSE))</f>
        <v/>
      </c>
      <c r="C6441" s="80"/>
      <c r="D6441" s="283" t="str">
        <f>IF(E6441="","",VLOOKUP(E6441,[1]PROJECTES!$C$14:$G$5000,5,FALSE))</f>
        <v/>
      </c>
      <c r="E6441" s="79"/>
      <c r="F6441" s="110" t="str">
        <f>IF(I6441="","",VLOOKUP(I6441,[1]PROJECTES!$C$14:$G$5000,2,FALSE))</f>
        <v/>
      </c>
      <c r="G6441" s="112" t="str">
        <f>IF(E6441="","",VLOOKUP(E6441,[1]PROJECTES!$C$14:$G$5000,4,FALSE))</f>
        <v/>
      </c>
      <c r="H6441" s="95"/>
      <c r="I6441" s="113" t="str">
        <f>IF(H6441="","",VLOOKUP(H6441,BD!B$2:C$16,2,FALSE))</f>
        <v/>
      </c>
      <c r="J6441" s="114"/>
      <c r="K6441" s="115" t="str">
        <f t="shared" si="316"/>
        <v/>
      </c>
      <c r="L6441" s="116" t="str">
        <f t="shared" ca="1" si="317"/>
        <v>-</v>
      </c>
      <c r="M6441" s="111" t="str">
        <f>IF(E6441="","",VLOOKUP(E6441,[1]PROJECTES!$C$14:$Z$5000,21,FALSE))</f>
        <v/>
      </c>
      <c r="N6441" s="117"/>
      <c r="O6441" s="118" t="s">
        <v>222</v>
      </c>
      <c r="P6441" s="119"/>
      <c r="Q6441" s="84"/>
      <c r="R6441" s="125"/>
      <c r="S6441" s="165"/>
      <c r="T6441" s="167"/>
    </row>
    <row r="6442" spans="1:20" s="121" customFormat="1" ht="20.100000000000001" customHeight="1" x14ac:dyDescent="0.3">
      <c r="A6442" s="80"/>
      <c r="B6442" s="110" t="str">
        <f>IF(E6442="","",VLOOKUP(E6442,[1]PROJECTES!$C$14:$G$5000,2,FALSE))</f>
        <v/>
      </c>
      <c r="C6442" s="80"/>
      <c r="D6442" s="283" t="str">
        <f>IF(E6442="","",VLOOKUP(E6442,[1]PROJECTES!$C$14:$G$5000,5,FALSE))</f>
        <v/>
      </c>
      <c r="E6442" s="79"/>
      <c r="F6442" s="110" t="str">
        <f>IF(I6442="","",VLOOKUP(I6442,[1]PROJECTES!$C$14:$G$5000,2,FALSE))</f>
        <v/>
      </c>
      <c r="G6442" s="112" t="str">
        <f>IF(E6442="","",VLOOKUP(E6442,[1]PROJECTES!$C$14:$G$5000,4,FALSE))</f>
        <v/>
      </c>
      <c r="H6442" s="95"/>
      <c r="I6442" s="113" t="str">
        <f>IF(H6442="","",VLOOKUP(H6442,BD!B$2:C$16,2,FALSE))</f>
        <v/>
      </c>
      <c r="J6442" s="114"/>
      <c r="K6442" s="115" t="str">
        <f t="shared" si="316"/>
        <v/>
      </c>
      <c r="L6442" s="116" t="str">
        <f t="shared" ca="1" si="317"/>
        <v>-</v>
      </c>
      <c r="M6442" s="111" t="str">
        <f>IF(E6442="","",VLOOKUP(E6442,[1]PROJECTES!$C$14:$Z$5000,21,FALSE))</f>
        <v/>
      </c>
      <c r="N6442" s="117"/>
      <c r="O6442" s="118" t="s">
        <v>222</v>
      </c>
      <c r="P6442" s="119"/>
      <c r="Q6442" s="84"/>
      <c r="R6442" s="125"/>
      <c r="S6442" s="165"/>
      <c r="T6442" s="167"/>
    </row>
    <row r="6443" spans="1:20" s="121" customFormat="1" ht="20.100000000000001" customHeight="1" x14ac:dyDescent="0.3">
      <c r="A6443" s="80"/>
      <c r="B6443" s="110" t="str">
        <f>IF(E6443="","",VLOOKUP(E6443,[1]PROJECTES!$C$14:$G$5000,2,FALSE))</f>
        <v/>
      </c>
      <c r="C6443" s="80"/>
      <c r="D6443" s="283" t="str">
        <f>IF(E6443="","",VLOOKUP(E6443,[1]PROJECTES!$C$14:$G$5000,5,FALSE))</f>
        <v/>
      </c>
      <c r="E6443" s="79"/>
      <c r="F6443" s="110" t="str">
        <f>IF(I6443="","",VLOOKUP(I6443,[1]PROJECTES!$C$14:$G$5000,2,FALSE))</f>
        <v/>
      </c>
      <c r="G6443" s="112" t="str">
        <f>IF(E6443="","",VLOOKUP(E6443,[1]PROJECTES!$C$14:$G$5000,4,FALSE))</f>
        <v/>
      </c>
      <c r="H6443" s="95"/>
      <c r="I6443" s="113" t="str">
        <f>IF(H6443="","",VLOOKUP(H6443,BD!B$2:C$16,2,FALSE))</f>
        <v/>
      </c>
      <c r="J6443" s="114"/>
      <c r="K6443" s="115" t="str">
        <f t="shared" si="316"/>
        <v/>
      </c>
      <c r="L6443" s="116" t="str">
        <f t="shared" ca="1" si="317"/>
        <v>-</v>
      </c>
      <c r="M6443" s="111" t="str">
        <f>IF(E6443="","",VLOOKUP(E6443,[1]PROJECTES!$C$14:$Z$5000,21,FALSE))</f>
        <v/>
      </c>
      <c r="N6443" s="117"/>
      <c r="O6443" s="118" t="s">
        <v>222</v>
      </c>
      <c r="P6443" s="119"/>
      <c r="Q6443" s="84"/>
      <c r="R6443" s="125"/>
      <c r="S6443" s="165"/>
      <c r="T6443" s="167"/>
    </row>
    <row r="6444" spans="1:20" s="121" customFormat="1" ht="20.100000000000001" customHeight="1" x14ac:dyDescent="0.3">
      <c r="A6444" s="80"/>
      <c r="B6444" s="110" t="str">
        <f>IF(E6444="","",VLOOKUP(E6444,[1]PROJECTES!$C$14:$G$5000,2,FALSE))</f>
        <v/>
      </c>
      <c r="C6444" s="80"/>
      <c r="D6444" s="283" t="str">
        <f>IF(E6444="","",VLOOKUP(E6444,[1]PROJECTES!$C$14:$G$5000,5,FALSE))</f>
        <v/>
      </c>
      <c r="E6444" s="79"/>
      <c r="F6444" s="110" t="str">
        <f>IF(I6444="","",VLOOKUP(I6444,[1]PROJECTES!$C$14:$G$5000,2,FALSE))</f>
        <v/>
      </c>
      <c r="G6444" s="112" t="str">
        <f>IF(E6444="","",VLOOKUP(E6444,[1]PROJECTES!$C$14:$G$5000,4,FALSE))</f>
        <v/>
      </c>
      <c r="H6444" s="95"/>
      <c r="I6444" s="113" t="str">
        <f>IF(H6444="","",VLOOKUP(H6444,BD!B$2:C$16,2,FALSE))</f>
        <v/>
      </c>
      <c r="J6444" s="114"/>
      <c r="K6444" s="115" t="str">
        <f t="shared" si="316"/>
        <v/>
      </c>
      <c r="L6444" s="116" t="str">
        <f t="shared" ca="1" si="317"/>
        <v>-</v>
      </c>
      <c r="M6444" s="111" t="str">
        <f>IF(E6444="","",VLOOKUP(E6444,[1]PROJECTES!$C$14:$Z$5000,21,FALSE))</f>
        <v/>
      </c>
      <c r="N6444" s="117"/>
      <c r="O6444" s="118" t="s">
        <v>222</v>
      </c>
      <c r="P6444" s="119"/>
      <c r="Q6444" s="84"/>
      <c r="R6444" s="125"/>
      <c r="S6444" s="165"/>
      <c r="T6444" s="167"/>
    </row>
    <row r="6445" spans="1:20" s="121" customFormat="1" ht="20.100000000000001" customHeight="1" x14ac:dyDescent="0.3">
      <c r="A6445" s="80"/>
      <c r="B6445" s="110" t="str">
        <f>IF(E6445="","",VLOOKUP(E6445,[1]PROJECTES!$C$14:$G$5000,2,FALSE))</f>
        <v/>
      </c>
      <c r="C6445" s="80"/>
      <c r="D6445" s="283" t="str">
        <f>IF(E6445="","",VLOOKUP(E6445,[1]PROJECTES!$C$14:$G$5000,5,FALSE))</f>
        <v/>
      </c>
      <c r="E6445" s="79"/>
      <c r="F6445" s="110" t="str">
        <f>IF(I6445="","",VLOOKUP(I6445,[1]PROJECTES!$C$14:$G$5000,2,FALSE))</f>
        <v/>
      </c>
      <c r="G6445" s="112" t="str">
        <f>IF(E6445="","",VLOOKUP(E6445,[1]PROJECTES!$C$14:$G$5000,4,FALSE))</f>
        <v/>
      </c>
      <c r="H6445" s="95"/>
      <c r="I6445" s="113" t="str">
        <f>IF(H6445="","",VLOOKUP(H6445,BD!B$2:C$16,2,FALSE))</f>
        <v/>
      </c>
      <c r="J6445" s="114"/>
      <c r="K6445" s="115" t="str">
        <f t="shared" si="316"/>
        <v/>
      </c>
      <c r="L6445" s="116" t="str">
        <f t="shared" ca="1" si="317"/>
        <v>-</v>
      </c>
      <c r="M6445" s="111" t="str">
        <f>IF(E6445="","",VLOOKUP(E6445,[1]PROJECTES!$C$14:$Z$5000,21,FALSE))</f>
        <v/>
      </c>
      <c r="N6445" s="117"/>
      <c r="O6445" s="118" t="s">
        <v>222</v>
      </c>
      <c r="P6445" s="119"/>
      <c r="Q6445" s="84"/>
      <c r="R6445" s="125"/>
      <c r="S6445" s="165"/>
      <c r="T6445" s="167"/>
    </row>
    <row r="6446" spans="1:20" s="121" customFormat="1" ht="20.100000000000001" customHeight="1" x14ac:dyDescent="0.3">
      <c r="A6446" s="80"/>
      <c r="B6446" s="110" t="str">
        <f>IF(E6446="","",VLOOKUP(E6446,[1]PROJECTES!$C$14:$G$5000,2,FALSE))</f>
        <v/>
      </c>
      <c r="C6446" s="80"/>
      <c r="D6446" s="283" t="str">
        <f>IF(E6446="","",VLOOKUP(E6446,[1]PROJECTES!$C$14:$G$5000,5,FALSE))</f>
        <v/>
      </c>
      <c r="E6446" s="79"/>
      <c r="F6446" s="110" t="str">
        <f>IF(I6446="","",VLOOKUP(I6446,[1]PROJECTES!$C$14:$G$5000,2,FALSE))</f>
        <v/>
      </c>
      <c r="G6446" s="112" t="str">
        <f>IF(E6446="","",VLOOKUP(E6446,[1]PROJECTES!$C$14:$G$5000,4,FALSE))</f>
        <v/>
      </c>
      <c r="H6446" s="95"/>
      <c r="I6446" s="113" t="str">
        <f>IF(H6446="","",VLOOKUP(H6446,BD!B$2:C$16,2,FALSE))</f>
        <v/>
      </c>
      <c r="J6446" s="147"/>
      <c r="K6446" s="115" t="str">
        <f t="shared" si="316"/>
        <v/>
      </c>
      <c r="L6446" s="116" t="str">
        <f t="shared" ca="1" si="317"/>
        <v>-</v>
      </c>
      <c r="M6446" s="111" t="str">
        <f>IF(E6446="","",VLOOKUP(E6446,[1]PROJECTES!$C$14:$Z$5000,21,FALSE))</f>
        <v/>
      </c>
      <c r="N6446" s="117"/>
      <c r="O6446" s="118" t="s">
        <v>222</v>
      </c>
      <c r="P6446" s="119"/>
      <c r="Q6446" s="84"/>
      <c r="R6446" s="125"/>
      <c r="S6446" s="165"/>
      <c r="T6446" s="167"/>
    </row>
    <row r="6447" spans="1:20" s="121" customFormat="1" ht="20.100000000000001" customHeight="1" x14ac:dyDescent="0.3">
      <c r="A6447" s="80"/>
      <c r="B6447" s="110" t="str">
        <f>IF(E6447="","",VLOOKUP(E6447,[1]PROJECTES!$C$14:$G$5000,2,FALSE))</f>
        <v/>
      </c>
      <c r="C6447" s="80"/>
      <c r="D6447" s="283" t="str">
        <f>IF(E6447="","",VLOOKUP(E6447,[1]PROJECTES!$C$14:$G$5000,5,FALSE))</f>
        <v/>
      </c>
      <c r="E6447" s="79"/>
      <c r="F6447" s="110" t="str">
        <f>IF(I6447="","",VLOOKUP(I6447,[1]PROJECTES!$C$14:$G$5000,2,FALSE))</f>
        <v/>
      </c>
      <c r="G6447" s="112" t="str">
        <f>IF(E6447="","",VLOOKUP(E6447,[1]PROJECTES!$C$14:$G$5000,4,FALSE))</f>
        <v/>
      </c>
      <c r="H6447" s="95"/>
      <c r="I6447" s="113" t="str">
        <f>IF(H6447="","",VLOOKUP(H6447,BD!B$2:C$16,2,FALSE))</f>
        <v/>
      </c>
      <c r="J6447" s="114"/>
      <c r="K6447" s="115" t="str">
        <f t="shared" si="316"/>
        <v/>
      </c>
      <c r="L6447" s="116" t="str">
        <f t="shared" ca="1" si="317"/>
        <v>-</v>
      </c>
      <c r="M6447" s="111" t="str">
        <f>IF(E6447="","",VLOOKUP(E6447,[1]PROJECTES!$C$14:$Z$5000,21,FALSE))</f>
        <v/>
      </c>
      <c r="N6447" s="117"/>
      <c r="O6447" s="118" t="s">
        <v>222</v>
      </c>
      <c r="P6447" s="119"/>
      <c r="Q6447" s="84"/>
      <c r="R6447" s="125"/>
      <c r="S6447" s="165"/>
      <c r="T6447" s="167"/>
    </row>
    <row r="6448" spans="1:20" s="121" customFormat="1" ht="20.100000000000001" customHeight="1" x14ac:dyDescent="0.3">
      <c r="A6448" s="80"/>
      <c r="B6448" s="110" t="str">
        <f>IF(E6448="","",VLOOKUP(E6448,[1]PROJECTES!$C$14:$G$5000,2,FALSE))</f>
        <v/>
      </c>
      <c r="C6448" s="80"/>
      <c r="D6448" s="283" t="str">
        <f>IF(E6448="","",VLOOKUP(E6448,[1]PROJECTES!$C$14:$G$5000,5,FALSE))</f>
        <v/>
      </c>
      <c r="E6448" s="79"/>
      <c r="F6448" s="110" t="str">
        <f>IF(I6448="","",VLOOKUP(I6448,[1]PROJECTES!$C$14:$G$5000,2,FALSE))</f>
        <v/>
      </c>
      <c r="G6448" s="112" t="str">
        <f>IF(E6448="","",VLOOKUP(E6448,[1]PROJECTES!$C$14:$G$5000,4,FALSE))</f>
        <v/>
      </c>
      <c r="H6448" s="95"/>
      <c r="I6448" s="113" t="str">
        <f>IF(H6448="","",VLOOKUP(H6448,BD!B$2:C$16,2,FALSE))</f>
        <v/>
      </c>
      <c r="J6448" s="114"/>
      <c r="K6448" s="115" t="str">
        <f t="shared" si="316"/>
        <v/>
      </c>
      <c r="L6448" s="116" t="str">
        <f t="shared" ca="1" si="317"/>
        <v>-</v>
      </c>
      <c r="M6448" s="111" t="str">
        <f>IF(E6448="","",VLOOKUP(E6448,[1]PROJECTES!$C$14:$Z$5000,21,FALSE))</f>
        <v/>
      </c>
      <c r="N6448" s="117"/>
      <c r="O6448" s="118" t="s">
        <v>222</v>
      </c>
      <c r="P6448" s="119"/>
      <c r="Q6448" s="84"/>
      <c r="R6448" s="125"/>
      <c r="S6448" s="165"/>
      <c r="T6448" s="167"/>
    </row>
    <row r="6449" spans="1:20" s="121" customFormat="1" ht="20.100000000000001" customHeight="1" x14ac:dyDescent="0.3">
      <c r="A6449" s="80"/>
      <c r="B6449" s="110" t="str">
        <f>IF(E6449="","",VLOOKUP(E6449,[1]PROJECTES!$C$14:$G$5000,2,FALSE))</f>
        <v/>
      </c>
      <c r="C6449" s="80"/>
      <c r="D6449" s="283" t="str">
        <f>IF(E6449="","",VLOOKUP(E6449,[1]PROJECTES!$C$14:$G$5000,5,FALSE))</f>
        <v/>
      </c>
      <c r="E6449" s="79"/>
      <c r="F6449" s="110" t="str">
        <f>IF(I6449="","",VLOOKUP(I6449,[1]PROJECTES!$C$14:$G$5000,2,FALSE))</f>
        <v/>
      </c>
      <c r="G6449" s="112" t="str">
        <f>IF(E6449="","",VLOOKUP(E6449,[1]PROJECTES!$C$14:$G$5000,4,FALSE))</f>
        <v/>
      </c>
      <c r="H6449" s="95"/>
      <c r="I6449" s="113" t="str">
        <f>IF(H6449="","",VLOOKUP(H6449,BD!B$2:C$16,2,FALSE))</f>
        <v/>
      </c>
      <c r="J6449" s="147"/>
      <c r="K6449" s="115" t="str">
        <f t="shared" si="316"/>
        <v/>
      </c>
      <c r="L6449" s="116" t="str">
        <f t="shared" ca="1" si="317"/>
        <v>-</v>
      </c>
      <c r="M6449" s="111" t="str">
        <f>IF(E6449="","",VLOOKUP(E6449,[1]PROJECTES!$C$14:$Z$5000,21,FALSE))</f>
        <v/>
      </c>
      <c r="N6449" s="117"/>
      <c r="O6449" s="118" t="s">
        <v>222</v>
      </c>
      <c r="P6449" s="119"/>
      <c r="Q6449" s="84"/>
      <c r="R6449" s="125"/>
      <c r="S6449" s="165"/>
      <c r="T6449" s="167"/>
    </row>
    <row r="6450" spans="1:20" s="121" customFormat="1" ht="20.100000000000001" customHeight="1" x14ac:dyDescent="0.3">
      <c r="A6450" s="80"/>
      <c r="B6450" s="110" t="str">
        <f>IF(E6450="","",VLOOKUP(E6450,[1]PROJECTES!$C$14:$G$5000,2,FALSE))</f>
        <v/>
      </c>
      <c r="C6450" s="80"/>
      <c r="D6450" s="283" t="str">
        <f>IF(E6450="","",VLOOKUP(E6450,[1]PROJECTES!$C$14:$G$5000,5,FALSE))</f>
        <v/>
      </c>
      <c r="E6450" s="79"/>
      <c r="F6450" s="110" t="str">
        <f>IF(I6450="","",VLOOKUP(I6450,[1]PROJECTES!$C$14:$G$5000,2,FALSE))</f>
        <v/>
      </c>
      <c r="G6450" s="112" t="str">
        <f>IF(E6450="","",VLOOKUP(E6450,[1]PROJECTES!$C$14:$G$5000,4,FALSE))</f>
        <v/>
      </c>
      <c r="H6450" s="95"/>
      <c r="I6450" s="113" t="str">
        <f>IF(H6450="","",VLOOKUP(H6450,BD!B$2:C$16,2,FALSE))</f>
        <v/>
      </c>
      <c r="J6450" s="114"/>
      <c r="K6450" s="115" t="str">
        <f t="shared" si="316"/>
        <v/>
      </c>
      <c r="L6450" s="116" t="str">
        <f t="shared" ca="1" si="317"/>
        <v>-</v>
      </c>
      <c r="M6450" s="111" t="str">
        <f>IF(E6450="","",VLOOKUP(E6450,[1]PROJECTES!$C$14:$Z$5000,21,FALSE))</f>
        <v/>
      </c>
      <c r="N6450" s="117"/>
      <c r="O6450" s="118" t="s">
        <v>222</v>
      </c>
      <c r="P6450" s="119"/>
      <c r="Q6450" s="84"/>
      <c r="R6450" s="125"/>
      <c r="S6450" s="165"/>
      <c r="T6450" s="167"/>
    </row>
    <row r="6451" spans="1:20" s="121" customFormat="1" ht="20.100000000000001" customHeight="1" x14ac:dyDescent="0.3">
      <c r="A6451" s="80"/>
      <c r="B6451" s="110" t="str">
        <f>IF(E6451="","",VLOOKUP(E6451,[1]PROJECTES!$C$14:$G$5000,2,FALSE))</f>
        <v/>
      </c>
      <c r="C6451" s="80"/>
      <c r="D6451" s="283" t="str">
        <f>IF(E6451="","",VLOOKUP(E6451,[1]PROJECTES!$C$14:$G$5000,5,FALSE))</f>
        <v/>
      </c>
      <c r="E6451" s="79"/>
      <c r="F6451" s="110" t="str">
        <f>IF(I6451="","",VLOOKUP(I6451,[1]PROJECTES!$C$14:$G$5000,2,FALSE))</f>
        <v/>
      </c>
      <c r="G6451" s="112" t="str">
        <f>IF(E6451="","",VLOOKUP(E6451,[1]PROJECTES!$C$14:$G$5000,4,FALSE))</f>
        <v/>
      </c>
      <c r="H6451" s="95"/>
      <c r="I6451" s="113" t="str">
        <f>IF(H6451="","",VLOOKUP(H6451,BD!B$2:C$16,2,FALSE))</f>
        <v/>
      </c>
      <c r="J6451" s="114"/>
      <c r="K6451" s="115" t="str">
        <f t="shared" si="316"/>
        <v/>
      </c>
      <c r="L6451" s="116" t="str">
        <f t="shared" ca="1" si="317"/>
        <v>-</v>
      </c>
      <c r="M6451" s="111" t="str">
        <f>IF(E6451="","",VLOOKUP(E6451,[1]PROJECTES!$C$14:$Z$5000,21,FALSE))</f>
        <v/>
      </c>
      <c r="N6451" s="117"/>
      <c r="O6451" s="118" t="s">
        <v>222</v>
      </c>
      <c r="P6451" s="119"/>
      <c r="Q6451" s="84"/>
      <c r="R6451" s="125"/>
      <c r="S6451" s="165"/>
      <c r="T6451" s="167"/>
    </row>
    <row r="6452" spans="1:20" s="121" customFormat="1" ht="20.100000000000001" customHeight="1" x14ac:dyDescent="0.3">
      <c r="A6452" s="80"/>
      <c r="B6452" s="110" t="str">
        <f>IF(E6452="","",VLOOKUP(E6452,[1]PROJECTES!$C$14:$G$5000,2,FALSE))</f>
        <v/>
      </c>
      <c r="C6452" s="80"/>
      <c r="D6452" s="283" t="str">
        <f>IF(E6452="","",VLOOKUP(E6452,[1]PROJECTES!$C$14:$G$5000,5,FALSE))</f>
        <v/>
      </c>
      <c r="E6452" s="79"/>
      <c r="F6452" s="110" t="str">
        <f>IF(I6452="","",VLOOKUP(I6452,[1]PROJECTES!$C$14:$G$5000,2,FALSE))</f>
        <v/>
      </c>
      <c r="G6452" s="112" t="str">
        <f>IF(E6452="","",VLOOKUP(E6452,[1]PROJECTES!$C$14:$G$5000,4,FALSE))</f>
        <v/>
      </c>
      <c r="H6452" s="95"/>
      <c r="I6452" s="113" t="str">
        <f>IF(H6452="","",VLOOKUP(H6452,BD!B$2:C$16,2,FALSE))</f>
        <v/>
      </c>
      <c r="J6452" s="114"/>
      <c r="K6452" s="115" t="str">
        <f t="shared" si="316"/>
        <v/>
      </c>
      <c r="L6452" s="116" t="str">
        <f t="shared" ca="1" si="317"/>
        <v>-</v>
      </c>
      <c r="M6452" s="111" t="str">
        <f>IF(E6452="","",VLOOKUP(E6452,[1]PROJECTES!$C$14:$Z$5000,21,FALSE))</f>
        <v/>
      </c>
      <c r="N6452" s="117"/>
      <c r="O6452" s="118" t="s">
        <v>222</v>
      </c>
      <c r="P6452" s="119"/>
      <c r="Q6452" s="84"/>
      <c r="R6452" s="125"/>
      <c r="S6452" s="165"/>
      <c r="T6452" s="167"/>
    </row>
    <row r="6453" spans="1:20" s="121" customFormat="1" ht="20.100000000000001" customHeight="1" x14ac:dyDescent="0.3">
      <c r="A6453" s="80"/>
      <c r="B6453" s="110" t="str">
        <f>IF(E6453="","",VLOOKUP(E6453,[1]PROJECTES!$C$14:$G$5000,2,FALSE))</f>
        <v/>
      </c>
      <c r="C6453" s="80"/>
      <c r="D6453" s="283" t="str">
        <f>IF(E6453="","",VLOOKUP(E6453,[1]PROJECTES!$C$14:$G$5000,5,FALSE))</f>
        <v/>
      </c>
      <c r="E6453" s="79"/>
      <c r="F6453" s="110" t="str">
        <f>IF(I6453="","",VLOOKUP(I6453,[1]PROJECTES!$C$14:$G$5000,2,FALSE))</f>
        <v/>
      </c>
      <c r="G6453" s="112" t="str">
        <f>IF(E6453="","",VLOOKUP(E6453,[1]PROJECTES!$C$14:$G$5000,4,FALSE))</f>
        <v/>
      </c>
      <c r="H6453" s="95"/>
      <c r="I6453" s="113" t="str">
        <f>IF(H6453="","",VLOOKUP(H6453,BD!B$2:C$16,2,FALSE))</f>
        <v/>
      </c>
      <c r="J6453" s="114"/>
      <c r="K6453" s="115" t="str">
        <f t="shared" si="316"/>
        <v/>
      </c>
      <c r="L6453" s="116" t="str">
        <f t="shared" ca="1" si="317"/>
        <v>-</v>
      </c>
      <c r="M6453" s="111" t="str">
        <f>IF(E6453="","",VLOOKUP(E6453,[1]PROJECTES!$C$14:$Z$5000,21,FALSE))</f>
        <v/>
      </c>
      <c r="N6453" s="117"/>
      <c r="O6453" s="118" t="s">
        <v>222</v>
      </c>
      <c r="P6453" s="119"/>
      <c r="Q6453" s="84"/>
      <c r="R6453" s="125"/>
      <c r="S6453" s="165"/>
      <c r="T6453" s="167"/>
    </row>
    <row r="6454" spans="1:20" s="121" customFormat="1" ht="20.100000000000001" customHeight="1" x14ac:dyDescent="0.3">
      <c r="A6454" s="80"/>
      <c r="B6454" s="110" t="str">
        <f>IF(E6454="","",VLOOKUP(E6454,[1]PROJECTES!$C$14:$G$5000,2,FALSE))</f>
        <v/>
      </c>
      <c r="C6454" s="80"/>
      <c r="D6454" s="283" t="str">
        <f>IF(E6454="","",VLOOKUP(E6454,[1]PROJECTES!$C$14:$G$5000,5,FALSE))</f>
        <v/>
      </c>
      <c r="E6454" s="79"/>
      <c r="F6454" s="110" t="str">
        <f>IF(I6454="","",VLOOKUP(I6454,[1]PROJECTES!$C$14:$G$5000,2,FALSE))</f>
        <v/>
      </c>
      <c r="G6454" s="112" t="str">
        <f>IF(E6454="","",VLOOKUP(E6454,[1]PROJECTES!$C$14:$G$5000,4,FALSE))</f>
        <v/>
      </c>
      <c r="H6454" s="95"/>
      <c r="I6454" s="113" t="str">
        <f>IF(H6454="","",VLOOKUP(H6454,BD!B$2:C$16,2,FALSE))</f>
        <v/>
      </c>
      <c r="J6454" s="114"/>
      <c r="K6454" s="115" t="str">
        <f t="shared" si="316"/>
        <v/>
      </c>
      <c r="L6454" s="116" t="str">
        <f t="shared" ca="1" si="317"/>
        <v>-</v>
      </c>
      <c r="M6454" s="111" t="str">
        <f>IF(E6454="","",VLOOKUP(E6454,[1]PROJECTES!$C$14:$Z$5000,21,FALSE))</f>
        <v/>
      </c>
      <c r="N6454" s="117"/>
      <c r="O6454" s="118" t="s">
        <v>222</v>
      </c>
      <c r="P6454" s="119"/>
      <c r="Q6454" s="84"/>
      <c r="R6454" s="125"/>
      <c r="S6454" s="165"/>
      <c r="T6454" s="167"/>
    </row>
    <row r="6455" spans="1:20" s="121" customFormat="1" ht="20.100000000000001" customHeight="1" x14ac:dyDescent="0.3">
      <c r="A6455" s="80"/>
      <c r="B6455" s="110" t="str">
        <f>IF(E6455="","",VLOOKUP(E6455,[1]PROJECTES!$C$14:$G$5000,2,FALSE))</f>
        <v/>
      </c>
      <c r="C6455" s="80"/>
      <c r="D6455" s="283" t="str">
        <f>IF(E6455="","",VLOOKUP(E6455,[1]PROJECTES!$C$14:$G$5000,5,FALSE))</f>
        <v/>
      </c>
      <c r="E6455" s="79"/>
      <c r="F6455" s="110" t="str">
        <f>IF(I6455="","",VLOOKUP(I6455,[1]PROJECTES!$C$14:$G$5000,2,FALSE))</f>
        <v/>
      </c>
      <c r="G6455" s="112" t="str">
        <f>IF(E6455="","",VLOOKUP(E6455,[1]PROJECTES!$C$14:$G$5000,4,FALSE))</f>
        <v/>
      </c>
      <c r="H6455" s="95"/>
      <c r="I6455" s="113" t="str">
        <f>IF(H6455="","",VLOOKUP(H6455,BD!B$2:C$16,2,FALSE))</f>
        <v/>
      </c>
      <c r="J6455" s="114"/>
      <c r="K6455" s="115" t="str">
        <f t="shared" si="316"/>
        <v/>
      </c>
      <c r="L6455" s="116" t="str">
        <f t="shared" ca="1" si="317"/>
        <v>-</v>
      </c>
      <c r="M6455" s="111" t="str">
        <f>IF(E6455="","",VLOOKUP(E6455,[1]PROJECTES!$C$14:$Z$5000,21,FALSE))</f>
        <v/>
      </c>
      <c r="N6455" s="117"/>
      <c r="O6455" s="118" t="s">
        <v>222</v>
      </c>
      <c r="P6455" s="119"/>
      <c r="Q6455" s="84"/>
      <c r="R6455" s="125"/>
      <c r="S6455" s="165"/>
      <c r="T6455" s="167"/>
    </row>
    <row r="6456" spans="1:20" s="121" customFormat="1" ht="20.100000000000001" customHeight="1" x14ac:dyDescent="0.3">
      <c r="A6456" s="80"/>
      <c r="B6456" s="110" t="str">
        <f>IF(E6456="","",VLOOKUP(E6456,[1]PROJECTES!$C$14:$G$5000,2,FALSE))</f>
        <v/>
      </c>
      <c r="C6456" s="80"/>
      <c r="D6456" s="283" t="str">
        <f>IF(E6456="","",VLOOKUP(E6456,[1]PROJECTES!$C$14:$G$5000,5,FALSE))</f>
        <v/>
      </c>
      <c r="E6456" s="79"/>
      <c r="F6456" s="110" t="str">
        <f>IF(I6456="","",VLOOKUP(I6456,[1]PROJECTES!$C$14:$G$5000,2,FALSE))</f>
        <v/>
      </c>
      <c r="G6456" s="112" t="str">
        <f>IF(E6456="","",VLOOKUP(E6456,[1]PROJECTES!$C$14:$G$5000,4,FALSE))</f>
        <v/>
      </c>
      <c r="H6456" s="95"/>
      <c r="I6456" s="113" t="str">
        <f>IF(H6456="","",VLOOKUP(H6456,BD!B$2:C$16,2,FALSE))</f>
        <v/>
      </c>
      <c r="J6456" s="114"/>
      <c r="K6456" s="115" t="str">
        <f t="shared" si="316"/>
        <v/>
      </c>
      <c r="L6456" s="116" t="str">
        <f t="shared" ca="1" si="317"/>
        <v>-</v>
      </c>
      <c r="M6456" s="111" t="str">
        <f>IF(E6456="","",VLOOKUP(E6456,[1]PROJECTES!$C$14:$Z$5000,21,FALSE))</f>
        <v/>
      </c>
      <c r="N6456" s="117"/>
      <c r="O6456" s="118" t="s">
        <v>222</v>
      </c>
      <c r="P6456" s="119"/>
      <c r="Q6456" s="84"/>
      <c r="R6456" s="125"/>
      <c r="S6456" s="165"/>
      <c r="T6456" s="167"/>
    </row>
    <row r="6457" spans="1:20" s="121" customFormat="1" ht="20.100000000000001" customHeight="1" x14ac:dyDescent="0.3">
      <c r="A6457" s="80"/>
      <c r="B6457" s="110" t="str">
        <f>IF(E6457="","",VLOOKUP(E6457,[1]PROJECTES!$C$14:$G$5000,2,FALSE))</f>
        <v/>
      </c>
      <c r="C6457" s="80"/>
      <c r="D6457" s="283" t="str">
        <f>IF(E6457="","",VLOOKUP(E6457,[1]PROJECTES!$C$14:$G$5000,5,FALSE))</f>
        <v/>
      </c>
      <c r="E6457" s="79"/>
      <c r="F6457" s="110" t="str">
        <f>IF(I6457="","",VLOOKUP(I6457,[1]PROJECTES!$C$14:$G$5000,2,FALSE))</f>
        <v/>
      </c>
      <c r="G6457" s="112" t="str">
        <f>IF(E6457="","",VLOOKUP(E6457,[1]PROJECTES!$C$14:$G$5000,4,FALSE))</f>
        <v/>
      </c>
      <c r="H6457" s="95"/>
      <c r="I6457" s="113" t="str">
        <f>IF(H6457="","",VLOOKUP(H6457,BD!B$2:C$16,2,FALSE))</f>
        <v/>
      </c>
      <c r="J6457" s="114"/>
      <c r="K6457" s="115" t="str">
        <f t="shared" si="316"/>
        <v/>
      </c>
      <c r="L6457" s="116" t="str">
        <f t="shared" ca="1" si="317"/>
        <v>-</v>
      </c>
      <c r="M6457" s="111" t="str">
        <f>IF(E6457="","",VLOOKUP(E6457,[1]PROJECTES!$C$14:$Z$5000,21,FALSE))</f>
        <v/>
      </c>
      <c r="N6457" s="117"/>
      <c r="O6457" s="118" t="s">
        <v>222</v>
      </c>
      <c r="P6457" s="119"/>
      <c r="Q6457" s="84"/>
      <c r="R6457" s="125"/>
      <c r="S6457" s="165"/>
      <c r="T6457" s="167"/>
    </row>
    <row r="6458" spans="1:20" s="121" customFormat="1" ht="20.100000000000001" customHeight="1" x14ac:dyDescent="0.3">
      <c r="A6458" s="80"/>
      <c r="B6458" s="110" t="str">
        <f>IF(E6458="","",VLOOKUP(E6458,[1]PROJECTES!$C$14:$G$5000,2,FALSE))</f>
        <v/>
      </c>
      <c r="C6458" s="80"/>
      <c r="D6458" s="283" t="str">
        <f>IF(E6458="","",VLOOKUP(E6458,[1]PROJECTES!$C$14:$G$5000,5,FALSE))</f>
        <v/>
      </c>
      <c r="E6458" s="79"/>
      <c r="F6458" s="110" t="str">
        <f>IF(I6458="","",VLOOKUP(I6458,[1]PROJECTES!$C$14:$G$5000,2,FALSE))</f>
        <v/>
      </c>
      <c r="G6458" s="112" t="str">
        <f>IF(E6458="","",VLOOKUP(E6458,[1]PROJECTES!$C$14:$G$5000,4,FALSE))</f>
        <v/>
      </c>
      <c r="H6458" s="95"/>
      <c r="I6458" s="113" t="str">
        <f>IF(H6458="","",VLOOKUP(H6458,BD!B$2:C$16,2,FALSE))</f>
        <v/>
      </c>
      <c r="J6458" s="114"/>
      <c r="K6458" s="115" t="str">
        <f t="shared" si="316"/>
        <v/>
      </c>
      <c r="L6458" s="116" t="str">
        <f t="shared" ca="1" si="317"/>
        <v>-</v>
      </c>
      <c r="M6458" s="111" t="str">
        <f>IF(E6458="","",VLOOKUP(E6458,[1]PROJECTES!$C$14:$Z$5000,21,FALSE))</f>
        <v/>
      </c>
      <c r="N6458" s="117"/>
      <c r="O6458" s="118" t="s">
        <v>222</v>
      </c>
      <c r="P6458" s="119"/>
      <c r="Q6458" s="84"/>
      <c r="R6458" s="125"/>
      <c r="S6458" s="165"/>
      <c r="T6458" s="167"/>
    </row>
    <row r="6459" spans="1:20" s="121" customFormat="1" ht="20.100000000000001" customHeight="1" x14ac:dyDescent="0.3">
      <c r="A6459" s="80"/>
      <c r="B6459" s="110" t="str">
        <f>IF(E6459="","",VLOOKUP(E6459,[1]PROJECTES!$C$14:$G$5000,2,FALSE))</f>
        <v/>
      </c>
      <c r="C6459" s="80"/>
      <c r="D6459" s="283" t="str">
        <f>IF(E6459="","",VLOOKUP(E6459,[1]PROJECTES!$C$14:$G$5000,5,FALSE))</f>
        <v/>
      </c>
      <c r="E6459" s="79"/>
      <c r="F6459" s="110" t="str">
        <f>IF(I6459="","",VLOOKUP(I6459,[1]PROJECTES!$C$14:$G$5000,2,FALSE))</f>
        <v/>
      </c>
      <c r="G6459" s="112" t="str">
        <f>IF(E6459="","",VLOOKUP(E6459,[1]PROJECTES!$C$14:$G$5000,4,FALSE))</f>
        <v/>
      </c>
      <c r="H6459" s="95"/>
      <c r="I6459" s="113" t="str">
        <f>IF(H6459="","",VLOOKUP(H6459,BD!B$2:C$16,2,FALSE))</f>
        <v/>
      </c>
      <c r="J6459" s="114"/>
      <c r="K6459" s="115" t="str">
        <f t="shared" si="316"/>
        <v/>
      </c>
      <c r="L6459" s="116" t="str">
        <f t="shared" ca="1" si="317"/>
        <v>-</v>
      </c>
      <c r="M6459" s="111" t="str">
        <f>IF(E6459="","",VLOOKUP(E6459,[1]PROJECTES!$C$14:$Z$5000,21,FALSE))</f>
        <v/>
      </c>
      <c r="N6459" s="117"/>
      <c r="O6459" s="118" t="s">
        <v>222</v>
      </c>
      <c r="P6459" s="119"/>
      <c r="Q6459" s="84"/>
      <c r="R6459" s="125"/>
      <c r="S6459" s="165"/>
      <c r="T6459" s="167"/>
    </row>
    <row r="6460" spans="1:20" s="121" customFormat="1" ht="20.100000000000001" customHeight="1" x14ac:dyDescent="0.3">
      <c r="A6460" s="80"/>
      <c r="B6460" s="110" t="str">
        <f>IF(E6460="","",VLOOKUP(E6460,[1]PROJECTES!$C$14:$G$5000,2,FALSE))</f>
        <v/>
      </c>
      <c r="C6460" s="80"/>
      <c r="D6460" s="283" t="str">
        <f>IF(E6460="","",VLOOKUP(E6460,[1]PROJECTES!$C$14:$G$5000,5,FALSE))</f>
        <v/>
      </c>
      <c r="E6460" s="79"/>
      <c r="F6460" s="110" t="str">
        <f>IF(I6460="","",VLOOKUP(I6460,[1]PROJECTES!$C$14:$G$5000,2,FALSE))</f>
        <v/>
      </c>
      <c r="G6460" s="112" t="str">
        <f>IF(E6460="","",VLOOKUP(E6460,[1]PROJECTES!$C$14:$G$5000,4,FALSE))</f>
        <v/>
      </c>
      <c r="H6460" s="95"/>
      <c r="I6460" s="113" t="str">
        <f>IF(H6460="","",VLOOKUP(H6460,BD!B$2:C$16,2,FALSE))</f>
        <v/>
      </c>
      <c r="J6460" s="114"/>
      <c r="K6460" s="115" t="str">
        <f t="shared" si="316"/>
        <v/>
      </c>
      <c r="L6460" s="116" t="str">
        <f t="shared" ca="1" si="317"/>
        <v>-</v>
      </c>
      <c r="M6460" s="111" t="str">
        <f>IF(E6460="","",VLOOKUP(E6460,[1]PROJECTES!$C$14:$Z$5000,21,FALSE))</f>
        <v/>
      </c>
      <c r="N6460" s="117"/>
      <c r="O6460" s="118" t="s">
        <v>222</v>
      </c>
      <c r="P6460" s="119"/>
      <c r="Q6460" s="84"/>
      <c r="R6460" s="125"/>
      <c r="S6460" s="165"/>
      <c r="T6460" s="167"/>
    </row>
    <row r="6461" spans="1:20" s="121" customFormat="1" ht="20.100000000000001" customHeight="1" x14ac:dyDescent="0.3">
      <c r="A6461" s="80"/>
      <c r="B6461" s="110" t="str">
        <f>IF(E6461="","",VLOOKUP(E6461,[1]PROJECTES!$C$14:$G$5000,2,FALSE))</f>
        <v/>
      </c>
      <c r="C6461" s="80"/>
      <c r="D6461" s="283" t="str">
        <f>IF(E6461="","",VLOOKUP(E6461,[1]PROJECTES!$C$14:$G$5000,5,FALSE))</f>
        <v/>
      </c>
      <c r="E6461" s="79"/>
      <c r="F6461" s="110" t="str">
        <f>IF(I6461="","",VLOOKUP(I6461,[1]PROJECTES!$C$14:$G$5000,2,FALSE))</f>
        <v/>
      </c>
      <c r="G6461" s="112" t="str">
        <f>IF(E6461="","",VLOOKUP(E6461,[1]PROJECTES!$C$14:$G$5000,4,FALSE))</f>
        <v/>
      </c>
      <c r="H6461" s="95"/>
      <c r="I6461" s="113" t="str">
        <f>IF(H6461="","",VLOOKUP(H6461,BD!B$2:C$16,2,FALSE))</f>
        <v/>
      </c>
      <c r="J6461" s="114"/>
      <c r="K6461" s="115" t="str">
        <f t="shared" si="316"/>
        <v/>
      </c>
      <c r="L6461" s="116" t="str">
        <f t="shared" ca="1" si="317"/>
        <v>-</v>
      </c>
      <c r="M6461" s="111" t="str">
        <f>IF(E6461="","",VLOOKUP(E6461,[1]PROJECTES!$C$14:$Z$5000,21,FALSE))</f>
        <v/>
      </c>
      <c r="N6461" s="117"/>
      <c r="O6461" s="118" t="s">
        <v>222</v>
      </c>
      <c r="P6461" s="119"/>
      <c r="Q6461" s="84"/>
      <c r="R6461" s="125"/>
      <c r="S6461" s="165"/>
      <c r="T6461" s="167"/>
    </row>
    <row r="6462" spans="1:20" s="121" customFormat="1" ht="20.100000000000001" customHeight="1" x14ac:dyDescent="0.3">
      <c r="A6462" s="80"/>
      <c r="B6462" s="110" t="str">
        <f>IF(E6462="","",VLOOKUP(E6462,[1]PROJECTES!$C$14:$G$5000,2,FALSE))</f>
        <v/>
      </c>
      <c r="C6462" s="80"/>
      <c r="D6462" s="283" t="str">
        <f>IF(E6462="","",VLOOKUP(E6462,[1]PROJECTES!$C$14:$G$5000,5,FALSE))</f>
        <v/>
      </c>
      <c r="E6462" s="79"/>
      <c r="F6462" s="110" t="str">
        <f>IF(I6462="","",VLOOKUP(I6462,[1]PROJECTES!$C$14:$G$5000,2,FALSE))</f>
        <v/>
      </c>
      <c r="G6462" s="112" t="str">
        <f>IF(E6462="","",VLOOKUP(E6462,[1]PROJECTES!$C$14:$G$5000,4,FALSE))</f>
        <v/>
      </c>
      <c r="H6462" s="95"/>
      <c r="I6462" s="113" t="str">
        <f>IF(H6462="","",VLOOKUP(H6462,BD!B$2:C$16,2,FALSE))</f>
        <v/>
      </c>
      <c r="J6462" s="114"/>
      <c r="K6462" s="115" t="str">
        <f t="shared" si="316"/>
        <v/>
      </c>
      <c r="L6462" s="116" t="str">
        <f t="shared" ca="1" si="317"/>
        <v>-</v>
      </c>
      <c r="M6462" s="111" t="str">
        <f>IF(E6462="","",VLOOKUP(E6462,[1]PROJECTES!$C$14:$Z$5000,21,FALSE))</f>
        <v/>
      </c>
      <c r="N6462" s="117"/>
      <c r="O6462" s="118" t="s">
        <v>222</v>
      </c>
      <c r="P6462" s="119"/>
      <c r="Q6462" s="84"/>
      <c r="R6462" s="125"/>
      <c r="S6462" s="165"/>
      <c r="T6462" s="167"/>
    </row>
    <row r="6463" spans="1:20" s="121" customFormat="1" ht="20.100000000000001" customHeight="1" x14ac:dyDescent="0.3">
      <c r="A6463" s="80"/>
      <c r="B6463" s="110" t="str">
        <f>IF(E6463="","",VLOOKUP(E6463,[1]PROJECTES!$C$14:$G$5000,2,FALSE))</f>
        <v/>
      </c>
      <c r="C6463" s="80"/>
      <c r="D6463" s="283" t="str">
        <f>IF(E6463="","",VLOOKUP(E6463,[1]PROJECTES!$C$14:$G$5000,5,FALSE))</f>
        <v/>
      </c>
      <c r="E6463" s="79"/>
      <c r="F6463" s="110" t="str">
        <f>IF(I6463="","",VLOOKUP(I6463,[1]PROJECTES!$C$14:$G$5000,2,FALSE))</f>
        <v/>
      </c>
      <c r="G6463" s="112" t="str">
        <f>IF(E6463="","",VLOOKUP(E6463,[1]PROJECTES!$C$14:$G$5000,4,FALSE))</f>
        <v/>
      </c>
      <c r="H6463" s="95"/>
      <c r="I6463" s="113" t="str">
        <f>IF(H6463="","",VLOOKUP(H6463,BD!B$2:C$16,2,FALSE))</f>
        <v/>
      </c>
      <c r="J6463" s="114"/>
      <c r="K6463" s="115" t="str">
        <f t="shared" si="316"/>
        <v/>
      </c>
      <c r="L6463" s="116" t="str">
        <f t="shared" ca="1" si="317"/>
        <v>-</v>
      </c>
      <c r="M6463" s="111" t="str">
        <f>IF(E6463="","",VLOOKUP(E6463,[1]PROJECTES!$C$14:$Z$5000,21,FALSE))</f>
        <v/>
      </c>
      <c r="N6463" s="117"/>
      <c r="O6463" s="118" t="s">
        <v>222</v>
      </c>
      <c r="P6463" s="119"/>
      <c r="Q6463" s="84"/>
      <c r="R6463" s="125"/>
      <c r="S6463" s="165"/>
      <c r="T6463" s="167"/>
    </row>
    <row r="6464" spans="1:20" s="121" customFormat="1" ht="20.100000000000001" customHeight="1" x14ac:dyDescent="0.3">
      <c r="A6464" s="80"/>
      <c r="B6464" s="110" t="str">
        <f>IF(E6464="","",VLOOKUP(E6464,[1]PROJECTES!$C$14:$G$5000,2,FALSE))</f>
        <v/>
      </c>
      <c r="C6464" s="80"/>
      <c r="D6464" s="283" t="str">
        <f>IF(E6464="","",VLOOKUP(E6464,[1]PROJECTES!$C$14:$G$5000,5,FALSE))</f>
        <v/>
      </c>
      <c r="E6464" s="79"/>
      <c r="F6464" s="110" t="str">
        <f>IF(I6464="","",VLOOKUP(I6464,[1]PROJECTES!$C$14:$G$5000,2,FALSE))</f>
        <v/>
      </c>
      <c r="G6464" s="112" t="str">
        <f>IF(E6464="","",VLOOKUP(E6464,[1]PROJECTES!$C$14:$G$5000,4,FALSE))</f>
        <v/>
      </c>
      <c r="H6464" s="95"/>
      <c r="I6464" s="113" t="str">
        <f>IF(H6464="","",VLOOKUP(H6464,BD!B$2:C$16,2,FALSE))</f>
        <v/>
      </c>
      <c r="J6464" s="114"/>
      <c r="K6464" s="115" t="str">
        <f t="shared" si="316"/>
        <v/>
      </c>
      <c r="L6464" s="116" t="str">
        <f t="shared" ca="1" si="317"/>
        <v>-</v>
      </c>
      <c r="M6464" s="111" t="str">
        <f>IF(E6464="","",VLOOKUP(E6464,[1]PROJECTES!$C$14:$Z$5000,21,FALSE))</f>
        <v/>
      </c>
      <c r="N6464" s="117"/>
      <c r="O6464" s="118" t="s">
        <v>222</v>
      </c>
      <c r="P6464" s="119"/>
      <c r="Q6464" s="84"/>
      <c r="R6464" s="125"/>
      <c r="S6464" s="165"/>
      <c r="T6464" s="167"/>
    </row>
    <row r="6465" spans="1:20" s="121" customFormat="1" ht="20.100000000000001" customHeight="1" x14ac:dyDescent="0.3">
      <c r="A6465" s="80"/>
      <c r="B6465" s="110" t="str">
        <f>IF(E6465="","",VLOOKUP(E6465,[1]PROJECTES!$C$14:$G$5000,2,FALSE))</f>
        <v/>
      </c>
      <c r="C6465" s="80"/>
      <c r="D6465" s="283" t="str">
        <f>IF(E6465="","",VLOOKUP(E6465,[1]PROJECTES!$C$14:$G$5000,5,FALSE))</f>
        <v/>
      </c>
      <c r="E6465" s="79"/>
      <c r="F6465" s="110" t="str">
        <f>IF(I6465="","",VLOOKUP(I6465,[1]PROJECTES!$C$14:$G$5000,2,FALSE))</f>
        <v/>
      </c>
      <c r="G6465" s="112" t="str">
        <f>IF(E6465="","",VLOOKUP(E6465,[1]PROJECTES!$C$14:$G$5000,4,FALSE))</f>
        <v/>
      </c>
      <c r="H6465" s="95"/>
      <c r="I6465" s="113" t="str">
        <f>IF(H6465="","",VLOOKUP(H6465,BD!B$2:C$16,2,FALSE))</f>
        <v/>
      </c>
      <c r="J6465" s="114"/>
      <c r="K6465" s="115" t="str">
        <f t="shared" si="316"/>
        <v/>
      </c>
      <c r="L6465" s="116" t="str">
        <f t="shared" ca="1" si="317"/>
        <v>-</v>
      </c>
      <c r="M6465" s="111" t="str">
        <f>IF(E6465="","",VLOOKUP(E6465,[1]PROJECTES!$C$14:$Z$5000,21,FALSE))</f>
        <v/>
      </c>
      <c r="N6465" s="117"/>
      <c r="O6465" s="118" t="s">
        <v>222</v>
      </c>
      <c r="P6465" s="119"/>
      <c r="Q6465" s="84"/>
      <c r="R6465" s="125"/>
      <c r="S6465" s="165"/>
      <c r="T6465" s="167"/>
    </row>
    <row r="6466" spans="1:20" s="121" customFormat="1" ht="20.100000000000001" customHeight="1" x14ac:dyDescent="0.3">
      <c r="A6466" s="80"/>
      <c r="B6466" s="110" t="str">
        <f>IF(E6466="","",VLOOKUP(E6466,[1]PROJECTES!$C$14:$G$5000,2,FALSE))</f>
        <v/>
      </c>
      <c r="C6466" s="80"/>
      <c r="D6466" s="283" t="str">
        <f>IF(E6466="","",VLOOKUP(E6466,[1]PROJECTES!$C$14:$G$5000,5,FALSE))</f>
        <v/>
      </c>
      <c r="E6466" s="79"/>
      <c r="F6466" s="110" t="str">
        <f>IF(I6466="","",VLOOKUP(I6466,[1]PROJECTES!$C$14:$G$5000,2,FALSE))</f>
        <v/>
      </c>
      <c r="G6466" s="112" t="str">
        <f>IF(E6466="","",VLOOKUP(E6466,[1]PROJECTES!$C$14:$G$5000,4,FALSE))</f>
        <v/>
      </c>
      <c r="H6466" s="95"/>
      <c r="I6466" s="113" t="str">
        <f>IF(H6466="","",VLOOKUP(H6466,BD!B$2:C$16,2,FALSE))</f>
        <v/>
      </c>
      <c r="J6466" s="114"/>
      <c r="K6466" s="115" t="str">
        <f t="shared" si="316"/>
        <v/>
      </c>
      <c r="L6466" s="116" t="str">
        <f t="shared" ca="1" si="317"/>
        <v>-</v>
      </c>
      <c r="M6466" s="111" t="str">
        <f>IF(E6466="","",VLOOKUP(E6466,[1]PROJECTES!$C$14:$Z$5000,21,FALSE))</f>
        <v/>
      </c>
      <c r="N6466" s="117"/>
      <c r="O6466" s="118" t="s">
        <v>222</v>
      </c>
      <c r="P6466" s="119"/>
      <c r="Q6466" s="84"/>
      <c r="R6466" s="125"/>
      <c r="S6466" s="165"/>
      <c r="T6466" s="167"/>
    </row>
    <row r="6467" spans="1:20" s="121" customFormat="1" ht="20.100000000000001" customHeight="1" x14ac:dyDescent="0.3">
      <c r="A6467" s="80"/>
      <c r="B6467" s="110" t="str">
        <f>IF(E6467="","",VLOOKUP(E6467,[1]PROJECTES!$C$14:$G$5000,2,FALSE))</f>
        <v/>
      </c>
      <c r="C6467" s="80"/>
      <c r="D6467" s="283" t="str">
        <f>IF(E6467="","",VLOOKUP(E6467,[1]PROJECTES!$C$14:$G$5000,5,FALSE))</f>
        <v/>
      </c>
      <c r="E6467" s="79"/>
      <c r="F6467" s="110" t="str">
        <f>IF(I6467="","",VLOOKUP(I6467,[1]PROJECTES!$C$14:$G$5000,2,FALSE))</f>
        <v/>
      </c>
      <c r="G6467" s="112" t="str">
        <f>IF(E6467="","",VLOOKUP(E6467,[1]PROJECTES!$C$14:$G$5000,4,FALSE))</f>
        <v/>
      </c>
      <c r="H6467" s="95"/>
      <c r="I6467" s="113" t="str">
        <f>IF(H6467="","",VLOOKUP(H6467,BD!B$2:C$16,2,FALSE))</f>
        <v/>
      </c>
      <c r="J6467" s="114"/>
      <c r="K6467" s="115" t="str">
        <f t="shared" si="316"/>
        <v/>
      </c>
      <c r="L6467" s="116" t="str">
        <f t="shared" ca="1" si="317"/>
        <v>-</v>
      </c>
      <c r="M6467" s="111" t="str">
        <f>IF(E6467="","",VLOOKUP(E6467,[1]PROJECTES!$C$14:$Z$5000,21,FALSE))</f>
        <v/>
      </c>
      <c r="N6467" s="117"/>
      <c r="O6467" s="118" t="s">
        <v>222</v>
      </c>
      <c r="P6467" s="119"/>
      <c r="Q6467" s="84"/>
      <c r="R6467" s="125"/>
      <c r="S6467" s="165"/>
      <c r="T6467" s="167"/>
    </row>
    <row r="6468" spans="1:20" s="121" customFormat="1" ht="20.100000000000001" customHeight="1" x14ac:dyDescent="0.3">
      <c r="A6468" s="80"/>
      <c r="B6468" s="110" t="str">
        <f>IF(E6468="","",VLOOKUP(E6468,[1]PROJECTES!$C$14:$G$5000,2,FALSE))</f>
        <v/>
      </c>
      <c r="C6468" s="80"/>
      <c r="D6468" s="283" t="str">
        <f>IF(E6468="","",VLOOKUP(E6468,[1]PROJECTES!$C$14:$G$5000,5,FALSE))</f>
        <v/>
      </c>
      <c r="E6468" s="79"/>
      <c r="F6468" s="110" t="str">
        <f>IF(I6468="","",VLOOKUP(I6468,[1]PROJECTES!$C$14:$G$5000,2,FALSE))</f>
        <v/>
      </c>
      <c r="G6468" s="112" t="str">
        <f>IF(E6468="","",VLOOKUP(E6468,[1]PROJECTES!$C$14:$G$5000,4,FALSE))</f>
        <v/>
      </c>
      <c r="H6468" s="95"/>
      <c r="I6468" s="113" t="str">
        <f>IF(H6468="","",VLOOKUP(H6468,BD!B$2:C$16,2,FALSE))</f>
        <v/>
      </c>
      <c r="J6468" s="114"/>
      <c r="K6468" s="115" t="str">
        <f t="shared" ref="K6468:K6531" si="318">IF(J6468="","",WEEKNUM(J6468,2)-0)</f>
        <v/>
      </c>
      <c r="L6468" s="116" t="str">
        <f t="shared" ca="1" si="317"/>
        <v>-</v>
      </c>
      <c r="M6468" s="111" t="str">
        <f>IF(E6468="","",VLOOKUP(E6468,[1]PROJECTES!$C$14:$Z$5000,21,FALSE))</f>
        <v/>
      </c>
      <c r="N6468" s="117"/>
      <c r="O6468" s="118" t="s">
        <v>222</v>
      </c>
      <c r="P6468" s="119"/>
      <c r="Q6468" s="84"/>
      <c r="R6468" s="125"/>
      <c r="S6468" s="165"/>
      <c r="T6468" s="167"/>
    </row>
    <row r="6469" spans="1:20" s="121" customFormat="1" ht="20.100000000000001" customHeight="1" x14ac:dyDescent="0.3">
      <c r="A6469" s="80"/>
      <c r="B6469" s="110" t="str">
        <f>IF(E6469="","",VLOOKUP(E6469,[1]PROJECTES!$C$14:$G$5000,2,FALSE))</f>
        <v/>
      </c>
      <c r="C6469" s="80"/>
      <c r="D6469" s="283" t="str">
        <f>IF(E6469="","",VLOOKUP(E6469,[1]PROJECTES!$C$14:$G$5000,5,FALSE))</f>
        <v/>
      </c>
      <c r="E6469" s="79"/>
      <c r="F6469" s="110" t="str">
        <f>IF(I6469="","",VLOOKUP(I6469,[1]PROJECTES!$C$14:$G$5000,2,FALSE))</f>
        <v/>
      </c>
      <c r="G6469" s="112" t="str">
        <f>IF(E6469="","",VLOOKUP(E6469,[1]PROJECTES!$C$14:$G$5000,4,FALSE))</f>
        <v/>
      </c>
      <c r="H6469" s="95"/>
      <c r="I6469" s="113" t="str">
        <f>IF(H6469="","",VLOOKUP(H6469,BD!B$2:C$16,2,FALSE))</f>
        <v/>
      </c>
      <c r="J6469" s="114"/>
      <c r="K6469" s="115" t="str">
        <f t="shared" si="318"/>
        <v/>
      </c>
      <c r="L6469" s="116" t="str">
        <f t="shared" ref="L6469:L6532" ca="1" si="319">IF(M6469="","-",IF(G6469="TA","-",+M6469-TODAY()))</f>
        <v>-</v>
      </c>
      <c r="M6469" s="111" t="str">
        <f>IF(E6469="","",VLOOKUP(E6469,[1]PROJECTES!$C$14:$Z$5000,21,FALSE))</f>
        <v/>
      </c>
      <c r="N6469" s="117"/>
      <c r="O6469" s="118" t="s">
        <v>222</v>
      </c>
      <c r="P6469" s="119"/>
      <c r="Q6469" s="84"/>
      <c r="R6469" s="125"/>
      <c r="S6469" s="165"/>
      <c r="T6469" s="167"/>
    </row>
    <row r="6470" spans="1:20" s="121" customFormat="1" ht="20.100000000000001" customHeight="1" x14ac:dyDescent="0.3">
      <c r="A6470" s="80"/>
      <c r="B6470" s="110" t="str">
        <f>IF(E6470="","",VLOOKUP(E6470,[1]PROJECTES!$C$14:$G$5000,2,FALSE))</f>
        <v/>
      </c>
      <c r="C6470" s="80"/>
      <c r="D6470" s="283" t="str">
        <f>IF(E6470="","",VLOOKUP(E6470,[1]PROJECTES!$C$14:$G$5000,5,FALSE))</f>
        <v/>
      </c>
      <c r="E6470" s="79"/>
      <c r="F6470" s="110" t="str">
        <f>IF(I6470="","",VLOOKUP(I6470,[1]PROJECTES!$C$14:$G$5000,2,FALSE))</f>
        <v/>
      </c>
      <c r="G6470" s="112" t="str">
        <f>IF(E6470="","",VLOOKUP(E6470,[1]PROJECTES!$C$14:$G$5000,4,FALSE))</f>
        <v/>
      </c>
      <c r="H6470" s="95"/>
      <c r="I6470" s="113" t="str">
        <f>IF(H6470="","",VLOOKUP(H6470,BD!B$2:C$16,2,FALSE))</f>
        <v/>
      </c>
      <c r="J6470" s="114"/>
      <c r="K6470" s="115" t="str">
        <f t="shared" si="318"/>
        <v/>
      </c>
      <c r="L6470" s="116" t="str">
        <f t="shared" ca="1" si="319"/>
        <v>-</v>
      </c>
      <c r="M6470" s="111" t="str">
        <f>IF(E6470="","",VLOOKUP(E6470,[1]PROJECTES!$C$14:$Z$5000,21,FALSE))</f>
        <v/>
      </c>
      <c r="N6470" s="117"/>
      <c r="O6470" s="118" t="s">
        <v>222</v>
      </c>
      <c r="P6470" s="119"/>
      <c r="Q6470" s="84"/>
      <c r="R6470" s="125"/>
      <c r="S6470" s="165"/>
      <c r="T6470" s="167"/>
    </row>
    <row r="6471" spans="1:20" s="121" customFormat="1" ht="20.100000000000001" customHeight="1" x14ac:dyDescent="0.3">
      <c r="A6471" s="80"/>
      <c r="B6471" s="110" t="str">
        <f>IF(E6471="","",VLOOKUP(E6471,[1]PROJECTES!$C$14:$G$5000,2,FALSE))</f>
        <v/>
      </c>
      <c r="C6471" s="80"/>
      <c r="D6471" s="283" t="str">
        <f>IF(E6471="","",VLOOKUP(E6471,[1]PROJECTES!$C$14:$G$5000,5,FALSE))</f>
        <v/>
      </c>
      <c r="E6471" s="79"/>
      <c r="F6471" s="110" t="str">
        <f>IF(I6471="","",VLOOKUP(I6471,[1]PROJECTES!$C$14:$G$5000,2,FALSE))</f>
        <v/>
      </c>
      <c r="G6471" s="112" t="str">
        <f>IF(E6471="","",VLOOKUP(E6471,[1]PROJECTES!$C$14:$G$5000,4,FALSE))</f>
        <v/>
      </c>
      <c r="H6471" s="95"/>
      <c r="I6471" s="113" t="str">
        <f>IF(H6471="","",VLOOKUP(H6471,BD!B$2:C$16,2,FALSE))</f>
        <v/>
      </c>
      <c r="J6471" s="114"/>
      <c r="K6471" s="115" t="str">
        <f t="shared" si="318"/>
        <v/>
      </c>
      <c r="L6471" s="116" t="str">
        <f t="shared" ca="1" si="319"/>
        <v>-</v>
      </c>
      <c r="M6471" s="111" t="str">
        <f>IF(E6471="","",VLOOKUP(E6471,[1]PROJECTES!$C$14:$Z$5000,21,FALSE))</f>
        <v/>
      </c>
      <c r="N6471" s="117"/>
      <c r="O6471" s="118" t="s">
        <v>222</v>
      </c>
      <c r="P6471" s="119"/>
      <c r="Q6471" s="84"/>
      <c r="R6471" s="125"/>
      <c r="S6471" s="165"/>
      <c r="T6471" s="167"/>
    </row>
    <row r="6472" spans="1:20" s="121" customFormat="1" ht="20.100000000000001" customHeight="1" x14ac:dyDescent="0.3">
      <c r="A6472" s="80"/>
      <c r="B6472" s="110" t="str">
        <f>IF(E6472="","",VLOOKUP(E6472,[1]PROJECTES!$C$14:$G$5000,2,FALSE))</f>
        <v/>
      </c>
      <c r="C6472" s="80"/>
      <c r="D6472" s="283" t="str">
        <f>IF(E6472="","",VLOOKUP(E6472,[1]PROJECTES!$C$14:$G$5000,5,FALSE))</f>
        <v/>
      </c>
      <c r="E6472" s="79"/>
      <c r="F6472" s="110" t="str">
        <f>IF(I6472="","",VLOOKUP(I6472,[1]PROJECTES!$C$14:$G$5000,2,FALSE))</f>
        <v/>
      </c>
      <c r="G6472" s="112" t="str">
        <f>IF(E6472="","",VLOOKUP(E6472,[1]PROJECTES!$C$14:$G$5000,4,FALSE))</f>
        <v/>
      </c>
      <c r="H6472" s="95"/>
      <c r="I6472" s="113" t="str">
        <f>IF(H6472="","",VLOOKUP(H6472,BD!B$2:C$16,2,FALSE))</f>
        <v/>
      </c>
      <c r="J6472" s="114"/>
      <c r="K6472" s="115" t="str">
        <f t="shared" si="318"/>
        <v/>
      </c>
      <c r="L6472" s="116" t="str">
        <f t="shared" ca="1" si="319"/>
        <v>-</v>
      </c>
      <c r="M6472" s="111" t="str">
        <f>IF(E6472="","",VLOOKUP(E6472,[1]PROJECTES!$C$14:$Z$5000,21,FALSE))</f>
        <v/>
      </c>
      <c r="N6472" s="117"/>
      <c r="O6472" s="118" t="s">
        <v>222</v>
      </c>
      <c r="P6472" s="119"/>
      <c r="Q6472" s="84"/>
      <c r="R6472" s="125"/>
      <c r="S6472" s="165"/>
      <c r="T6472" s="167"/>
    </row>
    <row r="6473" spans="1:20" s="121" customFormat="1" ht="20.100000000000001" customHeight="1" x14ac:dyDescent="0.3">
      <c r="A6473" s="80"/>
      <c r="B6473" s="110" t="str">
        <f>IF(E6473="","",VLOOKUP(E6473,[1]PROJECTES!$C$14:$G$5000,2,FALSE))</f>
        <v/>
      </c>
      <c r="C6473" s="80"/>
      <c r="D6473" s="283" t="str">
        <f>IF(E6473="","",VLOOKUP(E6473,[1]PROJECTES!$C$14:$G$5000,5,FALSE))</f>
        <v/>
      </c>
      <c r="E6473" s="79"/>
      <c r="F6473" s="110" t="str">
        <f>IF(I6473="","",VLOOKUP(I6473,[1]PROJECTES!$C$14:$G$5000,2,FALSE))</f>
        <v/>
      </c>
      <c r="G6473" s="112" t="str">
        <f>IF(E6473="","",VLOOKUP(E6473,[1]PROJECTES!$C$14:$G$5000,4,FALSE))</f>
        <v/>
      </c>
      <c r="H6473" s="95"/>
      <c r="I6473" s="113" t="str">
        <f>IF(H6473="","",VLOOKUP(H6473,BD!B$2:C$16,2,FALSE))</f>
        <v/>
      </c>
      <c r="J6473" s="114"/>
      <c r="K6473" s="115" t="str">
        <f t="shared" si="318"/>
        <v/>
      </c>
      <c r="L6473" s="116" t="str">
        <f t="shared" ca="1" si="319"/>
        <v>-</v>
      </c>
      <c r="M6473" s="111" t="str">
        <f>IF(E6473="","",VLOOKUP(E6473,[1]PROJECTES!$C$14:$Z$5000,21,FALSE))</f>
        <v/>
      </c>
      <c r="N6473" s="117"/>
      <c r="O6473" s="118" t="s">
        <v>222</v>
      </c>
      <c r="P6473" s="119"/>
      <c r="Q6473" s="84"/>
      <c r="R6473" s="125"/>
      <c r="S6473" s="165"/>
      <c r="T6473" s="167"/>
    </row>
    <row r="6474" spans="1:20" s="121" customFormat="1" ht="20.100000000000001" customHeight="1" x14ac:dyDescent="0.3">
      <c r="A6474" s="80"/>
      <c r="B6474" s="110" t="str">
        <f>IF(E6474="","",VLOOKUP(E6474,[1]PROJECTES!$C$14:$G$5000,2,FALSE))</f>
        <v/>
      </c>
      <c r="C6474" s="80"/>
      <c r="D6474" s="283" t="str">
        <f>IF(E6474="","",VLOOKUP(E6474,[1]PROJECTES!$C$14:$G$5000,5,FALSE))</f>
        <v/>
      </c>
      <c r="E6474" s="79"/>
      <c r="F6474" s="110" t="str">
        <f>IF(I6474="","",VLOOKUP(I6474,[1]PROJECTES!$C$14:$G$5000,2,FALSE))</f>
        <v/>
      </c>
      <c r="G6474" s="112" t="str">
        <f>IF(E6474="","",VLOOKUP(E6474,[1]PROJECTES!$C$14:$G$5000,4,FALSE))</f>
        <v/>
      </c>
      <c r="H6474" s="95"/>
      <c r="I6474" s="113" t="str">
        <f>IF(H6474="","",VLOOKUP(H6474,BD!B$2:C$16,2,FALSE))</f>
        <v/>
      </c>
      <c r="J6474" s="114"/>
      <c r="K6474" s="115" t="str">
        <f t="shared" si="318"/>
        <v/>
      </c>
      <c r="L6474" s="116" t="str">
        <f t="shared" ca="1" si="319"/>
        <v>-</v>
      </c>
      <c r="M6474" s="111" t="str">
        <f>IF(E6474="","",VLOOKUP(E6474,[1]PROJECTES!$C$14:$Z$5000,21,FALSE))</f>
        <v/>
      </c>
      <c r="N6474" s="117"/>
      <c r="O6474" s="118" t="s">
        <v>222</v>
      </c>
      <c r="P6474" s="119"/>
      <c r="Q6474" s="84"/>
      <c r="R6474" s="123"/>
      <c r="S6474" s="165"/>
      <c r="T6474" s="167"/>
    </row>
    <row r="6475" spans="1:20" s="121" customFormat="1" ht="20.100000000000001" customHeight="1" x14ac:dyDescent="0.3">
      <c r="A6475" s="80"/>
      <c r="B6475" s="110" t="str">
        <f>IF(E6475="","",VLOOKUP(E6475,[1]PROJECTES!$C$14:$G$5000,2,FALSE))</f>
        <v/>
      </c>
      <c r="C6475" s="80"/>
      <c r="D6475" s="283" t="str">
        <f>IF(E6475="","",VLOOKUP(E6475,[1]PROJECTES!$C$14:$G$5000,5,FALSE))</f>
        <v/>
      </c>
      <c r="E6475" s="79"/>
      <c r="F6475" s="110" t="str">
        <f>IF(I6475="","",VLOOKUP(I6475,[1]PROJECTES!$C$14:$G$5000,2,FALSE))</f>
        <v/>
      </c>
      <c r="G6475" s="112" t="str">
        <f>IF(E6475="","",VLOOKUP(E6475,[1]PROJECTES!$C$14:$G$5000,4,FALSE))</f>
        <v/>
      </c>
      <c r="H6475" s="95"/>
      <c r="I6475" s="113" t="str">
        <f>IF(H6475="","",VLOOKUP(H6475,BD!B$2:C$16,2,FALSE))</f>
        <v/>
      </c>
      <c r="J6475" s="114"/>
      <c r="K6475" s="115" t="str">
        <f t="shared" si="318"/>
        <v/>
      </c>
      <c r="L6475" s="116" t="str">
        <f t="shared" ca="1" si="319"/>
        <v>-</v>
      </c>
      <c r="M6475" s="111" t="str">
        <f>IF(E6475="","",VLOOKUP(E6475,[1]PROJECTES!$C$14:$Z$5000,21,FALSE))</f>
        <v/>
      </c>
      <c r="N6475" s="117"/>
      <c r="O6475" s="118" t="s">
        <v>222</v>
      </c>
      <c r="P6475" s="119"/>
      <c r="Q6475" s="84"/>
      <c r="R6475" s="125"/>
      <c r="S6475" s="165"/>
      <c r="T6475" s="167"/>
    </row>
    <row r="6476" spans="1:20" s="121" customFormat="1" ht="20.100000000000001" customHeight="1" x14ac:dyDescent="0.3">
      <c r="A6476" s="80"/>
      <c r="B6476" s="110" t="str">
        <f>IF(E6476="","",VLOOKUP(E6476,[1]PROJECTES!$C$14:$G$5000,2,FALSE))</f>
        <v/>
      </c>
      <c r="C6476" s="80"/>
      <c r="D6476" s="283" t="str">
        <f>IF(E6476="","",VLOOKUP(E6476,[1]PROJECTES!$C$14:$G$5000,5,FALSE))</f>
        <v/>
      </c>
      <c r="E6476" s="79"/>
      <c r="F6476" s="110" t="str">
        <f>IF(I6476="","",VLOOKUP(I6476,[1]PROJECTES!$C$14:$G$5000,2,FALSE))</f>
        <v/>
      </c>
      <c r="G6476" s="112" t="str">
        <f>IF(E6476="","",VLOOKUP(E6476,[1]PROJECTES!$C$14:$G$5000,4,FALSE))</f>
        <v/>
      </c>
      <c r="H6476" s="95"/>
      <c r="I6476" s="113" t="str">
        <f>IF(H6476="","",VLOOKUP(H6476,BD!B$2:C$16,2,FALSE))</f>
        <v/>
      </c>
      <c r="J6476" s="114"/>
      <c r="K6476" s="115" t="str">
        <f t="shared" si="318"/>
        <v/>
      </c>
      <c r="L6476" s="116" t="str">
        <f t="shared" ca="1" si="319"/>
        <v>-</v>
      </c>
      <c r="M6476" s="111" t="str">
        <f>IF(E6476="","",VLOOKUP(E6476,[1]PROJECTES!$C$14:$Z$5000,21,FALSE))</f>
        <v/>
      </c>
      <c r="N6476" s="117"/>
      <c r="O6476" s="118" t="s">
        <v>222</v>
      </c>
      <c r="P6476" s="119"/>
      <c r="Q6476" s="84"/>
      <c r="R6476" s="125"/>
      <c r="S6476" s="165"/>
      <c r="T6476" s="167"/>
    </row>
    <row r="6477" spans="1:20" s="121" customFormat="1" ht="20.100000000000001" customHeight="1" x14ac:dyDescent="0.3">
      <c r="A6477" s="80"/>
      <c r="B6477" s="110" t="str">
        <f>IF(E6477="","",VLOOKUP(E6477,[1]PROJECTES!$C$14:$G$5000,2,FALSE))</f>
        <v/>
      </c>
      <c r="C6477" s="80"/>
      <c r="D6477" s="283" t="str">
        <f>IF(E6477="","",VLOOKUP(E6477,[1]PROJECTES!$C$14:$G$5000,5,FALSE))</f>
        <v/>
      </c>
      <c r="E6477" s="79"/>
      <c r="F6477" s="110" t="str">
        <f>IF(I6477="","",VLOOKUP(I6477,[1]PROJECTES!$C$14:$G$5000,2,FALSE))</f>
        <v/>
      </c>
      <c r="G6477" s="112" t="str">
        <f>IF(E6477="","",VLOOKUP(E6477,[1]PROJECTES!$C$14:$G$5000,4,FALSE))</f>
        <v/>
      </c>
      <c r="H6477" s="95"/>
      <c r="I6477" s="113" t="str">
        <f>IF(H6477="","",VLOOKUP(H6477,BD!B$2:C$16,2,FALSE))</f>
        <v/>
      </c>
      <c r="J6477" s="114"/>
      <c r="K6477" s="115" t="str">
        <f t="shared" si="318"/>
        <v/>
      </c>
      <c r="L6477" s="116" t="str">
        <f t="shared" ca="1" si="319"/>
        <v>-</v>
      </c>
      <c r="M6477" s="111" t="str">
        <f>IF(E6477="","",VLOOKUP(E6477,[1]PROJECTES!$C$14:$Z$5000,21,FALSE))</f>
        <v/>
      </c>
      <c r="N6477" s="117"/>
      <c r="O6477" s="118" t="s">
        <v>222</v>
      </c>
      <c r="P6477" s="119"/>
      <c r="Q6477" s="84"/>
      <c r="R6477" s="125"/>
      <c r="S6477" s="165"/>
      <c r="T6477" s="167"/>
    </row>
    <row r="6478" spans="1:20" s="121" customFormat="1" ht="20.100000000000001" customHeight="1" x14ac:dyDescent="0.3">
      <c r="A6478" s="80"/>
      <c r="B6478" s="110" t="str">
        <f>IF(E6478="","",VLOOKUP(E6478,[1]PROJECTES!$C$14:$G$5000,2,FALSE))</f>
        <v/>
      </c>
      <c r="C6478" s="80"/>
      <c r="D6478" s="283" t="str">
        <f>IF(E6478="","",VLOOKUP(E6478,[1]PROJECTES!$C$14:$G$5000,5,FALSE))</f>
        <v/>
      </c>
      <c r="E6478" s="79"/>
      <c r="F6478" s="110" t="str">
        <f>IF(I6478="","",VLOOKUP(I6478,[1]PROJECTES!$C$14:$G$5000,2,FALSE))</f>
        <v/>
      </c>
      <c r="G6478" s="112" t="str">
        <f>IF(E6478="","",VLOOKUP(E6478,[1]PROJECTES!$C$14:$G$5000,4,FALSE))</f>
        <v/>
      </c>
      <c r="H6478" s="95"/>
      <c r="I6478" s="113" t="str">
        <f>IF(H6478="","",VLOOKUP(H6478,BD!B$2:C$16,2,FALSE))</f>
        <v/>
      </c>
      <c r="J6478" s="114"/>
      <c r="K6478" s="115" t="str">
        <f t="shared" si="318"/>
        <v/>
      </c>
      <c r="L6478" s="116" t="str">
        <f t="shared" ca="1" si="319"/>
        <v>-</v>
      </c>
      <c r="M6478" s="111" t="str">
        <f>IF(E6478="","",VLOOKUP(E6478,[1]PROJECTES!$C$14:$Z$5000,21,FALSE))</f>
        <v/>
      </c>
      <c r="N6478" s="117"/>
      <c r="O6478" s="118" t="s">
        <v>222</v>
      </c>
      <c r="P6478" s="119"/>
      <c r="Q6478" s="84"/>
      <c r="R6478" s="125"/>
      <c r="S6478" s="165"/>
      <c r="T6478" s="167"/>
    </row>
    <row r="6479" spans="1:20" s="121" customFormat="1" ht="20.100000000000001" customHeight="1" x14ac:dyDescent="0.3">
      <c r="A6479" s="80"/>
      <c r="B6479" s="110" t="str">
        <f>IF(E6479="","",VLOOKUP(E6479,[1]PROJECTES!$C$14:$G$5000,2,FALSE))</f>
        <v/>
      </c>
      <c r="C6479" s="80"/>
      <c r="D6479" s="283" t="str">
        <f>IF(E6479="","",VLOOKUP(E6479,[1]PROJECTES!$C$14:$G$5000,5,FALSE))</f>
        <v/>
      </c>
      <c r="E6479" s="79"/>
      <c r="F6479" s="110" t="str">
        <f>IF(I6479="","",VLOOKUP(I6479,[1]PROJECTES!$C$14:$G$5000,2,FALSE))</f>
        <v/>
      </c>
      <c r="G6479" s="112" t="str">
        <f>IF(E6479="","",VLOOKUP(E6479,[1]PROJECTES!$C$14:$G$5000,4,FALSE))</f>
        <v/>
      </c>
      <c r="H6479" s="95"/>
      <c r="I6479" s="113" t="str">
        <f>IF(H6479="","",VLOOKUP(H6479,BD!B$2:C$16,2,FALSE))</f>
        <v/>
      </c>
      <c r="J6479" s="114"/>
      <c r="K6479" s="115" t="str">
        <f t="shared" si="318"/>
        <v/>
      </c>
      <c r="L6479" s="116" t="str">
        <f t="shared" ca="1" si="319"/>
        <v>-</v>
      </c>
      <c r="M6479" s="111" t="str">
        <f>IF(E6479="","",VLOOKUP(E6479,[1]PROJECTES!$C$14:$Z$5000,21,FALSE))</f>
        <v/>
      </c>
      <c r="N6479" s="117"/>
      <c r="O6479" s="118" t="s">
        <v>222</v>
      </c>
      <c r="P6479" s="119"/>
      <c r="Q6479" s="84"/>
      <c r="R6479" s="125"/>
      <c r="S6479" s="165"/>
      <c r="T6479" s="167"/>
    </row>
    <row r="6480" spans="1:20" s="121" customFormat="1" ht="20.100000000000001" customHeight="1" x14ac:dyDescent="0.3">
      <c r="A6480" s="80"/>
      <c r="B6480" s="110" t="str">
        <f>IF(E6480="","",VLOOKUP(E6480,[1]PROJECTES!$C$14:$G$5000,2,FALSE))</f>
        <v/>
      </c>
      <c r="C6480" s="80"/>
      <c r="D6480" s="283" t="str">
        <f>IF(E6480="","",VLOOKUP(E6480,[1]PROJECTES!$C$14:$G$5000,5,FALSE))</f>
        <v/>
      </c>
      <c r="E6480" s="79"/>
      <c r="F6480" s="110" t="str">
        <f>IF(I6480="","",VLOOKUP(I6480,[1]PROJECTES!$C$14:$G$5000,2,FALSE))</f>
        <v/>
      </c>
      <c r="G6480" s="112" t="str">
        <f>IF(E6480="","",VLOOKUP(E6480,[1]PROJECTES!$C$14:$G$5000,4,FALSE))</f>
        <v/>
      </c>
      <c r="H6480" s="95"/>
      <c r="I6480" s="113" t="str">
        <f>IF(H6480="","",VLOOKUP(H6480,BD!B$2:C$16,2,FALSE))</f>
        <v/>
      </c>
      <c r="J6480" s="114"/>
      <c r="K6480" s="115" t="str">
        <f t="shared" si="318"/>
        <v/>
      </c>
      <c r="L6480" s="116" t="str">
        <f t="shared" ca="1" si="319"/>
        <v>-</v>
      </c>
      <c r="M6480" s="111" t="str">
        <f>IF(E6480="","",VLOOKUP(E6480,[1]PROJECTES!$C$14:$Z$5000,21,FALSE))</f>
        <v/>
      </c>
      <c r="N6480" s="117"/>
      <c r="O6480" s="118" t="s">
        <v>222</v>
      </c>
      <c r="P6480" s="119"/>
      <c r="Q6480" s="84"/>
      <c r="R6480" s="125"/>
      <c r="S6480" s="165"/>
      <c r="T6480" s="167"/>
    </row>
    <row r="6481" spans="1:20" s="121" customFormat="1" ht="20.100000000000001" customHeight="1" x14ac:dyDescent="0.3">
      <c r="A6481" s="80"/>
      <c r="B6481" s="110" t="str">
        <f>IF(E6481="","",VLOOKUP(E6481,[1]PROJECTES!$C$14:$G$5000,2,FALSE))</f>
        <v/>
      </c>
      <c r="C6481" s="80"/>
      <c r="D6481" s="283" t="str">
        <f>IF(E6481="","",VLOOKUP(E6481,[1]PROJECTES!$C$14:$G$5000,5,FALSE))</f>
        <v/>
      </c>
      <c r="E6481" s="79"/>
      <c r="F6481" s="110" t="str">
        <f>IF(I6481="","",VLOOKUP(I6481,[1]PROJECTES!$C$14:$G$5000,2,FALSE))</f>
        <v/>
      </c>
      <c r="G6481" s="112" t="str">
        <f>IF(E6481="","",VLOOKUP(E6481,[1]PROJECTES!$C$14:$G$5000,4,FALSE))</f>
        <v/>
      </c>
      <c r="H6481" s="95"/>
      <c r="I6481" s="113" t="str">
        <f>IF(H6481="","",VLOOKUP(H6481,BD!B$2:C$16,2,FALSE))</f>
        <v/>
      </c>
      <c r="J6481" s="114"/>
      <c r="K6481" s="115" t="str">
        <f t="shared" si="318"/>
        <v/>
      </c>
      <c r="L6481" s="116" t="str">
        <f t="shared" ca="1" si="319"/>
        <v>-</v>
      </c>
      <c r="M6481" s="111" t="str">
        <f>IF(E6481="","",VLOOKUP(E6481,[1]PROJECTES!$C$14:$Z$5000,21,FALSE))</f>
        <v/>
      </c>
      <c r="N6481" s="117"/>
      <c r="O6481" s="118" t="s">
        <v>222</v>
      </c>
      <c r="P6481" s="119"/>
      <c r="Q6481" s="84"/>
      <c r="R6481" s="125"/>
      <c r="S6481" s="165"/>
      <c r="T6481" s="167"/>
    </row>
    <row r="6482" spans="1:20" s="121" customFormat="1" ht="20.100000000000001" customHeight="1" x14ac:dyDescent="0.3">
      <c r="A6482" s="80"/>
      <c r="B6482" s="110" t="str">
        <f>IF(E6482="","",VLOOKUP(E6482,[1]PROJECTES!$C$14:$G$5000,2,FALSE))</f>
        <v/>
      </c>
      <c r="C6482" s="80"/>
      <c r="D6482" s="283" t="str">
        <f>IF(E6482="","",VLOOKUP(E6482,[1]PROJECTES!$C$14:$G$5000,5,FALSE))</f>
        <v/>
      </c>
      <c r="E6482" s="79"/>
      <c r="F6482" s="110" t="str">
        <f>IF(I6482="","",VLOOKUP(I6482,[1]PROJECTES!$C$14:$G$5000,2,FALSE))</f>
        <v/>
      </c>
      <c r="G6482" s="112" t="str">
        <f>IF(E6482="","",VLOOKUP(E6482,[1]PROJECTES!$C$14:$G$5000,4,FALSE))</f>
        <v/>
      </c>
      <c r="H6482" s="95"/>
      <c r="I6482" s="113" t="str">
        <f>IF(H6482="","",VLOOKUP(H6482,BD!B$2:C$16,2,FALSE))</f>
        <v/>
      </c>
      <c r="J6482" s="114"/>
      <c r="K6482" s="115" t="str">
        <f t="shared" si="318"/>
        <v/>
      </c>
      <c r="L6482" s="116" t="str">
        <f t="shared" ca="1" si="319"/>
        <v>-</v>
      </c>
      <c r="M6482" s="111" t="str">
        <f>IF(E6482="","",VLOOKUP(E6482,[1]PROJECTES!$C$14:$Z$5000,21,FALSE))</f>
        <v/>
      </c>
      <c r="N6482" s="117"/>
      <c r="O6482" s="118" t="s">
        <v>222</v>
      </c>
      <c r="P6482" s="119"/>
      <c r="Q6482" s="84"/>
      <c r="R6482" s="125"/>
      <c r="S6482" s="165"/>
      <c r="T6482" s="167"/>
    </row>
    <row r="6483" spans="1:20" s="121" customFormat="1" ht="20.100000000000001" customHeight="1" x14ac:dyDescent="0.3">
      <c r="A6483" s="80"/>
      <c r="B6483" s="110" t="str">
        <f>IF(E6483="","",VLOOKUP(E6483,[1]PROJECTES!$C$14:$G$5000,2,FALSE))</f>
        <v/>
      </c>
      <c r="C6483" s="80"/>
      <c r="D6483" s="283" t="str">
        <f>IF(E6483="","",VLOOKUP(E6483,[1]PROJECTES!$C$14:$G$5000,5,FALSE))</f>
        <v/>
      </c>
      <c r="E6483" s="79"/>
      <c r="F6483" s="110" t="str">
        <f>IF(I6483="","",VLOOKUP(I6483,[1]PROJECTES!$C$14:$G$5000,2,FALSE))</f>
        <v/>
      </c>
      <c r="G6483" s="112" t="str">
        <f>IF(E6483="","",VLOOKUP(E6483,[1]PROJECTES!$C$14:$G$5000,4,FALSE))</f>
        <v/>
      </c>
      <c r="H6483" s="95"/>
      <c r="I6483" s="113" t="str">
        <f>IF(H6483="","",VLOOKUP(H6483,BD!B$2:C$16,2,FALSE))</f>
        <v/>
      </c>
      <c r="J6483" s="114"/>
      <c r="K6483" s="115" t="str">
        <f t="shared" si="318"/>
        <v/>
      </c>
      <c r="L6483" s="116" t="str">
        <f t="shared" ca="1" si="319"/>
        <v>-</v>
      </c>
      <c r="M6483" s="111" t="str">
        <f>IF(E6483="","",VLOOKUP(E6483,[1]PROJECTES!$C$14:$Z$5000,21,FALSE))</f>
        <v/>
      </c>
      <c r="N6483" s="117"/>
      <c r="O6483" s="118" t="s">
        <v>222</v>
      </c>
      <c r="P6483" s="119"/>
      <c r="Q6483" s="84"/>
      <c r="R6483" s="125"/>
      <c r="S6483" s="165"/>
      <c r="T6483" s="167"/>
    </row>
    <row r="6484" spans="1:20" s="121" customFormat="1" ht="20.100000000000001" customHeight="1" x14ac:dyDescent="0.3">
      <c r="A6484" s="80"/>
      <c r="B6484" s="110" t="str">
        <f>IF(E6484="","",VLOOKUP(E6484,[1]PROJECTES!$C$14:$G$5000,2,FALSE))</f>
        <v/>
      </c>
      <c r="C6484" s="80"/>
      <c r="D6484" s="283" t="str">
        <f>IF(E6484="","",VLOOKUP(E6484,[1]PROJECTES!$C$14:$G$5000,5,FALSE))</f>
        <v/>
      </c>
      <c r="E6484" s="79"/>
      <c r="F6484" s="110" t="str">
        <f>IF(I6484="","",VLOOKUP(I6484,[1]PROJECTES!$C$14:$G$5000,2,FALSE))</f>
        <v/>
      </c>
      <c r="G6484" s="112" t="str">
        <f>IF(E6484="","",VLOOKUP(E6484,[1]PROJECTES!$C$14:$G$5000,4,FALSE))</f>
        <v/>
      </c>
      <c r="H6484" s="95"/>
      <c r="I6484" s="113" t="str">
        <f>IF(H6484="","",VLOOKUP(H6484,BD!B$2:C$16,2,FALSE))</f>
        <v/>
      </c>
      <c r="J6484" s="114"/>
      <c r="K6484" s="115" t="str">
        <f t="shared" si="318"/>
        <v/>
      </c>
      <c r="L6484" s="116" t="str">
        <f t="shared" ca="1" si="319"/>
        <v>-</v>
      </c>
      <c r="M6484" s="111" t="str">
        <f>IF(E6484="","",VLOOKUP(E6484,[1]PROJECTES!$C$14:$Z$5000,21,FALSE))</f>
        <v/>
      </c>
      <c r="N6484" s="117"/>
      <c r="O6484" s="118" t="s">
        <v>222</v>
      </c>
      <c r="P6484" s="119"/>
      <c r="Q6484" s="84"/>
      <c r="R6484" s="125"/>
      <c r="S6484" s="165"/>
      <c r="T6484" s="167"/>
    </row>
    <row r="6485" spans="1:20" s="121" customFormat="1" ht="20.100000000000001" customHeight="1" x14ac:dyDescent="0.3">
      <c r="A6485" s="80"/>
      <c r="B6485" s="110" t="str">
        <f>IF(E6485="","",VLOOKUP(E6485,[1]PROJECTES!$C$14:$G$5000,2,FALSE))</f>
        <v/>
      </c>
      <c r="C6485" s="80"/>
      <c r="D6485" s="283" t="str">
        <f>IF(E6485="","",VLOOKUP(E6485,[1]PROJECTES!$C$14:$G$5000,5,FALSE))</f>
        <v/>
      </c>
      <c r="E6485" s="79"/>
      <c r="F6485" s="110" t="str">
        <f>IF(I6485="","",VLOOKUP(I6485,[1]PROJECTES!$C$14:$G$5000,2,FALSE))</f>
        <v/>
      </c>
      <c r="G6485" s="112" t="str">
        <f>IF(E6485="","",VLOOKUP(E6485,[1]PROJECTES!$C$14:$G$5000,4,FALSE))</f>
        <v/>
      </c>
      <c r="H6485" s="95"/>
      <c r="I6485" s="113" t="str">
        <f>IF(H6485="","",VLOOKUP(H6485,BD!B$2:C$16,2,FALSE))</f>
        <v/>
      </c>
      <c r="J6485" s="114"/>
      <c r="K6485" s="115" t="str">
        <f t="shared" si="318"/>
        <v/>
      </c>
      <c r="L6485" s="116" t="str">
        <f t="shared" ca="1" si="319"/>
        <v>-</v>
      </c>
      <c r="M6485" s="111" t="str">
        <f>IF(E6485="","",VLOOKUP(E6485,[1]PROJECTES!$C$14:$Z$5000,21,FALSE))</f>
        <v/>
      </c>
      <c r="N6485" s="117"/>
      <c r="O6485" s="118" t="s">
        <v>222</v>
      </c>
      <c r="P6485" s="119"/>
      <c r="Q6485" s="84"/>
      <c r="R6485" s="125"/>
      <c r="S6485" s="165"/>
      <c r="T6485" s="167"/>
    </row>
    <row r="6486" spans="1:20" s="121" customFormat="1" ht="20.100000000000001" customHeight="1" x14ac:dyDescent="0.3">
      <c r="A6486" s="80"/>
      <c r="B6486" s="110" t="str">
        <f>IF(E6486="","",VLOOKUP(E6486,[1]PROJECTES!$C$14:$G$5000,2,FALSE))</f>
        <v/>
      </c>
      <c r="C6486" s="80"/>
      <c r="D6486" s="283" t="str">
        <f>IF(E6486="","",VLOOKUP(E6486,[1]PROJECTES!$C$14:$G$5000,5,FALSE))</f>
        <v/>
      </c>
      <c r="E6486" s="79"/>
      <c r="F6486" s="110" t="str">
        <f>IF(I6486="","",VLOOKUP(I6486,[1]PROJECTES!$C$14:$G$5000,2,FALSE))</f>
        <v/>
      </c>
      <c r="G6486" s="112" t="str">
        <f>IF(E6486="","",VLOOKUP(E6486,[1]PROJECTES!$C$14:$G$5000,4,FALSE))</f>
        <v/>
      </c>
      <c r="H6486" s="95"/>
      <c r="I6486" s="113" t="str">
        <f>IF(H6486="","",VLOOKUP(H6486,BD!B$2:C$16,2,FALSE))</f>
        <v/>
      </c>
      <c r="J6486" s="114"/>
      <c r="K6486" s="115" t="str">
        <f t="shared" si="318"/>
        <v/>
      </c>
      <c r="L6486" s="116" t="str">
        <f t="shared" ca="1" si="319"/>
        <v>-</v>
      </c>
      <c r="M6486" s="111" t="str">
        <f>IF(E6486="","",VLOOKUP(E6486,[1]PROJECTES!$C$14:$Z$5000,21,FALSE))</f>
        <v/>
      </c>
      <c r="N6486" s="117"/>
      <c r="O6486" s="118" t="s">
        <v>222</v>
      </c>
      <c r="P6486" s="119"/>
      <c r="Q6486" s="84"/>
      <c r="R6486" s="125"/>
      <c r="S6486" s="165"/>
      <c r="T6486" s="167"/>
    </row>
    <row r="6487" spans="1:20" s="121" customFormat="1" ht="20.100000000000001" customHeight="1" x14ac:dyDescent="0.3">
      <c r="A6487" s="80"/>
      <c r="B6487" s="110" t="str">
        <f>IF(E6487="","",VLOOKUP(E6487,[1]PROJECTES!$C$14:$G$5000,2,FALSE))</f>
        <v/>
      </c>
      <c r="C6487" s="80"/>
      <c r="D6487" s="283" t="str">
        <f>IF(E6487="","",VLOOKUP(E6487,[1]PROJECTES!$C$14:$G$5000,5,FALSE))</f>
        <v/>
      </c>
      <c r="E6487" s="79"/>
      <c r="F6487" s="110" t="str">
        <f>IF(I6487="","",VLOOKUP(I6487,[1]PROJECTES!$C$14:$G$5000,2,FALSE))</f>
        <v/>
      </c>
      <c r="G6487" s="112" t="str">
        <f>IF(E6487="","",VLOOKUP(E6487,[1]PROJECTES!$C$14:$G$5000,4,FALSE))</f>
        <v/>
      </c>
      <c r="H6487" s="95"/>
      <c r="I6487" s="113" t="str">
        <f>IF(H6487="","",VLOOKUP(H6487,BD!B$2:C$16,2,FALSE))</f>
        <v/>
      </c>
      <c r="J6487" s="114"/>
      <c r="K6487" s="115" t="str">
        <f t="shared" si="318"/>
        <v/>
      </c>
      <c r="L6487" s="116" t="str">
        <f t="shared" ca="1" si="319"/>
        <v>-</v>
      </c>
      <c r="M6487" s="111" t="str">
        <f>IF(E6487="","",VLOOKUP(E6487,[1]PROJECTES!$C$14:$Z$5000,21,FALSE))</f>
        <v/>
      </c>
      <c r="N6487" s="117"/>
      <c r="O6487" s="118" t="s">
        <v>222</v>
      </c>
      <c r="P6487" s="119"/>
      <c r="Q6487" s="84"/>
      <c r="R6487" s="125"/>
      <c r="S6487" s="165"/>
      <c r="T6487" s="167"/>
    </row>
    <row r="6488" spans="1:20" s="121" customFormat="1" ht="20.100000000000001" customHeight="1" x14ac:dyDescent="0.3">
      <c r="A6488" s="80"/>
      <c r="B6488" s="110" t="str">
        <f>IF(E6488="","",VLOOKUP(E6488,[1]PROJECTES!$C$14:$G$5000,2,FALSE))</f>
        <v/>
      </c>
      <c r="C6488" s="80"/>
      <c r="D6488" s="283" t="str">
        <f>IF(E6488="","",VLOOKUP(E6488,[1]PROJECTES!$C$14:$G$5000,5,FALSE))</f>
        <v/>
      </c>
      <c r="E6488" s="79"/>
      <c r="F6488" s="110" t="str">
        <f>IF(I6488="","",VLOOKUP(I6488,[1]PROJECTES!$C$14:$G$5000,2,FALSE))</f>
        <v/>
      </c>
      <c r="G6488" s="112" t="str">
        <f>IF(E6488="","",VLOOKUP(E6488,[1]PROJECTES!$C$14:$G$5000,4,FALSE))</f>
        <v/>
      </c>
      <c r="H6488" s="95"/>
      <c r="I6488" s="113" t="str">
        <f>IF(H6488="","",VLOOKUP(H6488,BD!B$2:C$16,2,FALSE))</f>
        <v/>
      </c>
      <c r="J6488" s="114"/>
      <c r="K6488" s="115" t="str">
        <f t="shared" si="318"/>
        <v/>
      </c>
      <c r="L6488" s="116" t="str">
        <f t="shared" ca="1" si="319"/>
        <v>-</v>
      </c>
      <c r="M6488" s="111" t="str">
        <f>IF(E6488="","",VLOOKUP(E6488,[1]PROJECTES!$C$14:$Z$5000,21,FALSE))</f>
        <v/>
      </c>
      <c r="N6488" s="117"/>
      <c r="O6488" s="118" t="s">
        <v>222</v>
      </c>
      <c r="P6488" s="119"/>
      <c r="Q6488" s="84"/>
      <c r="R6488" s="125"/>
      <c r="S6488" s="165"/>
      <c r="T6488" s="167"/>
    </row>
    <row r="6489" spans="1:20" s="121" customFormat="1" ht="20.100000000000001" customHeight="1" x14ac:dyDescent="0.3">
      <c r="A6489" s="80"/>
      <c r="B6489" s="110" t="str">
        <f>IF(E6489="","",VLOOKUP(E6489,[1]PROJECTES!$C$14:$G$5000,2,FALSE))</f>
        <v/>
      </c>
      <c r="C6489" s="80"/>
      <c r="D6489" s="283" t="str">
        <f>IF(E6489="","",VLOOKUP(E6489,[1]PROJECTES!$C$14:$G$5000,5,FALSE))</f>
        <v/>
      </c>
      <c r="E6489" s="79"/>
      <c r="F6489" s="110" t="str">
        <f>IF(I6489="","",VLOOKUP(I6489,[1]PROJECTES!$C$14:$G$5000,2,FALSE))</f>
        <v/>
      </c>
      <c r="G6489" s="112" t="str">
        <f>IF(E6489="","",VLOOKUP(E6489,[1]PROJECTES!$C$14:$G$5000,4,FALSE))</f>
        <v/>
      </c>
      <c r="H6489" s="95"/>
      <c r="I6489" s="113" t="str">
        <f>IF(H6489="","",VLOOKUP(H6489,BD!B$2:C$16,2,FALSE))</f>
        <v/>
      </c>
      <c r="J6489" s="114"/>
      <c r="K6489" s="115" t="str">
        <f t="shared" si="318"/>
        <v/>
      </c>
      <c r="L6489" s="116" t="str">
        <f t="shared" ca="1" si="319"/>
        <v>-</v>
      </c>
      <c r="M6489" s="111" t="str">
        <f>IF(E6489="","",VLOOKUP(E6489,[1]PROJECTES!$C$14:$Z$5000,21,FALSE))</f>
        <v/>
      </c>
      <c r="N6489" s="117"/>
      <c r="O6489" s="118" t="s">
        <v>222</v>
      </c>
      <c r="P6489" s="119"/>
      <c r="Q6489" s="84"/>
      <c r="R6489" s="125"/>
      <c r="S6489" s="165"/>
      <c r="T6489" s="167"/>
    </row>
    <row r="6490" spans="1:20" s="121" customFormat="1" ht="20.100000000000001" customHeight="1" x14ac:dyDescent="0.3">
      <c r="A6490" s="80"/>
      <c r="B6490" s="110" t="str">
        <f>IF(E6490="","",VLOOKUP(E6490,[1]PROJECTES!$C$14:$G$5000,2,FALSE))</f>
        <v/>
      </c>
      <c r="C6490" s="80"/>
      <c r="D6490" s="283" t="str">
        <f>IF(E6490="","",VLOOKUP(E6490,[1]PROJECTES!$C$14:$G$5000,5,FALSE))</f>
        <v/>
      </c>
      <c r="E6490" s="79"/>
      <c r="F6490" s="110" t="str">
        <f>IF(I6490="","",VLOOKUP(I6490,[1]PROJECTES!$C$14:$G$5000,2,FALSE))</f>
        <v/>
      </c>
      <c r="G6490" s="112" t="str">
        <f>IF(E6490="","",VLOOKUP(E6490,[1]PROJECTES!$C$14:$G$5000,4,FALSE))</f>
        <v/>
      </c>
      <c r="H6490" s="95"/>
      <c r="I6490" s="113" t="str">
        <f>IF(H6490="","",VLOOKUP(H6490,BD!B$2:C$16,2,FALSE))</f>
        <v/>
      </c>
      <c r="J6490" s="114"/>
      <c r="K6490" s="115" t="str">
        <f t="shared" si="318"/>
        <v/>
      </c>
      <c r="L6490" s="116" t="str">
        <f t="shared" ca="1" si="319"/>
        <v>-</v>
      </c>
      <c r="M6490" s="111" t="str">
        <f>IF(E6490="","",VLOOKUP(E6490,[1]PROJECTES!$C$14:$Z$5000,21,FALSE))</f>
        <v/>
      </c>
      <c r="N6490" s="117"/>
      <c r="O6490" s="118" t="s">
        <v>222</v>
      </c>
      <c r="P6490" s="119"/>
      <c r="Q6490" s="84"/>
      <c r="R6490" s="125"/>
      <c r="S6490" s="165"/>
      <c r="T6490" s="167"/>
    </row>
    <row r="6491" spans="1:20" s="121" customFormat="1" ht="20.100000000000001" customHeight="1" x14ac:dyDescent="0.3">
      <c r="A6491" s="80"/>
      <c r="B6491" s="110" t="str">
        <f>IF(E6491="","",VLOOKUP(E6491,[1]PROJECTES!$C$14:$G$5000,2,FALSE))</f>
        <v/>
      </c>
      <c r="C6491" s="80"/>
      <c r="D6491" s="283" t="str">
        <f>IF(E6491="","",VLOOKUP(E6491,[1]PROJECTES!$C$14:$G$5000,5,FALSE))</f>
        <v/>
      </c>
      <c r="E6491" s="79"/>
      <c r="F6491" s="110" t="str">
        <f>IF(I6491="","",VLOOKUP(I6491,[1]PROJECTES!$C$14:$G$5000,2,FALSE))</f>
        <v/>
      </c>
      <c r="G6491" s="112" t="str">
        <f>IF(E6491="","",VLOOKUP(E6491,[1]PROJECTES!$C$14:$G$5000,4,FALSE))</f>
        <v/>
      </c>
      <c r="H6491" s="95"/>
      <c r="I6491" s="113" t="str">
        <f>IF(H6491="","",VLOOKUP(H6491,BD!B$2:C$16,2,FALSE))</f>
        <v/>
      </c>
      <c r="J6491" s="114"/>
      <c r="K6491" s="115" t="str">
        <f t="shared" si="318"/>
        <v/>
      </c>
      <c r="L6491" s="116" t="str">
        <f t="shared" ca="1" si="319"/>
        <v>-</v>
      </c>
      <c r="M6491" s="111" t="str">
        <f>IF(E6491="","",VLOOKUP(E6491,[1]PROJECTES!$C$14:$Z$5000,21,FALSE))</f>
        <v/>
      </c>
      <c r="N6491" s="117"/>
      <c r="O6491" s="118" t="s">
        <v>222</v>
      </c>
      <c r="P6491" s="119"/>
      <c r="Q6491" s="84"/>
      <c r="R6491" s="125"/>
      <c r="S6491" s="165"/>
      <c r="T6491" s="167"/>
    </row>
    <row r="6492" spans="1:20" s="121" customFormat="1" ht="20.100000000000001" customHeight="1" x14ac:dyDescent="0.3">
      <c r="A6492" s="80"/>
      <c r="B6492" s="110" t="str">
        <f>IF(E6492="","",VLOOKUP(E6492,[1]PROJECTES!$C$14:$G$5000,2,FALSE))</f>
        <v/>
      </c>
      <c r="C6492" s="80"/>
      <c r="D6492" s="283" t="str">
        <f>IF(E6492="","",VLOOKUP(E6492,[1]PROJECTES!$C$14:$G$5000,5,FALSE))</f>
        <v/>
      </c>
      <c r="E6492" s="79"/>
      <c r="F6492" s="110" t="str">
        <f>IF(I6492="","",VLOOKUP(I6492,[1]PROJECTES!$C$14:$G$5000,2,FALSE))</f>
        <v/>
      </c>
      <c r="G6492" s="112" t="str">
        <f>IF(E6492="","",VLOOKUP(E6492,[1]PROJECTES!$C$14:$G$5000,4,FALSE))</f>
        <v/>
      </c>
      <c r="H6492" s="95"/>
      <c r="I6492" s="113" t="str">
        <f>IF(H6492="","",VLOOKUP(H6492,BD!B$2:C$16,2,FALSE))</f>
        <v/>
      </c>
      <c r="J6492" s="114"/>
      <c r="K6492" s="115" t="str">
        <f t="shared" si="318"/>
        <v/>
      </c>
      <c r="L6492" s="116" t="str">
        <f t="shared" ca="1" si="319"/>
        <v>-</v>
      </c>
      <c r="M6492" s="111" t="str">
        <f>IF(E6492="","",VLOOKUP(E6492,[1]PROJECTES!$C$14:$Z$5000,21,FALSE))</f>
        <v/>
      </c>
      <c r="N6492" s="117"/>
      <c r="O6492" s="118" t="s">
        <v>222</v>
      </c>
      <c r="P6492" s="119"/>
      <c r="Q6492" s="84"/>
      <c r="R6492" s="125"/>
      <c r="S6492" s="165"/>
      <c r="T6492" s="167"/>
    </row>
    <row r="6493" spans="1:20" s="121" customFormat="1" ht="20.100000000000001" customHeight="1" x14ac:dyDescent="0.3">
      <c r="A6493" s="80"/>
      <c r="B6493" s="110" t="str">
        <f>IF(E6493="","",VLOOKUP(E6493,[1]PROJECTES!$C$14:$G$5000,2,FALSE))</f>
        <v/>
      </c>
      <c r="C6493" s="80"/>
      <c r="D6493" s="283" t="str">
        <f>IF(E6493="","",VLOOKUP(E6493,[1]PROJECTES!$C$14:$G$5000,5,FALSE))</f>
        <v/>
      </c>
      <c r="E6493" s="79"/>
      <c r="F6493" s="110" t="str">
        <f>IF(I6493="","",VLOOKUP(I6493,[1]PROJECTES!$C$14:$G$5000,2,FALSE))</f>
        <v/>
      </c>
      <c r="G6493" s="112" t="str">
        <f>IF(E6493="","",VLOOKUP(E6493,[1]PROJECTES!$C$14:$G$5000,4,FALSE))</f>
        <v/>
      </c>
      <c r="H6493" s="95"/>
      <c r="I6493" s="113" t="str">
        <f>IF(H6493="","",VLOOKUP(H6493,BD!B$2:C$16,2,FALSE))</f>
        <v/>
      </c>
      <c r="J6493" s="114"/>
      <c r="K6493" s="115" t="str">
        <f t="shared" si="318"/>
        <v/>
      </c>
      <c r="L6493" s="116" t="str">
        <f t="shared" ca="1" si="319"/>
        <v>-</v>
      </c>
      <c r="M6493" s="111" t="str">
        <f>IF(E6493="","",VLOOKUP(E6493,[1]PROJECTES!$C$14:$Z$5000,21,FALSE))</f>
        <v/>
      </c>
      <c r="N6493" s="117"/>
      <c r="O6493" s="118" t="s">
        <v>222</v>
      </c>
      <c r="P6493" s="119"/>
      <c r="Q6493" s="84"/>
      <c r="R6493" s="125"/>
      <c r="S6493" s="165"/>
      <c r="T6493" s="167"/>
    </row>
    <row r="6494" spans="1:20" s="121" customFormat="1" ht="20.100000000000001" customHeight="1" x14ac:dyDescent="0.3">
      <c r="A6494" s="80"/>
      <c r="B6494" s="110" t="str">
        <f>IF(E6494="","",VLOOKUP(E6494,[1]PROJECTES!$C$14:$G$5000,2,FALSE))</f>
        <v/>
      </c>
      <c r="C6494" s="80"/>
      <c r="D6494" s="283" t="str">
        <f>IF(E6494="","",VLOOKUP(E6494,[1]PROJECTES!$C$14:$G$5000,5,FALSE))</f>
        <v/>
      </c>
      <c r="E6494" s="79"/>
      <c r="F6494" s="110" t="str">
        <f>IF(I6494="","",VLOOKUP(I6494,[1]PROJECTES!$C$14:$G$5000,2,FALSE))</f>
        <v/>
      </c>
      <c r="G6494" s="112" t="str">
        <f>IF(E6494="","",VLOOKUP(E6494,[1]PROJECTES!$C$14:$G$5000,4,FALSE))</f>
        <v/>
      </c>
      <c r="H6494" s="95"/>
      <c r="I6494" s="113" t="str">
        <f>IF(H6494="","",VLOOKUP(H6494,BD!B$2:C$16,2,FALSE))</f>
        <v/>
      </c>
      <c r="J6494" s="114"/>
      <c r="K6494" s="115" t="str">
        <f t="shared" si="318"/>
        <v/>
      </c>
      <c r="L6494" s="116" t="str">
        <f t="shared" ca="1" si="319"/>
        <v>-</v>
      </c>
      <c r="M6494" s="111" t="str">
        <f>IF(E6494="","",VLOOKUP(E6494,[1]PROJECTES!$C$14:$Z$5000,21,FALSE))</f>
        <v/>
      </c>
      <c r="N6494" s="117"/>
      <c r="O6494" s="118" t="s">
        <v>222</v>
      </c>
      <c r="P6494" s="119"/>
      <c r="Q6494" s="84"/>
      <c r="R6494" s="125"/>
      <c r="S6494" s="165"/>
      <c r="T6494" s="167"/>
    </row>
    <row r="6495" spans="1:20" s="121" customFormat="1" ht="20.100000000000001" customHeight="1" x14ac:dyDescent="0.3">
      <c r="A6495" s="80"/>
      <c r="B6495" s="110" t="str">
        <f>IF(E6495="","",VLOOKUP(E6495,[1]PROJECTES!$C$14:$G$5000,2,FALSE))</f>
        <v/>
      </c>
      <c r="C6495" s="80"/>
      <c r="D6495" s="283" t="str">
        <f>IF(E6495="","",VLOOKUP(E6495,[1]PROJECTES!$C$14:$G$5000,5,FALSE))</f>
        <v/>
      </c>
      <c r="E6495" s="79"/>
      <c r="F6495" s="110" t="str">
        <f>IF(I6495="","",VLOOKUP(I6495,[1]PROJECTES!$C$14:$G$5000,2,FALSE))</f>
        <v/>
      </c>
      <c r="G6495" s="112" t="str">
        <f>IF(E6495="","",VLOOKUP(E6495,[1]PROJECTES!$C$14:$G$5000,4,FALSE))</f>
        <v/>
      </c>
      <c r="H6495" s="95"/>
      <c r="I6495" s="113" t="str">
        <f>IF(H6495="","",VLOOKUP(H6495,BD!B$2:C$16,2,FALSE))</f>
        <v/>
      </c>
      <c r="J6495" s="114"/>
      <c r="K6495" s="115" t="str">
        <f t="shared" si="318"/>
        <v/>
      </c>
      <c r="L6495" s="116" t="str">
        <f t="shared" ca="1" si="319"/>
        <v>-</v>
      </c>
      <c r="M6495" s="111" t="str">
        <f>IF(E6495="","",VLOOKUP(E6495,[1]PROJECTES!$C$14:$Z$5000,21,FALSE))</f>
        <v/>
      </c>
      <c r="N6495" s="117"/>
      <c r="O6495" s="118" t="s">
        <v>222</v>
      </c>
      <c r="P6495" s="119"/>
      <c r="Q6495" s="84"/>
      <c r="R6495" s="125"/>
      <c r="S6495" s="165"/>
      <c r="T6495" s="167"/>
    </row>
    <row r="6496" spans="1:20" s="121" customFormat="1" ht="20.100000000000001" customHeight="1" x14ac:dyDescent="0.3">
      <c r="A6496" s="80"/>
      <c r="B6496" s="110" t="str">
        <f>IF(E6496="","",VLOOKUP(E6496,[1]PROJECTES!$C$14:$G$5000,2,FALSE))</f>
        <v/>
      </c>
      <c r="C6496" s="80"/>
      <c r="D6496" s="283" t="str">
        <f>IF(E6496="","",VLOOKUP(E6496,[1]PROJECTES!$C$14:$G$5000,5,FALSE))</f>
        <v/>
      </c>
      <c r="E6496" s="79"/>
      <c r="F6496" s="110" t="str">
        <f>IF(I6496="","",VLOOKUP(I6496,[1]PROJECTES!$C$14:$G$5000,2,FALSE))</f>
        <v/>
      </c>
      <c r="G6496" s="112" t="str">
        <f>IF(E6496="","",VLOOKUP(E6496,[1]PROJECTES!$C$14:$G$5000,4,FALSE))</f>
        <v/>
      </c>
      <c r="H6496" s="95"/>
      <c r="I6496" s="113" t="str">
        <f>IF(H6496="","",VLOOKUP(H6496,BD!B$2:C$16,2,FALSE))</f>
        <v/>
      </c>
      <c r="J6496" s="114"/>
      <c r="K6496" s="115" t="str">
        <f t="shared" si="318"/>
        <v/>
      </c>
      <c r="L6496" s="116" t="str">
        <f t="shared" ca="1" si="319"/>
        <v>-</v>
      </c>
      <c r="M6496" s="111" t="str">
        <f>IF(E6496="","",VLOOKUP(E6496,[1]PROJECTES!$C$14:$Z$5000,21,FALSE))</f>
        <v/>
      </c>
      <c r="N6496" s="117"/>
      <c r="O6496" s="118" t="s">
        <v>222</v>
      </c>
      <c r="P6496" s="119"/>
      <c r="Q6496" s="84"/>
      <c r="R6496" s="125"/>
      <c r="S6496" s="165"/>
      <c r="T6496" s="167"/>
    </row>
    <row r="6497" spans="1:20" s="121" customFormat="1" ht="20.100000000000001" customHeight="1" x14ac:dyDescent="0.3">
      <c r="A6497" s="80"/>
      <c r="B6497" s="110" t="str">
        <f>IF(E6497="","",VLOOKUP(E6497,[1]PROJECTES!$C$14:$G$5000,2,FALSE))</f>
        <v/>
      </c>
      <c r="C6497" s="80"/>
      <c r="D6497" s="283" t="str">
        <f>IF(E6497="","",VLOOKUP(E6497,[1]PROJECTES!$C$14:$G$5000,5,FALSE))</f>
        <v/>
      </c>
      <c r="E6497" s="79"/>
      <c r="F6497" s="110" t="str">
        <f>IF(I6497="","",VLOOKUP(I6497,[1]PROJECTES!$C$14:$G$5000,2,FALSE))</f>
        <v/>
      </c>
      <c r="G6497" s="112" t="str">
        <f>IF(E6497="","",VLOOKUP(E6497,[1]PROJECTES!$C$14:$G$5000,4,FALSE))</f>
        <v/>
      </c>
      <c r="H6497" s="95"/>
      <c r="I6497" s="113" t="str">
        <f>IF(H6497="","",VLOOKUP(H6497,BD!B$2:C$16,2,FALSE))</f>
        <v/>
      </c>
      <c r="J6497" s="114"/>
      <c r="K6497" s="115" t="str">
        <f t="shared" si="318"/>
        <v/>
      </c>
      <c r="L6497" s="116" t="str">
        <f t="shared" ca="1" si="319"/>
        <v>-</v>
      </c>
      <c r="M6497" s="111" t="str">
        <f>IF(E6497="","",VLOOKUP(E6497,[1]PROJECTES!$C$14:$Z$5000,21,FALSE))</f>
        <v/>
      </c>
      <c r="N6497" s="117"/>
      <c r="O6497" s="118" t="s">
        <v>222</v>
      </c>
      <c r="P6497" s="119"/>
      <c r="Q6497" s="84"/>
      <c r="R6497" s="125"/>
      <c r="S6497" s="165"/>
      <c r="T6497" s="167"/>
    </row>
    <row r="6498" spans="1:20" s="121" customFormat="1" ht="20.100000000000001" customHeight="1" x14ac:dyDescent="0.3">
      <c r="A6498" s="80"/>
      <c r="B6498" s="110" t="str">
        <f>IF(E6498="","",VLOOKUP(E6498,[1]PROJECTES!$C$14:$G$5000,2,FALSE))</f>
        <v/>
      </c>
      <c r="C6498" s="80"/>
      <c r="D6498" s="283" t="str">
        <f>IF(E6498="","",VLOOKUP(E6498,[1]PROJECTES!$C$14:$G$5000,5,FALSE))</f>
        <v/>
      </c>
      <c r="E6498" s="79"/>
      <c r="F6498" s="110" t="str">
        <f>IF(I6498="","",VLOOKUP(I6498,[1]PROJECTES!$C$14:$G$5000,2,FALSE))</f>
        <v/>
      </c>
      <c r="G6498" s="112" t="str">
        <f>IF(E6498="","",VLOOKUP(E6498,[1]PROJECTES!$C$14:$G$5000,4,FALSE))</f>
        <v/>
      </c>
      <c r="H6498" s="95"/>
      <c r="I6498" s="113" t="str">
        <f>IF(H6498="","",VLOOKUP(H6498,BD!B$2:C$16,2,FALSE))</f>
        <v/>
      </c>
      <c r="J6498" s="114"/>
      <c r="K6498" s="115" t="str">
        <f t="shared" si="318"/>
        <v/>
      </c>
      <c r="L6498" s="116" t="str">
        <f t="shared" ca="1" si="319"/>
        <v>-</v>
      </c>
      <c r="M6498" s="111" t="str">
        <f>IF(E6498="","",VLOOKUP(E6498,[1]PROJECTES!$C$14:$Z$5000,21,FALSE))</f>
        <v/>
      </c>
      <c r="N6498" s="117"/>
      <c r="O6498" s="118" t="s">
        <v>222</v>
      </c>
      <c r="P6498" s="119"/>
      <c r="Q6498" s="84"/>
      <c r="R6498" s="125"/>
      <c r="S6498" s="165"/>
      <c r="T6498" s="167"/>
    </row>
    <row r="6499" spans="1:20" s="121" customFormat="1" ht="20.100000000000001" customHeight="1" x14ac:dyDescent="0.3">
      <c r="A6499" s="80"/>
      <c r="B6499" s="110" t="str">
        <f>IF(E6499="","",VLOOKUP(E6499,[1]PROJECTES!$C$14:$G$5000,2,FALSE))</f>
        <v/>
      </c>
      <c r="C6499" s="80"/>
      <c r="D6499" s="283" t="str">
        <f>IF(E6499="","",VLOOKUP(E6499,[1]PROJECTES!$C$14:$G$5000,5,FALSE))</f>
        <v/>
      </c>
      <c r="E6499" s="79"/>
      <c r="F6499" s="110" t="str">
        <f>IF(I6499="","",VLOOKUP(I6499,[1]PROJECTES!$C$14:$G$5000,2,FALSE))</f>
        <v/>
      </c>
      <c r="G6499" s="112" t="str">
        <f>IF(E6499="","",VLOOKUP(E6499,[1]PROJECTES!$C$14:$G$5000,4,FALSE))</f>
        <v/>
      </c>
      <c r="H6499" s="95"/>
      <c r="I6499" s="113" t="str">
        <f>IF(H6499="","",VLOOKUP(H6499,BD!B$2:C$16,2,FALSE))</f>
        <v/>
      </c>
      <c r="J6499" s="114"/>
      <c r="K6499" s="115" t="str">
        <f t="shared" si="318"/>
        <v/>
      </c>
      <c r="L6499" s="116" t="str">
        <f t="shared" ca="1" si="319"/>
        <v>-</v>
      </c>
      <c r="M6499" s="111" t="str">
        <f>IF(E6499="","",VLOOKUP(E6499,[1]PROJECTES!$C$14:$Z$5000,21,FALSE))</f>
        <v/>
      </c>
      <c r="N6499" s="117"/>
      <c r="O6499" s="118" t="s">
        <v>222</v>
      </c>
      <c r="P6499" s="119"/>
      <c r="Q6499" s="84"/>
      <c r="R6499" s="125"/>
      <c r="S6499" s="165"/>
      <c r="T6499" s="167"/>
    </row>
    <row r="6500" spans="1:20" s="121" customFormat="1" ht="20.100000000000001" customHeight="1" x14ac:dyDescent="0.3">
      <c r="A6500" s="80"/>
      <c r="B6500" s="110" t="str">
        <f>IF(E6500="","",VLOOKUP(E6500,[1]PROJECTES!$C$14:$G$5000,2,FALSE))</f>
        <v/>
      </c>
      <c r="C6500" s="80"/>
      <c r="D6500" s="283" t="str">
        <f>IF(E6500="","",VLOOKUP(E6500,[1]PROJECTES!$C$14:$G$5000,5,FALSE))</f>
        <v/>
      </c>
      <c r="E6500" s="79"/>
      <c r="F6500" s="110" t="str">
        <f>IF(I6500="","",VLOOKUP(I6500,[1]PROJECTES!$C$14:$G$5000,2,FALSE))</f>
        <v/>
      </c>
      <c r="G6500" s="112" t="str">
        <f>IF(E6500="","",VLOOKUP(E6500,[1]PROJECTES!$C$14:$G$5000,4,FALSE))</f>
        <v/>
      </c>
      <c r="H6500" s="95"/>
      <c r="I6500" s="113" t="str">
        <f>IF(H6500="","",VLOOKUP(H6500,BD!B$2:C$16,2,FALSE))</f>
        <v/>
      </c>
      <c r="J6500" s="114"/>
      <c r="K6500" s="115" t="str">
        <f t="shared" si="318"/>
        <v/>
      </c>
      <c r="L6500" s="116" t="str">
        <f t="shared" ca="1" si="319"/>
        <v>-</v>
      </c>
      <c r="M6500" s="111" t="str">
        <f>IF(E6500="","",VLOOKUP(E6500,[1]PROJECTES!$C$14:$Z$5000,21,FALSE))</f>
        <v/>
      </c>
      <c r="N6500" s="117"/>
      <c r="O6500" s="118" t="s">
        <v>222</v>
      </c>
      <c r="P6500" s="119"/>
      <c r="Q6500" s="84"/>
      <c r="R6500" s="125"/>
      <c r="S6500" s="165"/>
      <c r="T6500" s="167"/>
    </row>
    <row r="6501" spans="1:20" s="121" customFormat="1" ht="20.100000000000001" customHeight="1" x14ac:dyDescent="0.3">
      <c r="A6501" s="80"/>
      <c r="B6501" s="110" t="str">
        <f>IF(E6501="","",VLOOKUP(E6501,[1]PROJECTES!$C$14:$G$5000,2,FALSE))</f>
        <v/>
      </c>
      <c r="C6501" s="80"/>
      <c r="D6501" s="283" t="str">
        <f>IF(E6501="","",VLOOKUP(E6501,[1]PROJECTES!$C$14:$G$5000,5,FALSE))</f>
        <v/>
      </c>
      <c r="E6501" s="79"/>
      <c r="F6501" s="110" t="str">
        <f>IF(I6501="","",VLOOKUP(I6501,[1]PROJECTES!$C$14:$G$5000,2,FALSE))</f>
        <v/>
      </c>
      <c r="G6501" s="112" t="str">
        <f>IF(E6501="","",VLOOKUP(E6501,[1]PROJECTES!$C$14:$G$5000,4,FALSE))</f>
        <v/>
      </c>
      <c r="H6501" s="95"/>
      <c r="I6501" s="113" t="str">
        <f>IF(H6501="","",VLOOKUP(H6501,BD!B$2:C$16,2,FALSE))</f>
        <v/>
      </c>
      <c r="J6501" s="114"/>
      <c r="K6501" s="115" t="str">
        <f t="shared" si="318"/>
        <v/>
      </c>
      <c r="L6501" s="116" t="str">
        <f t="shared" ca="1" si="319"/>
        <v>-</v>
      </c>
      <c r="M6501" s="111" t="str">
        <f>IF(E6501="","",VLOOKUP(E6501,[1]PROJECTES!$C$14:$Z$5000,21,FALSE))</f>
        <v/>
      </c>
      <c r="N6501" s="117"/>
      <c r="O6501" s="118" t="s">
        <v>222</v>
      </c>
      <c r="P6501" s="119"/>
      <c r="Q6501" s="84"/>
      <c r="R6501" s="125"/>
      <c r="S6501" s="165"/>
      <c r="T6501" s="167"/>
    </row>
    <row r="6502" spans="1:20" s="121" customFormat="1" ht="20.100000000000001" customHeight="1" x14ac:dyDescent="0.3">
      <c r="A6502" s="80"/>
      <c r="B6502" s="110" t="str">
        <f>IF(E6502="","",VLOOKUP(E6502,[1]PROJECTES!$C$14:$G$5000,2,FALSE))</f>
        <v/>
      </c>
      <c r="C6502" s="80"/>
      <c r="D6502" s="283" t="str">
        <f>IF(E6502="","",VLOOKUP(E6502,[1]PROJECTES!$C$14:$G$5000,5,FALSE))</f>
        <v/>
      </c>
      <c r="E6502" s="79"/>
      <c r="F6502" s="110" t="str">
        <f>IF(I6502="","",VLOOKUP(I6502,[1]PROJECTES!$C$14:$G$5000,2,FALSE))</f>
        <v/>
      </c>
      <c r="G6502" s="112" t="str">
        <f>IF(E6502="","",VLOOKUP(E6502,[1]PROJECTES!$C$14:$G$5000,4,FALSE))</f>
        <v/>
      </c>
      <c r="H6502" s="95"/>
      <c r="I6502" s="113" t="str">
        <f>IF(H6502="","",VLOOKUP(H6502,BD!B$2:C$16,2,FALSE))</f>
        <v/>
      </c>
      <c r="J6502" s="114"/>
      <c r="K6502" s="115" t="str">
        <f t="shared" si="318"/>
        <v/>
      </c>
      <c r="L6502" s="116" t="str">
        <f t="shared" ca="1" si="319"/>
        <v>-</v>
      </c>
      <c r="M6502" s="111" t="str">
        <f>IF(E6502="","",VLOOKUP(E6502,[1]PROJECTES!$C$14:$Z$5000,21,FALSE))</f>
        <v/>
      </c>
      <c r="N6502" s="117"/>
      <c r="O6502" s="118" t="s">
        <v>222</v>
      </c>
      <c r="P6502" s="119"/>
      <c r="Q6502" s="84"/>
      <c r="R6502" s="125"/>
      <c r="S6502" s="165"/>
      <c r="T6502" s="167"/>
    </row>
    <row r="6503" spans="1:20" s="121" customFormat="1" ht="20.100000000000001" customHeight="1" x14ac:dyDescent="0.3">
      <c r="A6503" s="80"/>
      <c r="B6503" s="110" t="str">
        <f>IF(E6503="","",VLOOKUP(E6503,[1]PROJECTES!$C$14:$G$5000,2,FALSE))</f>
        <v/>
      </c>
      <c r="C6503" s="80"/>
      <c r="D6503" s="283" t="str">
        <f>IF(E6503="","",VLOOKUP(E6503,[1]PROJECTES!$C$14:$G$5000,5,FALSE))</f>
        <v/>
      </c>
      <c r="E6503" s="79"/>
      <c r="F6503" s="110" t="str">
        <f>IF(I6503="","",VLOOKUP(I6503,[1]PROJECTES!$C$14:$G$5000,2,FALSE))</f>
        <v/>
      </c>
      <c r="G6503" s="112" t="str">
        <f>IF(E6503="","",VLOOKUP(E6503,[1]PROJECTES!$C$14:$G$5000,4,FALSE))</f>
        <v/>
      </c>
      <c r="H6503" s="95"/>
      <c r="I6503" s="113" t="str">
        <f>IF(H6503="","",VLOOKUP(H6503,BD!B$2:C$16,2,FALSE))</f>
        <v/>
      </c>
      <c r="J6503" s="114"/>
      <c r="K6503" s="115" t="str">
        <f t="shared" si="318"/>
        <v/>
      </c>
      <c r="L6503" s="116" t="str">
        <f t="shared" ca="1" si="319"/>
        <v>-</v>
      </c>
      <c r="M6503" s="111" t="str">
        <f>IF(E6503="","",VLOOKUP(E6503,[1]PROJECTES!$C$14:$Z$5000,21,FALSE))</f>
        <v/>
      </c>
      <c r="N6503" s="117"/>
      <c r="O6503" s="118" t="s">
        <v>222</v>
      </c>
      <c r="P6503" s="119"/>
      <c r="Q6503" s="84"/>
      <c r="R6503" s="125"/>
      <c r="S6503" s="165"/>
      <c r="T6503" s="167"/>
    </row>
    <row r="6504" spans="1:20" s="121" customFormat="1" ht="20.100000000000001" customHeight="1" x14ac:dyDescent="0.3">
      <c r="A6504" s="80"/>
      <c r="B6504" s="110" t="str">
        <f>IF(E6504="","",VLOOKUP(E6504,[1]PROJECTES!$C$14:$G$5000,2,FALSE))</f>
        <v/>
      </c>
      <c r="C6504" s="80"/>
      <c r="D6504" s="283" t="str">
        <f>IF(E6504="","",VLOOKUP(E6504,[1]PROJECTES!$C$14:$G$5000,5,FALSE))</f>
        <v/>
      </c>
      <c r="E6504" s="79"/>
      <c r="F6504" s="110" t="str">
        <f>IF(I6504="","",VLOOKUP(I6504,[1]PROJECTES!$C$14:$G$5000,2,FALSE))</f>
        <v/>
      </c>
      <c r="G6504" s="112" t="str">
        <f>IF(E6504="","",VLOOKUP(E6504,[1]PROJECTES!$C$14:$G$5000,4,FALSE))</f>
        <v/>
      </c>
      <c r="H6504" s="95"/>
      <c r="I6504" s="113" t="str">
        <f>IF(H6504="","",VLOOKUP(H6504,BD!B$2:C$16,2,FALSE))</f>
        <v/>
      </c>
      <c r="J6504" s="114"/>
      <c r="K6504" s="115" t="str">
        <f t="shared" si="318"/>
        <v/>
      </c>
      <c r="L6504" s="116" t="str">
        <f t="shared" ca="1" si="319"/>
        <v>-</v>
      </c>
      <c r="M6504" s="111" t="str">
        <f>IF(E6504="","",VLOOKUP(E6504,[1]PROJECTES!$C$14:$Z$5000,21,FALSE))</f>
        <v/>
      </c>
      <c r="N6504" s="117"/>
      <c r="O6504" s="118" t="s">
        <v>222</v>
      </c>
      <c r="P6504" s="119"/>
      <c r="Q6504" s="84"/>
      <c r="R6504" s="125"/>
      <c r="S6504" s="165"/>
      <c r="T6504" s="167"/>
    </row>
    <row r="6505" spans="1:20" s="121" customFormat="1" ht="20.100000000000001" customHeight="1" x14ac:dyDescent="0.3">
      <c r="A6505" s="80"/>
      <c r="B6505" s="110" t="str">
        <f>IF(E6505="","",VLOOKUP(E6505,[1]PROJECTES!$C$14:$G$5000,2,FALSE))</f>
        <v/>
      </c>
      <c r="C6505" s="80"/>
      <c r="D6505" s="283" t="str">
        <f>IF(E6505="","",VLOOKUP(E6505,[1]PROJECTES!$C$14:$G$5000,5,FALSE))</f>
        <v/>
      </c>
      <c r="E6505" s="79"/>
      <c r="F6505" s="110" t="str">
        <f>IF(I6505="","",VLOOKUP(I6505,[1]PROJECTES!$C$14:$G$5000,2,FALSE))</f>
        <v/>
      </c>
      <c r="G6505" s="112" t="str">
        <f>IF(E6505="","",VLOOKUP(E6505,[1]PROJECTES!$C$14:$G$5000,4,FALSE))</f>
        <v/>
      </c>
      <c r="H6505" s="95"/>
      <c r="I6505" s="113" t="str">
        <f>IF(H6505="","",VLOOKUP(H6505,BD!B$2:C$16,2,FALSE))</f>
        <v/>
      </c>
      <c r="J6505" s="114"/>
      <c r="K6505" s="115" t="str">
        <f t="shared" si="318"/>
        <v/>
      </c>
      <c r="L6505" s="116" t="str">
        <f t="shared" ca="1" si="319"/>
        <v>-</v>
      </c>
      <c r="M6505" s="111" t="str">
        <f>IF(E6505="","",VLOOKUP(E6505,[1]PROJECTES!$C$14:$Z$5000,21,FALSE))</f>
        <v/>
      </c>
      <c r="N6505" s="117"/>
      <c r="O6505" s="118" t="s">
        <v>222</v>
      </c>
      <c r="P6505" s="119"/>
      <c r="Q6505" s="84"/>
      <c r="R6505" s="125"/>
      <c r="S6505" s="165"/>
      <c r="T6505" s="167"/>
    </row>
    <row r="6506" spans="1:20" s="121" customFormat="1" ht="20.100000000000001" customHeight="1" x14ac:dyDescent="0.3">
      <c r="A6506" s="80"/>
      <c r="B6506" s="110" t="str">
        <f>IF(E6506="","",VLOOKUP(E6506,[1]PROJECTES!$C$14:$G$5000,2,FALSE))</f>
        <v/>
      </c>
      <c r="C6506" s="80"/>
      <c r="D6506" s="283" t="str">
        <f>IF(E6506="","",VLOOKUP(E6506,[1]PROJECTES!$C$14:$G$5000,5,FALSE))</f>
        <v/>
      </c>
      <c r="E6506" s="79"/>
      <c r="F6506" s="110" t="str">
        <f>IF(I6506="","",VLOOKUP(I6506,[1]PROJECTES!$C$14:$G$5000,2,FALSE))</f>
        <v/>
      </c>
      <c r="G6506" s="112" t="str">
        <f>IF(E6506="","",VLOOKUP(E6506,[1]PROJECTES!$C$14:$G$5000,4,FALSE))</f>
        <v/>
      </c>
      <c r="H6506" s="95"/>
      <c r="I6506" s="113" t="str">
        <f>IF(H6506="","",VLOOKUP(H6506,BD!B$2:C$16,2,FALSE))</f>
        <v/>
      </c>
      <c r="J6506" s="114"/>
      <c r="K6506" s="115" t="str">
        <f t="shared" si="318"/>
        <v/>
      </c>
      <c r="L6506" s="116" t="str">
        <f t="shared" ca="1" si="319"/>
        <v>-</v>
      </c>
      <c r="M6506" s="111" t="str">
        <f>IF(E6506="","",VLOOKUP(E6506,[1]PROJECTES!$C$14:$Z$5000,21,FALSE))</f>
        <v/>
      </c>
      <c r="N6506" s="117"/>
      <c r="O6506" s="118" t="s">
        <v>222</v>
      </c>
      <c r="P6506" s="119"/>
      <c r="Q6506" s="84"/>
      <c r="R6506" s="125"/>
      <c r="S6506" s="165"/>
      <c r="T6506" s="167"/>
    </row>
    <row r="6507" spans="1:20" s="121" customFormat="1" ht="20.100000000000001" customHeight="1" x14ac:dyDescent="0.3">
      <c r="A6507" s="80"/>
      <c r="B6507" s="110" t="str">
        <f>IF(E6507="","",VLOOKUP(E6507,[1]PROJECTES!$C$14:$G$5000,2,FALSE))</f>
        <v/>
      </c>
      <c r="C6507" s="80"/>
      <c r="D6507" s="283" t="str">
        <f>IF(E6507="","",VLOOKUP(E6507,[1]PROJECTES!$C$14:$G$5000,5,FALSE))</f>
        <v/>
      </c>
      <c r="E6507" s="79"/>
      <c r="F6507" s="110" t="str">
        <f>IF(I6507="","",VLOOKUP(I6507,[1]PROJECTES!$C$14:$G$5000,2,FALSE))</f>
        <v/>
      </c>
      <c r="G6507" s="112" t="str">
        <f>IF(E6507="","",VLOOKUP(E6507,[1]PROJECTES!$C$14:$G$5000,4,FALSE))</f>
        <v/>
      </c>
      <c r="H6507" s="95"/>
      <c r="I6507" s="113" t="str">
        <f>IF(H6507="","",VLOOKUP(H6507,BD!B$2:C$16,2,FALSE))</f>
        <v/>
      </c>
      <c r="J6507" s="114"/>
      <c r="K6507" s="115" t="str">
        <f t="shared" si="318"/>
        <v/>
      </c>
      <c r="L6507" s="116" t="str">
        <f t="shared" ca="1" si="319"/>
        <v>-</v>
      </c>
      <c r="M6507" s="111" t="str">
        <f>IF(E6507="","",VLOOKUP(E6507,[1]PROJECTES!$C$14:$Z$5000,21,FALSE))</f>
        <v/>
      </c>
      <c r="N6507" s="117"/>
      <c r="O6507" s="118" t="s">
        <v>222</v>
      </c>
      <c r="P6507" s="119"/>
      <c r="Q6507" s="84"/>
      <c r="R6507" s="125"/>
      <c r="S6507" s="165"/>
      <c r="T6507" s="167"/>
    </row>
    <row r="6508" spans="1:20" s="121" customFormat="1" ht="20.100000000000001" customHeight="1" x14ac:dyDescent="0.3">
      <c r="A6508" s="80"/>
      <c r="B6508" s="110" t="str">
        <f>IF(E6508="","",VLOOKUP(E6508,[1]PROJECTES!$C$14:$G$5000,2,FALSE))</f>
        <v/>
      </c>
      <c r="C6508" s="80"/>
      <c r="D6508" s="283" t="str">
        <f>IF(E6508="","",VLOOKUP(E6508,[1]PROJECTES!$C$14:$G$5000,5,FALSE))</f>
        <v/>
      </c>
      <c r="E6508" s="79"/>
      <c r="F6508" s="110" t="str">
        <f>IF(I6508="","",VLOOKUP(I6508,[1]PROJECTES!$C$14:$G$5000,2,FALSE))</f>
        <v/>
      </c>
      <c r="G6508" s="112" t="str">
        <f>IF(E6508="","",VLOOKUP(E6508,[1]PROJECTES!$C$14:$G$5000,4,FALSE))</f>
        <v/>
      </c>
      <c r="H6508" s="95"/>
      <c r="I6508" s="113" t="str">
        <f>IF(H6508="","",VLOOKUP(H6508,BD!B$2:C$16,2,FALSE))</f>
        <v/>
      </c>
      <c r="J6508" s="114"/>
      <c r="K6508" s="115" t="str">
        <f t="shared" si="318"/>
        <v/>
      </c>
      <c r="L6508" s="116" t="str">
        <f t="shared" ca="1" si="319"/>
        <v>-</v>
      </c>
      <c r="M6508" s="111" t="str">
        <f>IF(E6508="","",VLOOKUP(E6508,[1]PROJECTES!$C$14:$Z$5000,21,FALSE))</f>
        <v/>
      </c>
      <c r="N6508" s="117"/>
      <c r="O6508" s="118" t="s">
        <v>222</v>
      </c>
      <c r="P6508" s="119"/>
      <c r="Q6508" s="84"/>
      <c r="R6508" s="125"/>
      <c r="S6508" s="165"/>
      <c r="T6508" s="167"/>
    </row>
    <row r="6509" spans="1:20" s="121" customFormat="1" ht="20.100000000000001" customHeight="1" x14ac:dyDescent="0.3">
      <c r="A6509" s="80"/>
      <c r="B6509" s="110" t="str">
        <f>IF(E6509="","",VLOOKUP(E6509,[1]PROJECTES!$C$14:$G$5000,2,FALSE))</f>
        <v/>
      </c>
      <c r="C6509" s="80"/>
      <c r="D6509" s="283" t="str">
        <f>IF(E6509="","",VLOOKUP(E6509,[1]PROJECTES!$C$14:$G$5000,5,FALSE))</f>
        <v/>
      </c>
      <c r="E6509" s="79"/>
      <c r="F6509" s="110" t="str">
        <f>IF(I6509="","",VLOOKUP(I6509,[1]PROJECTES!$C$14:$G$5000,2,FALSE))</f>
        <v/>
      </c>
      <c r="G6509" s="112" t="str">
        <f>IF(E6509="","",VLOOKUP(E6509,[1]PROJECTES!$C$14:$G$5000,4,FALSE))</f>
        <v/>
      </c>
      <c r="H6509" s="95"/>
      <c r="I6509" s="113" t="str">
        <f>IF(H6509="","",VLOOKUP(H6509,BD!B$2:C$16,2,FALSE))</f>
        <v/>
      </c>
      <c r="J6509" s="114"/>
      <c r="K6509" s="115" t="str">
        <f t="shared" si="318"/>
        <v/>
      </c>
      <c r="L6509" s="116" t="str">
        <f t="shared" ca="1" si="319"/>
        <v>-</v>
      </c>
      <c r="M6509" s="111" t="str">
        <f>IF(E6509="","",VLOOKUP(E6509,[1]PROJECTES!$C$14:$Z$5000,21,FALSE))</f>
        <v/>
      </c>
      <c r="N6509" s="117"/>
      <c r="O6509" s="118" t="s">
        <v>222</v>
      </c>
      <c r="P6509" s="119"/>
      <c r="Q6509" s="84"/>
      <c r="R6509" s="125"/>
      <c r="S6509" s="165"/>
      <c r="T6509" s="167"/>
    </row>
    <row r="6510" spans="1:20" s="121" customFormat="1" ht="20.100000000000001" customHeight="1" x14ac:dyDescent="0.3">
      <c r="A6510" s="80"/>
      <c r="B6510" s="110" t="str">
        <f>IF(E6510="","",VLOOKUP(E6510,[1]PROJECTES!$C$14:$G$5000,2,FALSE))</f>
        <v/>
      </c>
      <c r="C6510" s="80"/>
      <c r="D6510" s="283" t="str">
        <f>IF(E6510="","",VLOOKUP(E6510,[1]PROJECTES!$C$14:$G$5000,5,FALSE))</f>
        <v/>
      </c>
      <c r="E6510" s="79"/>
      <c r="F6510" s="110" t="str">
        <f>IF(I6510="","",VLOOKUP(I6510,[1]PROJECTES!$C$14:$G$5000,2,FALSE))</f>
        <v/>
      </c>
      <c r="G6510" s="112" t="str">
        <f>IF(E6510="","",VLOOKUP(E6510,[1]PROJECTES!$C$14:$G$5000,4,FALSE))</f>
        <v/>
      </c>
      <c r="H6510" s="95"/>
      <c r="I6510" s="113" t="str">
        <f>IF(H6510="","",VLOOKUP(H6510,BD!B$2:C$16,2,FALSE))</f>
        <v/>
      </c>
      <c r="J6510" s="114"/>
      <c r="K6510" s="115" t="str">
        <f t="shared" si="318"/>
        <v/>
      </c>
      <c r="L6510" s="116" t="str">
        <f t="shared" ca="1" si="319"/>
        <v>-</v>
      </c>
      <c r="M6510" s="111" t="str">
        <f>IF(E6510="","",VLOOKUP(E6510,[1]PROJECTES!$C$14:$Z$5000,21,FALSE))</f>
        <v/>
      </c>
      <c r="N6510" s="117"/>
      <c r="O6510" s="118" t="s">
        <v>222</v>
      </c>
      <c r="P6510" s="119"/>
      <c r="Q6510" s="84"/>
      <c r="R6510" s="125"/>
      <c r="S6510" s="165"/>
      <c r="T6510" s="167"/>
    </row>
    <row r="6511" spans="1:20" s="121" customFormat="1" ht="20.100000000000001" customHeight="1" x14ac:dyDescent="0.3">
      <c r="A6511" s="80"/>
      <c r="B6511" s="110" t="str">
        <f>IF(E6511="","",VLOOKUP(E6511,[1]PROJECTES!$C$14:$G$5000,2,FALSE))</f>
        <v/>
      </c>
      <c r="C6511" s="80"/>
      <c r="D6511" s="283" t="str">
        <f>IF(E6511="","",VLOOKUP(E6511,[1]PROJECTES!$C$14:$G$5000,5,FALSE))</f>
        <v/>
      </c>
      <c r="E6511" s="79"/>
      <c r="F6511" s="110" t="str">
        <f>IF(I6511="","",VLOOKUP(I6511,[1]PROJECTES!$C$14:$G$5000,2,FALSE))</f>
        <v/>
      </c>
      <c r="G6511" s="112" t="str">
        <f>IF(E6511="","",VLOOKUP(E6511,[1]PROJECTES!$C$14:$G$5000,4,FALSE))</f>
        <v/>
      </c>
      <c r="H6511" s="95"/>
      <c r="I6511" s="113" t="str">
        <f>IF(H6511="","",VLOOKUP(H6511,BD!B$2:C$16,2,FALSE))</f>
        <v/>
      </c>
      <c r="J6511" s="114"/>
      <c r="K6511" s="115" t="str">
        <f t="shared" si="318"/>
        <v/>
      </c>
      <c r="L6511" s="116" t="str">
        <f t="shared" ca="1" si="319"/>
        <v>-</v>
      </c>
      <c r="M6511" s="111" t="str">
        <f>IF(E6511="","",VLOOKUP(E6511,[1]PROJECTES!$C$14:$Z$5000,21,FALSE))</f>
        <v/>
      </c>
      <c r="N6511" s="117"/>
      <c r="O6511" s="118" t="s">
        <v>222</v>
      </c>
      <c r="P6511" s="119"/>
      <c r="Q6511" s="84"/>
      <c r="R6511" s="125"/>
      <c r="S6511" s="165"/>
      <c r="T6511" s="167"/>
    </row>
    <row r="6512" spans="1:20" s="121" customFormat="1" ht="20.100000000000001" customHeight="1" x14ac:dyDescent="0.3">
      <c r="A6512" s="80"/>
      <c r="B6512" s="110" t="str">
        <f>IF(E6512="","",VLOOKUP(E6512,[1]PROJECTES!$C$14:$G$5000,2,FALSE))</f>
        <v/>
      </c>
      <c r="C6512" s="80"/>
      <c r="D6512" s="283" t="str">
        <f>IF(E6512="","",VLOOKUP(E6512,[1]PROJECTES!$C$14:$G$5000,5,FALSE))</f>
        <v/>
      </c>
      <c r="E6512" s="79"/>
      <c r="F6512" s="110" t="str">
        <f>IF(I6512="","",VLOOKUP(I6512,[1]PROJECTES!$C$14:$G$5000,2,FALSE))</f>
        <v/>
      </c>
      <c r="G6512" s="112" t="str">
        <f>IF(E6512="","",VLOOKUP(E6512,[1]PROJECTES!$C$14:$G$5000,4,FALSE))</f>
        <v/>
      </c>
      <c r="H6512" s="95"/>
      <c r="I6512" s="113" t="str">
        <f>IF(H6512="","",VLOOKUP(H6512,BD!B$2:C$16,2,FALSE))</f>
        <v/>
      </c>
      <c r="J6512" s="114"/>
      <c r="K6512" s="115" t="str">
        <f t="shared" si="318"/>
        <v/>
      </c>
      <c r="L6512" s="116" t="str">
        <f t="shared" ca="1" si="319"/>
        <v>-</v>
      </c>
      <c r="M6512" s="111" t="str">
        <f>IF(E6512="","",VLOOKUP(E6512,[1]PROJECTES!$C$14:$Z$5000,21,FALSE))</f>
        <v/>
      </c>
      <c r="N6512" s="117"/>
      <c r="O6512" s="118" t="s">
        <v>222</v>
      </c>
      <c r="P6512" s="119"/>
      <c r="Q6512" s="84"/>
      <c r="R6512" s="125"/>
      <c r="S6512" s="165"/>
      <c r="T6512" s="167"/>
    </row>
    <row r="6513" spans="1:20" s="121" customFormat="1" ht="20.100000000000001" customHeight="1" x14ac:dyDescent="0.3">
      <c r="A6513" s="80"/>
      <c r="B6513" s="110" t="str">
        <f>IF(E6513="","",VLOOKUP(E6513,[1]PROJECTES!$C$14:$G$5000,2,FALSE))</f>
        <v/>
      </c>
      <c r="C6513" s="80"/>
      <c r="D6513" s="283" t="str">
        <f>IF(E6513="","",VLOOKUP(E6513,[1]PROJECTES!$C$14:$G$5000,5,FALSE))</f>
        <v/>
      </c>
      <c r="E6513" s="79"/>
      <c r="F6513" s="110" t="str">
        <f>IF(I6513="","",VLOOKUP(I6513,[1]PROJECTES!$C$14:$G$5000,2,FALSE))</f>
        <v/>
      </c>
      <c r="G6513" s="112" t="str">
        <f>IF(E6513="","",VLOOKUP(E6513,[1]PROJECTES!$C$14:$G$5000,4,FALSE))</f>
        <v/>
      </c>
      <c r="H6513" s="95"/>
      <c r="I6513" s="113" t="str">
        <f>IF(H6513="","",VLOOKUP(H6513,BD!B$2:C$16,2,FALSE))</f>
        <v/>
      </c>
      <c r="J6513" s="114"/>
      <c r="K6513" s="115" t="str">
        <f t="shared" si="318"/>
        <v/>
      </c>
      <c r="L6513" s="116" t="str">
        <f t="shared" ca="1" si="319"/>
        <v>-</v>
      </c>
      <c r="M6513" s="111" t="str">
        <f>IF(E6513="","",VLOOKUP(E6513,[1]PROJECTES!$C$14:$Z$5000,21,FALSE))</f>
        <v/>
      </c>
      <c r="N6513" s="117"/>
      <c r="O6513" s="118" t="s">
        <v>222</v>
      </c>
      <c r="P6513" s="119"/>
      <c r="Q6513" s="84"/>
      <c r="R6513" s="125"/>
      <c r="S6513" s="165"/>
      <c r="T6513" s="167"/>
    </row>
    <row r="6514" spans="1:20" s="121" customFormat="1" ht="20.100000000000001" customHeight="1" x14ac:dyDescent="0.3">
      <c r="A6514" s="80"/>
      <c r="B6514" s="110" t="str">
        <f>IF(E6514="","",VLOOKUP(E6514,[1]PROJECTES!$C$14:$G$5000,2,FALSE))</f>
        <v/>
      </c>
      <c r="C6514" s="80"/>
      <c r="D6514" s="283" t="str">
        <f>IF(E6514="","",VLOOKUP(E6514,[1]PROJECTES!$C$14:$G$5000,5,FALSE))</f>
        <v/>
      </c>
      <c r="E6514" s="79"/>
      <c r="F6514" s="110" t="str">
        <f>IF(I6514="","",VLOOKUP(I6514,[1]PROJECTES!$C$14:$G$5000,2,FALSE))</f>
        <v/>
      </c>
      <c r="G6514" s="112" t="str">
        <f>IF(E6514="","",VLOOKUP(E6514,[1]PROJECTES!$C$14:$G$5000,4,FALSE))</f>
        <v/>
      </c>
      <c r="H6514" s="95"/>
      <c r="I6514" s="113" t="str">
        <f>IF(H6514="","",VLOOKUP(H6514,BD!B$2:C$16,2,FALSE))</f>
        <v/>
      </c>
      <c r="J6514" s="114"/>
      <c r="K6514" s="115" t="str">
        <f t="shared" si="318"/>
        <v/>
      </c>
      <c r="L6514" s="116" t="str">
        <f t="shared" ca="1" si="319"/>
        <v>-</v>
      </c>
      <c r="M6514" s="111" t="str">
        <f>IF(E6514="","",VLOOKUP(E6514,[1]PROJECTES!$C$14:$Z$5000,21,FALSE))</f>
        <v/>
      </c>
      <c r="N6514" s="117"/>
      <c r="O6514" s="118" t="s">
        <v>222</v>
      </c>
      <c r="P6514" s="119"/>
      <c r="Q6514" s="84"/>
      <c r="R6514" s="125"/>
      <c r="S6514" s="165"/>
      <c r="T6514" s="167"/>
    </row>
    <row r="6515" spans="1:20" s="121" customFormat="1" ht="20.100000000000001" customHeight="1" x14ac:dyDescent="0.3">
      <c r="A6515" s="80"/>
      <c r="B6515" s="110" t="str">
        <f>IF(E6515="","",VLOOKUP(E6515,[1]PROJECTES!$C$14:$G$5000,2,FALSE))</f>
        <v/>
      </c>
      <c r="C6515" s="80"/>
      <c r="D6515" s="283" t="str">
        <f>IF(E6515="","",VLOOKUP(E6515,[1]PROJECTES!$C$14:$G$5000,5,FALSE))</f>
        <v/>
      </c>
      <c r="E6515" s="79"/>
      <c r="F6515" s="110" t="str">
        <f>IF(I6515="","",VLOOKUP(I6515,[1]PROJECTES!$C$14:$G$5000,2,FALSE))</f>
        <v/>
      </c>
      <c r="G6515" s="112" t="str">
        <f>IF(E6515="","",VLOOKUP(E6515,[1]PROJECTES!$C$14:$G$5000,4,FALSE))</f>
        <v/>
      </c>
      <c r="H6515" s="95"/>
      <c r="I6515" s="113" t="str">
        <f>IF(H6515="","",VLOOKUP(H6515,BD!B$2:C$16,2,FALSE))</f>
        <v/>
      </c>
      <c r="J6515" s="114"/>
      <c r="K6515" s="115" t="str">
        <f t="shared" si="318"/>
        <v/>
      </c>
      <c r="L6515" s="116" t="str">
        <f t="shared" ca="1" si="319"/>
        <v>-</v>
      </c>
      <c r="M6515" s="111" t="str">
        <f>IF(E6515="","",VLOOKUP(E6515,[1]PROJECTES!$C$14:$Z$5000,21,FALSE))</f>
        <v/>
      </c>
      <c r="N6515" s="117"/>
      <c r="O6515" s="118" t="s">
        <v>222</v>
      </c>
      <c r="P6515" s="119"/>
      <c r="Q6515" s="84"/>
      <c r="R6515" s="125"/>
      <c r="S6515" s="165"/>
      <c r="T6515" s="167"/>
    </row>
    <row r="6516" spans="1:20" s="121" customFormat="1" ht="20.100000000000001" customHeight="1" x14ac:dyDescent="0.3">
      <c r="A6516" s="80"/>
      <c r="B6516" s="110" t="str">
        <f>IF(E6516="","",VLOOKUP(E6516,[1]PROJECTES!$C$14:$G$5000,2,FALSE))</f>
        <v/>
      </c>
      <c r="C6516" s="80"/>
      <c r="D6516" s="283" t="str">
        <f>IF(E6516="","",VLOOKUP(E6516,[1]PROJECTES!$C$14:$G$5000,5,FALSE))</f>
        <v/>
      </c>
      <c r="E6516" s="79"/>
      <c r="F6516" s="110" t="str">
        <f>IF(I6516="","",VLOOKUP(I6516,[1]PROJECTES!$C$14:$G$5000,2,FALSE))</f>
        <v/>
      </c>
      <c r="G6516" s="112" t="str">
        <f>IF(E6516="","",VLOOKUP(E6516,[1]PROJECTES!$C$14:$G$5000,4,FALSE))</f>
        <v/>
      </c>
      <c r="H6516" s="95"/>
      <c r="I6516" s="113" t="str">
        <f>IF(H6516="","",VLOOKUP(H6516,BD!B$2:C$16,2,FALSE))</f>
        <v/>
      </c>
      <c r="J6516" s="114"/>
      <c r="K6516" s="115" t="str">
        <f t="shared" si="318"/>
        <v/>
      </c>
      <c r="L6516" s="116" t="str">
        <f t="shared" ca="1" si="319"/>
        <v>-</v>
      </c>
      <c r="M6516" s="111" t="str">
        <f>IF(E6516="","",VLOOKUP(E6516,[1]PROJECTES!$C$14:$Z$5000,21,FALSE))</f>
        <v/>
      </c>
      <c r="N6516" s="117"/>
      <c r="O6516" s="118" t="s">
        <v>222</v>
      </c>
      <c r="P6516" s="119"/>
      <c r="Q6516" s="84"/>
      <c r="R6516" s="125"/>
      <c r="S6516" s="165"/>
      <c r="T6516" s="167"/>
    </row>
    <row r="6517" spans="1:20" s="121" customFormat="1" ht="20.100000000000001" customHeight="1" x14ac:dyDescent="0.3">
      <c r="A6517" s="80"/>
      <c r="B6517" s="110" t="str">
        <f>IF(E6517="","",VLOOKUP(E6517,[1]PROJECTES!$C$14:$G$5000,2,FALSE))</f>
        <v/>
      </c>
      <c r="C6517" s="80"/>
      <c r="D6517" s="283" t="str">
        <f>IF(E6517="","",VLOOKUP(E6517,[1]PROJECTES!$C$14:$G$5000,5,FALSE))</f>
        <v/>
      </c>
      <c r="E6517" s="79"/>
      <c r="F6517" s="110" t="str">
        <f>IF(I6517="","",VLOOKUP(I6517,[1]PROJECTES!$C$14:$G$5000,2,FALSE))</f>
        <v/>
      </c>
      <c r="G6517" s="112" t="str">
        <f>IF(E6517="","",VLOOKUP(E6517,[1]PROJECTES!$C$14:$G$5000,4,FALSE))</f>
        <v/>
      </c>
      <c r="H6517" s="95"/>
      <c r="I6517" s="113" t="str">
        <f>IF(H6517="","",VLOOKUP(H6517,BD!B$2:C$16,2,FALSE))</f>
        <v/>
      </c>
      <c r="J6517" s="114"/>
      <c r="K6517" s="115" t="str">
        <f t="shared" si="318"/>
        <v/>
      </c>
      <c r="L6517" s="116" t="str">
        <f t="shared" ca="1" si="319"/>
        <v>-</v>
      </c>
      <c r="M6517" s="111" t="str">
        <f>IF(E6517="","",VLOOKUP(E6517,[1]PROJECTES!$C$14:$Z$5000,21,FALSE))</f>
        <v/>
      </c>
      <c r="N6517" s="117"/>
      <c r="O6517" s="118" t="s">
        <v>222</v>
      </c>
      <c r="P6517" s="119"/>
      <c r="Q6517" s="84"/>
      <c r="R6517" s="125"/>
      <c r="S6517" s="165"/>
      <c r="T6517" s="167"/>
    </row>
    <row r="6518" spans="1:20" s="121" customFormat="1" ht="20.100000000000001" customHeight="1" x14ac:dyDescent="0.3">
      <c r="A6518" s="80"/>
      <c r="B6518" s="110" t="str">
        <f>IF(E6518="","",VLOOKUP(E6518,[1]PROJECTES!$C$14:$G$5000,2,FALSE))</f>
        <v/>
      </c>
      <c r="C6518" s="80"/>
      <c r="D6518" s="283" t="str">
        <f>IF(E6518="","",VLOOKUP(E6518,[1]PROJECTES!$C$14:$G$5000,5,FALSE))</f>
        <v/>
      </c>
      <c r="E6518" s="79"/>
      <c r="F6518" s="110" t="str">
        <f>IF(I6518="","",VLOOKUP(I6518,[1]PROJECTES!$C$14:$G$5000,2,FALSE))</f>
        <v/>
      </c>
      <c r="G6518" s="112" t="str">
        <f>IF(E6518="","",VLOOKUP(E6518,[1]PROJECTES!$C$14:$G$5000,4,FALSE))</f>
        <v/>
      </c>
      <c r="H6518" s="95"/>
      <c r="I6518" s="113" t="str">
        <f>IF(H6518="","",VLOOKUP(H6518,BD!B$2:C$16,2,FALSE))</f>
        <v/>
      </c>
      <c r="J6518" s="114"/>
      <c r="K6518" s="115" t="str">
        <f t="shared" si="318"/>
        <v/>
      </c>
      <c r="L6518" s="116" t="str">
        <f t="shared" ca="1" si="319"/>
        <v>-</v>
      </c>
      <c r="M6518" s="111" t="str">
        <f>IF(E6518="","",VLOOKUP(E6518,[1]PROJECTES!$C$14:$Z$5000,21,FALSE))</f>
        <v/>
      </c>
      <c r="N6518" s="117"/>
      <c r="O6518" s="118" t="s">
        <v>222</v>
      </c>
      <c r="P6518" s="119"/>
      <c r="Q6518" s="84"/>
      <c r="R6518" s="125"/>
      <c r="S6518" s="165"/>
      <c r="T6518" s="167"/>
    </row>
    <row r="6519" spans="1:20" s="121" customFormat="1" ht="20.100000000000001" customHeight="1" x14ac:dyDescent="0.3">
      <c r="A6519" s="80"/>
      <c r="B6519" s="110" t="str">
        <f>IF(E6519="","",VLOOKUP(E6519,[1]PROJECTES!$C$14:$G$5000,2,FALSE))</f>
        <v/>
      </c>
      <c r="C6519" s="80"/>
      <c r="D6519" s="283" t="str">
        <f>IF(E6519="","",VLOOKUP(E6519,[1]PROJECTES!$C$14:$G$5000,5,FALSE))</f>
        <v/>
      </c>
      <c r="E6519" s="79"/>
      <c r="F6519" s="110" t="str">
        <f>IF(I6519="","",VLOOKUP(I6519,[1]PROJECTES!$C$14:$G$5000,2,FALSE))</f>
        <v/>
      </c>
      <c r="G6519" s="112" t="str">
        <f>IF(E6519="","",VLOOKUP(E6519,[1]PROJECTES!$C$14:$G$5000,4,FALSE))</f>
        <v/>
      </c>
      <c r="H6519" s="95"/>
      <c r="I6519" s="113" t="str">
        <f>IF(H6519="","",VLOOKUP(H6519,BD!B$2:C$16,2,FALSE))</f>
        <v/>
      </c>
      <c r="J6519" s="114"/>
      <c r="K6519" s="115" t="str">
        <f t="shared" si="318"/>
        <v/>
      </c>
      <c r="L6519" s="116" t="str">
        <f t="shared" ca="1" si="319"/>
        <v>-</v>
      </c>
      <c r="M6519" s="111" t="str">
        <f>IF(E6519="","",VLOOKUP(E6519,[1]PROJECTES!$C$14:$Z$5000,21,FALSE))</f>
        <v/>
      </c>
      <c r="N6519" s="117"/>
      <c r="O6519" s="118" t="s">
        <v>222</v>
      </c>
      <c r="P6519" s="119"/>
      <c r="Q6519" s="84"/>
      <c r="R6519" s="125"/>
      <c r="S6519" s="165"/>
      <c r="T6519" s="167"/>
    </row>
    <row r="6520" spans="1:20" s="121" customFormat="1" ht="20.100000000000001" customHeight="1" x14ac:dyDescent="0.3">
      <c r="A6520" s="80"/>
      <c r="B6520" s="110" t="str">
        <f>IF(E6520="","",VLOOKUP(E6520,[1]PROJECTES!$C$14:$G$5000,2,FALSE))</f>
        <v/>
      </c>
      <c r="C6520" s="80"/>
      <c r="D6520" s="283" t="str">
        <f>IF(E6520="","",VLOOKUP(E6520,[1]PROJECTES!$C$14:$G$5000,5,FALSE))</f>
        <v/>
      </c>
      <c r="E6520" s="79"/>
      <c r="F6520" s="110" t="str">
        <f>IF(I6520="","",VLOOKUP(I6520,[1]PROJECTES!$C$14:$G$5000,2,FALSE))</f>
        <v/>
      </c>
      <c r="G6520" s="112" t="str">
        <f>IF(E6520="","",VLOOKUP(E6520,[1]PROJECTES!$C$14:$G$5000,4,FALSE))</f>
        <v/>
      </c>
      <c r="H6520" s="95"/>
      <c r="I6520" s="113" t="str">
        <f>IF(H6520="","",VLOOKUP(H6520,BD!B$2:C$16,2,FALSE))</f>
        <v/>
      </c>
      <c r="J6520" s="114"/>
      <c r="K6520" s="115" t="str">
        <f t="shared" si="318"/>
        <v/>
      </c>
      <c r="L6520" s="116" t="str">
        <f t="shared" ca="1" si="319"/>
        <v>-</v>
      </c>
      <c r="M6520" s="111" t="str">
        <f>IF(E6520="","",VLOOKUP(E6520,[1]PROJECTES!$C$14:$Z$5000,21,FALSE))</f>
        <v/>
      </c>
      <c r="N6520" s="117"/>
      <c r="O6520" s="118" t="s">
        <v>222</v>
      </c>
      <c r="P6520" s="119"/>
      <c r="Q6520" s="84"/>
      <c r="R6520" s="125"/>
      <c r="S6520" s="165"/>
      <c r="T6520" s="167"/>
    </row>
    <row r="6521" spans="1:20" s="121" customFormat="1" ht="20.100000000000001" customHeight="1" x14ac:dyDescent="0.3">
      <c r="A6521" s="80"/>
      <c r="B6521" s="110" t="str">
        <f>IF(E6521="","",VLOOKUP(E6521,[1]PROJECTES!$C$14:$G$5000,2,FALSE))</f>
        <v/>
      </c>
      <c r="C6521" s="80"/>
      <c r="D6521" s="283" t="str">
        <f>IF(E6521="","",VLOOKUP(E6521,[1]PROJECTES!$C$14:$G$5000,5,FALSE))</f>
        <v/>
      </c>
      <c r="E6521" s="79"/>
      <c r="F6521" s="110" t="str">
        <f>IF(I6521="","",VLOOKUP(I6521,[1]PROJECTES!$C$14:$G$5000,2,FALSE))</f>
        <v/>
      </c>
      <c r="G6521" s="112" t="str">
        <f>IF(E6521="","",VLOOKUP(E6521,[1]PROJECTES!$C$14:$G$5000,4,FALSE))</f>
        <v/>
      </c>
      <c r="H6521" s="95"/>
      <c r="I6521" s="113" t="str">
        <f>IF(H6521="","",VLOOKUP(H6521,BD!B$2:C$16,2,FALSE))</f>
        <v/>
      </c>
      <c r="J6521" s="114"/>
      <c r="K6521" s="115" t="str">
        <f t="shared" si="318"/>
        <v/>
      </c>
      <c r="L6521" s="116" t="str">
        <f t="shared" ca="1" si="319"/>
        <v>-</v>
      </c>
      <c r="M6521" s="111" t="str">
        <f>IF(E6521="","",VLOOKUP(E6521,[1]PROJECTES!$C$14:$Z$5000,21,FALSE))</f>
        <v/>
      </c>
      <c r="N6521" s="117"/>
      <c r="O6521" s="118" t="s">
        <v>222</v>
      </c>
      <c r="P6521" s="119"/>
      <c r="Q6521" s="84"/>
      <c r="R6521" s="125"/>
      <c r="S6521" s="165"/>
      <c r="T6521" s="167"/>
    </row>
    <row r="6522" spans="1:20" s="121" customFormat="1" ht="20.100000000000001" customHeight="1" x14ac:dyDescent="0.3">
      <c r="A6522" s="80"/>
      <c r="B6522" s="110" t="str">
        <f>IF(E6522="","",VLOOKUP(E6522,[1]PROJECTES!$C$14:$G$5000,2,FALSE))</f>
        <v/>
      </c>
      <c r="C6522" s="80"/>
      <c r="D6522" s="283" t="str">
        <f>IF(E6522="","",VLOOKUP(E6522,[1]PROJECTES!$C$14:$G$5000,5,FALSE))</f>
        <v/>
      </c>
      <c r="E6522" s="79"/>
      <c r="F6522" s="110" t="str">
        <f>IF(I6522="","",VLOOKUP(I6522,[1]PROJECTES!$C$14:$G$5000,2,FALSE))</f>
        <v/>
      </c>
      <c r="G6522" s="112" t="str">
        <f>IF(E6522="","",VLOOKUP(E6522,[1]PROJECTES!$C$14:$G$5000,4,FALSE))</f>
        <v/>
      </c>
      <c r="H6522" s="95"/>
      <c r="I6522" s="113" t="str">
        <f>IF(H6522="","",VLOOKUP(H6522,BD!B$2:C$16,2,FALSE))</f>
        <v/>
      </c>
      <c r="J6522" s="114"/>
      <c r="K6522" s="115" t="str">
        <f t="shared" si="318"/>
        <v/>
      </c>
      <c r="L6522" s="116" t="str">
        <f t="shared" ca="1" si="319"/>
        <v>-</v>
      </c>
      <c r="M6522" s="111" t="str">
        <f>IF(E6522="","",VLOOKUP(E6522,[1]PROJECTES!$C$14:$Z$5000,21,FALSE))</f>
        <v/>
      </c>
      <c r="N6522" s="117"/>
      <c r="O6522" s="118" t="s">
        <v>222</v>
      </c>
      <c r="P6522" s="119"/>
      <c r="Q6522" s="84"/>
      <c r="R6522" s="125"/>
      <c r="S6522" s="165"/>
      <c r="T6522" s="167"/>
    </row>
    <row r="6523" spans="1:20" s="121" customFormat="1" ht="20.100000000000001" customHeight="1" x14ac:dyDescent="0.3">
      <c r="A6523" s="80"/>
      <c r="B6523" s="110" t="str">
        <f>IF(E6523="","",VLOOKUP(E6523,[1]PROJECTES!$C$14:$G$5000,2,FALSE))</f>
        <v/>
      </c>
      <c r="C6523" s="80"/>
      <c r="D6523" s="283" t="str">
        <f>IF(E6523="","",VLOOKUP(E6523,[1]PROJECTES!$C$14:$G$5000,5,FALSE))</f>
        <v/>
      </c>
      <c r="E6523" s="79"/>
      <c r="F6523" s="110" t="str">
        <f>IF(I6523="","",VLOOKUP(I6523,[1]PROJECTES!$C$14:$G$5000,2,FALSE))</f>
        <v/>
      </c>
      <c r="G6523" s="112" t="str">
        <f>IF(E6523="","",VLOOKUP(E6523,[1]PROJECTES!$C$14:$G$5000,4,FALSE))</f>
        <v/>
      </c>
      <c r="H6523" s="95"/>
      <c r="I6523" s="113" t="str">
        <f>IF(H6523="","",VLOOKUP(H6523,BD!B$2:C$16,2,FALSE))</f>
        <v/>
      </c>
      <c r="J6523" s="114"/>
      <c r="K6523" s="115" t="str">
        <f t="shared" si="318"/>
        <v/>
      </c>
      <c r="L6523" s="116" t="str">
        <f t="shared" ca="1" si="319"/>
        <v>-</v>
      </c>
      <c r="M6523" s="111" t="str">
        <f>IF(E6523="","",VLOOKUP(E6523,[1]PROJECTES!$C$14:$Z$5000,21,FALSE))</f>
        <v/>
      </c>
      <c r="N6523" s="117"/>
      <c r="O6523" s="118" t="s">
        <v>222</v>
      </c>
      <c r="P6523" s="119"/>
      <c r="Q6523" s="84"/>
      <c r="R6523" s="125"/>
      <c r="S6523" s="165"/>
      <c r="T6523" s="167"/>
    </row>
    <row r="6524" spans="1:20" s="121" customFormat="1" ht="20.100000000000001" customHeight="1" x14ac:dyDescent="0.3">
      <c r="A6524" s="80"/>
      <c r="B6524" s="110" t="str">
        <f>IF(E6524="","",VLOOKUP(E6524,[1]PROJECTES!$C$14:$G$5000,2,FALSE))</f>
        <v/>
      </c>
      <c r="C6524" s="80"/>
      <c r="D6524" s="283" t="str">
        <f>IF(E6524="","",VLOOKUP(E6524,[1]PROJECTES!$C$14:$G$5000,5,FALSE))</f>
        <v/>
      </c>
      <c r="E6524" s="79"/>
      <c r="F6524" s="110" t="str">
        <f>IF(I6524="","",VLOOKUP(I6524,[1]PROJECTES!$C$14:$G$5000,2,FALSE))</f>
        <v/>
      </c>
      <c r="G6524" s="112" t="str">
        <f>IF(E6524="","",VLOOKUP(E6524,[1]PROJECTES!$C$14:$G$5000,4,FALSE))</f>
        <v/>
      </c>
      <c r="H6524" s="95"/>
      <c r="I6524" s="113" t="str">
        <f>IF(H6524="","",VLOOKUP(H6524,BD!B$2:C$16,2,FALSE))</f>
        <v/>
      </c>
      <c r="J6524" s="114"/>
      <c r="K6524" s="115" t="str">
        <f t="shared" si="318"/>
        <v/>
      </c>
      <c r="L6524" s="116" t="str">
        <f t="shared" ca="1" si="319"/>
        <v>-</v>
      </c>
      <c r="M6524" s="111" t="str">
        <f>IF(E6524="","",VLOOKUP(E6524,[1]PROJECTES!$C$14:$Z$5000,21,FALSE))</f>
        <v/>
      </c>
      <c r="N6524" s="117"/>
      <c r="O6524" s="118" t="s">
        <v>222</v>
      </c>
      <c r="P6524" s="119"/>
      <c r="Q6524" s="84"/>
      <c r="R6524" s="125"/>
      <c r="S6524" s="165"/>
      <c r="T6524" s="167"/>
    </row>
    <row r="6525" spans="1:20" s="121" customFormat="1" ht="20.100000000000001" customHeight="1" x14ac:dyDescent="0.3">
      <c r="A6525" s="80"/>
      <c r="B6525" s="110" t="str">
        <f>IF(E6525="","",VLOOKUP(E6525,[1]PROJECTES!$C$14:$G$5000,2,FALSE))</f>
        <v/>
      </c>
      <c r="C6525" s="80"/>
      <c r="D6525" s="283" t="str">
        <f>IF(E6525="","",VLOOKUP(E6525,[1]PROJECTES!$C$14:$G$5000,5,FALSE))</f>
        <v/>
      </c>
      <c r="E6525" s="162"/>
      <c r="F6525" s="110" t="str">
        <f>IF(I6525="","",VLOOKUP(I6525,[1]PROJECTES!$C$14:$G$5000,2,FALSE))</f>
        <v/>
      </c>
      <c r="G6525" s="112" t="str">
        <f>IF(E6525="","",VLOOKUP(E6525,[1]PROJECTES!$C$14:$G$5000,4,FALSE))</f>
        <v/>
      </c>
      <c r="H6525" s="95"/>
      <c r="I6525" s="113" t="str">
        <f>IF(H6525="","",VLOOKUP(H6525,BD!B$2:C$16,2,FALSE))</f>
        <v/>
      </c>
      <c r="J6525" s="126"/>
      <c r="K6525" s="115" t="str">
        <f t="shared" si="318"/>
        <v/>
      </c>
      <c r="L6525" s="116" t="str">
        <f t="shared" ca="1" si="319"/>
        <v>-</v>
      </c>
      <c r="M6525" s="111" t="str">
        <f>IF(E6525="","",VLOOKUP(E6525,[1]PROJECTES!$C$14:$Z$5000,21,FALSE))</f>
        <v/>
      </c>
      <c r="N6525" s="117"/>
      <c r="O6525" s="118" t="s">
        <v>222</v>
      </c>
      <c r="P6525" s="119"/>
      <c r="Q6525" s="84"/>
      <c r="R6525" s="249"/>
      <c r="S6525" s="165"/>
      <c r="T6525" s="167"/>
    </row>
    <row r="6526" spans="1:20" s="121" customFormat="1" ht="20.100000000000001" customHeight="1" x14ac:dyDescent="0.3">
      <c r="A6526" s="80"/>
      <c r="B6526" s="110" t="str">
        <f>IF(E6526="","",VLOOKUP(E6526,[1]PROJECTES!$C$14:$G$5000,2,FALSE))</f>
        <v/>
      </c>
      <c r="C6526" s="80"/>
      <c r="D6526" s="283" t="str">
        <f>IF(E6526="","",VLOOKUP(E6526,[1]PROJECTES!$C$14:$G$5000,5,FALSE))</f>
        <v/>
      </c>
      <c r="E6526" s="162"/>
      <c r="F6526" s="110" t="str">
        <f>IF(I6526="","",VLOOKUP(I6526,[1]PROJECTES!$C$14:$G$5000,2,FALSE))</f>
        <v/>
      </c>
      <c r="G6526" s="112" t="str">
        <f>IF(E6526="","",VLOOKUP(E6526,[1]PROJECTES!$C$14:$G$5000,4,FALSE))</f>
        <v/>
      </c>
      <c r="H6526" s="95"/>
      <c r="I6526" s="113" t="str">
        <f>IF(H6526="","",VLOOKUP(H6526,BD!B$2:C$16,2,FALSE))</f>
        <v/>
      </c>
      <c r="J6526" s="126"/>
      <c r="K6526" s="115" t="str">
        <f t="shared" si="318"/>
        <v/>
      </c>
      <c r="L6526" s="116" t="str">
        <f t="shared" ca="1" si="319"/>
        <v>-</v>
      </c>
      <c r="M6526" s="111" t="str">
        <f>IF(E6526="","",VLOOKUP(E6526,[1]PROJECTES!$C$14:$Z$5000,21,FALSE))</f>
        <v/>
      </c>
      <c r="N6526" s="117"/>
      <c r="O6526" s="118" t="s">
        <v>222</v>
      </c>
      <c r="P6526" s="119"/>
      <c r="Q6526" s="84"/>
      <c r="R6526" s="249"/>
      <c r="S6526" s="165"/>
      <c r="T6526" s="167"/>
    </row>
    <row r="6527" spans="1:20" s="121" customFormat="1" ht="20.100000000000001" customHeight="1" x14ac:dyDescent="0.3">
      <c r="A6527" s="80"/>
      <c r="B6527" s="110" t="str">
        <f>IF(E6527="","",VLOOKUP(E6527,[1]PROJECTES!$C$14:$G$5000,2,FALSE))</f>
        <v/>
      </c>
      <c r="C6527" s="80"/>
      <c r="D6527" s="283" t="str">
        <f>IF(E6527="","",VLOOKUP(E6527,[1]PROJECTES!$C$14:$G$5000,5,FALSE))</f>
        <v/>
      </c>
      <c r="E6527" s="162"/>
      <c r="F6527" s="110" t="str">
        <f>IF(I6527="","",VLOOKUP(I6527,[1]PROJECTES!$C$14:$G$5000,2,FALSE))</f>
        <v/>
      </c>
      <c r="G6527" s="112" t="str">
        <f>IF(E6527="","",VLOOKUP(E6527,[1]PROJECTES!$C$14:$G$5000,4,FALSE))</f>
        <v/>
      </c>
      <c r="H6527" s="95"/>
      <c r="I6527" s="113" t="str">
        <f>IF(H6527="","",VLOOKUP(H6527,BD!B$2:C$16,2,FALSE))</f>
        <v/>
      </c>
      <c r="J6527" s="126"/>
      <c r="K6527" s="115" t="str">
        <f t="shared" si="318"/>
        <v/>
      </c>
      <c r="L6527" s="116" t="str">
        <f t="shared" ca="1" si="319"/>
        <v>-</v>
      </c>
      <c r="M6527" s="111" t="str">
        <f>IF(E6527="","",VLOOKUP(E6527,[1]PROJECTES!$C$14:$Z$5000,21,FALSE))</f>
        <v/>
      </c>
      <c r="N6527" s="117"/>
      <c r="O6527" s="118" t="s">
        <v>222</v>
      </c>
      <c r="P6527" s="119"/>
      <c r="Q6527" s="84"/>
      <c r="R6527" s="249"/>
      <c r="S6527" s="165"/>
      <c r="T6527" s="167"/>
    </row>
    <row r="6528" spans="1:20" s="121" customFormat="1" ht="20.100000000000001" customHeight="1" x14ac:dyDescent="0.3">
      <c r="A6528" s="80"/>
      <c r="B6528" s="110" t="str">
        <f>IF(E6528="","",VLOOKUP(E6528,[1]PROJECTES!$C$14:$G$5000,2,FALSE))</f>
        <v/>
      </c>
      <c r="C6528" s="80"/>
      <c r="D6528" s="283" t="str">
        <f>IF(E6528="","",VLOOKUP(E6528,[1]PROJECTES!$C$14:$G$5000,5,FALSE))</f>
        <v/>
      </c>
      <c r="E6528" s="162"/>
      <c r="F6528" s="110" t="str">
        <f>IF(I6528="","",VLOOKUP(I6528,[1]PROJECTES!$C$14:$G$5000,2,FALSE))</f>
        <v/>
      </c>
      <c r="G6528" s="112" t="str">
        <f>IF(E6528="","",VLOOKUP(E6528,[1]PROJECTES!$C$14:$G$5000,4,FALSE))</f>
        <v/>
      </c>
      <c r="H6528" s="95"/>
      <c r="I6528" s="113" t="str">
        <f>IF(H6528="","",VLOOKUP(H6528,BD!B$2:C$16,2,FALSE))</f>
        <v/>
      </c>
      <c r="J6528" s="126"/>
      <c r="K6528" s="115" t="str">
        <f t="shared" si="318"/>
        <v/>
      </c>
      <c r="L6528" s="116" t="str">
        <f t="shared" ca="1" si="319"/>
        <v>-</v>
      </c>
      <c r="M6528" s="111" t="str">
        <f>IF(E6528="","",VLOOKUP(E6528,[1]PROJECTES!$C$14:$Z$5000,21,FALSE))</f>
        <v/>
      </c>
      <c r="N6528" s="117"/>
      <c r="O6528" s="118" t="s">
        <v>222</v>
      </c>
      <c r="P6528" s="119"/>
      <c r="Q6528" s="84"/>
      <c r="R6528" s="249"/>
      <c r="S6528" s="165"/>
      <c r="T6528" s="167"/>
    </row>
    <row r="6529" spans="1:20" s="121" customFormat="1" ht="20.100000000000001" customHeight="1" x14ac:dyDescent="0.3">
      <c r="A6529" s="80"/>
      <c r="B6529" s="110" t="str">
        <f>IF(E6529="","",VLOOKUP(E6529,[1]PROJECTES!$C$14:$G$5000,2,FALSE))</f>
        <v/>
      </c>
      <c r="C6529" s="80"/>
      <c r="D6529" s="283" t="str">
        <f>IF(E6529="","",VLOOKUP(E6529,[1]PROJECTES!$C$14:$G$5000,5,FALSE))</f>
        <v/>
      </c>
      <c r="E6529" s="162"/>
      <c r="F6529" s="110" t="str">
        <f>IF(I6529="","",VLOOKUP(I6529,[1]PROJECTES!$C$14:$G$5000,2,FALSE))</f>
        <v/>
      </c>
      <c r="G6529" s="112" t="str">
        <f>IF(E6529="","",VLOOKUP(E6529,[1]PROJECTES!$C$14:$G$5000,4,FALSE))</f>
        <v/>
      </c>
      <c r="H6529" s="95"/>
      <c r="I6529" s="113" t="str">
        <f>IF(H6529="","",VLOOKUP(H6529,BD!B$2:C$16,2,FALSE))</f>
        <v/>
      </c>
      <c r="J6529" s="126"/>
      <c r="K6529" s="115" t="str">
        <f t="shared" si="318"/>
        <v/>
      </c>
      <c r="L6529" s="116" t="str">
        <f t="shared" ca="1" si="319"/>
        <v>-</v>
      </c>
      <c r="M6529" s="111" t="str">
        <f>IF(E6529="","",VLOOKUP(E6529,[1]PROJECTES!$C$14:$Z$5000,21,FALSE))</f>
        <v/>
      </c>
      <c r="N6529" s="117"/>
      <c r="O6529" s="118" t="s">
        <v>222</v>
      </c>
      <c r="P6529" s="119"/>
      <c r="Q6529" s="84"/>
      <c r="R6529" s="249"/>
      <c r="S6529" s="165"/>
      <c r="T6529" s="167"/>
    </row>
    <row r="6530" spans="1:20" s="121" customFormat="1" ht="20.100000000000001" customHeight="1" x14ac:dyDescent="0.3">
      <c r="A6530" s="80"/>
      <c r="B6530" s="110" t="str">
        <f>IF(E6530="","",VLOOKUP(E6530,[1]PROJECTES!$C$14:$G$5000,2,FALSE))</f>
        <v/>
      </c>
      <c r="C6530" s="80"/>
      <c r="D6530" s="283" t="str">
        <f>IF(E6530="","",VLOOKUP(E6530,[1]PROJECTES!$C$14:$G$5000,5,FALSE))</f>
        <v/>
      </c>
      <c r="E6530" s="162"/>
      <c r="F6530" s="110" t="str">
        <f>IF(I6530="","",VLOOKUP(I6530,[1]PROJECTES!$C$14:$G$5000,2,FALSE))</f>
        <v/>
      </c>
      <c r="G6530" s="112" t="str">
        <f>IF(E6530="","",VLOOKUP(E6530,[1]PROJECTES!$C$14:$G$5000,4,FALSE))</f>
        <v/>
      </c>
      <c r="H6530" s="95"/>
      <c r="I6530" s="113" t="str">
        <f>IF(H6530="","",VLOOKUP(H6530,BD!B$2:C$16,2,FALSE))</f>
        <v/>
      </c>
      <c r="J6530" s="126"/>
      <c r="K6530" s="115" t="str">
        <f t="shared" si="318"/>
        <v/>
      </c>
      <c r="L6530" s="116" t="str">
        <f t="shared" ca="1" si="319"/>
        <v>-</v>
      </c>
      <c r="M6530" s="111" t="str">
        <f>IF(E6530="","",VLOOKUP(E6530,[1]PROJECTES!$C$14:$Z$5000,21,FALSE))</f>
        <v/>
      </c>
      <c r="N6530" s="117"/>
      <c r="O6530" s="118" t="s">
        <v>222</v>
      </c>
      <c r="P6530" s="119"/>
      <c r="Q6530" s="84"/>
      <c r="R6530" s="249"/>
      <c r="S6530" s="165"/>
      <c r="T6530" s="167"/>
    </row>
    <row r="6531" spans="1:20" s="121" customFormat="1" ht="20.100000000000001" customHeight="1" x14ac:dyDescent="0.3">
      <c r="A6531" s="80"/>
      <c r="B6531" s="110" t="str">
        <f>IF(E6531="","",VLOOKUP(E6531,[1]PROJECTES!$C$14:$G$5000,2,FALSE))</f>
        <v/>
      </c>
      <c r="C6531" s="80"/>
      <c r="D6531" s="283" t="str">
        <f>IF(E6531="","",VLOOKUP(E6531,[1]PROJECTES!$C$14:$G$5000,5,FALSE))</f>
        <v/>
      </c>
      <c r="E6531" s="162"/>
      <c r="F6531" s="110" t="str">
        <f>IF(I6531="","",VLOOKUP(I6531,[1]PROJECTES!$C$14:$G$5000,2,FALSE))</f>
        <v/>
      </c>
      <c r="G6531" s="112" t="str">
        <f>IF(E6531="","",VLOOKUP(E6531,[1]PROJECTES!$C$14:$G$5000,4,FALSE))</f>
        <v/>
      </c>
      <c r="H6531" s="95"/>
      <c r="I6531" s="113" t="str">
        <f>IF(H6531="","",VLOOKUP(H6531,BD!B$2:C$16,2,FALSE))</f>
        <v/>
      </c>
      <c r="J6531" s="126"/>
      <c r="K6531" s="115" t="str">
        <f t="shared" si="318"/>
        <v/>
      </c>
      <c r="L6531" s="116" t="str">
        <f t="shared" ca="1" si="319"/>
        <v>-</v>
      </c>
      <c r="M6531" s="111" t="str">
        <f>IF(E6531="","",VLOOKUP(E6531,[1]PROJECTES!$C$14:$Z$5000,21,FALSE))</f>
        <v/>
      </c>
      <c r="N6531" s="117"/>
      <c r="O6531" s="118" t="s">
        <v>222</v>
      </c>
      <c r="P6531" s="119"/>
      <c r="Q6531" s="84"/>
      <c r="R6531" s="249"/>
      <c r="S6531" s="165"/>
      <c r="T6531" s="167"/>
    </row>
    <row r="6532" spans="1:20" s="121" customFormat="1" ht="20.100000000000001" customHeight="1" x14ac:dyDescent="0.3">
      <c r="A6532" s="80"/>
      <c r="B6532" s="110" t="str">
        <f>IF(E6532="","",VLOOKUP(E6532,[1]PROJECTES!$C$14:$G$5000,2,FALSE))</f>
        <v/>
      </c>
      <c r="C6532" s="80"/>
      <c r="D6532" s="283" t="str">
        <f>IF(E6532="","",VLOOKUP(E6532,[1]PROJECTES!$C$14:$G$5000,5,FALSE))</f>
        <v/>
      </c>
      <c r="E6532" s="162"/>
      <c r="F6532" s="110" t="str">
        <f>IF(I6532="","",VLOOKUP(I6532,[1]PROJECTES!$C$14:$G$5000,2,FALSE))</f>
        <v/>
      </c>
      <c r="G6532" s="112" t="str">
        <f>IF(E6532="","",VLOOKUP(E6532,[1]PROJECTES!$C$14:$G$5000,4,FALSE))</f>
        <v/>
      </c>
      <c r="H6532" s="95"/>
      <c r="I6532" s="113" t="str">
        <f>IF(H6532="","",VLOOKUP(H6532,BD!B$2:C$16,2,FALSE))</f>
        <v/>
      </c>
      <c r="J6532" s="126"/>
      <c r="K6532" s="115" t="str">
        <f t="shared" ref="K6532:K6583" si="320">IF(J6532="","",WEEKNUM(J6532,2)-0)</f>
        <v/>
      </c>
      <c r="L6532" s="116" t="str">
        <f t="shared" ca="1" si="319"/>
        <v>-</v>
      </c>
      <c r="M6532" s="111" t="str">
        <f>IF(E6532="","",VLOOKUP(E6532,[1]PROJECTES!$C$14:$Z$5000,21,FALSE))</f>
        <v/>
      </c>
      <c r="N6532" s="117"/>
      <c r="O6532" s="118" t="s">
        <v>222</v>
      </c>
      <c r="P6532" s="119"/>
      <c r="Q6532" s="84"/>
      <c r="R6532" s="249"/>
      <c r="S6532" s="165"/>
      <c r="T6532" s="167"/>
    </row>
    <row r="6533" spans="1:20" s="121" customFormat="1" ht="20.100000000000001" customHeight="1" x14ac:dyDescent="0.3">
      <c r="A6533" s="80"/>
      <c r="B6533" s="110" t="str">
        <f>IF(E6533="","",VLOOKUP(E6533,[1]PROJECTES!$C$14:$G$5000,2,FALSE))</f>
        <v/>
      </c>
      <c r="C6533" s="80"/>
      <c r="D6533" s="283" t="str">
        <f>IF(E6533="","",VLOOKUP(E6533,[1]PROJECTES!$C$14:$G$5000,5,FALSE))</f>
        <v/>
      </c>
      <c r="E6533" s="162"/>
      <c r="F6533" s="110" t="str">
        <f>IF(I6533="","",VLOOKUP(I6533,[1]PROJECTES!$C$14:$G$5000,2,FALSE))</f>
        <v/>
      </c>
      <c r="G6533" s="112" t="str">
        <f>IF(E6533="","",VLOOKUP(E6533,[1]PROJECTES!$C$14:$G$5000,4,FALSE))</f>
        <v/>
      </c>
      <c r="H6533" s="95"/>
      <c r="I6533" s="113" t="str">
        <f>IF(H6533="","",VLOOKUP(H6533,BD!B$2:C$16,2,FALSE))</f>
        <v/>
      </c>
      <c r="J6533" s="126"/>
      <c r="K6533" s="115" t="str">
        <f t="shared" si="320"/>
        <v/>
      </c>
      <c r="L6533" s="116" t="str">
        <f t="shared" ref="L6533:L6573" ca="1" si="321">IF(M6533="","-",IF(G6533="TA","-",+M6533-TODAY()))</f>
        <v>-</v>
      </c>
      <c r="M6533" s="111" t="str">
        <f>IF(E6533="","",VLOOKUP(E6533,[1]PROJECTES!$C$14:$Z$5000,21,FALSE))</f>
        <v/>
      </c>
      <c r="N6533" s="117"/>
      <c r="O6533" s="118" t="s">
        <v>222</v>
      </c>
      <c r="P6533" s="119"/>
      <c r="Q6533" s="84"/>
      <c r="R6533" s="249"/>
      <c r="S6533" s="165"/>
      <c r="T6533" s="167"/>
    </row>
    <row r="6534" spans="1:20" s="121" customFormat="1" ht="20.100000000000001" customHeight="1" x14ac:dyDescent="0.3">
      <c r="A6534" s="80"/>
      <c r="B6534" s="110" t="str">
        <f>IF(E6534="","",VLOOKUP(E6534,[1]PROJECTES!$C$14:$G$5000,2,FALSE))</f>
        <v/>
      </c>
      <c r="C6534" s="80"/>
      <c r="D6534" s="283" t="str">
        <f>IF(E6534="","",VLOOKUP(E6534,[1]PROJECTES!$C$14:$G$5000,5,FALSE))</f>
        <v/>
      </c>
      <c r="E6534" s="162"/>
      <c r="F6534" s="110" t="str">
        <f>IF(I6534="","",VLOOKUP(I6534,[1]PROJECTES!$C$14:$G$5000,2,FALSE))</f>
        <v/>
      </c>
      <c r="G6534" s="112" t="str">
        <f>IF(E6534="","",VLOOKUP(E6534,[1]PROJECTES!$C$14:$G$5000,4,FALSE))</f>
        <v/>
      </c>
      <c r="H6534" s="95"/>
      <c r="I6534" s="113" t="str">
        <f>IF(H6534="","",VLOOKUP(H6534,BD!B$2:C$16,2,FALSE))</f>
        <v/>
      </c>
      <c r="J6534" s="126"/>
      <c r="K6534" s="115" t="str">
        <f t="shared" si="320"/>
        <v/>
      </c>
      <c r="L6534" s="116" t="str">
        <f t="shared" ca="1" si="321"/>
        <v>-</v>
      </c>
      <c r="M6534" s="111" t="str">
        <f>IF(E6534="","",VLOOKUP(E6534,[1]PROJECTES!$C$14:$Z$5000,21,FALSE))</f>
        <v/>
      </c>
      <c r="N6534" s="117"/>
      <c r="O6534" s="118" t="s">
        <v>222</v>
      </c>
      <c r="P6534" s="119"/>
      <c r="Q6534" s="84"/>
      <c r="R6534" s="249"/>
      <c r="S6534" s="165"/>
      <c r="T6534" s="167"/>
    </row>
    <row r="6535" spans="1:20" s="121" customFormat="1" ht="20.100000000000001" customHeight="1" x14ac:dyDescent="0.3">
      <c r="A6535" s="80"/>
      <c r="B6535" s="110" t="str">
        <f>IF(E6535="","",VLOOKUP(E6535,[1]PROJECTES!$C$14:$G$5000,2,FALSE))</f>
        <v/>
      </c>
      <c r="C6535" s="80"/>
      <c r="D6535" s="283" t="str">
        <f>IF(E6535="","",VLOOKUP(E6535,[1]PROJECTES!$C$14:$G$5000,5,FALSE))</f>
        <v/>
      </c>
      <c r="E6535" s="162"/>
      <c r="F6535" s="110" t="str">
        <f>IF(I6535="","",VLOOKUP(I6535,[1]PROJECTES!$C$14:$G$5000,2,FALSE))</f>
        <v/>
      </c>
      <c r="G6535" s="112" t="str">
        <f>IF(E6535="","",VLOOKUP(E6535,[1]PROJECTES!$C$14:$G$5000,4,FALSE))</f>
        <v/>
      </c>
      <c r="H6535" s="95"/>
      <c r="I6535" s="113" t="str">
        <f>IF(H6535="","",VLOOKUP(H6535,BD!B$2:C$16,2,FALSE))</f>
        <v/>
      </c>
      <c r="J6535" s="126"/>
      <c r="K6535" s="115" t="str">
        <f t="shared" si="320"/>
        <v/>
      </c>
      <c r="L6535" s="116" t="str">
        <f t="shared" ca="1" si="321"/>
        <v>-</v>
      </c>
      <c r="M6535" s="111" t="str">
        <f>IF(E6535="","",VLOOKUP(E6535,[1]PROJECTES!$C$14:$Z$5000,21,FALSE))</f>
        <v/>
      </c>
      <c r="N6535" s="117"/>
      <c r="O6535" s="118" t="s">
        <v>222</v>
      </c>
      <c r="P6535" s="119"/>
      <c r="Q6535" s="84"/>
      <c r="R6535" s="249"/>
      <c r="S6535" s="165"/>
      <c r="T6535" s="167"/>
    </row>
    <row r="6536" spans="1:20" s="121" customFormat="1" ht="20.100000000000001" customHeight="1" x14ac:dyDescent="0.3">
      <c r="A6536" s="80"/>
      <c r="B6536" s="110" t="str">
        <f>IF(E6536="","",VLOOKUP(E6536,[1]PROJECTES!$C$14:$G$5000,2,FALSE))</f>
        <v/>
      </c>
      <c r="C6536" s="80"/>
      <c r="D6536" s="283" t="str">
        <f>IF(E6536="","",VLOOKUP(E6536,[1]PROJECTES!$C$14:$G$5000,5,FALSE))</f>
        <v/>
      </c>
      <c r="E6536" s="162"/>
      <c r="F6536" s="110" t="str">
        <f>IF(I6536="","",VLOOKUP(I6536,[1]PROJECTES!$C$14:$G$5000,2,FALSE))</f>
        <v/>
      </c>
      <c r="G6536" s="112" t="str">
        <f>IF(E6536="","",VLOOKUP(E6536,[1]PROJECTES!$C$14:$G$5000,4,FALSE))</f>
        <v/>
      </c>
      <c r="H6536" s="95"/>
      <c r="I6536" s="113" t="str">
        <f>IF(H6536="","",VLOOKUP(H6536,BD!B$2:C$16,2,FALSE))</f>
        <v/>
      </c>
      <c r="J6536" s="126"/>
      <c r="K6536" s="115" t="str">
        <f t="shared" si="320"/>
        <v/>
      </c>
      <c r="L6536" s="116" t="str">
        <f t="shared" ca="1" si="321"/>
        <v>-</v>
      </c>
      <c r="M6536" s="111" t="str">
        <f>IF(E6536="","",VLOOKUP(E6536,[1]PROJECTES!$C$14:$Z$5000,21,FALSE))</f>
        <v/>
      </c>
      <c r="N6536" s="117"/>
      <c r="O6536" s="118" t="s">
        <v>222</v>
      </c>
      <c r="P6536" s="119"/>
      <c r="Q6536" s="84"/>
      <c r="R6536" s="249"/>
      <c r="S6536" s="165"/>
      <c r="T6536" s="167"/>
    </row>
    <row r="6537" spans="1:20" s="121" customFormat="1" ht="20.100000000000001" customHeight="1" x14ac:dyDescent="0.3">
      <c r="A6537" s="80"/>
      <c r="B6537" s="110" t="str">
        <f>IF(E6537="","",VLOOKUP(E6537,[1]PROJECTES!$C$14:$G$5000,2,FALSE))</f>
        <v/>
      </c>
      <c r="C6537" s="80"/>
      <c r="D6537" s="283" t="str">
        <f>IF(E6537="","",VLOOKUP(E6537,[1]PROJECTES!$C$14:$G$5000,5,FALSE))</f>
        <v/>
      </c>
      <c r="E6537" s="162"/>
      <c r="F6537" s="110" t="str">
        <f>IF(I6537="","",VLOOKUP(I6537,[1]PROJECTES!$C$14:$G$5000,2,FALSE))</f>
        <v/>
      </c>
      <c r="G6537" s="112" t="str">
        <f>IF(E6537="","",VLOOKUP(E6537,[1]PROJECTES!$C$14:$G$5000,4,FALSE))</f>
        <v/>
      </c>
      <c r="H6537" s="95"/>
      <c r="I6537" s="113" t="str">
        <f>IF(H6537="","",VLOOKUP(H6537,BD!B$2:C$16,2,FALSE))</f>
        <v/>
      </c>
      <c r="J6537" s="126"/>
      <c r="K6537" s="115" t="str">
        <f t="shared" si="320"/>
        <v/>
      </c>
      <c r="L6537" s="116" t="str">
        <f t="shared" ca="1" si="321"/>
        <v>-</v>
      </c>
      <c r="M6537" s="111" t="str">
        <f>IF(E6537="","",VLOOKUP(E6537,[1]PROJECTES!$C$14:$Z$5000,21,FALSE))</f>
        <v/>
      </c>
      <c r="N6537" s="117"/>
      <c r="O6537" s="118" t="s">
        <v>222</v>
      </c>
      <c r="P6537" s="119"/>
      <c r="Q6537" s="84"/>
      <c r="R6537" s="249"/>
      <c r="S6537" s="165"/>
      <c r="T6537" s="167"/>
    </row>
    <row r="6538" spans="1:20" s="121" customFormat="1" ht="20.100000000000001" customHeight="1" x14ac:dyDescent="0.3">
      <c r="A6538" s="80"/>
      <c r="B6538" s="110" t="str">
        <f>IF(E6538="","",VLOOKUP(E6538,[1]PROJECTES!$C$14:$G$5000,2,FALSE))</f>
        <v/>
      </c>
      <c r="C6538" s="80"/>
      <c r="D6538" s="283" t="str">
        <f>IF(E6538="","",VLOOKUP(E6538,[1]PROJECTES!$C$14:$G$5000,5,FALSE))</f>
        <v/>
      </c>
      <c r="E6538" s="162"/>
      <c r="F6538" s="110" t="str">
        <f>IF(I6538="","",VLOOKUP(I6538,[1]PROJECTES!$C$14:$G$5000,2,FALSE))</f>
        <v/>
      </c>
      <c r="G6538" s="112" t="str">
        <f>IF(E6538="","",VLOOKUP(E6538,[1]PROJECTES!$C$14:$G$5000,4,FALSE))</f>
        <v/>
      </c>
      <c r="H6538" s="95"/>
      <c r="I6538" s="113" t="str">
        <f>IF(H6538="","",VLOOKUP(H6538,BD!B$2:C$16,2,FALSE))</f>
        <v/>
      </c>
      <c r="J6538" s="126"/>
      <c r="K6538" s="115" t="str">
        <f t="shared" si="320"/>
        <v/>
      </c>
      <c r="L6538" s="116" t="str">
        <f t="shared" ca="1" si="321"/>
        <v>-</v>
      </c>
      <c r="M6538" s="111" t="str">
        <f>IF(E6538="","",VLOOKUP(E6538,[1]PROJECTES!$C$14:$Z$5000,21,FALSE))</f>
        <v/>
      </c>
      <c r="N6538" s="117"/>
      <c r="O6538" s="118" t="s">
        <v>222</v>
      </c>
      <c r="P6538" s="119"/>
      <c r="Q6538" s="84"/>
      <c r="R6538" s="249"/>
      <c r="S6538" s="165"/>
      <c r="T6538" s="167"/>
    </row>
    <row r="6539" spans="1:20" s="121" customFormat="1" ht="20.100000000000001" customHeight="1" x14ac:dyDescent="0.3">
      <c r="A6539" s="80"/>
      <c r="B6539" s="110" t="str">
        <f>IF(E6539="","",VLOOKUP(E6539,[1]PROJECTES!$C$14:$G$5000,2,FALSE))</f>
        <v/>
      </c>
      <c r="C6539" s="80"/>
      <c r="D6539" s="283" t="str">
        <f>IF(E6539="","",VLOOKUP(E6539,[1]PROJECTES!$C$14:$G$5000,5,FALSE))</f>
        <v/>
      </c>
      <c r="E6539" s="162"/>
      <c r="F6539" s="110" t="str">
        <f>IF(I6539="","",VLOOKUP(I6539,[1]PROJECTES!$C$14:$G$5000,2,FALSE))</f>
        <v/>
      </c>
      <c r="G6539" s="112" t="str">
        <f>IF(E6539="","",VLOOKUP(E6539,[1]PROJECTES!$C$14:$G$5000,4,FALSE))</f>
        <v/>
      </c>
      <c r="H6539" s="95"/>
      <c r="I6539" s="113" t="str">
        <f>IF(H6539="","",VLOOKUP(H6539,BD!B$2:C$16,2,FALSE))</f>
        <v/>
      </c>
      <c r="J6539" s="126"/>
      <c r="K6539" s="115" t="str">
        <f t="shared" si="320"/>
        <v/>
      </c>
      <c r="L6539" s="116" t="str">
        <f t="shared" ca="1" si="321"/>
        <v>-</v>
      </c>
      <c r="M6539" s="111" t="str">
        <f>IF(E6539="","",VLOOKUP(E6539,[1]PROJECTES!$C$14:$Z$5000,21,FALSE))</f>
        <v/>
      </c>
      <c r="N6539" s="117"/>
      <c r="O6539" s="118" t="s">
        <v>222</v>
      </c>
      <c r="P6539" s="119"/>
      <c r="Q6539" s="84"/>
      <c r="R6539" s="249"/>
      <c r="S6539" s="165"/>
      <c r="T6539" s="167"/>
    </row>
    <row r="6540" spans="1:20" s="121" customFormat="1" ht="20.100000000000001" customHeight="1" x14ac:dyDescent="0.3">
      <c r="A6540" s="80"/>
      <c r="B6540" s="110" t="str">
        <f>IF(E6540="","",VLOOKUP(E6540,[1]PROJECTES!$C$14:$G$5000,2,FALSE))</f>
        <v/>
      </c>
      <c r="C6540" s="80"/>
      <c r="D6540" s="283" t="str">
        <f>IF(E6540="","",VLOOKUP(E6540,[1]PROJECTES!$C$14:$G$5000,5,FALSE))</f>
        <v/>
      </c>
      <c r="E6540" s="162"/>
      <c r="F6540" s="110" t="str">
        <f>IF(I6540="","",VLOOKUP(I6540,[1]PROJECTES!$C$14:$G$5000,2,FALSE))</f>
        <v/>
      </c>
      <c r="G6540" s="112" t="str">
        <f>IF(E6540="","",VLOOKUP(E6540,[1]PROJECTES!$C$14:$G$5000,4,FALSE))</f>
        <v/>
      </c>
      <c r="H6540" s="95"/>
      <c r="I6540" s="113" t="str">
        <f>IF(H6540="","",VLOOKUP(H6540,BD!B$2:C$16,2,FALSE))</f>
        <v/>
      </c>
      <c r="J6540" s="126"/>
      <c r="K6540" s="115" t="str">
        <f t="shared" si="320"/>
        <v/>
      </c>
      <c r="L6540" s="116" t="str">
        <f t="shared" ca="1" si="321"/>
        <v>-</v>
      </c>
      <c r="M6540" s="111" t="str">
        <f>IF(E6540="","",VLOOKUP(E6540,[1]PROJECTES!$C$14:$Z$5000,21,FALSE))</f>
        <v/>
      </c>
      <c r="N6540" s="117"/>
      <c r="O6540" s="118" t="s">
        <v>222</v>
      </c>
      <c r="P6540" s="119"/>
      <c r="Q6540" s="84"/>
      <c r="R6540" s="249"/>
      <c r="S6540" s="165"/>
      <c r="T6540" s="167"/>
    </row>
    <row r="6541" spans="1:20" s="121" customFormat="1" ht="20.100000000000001" customHeight="1" x14ac:dyDescent="0.3">
      <c r="A6541" s="80"/>
      <c r="B6541" s="110" t="str">
        <f>IF(E6541="","",VLOOKUP(E6541,[1]PROJECTES!$C$14:$G$5000,2,FALSE))</f>
        <v/>
      </c>
      <c r="C6541" s="80"/>
      <c r="D6541" s="283" t="str">
        <f>IF(E6541="","",VLOOKUP(E6541,[1]PROJECTES!$C$14:$G$5000,5,FALSE))</f>
        <v/>
      </c>
      <c r="E6541" s="162"/>
      <c r="F6541" s="110" t="str">
        <f>IF(I6541="","",VLOOKUP(I6541,[1]PROJECTES!$C$14:$G$5000,2,FALSE))</f>
        <v/>
      </c>
      <c r="G6541" s="112" t="str">
        <f>IF(E6541="","",VLOOKUP(E6541,[1]PROJECTES!$C$14:$G$5000,4,FALSE))</f>
        <v/>
      </c>
      <c r="H6541" s="95"/>
      <c r="I6541" s="113" t="str">
        <f>IF(H6541="","",VLOOKUP(H6541,BD!B$2:C$16,2,FALSE))</f>
        <v/>
      </c>
      <c r="J6541" s="126"/>
      <c r="K6541" s="115" t="str">
        <f t="shared" si="320"/>
        <v/>
      </c>
      <c r="L6541" s="116" t="str">
        <f t="shared" ca="1" si="321"/>
        <v>-</v>
      </c>
      <c r="M6541" s="111" t="str">
        <f>IF(E6541="","",VLOOKUP(E6541,[1]PROJECTES!$C$14:$Z$5000,21,FALSE))</f>
        <v/>
      </c>
      <c r="N6541" s="117"/>
      <c r="O6541" s="118" t="s">
        <v>222</v>
      </c>
      <c r="P6541" s="119"/>
      <c r="Q6541" s="84"/>
      <c r="R6541" s="249"/>
      <c r="S6541" s="165"/>
      <c r="T6541" s="167"/>
    </row>
    <row r="6542" spans="1:20" s="121" customFormat="1" ht="20.100000000000001" customHeight="1" x14ac:dyDescent="0.3">
      <c r="A6542" s="80"/>
      <c r="B6542" s="110" t="str">
        <f>IF(E6542="","",VLOOKUP(E6542,[1]PROJECTES!$C$14:$G$5000,2,FALSE))</f>
        <v/>
      </c>
      <c r="C6542" s="80"/>
      <c r="D6542" s="283" t="str">
        <f>IF(E6542="","",VLOOKUP(E6542,[1]PROJECTES!$C$14:$G$5000,5,FALSE))</f>
        <v/>
      </c>
      <c r="E6542" s="162"/>
      <c r="F6542" s="110" t="str">
        <f>IF(I6542="","",VLOOKUP(I6542,[1]PROJECTES!$C$14:$G$5000,2,FALSE))</f>
        <v/>
      </c>
      <c r="G6542" s="112" t="str">
        <f>IF(E6542="","",VLOOKUP(E6542,[1]PROJECTES!$C$14:$G$5000,4,FALSE))</f>
        <v/>
      </c>
      <c r="H6542" s="95"/>
      <c r="I6542" s="113" t="str">
        <f>IF(H6542="","",VLOOKUP(H6542,BD!B$2:C$16,2,FALSE))</f>
        <v/>
      </c>
      <c r="J6542" s="126"/>
      <c r="K6542" s="115" t="str">
        <f t="shared" si="320"/>
        <v/>
      </c>
      <c r="L6542" s="116" t="str">
        <f t="shared" ca="1" si="321"/>
        <v>-</v>
      </c>
      <c r="M6542" s="111" t="str">
        <f>IF(E6542="","",VLOOKUP(E6542,[1]PROJECTES!$C$14:$Z$5000,21,FALSE))</f>
        <v/>
      </c>
      <c r="N6542" s="117"/>
      <c r="O6542" s="118" t="s">
        <v>222</v>
      </c>
      <c r="P6542" s="119"/>
      <c r="Q6542" s="84"/>
      <c r="R6542" s="249"/>
      <c r="S6542" s="165"/>
      <c r="T6542" s="167"/>
    </row>
    <row r="6543" spans="1:20" s="121" customFormat="1" ht="20.100000000000001" customHeight="1" x14ac:dyDescent="0.3">
      <c r="A6543" s="80"/>
      <c r="B6543" s="110" t="str">
        <f>IF(E6543="","",VLOOKUP(E6543,[1]PROJECTES!$C$14:$G$5000,2,FALSE))</f>
        <v/>
      </c>
      <c r="C6543" s="80"/>
      <c r="D6543" s="283" t="str">
        <f>IF(E6543="","",VLOOKUP(E6543,[1]PROJECTES!$C$14:$G$5000,5,FALSE))</f>
        <v/>
      </c>
      <c r="E6543" s="162"/>
      <c r="F6543" s="110" t="str">
        <f>IF(I6543="","",VLOOKUP(I6543,[1]PROJECTES!$C$14:$G$5000,2,FALSE))</f>
        <v/>
      </c>
      <c r="G6543" s="112" t="str">
        <f>IF(E6543="","",VLOOKUP(E6543,[1]PROJECTES!$C$14:$G$5000,4,FALSE))</f>
        <v/>
      </c>
      <c r="H6543" s="95"/>
      <c r="I6543" s="113" t="str">
        <f>IF(H6543="","",VLOOKUP(H6543,BD!B$2:C$16,2,FALSE))</f>
        <v/>
      </c>
      <c r="J6543" s="114"/>
      <c r="K6543" s="115" t="str">
        <f t="shared" si="320"/>
        <v/>
      </c>
      <c r="L6543" s="116" t="str">
        <f t="shared" ca="1" si="321"/>
        <v>-</v>
      </c>
      <c r="M6543" s="111" t="str">
        <f>IF(E6543="","",VLOOKUP(E6543,[1]PROJECTES!$C$14:$Z$5000,21,FALSE))</f>
        <v/>
      </c>
      <c r="N6543" s="117"/>
      <c r="O6543" s="118" t="s">
        <v>222</v>
      </c>
      <c r="P6543" s="119"/>
      <c r="Q6543" s="84"/>
      <c r="R6543" s="249"/>
      <c r="S6543" s="165"/>
      <c r="T6543" s="167"/>
    </row>
    <row r="6544" spans="1:20" s="121" customFormat="1" ht="20.100000000000001" customHeight="1" x14ac:dyDescent="0.3">
      <c r="A6544" s="80"/>
      <c r="B6544" s="110" t="str">
        <f>IF(E6544="","",VLOOKUP(E6544,[1]PROJECTES!$C$14:$G$5000,2,FALSE))</f>
        <v/>
      </c>
      <c r="C6544" s="80"/>
      <c r="D6544" s="283" t="str">
        <f>IF(E6544="","",VLOOKUP(E6544,[1]PROJECTES!$C$14:$G$5000,5,FALSE))</f>
        <v/>
      </c>
      <c r="E6544" s="162"/>
      <c r="F6544" s="110" t="str">
        <f>IF(I6544="","",VLOOKUP(I6544,[1]PROJECTES!$C$14:$G$5000,2,FALSE))</f>
        <v/>
      </c>
      <c r="G6544" s="112" t="str">
        <f>IF(E6544="","",VLOOKUP(E6544,[1]PROJECTES!$C$14:$G$5000,4,FALSE))</f>
        <v/>
      </c>
      <c r="H6544" s="95"/>
      <c r="I6544" s="113" t="str">
        <f>IF(H6544="","",VLOOKUP(H6544,BD!B$2:C$16,2,FALSE))</f>
        <v/>
      </c>
      <c r="J6544" s="114"/>
      <c r="K6544" s="115" t="str">
        <f t="shared" si="320"/>
        <v/>
      </c>
      <c r="L6544" s="116" t="str">
        <f t="shared" ca="1" si="321"/>
        <v>-</v>
      </c>
      <c r="M6544" s="111" t="str">
        <f>IF(E6544="","",VLOOKUP(E6544,[1]PROJECTES!$C$14:$Z$5000,21,FALSE))</f>
        <v/>
      </c>
      <c r="N6544" s="117"/>
      <c r="O6544" s="118" t="s">
        <v>222</v>
      </c>
      <c r="P6544" s="119"/>
      <c r="Q6544" s="84"/>
      <c r="R6544" s="249"/>
      <c r="S6544" s="165"/>
      <c r="T6544" s="167"/>
    </row>
    <row r="6545" spans="1:20" s="121" customFormat="1" ht="20.100000000000001" customHeight="1" x14ac:dyDescent="0.3">
      <c r="A6545" s="80"/>
      <c r="B6545" s="110" t="str">
        <f>IF(E6545="","",VLOOKUP(E6545,[1]PROJECTES!$C$14:$G$5000,2,FALSE))</f>
        <v/>
      </c>
      <c r="C6545" s="80"/>
      <c r="D6545" s="283" t="str">
        <f>IF(E6545="","",VLOOKUP(E6545,[1]PROJECTES!$C$14:$G$5000,5,FALSE))</f>
        <v/>
      </c>
      <c r="E6545" s="162"/>
      <c r="F6545" s="110" t="str">
        <f>IF(I6545="","",VLOOKUP(I6545,[1]PROJECTES!$C$14:$G$5000,2,FALSE))</f>
        <v/>
      </c>
      <c r="G6545" s="112" t="str">
        <f>IF(E6545="","",VLOOKUP(E6545,[1]PROJECTES!$C$14:$G$5000,4,FALSE))</f>
        <v/>
      </c>
      <c r="H6545" s="95"/>
      <c r="I6545" s="113" t="str">
        <f>IF(H6545="","",VLOOKUP(H6545,BD!B$2:C$16,2,FALSE))</f>
        <v/>
      </c>
      <c r="J6545" s="114"/>
      <c r="K6545" s="115" t="str">
        <f t="shared" si="320"/>
        <v/>
      </c>
      <c r="L6545" s="116" t="str">
        <f t="shared" ca="1" si="321"/>
        <v>-</v>
      </c>
      <c r="M6545" s="111" t="str">
        <f>IF(E6545="","",VLOOKUP(E6545,[1]PROJECTES!$C$14:$Z$5000,21,FALSE))</f>
        <v/>
      </c>
      <c r="N6545" s="117"/>
      <c r="O6545" s="118" t="s">
        <v>222</v>
      </c>
      <c r="P6545" s="119"/>
      <c r="Q6545" s="84"/>
      <c r="R6545" s="249"/>
      <c r="S6545" s="165"/>
      <c r="T6545" s="167"/>
    </row>
    <row r="6546" spans="1:20" s="121" customFormat="1" ht="20.100000000000001" customHeight="1" x14ac:dyDescent="0.3">
      <c r="A6546" s="80"/>
      <c r="B6546" s="110" t="str">
        <f>IF(E6546="","",VLOOKUP(E6546,[1]PROJECTES!$C$14:$G$5000,2,FALSE))</f>
        <v/>
      </c>
      <c r="C6546" s="80"/>
      <c r="D6546" s="283" t="str">
        <f>IF(E6546="","",VLOOKUP(E6546,[1]PROJECTES!$C$14:$G$5000,5,FALSE))</f>
        <v/>
      </c>
      <c r="E6546" s="162"/>
      <c r="F6546" s="110" t="str">
        <f>IF(I6546="","",VLOOKUP(I6546,[1]PROJECTES!$C$14:$G$5000,2,FALSE))</f>
        <v/>
      </c>
      <c r="G6546" s="112" t="str">
        <f>IF(E6546="","",VLOOKUP(E6546,[1]PROJECTES!$C$14:$G$5000,4,FALSE))</f>
        <v/>
      </c>
      <c r="H6546" s="95"/>
      <c r="I6546" s="113" t="str">
        <f>IF(H6546="","",VLOOKUP(H6546,BD!B$2:C$16,2,FALSE))</f>
        <v/>
      </c>
      <c r="J6546" s="114"/>
      <c r="K6546" s="115" t="str">
        <f t="shared" si="320"/>
        <v/>
      </c>
      <c r="L6546" s="116" t="str">
        <f t="shared" ca="1" si="321"/>
        <v>-</v>
      </c>
      <c r="M6546" s="111" t="str">
        <f>IF(E6546="","",VLOOKUP(E6546,[1]PROJECTES!$C$14:$Z$5000,21,FALSE))</f>
        <v/>
      </c>
      <c r="N6546" s="117"/>
      <c r="O6546" s="118" t="s">
        <v>222</v>
      </c>
      <c r="P6546" s="119"/>
      <c r="Q6546" s="84"/>
      <c r="R6546" s="249"/>
      <c r="S6546" s="165"/>
      <c r="T6546" s="167"/>
    </row>
    <row r="6547" spans="1:20" s="121" customFormat="1" ht="20.100000000000001" customHeight="1" x14ac:dyDescent="0.3">
      <c r="A6547" s="80"/>
      <c r="B6547" s="110" t="str">
        <f>IF(E6547="","",VLOOKUP(E6547,[1]PROJECTES!$C$14:$G$5000,2,FALSE))</f>
        <v/>
      </c>
      <c r="C6547" s="80"/>
      <c r="D6547" s="283" t="str">
        <f>IF(E6547="","",VLOOKUP(E6547,[1]PROJECTES!$C$14:$G$5000,5,FALSE))</f>
        <v/>
      </c>
      <c r="E6547" s="162"/>
      <c r="F6547" s="110" t="str">
        <f>IF(I6547="","",VLOOKUP(I6547,[1]PROJECTES!$C$14:$G$5000,2,FALSE))</f>
        <v/>
      </c>
      <c r="G6547" s="112" t="str">
        <f>IF(E6547="","",VLOOKUP(E6547,[1]PROJECTES!$C$14:$G$5000,4,FALSE))</f>
        <v/>
      </c>
      <c r="H6547" s="95"/>
      <c r="I6547" s="113" t="str">
        <f>IF(H6547="","",VLOOKUP(H6547,BD!B$2:C$16,2,FALSE))</f>
        <v/>
      </c>
      <c r="J6547" s="114"/>
      <c r="K6547" s="115" t="str">
        <f t="shared" si="320"/>
        <v/>
      </c>
      <c r="L6547" s="116" t="str">
        <f t="shared" ca="1" si="321"/>
        <v>-</v>
      </c>
      <c r="M6547" s="111" t="str">
        <f>IF(E6547="","",VLOOKUP(E6547,[1]PROJECTES!$C$14:$Z$5000,21,FALSE))</f>
        <v/>
      </c>
      <c r="N6547" s="117"/>
      <c r="O6547" s="118" t="s">
        <v>222</v>
      </c>
      <c r="P6547" s="119"/>
      <c r="Q6547" s="84"/>
      <c r="R6547" s="249"/>
      <c r="S6547" s="165"/>
      <c r="T6547" s="167"/>
    </row>
    <row r="6548" spans="1:20" s="121" customFormat="1" ht="20.100000000000001" customHeight="1" x14ac:dyDescent="0.3">
      <c r="A6548" s="80"/>
      <c r="B6548" s="110" t="str">
        <f>IF(E6548="","",VLOOKUP(E6548,[1]PROJECTES!$C$14:$G$5000,2,FALSE))</f>
        <v/>
      </c>
      <c r="C6548" s="80"/>
      <c r="D6548" s="283" t="str">
        <f>IF(E6548="","",VLOOKUP(E6548,[1]PROJECTES!$C$14:$G$5000,5,FALSE))</f>
        <v/>
      </c>
      <c r="E6548" s="162"/>
      <c r="F6548" s="110" t="str">
        <f>IF(I6548="","",VLOOKUP(I6548,[1]PROJECTES!$C$14:$G$5000,2,FALSE))</f>
        <v/>
      </c>
      <c r="G6548" s="112" t="str">
        <f>IF(E6548="","",VLOOKUP(E6548,[1]PROJECTES!$C$14:$G$5000,4,FALSE))</f>
        <v/>
      </c>
      <c r="H6548" s="95"/>
      <c r="I6548" s="113" t="str">
        <f>IF(H6548="","",VLOOKUP(H6548,BD!B$2:C$16,2,FALSE))</f>
        <v/>
      </c>
      <c r="J6548" s="114"/>
      <c r="K6548" s="115" t="str">
        <f t="shared" si="320"/>
        <v/>
      </c>
      <c r="L6548" s="116" t="str">
        <f t="shared" ca="1" si="321"/>
        <v>-</v>
      </c>
      <c r="M6548" s="111" t="str">
        <f>IF(E6548="","",VLOOKUP(E6548,[1]PROJECTES!$C$14:$Z$5000,21,FALSE))</f>
        <v/>
      </c>
      <c r="N6548" s="117"/>
      <c r="O6548" s="118" t="s">
        <v>222</v>
      </c>
      <c r="P6548" s="119"/>
      <c r="Q6548" s="84"/>
      <c r="R6548" s="249"/>
      <c r="S6548" s="165"/>
      <c r="T6548" s="167"/>
    </row>
    <row r="6549" spans="1:20" s="121" customFormat="1" ht="20.100000000000001" customHeight="1" x14ac:dyDescent="0.3">
      <c r="A6549" s="80"/>
      <c r="B6549" s="110" t="str">
        <f>IF(E6549="","",VLOOKUP(E6549,[1]PROJECTES!$C$14:$G$5000,2,FALSE))</f>
        <v/>
      </c>
      <c r="C6549" s="80"/>
      <c r="D6549" s="283" t="str">
        <f>IF(E6549="","",VLOOKUP(E6549,[1]PROJECTES!$C$14:$G$5000,5,FALSE))</f>
        <v/>
      </c>
      <c r="E6549" s="162"/>
      <c r="F6549" s="110" t="str">
        <f>IF(I6549="","",VLOOKUP(I6549,[1]PROJECTES!$C$14:$G$5000,2,FALSE))</f>
        <v/>
      </c>
      <c r="G6549" s="112" t="str">
        <f>IF(E6549="","",VLOOKUP(E6549,[1]PROJECTES!$C$14:$G$5000,4,FALSE))</f>
        <v/>
      </c>
      <c r="H6549" s="95"/>
      <c r="I6549" s="113" t="str">
        <f>IF(H6549="","",VLOOKUP(H6549,BD!B$2:C$16,2,FALSE))</f>
        <v/>
      </c>
      <c r="J6549" s="114"/>
      <c r="K6549" s="115" t="str">
        <f t="shared" si="320"/>
        <v/>
      </c>
      <c r="L6549" s="116" t="str">
        <f t="shared" ca="1" si="321"/>
        <v>-</v>
      </c>
      <c r="M6549" s="111" t="str">
        <f>IF(E6549="","",VLOOKUP(E6549,[1]PROJECTES!$C$14:$Z$5000,21,FALSE))</f>
        <v/>
      </c>
      <c r="N6549" s="117"/>
      <c r="O6549" s="118" t="s">
        <v>222</v>
      </c>
      <c r="P6549" s="119"/>
      <c r="Q6549" s="84"/>
      <c r="R6549" s="249"/>
      <c r="S6549" s="165"/>
      <c r="T6549" s="167"/>
    </row>
    <row r="6550" spans="1:20" s="121" customFormat="1" ht="20.100000000000001" customHeight="1" x14ac:dyDescent="0.3">
      <c r="A6550" s="80"/>
      <c r="B6550" s="110" t="str">
        <f>IF(E6550="","",VLOOKUP(E6550,[1]PROJECTES!$C$14:$G$5000,2,FALSE))</f>
        <v/>
      </c>
      <c r="C6550" s="80"/>
      <c r="D6550" s="283" t="str">
        <f>IF(E6550="","",VLOOKUP(E6550,[1]PROJECTES!$C$14:$G$5000,5,FALSE))</f>
        <v/>
      </c>
      <c r="E6550" s="162"/>
      <c r="F6550" s="110" t="str">
        <f>IF(I6550="","",VLOOKUP(I6550,[1]PROJECTES!$C$14:$G$5000,2,FALSE))</f>
        <v/>
      </c>
      <c r="G6550" s="112" t="str">
        <f>IF(E6550="","",VLOOKUP(E6550,[1]PROJECTES!$C$14:$G$5000,4,FALSE))</f>
        <v/>
      </c>
      <c r="H6550" s="95"/>
      <c r="I6550" s="113" t="str">
        <f>IF(H6550="","",VLOOKUP(H6550,BD!B$2:C$16,2,FALSE))</f>
        <v/>
      </c>
      <c r="J6550" s="114"/>
      <c r="K6550" s="115" t="str">
        <f t="shared" si="320"/>
        <v/>
      </c>
      <c r="L6550" s="116" t="str">
        <f t="shared" ca="1" si="321"/>
        <v>-</v>
      </c>
      <c r="M6550" s="111" t="str">
        <f>IF(E6550="","",VLOOKUP(E6550,[1]PROJECTES!$C$14:$Z$5000,21,FALSE))</f>
        <v/>
      </c>
      <c r="N6550" s="117"/>
      <c r="O6550" s="118" t="s">
        <v>222</v>
      </c>
      <c r="P6550" s="119"/>
      <c r="Q6550" s="84"/>
      <c r="R6550" s="249"/>
      <c r="S6550" s="165"/>
      <c r="T6550" s="167"/>
    </row>
    <row r="6551" spans="1:20" s="121" customFormat="1" ht="20.100000000000001" customHeight="1" x14ac:dyDescent="0.3">
      <c r="A6551" s="80"/>
      <c r="B6551" s="110" t="str">
        <f>IF(E6551="","",VLOOKUP(E6551,[1]PROJECTES!$C$14:$G$5000,2,FALSE))</f>
        <v/>
      </c>
      <c r="C6551" s="80"/>
      <c r="D6551" s="283" t="str">
        <f>IF(E6551="","",VLOOKUP(E6551,[1]PROJECTES!$C$14:$G$5000,5,FALSE))</f>
        <v/>
      </c>
      <c r="E6551" s="162"/>
      <c r="F6551" s="110" t="str">
        <f>IF(I6551="","",VLOOKUP(I6551,[1]PROJECTES!$C$14:$G$5000,2,FALSE))</f>
        <v/>
      </c>
      <c r="G6551" s="112" t="str">
        <f>IF(E6551="","",VLOOKUP(E6551,[1]PROJECTES!$C$14:$G$5000,4,FALSE))</f>
        <v/>
      </c>
      <c r="H6551" s="95"/>
      <c r="I6551" s="113" t="str">
        <f>IF(H6551="","",VLOOKUP(H6551,BD!B$2:C$16,2,FALSE))</f>
        <v/>
      </c>
      <c r="J6551" s="114"/>
      <c r="K6551" s="115" t="str">
        <f t="shared" si="320"/>
        <v/>
      </c>
      <c r="L6551" s="116" t="str">
        <f t="shared" ca="1" si="321"/>
        <v>-</v>
      </c>
      <c r="M6551" s="111" t="str">
        <f>IF(E6551="","",VLOOKUP(E6551,[1]PROJECTES!$C$14:$Z$5000,21,FALSE))</f>
        <v/>
      </c>
      <c r="N6551" s="117"/>
      <c r="O6551" s="118" t="s">
        <v>222</v>
      </c>
      <c r="P6551" s="119"/>
      <c r="Q6551" s="84"/>
      <c r="R6551" s="249"/>
      <c r="S6551" s="165"/>
      <c r="T6551" s="167"/>
    </row>
    <row r="6552" spans="1:20" s="121" customFormat="1" ht="20.100000000000001" customHeight="1" x14ac:dyDescent="0.3">
      <c r="A6552" s="80"/>
      <c r="B6552" s="110" t="str">
        <f>IF(E6552="","",VLOOKUP(E6552,[1]PROJECTES!$C$14:$G$5000,2,FALSE))</f>
        <v/>
      </c>
      <c r="C6552" s="80"/>
      <c r="D6552" s="283" t="str">
        <f>IF(E6552="","",VLOOKUP(E6552,[1]PROJECTES!$C$14:$G$5000,5,FALSE))</f>
        <v/>
      </c>
      <c r="E6552" s="162"/>
      <c r="F6552" s="110" t="str">
        <f>IF(I6552="","",VLOOKUP(I6552,[1]PROJECTES!$C$14:$G$5000,2,FALSE))</f>
        <v/>
      </c>
      <c r="G6552" s="112" t="str">
        <f>IF(E6552="","",VLOOKUP(E6552,[1]PROJECTES!$C$14:$G$5000,4,FALSE))</f>
        <v/>
      </c>
      <c r="H6552" s="95"/>
      <c r="I6552" s="113" t="str">
        <f>IF(H6552="","",VLOOKUP(H6552,BD!B$2:C$16,2,FALSE))</f>
        <v/>
      </c>
      <c r="J6552" s="114"/>
      <c r="K6552" s="115" t="str">
        <f t="shared" si="320"/>
        <v/>
      </c>
      <c r="L6552" s="116" t="str">
        <f t="shared" ca="1" si="321"/>
        <v>-</v>
      </c>
      <c r="M6552" s="111" t="str">
        <f>IF(E6552="","",VLOOKUP(E6552,[1]PROJECTES!$C$14:$Z$5000,21,FALSE))</f>
        <v/>
      </c>
      <c r="N6552" s="117"/>
      <c r="O6552" s="118" t="s">
        <v>222</v>
      </c>
      <c r="P6552" s="119"/>
      <c r="Q6552" s="84"/>
      <c r="R6552" s="249"/>
      <c r="S6552" s="165"/>
      <c r="T6552" s="167"/>
    </row>
    <row r="6553" spans="1:20" s="121" customFormat="1" ht="20.100000000000001" customHeight="1" x14ac:dyDescent="0.3">
      <c r="A6553" s="80"/>
      <c r="B6553" s="110" t="str">
        <f>IF(E6553="","",VLOOKUP(E6553,[1]PROJECTES!$C$14:$G$5000,2,FALSE))</f>
        <v/>
      </c>
      <c r="C6553" s="80"/>
      <c r="D6553" s="283" t="str">
        <f>IF(E6553="","",VLOOKUP(E6553,[1]PROJECTES!$C$14:$G$5000,5,FALSE))</f>
        <v/>
      </c>
      <c r="E6553" s="162"/>
      <c r="F6553" s="110" t="str">
        <f>IF(I6553="","",VLOOKUP(I6553,[1]PROJECTES!$C$14:$G$5000,2,FALSE))</f>
        <v/>
      </c>
      <c r="G6553" s="112" t="str">
        <f>IF(E6553="","",VLOOKUP(E6553,[1]PROJECTES!$C$14:$G$5000,4,FALSE))</f>
        <v/>
      </c>
      <c r="H6553" s="95"/>
      <c r="I6553" s="113" t="str">
        <f>IF(H6553="","",VLOOKUP(H6553,BD!B$2:C$16,2,FALSE))</f>
        <v/>
      </c>
      <c r="J6553" s="114"/>
      <c r="K6553" s="115" t="str">
        <f t="shared" si="320"/>
        <v/>
      </c>
      <c r="L6553" s="116" t="str">
        <f t="shared" ca="1" si="321"/>
        <v>-</v>
      </c>
      <c r="M6553" s="111" t="str">
        <f>IF(E6553="","",VLOOKUP(E6553,[1]PROJECTES!$C$14:$Z$5000,21,FALSE))</f>
        <v/>
      </c>
      <c r="N6553" s="117"/>
      <c r="O6553" s="118" t="s">
        <v>222</v>
      </c>
      <c r="P6553" s="119"/>
      <c r="Q6553" s="84"/>
      <c r="R6553" s="249"/>
      <c r="S6553" s="165"/>
      <c r="T6553" s="167"/>
    </row>
    <row r="6554" spans="1:20" s="121" customFormat="1" ht="20.100000000000001" customHeight="1" x14ac:dyDescent="0.3">
      <c r="A6554" s="80"/>
      <c r="B6554" s="110" t="str">
        <f>IF(E6554="","",VLOOKUP(E6554,[1]PROJECTES!$C$14:$G$5000,2,FALSE))</f>
        <v/>
      </c>
      <c r="C6554" s="80"/>
      <c r="D6554" s="283" t="str">
        <f>IF(E6554="","",VLOOKUP(E6554,[1]PROJECTES!$C$14:$G$5000,5,FALSE))</f>
        <v/>
      </c>
      <c r="E6554" s="162"/>
      <c r="F6554" s="110" t="str">
        <f>IF(I6554="","",VLOOKUP(I6554,[1]PROJECTES!$C$14:$G$5000,2,FALSE))</f>
        <v/>
      </c>
      <c r="G6554" s="112" t="str">
        <f>IF(E6554="","",VLOOKUP(E6554,[1]PROJECTES!$C$14:$G$5000,4,FALSE))</f>
        <v/>
      </c>
      <c r="H6554" s="95"/>
      <c r="I6554" s="113" t="str">
        <f>IF(H6554="","",VLOOKUP(H6554,BD!B$2:C$16,2,FALSE))</f>
        <v/>
      </c>
      <c r="J6554" s="114"/>
      <c r="K6554" s="115" t="str">
        <f t="shared" si="320"/>
        <v/>
      </c>
      <c r="L6554" s="116" t="str">
        <f t="shared" ca="1" si="321"/>
        <v>-</v>
      </c>
      <c r="M6554" s="111" t="str">
        <f>IF(E6554="","",VLOOKUP(E6554,[1]PROJECTES!$C$14:$Z$5000,21,FALSE))</f>
        <v/>
      </c>
      <c r="N6554" s="117"/>
      <c r="O6554" s="118" t="s">
        <v>222</v>
      </c>
      <c r="P6554" s="119"/>
      <c r="Q6554" s="84"/>
      <c r="R6554" s="249"/>
      <c r="S6554" s="165"/>
      <c r="T6554" s="167"/>
    </row>
    <row r="6555" spans="1:20" s="121" customFormat="1" ht="20.100000000000001" customHeight="1" x14ac:dyDescent="0.3">
      <c r="A6555" s="80"/>
      <c r="B6555" s="110" t="str">
        <f>IF(E6555="","",VLOOKUP(E6555,[1]PROJECTES!$C$14:$G$5000,2,FALSE))</f>
        <v/>
      </c>
      <c r="C6555" s="80"/>
      <c r="D6555" s="283" t="str">
        <f>IF(E6555="","",VLOOKUP(E6555,[1]PROJECTES!$C$14:$G$5000,5,FALSE))</f>
        <v/>
      </c>
      <c r="E6555" s="162"/>
      <c r="F6555" s="110" t="str">
        <f>IF(I6555="","",VLOOKUP(I6555,[1]PROJECTES!$C$14:$G$5000,2,FALSE))</f>
        <v/>
      </c>
      <c r="G6555" s="112" t="str">
        <f>IF(E6555="","",VLOOKUP(E6555,[1]PROJECTES!$C$14:$G$5000,4,FALSE))</f>
        <v/>
      </c>
      <c r="H6555" s="95"/>
      <c r="I6555" s="113" t="str">
        <f>IF(H6555="","",VLOOKUP(H6555,BD!B$2:C$16,2,FALSE))</f>
        <v/>
      </c>
      <c r="J6555" s="114"/>
      <c r="K6555" s="115" t="str">
        <f t="shared" si="320"/>
        <v/>
      </c>
      <c r="L6555" s="116" t="str">
        <f t="shared" ca="1" si="321"/>
        <v>-</v>
      </c>
      <c r="M6555" s="111" t="str">
        <f>IF(E6555="","",VLOOKUP(E6555,[1]PROJECTES!$C$14:$Z$5000,21,FALSE))</f>
        <v/>
      </c>
      <c r="N6555" s="117"/>
      <c r="O6555" s="118" t="s">
        <v>222</v>
      </c>
      <c r="P6555" s="119"/>
      <c r="Q6555" s="84"/>
      <c r="R6555" s="249"/>
      <c r="S6555" s="165"/>
      <c r="T6555" s="167"/>
    </row>
    <row r="6556" spans="1:20" s="121" customFormat="1" ht="20.100000000000001" customHeight="1" x14ac:dyDescent="0.3">
      <c r="A6556" s="80"/>
      <c r="B6556" s="110" t="str">
        <f>IF(E6556="","",VLOOKUP(E6556,[1]PROJECTES!$C$14:$G$5000,2,FALSE))</f>
        <v/>
      </c>
      <c r="C6556" s="80"/>
      <c r="D6556" s="283" t="str">
        <f>IF(E6556="","",VLOOKUP(E6556,[1]PROJECTES!$C$14:$G$5000,5,FALSE))</f>
        <v/>
      </c>
      <c r="E6556" s="162"/>
      <c r="F6556" s="110" t="str">
        <f>IF(I6556="","",VLOOKUP(I6556,[1]PROJECTES!$C$14:$G$5000,2,FALSE))</f>
        <v/>
      </c>
      <c r="G6556" s="112" t="str">
        <f>IF(E6556="","",VLOOKUP(E6556,[1]PROJECTES!$C$14:$G$5000,4,FALSE))</f>
        <v/>
      </c>
      <c r="H6556" s="95"/>
      <c r="I6556" s="113" t="str">
        <f>IF(H6556="","",VLOOKUP(H6556,BD!B$2:C$16,2,FALSE))</f>
        <v/>
      </c>
      <c r="J6556" s="114"/>
      <c r="K6556" s="115" t="str">
        <f t="shared" si="320"/>
        <v/>
      </c>
      <c r="L6556" s="116" t="str">
        <f t="shared" ca="1" si="321"/>
        <v>-</v>
      </c>
      <c r="M6556" s="111" t="str">
        <f>IF(E6556="","",VLOOKUP(E6556,[1]PROJECTES!$C$14:$Z$5000,21,FALSE))</f>
        <v/>
      </c>
      <c r="N6556" s="117"/>
      <c r="O6556" s="118" t="s">
        <v>222</v>
      </c>
      <c r="P6556" s="119"/>
      <c r="Q6556" s="84"/>
      <c r="R6556" s="249"/>
      <c r="S6556" s="165"/>
      <c r="T6556" s="167"/>
    </row>
    <row r="6557" spans="1:20" s="121" customFormat="1" ht="20.100000000000001" customHeight="1" x14ac:dyDescent="0.3">
      <c r="A6557" s="80"/>
      <c r="B6557" s="110" t="str">
        <f>IF(E6557="","",VLOOKUP(E6557,[1]PROJECTES!$C$14:$G$5000,2,FALSE))</f>
        <v/>
      </c>
      <c r="C6557" s="80"/>
      <c r="D6557" s="283" t="str">
        <f>IF(E6557="","",VLOOKUP(E6557,[1]PROJECTES!$C$14:$G$5000,5,FALSE))</f>
        <v/>
      </c>
      <c r="E6557" s="155"/>
      <c r="F6557" s="110" t="str">
        <f>IF(I6557="","",VLOOKUP(I6557,[1]PROJECTES!$C$14:$G$5000,2,FALSE))</f>
        <v/>
      </c>
      <c r="G6557" s="112" t="str">
        <f>IF(E6557="","",VLOOKUP(E6557,[1]PROJECTES!$C$14:$G$5000,4,FALSE))</f>
        <v/>
      </c>
      <c r="H6557" s="95"/>
      <c r="I6557" s="113" t="str">
        <f>IF(H6557="","",VLOOKUP(H6557,BD!B$2:C$16,2,FALSE))</f>
        <v/>
      </c>
      <c r="J6557" s="114"/>
      <c r="K6557" s="115" t="str">
        <f t="shared" si="320"/>
        <v/>
      </c>
      <c r="L6557" s="116" t="str">
        <f t="shared" ca="1" si="321"/>
        <v>-</v>
      </c>
      <c r="M6557" s="111" t="str">
        <f>IF(E6557="","",VLOOKUP(E6557,[1]PROJECTES!$C$14:$Z$5000,21,FALSE))</f>
        <v/>
      </c>
      <c r="N6557" s="117"/>
      <c r="O6557" s="118" t="s">
        <v>222</v>
      </c>
      <c r="P6557" s="119"/>
      <c r="Q6557" s="84"/>
      <c r="R6557" s="249"/>
      <c r="S6557" s="165"/>
      <c r="T6557" s="167"/>
    </row>
    <row r="6558" spans="1:20" s="121" customFormat="1" ht="20.100000000000001" customHeight="1" x14ac:dyDescent="0.3">
      <c r="A6558" s="80"/>
      <c r="B6558" s="110" t="str">
        <f>IF(E6558="","",VLOOKUP(E6558,[1]PROJECTES!$C$14:$G$5000,2,FALSE))</f>
        <v/>
      </c>
      <c r="C6558" s="80"/>
      <c r="D6558" s="283" t="str">
        <f>IF(E6558="","",VLOOKUP(E6558,[1]PROJECTES!$C$14:$G$5000,5,FALSE))</f>
        <v/>
      </c>
      <c r="E6558" s="162"/>
      <c r="F6558" s="110" t="str">
        <f>IF(I6558="","",VLOOKUP(I6558,[1]PROJECTES!$C$14:$G$5000,2,FALSE))</f>
        <v/>
      </c>
      <c r="G6558" s="112" t="str">
        <f>IF(E6558="","",VLOOKUP(E6558,[1]PROJECTES!$C$14:$G$5000,4,FALSE))</f>
        <v/>
      </c>
      <c r="H6558" s="95"/>
      <c r="I6558" s="113" t="str">
        <f>IF(H6558="","",VLOOKUP(H6558,BD!B$2:C$16,2,FALSE))</f>
        <v/>
      </c>
      <c r="J6558" s="114"/>
      <c r="K6558" s="115" t="str">
        <f t="shared" si="320"/>
        <v/>
      </c>
      <c r="L6558" s="116" t="str">
        <f t="shared" ca="1" si="321"/>
        <v>-</v>
      </c>
      <c r="M6558" s="111" t="str">
        <f>IF(E6558="","",VLOOKUP(E6558,[1]PROJECTES!$C$14:$Z$5000,21,FALSE))</f>
        <v/>
      </c>
      <c r="N6558" s="117"/>
      <c r="O6558" s="118" t="s">
        <v>222</v>
      </c>
      <c r="P6558" s="119"/>
      <c r="Q6558" s="84"/>
      <c r="R6558" s="249"/>
      <c r="S6558" s="165"/>
      <c r="T6558" s="167"/>
    </row>
    <row r="6559" spans="1:20" s="121" customFormat="1" ht="20.100000000000001" customHeight="1" x14ac:dyDescent="0.3">
      <c r="A6559" s="80"/>
      <c r="B6559" s="110" t="str">
        <f>IF(E6559="","",VLOOKUP(E6559,[1]PROJECTES!$C$14:$G$5000,2,FALSE))</f>
        <v/>
      </c>
      <c r="C6559" s="80"/>
      <c r="D6559" s="283" t="str">
        <f>IF(E6559="","",VLOOKUP(E6559,[1]PROJECTES!$C$14:$G$5000,5,FALSE))</f>
        <v/>
      </c>
      <c r="E6559" s="162"/>
      <c r="F6559" s="110" t="str">
        <f>IF(I6559="","",VLOOKUP(I6559,[1]PROJECTES!$C$14:$G$5000,2,FALSE))</f>
        <v/>
      </c>
      <c r="G6559" s="112" t="str">
        <f>IF(E6559="","",VLOOKUP(E6559,[1]PROJECTES!$C$14:$G$5000,4,FALSE))</f>
        <v/>
      </c>
      <c r="H6559" s="95"/>
      <c r="I6559" s="113" t="str">
        <f>IF(H6559="","",VLOOKUP(H6559,BD!B$2:C$16,2,FALSE))</f>
        <v/>
      </c>
      <c r="J6559" s="114"/>
      <c r="K6559" s="115" t="str">
        <f t="shared" si="320"/>
        <v/>
      </c>
      <c r="L6559" s="116" t="str">
        <f t="shared" ca="1" si="321"/>
        <v>-</v>
      </c>
      <c r="M6559" s="111" t="str">
        <f>IF(E6559="","",VLOOKUP(E6559,[1]PROJECTES!$C$14:$Z$5000,21,FALSE))</f>
        <v/>
      </c>
      <c r="N6559" s="117"/>
      <c r="O6559" s="118" t="s">
        <v>222</v>
      </c>
      <c r="P6559" s="119"/>
      <c r="Q6559" s="84"/>
      <c r="R6559" s="249"/>
      <c r="S6559" s="165"/>
      <c r="T6559" s="167"/>
    </row>
    <row r="6560" spans="1:20" s="121" customFormat="1" ht="20.100000000000001" customHeight="1" x14ac:dyDescent="0.3">
      <c r="A6560" s="80"/>
      <c r="B6560" s="110" t="str">
        <f>IF(E6560="","",VLOOKUP(E6560,[1]PROJECTES!$C$14:$G$5000,2,FALSE))</f>
        <v/>
      </c>
      <c r="C6560" s="80"/>
      <c r="D6560" s="283" t="str">
        <f>IF(E6560="","",VLOOKUP(E6560,[1]PROJECTES!$C$14:$G$5000,5,FALSE))</f>
        <v/>
      </c>
      <c r="E6560" s="162"/>
      <c r="F6560" s="110" t="str">
        <f>IF(I6560="","",VLOOKUP(I6560,[1]PROJECTES!$C$14:$G$5000,2,FALSE))</f>
        <v/>
      </c>
      <c r="G6560" s="112" t="str">
        <f>IF(E6560="","",VLOOKUP(E6560,[1]PROJECTES!$C$14:$G$5000,4,FALSE))</f>
        <v/>
      </c>
      <c r="H6560" s="95"/>
      <c r="I6560" s="113" t="str">
        <f>IF(H6560="","",VLOOKUP(H6560,BD!B$2:C$16,2,FALSE))</f>
        <v/>
      </c>
      <c r="J6560" s="114"/>
      <c r="K6560" s="115" t="str">
        <f t="shared" si="320"/>
        <v/>
      </c>
      <c r="L6560" s="116" t="str">
        <f t="shared" ca="1" si="321"/>
        <v>-</v>
      </c>
      <c r="M6560" s="111" t="str">
        <f>IF(E6560="","",VLOOKUP(E6560,[1]PROJECTES!$C$14:$Z$5000,21,FALSE))</f>
        <v/>
      </c>
      <c r="N6560" s="117"/>
      <c r="O6560" s="118" t="s">
        <v>222</v>
      </c>
      <c r="P6560" s="119"/>
      <c r="Q6560" s="84"/>
      <c r="R6560" s="249"/>
      <c r="S6560" s="165"/>
      <c r="T6560" s="167"/>
    </row>
    <row r="6561" spans="1:20" s="121" customFormat="1" ht="20.100000000000001" customHeight="1" x14ac:dyDescent="0.3">
      <c r="A6561" s="80"/>
      <c r="B6561" s="110" t="str">
        <f>IF(E6561="","",VLOOKUP(E6561,[1]PROJECTES!$C$14:$G$5000,2,FALSE))</f>
        <v/>
      </c>
      <c r="C6561" s="80"/>
      <c r="D6561" s="283" t="str">
        <f>IF(E6561="","",VLOOKUP(E6561,[1]PROJECTES!$C$14:$G$5000,5,FALSE))</f>
        <v/>
      </c>
      <c r="E6561" s="155"/>
      <c r="F6561" s="110" t="str">
        <f>IF(I6561="","",VLOOKUP(I6561,[1]PROJECTES!$C$14:$G$5000,2,FALSE))</f>
        <v/>
      </c>
      <c r="G6561" s="112" t="str">
        <f>IF(E6561="","",VLOOKUP(E6561,[1]PROJECTES!$C$14:$G$5000,4,FALSE))</f>
        <v/>
      </c>
      <c r="H6561" s="95"/>
      <c r="I6561" s="113" t="str">
        <f>IF(H6561="","",VLOOKUP(H6561,BD!B$2:C$16,2,FALSE))</f>
        <v/>
      </c>
      <c r="J6561" s="114"/>
      <c r="K6561" s="115" t="str">
        <f t="shared" si="320"/>
        <v/>
      </c>
      <c r="L6561" s="116" t="str">
        <f t="shared" ca="1" si="321"/>
        <v>-</v>
      </c>
      <c r="M6561" s="111" t="str">
        <f>IF(E6561="","",VLOOKUP(E6561,[1]PROJECTES!$C$14:$Z$5000,21,FALSE))</f>
        <v/>
      </c>
      <c r="N6561" s="117"/>
      <c r="O6561" s="118" t="s">
        <v>222</v>
      </c>
      <c r="P6561" s="119"/>
      <c r="Q6561" s="84"/>
      <c r="R6561" s="249"/>
      <c r="S6561" s="165"/>
      <c r="T6561" s="167"/>
    </row>
    <row r="6562" spans="1:20" s="121" customFormat="1" ht="20.100000000000001" customHeight="1" x14ac:dyDescent="0.3">
      <c r="A6562" s="80"/>
      <c r="B6562" s="110" t="str">
        <f>IF(E6562="","",VLOOKUP(E6562,[1]PROJECTES!$C$14:$G$5000,2,FALSE))</f>
        <v/>
      </c>
      <c r="C6562" s="80"/>
      <c r="D6562" s="283" t="str">
        <f>IF(E6562="","",VLOOKUP(E6562,[1]PROJECTES!$C$14:$G$5000,5,FALSE))</f>
        <v/>
      </c>
      <c r="E6562" s="155"/>
      <c r="F6562" s="110" t="str">
        <f>IF(I6562="","",VLOOKUP(I6562,[1]PROJECTES!$C$14:$G$5000,2,FALSE))</f>
        <v/>
      </c>
      <c r="G6562" s="112" t="str">
        <f>IF(E6562="","",VLOOKUP(E6562,[1]PROJECTES!$C$14:$G$5000,4,FALSE))</f>
        <v/>
      </c>
      <c r="H6562" s="95"/>
      <c r="I6562" s="113" t="str">
        <f>IF(H6562="","",VLOOKUP(H6562,BD!B$2:C$16,2,FALSE))</f>
        <v/>
      </c>
      <c r="J6562" s="114"/>
      <c r="K6562" s="115" t="str">
        <f t="shared" si="320"/>
        <v/>
      </c>
      <c r="L6562" s="116" t="str">
        <f t="shared" ca="1" si="321"/>
        <v>-</v>
      </c>
      <c r="M6562" s="111" t="str">
        <f>IF(E6562="","",VLOOKUP(E6562,[1]PROJECTES!$C$14:$Z$5000,21,FALSE))</f>
        <v/>
      </c>
      <c r="N6562" s="117"/>
      <c r="O6562" s="118" t="s">
        <v>222</v>
      </c>
      <c r="P6562" s="119"/>
      <c r="Q6562" s="84"/>
      <c r="R6562" s="249"/>
      <c r="S6562" s="165"/>
      <c r="T6562" s="167"/>
    </row>
    <row r="6563" spans="1:20" s="121" customFormat="1" ht="20.100000000000001" customHeight="1" x14ac:dyDescent="0.3">
      <c r="A6563" s="80"/>
      <c r="B6563" s="110" t="str">
        <f>IF(E6563="","",VLOOKUP(E6563,[1]PROJECTES!$C$14:$G$5000,2,FALSE))</f>
        <v/>
      </c>
      <c r="C6563" s="80"/>
      <c r="D6563" s="283" t="str">
        <f>IF(E6563="","",VLOOKUP(E6563,[1]PROJECTES!$C$14:$G$5000,5,FALSE))</f>
        <v/>
      </c>
      <c r="E6563" s="155"/>
      <c r="F6563" s="110" t="str">
        <f>IF(I6563="","",VLOOKUP(I6563,[1]PROJECTES!$C$14:$G$5000,2,FALSE))</f>
        <v/>
      </c>
      <c r="G6563" s="112" t="str">
        <f>IF(E6563="","",VLOOKUP(E6563,[1]PROJECTES!$C$14:$G$5000,4,FALSE))</f>
        <v/>
      </c>
      <c r="H6563" s="95"/>
      <c r="I6563" s="113" t="str">
        <f>IF(H6563="","",VLOOKUP(H6563,BD!B$2:C$16,2,FALSE))</f>
        <v/>
      </c>
      <c r="J6563" s="114"/>
      <c r="K6563" s="115" t="str">
        <f t="shared" si="320"/>
        <v/>
      </c>
      <c r="L6563" s="116" t="str">
        <f t="shared" ca="1" si="321"/>
        <v>-</v>
      </c>
      <c r="M6563" s="111" t="str">
        <f>IF(E6563="","",VLOOKUP(E6563,[1]PROJECTES!$C$14:$Z$5000,21,FALSE))</f>
        <v/>
      </c>
      <c r="N6563" s="117"/>
      <c r="O6563" s="118" t="s">
        <v>222</v>
      </c>
      <c r="P6563" s="119"/>
      <c r="Q6563" s="84"/>
      <c r="R6563" s="249"/>
      <c r="S6563" s="165"/>
      <c r="T6563" s="167"/>
    </row>
    <row r="6564" spans="1:20" s="121" customFormat="1" ht="20.100000000000001" customHeight="1" x14ac:dyDescent="0.3">
      <c r="A6564" s="80"/>
      <c r="B6564" s="110" t="str">
        <f>IF(E6564="","",VLOOKUP(E6564,[1]PROJECTES!$C$14:$G$5000,2,FALSE))</f>
        <v/>
      </c>
      <c r="C6564" s="80"/>
      <c r="D6564" s="283" t="str">
        <f>IF(E6564="","",VLOOKUP(E6564,[1]PROJECTES!$C$14:$G$5000,5,FALSE))</f>
        <v/>
      </c>
      <c r="E6564" s="155"/>
      <c r="F6564" s="110" t="str">
        <f>IF(I6564="","",VLOOKUP(I6564,[1]PROJECTES!$C$14:$G$5000,2,FALSE))</f>
        <v/>
      </c>
      <c r="G6564" s="112" t="str">
        <f>IF(E6564="","",VLOOKUP(E6564,[1]PROJECTES!$C$14:$G$5000,4,FALSE))</f>
        <v/>
      </c>
      <c r="H6564" s="95"/>
      <c r="I6564" s="113" t="str">
        <f>IF(H6564="","",VLOOKUP(H6564,BD!B$2:C$16,2,FALSE))</f>
        <v/>
      </c>
      <c r="J6564" s="114"/>
      <c r="K6564" s="115" t="str">
        <f t="shared" si="320"/>
        <v/>
      </c>
      <c r="L6564" s="116" t="str">
        <f t="shared" ca="1" si="321"/>
        <v>-</v>
      </c>
      <c r="M6564" s="111" t="str">
        <f>IF(E6564="","",VLOOKUP(E6564,[1]PROJECTES!$C$14:$Z$5000,21,FALSE))</f>
        <v/>
      </c>
      <c r="N6564" s="117"/>
      <c r="O6564" s="118" t="s">
        <v>222</v>
      </c>
      <c r="P6564" s="119"/>
      <c r="Q6564" s="84"/>
      <c r="R6564" s="249"/>
      <c r="S6564" s="165"/>
      <c r="T6564" s="167"/>
    </row>
    <row r="6565" spans="1:20" s="121" customFormat="1" ht="20.100000000000001" customHeight="1" x14ac:dyDescent="0.3">
      <c r="A6565" s="80"/>
      <c r="B6565" s="110" t="str">
        <f>IF(E6565="","",VLOOKUP(E6565,[1]PROJECTES!$C$14:$G$5000,2,FALSE))</f>
        <v/>
      </c>
      <c r="C6565" s="80"/>
      <c r="D6565" s="283" t="str">
        <f>IF(E6565="","",VLOOKUP(E6565,[1]PROJECTES!$C$14:$G$5000,5,FALSE))</f>
        <v/>
      </c>
      <c r="E6565" s="155"/>
      <c r="F6565" s="110" t="str">
        <f>IF(I6565="","",VLOOKUP(I6565,[1]PROJECTES!$C$14:$G$5000,2,FALSE))</f>
        <v/>
      </c>
      <c r="G6565" s="112" t="str">
        <f>IF(E6565="","",VLOOKUP(E6565,[1]PROJECTES!$C$14:$G$5000,4,FALSE))</f>
        <v/>
      </c>
      <c r="H6565" s="95"/>
      <c r="I6565" s="113" t="str">
        <f>IF(H6565="","",VLOOKUP(H6565,BD!B$2:C$16,2,FALSE))</f>
        <v/>
      </c>
      <c r="J6565" s="114"/>
      <c r="K6565" s="115" t="str">
        <f t="shared" si="320"/>
        <v/>
      </c>
      <c r="L6565" s="116" t="str">
        <f t="shared" ca="1" si="321"/>
        <v>-</v>
      </c>
      <c r="M6565" s="111" t="str">
        <f>IF(E6565="","",VLOOKUP(E6565,[1]PROJECTES!$C$14:$Z$5000,21,FALSE))</f>
        <v/>
      </c>
      <c r="N6565" s="117"/>
      <c r="O6565" s="118" t="s">
        <v>222</v>
      </c>
      <c r="P6565" s="119"/>
      <c r="Q6565" s="84"/>
      <c r="R6565" s="249"/>
      <c r="S6565" s="165"/>
      <c r="T6565" s="167"/>
    </row>
    <row r="6566" spans="1:20" s="121" customFormat="1" ht="20.100000000000001" customHeight="1" x14ac:dyDescent="0.3">
      <c r="A6566" s="80"/>
      <c r="B6566" s="110" t="str">
        <f>IF(E6566="","",VLOOKUP(E6566,[1]PROJECTES!$C$14:$G$5000,2,FALSE))</f>
        <v/>
      </c>
      <c r="C6566" s="80"/>
      <c r="D6566" s="283" t="str">
        <f>IF(E6566="","",VLOOKUP(E6566,[1]PROJECTES!$C$14:$G$5000,5,FALSE))</f>
        <v/>
      </c>
      <c r="E6566" s="155"/>
      <c r="F6566" s="110" t="str">
        <f>IF(I6566="","",VLOOKUP(I6566,[1]PROJECTES!$C$14:$G$5000,2,FALSE))</f>
        <v/>
      </c>
      <c r="G6566" s="112" t="str">
        <f>IF(E6566="","",VLOOKUP(E6566,[1]PROJECTES!$C$14:$G$5000,4,FALSE))</f>
        <v/>
      </c>
      <c r="H6566" s="95"/>
      <c r="I6566" s="113" t="str">
        <f>IF(H6566="","",VLOOKUP(H6566,BD!B$2:C$16,2,FALSE))</f>
        <v/>
      </c>
      <c r="J6566" s="114"/>
      <c r="K6566" s="115" t="str">
        <f t="shared" si="320"/>
        <v/>
      </c>
      <c r="L6566" s="116" t="str">
        <f t="shared" ca="1" si="321"/>
        <v>-</v>
      </c>
      <c r="M6566" s="111" t="str">
        <f>IF(E6566="","",VLOOKUP(E6566,[1]PROJECTES!$C$14:$Z$5000,21,FALSE))</f>
        <v/>
      </c>
      <c r="N6566" s="117"/>
      <c r="O6566" s="118" t="s">
        <v>222</v>
      </c>
      <c r="P6566" s="119"/>
      <c r="Q6566" s="84"/>
      <c r="R6566" s="249"/>
      <c r="S6566" s="165"/>
      <c r="T6566" s="167"/>
    </row>
    <row r="6567" spans="1:20" s="121" customFormat="1" ht="20.100000000000001" customHeight="1" x14ac:dyDescent="0.3">
      <c r="A6567" s="80"/>
      <c r="B6567" s="110" t="str">
        <f>IF(E6567="","",VLOOKUP(E6567,[1]PROJECTES!$C$14:$G$5000,2,FALSE))</f>
        <v/>
      </c>
      <c r="C6567" s="80"/>
      <c r="D6567" s="283" t="str">
        <f>IF(E6567="","",VLOOKUP(E6567,[1]PROJECTES!$C$14:$G$5000,5,FALSE))</f>
        <v/>
      </c>
      <c r="E6567" s="155"/>
      <c r="F6567" s="110" t="str">
        <f>IF(I6567="","",VLOOKUP(I6567,[1]PROJECTES!$C$14:$G$5000,2,FALSE))</f>
        <v/>
      </c>
      <c r="G6567" s="112" t="str">
        <f>IF(E6567="","",VLOOKUP(E6567,[1]PROJECTES!$C$14:$G$5000,4,FALSE))</f>
        <v/>
      </c>
      <c r="H6567" s="95"/>
      <c r="I6567" s="113" t="str">
        <f>IF(H6567="","",VLOOKUP(H6567,BD!B$2:C$16,2,FALSE))</f>
        <v/>
      </c>
      <c r="J6567" s="114"/>
      <c r="K6567" s="115" t="str">
        <f t="shared" si="320"/>
        <v/>
      </c>
      <c r="L6567" s="116" t="str">
        <f t="shared" ca="1" si="321"/>
        <v>-</v>
      </c>
      <c r="M6567" s="111" t="str">
        <f>IF(E6567="","",VLOOKUP(E6567,[1]PROJECTES!$C$14:$Z$5000,21,FALSE))</f>
        <v/>
      </c>
      <c r="N6567" s="117"/>
      <c r="O6567" s="118" t="s">
        <v>222</v>
      </c>
      <c r="P6567" s="119"/>
      <c r="Q6567" s="84"/>
      <c r="R6567" s="249"/>
      <c r="S6567" s="165"/>
      <c r="T6567" s="167"/>
    </row>
    <row r="6568" spans="1:20" s="121" customFormat="1" ht="20.100000000000001" customHeight="1" x14ac:dyDescent="0.3">
      <c r="A6568" s="80"/>
      <c r="B6568" s="110" t="str">
        <f>IF(E6568="","",VLOOKUP(E6568,[1]PROJECTES!$C$14:$G$5000,2,FALSE))</f>
        <v/>
      </c>
      <c r="C6568" s="80"/>
      <c r="D6568" s="283" t="str">
        <f>IF(E6568="","",VLOOKUP(E6568,[1]PROJECTES!$C$14:$G$5000,5,FALSE))</f>
        <v/>
      </c>
      <c r="E6568" s="155"/>
      <c r="F6568" s="110" t="str">
        <f>IF(I6568="","",VLOOKUP(I6568,[1]PROJECTES!$C$14:$G$5000,2,FALSE))</f>
        <v/>
      </c>
      <c r="G6568" s="112" t="str">
        <f>IF(E6568="","",VLOOKUP(E6568,[1]PROJECTES!$C$14:$G$5000,4,FALSE))</f>
        <v/>
      </c>
      <c r="H6568" s="95"/>
      <c r="I6568" s="113" t="str">
        <f>IF(H6568="","",VLOOKUP(H6568,BD!B$2:C$16,2,FALSE))</f>
        <v/>
      </c>
      <c r="J6568" s="114"/>
      <c r="K6568" s="115" t="str">
        <f t="shared" si="320"/>
        <v/>
      </c>
      <c r="L6568" s="116" t="str">
        <f t="shared" ca="1" si="321"/>
        <v>-</v>
      </c>
      <c r="M6568" s="111" t="str">
        <f>IF(E6568="","",VLOOKUP(E6568,[1]PROJECTES!$C$14:$Z$5000,21,FALSE))</f>
        <v/>
      </c>
      <c r="N6568" s="117"/>
      <c r="O6568" s="118" t="s">
        <v>222</v>
      </c>
      <c r="P6568" s="119"/>
      <c r="Q6568" s="84"/>
      <c r="R6568" s="249"/>
      <c r="S6568" s="165"/>
      <c r="T6568" s="167"/>
    </row>
    <row r="6569" spans="1:20" s="121" customFormat="1" ht="20.100000000000001" customHeight="1" x14ac:dyDescent="0.3">
      <c r="A6569" s="80"/>
      <c r="B6569" s="110" t="str">
        <f>IF(E6569="","",VLOOKUP(E6569,[1]PROJECTES!$C$14:$G$5000,2,FALSE))</f>
        <v/>
      </c>
      <c r="C6569" s="80"/>
      <c r="D6569" s="283" t="str">
        <f>IF(E6569="","",VLOOKUP(E6569,[1]PROJECTES!$C$14:$G$5000,5,FALSE))</f>
        <v/>
      </c>
      <c r="E6569" s="155"/>
      <c r="F6569" s="110" t="str">
        <f>IF(I6569="","",VLOOKUP(I6569,[1]PROJECTES!$C$14:$G$5000,2,FALSE))</f>
        <v/>
      </c>
      <c r="G6569" s="112" t="str">
        <f>IF(E6569="","",VLOOKUP(E6569,[1]PROJECTES!$C$14:$G$5000,4,FALSE))</f>
        <v/>
      </c>
      <c r="H6569" s="95"/>
      <c r="I6569" s="113" t="str">
        <f>IF(H6569="","",VLOOKUP(H6569,BD!B$2:C$16,2,FALSE))</f>
        <v/>
      </c>
      <c r="J6569" s="114"/>
      <c r="K6569" s="115" t="str">
        <f t="shared" si="320"/>
        <v/>
      </c>
      <c r="L6569" s="116" t="str">
        <f t="shared" ca="1" si="321"/>
        <v>-</v>
      </c>
      <c r="M6569" s="111" t="str">
        <f>IF(E6569="","",VLOOKUP(E6569,[1]PROJECTES!$C$14:$Z$5000,21,FALSE))</f>
        <v/>
      </c>
      <c r="N6569" s="117"/>
      <c r="O6569" s="118" t="s">
        <v>222</v>
      </c>
      <c r="P6569" s="119"/>
      <c r="Q6569" s="84"/>
      <c r="R6569" s="249"/>
      <c r="S6569" s="165"/>
      <c r="T6569" s="167"/>
    </row>
    <row r="6570" spans="1:20" s="121" customFormat="1" ht="20.100000000000001" customHeight="1" x14ac:dyDescent="0.3">
      <c r="A6570" s="80"/>
      <c r="B6570" s="110" t="str">
        <f>IF(E6570="","",VLOOKUP(E6570,[1]PROJECTES!$C$14:$G$5000,2,FALSE))</f>
        <v/>
      </c>
      <c r="C6570" s="80"/>
      <c r="D6570" s="283" t="str">
        <f>IF(E6570="","",VLOOKUP(E6570,[1]PROJECTES!$C$14:$G$5000,5,FALSE))</f>
        <v/>
      </c>
      <c r="E6570" s="155"/>
      <c r="F6570" s="110" t="str">
        <f>IF(I6570="","",VLOOKUP(I6570,[1]PROJECTES!$C$14:$G$5000,2,FALSE))</f>
        <v/>
      </c>
      <c r="G6570" s="112" t="str">
        <f>IF(E6570="","",VLOOKUP(E6570,[1]PROJECTES!$C$14:$G$5000,4,FALSE))</f>
        <v/>
      </c>
      <c r="H6570" s="95"/>
      <c r="I6570" s="113" t="str">
        <f>IF(H6570="","",VLOOKUP(H6570,BD!B$2:C$16,2,FALSE))</f>
        <v/>
      </c>
      <c r="J6570" s="114"/>
      <c r="K6570" s="115" t="str">
        <f t="shared" si="320"/>
        <v/>
      </c>
      <c r="L6570" s="116" t="str">
        <f t="shared" ca="1" si="321"/>
        <v>-</v>
      </c>
      <c r="M6570" s="111" t="str">
        <f>IF(E6570="","",VLOOKUP(E6570,[1]PROJECTES!$C$14:$Z$5000,21,FALSE))</f>
        <v/>
      </c>
      <c r="N6570" s="117"/>
      <c r="O6570" s="118" t="s">
        <v>222</v>
      </c>
      <c r="P6570" s="119"/>
      <c r="Q6570" s="84"/>
      <c r="R6570" s="249"/>
      <c r="S6570" s="165"/>
      <c r="T6570" s="167"/>
    </row>
    <row r="6571" spans="1:20" s="121" customFormat="1" ht="20.100000000000001" customHeight="1" x14ac:dyDescent="0.3">
      <c r="A6571" s="80"/>
      <c r="B6571" s="110" t="str">
        <f>IF(E6571="","",VLOOKUP(E6571,[1]PROJECTES!$C$14:$G$5000,2,FALSE))</f>
        <v/>
      </c>
      <c r="C6571" s="80"/>
      <c r="D6571" s="283" t="str">
        <f>IF(E6571="","",VLOOKUP(E6571,[1]PROJECTES!$C$14:$G$5000,5,FALSE))</f>
        <v/>
      </c>
      <c r="E6571" s="155"/>
      <c r="F6571" s="110" t="str">
        <f>IF(I6571="","",VLOOKUP(I6571,[1]PROJECTES!$C$14:$G$5000,2,FALSE))</f>
        <v/>
      </c>
      <c r="G6571" s="112" t="str">
        <f>IF(E6571="","",VLOOKUP(E6571,[1]PROJECTES!$C$14:$G$5000,4,FALSE))</f>
        <v/>
      </c>
      <c r="H6571" s="95"/>
      <c r="I6571" s="113" t="str">
        <f>IF(H6571="","",VLOOKUP(H6571,BD!B$2:C$16,2,FALSE))</f>
        <v/>
      </c>
      <c r="J6571" s="114"/>
      <c r="K6571" s="115" t="str">
        <f t="shared" si="320"/>
        <v/>
      </c>
      <c r="L6571" s="116" t="str">
        <f t="shared" ca="1" si="321"/>
        <v>-</v>
      </c>
      <c r="M6571" s="111" t="str">
        <f>IF(E6571="","",VLOOKUP(E6571,[1]PROJECTES!$C$14:$Z$5000,21,FALSE))</f>
        <v/>
      </c>
      <c r="N6571" s="117"/>
      <c r="O6571" s="118" t="s">
        <v>222</v>
      </c>
      <c r="P6571" s="119"/>
      <c r="Q6571" s="84"/>
      <c r="R6571" s="249"/>
      <c r="S6571" s="165"/>
      <c r="T6571" s="167"/>
    </row>
    <row r="6572" spans="1:20" s="121" customFormat="1" ht="20.100000000000001" customHeight="1" x14ac:dyDescent="0.3">
      <c r="A6572" s="80"/>
      <c r="B6572" s="110" t="str">
        <f>IF(E6572="","",VLOOKUP(E6572,[1]PROJECTES!$C$14:$G$5000,2,FALSE))</f>
        <v/>
      </c>
      <c r="C6572" s="80"/>
      <c r="D6572" s="283" t="str">
        <f>IF(E6572="","",VLOOKUP(E6572,[1]PROJECTES!$C$14:$G$5000,5,FALSE))</f>
        <v/>
      </c>
      <c r="E6572" s="155"/>
      <c r="F6572" s="110" t="str">
        <f>IF(I6572="","",VLOOKUP(I6572,[1]PROJECTES!$C$14:$G$5000,2,FALSE))</f>
        <v/>
      </c>
      <c r="G6572" s="112" t="str">
        <f>IF(E6572="","",VLOOKUP(E6572,[1]PROJECTES!$C$14:$G$5000,4,FALSE))</f>
        <v/>
      </c>
      <c r="H6572" s="95"/>
      <c r="I6572" s="113" t="str">
        <f>IF(H6572="","",VLOOKUP(H6572,BD!B$2:C$16,2,FALSE))</f>
        <v/>
      </c>
      <c r="J6572" s="114"/>
      <c r="K6572" s="115" t="str">
        <f t="shared" si="320"/>
        <v/>
      </c>
      <c r="L6572" s="116" t="str">
        <f t="shared" ca="1" si="321"/>
        <v>-</v>
      </c>
      <c r="M6572" s="111" t="str">
        <f>IF(E6572="","",VLOOKUP(E6572,[1]PROJECTES!$C$14:$Z$5000,21,FALSE))</f>
        <v/>
      </c>
      <c r="N6572" s="117"/>
      <c r="O6572" s="118" t="s">
        <v>222</v>
      </c>
      <c r="P6572" s="119"/>
      <c r="Q6572" s="84"/>
      <c r="R6572" s="249"/>
      <c r="S6572" s="165"/>
      <c r="T6572" s="167"/>
    </row>
    <row r="6573" spans="1:20" s="121" customFormat="1" ht="20.100000000000001" customHeight="1" x14ac:dyDescent="0.3">
      <c r="A6573" s="80"/>
      <c r="B6573" s="110" t="str">
        <f>IF(E6573="","",VLOOKUP(E6573,[1]PROJECTES!$C$14:$G$5000,2,FALSE))</f>
        <v/>
      </c>
      <c r="C6573" s="80"/>
      <c r="D6573" s="283" t="str">
        <f>IF(E6573="","",VLOOKUP(E6573,[1]PROJECTES!$C$14:$G$5000,5,FALSE))</f>
        <v/>
      </c>
      <c r="E6573" s="155"/>
      <c r="F6573" s="110" t="str">
        <f>IF(I6573="","",VLOOKUP(I6573,[1]PROJECTES!$C$14:$G$5000,2,FALSE))</f>
        <v/>
      </c>
      <c r="G6573" s="112" t="str">
        <f>IF(E6573="","",VLOOKUP(E6573,[1]PROJECTES!$C$14:$G$5000,4,FALSE))</f>
        <v/>
      </c>
      <c r="H6573" s="95"/>
      <c r="I6573" s="113" t="str">
        <f>IF(H6573="","",VLOOKUP(H6573,BD!B$2:C$16,2,FALSE))</f>
        <v/>
      </c>
      <c r="J6573" s="114"/>
      <c r="K6573" s="115" t="str">
        <f t="shared" si="320"/>
        <v/>
      </c>
      <c r="L6573" s="116" t="str">
        <f t="shared" ca="1" si="321"/>
        <v>-</v>
      </c>
      <c r="M6573" s="111" t="str">
        <f>IF(E6573="","",VLOOKUP(E6573,[1]PROJECTES!$C$14:$Z$5000,21,FALSE))</f>
        <v/>
      </c>
      <c r="N6573" s="117"/>
      <c r="O6573" s="118" t="s">
        <v>222</v>
      </c>
      <c r="P6573" s="119"/>
      <c r="Q6573" s="84"/>
      <c r="R6573" s="249"/>
      <c r="S6573" s="165"/>
      <c r="T6573" s="167"/>
    </row>
    <row r="6574" spans="1:20" s="121" customFormat="1" ht="20.100000000000001" customHeight="1" x14ac:dyDescent="0.3">
      <c r="A6574" s="80"/>
      <c r="B6574" s="110" t="str">
        <f>IF(E6574="","",VLOOKUP(E6574,[1]PROJECTES!$C$14:$G$5000,2,FALSE))</f>
        <v/>
      </c>
      <c r="C6574" s="80"/>
      <c r="D6574" s="283" t="str">
        <f>IF(E6574="","",VLOOKUP(E6574,[1]PROJECTES!$C$14:$G$5000,5,FALSE))</f>
        <v/>
      </c>
      <c r="E6574" s="155"/>
      <c r="F6574" s="110" t="str">
        <f>IF(I6574="","",VLOOKUP(I6574,[1]PROJECTES!$C$14:$G$5000,2,FALSE))</f>
        <v/>
      </c>
      <c r="G6574" s="112" t="str">
        <f>IF(E6574="","",VLOOKUP(E6574,[1]PROJECTES!$C$14:$G$5000,4,FALSE))</f>
        <v/>
      </c>
      <c r="H6574" s="95"/>
      <c r="I6574" s="113" t="str">
        <f>IF(H6574="","",VLOOKUP(H6574,BD!B$2:C$16,2,FALSE))</f>
        <v/>
      </c>
      <c r="J6574" s="114"/>
      <c r="K6574" s="115" t="str">
        <f t="shared" si="320"/>
        <v/>
      </c>
      <c r="L6574" s="116" t="str">
        <f t="shared" ref="L6574:L6583" ca="1" si="322">IF(M6574="","-",IF(G6574="TA","-",+M6574-TODAY()))</f>
        <v>-</v>
      </c>
      <c r="M6574" s="111" t="str">
        <f>IF(E6574="","",VLOOKUP(E6574,[1]PROJECTES!$C$14:$Z$5000,21,FALSE))</f>
        <v/>
      </c>
      <c r="N6574" s="117"/>
      <c r="O6574" s="118" t="s">
        <v>222</v>
      </c>
      <c r="P6574" s="119"/>
      <c r="Q6574" s="84"/>
      <c r="R6574" s="249"/>
      <c r="S6574" s="165"/>
      <c r="T6574" s="167"/>
    </row>
    <row r="6575" spans="1:20" s="121" customFormat="1" ht="20.100000000000001" customHeight="1" x14ac:dyDescent="0.3">
      <c r="A6575" s="80"/>
      <c r="B6575" s="110" t="str">
        <f>IF(E6575="","",VLOOKUP(E6575,[1]PROJECTES!$C$14:$G$5000,2,FALSE))</f>
        <v/>
      </c>
      <c r="C6575" s="80"/>
      <c r="D6575" s="283" t="str">
        <f>IF(E6575="","",VLOOKUP(E6575,[1]PROJECTES!$C$14:$G$5000,5,FALSE))</f>
        <v/>
      </c>
      <c r="E6575" s="155"/>
      <c r="F6575" s="110" t="str">
        <f>IF(I6575="","",VLOOKUP(I6575,[1]PROJECTES!$C$14:$G$5000,2,FALSE))</f>
        <v/>
      </c>
      <c r="G6575" s="112" t="str">
        <f>IF(E6575="","",VLOOKUP(E6575,[1]PROJECTES!$C$14:$G$5000,4,FALSE))</f>
        <v/>
      </c>
      <c r="H6575" s="95"/>
      <c r="I6575" s="113" t="str">
        <f>IF(H6575="","",VLOOKUP(H6575,BD!B$2:C$16,2,FALSE))</f>
        <v/>
      </c>
      <c r="J6575" s="114"/>
      <c r="K6575" s="115" t="str">
        <f t="shared" si="320"/>
        <v/>
      </c>
      <c r="L6575" s="116" t="str">
        <f t="shared" ca="1" si="322"/>
        <v>-</v>
      </c>
      <c r="M6575" s="111" t="str">
        <f>IF(E6575="","",VLOOKUP(E6575,[1]PROJECTES!$C$14:$Z$5000,21,FALSE))</f>
        <v/>
      </c>
      <c r="N6575" s="117"/>
      <c r="O6575" s="118" t="s">
        <v>222</v>
      </c>
      <c r="P6575" s="119"/>
      <c r="Q6575" s="84"/>
      <c r="R6575" s="249"/>
      <c r="S6575" s="165"/>
      <c r="T6575" s="167"/>
    </row>
    <row r="6576" spans="1:20" s="121" customFormat="1" ht="20.100000000000001" customHeight="1" x14ac:dyDescent="0.3">
      <c r="A6576" s="80"/>
      <c r="B6576" s="110" t="str">
        <f>IF(E6576="","",VLOOKUP(E6576,[1]PROJECTES!$C$14:$G$5000,2,FALSE))</f>
        <v/>
      </c>
      <c r="C6576" s="80"/>
      <c r="D6576" s="283" t="str">
        <f>IF(E6576="","",VLOOKUP(E6576,[1]PROJECTES!$C$14:$G$5000,5,FALSE))</f>
        <v/>
      </c>
      <c r="E6576" s="79"/>
      <c r="F6576" s="110" t="str">
        <f>IF(I6576="","",VLOOKUP(I6576,[1]PROJECTES!$C$14:$G$5000,2,FALSE))</f>
        <v/>
      </c>
      <c r="G6576" s="112" t="str">
        <f>IF(E6576="","",VLOOKUP(E6576,[1]PROJECTES!$C$14:$G$5000,4,FALSE))</f>
        <v/>
      </c>
      <c r="H6576" s="95"/>
      <c r="I6576" s="113" t="str">
        <f>IF(H6576="","",VLOOKUP(H6576,BD!B$2:C$16,2,FALSE))</f>
        <v/>
      </c>
      <c r="J6576" s="114"/>
      <c r="K6576" s="115" t="str">
        <f t="shared" si="320"/>
        <v/>
      </c>
      <c r="L6576" s="116" t="str">
        <f t="shared" ca="1" si="322"/>
        <v>-</v>
      </c>
      <c r="M6576" s="111" t="str">
        <f>IF(E6576="","",VLOOKUP(E6576,[1]PROJECTES!$C$14:$Z$5000,21,FALSE))</f>
        <v/>
      </c>
      <c r="N6576" s="117"/>
      <c r="O6576" s="118" t="s">
        <v>222</v>
      </c>
      <c r="P6576" s="119"/>
      <c r="Q6576" s="84"/>
      <c r="R6576" s="249"/>
      <c r="S6576" s="165"/>
      <c r="T6576" s="167"/>
    </row>
    <row r="6577" spans="1:20" s="121" customFormat="1" ht="20.100000000000001" customHeight="1" x14ac:dyDescent="0.3">
      <c r="A6577" s="80"/>
      <c r="B6577" s="110" t="str">
        <f>IF(E6577="","",VLOOKUP(E6577,[1]PROJECTES!$C$14:$G$5000,2,FALSE))</f>
        <v/>
      </c>
      <c r="C6577" s="80"/>
      <c r="D6577" s="283" t="str">
        <f>IF(E6577="","",VLOOKUP(E6577,[1]PROJECTES!$C$14:$G$5000,5,FALSE))</f>
        <v/>
      </c>
      <c r="E6577" s="155"/>
      <c r="F6577" s="110" t="str">
        <f>IF(I6577="","",VLOOKUP(I6577,[1]PROJECTES!$C$14:$G$5000,2,FALSE))</f>
        <v/>
      </c>
      <c r="G6577" s="112" t="str">
        <f>IF(E6577="","",VLOOKUP(E6577,[1]PROJECTES!$C$14:$G$5000,4,FALSE))</f>
        <v/>
      </c>
      <c r="H6577" s="95"/>
      <c r="I6577" s="113" t="str">
        <f>IF(H6577="","",VLOOKUP(H6577,BD!B$2:C$16,2,FALSE))</f>
        <v/>
      </c>
      <c r="J6577" s="114"/>
      <c r="K6577" s="115" t="str">
        <f t="shared" si="320"/>
        <v/>
      </c>
      <c r="L6577" s="116" t="str">
        <f t="shared" ca="1" si="322"/>
        <v>-</v>
      </c>
      <c r="M6577" s="111" t="str">
        <f>IF(E6577="","",VLOOKUP(E6577,[1]PROJECTES!$C$14:$Z$5000,21,FALSE))</f>
        <v/>
      </c>
      <c r="N6577" s="117"/>
      <c r="O6577" s="118" t="s">
        <v>222</v>
      </c>
      <c r="P6577" s="119"/>
      <c r="Q6577" s="84"/>
      <c r="R6577" s="249"/>
      <c r="S6577" s="165"/>
      <c r="T6577" s="167"/>
    </row>
    <row r="6578" spans="1:20" s="121" customFormat="1" ht="20.100000000000001" customHeight="1" x14ac:dyDescent="0.3">
      <c r="A6578" s="80"/>
      <c r="B6578" s="110" t="str">
        <f>IF(E6578="","",VLOOKUP(E6578,[1]PROJECTES!$C$14:$G$5000,2,FALSE))</f>
        <v/>
      </c>
      <c r="C6578" s="80"/>
      <c r="D6578" s="283" t="str">
        <f>IF(E6578="","",VLOOKUP(E6578,[1]PROJECTES!$C$14:$G$5000,5,FALSE))</f>
        <v/>
      </c>
      <c r="E6578" s="155"/>
      <c r="F6578" s="110" t="str">
        <f>IF(I6578="","",VLOOKUP(I6578,[1]PROJECTES!$C$14:$G$5000,2,FALSE))</f>
        <v/>
      </c>
      <c r="G6578" s="112" t="str">
        <f>IF(E6578="","",VLOOKUP(E6578,[1]PROJECTES!$C$14:$G$5000,4,FALSE))</f>
        <v/>
      </c>
      <c r="H6578" s="95"/>
      <c r="I6578" s="113" t="str">
        <f>IF(H6578="","",VLOOKUP(H6578,BD!B$2:C$16,2,FALSE))</f>
        <v/>
      </c>
      <c r="J6578" s="114"/>
      <c r="K6578" s="115" t="str">
        <f t="shared" si="320"/>
        <v/>
      </c>
      <c r="L6578" s="116" t="str">
        <f t="shared" ca="1" si="322"/>
        <v>-</v>
      </c>
      <c r="M6578" s="111" t="str">
        <f>IF(E6578="","",VLOOKUP(E6578,[1]PROJECTES!$C$14:$Z$5000,21,FALSE))</f>
        <v/>
      </c>
      <c r="N6578" s="117"/>
      <c r="O6578" s="118" t="s">
        <v>222</v>
      </c>
      <c r="P6578" s="119"/>
      <c r="Q6578" s="84"/>
      <c r="R6578" s="249"/>
      <c r="S6578" s="165"/>
      <c r="T6578" s="167"/>
    </row>
    <row r="6579" spans="1:20" s="121" customFormat="1" ht="20.100000000000001" customHeight="1" x14ac:dyDescent="0.3">
      <c r="A6579" s="80"/>
      <c r="B6579" s="110" t="str">
        <f>IF(E6579="","",VLOOKUP(E6579,[1]PROJECTES!$C$14:$G$5000,2,FALSE))</f>
        <v/>
      </c>
      <c r="C6579" s="80"/>
      <c r="D6579" s="283" t="str">
        <f>IF(E6579="","",VLOOKUP(E6579,[1]PROJECTES!$C$14:$G$5000,5,FALSE))</f>
        <v/>
      </c>
      <c r="E6579" s="79"/>
      <c r="F6579" s="110" t="str">
        <f>IF(I6579="","",VLOOKUP(I6579,[1]PROJECTES!$C$14:$G$5000,2,FALSE))</f>
        <v/>
      </c>
      <c r="G6579" s="112" t="str">
        <f>IF(E6579="","",VLOOKUP(E6579,[1]PROJECTES!$C$14:$G$5000,4,FALSE))</f>
        <v/>
      </c>
      <c r="H6579" s="95"/>
      <c r="I6579" s="113" t="str">
        <f>IF(H6579="","",VLOOKUP(H6579,BD!B$2:C$16,2,FALSE))</f>
        <v/>
      </c>
      <c r="J6579" s="114"/>
      <c r="K6579" s="115" t="str">
        <f t="shared" si="320"/>
        <v/>
      </c>
      <c r="L6579" s="116" t="str">
        <f t="shared" ca="1" si="322"/>
        <v>-</v>
      </c>
      <c r="M6579" s="111" t="str">
        <f>IF(E6579="","",VLOOKUP(E6579,[1]PROJECTES!$C$14:$Z$5000,21,FALSE))</f>
        <v/>
      </c>
      <c r="N6579" s="117"/>
      <c r="O6579" s="118" t="s">
        <v>222</v>
      </c>
      <c r="P6579" s="119"/>
      <c r="Q6579" s="84"/>
      <c r="R6579" s="249"/>
      <c r="S6579" s="165"/>
      <c r="T6579" s="167"/>
    </row>
    <row r="6580" spans="1:20" s="121" customFormat="1" ht="20.100000000000001" customHeight="1" x14ac:dyDescent="0.3">
      <c r="A6580" s="80"/>
      <c r="B6580" s="110" t="str">
        <f>IF(E6580="","",VLOOKUP(E6580,[1]PROJECTES!$C$14:$G$5000,2,FALSE))</f>
        <v/>
      </c>
      <c r="C6580" s="80"/>
      <c r="D6580" s="283" t="str">
        <f>IF(E6580="","",VLOOKUP(E6580,[1]PROJECTES!$C$14:$G$5000,5,FALSE))</f>
        <v/>
      </c>
      <c r="E6580" s="79"/>
      <c r="F6580" s="110" t="str">
        <f>IF(I6580="","",VLOOKUP(I6580,[1]PROJECTES!$C$14:$G$5000,2,FALSE))</f>
        <v/>
      </c>
      <c r="G6580" s="112" t="str">
        <f>IF(E6580="","",VLOOKUP(E6580,[1]PROJECTES!$C$14:$G$5000,4,FALSE))</f>
        <v/>
      </c>
      <c r="H6580" s="95"/>
      <c r="I6580" s="113" t="str">
        <f>IF(H6580="","",VLOOKUP(H6580,BD!B$2:C$16,2,FALSE))</f>
        <v/>
      </c>
      <c r="J6580" s="114"/>
      <c r="K6580" s="115" t="str">
        <f t="shared" si="320"/>
        <v/>
      </c>
      <c r="L6580" s="116" t="str">
        <f t="shared" ca="1" si="322"/>
        <v>-</v>
      </c>
      <c r="M6580" s="111" t="str">
        <f>IF(E6580="","",VLOOKUP(E6580,[1]PROJECTES!$C$14:$Z$5000,21,FALSE))</f>
        <v/>
      </c>
      <c r="N6580" s="117"/>
      <c r="O6580" s="118" t="s">
        <v>222</v>
      </c>
      <c r="P6580" s="119"/>
      <c r="Q6580" s="84"/>
      <c r="R6580" s="249"/>
      <c r="S6580" s="165"/>
      <c r="T6580" s="167"/>
    </row>
    <row r="6581" spans="1:20" s="121" customFormat="1" ht="20.100000000000001" customHeight="1" x14ac:dyDescent="0.3">
      <c r="A6581" s="80"/>
      <c r="B6581" s="110" t="str">
        <f>IF(E6581="","",VLOOKUP(E6581,[1]PROJECTES!$C$14:$G$5000,2,FALSE))</f>
        <v/>
      </c>
      <c r="C6581" s="80"/>
      <c r="D6581" s="283" t="str">
        <f>IF(E6581="","",VLOOKUP(E6581,[1]PROJECTES!$C$14:$G$5000,5,FALSE))</f>
        <v/>
      </c>
      <c r="E6581" s="79"/>
      <c r="F6581" s="110" t="str">
        <f>IF(I6581="","",VLOOKUP(I6581,[1]PROJECTES!$C$14:$G$5000,2,FALSE))</f>
        <v/>
      </c>
      <c r="G6581" s="112" t="str">
        <f>IF(E6581="","",VLOOKUP(E6581,[1]PROJECTES!$C$14:$G$5000,4,FALSE))</f>
        <v/>
      </c>
      <c r="H6581" s="95"/>
      <c r="I6581" s="113" t="str">
        <f>IF(H6581="","",VLOOKUP(H6581,BD!B$2:C$16,2,FALSE))</f>
        <v/>
      </c>
      <c r="J6581" s="114"/>
      <c r="K6581" s="115" t="str">
        <f t="shared" si="320"/>
        <v/>
      </c>
      <c r="L6581" s="116" t="str">
        <f t="shared" ca="1" si="322"/>
        <v>-</v>
      </c>
      <c r="M6581" s="111" t="str">
        <f>IF(E6581="","",VLOOKUP(E6581,[1]PROJECTES!$C$14:$Z$5000,21,FALSE))</f>
        <v/>
      </c>
      <c r="N6581" s="117"/>
      <c r="O6581" s="118" t="s">
        <v>222</v>
      </c>
      <c r="P6581" s="119"/>
      <c r="Q6581" s="84"/>
      <c r="R6581" s="249"/>
      <c r="S6581" s="165"/>
      <c r="T6581" s="167"/>
    </row>
    <row r="6582" spans="1:20" s="121" customFormat="1" ht="20.100000000000001" customHeight="1" x14ac:dyDescent="0.3">
      <c r="A6582" s="80"/>
      <c r="B6582" s="110" t="str">
        <f>IF(E6582="","",VLOOKUP(E6582,[1]PROJECTES!$C$14:$G$5000,2,FALSE))</f>
        <v/>
      </c>
      <c r="C6582" s="80"/>
      <c r="D6582" s="283" t="str">
        <f>IF(E6582="","",VLOOKUP(E6582,[1]PROJECTES!$C$14:$G$5000,5,FALSE))</f>
        <v/>
      </c>
      <c r="E6582" s="79"/>
      <c r="F6582" s="110" t="str">
        <f>IF(I6582="","",VLOOKUP(I6582,[1]PROJECTES!$C$14:$G$5000,2,FALSE))</f>
        <v/>
      </c>
      <c r="G6582" s="112" t="str">
        <f>IF(E6582="","",VLOOKUP(E6582,[1]PROJECTES!$C$14:$G$5000,4,FALSE))</f>
        <v/>
      </c>
      <c r="H6582" s="95"/>
      <c r="I6582" s="113" t="str">
        <f>IF(H6582="","",VLOOKUP(H6582,BD!B$2:C$16,2,FALSE))</f>
        <v/>
      </c>
      <c r="J6582" s="114"/>
      <c r="K6582" s="115" t="str">
        <f t="shared" si="320"/>
        <v/>
      </c>
      <c r="L6582" s="116" t="str">
        <f t="shared" ca="1" si="322"/>
        <v>-</v>
      </c>
      <c r="M6582" s="111" t="str">
        <f>IF(E6582="","",VLOOKUP(E6582,[1]PROJECTES!$C$14:$Z$5000,21,FALSE))</f>
        <v/>
      </c>
      <c r="N6582" s="117"/>
      <c r="O6582" s="118" t="s">
        <v>222</v>
      </c>
      <c r="P6582" s="119"/>
      <c r="Q6582" s="84"/>
      <c r="R6582" s="249"/>
      <c r="S6582" s="165"/>
      <c r="T6582" s="167"/>
    </row>
    <row r="6583" spans="1:20" s="121" customFormat="1" ht="20.100000000000001" customHeight="1" x14ac:dyDescent="0.3">
      <c r="A6583" s="80"/>
      <c r="B6583" s="110" t="str">
        <f>IF(E6583="","",VLOOKUP(E6583,[1]PROJECTES!$C$14:$G$5000,2,FALSE))</f>
        <v/>
      </c>
      <c r="C6583" s="80"/>
      <c r="D6583" s="283" t="str">
        <f>IF(E6583="","",VLOOKUP(E6583,[1]PROJECTES!$C$14:$G$5000,5,FALSE))</f>
        <v/>
      </c>
      <c r="E6583" s="79"/>
      <c r="F6583" s="110" t="str">
        <f>IF(I6583="","",VLOOKUP(I6583,[1]PROJECTES!$C$14:$G$5000,2,FALSE))</f>
        <v/>
      </c>
      <c r="G6583" s="112" t="str">
        <f>IF(E6583="","",VLOOKUP(E6583,[1]PROJECTES!$C$14:$G$5000,4,FALSE))</f>
        <v/>
      </c>
      <c r="H6583" s="95"/>
      <c r="I6583" s="113" t="str">
        <f>IF(H6583="","",VLOOKUP(H6583,BD!B$2:C$16,2,FALSE))</f>
        <v/>
      </c>
      <c r="J6583" s="114"/>
      <c r="K6583" s="115" t="str">
        <f t="shared" si="320"/>
        <v/>
      </c>
      <c r="L6583" s="116" t="str">
        <f t="shared" ca="1" si="322"/>
        <v>-</v>
      </c>
      <c r="M6583" s="111" t="str">
        <f>IF(E6583="","",VLOOKUP(E6583,[1]PROJECTES!$C$14:$Z$5000,21,FALSE))</f>
        <v/>
      </c>
      <c r="N6583" s="117"/>
      <c r="O6583" s="118" t="s">
        <v>222</v>
      </c>
      <c r="P6583" s="119"/>
      <c r="Q6583" s="84"/>
      <c r="R6583" s="249"/>
      <c r="S6583" s="165"/>
      <c r="T6583" s="167"/>
    </row>
    <row r="6584" spans="1:20" s="121" customFormat="1" ht="20.100000000000001" customHeight="1" x14ac:dyDescent="0.3">
      <c r="A6584" s="80"/>
      <c r="B6584" s="110" t="str">
        <f>IF(E6584="","",VLOOKUP(E6584,[1]PROJECTES!$C$14:$G$5000,2,FALSE))</f>
        <v/>
      </c>
      <c r="C6584" s="80"/>
      <c r="D6584" s="283" t="str">
        <f>IF(E6584="","",VLOOKUP(E6584,[1]PROJECTES!$C$14:$G$5000,5,FALSE))</f>
        <v/>
      </c>
      <c r="E6584" s="79"/>
      <c r="F6584" s="110" t="str">
        <f>IF(I6584="","",VLOOKUP(I6584,[1]PROJECTES!$C$14:$G$5000,2,FALSE))</f>
        <v/>
      </c>
      <c r="G6584" s="112" t="str">
        <f>IF(E6584="","",VLOOKUP(E6584,[1]PROJECTES!$C$14:$G$5000,4,FALSE))</f>
        <v/>
      </c>
      <c r="H6584" s="95"/>
      <c r="I6584" s="113" t="str">
        <f>IF(H6584="","",VLOOKUP(H6584,BD!B$2:C$16,2,FALSE))</f>
        <v/>
      </c>
      <c r="J6584" s="114"/>
      <c r="K6584" s="115" t="str">
        <f t="shared" ref="K6584:K6616" si="323">IF(J6584="","",WEEKNUM(J6584,2)-0)</f>
        <v/>
      </c>
      <c r="L6584" s="116" t="str">
        <f t="shared" ref="L6584:L6616" ca="1" si="324">IF(M6584="","-",IF(G6584="TA","-",+M6584-TODAY()))</f>
        <v>-</v>
      </c>
      <c r="M6584" s="111" t="str">
        <f>IF(E6584="","",VLOOKUP(E6584,[1]PROJECTES!$C$14:$Z$5000,21,FALSE))</f>
        <v/>
      </c>
      <c r="N6584" s="117"/>
      <c r="O6584" s="118" t="s">
        <v>222</v>
      </c>
      <c r="P6584" s="119"/>
      <c r="Q6584" s="84"/>
      <c r="R6584" s="123"/>
      <c r="S6584" s="165"/>
      <c r="T6584" s="167"/>
    </row>
    <row r="6585" spans="1:20" s="121" customFormat="1" ht="20.100000000000001" customHeight="1" x14ac:dyDescent="0.3">
      <c r="A6585" s="80"/>
      <c r="B6585" s="110" t="str">
        <f>IF(E6585="","",VLOOKUP(E6585,[1]PROJECTES!$C$14:$G$5000,2,FALSE))</f>
        <v/>
      </c>
      <c r="C6585" s="80"/>
      <c r="D6585" s="283" t="str">
        <f>IF(E6585="","",VLOOKUP(E6585,[1]PROJECTES!$C$14:$G$5000,5,FALSE))</f>
        <v/>
      </c>
      <c r="E6585" s="79"/>
      <c r="F6585" s="110" t="str">
        <f>IF(I6585="","",VLOOKUP(I6585,[1]PROJECTES!$C$14:$G$5000,2,FALSE))</f>
        <v/>
      </c>
      <c r="G6585" s="112" t="str">
        <f>IF(E6585="","",VLOOKUP(E6585,[1]PROJECTES!$C$14:$G$5000,4,FALSE))</f>
        <v/>
      </c>
      <c r="H6585" s="95"/>
      <c r="I6585" s="113" t="str">
        <f>IF(H6585="","",VLOOKUP(H6585,BD!B$2:C$16,2,FALSE))</f>
        <v/>
      </c>
      <c r="J6585" s="114"/>
      <c r="K6585" s="115" t="str">
        <f t="shared" si="323"/>
        <v/>
      </c>
      <c r="L6585" s="116" t="str">
        <f t="shared" ca="1" si="324"/>
        <v>-</v>
      </c>
      <c r="M6585" s="111" t="str">
        <f>IF(E6585="","",VLOOKUP(E6585,[1]PROJECTES!$C$14:$Z$5000,21,FALSE))</f>
        <v/>
      </c>
      <c r="N6585" s="117"/>
      <c r="O6585" s="118" t="s">
        <v>222</v>
      </c>
      <c r="P6585" s="119"/>
      <c r="Q6585" s="84"/>
      <c r="R6585" s="123"/>
      <c r="S6585" s="165"/>
      <c r="T6585" s="167"/>
    </row>
    <row r="6586" spans="1:20" s="121" customFormat="1" ht="20.100000000000001" customHeight="1" x14ac:dyDescent="0.3">
      <c r="A6586" s="80"/>
      <c r="B6586" s="110" t="str">
        <f>IF(E6586="","",VLOOKUP(E6586,[1]PROJECTES!$C$14:$G$5000,2,FALSE))</f>
        <v/>
      </c>
      <c r="C6586" s="80"/>
      <c r="D6586" s="283" t="str">
        <f>IF(E6586="","",VLOOKUP(E6586,[1]PROJECTES!$C$14:$G$5000,5,FALSE))</f>
        <v/>
      </c>
      <c r="E6586" s="79"/>
      <c r="F6586" s="110" t="str">
        <f>IF(I6586="","",VLOOKUP(I6586,[1]PROJECTES!$C$14:$G$5000,2,FALSE))</f>
        <v/>
      </c>
      <c r="G6586" s="112" t="str">
        <f>IF(E6586="","",VLOOKUP(E6586,[1]PROJECTES!$C$14:$G$5000,4,FALSE))</f>
        <v/>
      </c>
      <c r="H6586" s="95"/>
      <c r="I6586" s="113" t="str">
        <f>IF(H6586="","",VLOOKUP(H6586,BD!B$2:C$16,2,FALSE))</f>
        <v/>
      </c>
      <c r="J6586" s="114"/>
      <c r="K6586" s="115" t="str">
        <f t="shared" si="323"/>
        <v/>
      </c>
      <c r="L6586" s="116" t="str">
        <f t="shared" ca="1" si="324"/>
        <v>-</v>
      </c>
      <c r="M6586" s="111" t="str">
        <f>IF(E6586="","",VLOOKUP(E6586,[1]PROJECTES!$C$14:$Z$5000,21,FALSE))</f>
        <v/>
      </c>
      <c r="N6586" s="117"/>
      <c r="O6586" s="118" t="s">
        <v>222</v>
      </c>
      <c r="P6586" s="119"/>
      <c r="Q6586" s="84"/>
      <c r="R6586" s="123"/>
      <c r="S6586" s="165"/>
      <c r="T6586" s="167"/>
    </row>
    <row r="6587" spans="1:20" s="121" customFormat="1" ht="20.100000000000001" customHeight="1" x14ac:dyDescent="0.3">
      <c r="A6587" s="80"/>
      <c r="B6587" s="110" t="str">
        <f>IF(E6587="","",VLOOKUP(E6587,[1]PROJECTES!$C$14:$G$5000,2,FALSE))</f>
        <v/>
      </c>
      <c r="C6587" s="80"/>
      <c r="D6587" s="283" t="str">
        <f>IF(E6587="","",VLOOKUP(E6587,[1]PROJECTES!$C$14:$G$5000,5,FALSE))</f>
        <v/>
      </c>
      <c r="E6587" s="79"/>
      <c r="F6587" s="110" t="str">
        <f>IF(I6587="","",VLOOKUP(I6587,[1]PROJECTES!$C$14:$G$5000,2,FALSE))</f>
        <v/>
      </c>
      <c r="G6587" s="112" t="str">
        <f>IF(E6587="","",VLOOKUP(E6587,[1]PROJECTES!$C$14:$G$5000,4,FALSE))</f>
        <v/>
      </c>
      <c r="H6587" s="95"/>
      <c r="I6587" s="113" t="str">
        <f>IF(H6587="","",VLOOKUP(H6587,BD!B$2:C$16,2,FALSE))</f>
        <v/>
      </c>
      <c r="J6587" s="114"/>
      <c r="K6587" s="115" t="str">
        <f t="shared" si="323"/>
        <v/>
      </c>
      <c r="L6587" s="116" t="str">
        <f t="shared" ca="1" si="324"/>
        <v>-</v>
      </c>
      <c r="M6587" s="111" t="str">
        <f>IF(E6587="","",VLOOKUP(E6587,[1]PROJECTES!$C$14:$Z$5000,21,FALSE))</f>
        <v/>
      </c>
      <c r="N6587" s="117"/>
      <c r="O6587" s="118" t="s">
        <v>222</v>
      </c>
      <c r="P6587" s="119"/>
      <c r="Q6587" s="84"/>
      <c r="R6587" s="123"/>
      <c r="S6587" s="165"/>
      <c r="T6587" s="167"/>
    </row>
    <row r="6588" spans="1:20" s="121" customFormat="1" ht="20.100000000000001" customHeight="1" x14ac:dyDescent="0.3">
      <c r="A6588" s="80"/>
      <c r="B6588" s="110" t="str">
        <f>IF(E6588="","",VLOOKUP(E6588,[1]PROJECTES!$C$14:$G$5000,2,FALSE))</f>
        <v/>
      </c>
      <c r="C6588" s="80"/>
      <c r="D6588" s="283" t="str">
        <f>IF(E6588="","",VLOOKUP(E6588,[1]PROJECTES!$C$14:$G$5000,5,FALSE))</f>
        <v/>
      </c>
      <c r="E6588" s="79"/>
      <c r="F6588" s="110" t="str">
        <f>IF(I6588="","",VLOOKUP(I6588,[1]PROJECTES!$C$14:$G$5000,2,FALSE))</f>
        <v/>
      </c>
      <c r="G6588" s="112" t="str">
        <f>IF(E6588="","",VLOOKUP(E6588,[1]PROJECTES!$C$14:$G$5000,4,FALSE))</f>
        <v/>
      </c>
      <c r="H6588" s="95"/>
      <c r="I6588" s="113" t="str">
        <f>IF(H6588="","",VLOOKUP(H6588,BD!B$2:C$16,2,FALSE))</f>
        <v/>
      </c>
      <c r="J6588" s="114"/>
      <c r="K6588" s="115" t="str">
        <f t="shared" si="323"/>
        <v/>
      </c>
      <c r="L6588" s="116" t="str">
        <f t="shared" ca="1" si="324"/>
        <v>-</v>
      </c>
      <c r="M6588" s="111" t="str">
        <f>IF(E6588="","",VLOOKUP(E6588,[1]PROJECTES!$C$14:$Z$5000,21,FALSE))</f>
        <v/>
      </c>
      <c r="N6588" s="117"/>
      <c r="O6588" s="118" t="s">
        <v>222</v>
      </c>
      <c r="P6588" s="119"/>
      <c r="Q6588" s="84"/>
      <c r="R6588" s="123"/>
      <c r="S6588" s="165"/>
      <c r="T6588" s="167"/>
    </row>
    <row r="6589" spans="1:20" s="121" customFormat="1" ht="20.100000000000001" customHeight="1" x14ac:dyDescent="0.3">
      <c r="A6589" s="80"/>
      <c r="B6589" s="110" t="str">
        <f>IF(E6589="","",VLOOKUP(E6589,[1]PROJECTES!$C$14:$G$5000,2,FALSE))</f>
        <v/>
      </c>
      <c r="C6589" s="80"/>
      <c r="D6589" s="283" t="str">
        <f>IF(E6589="","",VLOOKUP(E6589,[1]PROJECTES!$C$14:$G$5000,5,FALSE))</f>
        <v/>
      </c>
      <c r="E6589" s="79"/>
      <c r="F6589" s="110" t="str">
        <f>IF(I6589="","",VLOOKUP(I6589,[1]PROJECTES!$C$14:$G$5000,2,FALSE))</f>
        <v/>
      </c>
      <c r="G6589" s="112" t="str">
        <f>IF(E6589="","",VLOOKUP(E6589,[1]PROJECTES!$C$14:$G$5000,4,FALSE))</f>
        <v/>
      </c>
      <c r="H6589" s="95"/>
      <c r="I6589" s="113" t="str">
        <f>IF(H6589="","",VLOOKUP(H6589,BD!B$2:C$16,2,FALSE))</f>
        <v/>
      </c>
      <c r="J6589" s="147"/>
      <c r="K6589" s="115" t="str">
        <f t="shared" si="323"/>
        <v/>
      </c>
      <c r="L6589" s="116" t="str">
        <f t="shared" ca="1" si="324"/>
        <v>-</v>
      </c>
      <c r="M6589" s="111" t="str">
        <f>IF(E6589="","",VLOOKUP(E6589,[1]PROJECTES!$C$14:$Z$5000,21,FALSE))</f>
        <v/>
      </c>
      <c r="N6589" s="117"/>
      <c r="O6589" s="118" t="s">
        <v>222</v>
      </c>
      <c r="P6589" s="119"/>
      <c r="Q6589" s="84"/>
      <c r="R6589" s="123"/>
      <c r="S6589" s="165"/>
      <c r="T6589" s="167"/>
    </row>
    <row r="6590" spans="1:20" s="121" customFormat="1" ht="20.100000000000001" customHeight="1" x14ac:dyDescent="0.3">
      <c r="A6590" s="80"/>
      <c r="B6590" s="110" t="str">
        <f>IF(E6590="","",VLOOKUP(E6590,[1]PROJECTES!$C$14:$G$5000,2,FALSE))</f>
        <v/>
      </c>
      <c r="C6590" s="80"/>
      <c r="D6590" s="283" t="str">
        <f>IF(E6590="","",VLOOKUP(E6590,[1]PROJECTES!$C$14:$G$5000,5,FALSE))</f>
        <v/>
      </c>
      <c r="E6590" s="79"/>
      <c r="F6590" s="110" t="str">
        <f>IF(I6590="","",VLOOKUP(I6590,[1]PROJECTES!$C$14:$G$5000,2,FALSE))</f>
        <v/>
      </c>
      <c r="G6590" s="112" t="str">
        <f>IF(E6590="","",VLOOKUP(E6590,[1]PROJECTES!$C$14:$G$5000,4,FALSE))</f>
        <v/>
      </c>
      <c r="H6590" s="95"/>
      <c r="I6590" s="113" t="str">
        <f>IF(H6590="","",VLOOKUP(H6590,BD!B$2:C$16,2,FALSE))</f>
        <v/>
      </c>
      <c r="J6590" s="114"/>
      <c r="K6590" s="115" t="str">
        <f t="shared" si="323"/>
        <v/>
      </c>
      <c r="L6590" s="116" t="str">
        <f t="shared" ca="1" si="324"/>
        <v>-</v>
      </c>
      <c r="M6590" s="111" t="str">
        <f>IF(E6590="","",VLOOKUP(E6590,[1]PROJECTES!$C$14:$Z$5000,21,FALSE))</f>
        <v/>
      </c>
      <c r="N6590" s="117"/>
      <c r="O6590" s="118" t="s">
        <v>222</v>
      </c>
      <c r="P6590" s="119"/>
      <c r="Q6590" s="84"/>
      <c r="R6590" s="125"/>
      <c r="S6590" s="165"/>
      <c r="T6590" s="167"/>
    </row>
    <row r="6591" spans="1:20" s="121" customFormat="1" ht="20.100000000000001" customHeight="1" x14ac:dyDescent="0.3">
      <c r="A6591" s="80"/>
      <c r="B6591" s="110" t="str">
        <f>IF(E6591="","",VLOOKUP(E6591,[1]PROJECTES!$C$14:$G$5000,2,FALSE))</f>
        <v/>
      </c>
      <c r="C6591" s="80"/>
      <c r="D6591" s="283" t="str">
        <f>IF(E6591="","",VLOOKUP(E6591,[1]PROJECTES!$C$14:$G$5000,5,FALSE))</f>
        <v/>
      </c>
      <c r="E6591" s="162"/>
      <c r="F6591" s="110" t="str">
        <f>IF(I6591="","",VLOOKUP(I6591,[1]PROJECTES!$C$14:$G$5000,2,FALSE))</f>
        <v/>
      </c>
      <c r="G6591" s="112" t="str">
        <f>IF(E6591="","",VLOOKUP(E6591,[1]PROJECTES!$C$14:$G$5000,4,FALSE))</f>
        <v/>
      </c>
      <c r="H6591" s="95"/>
      <c r="I6591" s="113" t="str">
        <f>IF(H6591="","",VLOOKUP(H6591,BD!B$2:C$16,2,FALSE))</f>
        <v/>
      </c>
      <c r="J6591" s="114"/>
      <c r="K6591" s="115" t="str">
        <f t="shared" si="323"/>
        <v/>
      </c>
      <c r="L6591" s="116" t="str">
        <f t="shared" ca="1" si="324"/>
        <v>-</v>
      </c>
      <c r="M6591" s="111" t="str">
        <f>IF(E6591="","",VLOOKUP(E6591,[1]PROJECTES!$C$14:$Z$5000,21,FALSE))</f>
        <v/>
      </c>
      <c r="N6591" s="117"/>
      <c r="O6591" s="118" t="s">
        <v>222</v>
      </c>
      <c r="P6591" s="119"/>
      <c r="Q6591" s="84"/>
      <c r="R6591" s="125"/>
      <c r="S6591" s="165"/>
      <c r="T6591" s="167"/>
    </row>
    <row r="6592" spans="1:20" s="121" customFormat="1" ht="20.100000000000001" customHeight="1" x14ac:dyDescent="0.3">
      <c r="A6592" s="80"/>
      <c r="B6592" s="110" t="str">
        <f>IF(E6592="","",VLOOKUP(E6592,[1]PROJECTES!$C$14:$G$5000,2,FALSE))</f>
        <v/>
      </c>
      <c r="C6592" s="80"/>
      <c r="D6592" s="283" t="str">
        <f>IF(E6592="","",VLOOKUP(E6592,[1]PROJECTES!$C$14:$G$5000,5,FALSE))</f>
        <v/>
      </c>
      <c r="E6592" s="162"/>
      <c r="F6592" s="110" t="str">
        <f>IF(I6592="","",VLOOKUP(I6592,[1]PROJECTES!$C$14:$G$5000,2,FALSE))</f>
        <v/>
      </c>
      <c r="G6592" s="112" t="str">
        <f>IF(E6592="","",VLOOKUP(E6592,[1]PROJECTES!$C$14:$G$5000,4,FALSE))</f>
        <v/>
      </c>
      <c r="H6592" s="95"/>
      <c r="I6592" s="113" t="str">
        <f>IF(H6592="","",VLOOKUP(H6592,BD!B$2:C$16,2,FALSE))</f>
        <v/>
      </c>
      <c r="J6592" s="114"/>
      <c r="K6592" s="115" t="str">
        <f t="shared" si="323"/>
        <v/>
      </c>
      <c r="L6592" s="116" t="str">
        <f t="shared" ca="1" si="324"/>
        <v>-</v>
      </c>
      <c r="M6592" s="111" t="str">
        <f>IF(E6592="","",VLOOKUP(E6592,[1]PROJECTES!$C$14:$Z$5000,21,FALSE))</f>
        <v/>
      </c>
      <c r="N6592" s="117"/>
      <c r="O6592" s="118" t="s">
        <v>222</v>
      </c>
      <c r="P6592" s="119"/>
      <c r="Q6592" s="84"/>
      <c r="R6592" s="125"/>
      <c r="S6592" s="165"/>
      <c r="T6592" s="167"/>
    </row>
    <row r="6593" spans="1:22" s="121" customFormat="1" ht="20.100000000000001" customHeight="1" x14ac:dyDescent="0.3">
      <c r="A6593" s="80"/>
      <c r="B6593" s="110" t="str">
        <f>IF(E6593="","",VLOOKUP(E6593,[1]PROJECTES!$C$14:$G$5000,2,FALSE))</f>
        <v/>
      </c>
      <c r="C6593" s="80"/>
      <c r="D6593" s="283" t="str">
        <f>IF(E6593="","",VLOOKUP(E6593,[1]PROJECTES!$C$14:$G$5000,5,FALSE))</f>
        <v/>
      </c>
      <c r="E6593" s="79"/>
      <c r="F6593" s="110" t="str">
        <f>IF(I6593="","",VLOOKUP(I6593,[1]PROJECTES!$C$14:$G$5000,2,FALSE))</f>
        <v/>
      </c>
      <c r="G6593" s="112" t="str">
        <f>IF(E6593="","",VLOOKUP(E6593,[1]PROJECTES!$C$14:$G$5000,4,FALSE))</f>
        <v/>
      </c>
      <c r="H6593" s="95"/>
      <c r="I6593" s="113" t="str">
        <f>IF(H6593="","",VLOOKUP(H6593,BD!B$2:C$16,2,FALSE))</f>
        <v/>
      </c>
      <c r="J6593" s="114"/>
      <c r="K6593" s="115" t="str">
        <f t="shared" si="323"/>
        <v/>
      </c>
      <c r="L6593" s="116" t="str">
        <f t="shared" ca="1" si="324"/>
        <v>-</v>
      </c>
      <c r="M6593" s="111" t="str">
        <f>IF(E6593="","",VLOOKUP(E6593,[1]PROJECTES!$C$14:$Z$5000,21,FALSE))</f>
        <v/>
      </c>
      <c r="N6593" s="117"/>
      <c r="O6593" s="118" t="s">
        <v>222</v>
      </c>
      <c r="P6593" s="119"/>
      <c r="Q6593" s="84"/>
      <c r="R6593" s="125"/>
      <c r="S6593" s="165"/>
      <c r="T6593" s="167"/>
    </row>
    <row r="6594" spans="1:22" s="121" customFormat="1" ht="20.100000000000001" customHeight="1" x14ac:dyDescent="0.3">
      <c r="A6594" s="80"/>
      <c r="B6594" s="110" t="str">
        <f>IF(E6594="","",VLOOKUP(E6594,[1]PROJECTES!$C$14:$G$5000,2,FALSE))</f>
        <v/>
      </c>
      <c r="C6594" s="80"/>
      <c r="D6594" s="283" t="str">
        <f>IF(E6594="","",VLOOKUP(E6594,[1]PROJECTES!$C$14:$G$5000,5,FALSE))</f>
        <v/>
      </c>
      <c r="E6594" s="79"/>
      <c r="F6594" s="110" t="str">
        <f>IF(I6594="","",VLOOKUP(I6594,[1]PROJECTES!$C$14:$G$5000,2,FALSE))</f>
        <v/>
      </c>
      <c r="G6594" s="112" t="str">
        <f>IF(E6594="","",VLOOKUP(E6594,[1]PROJECTES!$C$14:$G$5000,4,FALSE))</f>
        <v/>
      </c>
      <c r="H6594" s="95"/>
      <c r="I6594" s="113" t="str">
        <f>IF(H6594="","",VLOOKUP(H6594,BD!B$2:C$16,2,FALSE))</f>
        <v/>
      </c>
      <c r="J6594" s="114"/>
      <c r="K6594" s="115" t="str">
        <f t="shared" si="323"/>
        <v/>
      </c>
      <c r="L6594" s="116" t="str">
        <f t="shared" ca="1" si="324"/>
        <v>-</v>
      </c>
      <c r="M6594" s="111" t="str">
        <f>IF(E6594="","",VLOOKUP(E6594,[1]PROJECTES!$C$14:$Z$5000,21,FALSE))</f>
        <v/>
      </c>
      <c r="N6594" s="117"/>
      <c r="O6594" s="118" t="s">
        <v>222</v>
      </c>
      <c r="P6594" s="119"/>
      <c r="Q6594" s="84"/>
      <c r="R6594" s="125"/>
      <c r="S6594" s="165"/>
      <c r="T6594" s="167"/>
    </row>
    <row r="6595" spans="1:22" s="121" customFormat="1" ht="20.100000000000001" customHeight="1" x14ac:dyDescent="0.3">
      <c r="A6595" s="80"/>
      <c r="B6595" s="110" t="str">
        <f>IF(E6595="","",VLOOKUP(E6595,[1]PROJECTES!$C$14:$G$5000,2,FALSE))</f>
        <v/>
      </c>
      <c r="C6595" s="80"/>
      <c r="D6595" s="283" t="str">
        <f>IF(E6595="","",VLOOKUP(E6595,[1]PROJECTES!$C$14:$G$5000,5,FALSE))</f>
        <v/>
      </c>
      <c r="E6595" s="79"/>
      <c r="F6595" s="110" t="str">
        <f>IF(I6595="","",VLOOKUP(I6595,[1]PROJECTES!$C$14:$G$5000,2,FALSE))</f>
        <v/>
      </c>
      <c r="G6595" s="112" t="str">
        <f>IF(E6595="","",VLOOKUP(E6595,[1]PROJECTES!$C$14:$G$5000,4,FALSE))</f>
        <v/>
      </c>
      <c r="H6595" s="95"/>
      <c r="I6595" s="113" t="str">
        <f>IF(H6595="","",VLOOKUP(H6595,BD!B$2:C$16,2,FALSE))</f>
        <v/>
      </c>
      <c r="J6595" s="114"/>
      <c r="K6595" s="115" t="str">
        <f t="shared" si="323"/>
        <v/>
      </c>
      <c r="L6595" s="116" t="str">
        <f t="shared" ca="1" si="324"/>
        <v>-</v>
      </c>
      <c r="M6595" s="111" t="str">
        <f>IF(E6595="","",VLOOKUP(E6595,[1]PROJECTES!$C$14:$Z$5000,21,FALSE))</f>
        <v/>
      </c>
      <c r="N6595" s="117"/>
      <c r="O6595" s="118" t="s">
        <v>222</v>
      </c>
      <c r="P6595" s="119"/>
      <c r="Q6595" s="84"/>
      <c r="R6595" s="125"/>
      <c r="S6595" s="165"/>
      <c r="T6595" s="167"/>
    </row>
    <row r="6596" spans="1:22" s="121" customFormat="1" ht="20.100000000000001" customHeight="1" x14ac:dyDescent="0.3">
      <c r="A6596" s="80"/>
      <c r="B6596" s="110" t="str">
        <f>IF(E6596="","",VLOOKUP(E6596,[1]PROJECTES!$C$14:$G$5000,2,FALSE))</f>
        <v/>
      </c>
      <c r="C6596" s="80"/>
      <c r="D6596" s="283" t="str">
        <f>IF(E6596="","",VLOOKUP(E6596,[1]PROJECTES!$C$14:$G$5000,5,FALSE))</f>
        <v/>
      </c>
      <c r="E6596" s="79"/>
      <c r="F6596" s="110" t="str">
        <f>IF(I6596="","",VLOOKUP(I6596,[1]PROJECTES!$C$14:$G$5000,2,FALSE))</f>
        <v/>
      </c>
      <c r="G6596" s="112" t="str">
        <f>IF(E6596="","",VLOOKUP(E6596,[1]PROJECTES!$C$14:$G$5000,4,FALSE))</f>
        <v/>
      </c>
      <c r="H6596" s="95"/>
      <c r="I6596" s="113" t="str">
        <f>IF(H6596="","",VLOOKUP(H6596,BD!B$2:C$16,2,FALSE))</f>
        <v/>
      </c>
      <c r="J6596" s="114"/>
      <c r="K6596" s="115" t="str">
        <f t="shared" si="323"/>
        <v/>
      </c>
      <c r="L6596" s="116" t="str">
        <f t="shared" ca="1" si="324"/>
        <v>-</v>
      </c>
      <c r="M6596" s="111" t="str">
        <f>IF(E6596="","",VLOOKUP(E6596,[1]PROJECTES!$C$14:$Z$5000,21,FALSE))</f>
        <v/>
      </c>
      <c r="N6596" s="117"/>
      <c r="O6596" s="118" t="s">
        <v>222</v>
      </c>
      <c r="P6596" s="119"/>
      <c r="Q6596" s="84"/>
      <c r="R6596" s="125"/>
      <c r="S6596" s="165"/>
      <c r="T6596" s="167"/>
    </row>
    <row r="6597" spans="1:22" s="121" customFormat="1" ht="20.100000000000001" customHeight="1" x14ac:dyDescent="0.3">
      <c r="A6597" s="80"/>
      <c r="B6597" s="110" t="str">
        <f>IF(E6597="","",VLOOKUP(E6597,[1]PROJECTES!$C$14:$G$5000,2,FALSE))</f>
        <v/>
      </c>
      <c r="C6597" s="80"/>
      <c r="D6597" s="283" t="str">
        <f>IF(E6597="","",VLOOKUP(E6597,[1]PROJECTES!$C$14:$G$5000,5,FALSE))</f>
        <v/>
      </c>
      <c r="E6597" s="79"/>
      <c r="F6597" s="110" t="str">
        <f>IF(I6597="","",VLOOKUP(I6597,[1]PROJECTES!$C$14:$G$5000,2,FALSE))</f>
        <v/>
      </c>
      <c r="G6597" s="112" t="str">
        <f>IF(E6597="","",VLOOKUP(E6597,[1]PROJECTES!$C$14:$G$5000,4,FALSE))</f>
        <v/>
      </c>
      <c r="H6597" s="95"/>
      <c r="I6597" s="113" t="str">
        <f>IF(H6597="","",VLOOKUP(H6597,BD!B$2:C$16,2,FALSE))</f>
        <v/>
      </c>
      <c r="J6597" s="114"/>
      <c r="K6597" s="115" t="str">
        <f t="shared" si="323"/>
        <v/>
      </c>
      <c r="L6597" s="116" t="str">
        <f t="shared" ca="1" si="324"/>
        <v>-</v>
      </c>
      <c r="M6597" s="111" t="str">
        <f>IF(E6597="","",VLOOKUP(E6597,[1]PROJECTES!$C$14:$Z$5000,21,FALSE))</f>
        <v/>
      </c>
      <c r="N6597" s="117"/>
      <c r="O6597" s="118" t="s">
        <v>222</v>
      </c>
      <c r="P6597" s="119"/>
      <c r="Q6597" s="84"/>
      <c r="R6597" s="125"/>
      <c r="S6597" s="165"/>
      <c r="T6597" s="167"/>
    </row>
    <row r="6598" spans="1:22" s="121" customFormat="1" ht="20.100000000000001" customHeight="1" x14ac:dyDescent="0.3">
      <c r="A6598" s="80"/>
      <c r="B6598" s="110" t="str">
        <f>IF(E6598="","",VLOOKUP(E6598,[1]PROJECTES!$C$14:$G$5000,2,FALSE))</f>
        <v/>
      </c>
      <c r="C6598" s="80"/>
      <c r="D6598" s="283" t="str">
        <f>IF(E6598="","",VLOOKUP(E6598,[1]PROJECTES!$C$14:$G$5000,5,FALSE))</f>
        <v/>
      </c>
      <c r="E6598" s="79"/>
      <c r="F6598" s="110" t="str">
        <f>IF(I6598="","",VLOOKUP(I6598,[1]PROJECTES!$C$14:$G$5000,2,FALSE))</f>
        <v/>
      </c>
      <c r="G6598" s="112" t="str">
        <f>IF(E6598="","",VLOOKUP(E6598,[1]PROJECTES!$C$14:$G$5000,4,FALSE))</f>
        <v/>
      </c>
      <c r="H6598" s="95"/>
      <c r="I6598" s="113" t="str">
        <f>IF(H6598="","",VLOOKUP(H6598,BD!B$2:C$16,2,FALSE))</f>
        <v/>
      </c>
      <c r="J6598" s="114"/>
      <c r="K6598" s="115" t="str">
        <f t="shared" si="323"/>
        <v/>
      </c>
      <c r="L6598" s="116" t="str">
        <f t="shared" ca="1" si="324"/>
        <v>-</v>
      </c>
      <c r="M6598" s="111" t="str">
        <f>IF(E6598="","",VLOOKUP(E6598,[1]PROJECTES!$C$14:$Z$5000,21,FALSE))</f>
        <v/>
      </c>
      <c r="N6598" s="117"/>
      <c r="O6598" s="118" t="s">
        <v>222</v>
      </c>
      <c r="P6598" s="119"/>
      <c r="Q6598" s="84"/>
      <c r="R6598" s="125"/>
      <c r="S6598" s="165"/>
      <c r="T6598" s="167"/>
    </row>
    <row r="6599" spans="1:22" s="121" customFormat="1" ht="20.100000000000001" customHeight="1" x14ac:dyDescent="0.3">
      <c r="A6599" s="80"/>
      <c r="B6599" s="110" t="str">
        <f>IF(E6599="","",VLOOKUP(E6599,[1]PROJECTES!$C$14:$G$5000,2,FALSE))</f>
        <v/>
      </c>
      <c r="C6599" s="80"/>
      <c r="D6599" s="283" t="str">
        <f>IF(E6599="","",VLOOKUP(E6599,[1]PROJECTES!$C$14:$G$5000,5,FALSE))</f>
        <v/>
      </c>
      <c r="E6599" s="79"/>
      <c r="F6599" s="110" t="str">
        <f>IF(I6599="","",VLOOKUP(I6599,[1]PROJECTES!$C$14:$G$5000,2,FALSE))</f>
        <v/>
      </c>
      <c r="G6599" s="112" t="str">
        <f>IF(E6599="","",VLOOKUP(E6599,[1]PROJECTES!$C$14:$G$5000,4,FALSE))</f>
        <v/>
      </c>
      <c r="H6599" s="95"/>
      <c r="I6599" s="113" t="str">
        <f>IF(H6599="","",VLOOKUP(H6599,BD!B$2:C$16,2,FALSE))</f>
        <v/>
      </c>
      <c r="J6599" s="114"/>
      <c r="K6599" s="115" t="str">
        <f t="shared" si="323"/>
        <v/>
      </c>
      <c r="L6599" s="116" t="str">
        <f t="shared" ca="1" si="324"/>
        <v>-</v>
      </c>
      <c r="M6599" s="111" t="str">
        <f>IF(E6599="","",VLOOKUP(E6599,[1]PROJECTES!$C$14:$Z$5000,21,FALSE))</f>
        <v/>
      </c>
      <c r="N6599" s="117"/>
      <c r="O6599" s="118" t="s">
        <v>222</v>
      </c>
      <c r="P6599" s="119"/>
      <c r="Q6599" s="84"/>
      <c r="R6599" s="125"/>
      <c r="S6599" s="165"/>
      <c r="T6599" s="167"/>
    </row>
    <row r="6600" spans="1:22" s="121" customFormat="1" ht="20.100000000000001" customHeight="1" x14ac:dyDescent="0.3">
      <c r="A6600" s="80"/>
      <c r="B6600" s="110" t="str">
        <f>IF(E6600="","",VLOOKUP(E6600,[1]PROJECTES!$C$14:$G$5000,2,FALSE))</f>
        <v/>
      </c>
      <c r="C6600" s="80"/>
      <c r="D6600" s="283" t="str">
        <f>IF(E6600="","",VLOOKUP(E6600,[1]PROJECTES!$C$14:$G$5000,5,FALSE))</f>
        <v/>
      </c>
      <c r="E6600" s="79"/>
      <c r="F6600" s="110" t="str">
        <f>IF(I6600="","",VLOOKUP(I6600,[1]PROJECTES!$C$14:$G$5000,2,FALSE))</f>
        <v/>
      </c>
      <c r="G6600" s="112" t="str">
        <f>IF(E6600="","",VLOOKUP(E6600,[1]PROJECTES!$C$14:$G$5000,4,FALSE))</f>
        <v/>
      </c>
      <c r="H6600" s="95"/>
      <c r="I6600" s="113" t="str">
        <f>IF(H6600="","",VLOOKUP(H6600,BD!B$2:C$16,2,FALSE))</f>
        <v/>
      </c>
      <c r="J6600" s="114"/>
      <c r="K6600" s="115" t="str">
        <f t="shared" si="323"/>
        <v/>
      </c>
      <c r="L6600" s="116" t="str">
        <f t="shared" ca="1" si="324"/>
        <v>-</v>
      </c>
      <c r="M6600" s="111" t="str">
        <f>IF(E6600="","",VLOOKUP(E6600,[1]PROJECTES!$C$14:$Z$5000,21,FALSE))</f>
        <v/>
      </c>
      <c r="N6600" s="117"/>
      <c r="O6600" s="118" t="s">
        <v>222</v>
      </c>
      <c r="P6600" s="119"/>
      <c r="Q6600" s="84"/>
      <c r="R6600" s="125"/>
      <c r="S6600" s="165"/>
      <c r="T6600" s="167"/>
    </row>
    <row r="6601" spans="1:22" s="121" customFormat="1" ht="20.100000000000001" customHeight="1" x14ac:dyDescent="0.3">
      <c r="A6601" s="80"/>
      <c r="B6601" s="110" t="str">
        <f>IF(E6601="","",VLOOKUP(E6601,[1]PROJECTES!$C$14:$G$5000,2,FALSE))</f>
        <v/>
      </c>
      <c r="C6601" s="80"/>
      <c r="D6601" s="283" t="str">
        <f>IF(E6601="","",VLOOKUP(E6601,[1]PROJECTES!$C$14:$G$5000,5,FALSE))</f>
        <v/>
      </c>
      <c r="E6601" s="79"/>
      <c r="F6601" s="110" t="str">
        <f>IF(I6601="","",VLOOKUP(I6601,[1]PROJECTES!$C$14:$G$5000,2,FALSE))</f>
        <v/>
      </c>
      <c r="G6601" s="112" t="str">
        <f>IF(E6601="","",VLOOKUP(E6601,[1]PROJECTES!$C$14:$G$5000,4,FALSE))</f>
        <v/>
      </c>
      <c r="H6601" s="95"/>
      <c r="I6601" s="113" t="str">
        <f>IF(H6601="","",VLOOKUP(H6601,BD!B$2:C$16,2,FALSE))</f>
        <v/>
      </c>
      <c r="J6601" s="114"/>
      <c r="K6601" s="115" t="str">
        <f t="shared" si="323"/>
        <v/>
      </c>
      <c r="L6601" s="116" t="str">
        <f t="shared" ca="1" si="324"/>
        <v>-</v>
      </c>
      <c r="M6601" s="111" t="str">
        <f>IF(E6601="","",VLOOKUP(E6601,[1]PROJECTES!$C$14:$Z$5000,21,FALSE))</f>
        <v/>
      </c>
      <c r="N6601" s="117"/>
      <c r="O6601" s="118" t="s">
        <v>222</v>
      </c>
      <c r="P6601" s="119"/>
      <c r="Q6601" s="84"/>
      <c r="R6601" s="125"/>
      <c r="S6601" s="165"/>
      <c r="T6601" s="167"/>
    </row>
    <row r="6602" spans="1:22" s="121" customFormat="1" ht="20.100000000000001" customHeight="1" x14ac:dyDescent="0.3">
      <c r="A6602" s="80"/>
      <c r="B6602" s="110" t="str">
        <f>IF(E6602="","",VLOOKUP(E6602,[1]PROJECTES!$C$14:$G$5000,2,FALSE))</f>
        <v/>
      </c>
      <c r="C6602" s="80"/>
      <c r="D6602" s="283" t="str">
        <f>IF(E6602="","",VLOOKUP(E6602,[1]PROJECTES!$C$14:$G$5000,5,FALSE))</f>
        <v/>
      </c>
      <c r="E6602" s="79"/>
      <c r="F6602" s="110" t="str">
        <f>IF(I6602="","",VLOOKUP(I6602,[1]PROJECTES!$C$14:$G$5000,2,FALSE))</f>
        <v/>
      </c>
      <c r="G6602" s="112" t="str">
        <f>IF(E6602="","",VLOOKUP(E6602,[1]PROJECTES!$C$14:$G$5000,4,FALSE))</f>
        <v/>
      </c>
      <c r="H6602" s="95"/>
      <c r="I6602" s="113" t="str">
        <f>IF(H6602="","",VLOOKUP(H6602,BD!B$2:C$16,2,FALSE))</f>
        <v/>
      </c>
      <c r="J6602" s="114"/>
      <c r="K6602" s="115" t="str">
        <f t="shared" si="323"/>
        <v/>
      </c>
      <c r="L6602" s="116" t="str">
        <f t="shared" ca="1" si="324"/>
        <v>-</v>
      </c>
      <c r="M6602" s="111" t="str">
        <f>IF(E6602="","",VLOOKUP(E6602,[1]PROJECTES!$C$14:$Z$5000,21,FALSE))</f>
        <v/>
      </c>
      <c r="N6602" s="117"/>
      <c r="O6602" s="118" t="s">
        <v>222</v>
      </c>
      <c r="P6602" s="119"/>
      <c r="Q6602" s="84"/>
      <c r="R6602" s="125"/>
      <c r="S6602" s="165"/>
      <c r="T6602" s="167"/>
    </row>
    <row r="6603" spans="1:22" s="121" customFormat="1" ht="20.100000000000001" customHeight="1" x14ac:dyDescent="0.3">
      <c r="A6603" s="80"/>
      <c r="B6603" s="110" t="str">
        <f>IF(E6603="","",VLOOKUP(E6603,[1]PROJECTES!$C$14:$G$5000,2,FALSE))</f>
        <v/>
      </c>
      <c r="C6603" s="80"/>
      <c r="D6603" s="283" t="str">
        <f>IF(E6603="","",VLOOKUP(E6603,[1]PROJECTES!$C$14:$G$5000,5,FALSE))</f>
        <v/>
      </c>
      <c r="E6603" s="79"/>
      <c r="F6603" s="110" t="str">
        <f>IF(I6603="","",VLOOKUP(I6603,[1]PROJECTES!$C$14:$G$5000,2,FALSE))</f>
        <v/>
      </c>
      <c r="G6603" s="112" t="str">
        <f>IF(E6603="","",VLOOKUP(E6603,[1]PROJECTES!$C$14:$G$5000,4,FALSE))</f>
        <v/>
      </c>
      <c r="H6603" s="95"/>
      <c r="I6603" s="113" t="str">
        <f>IF(H6603="","",VLOOKUP(H6603,BD!B$2:C$16,2,FALSE))</f>
        <v/>
      </c>
      <c r="J6603" s="114"/>
      <c r="K6603" s="115" t="str">
        <f t="shared" si="323"/>
        <v/>
      </c>
      <c r="L6603" s="116" t="str">
        <f t="shared" ca="1" si="324"/>
        <v>-</v>
      </c>
      <c r="M6603" s="111" t="str">
        <f>IF(E6603="","",VLOOKUP(E6603,[1]PROJECTES!$C$14:$Z$5000,21,FALSE))</f>
        <v/>
      </c>
      <c r="N6603" s="117"/>
      <c r="O6603" s="118" t="s">
        <v>222</v>
      </c>
      <c r="P6603" s="119"/>
      <c r="Q6603" s="84"/>
      <c r="R6603" s="125"/>
      <c r="S6603" s="165"/>
      <c r="T6603" s="167"/>
    </row>
    <row r="6604" spans="1:22" s="121" customFormat="1" ht="20.100000000000001" customHeight="1" x14ac:dyDescent="0.25">
      <c r="A6604" s="80"/>
      <c r="B6604" s="110" t="str">
        <f>IF(E6604="","",VLOOKUP(E6604,[1]PROJECTES!$C$14:$G$5000,2,FALSE))</f>
        <v/>
      </c>
      <c r="C6604" s="80"/>
      <c r="D6604" s="283" t="str">
        <f>IF(E6604="","",VLOOKUP(E6604,[1]PROJECTES!$C$14:$G$5000,5,FALSE))</f>
        <v/>
      </c>
      <c r="E6604" s="79"/>
      <c r="F6604" s="110" t="str">
        <f>IF(I6604="","",VLOOKUP(I6604,[1]PROJECTES!$C$14:$G$5000,2,FALSE))</f>
        <v/>
      </c>
      <c r="G6604" s="112" t="str">
        <f>IF(E6604="","",VLOOKUP(E6604,[1]PROJECTES!$C$14:$G$5000,4,FALSE))</f>
        <v/>
      </c>
      <c r="H6604" s="95"/>
      <c r="I6604" s="113" t="str">
        <f>IF(H6604="","",VLOOKUP(H6604,BD!B$2:C$16,2,FALSE))</f>
        <v/>
      </c>
      <c r="J6604" s="114"/>
      <c r="K6604" s="115" t="str">
        <f t="shared" si="323"/>
        <v/>
      </c>
      <c r="L6604" s="116" t="str">
        <f t="shared" ca="1" si="324"/>
        <v>-</v>
      </c>
      <c r="M6604" s="111" t="str">
        <f>IF(E6604="","",VLOOKUP(E6604,[1]PROJECTES!$C$14:$Z$5000,21,FALSE))</f>
        <v/>
      </c>
      <c r="N6604" s="117"/>
      <c r="O6604" s="118" t="s">
        <v>222</v>
      </c>
      <c r="P6604" s="119"/>
      <c r="Q6604" s="84"/>
      <c r="R6604" s="125"/>
      <c r="S6604" s="165"/>
      <c r="T6604" s="167"/>
      <c r="V6604" s="269"/>
    </row>
    <row r="6605" spans="1:22" s="121" customFormat="1" ht="20.100000000000001" customHeight="1" x14ac:dyDescent="0.2">
      <c r="A6605" s="80"/>
      <c r="B6605" s="110" t="str">
        <f>IF(E6605="","",VLOOKUP(E6605,[1]PROJECTES!$C$14:$G$5000,2,FALSE))</f>
        <v/>
      </c>
      <c r="C6605" s="80"/>
      <c r="D6605" s="283" t="str">
        <f>IF(E6605="","",VLOOKUP(E6605,[1]PROJECTES!$C$14:$G$5000,5,FALSE))</f>
        <v/>
      </c>
      <c r="E6605" s="79"/>
      <c r="F6605" s="110" t="str">
        <f>IF(I6605="","",VLOOKUP(I6605,[1]PROJECTES!$C$14:$G$5000,2,FALSE))</f>
        <v/>
      </c>
      <c r="G6605" s="112" t="str">
        <f>IF(E6605="","",VLOOKUP(E6605,[1]PROJECTES!$C$14:$G$5000,4,FALSE))</f>
        <v/>
      </c>
      <c r="H6605" s="95"/>
      <c r="I6605" s="113" t="str">
        <f>IF(H6605="","",VLOOKUP(H6605,BD!B$2:C$16,2,FALSE))</f>
        <v/>
      </c>
      <c r="J6605" s="114"/>
      <c r="K6605" s="115" t="str">
        <f t="shared" si="323"/>
        <v/>
      </c>
      <c r="L6605" s="116" t="str">
        <f t="shared" ca="1" si="324"/>
        <v>-</v>
      </c>
      <c r="M6605" s="111" t="str">
        <f>IF(E6605="","",VLOOKUP(E6605,[1]PROJECTES!$C$14:$Z$5000,21,FALSE))</f>
        <v/>
      </c>
      <c r="N6605" s="117"/>
      <c r="O6605" s="118" t="s">
        <v>222</v>
      </c>
      <c r="P6605" s="119"/>
      <c r="Q6605" s="84"/>
      <c r="R6605" s="125"/>
      <c r="S6605" s="165"/>
      <c r="T6605" s="167"/>
      <c r="V6605" s="207"/>
    </row>
    <row r="6606" spans="1:22" s="121" customFormat="1" ht="20.100000000000001" customHeight="1" x14ac:dyDescent="0.3">
      <c r="A6606" s="80"/>
      <c r="B6606" s="110" t="str">
        <f>IF(E6606="","",VLOOKUP(E6606,[1]PROJECTES!$C$14:$G$5000,2,FALSE))</f>
        <v/>
      </c>
      <c r="C6606" s="80"/>
      <c r="D6606" s="283" t="str">
        <f>IF(E6606="","",VLOOKUP(E6606,[1]PROJECTES!$C$14:$G$5000,5,FALSE))</f>
        <v/>
      </c>
      <c r="E6606" s="79"/>
      <c r="F6606" s="110" t="str">
        <f>IF(I6606="","",VLOOKUP(I6606,[1]PROJECTES!$C$14:$G$5000,2,FALSE))</f>
        <v/>
      </c>
      <c r="G6606" s="112" t="str">
        <f>IF(E6606="","",VLOOKUP(E6606,[1]PROJECTES!$C$14:$G$5000,4,FALSE))</f>
        <v/>
      </c>
      <c r="H6606" s="95"/>
      <c r="I6606" s="113" t="str">
        <f>IF(H6606="","",VLOOKUP(H6606,BD!B$2:C$16,2,FALSE))</f>
        <v/>
      </c>
      <c r="J6606" s="144"/>
      <c r="K6606" s="115" t="str">
        <f t="shared" si="323"/>
        <v/>
      </c>
      <c r="L6606" s="116" t="str">
        <f t="shared" ca="1" si="324"/>
        <v>-</v>
      </c>
      <c r="M6606" s="111" t="str">
        <f>IF(E6606="","",VLOOKUP(E6606,[1]PROJECTES!$C$14:$Z$5000,21,FALSE))</f>
        <v/>
      </c>
      <c r="N6606" s="117"/>
      <c r="O6606" s="118" t="s">
        <v>222</v>
      </c>
      <c r="P6606" s="119"/>
      <c r="Q6606" s="84"/>
      <c r="R6606" s="125"/>
      <c r="S6606" s="165"/>
      <c r="T6606" s="167"/>
    </row>
    <row r="6607" spans="1:22" s="121" customFormat="1" ht="20.100000000000001" customHeight="1" x14ac:dyDescent="0.3">
      <c r="A6607" s="80"/>
      <c r="B6607" s="110" t="str">
        <f>IF(E6607="","",VLOOKUP(E6607,[1]PROJECTES!$C$14:$G$5000,2,FALSE))</f>
        <v/>
      </c>
      <c r="C6607" s="80"/>
      <c r="D6607" s="283" t="str">
        <f>IF(E6607="","",VLOOKUP(E6607,[1]PROJECTES!$C$14:$G$5000,5,FALSE))</f>
        <v/>
      </c>
      <c r="E6607" s="79"/>
      <c r="F6607" s="110" t="str">
        <f>IF(I6607="","",VLOOKUP(I6607,[1]PROJECTES!$C$14:$G$5000,2,FALSE))</f>
        <v/>
      </c>
      <c r="G6607" s="112" t="str">
        <f>IF(E6607="","",VLOOKUP(E6607,[1]PROJECTES!$C$14:$G$5000,4,FALSE))</f>
        <v/>
      </c>
      <c r="H6607" s="95"/>
      <c r="I6607" s="113" t="str">
        <f>IF(H6607="","",VLOOKUP(H6607,BD!B$2:C$16,2,FALSE))</f>
        <v/>
      </c>
      <c r="J6607" s="114"/>
      <c r="K6607" s="115" t="str">
        <f t="shared" si="323"/>
        <v/>
      </c>
      <c r="L6607" s="116" t="str">
        <f t="shared" ca="1" si="324"/>
        <v>-</v>
      </c>
      <c r="M6607" s="111" t="str">
        <f>IF(E6607="","",VLOOKUP(E6607,[1]PROJECTES!$C$14:$Z$5000,21,FALSE))</f>
        <v/>
      </c>
      <c r="N6607" s="117"/>
      <c r="O6607" s="118" t="s">
        <v>222</v>
      </c>
      <c r="P6607" s="119"/>
      <c r="Q6607" s="84"/>
      <c r="R6607" s="125"/>
      <c r="S6607" s="165"/>
      <c r="T6607" s="167"/>
    </row>
    <row r="6608" spans="1:22" s="121" customFormat="1" ht="20.100000000000001" customHeight="1" x14ac:dyDescent="0.3">
      <c r="A6608" s="80"/>
      <c r="B6608" s="110" t="str">
        <f>IF(E6608="","",VLOOKUP(E6608,[1]PROJECTES!$C$14:$G$5000,2,FALSE))</f>
        <v/>
      </c>
      <c r="C6608" s="80"/>
      <c r="D6608" s="283" t="str">
        <f>IF(E6608="","",VLOOKUP(E6608,[1]PROJECTES!$C$14:$G$5000,5,FALSE))</f>
        <v/>
      </c>
      <c r="E6608" s="79"/>
      <c r="F6608" s="110" t="str">
        <f>IF(I6608="","",VLOOKUP(I6608,[1]PROJECTES!$C$14:$G$5000,2,FALSE))</f>
        <v/>
      </c>
      <c r="G6608" s="112" t="str">
        <f>IF(E6608="","",VLOOKUP(E6608,[1]PROJECTES!$C$14:$G$5000,4,FALSE))</f>
        <v/>
      </c>
      <c r="H6608" s="95"/>
      <c r="I6608" s="113" t="str">
        <f>IF(H6608="","",VLOOKUP(H6608,BD!B$2:C$16,2,FALSE))</f>
        <v/>
      </c>
      <c r="J6608" s="144"/>
      <c r="K6608" s="115" t="str">
        <f t="shared" si="323"/>
        <v/>
      </c>
      <c r="L6608" s="116" t="str">
        <f t="shared" ca="1" si="324"/>
        <v>-</v>
      </c>
      <c r="M6608" s="111" t="str">
        <f>IF(E6608="","",VLOOKUP(E6608,[1]PROJECTES!$C$14:$Z$5000,21,FALSE))</f>
        <v/>
      </c>
      <c r="N6608" s="117"/>
      <c r="O6608" s="118" t="s">
        <v>222</v>
      </c>
      <c r="P6608" s="119"/>
      <c r="Q6608" s="84"/>
      <c r="R6608" s="125"/>
      <c r="S6608" s="165"/>
      <c r="T6608" s="167"/>
    </row>
    <row r="6609" spans="1:20" s="121" customFormat="1" ht="20.100000000000001" customHeight="1" x14ac:dyDescent="0.3">
      <c r="A6609" s="80"/>
      <c r="B6609" s="110" t="str">
        <f>IF(E6609="","",VLOOKUP(E6609,[1]PROJECTES!$C$14:$G$5000,2,FALSE))</f>
        <v/>
      </c>
      <c r="C6609" s="80"/>
      <c r="D6609" s="283" t="str">
        <f>IF(E6609="","",VLOOKUP(E6609,[1]PROJECTES!$C$14:$G$5000,5,FALSE))</f>
        <v/>
      </c>
      <c r="E6609" s="79"/>
      <c r="F6609" s="110" t="str">
        <f>IF(I6609="","",VLOOKUP(I6609,[1]PROJECTES!$C$14:$G$5000,2,FALSE))</f>
        <v/>
      </c>
      <c r="G6609" s="112" t="str">
        <f>IF(E6609="","",VLOOKUP(E6609,[1]PROJECTES!$C$14:$G$5000,4,FALSE))</f>
        <v/>
      </c>
      <c r="H6609" s="95"/>
      <c r="I6609" s="113" t="str">
        <f>IF(H6609="","",VLOOKUP(H6609,BD!B$2:C$16,2,FALSE))</f>
        <v/>
      </c>
      <c r="J6609" s="114"/>
      <c r="K6609" s="115" t="str">
        <f t="shared" si="323"/>
        <v/>
      </c>
      <c r="L6609" s="116" t="str">
        <f t="shared" ca="1" si="324"/>
        <v>-</v>
      </c>
      <c r="M6609" s="111" t="str">
        <f>IF(E6609="","",VLOOKUP(E6609,[1]PROJECTES!$C$14:$Z$5000,21,FALSE))</f>
        <v/>
      </c>
      <c r="N6609" s="117"/>
      <c r="O6609" s="118" t="s">
        <v>222</v>
      </c>
      <c r="P6609" s="119"/>
      <c r="Q6609" s="84"/>
      <c r="R6609" s="125"/>
      <c r="S6609" s="165"/>
      <c r="T6609" s="167"/>
    </row>
    <row r="6610" spans="1:20" s="121" customFormat="1" ht="20.100000000000001" customHeight="1" x14ac:dyDescent="0.3">
      <c r="A6610" s="80"/>
      <c r="B6610" s="110" t="str">
        <f>IF(E6610="","",VLOOKUP(E6610,[1]PROJECTES!$C$14:$G$5000,2,FALSE))</f>
        <v/>
      </c>
      <c r="C6610" s="80"/>
      <c r="D6610" s="283" t="str">
        <f>IF(E6610="","",VLOOKUP(E6610,[1]PROJECTES!$C$14:$G$5000,5,FALSE))</f>
        <v/>
      </c>
      <c r="E6610" s="79"/>
      <c r="F6610" s="110" t="str">
        <f>IF(I6610="","",VLOOKUP(I6610,[1]PROJECTES!$C$14:$G$5000,2,FALSE))</f>
        <v/>
      </c>
      <c r="G6610" s="112" t="str">
        <f>IF(E6610="","",VLOOKUP(E6610,[1]PROJECTES!$C$14:$G$5000,4,FALSE))</f>
        <v/>
      </c>
      <c r="H6610" s="95"/>
      <c r="I6610" s="113" t="str">
        <f>IF(H6610="","",VLOOKUP(H6610,BD!B$2:C$16,2,FALSE))</f>
        <v/>
      </c>
      <c r="J6610" s="114"/>
      <c r="K6610" s="115" t="str">
        <f t="shared" ref="K6610:K6611" si="325">IF(J6610="","",WEEKNUM(J6610,2)-0)</f>
        <v/>
      </c>
      <c r="L6610" s="116" t="str">
        <f t="shared" ref="L6610:L6611" ca="1" si="326">IF(M6610="","-",IF(G6610="TA","-",+M6610-TODAY()))</f>
        <v>-</v>
      </c>
      <c r="M6610" s="111" t="str">
        <f>IF(E6610="","",VLOOKUP(E6610,[1]PROJECTES!$C$14:$Z$5000,21,FALSE))</f>
        <v/>
      </c>
      <c r="N6610" s="117"/>
      <c r="O6610" s="118" t="s">
        <v>222</v>
      </c>
      <c r="P6610" s="119"/>
      <c r="Q6610" s="84"/>
      <c r="R6610" s="125"/>
      <c r="S6610" s="165"/>
      <c r="T6610" s="167"/>
    </row>
    <row r="6611" spans="1:20" s="121" customFormat="1" ht="20.100000000000001" customHeight="1" x14ac:dyDescent="0.3">
      <c r="A6611" s="80"/>
      <c r="B6611" s="110" t="str">
        <f>IF(E6611="","",VLOOKUP(E6611,[1]PROJECTES!$C$14:$G$5000,2,FALSE))</f>
        <v/>
      </c>
      <c r="C6611" s="80"/>
      <c r="D6611" s="283" t="str">
        <f>IF(E6611="","",VLOOKUP(E6611,[1]PROJECTES!$C$14:$G$5000,5,FALSE))</f>
        <v/>
      </c>
      <c r="E6611" s="79"/>
      <c r="F6611" s="110" t="str">
        <f>IF(I6611="","",VLOOKUP(I6611,[1]PROJECTES!$C$14:$G$5000,2,FALSE))</f>
        <v/>
      </c>
      <c r="G6611" s="112" t="str">
        <f>IF(E6611="","",VLOOKUP(E6611,[1]PROJECTES!$C$14:$G$5000,4,FALSE))</f>
        <v/>
      </c>
      <c r="H6611" s="95"/>
      <c r="I6611" s="113" t="str">
        <f>IF(H6611="","",VLOOKUP(H6611,BD!B$2:C$16,2,FALSE))</f>
        <v/>
      </c>
      <c r="J6611" s="114"/>
      <c r="K6611" s="115" t="str">
        <f t="shared" si="325"/>
        <v/>
      </c>
      <c r="L6611" s="116" t="str">
        <f t="shared" ca="1" si="326"/>
        <v>-</v>
      </c>
      <c r="M6611" s="111" t="str">
        <f>IF(E6611="","",VLOOKUP(E6611,[1]PROJECTES!$C$14:$Z$5000,21,FALSE))</f>
        <v/>
      </c>
      <c r="N6611" s="117"/>
      <c r="O6611" s="118" t="s">
        <v>222</v>
      </c>
      <c r="P6611" s="119"/>
      <c r="Q6611" s="84"/>
      <c r="R6611" s="125"/>
      <c r="S6611" s="165"/>
      <c r="T6611" s="167"/>
    </row>
    <row r="6612" spans="1:20" s="121" customFormat="1" ht="20.100000000000001" customHeight="1" x14ac:dyDescent="0.3">
      <c r="A6612" s="80"/>
      <c r="B6612" s="110" t="str">
        <f>IF(E6612="","",VLOOKUP(E6612,[1]PROJECTES!$C$14:$G$5000,2,FALSE))</f>
        <v/>
      </c>
      <c r="C6612" s="80"/>
      <c r="D6612" s="283" t="str">
        <f>IF(E6612="","",VLOOKUP(E6612,[1]PROJECTES!$C$14:$G$5000,5,FALSE))</f>
        <v/>
      </c>
      <c r="E6612" s="79"/>
      <c r="F6612" s="110" t="str">
        <f>IF(I6612="","",VLOOKUP(I6612,[1]PROJECTES!$C$14:$G$5000,2,FALSE))</f>
        <v/>
      </c>
      <c r="G6612" s="112" t="str">
        <f>IF(E6612="","",VLOOKUP(E6612,[1]PROJECTES!$C$14:$G$5000,4,FALSE))</f>
        <v/>
      </c>
      <c r="H6612" s="95"/>
      <c r="I6612" s="113" t="str">
        <f>IF(H6612="","",VLOOKUP(H6612,BD!B$2:C$16,2,FALSE))</f>
        <v/>
      </c>
      <c r="J6612" s="147"/>
      <c r="K6612" s="115" t="str">
        <f t="shared" si="323"/>
        <v/>
      </c>
      <c r="L6612" s="116" t="str">
        <f t="shared" ca="1" si="324"/>
        <v>-</v>
      </c>
      <c r="M6612" s="111" t="str">
        <f>IF(E6612="","",VLOOKUP(E6612,[1]PROJECTES!$C$14:$Z$5000,21,FALSE))</f>
        <v/>
      </c>
      <c r="N6612" s="117"/>
      <c r="O6612" s="118" t="s">
        <v>222</v>
      </c>
      <c r="P6612" s="119"/>
      <c r="Q6612" s="84"/>
      <c r="R6612" s="125"/>
      <c r="S6612" s="165"/>
      <c r="T6612" s="167"/>
    </row>
    <row r="6613" spans="1:20" s="121" customFormat="1" ht="20.100000000000001" customHeight="1" x14ac:dyDescent="0.3">
      <c r="A6613" s="80"/>
      <c r="B6613" s="110" t="str">
        <f>IF(E6613="","",VLOOKUP(E6613,[1]PROJECTES!$C$14:$G$5000,2,FALSE))</f>
        <v/>
      </c>
      <c r="C6613" s="80"/>
      <c r="D6613" s="283" t="str">
        <f>IF(E6613="","",VLOOKUP(E6613,[1]PROJECTES!$C$14:$G$5000,5,FALSE))</f>
        <v/>
      </c>
      <c r="E6613" s="79"/>
      <c r="F6613" s="110" t="str">
        <f>IF(I6613="","",VLOOKUP(I6613,[1]PROJECTES!$C$14:$G$5000,2,FALSE))</f>
        <v/>
      </c>
      <c r="G6613" s="112" t="str">
        <f>IF(E6613="","",VLOOKUP(E6613,[1]PROJECTES!$C$14:$G$5000,4,FALSE))</f>
        <v/>
      </c>
      <c r="H6613" s="95"/>
      <c r="I6613" s="113" t="str">
        <f>IF(H6613="","",VLOOKUP(H6613,BD!B$2:C$16,2,FALSE))</f>
        <v/>
      </c>
      <c r="J6613" s="147"/>
      <c r="K6613" s="115" t="str">
        <f t="shared" ref="K6613:K6614" si="327">IF(J6613="","",WEEKNUM(J6613,2)-0)</f>
        <v/>
      </c>
      <c r="L6613" s="116" t="str">
        <f t="shared" ref="L6613:L6614" ca="1" si="328">IF(M6613="","-",IF(G6613="TA","-",+M6613-TODAY()))</f>
        <v>-</v>
      </c>
      <c r="M6613" s="111" t="str">
        <f>IF(E6613="","",VLOOKUP(E6613,[1]PROJECTES!$C$14:$Z$5000,21,FALSE))</f>
        <v/>
      </c>
      <c r="N6613" s="117"/>
      <c r="O6613" s="118" t="s">
        <v>222</v>
      </c>
      <c r="P6613" s="119"/>
      <c r="Q6613" s="84"/>
      <c r="R6613" s="125"/>
      <c r="S6613" s="165"/>
      <c r="T6613" s="167"/>
    </row>
    <row r="6614" spans="1:20" s="121" customFormat="1" ht="20.100000000000001" customHeight="1" x14ac:dyDescent="0.3">
      <c r="A6614" s="80"/>
      <c r="B6614" s="110" t="str">
        <f>IF(E6614="","",VLOOKUP(E6614,[1]PROJECTES!$C$14:$G$5000,2,FALSE))</f>
        <v/>
      </c>
      <c r="C6614" s="80"/>
      <c r="D6614" s="283" t="str">
        <f>IF(E6614="","",VLOOKUP(E6614,[1]PROJECTES!$C$14:$G$5000,5,FALSE))</f>
        <v/>
      </c>
      <c r="E6614" s="79"/>
      <c r="F6614" s="110" t="str">
        <f>IF(I6614="","",VLOOKUP(I6614,[1]PROJECTES!$C$14:$G$5000,2,FALSE))</f>
        <v/>
      </c>
      <c r="G6614" s="112" t="str">
        <f>IF(E6614="","",VLOOKUP(E6614,[1]PROJECTES!$C$14:$G$5000,4,FALSE))</f>
        <v/>
      </c>
      <c r="H6614" s="95"/>
      <c r="I6614" s="113" t="str">
        <f>IF(H6614="","",VLOOKUP(H6614,BD!B$2:C$16,2,FALSE))</f>
        <v/>
      </c>
      <c r="J6614" s="114"/>
      <c r="K6614" s="115" t="str">
        <f t="shared" si="327"/>
        <v/>
      </c>
      <c r="L6614" s="116" t="str">
        <f t="shared" ca="1" si="328"/>
        <v>-</v>
      </c>
      <c r="M6614" s="111" t="str">
        <f>IF(E6614="","",VLOOKUP(E6614,[1]PROJECTES!$C$14:$Z$5000,21,FALSE))</f>
        <v/>
      </c>
      <c r="N6614" s="117"/>
      <c r="O6614" s="118" t="s">
        <v>222</v>
      </c>
      <c r="P6614" s="119"/>
      <c r="Q6614" s="84"/>
      <c r="R6614" s="125"/>
      <c r="S6614" s="165"/>
      <c r="T6614" s="167"/>
    </row>
    <row r="6615" spans="1:20" s="121" customFormat="1" ht="20.100000000000001" customHeight="1" x14ac:dyDescent="0.3">
      <c r="A6615" s="80"/>
      <c r="B6615" s="110" t="str">
        <f>IF(E6615="","",VLOOKUP(E6615,[1]PROJECTES!$C$14:$G$5000,2,FALSE))</f>
        <v/>
      </c>
      <c r="C6615" s="80"/>
      <c r="D6615" s="283" t="str">
        <f>IF(E6615="","",VLOOKUP(E6615,[1]PROJECTES!$C$14:$G$5000,5,FALSE))</f>
        <v/>
      </c>
      <c r="E6615" s="79"/>
      <c r="F6615" s="110" t="str">
        <f>IF(I6615="","",VLOOKUP(I6615,[1]PROJECTES!$C$14:$G$5000,2,FALSE))</f>
        <v/>
      </c>
      <c r="G6615" s="112" t="str">
        <f>IF(E6615="","",VLOOKUP(E6615,[1]PROJECTES!$C$14:$G$5000,4,FALSE))</f>
        <v/>
      </c>
      <c r="H6615" s="95"/>
      <c r="I6615" s="113" t="str">
        <f>IF(H6615="","",VLOOKUP(H6615,BD!B$2:C$16,2,FALSE))</f>
        <v/>
      </c>
      <c r="J6615" s="114"/>
      <c r="K6615" s="115" t="str">
        <f t="shared" ref="K6615" si="329">IF(J6615="","",WEEKNUM(J6615,2)-0)</f>
        <v/>
      </c>
      <c r="L6615" s="116" t="str">
        <f t="shared" ref="L6615" ca="1" si="330">IF(M6615="","-",IF(G6615="TA","-",+M6615-TODAY()))</f>
        <v>-</v>
      </c>
      <c r="M6615" s="111" t="str">
        <f>IF(E6615="","",VLOOKUP(E6615,[1]PROJECTES!$C$14:$Z$5000,21,FALSE))</f>
        <v/>
      </c>
      <c r="N6615" s="117"/>
      <c r="O6615" s="118" t="s">
        <v>222</v>
      </c>
      <c r="P6615" s="119"/>
      <c r="Q6615" s="84"/>
      <c r="R6615" s="125"/>
      <c r="S6615" s="165"/>
      <c r="T6615" s="167"/>
    </row>
    <row r="6616" spans="1:20" s="121" customFormat="1" ht="20.100000000000001" customHeight="1" x14ac:dyDescent="0.3">
      <c r="A6616" s="80"/>
      <c r="B6616" s="110" t="str">
        <f>IF(E6616="","",VLOOKUP(E6616,[1]PROJECTES!$C$14:$G$5000,2,FALSE))</f>
        <v/>
      </c>
      <c r="C6616" s="80"/>
      <c r="D6616" s="283" t="str">
        <f>IF(E6616="","",VLOOKUP(E6616,[1]PROJECTES!$C$14:$G$5000,5,FALSE))</f>
        <v/>
      </c>
      <c r="E6616" s="79"/>
      <c r="F6616" s="110" t="str">
        <f>IF(I6616="","",VLOOKUP(I6616,[1]PROJECTES!$C$14:$G$5000,2,FALSE))</f>
        <v/>
      </c>
      <c r="G6616" s="112" t="str">
        <f>IF(E6616="","",VLOOKUP(E6616,[1]PROJECTES!$C$14:$G$5000,4,FALSE))</f>
        <v/>
      </c>
      <c r="H6616" s="95"/>
      <c r="I6616" s="113" t="str">
        <f>IF(H6616="","",VLOOKUP(H6616,BD!B$2:C$16,2,FALSE))</f>
        <v/>
      </c>
      <c r="J6616" s="114"/>
      <c r="K6616" s="115" t="str">
        <f t="shared" si="323"/>
        <v/>
      </c>
      <c r="L6616" s="116" t="str">
        <f t="shared" ca="1" si="324"/>
        <v>-</v>
      </c>
      <c r="M6616" s="111" t="str">
        <f>IF(E6616="","",VLOOKUP(E6616,[1]PROJECTES!$C$14:$Z$5000,21,FALSE))</f>
        <v/>
      </c>
      <c r="N6616" s="117"/>
      <c r="O6616" s="118" t="s">
        <v>222</v>
      </c>
      <c r="P6616" s="119"/>
      <c r="Q6616" s="84"/>
      <c r="R6616" s="125"/>
      <c r="S6616" s="165"/>
      <c r="T6616" s="167"/>
    </row>
    <row r="6617" spans="1:20" s="121" customFormat="1" ht="20.100000000000001" customHeight="1" x14ac:dyDescent="0.3">
      <c r="A6617" s="80"/>
      <c r="B6617" s="110" t="str">
        <f>IF(E6617="","",VLOOKUP(E6617,[1]PROJECTES!$C$14:$G$5000,2,FALSE))</f>
        <v/>
      </c>
      <c r="C6617" s="80"/>
      <c r="D6617" s="283" t="str">
        <f>IF(E6617="","",VLOOKUP(E6617,[1]PROJECTES!$C$14:$G$5000,5,FALSE))</f>
        <v/>
      </c>
      <c r="E6617" s="79"/>
      <c r="F6617" s="110" t="str">
        <f>IF(I6617="","",VLOOKUP(I6617,[1]PROJECTES!$C$14:$G$5000,2,FALSE))</f>
        <v/>
      </c>
      <c r="G6617" s="112" t="str">
        <f>IF(E6617="","",VLOOKUP(E6617,[1]PROJECTES!$C$14:$G$5000,4,FALSE))</f>
        <v/>
      </c>
      <c r="H6617" s="95"/>
      <c r="I6617" s="113" t="str">
        <f>IF(H6617="","",VLOOKUP(H6617,BD!B$2:C$16,2,FALSE))</f>
        <v/>
      </c>
      <c r="J6617" s="114"/>
      <c r="K6617" s="115" t="str">
        <f t="shared" ref="K6617:K6619" si="331">IF(J6617="","",WEEKNUM(J6617,2)-0)</f>
        <v/>
      </c>
      <c r="L6617" s="116" t="str">
        <f t="shared" ref="L6617:L6619" ca="1" si="332">IF(M6617="","-",IF(G6617="TA","-",+M6617-TODAY()))</f>
        <v>-</v>
      </c>
      <c r="M6617" s="111" t="str">
        <f>IF(E6617="","",VLOOKUP(E6617,[1]PROJECTES!$C$14:$Z$5000,21,FALSE))</f>
        <v/>
      </c>
      <c r="N6617" s="117"/>
      <c r="O6617" s="118" t="s">
        <v>222</v>
      </c>
      <c r="P6617" s="119"/>
      <c r="Q6617" s="84"/>
      <c r="R6617" s="125"/>
      <c r="S6617" s="165"/>
      <c r="T6617" s="167"/>
    </row>
    <row r="6618" spans="1:20" s="121" customFormat="1" ht="20.100000000000001" customHeight="1" x14ac:dyDescent="0.3">
      <c r="A6618" s="80"/>
      <c r="B6618" s="110" t="str">
        <f>IF(E6618="","",VLOOKUP(E6618,[1]PROJECTES!$C$14:$G$5000,2,FALSE))</f>
        <v/>
      </c>
      <c r="C6618" s="80"/>
      <c r="D6618" s="283" t="str">
        <f>IF(E6618="","",VLOOKUP(E6618,[1]PROJECTES!$C$14:$G$5000,5,FALSE))</f>
        <v/>
      </c>
      <c r="E6618" s="79"/>
      <c r="F6618" s="110" t="str">
        <f>IF(I6618="","",VLOOKUP(I6618,[1]PROJECTES!$C$14:$G$5000,2,FALSE))</f>
        <v/>
      </c>
      <c r="G6618" s="112" t="str">
        <f>IF(E6618="","",VLOOKUP(E6618,[1]PROJECTES!$C$14:$G$5000,4,FALSE))</f>
        <v/>
      </c>
      <c r="H6618" s="95"/>
      <c r="I6618" s="113" t="str">
        <f>IF(H6618="","",VLOOKUP(H6618,BD!B$2:C$16,2,FALSE))</f>
        <v/>
      </c>
      <c r="J6618" s="114"/>
      <c r="K6618" s="115" t="str">
        <f t="shared" si="331"/>
        <v/>
      </c>
      <c r="L6618" s="116" t="str">
        <f t="shared" ca="1" si="332"/>
        <v>-</v>
      </c>
      <c r="M6618" s="111" t="str">
        <f>IF(E6618="","",VLOOKUP(E6618,[1]PROJECTES!$C$14:$Z$5000,21,FALSE))</f>
        <v/>
      </c>
      <c r="N6618" s="117"/>
      <c r="O6618" s="118" t="s">
        <v>222</v>
      </c>
      <c r="P6618" s="119"/>
      <c r="Q6618" s="84"/>
      <c r="R6618" s="125"/>
      <c r="S6618" s="165"/>
      <c r="T6618" s="167"/>
    </row>
    <row r="6619" spans="1:20" s="121" customFormat="1" ht="20.100000000000001" customHeight="1" x14ac:dyDescent="0.3">
      <c r="A6619" s="80"/>
      <c r="B6619" s="110" t="str">
        <f>IF(E6619="","",VLOOKUP(E6619,[1]PROJECTES!$C$14:$G$5000,2,FALSE))</f>
        <v/>
      </c>
      <c r="C6619" s="80"/>
      <c r="D6619" s="283" t="str">
        <f>IF(E6619="","",VLOOKUP(E6619,[1]PROJECTES!$C$14:$G$5000,5,FALSE))</f>
        <v/>
      </c>
      <c r="E6619" s="79"/>
      <c r="F6619" s="110" t="str">
        <f>IF(I6619="","",VLOOKUP(I6619,[1]PROJECTES!$C$14:$G$5000,2,FALSE))</f>
        <v/>
      </c>
      <c r="G6619" s="112" t="str">
        <f>IF(E6619="","",VLOOKUP(E6619,[1]PROJECTES!$C$14:$G$5000,4,FALSE))</f>
        <v/>
      </c>
      <c r="H6619" s="95"/>
      <c r="I6619" s="113" t="str">
        <f>IF(H6619="","",VLOOKUP(H6619,BD!B$2:C$16,2,FALSE))</f>
        <v/>
      </c>
      <c r="J6619" s="147"/>
      <c r="K6619" s="115" t="str">
        <f t="shared" si="331"/>
        <v/>
      </c>
      <c r="L6619" s="116" t="str">
        <f t="shared" ca="1" si="332"/>
        <v>-</v>
      </c>
      <c r="M6619" s="111" t="str">
        <f>IF(E6619="","",VLOOKUP(E6619,[1]PROJECTES!$C$14:$Z$5000,21,FALSE))</f>
        <v/>
      </c>
      <c r="N6619" s="117"/>
      <c r="O6619" s="118" t="s">
        <v>222</v>
      </c>
      <c r="P6619" s="119"/>
      <c r="Q6619" s="84"/>
      <c r="R6619" s="125"/>
      <c r="S6619" s="165"/>
      <c r="T6619" s="167"/>
    </row>
    <row r="6620" spans="1:20" s="121" customFormat="1" ht="20.100000000000001" customHeight="1" x14ac:dyDescent="0.3">
      <c r="A6620" s="80"/>
      <c r="B6620" s="110" t="str">
        <f>IF(E6620="","",VLOOKUP(E6620,[1]PROJECTES!$C$14:$G$5000,2,FALSE))</f>
        <v/>
      </c>
      <c r="C6620" s="80"/>
      <c r="D6620" s="283" t="str">
        <f>IF(E6620="","",VLOOKUP(E6620,[1]PROJECTES!$C$14:$G$5000,5,FALSE))</f>
        <v/>
      </c>
      <c r="E6620" s="79"/>
      <c r="F6620" s="110" t="str">
        <f>IF(I6620="","",VLOOKUP(I6620,[1]PROJECTES!$C$14:$G$5000,2,FALSE))</f>
        <v/>
      </c>
      <c r="G6620" s="112" t="str">
        <f>IF(E6620="","",VLOOKUP(E6620,[1]PROJECTES!$C$14:$G$5000,4,FALSE))</f>
        <v/>
      </c>
      <c r="H6620" s="95"/>
      <c r="I6620" s="113" t="str">
        <f>IF(H6620="","",VLOOKUP(H6620,BD!B$2:C$16,2,FALSE))</f>
        <v/>
      </c>
      <c r="J6620" s="114"/>
      <c r="K6620" s="115" t="str">
        <f t="shared" ref="K6620:K6621" si="333">IF(J6620="","",WEEKNUM(J6620,2)-0)</f>
        <v/>
      </c>
      <c r="L6620" s="116" t="str">
        <f t="shared" ref="L6620:L6621" ca="1" si="334">IF(M6620="","-",IF(G6620="TA","-",+M6620-TODAY()))</f>
        <v>-</v>
      </c>
      <c r="M6620" s="111" t="str">
        <f>IF(E6620="","",VLOOKUP(E6620,[1]PROJECTES!$C$14:$Z$5000,21,FALSE))</f>
        <v/>
      </c>
      <c r="N6620" s="117"/>
      <c r="O6620" s="118" t="s">
        <v>222</v>
      </c>
      <c r="P6620" s="119"/>
      <c r="Q6620" s="84"/>
      <c r="R6620" s="125"/>
      <c r="S6620" s="165"/>
      <c r="T6620" s="167"/>
    </row>
    <row r="6621" spans="1:20" s="121" customFormat="1" ht="20.100000000000001" customHeight="1" x14ac:dyDescent="0.3">
      <c r="A6621" s="80"/>
      <c r="B6621" s="110" t="str">
        <f>IF(E6621="","",VLOOKUP(E6621,[1]PROJECTES!$C$14:$G$5000,2,FALSE))</f>
        <v/>
      </c>
      <c r="C6621" s="80"/>
      <c r="D6621" s="283" t="str">
        <f>IF(E6621="","",VLOOKUP(E6621,[1]PROJECTES!$C$14:$G$5000,5,FALSE))</f>
        <v/>
      </c>
      <c r="E6621" s="79"/>
      <c r="F6621" s="110" t="str">
        <f>IF(I6621="","",VLOOKUP(I6621,[1]PROJECTES!$C$14:$G$5000,2,FALSE))</f>
        <v/>
      </c>
      <c r="G6621" s="112" t="str">
        <f>IF(E6621="","",VLOOKUP(E6621,[1]PROJECTES!$C$14:$G$5000,4,FALSE))</f>
        <v/>
      </c>
      <c r="H6621" s="95"/>
      <c r="I6621" s="113" t="str">
        <f>IF(H6621="","",VLOOKUP(H6621,BD!B$2:C$16,2,FALSE))</f>
        <v/>
      </c>
      <c r="J6621" s="147"/>
      <c r="K6621" s="115" t="str">
        <f t="shared" si="333"/>
        <v/>
      </c>
      <c r="L6621" s="116" t="str">
        <f t="shared" ca="1" si="334"/>
        <v>-</v>
      </c>
      <c r="M6621" s="111" t="str">
        <f>IF(E6621="","",VLOOKUP(E6621,[1]PROJECTES!$C$14:$Z$5000,21,FALSE))</f>
        <v/>
      </c>
      <c r="N6621" s="117"/>
      <c r="O6621" s="118" t="s">
        <v>222</v>
      </c>
      <c r="P6621" s="119"/>
      <c r="Q6621" s="84"/>
      <c r="R6621" s="125"/>
      <c r="S6621" s="165"/>
      <c r="T6621" s="167"/>
    </row>
    <row r="6622" spans="1:20" s="121" customFormat="1" ht="20.100000000000001" customHeight="1" x14ac:dyDescent="0.3">
      <c r="A6622" s="80"/>
      <c r="B6622" s="110" t="str">
        <f>IF(E6622="","",VLOOKUP(E6622,[1]PROJECTES!$C$14:$G$5000,2,FALSE))</f>
        <v/>
      </c>
      <c r="C6622" s="80"/>
      <c r="D6622" s="283" t="str">
        <f>IF(E6622="","",VLOOKUP(E6622,[1]PROJECTES!$C$14:$G$5000,5,FALSE))</f>
        <v/>
      </c>
      <c r="E6622" s="79"/>
      <c r="F6622" s="110" t="str">
        <f>IF(I6622="","",VLOOKUP(I6622,[1]PROJECTES!$C$14:$G$5000,2,FALSE))</f>
        <v/>
      </c>
      <c r="G6622" s="112" t="str">
        <f>IF(E6622="","",VLOOKUP(E6622,[1]PROJECTES!$C$14:$G$5000,4,FALSE))</f>
        <v/>
      </c>
      <c r="H6622" s="95"/>
      <c r="I6622" s="113" t="str">
        <f>IF(H6622="","",VLOOKUP(H6622,BD!B$2:C$16,2,FALSE))</f>
        <v/>
      </c>
      <c r="J6622" s="114"/>
      <c r="K6622" s="115" t="str">
        <f t="shared" ref="K6622:K6624" si="335">IF(J6622="","",WEEKNUM(J6622,2)-0)</f>
        <v/>
      </c>
      <c r="L6622" s="116" t="str">
        <f t="shared" ref="L6622:L6624" ca="1" si="336">IF(M6622="","-",IF(G6622="TA","-",+M6622-TODAY()))</f>
        <v>-</v>
      </c>
      <c r="M6622" s="111" t="str">
        <f>IF(E6622="","",VLOOKUP(E6622,[1]PROJECTES!$C$14:$Z$5000,21,FALSE))</f>
        <v/>
      </c>
      <c r="N6622" s="117"/>
      <c r="O6622" s="118" t="s">
        <v>222</v>
      </c>
      <c r="P6622" s="119"/>
      <c r="Q6622" s="84"/>
      <c r="R6622" s="125"/>
      <c r="S6622" s="165"/>
      <c r="T6622" s="167"/>
    </row>
    <row r="6623" spans="1:20" s="121" customFormat="1" ht="20.100000000000001" customHeight="1" x14ac:dyDescent="0.3">
      <c r="A6623" s="80"/>
      <c r="B6623" s="110" t="str">
        <f>IF(E6623="","",VLOOKUP(E6623,[1]PROJECTES!$C$14:$G$5000,2,FALSE))</f>
        <v/>
      </c>
      <c r="C6623" s="80"/>
      <c r="D6623" s="283" t="str">
        <f>IF(E6623="","",VLOOKUP(E6623,[1]PROJECTES!$C$14:$G$5000,5,FALSE))</f>
        <v/>
      </c>
      <c r="E6623" s="79"/>
      <c r="F6623" s="110" t="str">
        <f>IF(I6623="","",VLOOKUP(I6623,[1]PROJECTES!$C$14:$G$5000,2,FALSE))</f>
        <v/>
      </c>
      <c r="G6623" s="112" t="str">
        <f>IF(E6623="","",VLOOKUP(E6623,[1]PROJECTES!$C$14:$G$5000,4,FALSE))</f>
        <v/>
      </c>
      <c r="H6623" s="95"/>
      <c r="I6623" s="113" t="str">
        <f>IF(H6623="","",VLOOKUP(H6623,BD!B$2:C$16,2,FALSE))</f>
        <v/>
      </c>
      <c r="J6623" s="114"/>
      <c r="K6623" s="115" t="str">
        <f t="shared" si="335"/>
        <v/>
      </c>
      <c r="L6623" s="116" t="str">
        <f t="shared" ca="1" si="336"/>
        <v>-</v>
      </c>
      <c r="M6623" s="111" t="str">
        <f>IF(E6623="","",VLOOKUP(E6623,[1]PROJECTES!$C$14:$Z$5000,21,FALSE))</f>
        <v/>
      </c>
      <c r="N6623" s="117"/>
      <c r="O6623" s="118" t="s">
        <v>222</v>
      </c>
      <c r="P6623" s="119"/>
      <c r="Q6623" s="84"/>
      <c r="R6623" s="125"/>
      <c r="S6623" s="165"/>
      <c r="T6623" s="167"/>
    </row>
    <row r="6624" spans="1:20" s="121" customFormat="1" ht="20.100000000000001" customHeight="1" x14ac:dyDescent="0.3">
      <c r="A6624" s="80"/>
      <c r="B6624" s="110" t="str">
        <f>IF(E6624="","",VLOOKUP(E6624,[1]PROJECTES!$C$14:$G$5000,2,FALSE))</f>
        <v/>
      </c>
      <c r="C6624" s="80"/>
      <c r="D6624" s="283" t="str">
        <f>IF(E6624="","",VLOOKUP(E6624,[1]PROJECTES!$C$14:$G$5000,5,FALSE))</f>
        <v/>
      </c>
      <c r="E6624" s="79"/>
      <c r="F6624" s="110" t="str">
        <f>IF(I6624="","",VLOOKUP(I6624,[1]PROJECTES!$C$14:$G$5000,2,FALSE))</f>
        <v/>
      </c>
      <c r="G6624" s="112" t="str">
        <f>IF(E6624="","",VLOOKUP(E6624,[1]PROJECTES!$C$14:$G$5000,4,FALSE))</f>
        <v/>
      </c>
      <c r="H6624" s="95"/>
      <c r="I6624" s="113" t="str">
        <f>IF(H6624="","",VLOOKUP(H6624,BD!B$2:C$16,2,FALSE))</f>
        <v/>
      </c>
      <c r="J6624" s="144"/>
      <c r="K6624" s="115" t="str">
        <f t="shared" si="335"/>
        <v/>
      </c>
      <c r="L6624" s="116" t="str">
        <f t="shared" ca="1" si="336"/>
        <v>-</v>
      </c>
      <c r="M6624" s="111" t="str">
        <f>IF(E6624="","",VLOOKUP(E6624,[1]PROJECTES!$C$14:$Z$5000,21,FALSE))</f>
        <v/>
      </c>
      <c r="N6624" s="117"/>
      <c r="O6624" s="118" t="s">
        <v>222</v>
      </c>
      <c r="P6624" s="119"/>
      <c r="Q6624" s="84"/>
      <c r="R6624" s="125"/>
      <c r="S6624" s="165"/>
      <c r="T6624" s="167"/>
    </row>
    <row r="6625" spans="1:20" s="121" customFormat="1" ht="20.100000000000001" customHeight="1" x14ac:dyDescent="0.3">
      <c r="A6625" s="80"/>
      <c r="B6625" s="110" t="str">
        <f>IF(E6625="","",VLOOKUP(E6625,[1]PROJECTES!$C$14:$G$5000,2,FALSE))</f>
        <v/>
      </c>
      <c r="C6625" s="80"/>
      <c r="D6625" s="283" t="str">
        <f>IF(E6625="","",VLOOKUP(E6625,[1]PROJECTES!$C$14:$G$5000,5,FALSE))</f>
        <v/>
      </c>
      <c r="E6625" s="79"/>
      <c r="F6625" s="110" t="str">
        <f>IF(I6625="","",VLOOKUP(I6625,[1]PROJECTES!$C$14:$G$5000,2,FALSE))</f>
        <v/>
      </c>
      <c r="G6625" s="112" t="str">
        <f>IF(E6625="","",VLOOKUP(E6625,[1]PROJECTES!$C$14:$G$5000,4,FALSE))</f>
        <v/>
      </c>
      <c r="H6625" s="95"/>
      <c r="I6625" s="113" t="str">
        <f>IF(H6625="","",VLOOKUP(H6625,BD!B$2:C$16,2,FALSE))</f>
        <v/>
      </c>
      <c r="J6625" s="114"/>
      <c r="K6625" s="115" t="str">
        <f t="shared" ref="K6625" si="337">IF(J6625="","",WEEKNUM(J6625,2)-0)</f>
        <v/>
      </c>
      <c r="L6625" s="116" t="str">
        <f t="shared" ref="L6625" ca="1" si="338">IF(M6625="","-",IF(G6625="TA","-",+M6625-TODAY()))</f>
        <v>-</v>
      </c>
      <c r="M6625" s="111" t="str">
        <f>IF(E6625="","",VLOOKUP(E6625,[1]PROJECTES!$C$14:$Z$5000,21,FALSE))</f>
        <v/>
      </c>
      <c r="N6625" s="117"/>
      <c r="O6625" s="118" t="s">
        <v>222</v>
      </c>
      <c r="P6625" s="119"/>
      <c r="Q6625" s="84"/>
      <c r="R6625" s="125"/>
      <c r="S6625" s="165"/>
      <c r="T6625" s="167"/>
    </row>
    <row r="6626" spans="1:20" s="121" customFormat="1" ht="20.100000000000001" customHeight="1" x14ac:dyDescent="0.3">
      <c r="A6626" s="80"/>
      <c r="B6626" s="110" t="str">
        <f>IF(E6626="","",VLOOKUP(E6626,[1]PROJECTES!$C$14:$G$5000,2,FALSE))</f>
        <v/>
      </c>
      <c r="C6626" s="80"/>
      <c r="D6626" s="283" t="str">
        <f>IF(E6626="","",VLOOKUP(E6626,[1]PROJECTES!$C$14:$G$5000,5,FALSE))</f>
        <v/>
      </c>
      <c r="E6626" s="79"/>
      <c r="F6626" s="110" t="str">
        <f>IF(I6626="","",VLOOKUP(I6626,[1]PROJECTES!$C$14:$G$5000,2,FALSE))</f>
        <v/>
      </c>
      <c r="G6626" s="112" t="str">
        <f>IF(E6626="","",VLOOKUP(E6626,[1]PROJECTES!$C$14:$G$5000,4,FALSE))</f>
        <v/>
      </c>
      <c r="H6626" s="95"/>
      <c r="I6626" s="113" t="str">
        <f>IF(H6626="","",VLOOKUP(H6626,BD!B$2:C$16,2,FALSE))</f>
        <v/>
      </c>
      <c r="J6626" s="114"/>
      <c r="K6626" s="115" t="str">
        <f t="shared" ref="K6626:K6629" si="339">IF(J6626="","",WEEKNUM(J6626,2)-0)</f>
        <v/>
      </c>
      <c r="L6626" s="116" t="str">
        <f t="shared" ref="L6626:L6629" ca="1" si="340">IF(M6626="","-",IF(G6626="TA","-",+M6626-TODAY()))</f>
        <v>-</v>
      </c>
      <c r="M6626" s="111" t="str">
        <f>IF(E6626="","",VLOOKUP(E6626,[1]PROJECTES!$C$14:$Z$5000,21,FALSE))</f>
        <v/>
      </c>
      <c r="N6626" s="117"/>
      <c r="O6626" s="118" t="s">
        <v>222</v>
      </c>
      <c r="P6626" s="119"/>
      <c r="Q6626" s="84"/>
      <c r="R6626" s="125"/>
      <c r="S6626" s="165"/>
      <c r="T6626" s="167"/>
    </row>
    <row r="6627" spans="1:20" s="121" customFormat="1" ht="20.100000000000001" customHeight="1" x14ac:dyDescent="0.3">
      <c r="A6627" s="80"/>
      <c r="B6627" s="110" t="str">
        <f>IF(E6627="","",VLOOKUP(E6627,[1]PROJECTES!$C$14:$G$5000,2,FALSE))</f>
        <v/>
      </c>
      <c r="C6627" s="80"/>
      <c r="D6627" s="283" t="str">
        <f>IF(E6627="","",VLOOKUP(E6627,[1]PROJECTES!$C$14:$G$5000,5,FALSE))</f>
        <v/>
      </c>
      <c r="E6627" s="79"/>
      <c r="F6627" s="110" t="str">
        <f>IF(I6627="","",VLOOKUP(I6627,[1]PROJECTES!$C$14:$G$5000,2,FALSE))</f>
        <v/>
      </c>
      <c r="G6627" s="112" t="str">
        <f>IF(E6627="","",VLOOKUP(E6627,[1]PROJECTES!$C$14:$G$5000,4,FALSE))</f>
        <v/>
      </c>
      <c r="H6627" s="95"/>
      <c r="I6627" s="113" t="str">
        <f>IF(H6627="","",VLOOKUP(H6627,BD!B$2:C$16,2,FALSE))</f>
        <v/>
      </c>
      <c r="J6627" s="144"/>
      <c r="K6627" s="115" t="str">
        <f t="shared" si="339"/>
        <v/>
      </c>
      <c r="L6627" s="116" t="str">
        <f t="shared" ca="1" si="340"/>
        <v>-</v>
      </c>
      <c r="M6627" s="111" t="str">
        <f>IF(E6627="","",VLOOKUP(E6627,[1]PROJECTES!$C$14:$Z$5000,21,FALSE))</f>
        <v/>
      </c>
      <c r="N6627" s="117"/>
      <c r="O6627" s="118" t="s">
        <v>222</v>
      </c>
      <c r="P6627" s="119"/>
      <c r="Q6627" s="84"/>
      <c r="R6627" s="125"/>
      <c r="S6627" s="165"/>
      <c r="T6627" s="167"/>
    </row>
    <row r="6628" spans="1:20" s="121" customFormat="1" ht="20.100000000000001" customHeight="1" x14ac:dyDescent="0.3">
      <c r="A6628" s="80"/>
      <c r="B6628" s="110" t="str">
        <f>IF(E6628="","",VLOOKUP(E6628,[1]PROJECTES!$C$14:$G$5000,2,FALSE))</f>
        <v/>
      </c>
      <c r="C6628" s="80"/>
      <c r="D6628" s="283" t="str">
        <f>IF(E6628="","",VLOOKUP(E6628,[1]PROJECTES!$C$14:$G$5000,5,FALSE))</f>
        <v/>
      </c>
      <c r="E6628" s="79"/>
      <c r="F6628" s="110" t="str">
        <f>IF(I6628="","",VLOOKUP(I6628,[1]PROJECTES!$C$14:$G$5000,2,FALSE))</f>
        <v/>
      </c>
      <c r="G6628" s="112" t="str">
        <f>IF(E6628="","",VLOOKUP(E6628,[1]PROJECTES!$C$14:$G$5000,4,FALSE))</f>
        <v/>
      </c>
      <c r="H6628" s="95"/>
      <c r="I6628" s="113" t="str">
        <f>IF(H6628="","",VLOOKUP(H6628,BD!B$2:C$16,2,FALSE))</f>
        <v/>
      </c>
      <c r="J6628" s="114"/>
      <c r="K6628" s="115" t="str">
        <f t="shared" si="339"/>
        <v/>
      </c>
      <c r="L6628" s="116" t="str">
        <f t="shared" ca="1" si="340"/>
        <v>-</v>
      </c>
      <c r="M6628" s="111" t="str">
        <f>IF(E6628="","",VLOOKUP(E6628,[1]PROJECTES!$C$14:$Z$5000,21,FALSE))</f>
        <v/>
      </c>
      <c r="N6628" s="117"/>
      <c r="O6628" s="118" t="s">
        <v>222</v>
      </c>
      <c r="P6628" s="119"/>
      <c r="Q6628" s="84"/>
      <c r="R6628" s="125"/>
      <c r="S6628" s="165"/>
      <c r="T6628" s="167"/>
    </row>
    <row r="6629" spans="1:20" s="121" customFormat="1" ht="20.100000000000001" customHeight="1" x14ac:dyDescent="0.3">
      <c r="A6629" s="80"/>
      <c r="B6629" s="110" t="str">
        <f>IF(E6629="","",VLOOKUP(E6629,[1]PROJECTES!$C$14:$G$5000,2,FALSE))</f>
        <v/>
      </c>
      <c r="C6629" s="80"/>
      <c r="D6629" s="283" t="str">
        <f>IF(E6629="","",VLOOKUP(E6629,[1]PROJECTES!$C$14:$G$5000,5,FALSE))</f>
        <v/>
      </c>
      <c r="E6629" s="79"/>
      <c r="F6629" s="110" t="str">
        <f>IF(I6629="","",VLOOKUP(I6629,[1]PROJECTES!$C$14:$G$5000,2,FALSE))</f>
        <v/>
      </c>
      <c r="G6629" s="112" t="str">
        <f>IF(E6629="","",VLOOKUP(E6629,[1]PROJECTES!$C$14:$G$5000,4,FALSE))</f>
        <v/>
      </c>
      <c r="H6629" s="95"/>
      <c r="I6629" s="113" t="str">
        <f>IF(H6629="","",VLOOKUP(H6629,BD!B$2:C$16,2,FALSE))</f>
        <v/>
      </c>
      <c r="J6629" s="114"/>
      <c r="K6629" s="115" t="str">
        <f t="shared" si="339"/>
        <v/>
      </c>
      <c r="L6629" s="116" t="str">
        <f t="shared" ca="1" si="340"/>
        <v>-</v>
      </c>
      <c r="M6629" s="111" t="str">
        <f>IF(E6629="","",VLOOKUP(E6629,[1]PROJECTES!$C$14:$Z$5000,21,FALSE))</f>
        <v/>
      </c>
      <c r="N6629" s="117"/>
      <c r="O6629" s="118" t="s">
        <v>222</v>
      </c>
      <c r="P6629" s="119"/>
      <c r="Q6629" s="84"/>
      <c r="R6629" s="125"/>
      <c r="S6629" s="165"/>
      <c r="T6629" s="167"/>
    </row>
    <row r="6630" spans="1:20" s="121" customFormat="1" ht="20.100000000000001" customHeight="1" x14ac:dyDescent="0.3">
      <c r="A6630" s="80"/>
      <c r="B6630" s="110" t="str">
        <f>IF(E6630="","",VLOOKUP(E6630,[1]PROJECTES!$C$14:$G$5000,2,FALSE))</f>
        <v/>
      </c>
      <c r="C6630" s="80"/>
      <c r="D6630" s="283" t="str">
        <f>IF(E6630="","",VLOOKUP(E6630,[1]PROJECTES!$C$14:$G$5000,5,FALSE))</f>
        <v/>
      </c>
      <c r="E6630" s="79"/>
      <c r="F6630" s="110" t="str">
        <f>IF(I6630="","",VLOOKUP(I6630,[1]PROJECTES!$C$14:$G$5000,2,FALSE))</f>
        <v/>
      </c>
      <c r="G6630" s="112" t="str">
        <f>IF(E6630="","",VLOOKUP(E6630,[1]PROJECTES!$C$14:$G$5000,4,FALSE))</f>
        <v/>
      </c>
      <c r="H6630" s="95"/>
      <c r="I6630" s="113" t="str">
        <f>IF(H6630="","",VLOOKUP(H6630,BD!B$2:C$16,2,FALSE))</f>
        <v/>
      </c>
      <c r="J6630" s="144"/>
      <c r="K6630" s="115" t="str">
        <f t="shared" ref="K6630:K6632" si="341">IF(J6630="","",WEEKNUM(J6630,2)-0)</f>
        <v/>
      </c>
      <c r="L6630" s="116" t="str">
        <f t="shared" ref="L6630:L6632" ca="1" si="342">IF(M6630="","-",IF(G6630="TA","-",+M6630-TODAY()))</f>
        <v>-</v>
      </c>
      <c r="M6630" s="111" t="str">
        <f>IF(E6630="","",VLOOKUP(E6630,[1]PROJECTES!$C$14:$Z$5000,21,FALSE))</f>
        <v/>
      </c>
      <c r="N6630" s="117"/>
      <c r="O6630" s="118" t="s">
        <v>222</v>
      </c>
      <c r="P6630" s="119"/>
      <c r="Q6630" s="84"/>
      <c r="R6630" s="125"/>
      <c r="S6630" s="165"/>
      <c r="T6630" s="167"/>
    </row>
    <row r="6631" spans="1:20" s="121" customFormat="1" ht="20.100000000000001" customHeight="1" x14ac:dyDescent="0.3">
      <c r="A6631" s="80"/>
      <c r="B6631" s="110" t="str">
        <f>IF(E6631="","",VLOOKUP(E6631,[1]PROJECTES!$C$14:$G$5000,2,FALSE))</f>
        <v/>
      </c>
      <c r="C6631" s="80"/>
      <c r="D6631" s="283" t="str">
        <f>IF(E6631="","",VLOOKUP(E6631,[1]PROJECTES!$C$14:$G$5000,5,FALSE))</f>
        <v/>
      </c>
      <c r="E6631" s="79"/>
      <c r="F6631" s="110" t="str">
        <f>IF(I6631="","",VLOOKUP(I6631,[1]PROJECTES!$C$14:$G$5000,2,FALSE))</f>
        <v/>
      </c>
      <c r="G6631" s="112" t="str">
        <f>IF(E6631="","",VLOOKUP(E6631,[1]PROJECTES!$C$14:$G$5000,4,FALSE))</f>
        <v/>
      </c>
      <c r="H6631" s="95"/>
      <c r="I6631" s="113" t="str">
        <f>IF(H6631="","",VLOOKUP(H6631,BD!B$2:C$16,2,FALSE))</f>
        <v/>
      </c>
      <c r="J6631" s="144"/>
      <c r="K6631" s="115" t="str">
        <f t="shared" si="341"/>
        <v/>
      </c>
      <c r="L6631" s="116" t="str">
        <f t="shared" ca="1" si="342"/>
        <v>-</v>
      </c>
      <c r="M6631" s="111" t="str">
        <f>IF(E6631="","",VLOOKUP(E6631,[1]PROJECTES!$C$14:$Z$5000,21,FALSE))</f>
        <v/>
      </c>
      <c r="N6631" s="117"/>
      <c r="O6631" s="118" t="s">
        <v>222</v>
      </c>
      <c r="P6631" s="119"/>
      <c r="Q6631" s="84"/>
      <c r="R6631" s="125"/>
      <c r="S6631" s="165"/>
      <c r="T6631" s="167"/>
    </row>
    <row r="6632" spans="1:20" s="121" customFormat="1" ht="20.100000000000001" customHeight="1" x14ac:dyDescent="0.3">
      <c r="A6632" s="80"/>
      <c r="B6632" s="110" t="str">
        <f>IF(E6632="","",VLOOKUP(E6632,[1]PROJECTES!$C$14:$G$5000,2,FALSE))</f>
        <v/>
      </c>
      <c r="C6632" s="80"/>
      <c r="D6632" s="283" t="str">
        <f>IF(E6632="","",VLOOKUP(E6632,[1]PROJECTES!$C$14:$G$5000,5,FALSE))</f>
        <v/>
      </c>
      <c r="E6632" s="79"/>
      <c r="F6632" s="110" t="str">
        <f>IF(I6632="","",VLOOKUP(I6632,[1]PROJECTES!$C$14:$G$5000,2,FALSE))</f>
        <v/>
      </c>
      <c r="G6632" s="112" t="str">
        <f>IF(E6632="","",VLOOKUP(E6632,[1]PROJECTES!$C$14:$G$5000,4,FALSE))</f>
        <v/>
      </c>
      <c r="H6632" s="95"/>
      <c r="I6632" s="113" t="str">
        <f>IF(H6632="","",VLOOKUP(H6632,BD!B$2:C$16,2,FALSE))</f>
        <v/>
      </c>
      <c r="J6632" s="114"/>
      <c r="K6632" s="115" t="str">
        <f t="shared" si="341"/>
        <v/>
      </c>
      <c r="L6632" s="116" t="str">
        <f t="shared" ca="1" si="342"/>
        <v>-</v>
      </c>
      <c r="M6632" s="111" t="str">
        <f>IF(E6632="","",VLOOKUP(E6632,[1]PROJECTES!$C$14:$Z$5000,21,FALSE))</f>
        <v/>
      </c>
      <c r="N6632" s="117"/>
      <c r="O6632" s="118" t="s">
        <v>222</v>
      </c>
      <c r="P6632" s="119"/>
      <c r="Q6632" s="84"/>
      <c r="R6632" s="125"/>
      <c r="S6632" s="165"/>
      <c r="T6632" s="167"/>
    </row>
    <row r="6633" spans="1:20" s="121" customFormat="1" ht="20.100000000000001" customHeight="1" x14ac:dyDescent="0.3">
      <c r="A6633" s="80"/>
      <c r="B6633" s="110" t="str">
        <f>IF(E6633="","",VLOOKUP(E6633,[1]PROJECTES!$C$14:$G$5000,2,FALSE))</f>
        <v/>
      </c>
      <c r="C6633" s="80"/>
      <c r="D6633" s="283" t="str">
        <f>IF(E6633="","",VLOOKUP(E6633,[1]PROJECTES!$C$14:$G$5000,5,FALSE))</f>
        <v/>
      </c>
      <c r="E6633" s="79"/>
      <c r="F6633" s="110" t="str">
        <f>IF(I6633="","",VLOOKUP(I6633,[1]PROJECTES!$C$14:$G$5000,2,FALSE))</f>
        <v/>
      </c>
      <c r="G6633" s="112" t="str">
        <f>IF(E6633="","",VLOOKUP(E6633,[1]PROJECTES!$C$14:$G$5000,4,FALSE))</f>
        <v/>
      </c>
      <c r="H6633" s="95"/>
      <c r="I6633" s="113" t="str">
        <f>IF(H6633="","",VLOOKUP(H6633,BD!B$2:C$16,2,FALSE))</f>
        <v/>
      </c>
      <c r="J6633" s="144"/>
      <c r="K6633" s="115" t="str">
        <f t="shared" ref="K6633" si="343">IF(J6633="","",WEEKNUM(J6633,2)-0)</f>
        <v/>
      </c>
      <c r="L6633" s="116" t="str">
        <f t="shared" ref="L6633" ca="1" si="344">IF(M6633="","-",IF(G6633="TA","-",+M6633-TODAY()))</f>
        <v>-</v>
      </c>
      <c r="M6633" s="111" t="str">
        <f>IF(E6633="","",VLOOKUP(E6633,[1]PROJECTES!$C$14:$Z$5000,21,FALSE))</f>
        <v/>
      </c>
      <c r="N6633" s="117"/>
      <c r="O6633" s="118" t="s">
        <v>222</v>
      </c>
      <c r="P6633" s="119"/>
      <c r="Q6633" s="84"/>
      <c r="R6633" s="125"/>
      <c r="S6633" s="165"/>
      <c r="T6633" s="167"/>
    </row>
    <row r="6634" spans="1:20" s="121" customFormat="1" ht="20.100000000000001" customHeight="1" x14ac:dyDescent="0.3">
      <c r="A6634" s="80"/>
      <c r="B6634" s="110" t="str">
        <f>IF(E6634="","",VLOOKUP(E6634,[1]PROJECTES!$C$14:$G$5000,2,FALSE))</f>
        <v/>
      </c>
      <c r="C6634" s="80"/>
      <c r="D6634" s="283" t="str">
        <f>IF(E6634="","",VLOOKUP(E6634,[1]PROJECTES!$C$14:$G$5000,5,FALSE))</f>
        <v/>
      </c>
      <c r="E6634" s="79"/>
      <c r="F6634" s="110" t="str">
        <f>IF(I6634="","",VLOOKUP(I6634,[1]PROJECTES!$C$14:$G$5000,2,FALSE))</f>
        <v/>
      </c>
      <c r="G6634" s="112" t="str">
        <f>IF(E6634="","",VLOOKUP(E6634,[1]PROJECTES!$C$14:$G$5000,4,FALSE))</f>
        <v/>
      </c>
      <c r="H6634" s="95"/>
      <c r="I6634" s="113" t="str">
        <f>IF(H6634="","",VLOOKUP(H6634,BD!B$2:C$16,2,FALSE))</f>
        <v/>
      </c>
      <c r="J6634" s="144"/>
      <c r="K6634" s="115" t="str">
        <f t="shared" ref="K6634:K6635" si="345">IF(J6634="","",WEEKNUM(J6634,2)-0)</f>
        <v/>
      </c>
      <c r="L6634" s="116" t="str">
        <f t="shared" ref="L6634:L6635" ca="1" si="346">IF(M6634="","-",IF(G6634="TA","-",+M6634-TODAY()))</f>
        <v>-</v>
      </c>
      <c r="M6634" s="111" t="str">
        <f>IF(E6634="","",VLOOKUP(E6634,[1]PROJECTES!$C$14:$Z$5000,21,FALSE))</f>
        <v/>
      </c>
      <c r="N6634" s="117"/>
      <c r="O6634" s="118" t="s">
        <v>222</v>
      </c>
      <c r="P6634" s="119"/>
      <c r="Q6634" s="84"/>
      <c r="R6634" s="125"/>
      <c r="S6634" s="165"/>
      <c r="T6634" s="167"/>
    </row>
    <row r="6635" spans="1:20" s="121" customFormat="1" ht="20.100000000000001" customHeight="1" x14ac:dyDescent="0.3">
      <c r="A6635" s="80"/>
      <c r="B6635" s="110" t="str">
        <f>IF(E6635="","",VLOOKUP(E6635,[1]PROJECTES!$C$14:$G$5000,2,FALSE))</f>
        <v/>
      </c>
      <c r="C6635" s="80"/>
      <c r="D6635" s="283" t="str">
        <f>IF(E6635="","",VLOOKUP(E6635,[1]PROJECTES!$C$14:$G$5000,5,FALSE))</f>
        <v/>
      </c>
      <c r="E6635" s="79"/>
      <c r="F6635" s="110" t="str">
        <f>IF(I6635="","",VLOOKUP(I6635,[1]PROJECTES!$C$14:$G$5000,2,FALSE))</f>
        <v/>
      </c>
      <c r="G6635" s="112" t="str">
        <f>IF(E6635="","",VLOOKUP(E6635,[1]PROJECTES!$C$14:$G$5000,4,FALSE))</f>
        <v/>
      </c>
      <c r="H6635" s="95"/>
      <c r="I6635" s="113" t="str">
        <f>IF(H6635="","",VLOOKUP(H6635,BD!B$2:C$16,2,FALSE))</f>
        <v/>
      </c>
      <c r="J6635" s="114"/>
      <c r="K6635" s="115" t="str">
        <f t="shared" si="345"/>
        <v/>
      </c>
      <c r="L6635" s="116" t="str">
        <f t="shared" ca="1" si="346"/>
        <v>-</v>
      </c>
      <c r="M6635" s="111" t="str">
        <f>IF(E6635="","",VLOOKUP(E6635,[1]PROJECTES!$C$14:$Z$5000,21,FALSE))</f>
        <v/>
      </c>
      <c r="N6635" s="117"/>
      <c r="O6635" s="118" t="s">
        <v>222</v>
      </c>
      <c r="P6635" s="119"/>
      <c r="Q6635" s="84"/>
      <c r="R6635" s="125"/>
      <c r="S6635" s="165"/>
      <c r="T6635" s="167"/>
    </row>
    <row r="6636" spans="1:20" s="121" customFormat="1" ht="20.100000000000001" customHeight="1" x14ac:dyDescent="0.3">
      <c r="A6636" s="80"/>
      <c r="B6636" s="110" t="str">
        <f>IF(E6636="","",VLOOKUP(E6636,[1]PROJECTES!$C$14:$G$5000,2,FALSE))</f>
        <v/>
      </c>
      <c r="C6636" s="80"/>
      <c r="D6636" s="283" t="str">
        <f>IF(E6636="","",VLOOKUP(E6636,[1]PROJECTES!$C$14:$G$5000,5,FALSE))</f>
        <v/>
      </c>
      <c r="E6636" s="79"/>
      <c r="F6636" s="110" t="str">
        <f>IF(I6636="","",VLOOKUP(I6636,[1]PROJECTES!$C$14:$G$5000,2,FALSE))</f>
        <v/>
      </c>
      <c r="G6636" s="112" t="str">
        <f>IF(E6636="","",VLOOKUP(E6636,[1]PROJECTES!$C$14:$G$5000,4,FALSE))</f>
        <v/>
      </c>
      <c r="H6636" s="95"/>
      <c r="I6636" s="113" t="str">
        <f>IF(H6636="","",VLOOKUP(H6636,BD!B$2:C$16,2,FALSE))</f>
        <v/>
      </c>
      <c r="J6636" s="144"/>
      <c r="K6636" s="115" t="str">
        <f t="shared" ref="K6636:K6637" si="347">IF(J6636="","",WEEKNUM(J6636,2)-0)</f>
        <v/>
      </c>
      <c r="L6636" s="116" t="str">
        <f t="shared" ref="L6636:L6637" ca="1" si="348">IF(M6636="","-",IF(G6636="TA","-",+M6636-TODAY()))</f>
        <v>-</v>
      </c>
      <c r="M6636" s="111" t="str">
        <f>IF(E6636="","",VLOOKUP(E6636,[1]PROJECTES!$C$14:$Z$5000,21,FALSE))</f>
        <v/>
      </c>
      <c r="N6636" s="117"/>
      <c r="O6636" s="118" t="s">
        <v>222</v>
      </c>
      <c r="P6636" s="119"/>
      <c r="Q6636" s="84"/>
      <c r="R6636" s="125"/>
      <c r="S6636" s="165"/>
      <c r="T6636" s="167"/>
    </row>
    <row r="6637" spans="1:20" s="121" customFormat="1" ht="20.100000000000001" customHeight="1" x14ac:dyDescent="0.3">
      <c r="A6637" s="80"/>
      <c r="B6637" s="110" t="str">
        <f>IF(E6637="","",VLOOKUP(E6637,[1]PROJECTES!$C$14:$G$5000,2,FALSE))</f>
        <v/>
      </c>
      <c r="C6637" s="80"/>
      <c r="D6637" s="283" t="str">
        <f>IF(E6637="","",VLOOKUP(E6637,[1]PROJECTES!$C$14:$G$5000,5,FALSE))</f>
        <v/>
      </c>
      <c r="E6637" s="155"/>
      <c r="F6637" s="110" t="str">
        <f>IF(I6637="","",VLOOKUP(I6637,[1]PROJECTES!$C$14:$G$5000,2,FALSE))</f>
        <v/>
      </c>
      <c r="G6637" s="112" t="str">
        <f>IF(E6637="","",VLOOKUP(E6637,[1]PROJECTES!$C$14:$G$5000,4,FALSE))</f>
        <v/>
      </c>
      <c r="H6637" s="95"/>
      <c r="I6637" s="113" t="str">
        <f>IF(H6637="","",VLOOKUP(H6637,BD!B$2:C$16,2,FALSE))</f>
        <v/>
      </c>
      <c r="J6637" s="114"/>
      <c r="K6637" s="115" t="str">
        <f t="shared" si="347"/>
        <v/>
      </c>
      <c r="L6637" s="116" t="str">
        <f t="shared" ca="1" si="348"/>
        <v>-</v>
      </c>
      <c r="M6637" s="111" t="str">
        <f>IF(E6637="","",VLOOKUP(E6637,[1]PROJECTES!$C$14:$Z$5000,21,FALSE))</f>
        <v/>
      </c>
      <c r="N6637" s="117"/>
      <c r="O6637" s="118" t="s">
        <v>222</v>
      </c>
      <c r="P6637" s="119"/>
      <c r="Q6637" s="84"/>
      <c r="R6637" s="249"/>
      <c r="S6637" s="165"/>
      <c r="T6637" s="167"/>
    </row>
    <row r="6638" spans="1:20" s="121" customFormat="1" ht="20.100000000000001" customHeight="1" x14ac:dyDescent="0.3">
      <c r="A6638" s="80"/>
      <c r="B6638" s="110" t="str">
        <f>IF(E6638="","",VLOOKUP(E6638,[1]PROJECTES!$C$14:$G$5000,2,FALSE))</f>
        <v/>
      </c>
      <c r="C6638" s="80"/>
      <c r="D6638" s="283" t="str">
        <f>IF(E6638="","",VLOOKUP(E6638,[1]PROJECTES!$C$14:$G$5000,5,FALSE))</f>
        <v/>
      </c>
      <c r="E6638" s="155"/>
      <c r="F6638" s="110" t="str">
        <f>IF(I6638="","",VLOOKUP(I6638,[1]PROJECTES!$C$14:$G$5000,2,FALSE))</f>
        <v/>
      </c>
      <c r="G6638" s="112" t="str">
        <f>IF(E6638="","",VLOOKUP(E6638,[1]PROJECTES!$C$14:$G$5000,4,FALSE))</f>
        <v/>
      </c>
      <c r="H6638" s="95"/>
      <c r="I6638" s="113" t="str">
        <f>IF(H6638="","",VLOOKUP(H6638,BD!B$2:C$16,2,FALSE))</f>
        <v/>
      </c>
      <c r="J6638" s="114"/>
      <c r="K6638" s="115" t="str">
        <f t="shared" ref="K6638:K6640" si="349">IF(J6638="","",WEEKNUM(J6638,2)-0)</f>
        <v/>
      </c>
      <c r="L6638" s="116" t="str">
        <f t="shared" ref="L6638:L6640" ca="1" si="350">IF(M6638="","-",IF(G6638="TA","-",+M6638-TODAY()))</f>
        <v>-</v>
      </c>
      <c r="M6638" s="111" t="str">
        <f>IF(E6638="","",VLOOKUP(E6638,[1]PROJECTES!$C$14:$Z$5000,21,FALSE))</f>
        <v/>
      </c>
      <c r="N6638" s="117"/>
      <c r="O6638" s="118" t="s">
        <v>222</v>
      </c>
      <c r="P6638" s="119"/>
      <c r="Q6638" s="84"/>
      <c r="R6638" s="249"/>
      <c r="S6638" s="165"/>
      <c r="T6638" s="167"/>
    </row>
    <row r="6639" spans="1:20" s="121" customFormat="1" ht="20.100000000000001" customHeight="1" x14ac:dyDescent="0.3">
      <c r="A6639" s="80"/>
      <c r="B6639" s="110" t="str">
        <f>IF(E6639="","",VLOOKUP(E6639,[1]PROJECTES!$C$14:$G$5000,2,FALSE))</f>
        <v/>
      </c>
      <c r="C6639" s="80"/>
      <c r="D6639" s="283" t="str">
        <f>IF(E6639="","",VLOOKUP(E6639,[1]PROJECTES!$C$14:$G$5000,5,FALSE))</f>
        <v/>
      </c>
      <c r="E6639" s="79"/>
      <c r="F6639" s="110" t="str">
        <f>IF(I6639="","",VLOOKUP(I6639,[1]PROJECTES!$C$14:$G$5000,2,FALSE))</f>
        <v/>
      </c>
      <c r="G6639" s="112" t="str">
        <f>IF(E6639="","",VLOOKUP(E6639,[1]PROJECTES!$C$14:$G$5000,4,FALSE))</f>
        <v/>
      </c>
      <c r="H6639" s="95"/>
      <c r="I6639" s="113" t="str">
        <f>IF(H6639="","",VLOOKUP(H6639,BD!B$2:C$16,2,FALSE))</f>
        <v/>
      </c>
      <c r="J6639" s="144"/>
      <c r="K6639" s="115" t="str">
        <f t="shared" si="349"/>
        <v/>
      </c>
      <c r="L6639" s="116" t="str">
        <f t="shared" ca="1" si="350"/>
        <v>-</v>
      </c>
      <c r="M6639" s="111" t="str">
        <f>IF(E6639="","",VLOOKUP(E6639,[1]PROJECTES!$C$14:$Z$5000,21,FALSE))</f>
        <v/>
      </c>
      <c r="N6639" s="117"/>
      <c r="O6639" s="118" t="s">
        <v>222</v>
      </c>
      <c r="P6639" s="119"/>
      <c r="Q6639" s="84"/>
      <c r="R6639" s="125"/>
      <c r="S6639" s="165"/>
      <c r="T6639" s="167"/>
    </row>
    <row r="6640" spans="1:20" s="121" customFormat="1" ht="20.100000000000001" customHeight="1" x14ac:dyDescent="0.3">
      <c r="A6640" s="80"/>
      <c r="B6640" s="110" t="str">
        <f>IF(E6640="","",VLOOKUP(E6640,[1]PROJECTES!$C$14:$G$5000,2,FALSE))</f>
        <v/>
      </c>
      <c r="C6640" s="80"/>
      <c r="D6640" s="283" t="str">
        <f>IF(E6640="","",VLOOKUP(E6640,[1]PROJECTES!$C$14:$G$5000,5,FALSE))</f>
        <v/>
      </c>
      <c r="E6640" s="79"/>
      <c r="F6640" s="110" t="str">
        <f>IF(I6640="","",VLOOKUP(I6640,[1]PROJECTES!$C$14:$G$5000,2,FALSE))</f>
        <v/>
      </c>
      <c r="G6640" s="112" t="str">
        <f>IF(E6640="","",VLOOKUP(E6640,[1]PROJECTES!$C$14:$G$5000,4,FALSE))</f>
        <v/>
      </c>
      <c r="H6640" s="95"/>
      <c r="I6640" s="113" t="str">
        <f>IF(H6640="","",VLOOKUP(H6640,BD!B$2:C$16,2,FALSE))</f>
        <v/>
      </c>
      <c r="J6640" s="114"/>
      <c r="K6640" s="115" t="str">
        <f t="shared" si="349"/>
        <v/>
      </c>
      <c r="L6640" s="116" t="str">
        <f t="shared" ca="1" si="350"/>
        <v>-</v>
      </c>
      <c r="M6640" s="111" t="str">
        <f>IF(E6640="","",VLOOKUP(E6640,[1]PROJECTES!$C$14:$Z$5000,21,FALSE))</f>
        <v/>
      </c>
      <c r="N6640" s="117"/>
      <c r="O6640" s="118" t="s">
        <v>222</v>
      </c>
      <c r="P6640" s="119"/>
      <c r="Q6640" s="84"/>
      <c r="R6640" s="125"/>
      <c r="S6640" s="165"/>
      <c r="T6640" s="167"/>
    </row>
    <row r="6641" spans="1:20" s="121" customFormat="1" ht="20.100000000000001" customHeight="1" x14ac:dyDescent="0.3">
      <c r="A6641" s="80"/>
      <c r="B6641" s="110" t="str">
        <f>IF(E6641="","",VLOOKUP(E6641,[1]PROJECTES!$C$14:$G$5000,2,FALSE))</f>
        <v/>
      </c>
      <c r="C6641" s="80"/>
      <c r="D6641" s="283" t="str">
        <f>IF(E6641="","",VLOOKUP(E6641,[1]PROJECTES!$C$14:$G$5000,5,FALSE))</f>
        <v/>
      </c>
      <c r="E6641" s="79"/>
      <c r="F6641" s="110" t="str">
        <f>IF(I6641="","",VLOOKUP(I6641,[1]PROJECTES!$C$14:$G$5000,2,FALSE))</f>
        <v/>
      </c>
      <c r="G6641" s="112" t="str">
        <f>IF(E6641="","",VLOOKUP(E6641,[1]PROJECTES!$C$14:$G$5000,4,FALSE))</f>
        <v/>
      </c>
      <c r="H6641" s="95"/>
      <c r="I6641" s="113" t="str">
        <f>IF(H6641="","",VLOOKUP(H6641,BD!B$2:C$16,2,FALSE))</f>
        <v/>
      </c>
      <c r="J6641" s="114"/>
      <c r="K6641" s="115" t="str">
        <f t="shared" ref="K6641:K6643" si="351">IF(J6641="","",WEEKNUM(J6641,2)-0)</f>
        <v/>
      </c>
      <c r="L6641" s="116" t="str">
        <f t="shared" ref="L6641:L6643" ca="1" si="352">IF(M6641="","-",IF(G6641="TA","-",+M6641-TODAY()))</f>
        <v>-</v>
      </c>
      <c r="M6641" s="111" t="str">
        <f>IF(E6641="","",VLOOKUP(E6641,[1]PROJECTES!$C$14:$Z$5000,21,FALSE))</f>
        <v/>
      </c>
      <c r="N6641" s="117"/>
      <c r="O6641" s="118" t="s">
        <v>222</v>
      </c>
      <c r="P6641" s="119"/>
      <c r="Q6641" s="84"/>
      <c r="R6641" s="125"/>
      <c r="S6641" s="165"/>
      <c r="T6641" s="167"/>
    </row>
    <row r="6642" spans="1:20" s="121" customFormat="1" ht="20.100000000000001" customHeight="1" x14ac:dyDescent="0.3">
      <c r="A6642" s="80"/>
      <c r="B6642" s="110" t="str">
        <f>IF(E6642="","",VLOOKUP(E6642,[1]PROJECTES!$C$14:$G$5000,2,FALSE))</f>
        <v/>
      </c>
      <c r="C6642" s="80"/>
      <c r="D6642" s="283" t="str">
        <f>IF(E6642="","",VLOOKUP(E6642,[1]PROJECTES!$C$14:$G$5000,5,FALSE))</f>
        <v/>
      </c>
      <c r="E6642" s="79"/>
      <c r="F6642" s="110" t="str">
        <f>IF(I6642="","",VLOOKUP(I6642,[1]PROJECTES!$C$14:$G$5000,2,FALSE))</f>
        <v/>
      </c>
      <c r="G6642" s="112" t="str">
        <f>IF(E6642="","",VLOOKUP(E6642,[1]PROJECTES!$C$14:$G$5000,4,FALSE))</f>
        <v/>
      </c>
      <c r="H6642" s="95"/>
      <c r="I6642" s="113" t="str">
        <f>IF(H6642="","",VLOOKUP(H6642,BD!B$2:C$16,2,FALSE))</f>
        <v/>
      </c>
      <c r="J6642" s="147"/>
      <c r="K6642" s="115" t="str">
        <f t="shared" si="351"/>
        <v/>
      </c>
      <c r="L6642" s="116" t="str">
        <f t="shared" ca="1" si="352"/>
        <v>-</v>
      </c>
      <c r="M6642" s="111" t="str">
        <f>IF(E6642="","",VLOOKUP(E6642,[1]PROJECTES!$C$14:$Z$5000,21,FALSE))</f>
        <v/>
      </c>
      <c r="N6642" s="117"/>
      <c r="O6642" s="118" t="s">
        <v>222</v>
      </c>
      <c r="P6642" s="119"/>
      <c r="Q6642" s="84"/>
      <c r="R6642" s="125"/>
      <c r="S6642" s="165"/>
      <c r="T6642" s="167"/>
    </row>
    <row r="6643" spans="1:20" s="121" customFormat="1" ht="20.100000000000001" customHeight="1" x14ac:dyDescent="0.3">
      <c r="A6643" s="80"/>
      <c r="B6643" s="110" t="str">
        <f>IF(E6643="","",VLOOKUP(E6643,[1]PROJECTES!$C$14:$G$5000,2,FALSE))</f>
        <v/>
      </c>
      <c r="C6643" s="80"/>
      <c r="D6643" s="283" t="str">
        <f>IF(E6643="","",VLOOKUP(E6643,[1]PROJECTES!$C$14:$G$5000,5,FALSE))</f>
        <v/>
      </c>
      <c r="E6643" s="79"/>
      <c r="F6643" s="110" t="str">
        <f>IF(I6643="","",VLOOKUP(I6643,[1]PROJECTES!$C$14:$G$5000,2,FALSE))</f>
        <v/>
      </c>
      <c r="G6643" s="112" t="str">
        <f>IF(E6643="","",VLOOKUP(E6643,[1]PROJECTES!$C$14:$G$5000,4,FALSE))</f>
        <v/>
      </c>
      <c r="H6643" s="95"/>
      <c r="I6643" s="113" t="str">
        <f>IF(H6643="","",VLOOKUP(H6643,BD!B$2:C$16,2,FALSE))</f>
        <v/>
      </c>
      <c r="J6643" s="144"/>
      <c r="K6643" s="115" t="str">
        <f t="shared" si="351"/>
        <v/>
      </c>
      <c r="L6643" s="116" t="str">
        <f t="shared" ca="1" si="352"/>
        <v>-</v>
      </c>
      <c r="M6643" s="111" t="str">
        <f>IF(E6643="","",VLOOKUP(E6643,[1]PROJECTES!$C$14:$Z$5000,21,FALSE))</f>
        <v/>
      </c>
      <c r="N6643" s="117"/>
      <c r="O6643" s="118" t="s">
        <v>222</v>
      </c>
      <c r="P6643" s="119"/>
      <c r="Q6643" s="84"/>
      <c r="R6643" s="125"/>
      <c r="S6643" s="165"/>
      <c r="T6643" s="167"/>
    </row>
    <row r="6644" spans="1:20" s="121" customFormat="1" ht="20.100000000000001" customHeight="1" x14ac:dyDescent="0.3">
      <c r="A6644" s="80"/>
      <c r="B6644" s="110" t="str">
        <f>IF(E6644="","",VLOOKUP(E6644,[1]PROJECTES!$C$14:$G$5000,2,FALSE))</f>
        <v/>
      </c>
      <c r="C6644" s="80"/>
      <c r="D6644" s="283" t="str">
        <f>IF(E6644="","",VLOOKUP(E6644,[1]PROJECTES!$C$14:$G$5000,5,FALSE))</f>
        <v/>
      </c>
      <c r="E6644" s="79"/>
      <c r="F6644" s="110" t="str">
        <f>IF(I6644="","",VLOOKUP(I6644,[1]PROJECTES!$C$14:$G$5000,2,FALSE))</f>
        <v/>
      </c>
      <c r="G6644" s="112" t="str">
        <f>IF(E6644="","",VLOOKUP(E6644,[1]PROJECTES!$C$14:$G$5000,4,FALSE))</f>
        <v/>
      </c>
      <c r="H6644" s="95"/>
      <c r="I6644" s="113" t="str">
        <f>IF(H6644="","",VLOOKUP(H6644,BD!B$2:C$16,2,FALSE))</f>
        <v/>
      </c>
      <c r="J6644" s="114"/>
      <c r="K6644" s="115" t="str">
        <f t="shared" ref="K6644:K6646" si="353">IF(J6644="","",WEEKNUM(J6644,2)-0)</f>
        <v/>
      </c>
      <c r="L6644" s="116" t="str">
        <f t="shared" ref="L6644:L6646" ca="1" si="354">IF(M6644="","-",IF(G6644="TA","-",+M6644-TODAY()))</f>
        <v>-</v>
      </c>
      <c r="M6644" s="111" t="str">
        <f>IF(E6644="","",VLOOKUP(E6644,[1]PROJECTES!$C$14:$Z$5000,21,FALSE))</f>
        <v/>
      </c>
      <c r="N6644" s="117"/>
      <c r="O6644" s="118" t="s">
        <v>222</v>
      </c>
      <c r="P6644" s="119"/>
      <c r="Q6644" s="84"/>
      <c r="R6644" s="125"/>
      <c r="S6644" s="165"/>
      <c r="T6644" s="167"/>
    </row>
    <row r="6645" spans="1:20" s="121" customFormat="1" ht="20.100000000000001" customHeight="1" x14ac:dyDescent="0.3">
      <c r="A6645" s="80"/>
      <c r="B6645" s="110" t="str">
        <f>IF(E6645="","",VLOOKUP(E6645,[1]PROJECTES!$C$14:$G$5000,2,FALSE))</f>
        <v/>
      </c>
      <c r="C6645" s="80"/>
      <c r="D6645" s="283" t="str">
        <f>IF(E6645="","",VLOOKUP(E6645,[1]PROJECTES!$C$14:$G$5000,5,FALSE))</f>
        <v/>
      </c>
      <c r="E6645" s="79"/>
      <c r="F6645" s="110" t="str">
        <f>IF(I6645="","",VLOOKUP(I6645,[1]PROJECTES!$C$14:$G$5000,2,FALSE))</f>
        <v/>
      </c>
      <c r="G6645" s="112" t="str">
        <f>IF(E6645="","",VLOOKUP(E6645,[1]PROJECTES!$C$14:$G$5000,4,FALSE))</f>
        <v/>
      </c>
      <c r="H6645" s="95"/>
      <c r="I6645" s="113" t="str">
        <f>IF(H6645="","",VLOOKUP(H6645,BD!B$2:C$16,2,FALSE))</f>
        <v/>
      </c>
      <c r="J6645" s="144"/>
      <c r="K6645" s="115" t="str">
        <f t="shared" si="353"/>
        <v/>
      </c>
      <c r="L6645" s="116" t="str">
        <f t="shared" ca="1" si="354"/>
        <v>-</v>
      </c>
      <c r="M6645" s="111" t="str">
        <f>IF(E6645="","",VLOOKUP(E6645,[1]PROJECTES!$C$14:$Z$5000,21,FALSE))</f>
        <v/>
      </c>
      <c r="N6645" s="117"/>
      <c r="O6645" s="118" t="s">
        <v>222</v>
      </c>
      <c r="P6645" s="119"/>
      <c r="Q6645" s="84"/>
      <c r="R6645" s="125"/>
      <c r="S6645" s="165"/>
      <c r="T6645" s="167"/>
    </row>
    <row r="6646" spans="1:20" s="121" customFormat="1" ht="20.100000000000001" customHeight="1" x14ac:dyDescent="0.3">
      <c r="A6646" s="80"/>
      <c r="B6646" s="110" t="str">
        <f>IF(E6646="","",VLOOKUP(E6646,[1]PROJECTES!$C$14:$G$5000,2,FALSE))</f>
        <v/>
      </c>
      <c r="C6646" s="80"/>
      <c r="D6646" s="283" t="str">
        <f>IF(E6646="","",VLOOKUP(E6646,[1]PROJECTES!$C$14:$G$5000,5,FALSE))</f>
        <v/>
      </c>
      <c r="E6646" s="79"/>
      <c r="F6646" s="110" t="str">
        <f>IF(I6646="","",VLOOKUP(I6646,[1]PROJECTES!$C$14:$G$5000,2,FALSE))</f>
        <v/>
      </c>
      <c r="G6646" s="112" t="str">
        <f>IF(E6646="","",VLOOKUP(E6646,[1]PROJECTES!$C$14:$G$5000,4,FALSE))</f>
        <v/>
      </c>
      <c r="H6646" s="95"/>
      <c r="I6646" s="113" t="str">
        <f>IF(H6646="","",VLOOKUP(H6646,BD!B$2:C$16,2,FALSE))</f>
        <v/>
      </c>
      <c r="J6646" s="144"/>
      <c r="K6646" s="115" t="str">
        <f t="shared" si="353"/>
        <v/>
      </c>
      <c r="L6646" s="116" t="str">
        <f t="shared" ca="1" si="354"/>
        <v>-</v>
      </c>
      <c r="M6646" s="111" t="str">
        <f>IF(E6646="","",VLOOKUP(E6646,[1]PROJECTES!$C$14:$Z$5000,21,FALSE))</f>
        <v/>
      </c>
      <c r="N6646" s="117"/>
      <c r="O6646" s="118" t="s">
        <v>222</v>
      </c>
      <c r="P6646" s="119"/>
      <c r="Q6646" s="84"/>
      <c r="R6646" s="125"/>
      <c r="S6646" s="165"/>
      <c r="T6646" s="167"/>
    </row>
    <row r="6647" spans="1:20" s="121" customFormat="1" ht="20.100000000000001" customHeight="1" x14ac:dyDescent="0.3">
      <c r="A6647" s="80"/>
      <c r="B6647" s="110" t="str">
        <f>IF(E6647="","",VLOOKUP(E6647,[1]PROJECTES!$C$14:$G$5000,2,FALSE))</f>
        <v/>
      </c>
      <c r="C6647" s="80"/>
      <c r="D6647" s="283" t="str">
        <f>IF(E6647="","",VLOOKUP(E6647,[1]PROJECTES!$C$14:$G$5000,5,FALSE))</f>
        <v/>
      </c>
      <c r="E6647" s="79"/>
      <c r="F6647" s="110" t="str">
        <f>IF(I6647="","",VLOOKUP(I6647,[1]PROJECTES!$C$14:$G$5000,2,FALSE))</f>
        <v/>
      </c>
      <c r="G6647" s="112" t="str">
        <f>IF(E6647="","",VLOOKUP(E6647,[1]PROJECTES!$C$14:$G$5000,4,FALSE))</f>
        <v/>
      </c>
      <c r="H6647" s="95"/>
      <c r="I6647" s="113" t="str">
        <f>IF(H6647="","",VLOOKUP(H6647,BD!B$2:C$16,2,FALSE))</f>
        <v/>
      </c>
      <c r="J6647" s="114"/>
      <c r="K6647" s="115" t="str">
        <f t="shared" ref="K6647:K6649" si="355">IF(J6647="","",WEEKNUM(J6647,2)-0)</f>
        <v/>
      </c>
      <c r="L6647" s="116" t="str">
        <f t="shared" ref="L6647:L6649" ca="1" si="356">IF(M6647="","-",IF(G6647="TA","-",+M6647-TODAY()))</f>
        <v>-</v>
      </c>
      <c r="M6647" s="111" t="str">
        <f>IF(E6647="","",VLOOKUP(E6647,[1]PROJECTES!$C$14:$Z$5000,21,FALSE))</f>
        <v/>
      </c>
      <c r="N6647" s="117"/>
      <c r="O6647" s="118" t="s">
        <v>222</v>
      </c>
      <c r="P6647" s="119"/>
      <c r="Q6647" s="84"/>
      <c r="R6647" s="125"/>
      <c r="S6647" s="165"/>
      <c r="T6647" s="167"/>
    </row>
    <row r="6648" spans="1:20" s="121" customFormat="1" ht="20.100000000000001" customHeight="1" x14ac:dyDescent="0.3">
      <c r="A6648" s="80"/>
      <c r="B6648" s="110" t="str">
        <f>IF(E6648="","",VLOOKUP(E6648,[1]PROJECTES!$C$14:$G$5000,2,FALSE))</f>
        <v/>
      </c>
      <c r="C6648" s="80"/>
      <c r="D6648" s="283" t="str">
        <f>IF(E6648="","",VLOOKUP(E6648,[1]PROJECTES!$C$14:$G$5000,5,FALSE))</f>
        <v/>
      </c>
      <c r="E6648" s="79"/>
      <c r="F6648" s="110" t="str">
        <f>IF(I6648="","",VLOOKUP(I6648,[1]PROJECTES!$C$14:$G$5000,2,FALSE))</f>
        <v/>
      </c>
      <c r="G6648" s="112" t="str">
        <f>IF(E6648="","",VLOOKUP(E6648,[1]PROJECTES!$C$14:$G$5000,4,FALSE))</f>
        <v/>
      </c>
      <c r="H6648" s="95"/>
      <c r="I6648" s="113" t="str">
        <f>IF(H6648="","",VLOOKUP(H6648,BD!B$2:C$16,2,FALSE))</f>
        <v/>
      </c>
      <c r="J6648" s="147"/>
      <c r="K6648" s="115" t="str">
        <f t="shared" si="355"/>
        <v/>
      </c>
      <c r="L6648" s="116" t="str">
        <f t="shared" ca="1" si="356"/>
        <v>-</v>
      </c>
      <c r="M6648" s="111" t="str">
        <f>IF(E6648="","",VLOOKUP(E6648,[1]PROJECTES!$C$14:$Z$5000,21,FALSE))</f>
        <v/>
      </c>
      <c r="N6648" s="117"/>
      <c r="O6648" s="118" t="s">
        <v>222</v>
      </c>
      <c r="P6648" s="119"/>
      <c r="Q6648" s="84"/>
      <c r="R6648" s="125"/>
      <c r="S6648" s="165"/>
      <c r="T6648" s="167"/>
    </row>
    <row r="6649" spans="1:20" s="121" customFormat="1" ht="20.100000000000001" customHeight="1" x14ac:dyDescent="0.3">
      <c r="A6649" s="80"/>
      <c r="B6649" s="110" t="str">
        <f>IF(E6649="","",VLOOKUP(E6649,[1]PROJECTES!$C$14:$G$5000,2,FALSE))</f>
        <v/>
      </c>
      <c r="C6649" s="80"/>
      <c r="D6649" s="283" t="str">
        <f>IF(E6649="","",VLOOKUP(E6649,[1]PROJECTES!$C$14:$G$5000,5,FALSE))</f>
        <v/>
      </c>
      <c r="E6649" s="79"/>
      <c r="F6649" s="110" t="str">
        <f>IF(I6649="","",VLOOKUP(I6649,[1]PROJECTES!$C$14:$G$5000,2,FALSE))</f>
        <v/>
      </c>
      <c r="G6649" s="112" t="str">
        <f>IF(E6649="","",VLOOKUP(E6649,[1]PROJECTES!$C$14:$G$5000,4,FALSE))</f>
        <v/>
      </c>
      <c r="H6649" s="95"/>
      <c r="I6649" s="113" t="str">
        <f>IF(H6649="","",VLOOKUP(H6649,BD!B$2:C$16,2,FALSE))</f>
        <v/>
      </c>
      <c r="J6649" s="144"/>
      <c r="K6649" s="115" t="str">
        <f t="shared" si="355"/>
        <v/>
      </c>
      <c r="L6649" s="116" t="str">
        <f t="shared" ca="1" si="356"/>
        <v>-</v>
      </c>
      <c r="M6649" s="111" t="str">
        <f>IF(E6649="","",VLOOKUP(E6649,[1]PROJECTES!$C$14:$Z$5000,21,FALSE))</f>
        <v/>
      </c>
      <c r="N6649" s="117"/>
      <c r="O6649" s="118" t="s">
        <v>222</v>
      </c>
      <c r="P6649" s="119"/>
      <c r="Q6649" s="84"/>
      <c r="R6649" s="125"/>
      <c r="S6649" s="165"/>
      <c r="T6649" s="167"/>
    </row>
    <row r="6650" spans="1:20" s="121" customFormat="1" ht="20.100000000000001" customHeight="1" x14ac:dyDescent="0.3">
      <c r="A6650" s="80"/>
      <c r="B6650" s="110" t="str">
        <f>IF(E6650="","",VLOOKUP(E6650,[1]PROJECTES!$C$14:$G$5000,2,FALSE))</f>
        <v/>
      </c>
      <c r="C6650" s="80"/>
      <c r="D6650" s="283" t="str">
        <f>IF(E6650="","",VLOOKUP(E6650,[1]PROJECTES!$C$14:$G$5000,5,FALSE))</f>
        <v/>
      </c>
      <c r="E6650" s="79"/>
      <c r="F6650" s="110" t="str">
        <f>IF(I6650="","",VLOOKUP(I6650,[1]PROJECTES!$C$14:$G$5000,2,FALSE))</f>
        <v/>
      </c>
      <c r="G6650" s="112" t="str">
        <f>IF(E6650="","",VLOOKUP(E6650,[1]PROJECTES!$C$14:$G$5000,4,FALSE))</f>
        <v/>
      </c>
      <c r="H6650" s="95"/>
      <c r="I6650" s="113" t="str">
        <f>IF(H6650="","",VLOOKUP(H6650,BD!B$2:C$16,2,FALSE))</f>
        <v/>
      </c>
      <c r="J6650" s="114"/>
      <c r="K6650" s="115" t="str">
        <f t="shared" ref="K6650" si="357">IF(J6650="","",WEEKNUM(J6650,2)-0)</f>
        <v/>
      </c>
      <c r="L6650" s="116" t="str">
        <f t="shared" ref="L6650" ca="1" si="358">IF(M6650="","-",IF(G6650="TA","-",+M6650-TODAY()))</f>
        <v>-</v>
      </c>
      <c r="M6650" s="111" t="str">
        <f>IF(E6650="","",VLOOKUP(E6650,[1]PROJECTES!$C$14:$Z$5000,21,FALSE))</f>
        <v/>
      </c>
      <c r="N6650" s="117"/>
      <c r="O6650" s="118" t="s">
        <v>222</v>
      </c>
      <c r="P6650" s="119"/>
      <c r="Q6650" s="84"/>
      <c r="R6650" s="125"/>
      <c r="S6650" s="165"/>
      <c r="T6650" s="167"/>
    </row>
    <row r="6651" spans="1:20" s="121" customFormat="1" ht="20.100000000000001" customHeight="1" x14ac:dyDescent="0.3">
      <c r="A6651" s="80"/>
      <c r="B6651" s="110" t="str">
        <f>IF(E6651="","",VLOOKUP(E6651,[1]PROJECTES!$C$14:$G$5000,2,FALSE))</f>
        <v/>
      </c>
      <c r="C6651" s="80"/>
      <c r="D6651" s="283" t="str">
        <f>IF(E6651="","",VLOOKUP(E6651,[1]PROJECTES!$C$14:$G$5000,5,FALSE))</f>
        <v/>
      </c>
      <c r="E6651" s="79"/>
      <c r="F6651" s="110" t="str">
        <f>IF(I6651="","",VLOOKUP(I6651,[1]PROJECTES!$C$14:$G$5000,2,FALSE))</f>
        <v/>
      </c>
      <c r="G6651" s="112" t="str">
        <f>IF(E6651="","",VLOOKUP(E6651,[1]PROJECTES!$C$14:$G$5000,4,FALSE))</f>
        <v/>
      </c>
      <c r="H6651" s="95"/>
      <c r="I6651" s="113" t="str">
        <f>IF(H6651="","",VLOOKUP(H6651,BD!B$2:C$16,2,FALSE))</f>
        <v/>
      </c>
      <c r="J6651" s="114"/>
      <c r="K6651" s="115" t="str">
        <f t="shared" ref="K6651:K6706" si="359">IF(J6651="","",WEEKNUM(J6651,2)-0)</f>
        <v/>
      </c>
      <c r="L6651" s="116" t="str">
        <f t="shared" ref="L6651:L6707" ca="1" si="360">IF(M6651="","-",IF(G6651="TA","-",+M6651-TODAY()))</f>
        <v>-</v>
      </c>
      <c r="M6651" s="111" t="str">
        <f>IF(E6651="","",VLOOKUP(E6651,[1]PROJECTES!$C$14:$Z$5000,21,FALSE))</f>
        <v/>
      </c>
      <c r="N6651" s="117"/>
      <c r="O6651" s="118" t="s">
        <v>222</v>
      </c>
      <c r="P6651" s="119"/>
      <c r="Q6651" s="84"/>
      <c r="R6651" s="125"/>
      <c r="S6651" s="165"/>
      <c r="T6651" s="167"/>
    </row>
    <row r="6652" spans="1:20" s="121" customFormat="1" ht="20.100000000000001" customHeight="1" x14ac:dyDescent="0.3">
      <c r="A6652" s="80"/>
      <c r="B6652" s="110" t="str">
        <f>IF(E6652="","",VLOOKUP(E6652,[1]PROJECTES!$C$14:$G$5000,2,FALSE))</f>
        <v/>
      </c>
      <c r="C6652" s="80"/>
      <c r="D6652" s="283" t="str">
        <f>IF(E6652="","",VLOOKUP(E6652,[1]PROJECTES!$C$14:$G$5000,5,FALSE))</f>
        <v/>
      </c>
      <c r="E6652" s="79"/>
      <c r="F6652" s="110" t="str">
        <f>IF(I6652="","",VLOOKUP(I6652,[1]PROJECTES!$C$14:$G$5000,2,FALSE))</f>
        <v/>
      </c>
      <c r="G6652" s="112" t="str">
        <f>IF(E6652="","",VLOOKUP(E6652,[1]PROJECTES!$C$14:$G$5000,4,FALSE))</f>
        <v/>
      </c>
      <c r="H6652" s="95"/>
      <c r="I6652" s="113" t="str">
        <f>IF(H6652="","",VLOOKUP(H6652,BD!B$2:C$16,2,FALSE))</f>
        <v/>
      </c>
      <c r="J6652" s="114"/>
      <c r="K6652" s="115" t="str">
        <f t="shared" si="359"/>
        <v/>
      </c>
      <c r="L6652" s="116" t="str">
        <f t="shared" ca="1" si="360"/>
        <v>-</v>
      </c>
      <c r="M6652" s="111" t="str">
        <f>IF(E6652="","",VLOOKUP(E6652,[1]PROJECTES!$C$14:$Z$5000,21,FALSE))</f>
        <v/>
      </c>
      <c r="N6652" s="117"/>
      <c r="O6652" s="118" t="s">
        <v>222</v>
      </c>
      <c r="P6652" s="119"/>
      <c r="Q6652" s="84"/>
      <c r="R6652" s="125"/>
      <c r="S6652" s="165"/>
      <c r="T6652" s="167"/>
    </row>
    <row r="6653" spans="1:20" s="121" customFormat="1" ht="20.100000000000001" customHeight="1" x14ac:dyDescent="0.3">
      <c r="A6653" s="80"/>
      <c r="B6653" s="110" t="str">
        <f>IF(E6653="","",VLOOKUP(E6653,[1]PROJECTES!$C$14:$G$5000,2,FALSE))</f>
        <v/>
      </c>
      <c r="C6653" s="80"/>
      <c r="D6653" s="283" t="str">
        <f>IF(E6653="","",VLOOKUP(E6653,[1]PROJECTES!$C$14:$G$5000,5,FALSE))</f>
        <v/>
      </c>
      <c r="E6653" s="79"/>
      <c r="F6653" s="110" t="str">
        <f>IF(I6653="","",VLOOKUP(I6653,[1]PROJECTES!$C$14:$G$5000,2,FALSE))</f>
        <v/>
      </c>
      <c r="G6653" s="112" t="str">
        <f>IF(E6653="","",VLOOKUP(E6653,[1]PROJECTES!$C$14:$G$5000,4,FALSE))</f>
        <v/>
      </c>
      <c r="H6653" s="95"/>
      <c r="I6653" s="113" t="str">
        <f>IF(H6653="","",VLOOKUP(H6653,BD!B$2:C$16,2,FALSE))</f>
        <v/>
      </c>
      <c r="J6653" s="114"/>
      <c r="K6653" s="115" t="str">
        <f t="shared" ref="K6653:K6654" si="361">IF(J6653="","",WEEKNUM(J6653,2)-0)</f>
        <v/>
      </c>
      <c r="L6653" s="116" t="str">
        <f t="shared" ref="L6653:L6654" ca="1" si="362">IF(M6653="","-",IF(G6653="TA","-",+M6653-TODAY()))</f>
        <v>-</v>
      </c>
      <c r="M6653" s="111" t="str">
        <f>IF(E6653="","",VLOOKUP(E6653,[1]PROJECTES!$C$14:$Z$5000,21,FALSE))</f>
        <v/>
      </c>
      <c r="N6653" s="117"/>
      <c r="O6653" s="118" t="s">
        <v>222</v>
      </c>
      <c r="P6653" s="119"/>
      <c r="Q6653" s="84"/>
      <c r="R6653" s="125"/>
      <c r="S6653" s="165"/>
      <c r="T6653" s="167"/>
    </row>
    <row r="6654" spans="1:20" s="121" customFormat="1" ht="20.100000000000001" customHeight="1" x14ac:dyDescent="0.3">
      <c r="A6654" s="80"/>
      <c r="B6654" s="110" t="str">
        <f>IF(E6654="","",VLOOKUP(E6654,[1]PROJECTES!$C$14:$G$5000,2,FALSE))</f>
        <v/>
      </c>
      <c r="C6654" s="80"/>
      <c r="D6654" s="283" t="str">
        <f>IF(E6654="","",VLOOKUP(E6654,[1]PROJECTES!$C$14:$G$5000,5,FALSE))</f>
        <v/>
      </c>
      <c r="E6654" s="79"/>
      <c r="F6654" s="110" t="str">
        <f>IF(I6654="","",VLOOKUP(I6654,[1]PROJECTES!$C$14:$G$5000,2,FALSE))</f>
        <v/>
      </c>
      <c r="G6654" s="112" t="str">
        <f>IF(E6654="","",VLOOKUP(E6654,[1]PROJECTES!$C$14:$G$5000,4,FALSE))</f>
        <v/>
      </c>
      <c r="H6654" s="95"/>
      <c r="I6654" s="113" t="str">
        <f>IF(H6654="","",VLOOKUP(H6654,BD!B$2:C$16,2,FALSE))</f>
        <v/>
      </c>
      <c r="J6654" s="147"/>
      <c r="K6654" s="115" t="str">
        <f t="shared" si="361"/>
        <v/>
      </c>
      <c r="L6654" s="116" t="str">
        <f t="shared" ca="1" si="362"/>
        <v>-</v>
      </c>
      <c r="M6654" s="111" t="str">
        <f>IF(E6654="","",VLOOKUP(E6654,[1]PROJECTES!$C$14:$Z$5000,21,FALSE))</f>
        <v/>
      </c>
      <c r="N6654" s="117"/>
      <c r="O6654" s="118" t="s">
        <v>222</v>
      </c>
      <c r="P6654" s="119"/>
      <c r="Q6654" s="84"/>
      <c r="R6654" s="125"/>
      <c r="S6654" s="165"/>
      <c r="T6654" s="167"/>
    </row>
    <row r="6655" spans="1:20" s="121" customFormat="1" ht="20.100000000000001" customHeight="1" x14ac:dyDescent="0.3">
      <c r="A6655" s="80"/>
      <c r="B6655" s="110" t="str">
        <f>IF(E6655="","",VLOOKUP(E6655,[1]PROJECTES!$C$14:$G$5000,2,FALSE))</f>
        <v/>
      </c>
      <c r="C6655" s="80"/>
      <c r="D6655" s="283" t="str">
        <f>IF(E6655="","",VLOOKUP(E6655,[1]PROJECTES!$C$14:$G$5000,5,FALSE))</f>
        <v/>
      </c>
      <c r="E6655" s="79"/>
      <c r="F6655" s="110" t="str">
        <f>IF(I6655="","",VLOOKUP(I6655,[1]PROJECTES!$C$14:$G$5000,2,FALSE))</f>
        <v/>
      </c>
      <c r="G6655" s="112" t="str">
        <f>IF(E6655="","",VLOOKUP(E6655,[1]PROJECTES!$C$14:$G$5000,4,FALSE))</f>
        <v/>
      </c>
      <c r="H6655" s="95"/>
      <c r="I6655" s="113" t="str">
        <f>IF(H6655="","",VLOOKUP(H6655,BD!B$2:C$16,2,FALSE))</f>
        <v/>
      </c>
      <c r="J6655" s="114"/>
      <c r="K6655" s="115" t="str">
        <f t="shared" ref="K6655:K6657" si="363">IF(J6655="","",WEEKNUM(J6655,2)-0)</f>
        <v/>
      </c>
      <c r="L6655" s="116" t="str">
        <f t="shared" ref="L6655:L6657" ca="1" si="364">IF(M6655="","-",IF(G6655="TA","-",+M6655-TODAY()))</f>
        <v>-</v>
      </c>
      <c r="M6655" s="111" t="str">
        <f>IF(E6655="","",VLOOKUP(E6655,[1]PROJECTES!$C$14:$Z$5000,21,FALSE))</f>
        <v/>
      </c>
      <c r="N6655" s="117"/>
      <c r="O6655" s="118" t="s">
        <v>222</v>
      </c>
      <c r="P6655" s="119"/>
      <c r="Q6655" s="84"/>
      <c r="R6655" s="125"/>
      <c r="S6655" s="165"/>
      <c r="T6655" s="167"/>
    </row>
    <row r="6656" spans="1:20" s="121" customFormat="1" ht="20.100000000000001" customHeight="1" x14ac:dyDescent="0.3">
      <c r="A6656" s="80"/>
      <c r="B6656" s="110" t="str">
        <f>IF(E6656="","",VLOOKUP(E6656,[1]PROJECTES!$C$14:$G$5000,2,FALSE))</f>
        <v/>
      </c>
      <c r="C6656" s="80"/>
      <c r="D6656" s="283" t="str">
        <f>IF(E6656="","",VLOOKUP(E6656,[1]PROJECTES!$C$14:$G$5000,5,FALSE))</f>
        <v/>
      </c>
      <c r="E6656" s="79"/>
      <c r="F6656" s="110" t="str">
        <f>IF(I6656="","",VLOOKUP(I6656,[1]PROJECTES!$C$14:$G$5000,2,FALSE))</f>
        <v/>
      </c>
      <c r="G6656" s="112" t="str">
        <f>IF(E6656="","",VLOOKUP(E6656,[1]PROJECTES!$C$14:$G$5000,4,FALSE))</f>
        <v/>
      </c>
      <c r="H6656" s="95"/>
      <c r="I6656" s="113" t="str">
        <f>IF(H6656="","",VLOOKUP(H6656,BD!B$2:C$16,2,FALSE))</f>
        <v/>
      </c>
      <c r="J6656" s="114"/>
      <c r="K6656" s="115" t="str">
        <f t="shared" si="363"/>
        <v/>
      </c>
      <c r="L6656" s="116" t="str">
        <f t="shared" ca="1" si="364"/>
        <v>-</v>
      </c>
      <c r="M6656" s="111" t="str">
        <f>IF(E6656="","",VLOOKUP(E6656,[1]PROJECTES!$C$14:$Z$5000,21,FALSE))</f>
        <v/>
      </c>
      <c r="N6656" s="117"/>
      <c r="O6656" s="118" t="s">
        <v>222</v>
      </c>
      <c r="P6656" s="119"/>
      <c r="Q6656" s="84"/>
      <c r="R6656" s="125"/>
      <c r="S6656" s="165"/>
      <c r="T6656" s="167"/>
    </row>
    <row r="6657" spans="1:20" s="121" customFormat="1" ht="20.100000000000001" customHeight="1" x14ac:dyDescent="0.3">
      <c r="A6657" s="80"/>
      <c r="B6657" s="110" t="str">
        <f>IF(E6657="","",VLOOKUP(E6657,[1]PROJECTES!$C$14:$G$5000,2,FALSE))</f>
        <v/>
      </c>
      <c r="C6657" s="80"/>
      <c r="D6657" s="283" t="str">
        <f>IF(E6657="","",VLOOKUP(E6657,[1]PROJECTES!$C$14:$G$5000,5,FALSE))</f>
        <v/>
      </c>
      <c r="E6657" s="79"/>
      <c r="F6657" s="110" t="str">
        <f>IF(I6657="","",VLOOKUP(I6657,[1]PROJECTES!$C$14:$G$5000,2,FALSE))</f>
        <v/>
      </c>
      <c r="G6657" s="112" t="str">
        <f>IF(E6657="","",VLOOKUP(E6657,[1]PROJECTES!$C$14:$G$5000,4,FALSE))</f>
        <v/>
      </c>
      <c r="H6657" s="95"/>
      <c r="I6657" s="113" t="str">
        <f>IF(H6657="","",VLOOKUP(H6657,BD!B$2:C$16,2,FALSE))</f>
        <v/>
      </c>
      <c r="J6657" s="144"/>
      <c r="K6657" s="115" t="str">
        <f t="shared" si="363"/>
        <v/>
      </c>
      <c r="L6657" s="116" t="str">
        <f t="shared" ca="1" si="364"/>
        <v>-</v>
      </c>
      <c r="M6657" s="111" t="str">
        <f>IF(E6657="","",VLOOKUP(E6657,[1]PROJECTES!$C$14:$Z$5000,21,FALSE))</f>
        <v/>
      </c>
      <c r="N6657" s="117"/>
      <c r="O6657" s="118" t="s">
        <v>222</v>
      </c>
      <c r="P6657" s="119"/>
      <c r="Q6657" s="84"/>
      <c r="R6657" s="125"/>
      <c r="S6657" s="165"/>
      <c r="T6657" s="167"/>
    </row>
    <row r="6658" spans="1:20" s="121" customFormat="1" ht="20.100000000000001" customHeight="1" x14ac:dyDescent="0.3">
      <c r="A6658" s="80"/>
      <c r="B6658" s="110" t="str">
        <f>IF(E6658="","",VLOOKUP(E6658,[1]PROJECTES!$C$14:$G$5000,2,FALSE))</f>
        <v/>
      </c>
      <c r="C6658" s="80"/>
      <c r="D6658" s="283" t="str">
        <f>IF(E6658="","",VLOOKUP(E6658,[1]PROJECTES!$C$14:$G$5000,5,FALSE))</f>
        <v/>
      </c>
      <c r="E6658" s="79"/>
      <c r="F6658" s="110" t="str">
        <f>IF(I6658="","",VLOOKUP(I6658,[1]PROJECTES!$C$14:$G$5000,2,FALSE))</f>
        <v/>
      </c>
      <c r="G6658" s="112" t="str">
        <f>IF(E6658="","",VLOOKUP(E6658,[1]PROJECTES!$C$14:$G$5000,4,FALSE))</f>
        <v/>
      </c>
      <c r="H6658" s="95"/>
      <c r="I6658" s="113" t="str">
        <f>IF(H6658="","",VLOOKUP(H6658,BD!B$2:C$16,2,FALSE))</f>
        <v/>
      </c>
      <c r="J6658" s="114"/>
      <c r="K6658" s="115" t="str">
        <f t="shared" ref="K6658" si="365">IF(J6658="","",WEEKNUM(J6658,2)-0)</f>
        <v/>
      </c>
      <c r="L6658" s="116" t="str">
        <f t="shared" ref="L6658" ca="1" si="366">IF(M6658="","-",IF(G6658="TA","-",+M6658-TODAY()))</f>
        <v>-</v>
      </c>
      <c r="M6658" s="111" t="str">
        <f>IF(E6658="","",VLOOKUP(E6658,[1]PROJECTES!$C$14:$Z$5000,21,FALSE))</f>
        <v/>
      </c>
      <c r="N6658" s="117"/>
      <c r="O6658" s="118" t="s">
        <v>222</v>
      </c>
      <c r="P6658" s="119"/>
      <c r="Q6658" s="84"/>
      <c r="R6658" s="125"/>
      <c r="S6658" s="165"/>
      <c r="T6658" s="167"/>
    </row>
    <row r="6659" spans="1:20" s="121" customFormat="1" ht="20.100000000000001" customHeight="1" x14ac:dyDescent="0.3">
      <c r="A6659" s="80"/>
      <c r="B6659" s="110" t="str">
        <f>IF(E6659="","",VLOOKUP(E6659,[1]PROJECTES!$C$14:$G$5000,2,FALSE))</f>
        <v/>
      </c>
      <c r="C6659" s="80"/>
      <c r="D6659" s="283" t="str">
        <f>IF(E6659="","",VLOOKUP(E6659,[1]PROJECTES!$C$14:$G$5000,5,FALSE))</f>
        <v/>
      </c>
      <c r="E6659" s="79"/>
      <c r="F6659" s="110" t="str">
        <f>IF(I6659="","",VLOOKUP(I6659,[1]PROJECTES!$C$14:$G$5000,2,FALSE))</f>
        <v/>
      </c>
      <c r="G6659" s="112" t="str">
        <f>IF(E6659="","",VLOOKUP(E6659,[1]PROJECTES!$C$14:$G$5000,4,FALSE))</f>
        <v/>
      </c>
      <c r="H6659" s="95"/>
      <c r="I6659" s="113" t="str">
        <f>IF(H6659="","",VLOOKUP(H6659,BD!B$2:C$16,2,FALSE))</f>
        <v/>
      </c>
      <c r="J6659" s="114"/>
      <c r="K6659" s="115" t="str">
        <f t="shared" si="359"/>
        <v/>
      </c>
      <c r="L6659" s="116" t="str">
        <f t="shared" ca="1" si="360"/>
        <v>-</v>
      </c>
      <c r="M6659" s="111" t="str">
        <f>IF(E6659="","",VLOOKUP(E6659,[1]PROJECTES!$C$14:$Z$5000,21,FALSE))</f>
        <v/>
      </c>
      <c r="N6659" s="117"/>
      <c r="O6659" s="118" t="s">
        <v>222</v>
      </c>
      <c r="P6659" s="119"/>
      <c r="Q6659" s="84"/>
      <c r="R6659" s="123"/>
      <c r="S6659" s="165"/>
      <c r="T6659" s="167"/>
    </row>
    <row r="6660" spans="1:20" s="121" customFormat="1" ht="20.100000000000001" customHeight="1" x14ac:dyDescent="0.3">
      <c r="A6660" s="80"/>
      <c r="B6660" s="110" t="str">
        <f>IF(E6660="","",VLOOKUP(E6660,[1]PROJECTES!$C$14:$G$5000,2,FALSE))</f>
        <v/>
      </c>
      <c r="C6660" s="80"/>
      <c r="D6660" s="283" t="str">
        <f>IF(E6660="","",VLOOKUP(E6660,[1]PROJECTES!$C$14:$G$5000,5,FALSE))</f>
        <v/>
      </c>
      <c r="E6660" s="79"/>
      <c r="F6660" s="110" t="str">
        <f>IF(I6660="","",VLOOKUP(I6660,[1]PROJECTES!$C$14:$G$5000,2,FALSE))</f>
        <v/>
      </c>
      <c r="G6660" s="112" t="str">
        <f>IF(E6660="","",VLOOKUP(E6660,[1]PROJECTES!$C$14:$G$5000,4,FALSE))</f>
        <v/>
      </c>
      <c r="H6660" s="95"/>
      <c r="I6660" s="113" t="str">
        <f>IF(H6660="","",VLOOKUP(H6660,BD!B$2:C$16,2,FALSE))</f>
        <v/>
      </c>
      <c r="J6660" s="114"/>
      <c r="K6660" s="115" t="str">
        <f t="shared" si="359"/>
        <v/>
      </c>
      <c r="L6660" s="116" t="str">
        <f t="shared" ca="1" si="360"/>
        <v>-</v>
      </c>
      <c r="M6660" s="111" t="str">
        <f>IF(E6660="","",VLOOKUP(E6660,[1]PROJECTES!$C$14:$Z$5000,21,FALSE))</f>
        <v/>
      </c>
      <c r="N6660" s="117"/>
      <c r="O6660" s="118" t="s">
        <v>222</v>
      </c>
      <c r="P6660" s="119"/>
      <c r="Q6660" s="84"/>
      <c r="R6660" s="123"/>
      <c r="S6660" s="165"/>
      <c r="T6660" s="167"/>
    </row>
    <row r="6661" spans="1:20" s="121" customFormat="1" ht="20.100000000000001" customHeight="1" x14ac:dyDescent="0.3">
      <c r="A6661" s="80"/>
      <c r="B6661" s="110" t="str">
        <f>IF(E6661="","",VLOOKUP(E6661,[1]PROJECTES!$C$14:$G$5000,2,FALSE))</f>
        <v/>
      </c>
      <c r="C6661" s="80"/>
      <c r="D6661" s="283" t="str">
        <f>IF(E6661="","",VLOOKUP(E6661,[1]PROJECTES!$C$14:$G$5000,5,FALSE))</f>
        <v/>
      </c>
      <c r="E6661" s="79"/>
      <c r="F6661" s="110" t="str">
        <f>IF(I6661="","",VLOOKUP(I6661,[1]PROJECTES!$C$14:$G$5000,2,FALSE))</f>
        <v/>
      </c>
      <c r="G6661" s="112" t="str">
        <f>IF(E6661="","",VLOOKUP(E6661,[1]PROJECTES!$C$14:$G$5000,4,FALSE))</f>
        <v/>
      </c>
      <c r="H6661" s="95"/>
      <c r="I6661" s="113" t="str">
        <f>IF(H6661="","",VLOOKUP(H6661,BD!B$2:C$16,2,FALSE))</f>
        <v/>
      </c>
      <c r="J6661" s="114"/>
      <c r="K6661" s="115" t="str">
        <f t="shared" si="359"/>
        <v/>
      </c>
      <c r="L6661" s="116" t="str">
        <f t="shared" ca="1" si="360"/>
        <v>-</v>
      </c>
      <c r="M6661" s="111" t="str">
        <f>IF(E6661="","",VLOOKUP(E6661,[1]PROJECTES!$C$14:$Z$5000,21,FALSE))</f>
        <v/>
      </c>
      <c r="N6661" s="117"/>
      <c r="O6661" s="118" t="s">
        <v>222</v>
      </c>
      <c r="P6661" s="119"/>
      <c r="Q6661" s="84"/>
      <c r="R6661" s="123"/>
      <c r="S6661" s="165"/>
      <c r="T6661" s="167"/>
    </row>
    <row r="6662" spans="1:20" s="121" customFormat="1" ht="20.100000000000001" customHeight="1" x14ac:dyDescent="0.3">
      <c r="A6662" s="80"/>
      <c r="B6662" s="110" t="str">
        <f>IF(E6662="","",VLOOKUP(E6662,[1]PROJECTES!$C$14:$G$5000,2,FALSE))</f>
        <v/>
      </c>
      <c r="C6662" s="80"/>
      <c r="D6662" s="283" t="str">
        <f>IF(E6662="","",VLOOKUP(E6662,[1]PROJECTES!$C$14:$G$5000,5,FALSE))</f>
        <v/>
      </c>
      <c r="E6662" s="79"/>
      <c r="F6662" s="110" t="str">
        <f>IF(I6662="","",VLOOKUP(I6662,[1]PROJECTES!$C$14:$G$5000,2,FALSE))</f>
        <v/>
      </c>
      <c r="G6662" s="112" t="str">
        <f>IF(E6662="","",VLOOKUP(E6662,[1]PROJECTES!$C$14:$G$5000,4,FALSE))</f>
        <v/>
      </c>
      <c r="H6662" s="95"/>
      <c r="I6662" s="113" t="str">
        <f>IF(H6662="","",VLOOKUP(H6662,BD!B$2:C$16,2,FALSE))</f>
        <v/>
      </c>
      <c r="J6662" s="114"/>
      <c r="K6662" s="115" t="str">
        <f t="shared" si="359"/>
        <v/>
      </c>
      <c r="L6662" s="116" t="str">
        <f t="shared" ca="1" si="360"/>
        <v>-</v>
      </c>
      <c r="M6662" s="111" t="str">
        <f>IF(E6662="","",VLOOKUP(E6662,[1]PROJECTES!$C$14:$Z$5000,21,FALSE))</f>
        <v/>
      </c>
      <c r="N6662" s="117"/>
      <c r="O6662" s="118" t="s">
        <v>222</v>
      </c>
      <c r="P6662" s="119"/>
      <c r="Q6662" s="84"/>
      <c r="R6662" s="125"/>
      <c r="S6662" s="165"/>
      <c r="T6662" s="167"/>
    </row>
    <row r="6663" spans="1:20" s="121" customFormat="1" ht="20.100000000000001" customHeight="1" x14ac:dyDescent="0.3">
      <c r="A6663" s="80"/>
      <c r="B6663" s="110" t="str">
        <f>IF(E6663="","",VLOOKUP(E6663,[1]PROJECTES!$C$14:$G$5000,2,FALSE))</f>
        <v/>
      </c>
      <c r="C6663" s="80"/>
      <c r="D6663" s="283" t="str">
        <f>IF(E6663="","",VLOOKUP(E6663,[1]PROJECTES!$C$14:$G$5000,5,FALSE))</f>
        <v/>
      </c>
      <c r="E6663" s="79"/>
      <c r="F6663" s="110" t="str">
        <f>IF(I6663="","",VLOOKUP(I6663,[1]PROJECTES!$C$14:$G$5000,2,FALSE))</f>
        <v/>
      </c>
      <c r="G6663" s="112" t="str">
        <f>IF(E6663="","",VLOOKUP(E6663,[1]PROJECTES!$C$14:$G$5000,4,FALSE))</f>
        <v/>
      </c>
      <c r="H6663" s="95"/>
      <c r="I6663" s="113" t="str">
        <f>IF(H6663="","",VLOOKUP(H6663,BD!B$2:C$16,2,FALSE))</f>
        <v/>
      </c>
      <c r="J6663" s="114"/>
      <c r="K6663" s="115" t="str">
        <f t="shared" si="359"/>
        <v/>
      </c>
      <c r="L6663" s="116" t="str">
        <f t="shared" ca="1" si="360"/>
        <v>-</v>
      </c>
      <c r="M6663" s="111" t="str">
        <f>IF(E6663="","",VLOOKUP(E6663,[1]PROJECTES!$C$14:$Z$5000,21,FALSE))</f>
        <v/>
      </c>
      <c r="N6663" s="117"/>
      <c r="O6663" s="118" t="s">
        <v>222</v>
      </c>
      <c r="P6663" s="119"/>
      <c r="Q6663" s="84"/>
      <c r="R6663" s="125"/>
      <c r="S6663" s="165"/>
      <c r="T6663" s="167"/>
    </row>
    <row r="6664" spans="1:20" s="121" customFormat="1" ht="20.100000000000001" customHeight="1" x14ac:dyDescent="0.3">
      <c r="A6664" s="80"/>
      <c r="B6664" s="110" t="str">
        <f>IF(E6664="","",VLOOKUP(E6664,[1]PROJECTES!$C$14:$G$5000,2,FALSE))</f>
        <v/>
      </c>
      <c r="C6664" s="80"/>
      <c r="D6664" s="283" t="str">
        <f>IF(E6664="","",VLOOKUP(E6664,[1]PROJECTES!$C$14:$G$5000,5,FALSE))</f>
        <v/>
      </c>
      <c r="E6664" s="79"/>
      <c r="F6664" s="110" t="str">
        <f>IF(I6664="","",VLOOKUP(I6664,[1]PROJECTES!$C$14:$G$5000,2,FALSE))</f>
        <v/>
      </c>
      <c r="G6664" s="112" t="str">
        <f>IF(E6664="","",VLOOKUP(E6664,[1]PROJECTES!$C$14:$G$5000,4,FALSE))</f>
        <v/>
      </c>
      <c r="H6664" s="95"/>
      <c r="I6664" s="113" t="str">
        <f>IF(H6664="","",VLOOKUP(H6664,BD!B$2:C$16,2,FALSE))</f>
        <v/>
      </c>
      <c r="J6664" s="114"/>
      <c r="K6664" s="115" t="str">
        <f t="shared" si="359"/>
        <v/>
      </c>
      <c r="L6664" s="116" t="str">
        <f t="shared" ca="1" si="360"/>
        <v>-</v>
      </c>
      <c r="M6664" s="111" t="str">
        <f>IF(E6664="","",VLOOKUP(E6664,[1]PROJECTES!$C$14:$Z$5000,21,FALSE))</f>
        <v/>
      </c>
      <c r="N6664" s="117"/>
      <c r="O6664" s="118" t="s">
        <v>222</v>
      </c>
      <c r="P6664" s="119"/>
      <c r="Q6664" s="84"/>
      <c r="R6664" s="123"/>
      <c r="S6664" s="165"/>
      <c r="T6664" s="167"/>
    </row>
    <row r="6665" spans="1:20" s="121" customFormat="1" ht="20.100000000000001" customHeight="1" x14ac:dyDescent="0.3">
      <c r="A6665" s="80"/>
      <c r="B6665" s="110" t="str">
        <f>IF(E6665="","",VLOOKUP(E6665,[1]PROJECTES!$C$14:$G$5000,2,FALSE))</f>
        <v/>
      </c>
      <c r="C6665" s="80"/>
      <c r="D6665" s="283" t="str">
        <f>IF(E6665="","",VLOOKUP(E6665,[1]PROJECTES!$C$14:$G$5000,5,FALSE))</f>
        <v/>
      </c>
      <c r="E6665" s="79"/>
      <c r="F6665" s="110" t="str">
        <f>IF(I6665="","",VLOOKUP(I6665,[1]PROJECTES!$C$14:$G$5000,2,FALSE))</f>
        <v/>
      </c>
      <c r="G6665" s="112" t="str">
        <f>IF(E6665="","",VLOOKUP(E6665,[1]PROJECTES!$C$14:$G$5000,4,FALSE))</f>
        <v/>
      </c>
      <c r="H6665" s="95"/>
      <c r="I6665" s="113" t="str">
        <f>IF(H6665="","",VLOOKUP(H6665,BD!B$2:C$16,2,FALSE))</f>
        <v/>
      </c>
      <c r="J6665" s="114"/>
      <c r="K6665" s="115" t="str">
        <f t="shared" si="359"/>
        <v/>
      </c>
      <c r="L6665" s="116" t="str">
        <f t="shared" ca="1" si="360"/>
        <v>-</v>
      </c>
      <c r="M6665" s="111" t="str">
        <f>IF(E6665="","",VLOOKUP(E6665,[1]PROJECTES!$C$14:$Z$5000,21,FALSE))</f>
        <v/>
      </c>
      <c r="N6665" s="117"/>
      <c r="O6665" s="118" t="s">
        <v>222</v>
      </c>
      <c r="P6665" s="119"/>
      <c r="Q6665" s="84"/>
      <c r="R6665" s="123"/>
      <c r="S6665" s="165"/>
      <c r="T6665" s="167"/>
    </row>
    <row r="6666" spans="1:20" s="121" customFormat="1" ht="20.100000000000001" customHeight="1" x14ac:dyDescent="0.3">
      <c r="A6666" s="80"/>
      <c r="B6666" s="110" t="str">
        <f>IF(E6666="","",VLOOKUP(E6666,[1]PROJECTES!$C$14:$G$5000,2,FALSE))</f>
        <v/>
      </c>
      <c r="C6666" s="80"/>
      <c r="D6666" s="283" t="str">
        <f>IF(E6666="","",VLOOKUP(E6666,[1]PROJECTES!$C$14:$G$5000,5,FALSE))</f>
        <v/>
      </c>
      <c r="E6666" s="79"/>
      <c r="F6666" s="110" t="str">
        <f>IF(I6666="","",VLOOKUP(I6666,[1]PROJECTES!$C$14:$G$5000,2,FALSE))</f>
        <v/>
      </c>
      <c r="G6666" s="112" t="str">
        <f>IF(E6666="","",VLOOKUP(E6666,[1]PROJECTES!$C$14:$G$5000,4,FALSE))</f>
        <v/>
      </c>
      <c r="H6666" s="95"/>
      <c r="I6666" s="113" t="str">
        <f>IF(H6666="","",VLOOKUP(H6666,BD!B$2:C$16,2,FALSE))</f>
        <v/>
      </c>
      <c r="J6666" s="114"/>
      <c r="K6666" s="115" t="str">
        <f t="shared" si="359"/>
        <v/>
      </c>
      <c r="L6666" s="116" t="str">
        <f t="shared" ca="1" si="360"/>
        <v>-</v>
      </c>
      <c r="M6666" s="111" t="str">
        <f>IF(E6666="","",VLOOKUP(E6666,[1]PROJECTES!$C$14:$Z$5000,21,FALSE))</f>
        <v/>
      </c>
      <c r="N6666" s="117"/>
      <c r="O6666" s="118" t="s">
        <v>222</v>
      </c>
      <c r="P6666" s="119"/>
      <c r="Q6666" s="84"/>
      <c r="R6666" s="125"/>
      <c r="S6666" s="165"/>
      <c r="T6666" s="167"/>
    </row>
    <row r="6667" spans="1:20" s="121" customFormat="1" ht="20.100000000000001" customHeight="1" x14ac:dyDescent="0.3">
      <c r="A6667" s="80"/>
      <c r="B6667" s="110" t="str">
        <f>IF(E6667="","",VLOOKUP(E6667,[1]PROJECTES!$C$14:$G$5000,2,FALSE))</f>
        <v/>
      </c>
      <c r="C6667" s="80"/>
      <c r="D6667" s="283" t="str">
        <f>IF(E6667="","",VLOOKUP(E6667,[1]PROJECTES!$C$14:$G$5000,5,FALSE))</f>
        <v/>
      </c>
      <c r="E6667" s="79"/>
      <c r="F6667" s="110" t="str">
        <f>IF(I6667="","",VLOOKUP(I6667,[1]PROJECTES!$C$14:$G$5000,2,FALSE))</f>
        <v/>
      </c>
      <c r="G6667" s="112" t="str">
        <f>IF(E6667="","",VLOOKUP(E6667,[1]PROJECTES!$C$14:$G$5000,4,FALSE))</f>
        <v/>
      </c>
      <c r="H6667" s="95"/>
      <c r="I6667" s="113" t="str">
        <f>IF(H6667="","",VLOOKUP(H6667,BD!B$2:C$16,2,FALSE))</f>
        <v/>
      </c>
      <c r="J6667" s="114"/>
      <c r="K6667" s="115" t="str">
        <f t="shared" si="359"/>
        <v/>
      </c>
      <c r="L6667" s="116" t="str">
        <f t="shared" ca="1" si="360"/>
        <v>-</v>
      </c>
      <c r="M6667" s="111" t="str">
        <f>IF(E6667="","",VLOOKUP(E6667,[1]PROJECTES!$C$14:$Z$5000,21,FALSE))</f>
        <v/>
      </c>
      <c r="N6667" s="117"/>
      <c r="O6667" s="118" t="s">
        <v>222</v>
      </c>
      <c r="P6667" s="119"/>
      <c r="Q6667" s="84"/>
      <c r="R6667" s="123"/>
      <c r="S6667" s="165"/>
      <c r="T6667" s="167"/>
    </row>
    <row r="6668" spans="1:20" s="121" customFormat="1" ht="20.100000000000001" customHeight="1" x14ac:dyDescent="0.3">
      <c r="A6668" s="80"/>
      <c r="B6668" s="110" t="str">
        <f>IF(E6668="","",VLOOKUP(E6668,[1]PROJECTES!$C$14:$G$5000,2,FALSE))</f>
        <v/>
      </c>
      <c r="C6668" s="80"/>
      <c r="D6668" s="283" t="str">
        <f>IF(E6668="","",VLOOKUP(E6668,[1]PROJECTES!$C$14:$G$5000,5,FALSE))</f>
        <v/>
      </c>
      <c r="E6668" s="79"/>
      <c r="F6668" s="110" t="str">
        <f>IF(I6668="","",VLOOKUP(I6668,[1]PROJECTES!$C$14:$G$5000,2,FALSE))</f>
        <v/>
      </c>
      <c r="G6668" s="112" t="str">
        <f>IF(E6668="","",VLOOKUP(E6668,[1]PROJECTES!$C$14:$G$5000,4,FALSE))</f>
        <v/>
      </c>
      <c r="H6668" s="95"/>
      <c r="I6668" s="113" t="str">
        <f>IF(H6668="","",VLOOKUP(H6668,BD!B$2:C$16,2,FALSE))</f>
        <v/>
      </c>
      <c r="J6668" s="114"/>
      <c r="K6668" s="115" t="str">
        <f t="shared" si="359"/>
        <v/>
      </c>
      <c r="L6668" s="116" t="str">
        <f t="shared" ca="1" si="360"/>
        <v>-</v>
      </c>
      <c r="M6668" s="111" t="str">
        <f>IF(E6668="","",VLOOKUP(E6668,[1]PROJECTES!$C$14:$Z$5000,21,FALSE))</f>
        <v/>
      </c>
      <c r="N6668" s="117"/>
      <c r="O6668" s="118" t="s">
        <v>222</v>
      </c>
      <c r="P6668" s="119"/>
      <c r="Q6668" s="84"/>
      <c r="R6668" s="125"/>
      <c r="S6668" s="165"/>
      <c r="T6668" s="167"/>
    </row>
    <row r="6669" spans="1:20" s="121" customFormat="1" ht="20.100000000000001" customHeight="1" x14ac:dyDescent="0.3">
      <c r="A6669" s="80"/>
      <c r="B6669" s="110" t="str">
        <f>IF(E6669="","",VLOOKUP(E6669,[1]PROJECTES!$C$14:$G$5000,2,FALSE))</f>
        <v/>
      </c>
      <c r="C6669" s="80"/>
      <c r="D6669" s="283" t="str">
        <f>IF(E6669="","",VLOOKUP(E6669,[1]PROJECTES!$C$14:$G$5000,5,FALSE))</f>
        <v/>
      </c>
      <c r="E6669" s="79"/>
      <c r="F6669" s="110" t="str">
        <f>IF(I6669="","",VLOOKUP(I6669,[1]PROJECTES!$C$14:$G$5000,2,FALSE))</f>
        <v/>
      </c>
      <c r="G6669" s="112" t="str">
        <f>IF(E6669="","",VLOOKUP(E6669,[1]PROJECTES!$C$14:$G$5000,4,FALSE))</f>
        <v/>
      </c>
      <c r="H6669" s="95"/>
      <c r="I6669" s="113" t="str">
        <f>IF(H6669="","",VLOOKUP(H6669,BD!B$2:C$16,2,FALSE))</f>
        <v/>
      </c>
      <c r="J6669" s="114"/>
      <c r="K6669" s="115" t="str">
        <f t="shared" si="359"/>
        <v/>
      </c>
      <c r="L6669" s="116" t="str">
        <f t="shared" ca="1" si="360"/>
        <v>-</v>
      </c>
      <c r="M6669" s="111" t="str">
        <f>IF(E6669="","",VLOOKUP(E6669,[1]PROJECTES!$C$14:$Z$5000,21,FALSE))</f>
        <v/>
      </c>
      <c r="N6669" s="117"/>
      <c r="O6669" s="118" t="s">
        <v>222</v>
      </c>
      <c r="P6669" s="119"/>
      <c r="Q6669" s="84"/>
      <c r="R6669" s="125"/>
      <c r="S6669" s="165"/>
      <c r="T6669" s="167"/>
    </row>
    <row r="6670" spans="1:20" s="121" customFormat="1" ht="20.100000000000001" customHeight="1" x14ac:dyDescent="0.3">
      <c r="A6670" s="80"/>
      <c r="B6670" s="110" t="str">
        <f>IF(E6670="","",VLOOKUP(E6670,[1]PROJECTES!$C$14:$G$5000,2,FALSE))</f>
        <v/>
      </c>
      <c r="C6670" s="80"/>
      <c r="D6670" s="283" t="str">
        <f>IF(E6670="","",VLOOKUP(E6670,[1]PROJECTES!$C$14:$G$5000,5,FALSE))</f>
        <v/>
      </c>
      <c r="E6670" s="79"/>
      <c r="F6670" s="110" t="str">
        <f>IF(I6670="","",VLOOKUP(I6670,[1]PROJECTES!$C$14:$G$5000,2,FALSE))</f>
        <v/>
      </c>
      <c r="G6670" s="112" t="str">
        <f>IF(E6670="","",VLOOKUP(E6670,[1]PROJECTES!$C$14:$G$5000,4,FALSE))</f>
        <v/>
      </c>
      <c r="H6670" s="95"/>
      <c r="I6670" s="113" t="str">
        <f>IF(H6670="","",VLOOKUP(H6670,BD!B$2:C$16,2,FALSE))</f>
        <v/>
      </c>
      <c r="J6670" s="114"/>
      <c r="K6670" s="115" t="str">
        <f t="shared" si="359"/>
        <v/>
      </c>
      <c r="L6670" s="116" t="str">
        <f t="shared" ca="1" si="360"/>
        <v>-</v>
      </c>
      <c r="M6670" s="111" t="str">
        <f>IF(E6670="","",VLOOKUP(E6670,[1]PROJECTES!$C$14:$Z$5000,21,FALSE))</f>
        <v/>
      </c>
      <c r="N6670" s="117"/>
      <c r="O6670" s="118" t="s">
        <v>222</v>
      </c>
      <c r="P6670" s="119"/>
      <c r="Q6670" s="84"/>
      <c r="R6670" s="125"/>
      <c r="S6670" s="165"/>
      <c r="T6670" s="167"/>
    </row>
    <row r="6671" spans="1:20" s="121" customFormat="1" ht="20.100000000000001" customHeight="1" x14ac:dyDescent="0.3">
      <c r="A6671" s="80"/>
      <c r="B6671" s="110" t="str">
        <f>IF(E6671="","",VLOOKUP(E6671,[1]PROJECTES!$C$14:$G$5000,2,FALSE))</f>
        <v/>
      </c>
      <c r="C6671" s="80"/>
      <c r="D6671" s="283" t="str">
        <f>IF(E6671="","",VLOOKUP(E6671,[1]PROJECTES!$C$14:$G$5000,5,FALSE))</f>
        <v/>
      </c>
      <c r="E6671" s="79"/>
      <c r="F6671" s="110" t="str">
        <f>IF(I6671="","",VLOOKUP(I6671,[1]PROJECTES!$C$14:$G$5000,2,FALSE))</f>
        <v/>
      </c>
      <c r="G6671" s="112" t="str">
        <f>IF(E6671="","",VLOOKUP(E6671,[1]PROJECTES!$C$14:$G$5000,4,FALSE))</f>
        <v/>
      </c>
      <c r="H6671" s="95"/>
      <c r="I6671" s="113" t="str">
        <f>IF(H6671="","",VLOOKUP(H6671,BD!B$2:C$16,2,FALSE))</f>
        <v/>
      </c>
      <c r="J6671" s="114"/>
      <c r="K6671" s="115" t="str">
        <f t="shared" si="359"/>
        <v/>
      </c>
      <c r="L6671" s="116" t="str">
        <f t="shared" ca="1" si="360"/>
        <v>-</v>
      </c>
      <c r="M6671" s="111" t="str">
        <f>IF(E6671="","",VLOOKUP(E6671,[1]PROJECTES!$C$14:$Z$5000,21,FALSE))</f>
        <v/>
      </c>
      <c r="N6671" s="117"/>
      <c r="O6671" s="118" t="s">
        <v>222</v>
      </c>
      <c r="P6671" s="119"/>
      <c r="Q6671" s="84"/>
      <c r="R6671" s="125"/>
      <c r="S6671" s="165"/>
      <c r="T6671" s="167"/>
    </row>
    <row r="6672" spans="1:20" s="121" customFormat="1" ht="20.100000000000001" customHeight="1" x14ac:dyDescent="0.3">
      <c r="A6672" s="80"/>
      <c r="B6672" s="110" t="str">
        <f>IF(E6672="","",VLOOKUP(E6672,[1]PROJECTES!$C$14:$G$5000,2,FALSE))</f>
        <v/>
      </c>
      <c r="C6672" s="80"/>
      <c r="D6672" s="283" t="str">
        <f>IF(E6672="","",VLOOKUP(E6672,[1]PROJECTES!$C$14:$G$5000,5,FALSE))</f>
        <v/>
      </c>
      <c r="E6672" s="79"/>
      <c r="F6672" s="110" t="str">
        <f>IF(I6672="","",VLOOKUP(I6672,[1]PROJECTES!$C$14:$G$5000,2,FALSE))</f>
        <v/>
      </c>
      <c r="G6672" s="112" t="str">
        <f>IF(E6672="","",VLOOKUP(E6672,[1]PROJECTES!$C$14:$G$5000,4,FALSE))</f>
        <v/>
      </c>
      <c r="H6672" s="95"/>
      <c r="I6672" s="113" t="str">
        <f>IF(H6672="","",VLOOKUP(H6672,BD!B$2:C$16,2,FALSE))</f>
        <v/>
      </c>
      <c r="J6672" s="114"/>
      <c r="K6672" s="115" t="str">
        <f t="shared" si="359"/>
        <v/>
      </c>
      <c r="L6672" s="116" t="str">
        <f t="shared" ca="1" si="360"/>
        <v>-</v>
      </c>
      <c r="M6672" s="111" t="str">
        <f>IF(E6672="","",VLOOKUP(E6672,[1]PROJECTES!$C$14:$Z$5000,21,FALSE))</f>
        <v/>
      </c>
      <c r="N6672" s="117"/>
      <c r="O6672" s="118" t="s">
        <v>222</v>
      </c>
      <c r="P6672" s="119"/>
      <c r="Q6672" s="84"/>
      <c r="R6672" s="125"/>
      <c r="S6672" s="165"/>
      <c r="T6672" s="167"/>
    </row>
    <row r="6673" spans="1:20" s="121" customFormat="1" ht="20.100000000000001" customHeight="1" x14ac:dyDescent="0.3">
      <c r="A6673" s="80"/>
      <c r="B6673" s="110" t="str">
        <f>IF(E6673="","",VLOOKUP(E6673,[1]PROJECTES!$C$14:$G$5000,2,FALSE))</f>
        <v/>
      </c>
      <c r="C6673" s="80"/>
      <c r="D6673" s="283" t="str">
        <f>IF(E6673="","",VLOOKUP(E6673,[1]PROJECTES!$C$14:$G$5000,5,FALSE))</f>
        <v/>
      </c>
      <c r="E6673" s="79"/>
      <c r="F6673" s="110" t="str">
        <f>IF(I6673="","",VLOOKUP(I6673,[1]PROJECTES!$C$14:$G$5000,2,FALSE))</f>
        <v/>
      </c>
      <c r="G6673" s="112" t="str">
        <f>IF(E6673="","",VLOOKUP(E6673,[1]PROJECTES!$C$14:$G$5000,4,FALSE))</f>
        <v/>
      </c>
      <c r="H6673" s="95"/>
      <c r="I6673" s="113" t="str">
        <f>IF(H6673="","",VLOOKUP(H6673,BD!B$2:C$16,2,FALSE))</f>
        <v/>
      </c>
      <c r="J6673" s="114"/>
      <c r="K6673" s="115" t="str">
        <f t="shared" si="359"/>
        <v/>
      </c>
      <c r="L6673" s="116" t="str">
        <f t="shared" ca="1" si="360"/>
        <v>-</v>
      </c>
      <c r="M6673" s="111" t="str">
        <f>IF(E6673="","",VLOOKUP(E6673,[1]PROJECTES!$C$14:$Z$5000,21,FALSE))</f>
        <v/>
      </c>
      <c r="N6673" s="117"/>
      <c r="O6673" s="118" t="s">
        <v>222</v>
      </c>
      <c r="P6673" s="119"/>
      <c r="Q6673" s="84"/>
      <c r="R6673" s="125"/>
      <c r="S6673" s="165"/>
      <c r="T6673" s="167"/>
    </row>
    <row r="6674" spans="1:20" s="121" customFormat="1" ht="20.100000000000001" customHeight="1" x14ac:dyDescent="0.3">
      <c r="A6674" s="80"/>
      <c r="B6674" s="110" t="str">
        <f>IF(E6674="","",VLOOKUP(E6674,[1]PROJECTES!$C$14:$G$5000,2,FALSE))</f>
        <v/>
      </c>
      <c r="C6674" s="80"/>
      <c r="D6674" s="283" t="str">
        <f>IF(E6674="","",VLOOKUP(E6674,[1]PROJECTES!$C$14:$G$5000,5,FALSE))</f>
        <v/>
      </c>
      <c r="E6674" s="79"/>
      <c r="F6674" s="110" t="str">
        <f>IF(I6674="","",VLOOKUP(I6674,[1]PROJECTES!$C$14:$G$5000,2,FALSE))</f>
        <v/>
      </c>
      <c r="G6674" s="112" t="str">
        <f>IF(E6674="","",VLOOKUP(E6674,[1]PROJECTES!$C$14:$G$5000,4,FALSE))</f>
        <v/>
      </c>
      <c r="H6674" s="95"/>
      <c r="I6674" s="113" t="str">
        <f>IF(H6674="","",VLOOKUP(H6674,BD!B$2:C$16,2,FALSE))</f>
        <v/>
      </c>
      <c r="J6674" s="114"/>
      <c r="K6674" s="115" t="str">
        <f t="shared" si="359"/>
        <v/>
      </c>
      <c r="L6674" s="116" t="str">
        <f t="shared" ca="1" si="360"/>
        <v>-</v>
      </c>
      <c r="M6674" s="111" t="str">
        <f>IF(E6674="","",VLOOKUP(E6674,[1]PROJECTES!$C$14:$Z$5000,21,FALSE))</f>
        <v/>
      </c>
      <c r="N6674" s="117"/>
      <c r="O6674" s="118" t="s">
        <v>222</v>
      </c>
      <c r="P6674" s="119"/>
      <c r="Q6674" s="84"/>
      <c r="R6674" s="125"/>
      <c r="S6674" s="165"/>
      <c r="T6674" s="167"/>
    </row>
    <row r="6675" spans="1:20" s="121" customFormat="1" ht="20.100000000000001" customHeight="1" x14ac:dyDescent="0.3">
      <c r="A6675" s="80"/>
      <c r="B6675" s="110" t="str">
        <f>IF(E6675="","",VLOOKUP(E6675,[1]PROJECTES!$C$14:$G$5000,2,FALSE))</f>
        <v/>
      </c>
      <c r="C6675" s="80"/>
      <c r="D6675" s="283" t="str">
        <f>IF(E6675="","",VLOOKUP(E6675,[1]PROJECTES!$C$14:$G$5000,5,FALSE))</f>
        <v/>
      </c>
      <c r="E6675" s="79"/>
      <c r="F6675" s="110" t="str">
        <f>IF(I6675="","",VLOOKUP(I6675,[1]PROJECTES!$C$14:$G$5000,2,FALSE))</f>
        <v/>
      </c>
      <c r="G6675" s="112" t="str">
        <f>IF(E6675="","",VLOOKUP(E6675,[1]PROJECTES!$C$14:$G$5000,4,FALSE))</f>
        <v/>
      </c>
      <c r="H6675" s="95"/>
      <c r="I6675" s="113" t="str">
        <f>IF(H6675="","",VLOOKUP(H6675,BD!B$2:C$16,2,FALSE))</f>
        <v/>
      </c>
      <c r="J6675" s="114"/>
      <c r="K6675" s="115" t="str">
        <f t="shared" si="359"/>
        <v/>
      </c>
      <c r="L6675" s="116" t="str">
        <f t="shared" ca="1" si="360"/>
        <v>-</v>
      </c>
      <c r="M6675" s="111" t="str">
        <f>IF(E6675="","",VLOOKUP(E6675,[1]PROJECTES!$C$14:$Z$5000,21,FALSE))</f>
        <v/>
      </c>
      <c r="N6675" s="117"/>
      <c r="O6675" s="118" t="s">
        <v>222</v>
      </c>
      <c r="P6675" s="119"/>
      <c r="Q6675" s="84"/>
      <c r="R6675" s="125"/>
      <c r="S6675" s="165"/>
      <c r="T6675" s="167"/>
    </row>
    <row r="6676" spans="1:20" s="121" customFormat="1" ht="20.100000000000001" customHeight="1" x14ac:dyDescent="0.3">
      <c r="A6676" s="80"/>
      <c r="B6676" s="110" t="str">
        <f>IF(E6676="","",VLOOKUP(E6676,[1]PROJECTES!$C$14:$G$5000,2,FALSE))</f>
        <v/>
      </c>
      <c r="C6676" s="80"/>
      <c r="D6676" s="283" t="str">
        <f>IF(E6676="","",VLOOKUP(E6676,[1]PROJECTES!$C$14:$G$5000,5,FALSE))</f>
        <v/>
      </c>
      <c r="E6676" s="79"/>
      <c r="F6676" s="110" t="str">
        <f>IF(I6676="","",VLOOKUP(I6676,[1]PROJECTES!$C$14:$G$5000,2,FALSE))</f>
        <v/>
      </c>
      <c r="G6676" s="112" t="str">
        <f>IF(E6676="","",VLOOKUP(E6676,[1]PROJECTES!$C$14:$G$5000,4,FALSE))</f>
        <v/>
      </c>
      <c r="H6676" s="95"/>
      <c r="I6676" s="113" t="str">
        <f>IF(H6676="","",VLOOKUP(H6676,BD!B$2:C$16,2,FALSE))</f>
        <v/>
      </c>
      <c r="J6676" s="114"/>
      <c r="K6676" s="115" t="str">
        <f t="shared" si="359"/>
        <v/>
      </c>
      <c r="L6676" s="116" t="str">
        <f t="shared" ca="1" si="360"/>
        <v>-</v>
      </c>
      <c r="M6676" s="111" t="str">
        <f>IF(E6676="","",VLOOKUP(E6676,[1]PROJECTES!$C$14:$Z$5000,21,FALSE))</f>
        <v/>
      </c>
      <c r="N6676" s="117"/>
      <c r="O6676" s="118" t="s">
        <v>222</v>
      </c>
      <c r="P6676" s="119"/>
      <c r="Q6676" s="84"/>
      <c r="R6676" s="125"/>
      <c r="S6676" s="165"/>
      <c r="T6676" s="167"/>
    </row>
    <row r="6677" spans="1:20" s="121" customFormat="1" ht="20.100000000000001" customHeight="1" x14ac:dyDescent="0.3">
      <c r="A6677" s="80"/>
      <c r="B6677" s="110" t="str">
        <f>IF(E6677="","",VLOOKUP(E6677,[1]PROJECTES!$C$14:$G$5000,2,FALSE))</f>
        <v/>
      </c>
      <c r="C6677" s="80"/>
      <c r="D6677" s="283" t="str">
        <f>IF(E6677="","",VLOOKUP(E6677,[1]PROJECTES!$C$14:$G$5000,5,FALSE))</f>
        <v/>
      </c>
      <c r="E6677" s="79"/>
      <c r="F6677" s="110" t="str">
        <f>IF(I6677="","",VLOOKUP(I6677,[1]PROJECTES!$C$14:$G$5000,2,FALSE))</f>
        <v/>
      </c>
      <c r="G6677" s="112" t="str">
        <f>IF(E6677="","",VLOOKUP(E6677,[1]PROJECTES!$C$14:$G$5000,4,FALSE))</f>
        <v/>
      </c>
      <c r="H6677" s="95"/>
      <c r="I6677" s="113" t="str">
        <f>IF(H6677="","",VLOOKUP(H6677,BD!B$2:C$16,2,FALSE))</f>
        <v/>
      </c>
      <c r="J6677" s="114"/>
      <c r="K6677" s="115" t="str">
        <f t="shared" si="359"/>
        <v/>
      </c>
      <c r="L6677" s="116" t="str">
        <f t="shared" ca="1" si="360"/>
        <v>-</v>
      </c>
      <c r="M6677" s="111" t="str">
        <f>IF(E6677="","",VLOOKUP(E6677,[1]PROJECTES!$C$14:$Z$5000,21,FALSE))</f>
        <v/>
      </c>
      <c r="N6677" s="117"/>
      <c r="O6677" s="118" t="s">
        <v>222</v>
      </c>
      <c r="P6677" s="119"/>
      <c r="Q6677" s="84"/>
      <c r="R6677" s="125"/>
      <c r="S6677" s="165"/>
      <c r="T6677" s="167"/>
    </row>
    <row r="6678" spans="1:20" s="121" customFormat="1" ht="20.100000000000001" customHeight="1" x14ac:dyDescent="0.3">
      <c r="A6678" s="80"/>
      <c r="B6678" s="110" t="str">
        <f>IF(E6678="","",VLOOKUP(E6678,[1]PROJECTES!$C$14:$G$5000,2,FALSE))</f>
        <v/>
      </c>
      <c r="C6678" s="80"/>
      <c r="D6678" s="283" t="str">
        <f>IF(E6678="","",VLOOKUP(E6678,[1]PROJECTES!$C$14:$G$5000,5,FALSE))</f>
        <v/>
      </c>
      <c r="E6678" s="79"/>
      <c r="F6678" s="110" t="str">
        <f>IF(I6678="","",VLOOKUP(I6678,[1]PROJECTES!$C$14:$G$5000,2,FALSE))</f>
        <v/>
      </c>
      <c r="G6678" s="112" t="str">
        <f>IF(E6678="","",VLOOKUP(E6678,[1]PROJECTES!$C$14:$G$5000,4,FALSE))</f>
        <v/>
      </c>
      <c r="H6678" s="95"/>
      <c r="I6678" s="113" t="str">
        <f>IF(H6678="","",VLOOKUP(H6678,BD!B$2:C$16,2,FALSE))</f>
        <v/>
      </c>
      <c r="J6678" s="114"/>
      <c r="K6678" s="115" t="str">
        <f t="shared" si="359"/>
        <v/>
      </c>
      <c r="L6678" s="116" t="str">
        <f t="shared" ca="1" si="360"/>
        <v>-</v>
      </c>
      <c r="M6678" s="111" t="str">
        <f>IF(E6678="","",VLOOKUP(E6678,[1]PROJECTES!$C$14:$Z$5000,21,FALSE))</f>
        <v/>
      </c>
      <c r="N6678" s="117"/>
      <c r="O6678" s="118" t="s">
        <v>222</v>
      </c>
      <c r="P6678" s="119"/>
      <c r="Q6678" s="84"/>
      <c r="R6678" s="125"/>
      <c r="S6678" s="165"/>
      <c r="T6678" s="167"/>
    </row>
    <row r="6679" spans="1:20" s="121" customFormat="1" ht="20.100000000000001" customHeight="1" x14ac:dyDescent="0.3">
      <c r="A6679" s="80"/>
      <c r="B6679" s="110" t="str">
        <f>IF(E6679="","",VLOOKUP(E6679,[1]PROJECTES!$C$14:$G$5000,2,FALSE))</f>
        <v/>
      </c>
      <c r="C6679" s="80"/>
      <c r="D6679" s="283" t="str">
        <f>IF(E6679="","",VLOOKUP(E6679,[1]PROJECTES!$C$14:$G$5000,5,FALSE))</f>
        <v/>
      </c>
      <c r="E6679" s="79"/>
      <c r="F6679" s="110" t="str">
        <f>IF(I6679="","",VLOOKUP(I6679,[1]PROJECTES!$C$14:$G$5000,2,FALSE))</f>
        <v/>
      </c>
      <c r="G6679" s="112" t="str">
        <f>IF(E6679="","",VLOOKUP(E6679,[1]PROJECTES!$C$14:$G$5000,4,FALSE))</f>
        <v/>
      </c>
      <c r="H6679" s="95"/>
      <c r="I6679" s="113" t="str">
        <f>IF(H6679="","",VLOOKUP(H6679,BD!B$2:C$16,2,FALSE))</f>
        <v/>
      </c>
      <c r="J6679" s="114"/>
      <c r="K6679" s="115" t="str">
        <f t="shared" si="359"/>
        <v/>
      </c>
      <c r="L6679" s="116" t="str">
        <f t="shared" ca="1" si="360"/>
        <v>-</v>
      </c>
      <c r="M6679" s="111" t="str">
        <f>IF(E6679="","",VLOOKUP(E6679,[1]PROJECTES!$C$14:$Z$5000,21,FALSE))</f>
        <v/>
      </c>
      <c r="N6679" s="117"/>
      <c r="O6679" s="118" t="s">
        <v>222</v>
      </c>
      <c r="P6679" s="119"/>
      <c r="Q6679" s="84"/>
      <c r="R6679" s="125"/>
      <c r="S6679" s="165"/>
      <c r="T6679" s="167"/>
    </row>
    <row r="6680" spans="1:20" s="121" customFormat="1" ht="20.100000000000001" customHeight="1" x14ac:dyDescent="0.3">
      <c r="A6680" s="80"/>
      <c r="B6680" s="110" t="str">
        <f>IF(E6680="","",VLOOKUP(E6680,[1]PROJECTES!$C$14:$G$5000,2,FALSE))</f>
        <v/>
      </c>
      <c r="C6680" s="80"/>
      <c r="D6680" s="283" t="str">
        <f>IF(E6680="","",VLOOKUP(E6680,[1]PROJECTES!$C$14:$G$5000,5,FALSE))</f>
        <v/>
      </c>
      <c r="E6680" s="79"/>
      <c r="F6680" s="110" t="str">
        <f>IF(I6680="","",VLOOKUP(I6680,[1]PROJECTES!$C$14:$G$5000,2,FALSE))</f>
        <v/>
      </c>
      <c r="G6680" s="112" t="str">
        <f>IF(E6680="","",VLOOKUP(E6680,[1]PROJECTES!$C$14:$G$5000,4,FALSE))</f>
        <v/>
      </c>
      <c r="H6680" s="95"/>
      <c r="I6680" s="113" t="str">
        <f>IF(H6680="","",VLOOKUP(H6680,BD!B$2:C$16,2,FALSE))</f>
        <v/>
      </c>
      <c r="J6680" s="114"/>
      <c r="K6680" s="115" t="str">
        <f t="shared" si="359"/>
        <v/>
      </c>
      <c r="L6680" s="116" t="str">
        <f t="shared" ca="1" si="360"/>
        <v>-</v>
      </c>
      <c r="M6680" s="111" t="str">
        <f>IF(E6680="","",VLOOKUP(E6680,[1]PROJECTES!$C$14:$Z$5000,21,FALSE))</f>
        <v/>
      </c>
      <c r="N6680" s="117"/>
      <c r="O6680" s="118" t="s">
        <v>222</v>
      </c>
      <c r="P6680" s="119"/>
      <c r="Q6680" s="84"/>
      <c r="R6680" s="125"/>
      <c r="S6680" s="165"/>
      <c r="T6680" s="167"/>
    </row>
    <row r="6681" spans="1:20" s="121" customFormat="1" ht="20.100000000000001" customHeight="1" x14ac:dyDescent="0.3">
      <c r="A6681" s="80"/>
      <c r="B6681" s="110" t="str">
        <f>IF(E6681="","",VLOOKUP(E6681,[1]PROJECTES!$C$14:$G$5000,2,FALSE))</f>
        <v/>
      </c>
      <c r="C6681" s="80"/>
      <c r="D6681" s="283" t="str">
        <f>IF(E6681="","",VLOOKUP(E6681,[1]PROJECTES!$C$14:$G$5000,5,FALSE))</f>
        <v/>
      </c>
      <c r="E6681" s="79"/>
      <c r="F6681" s="110" t="str">
        <f>IF(I6681="","",VLOOKUP(I6681,[1]PROJECTES!$C$14:$G$5000,2,FALSE))</f>
        <v/>
      </c>
      <c r="G6681" s="112" t="str">
        <f>IF(E6681="","",VLOOKUP(E6681,[1]PROJECTES!$C$14:$G$5000,4,FALSE))</f>
        <v/>
      </c>
      <c r="H6681" s="95"/>
      <c r="I6681" s="113" t="str">
        <f>IF(H6681="","",VLOOKUP(H6681,BD!B$2:C$16,2,FALSE))</f>
        <v/>
      </c>
      <c r="J6681" s="114"/>
      <c r="K6681" s="115" t="str">
        <f t="shared" si="359"/>
        <v/>
      </c>
      <c r="L6681" s="116" t="str">
        <f t="shared" ca="1" si="360"/>
        <v>-</v>
      </c>
      <c r="M6681" s="111" t="str">
        <f>IF(E6681="","",VLOOKUP(E6681,[1]PROJECTES!$C$14:$Z$5000,21,FALSE))</f>
        <v/>
      </c>
      <c r="N6681" s="117"/>
      <c r="O6681" s="118" t="s">
        <v>222</v>
      </c>
      <c r="P6681" s="119"/>
      <c r="Q6681" s="84"/>
      <c r="R6681" s="125"/>
      <c r="S6681" s="165"/>
      <c r="T6681" s="167"/>
    </row>
    <row r="6682" spans="1:20" s="121" customFormat="1" ht="20.100000000000001" customHeight="1" x14ac:dyDescent="0.3">
      <c r="A6682" s="80"/>
      <c r="B6682" s="110" t="str">
        <f>IF(E6682="","",VLOOKUP(E6682,[1]PROJECTES!$C$14:$G$5000,2,FALSE))</f>
        <v/>
      </c>
      <c r="C6682" s="80"/>
      <c r="D6682" s="283" t="str">
        <f>IF(E6682="","",VLOOKUP(E6682,[1]PROJECTES!$C$14:$G$5000,5,FALSE))</f>
        <v/>
      </c>
      <c r="E6682" s="79"/>
      <c r="F6682" s="110" t="str">
        <f>IF(I6682="","",VLOOKUP(I6682,[1]PROJECTES!$C$14:$G$5000,2,FALSE))</f>
        <v/>
      </c>
      <c r="G6682" s="112" t="str">
        <f>IF(E6682="","",VLOOKUP(E6682,[1]PROJECTES!$C$14:$G$5000,4,FALSE))</f>
        <v/>
      </c>
      <c r="H6682" s="95"/>
      <c r="I6682" s="113" t="str">
        <f>IF(H6682="","",VLOOKUP(H6682,BD!B$2:C$16,2,FALSE))</f>
        <v/>
      </c>
      <c r="J6682" s="114"/>
      <c r="K6682" s="115" t="str">
        <f t="shared" si="359"/>
        <v/>
      </c>
      <c r="L6682" s="116" t="str">
        <f t="shared" ca="1" si="360"/>
        <v>-</v>
      </c>
      <c r="M6682" s="111" t="str">
        <f>IF(E6682="","",VLOOKUP(E6682,[1]PROJECTES!$C$14:$Z$5000,21,FALSE))</f>
        <v/>
      </c>
      <c r="N6682" s="117"/>
      <c r="O6682" s="118" t="s">
        <v>222</v>
      </c>
      <c r="P6682" s="119"/>
      <c r="Q6682" s="84"/>
      <c r="R6682" s="125"/>
      <c r="S6682" s="165"/>
      <c r="T6682" s="167"/>
    </row>
    <row r="6683" spans="1:20" s="121" customFormat="1" ht="20.100000000000001" customHeight="1" x14ac:dyDescent="0.3">
      <c r="A6683" s="80"/>
      <c r="B6683" s="110" t="str">
        <f>IF(E6683="","",VLOOKUP(E6683,[1]PROJECTES!$C$14:$G$5000,2,FALSE))</f>
        <v/>
      </c>
      <c r="C6683" s="80"/>
      <c r="D6683" s="283" t="str">
        <f>IF(E6683="","",VLOOKUP(E6683,[1]PROJECTES!$C$14:$G$5000,5,FALSE))</f>
        <v/>
      </c>
      <c r="E6683" s="79"/>
      <c r="F6683" s="110" t="str">
        <f>IF(I6683="","",VLOOKUP(I6683,[1]PROJECTES!$C$14:$G$5000,2,FALSE))</f>
        <v/>
      </c>
      <c r="G6683" s="112" t="str">
        <f>IF(E6683="","",VLOOKUP(E6683,[1]PROJECTES!$C$14:$G$5000,4,FALSE))</f>
        <v/>
      </c>
      <c r="H6683" s="95"/>
      <c r="I6683" s="113" t="str">
        <f>IF(H6683="","",VLOOKUP(H6683,BD!B$2:C$16,2,FALSE))</f>
        <v/>
      </c>
      <c r="J6683" s="114"/>
      <c r="K6683" s="115" t="str">
        <f t="shared" si="359"/>
        <v/>
      </c>
      <c r="L6683" s="116" t="str">
        <f t="shared" ca="1" si="360"/>
        <v>-</v>
      </c>
      <c r="M6683" s="111" t="str">
        <f>IF(E6683="","",VLOOKUP(E6683,[1]PROJECTES!$C$14:$Z$5000,21,FALSE))</f>
        <v/>
      </c>
      <c r="N6683" s="117"/>
      <c r="O6683" s="118" t="s">
        <v>222</v>
      </c>
      <c r="P6683" s="119"/>
      <c r="Q6683" s="84"/>
      <c r="R6683" s="125"/>
      <c r="S6683" s="165"/>
      <c r="T6683" s="167"/>
    </row>
    <row r="6684" spans="1:20" s="121" customFormat="1" ht="20.100000000000001" customHeight="1" x14ac:dyDescent="0.3">
      <c r="A6684" s="80"/>
      <c r="B6684" s="110" t="str">
        <f>IF(E6684="","",VLOOKUP(E6684,[1]PROJECTES!$C$14:$G$5000,2,FALSE))</f>
        <v/>
      </c>
      <c r="C6684" s="80"/>
      <c r="D6684" s="283" t="str">
        <f>IF(E6684="","",VLOOKUP(E6684,[1]PROJECTES!$C$14:$G$5000,5,FALSE))</f>
        <v/>
      </c>
      <c r="E6684" s="79"/>
      <c r="F6684" s="110" t="str">
        <f>IF(I6684="","",VLOOKUP(I6684,[1]PROJECTES!$C$14:$G$5000,2,FALSE))</f>
        <v/>
      </c>
      <c r="G6684" s="112" t="str">
        <f>IF(E6684="","",VLOOKUP(E6684,[1]PROJECTES!$C$14:$G$5000,4,FALSE))</f>
        <v/>
      </c>
      <c r="H6684" s="95"/>
      <c r="I6684" s="113" t="str">
        <f>IF(H6684="","",VLOOKUP(H6684,BD!B$2:C$16,2,FALSE))</f>
        <v/>
      </c>
      <c r="J6684" s="114"/>
      <c r="K6684" s="115" t="str">
        <f t="shared" si="359"/>
        <v/>
      </c>
      <c r="L6684" s="116" t="str">
        <f t="shared" ca="1" si="360"/>
        <v>-</v>
      </c>
      <c r="M6684" s="111" t="str">
        <f>IF(E6684="","",VLOOKUP(E6684,[1]PROJECTES!$C$14:$Z$5000,21,FALSE))</f>
        <v/>
      </c>
      <c r="N6684" s="117"/>
      <c r="O6684" s="118" t="s">
        <v>222</v>
      </c>
      <c r="P6684" s="119"/>
      <c r="Q6684" s="84"/>
      <c r="R6684" s="125"/>
      <c r="S6684" s="165"/>
      <c r="T6684" s="167"/>
    </row>
    <row r="6685" spans="1:20" s="121" customFormat="1" ht="20.100000000000001" customHeight="1" x14ac:dyDescent="0.3">
      <c r="A6685" s="80"/>
      <c r="B6685" s="110" t="str">
        <f>IF(E6685="","",VLOOKUP(E6685,[1]PROJECTES!$C$14:$G$5000,2,FALSE))</f>
        <v/>
      </c>
      <c r="C6685" s="80"/>
      <c r="D6685" s="283" t="str">
        <f>IF(E6685="","",VLOOKUP(E6685,[1]PROJECTES!$C$14:$G$5000,5,FALSE))</f>
        <v/>
      </c>
      <c r="E6685" s="79"/>
      <c r="F6685" s="110" t="str">
        <f>IF(I6685="","",VLOOKUP(I6685,[1]PROJECTES!$C$14:$G$5000,2,FALSE))</f>
        <v/>
      </c>
      <c r="G6685" s="112" t="str">
        <f>IF(E6685="","",VLOOKUP(E6685,[1]PROJECTES!$C$14:$G$5000,4,FALSE))</f>
        <v/>
      </c>
      <c r="H6685" s="95"/>
      <c r="I6685" s="113" t="str">
        <f>IF(H6685="","",VLOOKUP(H6685,BD!B$2:C$16,2,FALSE))</f>
        <v/>
      </c>
      <c r="J6685" s="114"/>
      <c r="K6685" s="115" t="str">
        <f t="shared" si="359"/>
        <v/>
      </c>
      <c r="L6685" s="116" t="str">
        <f t="shared" ca="1" si="360"/>
        <v>-</v>
      </c>
      <c r="M6685" s="111" t="str">
        <f>IF(E6685="","",VLOOKUP(E6685,[1]PROJECTES!$C$14:$Z$5000,21,FALSE))</f>
        <v/>
      </c>
      <c r="N6685" s="117"/>
      <c r="O6685" s="118" t="s">
        <v>222</v>
      </c>
      <c r="P6685" s="119"/>
      <c r="Q6685" s="84"/>
      <c r="R6685" s="125"/>
      <c r="S6685" s="165"/>
      <c r="T6685" s="167"/>
    </row>
    <row r="6686" spans="1:20" s="121" customFormat="1" ht="20.100000000000001" customHeight="1" x14ac:dyDescent="0.3">
      <c r="A6686" s="80"/>
      <c r="B6686" s="110" t="str">
        <f>IF(E6686="","",VLOOKUP(E6686,[1]PROJECTES!$C$14:$G$5000,2,FALSE))</f>
        <v/>
      </c>
      <c r="C6686" s="80"/>
      <c r="D6686" s="283" t="str">
        <f>IF(E6686="","",VLOOKUP(E6686,[1]PROJECTES!$C$14:$G$5000,5,FALSE))</f>
        <v/>
      </c>
      <c r="E6686" s="79"/>
      <c r="F6686" s="110" t="str">
        <f>IF(I6686="","",VLOOKUP(I6686,[1]PROJECTES!$C$14:$G$5000,2,FALSE))</f>
        <v/>
      </c>
      <c r="G6686" s="112" t="str">
        <f>IF(E6686="","",VLOOKUP(E6686,[1]PROJECTES!$C$14:$G$5000,4,FALSE))</f>
        <v/>
      </c>
      <c r="H6686" s="95"/>
      <c r="I6686" s="113" t="str">
        <f>IF(H6686="","",VLOOKUP(H6686,BD!B$2:C$16,2,FALSE))</f>
        <v/>
      </c>
      <c r="J6686" s="114"/>
      <c r="K6686" s="115" t="str">
        <f t="shared" si="359"/>
        <v/>
      </c>
      <c r="L6686" s="116" t="str">
        <f t="shared" ca="1" si="360"/>
        <v>-</v>
      </c>
      <c r="M6686" s="111" t="str">
        <f>IF(E6686="","",VLOOKUP(E6686,[1]PROJECTES!$C$14:$Z$5000,21,FALSE))</f>
        <v/>
      </c>
      <c r="N6686" s="117"/>
      <c r="O6686" s="118" t="s">
        <v>222</v>
      </c>
      <c r="P6686" s="119"/>
      <c r="Q6686" s="84"/>
      <c r="R6686" s="125"/>
      <c r="S6686" s="165"/>
      <c r="T6686" s="167"/>
    </row>
    <row r="6687" spans="1:20" s="121" customFormat="1" ht="20.100000000000001" customHeight="1" x14ac:dyDescent="0.3">
      <c r="A6687" s="80"/>
      <c r="B6687" s="110" t="str">
        <f>IF(E6687="","",VLOOKUP(E6687,[1]PROJECTES!$C$14:$G$5000,2,FALSE))</f>
        <v/>
      </c>
      <c r="C6687" s="80"/>
      <c r="D6687" s="283" t="str">
        <f>IF(E6687="","",VLOOKUP(E6687,[1]PROJECTES!$C$14:$G$5000,5,FALSE))</f>
        <v/>
      </c>
      <c r="E6687" s="79"/>
      <c r="F6687" s="110" t="str">
        <f>IF(I6687="","",VLOOKUP(I6687,[1]PROJECTES!$C$14:$G$5000,2,FALSE))</f>
        <v/>
      </c>
      <c r="G6687" s="112" t="str">
        <f>IF(E6687="","",VLOOKUP(E6687,[1]PROJECTES!$C$14:$G$5000,4,FALSE))</f>
        <v/>
      </c>
      <c r="H6687" s="95"/>
      <c r="I6687" s="113" t="str">
        <f>IF(H6687="","",VLOOKUP(H6687,BD!B$2:C$16,2,FALSE))</f>
        <v/>
      </c>
      <c r="J6687" s="114"/>
      <c r="K6687" s="115" t="str">
        <f t="shared" si="359"/>
        <v/>
      </c>
      <c r="L6687" s="116" t="str">
        <f t="shared" ca="1" si="360"/>
        <v>-</v>
      </c>
      <c r="M6687" s="111" t="str">
        <f>IF(E6687="","",VLOOKUP(E6687,[1]PROJECTES!$C$14:$Z$5000,21,FALSE))</f>
        <v/>
      </c>
      <c r="N6687" s="117"/>
      <c r="O6687" s="118" t="s">
        <v>222</v>
      </c>
      <c r="P6687" s="119"/>
      <c r="Q6687" s="84"/>
      <c r="R6687" s="125"/>
      <c r="S6687" s="165"/>
      <c r="T6687" s="167"/>
    </row>
    <row r="6688" spans="1:20" s="121" customFormat="1" ht="20.100000000000001" customHeight="1" x14ac:dyDescent="0.3">
      <c r="A6688" s="80"/>
      <c r="B6688" s="110" t="str">
        <f>IF(E6688="","",VLOOKUP(E6688,[1]PROJECTES!$C$14:$G$5000,2,FALSE))</f>
        <v/>
      </c>
      <c r="C6688" s="80"/>
      <c r="D6688" s="283" t="str">
        <f>IF(E6688="","",VLOOKUP(E6688,[1]PROJECTES!$C$14:$G$5000,5,FALSE))</f>
        <v/>
      </c>
      <c r="E6688" s="79"/>
      <c r="F6688" s="110" t="str">
        <f>IF(I6688="","",VLOOKUP(I6688,[1]PROJECTES!$C$14:$G$5000,2,FALSE))</f>
        <v/>
      </c>
      <c r="G6688" s="112" t="str">
        <f>IF(E6688="","",VLOOKUP(E6688,[1]PROJECTES!$C$14:$G$5000,4,FALSE))</f>
        <v/>
      </c>
      <c r="H6688" s="95"/>
      <c r="I6688" s="113" t="str">
        <f>IF(H6688="","",VLOOKUP(H6688,BD!B$2:C$16,2,FALSE))</f>
        <v/>
      </c>
      <c r="J6688" s="114"/>
      <c r="K6688" s="115" t="str">
        <f t="shared" si="359"/>
        <v/>
      </c>
      <c r="L6688" s="116" t="str">
        <f t="shared" ca="1" si="360"/>
        <v>-</v>
      </c>
      <c r="M6688" s="111" t="str">
        <f>IF(E6688="","",VLOOKUP(E6688,[1]PROJECTES!$C$14:$Z$5000,21,FALSE))</f>
        <v/>
      </c>
      <c r="N6688" s="117"/>
      <c r="O6688" s="118" t="s">
        <v>222</v>
      </c>
      <c r="P6688" s="119"/>
      <c r="Q6688" s="84"/>
      <c r="R6688" s="123"/>
      <c r="S6688" s="165"/>
      <c r="T6688" s="167"/>
    </row>
    <row r="6689" spans="1:20" s="121" customFormat="1" ht="20.100000000000001" customHeight="1" x14ac:dyDescent="0.3">
      <c r="A6689" s="80"/>
      <c r="B6689" s="110" t="str">
        <f>IF(E6689="","",VLOOKUP(E6689,[1]PROJECTES!$C$14:$G$5000,2,FALSE))</f>
        <v/>
      </c>
      <c r="C6689" s="80"/>
      <c r="D6689" s="283" t="str">
        <f>IF(E6689="","",VLOOKUP(E6689,[1]PROJECTES!$C$14:$G$5000,5,FALSE))</f>
        <v/>
      </c>
      <c r="E6689" s="79"/>
      <c r="F6689" s="110" t="str">
        <f>IF(I6689="","",VLOOKUP(I6689,[1]PROJECTES!$C$14:$G$5000,2,FALSE))</f>
        <v/>
      </c>
      <c r="G6689" s="112" t="str">
        <f>IF(E6689="","",VLOOKUP(E6689,[1]PROJECTES!$C$14:$G$5000,4,FALSE))</f>
        <v/>
      </c>
      <c r="H6689" s="95"/>
      <c r="I6689" s="113" t="str">
        <f>IF(H6689="","",VLOOKUP(H6689,BD!B$2:C$16,2,FALSE))</f>
        <v/>
      </c>
      <c r="J6689" s="114"/>
      <c r="K6689" s="115" t="str">
        <f t="shared" si="359"/>
        <v/>
      </c>
      <c r="L6689" s="116" t="str">
        <f t="shared" ca="1" si="360"/>
        <v>-</v>
      </c>
      <c r="M6689" s="111" t="str">
        <f>IF(E6689="","",VLOOKUP(E6689,[1]PROJECTES!$C$14:$Z$5000,21,FALSE))</f>
        <v/>
      </c>
      <c r="N6689" s="117"/>
      <c r="O6689" s="118" t="s">
        <v>222</v>
      </c>
      <c r="P6689" s="119"/>
      <c r="Q6689" s="84"/>
      <c r="R6689" s="125"/>
      <c r="S6689" s="165"/>
      <c r="T6689" s="167"/>
    </row>
    <row r="6690" spans="1:20" s="121" customFormat="1" ht="20.100000000000001" customHeight="1" x14ac:dyDescent="0.3">
      <c r="A6690" s="80"/>
      <c r="B6690" s="110" t="str">
        <f>IF(E6690="","",VLOOKUP(E6690,[1]PROJECTES!$C$14:$G$5000,2,FALSE))</f>
        <v/>
      </c>
      <c r="C6690" s="80"/>
      <c r="D6690" s="283" t="str">
        <f>IF(E6690="","",VLOOKUP(E6690,[1]PROJECTES!$C$14:$G$5000,5,FALSE))</f>
        <v/>
      </c>
      <c r="E6690" s="79"/>
      <c r="F6690" s="110" t="str">
        <f>IF(I6690="","",VLOOKUP(I6690,[1]PROJECTES!$C$14:$G$5000,2,FALSE))</f>
        <v/>
      </c>
      <c r="G6690" s="112" t="str">
        <f>IF(E6690="","",VLOOKUP(E6690,[1]PROJECTES!$C$14:$G$5000,4,FALSE))</f>
        <v/>
      </c>
      <c r="H6690" s="95"/>
      <c r="I6690" s="113" t="str">
        <f>IF(H6690="","",VLOOKUP(H6690,BD!B$2:C$16,2,FALSE))</f>
        <v/>
      </c>
      <c r="J6690" s="114"/>
      <c r="K6690" s="115" t="str">
        <f t="shared" si="359"/>
        <v/>
      </c>
      <c r="L6690" s="116" t="str">
        <f t="shared" ca="1" si="360"/>
        <v>-</v>
      </c>
      <c r="M6690" s="111" t="str">
        <f>IF(E6690="","",VLOOKUP(E6690,[1]PROJECTES!$C$14:$Z$5000,21,FALSE))</f>
        <v/>
      </c>
      <c r="N6690" s="117"/>
      <c r="O6690" s="118" t="s">
        <v>222</v>
      </c>
      <c r="P6690" s="119"/>
      <c r="Q6690" s="84"/>
      <c r="R6690" s="125"/>
      <c r="S6690" s="165"/>
      <c r="T6690" s="167"/>
    </row>
    <row r="6691" spans="1:20" s="121" customFormat="1" ht="20.100000000000001" customHeight="1" x14ac:dyDescent="0.3">
      <c r="A6691" s="80"/>
      <c r="B6691" s="110" t="str">
        <f>IF(E6691="","",VLOOKUP(E6691,[1]PROJECTES!$C$14:$G$5000,2,FALSE))</f>
        <v/>
      </c>
      <c r="C6691" s="80"/>
      <c r="D6691" s="283" t="str">
        <f>IF(E6691="","",VLOOKUP(E6691,[1]PROJECTES!$C$14:$G$5000,5,FALSE))</f>
        <v/>
      </c>
      <c r="E6691" s="79"/>
      <c r="F6691" s="110" t="str">
        <f>IF(I6691="","",VLOOKUP(I6691,[1]PROJECTES!$C$14:$G$5000,2,FALSE))</f>
        <v/>
      </c>
      <c r="G6691" s="112" t="str">
        <f>IF(E6691="","",VLOOKUP(E6691,[1]PROJECTES!$C$14:$G$5000,4,FALSE))</f>
        <v/>
      </c>
      <c r="H6691" s="95"/>
      <c r="I6691" s="113" t="str">
        <f>IF(H6691="","",VLOOKUP(H6691,BD!B$2:C$16,2,FALSE))</f>
        <v/>
      </c>
      <c r="J6691" s="114"/>
      <c r="K6691" s="115" t="str">
        <f t="shared" si="359"/>
        <v/>
      </c>
      <c r="L6691" s="116" t="str">
        <f t="shared" ca="1" si="360"/>
        <v>-</v>
      </c>
      <c r="M6691" s="111" t="str">
        <f>IF(E6691="","",VLOOKUP(E6691,[1]PROJECTES!$C$14:$Z$5000,21,FALSE))</f>
        <v/>
      </c>
      <c r="N6691" s="117"/>
      <c r="O6691" s="118" t="s">
        <v>222</v>
      </c>
      <c r="P6691" s="119"/>
      <c r="Q6691" s="84"/>
      <c r="R6691" s="125"/>
      <c r="S6691" s="165"/>
      <c r="T6691" s="167"/>
    </row>
    <row r="6692" spans="1:20" s="121" customFormat="1" ht="20.100000000000001" customHeight="1" x14ac:dyDescent="0.3">
      <c r="A6692" s="80"/>
      <c r="B6692" s="110" t="str">
        <f>IF(E6692="","",VLOOKUP(E6692,[1]PROJECTES!$C$14:$G$5000,2,FALSE))</f>
        <v/>
      </c>
      <c r="C6692" s="80"/>
      <c r="D6692" s="283" t="str">
        <f>IF(E6692="","",VLOOKUP(E6692,[1]PROJECTES!$C$14:$G$5000,5,FALSE))</f>
        <v/>
      </c>
      <c r="E6692" s="79"/>
      <c r="F6692" s="110" t="str">
        <f>IF(I6692="","",VLOOKUP(I6692,[1]PROJECTES!$C$14:$G$5000,2,FALSE))</f>
        <v/>
      </c>
      <c r="G6692" s="112" t="str">
        <f>IF(E6692="","",VLOOKUP(E6692,[1]PROJECTES!$C$14:$G$5000,4,FALSE))</f>
        <v/>
      </c>
      <c r="H6692" s="95"/>
      <c r="I6692" s="113" t="str">
        <f>IF(H6692="","",VLOOKUP(H6692,BD!B$2:C$16,2,FALSE))</f>
        <v/>
      </c>
      <c r="J6692" s="114"/>
      <c r="K6692" s="115" t="str">
        <f t="shared" si="359"/>
        <v/>
      </c>
      <c r="L6692" s="116" t="str">
        <f t="shared" ca="1" si="360"/>
        <v>-</v>
      </c>
      <c r="M6692" s="111" t="str">
        <f>IF(E6692="","",VLOOKUP(E6692,[1]PROJECTES!$C$14:$Z$5000,21,FALSE))</f>
        <v/>
      </c>
      <c r="N6692" s="117"/>
      <c r="O6692" s="118" t="s">
        <v>222</v>
      </c>
      <c r="P6692" s="119"/>
      <c r="Q6692" s="84"/>
      <c r="R6692" s="125"/>
      <c r="S6692" s="165"/>
      <c r="T6692" s="167"/>
    </row>
    <row r="6693" spans="1:20" s="121" customFormat="1" ht="20.100000000000001" customHeight="1" x14ac:dyDescent="0.3">
      <c r="A6693" s="80"/>
      <c r="B6693" s="110" t="str">
        <f>IF(E6693="","",VLOOKUP(E6693,[1]PROJECTES!$C$14:$G$5000,2,FALSE))</f>
        <v/>
      </c>
      <c r="C6693" s="80"/>
      <c r="D6693" s="283" t="str">
        <f>IF(E6693="","",VLOOKUP(E6693,[1]PROJECTES!$C$14:$G$5000,5,FALSE))</f>
        <v/>
      </c>
      <c r="E6693" s="79"/>
      <c r="F6693" s="110" t="str">
        <f>IF(I6693="","",VLOOKUP(I6693,[1]PROJECTES!$C$14:$G$5000,2,FALSE))</f>
        <v/>
      </c>
      <c r="G6693" s="112" t="str">
        <f>IF(E6693="","",VLOOKUP(E6693,[1]PROJECTES!$C$14:$G$5000,4,FALSE))</f>
        <v/>
      </c>
      <c r="H6693" s="95"/>
      <c r="I6693" s="113" t="str">
        <f>IF(H6693="","",VLOOKUP(H6693,BD!B$2:C$16,2,FALSE))</f>
        <v/>
      </c>
      <c r="J6693" s="114"/>
      <c r="K6693" s="115" t="str">
        <f t="shared" si="359"/>
        <v/>
      </c>
      <c r="L6693" s="116" t="str">
        <f t="shared" ca="1" si="360"/>
        <v>-</v>
      </c>
      <c r="M6693" s="111" t="str">
        <f>IF(E6693="","",VLOOKUP(E6693,[1]PROJECTES!$C$14:$Z$5000,21,FALSE))</f>
        <v/>
      </c>
      <c r="N6693" s="117"/>
      <c r="O6693" s="118" t="s">
        <v>222</v>
      </c>
      <c r="P6693" s="119"/>
      <c r="Q6693" s="84"/>
      <c r="R6693" s="125"/>
      <c r="S6693" s="165"/>
      <c r="T6693" s="167"/>
    </row>
    <row r="6694" spans="1:20" s="121" customFormat="1" ht="20.100000000000001" customHeight="1" x14ac:dyDescent="0.3">
      <c r="A6694" s="80"/>
      <c r="B6694" s="110" t="str">
        <f>IF(E6694="","",VLOOKUP(E6694,[1]PROJECTES!$C$14:$G$5000,2,FALSE))</f>
        <v/>
      </c>
      <c r="C6694" s="80"/>
      <c r="D6694" s="283" t="str">
        <f>IF(E6694="","",VLOOKUP(E6694,[1]PROJECTES!$C$14:$G$5000,5,FALSE))</f>
        <v/>
      </c>
      <c r="E6694" s="79"/>
      <c r="F6694" s="110" t="str">
        <f>IF(I6694="","",VLOOKUP(I6694,[1]PROJECTES!$C$14:$G$5000,2,FALSE))</f>
        <v/>
      </c>
      <c r="G6694" s="112" t="str">
        <f>IF(E6694="","",VLOOKUP(E6694,[1]PROJECTES!$C$14:$G$5000,4,FALSE))</f>
        <v/>
      </c>
      <c r="H6694" s="95"/>
      <c r="I6694" s="113" t="str">
        <f>IF(H6694="","",VLOOKUP(H6694,BD!B$2:C$16,2,FALSE))</f>
        <v/>
      </c>
      <c r="J6694" s="114"/>
      <c r="K6694" s="115" t="str">
        <f t="shared" si="359"/>
        <v/>
      </c>
      <c r="L6694" s="116" t="str">
        <f t="shared" ca="1" si="360"/>
        <v>-</v>
      </c>
      <c r="M6694" s="111" t="str">
        <f>IF(E6694="","",VLOOKUP(E6694,[1]PROJECTES!$C$14:$Z$5000,21,FALSE))</f>
        <v/>
      </c>
      <c r="N6694" s="117"/>
      <c r="O6694" s="118" t="s">
        <v>222</v>
      </c>
      <c r="P6694" s="119"/>
      <c r="Q6694" s="84"/>
      <c r="R6694" s="125"/>
      <c r="S6694" s="165"/>
      <c r="T6694" s="167"/>
    </row>
    <row r="6695" spans="1:20" s="121" customFormat="1" ht="20.100000000000001" customHeight="1" x14ac:dyDescent="0.3">
      <c r="A6695" s="80"/>
      <c r="B6695" s="110" t="str">
        <f>IF(E6695="","",VLOOKUP(E6695,[1]PROJECTES!$C$14:$G$5000,2,FALSE))</f>
        <v/>
      </c>
      <c r="C6695" s="80"/>
      <c r="D6695" s="283" t="str">
        <f>IF(E6695="","",VLOOKUP(E6695,[1]PROJECTES!$C$14:$G$5000,5,FALSE))</f>
        <v/>
      </c>
      <c r="E6695" s="79"/>
      <c r="F6695" s="110" t="str">
        <f>IF(I6695="","",VLOOKUP(I6695,[1]PROJECTES!$C$14:$G$5000,2,FALSE))</f>
        <v/>
      </c>
      <c r="G6695" s="112" t="str">
        <f>IF(E6695="","",VLOOKUP(E6695,[1]PROJECTES!$C$14:$G$5000,4,FALSE))</f>
        <v/>
      </c>
      <c r="H6695" s="95"/>
      <c r="I6695" s="113" t="str">
        <f>IF(H6695="","",VLOOKUP(H6695,BD!B$2:C$16,2,FALSE))</f>
        <v/>
      </c>
      <c r="J6695" s="114"/>
      <c r="K6695" s="115" t="str">
        <f t="shared" si="359"/>
        <v/>
      </c>
      <c r="L6695" s="116" t="str">
        <f t="shared" ca="1" si="360"/>
        <v>-</v>
      </c>
      <c r="M6695" s="111" t="str">
        <f>IF(E6695="","",VLOOKUP(E6695,[1]PROJECTES!$C$14:$Z$5000,21,FALSE))</f>
        <v/>
      </c>
      <c r="N6695" s="117"/>
      <c r="O6695" s="118" t="s">
        <v>222</v>
      </c>
      <c r="P6695" s="119"/>
      <c r="Q6695" s="84"/>
      <c r="R6695" s="125"/>
      <c r="S6695" s="165"/>
      <c r="T6695" s="167"/>
    </row>
    <row r="6696" spans="1:20" s="121" customFormat="1" ht="20.100000000000001" customHeight="1" x14ac:dyDescent="0.3">
      <c r="A6696" s="80"/>
      <c r="B6696" s="110" t="str">
        <f>IF(E6696="","",VLOOKUP(E6696,[1]PROJECTES!$C$14:$G$5000,2,FALSE))</f>
        <v/>
      </c>
      <c r="C6696" s="80"/>
      <c r="D6696" s="283" t="str">
        <f>IF(E6696="","",VLOOKUP(E6696,[1]PROJECTES!$C$14:$G$5000,5,FALSE))</f>
        <v/>
      </c>
      <c r="E6696" s="79"/>
      <c r="F6696" s="110" t="str">
        <f>IF(I6696="","",VLOOKUP(I6696,[1]PROJECTES!$C$14:$G$5000,2,FALSE))</f>
        <v/>
      </c>
      <c r="G6696" s="112" t="str">
        <f>IF(E6696="","",VLOOKUP(E6696,[1]PROJECTES!$C$14:$G$5000,4,FALSE))</f>
        <v/>
      </c>
      <c r="H6696" s="95"/>
      <c r="I6696" s="113" t="str">
        <f>IF(H6696="","",VLOOKUP(H6696,BD!B$2:C$16,2,FALSE))</f>
        <v/>
      </c>
      <c r="J6696" s="114"/>
      <c r="K6696" s="115" t="str">
        <f t="shared" si="359"/>
        <v/>
      </c>
      <c r="L6696" s="116" t="str">
        <f t="shared" ca="1" si="360"/>
        <v>-</v>
      </c>
      <c r="M6696" s="111" t="str">
        <f>IF(E6696="","",VLOOKUP(E6696,[1]PROJECTES!$C$14:$Z$5000,21,FALSE))</f>
        <v/>
      </c>
      <c r="N6696" s="117"/>
      <c r="O6696" s="118" t="s">
        <v>222</v>
      </c>
      <c r="P6696" s="119"/>
      <c r="Q6696" s="84"/>
      <c r="R6696" s="125"/>
      <c r="S6696" s="165"/>
      <c r="T6696" s="167"/>
    </row>
    <row r="6697" spans="1:20" s="121" customFormat="1" ht="20.100000000000001" customHeight="1" x14ac:dyDescent="0.3">
      <c r="A6697" s="80"/>
      <c r="B6697" s="110" t="str">
        <f>IF(E6697="","",VLOOKUP(E6697,[1]PROJECTES!$C$14:$G$5000,2,FALSE))</f>
        <v/>
      </c>
      <c r="C6697" s="80"/>
      <c r="D6697" s="283" t="str">
        <f>IF(E6697="","",VLOOKUP(E6697,[1]PROJECTES!$C$14:$G$5000,5,FALSE))</f>
        <v/>
      </c>
      <c r="E6697" s="79"/>
      <c r="F6697" s="110" t="str">
        <f>IF(I6697="","",VLOOKUP(I6697,[1]PROJECTES!$C$14:$G$5000,2,FALSE))</f>
        <v/>
      </c>
      <c r="G6697" s="112" t="str">
        <f>IF(E6697="","",VLOOKUP(E6697,[1]PROJECTES!$C$14:$G$5000,4,FALSE))</f>
        <v/>
      </c>
      <c r="H6697" s="95"/>
      <c r="I6697" s="113" t="str">
        <f>IF(H6697="","",VLOOKUP(H6697,BD!B$2:C$16,2,FALSE))</f>
        <v/>
      </c>
      <c r="J6697" s="114"/>
      <c r="K6697" s="115" t="str">
        <f t="shared" si="359"/>
        <v/>
      </c>
      <c r="L6697" s="116" t="str">
        <f t="shared" ca="1" si="360"/>
        <v>-</v>
      </c>
      <c r="M6697" s="111" t="str">
        <f>IF(E6697="","",VLOOKUP(E6697,[1]PROJECTES!$C$14:$Z$5000,21,FALSE))</f>
        <v/>
      </c>
      <c r="N6697" s="117"/>
      <c r="O6697" s="118" t="s">
        <v>222</v>
      </c>
      <c r="P6697" s="119"/>
      <c r="Q6697" s="84"/>
      <c r="R6697" s="125"/>
      <c r="S6697" s="165"/>
      <c r="T6697" s="167"/>
    </row>
    <row r="6698" spans="1:20" s="121" customFormat="1" ht="20.100000000000001" customHeight="1" x14ac:dyDescent="0.3">
      <c r="A6698" s="80"/>
      <c r="B6698" s="110" t="str">
        <f>IF(E6698="","",VLOOKUP(E6698,[1]PROJECTES!$C$14:$G$5000,2,FALSE))</f>
        <v/>
      </c>
      <c r="C6698" s="80"/>
      <c r="D6698" s="283" t="str">
        <f>IF(E6698="","",VLOOKUP(E6698,[1]PROJECTES!$C$14:$G$5000,5,FALSE))</f>
        <v/>
      </c>
      <c r="E6698" s="79"/>
      <c r="F6698" s="110" t="str">
        <f>IF(I6698="","",VLOOKUP(I6698,[1]PROJECTES!$C$14:$G$5000,2,FALSE))</f>
        <v/>
      </c>
      <c r="G6698" s="112" t="str">
        <f>IF(E6698="","",VLOOKUP(E6698,[1]PROJECTES!$C$14:$G$5000,4,FALSE))</f>
        <v/>
      </c>
      <c r="H6698" s="95"/>
      <c r="I6698" s="113" t="str">
        <f>IF(H6698="","",VLOOKUP(H6698,BD!B$2:C$16,2,FALSE))</f>
        <v/>
      </c>
      <c r="J6698" s="114"/>
      <c r="K6698" s="115" t="str">
        <f t="shared" si="359"/>
        <v/>
      </c>
      <c r="L6698" s="116" t="str">
        <f t="shared" ca="1" si="360"/>
        <v>-</v>
      </c>
      <c r="M6698" s="111" t="str">
        <f>IF(E6698="","",VLOOKUP(E6698,[1]PROJECTES!$C$14:$Z$5000,21,FALSE))</f>
        <v/>
      </c>
      <c r="N6698" s="117"/>
      <c r="O6698" s="118" t="s">
        <v>222</v>
      </c>
      <c r="P6698" s="119"/>
      <c r="Q6698" s="84"/>
      <c r="R6698" s="125"/>
      <c r="S6698" s="165"/>
      <c r="T6698" s="167"/>
    </row>
    <row r="6699" spans="1:20" s="121" customFormat="1" ht="20.100000000000001" customHeight="1" x14ac:dyDescent="0.3">
      <c r="A6699" s="80"/>
      <c r="B6699" s="110" t="str">
        <f>IF(E6699="","",VLOOKUP(E6699,[1]PROJECTES!$C$14:$G$5000,2,FALSE))</f>
        <v/>
      </c>
      <c r="C6699" s="80"/>
      <c r="D6699" s="283" t="str">
        <f>IF(E6699="","",VLOOKUP(E6699,[1]PROJECTES!$C$14:$G$5000,5,FALSE))</f>
        <v/>
      </c>
      <c r="E6699" s="79"/>
      <c r="F6699" s="110" t="str">
        <f>IF(I6699="","",VLOOKUP(I6699,[1]PROJECTES!$C$14:$G$5000,2,FALSE))</f>
        <v/>
      </c>
      <c r="G6699" s="112" t="str">
        <f>IF(E6699="","",VLOOKUP(E6699,[1]PROJECTES!$C$14:$G$5000,4,FALSE))</f>
        <v/>
      </c>
      <c r="H6699" s="95"/>
      <c r="I6699" s="113" t="str">
        <f>IF(H6699="","",VLOOKUP(H6699,BD!B$2:C$16,2,FALSE))</f>
        <v/>
      </c>
      <c r="J6699" s="114"/>
      <c r="K6699" s="115" t="str">
        <f t="shared" si="359"/>
        <v/>
      </c>
      <c r="L6699" s="116" t="str">
        <f t="shared" ca="1" si="360"/>
        <v>-</v>
      </c>
      <c r="M6699" s="111" t="str">
        <f>IF(E6699="","",VLOOKUP(E6699,[1]PROJECTES!$C$14:$Z$5000,21,FALSE))</f>
        <v/>
      </c>
      <c r="N6699" s="117"/>
      <c r="O6699" s="118" t="s">
        <v>222</v>
      </c>
      <c r="P6699" s="119"/>
      <c r="Q6699" s="84"/>
      <c r="R6699" s="125"/>
      <c r="S6699" s="165"/>
      <c r="T6699" s="167"/>
    </row>
    <row r="6700" spans="1:20" s="121" customFormat="1" ht="20.100000000000001" customHeight="1" x14ac:dyDescent="0.3">
      <c r="A6700" s="80"/>
      <c r="B6700" s="110" t="str">
        <f>IF(E6700="","",VLOOKUP(E6700,[1]PROJECTES!$C$14:$G$5000,2,FALSE))</f>
        <v/>
      </c>
      <c r="C6700" s="80"/>
      <c r="D6700" s="283" t="str">
        <f>IF(E6700="","",VLOOKUP(E6700,[1]PROJECTES!$C$14:$G$5000,5,FALSE))</f>
        <v/>
      </c>
      <c r="E6700" s="79"/>
      <c r="F6700" s="110" t="str">
        <f>IF(I6700="","",VLOOKUP(I6700,[1]PROJECTES!$C$14:$G$5000,2,FALSE))</f>
        <v/>
      </c>
      <c r="G6700" s="112" t="str">
        <f>IF(E6700="","",VLOOKUP(E6700,[1]PROJECTES!$C$14:$G$5000,4,FALSE))</f>
        <v/>
      </c>
      <c r="H6700" s="95"/>
      <c r="I6700" s="113" t="str">
        <f>IF(H6700="","",VLOOKUP(H6700,BD!B$2:C$16,2,FALSE))</f>
        <v/>
      </c>
      <c r="J6700" s="114"/>
      <c r="K6700" s="115" t="str">
        <f t="shared" si="359"/>
        <v/>
      </c>
      <c r="L6700" s="116" t="str">
        <f t="shared" ca="1" si="360"/>
        <v>-</v>
      </c>
      <c r="M6700" s="111" t="str">
        <f>IF(E6700="","",VLOOKUP(E6700,[1]PROJECTES!$C$14:$Z$5000,21,FALSE))</f>
        <v/>
      </c>
      <c r="N6700" s="117"/>
      <c r="O6700" s="118" t="s">
        <v>222</v>
      </c>
      <c r="P6700" s="119"/>
      <c r="Q6700" s="84"/>
      <c r="R6700" s="125"/>
      <c r="S6700" s="165"/>
      <c r="T6700" s="167"/>
    </row>
    <row r="6701" spans="1:20" s="121" customFormat="1" ht="20.100000000000001" customHeight="1" x14ac:dyDescent="0.3">
      <c r="A6701" s="80"/>
      <c r="B6701" s="110" t="str">
        <f>IF(E6701="","",VLOOKUP(E6701,[1]PROJECTES!$C$14:$G$5000,2,FALSE))</f>
        <v/>
      </c>
      <c r="C6701" s="80"/>
      <c r="D6701" s="283" t="str">
        <f>IF(E6701="","",VLOOKUP(E6701,[1]PROJECTES!$C$14:$G$5000,5,FALSE))</f>
        <v/>
      </c>
      <c r="E6701" s="79"/>
      <c r="F6701" s="110" t="str">
        <f>IF(I6701="","",VLOOKUP(I6701,[1]PROJECTES!$C$14:$G$5000,2,FALSE))</f>
        <v/>
      </c>
      <c r="G6701" s="112" t="str">
        <f>IF(E6701="","",VLOOKUP(E6701,[1]PROJECTES!$C$14:$G$5000,4,FALSE))</f>
        <v/>
      </c>
      <c r="H6701" s="95"/>
      <c r="I6701" s="113" t="str">
        <f>IF(H6701="","",VLOOKUP(H6701,BD!B$2:C$16,2,FALSE))</f>
        <v/>
      </c>
      <c r="J6701" s="114"/>
      <c r="K6701" s="115" t="str">
        <f t="shared" si="359"/>
        <v/>
      </c>
      <c r="L6701" s="116" t="str">
        <f t="shared" ca="1" si="360"/>
        <v>-</v>
      </c>
      <c r="M6701" s="111" t="str">
        <f>IF(E6701="","",VLOOKUP(E6701,[1]PROJECTES!$C$14:$Z$5000,21,FALSE))</f>
        <v/>
      </c>
      <c r="N6701" s="117"/>
      <c r="O6701" s="118" t="s">
        <v>222</v>
      </c>
      <c r="P6701" s="119"/>
      <c r="Q6701" s="84"/>
      <c r="R6701" s="125"/>
      <c r="S6701" s="165"/>
      <c r="T6701" s="167"/>
    </row>
    <row r="6702" spans="1:20" s="121" customFormat="1" ht="20.100000000000001" customHeight="1" x14ac:dyDescent="0.3">
      <c r="A6702" s="80"/>
      <c r="B6702" s="110" t="str">
        <f>IF(E6702="","",VLOOKUP(E6702,[1]PROJECTES!$C$14:$G$5000,2,FALSE))</f>
        <v/>
      </c>
      <c r="C6702" s="80"/>
      <c r="D6702" s="283" t="str">
        <f>IF(E6702="","",VLOOKUP(E6702,[1]PROJECTES!$C$14:$G$5000,5,FALSE))</f>
        <v/>
      </c>
      <c r="E6702" s="79"/>
      <c r="F6702" s="110" t="str">
        <f>IF(I6702="","",VLOOKUP(I6702,[1]PROJECTES!$C$14:$G$5000,2,FALSE))</f>
        <v/>
      </c>
      <c r="G6702" s="112" t="str">
        <f>IF(E6702="","",VLOOKUP(E6702,[1]PROJECTES!$C$14:$G$5000,4,FALSE))</f>
        <v/>
      </c>
      <c r="H6702" s="95"/>
      <c r="I6702" s="113" t="str">
        <f>IF(H6702="","",VLOOKUP(H6702,BD!B$2:C$16,2,FALSE))</f>
        <v/>
      </c>
      <c r="J6702" s="114"/>
      <c r="K6702" s="115" t="str">
        <f t="shared" si="359"/>
        <v/>
      </c>
      <c r="L6702" s="116" t="str">
        <f t="shared" ca="1" si="360"/>
        <v>-</v>
      </c>
      <c r="M6702" s="111" t="str">
        <f>IF(E6702="","",VLOOKUP(E6702,[1]PROJECTES!$C$14:$Z$5000,21,FALSE))</f>
        <v/>
      </c>
      <c r="N6702" s="117"/>
      <c r="O6702" s="118" t="s">
        <v>222</v>
      </c>
      <c r="P6702" s="119"/>
      <c r="Q6702" s="84"/>
      <c r="R6702" s="125"/>
      <c r="S6702" s="165"/>
      <c r="T6702" s="167"/>
    </row>
    <row r="6703" spans="1:20" s="121" customFormat="1" ht="20.100000000000001" customHeight="1" x14ac:dyDescent="0.3">
      <c r="A6703" s="80"/>
      <c r="B6703" s="110" t="str">
        <f>IF(E6703="","",VLOOKUP(E6703,[1]PROJECTES!$C$14:$G$5000,2,FALSE))</f>
        <v/>
      </c>
      <c r="C6703" s="80"/>
      <c r="D6703" s="283" t="str">
        <f>IF(E6703="","",VLOOKUP(E6703,[1]PROJECTES!$C$14:$G$5000,5,FALSE))</f>
        <v/>
      </c>
      <c r="E6703" s="79"/>
      <c r="F6703" s="110" t="str">
        <f>IF(I6703="","",VLOOKUP(I6703,[1]PROJECTES!$C$14:$G$5000,2,FALSE))</f>
        <v/>
      </c>
      <c r="G6703" s="112" t="str">
        <f>IF(E6703="","",VLOOKUP(E6703,[1]PROJECTES!$C$14:$G$5000,4,FALSE))</f>
        <v/>
      </c>
      <c r="H6703" s="95"/>
      <c r="I6703" s="113" t="str">
        <f>IF(H6703="","",VLOOKUP(H6703,BD!B$2:C$16,2,FALSE))</f>
        <v/>
      </c>
      <c r="J6703" s="114"/>
      <c r="K6703" s="115" t="str">
        <f t="shared" si="359"/>
        <v/>
      </c>
      <c r="L6703" s="116" t="str">
        <f t="shared" ca="1" si="360"/>
        <v>-</v>
      </c>
      <c r="M6703" s="111" t="str">
        <f>IF(E6703="","",VLOOKUP(E6703,[1]PROJECTES!$C$14:$Z$5000,21,FALSE))</f>
        <v/>
      </c>
      <c r="N6703" s="117"/>
      <c r="O6703" s="118" t="s">
        <v>222</v>
      </c>
      <c r="P6703" s="119"/>
      <c r="Q6703" s="84"/>
      <c r="R6703" s="125"/>
      <c r="S6703" s="165"/>
      <c r="T6703" s="167"/>
    </row>
    <row r="6704" spans="1:20" s="121" customFormat="1" ht="20.100000000000001" customHeight="1" x14ac:dyDescent="0.3">
      <c r="A6704" s="80"/>
      <c r="B6704" s="110" t="str">
        <f>IF(E6704="","",VLOOKUP(E6704,[1]PROJECTES!$C$14:$G$5000,2,FALSE))</f>
        <v/>
      </c>
      <c r="C6704" s="80"/>
      <c r="D6704" s="283" t="str">
        <f>IF(E6704="","",VLOOKUP(E6704,[1]PROJECTES!$C$14:$G$5000,5,FALSE))</f>
        <v/>
      </c>
      <c r="E6704" s="79"/>
      <c r="F6704" s="110" t="str">
        <f>IF(I6704="","",VLOOKUP(I6704,[1]PROJECTES!$C$14:$G$5000,2,FALSE))</f>
        <v/>
      </c>
      <c r="G6704" s="112" t="str">
        <f>IF(E6704="","",VLOOKUP(E6704,[1]PROJECTES!$C$14:$G$5000,4,FALSE))</f>
        <v/>
      </c>
      <c r="H6704" s="95"/>
      <c r="I6704" s="113" t="str">
        <f>IF(H6704="","",VLOOKUP(H6704,BD!B$2:C$16,2,FALSE))</f>
        <v/>
      </c>
      <c r="J6704" s="114"/>
      <c r="K6704" s="115" t="str">
        <f t="shared" si="359"/>
        <v/>
      </c>
      <c r="L6704" s="116" t="str">
        <f t="shared" ca="1" si="360"/>
        <v>-</v>
      </c>
      <c r="M6704" s="111" t="str">
        <f>IF(E6704="","",VLOOKUP(E6704,[1]PROJECTES!$C$14:$Z$5000,21,FALSE))</f>
        <v/>
      </c>
      <c r="N6704" s="117"/>
      <c r="O6704" s="118" t="s">
        <v>222</v>
      </c>
      <c r="P6704" s="119"/>
      <c r="Q6704" s="84"/>
      <c r="R6704" s="125"/>
      <c r="S6704" s="165"/>
      <c r="T6704" s="167"/>
    </row>
    <row r="6705" spans="1:20" s="121" customFormat="1" ht="20.100000000000001" customHeight="1" x14ac:dyDescent="0.3">
      <c r="A6705" s="80"/>
      <c r="B6705" s="110" t="str">
        <f>IF(E6705="","",VLOOKUP(E6705,[1]PROJECTES!$C$14:$G$5000,2,FALSE))</f>
        <v/>
      </c>
      <c r="C6705" s="80"/>
      <c r="D6705" s="283" t="str">
        <f>IF(E6705="","",VLOOKUP(E6705,[1]PROJECTES!$C$14:$G$5000,5,FALSE))</f>
        <v/>
      </c>
      <c r="E6705" s="79"/>
      <c r="F6705" s="110" t="str">
        <f>IF(I6705="","",VLOOKUP(I6705,[1]PROJECTES!$C$14:$G$5000,2,FALSE))</f>
        <v/>
      </c>
      <c r="G6705" s="112" t="str">
        <f>IF(E6705="","",VLOOKUP(E6705,[1]PROJECTES!$C$14:$G$5000,4,FALSE))</f>
        <v/>
      </c>
      <c r="H6705" s="95"/>
      <c r="I6705" s="113" t="str">
        <f>IF(H6705="","",VLOOKUP(H6705,BD!B$2:C$16,2,FALSE))</f>
        <v/>
      </c>
      <c r="J6705" s="114"/>
      <c r="K6705" s="115" t="str">
        <f t="shared" si="359"/>
        <v/>
      </c>
      <c r="L6705" s="116" t="str">
        <f t="shared" ca="1" si="360"/>
        <v>-</v>
      </c>
      <c r="M6705" s="111" t="str">
        <f>IF(E6705="","",VLOOKUP(E6705,[1]PROJECTES!$C$14:$Z$5000,21,FALSE))</f>
        <v/>
      </c>
      <c r="N6705" s="117"/>
      <c r="O6705" s="118" t="s">
        <v>222</v>
      </c>
      <c r="P6705" s="119"/>
      <c r="Q6705" s="84"/>
      <c r="R6705" s="125"/>
      <c r="S6705" s="165"/>
      <c r="T6705" s="167"/>
    </row>
    <row r="6706" spans="1:20" s="121" customFormat="1" ht="20.100000000000001" customHeight="1" x14ac:dyDescent="0.3">
      <c r="A6706" s="80"/>
      <c r="B6706" s="110" t="str">
        <f>IF(E6706="","",VLOOKUP(E6706,[1]PROJECTES!$C$14:$G$5000,2,FALSE))</f>
        <v/>
      </c>
      <c r="C6706" s="80"/>
      <c r="D6706" s="283" t="str">
        <f>IF(E6706="","",VLOOKUP(E6706,[1]PROJECTES!$C$14:$G$5000,5,FALSE))</f>
        <v/>
      </c>
      <c r="E6706" s="79"/>
      <c r="F6706" s="110" t="str">
        <f>IF(I6706="","",VLOOKUP(I6706,[1]PROJECTES!$C$14:$G$5000,2,FALSE))</f>
        <v/>
      </c>
      <c r="G6706" s="112" t="str">
        <f>IF(E6706="","",VLOOKUP(E6706,[1]PROJECTES!$C$14:$G$5000,4,FALSE))</f>
        <v/>
      </c>
      <c r="H6706" s="95"/>
      <c r="I6706" s="113" t="str">
        <f>IF(H6706="","",VLOOKUP(H6706,BD!B$2:C$16,2,FALSE))</f>
        <v/>
      </c>
      <c r="J6706" s="114"/>
      <c r="K6706" s="115" t="str">
        <f t="shared" si="359"/>
        <v/>
      </c>
      <c r="L6706" s="116" t="str">
        <f t="shared" ca="1" si="360"/>
        <v>-</v>
      </c>
      <c r="M6706" s="111" t="str">
        <f>IF(E6706="","",VLOOKUP(E6706,[1]PROJECTES!$C$14:$Z$5000,21,FALSE))</f>
        <v/>
      </c>
      <c r="N6706" s="117"/>
      <c r="O6706" s="118" t="s">
        <v>222</v>
      </c>
      <c r="P6706" s="119"/>
      <c r="Q6706" s="84"/>
      <c r="R6706" s="125"/>
      <c r="S6706" s="165"/>
      <c r="T6706" s="167"/>
    </row>
    <row r="6707" spans="1:20" s="121" customFormat="1" ht="20.100000000000001" customHeight="1" x14ac:dyDescent="0.3">
      <c r="A6707" s="80"/>
      <c r="B6707" s="110" t="str">
        <f>IF(E6707="","",VLOOKUP(E6707,[1]PROJECTES!$C$14:$G$5000,2,FALSE))</f>
        <v/>
      </c>
      <c r="C6707" s="80"/>
      <c r="D6707" s="283" t="str">
        <f>IF(E6707="","",VLOOKUP(E6707,[1]PROJECTES!$C$14:$G$5000,5,FALSE))</f>
        <v/>
      </c>
      <c r="E6707" s="79"/>
      <c r="F6707" s="110" t="str">
        <f>IF(I6707="","",VLOOKUP(I6707,[1]PROJECTES!$C$14:$G$5000,2,FALSE))</f>
        <v/>
      </c>
      <c r="G6707" s="112" t="str">
        <f>IF(E6707="","",VLOOKUP(E6707,[1]PROJECTES!$C$14:$G$5000,4,FALSE))</f>
        <v/>
      </c>
      <c r="H6707" s="95"/>
      <c r="I6707" s="113" t="str">
        <f>IF(H6707="","",VLOOKUP(H6707,BD!B$2:C$16,2,FALSE))</f>
        <v/>
      </c>
      <c r="J6707" s="114"/>
      <c r="K6707" s="115" t="str">
        <f t="shared" ref="K6707:K6770" si="367">IF(J6707="","",WEEKNUM(J6707,2)-0)</f>
        <v/>
      </c>
      <c r="L6707" s="116" t="str">
        <f t="shared" ca="1" si="360"/>
        <v>-</v>
      </c>
      <c r="M6707" s="111" t="str">
        <f>IF(E6707="","",VLOOKUP(E6707,[1]PROJECTES!$C$14:$Z$5000,21,FALSE))</f>
        <v/>
      </c>
      <c r="N6707" s="117"/>
      <c r="O6707" s="118" t="s">
        <v>222</v>
      </c>
      <c r="P6707" s="119"/>
      <c r="Q6707" s="84"/>
      <c r="R6707" s="125"/>
      <c r="S6707" s="165"/>
      <c r="T6707" s="167"/>
    </row>
    <row r="6708" spans="1:20" s="121" customFormat="1" ht="20.100000000000001" customHeight="1" x14ac:dyDescent="0.3">
      <c r="A6708" s="80"/>
      <c r="B6708" s="110" t="str">
        <f>IF(E6708="","",VLOOKUP(E6708,[1]PROJECTES!$C$14:$G$5000,2,FALSE))</f>
        <v/>
      </c>
      <c r="C6708" s="80"/>
      <c r="D6708" s="283" t="str">
        <f>IF(E6708="","",VLOOKUP(E6708,[1]PROJECTES!$C$14:$G$5000,5,FALSE))</f>
        <v/>
      </c>
      <c r="E6708" s="79"/>
      <c r="F6708" s="110" t="str">
        <f>IF(I6708="","",VLOOKUP(I6708,[1]PROJECTES!$C$14:$G$5000,2,FALSE))</f>
        <v/>
      </c>
      <c r="G6708" s="112" t="str">
        <f>IF(E6708="","",VLOOKUP(E6708,[1]PROJECTES!$C$14:$G$5000,4,FALSE))</f>
        <v/>
      </c>
      <c r="H6708" s="95"/>
      <c r="I6708" s="113" t="str">
        <f>IF(H6708="","",VLOOKUP(H6708,BD!B$2:C$16,2,FALSE))</f>
        <v/>
      </c>
      <c r="J6708" s="114"/>
      <c r="K6708" s="115" t="str">
        <f t="shared" si="367"/>
        <v/>
      </c>
      <c r="L6708" s="116" t="str">
        <f t="shared" ref="L6708:L6771" ca="1" si="368">IF(M6708="","-",IF(G6708="TA","-",+M6708-TODAY()))</f>
        <v>-</v>
      </c>
      <c r="M6708" s="111" t="str">
        <f>IF(E6708="","",VLOOKUP(E6708,[1]PROJECTES!$C$14:$Z$5000,21,FALSE))</f>
        <v/>
      </c>
      <c r="N6708" s="117"/>
      <c r="O6708" s="118" t="s">
        <v>222</v>
      </c>
      <c r="P6708" s="119"/>
      <c r="Q6708" s="84"/>
      <c r="R6708" s="125"/>
      <c r="S6708" s="165"/>
      <c r="T6708" s="167"/>
    </row>
    <row r="6709" spans="1:20" s="121" customFormat="1" ht="20.100000000000001" customHeight="1" x14ac:dyDescent="0.3">
      <c r="A6709" s="80"/>
      <c r="B6709" s="110" t="str">
        <f>IF(E6709="","",VLOOKUP(E6709,[1]PROJECTES!$C$14:$G$5000,2,FALSE))</f>
        <v/>
      </c>
      <c r="C6709" s="80"/>
      <c r="D6709" s="283" t="str">
        <f>IF(E6709="","",VLOOKUP(E6709,[1]PROJECTES!$C$14:$G$5000,5,FALSE))</f>
        <v/>
      </c>
      <c r="E6709" s="79"/>
      <c r="F6709" s="110" t="str">
        <f>IF(I6709="","",VLOOKUP(I6709,[1]PROJECTES!$C$14:$G$5000,2,FALSE))</f>
        <v/>
      </c>
      <c r="G6709" s="112" t="str">
        <f>IF(E6709="","",VLOOKUP(E6709,[1]PROJECTES!$C$14:$G$5000,4,FALSE))</f>
        <v/>
      </c>
      <c r="H6709" s="95"/>
      <c r="I6709" s="113" t="str">
        <f>IF(H6709="","",VLOOKUP(H6709,BD!B$2:C$16,2,FALSE))</f>
        <v/>
      </c>
      <c r="J6709" s="114"/>
      <c r="K6709" s="115" t="str">
        <f t="shared" si="367"/>
        <v/>
      </c>
      <c r="L6709" s="116" t="str">
        <f t="shared" ca="1" si="368"/>
        <v>-</v>
      </c>
      <c r="M6709" s="111" t="str">
        <f>IF(E6709="","",VLOOKUP(E6709,[1]PROJECTES!$C$14:$Z$5000,21,FALSE))</f>
        <v/>
      </c>
      <c r="N6709" s="117"/>
      <c r="O6709" s="118" t="s">
        <v>222</v>
      </c>
      <c r="P6709" s="119"/>
      <c r="Q6709" s="84"/>
      <c r="R6709" s="123"/>
      <c r="S6709" s="165"/>
      <c r="T6709" s="167"/>
    </row>
    <row r="6710" spans="1:20" s="121" customFormat="1" ht="20.100000000000001" customHeight="1" x14ac:dyDescent="0.3">
      <c r="A6710" s="80"/>
      <c r="B6710" s="110" t="str">
        <f>IF(E6710="","",VLOOKUP(E6710,[1]PROJECTES!$C$14:$G$5000,2,FALSE))</f>
        <v/>
      </c>
      <c r="C6710" s="80"/>
      <c r="D6710" s="283" t="str">
        <f>IF(E6710="","",VLOOKUP(E6710,[1]PROJECTES!$C$14:$G$5000,5,FALSE))</f>
        <v/>
      </c>
      <c r="E6710" s="79"/>
      <c r="F6710" s="110" t="str">
        <f>IF(I6710="","",VLOOKUP(I6710,[1]PROJECTES!$C$14:$G$5000,2,FALSE))</f>
        <v/>
      </c>
      <c r="G6710" s="112" t="str">
        <f>IF(E6710="","",VLOOKUP(E6710,[1]PROJECTES!$C$14:$G$5000,4,FALSE))</f>
        <v/>
      </c>
      <c r="H6710" s="95"/>
      <c r="I6710" s="113" t="str">
        <f>IF(H6710="","",VLOOKUP(H6710,BD!B$2:C$16,2,FALSE))</f>
        <v/>
      </c>
      <c r="J6710" s="114"/>
      <c r="K6710" s="115" t="str">
        <f t="shared" si="367"/>
        <v/>
      </c>
      <c r="L6710" s="116" t="str">
        <f t="shared" ca="1" si="368"/>
        <v>-</v>
      </c>
      <c r="M6710" s="111" t="str">
        <f>IF(E6710="","",VLOOKUP(E6710,[1]PROJECTES!$C$14:$Z$5000,21,FALSE))</f>
        <v/>
      </c>
      <c r="N6710" s="117"/>
      <c r="O6710" s="118" t="s">
        <v>222</v>
      </c>
      <c r="P6710" s="119"/>
      <c r="Q6710" s="84"/>
      <c r="R6710" s="125"/>
      <c r="S6710" s="165"/>
      <c r="T6710" s="167"/>
    </row>
    <row r="6711" spans="1:20" s="121" customFormat="1" ht="20.100000000000001" customHeight="1" x14ac:dyDescent="0.3">
      <c r="A6711" s="80"/>
      <c r="B6711" s="110" t="str">
        <f>IF(E6711="","",VLOOKUP(E6711,[1]PROJECTES!$C$14:$G$5000,2,FALSE))</f>
        <v/>
      </c>
      <c r="C6711" s="80"/>
      <c r="D6711" s="283" t="str">
        <f>IF(E6711="","",VLOOKUP(E6711,[1]PROJECTES!$C$14:$G$5000,5,FALSE))</f>
        <v/>
      </c>
      <c r="E6711" s="79"/>
      <c r="F6711" s="110" t="str">
        <f>IF(I6711="","",VLOOKUP(I6711,[1]PROJECTES!$C$14:$G$5000,2,FALSE))</f>
        <v/>
      </c>
      <c r="G6711" s="112" t="str">
        <f>IF(E6711="","",VLOOKUP(E6711,[1]PROJECTES!$C$14:$G$5000,4,FALSE))</f>
        <v/>
      </c>
      <c r="H6711" s="95"/>
      <c r="I6711" s="113" t="str">
        <f>IF(H6711="","",VLOOKUP(H6711,BD!B$2:C$16,2,FALSE))</f>
        <v/>
      </c>
      <c r="J6711" s="114"/>
      <c r="K6711" s="115" t="str">
        <f t="shared" si="367"/>
        <v/>
      </c>
      <c r="L6711" s="116" t="str">
        <f t="shared" ca="1" si="368"/>
        <v>-</v>
      </c>
      <c r="M6711" s="111" t="str">
        <f>IF(E6711="","",VLOOKUP(E6711,[1]PROJECTES!$C$14:$Z$5000,21,FALSE))</f>
        <v/>
      </c>
      <c r="N6711" s="117"/>
      <c r="O6711" s="118" t="s">
        <v>222</v>
      </c>
      <c r="P6711" s="119"/>
      <c r="Q6711" s="84"/>
      <c r="R6711" s="125"/>
      <c r="S6711" s="165"/>
      <c r="T6711" s="167"/>
    </row>
    <row r="6712" spans="1:20" s="121" customFormat="1" ht="20.100000000000001" customHeight="1" x14ac:dyDescent="0.3">
      <c r="A6712" s="80"/>
      <c r="B6712" s="110" t="str">
        <f>IF(E6712="","",VLOOKUP(E6712,[1]PROJECTES!$C$14:$G$5000,2,FALSE))</f>
        <v/>
      </c>
      <c r="C6712" s="80"/>
      <c r="D6712" s="283" t="str">
        <f>IF(E6712="","",VLOOKUP(E6712,[1]PROJECTES!$C$14:$G$5000,5,FALSE))</f>
        <v/>
      </c>
      <c r="E6712" s="79"/>
      <c r="F6712" s="110" t="str">
        <f>IF(I6712="","",VLOOKUP(I6712,[1]PROJECTES!$C$14:$G$5000,2,FALSE))</f>
        <v/>
      </c>
      <c r="G6712" s="112" t="str">
        <f>IF(E6712="","",VLOOKUP(E6712,[1]PROJECTES!$C$14:$G$5000,4,FALSE))</f>
        <v/>
      </c>
      <c r="H6712" s="95"/>
      <c r="I6712" s="113" t="str">
        <f>IF(H6712="","",VLOOKUP(H6712,BD!B$2:C$16,2,FALSE))</f>
        <v/>
      </c>
      <c r="J6712" s="114"/>
      <c r="K6712" s="115" t="str">
        <f t="shared" si="367"/>
        <v/>
      </c>
      <c r="L6712" s="116" t="str">
        <f t="shared" ca="1" si="368"/>
        <v>-</v>
      </c>
      <c r="M6712" s="111" t="str">
        <f>IF(E6712="","",VLOOKUP(E6712,[1]PROJECTES!$C$14:$Z$5000,21,FALSE))</f>
        <v/>
      </c>
      <c r="N6712" s="117"/>
      <c r="O6712" s="118" t="s">
        <v>222</v>
      </c>
      <c r="P6712" s="119"/>
      <c r="Q6712" s="84"/>
      <c r="R6712" s="125"/>
      <c r="S6712" s="165"/>
      <c r="T6712" s="167"/>
    </row>
    <row r="6713" spans="1:20" s="121" customFormat="1" ht="20.100000000000001" customHeight="1" x14ac:dyDescent="0.3">
      <c r="A6713" s="80"/>
      <c r="B6713" s="110" t="str">
        <f>IF(E6713="","",VLOOKUP(E6713,[1]PROJECTES!$C$14:$G$5000,2,FALSE))</f>
        <v/>
      </c>
      <c r="C6713" s="80"/>
      <c r="D6713" s="283" t="str">
        <f>IF(E6713="","",VLOOKUP(E6713,[1]PROJECTES!$C$14:$G$5000,5,FALSE))</f>
        <v/>
      </c>
      <c r="E6713" s="79"/>
      <c r="F6713" s="110" t="str">
        <f>IF(I6713="","",VLOOKUP(I6713,[1]PROJECTES!$C$14:$G$5000,2,FALSE))</f>
        <v/>
      </c>
      <c r="G6713" s="112" t="str">
        <f>IF(E6713="","",VLOOKUP(E6713,[1]PROJECTES!$C$14:$G$5000,4,FALSE))</f>
        <v/>
      </c>
      <c r="H6713" s="95"/>
      <c r="I6713" s="113" t="str">
        <f>IF(H6713="","",VLOOKUP(H6713,BD!B$2:C$16,2,FALSE))</f>
        <v/>
      </c>
      <c r="J6713" s="114"/>
      <c r="K6713" s="115" t="str">
        <f t="shared" si="367"/>
        <v/>
      </c>
      <c r="L6713" s="116" t="str">
        <f t="shared" ca="1" si="368"/>
        <v>-</v>
      </c>
      <c r="M6713" s="111" t="str">
        <f>IF(E6713="","",VLOOKUP(E6713,[1]PROJECTES!$C$14:$Z$5000,21,FALSE))</f>
        <v/>
      </c>
      <c r="N6713" s="117"/>
      <c r="O6713" s="118" t="s">
        <v>222</v>
      </c>
      <c r="P6713" s="119"/>
      <c r="Q6713" s="84"/>
      <c r="R6713" s="125"/>
      <c r="S6713" s="165"/>
      <c r="T6713" s="167"/>
    </row>
    <row r="6714" spans="1:20" s="121" customFormat="1" ht="20.100000000000001" customHeight="1" x14ac:dyDescent="0.3">
      <c r="A6714" s="80"/>
      <c r="B6714" s="110" t="str">
        <f>IF(E6714="","",VLOOKUP(E6714,[1]PROJECTES!$C$14:$G$5000,2,FALSE))</f>
        <v/>
      </c>
      <c r="C6714" s="80"/>
      <c r="D6714" s="283" t="str">
        <f>IF(E6714="","",VLOOKUP(E6714,[1]PROJECTES!$C$14:$G$5000,5,FALSE))</f>
        <v/>
      </c>
      <c r="E6714" s="79"/>
      <c r="F6714" s="110" t="str">
        <f>IF(I6714="","",VLOOKUP(I6714,[1]PROJECTES!$C$14:$G$5000,2,FALSE))</f>
        <v/>
      </c>
      <c r="G6714" s="112" t="str">
        <f>IF(E6714="","",VLOOKUP(E6714,[1]PROJECTES!$C$14:$G$5000,4,FALSE))</f>
        <v/>
      </c>
      <c r="H6714" s="95"/>
      <c r="I6714" s="113" t="str">
        <f>IF(H6714="","",VLOOKUP(H6714,BD!B$2:C$16,2,FALSE))</f>
        <v/>
      </c>
      <c r="J6714" s="114"/>
      <c r="K6714" s="115" t="str">
        <f t="shared" si="367"/>
        <v/>
      </c>
      <c r="L6714" s="116" t="str">
        <f t="shared" ca="1" si="368"/>
        <v>-</v>
      </c>
      <c r="M6714" s="111" t="str">
        <f>IF(E6714="","",VLOOKUP(E6714,[1]PROJECTES!$C$14:$Z$5000,21,FALSE))</f>
        <v/>
      </c>
      <c r="N6714" s="117"/>
      <c r="O6714" s="118" t="s">
        <v>222</v>
      </c>
      <c r="P6714" s="119"/>
      <c r="Q6714" s="84"/>
      <c r="R6714" s="125"/>
      <c r="S6714" s="165"/>
      <c r="T6714" s="167"/>
    </row>
    <row r="6715" spans="1:20" s="121" customFormat="1" ht="20.100000000000001" customHeight="1" x14ac:dyDescent="0.3">
      <c r="A6715" s="80"/>
      <c r="B6715" s="110" t="str">
        <f>IF(E6715="","",VLOOKUP(E6715,[1]PROJECTES!$C$14:$G$5000,2,FALSE))</f>
        <v/>
      </c>
      <c r="C6715" s="80"/>
      <c r="D6715" s="283" t="str">
        <f>IF(E6715="","",VLOOKUP(E6715,[1]PROJECTES!$C$14:$G$5000,5,FALSE))</f>
        <v/>
      </c>
      <c r="E6715" s="79"/>
      <c r="F6715" s="110" t="str">
        <f>IF(I6715="","",VLOOKUP(I6715,[1]PROJECTES!$C$14:$G$5000,2,FALSE))</f>
        <v/>
      </c>
      <c r="G6715" s="112" t="str">
        <f>IF(E6715="","",VLOOKUP(E6715,[1]PROJECTES!$C$14:$G$5000,4,FALSE))</f>
        <v/>
      </c>
      <c r="H6715" s="95"/>
      <c r="I6715" s="113" t="str">
        <f>IF(H6715="","",VLOOKUP(H6715,BD!B$2:C$16,2,FALSE))</f>
        <v/>
      </c>
      <c r="J6715" s="114"/>
      <c r="K6715" s="115" t="str">
        <f t="shared" si="367"/>
        <v/>
      </c>
      <c r="L6715" s="116" t="str">
        <f t="shared" ca="1" si="368"/>
        <v>-</v>
      </c>
      <c r="M6715" s="111" t="str">
        <f>IF(E6715="","",VLOOKUP(E6715,[1]PROJECTES!$C$14:$Z$5000,21,FALSE))</f>
        <v/>
      </c>
      <c r="N6715" s="117"/>
      <c r="O6715" s="118" t="s">
        <v>222</v>
      </c>
      <c r="P6715" s="119"/>
      <c r="Q6715" s="84"/>
      <c r="R6715" s="125"/>
      <c r="S6715" s="165"/>
      <c r="T6715" s="167"/>
    </row>
    <row r="6716" spans="1:20" s="121" customFormat="1" ht="20.100000000000001" customHeight="1" x14ac:dyDescent="0.3">
      <c r="A6716" s="80"/>
      <c r="B6716" s="110" t="str">
        <f>IF(E6716="","",VLOOKUP(E6716,[1]PROJECTES!$C$14:$G$5000,2,FALSE))</f>
        <v/>
      </c>
      <c r="C6716" s="80"/>
      <c r="D6716" s="283" t="str">
        <f>IF(E6716="","",VLOOKUP(E6716,[1]PROJECTES!$C$14:$G$5000,5,FALSE))</f>
        <v/>
      </c>
      <c r="E6716" s="79"/>
      <c r="F6716" s="110" t="str">
        <f>IF(I6716="","",VLOOKUP(I6716,[1]PROJECTES!$C$14:$G$5000,2,FALSE))</f>
        <v/>
      </c>
      <c r="G6716" s="112" t="str">
        <f>IF(E6716="","",VLOOKUP(E6716,[1]PROJECTES!$C$14:$G$5000,4,FALSE))</f>
        <v/>
      </c>
      <c r="H6716" s="95"/>
      <c r="I6716" s="113" t="str">
        <f>IF(H6716="","",VLOOKUP(H6716,BD!B$2:C$16,2,FALSE))</f>
        <v/>
      </c>
      <c r="J6716" s="114"/>
      <c r="K6716" s="115" t="str">
        <f t="shared" si="367"/>
        <v/>
      </c>
      <c r="L6716" s="116" t="str">
        <f t="shared" ca="1" si="368"/>
        <v>-</v>
      </c>
      <c r="M6716" s="111" t="str">
        <f>IF(E6716="","",VLOOKUP(E6716,[1]PROJECTES!$C$14:$Z$5000,21,FALSE))</f>
        <v/>
      </c>
      <c r="N6716" s="117"/>
      <c r="O6716" s="118" t="s">
        <v>222</v>
      </c>
      <c r="P6716" s="119"/>
      <c r="Q6716" s="84"/>
      <c r="R6716" s="125"/>
      <c r="S6716" s="165"/>
      <c r="T6716" s="167"/>
    </row>
    <row r="6717" spans="1:20" s="121" customFormat="1" ht="20.100000000000001" customHeight="1" x14ac:dyDescent="0.3">
      <c r="A6717" s="80"/>
      <c r="B6717" s="110" t="str">
        <f>IF(E6717="","",VLOOKUP(E6717,[1]PROJECTES!$C$14:$G$5000,2,FALSE))</f>
        <v/>
      </c>
      <c r="C6717" s="80"/>
      <c r="D6717" s="283" t="str">
        <f>IF(E6717="","",VLOOKUP(E6717,[1]PROJECTES!$C$14:$G$5000,5,FALSE))</f>
        <v/>
      </c>
      <c r="E6717" s="79"/>
      <c r="F6717" s="110" t="str">
        <f>IF(I6717="","",VLOOKUP(I6717,[1]PROJECTES!$C$14:$G$5000,2,FALSE))</f>
        <v/>
      </c>
      <c r="G6717" s="112" t="str">
        <f>IF(E6717="","",VLOOKUP(E6717,[1]PROJECTES!$C$14:$G$5000,4,FALSE))</f>
        <v/>
      </c>
      <c r="H6717" s="95"/>
      <c r="I6717" s="113" t="str">
        <f>IF(H6717="","",VLOOKUP(H6717,BD!B$2:C$16,2,FALSE))</f>
        <v/>
      </c>
      <c r="J6717" s="114"/>
      <c r="K6717" s="115" t="str">
        <f t="shared" si="367"/>
        <v/>
      </c>
      <c r="L6717" s="116" t="str">
        <f t="shared" ca="1" si="368"/>
        <v>-</v>
      </c>
      <c r="M6717" s="111" t="str">
        <f>IF(E6717="","",VLOOKUP(E6717,[1]PROJECTES!$C$14:$Z$5000,21,FALSE))</f>
        <v/>
      </c>
      <c r="N6717" s="117"/>
      <c r="O6717" s="118" t="s">
        <v>222</v>
      </c>
      <c r="P6717" s="119"/>
      <c r="Q6717" s="84"/>
      <c r="R6717" s="125"/>
      <c r="S6717" s="165"/>
      <c r="T6717" s="167"/>
    </row>
    <row r="6718" spans="1:20" s="121" customFormat="1" ht="20.100000000000001" customHeight="1" x14ac:dyDescent="0.3">
      <c r="A6718" s="80"/>
      <c r="B6718" s="110" t="str">
        <f>IF(E6718="","",VLOOKUP(E6718,[1]PROJECTES!$C$14:$G$5000,2,FALSE))</f>
        <v/>
      </c>
      <c r="C6718" s="80"/>
      <c r="D6718" s="283" t="str">
        <f>IF(E6718="","",VLOOKUP(E6718,[1]PROJECTES!$C$14:$G$5000,5,FALSE))</f>
        <v/>
      </c>
      <c r="E6718" s="79"/>
      <c r="F6718" s="110" t="str">
        <f>IF(I6718="","",VLOOKUP(I6718,[1]PROJECTES!$C$14:$G$5000,2,FALSE))</f>
        <v/>
      </c>
      <c r="G6718" s="112" t="str">
        <f>IF(E6718="","",VLOOKUP(E6718,[1]PROJECTES!$C$14:$G$5000,4,FALSE))</f>
        <v/>
      </c>
      <c r="H6718" s="95"/>
      <c r="I6718" s="113" t="str">
        <f>IF(H6718="","",VLOOKUP(H6718,BD!B$2:C$16,2,FALSE))</f>
        <v/>
      </c>
      <c r="J6718" s="114"/>
      <c r="K6718" s="115" t="str">
        <f t="shared" si="367"/>
        <v/>
      </c>
      <c r="L6718" s="116" t="str">
        <f t="shared" ca="1" si="368"/>
        <v>-</v>
      </c>
      <c r="M6718" s="111" t="str">
        <f>IF(E6718="","",VLOOKUP(E6718,[1]PROJECTES!$C$14:$Z$5000,21,FALSE))</f>
        <v/>
      </c>
      <c r="N6718" s="117"/>
      <c r="O6718" s="118" t="s">
        <v>222</v>
      </c>
      <c r="P6718" s="119"/>
      <c r="Q6718" s="84"/>
      <c r="R6718" s="125"/>
      <c r="S6718" s="165"/>
      <c r="T6718" s="167"/>
    </row>
    <row r="6719" spans="1:20" s="121" customFormat="1" ht="20.100000000000001" customHeight="1" x14ac:dyDescent="0.3">
      <c r="A6719" s="80"/>
      <c r="B6719" s="110" t="str">
        <f>IF(E6719="","",VLOOKUP(E6719,[1]PROJECTES!$C$14:$G$5000,2,FALSE))</f>
        <v/>
      </c>
      <c r="C6719" s="80"/>
      <c r="D6719" s="283" t="str">
        <f>IF(E6719="","",VLOOKUP(E6719,[1]PROJECTES!$C$14:$G$5000,5,FALSE))</f>
        <v/>
      </c>
      <c r="E6719" s="79"/>
      <c r="F6719" s="110" t="str">
        <f>IF(I6719="","",VLOOKUP(I6719,[1]PROJECTES!$C$14:$G$5000,2,FALSE))</f>
        <v/>
      </c>
      <c r="G6719" s="112" t="str">
        <f>IF(E6719="","",VLOOKUP(E6719,[1]PROJECTES!$C$14:$G$5000,4,FALSE))</f>
        <v/>
      </c>
      <c r="H6719" s="95"/>
      <c r="I6719" s="113" t="str">
        <f>IF(H6719="","",VLOOKUP(H6719,BD!B$2:C$16,2,FALSE))</f>
        <v/>
      </c>
      <c r="J6719" s="114"/>
      <c r="K6719" s="115" t="str">
        <f t="shared" si="367"/>
        <v/>
      </c>
      <c r="L6719" s="116" t="str">
        <f t="shared" ca="1" si="368"/>
        <v>-</v>
      </c>
      <c r="M6719" s="111" t="str">
        <f>IF(E6719="","",VLOOKUP(E6719,[1]PROJECTES!$C$14:$Z$5000,21,FALSE))</f>
        <v/>
      </c>
      <c r="N6719" s="117"/>
      <c r="O6719" s="118" t="s">
        <v>222</v>
      </c>
      <c r="P6719" s="119"/>
      <c r="Q6719" s="84"/>
      <c r="R6719" s="125"/>
      <c r="S6719" s="165"/>
      <c r="T6719" s="167"/>
    </row>
    <row r="6720" spans="1:20" s="121" customFormat="1" ht="20.100000000000001" customHeight="1" x14ac:dyDescent="0.3">
      <c r="A6720" s="80"/>
      <c r="B6720" s="110" t="str">
        <f>IF(E6720="","",VLOOKUP(E6720,[1]PROJECTES!$C$14:$G$5000,2,FALSE))</f>
        <v/>
      </c>
      <c r="C6720" s="80"/>
      <c r="D6720" s="283" t="str">
        <f>IF(E6720="","",VLOOKUP(E6720,[1]PROJECTES!$C$14:$G$5000,5,FALSE))</f>
        <v/>
      </c>
      <c r="E6720" s="79"/>
      <c r="F6720" s="110" t="str">
        <f>IF(I6720="","",VLOOKUP(I6720,[1]PROJECTES!$C$14:$G$5000,2,FALSE))</f>
        <v/>
      </c>
      <c r="G6720" s="112" t="str">
        <f>IF(E6720="","",VLOOKUP(E6720,[1]PROJECTES!$C$14:$G$5000,4,FALSE))</f>
        <v/>
      </c>
      <c r="H6720" s="95"/>
      <c r="I6720" s="113" t="str">
        <f>IF(H6720="","",VLOOKUP(H6720,BD!B$2:C$16,2,FALSE))</f>
        <v/>
      </c>
      <c r="J6720" s="114"/>
      <c r="K6720" s="115" t="str">
        <f t="shared" si="367"/>
        <v/>
      </c>
      <c r="L6720" s="116" t="str">
        <f t="shared" ca="1" si="368"/>
        <v>-</v>
      </c>
      <c r="M6720" s="111" t="str">
        <f>IF(E6720="","",VLOOKUP(E6720,[1]PROJECTES!$C$14:$Z$5000,21,FALSE))</f>
        <v/>
      </c>
      <c r="N6720" s="117"/>
      <c r="O6720" s="118" t="s">
        <v>222</v>
      </c>
      <c r="P6720" s="119"/>
      <c r="Q6720" s="84"/>
      <c r="R6720" s="125"/>
      <c r="S6720" s="165"/>
      <c r="T6720" s="167"/>
    </row>
    <row r="6721" spans="1:20" s="121" customFormat="1" ht="20.100000000000001" customHeight="1" x14ac:dyDescent="0.3">
      <c r="A6721" s="80"/>
      <c r="B6721" s="110" t="str">
        <f>IF(E6721="","",VLOOKUP(E6721,[1]PROJECTES!$C$14:$G$5000,2,FALSE))</f>
        <v/>
      </c>
      <c r="C6721" s="80"/>
      <c r="D6721" s="283" t="str">
        <f>IF(E6721="","",VLOOKUP(E6721,[1]PROJECTES!$C$14:$G$5000,5,FALSE))</f>
        <v/>
      </c>
      <c r="E6721" s="79"/>
      <c r="F6721" s="110" t="str">
        <f>IF(I6721="","",VLOOKUP(I6721,[1]PROJECTES!$C$14:$G$5000,2,FALSE))</f>
        <v/>
      </c>
      <c r="G6721" s="112" t="str">
        <f>IF(E6721="","",VLOOKUP(E6721,[1]PROJECTES!$C$14:$G$5000,4,FALSE))</f>
        <v/>
      </c>
      <c r="H6721" s="95"/>
      <c r="I6721" s="113" t="str">
        <f>IF(H6721="","",VLOOKUP(H6721,BD!B$2:C$16,2,FALSE))</f>
        <v/>
      </c>
      <c r="J6721" s="114"/>
      <c r="K6721" s="115" t="str">
        <f t="shared" si="367"/>
        <v/>
      </c>
      <c r="L6721" s="116" t="str">
        <f t="shared" ca="1" si="368"/>
        <v>-</v>
      </c>
      <c r="M6721" s="111" t="str">
        <f>IF(E6721="","",VLOOKUP(E6721,[1]PROJECTES!$C$14:$Z$5000,21,FALSE))</f>
        <v/>
      </c>
      <c r="N6721" s="117"/>
      <c r="O6721" s="118" t="s">
        <v>222</v>
      </c>
      <c r="P6721" s="119"/>
      <c r="Q6721" s="84"/>
      <c r="R6721" s="125"/>
      <c r="S6721" s="165"/>
      <c r="T6721" s="167"/>
    </row>
    <row r="6722" spans="1:20" s="121" customFormat="1" ht="20.100000000000001" customHeight="1" x14ac:dyDescent="0.3">
      <c r="A6722" s="80"/>
      <c r="B6722" s="110" t="str">
        <f>IF(E6722="","",VLOOKUP(E6722,[1]PROJECTES!$C$14:$G$5000,2,FALSE))</f>
        <v/>
      </c>
      <c r="C6722" s="80"/>
      <c r="D6722" s="283" t="str">
        <f>IF(E6722="","",VLOOKUP(E6722,[1]PROJECTES!$C$14:$G$5000,5,FALSE))</f>
        <v/>
      </c>
      <c r="E6722" s="79"/>
      <c r="F6722" s="110" t="str">
        <f>IF(I6722="","",VLOOKUP(I6722,[1]PROJECTES!$C$14:$G$5000,2,FALSE))</f>
        <v/>
      </c>
      <c r="G6722" s="112" t="str">
        <f>IF(E6722="","",VLOOKUP(E6722,[1]PROJECTES!$C$14:$G$5000,4,FALSE))</f>
        <v/>
      </c>
      <c r="H6722" s="95"/>
      <c r="I6722" s="113" t="str">
        <f>IF(H6722="","",VLOOKUP(H6722,BD!B$2:C$16,2,FALSE))</f>
        <v/>
      </c>
      <c r="J6722" s="114"/>
      <c r="K6722" s="115" t="str">
        <f t="shared" si="367"/>
        <v/>
      </c>
      <c r="L6722" s="116" t="str">
        <f t="shared" ca="1" si="368"/>
        <v>-</v>
      </c>
      <c r="M6722" s="111" t="str">
        <f>IF(E6722="","",VLOOKUP(E6722,[1]PROJECTES!$C$14:$Z$5000,21,FALSE))</f>
        <v/>
      </c>
      <c r="N6722" s="117"/>
      <c r="O6722" s="118" t="s">
        <v>222</v>
      </c>
      <c r="P6722" s="119"/>
      <c r="Q6722" s="84"/>
      <c r="R6722" s="125"/>
      <c r="S6722" s="165"/>
      <c r="T6722" s="167"/>
    </row>
    <row r="6723" spans="1:20" s="121" customFormat="1" ht="20.100000000000001" customHeight="1" x14ac:dyDescent="0.3">
      <c r="A6723" s="80"/>
      <c r="B6723" s="110" t="str">
        <f>IF(E6723="","",VLOOKUP(E6723,[1]PROJECTES!$C$14:$G$5000,2,FALSE))</f>
        <v/>
      </c>
      <c r="C6723" s="80"/>
      <c r="D6723" s="283" t="str">
        <f>IF(E6723="","",VLOOKUP(E6723,[1]PROJECTES!$C$14:$G$5000,5,FALSE))</f>
        <v/>
      </c>
      <c r="E6723" s="79"/>
      <c r="F6723" s="110" t="str">
        <f>IF(I6723="","",VLOOKUP(I6723,[1]PROJECTES!$C$14:$G$5000,2,FALSE))</f>
        <v/>
      </c>
      <c r="G6723" s="112" t="str">
        <f>IF(E6723="","",VLOOKUP(E6723,[1]PROJECTES!$C$14:$G$5000,4,FALSE))</f>
        <v/>
      </c>
      <c r="H6723" s="95"/>
      <c r="I6723" s="113" t="str">
        <f>IF(H6723="","",VLOOKUP(H6723,BD!B$2:C$16,2,FALSE))</f>
        <v/>
      </c>
      <c r="J6723" s="114"/>
      <c r="K6723" s="115" t="str">
        <f t="shared" si="367"/>
        <v/>
      </c>
      <c r="L6723" s="116" t="str">
        <f t="shared" ca="1" si="368"/>
        <v>-</v>
      </c>
      <c r="M6723" s="111" t="str">
        <f>IF(E6723="","",VLOOKUP(E6723,[1]PROJECTES!$C$14:$Z$5000,21,FALSE))</f>
        <v/>
      </c>
      <c r="N6723" s="117"/>
      <c r="O6723" s="118" t="s">
        <v>222</v>
      </c>
      <c r="P6723" s="119"/>
      <c r="Q6723" s="84"/>
      <c r="R6723" s="125"/>
      <c r="S6723" s="165"/>
      <c r="T6723" s="167"/>
    </row>
    <row r="6724" spans="1:20" s="121" customFormat="1" ht="20.100000000000001" customHeight="1" x14ac:dyDescent="0.3">
      <c r="A6724" s="80"/>
      <c r="B6724" s="110" t="str">
        <f>IF(E6724="","",VLOOKUP(E6724,[1]PROJECTES!$C$14:$G$5000,2,FALSE))</f>
        <v/>
      </c>
      <c r="C6724" s="80"/>
      <c r="D6724" s="283" t="str">
        <f>IF(E6724="","",VLOOKUP(E6724,[1]PROJECTES!$C$14:$G$5000,5,FALSE))</f>
        <v/>
      </c>
      <c r="E6724" s="79"/>
      <c r="F6724" s="110" t="str">
        <f>IF(I6724="","",VLOOKUP(I6724,[1]PROJECTES!$C$14:$G$5000,2,FALSE))</f>
        <v/>
      </c>
      <c r="G6724" s="112" t="str">
        <f>IF(E6724="","",VLOOKUP(E6724,[1]PROJECTES!$C$14:$G$5000,4,FALSE))</f>
        <v/>
      </c>
      <c r="H6724" s="95"/>
      <c r="I6724" s="113" t="str">
        <f>IF(H6724="","",VLOOKUP(H6724,BD!B$2:C$16,2,FALSE))</f>
        <v/>
      </c>
      <c r="J6724" s="114"/>
      <c r="K6724" s="115" t="str">
        <f t="shared" si="367"/>
        <v/>
      </c>
      <c r="L6724" s="116" t="str">
        <f t="shared" ca="1" si="368"/>
        <v>-</v>
      </c>
      <c r="M6724" s="111" t="str">
        <f>IF(E6724="","",VLOOKUP(E6724,[1]PROJECTES!$C$14:$Z$5000,21,FALSE))</f>
        <v/>
      </c>
      <c r="N6724" s="117"/>
      <c r="O6724" s="118" t="s">
        <v>222</v>
      </c>
      <c r="P6724" s="119"/>
      <c r="Q6724" s="84"/>
      <c r="R6724" s="125"/>
      <c r="S6724" s="165"/>
      <c r="T6724" s="167"/>
    </row>
    <row r="6725" spans="1:20" s="121" customFormat="1" ht="20.100000000000001" customHeight="1" x14ac:dyDescent="0.3">
      <c r="A6725" s="80"/>
      <c r="B6725" s="110" t="str">
        <f>IF(E6725="","",VLOOKUP(E6725,[1]PROJECTES!$C$14:$G$5000,2,FALSE))</f>
        <v/>
      </c>
      <c r="C6725" s="80"/>
      <c r="D6725" s="283" t="str">
        <f>IF(E6725="","",VLOOKUP(E6725,[1]PROJECTES!$C$14:$G$5000,5,FALSE))</f>
        <v/>
      </c>
      <c r="E6725" s="79"/>
      <c r="F6725" s="110" t="str">
        <f>IF(I6725="","",VLOOKUP(I6725,[1]PROJECTES!$C$14:$G$5000,2,FALSE))</f>
        <v/>
      </c>
      <c r="G6725" s="112" t="str">
        <f>IF(E6725="","",VLOOKUP(E6725,[1]PROJECTES!$C$14:$G$5000,4,FALSE))</f>
        <v/>
      </c>
      <c r="H6725" s="95"/>
      <c r="I6725" s="113" t="str">
        <f>IF(H6725="","",VLOOKUP(H6725,BD!B$2:C$16,2,FALSE))</f>
        <v/>
      </c>
      <c r="J6725" s="114"/>
      <c r="K6725" s="115" t="str">
        <f t="shared" si="367"/>
        <v/>
      </c>
      <c r="L6725" s="116" t="str">
        <f t="shared" ca="1" si="368"/>
        <v>-</v>
      </c>
      <c r="M6725" s="111" t="str">
        <f>IF(E6725="","",VLOOKUP(E6725,[1]PROJECTES!$C$14:$Z$5000,21,FALSE))</f>
        <v/>
      </c>
      <c r="N6725" s="117"/>
      <c r="O6725" s="118" t="s">
        <v>222</v>
      </c>
      <c r="P6725" s="119"/>
      <c r="Q6725" s="84"/>
      <c r="R6725" s="125"/>
      <c r="S6725" s="165"/>
      <c r="T6725" s="167"/>
    </row>
    <row r="6726" spans="1:20" s="121" customFormat="1" ht="20.100000000000001" customHeight="1" x14ac:dyDescent="0.3">
      <c r="A6726" s="80"/>
      <c r="B6726" s="110" t="str">
        <f>IF(E6726="","",VLOOKUP(E6726,[1]PROJECTES!$C$14:$G$5000,2,FALSE))</f>
        <v/>
      </c>
      <c r="C6726" s="80"/>
      <c r="D6726" s="283" t="str">
        <f>IF(E6726="","",VLOOKUP(E6726,[1]PROJECTES!$C$14:$G$5000,5,FALSE))</f>
        <v/>
      </c>
      <c r="E6726" s="79"/>
      <c r="F6726" s="110" t="str">
        <f>IF(I6726="","",VLOOKUP(I6726,[1]PROJECTES!$C$14:$G$5000,2,FALSE))</f>
        <v/>
      </c>
      <c r="G6726" s="112" t="str">
        <f>IF(E6726="","",VLOOKUP(E6726,[1]PROJECTES!$C$14:$G$5000,4,FALSE))</f>
        <v/>
      </c>
      <c r="H6726" s="95"/>
      <c r="I6726" s="113" t="str">
        <f>IF(H6726="","",VLOOKUP(H6726,BD!B$2:C$16,2,FALSE))</f>
        <v/>
      </c>
      <c r="J6726" s="114"/>
      <c r="K6726" s="115" t="str">
        <f t="shared" si="367"/>
        <v/>
      </c>
      <c r="L6726" s="116" t="str">
        <f t="shared" ca="1" si="368"/>
        <v>-</v>
      </c>
      <c r="M6726" s="111" t="str">
        <f>IF(E6726="","",VLOOKUP(E6726,[1]PROJECTES!$C$14:$Z$5000,21,FALSE))</f>
        <v/>
      </c>
      <c r="N6726" s="117"/>
      <c r="O6726" s="118" t="s">
        <v>222</v>
      </c>
      <c r="P6726" s="119"/>
      <c r="Q6726" s="84"/>
      <c r="R6726" s="125"/>
      <c r="S6726" s="165"/>
      <c r="T6726" s="167"/>
    </row>
    <row r="6727" spans="1:20" s="121" customFormat="1" ht="20.100000000000001" customHeight="1" x14ac:dyDescent="0.3">
      <c r="A6727" s="80"/>
      <c r="B6727" s="110" t="str">
        <f>IF(E6727="","",VLOOKUP(E6727,[1]PROJECTES!$C$14:$G$5000,2,FALSE))</f>
        <v/>
      </c>
      <c r="C6727" s="80"/>
      <c r="D6727" s="283" t="str">
        <f>IF(E6727="","",VLOOKUP(E6727,[1]PROJECTES!$C$14:$G$5000,5,FALSE))</f>
        <v/>
      </c>
      <c r="E6727" s="79"/>
      <c r="F6727" s="110" t="str">
        <f>IF(I6727="","",VLOOKUP(I6727,[1]PROJECTES!$C$14:$G$5000,2,FALSE))</f>
        <v/>
      </c>
      <c r="G6727" s="112" t="str">
        <f>IF(E6727="","",VLOOKUP(E6727,[1]PROJECTES!$C$14:$G$5000,4,FALSE))</f>
        <v/>
      </c>
      <c r="H6727" s="95"/>
      <c r="I6727" s="113" t="str">
        <f>IF(H6727="","",VLOOKUP(H6727,BD!B$2:C$16,2,FALSE))</f>
        <v/>
      </c>
      <c r="J6727" s="114"/>
      <c r="K6727" s="115" t="str">
        <f t="shared" si="367"/>
        <v/>
      </c>
      <c r="L6727" s="116" t="str">
        <f t="shared" ca="1" si="368"/>
        <v>-</v>
      </c>
      <c r="M6727" s="111" t="str">
        <f>IF(E6727="","",VLOOKUP(E6727,[1]PROJECTES!$C$14:$Z$5000,21,FALSE))</f>
        <v/>
      </c>
      <c r="N6727" s="117"/>
      <c r="O6727" s="118" t="s">
        <v>222</v>
      </c>
      <c r="P6727" s="119"/>
      <c r="Q6727" s="84"/>
      <c r="R6727" s="123"/>
      <c r="S6727" s="165"/>
      <c r="T6727" s="167"/>
    </row>
    <row r="6728" spans="1:20" s="121" customFormat="1" ht="20.100000000000001" customHeight="1" x14ac:dyDescent="0.3">
      <c r="A6728" s="80"/>
      <c r="B6728" s="110" t="str">
        <f>IF(E6728="","",VLOOKUP(E6728,[1]PROJECTES!$C$14:$G$5000,2,FALSE))</f>
        <v/>
      </c>
      <c r="C6728" s="80"/>
      <c r="D6728" s="283" t="str">
        <f>IF(E6728="","",VLOOKUP(E6728,[1]PROJECTES!$C$14:$G$5000,5,FALSE))</f>
        <v/>
      </c>
      <c r="E6728" s="79"/>
      <c r="F6728" s="110" t="str">
        <f>IF(I6728="","",VLOOKUP(I6728,[1]PROJECTES!$C$14:$G$5000,2,FALSE))</f>
        <v/>
      </c>
      <c r="G6728" s="112" t="str">
        <f>IF(E6728="","",VLOOKUP(E6728,[1]PROJECTES!$C$14:$G$5000,4,FALSE))</f>
        <v/>
      </c>
      <c r="H6728" s="95"/>
      <c r="I6728" s="113" t="str">
        <f>IF(H6728="","",VLOOKUP(H6728,BD!B$2:C$16,2,FALSE))</f>
        <v/>
      </c>
      <c r="J6728" s="114"/>
      <c r="K6728" s="115" t="str">
        <f t="shared" si="367"/>
        <v/>
      </c>
      <c r="L6728" s="116" t="str">
        <f t="shared" ca="1" si="368"/>
        <v>-</v>
      </c>
      <c r="M6728" s="111" t="str">
        <f>IF(E6728="","",VLOOKUP(E6728,[1]PROJECTES!$C$14:$Z$5000,21,FALSE))</f>
        <v/>
      </c>
      <c r="N6728" s="117"/>
      <c r="O6728" s="118" t="s">
        <v>222</v>
      </c>
      <c r="P6728" s="119"/>
      <c r="Q6728" s="84"/>
      <c r="R6728" s="125"/>
      <c r="S6728" s="165"/>
      <c r="T6728" s="167"/>
    </row>
    <row r="6729" spans="1:20" s="121" customFormat="1" ht="20.100000000000001" customHeight="1" x14ac:dyDescent="0.3">
      <c r="A6729" s="80"/>
      <c r="B6729" s="110" t="str">
        <f>IF(E6729="","",VLOOKUP(E6729,[1]PROJECTES!$C$14:$G$5000,2,FALSE))</f>
        <v/>
      </c>
      <c r="C6729" s="80"/>
      <c r="D6729" s="283" t="str">
        <f>IF(E6729="","",VLOOKUP(E6729,[1]PROJECTES!$C$14:$G$5000,5,FALSE))</f>
        <v/>
      </c>
      <c r="E6729" s="79"/>
      <c r="F6729" s="110" t="str">
        <f>IF(I6729="","",VLOOKUP(I6729,[1]PROJECTES!$C$14:$G$5000,2,FALSE))</f>
        <v/>
      </c>
      <c r="G6729" s="112" t="str">
        <f>IF(E6729="","",VLOOKUP(E6729,[1]PROJECTES!$C$14:$G$5000,4,FALSE))</f>
        <v/>
      </c>
      <c r="H6729" s="95"/>
      <c r="I6729" s="113" t="str">
        <f>IF(H6729="","",VLOOKUP(H6729,BD!B$2:C$16,2,FALSE))</f>
        <v/>
      </c>
      <c r="J6729" s="114"/>
      <c r="K6729" s="115" t="str">
        <f t="shared" si="367"/>
        <v/>
      </c>
      <c r="L6729" s="116" t="str">
        <f t="shared" ca="1" si="368"/>
        <v>-</v>
      </c>
      <c r="M6729" s="111" t="str">
        <f>IF(E6729="","",VLOOKUP(E6729,[1]PROJECTES!$C$14:$Z$5000,21,FALSE))</f>
        <v/>
      </c>
      <c r="N6729" s="117"/>
      <c r="O6729" s="118" t="s">
        <v>222</v>
      </c>
      <c r="P6729" s="119"/>
      <c r="Q6729" s="84"/>
      <c r="R6729" s="123"/>
      <c r="S6729" s="165"/>
      <c r="T6729" s="167"/>
    </row>
    <row r="6730" spans="1:20" s="121" customFormat="1" ht="20.100000000000001" customHeight="1" x14ac:dyDescent="0.3">
      <c r="A6730" s="80"/>
      <c r="B6730" s="110" t="str">
        <f>IF(E6730="","",VLOOKUP(E6730,[1]PROJECTES!$C$14:$G$5000,2,FALSE))</f>
        <v/>
      </c>
      <c r="C6730" s="80"/>
      <c r="D6730" s="283" t="str">
        <f>IF(E6730="","",VLOOKUP(E6730,[1]PROJECTES!$C$14:$G$5000,5,FALSE))</f>
        <v/>
      </c>
      <c r="E6730" s="79"/>
      <c r="F6730" s="110" t="str">
        <f>IF(I6730="","",VLOOKUP(I6730,[1]PROJECTES!$C$14:$G$5000,2,FALSE))</f>
        <v/>
      </c>
      <c r="G6730" s="112" t="str">
        <f>IF(E6730="","",VLOOKUP(E6730,[1]PROJECTES!$C$14:$G$5000,4,FALSE))</f>
        <v/>
      </c>
      <c r="H6730" s="95"/>
      <c r="I6730" s="113" t="str">
        <f>IF(H6730="","",VLOOKUP(H6730,BD!B$2:C$16,2,FALSE))</f>
        <v/>
      </c>
      <c r="J6730" s="114"/>
      <c r="K6730" s="115" t="str">
        <f t="shared" si="367"/>
        <v/>
      </c>
      <c r="L6730" s="116" t="str">
        <f t="shared" ca="1" si="368"/>
        <v>-</v>
      </c>
      <c r="M6730" s="111" t="str">
        <f>IF(E6730="","",VLOOKUP(E6730,[1]PROJECTES!$C$14:$Z$5000,21,FALSE))</f>
        <v/>
      </c>
      <c r="N6730" s="117"/>
      <c r="O6730" s="118" t="s">
        <v>222</v>
      </c>
      <c r="P6730" s="119"/>
      <c r="Q6730" s="84"/>
      <c r="R6730" s="125"/>
      <c r="S6730" s="165"/>
      <c r="T6730" s="167"/>
    </row>
    <row r="6731" spans="1:20" s="121" customFormat="1" ht="20.100000000000001" customHeight="1" x14ac:dyDescent="0.3">
      <c r="A6731" s="80"/>
      <c r="B6731" s="110" t="str">
        <f>IF(E6731="","",VLOOKUP(E6731,[1]PROJECTES!$C$14:$G$5000,2,FALSE))</f>
        <v/>
      </c>
      <c r="C6731" s="80"/>
      <c r="D6731" s="283" t="str">
        <f>IF(E6731="","",VLOOKUP(E6731,[1]PROJECTES!$C$14:$G$5000,5,FALSE))</f>
        <v/>
      </c>
      <c r="E6731" s="79"/>
      <c r="F6731" s="110" t="str">
        <f>IF(I6731="","",VLOOKUP(I6731,[1]PROJECTES!$C$14:$G$5000,2,FALSE))</f>
        <v/>
      </c>
      <c r="G6731" s="112" t="str">
        <f>IF(E6731="","",VLOOKUP(E6731,[1]PROJECTES!$C$14:$G$5000,4,FALSE))</f>
        <v/>
      </c>
      <c r="H6731" s="95"/>
      <c r="I6731" s="113" t="str">
        <f>IF(H6731="","",VLOOKUP(H6731,BD!B$2:C$16,2,FALSE))</f>
        <v/>
      </c>
      <c r="J6731" s="114"/>
      <c r="K6731" s="115" t="str">
        <f t="shared" si="367"/>
        <v/>
      </c>
      <c r="L6731" s="116" t="str">
        <f t="shared" ca="1" si="368"/>
        <v>-</v>
      </c>
      <c r="M6731" s="111" t="str">
        <f>IF(E6731="","",VLOOKUP(E6731,[1]PROJECTES!$C$14:$Z$5000,21,FALSE))</f>
        <v/>
      </c>
      <c r="N6731" s="117"/>
      <c r="O6731" s="118" t="s">
        <v>222</v>
      </c>
      <c r="P6731" s="119"/>
      <c r="Q6731" s="84"/>
      <c r="R6731" s="125"/>
      <c r="S6731" s="165"/>
      <c r="T6731" s="167"/>
    </row>
    <row r="6732" spans="1:20" s="121" customFormat="1" ht="20.100000000000001" customHeight="1" x14ac:dyDescent="0.3">
      <c r="A6732" s="80"/>
      <c r="B6732" s="110" t="str">
        <f>IF(E6732="","",VLOOKUP(E6732,[1]PROJECTES!$C$14:$G$5000,2,FALSE))</f>
        <v/>
      </c>
      <c r="C6732" s="80"/>
      <c r="D6732" s="283" t="str">
        <f>IF(E6732="","",VLOOKUP(E6732,[1]PROJECTES!$C$14:$G$5000,5,FALSE))</f>
        <v/>
      </c>
      <c r="E6732" s="79"/>
      <c r="F6732" s="110" t="str">
        <f>IF(I6732="","",VLOOKUP(I6732,[1]PROJECTES!$C$14:$G$5000,2,FALSE))</f>
        <v/>
      </c>
      <c r="G6732" s="112" t="str">
        <f>IF(E6732="","",VLOOKUP(E6732,[1]PROJECTES!$C$14:$G$5000,4,FALSE))</f>
        <v/>
      </c>
      <c r="H6732" s="95"/>
      <c r="I6732" s="113" t="str">
        <f>IF(H6732="","",VLOOKUP(H6732,BD!B$2:C$16,2,FALSE))</f>
        <v/>
      </c>
      <c r="J6732" s="114"/>
      <c r="K6732" s="115" t="str">
        <f t="shared" si="367"/>
        <v/>
      </c>
      <c r="L6732" s="116" t="str">
        <f t="shared" ca="1" si="368"/>
        <v>-</v>
      </c>
      <c r="M6732" s="111" t="str">
        <f>IF(E6732="","",VLOOKUP(E6732,[1]PROJECTES!$C$14:$Z$5000,21,FALSE))</f>
        <v/>
      </c>
      <c r="N6732" s="117"/>
      <c r="O6732" s="118" t="s">
        <v>222</v>
      </c>
      <c r="P6732" s="119"/>
      <c r="Q6732" s="84"/>
      <c r="R6732" s="125"/>
      <c r="S6732" s="165"/>
      <c r="T6732" s="167"/>
    </row>
    <row r="6733" spans="1:20" s="121" customFormat="1" ht="20.100000000000001" customHeight="1" x14ac:dyDescent="0.3">
      <c r="A6733" s="80"/>
      <c r="B6733" s="110" t="str">
        <f>IF(E6733="","",VLOOKUP(E6733,[1]PROJECTES!$C$14:$G$5000,2,FALSE))</f>
        <v/>
      </c>
      <c r="C6733" s="80"/>
      <c r="D6733" s="283" t="str">
        <f>IF(E6733="","",VLOOKUP(E6733,[1]PROJECTES!$C$14:$G$5000,5,FALSE))</f>
        <v/>
      </c>
      <c r="E6733" s="79"/>
      <c r="F6733" s="110" t="str">
        <f>IF(I6733="","",VLOOKUP(I6733,[1]PROJECTES!$C$14:$G$5000,2,FALSE))</f>
        <v/>
      </c>
      <c r="G6733" s="112" t="str">
        <f>IF(E6733="","",VLOOKUP(E6733,[1]PROJECTES!$C$14:$G$5000,4,FALSE))</f>
        <v/>
      </c>
      <c r="H6733" s="95"/>
      <c r="I6733" s="113" t="str">
        <f>IF(H6733="","",VLOOKUP(H6733,BD!B$2:C$16,2,FALSE))</f>
        <v/>
      </c>
      <c r="J6733" s="114"/>
      <c r="K6733" s="115" t="str">
        <f t="shared" si="367"/>
        <v/>
      </c>
      <c r="L6733" s="116" t="str">
        <f t="shared" ca="1" si="368"/>
        <v>-</v>
      </c>
      <c r="M6733" s="111" t="str">
        <f>IF(E6733="","",VLOOKUP(E6733,[1]PROJECTES!$C$14:$Z$5000,21,FALSE))</f>
        <v/>
      </c>
      <c r="N6733" s="117"/>
      <c r="O6733" s="118" t="s">
        <v>222</v>
      </c>
      <c r="P6733" s="119"/>
      <c r="Q6733" s="84"/>
      <c r="R6733" s="125"/>
      <c r="S6733" s="165"/>
      <c r="T6733" s="167"/>
    </row>
    <row r="6734" spans="1:20" s="121" customFormat="1" ht="20.100000000000001" customHeight="1" x14ac:dyDescent="0.3">
      <c r="A6734" s="80"/>
      <c r="B6734" s="110" t="str">
        <f>IF(E6734="","",VLOOKUP(E6734,[1]PROJECTES!$C$14:$G$5000,2,FALSE))</f>
        <v/>
      </c>
      <c r="C6734" s="80"/>
      <c r="D6734" s="283" t="str">
        <f>IF(E6734="","",VLOOKUP(E6734,[1]PROJECTES!$C$14:$G$5000,5,FALSE))</f>
        <v/>
      </c>
      <c r="E6734" s="79"/>
      <c r="F6734" s="110" t="str">
        <f>IF(I6734="","",VLOOKUP(I6734,[1]PROJECTES!$C$14:$G$5000,2,FALSE))</f>
        <v/>
      </c>
      <c r="G6734" s="112" t="str">
        <f>IF(E6734="","",VLOOKUP(E6734,[1]PROJECTES!$C$14:$G$5000,4,FALSE))</f>
        <v/>
      </c>
      <c r="H6734" s="95"/>
      <c r="I6734" s="113" t="str">
        <f>IF(H6734="","",VLOOKUP(H6734,BD!B$2:C$16,2,FALSE))</f>
        <v/>
      </c>
      <c r="J6734" s="114"/>
      <c r="K6734" s="115" t="str">
        <f t="shared" si="367"/>
        <v/>
      </c>
      <c r="L6734" s="116" t="str">
        <f t="shared" ca="1" si="368"/>
        <v>-</v>
      </c>
      <c r="M6734" s="111" t="str">
        <f>IF(E6734="","",VLOOKUP(E6734,[1]PROJECTES!$C$14:$Z$5000,21,FALSE))</f>
        <v/>
      </c>
      <c r="N6734" s="117"/>
      <c r="O6734" s="118" t="s">
        <v>222</v>
      </c>
      <c r="P6734" s="119"/>
      <c r="Q6734" s="84"/>
      <c r="R6734" s="125"/>
      <c r="S6734" s="165"/>
      <c r="T6734" s="167"/>
    </row>
    <row r="6735" spans="1:20" s="121" customFormat="1" ht="20.100000000000001" customHeight="1" x14ac:dyDescent="0.3">
      <c r="A6735" s="80"/>
      <c r="B6735" s="110" t="str">
        <f>IF(E6735="","",VLOOKUP(E6735,[1]PROJECTES!$C$14:$G$5000,2,FALSE))</f>
        <v/>
      </c>
      <c r="C6735" s="80"/>
      <c r="D6735" s="283" t="str">
        <f>IF(E6735="","",VLOOKUP(E6735,[1]PROJECTES!$C$14:$G$5000,5,FALSE))</f>
        <v/>
      </c>
      <c r="E6735" s="79"/>
      <c r="F6735" s="110" t="str">
        <f>IF(I6735="","",VLOOKUP(I6735,[1]PROJECTES!$C$14:$G$5000,2,FALSE))</f>
        <v/>
      </c>
      <c r="G6735" s="112" t="str">
        <f>IF(E6735="","",VLOOKUP(E6735,[1]PROJECTES!$C$14:$G$5000,4,FALSE))</f>
        <v/>
      </c>
      <c r="H6735" s="95"/>
      <c r="I6735" s="113" t="str">
        <f>IF(H6735="","",VLOOKUP(H6735,BD!B$2:C$16,2,FALSE))</f>
        <v/>
      </c>
      <c r="J6735" s="114"/>
      <c r="K6735" s="115" t="str">
        <f t="shared" si="367"/>
        <v/>
      </c>
      <c r="L6735" s="116" t="str">
        <f t="shared" ca="1" si="368"/>
        <v>-</v>
      </c>
      <c r="M6735" s="111" t="str">
        <f>IF(E6735="","",VLOOKUP(E6735,[1]PROJECTES!$C$14:$Z$5000,21,FALSE))</f>
        <v/>
      </c>
      <c r="N6735" s="117"/>
      <c r="O6735" s="118" t="s">
        <v>222</v>
      </c>
      <c r="P6735" s="119"/>
      <c r="Q6735" s="84"/>
      <c r="R6735" s="125"/>
      <c r="S6735" s="165"/>
      <c r="T6735" s="167"/>
    </row>
    <row r="6736" spans="1:20" s="121" customFormat="1" ht="20.100000000000001" customHeight="1" x14ac:dyDescent="0.3">
      <c r="A6736" s="80"/>
      <c r="B6736" s="110" t="str">
        <f>IF(E6736="","",VLOOKUP(E6736,[1]PROJECTES!$C$14:$G$5000,2,FALSE))</f>
        <v/>
      </c>
      <c r="C6736" s="80"/>
      <c r="D6736" s="283" t="str">
        <f>IF(E6736="","",VLOOKUP(E6736,[1]PROJECTES!$C$14:$G$5000,5,FALSE))</f>
        <v/>
      </c>
      <c r="E6736" s="79"/>
      <c r="F6736" s="110" t="str">
        <f>IF(I6736="","",VLOOKUP(I6736,[1]PROJECTES!$C$14:$G$5000,2,FALSE))</f>
        <v/>
      </c>
      <c r="G6736" s="112" t="str">
        <f>IF(E6736="","",VLOOKUP(E6736,[1]PROJECTES!$C$14:$G$5000,4,FALSE))</f>
        <v/>
      </c>
      <c r="H6736" s="95"/>
      <c r="I6736" s="113" t="str">
        <f>IF(H6736="","",VLOOKUP(H6736,BD!B$2:C$16,2,FALSE))</f>
        <v/>
      </c>
      <c r="J6736" s="114"/>
      <c r="K6736" s="115" t="str">
        <f t="shared" si="367"/>
        <v/>
      </c>
      <c r="L6736" s="116" t="str">
        <f t="shared" ca="1" si="368"/>
        <v>-</v>
      </c>
      <c r="M6736" s="111" t="str">
        <f>IF(E6736="","",VLOOKUP(E6736,[1]PROJECTES!$C$14:$Z$5000,21,FALSE))</f>
        <v/>
      </c>
      <c r="N6736" s="117"/>
      <c r="O6736" s="118" t="s">
        <v>222</v>
      </c>
      <c r="P6736" s="119"/>
      <c r="Q6736" s="84"/>
      <c r="R6736" s="125"/>
      <c r="S6736" s="165"/>
      <c r="T6736" s="167"/>
    </row>
    <row r="6737" spans="1:20" s="121" customFormat="1" ht="20.100000000000001" customHeight="1" x14ac:dyDescent="0.3">
      <c r="A6737" s="80"/>
      <c r="B6737" s="110" t="str">
        <f>IF(E6737="","",VLOOKUP(E6737,[1]PROJECTES!$C$14:$G$5000,2,FALSE))</f>
        <v/>
      </c>
      <c r="C6737" s="80"/>
      <c r="D6737" s="283" t="str">
        <f>IF(E6737="","",VLOOKUP(E6737,[1]PROJECTES!$C$14:$G$5000,5,FALSE))</f>
        <v/>
      </c>
      <c r="E6737" s="79"/>
      <c r="F6737" s="110" t="str">
        <f>IF(I6737="","",VLOOKUP(I6737,[1]PROJECTES!$C$14:$G$5000,2,FALSE))</f>
        <v/>
      </c>
      <c r="G6737" s="112" t="str">
        <f>IF(E6737="","",VLOOKUP(E6737,[1]PROJECTES!$C$14:$G$5000,4,FALSE))</f>
        <v/>
      </c>
      <c r="H6737" s="95"/>
      <c r="I6737" s="113" t="str">
        <f>IF(H6737="","",VLOOKUP(H6737,BD!B$2:C$16,2,FALSE))</f>
        <v/>
      </c>
      <c r="J6737" s="114"/>
      <c r="K6737" s="115" t="str">
        <f t="shared" si="367"/>
        <v/>
      </c>
      <c r="L6737" s="116" t="str">
        <f t="shared" ca="1" si="368"/>
        <v>-</v>
      </c>
      <c r="M6737" s="111" t="str">
        <f>IF(E6737="","",VLOOKUP(E6737,[1]PROJECTES!$C$14:$Z$5000,21,FALSE))</f>
        <v/>
      </c>
      <c r="N6737" s="117"/>
      <c r="O6737" s="118" t="s">
        <v>222</v>
      </c>
      <c r="P6737" s="119"/>
      <c r="Q6737" s="84"/>
      <c r="R6737" s="125"/>
      <c r="S6737" s="165"/>
      <c r="T6737" s="167"/>
    </row>
    <row r="6738" spans="1:20" s="121" customFormat="1" ht="20.100000000000001" customHeight="1" x14ac:dyDescent="0.3">
      <c r="A6738" s="80"/>
      <c r="B6738" s="110" t="str">
        <f>IF(E6738="","",VLOOKUP(E6738,[1]PROJECTES!$C$14:$G$5000,2,FALSE))</f>
        <v/>
      </c>
      <c r="C6738" s="80"/>
      <c r="D6738" s="283" t="str">
        <f>IF(E6738="","",VLOOKUP(E6738,[1]PROJECTES!$C$14:$G$5000,5,FALSE))</f>
        <v/>
      </c>
      <c r="E6738" s="79"/>
      <c r="F6738" s="110" t="str">
        <f>IF(I6738="","",VLOOKUP(I6738,[1]PROJECTES!$C$14:$G$5000,2,FALSE))</f>
        <v/>
      </c>
      <c r="G6738" s="112" t="str">
        <f>IF(E6738="","",VLOOKUP(E6738,[1]PROJECTES!$C$14:$G$5000,4,FALSE))</f>
        <v/>
      </c>
      <c r="H6738" s="95"/>
      <c r="I6738" s="113" t="str">
        <f>IF(H6738="","",VLOOKUP(H6738,BD!B$2:C$16,2,FALSE))</f>
        <v/>
      </c>
      <c r="J6738" s="114"/>
      <c r="K6738" s="115" t="str">
        <f t="shared" si="367"/>
        <v/>
      </c>
      <c r="L6738" s="116" t="str">
        <f t="shared" ca="1" si="368"/>
        <v>-</v>
      </c>
      <c r="M6738" s="111" t="str">
        <f>IF(E6738="","",VLOOKUP(E6738,[1]PROJECTES!$C$14:$Z$5000,21,FALSE))</f>
        <v/>
      </c>
      <c r="N6738" s="117"/>
      <c r="O6738" s="118" t="s">
        <v>222</v>
      </c>
      <c r="P6738" s="119"/>
      <c r="Q6738" s="84"/>
      <c r="R6738" s="125"/>
      <c r="S6738" s="165"/>
      <c r="T6738" s="167"/>
    </row>
    <row r="6739" spans="1:20" s="121" customFormat="1" ht="20.100000000000001" customHeight="1" x14ac:dyDescent="0.3">
      <c r="A6739" s="80"/>
      <c r="B6739" s="110" t="str">
        <f>IF(E6739="","",VLOOKUP(E6739,[1]PROJECTES!$C$14:$G$5000,2,FALSE))</f>
        <v/>
      </c>
      <c r="C6739" s="80"/>
      <c r="D6739" s="283" t="str">
        <f>IF(E6739="","",VLOOKUP(E6739,[1]PROJECTES!$C$14:$G$5000,5,FALSE))</f>
        <v/>
      </c>
      <c r="E6739" s="79"/>
      <c r="F6739" s="110" t="str">
        <f>IF(I6739="","",VLOOKUP(I6739,[1]PROJECTES!$C$14:$G$5000,2,FALSE))</f>
        <v/>
      </c>
      <c r="G6739" s="112" t="str">
        <f>IF(E6739="","",VLOOKUP(E6739,[1]PROJECTES!$C$14:$G$5000,4,FALSE))</f>
        <v/>
      </c>
      <c r="H6739" s="95"/>
      <c r="I6739" s="113" t="str">
        <f>IF(H6739="","",VLOOKUP(H6739,BD!B$2:C$16,2,FALSE))</f>
        <v/>
      </c>
      <c r="J6739" s="114"/>
      <c r="K6739" s="115" t="str">
        <f t="shared" si="367"/>
        <v/>
      </c>
      <c r="L6739" s="116" t="str">
        <f t="shared" ca="1" si="368"/>
        <v>-</v>
      </c>
      <c r="M6739" s="111" t="str">
        <f>IF(E6739="","",VLOOKUP(E6739,[1]PROJECTES!$C$14:$Z$5000,21,FALSE))</f>
        <v/>
      </c>
      <c r="N6739" s="117"/>
      <c r="O6739" s="118" t="s">
        <v>222</v>
      </c>
      <c r="P6739" s="119"/>
      <c r="Q6739" s="84"/>
      <c r="R6739" s="125"/>
      <c r="S6739" s="165"/>
      <c r="T6739" s="167"/>
    </row>
    <row r="6740" spans="1:20" s="121" customFormat="1" ht="20.100000000000001" customHeight="1" x14ac:dyDescent="0.3">
      <c r="A6740" s="80"/>
      <c r="B6740" s="110" t="str">
        <f>IF(E6740="","",VLOOKUP(E6740,[1]PROJECTES!$C$14:$G$5000,2,FALSE))</f>
        <v/>
      </c>
      <c r="C6740" s="80"/>
      <c r="D6740" s="283" t="str">
        <f>IF(E6740="","",VLOOKUP(E6740,[1]PROJECTES!$C$14:$G$5000,5,FALSE))</f>
        <v/>
      </c>
      <c r="E6740" s="79"/>
      <c r="F6740" s="110" t="str">
        <f>IF(I6740="","",VLOOKUP(I6740,[1]PROJECTES!$C$14:$G$5000,2,FALSE))</f>
        <v/>
      </c>
      <c r="G6740" s="112" t="str">
        <f>IF(E6740="","",VLOOKUP(E6740,[1]PROJECTES!$C$14:$G$5000,4,FALSE))</f>
        <v/>
      </c>
      <c r="H6740" s="95"/>
      <c r="I6740" s="113" t="str">
        <f>IF(H6740="","",VLOOKUP(H6740,BD!B$2:C$16,2,FALSE))</f>
        <v/>
      </c>
      <c r="J6740" s="114"/>
      <c r="K6740" s="115" t="str">
        <f t="shared" si="367"/>
        <v/>
      </c>
      <c r="L6740" s="116" t="str">
        <f t="shared" ca="1" si="368"/>
        <v>-</v>
      </c>
      <c r="M6740" s="111" t="str">
        <f>IF(E6740="","",VLOOKUP(E6740,[1]PROJECTES!$C$14:$Z$5000,21,FALSE))</f>
        <v/>
      </c>
      <c r="N6740" s="117"/>
      <c r="O6740" s="118" t="s">
        <v>222</v>
      </c>
      <c r="P6740" s="119"/>
      <c r="Q6740" s="84"/>
      <c r="R6740" s="125"/>
      <c r="S6740" s="165"/>
      <c r="T6740" s="167"/>
    </row>
    <row r="6741" spans="1:20" s="121" customFormat="1" ht="20.100000000000001" customHeight="1" x14ac:dyDescent="0.3">
      <c r="A6741" s="80"/>
      <c r="B6741" s="110" t="str">
        <f>IF(E6741="","",VLOOKUP(E6741,[1]PROJECTES!$C$14:$G$5000,2,FALSE))</f>
        <v/>
      </c>
      <c r="C6741" s="80"/>
      <c r="D6741" s="283" t="str">
        <f>IF(E6741="","",VLOOKUP(E6741,[1]PROJECTES!$C$14:$G$5000,5,FALSE))</f>
        <v/>
      </c>
      <c r="E6741" s="79"/>
      <c r="F6741" s="110" t="str">
        <f>IF(I6741="","",VLOOKUP(I6741,[1]PROJECTES!$C$14:$G$5000,2,FALSE))</f>
        <v/>
      </c>
      <c r="G6741" s="112" t="str">
        <f>IF(E6741="","",VLOOKUP(E6741,[1]PROJECTES!$C$14:$G$5000,4,FALSE))</f>
        <v/>
      </c>
      <c r="H6741" s="95"/>
      <c r="I6741" s="113" t="str">
        <f>IF(H6741="","",VLOOKUP(H6741,BD!B$2:C$16,2,FALSE))</f>
        <v/>
      </c>
      <c r="J6741" s="114"/>
      <c r="K6741" s="115" t="str">
        <f t="shared" si="367"/>
        <v/>
      </c>
      <c r="L6741" s="116" t="str">
        <f t="shared" ca="1" si="368"/>
        <v>-</v>
      </c>
      <c r="M6741" s="111" t="str">
        <f>IF(E6741="","",VLOOKUP(E6741,[1]PROJECTES!$C$14:$Z$5000,21,FALSE))</f>
        <v/>
      </c>
      <c r="N6741" s="117"/>
      <c r="O6741" s="118" t="s">
        <v>222</v>
      </c>
      <c r="P6741" s="119"/>
      <c r="Q6741" s="84"/>
      <c r="R6741" s="125"/>
      <c r="S6741" s="165"/>
      <c r="T6741" s="167"/>
    </row>
    <row r="6742" spans="1:20" s="121" customFormat="1" ht="20.100000000000001" customHeight="1" x14ac:dyDescent="0.3">
      <c r="A6742" s="80"/>
      <c r="B6742" s="110" t="str">
        <f>IF(E6742="","",VLOOKUP(E6742,[1]PROJECTES!$C$14:$G$5000,2,FALSE))</f>
        <v/>
      </c>
      <c r="C6742" s="80"/>
      <c r="D6742" s="283" t="str">
        <f>IF(E6742="","",VLOOKUP(E6742,[1]PROJECTES!$C$14:$G$5000,5,FALSE))</f>
        <v/>
      </c>
      <c r="E6742" s="79"/>
      <c r="F6742" s="110" t="str">
        <f>IF(I6742="","",VLOOKUP(I6742,[1]PROJECTES!$C$14:$G$5000,2,FALSE))</f>
        <v/>
      </c>
      <c r="G6742" s="112" t="str">
        <f>IF(E6742="","",VLOOKUP(E6742,[1]PROJECTES!$C$14:$G$5000,4,FALSE))</f>
        <v/>
      </c>
      <c r="H6742" s="95"/>
      <c r="I6742" s="113" t="str">
        <f>IF(H6742="","",VLOOKUP(H6742,BD!B$2:C$16,2,FALSE))</f>
        <v/>
      </c>
      <c r="J6742" s="114"/>
      <c r="K6742" s="115" t="str">
        <f t="shared" si="367"/>
        <v/>
      </c>
      <c r="L6742" s="116" t="str">
        <f t="shared" ca="1" si="368"/>
        <v>-</v>
      </c>
      <c r="M6742" s="111" t="str">
        <f>IF(E6742="","",VLOOKUP(E6742,[1]PROJECTES!$C$14:$Z$5000,21,FALSE))</f>
        <v/>
      </c>
      <c r="N6742" s="117"/>
      <c r="O6742" s="118" t="s">
        <v>222</v>
      </c>
      <c r="P6742" s="119"/>
      <c r="Q6742" s="84"/>
      <c r="R6742" s="125"/>
      <c r="S6742" s="165"/>
      <c r="T6742" s="167"/>
    </row>
    <row r="6743" spans="1:20" s="121" customFormat="1" ht="20.100000000000001" customHeight="1" x14ac:dyDescent="0.3">
      <c r="A6743" s="80"/>
      <c r="B6743" s="110" t="str">
        <f>IF(E6743="","",VLOOKUP(E6743,[1]PROJECTES!$C$14:$G$5000,2,FALSE))</f>
        <v/>
      </c>
      <c r="C6743" s="80"/>
      <c r="D6743" s="283" t="str">
        <f>IF(E6743="","",VLOOKUP(E6743,[1]PROJECTES!$C$14:$G$5000,5,FALSE))</f>
        <v/>
      </c>
      <c r="E6743" s="79"/>
      <c r="F6743" s="110" t="str">
        <f>IF(I6743="","",VLOOKUP(I6743,[1]PROJECTES!$C$14:$G$5000,2,FALSE))</f>
        <v/>
      </c>
      <c r="G6743" s="112" t="str">
        <f>IF(E6743="","",VLOOKUP(E6743,[1]PROJECTES!$C$14:$G$5000,4,FALSE))</f>
        <v/>
      </c>
      <c r="H6743" s="95"/>
      <c r="I6743" s="113" t="str">
        <f>IF(H6743="","",VLOOKUP(H6743,BD!B$2:C$16,2,FALSE))</f>
        <v/>
      </c>
      <c r="J6743" s="114"/>
      <c r="K6743" s="115" t="str">
        <f t="shared" si="367"/>
        <v/>
      </c>
      <c r="L6743" s="116" t="str">
        <f t="shared" ca="1" si="368"/>
        <v>-</v>
      </c>
      <c r="M6743" s="111" t="str">
        <f>IF(E6743="","",VLOOKUP(E6743,[1]PROJECTES!$C$14:$Z$5000,21,FALSE))</f>
        <v/>
      </c>
      <c r="N6743" s="117"/>
      <c r="O6743" s="118" t="s">
        <v>222</v>
      </c>
      <c r="P6743" s="119"/>
      <c r="Q6743" s="84"/>
      <c r="R6743" s="125"/>
      <c r="S6743" s="165"/>
      <c r="T6743" s="167"/>
    </row>
    <row r="6744" spans="1:20" s="121" customFormat="1" ht="20.100000000000001" customHeight="1" x14ac:dyDescent="0.3">
      <c r="A6744" s="80"/>
      <c r="B6744" s="110" t="str">
        <f>IF(E6744="","",VLOOKUP(E6744,[1]PROJECTES!$C$14:$G$5000,2,FALSE))</f>
        <v/>
      </c>
      <c r="C6744" s="80"/>
      <c r="D6744" s="283" t="str">
        <f>IF(E6744="","",VLOOKUP(E6744,[1]PROJECTES!$C$14:$G$5000,5,FALSE))</f>
        <v/>
      </c>
      <c r="E6744" s="79"/>
      <c r="F6744" s="110" t="str">
        <f>IF(I6744="","",VLOOKUP(I6744,[1]PROJECTES!$C$14:$G$5000,2,FALSE))</f>
        <v/>
      </c>
      <c r="G6744" s="112" t="str">
        <f>IF(E6744="","",VLOOKUP(E6744,[1]PROJECTES!$C$14:$G$5000,4,FALSE))</f>
        <v/>
      </c>
      <c r="H6744" s="95"/>
      <c r="I6744" s="113" t="str">
        <f>IF(H6744="","",VLOOKUP(H6744,BD!B$2:C$16,2,FALSE))</f>
        <v/>
      </c>
      <c r="J6744" s="114"/>
      <c r="K6744" s="115" t="str">
        <f t="shared" si="367"/>
        <v/>
      </c>
      <c r="L6744" s="116" t="str">
        <f t="shared" ca="1" si="368"/>
        <v>-</v>
      </c>
      <c r="M6744" s="111" t="str">
        <f>IF(E6744="","",VLOOKUP(E6744,[1]PROJECTES!$C$14:$Z$5000,21,FALSE))</f>
        <v/>
      </c>
      <c r="N6744" s="117"/>
      <c r="O6744" s="118" t="s">
        <v>222</v>
      </c>
      <c r="P6744" s="119"/>
      <c r="Q6744" s="84"/>
      <c r="R6744" s="125"/>
      <c r="S6744" s="165"/>
      <c r="T6744" s="167"/>
    </row>
    <row r="6745" spans="1:20" s="121" customFormat="1" ht="20.100000000000001" customHeight="1" x14ac:dyDescent="0.3">
      <c r="A6745" s="80"/>
      <c r="B6745" s="110" t="str">
        <f>IF(E6745="","",VLOOKUP(E6745,[1]PROJECTES!$C$14:$G$5000,2,FALSE))</f>
        <v/>
      </c>
      <c r="C6745" s="80"/>
      <c r="D6745" s="283" t="str">
        <f>IF(E6745="","",VLOOKUP(E6745,[1]PROJECTES!$C$14:$G$5000,5,FALSE))</f>
        <v/>
      </c>
      <c r="E6745" s="79"/>
      <c r="F6745" s="110" t="str">
        <f>IF(I6745="","",VLOOKUP(I6745,[1]PROJECTES!$C$14:$G$5000,2,FALSE))</f>
        <v/>
      </c>
      <c r="G6745" s="112" t="str">
        <f>IF(E6745="","",VLOOKUP(E6745,[1]PROJECTES!$C$14:$G$5000,4,FALSE))</f>
        <v/>
      </c>
      <c r="H6745" s="95"/>
      <c r="I6745" s="113" t="str">
        <f>IF(H6745="","",VLOOKUP(H6745,BD!B$2:C$16,2,FALSE))</f>
        <v/>
      </c>
      <c r="J6745" s="114"/>
      <c r="K6745" s="115" t="str">
        <f t="shared" si="367"/>
        <v/>
      </c>
      <c r="L6745" s="116" t="str">
        <f t="shared" ca="1" si="368"/>
        <v>-</v>
      </c>
      <c r="M6745" s="111" t="str">
        <f>IF(E6745="","",VLOOKUP(E6745,[1]PROJECTES!$C$14:$Z$5000,21,FALSE))</f>
        <v/>
      </c>
      <c r="N6745" s="117"/>
      <c r="O6745" s="118" t="s">
        <v>222</v>
      </c>
      <c r="P6745" s="119"/>
      <c r="Q6745" s="84"/>
      <c r="R6745" s="125"/>
      <c r="S6745" s="165"/>
      <c r="T6745" s="167"/>
    </row>
    <row r="6746" spans="1:20" s="121" customFormat="1" ht="20.100000000000001" customHeight="1" x14ac:dyDescent="0.3">
      <c r="A6746" s="80"/>
      <c r="B6746" s="110" t="str">
        <f>IF(E6746="","",VLOOKUP(E6746,[1]PROJECTES!$C$14:$G$5000,2,FALSE))</f>
        <v/>
      </c>
      <c r="C6746" s="80"/>
      <c r="D6746" s="283" t="str">
        <f>IF(E6746="","",VLOOKUP(E6746,[1]PROJECTES!$C$14:$G$5000,5,FALSE))</f>
        <v/>
      </c>
      <c r="E6746" s="79"/>
      <c r="F6746" s="110" t="str">
        <f>IF(I6746="","",VLOOKUP(I6746,[1]PROJECTES!$C$14:$G$5000,2,FALSE))</f>
        <v/>
      </c>
      <c r="G6746" s="112" t="str">
        <f>IF(E6746="","",VLOOKUP(E6746,[1]PROJECTES!$C$14:$G$5000,4,FALSE))</f>
        <v/>
      </c>
      <c r="H6746" s="95"/>
      <c r="I6746" s="113" t="str">
        <f>IF(H6746="","",VLOOKUP(H6746,BD!B$2:C$16,2,FALSE))</f>
        <v/>
      </c>
      <c r="J6746" s="114"/>
      <c r="K6746" s="115" t="str">
        <f t="shared" si="367"/>
        <v/>
      </c>
      <c r="L6746" s="116" t="str">
        <f t="shared" ca="1" si="368"/>
        <v>-</v>
      </c>
      <c r="M6746" s="111" t="str">
        <f>IF(E6746="","",VLOOKUP(E6746,[1]PROJECTES!$C$14:$Z$5000,21,FALSE))</f>
        <v/>
      </c>
      <c r="N6746" s="117"/>
      <c r="O6746" s="118" t="s">
        <v>222</v>
      </c>
      <c r="P6746" s="119"/>
      <c r="Q6746" s="84"/>
      <c r="R6746" s="125"/>
      <c r="S6746" s="165"/>
      <c r="T6746" s="167"/>
    </row>
    <row r="6747" spans="1:20" s="121" customFormat="1" ht="20.100000000000001" customHeight="1" x14ac:dyDescent="0.3">
      <c r="A6747" s="80"/>
      <c r="B6747" s="110" t="str">
        <f>IF(E6747="","",VLOOKUP(E6747,[1]PROJECTES!$C$14:$G$5000,2,FALSE))</f>
        <v/>
      </c>
      <c r="C6747" s="80"/>
      <c r="D6747" s="283" t="str">
        <f>IF(E6747="","",VLOOKUP(E6747,[1]PROJECTES!$C$14:$G$5000,5,FALSE))</f>
        <v/>
      </c>
      <c r="E6747" s="79"/>
      <c r="F6747" s="110" t="str">
        <f>IF(I6747="","",VLOOKUP(I6747,[1]PROJECTES!$C$14:$G$5000,2,FALSE))</f>
        <v/>
      </c>
      <c r="G6747" s="112" t="str">
        <f>IF(E6747="","",VLOOKUP(E6747,[1]PROJECTES!$C$14:$G$5000,4,FALSE))</f>
        <v/>
      </c>
      <c r="H6747" s="95"/>
      <c r="I6747" s="113" t="str">
        <f>IF(H6747="","",VLOOKUP(H6747,BD!B$2:C$16,2,FALSE))</f>
        <v/>
      </c>
      <c r="J6747" s="114"/>
      <c r="K6747" s="115" t="str">
        <f t="shared" si="367"/>
        <v/>
      </c>
      <c r="L6747" s="116" t="str">
        <f t="shared" ca="1" si="368"/>
        <v>-</v>
      </c>
      <c r="M6747" s="111" t="str">
        <f>IF(E6747="","",VLOOKUP(E6747,[1]PROJECTES!$C$14:$Z$5000,21,FALSE))</f>
        <v/>
      </c>
      <c r="N6747" s="117"/>
      <c r="O6747" s="118" t="s">
        <v>222</v>
      </c>
      <c r="P6747" s="119"/>
      <c r="Q6747" s="84"/>
      <c r="R6747" s="125"/>
      <c r="S6747" s="165"/>
      <c r="T6747" s="167"/>
    </row>
    <row r="6748" spans="1:20" s="121" customFormat="1" ht="20.100000000000001" customHeight="1" x14ac:dyDescent="0.3">
      <c r="A6748" s="80"/>
      <c r="B6748" s="110" t="str">
        <f>IF(E6748="","",VLOOKUP(E6748,[1]PROJECTES!$C$14:$G$5000,2,FALSE))</f>
        <v/>
      </c>
      <c r="C6748" s="80"/>
      <c r="D6748" s="283" t="str">
        <f>IF(E6748="","",VLOOKUP(E6748,[1]PROJECTES!$C$14:$G$5000,5,FALSE))</f>
        <v/>
      </c>
      <c r="E6748" s="79"/>
      <c r="F6748" s="110" t="str">
        <f>IF(I6748="","",VLOOKUP(I6748,[1]PROJECTES!$C$14:$G$5000,2,FALSE))</f>
        <v/>
      </c>
      <c r="G6748" s="112" t="str">
        <f>IF(E6748="","",VLOOKUP(E6748,[1]PROJECTES!$C$14:$G$5000,4,FALSE))</f>
        <v/>
      </c>
      <c r="H6748" s="95"/>
      <c r="I6748" s="113" t="str">
        <f>IF(H6748="","",VLOOKUP(H6748,BD!B$2:C$16,2,FALSE))</f>
        <v/>
      </c>
      <c r="J6748" s="114"/>
      <c r="K6748" s="115" t="str">
        <f t="shared" si="367"/>
        <v/>
      </c>
      <c r="L6748" s="116" t="str">
        <f t="shared" ca="1" si="368"/>
        <v>-</v>
      </c>
      <c r="M6748" s="111" t="str">
        <f>IF(E6748="","",VLOOKUP(E6748,[1]PROJECTES!$C$14:$Z$5000,21,FALSE))</f>
        <v/>
      </c>
      <c r="N6748" s="117"/>
      <c r="O6748" s="118" t="s">
        <v>222</v>
      </c>
      <c r="P6748" s="119"/>
      <c r="Q6748" s="84"/>
      <c r="R6748" s="125"/>
      <c r="S6748" s="165"/>
      <c r="T6748" s="167"/>
    </row>
    <row r="6749" spans="1:20" s="121" customFormat="1" ht="20.100000000000001" customHeight="1" x14ac:dyDescent="0.3">
      <c r="A6749" s="80"/>
      <c r="B6749" s="110" t="str">
        <f>IF(E6749="","",VLOOKUP(E6749,[1]PROJECTES!$C$14:$G$5000,2,FALSE))</f>
        <v/>
      </c>
      <c r="C6749" s="80"/>
      <c r="D6749" s="283" t="str">
        <f>IF(E6749="","",VLOOKUP(E6749,[1]PROJECTES!$C$14:$G$5000,5,FALSE))</f>
        <v/>
      </c>
      <c r="E6749" s="79"/>
      <c r="F6749" s="110" t="str">
        <f>IF(I6749="","",VLOOKUP(I6749,[1]PROJECTES!$C$14:$G$5000,2,FALSE))</f>
        <v/>
      </c>
      <c r="G6749" s="112" t="str">
        <f>IF(E6749="","",VLOOKUP(E6749,[1]PROJECTES!$C$14:$G$5000,4,FALSE))</f>
        <v/>
      </c>
      <c r="H6749" s="95"/>
      <c r="I6749" s="113" t="str">
        <f>IF(H6749="","",VLOOKUP(H6749,BD!B$2:C$16,2,FALSE))</f>
        <v/>
      </c>
      <c r="J6749" s="114"/>
      <c r="K6749" s="115" t="str">
        <f t="shared" si="367"/>
        <v/>
      </c>
      <c r="L6749" s="116" t="str">
        <f t="shared" ca="1" si="368"/>
        <v>-</v>
      </c>
      <c r="M6749" s="111" t="str">
        <f>IF(E6749="","",VLOOKUP(E6749,[1]PROJECTES!$C$14:$Z$5000,21,FALSE))</f>
        <v/>
      </c>
      <c r="N6749" s="117"/>
      <c r="O6749" s="118" t="s">
        <v>222</v>
      </c>
      <c r="P6749" s="119"/>
      <c r="Q6749" s="84"/>
      <c r="R6749" s="125"/>
      <c r="S6749" s="165"/>
      <c r="T6749" s="167"/>
    </row>
    <row r="6750" spans="1:20" s="121" customFormat="1" ht="20.100000000000001" customHeight="1" x14ac:dyDescent="0.3">
      <c r="A6750" s="80"/>
      <c r="B6750" s="110" t="str">
        <f>IF(E6750="","",VLOOKUP(E6750,[1]PROJECTES!$C$14:$G$5000,2,FALSE))</f>
        <v/>
      </c>
      <c r="C6750" s="80"/>
      <c r="D6750" s="283" t="str">
        <f>IF(E6750="","",VLOOKUP(E6750,[1]PROJECTES!$C$14:$G$5000,5,FALSE))</f>
        <v/>
      </c>
      <c r="E6750" s="79"/>
      <c r="F6750" s="110" t="str">
        <f>IF(I6750="","",VLOOKUP(I6750,[1]PROJECTES!$C$14:$G$5000,2,FALSE))</f>
        <v/>
      </c>
      <c r="G6750" s="112" t="str">
        <f>IF(E6750="","",VLOOKUP(E6750,[1]PROJECTES!$C$14:$G$5000,4,FALSE))</f>
        <v/>
      </c>
      <c r="H6750" s="95"/>
      <c r="I6750" s="113" t="str">
        <f>IF(H6750="","",VLOOKUP(H6750,BD!B$2:C$16,2,FALSE))</f>
        <v/>
      </c>
      <c r="J6750" s="114"/>
      <c r="K6750" s="115" t="str">
        <f t="shared" si="367"/>
        <v/>
      </c>
      <c r="L6750" s="116" t="str">
        <f t="shared" ca="1" si="368"/>
        <v>-</v>
      </c>
      <c r="M6750" s="111" t="str">
        <f>IF(E6750="","",VLOOKUP(E6750,[1]PROJECTES!$C$14:$Z$5000,21,FALSE))</f>
        <v/>
      </c>
      <c r="N6750" s="117"/>
      <c r="O6750" s="118" t="s">
        <v>222</v>
      </c>
      <c r="P6750" s="119"/>
      <c r="Q6750" s="84"/>
      <c r="R6750" s="125"/>
      <c r="S6750" s="165"/>
      <c r="T6750" s="167"/>
    </row>
    <row r="6751" spans="1:20" s="121" customFormat="1" ht="20.100000000000001" customHeight="1" x14ac:dyDescent="0.3">
      <c r="A6751" s="80"/>
      <c r="B6751" s="110" t="str">
        <f>IF(E6751="","",VLOOKUP(E6751,[1]PROJECTES!$C$14:$G$5000,2,FALSE))</f>
        <v/>
      </c>
      <c r="C6751" s="80"/>
      <c r="D6751" s="283" t="str">
        <f>IF(E6751="","",VLOOKUP(E6751,[1]PROJECTES!$C$14:$G$5000,5,FALSE))</f>
        <v/>
      </c>
      <c r="E6751" s="79"/>
      <c r="F6751" s="110" t="str">
        <f>IF(I6751="","",VLOOKUP(I6751,[1]PROJECTES!$C$14:$G$5000,2,FALSE))</f>
        <v/>
      </c>
      <c r="G6751" s="112" t="str">
        <f>IF(E6751="","",VLOOKUP(E6751,[1]PROJECTES!$C$14:$G$5000,4,FALSE))</f>
        <v/>
      </c>
      <c r="H6751" s="95"/>
      <c r="I6751" s="113" t="str">
        <f>IF(H6751="","",VLOOKUP(H6751,BD!B$2:C$16,2,FALSE))</f>
        <v/>
      </c>
      <c r="J6751" s="114"/>
      <c r="K6751" s="115" t="str">
        <f t="shared" si="367"/>
        <v/>
      </c>
      <c r="L6751" s="116" t="str">
        <f t="shared" ca="1" si="368"/>
        <v>-</v>
      </c>
      <c r="M6751" s="111" t="str">
        <f>IF(E6751="","",VLOOKUP(E6751,[1]PROJECTES!$C$14:$Z$5000,21,FALSE))</f>
        <v/>
      </c>
      <c r="N6751" s="117"/>
      <c r="O6751" s="118" t="s">
        <v>222</v>
      </c>
      <c r="P6751" s="119"/>
      <c r="Q6751" s="84"/>
      <c r="R6751" s="125"/>
      <c r="S6751" s="165"/>
      <c r="T6751" s="167"/>
    </row>
    <row r="6752" spans="1:20" s="121" customFormat="1" ht="20.100000000000001" customHeight="1" x14ac:dyDescent="0.3">
      <c r="A6752" s="80"/>
      <c r="B6752" s="110" t="str">
        <f>IF(E6752="","",VLOOKUP(E6752,[1]PROJECTES!$C$14:$G$5000,2,FALSE))</f>
        <v/>
      </c>
      <c r="C6752" s="80"/>
      <c r="D6752" s="283" t="str">
        <f>IF(E6752="","",VLOOKUP(E6752,[1]PROJECTES!$C$14:$G$5000,5,FALSE))</f>
        <v/>
      </c>
      <c r="E6752" s="79"/>
      <c r="F6752" s="110" t="str">
        <f>IF(I6752="","",VLOOKUP(I6752,[1]PROJECTES!$C$14:$G$5000,2,FALSE))</f>
        <v/>
      </c>
      <c r="G6752" s="112" t="str">
        <f>IF(E6752="","",VLOOKUP(E6752,[1]PROJECTES!$C$14:$G$5000,4,FALSE))</f>
        <v/>
      </c>
      <c r="H6752" s="95"/>
      <c r="I6752" s="113" t="str">
        <f>IF(H6752="","",VLOOKUP(H6752,BD!B$2:C$16,2,FALSE))</f>
        <v/>
      </c>
      <c r="J6752" s="114"/>
      <c r="K6752" s="115" t="str">
        <f t="shared" si="367"/>
        <v/>
      </c>
      <c r="L6752" s="116" t="str">
        <f t="shared" ca="1" si="368"/>
        <v>-</v>
      </c>
      <c r="M6752" s="111" t="str">
        <f>IF(E6752="","",VLOOKUP(E6752,[1]PROJECTES!$C$14:$Z$5000,21,FALSE))</f>
        <v/>
      </c>
      <c r="N6752" s="117"/>
      <c r="O6752" s="118" t="s">
        <v>222</v>
      </c>
      <c r="P6752" s="119"/>
      <c r="Q6752" s="84"/>
      <c r="R6752" s="123"/>
      <c r="S6752" s="165"/>
      <c r="T6752" s="167"/>
    </row>
    <row r="6753" spans="1:20" s="121" customFormat="1" ht="20.100000000000001" customHeight="1" x14ac:dyDescent="0.3">
      <c r="A6753" s="80"/>
      <c r="B6753" s="110" t="str">
        <f>IF(E6753="","",VLOOKUP(E6753,[1]PROJECTES!$C$14:$G$5000,2,FALSE))</f>
        <v/>
      </c>
      <c r="C6753" s="80"/>
      <c r="D6753" s="283" t="str">
        <f>IF(E6753="","",VLOOKUP(E6753,[1]PROJECTES!$C$14:$G$5000,5,FALSE))</f>
        <v/>
      </c>
      <c r="E6753" s="79"/>
      <c r="F6753" s="110" t="str">
        <f>IF(I6753="","",VLOOKUP(I6753,[1]PROJECTES!$C$14:$G$5000,2,FALSE))</f>
        <v/>
      </c>
      <c r="G6753" s="112" t="str">
        <f>IF(E6753="","",VLOOKUP(E6753,[1]PROJECTES!$C$14:$G$5000,4,FALSE))</f>
        <v/>
      </c>
      <c r="H6753" s="95"/>
      <c r="I6753" s="113" t="str">
        <f>IF(H6753="","",VLOOKUP(H6753,BD!B$2:C$16,2,FALSE))</f>
        <v/>
      </c>
      <c r="J6753" s="114"/>
      <c r="K6753" s="115" t="str">
        <f t="shared" si="367"/>
        <v/>
      </c>
      <c r="L6753" s="116" t="str">
        <f t="shared" ca="1" si="368"/>
        <v>-</v>
      </c>
      <c r="M6753" s="111" t="str">
        <f>IF(E6753="","",VLOOKUP(E6753,[1]PROJECTES!$C$14:$Z$5000,21,FALSE))</f>
        <v/>
      </c>
      <c r="N6753" s="117"/>
      <c r="O6753" s="118" t="s">
        <v>222</v>
      </c>
      <c r="P6753" s="119"/>
      <c r="Q6753" s="84"/>
      <c r="R6753" s="125"/>
      <c r="S6753" s="165"/>
      <c r="T6753" s="167"/>
    </row>
    <row r="6754" spans="1:20" s="121" customFormat="1" ht="20.100000000000001" customHeight="1" x14ac:dyDescent="0.3">
      <c r="A6754" s="80"/>
      <c r="B6754" s="110" t="str">
        <f>IF(E6754="","",VLOOKUP(E6754,[1]PROJECTES!$C$14:$G$5000,2,FALSE))</f>
        <v/>
      </c>
      <c r="C6754" s="80"/>
      <c r="D6754" s="283" t="str">
        <f>IF(E6754="","",VLOOKUP(E6754,[1]PROJECTES!$C$14:$G$5000,5,FALSE))</f>
        <v/>
      </c>
      <c r="E6754" s="79"/>
      <c r="F6754" s="110" t="str">
        <f>IF(I6754="","",VLOOKUP(I6754,[1]PROJECTES!$C$14:$G$5000,2,FALSE))</f>
        <v/>
      </c>
      <c r="G6754" s="112" t="str">
        <f>IF(E6754="","",VLOOKUP(E6754,[1]PROJECTES!$C$14:$G$5000,4,FALSE))</f>
        <v/>
      </c>
      <c r="H6754" s="95"/>
      <c r="I6754" s="113" t="str">
        <f>IF(H6754="","",VLOOKUP(H6754,BD!B$2:C$16,2,FALSE))</f>
        <v/>
      </c>
      <c r="J6754" s="114"/>
      <c r="K6754" s="115" t="str">
        <f t="shared" si="367"/>
        <v/>
      </c>
      <c r="L6754" s="116" t="str">
        <f t="shared" ca="1" si="368"/>
        <v>-</v>
      </c>
      <c r="M6754" s="111" t="str">
        <f>IF(E6754="","",VLOOKUP(E6754,[1]PROJECTES!$C$14:$Z$5000,21,FALSE))</f>
        <v/>
      </c>
      <c r="N6754" s="117"/>
      <c r="O6754" s="118" t="s">
        <v>222</v>
      </c>
      <c r="P6754" s="119"/>
      <c r="Q6754" s="84"/>
      <c r="R6754" s="125"/>
      <c r="S6754" s="165"/>
      <c r="T6754" s="167"/>
    </row>
    <row r="6755" spans="1:20" s="121" customFormat="1" ht="20.100000000000001" customHeight="1" x14ac:dyDescent="0.3">
      <c r="A6755" s="80"/>
      <c r="B6755" s="110" t="str">
        <f>IF(E6755="","",VLOOKUP(E6755,[1]PROJECTES!$C$14:$G$5000,2,FALSE))</f>
        <v/>
      </c>
      <c r="C6755" s="80"/>
      <c r="D6755" s="283" t="str">
        <f>IF(E6755="","",VLOOKUP(E6755,[1]PROJECTES!$C$14:$G$5000,5,FALSE))</f>
        <v/>
      </c>
      <c r="E6755" s="79"/>
      <c r="F6755" s="110" t="str">
        <f>IF(I6755="","",VLOOKUP(I6755,[1]PROJECTES!$C$14:$G$5000,2,FALSE))</f>
        <v/>
      </c>
      <c r="G6755" s="112" t="str">
        <f>IF(E6755="","",VLOOKUP(E6755,[1]PROJECTES!$C$14:$G$5000,4,FALSE))</f>
        <v/>
      </c>
      <c r="H6755" s="95"/>
      <c r="I6755" s="113" t="str">
        <f>IF(H6755="","",VLOOKUP(H6755,BD!B$2:C$16,2,FALSE))</f>
        <v/>
      </c>
      <c r="J6755" s="114"/>
      <c r="K6755" s="115" t="str">
        <f t="shared" si="367"/>
        <v/>
      </c>
      <c r="L6755" s="116" t="str">
        <f t="shared" ca="1" si="368"/>
        <v>-</v>
      </c>
      <c r="M6755" s="111" t="str">
        <f>IF(E6755="","",VLOOKUP(E6755,[1]PROJECTES!$C$14:$Z$5000,21,FALSE))</f>
        <v/>
      </c>
      <c r="N6755" s="117"/>
      <c r="O6755" s="118" t="s">
        <v>222</v>
      </c>
      <c r="P6755" s="119"/>
      <c r="Q6755" s="84"/>
      <c r="R6755" s="125"/>
      <c r="S6755" s="165"/>
      <c r="T6755" s="167"/>
    </row>
    <row r="6756" spans="1:20" s="121" customFormat="1" ht="20.100000000000001" customHeight="1" x14ac:dyDescent="0.3">
      <c r="A6756" s="80"/>
      <c r="B6756" s="110" t="str">
        <f>IF(E6756="","",VLOOKUP(E6756,[1]PROJECTES!$C$14:$G$5000,2,FALSE))</f>
        <v/>
      </c>
      <c r="C6756" s="80"/>
      <c r="D6756" s="283" t="str">
        <f>IF(E6756="","",VLOOKUP(E6756,[1]PROJECTES!$C$14:$G$5000,5,FALSE))</f>
        <v/>
      </c>
      <c r="E6756" s="79"/>
      <c r="F6756" s="110" t="str">
        <f>IF(I6756="","",VLOOKUP(I6756,[1]PROJECTES!$C$14:$G$5000,2,FALSE))</f>
        <v/>
      </c>
      <c r="G6756" s="112" t="str">
        <f>IF(E6756="","",VLOOKUP(E6756,[1]PROJECTES!$C$14:$G$5000,4,FALSE))</f>
        <v/>
      </c>
      <c r="H6756" s="95"/>
      <c r="I6756" s="113" t="str">
        <f>IF(H6756="","",VLOOKUP(H6756,BD!B$2:C$16,2,FALSE))</f>
        <v/>
      </c>
      <c r="J6756" s="114"/>
      <c r="K6756" s="115" t="str">
        <f t="shared" si="367"/>
        <v/>
      </c>
      <c r="L6756" s="116" t="str">
        <f t="shared" ca="1" si="368"/>
        <v>-</v>
      </c>
      <c r="M6756" s="111" t="str">
        <f>IF(E6756="","",VLOOKUP(E6756,[1]PROJECTES!$C$14:$Z$5000,21,FALSE))</f>
        <v/>
      </c>
      <c r="N6756" s="117"/>
      <c r="O6756" s="118" t="s">
        <v>222</v>
      </c>
      <c r="P6756" s="119"/>
      <c r="Q6756" s="84"/>
      <c r="R6756" s="125"/>
      <c r="S6756" s="165"/>
      <c r="T6756" s="167"/>
    </row>
    <row r="6757" spans="1:20" s="121" customFormat="1" ht="20.100000000000001" customHeight="1" x14ac:dyDescent="0.3">
      <c r="A6757" s="80"/>
      <c r="B6757" s="110" t="str">
        <f>IF(E6757="","",VLOOKUP(E6757,[1]PROJECTES!$C$14:$G$5000,2,FALSE))</f>
        <v/>
      </c>
      <c r="C6757" s="80"/>
      <c r="D6757" s="283" t="str">
        <f>IF(E6757="","",VLOOKUP(E6757,[1]PROJECTES!$C$14:$G$5000,5,FALSE))</f>
        <v/>
      </c>
      <c r="E6757" s="79"/>
      <c r="F6757" s="110" t="str">
        <f>IF(I6757="","",VLOOKUP(I6757,[1]PROJECTES!$C$14:$G$5000,2,FALSE))</f>
        <v/>
      </c>
      <c r="G6757" s="112" t="str">
        <f>IF(E6757="","",VLOOKUP(E6757,[1]PROJECTES!$C$14:$G$5000,4,FALSE))</f>
        <v/>
      </c>
      <c r="H6757" s="95"/>
      <c r="I6757" s="113" t="str">
        <f>IF(H6757="","",VLOOKUP(H6757,BD!B$2:C$16,2,FALSE))</f>
        <v/>
      </c>
      <c r="J6757" s="114"/>
      <c r="K6757" s="115" t="str">
        <f t="shared" si="367"/>
        <v/>
      </c>
      <c r="L6757" s="116" t="str">
        <f t="shared" ca="1" si="368"/>
        <v>-</v>
      </c>
      <c r="M6757" s="111" t="str">
        <f>IF(E6757="","",VLOOKUP(E6757,[1]PROJECTES!$C$14:$Z$5000,21,FALSE))</f>
        <v/>
      </c>
      <c r="N6757" s="117"/>
      <c r="O6757" s="118" t="s">
        <v>222</v>
      </c>
      <c r="P6757" s="119"/>
      <c r="Q6757" s="84"/>
      <c r="R6757" s="125"/>
      <c r="S6757" s="165"/>
      <c r="T6757" s="167"/>
    </row>
    <row r="6758" spans="1:20" s="121" customFormat="1" ht="20.100000000000001" customHeight="1" x14ac:dyDescent="0.3">
      <c r="A6758" s="80"/>
      <c r="B6758" s="110" t="str">
        <f>IF(E6758="","",VLOOKUP(E6758,[1]PROJECTES!$C$14:$G$5000,2,FALSE))</f>
        <v/>
      </c>
      <c r="C6758" s="80"/>
      <c r="D6758" s="283" t="str">
        <f>IF(E6758="","",VLOOKUP(E6758,[1]PROJECTES!$C$14:$G$5000,5,FALSE))</f>
        <v/>
      </c>
      <c r="E6758" s="79"/>
      <c r="F6758" s="110" t="str">
        <f>IF(I6758="","",VLOOKUP(I6758,[1]PROJECTES!$C$14:$G$5000,2,FALSE))</f>
        <v/>
      </c>
      <c r="G6758" s="112" t="str">
        <f>IF(E6758="","",VLOOKUP(E6758,[1]PROJECTES!$C$14:$G$5000,4,FALSE))</f>
        <v/>
      </c>
      <c r="H6758" s="95"/>
      <c r="I6758" s="113" t="str">
        <f>IF(H6758="","",VLOOKUP(H6758,BD!B$2:C$16,2,FALSE))</f>
        <v/>
      </c>
      <c r="J6758" s="114"/>
      <c r="K6758" s="115" t="str">
        <f t="shared" si="367"/>
        <v/>
      </c>
      <c r="L6758" s="116" t="str">
        <f t="shared" ca="1" si="368"/>
        <v>-</v>
      </c>
      <c r="M6758" s="111" t="str">
        <f>IF(E6758="","",VLOOKUP(E6758,[1]PROJECTES!$C$14:$Z$5000,21,FALSE))</f>
        <v/>
      </c>
      <c r="N6758" s="117"/>
      <c r="O6758" s="118" t="s">
        <v>222</v>
      </c>
      <c r="P6758" s="119"/>
      <c r="Q6758" s="84"/>
      <c r="R6758" s="125"/>
      <c r="S6758" s="165"/>
      <c r="T6758" s="167"/>
    </row>
    <row r="6759" spans="1:20" s="121" customFormat="1" ht="20.100000000000001" customHeight="1" x14ac:dyDescent="0.3">
      <c r="A6759" s="80"/>
      <c r="B6759" s="110" t="str">
        <f>IF(E6759="","",VLOOKUP(E6759,[1]PROJECTES!$C$14:$G$5000,2,FALSE))</f>
        <v/>
      </c>
      <c r="C6759" s="80"/>
      <c r="D6759" s="283" t="str">
        <f>IF(E6759="","",VLOOKUP(E6759,[1]PROJECTES!$C$14:$G$5000,5,FALSE))</f>
        <v/>
      </c>
      <c r="E6759" s="79"/>
      <c r="F6759" s="110" t="str">
        <f>IF(I6759="","",VLOOKUP(I6759,[1]PROJECTES!$C$14:$G$5000,2,FALSE))</f>
        <v/>
      </c>
      <c r="G6759" s="112" t="str">
        <f>IF(E6759="","",VLOOKUP(E6759,[1]PROJECTES!$C$14:$G$5000,4,FALSE))</f>
        <v/>
      </c>
      <c r="H6759" s="95"/>
      <c r="I6759" s="113" t="str">
        <f>IF(H6759="","",VLOOKUP(H6759,BD!B$2:C$16,2,FALSE))</f>
        <v/>
      </c>
      <c r="J6759" s="114"/>
      <c r="K6759" s="115" t="str">
        <f t="shared" si="367"/>
        <v/>
      </c>
      <c r="L6759" s="116" t="str">
        <f t="shared" ca="1" si="368"/>
        <v>-</v>
      </c>
      <c r="M6759" s="111" t="str">
        <f>IF(E6759="","",VLOOKUP(E6759,[1]PROJECTES!$C$14:$Z$5000,21,FALSE))</f>
        <v/>
      </c>
      <c r="N6759" s="117"/>
      <c r="O6759" s="118" t="s">
        <v>222</v>
      </c>
      <c r="P6759" s="119"/>
      <c r="Q6759" s="84"/>
      <c r="R6759" s="125"/>
      <c r="S6759" s="165"/>
      <c r="T6759" s="167"/>
    </row>
    <row r="6760" spans="1:20" s="121" customFormat="1" ht="20.100000000000001" customHeight="1" x14ac:dyDescent="0.3">
      <c r="A6760" s="80"/>
      <c r="B6760" s="110" t="str">
        <f>IF(E6760="","",VLOOKUP(E6760,[1]PROJECTES!$C$14:$G$5000,2,FALSE))</f>
        <v/>
      </c>
      <c r="C6760" s="80"/>
      <c r="D6760" s="283" t="str">
        <f>IF(E6760="","",VLOOKUP(E6760,[1]PROJECTES!$C$14:$G$5000,5,FALSE))</f>
        <v/>
      </c>
      <c r="E6760" s="79"/>
      <c r="F6760" s="110" t="str">
        <f>IF(I6760="","",VLOOKUP(I6760,[1]PROJECTES!$C$14:$G$5000,2,FALSE))</f>
        <v/>
      </c>
      <c r="G6760" s="112" t="str">
        <f>IF(E6760="","",VLOOKUP(E6760,[1]PROJECTES!$C$14:$G$5000,4,FALSE))</f>
        <v/>
      </c>
      <c r="H6760" s="95"/>
      <c r="I6760" s="113" t="str">
        <f>IF(H6760="","",VLOOKUP(H6760,BD!B$2:C$16,2,FALSE))</f>
        <v/>
      </c>
      <c r="J6760" s="114"/>
      <c r="K6760" s="115" t="str">
        <f t="shared" si="367"/>
        <v/>
      </c>
      <c r="L6760" s="116" t="str">
        <f t="shared" ca="1" si="368"/>
        <v>-</v>
      </c>
      <c r="M6760" s="111" t="str">
        <f>IF(E6760="","",VLOOKUP(E6760,[1]PROJECTES!$C$14:$Z$5000,21,FALSE))</f>
        <v/>
      </c>
      <c r="N6760" s="117"/>
      <c r="O6760" s="118" t="s">
        <v>222</v>
      </c>
      <c r="P6760" s="119"/>
      <c r="Q6760" s="84"/>
      <c r="R6760" s="125"/>
      <c r="S6760" s="165"/>
      <c r="T6760" s="167"/>
    </row>
    <row r="6761" spans="1:20" s="121" customFormat="1" ht="20.100000000000001" customHeight="1" x14ac:dyDescent="0.3">
      <c r="A6761" s="80"/>
      <c r="B6761" s="110" t="str">
        <f>IF(E6761="","",VLOOKUP(E6761,[1]PROJECTES!$C$14:$G$5000,2,FALSE))</f>
        <v/>
      </c>
      <c r="C6761" s="80"/>
      <c r="D6761" s="283" t="str">
        <f>IF(E6761="","",VLOOKUP(E6761,[1]PROJECTES!$C$14:$G$5000,5,FALSE))</f>
        <v/>
      </c>
      <c r="E6761" s="79"/>
      <c r="F6761" s="110" t="str">
        <f>IF(I6761="","",VLOOKUP(I6761,[1]PROJECTES!$C$14:$G$5000,2,FALSE))</f>
        <v/>
      </c>
      <c r="G6761" s="112" t="str">
        <f>IF(E6761="","",VLOOKUP(E6761,[1]PROJECTES!$C$14:$G$5000,4,FALSE))</f>
        <v/>
      </c>
      <c r="H6761" s="95"/>
      <c r="I6761" s="113" t="str">
        <f>IF(H6761="","",VLOOKUP(H6761,BD!B$2:C$16,2,FALSE))</f>
        <v/>
      </c>
      <c r="J6761" s="114"/>
      <c r="K6761" s="115" t="str">
        <f t="shared" si="367"/>
        <v/>
      </c>
      <c r="L6761" s="116" t="str">
        <f t="shared" ca="1" si="368"/>
        <v>-</v>
      </c>
      <c r="M6761" s="111" t="str">
        <f>IF(E6761="","",VLOOKUP(E6761,[1]PROJECTES!$C$14:$Z$5000,21,FALSE))</f>
        <v/>
      </c>
      <c r="N6761" s="117"/>
      <c r="O6761" s="118" t="s">
        <v>222</v>
      </c>
      <c r="P6761" s="119"/>
      <c r="Q6761" s="84"/>
      <c r="R6761" s="125"/>
      <c r="S6761" s="165"/>
      <c r="T6761" s="167"/>
    </row>
    <row r="6762" spans="1:20" s="121" customFormat="1" ht="20.100000000000001" customHeight="1" x14ac:dyDescent="0.3">
      <c r="A6762" s="80"/>
      <c r="B6762" s="110" t="str">
        <f>IF(E6762="","",VLOOKUP(E6762,[1]PROJECTES!$C$14:$G$5000,2,FALSE))</f>
        <v/>
      </c>
      <c r="C6762" s="80"/>
      <c r="D6762" s="283" t="str">
        <f>IF(E6762="","",VLOOKUP(E6762,[1]PROJECTES!$C$14:$G$5000,5,FALSE))</f>
        <v/>
      </c>
      <c r="E6762" s="79"/>
      <c r="F6762" s="110" t="str">
        <f>IF(I6762="","",VLOOKUP(I6762,[1]PROJECTES!$C$14:$G$5000,2,FALSE))</f>
        <v/>
      </c>
      <c r="G6762" s="112" t="str">
        <f>IF(E6762="","",VLOOKUP(E6762,[1]PROJECTES!$C$14:$G$5000,4,FALSE))</f>
        <v/>
      </c>
      <c r="H6762" s="95"/>
      <c r="I6762" s="113" t="str">
        <f>IF(H6762="","",VLOOKUP(H6762,BD!B$2:C$16,2,FALSE))</f>
        <v/>
      </c>
      <c r="J6762" s="114"/>
      <c r="K6762" s="115" t="str">
        <f t="shared" si="367"/>
        <v/>
      </c>
      <c r="L6762" s="116" t="str">
        <f t="shared" ca="1" si="368"/>
        <v>-</v>
      </c>
      <c r="M6762" s="111" t="str">
        <f>IF(E6762="","",VLOOKUP(E6762,[1]PROJECTES!$C$14:$Z$5000,21,FALSE))</f>
        <v/>
      </c>
      <c r="N6762" s="117"/>
      <c r="O6762" s="118" t="s">
        <v>222</v>
      </c>
      <c r="P6762" s="119"/>
      <c r="Q6762" s="84"/>
      <c r="R6762" s="125"/>
      <c r="S6762" s="165"/>
      <c r="T6762" s="167"/>
    </row>
    <row r="6763" spans="1:20" s="121" customFormat="1" ht="20.100000000000001" customHeight="1" x14ac:dyDescent="0.3">
      <c r="A6763" s="80"/>
      <c r="B6763" s="110" t="str">
        <f>IF(E6763="","",VLOOKUP(E6763,[1]PROJECTES!$C$14:$G$5000,2,FALSE))</f>
        <v/>
      </c>
      <c r="C6763" s="80"/>
      <c r="D6763" s="283" t="str">
        <f>IF(E6763="","",VLOOKUP(E6763,[1]PROJECTES!$C$14:$G$5000,5,FALSE))</f>
        <v/>
      </c>
      <c r="E6763" s="79"/>
      <c r="F6763" s="110" t="str">
        <f>IF(I6763="","",VLOOKUP(I6763,[1]PROJECTES!$C$14:$G$5000,2,FALSE))</f>
        <v/>
      </c>
      <c r="G6763" s="112" t="str">
        <f>IF(E6763="","",VLOOKUP(E6763,[1]PROJECTES!$C$14:$G$5000,4,FALSE))</f>
        <v/>
      </c>
      <c r="H6763" s="95"/>
      <c r="I6763" s="113" t="str">
        <f>IF(H6763="","",VLOOKUP(H6763,BD!B$2:C$16,2,FALSE))</f>
        <v/>
      </c>
      <c r="J6763" s="114"/>
      <c r="K6763" s="115" t="str">
        <f t="shared" si="367"/>
        <v/>
      </c>
      <c r="L6763" s="116" t="str">
        <f t="shared" ca="1" si="368"/>
        <v>-</v>
      </c>
      <c r="M6763" s="111" t="str">
        <f>IF(E6763="","",VLOOKUP(E6763,[1]PROJECTES!$C$14:$Z$5000,21,FALSE))</f>
        <v/>
      </c>
      <c r="N6763" s="117"/>
      <c r="O6763" s="118" t="s">
        <v>222</v>
      </c>
      <c r="P6763" s="119"/>
      <c r="Q6763" s="84"/>
      <c r="R6763" s="125"/>
      <c r="S6763" s="165"/>
      <c r="T6763" s="167"/>
    </row>
    <row r="6764" spans="1:20" s="121" customFormat="1" ht="20.100000000000001" customHeight="1" x14ac:dyDescent="0.3">
      <c r="A6764" s="80"/>
      <c r="B6764" s="110" t="str">
        <f>IF(E6764="","",VLOOKUP(E6764,[1]PROJECTES!$C$14:$G$5000,2,FALSE))</f>
        <v/>
      </c>
      <c r="C6764" s="80"/>
      <c r="D6764" s="283" t="str">
        <f>IF(E6764="","",VLOOKUP(E6764,[1]PROJECTES!$C$14:$G$5000,5,FALSE))</f>
        <v/>
      </c>
      <c r="E6764" s="79"/>
      <c r="F6764" s="110" t="str">
        <f>IF(I6764="","",VLOOKUP(I6764,[1]PROJECTES!$C$14:$G$5000,2,FALSE))</f>
        <v/>
      </c>
      <c r="G6764" s="112" t="str">
        <f>IF(E6764="","",VLOOKUP(E6764,[1]PROJECTES!$C$14:$G$5000,4,FALSE))</f>
        <v/>
      </c>
      <c r="H6764" s="95"/>
      <c r="I6764" s="113" t="str">
        <f>IF(H6764="","",VLOOKUP(H6764,BD!B$2:C$16,2,FALSE))</f>
        <v/>
      </c>
      <c r="J6764" s="114"/>
      <c r="K6764" s="115" t="str">
        <f t="shared" si="367"/>
        <v/>
      </c>
      <c r="L6764" s="116" t="str">
        <f t="shared" ca="1" si="368"/>
        <v>-</v>
      </c>
      <c r="M6764" s="111" t="str">
        <f>IF(E6764="","",VLOOKUP(E6764,[1]PROJECTES!$C$14:$Z$5000,21,FALSE))</f>
        <v/>
      </c>
      <c r="N6764" s="117"/>
      <c r="O6764" s="118" t="s">
        <v>222</v>
      </c>
      <c r="P6764" s="119"/>
      <c r="Q6764" s="84"/>
      <c r="R6764" s="125"/>
      <c r="S6764" s="165"/>
      <c r="T6764" s="167"/>
    </row>
    <row r="6765" spans="1:20" s="121" customFormat="1" ht="20.100000000000001" customHeight="1" x14ac:dyDescent="0.3">
      <c r="A6765" s="80"/>
      <c r="B6765" s="110" t="str">
        <f>IF(E6765="","",VLOOKUP(E6765,[1]PROJECTES!$C$14:$G$5000,2,FALSE))</f>
        <v/>
      </c>
      <c r="C6765" s="80"/>
      <c r="D6765" s="283" t="str">
        <f>IF(E6765="","",VLOOKUP(E6765,[1]PROJECTES!$C$14:$G$5000,5,FALSE))</f>
        <v/>
      </c>
      <c r="E6765" s="79"/>
      <c r="F6765" s="110" t="str">
        <f>IF(I6765="","",VLOOKUP(I6765,[1]PROJECTES!$C$14:$G$5000,2,FALSE))</f>
        <v/>
      </c>
      <c r="G6765" s="112" t="str">
        <f>IF(E6765="","",VLOOKUP(E6765,[1]PROJECTES!$C$14:$G$5000,4,FALSE))</f>
        <v/>
      </c>
      <c r="H6765" s="95"/>
      <c r="I6765" s="113" t="str">
        <f>IF(H6765="","",VLOOKUP(H6765,BD!B$2:C$16,2,FALSE))</f>
        <v/>
      </c>
      <c r="J6765" s="114"/>
      <c r="K6765" s="115" t="str">
        <f t="shared" si="367"/>
        <v/>
      </c>
      <c r="L6765" s="116" t="str">
        <f t="shared" ca="1" si="368"/>
        <v>-</v>
      </c>
      <c r="M6765" s="111" t="str">
        <f>IF(E6765="","",VLOOKUP(E6765,[1]PROJECTES!$C$14:$Z$5000,21,FALSE))</f>
        <v/>
      </c>
      <c r="N6765" s="117"/>
      <c r="O6765" s="118" t="s">
        <v>222</v>
      </c>
      <c r="P6765" s="119"/>
      <c r="Q6765" s="84"/>
      <c r="R6765" s="125"/>
      <c r="S6765" s="165"/>
      <c r="T6765" s="167"/>
    </row>
    <row r="6766" spans="1:20" s="121" customFormat="1" ht="20.100000000000001" customHeight="1" x14ac:dyDescent="0.3">
      <c r="A6766" s="80"/>
      <c r="B6766" s="110" t="str">
        <f>IF(E6766="","",VLOOKUP(E6766,[1]PROJECTES!$C$14:$G$5000,2,FALSE))</f>
        <v/>
      </c>
      <c r="C6766" s="80"/>
      <c r="D6766" s="283" t="str">
        <f>IF(E6766="","",VLOOKUP(E6766,[1]PROJECTES!$C$14:$G$5000,5,FALSE))</f>
        <v/>
      </c>
      <c r="E6766" s="79"/>
      <c r="F6766" s="110" t="str">
        <f>IF(I6766="","",VLOOKUP(I6766,[1]PROJECTES!$C$14:$G$5000,2,FALSE))</f>
        <v/>
      </c>
      <c r="G6766" s="112" t="str">
        <f>IF(E6766="","",VLOOKUP(E6766,[1]PROJECTES!$C$14:$G$5000,4,FALSE))</f>
        <v/>
      </c>
      <c r="H6766" s="95"/>
      <c r="I6766" s="113" t="str">
        <f>IF(H6766="","",VLOOKUP(H6766,BD!B$2:C$16,2,FALSE))</f>
        <v/>
      </c>
      <c r="J6766" s="114"/>
      <c r="K6766" s="115" t="str">
        <f t="shared" si="367"/>
        <v/>
      </c>
      <c r="L6766" s="116" t="str">
        <f t="shared" ca="1" si="368"/>
        <v>-</v>
      </c>
      <c r="M6766" s="111" t="str">
        <f>IF(E6766="","",VLOOKUP(E6766,[1]PROJECTES!$C$14:$Z$5000,21,FALSE))</f>
        <v/>
      </c>
      <c r="N6766" s="117"/>
      <c r="O6766" s="118" t="s">
        <v>222</v>
      </c>
      <c r="P6766" s="119"/>
      <c r="Q6766" s="84"/>
      <c r="R6766" s="125"/>
      <c r="S6766" s="165"/>
      <c r="T6766" s="167"/>
    </row>
    <row r="6767" spans="1:20" s="121" customFormat="1" ht="20.100000000000001" customHeight="1" x14ac:dyDescent="0.3">
      <c r="A6767" s="80"/>
      <c r="B6767" s="110" t="str">
        <f>IF(E6767="","",VLOOKUP(E6767,[1]PROJECTES!$C$14:$G$5000,2,FALSE))</f>
        <v/>
      </c>
      <c r="C6767" s="80"/>
      <c r="D6767" s="283" t="str">
        <f>IF(E6767="","",VLOOKUP(E6767,[1]PROJECTES!$C$14:$G$5000,5,FALSE))</f>
        <v/>
      </c>
      <c r="E6767" s="79"/>
      <c r="F6767" s="110" t="str">
        <f>IF(I6767="","",VLOOKUP(I6767,[1]PROJECTES!$C$14:$G$5000,2,FALSE))</f>
        <v/>
      </c>
      <c r="G6767" s="112" t="str">
        <f>IF(E6767="","",VLOOKUP(E6767,[1]PROJECTES!$C$14:$G$5000,4,FALSE))</f>
        <v/>
      </c>
      <c r="H6767" s="95"/>
      <c r="I6767" s="113" t="str">
        <f>IF(H6767="","",VLOOKUP(H6767,BD!B$2:C$16,2,FALSE))</f>
        <v/>
      </c>
      <c r="J6767" s="114"/>
      <c r="K6767" s="115" t="str">
        <f t="shared" si="367"/>
        <v/>
      </c>
      <c r="L6767" s="116" t="str">
        <f t="shared" ca="1" si="368"/>
        <v>-</v>
      </c>
      <c r="M6767" s="111" t="str">
        <f>IF(E6767="","",VLOOKUP(E6767,[1]PROJECTES!$C$14:$Z$5000,21,FALSE))</f>
        <v/>
      </c>
      <c r="N6767" s="117"/>
      <c r="O6767" s="118" t="s">
        <v>222</v>
      </c>
      <c r="P6767" s="119"/>
      <c r="Q6767" s="84"/>
      <c r="R6767" s="125"/>
      <c r="S6767" s="165"/>
      <c r="T6767" s="167"/>
    </row>
    <row r="6768" spans="1:20" s="121" customFormat="1" ht="20.100000000000001" customHeight="1" x14ac:dyDescent="0.3">
      <c r="A6768" s="80"/>
      <c r="B6768" s="110" t="str">
        <f>IF(E6768="","",VLOOKUP(E6768,[1]PROJECTES!$C$14:$G$5000,2,FALSE))</f>
        <v/>
      </c>
      <c r="C6768" s="80"/>
      <c r="D6768" s="283" t="str">
        <f>IF(E6768="","",VLOOKUP(E6768,[1]PROJECTES!$C$14:$G$5000,5,FALSE))</f>
        <v/>
      </c>
      <c r="E6768" s="79"/>
      <c r="F6768" s="110" t="str">
        <f>IF(I6768="","",VLOOKUP(I6768,[1]PROJECTES!$C$14:$G$5000,2,FALSE))</f>
        <v/>
      </c>
      <c r="G6768" s="112" t="str">
        <f>IF(E6768="","",VLOOKUP(E6768,[1]PROJECTES!$C$14:$G$5000,4,FALSE))</f>
        <v/>
      </c>
      <c r="H6768" s="95"/>
      <c r="I6768" s="113" t="str">
        <f>IF(H6768="","",VLOOKUP(H6768,BD!B$2:C$16,2,FALSE))</f>
        <v/>
      </c>
      <c r="J6768" s="114"/>
      <c r="K6768" s="115" t="str">
        <f t="shared" si="367"/>
        <v/>
      </c>
      <c r="L6768" s="116" t="str">
        <f t="shared" ca="1" si="368"/>
        <v>-</v>
      </c>
      <c r="M6768" s="111" t="str">
        <f>IF(E6768="","",VLOOKUP(E6768,[1]PROJECTES!$C$14:$Z$5000,21,FALSE))</f>
        <v/>
      </c>
      <c r="N6768" s="117"/>
      <c r="O6768" s="118" t="s">
        <v>222</v>
      </c>
      <c r="P6768" s="119"/>
      <c r="Q6768" s="84"/>
      <c r="R6768" s="125"/>
      <c r="S6768" s="165"/>
      <c r="T6768" s="167"/>
    </row>
    <row r="6769" spans="1:20" s="121" customFormat="1" ht="20.100000000000001" customHeight="1" x14ac:dyDescent="0.3">
      <c r="A6769" s="80"/>
      <c r="B6769" s="110" t="str">
        <f>IF(E6769="","",VLOOKUP(E6769,[1]PROJECTES!$C$14:$G$5000,2,FALSE))</f>
        <v/>
      </c>
      <c r="C6769" s="80"/>
      <c r="D6769" s="283" t="str">
        <f>IF(E6769="","",VLOOKUP(E6769,[1]PROJECTES!$C$14:$G$5000,5,FALSE))</f>
        <v/>
      </c>
      <c r="E6769" s="79"/>
      <c r="F6769" s="110" t="str">
        <f>IF(I6769="","",VLOOKUP(I6769,[1]PROJECTES!$C$14:$G$5000,2,FALSE))</f>
        <v/>
      </c>
      <c r="G6769" s="112" t="str">
        <f>IF(E6769="","",VLOOKUP(E6769,[1]PROJECTES!$C$14:$G$5000,4,FALSE))</f>
        <v/>
      </c>
      <c r="H6769" s="95"/>
      <c r="I6769" s="113" t="str">
        <f>IF(H6769="","",VLOOKUP(H6769,BD!B$2:C$16,2,FALSE))</f>
        <v/>
      </c>
      <c r="J6769" s="114"/>
      <c r="K6769" s="115" t="str">
        <f t="shared" si="367"/>
        <v/>
      </c>
      <c r="L6769" s="116" t="str">
        <f t="shared" ca="1" si="368"/>
        <v>-</v>
      </c>
      <c r="M6769" s="111" t="str">
        <f>IF(E6769="","",VLOOKUP(E6769,[1]PROJECTES!$C$14:$Z$5000,21,FALSE))</f>
        <v/>
      </c>
      <c r="N6769" s="117"/>
      <c r="O6769" s="118" t="s">
        <v>222</v>
      </c>
      <c r="P6769" s="119"/>
      <c r="Q6769" s="84"/>
      <c r="R6769" s="125"/>
      <c r="S6769" s="165"/>
      <c r="T6769" s="167"/>
    </row>
    <row r="6770" spans="1:20" s="121" customFormat="1" ht="20.100000000000001" customHeight="1" x14ac:dyDescent="0.3">
      <c r="A6770" s="80"/>
      <c r="B6770" s="110" t="str">
        <f>IF(E6770="","",VLOOKUP(E6770,[1]PROJECTES!$C$14:$G$5000,2,FALSE))</f>
        <v/>
      </c>
      <c r="C6770" s="80"/>
      <c r="D6770" s="283" t="str">
        <f>IF(E6770="","",VLOOKUP(E6770,[1]PROJECTES!$C$14:$G$5000,5,FALSE))</f>
        <v/>
      </c>
      <c r="E6770" s="79"/>
      <c r="F6770" s="110" t="str">
        <f>IF(I6770="","",VLOOKUP(I6770,[1]PROJECTES!$C$14:$G$5000,2,FALSE))</f>
        <v/>
      </c>
      <c r="G6770" s="112" t="str">
        <f>IF(E6770="","",VLOOKUP(E6770,[1]PROJECTES!$C$14:$G$5000,4,FALSE))</f>
        <v/>
      </c>
      <c r="H6770" s="95"/>
      <c r="I6770" s="113" t="str">
        <f>IF(H6770="","",VLOOKUP(H6770,BD!B$2:C$16,2,FALSE))</f>
        <v/>
      </c>
      <c r="J6770" s="114"/>
      <c r="K6770" s="115" t="str">
        <f t="shared" si="367"/>
        <v/>
      </c>
      <c r="L6770" s="116" t="str">
        <f t="shared" ca="1" si="368"/>
        <v>-</v>
      </c>
      <c r="M6770" s="111" t="str">
        <f>IF(E6770="","",VLOOKUP(E6770,[1]PROJECTES!$C$14:$Z$5000,21,FALSE))</f>
        <v/>
      </c>
      <c r="N6770" s="117"/>
      <c r="O6770" s="118" t="s">
        <v>222</v>
      </c>
      <c r="P6770" s="119"/>
      <c r="Q6770" s="84"/>
      <c r="R6770" s="125"/>
      <c r="S6770" s="165"/>
      <c r="T6770" s="167"/>
    </row>
    <row r="6771" spans="1:20" s="121" customFormat="1" ht="20.100000000000001" customHeight="1" x14ac:dyDescent="0.3">
      <c r="A6771" s="80"/>
      <c r="B6771" s="110" t="str">
        <f>IF(E6771="","",VLOOKUP(E6771,[1]PROJECTES!$C$14:$G$5000,2,FALSE))</f>
        <v/>
      </c>
      <c r="C6771" s="80"/>
      <c r="D6771" s="283" t="str">
        <f>IF(E6771="","",VLOOKUP(E6771,[1]PROJECTES!$C$14:$G$5000,5,FALSE))</f>
        <v/>
      </c>
      <c r="E6771" s="79"/>
      <c r="F6771" s="110" t="str">
        <f>IF(I6771="","",VLOOKUP(I6771,[1]PROJECTES!$C$14:$G$5000,2,FALSE))</f>
        <v/>
      </c>
      <c r="G6771" s="112" t="str">
        <f>IF(E6771="","",VLOOKUP(E6771,[1]PROJECTES!$C$14:$G$5000,4,FALSE))</f>
        <v/>
      </c>
      <c r="H6771" s="95"/>
      <c r="I6771" s="113" t="str">
        <f>IF(H6771="","",VLOOKUP(H6771,BD!B$2:C$16,2,FALSE))</f>
        <v/>
      </c>
      <c r="J6771" s="114"/>
      <c r="K6771" s="115" t="str">
        <f t="shared" ref="K6771:K6840" si="369">IF(J6771="","",WEEKNUM(J6771,2)-0)</f>
        <v/>
      </c>
      <c r="L6771" s="116" t="str">
        <f t="shared" ca="1" si="368"/>
        <v>-</v>
      </c>
      <c r="M6771" s="111" t="str">
        <f>IF(E6771="","",VLOOKUP(E6771,[1]PROJECTES!$C$14:$Z$5000,21,FALSE))</f>
        <v/>
      </c>
      <c r="N6771" s="117"/>
      <c r="O6771" s="118" t="s">
        <v>222</v>
      </c>
      <c r="P6771" s="119"/>
      <c r="Q6771" s="84"/>
      <c r="R6771" s="125"/>
      <c r="S6771" s="165"/>
      <c r="T6771" s="167"/>
    </row>
    <row r="6772" spans="1:20" s="121" customFormat="1" ht="20.100000000000001" customHeight="1" x14ac:dyDescent="0.3">
      <c r="A6772" s="80"/>
      <c r="B6772" s="110" t="str">
        <f>IF(E6772="","",VLOOKUP(E6772,[1]PROJECTES!$C$14:$G$5000,2,FALSE))</f>
        <v/>
      </c>
      <c r="C6772" s="80"/>
      <c r="D6772" s="283" t="str">
        <f>IF(E6772="","",VLOOKUP(E6772,[1]PROJECTES!$C$14:$G$5000,5,FALSE))</f>
        <v/>
      </c>
      <c r="E6772" s="79"/>
      <c r="F6772" s="110" t="str">
        <f>IF(I6772="","",VLOOKUP(I6772,[1]PROJECTES!$C$14:$G$5000,2,FALSE))</f>
        <v/>
      </c>
      <c r="G6772" s="112" t="str">
        <f>IF(E6772="","",VLOOKUP(E6772,[1]PROJECTES!$C$14:$G$5000,4,FALSE))</f>
        <v/>
      </c>
      <c r="H6772" s="95"/>
      <c r="I6772" s="113" t="str">
        <f>IF(H6772="","",VLOOKUP(H6772,BD!B$2:C$16,2,FALSE))</f>
        <v/>
      </c>
      <c r="J6772" s="114"/>
      <c r="K6772" s="115" t="str">
        <f t="shared" si="369"/>
        <v/>
      </c>
      <c r="L6772" s="116" t="str">
        <f t="shared" ref="L6772:L6841" ca="1" si="370">IF(M6772="","-",IF(G6772="TA","-",+M6772-TODAY()))</f>
        <v>-</v>
      </c>
      <c r="M6772" s="111" t="str">
        <f>IF(E6772="","",VLOOKUP(E6772,[1]PROJECTES!$C$14:$Z$5000,21,FALSE))</f>
        <v/>
      </c>
      <c r="N6772" s="117"/>
      <c r="O6772" s="118" t="s">
        <v>222</v>
      </c>
      <c r="P6772" s="119"/>
      <c r="Q6772" s="84"/>
      <c r="R6772" s="125"/>
      <c r="S6772" s="165"/>
      <c r="T6772" s="167"/>
    </row>
    <row r="6773" spans="1:20" s="121" customFormat="1" ht="20.100000000000001" customHeight="1" x14ac:dyDescent="0.3">
      <c r="A6773" s="80"/>
      <c r="B6773" s="110" t="str">
        <f>IF(E6773="","",VLOOKUP(E6773,[1]PROJECTES!$C$14:$G$5000,2,FALSE))</f>
        <v/>
      </c>
      <c r="C6773" s="80"/>
      <c r="D6773" s="283" t="str">
        <f>IF(E6773="","",VLOOKUP(E6773,[1]PROJECTES!$C$14:$G$5000,5,FALSE))</f>
        <v/>
      </c>
      <c r="E6773" s="79"/>
      <c r="F6773" s="110" t="str">
        <f>IF(I6773="","",VLOOKUP(I6773,[1]PROJECTES!$C$14:$G$5000,2,FALSE))</f>
        <v/>
      </c>
      <c r="G6773" s="112" t="str">
        <f>IF(E6773="","",VLOOKUP(E6773,[1]PROJECTES!$C$14:$G$5000,4,FALSE))</f>
        <v/>
      </c>
      <c r="H6773" s="95"/>
      <c r="I6773" s="113" t="str">
        <f>IF(H6773="","",VLOOKUP(H6773,BD!B$2:C$16,2,FALSE))</f>
        <v/>
      </c>
      <c r="J6773" s="114"/>
      <c r="K6773" s="115" t="str">
        <f t="shared" si="369"/>
        <v/>
      </c>
      <c r="L6773" s="116" t="str">
        <f t="shared" ca="1" si="370"/>
        <v>-</v>
      </c>
      <c r="M6773" s="111" t="str">
        <f>IF(E6773="","",VLOOKUP(E6773,[1]PROJECTES!$C$14:$Z$5000,21,FALSE))</f>
        <v/>
      </c>
      <c r="N6773" s="117"/>
      <c r="O6773" s="118" t="s">
        <v>222</v>
      </c>
      <c r="P6773" s="119"/>
      <c r="Q6773" s="84"/>
      <c r="R6773" s="123"/>
      <c r="S6773" s="165"/>
      <c r="T6773" s="167"/>
    </row>
    <row r="6774" spans="1:20" s="121" customFormat="1" ht="20.100000000000001" customHeight="1" x14ac:dyDescent="0.3">
      <c r="A6774" s="80"/>
      <c r="B6774" s="110" t="str">
        <f>IF(E6774="","",VLOOKUP(E6774,[1]PROJECTES!$C$14:$G$5000,2,FALSE))</f>
        <v/>
      </c>
      <c r="C6774" s="80"/>
      <c r="D6774" s="283" t="str">
        <f>IF(E6774="","",VLOOKUP(E6774,[1]PROJECTES!$C$14:$G$5000,5,FALSE))</f>
        <v/>
      </c>
      <c r="E6774" s="79"/>
      <c r="F6774" s="110" t="str">
        <f>IF(I6774="","",VLOOKUP(I6774,[1]PROJECTES!$C$14:$G$5000,2,FALSE))</f>
        <v/>
      </c>
      <c r="G6774" s="112" t="str">
        <f>IF(E6774="","",VLOOKUP(E6774,[1]PROJECTES!$C$14:$G$5000,4,FALSE))</f>
        <v/>
      </c>
      <c r="H6774" s="95"/>
      <c r="I6774" s="113" t="str">
        <f>IF(H6774="","",VLOOKUP(H6774,BD!B$2:C$16,2,FALSE))</f>
        <v/>
      </c>
      <c r="J6774" s="147"/>
      <c r="K6774" s="115" t="str">
        <f t="shared" si="369"/>
        <v/>
      </c>
      <c r="L6774" s="116" t="str">
        <f t="shared" ca="1" si="370"/>
        <v>-</v>
      </c>
      <c r="M6774" s="111" t="str">
        <f>IF(E6774="","",VLOOKUP(E6774,[1]PROJECTES!$C$14:$Z$5000,21,FALSE))</f>
        <v/>
      </c>
      <c r="N6774" s="117"/>
      <c r="O6774" s="118" t="s">
        <v>222</v>
      </c>
      <c r="P6774" s="119"/>
      <c r="Q6774" s="84"/>
      <c r="R6774" s="123"/>
      <c r="S6774" s="165"/>
      <c r="T6774" s="167"/>
    </row>
    <row r="6775" spans="1:20" s="121" customFormat="1" ht="20.100000000000001" customHeight="1" x14ac:dyDescent="0.3">
      <c r="A6775" s="80"/>
      <c r="B6775" s="110" t="str">
        <f>IF(E6775="","",VLOOKUP(E6775,[1]PROJECTES!$C$14:$G$5000,2,FALSE))</f>
        <v/>
      </c>
      <c r="C6775" s="80"/>
      <c r="D6775" s="283" t="str">
        <f>IF(E6775="","",VLOOKUP(E6775,[1]PROJECTES!$C$14:$G$5000,5,FALSE))</f>
        <v/>
      </c>
      <c r="E6775" s="79"/>
      <c r="F6775" s="110" t="str">
        <f>IF(I6775="","",VLOOKUP(I6775,[1]PROJECTES!$C$14:$G$5000,2,FALSE))</f>
        <v/>
      </c>
      <c r="G6775" s="112" t="str">
        <f>IF(E6775="","",VLOOKUP(E6775,[1]PROJECTES!$C$14:$G$5000,4,FALSE))</f>
        <v/>
      </c>
      <c r="H6775" s="95"/>
      <c r="I6775" s="113" t="str">
        <f>IF(H6775="","",VLOOKUP(H6775,BD!B$2:C$16,2,FALSE))</f>
        <v/>
      </c>
      <c r="J6775" s="114"/>
      <c r="K6775" s="115" t="str">
        <f t="shared" si="369"/>
        <v/>
      </c>
      <c r="L6775" s="116" t="str">
        <f t="shared" ca="1" si="370"/>
        <v>-</v>
      </c>
      <c r="M6775" s="111" t="str">
        <f>IF(E6775="","",VLOOKUP(E6775,[1]PROJECTES!$C$14:$Z$5000,21,FALSE))</f>
        <v/>
      </c>
      <c r="N6775" s="117"/>
      <c r="O6775" s="118" t="s">
        <v>222</v>
      </c>
      <c r="P6775" s="119"/>
      <c r="Q6775" s="84"/>
      <c r="R6775" s="125"/>
      <c r="S6775" s="165"/>
      <c r="T6775" s="167"/>
    </row>
    <row r="6776" spans="1:20" s="121" customFormat="1" ht="20.100000000000001" customHeight="1" x14ac:dyDescent="0.3">
      <c r="A6776" s="80"/>
      <c r="B6776" s="110" t="str">
        <f>IF(E6776="","",VLOOKUP(E6776,[1]PROJECTES!$C$14:$G$5000,2,FALSE))</f>
        <v/>
      </c>
      <c r="C6776" s="80"/>
      <c r="D6776" s="283" t="str">
        <f>IF(E6776="","",VLOOKUP(E6776,[1]PROJECTES!$C$14:$G$5000,5,FALSE))</f>
        <v/>
      </c>
      <c r="E6776" s="79"/>
      <c r="F6776" s="110" t="str">
        <f>IF(I6776="","",VLOOKUP(I6776,[1]PROJECTES!$C$14:$G$5000,2,FALSE))</f>
        <v/>
      </c>
      <c r="G6776" s="112" t="str">
        <f>IF(E6776="","",VLOOKUP(E6776,[1]PROJECTES!$C$14:$G$5000,4,FALSE))</f>
        <v/>
      </c>
      <c r="H6776" s="95"/>
      <c r="I6776" s="113" t="str">
        <f>IF(H6776="","",VLOOKUP(H6776,BD!B$2:C$16,2,FALSE))</f>
        <v/>
      </c>
      <c r="J6776" s="114"/>
      <c r="K6776" s="115" t="str">
        <f t="shared" si="369"/>
        <v/>
      </c>
      <c r="L6776" s="116" t="str">
        <f t="shared" ca="1" si="370"/>
        <v>-</v>
      </c>
      <c r="M6776" s="111" t="str">
        <f>IF(E6776="","",VLOOKUP(E6776,[1]PROJECTES!$C$14:$Z$5000,21,FALSE))</f>
        <v/>
      </c>
      <c r="N6776" s="117"/>
      <c r="O6776" s="118" t="s">
        <v>222</v>
      </c>
      <c r="P6776" s="119"/>
      <c r="Q6776" s="84"/>
      <c r="R6776" s="125"/>
      <c r="S6776" s="165"/>
      <c r="T6776" s="167"/>
    </row>
    <row r="6777" spans="1:20" s="121" customFormat="1" ht="20.100000000000001" customHeight="1" x14ac:dyDescent="0.3">
      <c r="A6777" s="80"/>
      <c r="B6777" s="110" t="str">
        <f>IF(E6777="","",VLOOKUP(E6777,[1]PROJECTES!$C$14:$G$5000,2,FALSE))</f>
        <v/>
      </c>
      <c r="C6777" s="80"/>
      <c r="D6777" s="283" t="str">
        <f>IF(E6777="","",VLOOKUP(E6777,[1]PROJECTES!$C$14:$G$5000,5,FALSE))</f>
        <v/>
      </c>
      <c r="E6777" s="79"/>
      <c r="F6777" s="110" t="str">
        <f>IF(I6777="","",VLOOKUP(I6777,[1]PROJECTES!$C$14:$G$5000,2,FALSE))</f>
        <v/>
      </c>
      <c r="G6777" s="112" t="str">
        <f>IF(E6777="","",VLOOKUP(E6777,[1]PROJECTES!$C$14:$G$5000,4,FALSE))</f>
        <v/>
      </c>
      <c r="H6777" s="95"/>
      <c r="I6777" s="113" t="str">
        <f>IF(H6777="","",VLOOKUP(H6777,BD!B$2:C$16,2,FALSE))</f>
        <v/>
      </c>
      <c r="J6777" s="114"/>
      <c r="K6777" s="115" t="str">
        <f t="shared" si="369"/>
        <v/>
      </c>
      <c r="L6777" s="116" t="str">
        <f t="shared" ca="1" si="370"/>
        <v>-</v>
      </c>
      <c r="M6777" s="111" t="str">
        <f>IF(E6777="","",VLOOKUP(E6777,[1]PROJECTES!$C$14:$Z$5000,21,FALSE))</f>
        <v/>
      </c>
      <c r="N6777" s="117"/>
      <c r="O6777" s="118" t="s">
        <v>222</v>
      </c>
      <c r="P6777" s="119"/>
      <c r="Q6777" s="84"/>
      <c r="R6777" s="123"/>
      <c r="S6777" s="165"/>
      <c r="T6777" s="167"/>
    </row>
    <row r="6778" spans="1:20" s="121" customFormat="1" ht="20.100000000000001" customHeight="1" x14ac:dyDescent="0.3">
      <c r="A6778" s="80"/>
      <c r="B6778" s="110" t="str">
        <f>IF(E6778="","",VLOOKUP(E6778,[1]PROJECTES!$C$14:$G$5000,2,FALSE))</f>
        <v/>
      </c>
      <c r="C6778" s="80"/>
      <c r="D6778" s="283" t="str">
        <f>IF(E6778="","",VLOOKUP(E6778,[1]PROJECTES!$C$14:$G$5000,5,FALSE))</f>
        <v/>
      </c>
      <c r="E6778" s="79"/>
      <c r="F6778" s="110" t="str">
        <f>IF(I6778="","",VLOOKUP(I6778,[1]PROJECTES!$C$14:$G$5000,2,FALSE))</f>
        <v/>
      </c>
      <c r="G6778" s="112" t="str">
        <f>IF(E6778="","",VLOOKUP(E6778,[1]PROJECTES!$C$14:$G$5000,4,FALSE))</f>
        <v/>
      </c>
      <c r="H6778" s="95"/>
      <c r="I6778" s="113" t="str">
        <f>IF(H6778="","",VLOOKUP(H6778,BD!B$2:C$16,2,FALSE))</f>
        <v/>
      </c>
      <c r="J6778" s="114"/>
      <c r="K6778" s="115" t="str">
        <f t="shared" si="369"/>
        <v/>
      </c>
      <c r="L6778" s="116" t="str">
        <f t="shared" ca="1" si="370"/>
        <v>-</v>
      </c>
      <c r="M6778" s="111" t="str">
        <f>IF(E6778="","",VLOOKUP(E6778,[1]PROJECTES!$C$14:$Z$5000,21,FALSE))</f>
        <v/>
      </c>
      <c r="N6778" s="117"/>
      <c r="O6778" s="118" t="s">
        <v>222</v>
      </c>
      <c r="P6778" s="119"/>
      <c r="Q6778" s="84"/>
      <c r="R6778" s="125"/>
      <c r="S6778" s="165"/>
      <c r="T6778" s="167"/>
    </row>
    <row r="6779" spans="1:20" s="121" customFormat="1" ht="20.100000000000001" customHeight="1" x14ac:dyDescent="0.3">
      <c r="A6779" s="80"/>
      <c r="B6779" s="110" t="str">
        <f>IF(E6779="","",VLOOKUP(E6779,[1]PROJECTES!$C$14:$G$5000,2,FALSE))</f>
        <v/>
      </c>
      <c r="C6779" s="80"/>
      <c r="D6779" s="283" t="str">
        <f>IF(E6779="","",VLOOKUP(E6779,[1]PROJECTES!$C$14:$G$5000,5,FALSE))</f>
        <v/>
      </c>
      <c r="E6779" s="79"/>
      <c r="F6779" s="110" t="str">
        <f>IF(I6779="","",VLOOKUP(I6779,[1]PROJECTES!$C$14:$G$5000,2,FALSE))</f>
        <v/>
      </c>
      <c r="G6779" s="112" t="str">
        <f>IF(E6779="","",VLOOKUP(E6779,[1]PROJECTES!$C$14:$G$5000,4,FALSE))</f>
        <v/>
      </c>
      <c r="H6779" s="95"/>
      <c r="I6779" s="113" t="str">
        <f>IF(H6779="","",VLOOKUP(H6779,BD!B$2:C$16,2,FALSE))</f>
        <v/>
      </c>
      <c r="J6779" s="114"/>
      <c r="K6779" s="115" t="str">
        <f t="shared" si="369"/>
        <v/>
      </c>
      <c r="L6779" s="116" t="str">
        <f t="shared" ca="1" si="370"/>
        <v>-</v>
      </c>
      <c r="M6779" s="111" t="str">
        <f>IF(E6779="","",VLOOKUP(E6779,[1]PROJECTES!$C$14:$Z$5000,21,FALSE))</f>
        <v/>
      </c>
      <c r="N6779" s="117"/>
      <c r="O6779" s="118" t="s">
        <v>222</v>
      </c>
      <c r="P6779" s="119"/>
      <c r="Q6779" s="84"/>
      <c r="R6779" s="125"/>
      <c r="S6779" s="165"/>
      <c r="T6779" s="167"/>
    </row>
    <row r="6780" spans="1:20" s="121" customFormat="1" ht="20.100000000000001" customHeight="1" x14ac:dyDescent="0.3">
      <c r="A6780" s="80"/>
      <c r="B6780" s="110" t="str">
        <f>IF(E6780="","",VLOOKUP(E6780,[1]PROJECTES!$C$14:$G$5000,2,FALSE))</f>
        <v/>
      </c>
      <c r="C6780" s="80"/>
      <c r="D6780" s="283" t="str">
        <f>IF(E6780="","",VLOOKUP(E6780,[1]PROJECTES!$C$14:$G$5000,5,FALSE))</f>
        <v/>
      </c>
      <c r="E6780" s="79"/>
      <c r="F6780" s="110" t="str">
        <f>IF(I6780="","",VLOOKUP(I6780,[1]PROJECTES!$C$14:$G$5000,2,FALSE))</f>
        <v/>
      </c>
      <c r="G6780" s="112" t="str">
        <f>IF(E6780="","",VLOOKUP(E6780,[1]PROJECTES!$C$14:$G$5000,4,FALSE))</f>
        <v/>
      </c>
      <c r="H6780" s="95"/>
      <c r="I6780" s="113" t="str">
        <f>IF(H6780="","",VLOOKUP(H6780,BD!B$2:C$16,2,FALSE))</f>
        <v/>
      </c>
      <c r="J6780" s="114"/>
      <c r="K6780" s="115" t="str">
        <f t="shared" si="369"/>
        <v/>
      </c>
      <c r="L6780" s="116" t="str">
        <f t="shared" ca="1" si="370"/>
        <v>-</v>
      </c>
      <c r="M6780" s="111" t="str">
        <f>IF(E6780="","",VLOOKUP(E6780,[1]PROJECTES!$C$14:$Z$5000,21,FALSE))</f>
        <v/>
      </c>
      <c r="N6780" s="117"/>
      <c r="O6780" s="118" t="s">
        <v>222</v>
      </c>
      <c r="P6780" s="119"/>
      <c r="Q6780" s="84"/>
      <c r="R6780" s="125"/>
      <c r="S6780" s="165"/>
      <c r="T6780" s="167"/>
    </row>
    <row r="6781" spans="1:20" s="121" customFormat="1" ht="20.100000000000001" customHeight="1" x14ac:dyDescent="0.3">
      <c r="A6781" s="80"/>
      <c r="B6781" s="110" t="str">
        <f>IF(E6781="","",VLOOKUP(E6781,[1]PROJECTES!$C$14:$G$5000,2,FALSE))</f>
        <v/>
      </c>
      <c r="C6781" s="80"/>
      <c r="D6781" s="283" t="str">
        <f>IF(E6781="","",VLOOKUP(E6781,[1]PROJECTES!$C$14:$G$5000,5,FALSE))</f>
        <v/>
      </c>
      <c r="E6781" s="79"/>
      <c r="F6781" s="110" t="str">
        <f>IF(I6781="","",VLOOKUP(I6781,[1]PROJECTES!$C$14:$G$5000,2,FALSE))</f>
        <v/>
      </c>
      <c r="G6781" s="112" t="str">
        <f>IF(E6781="","",VLOOKUP(E6781,[1]PROJECTES!$C$14:$G$5000,4,FALSE))</f>
        <v/>
      </c>
      <c r="H6781" s="95"/>
      <c r="I6781" s="113" t="str">
        <f>IF(H6781="","",VLOOKUP(H6781,BD!B$2:C$16,2,FALSE))</f>
        <v/>
      </c>
      <c r="J6781" s="114"/>
      <c r="K6781" s="115" t="str">
        <f t="shared" si="369"/>
        <v/>
      </c>
      <c r="L6781" s="116" t="str">
        <f t="shared" ca="1" si="370"/>
        <v>-</v>
      </c>
      <c r="M6781" s="111" t="str">
        <f>IF(E6781="","",VLOOKUP(E6781,[1]PROJECTES!$C$14:$Z$5000,21,FALSE))</f>
        <v/>
      </c>
      <c r="N6781" s="117"/>
      <c r="O6781" s="118" t="s">
        <v>222</v>
      </c>
      <c r="P6781" s="119"/>
      <c r="Q6781" s="84"/>
      <c r="R6781" s="125"/>
      <c r="S6781" s="165"/>
      <c r="T6781" s="167"/>
    </row>
    <row r="6782" spans="1:20" s="121" customFormat="1" ht="20.100000000000001" customHeight="1" x14ac:dyDescent="0.3">
      <c r="A6782" s="80"/>
      <c r="B6782" s="110" t="str">
        <f>IF(E6782="","",VLOOKUP(E6782,[1]PROJECTES!$C$14:$G$5000,2,FALSE))</f>
        <v/>
      </c>
      <c r="C6782" s="80"/>
      <c r="D6782" s="283" t="str">
        <f>IF(E6782="","",VLOOKUP(E6782,[1]PROJECTES!$C$14:$G$5000,5,FALSE))</f>
        <v/>
      </c>
      <c r="E6782" s="79"/>
      <c r="F6782" s="110" t="str">
        <f>IF(I6782="","",VLOOKUP(I6782,[1]PROJECTES!$C$14:$G$5000,2,FALSE))</f>
        <v/>
      </c>
      <c r="G6782" s="112" t="str">
        <f>IF(E6782="","",VLOOKUP(E6782,[1]PROJECTES!$C$14:$G$5000,4,FALSE))</f>
        <v/>
      </c>
      <c r="H6782" s="95"/>
      <c r="I6782" s="113" t="str">
        <f>IF(H6782="","",VLOOKUP(H6782,BD!B$2:C$16,2,FALSE))</f>
        <v/>
      </c>
      <c r="J6782" s="114"/>
      <c r="K6782" s="115" t="str">
        <f t="shared" si="369"/>
        <v/>
      </c>
      <c r="L6782" s="116" t="str">
        <f t="shared" ca="1" si="370"/>
        <v>-</v>
      </c>
      <c r="M6782" s="111" t="str">
        <f>IF(E6782="","",VLOOKUP(E6782,[1]PROJECTES!$C$14:$Z$5000,21,FALSE))</f>
        <v/>
      </c>
      <c r="N6782" s="117"/>
      <c r="O6782" s="118" t="s">
        <v>222</v>
      </c>
      <c r="P6782" s="119"/>
      <c r="Q6782" s="84"/>
      <c r="R6782" s="125"/>
      <c r="S6782" s="165"/>
      <c r="T6782" s="167"/>
    </row>
    <row r="6783" spans="1:20" s="121" customFormat="1" ht="20.100000000000001" customHeight="1" x14ac:dyDescent="0.3">
      <c r="A6783" s="80"/>
      <c r="B6783" s="110" t="str">
        <f>IF(E6783="","",VLOOKUP(E6783,[1]PROJECTES!$C$14:$G$5000,2,FALSE))</f>
        <v/>
      </c>
      <c r="C6783" s="80"/>
      <c r="D6783" s="283" t="str">
        <f>IF(E6783="","",VLOOKUP(E6783,[1]PROJECTES!$C$14:$G$5000,5,FALSE))</f>
        <v/>
      </c>
      <c r="E6783" s="79"/>
      <c r="F6783" s="110" t="str">
        <f>IF(I6783="","",VLOOKUP(I6783,[1]PROJECTES!$C$14:$G$5000,2,FALSE))</f>
        <v/>
      </c>
      <c r="G6783" s="112" t="str">
        <f>IF(E6783="","",VLOOKUP(E6783,[1]PROJECTES!$C$14:$G$5000,4,FALSE))</f>
        <v/>
      </c>
      <c r="H6783" s="95"/>
      <c r="I6783" s="113" t="str">
        <f>IF(H6783="","",VLOOKUP(H6783,BD!B$2:C$16,2,FALSE))</f>
        <v/>
      </c>
      <c r="J6783" s="114"/>
      <c r="K6783" s="115" t="str">
        <f t="shared" si="369"/>
        <v/>
      </c>
      <c r="L6783" s="116" t="str">
        <f t="shared" ca="1" si="370"/>
        <v>-</v>
      </c>
      <c r="M6783" s="111" t="str">
        <f>IF(E6783="","",VLOOKUP(E6783,[1]PROJECTES!$C$14:$Z$5000,21,FALSE))</f>
        <v/>
      </c>
      <c r="N6783" s="117"/>
      <c r="O6783" s="118" t="s">
        <v>222</v>
      </c>
      <c r="P6783" s="119"/>
      <c r="Q6783" s="84"/>
      <c r="R6783" s="125"/>
      <c r="S6783" s="165"/>
      <c r="T6783" s="167"/>
    </row>
    <row r="6784" spans="1:20" s="121" customFormat="1" ht="20.100000000000001" customHeight="1" x14ac:dyDescent="0.3">
      <c r="A6784" s="80"/>
      <c r="B6784" s="110" t="str">
        <f>IF(E6784="","",VLOOKUP(E6784,[1]PROJECTES!$C$14:$G$5000,2,FALSE))</f>
        <v/>
      </c>
      <c r="C6784" s="80"/>
      <c r="D6784" s="283" t="str">
        <f>IF(E6784="","",VLOOKUP(E6784,[1]PROJECTES!$C$14:$G$5000,5,FALSE))</f>
        <v/>
      </c>
      <c r="E6784" s="79"/>
      <c r="F6784" s="110" t="str">
        <f>IF(I6784="","",VLOOKUP(I6784,[1]PROJECTES!$C$14:$G$5000,2,FALSE))</f>
        <v/>
      </c>
      <c r="G6784" s="112" t="str">
        <f>IF(E6784="","",VLOOKUP(E6784,[1]PROJECTES!$C$14:$G$5000,4,FALSE))</f>
        <v/>
      </c>
      <c r="H6784" s="95"/>
      <c r="I6784" s="113" t="str">
        <f>IF(H6784="","",VLOOKUP(H6784,BD!B$2:C$16,2,FALSE))</f>
        <v/>
      </c>
      <c r="J6784" s="114"/>
      <c r="K6784" s="115" t="str">
        <f t="shared" si="369"/>
        <v/>
      </c>
      <c r="L6784" s="116" t="str">
        <f t="shared" ca="1" si="370"/>
        <v>-</v>
      </c>
      <c r="M6784" s="111" t="str">
        <f>IF(E6784="","",VLOOKUP(E6784,[1]PROJECTES!$C$14:$Z$5000,21,FALSE))</f>
        <v/>
      </c>
      <c r="N6784" s="117"/>
      <c r="O6784" s="118" t="s">
        <v>222</v>
      </c>
      <c r="P6784" s="119"/>
      <c r="Q6784" s="84"/>
      <c r="R6784" s="125"/>
      <c r="S6784" s="165"/>
      <c r="T6784" s="167"/>
    </row>
    <row r="6785" spans="1:20" s="121" customFormat="1" ht="20.100000000000001" customHeight="1" x14ac:dyDescent="0.3">
      <c r="A6785" s="80"/>
      <c r="B6785" s="110" t="str">
        <f>IF(E6785="","",VLOOKUP(E6785,[1]PROJECTES!$C$14:$G$5000,2,FALSE))</f>
        <v/>
      </c>
      <c r="C6785" s="80"/>
      <c r="D6785" s="283" t="str">
        <f>IF(E6785="","",VLOOKUP(E6785,[1]PROJECTES!$C$14:$G$5000,5,FALSE))</f>
        <v/>
      </c>
      <c r="E6785" s="79"/>
      <c r="F6785" s="110" t="str">
        <f>IF(I6785="","",VLOOKUP(I6785,[1]PROJECTES!$C$14:$G$5000,2,FALSE))</f>
        <v/>
      </c>
      <c r="G6785" s="112" t="str">
        <f>IF(E6785="","",VLOOKUP(E6785,[1]PROJECTES!$C$14:$G$5000,4,FALSE))</f>
        <v/>
      </c>
      <c r="H6785" s="95"/>
      <c r="I6785" s="113" t="str">
        <f>IF(H6785="","",VLOOKUP(H6785,BD!B$2:C$16,2,FALSE))</f>
        <v/>
      </c>
      <c r="J6785" s="114"/>
      <c r="K6785" s="115" t="str">
        <f t="shared" si="369"/>
        <v/>
      </c>
      <c r="L6785" s="116" t="str">
        <f t="shared" ca="1" si="370"/>
        <v>-</v>
      </c>
      <c r="M6785" s="111" t="str">
        <f>IF(E6785="","",VLOOKUP(E6785,[1]PROJECTES!$C$14:$Z$5000,21,FALSE))</f>
        <v/>
      </c>
      <c r="N6785" s="117"/>
      <c r="O6785" s="118" t="s">
        <v>222</v>
      </c>
      <c r="P6785" s="119"/>
      <c r="Q6785" s="84"/>
      <c r="R6785" s="125"/>
      <c r="S6785" s="165"/>
      <c r="T6785" s="167"/>
    </row>
    <row r="6786" spans="1:20" s="121" customFormat="1" ht="20.100000000000001" customHeight="1" x14ac:dyDescent="0.3">
      <c r="A6786" s="80"/>
      <c r="B6786" s="110" t="str">
        <f>IF(E6786="","",VLOOKUP(E6786,[1]PROJECTES!$C$14:$G$5000,2,FALSE))</f>
        <v/>
      </c>
      <c r="C6786" s="80"/>
      <c r="D6786" s="283" t="str">
        <f>IF(E6786="","",VLOOKUP(E6786,[1]PROJECTES!$C$14:$G$5000,5,FALSE))</f>
        <v/>
      </c>
      <c r="E6786" s="79"/>
      <c r="F6786" s="110" t="str">
        <f>IF(I6786="","",VLOOKUP(I6786,[1]PROJECTES!$C$14:$G$5000,2,FALSE))</f>
        <v/>
      </c>
      <c r="G6786" s="112" t="str">
        <f>IF(E6786="","",VLOOKUP(E6786,[1]PROJECTES!$C$14:$G$5000,4,FALSE))</f>
        <v/>
      </c>
      <c r="H6786" s="95"/>
      <c r="I6786" s="113" t="str">
        <f>IF(H6786="","",VLOOKUP(H6786,BD!B$2:C$16,2,FALSE))</f>
        <v/>
      </c>
      <c r="J6786" s="114"/>
      <c r="K6786" s="115" t="str">
        <f t="shared" si="369"/>
        <v/>
      </c>
      <c r="L6786" s="116" t="str">
        <f t="shared" ca="1" si="370"/>
        <v>-</v>
      </c>
      <c r="M6786" s="111" t="str">
        <f>IF(E6786="","",VLOOKUP(E6786,[1]PROJECTES!$C$14:$Z$5000,21,FALSE))</f>
        <v/>
      </c>
      <c r="N6786" s="117"/>
      <c r="O6786" s="118" t="s">
        <v>222</v>
      </c>
      <c r="P6786" s="119"/>
      <c r="Q6786" s="84"/>
      <c r="R6786" s="125"/>
      <c r="S6786" s="165"/>
      <c r="T6786" s="167"/>
    </row>
    <row r="6787" spans="1:20" s="121" customFormat="1" ht="20.100000000000001" customHeight="1" x14ac:dyDescent="0.3">
      <c r="A6787" s="80"/>
      <c r="B6787" s="110" t="str">
        <f>IF(E6787="","",VLOOKUP(E6787,[1]PROJECTES!$C$14:$G$5000,2,FALSE))</f>
        <v/>
      </c>
      <c r="C6787" s="80"/>
      <c r="D6787" s="283" t="str">
        <f>IF(E6787="","",VLOOKUP(E6787,[1]PROJECTES!$C$14:$G$5000,5,FALSE))</f>
        <v/>
      </c>
      <c r="E6787" s="79"/>
      <c r="F6787" s="110" t="str">
        <f>IF(I6787="","",VLOOKUP(I6787,[1]PROJECTES!$C$14:$G$5000,2,FALSE))</f>
        <v/>
      </c>
      <c r="G6787" s="112" t="str">
        <f>IF(E6787="","",VLOOKUP(E6787,[1]PROJECTES!$C$14:$G$5000,4,FALSE))</f>
        <v/>
      </c>
      <c r="H6787" s="95"/>
      <c r="I6787" s="113" t="str">
        <f>IF(H6787="","",VLOOKUP(H6787,BD!B$2:C$16,2,FALSE))</f>
        <v/>
      </c>
      <c r="J6787" s="114"/>
      <c r="K6787" s="115" t="str">
        <f t="shared" si="369"/>
        <v/>
      </c>
      <c r="L6787" s="116" t="str">
        <f t="shared" ca="1" si="370"/>
        <v>-</v>
      </c>
      <c r="M6787" s="111" t="str">
        <f>IF(E6787="","",VLOOKUP(E6787,[1]PROJECTES!$C$14:$Z$5000,21,FALSE))</f>
        <v/>
      </c>
      <c r="N6787" s="117"/>
      <c r="O6787" s="118" t="s">
        <v>222</v>
      </c>
      <c r="P6787" s="119"/>
      <c r="Q6787" s="84"/>
      <c r="R6787" s="125"/>
      <c r="S6787" s="165"/>
      <c r="T6787" s="167"/>
    </row>
    <row r="6788" spans="1:20" s="121" customFormat="1" ht="20.100000000000001" customHeight="1" x14ac:dyDescent="0.3">
      <c r="A6788" s="80"/>
      <c r="B6788" s="110" t="str">
        <f>IF(E6788="","",VLOOKUP(E6788,[1]PROJECTES!$C$14:$G$5000,2,FALSE))</f>
        <v/>
      </c>
      <c r="C6788" s="80"/>
      <c r="D6788" s="283" t="str">
        <f>IF(E6788="","",VLOOKUP(E6788,[1]PROJECTES!$C$14:$G$5000,5,FALSE))</f>
        <v/>
      </c>
      <c r="E6788" s="79"/>
      <c r="F6788" s="110" t="str">
        <f>IF(I6788="","",VLOOKUP(I6788,[1]PROJECTES!$C$14:$G$5000,2,FALSE))</f>
        <v/>
      </c>
      <c r="G6788" s="112" t="str">
        <f>IF(E6788="","",VLOOKUP(E6788,[1]PROJECTES!$C$14:$G$5000,4,FALSE))</f>
        <v/>
      </c>
      <c r="H6788" s="95"/>
      <c r="I6788" s="113" t="str">
        <f>IF(H6788="","",VLOOKUP(H6788,BD!B$2:C$16,2,FALSE))</f>
        <v/>
      </c>
      <c r="J6788" s="114"/>
      <c r="K6788" s="115" t="str">
        <f t="shared" si="369"/>
        <v/>
      </c>
      <c r="L6788" s="116" t="str">
        <f t="shared" ca="1" si="370"/>
        <v>-</v>
      </c>
      <c r="M6788" s="111" t="str">
        <f>IF(E6788="","",VLOOKUP(E6788,[1]PROJECTES!$C$14:$Z$5000,21,FALSE))</f>
        <v/>
      </c>
      <c r="N6788" s="117"/>
      <c r="O6788" s="118" t="s">
        <v>222</v>
      </c>
      <c r="P6788" s="119"/>
      <c r="Q6788" s="84"/>
      <c r="R6788" s="125"/>
      <c r="S6788" s="165"/>
      <c r="T6788" s="167"/>
    </row>
    <row r="6789" spans="1:20" s="121" customFormat="1" ht="20.100000000000001" customHeight="1" x14ac:dyDescent="0.3">
      <c r="A6789" s="80"/>
      <c r="B6789" s="110" t="str">
        <f>IF(E6789="","",VLOOKUP(E6789,[1]PROJECTES!$C$14:$G$5000,2,FALSE))</f>
        <v/>
      </c>
      <c r="C6789" s="80"/>
      <c r="D6789" s="283" t="str">
        <f>IF(E6789="","",VLOOKUP(E6789,[1]PROJECTES!$C$14:$G$5000,5,FALSE))</f>
        <v/>
      </c>
      <c r="E6789" s="79"/>
      <c r="F6789" s="110" t="str">
        <f>IF(I6789="","",VLOOKUP(I6789,[1]PROJECTES!$C$14:$G$5000,2,FALSE))</f>
        <v/>
      </c>
      <c r="G6789" s="112" t="str">
        <f>IF(E6789="","",VLOOKUP(E6789,[1]PROJECTES!$C$14:$G$5000,4,FALSE))</f>
        <v/>
      </c>
      <c r="H6789" s="95"/>
      <c r="I6789" s="113" t="str">
        <f>IF(H6789="","",VLOOKUP(H6789,BD!B$2:C$16,2,FALSE))</f>
        <v/>
      </c>
      <c r="J6789" s="114"/>
      <c r="K6789" s="115" t="str">
        <f t="shared" si="369"/>
        <v/>
      </c>
      <c r="L6789" s="116" t="str">
        <f t="shared" ca="1" si="370"/>
        <v>-</v>
      </c>
      <c r="M6789" s="111" t="str">
        <f>IF(E6789="","",VLOOKUP(E6789,[1]PROJECTES!$C$14:$Z$5000,21,FALSE))</f>
        <v/>
      </c>
      <c r="N6789" s="117"/>
      <c r="O6789" s="118" t="s">
        <v>222</v>
      </c>
      <c r="P6789" s="119"/>
      <c r="Q6789" s="84"/>
      <c r="R6789" s="125"/>
      <c r="S6789" s="165"/>
      <c r="T6789" s="167"/>
    </row>
    <row r="6790" spans="1:20" s="121" customFormat="1" ht="20.100000000000001" customHeight="1" x14ac:dyDescent="0.3">
      <c r="A6790" s="80"/>
      <c r="B6790" s="110" t="str">
        <f>IF(E6790="","",VLOOKUP(E6790,[1]PROJECTES!$C$14:$G$5000,2,FALSE))</f>
        <v/>
      </c>
      <c r="C6790" s="80"/>
      <c r="D6790" s="283" t="str">
        <f>IF(E6790="","",VLOOKUP(E6790,[1]PROJECTES!$C$14:$G$5000,5,FALSE))</f>
        <v/>
      </c>
      <c r="E6790" s="79"/>
      <c r="F6790" s="110" t="str">
        <f>IF(I6790="","",VLOOKUP(I6790,[1]PROJECTES!$C$14:$G$5000,2,FALSE))</f>
        <v/>
      </c>
      <c r="G6790" s="112" t="str">
        <f>IF(E6790="","",VLOOKUP(E6790,[1]PROJECTES!$C$14:$G$5000,4,FALSE))</f>
        <v/>
      </c>
      <c r="H6790" s="95"/>
      <c r="I6790" s="113" t="str">
        <f>IF(H6790="","",VLOOKUP(H6790,BD!B$2:C$16,2,FALSE))</f>
        <v/>
      </c>
      <c r="J6790" s="114"/>
      <c r="K6790" s="115" t="str">
        <f t="shared" si="369"/>
        <v/>
      </c>
      <c r="L6790" s="116" t="str">
        <f t="shared" ca="1" si="370"/>
        <v>-</v>
      </c>
      <c r="M6790" s="111" t="str">
        <f>IF(E6790="","",VLOOKUP(E6790,[1]PROJECTES!$C$14:$Z$5000,21,FALSE))</f>
        <v/>
      </c>
      <c r="N6790" s="117"/>
      <c r="O6790" s="118" t="s">
        <v>222</v>
      </c>
      <c r="P6790" s="119"/>
      <c r="Q6790" s="84"/>
      <c r="R6790" s="125"/>
      <c r="S6790" s="165"/>
      <c r="T6790" s="167"/>
    </row>
    <row r="6791" spans="1:20" s="121" customFormat="1" ht="20.100000000000001" customHeight="1" x14ac:dyDescent="0.3">
      <c r="A6791" s="80"/>
      <c r="B6791" s="110" t="str">
        <f>IF(E6791="","",VLOOKUP(E6791,[1]PROJECTES!$C$14:$G$5000,2,FALSE))</f>
        <v/>
      </c>
      <c r="C6791" s="80"/>
      <c r="D6791" s="283" t="str">
        <f>IF(E6791="","",VLOOKUP(E6791,[1]PROJECTES!$C$14:$G$5000,5,FALSE))</f>
        <v/>
      </c>
      <c r="E6791" s="79"/>
      <c r="F6791" s="110" t="str">
        <f>IF(I6791="","",VLOOKUP(I6791,[1]PROJECTES!$C$14:$G$5000,2,FALSE))</f>
        <v/>
      </c>
      <c r="G6791" s="112" t="str">
        <f>IF(E6791="","",VLOOKUP(E6791,[1]PROJECTES!$C$14:$G$5000,4,FALSE))</f>
        <v/>
      </c>
      <c r="H6791" s="95"/>
      <c r="I6791" s="113" t="str">
        <f>IF(H6791="","",VLOOKUP(H6791,BD!B$2:C$16,2,FALSE))</f>
        <v/>
      </c>
      <c r="J6791" s="114"/>
      <c r="K6791" s="115" t="str">
        <f t="shared" si="369"/>
        <v/>
      </c>
      <c r="L6791" s="116" t="str">
        <f t="shared" ca="1" si="370"/>
        <v>-</v>
      </c>
      <c r="M6791" s="111" t="str">
        <f>IF(E6791="","",VLOOKUP(E6791,[1]PROJECTES!$C$14:$Z$5000,21,FALSE))</f>
        <v/>
      </c>
      <c r="N6791" s="117"/>
      <c r="O6791" s="118" t="s">
        <v>222</v>
      </c>
      <c r="P6791" s="119"/>
      <c r="Q6791" s="84"/>
      <c r="R6791" s="125"/>
      <c r="S6791" s="165"/>
      <c r="T6791" s="167"/>
    </row>
    <row r="6792" spans="1:20" s="121" customFormat="1" ht="20.100000000000001" customHeight="1" x14ac:dyDescent="0.3">
      <c r="A6792" s="80"/>
      <c r="B6792" s="110" t="str">
        <f>IF(E6792="","",VLOOKUP(E6792,[1]PROJECTES!$C$14:$G$5000,2,FALSE))</f>
        <v/>
      </c>
      <c r="C6792" s="80"/>
      <c r="D6792" s="283" t="str">
        <f>IF(E6792="","",VLOOKUP(E6792,[1]PROJECTES!$C$14:$G$5000,5,FALSE))</f>
        <v/>
      </c>
      <c r="E6792" s="79"/>
      <c r="F6792" s="110" t="str">
        <f>IF(I6792="","",VLOOKUP(I6792,[1]PROJECTES!$C$14:$G$5000,2,FALSE))</f>
        <v/>
      </c>
      <c r="G6792" s="112" t="str">
        <f>IF(E6792="","",VLOOKUP(E6792,[1]PROJECTES!$C$14:$G$5000,4,FALSE))</f>
        <v/>
      </c>
      <c r="H6792" s="95"/>
      <c r="I6792" s="113" t="str">
        <f>IF(H6792="","",VLOOKUP(H6792,BD!B$2:C$16,2,FALSE))</f>
        <v/>
      </c>
      <c r="J6792" s="114"/>
      <c r="K6792" s="115" t="str">
        <f t="shared" si="369"/>
        <v/>
      </c>
      <c r="L6792" s="116" t="str">
        <f t="shared" ca="1" si="370"/>
        <v>-</v>
      </c>
      <c r="M6792" s="111" t="str">
        <f>IF(E6792="","",VLOOKUP(E6792,[1]PROJECTES!$C$14:$Z$5000,21,FALSE))</f>
        <v/>
      </c>
      <c r="N6792" s="117"/>
      <c r="O6792" s="118" t="s">
        <v>222</v>
      </c>
      <c r="P6792" s="119"/>
      <c r="Q6792" s="84"/>
      <c r="R6792" s="125"/>
      <c r="S6792" s="165"/>
      <c r="T6792" s="167"/>
    </row>
    <row r="6793" spans="1:20" s="121" customFormat="1" ht="20.100000000000001" customHeight="1" x14ac:dyDescent="0.3">
      <c r="A6793" s="80"/>
      <c r="B6793" s="110" t="str">
        <f>IF(E6793="","",VLOOKUP(E6793,[1]PROJECTES!$C$14:$G$5000,2,FALSE))</f>
        <v/>
      </c>
      <c r="C6793" s="80"/>
      <c r="D6793" s="283" t="str">
        <f>IF(E6793="","",VLOOKUP(E6793,[1]PROJECTES!$C$14:$G$5000,5,FALSE))</f>
        <v/>
      </c>
      <c r="E6793" s="79"/>
      <c r="F6793" s="110" t="str">
        <f>IF(I6793="","",VLOOKUP(I6793,[1]PROJECTES!$C$14:$G$5000,2,FALSE))</f>
        <v/>
      </c>
      <c r="G6793" s="112" t="str">
        <f>IF(E6793="","",VLOOKUP(E6793,[1]PROJECTES!$C$14:$G$5000,4,FALSE))</f>
        <v/>
      </c>
      <c r="H6793" s="95"/>
      <c r="I6793" s="113" t="str">
        <f>IF(H6793="","",VLOOKUP(H6793,BD!B$2:C$16,2,FALSE))</f>
        <v/>
      </c>
      <c r="J6793" s="114"/>
      <c r="K6793" s="115" t="str">
        <f t="shared" si="369"/>
        <v/>
      </c>
      <c r="L6793" s="116" t="str">
        <f t="shared" ca="1" si="370"/>
        <v>-</v>
      </c>
      <c r="M6793" s="111" t="str">
        <f>IF(E6793="","",VLOOKUP(E6793,[1]PROJECTES!$C$14:$Z$5000,21,FALSE))</f>
        <v/>
      </c>
      <c r="N6793" s="117"/>
      <c r="O6793" s="118" t="s">
        <v>222</v>
      </c>
      <c r="P6793" s="119"/>
      <c r="Q6793" s="84"/>
      <c r="R6793" s="125"/>
      <c r="S6793" s="165"/>
      <c r="T6793" s="167"/>
    </row>
    <row r="6794" spans="1:20" s="121" customFormat="1" ht="20.100000000000001" customHeight="1" x14ac:dyDescent="0.3">
      <c r="A6794" s="80"/>
      <c r="B6794" s="110" t="str">
        <f>IF(E6794="","",VLOOKUP(E6794,[1]PROJECTES!$C$14:$G$5000,2,FALSE))</f>
        <v/>
      </c>
      <c r="C6794" s="80"/>
      <c r="D6794" s="283" t="str">
        <f>IF(E6794="","",VLOOKUP(E6794,[1]PROJECTES!$C$14:$G$5000,5,FALSE))</f>
        <v/>
      </c>
      <c r="E6794" s="79"/>
      <c r="F6794" s="110" t="str">
        <f>IF(I6794="","",VLOOKUP(I6794,[1]PROJECTES!$C$14:$G$5000,2,FALSE))</f>
        <v/>
      </c>
      <c r="G6794" s="112" t="str">
        <f>IF(E6794="","",VLOOKUP(E6794,[1]PROJECTES!$C$14:$G$5000,4,FALSE))</f>
        <v/>
      </c>
      <c r="H6794" s="95"/>
      <c r="I6794" s="113" t="str">
        <f>IF(H6794="","",VLOOKUP(H6794,BD!B$2:C$16,2,FALSE))</f>
        <v/>
      </c>
      <c r="J6794" s="114"/>
      <c r="K6794" s="115" t="str">
        <f t="shared" si="369"/>
        <v/>
      </c>
      <c r="L6794" s="116" t="str">
        <f t="shared" ca="1" si="370"/>
        <v>-</v>
      </c>
      <c r="M6794" s="111" t="str">
        <f>IF(E6794="","",VLOOKUP(E6794,[1]PROJECTES!$C$14:$Z$5000,21,FALSE))</f>
        <v/>
      </c>
      <c r="N6794" s="117"/>
      <c r="O6794" s="118" t="s">
        <v>222</v>
      </c>
      <c r="P6794" s="119"/>
      <c r="Q6794" s="84"/>
      <c r="R6794" s="125"/>
      <c r="S6794" s="165"/>
      <c r="T6794" s="167"/>
    </row>
    <row r="6795" spans="1:20" s="121" customFormat="1" ht="20.100000000000001" customHeight="1" x14ac:dyDescent="0.3">
      <c r="A6795" s="80"/>
      <c r="B6795" s="110" t="str">
        <f>IF(E6795="","",VLOOKUP(E6795,[1]PROJECTES!$C$14:$G$5000,2,FALSE))</f>
        <v/>
      </c>
      <c r="C6795" s="80"/>
      <c r="D6795" s="283" t="str">
        <f>IF(E6795="","",VLOOKUP(E6795,[1]PROJECTES!$C$14:$G$5000,5,FALSE))</f>
        <v/>
      </c>
      <c r="E6795" s="79"/>
      <c r="F6795" s="110" t="str">
        <f>IF(I6795="","",VLOOKUP(I6795,[1]PROJECTES!$C$14:$G$5000,2,FALSE))</f>
        <v/>
      </c>
      <c r="G6795" s="112" t="str">
        <f>IF(E6795="","",VLOOKUP(E6795,[1]PROJECTES!$C$14:$G$5000,4,FALSE))</f>
        <v/>
      </c>
      <c r="H6795" s="95"/>
      <c r="I6795" s="113" t="str">
        <f>IF(H6795="","",VLOOKUP(H6795,BD!B$2:C$16,2,FALSE))</f>
        <v/>
      </c>
      <c r="J6795" s="114"/>
      <c r="K6795" s="115" t="str">
        <f t="shared" si="369"/>
        <v/>
      </c>
      <c r="L6795" s="116" t="str">
        <f t="shared" ca="1" si="370"/>
        <v>-</v>
      </c>
      <c r="M6795" s="111" t="str">
        <f>IF(E6795="","",VLOOKUP(E6795,[1]PROJECTES!$C$14:$Z$5000,21,FALSE))</f>
        <v/>
      </c>
      <c r="N6795" s="117"/>
      <c r="O6795" s="118" t="s">
        <v>222</v>
      </c>
      <c r="P6795" s="119"/>
      <c r="Q6795" s="84"/>
      <c r="R6795" s="123"/>
      <c r="S6795" s="165"/>
      <c r="T6795" s="167"/>
    </row>
    <row r="6796" spans="1:20" s="121" customFormat="1" ht="20.100000000000001" customHeight="1" x14ac:dyDescent="0.3">
      <c r="A6796" s="80"/>
      <c r="B6796" s="110" t="str">
        <f>IF(E6796="","",VLOOKUP(E6796,[1]PROJECTES!$C$14:$G$5000,2,FALSE))</f>
        <v/>
      </c>
      <c r="C6796" s="80"/>
      <c r="D6796" s="283" t="str">
        <f>IF(E6796="","",VLOOKUP(E6796,[1]PROJECTES!$C$14:$G$5000,5,FALSE))</f>
        <v/>
      </c>
      <c r="E6796" s="79"/>
      <c r="F6796" s="110" t="str">
        <f>IF(I6796="","",VLOOKUP(I6796,[1]PROJECTES!$C$14:$G$5000,2,FALSE))</f>
        <v/>
      </c>
      <c r="G6796" s="112" t="str">
        <f>IF(E6796="","",VLOOKUP(E6796,[1]PROJECTES!$C$14:$G$5000,4,FALSE))</f>
        <v/>
      </c>
      <c r="H6796" s="95"/>
      <c r="I6796" s="113" t="str">
        <f>IF(H6796="","",VLOOKUP(H6796,BD!B$2:C$16,2,FALSE))</f>
        <v/>
      </c>
      <c r="J6796" s="114"/>
      <c r="K6796" s="115" t="str">
        <f t="shared" si="369"/>
        <v/>
      </c>
      <c r="L6796" s="116" t="str">
        <f t="shared" ca="1" si="370"/>
        <v>-</v>
      </c>
      <c r="M6796" s="111" t="str">
        <f>IF(E6796="","",VLOOKUP(E6796,[1]PROJECTES!$C$14:$Z$5000,21,FALSE))</f>
        <v/>
      </c>
      <c r="N6796" s="117"/>
      <c r="O6796" s="118" t="s">
        <v>222</v>
      </c>
      <c r="P6796" s="119"/>
      <c r="Q6796" s="84"/>
      <c r="R6796" s="125"/>
      <c r="S6796" s="165"/>
      <c r="T6796" s="167"/>
    </row>
    <row r="6797" spans="1:20" s="121" customFormat="1" ht="20.100000000000001" customHeight="1" x14ac:dyDescent="0.3">
      <c r="A6797" s="80"/>
      <c r="B6797" s="110" t="str">
        <f>IF(E6797="","",VLOOKUP(E6797,[1]PROJECTES!$C$14:$G$5000,2,FALSE))</f>
        <v/>
      </c>
      <c r="C6797" s="80"/>
      <c r="D6797" s="283" t="str">
        <f>IF(E6797="","",VLOOKUP(E6797,[1]PROJECTES!$C$14:$G$5000,5,FALSE))</f>
        <v/>
      </c>
      <c r="E6797" s="79"/>
      <c r="F6797" s="110" t="str">
        <f>IF(I6797="","",VLOOKUP(I6797,[1]PROJECTES!$C$14:$G$5000,2,FALSE))</f>
        <v/>
      </c>
      <c r="G6797" s="112" t="str">
        <f>IF(E6797="","",VLOOKUP(E6797,[1]PROJECTES!$C$14:$G$5000,4,FALSE))</f>
        <v/>
      </c>
      <c r="H6797" s="95"/>
      <c r="I6797" s="113" t="str">
        <f>IF(H6797="","",VLOOKUP(H6797,BD!B$2:C$16,2,FALSE))</f>
        <v/>
      </c>
      <c r="J6797" s="114"/>
      <c r="K6797" s="115" t="str">
        <f t="shared" si="369"/>
        <v/>
      </c>
      <c r="L6797" s="116" t="str">
        <f t="shared" ca="1" si="370"/>
        <v>-</v>
      </c>
      <c r="M6797" s="111" t="str">
        <f>IF(E6797="","",VLOOKUP(E6797,[1]PROJECTES!$C$14:$Z$5000,21,FALSE))</f>
        <v/>
      </c>
      <c r="N6797" s="117"/>
      <c r="O6797" s="118" t="s">
        <v>222</v>
      </c>
      <c r="P6797" s="119"/>
      <c r="Q6797" s="84"/>
      <c r="R6797" s="125"/>
      <c r="S6797" s="165"/>
      <c r="T6797" s="167"/>
    </row>
    <row r="6798" spans="1:20" s="121" customFormat="1" ht="20.100000000000001" customHeight="1" x14ac:dyDescent="0.3">
      <c r="A6798" s="80"/>
      <c r="B6798" s="110" t="str">
        <f>IF(E6798="","",VLOOKUP(E6798,[1]PROJECTES!$C$14:$G$5000,2,FALSE))</f>
        <v/>
      </c>
      <c r="C6798" s="80"/>
      <c r="D6798" s="283" t="str">
        <f>IF(E6798="","",VLOOKUP(E6798,[1]PROJECTES!$C$14:$G$5000,5,FALSE))</f>
        <v/>
      </c>
      <c r="E6798" s="79"/>
      <c r="F6798" s="110" t="str">
        <f>IF(I6798="","",VLOOKUP(I6798,[1]PROJECTES!$C$14:$G$5000,2,FALSE))</f>
        <v/>
      </c>
      <c r="G6798" s="112" t="str">
        <f>IF(E6798="","",VLOOKUP(E6798,[1]PROJECTES!$C$14:$G$5000,4,FALSE))</f>
        <v/>
      </c>
      <c r="H6798" s="95"/>
      <c r="I6798" s="113" t="str">
        <f>IF(H6798="","",VLOOKUP(H6798,BD!B$2:C$16,2,FALSE))</f>
        <v/>
      </c>
      <c r="J6798" s="114"/>
      <c r="K6798" s="115" t="str">
        <f t="shared" si="369"/>
        <v/>
      </c>
      <c r="L6798" s="116" t="str">
        <f t="shared" ca="1" si="370"/>
        <v>-</v>
      </c>
      <c r="M6798" s="111" t="str">
        <f>IF(E6798="","",VLOOKUP(E6798,[1]PROJECTES!$C$14:$Z$5000,21,FALSE))</f>
        <v/>
      </c>
      <c r="N6798" s="117"/>
      <c r="O6798" s="118" t="s">
        <v>222</v>
      </c>
      <c r="P6798" s="119"/>
      <c r="Q6798" s="84"/>
      <c r="R6798" s="125"/>
      <c r="S6798" s="165"/>
      <c r="T6798" s="167"/>
    </row>
    <row r="6799" spans="1:20" s="121" customFormat="1" ht="20.100000000000001" customHeight="1" x14ac:dyDescent="0.3">
      <c r="A6799" s="80"/>
      <c r="B6799" s="110" t="str">
        <f>IF(E6799="","",VLOOKUP(E6799,[1]PROJECTES!$C$14:$G$5000,2,FALSE))</f>
        <v/>
      </c>
      <c r="C6799" s="80"/>
      <c r="D6799" s="283" t="str">
        <f>IF(E6799="","",VLOOKUP(E6799,[1]PROJECTES!$C$14:$G$5000,5,FALSE))</f>
        <v/>
      </c>
      <c r="E6799" s="79"/>
      <c r="F6799" s="110" t="str">
        <f>IF(I6799="","",VLOOKUP(I6799,[1]PROJECTES!$C$14:$G$5000,2,FALSE))</f>
        <v/>
      </c>
      <c r="G6799" s="112" t="str">
        <f>IF(E6799="","",VLOOKUP(E6799,[1]PROJECTES!$C$14:$G$5000,4,FALSE))</f>
        <v/>
      </c>
      <c r="H6799" s="95"/>
      <c r="I6799" s="113" t="str">
        <f>IF(H6799="","",VLOOKUP(H6799,BD!B$2:C$16,2,FALSE))</f>
        <v/>
      </c>
      <c r="J6799" s="114"/>
      <c r="K6799" s="115" t="str">
        <f t="shared" si="369"/>
        <v/>
      </c>
      <c r="L6799" s="116" t="str">
        <f t="shared" ca="1" si="370"/>
        <v>-</v>
      </c>
      <c r="M6799" s="111" t="str">
        <f>IF(E6799="","",VLOOKUP(E6799,[1]PROJECTES!$C$14:$Z$5000,21,FALSE))</f>
        <v/>
      </c>
      <c r="N6799" s="117"/>
      <c r="O6799" s="118" t="s">
        <v>222</v>
      </c>
      <c r="P6799" s="119"/>
      <c r="Q6799" s="84"/>
      <c r="R6799" s="125"/>
      <c r="S6799" s="165"/>
      <c r="T6799" s="167"/>
    </row>
    <row r="6800" spans="1:20" s="121" customFormat="1" ht="20.100000000000001" customHeight="1" x14ac:dyDescent="0.3">
      <c r="A6800" s="80"/>
      <c r="B6800" s="110" t="str">
        <f>IF(E6800="","",VLOOKUP(E6800,[1]PROJECTES!$C$14:$G$5000,2,FALSE))</f>
        <v/>
      </c>
      <c r="C6800" s="80"/>
      <c r="D6800" s="283" t="str">
        <f>IF(E6800="","",VLOOKUP(E6800,[1]PROJECTES!$C$14:$G$5000,5,FALSE))</f>
        <v/>
      </c>
      <c r="E6800" s="79"/>
      <c r="F6800" s="110" t="str">
        <f>IF(I6800="","",VLOOKUP(I6800,[1]PROJECTES!$C$14:$G$5000,2,FALSE))</f>
        <v/>
      </c>
      <c r="G6800" s="112" t="str">
        <f>IF(E6800="","",VLOOKUP(E6800,[1]PROJECTES!$C$14:$G$5000,4,FALSE))</f>
        <v/>
      </c>
      <c r="H6800" s="95"/>
      <c r="I6800" s="113" t="str">
        <f>IF(H6800="","",VLOOKUP(H6800,BD!B$2:C$16,2,FALSE))</f>
        <v/>
      </c>
      <c r="J6800" s="114"/>
      <c r="K6800" s="115" t="str">
        <f t="shared" si="369"/>
        <v/>
      </c>
      <c r="L6800" s="116" t="str">
        <f t="shared" ca="1" si="370"/>
        <v>-</v>
      </c>
      <c r="M6800" s="111" t="str">
        <f>IF(E6800="","",VLOOKUP(E6800,[1]PROJECTES!$C$14:$Z$5000,21,FALSE))</f>
        <v/>
      </c>
      <c r="N6800" s="117"/>
      <c r="O6800" s="118" t="s">
        <v>222</v>
      </c>
      <c r="P6800" s="119"/>
      <c r="Q6800" s="84"/>
      <c r="R6800" s="125"/>
      <c r="S6800" s="165"/>
      <c r="T6800" s="167"/>
    </row>
    <row r="6801" spans="1:20" s="121" customFormat="1" ht="20.100000000000001" customHeight="1" x14ac:dyDescent="0.3">
      <c r="A6801" s="80"/>
      <c r="B6801" s="110" t="str">
        <f>IF(E6801="","",VLOOKUP(E6801,[1]PROJECTES!$C$14:$G$5000,2,FALSE))</f>
        <v/>
      </c>
      <c r="C6801" s="80"/>
      <c r="D6801" s="283" t="str">
        <f>IF(E6801="","",VLOOKUP(E6801,[1]PROJECTES!$C$14:$G$5000,5,FALSE))</f>
        <v/>
      </c>
      <c r="E6801" s="79"/>
      <c r="F6801" s="110" t="str">
        <f>IF(I6801="","",VLOOKUP(I6801,[1]PROJECTES!$C$14:$G$5000,2,FALSE))</f>
        <v/>
      </c>
      <c r="G6801" s="112" t="str">
        <f>IF(E6801="","",VLOOKUP(E6801,[1]PROJECTES!$C$14:$G$5000,4,FALSE))</f>
        <v/>
      </c>
      <c r="H6801" s="95"/>
      <c r="I6801" s="113" t="str">
        <f>IF(H6801="","",VLOOKUP(H6801,BD!B$2:C$16,2,FALSE))</f>
        <v/>
      </c>
      <c r="J6801" s="114"/>
      <c r="K6801" s="115" t="str">
        <f t="shared" ref="K6801" si="371">IF(J6801="","",WEEKNUM(J6801,2)-0)</f>
        <v/>
      </c>
      <c r="L6801" s="116" t="str">
        <f t="shared" ref="L6801" ca="1" si="372">IF(M6801="","-",IF(G6801="TA","-",+M6801-TODAY()))</f>
        <v>-</v>
      </c>
      <c r="M6801" s="111" t="str">
        <f>IF(E6801="","",VLOOKUP(E6801,[1]PROJECTES!$C$14:$Z$5000,21,FALSE))</f>
        <v/>
      </c>
      <c r="N6801" s="117"/>
      <c r="O6801" s="118" t="s">
        <v>222</v>
      </c>
      <c r="P6801" s="119"/>
      <c r="Q6801" s="84"/>
      <c r="R6801" s="125"/>
      <c r="S6801" s="165"/>
      <c r="T6801" s="167"/>
    </row>
    <row r="6802" spans="1:20" s="121" customFormat="1" ht="20.100000000000001" customHeight="1" x14ac:dyDescent="0.3">
      <c r="A6802" s="80"/>
      <c r="B6802" s="110" t="str">
        <f>IF(E6802="","",VLOOKUP(E6802,[1]PROJECTES!$C$14:$G$5000,2,FALSE))</f>
        <v/>
      </c>
      <c r="C6802" s="80"/>
      <c r="D6802" s="283" t="str">
        <f>IF(E6802="","",VLOOKUP(E6802,[1]PROJECTES!$C$14:$G$5000,5,FALSE))</f>
        <v/>
      </c>
      <c r="E6802" s="79"/>
      <c r="F6802" s="110" t="str">
        <f>IF(I6802="","",VLOOKUP(I6802,[1]PROJECTES!$C$14:$G$5000,2,FALSE))</f>
        <v/>
      </c>
      <c r="G6802" s="112" t="str">
        <f>IF(E6802="","",VLOOKUP(E6802,[1]PROJECTES!$C$14:$G$5000,4,FALSE))</f>
        <v/>
      </c>
      <c r="H6802" s="95"/>
      <c r="I6802" s="113" t="str">
        <f>IF(H6802="","",VLOOKUP(H6802,BD!B$2:C$16,2,FALSE))</f>
        <v/>
      </c>
      <c r="J6802" s="114"/>
      <c r="K6802" s="115" t="str">
        <f t="shared" ref="K6802:K6804" si="373">IF(J6802="","",WEEKNUM(J6802,2)-0)</f>
        <v/>
      </c>
      <c r="L6802" s="116" t="str">
        <f t="shared" ref="L6802:L6804" ca="1" si="374">IF(M6802="","-",IF(G6802="TA","-",+M6802-TODAY()))</f>
        <v>-</v>
      </c>
      <c r="M6802" s="111" t="str">
        <f>IF(E6802="","",VLOOKUP(E6802,[1]PROJECTES!$C$14:$Z$5000,21,FALSE))</f>
        <v/>
      </c>
      <c r="N6802" s="117"/>
      <c r="O6802" s="118" t="s">
        <v>222</v>
      </c>
      <c r="P6802" s="119"/>
      <c r="Q6802" s="84"/>
      <c r="R6802" s="125"/>
      <c r="S6802" s="165"/>
      <c r="T6802" s="167"/>
    </row>
    <row r="6803" spans="1:20" s="121" customFormat="1" ht="20.100000000000001" customHeight="1" x14ac:dyDescent="0.3">
      <c r="A6803" s="80"/>
      <c r="B6803" s="110" t="str">
        <f>IF(E6803="","",VLOOKUP(E6803,[1]PROJECTES!$C$14:$G$5000,2,FALSE))</f>
        <v/>
      </c>
      <c r="C6803" s="80"/>
      <c r="D6803" s="283" t="str">
        <f>IF(E6803="","",VLOOKUP(E6803,[1]PROJECTES!$C$14:$G$5000,5,FALSE))</f>
        <v/>
      </c>
      <c r="E6803" s="79"/>
      <c r="F6803" s="110" t="str">
        <f>IF(I6803="","",VLOOKUP(I6803,[1]PROJECTES!$C$14:$G$5000,2,FALSE))</f>
        <v/>
      </c>
      <c r="G6803" s="112" t="str">
        <f>IF(E6803="","",VLOOKUP(E6803,[1]PROJECTES!$C$14:$G$5000,4,FALSE))</f>
        <v/>
      </c>
      <c r="H6803" s="95"/>
      <c r="I6803" s="113" t="str">
        <f>IF(H6803="","",VLOOKUP(H6803,BD!B$2:C$16,2,FALSE))</f>
        <v/>
      </c>
      <c r="J6803" s="114"/>
      <c r="K6803" s="115" t="str">
        <f t="shared" si="373"/>
        <v/>
      </c>
      <c r="L6803" s="116" t="str">
        <f t="shared" ca="1" si="374"/>
        <v>-</v>
      </c>
      <c r="M6803" s="111" t="str">
        <f>IF(E6803="","",VLOOKUP(E6803,[1]PROJECTES!$C$14:$Z$5000,21,FALSE))</f>
        <v/>
      </c>
      <c r="N6803" s="117"/>
      <c r="O6803" s="118" t="s">
        <v>222</v>
      </c>
      <c r="P6803" s="119"/>
      <c r="Q6803" s="84"/>
      <c r="R6803" s="125"/>
      <c r="S6803" s="165"/>
      <c r="T6803" s="167"/>
    </row>
    <row r="6804" spans="1:20" s="121" customFormat="1" ht="20.100000000000001" customHeight="1" x14ac:dyDescent="0.3">
      <c r="A6804" s="80"/>
      <c r="B6804" s="110" t="str">
        <f>IF(E6804="","",VLOOKUP(E6804,[1]PROJECTES!$C$14:$G$5000,2,FALSE))</f>
        <v/>
      </c>
      <c r="C6804" s="80"/>
      <c r="D6804" s="283" t="str">
        <f>IF(E6804="","",VLOOKUP(E6804,[1]PROJECTES!$C$14:$G$5000,5,FALSE))</f>
        <v/>
      </c>
      <c r="E6804" s="79"/>
      <c r="F6804" s="110" t="str">
        <f>IF(I6804="","",VLOOKUP(I6804,[1]PROJECTES!$C$14:$G$5000,2,FALSE))</f>
        <v/>
      </c>
      <c r="G6804" s="112" t="str">
        <f>IF(E6804="","",VLOOKUP(E6804,[1]PROJECTES!$C$14:$G$5000,4,FALSE))</f>
        <v/>
      </c>
      <c r="H6804" s="95"/>
      <c r="I6804" s="113" t="str">
        <f>IF(H6804="","",VLOOKUP(H6804,BD!B$2:C$16,2,FALSE))</f>
        <v/>
      </c>
      <c r="J6804" s="114"/>
      <c r="K6804" s="115" t="str">
        <f t="shared" si="373"/>
        <v/>
      </c>
      <c r="L6804" s="116" t="str">
        <f t="shared" ca="1" si="374"/>
        <v>-</v>
      </c>
      <c r="M6804" s="111" t="str">
        <f>IF(E6804="","",VLOOKUP(E6804,[1]PROJECTES!$C$14:$Z$5000,21,FALSE))</f>
        <v/>
      </c>
      <c r="N6804" s="117"/>
      <c r="O6804" s="118" t="s">
        <v>222</v>
      </c>
      <c r="P6804" s="119"/>
      <c r="Q6804" s="84"/>
      <c r="R6804" s="125"/>
      <c r="S6804" s="165"/>
      <c r="T6804" s="167"/>
    </row>
    <row r="6805" spans="1:20" s="121" customFormat="1" ht="20.100000000000001" customHeight="1" x14ac:dyDescent="0.3">
      <c r="A6805" s="80"/>
      <c r="B6805" s="110" t="str">
        <f>IF(E6805="","",VLOOKUP(E6805,[1]PROJECTES!$C$14:$G$5000,2,FALSE))</f>
        <v/>
      </c>
      <c r="C6805" s="80"/>
      <c r="D6805" s="283" t="str">
        <f>IF(E6805="","",VLOOKUP(E6805,[1]PROJECTES!$C$14:$G$5000,5,FALSE))</f>
        <v/>
      </c>
      <c r="E6805" s="79"/>
      <c r="F6805" s="110" t="str">
        <f>IF(I6805="","",VLOOKUP(I6805,[1]PROJECTES!$C$14:$G$5000,2,FALSE))</f>
        <v/>
      </c>
      <c r="G6805" s="112" t="str">
        <f>IF(E6805="","",VLOOKUP(E6805,[1]PROJECTES!$C$14:$G$5000,4,FALSE))</f>
        <v/>
      </c>
      <c r="H6805" s="95"/>
      <c r="I6805" s="113" t="str">
        <f>IF(H6805="","",VLOOKUP(H6805,BD!B$2:C$16,2,FALSE))</f>
        <v/>
      </c>
      <c r="J6805" s="114"/>
      <c r="K6805" s="115" t="str">
        <f t="shared" ref="K6805:K6806" si="375">IF(J6805="","",WEEKNUM(J6805,2)-0)</f>
        <v/>
      </c>
      <c r="L6805" s="116" t="str">
        <f t="shared" ref="L6805:L6806" ca="1" si="376">IF(M6805="","-",IF(G6805="TA","-",+M6805-TODAY()))</f>
        <v>-</v>
      </c>
      <c r="M6805" s="111" t="str">
        <f>IF(E6805="","",VLOOKUP(E6805,[1]PROJECTES!$C$14:$Z$5000,21,FALSE))</f>
        <v/>
      </c>
      <c r="N6805" s="117"/>
      <c r="O6805" s="118" t="s">
        <v>222</v>
      </c>
      <c r="P6805" s="119"/>
      <c r="Q6805" s="84"/>
      <c r="R6805" s="125"/>
      <c r="S6805" s="165"/>
      <c r="T6805" s="167"/>
    </row>
    <row r="6806" spans="1:20" s="121" customFormat="1" ht="20.100000000000001" customHeight="1" x14ac:dyDescent="0.3">
      <c r="A6806" s="80"/>
      <c r="B6806" s="110" t="str">
        <f>IF(E6806="","",VLOOKUP(E6806,[1]PROJECTES!$C$14:$G$5000,2,FALSE))</f>
        <v/>
      </c>
      <c r="C6806" s="80"/>
      <c r="D6806" s="283" t="str">
        <f>IF(E6806="","",VLOOKUP(E6806,[1]PROJECTES!$C$14:$G$5000,5,FALSE))</f>
        <v/>
      </c>
      <c r="E6806" s="79"/>
      <c r="F6806" s="110" t="str">
        <f>IF(I6806="","",VLOOKUP(I6806,[1]PROJECTES!$C$14:$G$5000,2,FALSE))</f>
        <v/>
      </c>
      <c r="G6806" s="112" t="str">
        <f>IF(E6806="","",VLOOKUP(E6806,[1]PROJECTES!$C$14:$G$5000,4,FALSE))</f>
        <v/>
      </c>
      <c r="H6806" s="95"/>
      <c r="I6806" s="113" t="str">
        <f>IF(H6806="","",VLOOKUP(H6806,BD!B$2:C$16,2,FALSE))</f>
        <v/>
      </c>
      <c r="J6806" s="114"/>
      <c r="K6806" s="115" t="str">
        <f t="shared" si="375"/>
        <v/>
      </c>
      <c r="L6806" s="116" t="str">
        <f t="shared" ca="1" si="376"/>
        <v>-</v>
      </c>
      <c r="M6806" s="111" t="str">
        <f>IF(E6806="","",VLOOKUP(E6806,[1]PROJECTES!$C$14:$Z$5000,21,FALSE))</f>
        <v/>
      </c>
      <c r="N6806" s="117"/>
      <c r="O6806" s="118" t="s">
        <v>222</v>
      </c>
      <c r="P6806" s="119"/>
      <c r="Q6806" s="84"/>
      <c r="R6806" s="125"/>
      <c r="S6806" s="165"/>
      <c r="T6806" s="167"/>
    </row>
    <row r="6807" spans="1:20" s="121" customFormat="1" ht="20.100000000000001" customHeight="1" x14ac:dyDescent="0.3">
      <c r="A6807" s="80"/>
      <c r="B6807" s="110" t="str">
        <f>IF(E6807="","",VLOOKUP(E6807,[1]PROJECTES!$C$14:$G$5000,2,FALSE))</f>
        <v/>
      </c>
      <c r="C6807" s="80"/>
      <c r="D6807" s="283" t="str">
        <f>IF(E6807="","",VLOOKUP(E6807,[1]PROJECTES!$C$14:$G$5000,5,FALSE))</f>
        <v/>
      </c>
      <c r="E6807" s="79"/>
      <c r="F6807" s="110" t="str">
        <f>IF(I6807="","",VLOOKUP(I6807,[1]PROJECTES!$C$14:$G$5000,2,FALSE))</f>
        <v/>
      </c>
      <c r="G6807" s="112" t="str">
        <f>IF(E6807="","",VLOOKUP(E6807,[1]PROJECTES!$C$14:$G$5000,4,FALSE))</f>
        <v/>
      </c>
      <c r="H6807" s="95"/>
      <c r="I6807" s="113" t="str">
        <f>IF(H6807="","",VLOOKUP(H6807,BD!B$2:C$16,2,FALSE))</f>
        <v/>
      </c>
      <c r="J6807" s="114"/>
      <c r="K6807" s="115" t="str">
        <f t="shared" si="369"/>
        <v/>
      </c>
      <c r="L6807" s="116" t="str">
        <f t="shared" ca="1" si="370"/>
        <v>-</v>
      </c>
      <c r="M6807" s="111" t="str">
        <f>IF(E6807="","",VLOOKUP(E6807,[1]PROJECTES!$C$14:$Z$5000,21,FALSE))</f>
        <v/>
      </c>
      <c r="N6807" s="117"/>
      <c r="O6807" s="118" t="s">
        <v>222</v>
      </c>
      <c r="P6807" s="119"/>
      <c r="Q6807" s="84"/>
      <c r="R6807" s="125"/>
      <c r="S6807" s="165"/>
      <c r="T6807" s="167"/>
    </row>
    <row r="6808" spans="1:20" s="121" customFormat="1" ht="20.100000000000001" customHeight="1" x14ac:dyDescent="0.3">
      <c r="A6808" s="80"/>
      <c r="B6808" s="110" t="str">
        <f>IF(E6808="","",VLOOKUP(E6808,[1]PROJECTES!$C$14:$G$5000,2,FALSE))</f>
        <v/>
      </c>
      <c r="C6808" s="80"/>
      <c r="D6808" s="283" t="str">
        <f>IF(E6808="","",VLOOKUP(E6808,[1]PROJECTES!$C$14:$G$5000,5,FALSE))</f>
        <v/>
      </c>
      <c r="E6808" s="79"/>
      <c r="F6808" s="110" t="str">
        <f>IF(I6808="","",VLOOKUP(I6808,[1]PROJECTES!$C$14:$G$5000,2,FALSE))</f>
        <v/>
      </c>
      <c r="G6808" s="112" t="str">
        <f>IF(E6808="","",VLOOKUP(E6808,[1]PROJECTES!$C$14:$G$5000,4,FALSE))</f>
        <v/>
      </c>
      <c r="H6808" s="95"/>
      <c r="I6808" s="113" t="str">
        <f>IF(H6808="","",VLOOKUP(H6808,BD!B$2:C$16,2,FALSE))</f>
        <v/>
      </c>
      <c r="J6808" s="114"/>
      <c r="K6808" s="115" t="str">
        <f t="shared" si="369"/>
        <v/>
      </c>
      <c r="L6808" s="116" t="str">
        <f t="shared" ca="1" si="370"/>
        <v>-</v>
      </c>
      <c r="M6808" s="111" t="str">
        <f>IF(E6808="","",VLOOKUP(E6808,[1]PROJECTES!$C$14:$Z$5000,21,FALSE))</f>
        <v/>
      </c>
      <c r="N6808" s="117"/>
      <c r="O6808" s="118" t="s">
        <v>222</v>
      </c>
      <c r="P6808" s="119"/>
      <c r="Q6808" s="84"/>
      <c r="R6808" s="125"/>
      <c r="S6808" s="165"/>
      <c r="T6808" s="167"/>
    </row>
    <row r="6809" spans="1:20" s="121" customFormat="1" ht="20.100000000000001" customHeight="1" x14ac:dyDescent="0.3">
      <c r="A6809" s="80"/>
      <c r="B6809" s="110" t="str">
        <f>IF(E6809="","",VLOOKUP(E6809,[1]PROJECTES!$C$14:$G$5000,2,FALSE))</f>
        <v/>
      </c>
      <c r="C6809" s="80"/>
      <c r="D6809" s="283" t="str">
        <f>IF(E6809="","",VLOOKUP(E6809,[1]PROJECTES!$C$14:$G$5000,5,FALSE))</f>
        <v/>
      </c>
      <c r="E6809" s="79"/>
      <c r="F6809" s="110" t="str">
        <f>IF(I6809="","",VLOOKUP(I6809,[1]PROJECTES!$C$14:$G$5000,2,FALSE))</f>
        <v/>
      </c>
      <c r="G6809" s="112" t="str">
        <f>IF(E6809="","",VLOOKUP(E6809,[1]PROJECTES!$C$14:$G$5000,4,FALSE))</f>
        <v/>
      </c>
      <c r="H6809" s="95"/>
      <c r="I6809" s="113" t="str">
        <f>IF(H6809="","",VLOOKUP(H6809,BD!B$2:C$16,2,FALSE))</f>
        <v/>
      </c>
      <c r="J6809" s="114"/>
      <c r="K6809" s="115" t="str">
        <f t="shared" si="369"/>
        <v/>
      </c>
      <c r="L6809" s="116" t="str">
        <f t="shared" ca="1" si="370"/>
        <v>-</v>
      </c>
      <c r="M6809" s="111" t="str">
        <f>IF(E6809="","",VLOOKUP(E6809,[1]PROJECTES!$C$14:$Z$5000,21,FALSE))</f>
        <v/>
      </c>
      <c r="N6809" s="117"/>
      <c r="O6809" s="118" t="s">
        <v>222</v>
      </c>
      <c r="P6809" s="119"/>
      <c r="Q6809" s="84"/>
      <c r="R6809" s="125"/>
      <c r="S6809" s="165"/>
      <c r="T6809" s="167"/>
    </row>
    <row r="6810" spans="1:20" s="121" customFormat="1" ht="20.100000000000001" customHeight="1" x14ac:dyDescent="0.3">
      <c r="A6810" s="80"/>
      <c r="B6810" s="110" t="str">
        <f>IF(E6810="","",VLOOKUP(E6810,[1]PROJECTES!$C$14:$G$5000,2,FALSE))</f>
        <v/>
      </c>
      <c r="C6810" s="80"/>
      <c r="D6810" s="283" t="str">
        <f>IF(E6810="","",VLOOKUP(E6810,[1]PROJECTES!$C$14:$G$5000,5,FALSE))</f>
        <v/>
      </c>
      <c r="E6810" s="79"/>
      <c r="F6810" s="110" t="str">
        <f>IF(I6810="","",VLOOKUP(I6810,[1]PROJECTES!$C$14:$G$5000,2,FALSE))</f>
        <v/>
      </c>
      <c r="G6810" s="112" t="str">
        <f>IF(E6810="","",VLOOKUP(E6810,[1]PROJECTES!$C$14:$G$5000,4,FALSE))</f>
        <v/>
      </c>
      <c r="H6810" s="95"/>
      <c r="I6810" s="113" t="str">
        <f>IF(H6810="","",VLOOKUP(H6810,BD!B$2:C$16,2,FALSE))</f>
        <v/>
      </c>
      <c r="J6810" s="114"/>
      <c r="K6810" s="115" t="str">
        <f t="shared" si="369"/>
        <v/>
      </c>
      <c r="L6810" s="116" t="str">
        <f t="shared" ca="1" si="370"/>
        <v>-</v>
      </c>
      <c r="M6810" s="111" t="str">
        <f>IF(E6810="","",VLOOKUP(E6810,[1]PROJECTES!$C$14:$Z$5000,21,FALSE))</f>
        <v/>
      </c>
      <c r="N6810" s="117"/>
      <c r="O6810" s="118" t="s">
        <v>222</v>
      </c>
      <c r="P6810" s="119"/>
      <c r="Q6810" s="84"/>
      <c r="R6810" s="125"/>
      <c r="S6810" s="165"/>
      <c r="T6810" s="167"/>
    </row>
    <row r="6811" spans="1:20" s="121" customFormat="1" ht="20.100000000000001" customHeight="1" x14ac:dyDescent="0.3">
      <c r="A6811" s="80"/>
      <c r="B6811" s="110" t="str">
        <f>IF(E6811="","",VLOOKUP(E6811,[1]PROJECTES!$C$14:$G$5000,2,FALSE))</f>
        <v/>
      </c>
      <c r="C6811" s="80"/>
      <c r="D6811" s="283" t="str">
        <f>IF(E6811="","",VLOOKUP(E6811,[1]PROJECTES!$C$14:$G$5000,5,FALSE))</f>
        <v/>
      </c>
      <c r="E6811" s="79"/>
      <c r="F6811" s="110" t="str">
        <f>IF(I6811="","",VLOOKUP(I6811,[1]PROJECTES!$C$14:$G$5000,2,FALSE))</f>
        <v/>
      </c>
      <c r="G6811" s="112" t="str">
        <f>IF(E6811="","",VLOOKUP(E6811,[1]PROJECTES!$C$14:$G$5000,4,FALSE))</f>
        <v/>
      </c>
      <c r="H6811" s="279"/>
      <c r="I6811" s="113" t="str">
        <f>IF(H6811="","",VLOOKUP(H6811,[2]BD!B$2:C$16,2,FALSE))</f>
        <v/>
      </c>
      <c r="J6811" s="114"/>
      <c r="K6811" s="115" t="str">
        <f t="shared" si="369"/>
        <v/>
      </c>
      <c r="L6811" s="116" t="str">
        <f t="shared" ca="1" si="370"/>
        <v>-</v>
      </c>
      <c r="M6811" s="111" t="str">
        <f>IF(E6811="","",VLOOKUP(E6811,[1]PROJECTES!$C$14:$Z$5000,21,FALSE))</f>
        <v/>
      </c>
      <c r="N6811" s="117"/>
      <c r="O6811" s="118" t="s">
        <v>222</v>
      </c>
      <c r="P6811" s="119"/>
      <c r="Q6811" s="84"/>
      <c r="R6811" s="125"/>
      <c r="S6811" s="165"/>
      <c r="T6811" s="167"/>
    </row>
    <row r="6812" spans="1:20" s="121" customFormat="1" ht="20.100000000000001" customHeight="1" x14ac:dyDescent="0.3">
      <c r="A6812" s="80"/>
      <c r="B6812" s="110" t="str">
        <f>IF(E6812="","",VLOOKUP(E6812,[1]PROJECTES!$C$14:$G$5000,2,FALSE))</f>
        <v/>
      </c>
      <c r="C6812" s="80"/>
      <c r="D6812" s="283" t="str">
        <f>IF(E6812="","",VLOOKUP(E6812,[1]PROJECTES!$C$14:$G$5000,5,FALSE))</f>
        <v/>
      </c>
      <c r="E6812" s="79"/>
      <c r="F6812" s="110" t="str">
        <f>IF(I6812="","",VLOOKUP(I6812,[1]PROJECTES!$C$14:$G$5000,2,FALSE))</f>
        <v/>
      </c>
      <c r="G6812" s="112" t="str">
        <f>IF(E6812="","",VLOOKUP(E6812,[1]PROJECTES!$C$14:$G$5000,4,FALSE))</f>
        <v/>
      </c>
      <c r="H6812" s="279"/>
      <c r="I6812" s="113" t="str">
        <f>IF(H6812="","",VLOOKUP(H6812,[2]BD!B$2:C$16,2,FALSE))</f>
        <v/>
      </c>
      <c r="J6812" s="114"/>
      <c r="K6812" s="115" t="str">
        <f t="shared" si="369"/>
        <v/>
      </c>
      <c r="L6812" s="116" t="str">
        <f t="shared" ca="1" si="370"/>
        <v>-</v>
      </c>
      <c r="M6812" s="111" t="str">
        <f>IF(E6812="","",VLOOKUP(E6812,[1]PROJECTES!$C$14:$Z$5000,21,FALSE))</f>
        <v/>
      </c>
      <c r="N6812" s="117"/>
      <c r="O6812" s="118" t="s">
        <v>222</v>
      </c>
      <c r="P6812" s="119"/>
      <c r="Q6812" s="84"/>
      <c r="R6812" s="125"/>
      <c r="S6812" s="165"/>
      <c r="T6812" s="167"/>
    </row>
    <row r="6813" spans="1:20" s="121" customFormat="1" ht="20.100000000000001" customHeight="1" x14ac:dyDescent="0.3">
      <c r="A6813" s="80"/>
      <c r="B6813" s="110" t="str">
        <f>IF(E6813="","",VLOOKUP(E6813,[1]PROJECTES!$C$14:$G$5000,2,FALSE))</f>
        <v/>
      </c>
      <c r="C6813" s="80"/>
      <c r="D6813" s="283" t="str">
        <f>IF(E6813="","",VLOOKUP(E6813,[1]PROJECTES!$C$14:$G$5000,5,FALSE))</f>
        <v/>
      </c>
      <c r="E6813" s="79"/>
      <c r="F6813" s="110" t="str">
        <f>IF(I6813="","",VLOOKUP(I6813,[1]PROJECTES!$C$14:$G$5000,2,FALSE))</f>
        <v/>
      </c>
      <c r="G6813" s="112" t="str">
        <f>IF(E6813="","",VLOOKUP(E6813,[1]PROJECTES!$C$14:$G$5000,4,FALSE))</f>
        <v/>
      </c>
      <c r="H6813" s="279"/>
      <c r="I6813" s="113" t="str">
        <f>IF(H6813="","",VLOOKUP(H6813,[2]BD!B$2:C$16,2,FALSE))</f>
        <v/>
      </c>
      <c r="J6813" s="114"/>
      <c r="K6813" s="115" t="str">
        <f t="shared" si="369"/>
        <v/>
      </c>
      <c r="L6813" s="116" t="str">
        <f t="shared" ca="1" si="370"/>
        <v>-</v>
      </c>
      <c r="M6813" s="111" t="str">
        <f>IF(E6813="","",VLOOKUP(E6813,[1]PROJECTES!$C$14:$Z$5000,21,FALSE))</f>
        <v/>
      </c>
      <c r="N6813" s="117"/>
      <c r="O6813" s="118" t="s">
        <v>222</v>
      </c>
      <c r="P6813" s="119"/>
      <c r="Q6813" s="84"/>
      <c r="R6813" s="125"/>
      <c r="S6813" s="165"/>
      <c r="T6813" s="167"/>
    </row>
    <row r="6814" spans="1:20" s="121" customFormat="1" ht="20.100000000000001" customHeight="1" x14ac:dyDescent="0.3">
      <c r="A6814" s="80"/>
      <c r="B6814" s="110" t="str">
        <f>IF(E6814="","",VLOOKUP(E6814,[1]PROJECTES!$C$14:$G$5000,2,FALSE))</f>
        <v/>
      </c>
      <c r="C6814" s="80"/>
      <c r="D6814" s="283" t="str">
        <f>IF(E6814="","",VLOOKUP(E6814,[1]PROJECTES!$C$14:$G$5000,5,FALSE))</f>
        <v/>
      </c>
      <c r="E6814" s="79"/>
      <c r="F6814" s="110" t="str">
        <f>IF(I6814="","",VLOOKUP(I6814,[1]PROJECTES!$C$14:$G$5000,2,FALSE))</f>
        <v/>
      </c>
      <c r="G6814" s="112" t="str">
        <f>IF(E6814="","",VLOOKUP(E6814,[1]PROJECTES!$C$14:$G$5000,4,FALSE))</f>
        <v/>
      </c>
      <c r="H6814" s="279"/>
      <c r="I6814" s="113" t="str">
        <f>IF(H6814="","",VLOOKUP(H6814,[2]BD!B$2:C$16,2,FALSE))</f>
        <v/>
      </c>
      <c r="J6814" s="114"/>
      <c r="K6814" s="115" t="str">
        <f t="shared" si="369"/>
        <v/>
      </c>
      <c r="L6814" s="116" t="str">
        <f t="shared" ca="1" si="370"/>
        <v>-</v>
      </c>
      <c r="M6814" s="111" t="str">
        <f>IF(E6814="","",VLOOKUP(E6814,[1]PROJECTES!$C$14:$Z$5000,21,FALSE))</f>
        <v/>
      </c>
      <c r="N6814" s="117"/>
      <c r="O6814" s="118" t="s">
        <v>222</v>
      </c>
      <c r="P6814" s="119"/>
      <c r="Q6814" s="84"/>
      <c r="R6814" s="125"/>
      <c r="S6814" s="165"/>
      <c r="T6814" s="167"/>
    </row>
    <row r="6815" spans="1:20" s="121" customFormat="1" ht="20.100000000000001" customHeight="1" x14ac:dyDescent="0.3">
      <c r="A6815" s="80"/>
      <c r="B6815" s="110" t="str">
        <f>IF(E6815="","",VLOOKUP(E6815,[1]PROJECTES!$C$14:$G$5000,2,FALSE))</f>
        <v/>
      </c>
      <c r="C6815" s="80"/>
      <c r="D6815" s="283" t="str">
        <f>IF(E6815="","",VLOOKUP(E6815,[1]PROJECTES!$C$14:$G$5000,5,FALSE))</f>
        <v/>
      </c>
      <c r="E6815" s="79"/>
      <c r="F6815" s="110" t="str">
        <f>IF(I6815="","",VLOOKUP(I6815,[1]PROJECTES!$C$14:$G$5000,2,FALSE))</f>
        <v/>
      </c>
      <c r="G6815" s="112" t="str">
        <f>IF(E6815="","",VLOOKUP(E6815,[1]PROJECTES!$C$14:$G$5000,4,FALSE))</f>
        <v/>
      </c>
      <c r="H6815" s="279"/>
      <c r="I6815" s="113" t="str">
        <f>IF(H6815="","",VLOOKUP(H6815,[2]BD!B$2:C$16,2,FALSE))</f>
        <v/>
      </c>
      <c r="J6815" s="114"/>
      <c r="K6815" s="115" t="str">
        <f t="shared" si="369"/>
        <v/>
      </c>
      <c r="L6815" s="116" t="str">
        <f t="shared" ca="1" si="370"/>
        <v>-</v>
      </c>
      <c r="M6815" s="111" t="str">
        <f>IF(E6815="","",VLOOKUP(E6815,[1]PROJECTES!$C$14:$Z$5000,21,FALSE))</f>
        <v/>
      </c>
      <c r="N6815" s="117"/>
      <c r="O6815" s="118" t="s">
        <v>222</v>
      </c>
      <c r="P6815" s="119"/>
      <c r="Q6815" s="84"/>
      <c r="R6815" s="125"/>
      <c r="S6815" s="165"/>
      <c r="T6815" s="167"/>
    </row>
    <row r="6816" spans="1:20" s="121" customFormat="1" ht="20.100000000000001" customHeight="1" x14ac:dyDescent="0.3">
      <c r="A6816" s="80"/>
      <c r="B6816" s="110" t="str">
        <f>IF(E6816="","",VLOOKUP(E6816,[1]PROJECTES!$C$14:$G$5000,2,FALSE))</f>
        <v/>
      </c>
      <c r="C6816" s="80"/>
      <c r="D6816" s="283" t="str">
        <f>IF(E6816="","",VLOOKUP(E6816,[1]PROJECTES!$C$14:$G$5000,5,FALSE))</f>
        <v/>
      </c>
      <c r="E6816" s="79"/>
      <c r="F6816" s="110" t="str">
        <f>IF(I6816="","",VLOOKUP(I6816,[1]PROJECTES!$C$14:$G$5000,2,FALSE))</f>
        <v/>
      </c>
      <c r="G6816" s="112" t="str">
        <f>IF(E6816="","",VLOOKUP(E6816,[1]PROJECTES!$C$14:$G$5000,4,FALSE))</f>
        <v/>
      </c>
      <c r="H6816" s="279"/>
      <c r="I6816" s="113" t="str">
        <f>IF(H6816="","",VLOOKUP(H6816,[2]BD!B$2:C$16,2,FALSE))</f>
        <v/>
      </c>
      <c r="J6816" s="114"/>
      <c r="K6816" s="115" t="str">
        <f t="shared" si="369"/>
        <v/>
      </c>
      <c r="L6816" s="116" t="str">
        <f t="shared" ca="1" si="370"/>
        <v>-</v>
      </c>
      <c r="M6816" s="111" t="str">
        <f>IF(E6816="","",VLOOKUP(E6816,[1]PROJECTES!$C$14:$Z$5000,21,FALSE))</f>
        <v/>
      </c>
      <c r="N6816" s="117"/>
      <c r="O6816" s="118" t="s">
        <v>222</v>
      </c>
      <c r="P6816" s="119"/>
      <c r="Q6816" s="84"/>
      <c r="R6816" s="125"/>
      <c r="S6816" s="165"/>
      <c r="T6816" s="167"/>
    </row>
    <row r="6817" spans="1:20" s="121" customFormat="1" ht="20.100000000000001" customHeight="1" x14ac:dyDescent="0.3">
      <c r="A6817" s="80"/>
      <c r="B6817" s="110" t="str">
        <f>IF(E6817="","",VLOOKUP(E6817,[1]PROJECTES!$C$14:$G$5000,2,FALSE))</f>
        <v/>
      </c>
      <c r="C6817" s="80"/>
      <c r="D6817" s="283" t="str">
        <f>IF(E6817="","",VLOOKUP(E6817,[1]PROJECTES!$C$14:$G$5000,5,FALSE))</f>
        <v/>
      </c>
      <c r="E6817" s="79"/>
      <c r="F6817" s="110" t="str">
        <f>IF(I6817="","",VLOOKUP(I6817,[1]PROJECTES!$C$14:$G$5000,2,FALSE))</f>
        <v/>
      </c>
      <c r="G6817" s="112" t="str">
        <f>IF(E6817="","",VLOOKUP(E6817,[1]PROJECTES!$C$14:$G$5000,4,FALSE))</f>
        <v/>
      </c>
      <c r="H6817" s="279"/>
      <c r="I6817" s="113" t="str">
        <f>IF(H6817="","",VLOOKUP(H6817,[2]BD!B$2:C$16,2,FALSE))</f>
        <v/>
      </c>
      <c r="J6817" s="114"/>
      <c r="K6817" s="115" t="str">
        <f t="shared" si="369"/>
        <v/>
      </c>
      <c r="L6817" s="116" t="str">
        <f t="shared" ca="1" si="370"/>
        <v>-</v>
      </c>
      <c r="M6817" s="111" t="str">
        <f>IF(E6817="","",VLOOKUP(E6817,[1]PROJECTES!$C$14:$Z$5000,21,FALSE))</f>
        <v/>
      </c>
      <c r="N6817" s="117"/>
      <c r="O6817" s="118" t="s">
        <v>222</v>
      </c>
      <c r="P6817" s="119"/>
      <c r="Q6817" s="84"/>
      <c r="R6817" s="125"/>
      <c r="S6817" s="165"/>
      <c r="T6817" s="167"/>
    </row>
    <row r="6818" spans="1:20" s="121" customFormat="1" ht="20.100000000000001" customHeight="1" x14ac:dyDescent="0.3">
      <c r="A6818" s="80"/>
      <c r="B6818" s="110" t="str">
        <f>IF(E6818="","",VLOOKUP(E6818,[1]PROJECTES!$C$14:$G$5000,2,FALSE))</f>
        <v/>
      </c>
      <c r="C6818" s="80"/>
      <c r="D6818" s="283" t="str">
        <f>IF(E6818="","",VLOOKUP(E6818,[1]PROJECTES!$C$14:$G$5000,5,FALSE))</f>
        <v/>
      </c>
      <c r="E6818" s="79"/>
      <c r="F6818" s="110" t="str">
        <f>IF(I6818="","",VLOOKUP(I6818,[1]PROJECTES!$C$14:$G$5000,2,FALSE))</f>
        <v/>
      </c>
      <c r="G6818" s="112" t="str">
        <f>IF(E6818="","",VLOOKUP(E6818,[1]PROJECTES!$C$14:$G$5000,4,FALSE))</f>
        <v/>
      </c>
      <c r="H6818" s="279"/>
      <c r="I6818" s="113" t="str">
        <f>IF(H6818="","",VLOOKUP(H6818,[2]BD!B$2:C$16,2,FALSE))</f>
        <v/>
      </c>
      <c r="J6818" s="114"/>
      <c r="K6818" s="115" t="str">
        <f t="shared" si="369"/>
        <v/>
      </c>
      <c r="L6818" s="116" t="str">
        <f t="shared" ca="1" si="370"/>
        <v>-</v>
      </c>
      <c r="M6818" s="111" t="str">
        <f>IF(E6818="","",VLOOKUP(E6818,[1]PROJECTES!$C$14:$Z$5000,21,FALSE))</f>
        <v/>
      </c>
      <c r="N6818" s="117"/>
      <c r="O6818" s="118" t="s">
        <v>222</v>
      </c>
      <c r="P6818" s="119"/>
      <c r="Q6818" s="84"/>
      <c r="R6818" s="125"/>
      <c r="S6818" s="165"/>
      <c r="T6818" s="167"/>
    </row>
    <row r="6819" spans="1:20" s="121" customFormat="1" ht="20.100000000000001" customHeight="1" x14ac:dyDescent="0.3">
      <c r="A6819" s="80"/>
      <c r="B6819" s="110" t="str">
        <f>IF(E6819="","",VLOOKUP(E6819,[1]PROJECTES!$C$14:$G$5000,2,FALSE))</f>
        <v/>
      </c>
      <c r="C6819" s="80"/>
      <c r="D6819" s="283" t="str">
        <f>IF(E6819="","",VLOOKUP(E6819,[1]PROJECTES!$C$14:$G$5000,5,FALSE))</f>
        <v/>
      </c>
      <c r="E6819" s="79"/>
      <c r="F6819" s="110" t="str">
        <f>IF(I6819="","",VLOOKUP(I6819,[1]PROJECTES!$C$14:$G$5000,2,FALSE))</f>
        <v/>
      </c>
      <c r="G6819" s="112" t="str">
        <f>IF(E6819="","",VLOOKUP(E6819,[1]PROJECTES!$C$14:$G$5000,4,FALSE))</f>
        <v/>
      </c>
      <c r="H6819" s="279"/>
      <c r="I6819" s="113" t="str">
        <f>IF(H6819="","",VLOOKUP(H6819,[2]BD!B$2:C$16,2,FALSE))</f>
        <v/>
      </c>
      <c r="J6819" s="114"/>
      <c r="K6819" s="115" t="str">
        <f t="shared" si="369"/>
        <v/>
      </c>
      <c r="L6819" s="116" t="str">
        <f t="shared" ca="1" si="370"/>
        <v>-</v>
      </c>
      <c r="M6819" s="111" t="str">
        <f>IF(E6819="","",VLOOKUP(E6819,[1]PROJECTES!$C$14:$Z$5000,21,FALSE))</f>
        <v/>
      </c>
      <c r="N6819" s="117"/>
      <c r="O6819" s="118" t="s">
        <v>222</v>
      </c>
      <c r="P6819" s="119"/>
      <c r="Q6819" s="84"/>
      <c r="R6819" s="125"/>
      <c r="S6819" s="165"/>
      <c r="T6819" s="167"/>
    </row>
    <row r="6820" spans="1:20" s="121" customFormat="1" ht="20.100000000000001" customHeight="1" x14ac:dyDescent="0.3">
      <c r="A6820" s="80"/>
      <c r="B6820" s="110" t="str">
        <f>IF(E6820="","",VLOOKUP(E6820,[1]PROJECTES!$C$14:$G$5000,2,FALSE))</f>
        <v/>
      </c>
      <c r="C6820" s="80"/>
      <c r="D6820" s="283" t="str">
        <f>IF(E6820="","",VLOOKUP(E6820,[1]PROJECTES!$C$14:$G$5000,5,FALSE))</f>
        <v/>
      </c>
      <c r="E6820" s="79"/>
      <c r="F6820" s="110" t="str">
        <f>IF(I6820="","",VLOOKUP(I6820,[1]PROJECTES!$C$14:$G$5000,2,FALSE))</f>
        <v/>
      </c>
      <c r="G6820" s="112" t="str">
        <f>IF(E6820="","",VLOOKUP(E6820,[1]PROJECTES!$C$14:$G$5000,4,FALSE))</f>
        <v/>
      </c>
      <c r="H6820" s="279"/>
      <c r="I6820" s="113" t="str">
        <f>IF(H6820="","",VLOOKUP(H6820,[2]BD!B$2:C$16,2,FALSE))</f>
        <v/>
      </c>
      <c r="J6820" s="114"/>
      <c r="K6820" s="115" t="str">
        <f t="shared" si="369"/>
        <v/>
      </c>
      <c r="L6820" s="116" t="str">
        <f t="shared" ca="1" si="370"/>
        <v>-</v>
      </c>
      <c r="M6820" s="111" t="str">
        <f>IF(E6820="","",VLOOKUP(E6820,[1]PROJECTES!$C$14:$Z$5000,21,FALSE))</f>
        <v/>
      </c>
      <c r="N6820" s="117"/>
      <c r="O6820" s="118" t="s">
        <v>222</v>
      </c>
      <c r="P6820" s="119"/>
      <c r="Q6820" s="84"/>
      <c r="R6820" s="123"/>
      <c r="S6820" s="165"/>
      <c r="T6820" s="167"/>
    </row>
    <row r="6821" spans="1:20" s="121" customFormat="1" ht="20.100000000000001" customHeight="1" x14ac:dyDescent="0.3">
      <c r="A6821" s="80"/>
      <c r="B6821" s="110" t="str">
        <f>IF(E6821="","",VLOOKUP(E6821,[1]PROJECTES!$C$14:$G$5000,2,FALSE))</f>
        <v/>
      </c>
      <c r="C6821" s="80"/>
      <c r="D6821" s="283" t="str">
        <f>IF(E6821="","",VLOOKUP(E6821,[1]PROJECTES!$C$14:$G$5000,5,FALSE))</f>
        <v/>
      </c>
      <c r="E6821" s="79"/>
      <c r="F6821" s="110" t="str">
        <f>IF(I6821="","",VLOOKUP(I6821,[1]PROJECTES!$C$14:$G$5000,2,FALSE))</f>
        <v/>
      </c>
      <c r="G6821" s="112" t="str">
        <f>IF(E6821="","",VLOOKUP(E6821,[1]PROJECTES!$C$14:$G$5000,4,FALSE))</f>
        <v/>
      </c>
      <c r="H6821" s="279"/>
      <c r="I6821" s="113" t="str">
        <f>IF(H6821="","",VLOOKUP(H6821,[2]BD!B$2:C$16,2,FALSE))</f>
        <v/>
      </c>
      <c r="J6821" s="114"/>
      <c r="K6821" s="115" t="str">
        <f t="shared" si="369"/>
        <v/>
      </c>
      <c r="L6821" s="116" t="str">
        <f t="shared" ca="1" si="370"/>
        <v>-</v>
      </c>
      <c r="M6821" s="111" t="str">
        <f>IF(E6821="","",VLOOKUP(E6821,[1]PROJECTES!$C$14:$Z$5000,21,FALSE))</f>
        <v/>
      </c>
      <c r="N6821" s="117"/>
      <c r="O6821" s="118" t="s">
        <v>222</v>
      </c>
      <c r="P6821" s="119"/>
      <c r="Q6821" s="84"/>
      <c r="R6821" s="125"/>
      <c r="S6821" s="165"/>
      <c r="T6821" s="167"/>
    </row>
    <row r="6822" spans="1:20" s="121" customFormat="1" ht="20.100000000000001" customHeight="1" x14ac:dyDescent="0.3">
      <c r="A6822" s="80"/>
      <c r="B6822" s="110" t="str">
        <f>IF(E6822="","",VLOOKUP(E6822,[1]PROJECTES!$C$14:$G$5000,2,FALSE))</f>
        <v/>
      </c>
      <c r="C6822" s="80"/>
      <c r="D6822" s="283" t="str">
        <f>IF(E6822="","",VLOOKUP(E6822,[1]PROJECTES!$C$14:$G$5000,5,FALSE))</f>
        <v/>
      </c>
      <c r="E6822" s="79"/>
      <c r="F6822" s="110" t="str">
        <f>IF(I6822="","",VLOOKUP(I6822,[1]PROJECTES!$C$14:$G$5000,2,FALSE))</f>
        <v/>
      </c>
      <c r="G6822" s="112" t="str">
        <f>IF(E6822="","",VLOOKUP(E6822,[1]PROJECTES!$C$14:$G$5000,4,FALSE))</f>
        <v/>
      </c>
      <c r="H6822" s="279"/>
      <c r="I6822" s="113" t="str">
        <f>IF(H6822="","",VLOOKUP(H6822,[2]BD!B$2:C$16,2,FALSE))</f>
        <v/>
      </c>
      <c r="J6822" s="114"/>
      <c r="K6822" s="115" t="str">
        <f t="shared" si="369"/>
        <v/>
      </c>
      <c r="L6822" s="116" t="str">
        <f t="shared" ca="1" si="370"/>
        <v>-</v>
      </c>
      <c r="M6822" s="111" t="str">
        <f>IF(E6822="","",VLOOKUP(E6822,[1]PROJECTES!$C$14:$Z$5000,21,FALSE))</f>
        <v/>
      </c>
      <c r="N6822" s="117"/>
      <c r="O6822" s="118" t="s">
        <v>222</v>
      </c>
      <c r="P6822" s="119"/>
      <c r="Q6822" s="84"/>
      <c r="R6822" s="125"/>
      <c r="S6822" s="165"/>
      <c r="T6822" s="167"/>
    </row>
    <row r="6823" spans="1:20" s="121" customFormat="1" ht="20.100000000000001" customHeight="1" x14ac:dyDescent="0.3">
      <c r="A6823" s="80"/>
      <c r="B6823" s="110" t="str">
        <f>IF(E6823="","",VLOOKUP(E6823,[1]PROJECTES!$C$14:$G$5000,2,FALSE))</f>
        <v/>
      </c>
      <c r="C6823" s="80"/>
      <c r="D6823" s="283" t="str">
        <f>IF(E6823="","",VLOOKUP(E6823,[1]PROJECTES!$C$14:$G$5000,5,FALSE))</f>
        <v/>
      </c>
      <c r="E6823" s="79"/>
      <c r="F6823" s="110" t="str">
        <f>IF(I6823="","",VLOOKUP(I6823,[1]PROJECTES!$C$14:$G$5000,2,FALSE))</f>
        <v/>
      </c>
      <c r="G6823" s="112" t="str">
        <f>IF(E6823="","",VLOOKUP(E6823,[1]PROJECTES!$C$14:$G$5000,4,FALSE))</f>
        <v/>
      </c>
      <c r="H6823" s="279"/>
      <c r="I6823" s="113" t="str">
        <f>IF(H6823="","",VLOOKUP(H6823,[2]BD!B$2:C$16,2,FALSE))</f>
        <v/>
      </c>
      <c r="J6823" s="114"/>
      <c r="K6823" s="115" t="str">
        <f t="shared" si="369"/>
        <v/>
      </c>
      <c r="L6823" s="116" t="str">
        <f t="shared" ca="1" si="370"/>
        <v>-</v>
      </c>
      <c r="M6823" s="111" t="str">
        <f>IF(E6823="","",VLOOKUP(E6823,[1]PROJECTES!$C$14:$Z$5000,21,FALSE))</f>
        <v/>
      </c>
      <c r="N6823" s="117"/>
      <c r="O6823" s="118" t="s">
        <v>222</v>
      </c>
      <c r="P6823" s="119"/>
      <c r="Q6823" s="84"/>
      <c r="R6823" s="123"/>
      <c r="S6823" s="165"/>
      <c r="T6823" s="167"/>
    </row>
    <row r="6824" spans="1:20" s="121" customFormat="1" ht="20.100000000000001" customHeight="1" x14ac:dyDescent="0.3">
      <c r="A6824" s="80"/>
      <c r="B6824" s="110" t="str">
        <f>IF(E6824="","",VLOOKUP(E6824,[1]PROJECTES!$C$14:$G$5000,2,FALSE))</f>
        <v/>
      </c>
      <c r="C6824" s="80"/>
      <c r="D6824" s="283" t="str">
        <f>IF(E6824="","",VLOOKUP(E6824,[1]PROJECTES!$C$14:$G$5000,5,FALSE))</f>
        <v/>
      </c>
      <c r="E6824" s="79"/>
      <c r="F6824" s="110" t="str">
        <f>IF(I6824="","",VLOOKUP(I6824,[1]PROJECTES!$C$14:$G$5000,2,FALSE))</f>
        <v/>
      </c>
      <c r="G6824" s="112" t="str">
        <f>IF(E6824="","",VLOOKUP(E6824,[1]PROJECTES!$C$14:$G$5000,4,FALSE))</f>
        <v/>
      </c>
      <c r="H6824" s="279"/>
      <c r="I6824" s="113" t="str">
        <f>IF(H6824="","",VLOOKUP(H6824,[2]BD!B$2:C$16,2,FALSE))</f>
        <v/>
      </c>
      <c r="J6824" s="114"/>
      <c r="K6824" s="115" t="str">
        <f t="shared" si="369"/>
        <v/>
      </c>
      <c r="L6824" s="116" t="str">
        <f t="shared" ca="1" si="370"/>
        <v>-</v>
      </c>
      <c r="M6824" s="111" t="str">
        <f>IF(E6824="","",VLOOKUP(E6824,[1]PROJECTES!$C$14:$Z$5000,21,FALSE))</f>
        <v/>
      </c>
      <c r="N6824" s="117"/>
      <c r="O6824" s="118" t="s">
        <v>222</v>
      </c>
      <c r="P6824" s="119"/>
      <c r="Q6824" s="84"/>
      <c r="R6824" s="123"/>
      <c r="S6824" s="165"/>
      <c r="T6824" s="167"/>
    </row>
    <row r="6825" spans="1:20" s="121" customFormat="1" ht="20.100000000000001" customHeight="1" x14ac:dyDescent="0.3">
      <c r="A6825" s="80"/>
      <c r="B6825" s="110" t="str">
        <f>IF(E6825="","",VLOOKUP(E6825,[1]PROJECTES!$C$14:$G$5000,2,FALSE))</f>
        <v/>
      </c>
      <c r="C6825" s="80"/>
      <c r="D6825" s="283" t="str">
        <f>IF(E6825="","",VLOOKUP(E6825,[1]PROJECTES!$C$14:$G$5000,5,FALSE))</f>
        <v/>
      </c>
      <c r="E6825" s="79"/>
      <c r="F6825" s="110" t="str">
        <f>IF(I6825="","",VLOOKUP(I6825,[1]PROJECTES!$C$14:$G$5000,2,FALSE))</f>
        <v/>
      </c>
      <c r="G6825" s="112" t="str">
        <f>IF(E6825="","",VLOOKUP(E6825,[1]PROJECTES!$C$14:$G$5000,4,FALSE))</f>
        <v/>
      </c>
      <c r="H6825" s="279"/>
      <c r="I6825" s="113" t="str">
        <f>IF(H6825="","",VLOOKUP(H6825,[2]BD!B$2:C$16,2,FALSE))</f>
        <v/>
      </c>
      <c r="J6825" s="114"/>
      <c r="K6825" s="115" t="str">
        <f t="shared" si="369"/>
        <v/>
      </c>
      <c r="L6825" s="116" t="str">
        <f t="shared" ca="1" si="370"/>
        <v>-</v>
      </c>
      <c r="M6825" s="111" t="str">
        <f>IF(E6825="","",VLOOKUP(E6825,[1]PROJECTES!$C$14:$Z$5000,21,FALSE))</f>
        <v/>
      </c>
      <c r="N6825" s="117"/>
      <c r="O6825" s="118" t="s">
        <v>222</v>
      </c>
      <c r="P6825" s="119"/>
      <c r="Q6825" s="84"/>
      <c r="R6825" s="125"/>
      <c r="S6825" s="165"/>
      <c r="T6825" s="167"/>
    </row>
    <row r="6826" spans="1:20" s="121" customFormat="1" ht="20.100000000000001" customHeight="1" x14ac:dyDescent="0.3">
      <c r="A6826" s="80"/>
      <c r="B6826" s="110" t="str">
        <f>IF(E6826="","",VLOOKUP(E6826,[1]PROJECTES!$C$14:$G$5000,2,FALSE))</f>
        <v/>
      </c>
      <c r="C6826" s="80"/>
      <c r="D6826" s="283" t="str">
        <f>IF(E6826="","",VLOOKUP(E6826,[1]PROJECTES!$C$14:$G$5000,5,FALSE))</f>
        <v/>
      </c>
      <c r="E6826" s="79"/>
      <c r="F6826" s="110" t="str">
        <f>IF(I6826="","",VLOOKUP(I6826,[1]PROJECTES!$C$14:$G$5000,2,FALSE))</f>
        <v/>
      </c>
      <c r="G6826" s="112" t="str">
        <f>IF(E6826="","",VLOOKUP(E6826,[1]PROJECTES!$C$14:$G$5000,4,FALSE))</f>
        <v/>
      </c>
      <c r="H6826" s="279"/>
      <c r="I6826" s="113" t="str">
        <f>IF(H6826="","",VLOOKUP(H6826,[2]BD!B$2:C$16,2,FALSE))</f>
        <v/>
      </c>
      <c r="J6826" s="114"/>
      <c r="K6826" s="115" t="str">
        <f t="shared" si="369"/>
        <v/>
      </c>
      <c r="L6826" s="116" t="str">
        <f t="shared" ca="1" si="370"/>
        <v>-</v>
      </c>
      <c r="M6826" s="111" t="str">
        <f>IF(E6826="","",VLOOKUP(E6826,[1]PROJECTES!$C$14:$Z$5000,21,FALSE))</f>
        <v/>
      </c>
      <c r="N6826" s="117"/>
      <c r="O6826" s="118" t="s">
        <v>222</v>
      </c>
      <c r="P6826" s="119"/>
      <c r="Q6826" s="84"/>
      <c r="R6826" s="125"/>
      <c r="S6826" s="165"/>
      <c r="T6826" s="167"/>
    </row>
    <row r="6827" spans="1:20" s="121" customFormat="1" ht="20.100000000000001" customHeight="1" x14ac:dyDescent="0.3">
      <c r="A6827" s="80"/>
      <c r="B6827" s="110" t="str">
        <f>IF(E6827="","",VLOOKUP(E6827,[1]PROJECTES!$C$14:$G$5000,2,FALSE))</f>
        <v/>
      </c>
      <c r="C6827" s="80"/>
      <c r="D6827" s="283" t="str">
        <f>IF(E6827="","",VLOOKUP(E6827,[1]PROJECTES!$C$14:$G$5000,5,FALSE))</f>
        <v/>
      </c>
      <c r="E6827" s="79"/>
      <c r="F6827" s="110" t="str">
        <f>IF(I6827="","",VLOOKUP(I6827,[1]PROJECTES!$C$14:$G$5000,2,FALSE))</f>
        <v/>
      </c>
      <c r="G6827" s="112" t="str">
        <f>IF(E6827="","",VLOOKUP(E6827,[1]PROJECTES!$C$14:$G$5000,4,FALSE))</f>
        <v/>
      </c>
      <c r="H6827" s="279"/>
      <c r="I6827" s="113" t="str">
        <f>IF(H6827="","",VLOOKUP(H6827,[2]BD!B$2:C$16,2,FALSE))</f>
        <v/>
      </c>
      <c r="J6827" s="114"/>
      <c r="K6827" s="115" t="str">
        <f t="shared" si="369"/>
        <v/>
      </c>
      <c r="L6827" s="116" t="str">
        <f t="shared" ca="1" si="370"/>
        <v>-</v>
      </c>
      <c r="M6827" s="111" t="str">
        <f>IF(E6827="","",VLOOKUP(E6827,[1]PROJECTES!$C$14:$Z$5000,21,FALSE))</f>
        <v/>
      </c>
      <c r="N6827" s="117"/>
      <c r="O6827" s="118" t="s">
        <v>222</v>
      </c>
      <c r="P6827" s="119"/>
      <c r="Q6827" s="84"/>
      <c r="R6827" s="125"/>
      <c r="S6827" s="165"/>
      <c r="T6827" s="167"/>
    </row>
    <row r="6828" spans="1:20" s="121" customFormat="1" ht="20.100000000000001" customHeight="1" x14ac:dyDescent="0.3">
      <c r="A6828" s="80"/>
      <c r="B6828" s="110" t="str">
        <f>IF(E6828="","",VLOOKUP(E6828,[1]PROJECTES!$C$14:$G$5000,2,FALSE))</f>
        <v/>
      </c>
      <c r="C6828" s="80"/>
      <c r="D6828" s="283" t="str">
        <f>IF(E6828="","",VLOOKUP(E6828,[1]PROJECTES!$C$14:$G$5000,5,FALSE))</f>
        <v/>
      </c>
      <c r="E6828" s="79"/>
      <c r="F6828" s="110" t="str">
        <f>IF(I6828="","",VLOOKUP(I6828,[1]PROJECTES!$C$14:$G$5000,2,FALSE))</f>
        <v/>
      </c>
      <c r="G6828" s="112" t="str">
        <f>IF(E6828="","",VLOOKUP(E6828,[1]PROJECTES!$C$14:$G$5000,4,FALSE))</f>
        <v/>
      </c>
      <c r="H6828" s="279"/>
      <c r="I6828" s="113" t="str">
        <f>IF(H6828="","",VLOOKUP(H6828,[2]BD!B$2:C$16,2,FALSE))</f>
        <v/>
      </c>
      <c r="J6828" s="114"/>
      <c r="K6828" s="115" t="str">
        <f t="shared" si="369"/>
        <v/>
      </c>
      <c r="L6828" s="116" t="str">
        <f t="shared" ca="1" si="370"/>
        <v>-</v>
      </c>
      <c r="M6828" s="111" t="str">
        <f>IF(E6828="","",VLOOKUP(E6828,[1]PROJECTES!$C$14:$Z$5000,21,FALSE))</f>
        <v/>
      </c>
      <c r="N6828" s="117"/>
      <c r="O6828" s="118" t="s">
        <v>222</v>
      </c>
      <c r="P6828" s="119"/>
      <c r="Q6828" s="84"/>
      <c r="R6828" s="125"/>
      <c r="S6828" s="165"/>
      <c r="T6828" s="167"/>
    </row>
    <row r="6829" spans="1:20" s="121" customFormat="1" ht="20.100000000000001" customHeight="1" x14ac:dyDescent="0.3">
      <c r="A6829" s="80"/>
      <c r="B6829" s="110" t="str">
        <f>IF(E6829="","",VLOOKUP(E6829,[1]PROJECTES!$C$14:$G$5000,2,FALSE))</f>
        <v/>
      </c>
      <c r="C6829" s="80"/>
      <c r="D6829" s="283" t="str">
        <f>IF(E6829="","",VLOOKUP(E6829,[1]PROJECTES!$C$14:$G$5000,5,FALSE))</f>
        <v/>
      </c>
      <c r="E6829" s="79"/>
      <c r="F6829" s="110" t="str">
        <f>IF(I6829="","",VLOOKUP(I6829,[1]PROJECTES!$C$14:$G$5000,2,FALSE))</f>
        <v/>
      </c>
      <c r="G6829" s="112" t="str">
        <f>IF(E6829="","",VLOOKUP(E6829,[1]PROJECTES!$C$14:$G$5000,4,FALSE))</f>
        <v/>
      </c>
      <c r="H6829" s="279"/>
      <c r="I6829" s="113" t="str">
        <f>IF(H6829="","",VLOOKUP(H6829,[2]BD!B$2:C$16,2,FALSE))</f>
        <v/>
      </c>
      <c r="J6829" s="114"/>
      <c r="K6829" s="115" t="str">
        <f t="shared" si="369"/>
        <v/>
      </c>
      <c r="L6829" s="116" t="str">
        <f t="shared" ca="1" si="370"/>
        <v>-</v>
      </c>
      <c r="M6829" s="111" t="str">
        <f>IF(E6829="","",VLOOKUP(E6829,[1]PROJECTES!$C$14:$Z$5000,21,FALSE))</f>
        <v/>
      </c>
      <c r="N6829" s="117"/>
      <c r="O6829" s="118" t="s">
        <v>222</v>
      </c>
      <c r="P6829" s="119"/>
      <c r="Q6829" s="84"/>
      <c r="R6829" s="125"/>
      <c r="S6829" s="165"/>
      <c r="T6829" s="167"/>
    </row>
    <row r="6830" spans="1:20" s="121" customFormat="1" ht="20.100000000000001" customHeight="1" x14ac:dyDescent="0.3">
      <c r="A6830" s="80"/>
      <c r="B6830" s="110" t="str">
        <f>IF(E6830="","",VLOOKUP(E6830,[1]PROJECTES!$C$14:$G$5000,2,FALSE))</f>
        <v/>
      </c>
      <c r="C6830" s="80"/>
      <c r="D6830" s="283" t="str">
        <f>IF(E6830="","",VLOOKUP(E6830,[1]PROJECTES!$C$14:$G$5000,5,FALSE))</f>
        <v/>
      </c>
      <c r="E6830" s="79"/>
      <c r="F6830" s="110" t="str">
        <f>IF(I6830="","",VLOOKUP(I6830,[1]PROJECTES!$C$14:$G$5000,2,FALSE))</f>
        <v/>
      </c>
      <c r="G6830" s="112" t="str">
        <f>IF(E6830="","",VLOOKUP(E6830,[1]PROJECTES!$C$14:$G$5000,4,FALSE))</f>
        <v/>
      </c>
      <c r="H6830" s="279"/>
      <c r="I6830" s="113" t="str">
        <f>IF(H6830="","",VLOOKUP(H6830,[2]BD!B$2:C$16,2,FALSE))</f>
        <v/>
      </c>
      <c r="J6830" s="114"/>
      <c r="K6830" s="115" t="str">
        <f t="shared" si="369"/>
        <v/>
      </c>
      <c r="L6830" s="116" t="str">
        <f t="shared" ca="1" si="370"/>
        <v>-</v>
      </c>
      <c r="M6830" s="111" t="str">
        <f>IF(E6830="","",VLOOKUP(E6830,[1]PROJECTES!$C$14:$Z$5000,21,FALSE))</f>
        <v/>
      </c>
      <c r="N6830" s="117"/>
      <c r="O6830" s="118" t="s">
        <v>222</v>
      </c>
      <c r="P6830" s="119"/>
      <c r="Q6830" s="84"/>
      <c r="R6830" s="125"/>
      <c r="S6830" s="165"/>
      <c r="T6830" s="167"/>
    </row>
    <row r="6831" spans="1:20" s="121" customFormat="1" ht="20.100000000000001" customHeight="1" x14ac:dyDescent="0.3">
      <c r="A6831" s="80"/>
      <c r="B6831" s="110" t="str">
        <f>IF(E6831="","",VLOOKUP(E6831,[1]PROJECTES!$C$14:$G$5000,2,FALSE))</f>
        <v/>
      </c>
      <c r="C6831" s="80"/>
      <c r="D6831" s="283" t="str">
        <f>IF(E6831="","",VLOOKUP(E6831,[1]PROJECTES!$C$14:$G$5000,5,FALSE))</f>
        <v/>
      </c>
      <c r="E6831" s="79"/>
      <c r="F6831" s="110" t="str">
        <f>IF(I6831="","",VLOOKUP(I6831,[1]PROJECTES!$C$14:$G$5000,2,FALSE))</f>
        <v/>
      </c>
      <c r="G6831" s="112" t="str">
        <f>IF(E6831="","",VLOOKUP(E6831,[1]PROJECTES!$C$14:$G$5000,4,FALSE))</f>
        <v/>
      </c>
      <c r="H6831" s="279"/>
      <c r="I6831" s="113" t="str">
        <f>IF(H6831="","",VLOOKUP(H6831,[2]BD!B$2:C$16,2,FALSE))</f>
        <v/>
      </c>
      <c r="J6831" s="114"/>
      <c r="K6831" s="115" t="str">
        <f t="shared" si="369"/>
        <v/>
      </c>
      <c r="L6831" s="116" t="str">
        <f t="shared" ca="1" si="370"/>
        <v>-</v>
      </c>
      <c r="M6831" s="111" t="str">
        <f>IF(E6831="","",VLOOKUP(E6831,[1]PROJECTES!$C$14:$Z$5000,21,FALSE))</f>
        <v/>
      </c>
      <c r="N6831" s="117"/>
      <c r="O6831" s="118" t="s">
        <v>222</v>
      </c>
      <c r="P6831" s="119"/>
      <c r="Q6831" s="84"/>
      <c r="R6831" s="125"/>
      <c r="S6831" s="165"/>
      <c r="T6831" s="167"/>
    </row>
    <row r="6832" spans="1:20" s="121" customFormat="1" ht="20.100000000000001" customHeight="1" x14ac:dyDescent="0.3">
      <c r="A6832" s="80"/>
      <c r="B6832" s="110" t="str">
        <f>IF(E6832="","",VLOOKUP(E6832,[1]PROJECTES!$C$14:$G$5000,2,FALSE))</f>
        <v/>
      </c>
      <c r="C6832" s="80"/>
      <c r="D6832" s="283" t="str">
        <f>IF(E6832="","",VLOOKUP(E6832,[1]PROJECTES!$C$14:$G$5000,5,FALSE))</f>
        <v/>
      </c>
      <c r="E6832" s="79"/>
      <c r="F6832" s="110" t="str">
        <f>IF(I6832="","",VLOOKUP(I6832,[1]PROJECTES!$C$14:$G$5000,2,FALSE))</f>
        <v/>
      </c>
      <c r="G6832" s="112" t="str">
        <f>IF(E6832="","",VLOOKUP(E6832,[1]PROJECTES!$C$14:$G$5000,4,FALSE))</f>
        <v/>
      </c>
      <c r="H6832" s="279"/>
      <c r="I6832" s="113" t="str">
        <f>IF(H6832="","",VLOOKUP(H6832,[2]BD!B$2:C$16,2,FALSE))</f>
        <v/>
      </c>
      <c r="J6832" s="114"/>
      <c r="K6832" s="115" t="str">
        <f t="shared" si="369"/>
        <v/>
      </c>
      <c r="L6832" s="116" t="str">
        <f t="shared" ca="1" si="370"/>
        <v>-</v>
      </c>
      <c r="M6832" s="111" t="str">
        <f>IF(E6832="","",VLOOKUP(E6832,[1]PROJECTES!$C$14:$Z$5000,21,FALSE))</f>
        <v/>
      </c>
      <c r="N6832" s="117"/>
      <c r="O6832" s="118" t="s">
        <v>222</v>
      </c>
      <c r="P6832" s="119"/>
      <c r="Q6832" s="84"/>
      <c r="R6832" s="125"/>
      <c r="S6832" s="165"/>
      <c r="T6832" s="167"/>
    </row>
    <row r="6833" spans="1:20" s="121" customFormat="1" ht="20.100000000000001" customHeight="1" x14ac:dyDescent="0.3">
      <c r="A6833" s="80"/>
      <c r="B6833" s="110" t="str">
        <f>IF(E6833="","",VLOOKUP(E6833,[1]PROJECTES!$C$14:$G$5000,2,FALSE))</f>
        <v/>
      </c>
      <c r="C6833" s="80"/>
      <c r="D6833" s="283" t="str">
        <f>IF(E6833="","",VLOOKUP(E6833,[1]PROJECTES!$C$14:$G$5000,5,FALSE))</f>
        <v/>
      </c>
      <c r="E6833" s="79"/>
      <c r="F6833" s="110" t="str">
        <f>IF(I6833="","",VLOOKUP(I6833,[1]PROJECTES!$C$14:$G$5000,2,FALSE))</f>
        <v/>
      </c>
      <c r="G6833" s="112" t="str">
        <f>IF(E6833="","",VLOOKUP(E6833,[1]PROJECTES!$C$14:$G$5000,4,FALSE))</f>
        <v/>
      </c>
      <c r="H6833" s="279"/>
      <c r="I6833" s="113" t="str">
        <f>IF(H6833="","",VLOOKUP(H6833,[2]BD!B$2:C$16,2,FALSE))</f>
        <v/>
      </c>
      <c r="J6833" s="114"/>
      <c r="K6833" s="115" t="str">
        <f t="shared" si="369"/>
        <v/>
      </c>
      <c r="L6833" s="116" t="str">
        <f t="shared" ca="1" si="370"/>
        <v>-</v>
      </c>
      <c r="M6833" s="111" t="str">
        <f>IF(E6833="","",VLOOKUP(E6833,[1]PROJECTES!$C$14:$Z$5000,21,FALSE))</f>
        <v/>
      </c>
      <c r="N6833" s="117"/>
      <c r="O6833" s="118" t="s">
        <v>222</v>
      </c>
      <c r="P6833" s="119"/>
      <c r="Q6833" s="84"/>
      <c r="R6833" s="125"/>
      <c r="S6833" s="165"/>
      <c r="T6833" s="167"/>
    </row>
    <row r="6834" spans="1:20" s="121" customFormat="1" ht="20.100000000000001" customHeight="1" x14ac:dyDescent="0.3">
      <c r="A6834" s="80"/>
      <c r="B6834" s="110" t="str">
        <f>IF(E6834="","",VLOOKUP(E6834,[1]PROJECTES!$C$14:$G$5000,2,FALSE))</f>
        <v/>
      </c>
      <c r="C6834" s="80"/>
      <c r="D6834" s="283" t="str">
        <f>IF(E6834="","",VLOOKUP(E6834,[1]PROJECTES!$C$14:$G$5000,5,FALSE))</f>
        <v/>
      </c>
      <c r="E6834" s="79"/>
      <c r="F6834" s="110" t="str">
        <f>IF(I6834="","",VLOOKUP(I6834,[1]PROJECTES!$C$14:$G$5000,2,FALSE))</f>
        <v/>
      </c>
      <c r="G6834" s="112" t="str">
        <f>IF(E6834="","",VLOOKUP(E6834,[1]PROJECTES!$C$14:$G$5000,4,FALSE))</f>
        <v/>
      </c>
      <c r="H6834" s="279"/>
      <c r="I6834" s="113" t="str">
        <f>IF(H6834="","",VLOOKUP(H6834,[2]BD!B$2:C$16,2,FALSE))</f>
        <v/>
      </c>
      <c r="J6834" s="114"/>
      <c r="K6834" s="115" t="str">
        <f t="shared" si="369"/>
        <v/>
      </c>
      <c r="L6834" s="116" t="str">
        <f t="shared" ca="1" si="370"/>
        <v>-</v>
      </c>
      <c r="M6834" s="111" t="str">
        <f>IF(E6834="","",VLOOKUP(E6834,[1]PROJECTES!$C$14:$Z$5000,21,FALSE))</f>
        <v/>
      </c>
      <c r="N6834" s="117"/>
      <c r="O6834" s="118" t="s">
        <v>222</v>
      </c>
      <c r="P6834" s="119"/>
      <c r="Q6834" s="84"/>
      <c r="R6834" s="125"/>
      <c r="S6834" s="165"/>
      <c r="T6834" s="167"/>
    </row>
    <row r="6835" spans="1:20" s="121" customFormat="1" ht="20.100000000000001" customHeight="1" x14ac:dyDescent="0.3">
      <c r="A6835" s="80"/>
      <c r="B6835" s="110" t="str">
        <f>IF(E6835="","",VLOOKUP(E6835,[1]PROJECTES!$C$14:$G$5000,2,FALSE))</f>
        <v/>
      </c>
      <c r="C6835" s="80"/>
      <c r="D6835" s="283" t="str">
        <f>IF(E6835="","",VLOOKUP(E6835,[1]PROJECTES!$C$14:$G$5000,5,FALSE))</f>
        <v/>
      </c>
      <c r="E6835" s="79"/>
      <c r="F6835" s="110" t="str">
        <f>IF(I6835="","",VLOOKUP(I6835,[1]PROJECTES!$C$14:$G$5000,2,FALSE))</f>
        <v/>
      </c>
      <c r="G6835" s="112" t="str">
        <f>IF(E6835="","",VLOOKUP(E6835,[1]PROJECTES!$C$14:$G$5000,4,FALSE))</f>
        <v/>
      </c>
      <c r="H6835" s="279"/>
      <c r="I6835" s="113" t="str">
        <f>IF(H6835="","",VLOOKUP(H6835,[2]BD!B$2:C$16,2,FALSE))</f>
        <v/>
      </c>
      <c r="J6835" s="114"/>
      <c r="K6835" s="115" t="str">
        <f t="shared" si="369"/>
        <v/>
      </c>
      <c r="L6835" s="116" t="str">
        <f t="shared" ca="1" si="370"/>
        <v>-</v>
      </c>
      <c r="M6835" s="111" t="str">
        <f>IF(E6835="","",VLOOKUP(E6835,[1]PROJECTES!$C$14:$Z$5000,21,FALSE))</f>
        <v/>
      </c>
      <c r="N6835" s="117"/>
      <c r="O6835" s="118" t="s">
        <v>222</v>
      </c>
      <c r="P6835" s="119"/>
      <c r="Q6835" s="84"/>
      <c r="R6835" s="125"/>
      <c r="S6835" s="165"/>
      <c r="T6835" s="167"/>
    </row>
    <row r="6836" spans="1:20" s="121" customFormat="1" ht="20.100000000000001" customHeight="1" x14ac:dyDescent="0.3">
      <c r="A6836" s="80"/>
      <c r="B6836" s="110" t="str">
        <f>IF(E6836="","",VLOOKUP(E6836,[1]PROJECTES!$C$14:$G$5000,2,FALSE))</f>
        <v/>
      </c>
      <c r="C6836" s="80"/>
      <c r="D6836" s="283" t="str">
        <f>IF(E6836="","",VLOOKUP(E6836,[1]PROJECTES!$C$14:$G$5000,5,FALSE))</f>
        <v/>
      </c>
      <c r="E6836" s="79"/>
      <c r="F6836" s="110" t="str">
        <f>IF(I6836="","",VLOOKUP(I6836,[1]PROJECTES!$C$14:$G$5000,2,FALSE))</f>
        <v/>
      </c>
      <c r="G6836" s="112" t="str">
        <f>IF(E6836="","",VLOOKUP(E6836,[1]PROJECTES!$C$14:$G$5000,4,FALSE))</f>
        <v/>
      </c>
      <c r="H6836" s="279"/>
      <c r="I6836" s="113" t="str">
        <f>IF(H6836="","",VLOOKUP(H6836,[2]BD!B$2:C$16,2,FALSE))</f>
        <v/>
      </c>
      <c r="J6836" s="114"/>
      <c r="K6836" s="115" t="str">
        <f t="shared" si="369"/>
        <v/>
      </c>
      <c r="L6836" s="116" t="str">
        <f t="shared" ca="1" si="370"/>
        <v>-</v>
      </c>
      <c r="M6836" s="111" t="str">
        <f>IF(E6836="","",VLOOKUP(E6836,[1]PROJECTES!$C$14:$Z$5000,21,FALSE))</f>
        <v/>
      </c>
      <c r="N6836" s="117"/>
      <c r="O6836" s="118" t="s">
        <v>222</v>
      </c>
      <c r="P6836" s="119"/>
      <c r="Q6836" s="84"/>
      <c r="R6836" s="125"/>
      <c r="S6836" s="165"/>
      <c r="T6836" s="167"/>
    </row>
    <row r="6837" spans="1:20" s="121" customFormat="1" ht="20.100000000000001" customHeight="1" x14ac:dyDescent="0.3">
      <c r="A6837" s="80"/>
      <c r="B6837" s="110" t="str">
        <f>IF(E6837="","",VLOOKUP(E6837,[1]PROJECTES!$C$14:$G$5000,2,FALSE))</f>
        <v/>
      </c>
      <c r="C6837" s="80"/>
      <c r="D6837" s="283" t="str">
        <f>IF(E6837="","",VLOOKUP(E6837,[1]PROJECTES!$C$14:$G$5000,5,FALSE))</f>
        <v/>
      </c>
      <c r="E6837" s="79"/>
      <c r="F6837" s="110" t="str">
        <f>IF(I6837="","",VLOOKUP(I6837,[1]PROJECTES!$C$14:$G$5000,2,FALSE))</f>
        <v/>
      </c>
      <c r="G6837" s="112" t="str">
        <f>IF(E6837="","",VLOOKUP(E6837,[1]PROJECTES!$C$14:$G$5000,4,FALSE))</f>
        <v/>
      </c>
      <c r="H6837" s="279"/>
      <c r="I6837" s="113" t="str">
        <f>IF(H6837="","",VLOOKUP(H6837,[2]BD!B$2:C$16,2,FALSE))</f>
        <v/>
      </c>
      <c r="J6837" s="114"/>
      <c r="K6837" s="115" t="str">
        <f t="shared" si="369"/>
        <v/>
      </c>
      <c r="L6837" s="116" t="str">
        <f t="shared" ca="1" si="370"/>
        <v>-</v>
      </c>
      <c r="M6837" s="111" t="str">
        <f>IF(E6837="","",VLOOKUP(E6837,[1]PROJECTES!$C$14:$Z$5000,21,FALSE))</f>
        <v/>
      </c>
      <c r="N6837" s="117"/>
      <c r="O6837" s="118" t="s">
        <v>222</v>
      </c>
      <c r="P6837" s="119"/>
      <c r="Q6837" s="84"/>
      <c r="R6837" s="125"/>
      <c r="S6837" s="165"/>
      <c r="T6837" s="167"/>
    </row>
    <row r="6838" spans="1:20" s="121" customFormat="1" ht="20.100000000000001" customHeight="1" x14ac:dyDescent="0.3">
      <c r="A6838" s="80"/>
      <c r="B6838" s="110" t="str">
        <f>IF(E6838="","",VLOOKUP(E6838,[1]PROJECTES!$C$14:$G$5000,2,FALSE))</f>
        <v/>
      </c>
      <c r="C6838" s="80"/>
      <c r="D6838" s="283" t="str">
        <f>IF(E6838="","",VLOOKUP(E6838,[1]PROJECTES!$C$14:$G$5000,5,FALSE))</f>
        <v/>
      </c>
      <c r="E6838" s="79"/>
      <c r="F6838" s="110" t="str">
        <f>IF(I6838="","",VLOOKUP(I6838,[1]PROJECTES!$C$14:$G$5000,2,FALSE))</f>
        <v/>
      </c>
      <c r="G6838" s="112" t="str">
        <f>IF(E6838="","",VLOOKUP(E6838,[1]PROJECTES!$C$14:$G$5000,4,FALSE))</f>
        <v/>
      </c>
      <c r="H6838" s="279"/>
      <c r="I6838" s="113" t="str">
        <f>IF(H6838="","",VLOOKUP(H6838,[2]BD!B$2:C$16,2,FALSE))</f>
        <v/>
      </c>
      <c r="J6838" s="114"/>
      <c r="K6838" s="115" t="str">
        <f t="shared" si="369"/>
        <v/>
      </c>
      <c r="L6838" s="116" t="str">
        <f t="shared" ca="1" si="370"/>
        <v>-</v>
      </c>
      <c r="M6838" s="111" t="str">
        <f>IF(E6838="","",VLOOKUP(E6838,[1]PROJECTES!$C$14:$Z$5000,21,FALSE))</f>
        <v/>
      </c>
      <c r="N6838" s="117"/>
      <c r="O6838" s="118" t="s">
        <v>222</v>
      </c>
      <c r="P6838" s="119"/>
      <c r="Q6838" s="84"/>
      <c r="R6838" s="125"/>
      <c r="S6838" s="165"/>
      <c r="T6838" s="167"/>
    </row>
    <row r="6839" spans="1:20" s="121" customFormat="1" ht="20.100000000000001" customHeight="1" x14ac:dyDescent="0.3">
      <c r="A6839" s="80"/>
      <c r="B6839" s="110" t="str">
        <f>IF(E6839="","",VLOOKUP(E6839,[1]PROJECTES!$C$14:$G$5000,2,FALSE))</f>
        <v/>
      </c>
      <c r="C6839" s="80"/>
      <c r="D6839" s="283" t="str">
        <f>IF(E6839="","",VLOOKUP(E6839,[1]PROJECTES!$C$14:$G$5000,5,FALSE))</f>
        <v/>
      </c>
      <c r="E6839" s="79"/>
      <c r="F6839" s="110" t="str">
        <f>IF(I6839="","",VLOOKUP(I6839,[1]PROJECTES!$C$14:$G$5000,2,FALSE))</f>
        <v/>
      </c>
      <c r="G6839" s="112" t="str">
        <f>IF(E6839="","",VLOOKUP(E6839,[1]PROJECTES!$C$14:$G$5000,4,FALSE))</f>
        <v/>
      </c>
      <c r="H6839" s="279"/>
      <c r="I6839" s="113" t="str">
        <f>IF(H6839="","",VLOOKUP(H6839,[2]BD!B$2:C$16,2,FALSE))</f>
        <v/>
      </c>
      <c r="J6839" s="114"/>
      <c r="K6839" s="115" t="str">
        <f t="shared" si="369"/>
        <v/>
      </c>
      <c r="L6839" s="116" t="str">
        <f t="shared" ca="1" si="370"/>
        <v>-</v>
      </c>
      <c r="M6839" s="111" t="str">
        <f>IF(E6839="","",VLOOKUP(E6839,[1]PROJECTES!$C$14:$Z$5000,21,FALSE))</f>
        <v/>
      </c>
      <c r="N6839" s="117"/>
      <c r="O6839" s="118" t="s">
        <v>222</v>
      </c>
      <c r="P6839" s="119"/>
      <c r="Q6839" s="84"/>
      <c r="R6839" s="125"/>
      <c r="S6839" s="165"/>
      <c r="T6839" s="167"/>
    </row>
    <row r="6840" spans="1:20" s="121" customFormat="1" ht="20.100000000000001" customHeight="1" x14ac:dyDescent="0.3">
      <c r="A6840" s="80"/>
      <c r="B6840" s="110" t="str">
        <f>IF(E6840="","",VLOOKUP(E6840,[1]PROJECTES!$C$14:$G$5000,2,FALSE))</f>
        <v/>
      </c>
      <c r="C6840" s="80"/>
      <c r="D6840" s="283" t="str">
        <f>IF(E6840="","",VLOOKUP(E6840,[1]PROJECTES!$C$14:$G$5000,5,FALSE))</f>
        <v/>
      </c>
      <c r="E6840" s="79"/>
      <c r="F6840" s="110" t="str">
        <f>IF(I6840="","",VLOOKUP(I6840,[1]PROJECTES!$C$14:$G$5000,2,FALSE))</f>
        <v/>
      </c>
      <c r="G6840" s="112" t="str">
        <f>IF(E6840="","",VLOOKUP(E6840,[1]PROJECTES!$C$14:$G$5000,4,FALSE))</f>
        <v/>
      </c>
      <c r="H6840" s="279"/>
      <c r="I6840" s="113" t="str">
        <f>IF(H6840="","",VLOOKUP(H6840,[2]BD!B$2:C$16,2,FALSE))</f>
        <v/>
      </c>
      <c r="J6840" s="114"/>
      <c r="K6840" s="115" t="str">
        <f t="shared" si="369"/>
        <v/>
      </c>
      <c r="L6840" s="116" t="str">
        <f t="shared" ca="1" si="370"/>
        <v>-</v>
      </c>
      <c r="M6840" s="111" t="str">
        <f>IF(E6840="","",VLOOKUP(E6840,[1]PROJECTES!$C$14:$Z$5000,21,FALSE))</f>
        <v/>
      </c>
      <c r="N6840" s="117"/>
      <c r="O6840" s="118" t="s">
        <v>222</v>
      </c>
      <c r="P6840" s="119"/>
      <c r="Q6840" s="84"/>
      <c r="R6840" s="125"/>
      <c r="S6840" s="165"/>
      <c r="T6840" s="167"/>
    </row>
    <row r="6841" spans="1:20" s="121" customFormat="1" ht="20.100000000000001" customHeight="1" x14ac:dyDescent="0.3">
      <c r="A6841" s="80"/>
      <c r="B6841" s="110" t="str">
        <f>IF(E6841="","",VLOOKUP(E6841,[1]PROJECTES!$C$14:$G$5000,2,FALSE))</f>
        <v/>
      </c>
      <c r="C6841" s="80"/>
      <c r="D6841" s="283" t="str">
        <f>IF(E6841="","",VLOOKUP(E6841,[1]PROJECTES!$C$14:$G$5000,5,FALSE))</f>
        <v/>
      </c>
      <c r="E6841" s="79"/>
      <c r="F6841" s="110" t="str">
        <f>IF(I6841="","",VLOOKUP(I6841,[1]PROJECTES!$C$14:$G$5000,2,FALSE))</f>
        <v/>
      </c>
      <c r="G6841" s="112" t="str">
        <f>IF(E6841="","",VLOOKUP(E6841,[1]PROJECTES!$C$14:$G$5000,4,FALSE))</f>
        <v/>
      </c>
      <c r="H6841" s="279"/>
      <c r="I6841" s="113" t="str">
        <f>IF(H6841="","",VLOOKUP(H6841,[2]BD!B$2:C$16,2,FALSE))</f>
        <v/>
      </c>
      <c r="J6841" s="114"/>
      <c r="K6841" s="115" t="str">
        <f t="shared" ref="K6841:K6904" si="377">IF(J6841="","",WEEKNUM(J6841,2)-0)</f>
        <v/>
      </c>
      <c r="L6841" s="116" t="str">
        <f t="shared" ca="1" si="370"/>
        <v>-</v>
      </c>
      <c r="M6841" s="111" t="str">
        <f>IF(E6841="","",VLOOKUP(E6841,[1]PROJECTES!$C$14:$Z$5000,21,FALSE))</f>
        <v/>
      </c>
      <c r="N6841" s="117"/>
      <c r="O6841" s="118" t="s">
        <v>222</v>
      </c>
      <c r="P6841" s="119"/>
      <c r="Q6841" s="84"/>
      <c r="R6841" s="125"/>
      <c r="S6841" s="165"/>
      <c r="T6841" s="167"/>
    </row>
    <row r="6842" spans="1:20" s="121" customFormat="1" ht="20.100000000000001" customHeight="1" x14ac:dyDescent="0.3">
      <c r="A6842" s="80"/>
      <c r="B6842" s="110" t="str">
        <f>IF(E6842="","",VLOOKUP(E6842,[1]PROJECTES!$C$14:$G$5000,2,FALSE))</f>
        <v/>
      </c>
      <c r="C6842" s="80"/>
      <c r="D6842" s="283" t="str">
        <f>IF(E6842="","",VLOOKUP(E6842,[1]PROJECTES!$C$14:$G$5000,5,FALSE))</f>
        <v/>
      </c>
      <c r="E6842" s="79"/>
      <c r="F6842" s="110" t="str">
        <f>IF(I6842="","",VLOOKUP(I6842,[1]PROJECTES!$C$14:$G$5000,2,FALSE))</f>
        <v/>
      </c>
      <c r="G6842" s="112" t="str">
        <f>IF(E6842="","",VLOOKUP(E6842,[1]PROJECTES!$C$14:$G$5000,4,FALSE))</f>
        <v/>
      </c>
      <c r="H6842" s="279"/>
      <c r="I6842" s="113" t="str">
        <f>IF(H6842="","",VLOOKUP(H6842,[2]BD!B$2:C$16,2,FALSE))</f>
        <v/>
      </c>
      <c r="J6842" s="114"/>
      <c r="K6842" s="115" t="str">
        <f t="shared" si="377"/>
        <v/>
      </c>
      <c r="L6842" s="116" t="str">
        <f t="shared" ref="L6842:L6905" ca="1" si="378">IF(M6842="","-",IF(G6842="TA","-",+M6842-TODAY()))</f>
        <v>-</v>
      </c>
      <c r="M6842" s="111" t="str">
        <f>IF(E6842="","",VLOOKUP(E6842,[1]PROJECTES!$C$14:$Z$5000,21,FALSE))</f>
        <v/>
      </c>
      <c r="N6842" s="117"/>
      <c r="O6842" s="118" t="s">
        <v>222</v>
      </c>
      <c r="P6842" s="119"/>
      <c r="Q6842" s="84"/>
      <c r="R6842" s="125"/>
      <c r="S6842" s="165"/>
      <c r="T6842" s="167"/>
    </row>
    <row r="6843" spans="1:20" s="121" customFormat="1" ht="20.100000000000001" customHeight="1" x14ac:dyDescent="0.3">
      <c r="A6843" s="80"/>
      <c r="B6843" s="110" t="str">
        <f>IF(E6843="","",VLOOKUP(E6843,[1]PROJECTES!$C$14:$G$5000,2,FALSE))</f>
        <v/>
      </c>
      <c r="C6843" s="80"/>
      <c r="D6843" s="283" t="str">
        <f>IF(E6843="","",VLOOKUP(E6843,[1]PROJECTES!$C$14:$G$5000,5,FALSE))</f>
        <v/>
      </c>
      <c r="E6843" s="79"/>
      <c r="F6843" s="110" t="str">
        <f>IF(I6843="","",VLOOKUP(I6843,[1]PROJECTES!$C$14:$G$5000,2,FALSE))</f>
        <v/>
      </c>
      <c r="G6843" s="112" t="str">
        <f>IF(E6843="","",VLOOKUP(E6843,[1]PROJECTES!$C$14:$G$5000,4,FALSE))</f>
        <v/>
      </c>
      <c r="H6843" s="279"/>
      <c r="I6843" s="113" t="str">
        <f>IF(H6843="","",VLOOKUP(H6843,[2]BD!B$2:C$16,2,FALSE))</f>
        <v/>
      </c>
      <c r="J6843" s="114"/>
      <c r="K6843" s="115" t="str">
        <f t="shared" si="377"/>
        <v/>
      </c>
      <c r="L6843" s="116" t="str">
        <f t="shared" ca="1" si="378"/>
        <v>-</v>
      </c>
      <c r="M6843" s="111" t="str">
        <f>IF(E6843="","",VLOOKUP(E6843,[1]PROJECTES!$C$14:$Z$5000,21,FALSE))</f>
        <v/>
      </c>
      <c r="N6843" s="117"/>
      <c r="O6843" s="118" t="s">
        <v>222</v>
      </c>
      <c r="P6843" s="119"/>
      <c r="Q6843" s="84"/>
      <c r="R6843" s="125"/>
      <c r="S6843" s="165"/>
      <c r="T6843" s="167"/>
    </row>
    <row r="6844" spans="1:20" s="121" customFormat="1" ht="20.100000000000001" customHeight="1" x14ac:dyDescent="0.3">
      <c r="A6844" s="80"/>
      <c r="B6844" s="110" t="str">
        <f>IF(E6844="","",VLOOKUP(E6844,[1]PROJECTES!$C$14:$G$5000,2,FALSE))</f>
        <v/>
      </c>
      <c r="C6844" s="80"/>
      <c r="D6844" s="283" t="str">
        <f>IF(E6844="","",VLOOKUP(E6844,[1]PROJECTES!$C$14:$G$5000,5,FALSE))</f>
        <v/>
      </c>
      <c r="E6844" s="79"/>
      <c r="F6844" s="110" t="str">
        <f>IF(I6844="","",VLOOKUP(I6844,[1]PROJECTES!$C$14:$G$5000,2,FALSE))</f>
        <v/>
      </c>
      <c r="G6844" s="112" t="str">
        <f>IF(E6844="","",VLOOKUP(E6844,[1]PROJECTES!$C$14:$G$5000,4,FALSE))</f>
        <v/>
      </c>
      <c r="H6844" s="279"/>
      <c r="I6844" s="113" t="str">
        <f>IF(H6844="","",VLOOKUP(H6844,[2]BD!B$2:C$16,2,FALSE))</f>
        <v/>
      </c>
      <c r="J6844" s="114"/>
      <c r="K6844" s="115" t="str">
        <f t="shared" si="377"/>
        <v/>
      </c>
      <c r="L6844" s="116" t="str">
        <f t="shared" ca="1" si="378"/>
        <v>-</v>
      </c>
      <c r="M6844" s="111" t="str">
        <f>IF(E6844="","",VLOOKUP(E6844,[1]PROJECTES!$C$14:$Z$5000,21,FALSE))</f>
        <v/>
      </c>
      <c r="N6844" s="117"/>
      <c r="O6844" s="118" t="s">
        <v>222</v>
      </c>
      <c r="P6844" s="119"/>
      <c r="Q6844" s="84"/>
      <c r="R6844" s="125"/>
      <c r="S6844" s="165"/>
      <c r="T6844" s="167"/>
    </row>
    <row r="6845" spans="1:20" s="121" customFormat="1" ht="20.100000000000001" customHeight="1" x14ac:dyDescent="0.3">
      <c r="A6845" s="80"/>
      <c r="B6845" s="110" t="str">
        <f>IF(E6845="","",VLOOKUP(E6845,[1]PROJECTES!$C$14:$G$5000,2,FALSE))</f>
        <v/>
      </c>
      <c r="C6845" s="80"/>
      <c r="D6845" s="283" t="str">
        <f>IF(E6845="","",VLOOKUP(E6845,[1]PROJECTES!$C$14:$G$5000,5,FALSE))</f>
        <v/>
      </c>
      <c r="E6845" s="79"/>
      <c r="F6845" s="110" t="str">
        <f>IF(I6845="","",VLOOKUP(I6845,[1]PROJECTES!$C$14:$G$5000,2,FALSE))</f>
        <v/>
      </c>
      <c r="G6845" s="112" t="str">
        <f>IF(E6845="","",VLOOKUP(E6845,[1]PROJECTES!$C$14:$G$5000,4,FALSE))</f>
        <v/>
      </c>
      <c r="H6845" s="279"/>
      <c r="I6845" s="113" t="str">
        <f>IF(H6845="","",VLOOKUP(H6845,[2]BD!B$2:C$16,2,FALSE))</f>
        <v/>
      </c>
      <c r="J6845" s="114"/>
      <c r="K6845" s="115" t="str">
        <f t="shared" si="377"/>
        <v/>
      </c>
      <c r="L6845" s="116" t="str">
        <f t="shared" ca="1" si="378"/>
        <v>-</v>
      </c>
      <c r="M6845" s="111" t="str">
        <f>IF(E6845="","",VLOOKUP(E6845,[1]PROJECTES!$C$14:$Z$5000,21,FALSE))</f>
        <v/>
      </c>
      <c r="N6845" s="117"/>
      <c r="O6845" s="118" t="s">
        <v>222</v>
      </c>
      <c r="P6845" s="119"/>
      <c r="Q6845" s="84"/>
      <c r="R6845" s="125"/>
      <c r="S6845" s="165"/>
      <c r="T6845" s="167"/>
    </row>
    <row r="6846" spans="1:20" s="121" customFormat="1" ht="20.100000000000001" customHeight="1" x14ac:dyDescent="0.3">
      <c r="A6846" s="80"/>
      <c r="B6846" s="110" t="str">
        <f>IF(E6846="","",VLOOKUP(E6846,[1]PROJECTES!$C$14:$G$5000,2,FALSE))</f>
        <v/>
      </c>
      <c r="C6846" s="80"/>
      <c r="D6846" s="283" t="str">
        <f>IF(E6846="","",VLOOKUP(E6846,[1]PROJECTES!$C$14:$G$5000,5,FALSE))</f>
        <v/>
      </c>
      <c r="E6846" s="79"/>
      <c r="F6846" s="110" t="str">
        <f>IF(I6846="","",VLOOKUP(I6846,[1]PROJECTES!$C$14:$G$5000,2,FALSE))</f>
        <v/>
      </c>
      <c r="G6846" s="112" t="str">
        <f>IF(E6846="","",VLOOKUP(E6846,[1]PROJECTES!$C$14:$G$5000,4,FALSE))</f>
        <v/>
      </c>
      <c r="H6846" s="279"/>
      <c r="I6846" s="113" t="str">
        <f>IF(H6846="","",VLOOKUP(H6846,[2]BD!B$2:C$16,2,FALSE))</f>
        <v/>
      </c>
      <c r="J6846" s="114"/>
      <c r="K6846" s="115" t="str">
        <f t="shared" si="377"/>
        <v/>
      </c>
      <c r="L6846" s="116" t="str">
        <f t="shared" ca="1" si="378"/>
        <v>-</v>
      </c>
      <c r="M6846" s="111" t="str">
        <f>IF(E6846="","",VLOOKUP(E6846,[1]PROJECTES!$C$14:$Z$5000,21,FALSE))</f>
        <v/>
      </c>
      <c r="N6846" s="117"/>
      <c r="O6846" s="118" t="s">
        <v>222</v>
      </c>
      <c r="P6846" s="119"/>
      <c r="Q6846" s="84"/>
      <c r="R6846" s="125"/>
      <c r="S6846" s="165"/>
      <c r="T6846" s="167"/>
    </row>
    <row r="6847" spans="1:20" s="121" customFormat="1" ht="20.100000000000001" customHeight="1" x14ac:dyDescent="0.3">
      <c r="A6847" s="80"/>
      <c r="B6847" s="110" t="str">
        <f>IF(E6847="","",VLOOKUP(E6847,[1]PROJECTES!$C$14:$G$5000,2,FALSE))</f>
        <v/>
      </c>
      <c r="C6847" s="80"/>
      <c r="D6847" s="283" t="str">
        <f>IF(E6847="","",VLOOKUP(E6847,[1]PROJECTES!$C$14:$G$5000,5,FALSE))</f>
        <v/>
      </c>
      <c r="E6847" s="79"/>
      <c r="F6847" s="110" t="str">
        <f>IF(I6847="","",VLOOKUP(I6847,[1]PROJECTES!$C$14:$G$5000,2,FALSE))</f>
        <v/>
      </c>
      <c r="G6847" s="112" t="str">
        <f>IF(E6847="","",VLOOKUP(E6847,[1]PROJECTES!$C$14:$G$5000,4,FALSE))</f>
        <v/>
      </c>
      <c r="H6847" s="279"/>
      <c r="I6847" s="113" t="str">
        <f>IF(H6847="","",VLOOKUP(H6847,[2]BD!B$2:C$16,2,FALSE))</f>
        <v/>
      </c>
      <c r="J6847" s="114"/>
      <c r="K6847" s="115" t="str">
        <f t="shared" si="377"/>
        <v/>
      </c>
      <c r="L6847" s="116" t="str">
        <f t="shared" ca="1" si="378"/>
        <v>-</v>
      </c>
      <c r="M6847" s="111" t="str">
        <f>IF(E6847="","",VLOOKUP(E6847,[1]PROJECTES!$C$14:$Z$5000,21,FALSE))</f>
        <v/>
      </c>
      <c r="N6847" s="117"/>
      <c r="O6847" s="118" t="s">
        <v>222</v>
      </c>
      <c r="P6847" s="119"/>
      <c r="Q6847" s="84"/>
      <c r="R6847" s="123"/>
      <c r="S6847" s="165"/>
      <c r="T6847" s="167"/>
    </row>
    <row r="6848" spans="1:20" s="121" customFormat="1" ht="20.100000000000001" customHeight="1" x14ac:dyDescent="0.3">
      <c r="A6848" s="80"/>
      <c r="B6848" s="110" t="str">
        <f>IF(E6848="","",VLOOKUP(E6848,[1]PROJECTES!$C$14:$G$5000,2,FALSE))</f>
        <v/>
      </c>
      <c r="C6848" s="80"/>
      <c r="D6848" s="283" t="str">
        <f>IF(E6848="","",VLOOKUP(E6848,[1]PROJECTES!$C$14:$G$5000,5,FALSE))</f>
        <v/>
      </c>
      <c r="E6848" s="79"/>
      <c r="F6848" s="110" t="str">
        <f>IF(I6848="","",VLOOKUP(I6848,[1]PROJECTES!$C$14:$G$5000,2,FALSE))</f>
        <v/>
      </c>
      <c r="G6848" s="112" t="str">
        <f>IF(E6848="","",VLOOKUP(E6848,[1]PROJECTES!$C$14:$G$5000,4,FALSE))</f>
        <v/>
      </c>
      <c r="H6848" s="279"/>
      <c r="I6848" s="113" t="str">
        <f>IF(H6848="","",VLOOKUP(H6848,[2]BD!B$2:C$16,2,FALSE))</f>
        <v/>
      </c>
      <c r="J6848" s="114"/>
      <c r="K6848" s="115" t="str">
        <f t="shared" si="377"/>
        <v/>
      </c>
      <c r="L6848" s="116" t="str">
        <f t="shared" ca="1" si="378"/>
        <v>-</v>
      </c>
      <c r="M6848" s="111" t="str">
        <f>IF(E6848="","",VLOOKUP(E6848,[1]PROJECTES!$C$14:$Z$5000,21,FALSE))</f>
        <v/>
      </c>
      <c r="N6848" s="117"/>
      <c r="O6848" s="118" t="s">
        <v>222</v>
      </c>
      <c r="P6848" s="119"/>
      <c r="Q6848" s="84"/>
      <c r="R6848" s="123"/>
      <c r="S6848" s="165"/>
      <c r="T6848" s="167"/>
    </row>
    <row r="6849" spans="1:20" s="121" customFormat="1" ht="20.100000000000001" customHeight="1" x14ac:dyDescent="0.3">
      <c r="A6849" s="80"/>
      <c r="B6849" s="110" t="str">
        <f>IF(E6849="","",VLOOKUP(E6849,[1]PROJECTES!$C$14:$G$5000,2,FALSE))</f>
        <v/>
      </c>
      <c r="C6849" s="80"/>
      <c r="D6849" s="283" t="str">
        <f>IF(E6849="","",VLOOKUP(E6849,[1]PROJECTES!$C$14:$G$5000,5,FALSE))</f>
        <v/>
      </c>
      <c r="E6849" s="79"/>
      <c r="F6849" s="110" t="str">
        <f>IF(I6849="","",VLOOKUP(I6849,[1]PROJECTES!$C$14:$G$5000,2,FALSE))</f>
        <v/>
      </c>
      <c r="G6849" s="112" t="str">
        <f>IF(E6849="","",VLOOKUP(E6849,[1]PROJECTES!$C$14:$G$5000,4,FALSE))</f>
        <v/>
      </c>
      <c r="H6849" s="279"/>
      <c r="I6849" s="113" t="str">
        <f>IF(H6849="","",VLOOKUP(H6849,[2]BD!B$2:C$16,2,FALSE))</f>
        <v/>
      </c>
      <c r="J6849" s="114"/>
      <c r="K6849" s="115" t="str">
        <f t="shared" si="377"/>
        <v/>
      </c>
      <c r="L6849" s="116" t="str">
        <f t="shared" ca="1" si="378"/>
        <v>-</v>
      </c>
      <c r="M6849" s="111" t="str">
        <f>IF(E6849="","",VLOOKUP(E6849,[1]PROJECTES!$C$14:$Z$5000,21,FALSE))</f>
        <v/>
      </c>
      <c r="N6849" s="117"/>
      <c r="O6849" s="118" t="s">
        <v>222</v>
      </c>
      <c r="P6849" s="119"/>
      <c r="Q6849" s="84"/>
      <c r="R6849" s="125"/>
      <c r="S6849" s="165"/>
      <c r="T6849" s="167"/>
    </row>
    <row r="6850" spans="1:20" s="121" customFormat="1" ht="20.100000000000001" customHeight="1" x14ac:dyDescent="0.3">
      <c r="A6850" s="80"/>
      <c r="B6850" s="110" t="str">
        <f>IF(E6850="","",VLOOKUP(E6850,[1]PROJECTES!$C$14:$G$5000,2,FALSE))</f>
        <v/>
      </c>
      <c r="C6850" s="80"/>
      <c r="D6850" s="283" t="str">
        <f>IF(E6850="","",VLOOKUP(E6850,[1]PROJECTES!$C$14:$G$5000,5,FALSE))</f>
        <v/>
      </c>
      <c r="E6850" s="79"/>
      <c r="F6850" s="110" t="str">
        <f>IF(I6850="","",VLOOKUP(I6850,[1]PROJECTES!$C$14:$G$5000,2,FALSE))</f>
        <v/>
      </c>
      <c r="G6850" s="112" t="str">
        <f>IF(E6850="","",VLOOKUP(E6850,[1]PROJECTES!$C$14:$G$5000,4,FALSE))</f>
        <v/>
      </c>
      <c r="H6850" s="279"/>
      <c r="I6850" s="113" t="str">
        <f>IF(H6850="","",VLOOKUP(H6850,[2]BD!B$2:C$16,2,FALSE))</f>
        <v/>
      </c>
      <c r="J6850" s="114"/>
      <c r="K6850" s="115" t="str">
        <f t="shared" si="377"/>
        <v/>
      </c>
      <c r="L6850" s="116" t="str">
        <f t="shared" ca="1" si="378"/>
        <v>-</v>
      </c>
      <c r="M6850" s="111" t="str">
        <f>IF(E6850="","",VLOOKUP(E6850,[1]PROJECTES!$C$14:$Z$5000,21,FALSE))</f>
        <v/>
      </c>
      <c r="N6850" s="117"/>
      <c r="O6850" s="118" t="s">
        <v>222</v>
      </c>
      <c r="P6850" s="119"/>
      <c r="Q6850" s="84"/>
      <c r="R6850" s="125"/>
      <c r="S6850" s="165"/>
      <c r="T6850" s="167"/>
    </row>
    <row r="6851" spans="1:20" s="121" customFormat="1" ht="20.100000000000001" customHeight="1" x14ac:dyDescent="0.3">
      <c r="A6851" s="80"/>
      <c r="B6851" s="110" t="str">
        <f>IF(E6851="","",VLOOKUP(E6851,[1]PROJECTES!$C$14:$G$5000,2,FALSE))</f>
        <v/>
      </c>
      <c r="C6851" s="80"/>
      <c r="D6851" s="283" t="str">
        <f>IF(E6851="","",VLOOKUP(E6851,[1]PROJECTES!$C$14:$G$5000,5,FALSE))</f>
        <v/>
      </c>
      <c r="E6851" s="79"/>
      <c r="F6851" s="110" t="str">
        <f>IF(I6851="","",VLOOKUP(I6851,[1]PROJECTES!$C$14:$G$5000,2,FALSE))</f>
        <v/>
      </c>
      <c r="G6851" s="112" t="str">
        <f>IF(E6851="","",VLOOKUP(E6851,[1]PROJECTES!$C$14:$G$5000,4,FALSE))</f>
        <v/>
      </c>
      <c r="H6851" s="279"/>
      <c r="I6851" s="113" t="str">
        <f>IF(H6851="","",VLOOKUP(H6851,[2]BD!B$2:C$16,2,FALSE))</f>
        <v/>
      </c>
      <c r="J6851" s="114"/>
      <c r="K6851" s="115" t="str">
        <f t="shared" si="377"/>
        <v/>
      </c>
      <c r="L6851" s="116" t="str">
        <f t="shared" ca="1" si="378"/>
        <v>-</v>
      </c>
      <c r="M6851" s="111" t="str">
        <f>IF(E6851="","",VLOOKUP(E6851,[1]PROJECTES!$C$14:$Z$5000,21,FALSE))</f>
        <v/>
      </c>
      <c r="N6851" s="117"/>
      <c r="O6851" s="118" t="s">
        <v>222</v>
      </c>
      <c r="P6851" s="119"/>
      <c r="Q6851" s="84"/>
      <c r="R6851" s="125"/>
      <c r="S6851" s="165"/>
      <c r="T6851" s="167"/>
    </row>
    <row r="6852" spans="1:20" s="121" customFormat="1" ht="20.100000000000001" customHeight="1" x14ac:dyDescent="0.3">
      <c r="A6852" s="80"/>
      <c r="B6852" s="110" t="str">
        <f>IF(E6852="","",VLOOKUP(E6852,[1]PROJECTES!$C$14:$G$5000,2,FALSE))</f>
        <v/>
      </c>
      <c r="C6852" s="80"/>
      <c r="D6852" s="283" t="str">
        <f>IF(E6852="","",VLOOKUP(E6852,[1]PROJECTES!$C$14:$G$5000,5,FALSE))</f>
        <v/>
      </c>
      <c r="E6852" s="79"/>
      <c r="F6852" s="110" t="str">
        <f>IF(I6852="","",VLOOKUP(I6852,[1]PROJECTES!$C$14:$G$5000,2,FALSE))</f>
        <v/>
      </c>
      <c r="G6852" s="112" t="str">
        <f>IF(E6852="","",VLOOKUP(E6852,[1]PROJECTES!$C$14:$G$5000,4,FALSE))</f>
        <v/>
      </c>
      <c r="H6852" s="279"/>
      <c r="I6852" s="113" t="str">
        <f>IF(H6852="","",VLOOKUP(H6852,[2]BD!B$2:C$16,2,FALSE))</f>
        <v/>
      </c>
      <c r="J6852" s="114"/>
      <c r="K6852" s="115" t="str">
        <f t="shared" si="377"/>
        <v/>
      </c>
      <c r="L6852" s="116" t="str">
        <f t="shared" ca="1" si="378"/>
        <v>-</v>
      </c>
      <c r="M6852" s="111" t="str">
        <f>IF(E6852="","",VLOOKUP(E6852,[1]PROJECTES!$C$14:$Z$5000,21,FALSE))</f>
        <v/>
      </c>
      <c r="N6852" s="117"/>
      <c r="O6852" s="118" t="s">
        <v>222</v>
      </c>
      <c r="P6852" s="119"/>
      <c r="Q6852" s="84"/>
      <c r="R6852" s="125"/>
      <c r="S6852" s="165"/>
      <c r="T6852" s="167"/>
    </row>
    <row r="6853" spans="1:20" s="121" customFormat="1" ht="20.100000000000001" customHeight="1" x14ac:dyDescent="0.3">
      <c r="A6853" s="80"/>
      <c r="B6853" s="110" t="str">
        <f>IF(E6853="","",VLOOKUP(E6853,[1]PROJECTES!$C$14:$G$5000,2,FALSE))</f>
        <v/>
      </c>
      <c r="C6853" s="80"/>
      <c r="D6853" s="283" t="str">
        <f>IF(E6853="","",VLOOKUP(E6853,[1]PROJECTES!$C$14:$G$5000,5,FALSE))</f>
        <v/>
      </c>
      <c r="E6853" s="79"/>
      <c r="F6853" s="110" t="str">
        <f>IF(I6853="","",VLOOKUP(I6853,[1]PROJECTES!$C$14:$G$5000,2,FALSE))</f>
        <v/>
      </c>
      <c r="G6853" s="112" t="str">
        <f>IF(E6853="","",VLOOKUP(E6853,[1]PROJECTES!$C$14:$G$5000,4,FALSE))</f>
        <v/>
      </c>
      <c r="H6853" s="279"/>
      <c r="I6853" s="113" t="str">
        <f>IF(H6853="","",VLOOKUP(H6853,[2]BD!B$2:C$16,2,FALSE))</f>
        <v/>
      </c>
      <c r="J6853" s="114"/>
      <c r="K6853" s="115" t="str">
        <f t="shared" si="377"/>
        <v/>
      </c>
      <c r="L6853" s="116" t="str">
        <f t="shared" ca="1" si="378"/>
        <v>-</v>
      </c>
      <c r="M6853" s="111" t="str">
        <f>IF(E6853="","",VLOOKUP(E6853,[1]PROJECTES!$C$14:$Z$5000,21,FALSE))</f>
        <v/>
      </c>
      <c r="N6853" s="117"/>
      <c r="O6853" s="118" t="s">
        <v>222</v>
      </c>
      <c r="P6853" s="119"/>
      <c r="Q6853" s="84"/>
      <c r="R6853" s="125"/>
      <c r="S6853" s="165"/>
      <c r="T6853" s="167"/>
    </row>
    <row r="6854" spans="1:20" s="121" customFormat="1" ht="20.100000000000001" customHeight="1" x14ac:dyDescent="0.3">
      <c r="A6854" s="80"/>
      <c r="B6854" s="110" t="str">
        <f>IF(E6854="","",VLOOKUP(E6854,[1]PROJECTES!$C$14:$G$5000,2,FALSE))</f>
        <v/>
      </c>
      <c r="C6854" s="80"/>
      <c r="D6854" s="283" t="str">
        <f>IF(E6854="","",VLOOKUP(E6854,[1]PROJECTES!$C$14:$G$5000,5,FALSE))</f>
        <v/>
      </c>
      <c r="E6854" s="79"/>
      <c r="F6854" s="110" t="str">
        <f>IF(I6854="","",VLOOKUP(I6854,[1]PROJECTES!$C$14:$G$5000,2,FALSE))</f>
        <v/>
      </c>
      <c r="G6854" s="112" t="str">
        <f>IF(E6854="","",VLOOKUP(E6854,[1]PROJECTES!$C$14:$G$5000,4,FALSE))</f>
        <v/>
      </c>
      <c r="H6854" s="279"/>
      <c r="I6854" s="113" t="str">
        <f>IF(H6854="","",VLOOKUP(H6854,[2]BD!B$2:C$16,2,FALSE))</f>
        <v/>
      </c>
      <c r="J6854" s="114"/>
      <c r="K6854" s="115" t="str">
        <f t="shared" si="377"/>
        <v/>
      </c>
      <c r="L6854" s="116" t="str">
        <f t="shared" ca="1" si="378"/>
        <v>-</v>
      </c>
      <c r="M6854" s="111" t="str">
        <f>IF(E6854="","",VLOOKUP(E6854,[1]PROJECTES!$C$14:$Z$5000,21,FALSE))</f>
        <v/>
      </c>
      <c r="N6854" s="117"/>
      <c r="O6854" s="118" t="s">
        <v>222</v>
      </c>
      <c r="P6854" s="119"/>
      <c r="Q6854" s="84"/>
      <c r="R6854" s="125"/>
      <c r="S6854" s="165"/>
      <c r="T6854" s="167"/>
    </row>
    <row r="6855" spans="1:20" s="121" customFormat="1" ht="20.100000000000001" customHeight="1" x14ac:dyDescent="0.3">
      <c r="A6855" s="80"/>
      <c r="B6855" s="110" t="str">
        <f>IF(E6855="","",VLOOKUP(E6855,[1]PROJECTES!$C$14:$G$5000,2,FALSE))</f>
        <v/>
      </c>
      <c r="C6855" s="80"/>
      <c r="D6855" s="283" t="str">
        <f>IF(E6855="","",VLOOKUP(E6855,[1]PROJECTES!$C$14:$G$5000,5,FALSE))</f>
        <v/>
      </c>
      <c r="E6855" s="79"/>
      <c r="F6855" s="110" t="str">
        <f>IF(I6855="","",VLOOKUP(I6855,[1]PROJECTES!$C$14:$G$5000,2,FALSE))</f>
        <v/>
      </c>
      <c r="G6855" s="112" t="str">
        <f>IF(E6855="","",VLOOKUP(E6855,[1]PROJECTES!$C$14:$G$5000,4,FALSE))</f>
        <v/>
      </c>
      <c r="H6855" s="279"/>
      <c r="I6855" s="113" t="str">
        <f>IF(H6855="","",VLOOKUP(H6855,[2]BD!B$2:C$16,2,FALSE))</f>
        <v/>
      </c>
      <c r="J6855" s="114"/>
      <c r="K6855" s="115" t="str">
        <f t="shared" si="377"/>
        <v/>
      </c>
      <c r="L6855" s="116" t="str">
        <f t="shared" ca="1" si="378"/>
        <v>-</v>
      </c>
      <c r="M6855" s="111" t="str">
        <f>IF(E6855="","",VLOOKUP(E6855,[1]PROJECTES!$C$14:$Z$5000,21,FALSE))</f>
        <v/>
      </c>
      <c r="N6855" s="117"/>
      <c r="O6855" s="118" t="s">
        <v>222</v>
      </c>
      <c r="P6855" s="119"/>
      <c r="Q6855" s="84"/>
      <c r="R6855" s="125"/>
      <c r="S6855" s="165"/>
      <c r="T6855" s="167"/>
    </row>
    <row r="6856" spans="1:20" s="121" customFormat="1" ht="20.100000000000001" customHeight="1" x14ac:dyDescent="0.3">
      <c r="A6856" s="80"/>
      <c r="B6856" s="110" t="str">
        <f>IF(E6856="","",VLOOKUP(E6856,[1]PROJECTES!$C$14:$G$5000,2,FALSE))</f>
        <v/>
      </c>
      <c r="C6856" s="80"/>
      <c r="D6856" s="283" t="str">
        <f>IF(E6856="","",VLOOKUP(E6856,[1]PROJECTES!$C$14:$G$5000,5,FALSE))</f>
        <v/>
      </c>
      <c r="E6856" s="79"/>
      <c r="F6856" s="110" t="str">
        <f>IF(I6856="","",VLOOKUP(I6856,[1]PROJECTES!$C$14:$G$5000,2,FALSE))</f>
        <v/>
      </c>
      <c r="G6856" s="112" t="str">
        <f>IF(E6856="","",VLOOKUP(E6856,[1]PROJECTES!$C$14:$G$5000,4,FALSE))</f>
        <v/>
      </c>
      <c r="H6856" s="279"/>
      <c r="I6856" s="113" t="str">
        <f>IF(H6856="","",VLOOKUP(H6856,[2]BD!B$2:C$16,2,FALSE))</f>
        <v/>
      </c>
      <c r="J6856" s="114"/>
      <c r="K6856" s="115" t="str">
        <f t="shared" si="377"/>
        <v/>
      </c>
      <c r="L6856" s="116" t="str">
        <f t="shared" ca="1" si="378"/>
        <v>-</v>
      </c>
      <c r="M6856" s="111" t="str">
        <f>IF(E6856="","",VLOOKUP(E6856,[1]PROJECTES!$C$14:$Z$5000,21,FALSE))</f>
        <v/>
      </c>
      <c r="N6856" s="117"/>
      <c r="O6856" s="118" t="s">
        <v>222</v>
      </c>
      <c r="P6856" s="119"/>
      <c r="Q6856" s="84"/>
      <c r="R6856" s="123"/>
      <c r="S6856" s="165"/>
      <c r="T6856" s="167"/>
    </row>
    <row r="6857" spans="1:20" s="121" customFormat="1" ht="20.100000000000001" customHeight="1" x14ac:dyDescent="0.3">
      <c r="A6857" s="80"/>
      <c r="B6857" s="110" t="str">
        <f>IF(E6857="","",VLOOKUP(E6857,[1]PROJECTES!$C$14:$G$5000,2,FALSE))</f>
        <v/>
      </c>
      <c r="C6857" s="80"/>
      <c r="D6857" s="283" t="str">
        <f>IF(E6857="","",VLOOKUP(E6857,[1]PROJECTES!$C$14:$G$5000,5,FALSE))</f>
        <v/>
      </c>
      <c r="E6857" s="79"/>
      <c r="F6857" s="110" t="str">
        <f>IF(I6857="","",VLOOKUP(I6857,[1]PROJECTES!$C$14:$G$5000,2,FALSE))</f>
        <v/>
      </c>
      <c r="G6857" s="112" t="str">
        <f>IF(E6857="","",VLOOKUP(E6857,[1]PROJECTES!$C$14:$G$5000,4,FALSE))</f>
        <v/>
      </c>
      <c r="H6857" s="279"/>
      <c r="I6857" s="113" t="str">
        <f>IF(H6857="","",VLOOKUP(H6857,[2]BD!B$2:C$16,2,FALSE))</f>
        <v/>
      </c>
      <c r="J6857" s="114"/>
      <c r="K6857" s="115" t="str">
        <f t="shared" si="377"/>
        <v/>
      </c>
      <c r="L6857" s="116" t="str">
        <f t="shared" ca="1" si="378"/>
        <v>-</v>
      </c>
      <c r="M6857" s="111" t="str">
        <f>IF(E6857="","",VLOOKUP(E6857,[1]PROJECTES!$C$14:$Z$5000,21,FALSE))</f>
        <v/>
      </c>
      <c r="N6857" s="117"/>
      <c r="O6857" s="118" t="s">
        <v>222</v>
      </c>
      <c r="P6857" s="119"/>
      <c r="Q6857" s="84"/>
      <c r="R6857" s="123"/>
      <c r="S6857" s="165"/>
      <c r="T6857" s="167"/>
    </row>
    <row r="6858" spans="1:20" s="121" customFormat="1" ht="20.100000000000001" customHeight="1" x14ac:dyDescent="0.3">
      <c r="A6858" s="80"/>
      <c r="B6858" s="110" t="str">
        <f>IF(E6858="","",VLOOKUP(E6858,[1]PROJECTES!$C$14:$G$5000,2,FALSE))</f>
        <v/>
      </c>
      <c r="C6858" s="80"/>
      <c r="D6858" s="283" t="str">
        <f>IF(E6858="","",VLOOKUP(E6858,[1]PROJECTES!$C$14:$G$5000,5,FALSE))</f>
        <v/>
      </c>
      <c r="E6858" s="79"/>
      <c r="F6858" s="110" t="str">
        <f>IF(I6858="","",VLOOKUP(I6858,[1]PROJECTES!$C$14:$G$5000,2,FALSE))</f>
        <v/>
      </c>
      <c r="G6858" s="112" t="str">
        <f>IF(E6858="","",VLOOKUP(E6858,[1]PROJECTES!$C$14:$G$5000,4,FALSE))</f>
        <v/>
      </c>
      <c r="H6858" s="279"/>
      <c r="I6858" s="113" t="str">
        <f>IF(H6858="","",VLOOKUP(H6858,[2]BD!B$2:C$16,2,FALSE))</f>
        <v/>
      </c>
      <c r="J6858" s="114"/>
      <c r="K6858" s="115" t="str">
        <f t="shared" si="377"/>
        <v/>
      </c>
      <c r="L6858" s="116" t="str">
        <f t="shared" ca="1" si="378"/>
        <v>-</v>
      </c>
      <c r="M6858" s="111" t="str">
        <f>IF(E6858="","",VLOOKUP(E6858,[1]PROJECTES!$C$14:$Z$5000,21,FALSE))</f>
        <v/>
      </c>
      <c r="N6858" s="117"/>
      <c r="O6858" s="118" t="s">
        <v>222</v>
      </c>
      <c r="P6858" s="119"/>
      <c r="Q6858" s="84"/>
      <c r="R6858" s="123"/>
      <c r="S6858" s="165"/>
      <c r="T6858" s="167"/>
    </row>
    <row r="6859" spans="1:20" s="121" customFormat="1" ht="20.100000000000001" customHeight="1" x14ac:dyDescent="0.3">
      <c r="A6859" s="80"/>
      <c r="B6859" s="110" t="str">
        <f>IF(E6859="","",VLOOKUP(E6859,[1]PROJECTES!$C$14:$G$5000,2,FALSE))</f>
        <v/>
      </c>
      <c r="C6859" s="80"/>
      <c r="D6859" s="283" t="str">
        <f>IF(E6859="","",VLOOKUP(E6859,[1]PROJECTES!$C$14:$G$5000,5,FALSE))</f>
        <v/>
      </c>
      <c r="E6859" s="79"/>
      <c r="F6859" s="110" t="str">
        <f>IF(I6859="","",VLOOKUP(I6859,[1]PROJECTES!$C$14:$G$5000,2,FALSE))</f>
        <v/>
      </c>
      <c r="G6859" s="112" t="str">
        <f>IF(E6859="","",VLOOKUP(E6859,[1]PROJECTES!$C$14:$G$5000,4,FALSE))</f>
        <v/>
      </c>
      <c r="H6859" s="279"/>
      <c r="I6859" s="113" t="str">
        <f>IF(H6859="","",VLOOKUP(H6859,[2]BD!B$2:C$16,2,FALSE))</f>
        <v/>
      </c>
      <c r="J6859" s="114"/>
      <c r="K6859" s="115" t="str">
        <f t="shared" si="377"/>
        <v/>
      </c>
      <c r="L6859" s="116" t="str">
        <f t="shared" ca="1" si="378"/>
        <v>-</v>
      </c>
      <c r="M6859" s="111" t="str">
        <f>IF(E6859="","",VLOOKUP(E6859,[1]PROJECTES!$C$14:$Z$5000,21,FALSE))</f>
        <v/>
      </c>
      <c r="N6859" s="117"/>
      <c r="O6859" s="118" t="s">
        <v>222</v>
      </c>
      <c r="P6859" s="119"/>
      <c r="Q6859" s="84"/>
      <c r="R6859" s="125"/>
      <c r="S6859" s="165"/>
      <c r="T6859" s="167"/>
    </row>
    <row r="6860" spans="1:20" s="121" customFormat="1" ht="20.100000000000001" customHeight="1" x14ac:dyDescent="0.3">
      <c r="A6860" s="80"/>
      <c r="B6860" s="110" t="str">
        <f>IF(E6860="","",VLOOKUP(E6860,[1]PROJECTES!$C$14:$G$5000,2,FALSE))</f>
        <v/>
      </c>
      <c r="C6860" s="80"/>
      <c r="D6860" s="283" t="str">
        <f>IF(E6860="","",VLOOKUP(E6860,[1]PROJECTES!$C$14:$G$5000,5,FALSE))</f>
        <v/>
      </c>
      <c r="E6860" s="79"/>
      <c r="F6860" s="110" t="str">
        <f>IF(I6860="","",VLOOKUP(I6860,[1]PROJECTES!$C$14:$G$5000,2,FALSE))</f>
        <v/>
      </c>
      <c r="G6860" s="112" t="str">
        <f>IF(E6860="","",VLOOKUP(E6860,[1]PROJECTES!$C$14:$G$5000,4,FALSE))</f>
        <v/>
      </c>
      <c r="H6860" s="279"/>
      <c r="I6860" s="113" t="str">
        <f>IF(H6860="","",VLOOKUP(H6860,[2]BD!B$2:C$16,2,FALSE))</f>
        <v/>
      </c>
      <c r="J6860" s="114"/>
      <c r="K6860" s="115" t="str">
        <f t="shared" si="377"/>
        <v/>
      </c>
      <c r="L6860" s="116" t="str">
        <f t="shared" ca="1" si="378"/>
        <v>-</v>
      </c>
      <c r="M6860" s="111" t="str">
        <f>IF(E6860="","",VLOOKUP(E6860,[1]PROJECTES!$C$14:$Z$5000,21,FALSE))</f>
        <v/>
      </c>
      <c r="N6860" s="117"/>
      <c r="O6860" s="118" t="s">
        <v>222</v>
      </c>
      <c r="P6860" s="119"/>
      <c r="Q6860" s="84"/>
      <c r="R6860" s="123"/>
      <c r="S6860" s="165"/>
      <c r="T6860" s="167"/>
    </row>
    <row r="6861" spans="1:20" s="121" customFormat="1" ht="20.100000000000001" customHeight="1" x14ac:dyDescent="0.3">
      <c r="A6861" s="80"/>
      <c r="B6861" s="110" t="str">
        <f>IF(E6861="","",VLOOKUP(E6861,[1]PROJECTES!$C$14:$G$5000,2,FALSE))</f>
        <v/>
      </c>
      <c r="C6861" s="80"/>
      <c r="D6861" s="283" t="str">
        <f>IF(E6861="","",VLOOKUP(E6861,[1]PROJECTES!$C$14:$G$5000,5,FALSE))</f>
        <v/>
      </c>
      <c r="E6861" s="79"/>
      <c r="F6861" s="110" t="str">
        <f>IF(I6861="","",VLOOKUP(I6861,[1]PROJECTES!$C$14:$G$5000,2,FALSE))</f>
        <v/>
      </c>
      <c r="G6861" s="112" t="str">
        <f>IF(E6861="","",VLOOKUP(E6861,[1]PROJECTES!$C$14:$G$5000,4,FALSE))</f>
        <v/>
      </c>
      <c r="H6861" s="279"/>
      <c r="I6861" s="113" t="str">
        <f>IF(H6861="","",VLOOKUP(H6861,[2]BD!B$2:C$16,2,FALSE))</f>
        <v/>
      </c>
      <c r="J6861" s="114"/>
      <c r="K6861" s="115" t="str">
        <f t="shared" si="377"/>
        <v/>
      </c>
      <c r="L6861" s="116" t="str">
        <f t="shared" ca="1" si="378"/>
        <v>-</v>
      </c>
      <c r="M6861" s="111" t="str">
        <f>IF(E6861="","",VLOOKUP(E6861,[1]PROJECTES!$C$14:$Z$5000,21,FALSE))</f>
        <v/>
      </c>
      <c r="N6861" s="117"/>
      <c r="O6861" s="118" t="s">
        <v>222</v>
      </c>
      <c r="P6861" s="119"/>
      <c r="Q6861" s="84"/>
      <c r="R6861" s="123"/>
      <c r="S6861" s="165"/>
      <c r="T6861" s="167"/>
    </row>
    <row r="6862" spans="1:20" s="121" customFormat="1" ht="20.100000000000001" customHeight="1" x14ac:dyDescent="0.3">
      <c r="A6862" s="80"/>
      <c r="B6862" s="110" t="str">
        <f>IF(E6862="","",VLOOKUP(E6862,[1]PROJECTES!$C$14:$G$5000,2,FALSE))</f>
        <v/>
      </c>
      <c r="C6862" s="80"/>
      <c r="D6862" s="283" t="str">
        <f>IF(E6862="","",VLOOKUP(E6862,[1]PROJECTES!$C$14:$G$5000,5,FALSE))</f>
        <v/>
      </c>
      <c r="E6862" s="79"/>
      <c r="F6862" s="110" t="str">
        <f>IF(I6862="","",VLOOKUP(I6862,[1]PROJECTES!$C$14:$G$5000,2,FALSE))</f>
        <v/>
      </c>
      <c r="G6862" s="112" t="str">
        <f>IF(E6862="","",VLOOKUP(E6862,[1]PROJECTES!$C$14:$G$5000,4,FALSE))</f>
        <v/>
      </c>
      <c r="H6862" s="279"/>
      <c r="I6862" s="113" t="str">
        <f>IF(H6862="","",VLOOKUP(H6862,[2]BD!B$2:C$16,2,FALSE))</f>
        <v/>
      </c>
      <c r="J6862" s="114"/>
      <c r="K6862" s="115" t="str">
        <f t="shared" si="377"/>
        <v/>
      </c>
      <c r="L6862" s="116" t="str">
        <f t="shared" ca="1" si="378"/>
        <v>-</v>
      </c>
      <c r="M6862" s="111" t="str">
        <f>IF(E6862="","",VLOOKUP(E6862,[1]PROJECTES!$C$14:$Z$5000,21,FALSE))</f>
        <v/>
      </c>
      <c r="N6862" s="117"/>
      <c r="O6862" s="118" t="s">
        <v>222</v>
      </c>
      <c r="P6862" s="119"/>
      <c r="Q6862" s="84"/>
      <c r="R6862" s="123"/>
      <c r="S6862" s="165"/>
      <c r="T6862" s="167"/>
    </row>
    <row r="6863" spans="1:20" s="121" customFormat="1" ht="20.100000000000001" customHeight="1" x14ac:dyDescent="0.3">
      <c r="A6863" s="80"/>
      <c r="B6863" s="110" t="str">
        <f>IF(E6863="","",VLOOKUP(E6863,[1]PROJECTES!$C$14:$G$5000,2,FALSE))</f>
        <v/>
      </c>
      <c r="C6863" s="80"/>
      <c r="D6863" s="283" t="str">
        <f>IF(E6863="","",VLOOKUP(E6863,[1]PROJECTES!$C$14:$G$5000,5,FALSE))</f>
        <v/>
      </c>
      <c r="E6863" s="79"/>
      <c r="F6863" s="110" t="str">
        <f>IF(I6863="","",VLOOKUP(I6863,[1]PROJECTES!$C$14:$G$5000,2,FALSE))</f>
        <v/>
      </c>
      <c r="G6863" s="112" t="str">
        <f>IF(E6863="","",VLOOKUP(E6863,[1]PROJECTES!$C$14:$G$5000,4,FALSE))</f>
        <v/>
      </c>
      <c r="H6863" s="279"/>
      <c r="I6863" s="113" t="str">
        <f>IF(H6863="","",VLOOKUP(H6863,[2]BD!B$2:C$16,2,FALSE))</f>
        <v/>
      </c>
      <c r="J6863" s="114"/>
      <c r="K6863" s="115" t="str">
        <f t="shared" si="377"/>
        <v/>
      </c>
      <c r="L6863" s="116" t="str">
        <f t="shared" ca="1" si="378"/>
        <v>-</v>
      </c>
      <c r="M6863" s="111" t="str">
        <f>IF(E6863="","",VLOOKUP(E6863,[1]PROJECTES!$C$14:$Z$5000,21,FALSE))</f>
        <v/>
      </c>
      <c r="N6863" s="117"/>
      <c r="O6863" s="118" t="s">
        <v>222</v>
      </c>
      <c r="P6863" s="119"/>
      <c r="Q6863" s="84"/>
      <c r="R6863" s="123"/>
      <c r="S6863" s="165"/>
      <c r="T6863" s="167"/>
    </row>
    <row r="6864" spans="1:20" s="121" customFormat="1" ht="20.100000000000001" customHeight="1" x14ac:dyDescent="0.3">
      <c r="A6864" s="80"/>
      <c r="B6864" s="110" t="str">
        <f>IF(E6864="","",VLOOKUP(E6864,[1]PROJECTES!$C$14:$G$5000,2,FALSE))</f>
        <v/>
      </c>
      <c r="C6864" s="80"/>
      <c r="D6864" s="283" t="str">
        <f>IF(E6864="","",VLOOKUP(E6864,[1]PROJECTES!$C$14:$G$5000,5,FALSE))</f>
        <v/>
      </c>
      <c r="E6864" s="79"/>
      <c r="F6864" s="110" t="str">
        <f>IF(I6864="","",VLOOKUP(I6864,[1]PROJECTES!$C$14:$G$5000,2,FALSE))</f>
        <v/>
      </c>
      <c r="G6864" s="112" t="str">
        <f>IF(E6864="","",VLOOKUP(E6864,[1]PROJECTES!$C$14:$G$5000,4,FALSE))</f>
        <v/>
      </c>
      <c r="H6864" s="279"/>
      <c r="I6864" s="113" t="str">
        <f>IF(H6864="","",VLOOKUP(H6864,[2]BD!B$2:C$16,2,FALSE))</f>
        <v/>
      </c>
      <c r="J6864" s="114"/>
      <c r="K6864" s="115" t="str">
        <f t="shared" si="377"/>
        <v/>
      </c>
      <c r="L6864" s="116" t="str">
        <f t="shared" ca="1" si="378"/>
        <v>-</v>
      </c>
      <c r="M6864" s="111" t="str">
        <f>IF(E6864="","",VLOOKUP(E6864,[1]PROJECTES!$C$14:$Z$5000,21,FALSE))</f>
        <v/>
      </c>
      <c r="N6864" s="117"/>
      <c r="O6864" s="118" t="s">
        <v>222</v>
      </c>
      <c r="P6864" s="119"/>
      <c r="Q6864" s="84"/>
      <c r="R6864" s="123"/>
      <c r="S6864" s="165"/>
      <c r="T6864" s="167"/>
    </row>
    <row r="6865" spans="1:20" s="121" customFormat="1" ht="20.100000000000001" customHeight="1" x14ac:dyDescent="0.3">
      <c r="A6865" s="80"/>
      <c r="B6865" s="110" t="str">
        <f>IF(E6865="","",VLOOKUP(E6865,[1]PROJECTES!$C$14:$G$5000,2,FALSE))</f>
        <v/>
      </c>
      <c r="C6865" s="80"/>
      <c r="D6865" s="283" t="str">
        <f>IF(E6865="","",VLOOKUP(E6865,[1]PROJECTES!$C$14:$G$5000,5,FALSE))</f>
        <v/>
      </c>
      <c r="E6865" s="79"/>
      <c r="F6865" s="110" t="str">
        <f>IF(I6865="","",VLOOKUP(I6865,[1]PROJECTES!$C$14:$G$5000,2,FALSE))</f>
        <v/>
      </c>
      <c r="G6865" s="112" t="str">
        <f>IF(E6865="","",VLOOKUP(E6865,[1]PROJECTES!$C$14:$G$5000,4,FALSE))</f>
        <v/>
      </c>
      <c r="H6865" s="279"/>
      <c r="I6865" s="113" t="str">
        <f>IF(H6865="","",VLOOKUP(H6865,[2]BD!B$2:C$16,2,FALSE))</f>
        <v/>
      </c>
      <c r="J6865" s="114"/>
      <c r="K6865" s="115" t="str">
        <f t="shared" si="377"/>
        <v/>
      </c>
      <c r="L6865" s="116" t="str">
        <f t="shared" ca="1" si="378"/>
        <v>-</v>
      </c>
      <c r="M6865" s="111" t="str">
        <f>IF(E6865="","",VLOOKUP(E6865,[1]PROJECTES!$C$14:$Z$5000,21,FALSE))</f>
        <v/>
      </c>
      <c r="N6865" s="117"/>
      <c r="O6865" s="118" t="s">
        <v>222</v>
      </c>
      <c r="P6865" s="119"/>
      <c r="Q6865" s="84"/>
      <c r="R6865" s="123"/>
      <c r="S6865" s="165"/>
      <c r="T6865" s="167"/>
    </row>
    <row r="6866" spans="1:20" s="121" customFormat="1" ht="20.100000000000001" customHeight="1" x14ac:dyDescent="0.3">
      <c r="A6866" s="80"/>
      <c r="B6866" s="110" t="str">
        <f>IF(E6866="","",VLOOKUP(E6866,[1]PROJECTES!$C$14:$G$5000,2,FALSE))</f>
        <v/>
      </c>
      <c r="C6866" s="80"/>
      <c r="D6866" s="283" t="str">
        <f>IF(E6866="","",VLOOKUP(E6866,[1]PROJECTES!$C$14:$G$5000,5,FALSE))</f>
        <v/>
      </c>
      <c r="E6866" s="79"/>
      <c r="F6866" s="110" t="str">
        <f>IF(I6866="","",VLOOKUP(I6866,[1]PROJECTES!$C$14:$G$5000,2,FALSE))</f>
        <v/>
      </c>
      <c r="G6866" s="112" t="str">
        <f>IF(E6866="","",VLOOKUP(E6866,[1]PROJECTES!$C$14:$G$5000,4,FALSE))</f>
        <v/>
      </c>
      <c r="H6866" s="279"/>
      <c r="I6866" s="113" t="str">
        <f>IF(H6866="","",VLOOKUP(H6866,[2]BD!B$2:C$16,2,FALSE))</f>
        <v/>
      </c>
      <c r="J6866" s="114"/>
      <c r="K6866" s="115" t="str">
        <f t="shared" si="377"/>
        <v/>
      </c>
      <c r="L6866" s="116" t="str">
        <f t="shared" ca="1" si="378"/>
        <v>-</v>
      </c>
      <c r="M6866" s="111" t="str">
        <f>IF(E6866="","",VLOOKUP(E6866,[1]PROJECTES!$C$14:$Z$5000,21,FALSE))</f>
        <v/>
      </c>
      <c r="N6866" s="117"/>
      <c r="O6866" s="118" t="s">
        <v>222</v>
      </c>
      <c r="P6866" s="119"/>
      <c r="Q6866" s="84"/>
      <c r="R6866" s="125"/>
      <c r="S6866" s="165"/>
      <c r="T6866" s="167"/>
    </row>
    <row r="6867" spans="1:20" s="121" customFormat="1" ht="20.100000000000001" customHeight="1" x14ac:dyDescent="0.3">
      <c r="A6867" s="80"/>
      <c r="B6867" s="110" t="str">
        <f>IF(E6867="","",VLOOKUP(E6867,[1]PROJECTES!$C$14:$G$5000,2,FALSE))</f>
        <v/>
      </c>
      <c r="C6867" s="80"/>
      <c r="D6867" s="283" t="str">
        <f>IF(E6867="","",VLOOKUP(E6867,[1]PROJECTES!$C$14:$G$5000,5,FALSE))</f>
        <v/>
      </c>
      <c r="E6867" s="79"/>
      <c r="F6867" s="110" t="str">
        <f>IF(I6867="","",VLOOKUP(I6867,[1]PROJECTES!$C$14:$G$5000,2,FALSE))</f>
        <v/>
      </c>
      <c r="G6867" s="112" t="str">
        <f>IF(E6867="","",VLOOKUP(E6867,[1]PROJECTES!$C$14:$G$5000,4,FALSE))</f>
        <v/>
      </c>
      <c r="H6867" s="279"/>
      <c r="I6867" s="113" t="str">
        <f>IF(H6867="","",VLOOKUP(H6867,[2]BD!B$2:C$16,2,FALSE))</f>
        <v/>
      </c>
      <c r="J6867" s="114"/>
      <c r="K6867" s="115" t="str">
        <f t="shared" si="377"/>
        <v/>
      </c>
      <c r="L6867" s="116" t="str">
        <f t="shared" ca="1" si="378"/>
        <v>-</v>
      </c>
      <c r="M6867" s="111" t="str">
        <f>IF(E6867="","",VLOOKUP(E6867,[1]PROJECTES!$C$14:$Z$5000,21,FALSE))</f>
        <v/>
      </c>
      <c r="N6867" s="117"/>
      <c r="O6867" s="118" t="s">
        <v>222</v>
      </c>
      <c r="P6867" s="119"/>
      <c r="Q6867" s="84"/>
      <c r="R6867" s="125"/>
      <c r="S6867" s="165"/>
      <c r="T6867" s="167"/>
    </row>
    <row r="6868" spans="1:20" s="121" customFormat="1" ht="20.100000000000001" customHeight="1" x14ac:dyDescent="0.3">
      <c r="A6868" s="80"/>
      <c r="B6868" s="110" t="str">
        <f>IF(E6868="","",VLOOKUP(E6868,[1]PROJECTES!$C$14:$G$5000,2,FALSE))</f>
        <v/>
      </c>
      <c r="C6868" s="80"/>
      <c r="D6868" s="283" t="str">
        <f>IF(E6868="","",VLOOKUP(E6868,[1]PROJECTES!$C$14:$G$5000,5,FALSE))</f>
        <v/>
      </c>
      <c r="E6868" s="79"/>
      <c r="F6868" s="110" t="str">
        <f>IF(I6868="","",VLOOKUP(I6868,[1]PROJECTES!$C$14:$G$5000,2,FALSE))</f>
        <v/>
      </c>
      <c r="G6868" s="112" t="str">
        <f>IF(E6868="","",VLOOKUP(E6868,[1]PROJECTES!$C$14:$G$5000,4,FALSE))</f>
        <v/>
      </c>
      <c r="H6868" s="279"/>
      <c r="I6868" s="113" t="str">
        <f>IF(H6868="","",VLOOKUP(H6868,[2]BD!B$2:C$16,2,FALSE))</f>
        <v/>
      </c>
      <c r="J6868" s="114"/>
      <c r="K6868" s="115" t="str">
        <f t="shared" si="377"/>
        <v/>
      </c>
      <c r="L6868" s="116" t="str">
        <f t="shared" ca="1" si="378"/>
        <v>-</v>
      </c>
      <c r="M6868" s="111" t="str">
        <f>IF(E6868="","",VLOOKUP(E6868,[1]PROJECTES!$C$14:$Z$5000,21,FALSE))</f>
        <v/>
      </c>
      <c r="N6868" s="117"/>
      <c r="O6868" s="118" t="s">
        <v>222</v>
      </c>
      <c r="P6868" s="119"/>
      <c r="Q6868" s="84"/>
      <c r="R6868" s="125"/>
      <c r="S6868" s="165"/>
      <c r="T6868" s="167"/>
    </row>
    <row r="6869" spans="1:20" s="121" customFormat="1" ht="20.100000000000001" customHeight="1" x14ac:dyDescent="0.3">
      <c r="A6869" s="80"/>
      <c r="B6869" s="110" t="str">
        <f>IF(E6869="","",VLOOKUP(E6869,[1]PROJECTES!$C$14:$G$5000,2,FALSE))</f>
        <v/>
      </c>
      <c r="C6869" s="80"/>
      <c r="D6869" s="283" t="str">
        <f>IF(E6869="","",VLOOKUP(E6869,[1]PROJECTES!$C$14:$G$5000,5,FALSE))</f>
        <v/>
      </c>
      <c r="E6869" s="79"/>
      <c r="F6869" s="110" t="str">
        <f>IF(I6869="","",VLOOKUP(I6869,[1]PROJECTES!$C$14:$G$5000,2,FALSE))</f>
        <v/>
      </c>
      <c r="G6869" s="112" t="str">
        <f>IF(E6869="","",VLOOKUP(E6869,[1]PROJECTES!$C$14:$G$5000,4,FALSE))</f>
        <v/>
      </c>
      <c r="H6869" s="279"/>
      <c r="I6869" s="113" t="str">
        <f>IF(H6869="","",VLOOKUP(H6869,[2]BD!B$2:C$16,2,FALSE))</f>
        <v/>
      </c>
      <c r="J6869" s="114"/>
      <c r="K6869" s="115" t="str">
        <f t="shared" si="377"/>
        <v/>
      </c>
      <c r="L6869" s="116" t="str">
        <f t="shared" ca="1" si="378"/>
        <v>-</v>
      </c>
      <c r="M6869" s="111" t="str">
        <f>IF(E6869="","",VLOOKUP(E6869,[1]PROJECTES!$C$14:$Z$5000,21,FALSE))</f>
        <v/>
      </c>
      <c r="N6869" s="117"/>
      <c r="O6869" s="118" t="s">
        <v>222</v>
      </c>
      <c r="P6869" s="119"/>
      <c r="Q6869" s="84"/>
      <c r="R6869" s="123"/>
      <c r="S6869" s="165"/>
      <c r="T6869" s="167"/>
    </row>
    <row r="6870" spans="1:20" s="121" customFormat="1" ht="20.100000000000001" customHeight="1" x14ac:dyDescent="0.3">
      <c r="A6870" s="80"/>
      <c r="B6870" s="110" t="str">
        <f>IF(E6870="","",VLOOKUP(E6870,[1]PROJECTES!$C$14:$G$5000,2,FALSE))</f>
        <v/>
      </c>
      <c r="C6870" s="80"/>
      <c r="D6870" s="283" t="str">
        <f>IF(E6870="","",VLOOKUP(E6870,[1]PROJECTES!$C$14:$G$5000,5,FALSE))</f>
        <v/>
      </c>
      <c r="E6870" s="79"/>
      <c r="F6870" s="110" t="str">
        <f>IF(I6870="","",VLOOKUP(I6870,[1]PROJECTES!$C$14:$G$5000,2,FALSE))</f>
        <v/>
      </c>
      <c r="G6870" s="112" t="str">
        <f>IF(E6870="","",VLOOKUP(E6870,[1]PROJECTES!$C$14:$G$5000,4,FALSE))</f>
        <v/>
      </c>
      <c r="H6870" s="279"/>
      <c r="I6870" s="113" t="str">
        <f>IF(H6870="","",VLOOKUP(H6870,[2]BD!B$2:C$16,2,FALSE))</f>
        <v/>
      </c>
      <c r="J6870" s="114"/>
      <c r="K6870" s="115" t="str">
        <f t="shared" si="377"/>
        <v/>
      </c>
      <c r="L6870" s="116" t="str">
        <f t="shared" ca="1" si="378"/>
        <v>-</v>
      </c>
      <c r="M6870" s="111" t="str">
        <f>IF(E6870="","",VLOOKUP(E6870,[1]PROJECTES!$C$14:$Z$5000,21,FALSE))</f>
        <v/>
      </c>
      <c r="N6870" s="117"/>
      <c r="O6870" s="118" t="s">
        <v>222</v>
      </c>
      <c r="P6870" s="119"/>
      <c r="Q6870" s="84"/>
      <c r="R6870" s="125"/>
      <c r="S6870" s="165"/>
      <c r="T6870" s="167"/>
    </row>
    <row r="6871" spans="1:20" s="121" customFormat="1" ht="20.100000000000001" customHeight="1" x14ac:dyDescent="0.3">
      <c r="A6871" s="80"/>
      <c r="B6871" s="110" t="str">
        <f>IF(E6871="","",VLOOKUP(E6871,[1]PROJECTES!$C$14:$G$5000,2,FALSE))</f>
        <v/>
      </c>
      <c r="C6871" s="80"/>
      <c r="D6871" s="283" t="str">
        <f>IF(E6871="","",VLOOKUP(E6871,[1]PROJECTES!$C$14:$G$5000,5,FALSE))</f>
        <v/>
      </c>
      <c r="E6871" s="79"/>
      <c r="F6871" s="110" t="str">
        <f>IF(I6871="","",VLOOKUP(I6871,[1]PROJECTES!$C$14:$G$5000,2,FALSE))</f>
        <v/>
      </c>
      <c r="G6871" s="112" t="str">
        <f>IF(E6871="","",VLOOKUP(E6871,[1]PROJECTES!$C$14:$G$5000,4,FALSE))</f>
        <v/>
      </c>
      <c r="H6871" s="279"/>
      <c r="I6871" s="113" t="str">
        <f>IF(H6871="","",VLOOKUP(H6871,[2]BD!B$2:C$16,2,FALSE))</f>
        <v/>
      </c>
      <c r="J6871" s="114"/>
      <c r="K6871" s="115" t="str">
        <f t="shared" si="377"/>
        <v/>
      </c>
      <c r="L6871" s="116" t="str">
        <f t="shared" ca="1" si="378"/>
        <v>-</v>
      </c>
      <c r="M6871" s="111" t="str">
        <f>IF(E6871="","",VLOOKUP(E6871,[1]PROJECTES!$C$14:$Z$5000,21,FALSE))</f>
        <v/>
      </c>
      <c r="N6871" s="117"/>
      <c r="O6871" s="118" t="s">
        <v>222</v>
      </c>
      <c r="P6871" s="119"/>
      <c r="Q6871" s="84"/>
      <c r="R6871" s="125"/>
      <c r="S6871" s="165"/>
      <c r="T6871" s="167"/>
    </row>
    <row r="6872" spans="1:20" s="121" customFormat="1" ht="20.100000000000001" customHeight="1" x14ac:dyDescent="0.3">
      <c r="A6872" s="80"/>
      <c r="B6872" s="110" t="str">
        <f>IF(E6872="","",VLOOKUP(E6872,[1]PROJECTES!$C$14:$G$5000,2,FALSE))</f>
        <v/>
      </c>
      <c r="C6872" s="80"/>
      <c r="D6872" s="283" t="str">
        <f>IF(E6872="","",VLOOKUP(E6872,[1]PROJECTES!$C$14:$G$5000,5,FALSE))</f>
        <v/>
      </c>
      <c r="E6872" s="79"/>
      <c r="F6872" s="110" t="str">
        <f>IF(I6872="","",VLOOKUP(I6872,[1]PROJECTES!$C$14:$G$5000,2,FALSE))</f>
        <v/>
      </c>
      <c r="G6872" s="112" t="str">
        <f>IF(E6872="","",VLOOKUP(E6872,[1]PROJECTES!$C$14:$G$5000,4,FALSE))</f>
        <v/>
      </c>
      <c r="H6872" s="279"/>
      <c r="I6872" s="113" t="str">
        <f>IF(H6872="","",VLOOKUP(H6872,[2]BD!B$2:C$16,2,FALSE))</f>
        <v/>
      </c>
      <c r="J6872" s="114"/>
      <c r="K6872" s="115" t="str">
        <f t="shared" si="377"/>
        <v/>
      </c>
      <c r="L6872" s="116" t="str">
        <f t="shared" ca="1" si="378"/>
        <v>-</v>
      </c>
      <c r="M6872" s="111" t="str">
        <f>IF(E6872="","",VLOOKUP(E6872,[1]PROJECTES!$C$14:$Z$5000,21,FALSE))</f>
        <v/>
      </c>
      <c r="N6872" s="117"/>
      <c r="O6872" s="118" t="s">
        <v>222</v>
      </c>
      <c r="P6872" s="119"/>
      <c r="Q6872" s="84"/>
      <c r="R6872" s="125"/>
      <c r="S6872" s="165"/>
      <c r="T6872" s="167"/>
    </row>
    <row r="6873" spans="1:20" s="121" customFormat="1" ht="20.100000000000001" customHeight="1" x14ac:dyDescent="0.3">
      <c r="A6873" s="80"/>
      <c r="B6873" s="110" t="str">
        <f>IF(E6873="","",VLOOKUP(E6873,[1]PROJECTES!$C$14:$G$5000,2,FALSE))</f>
        <v/>
      </c>
      <c r="C6873" s="80"/>
      <c r="D6873" s="283" t="str">
        <f>IF(E6873="","",VLOOKUP(E6873,[1]PROJECTES!$C$14:$G$5000,5,FALSE))</f>
        <v/>
      </c>
      <c r="E6873" s="79"/>
      <c r="F6873" s="110" t="str">
        <f>IF(I6873="","",VLOOKUP(I6873,[1]PROJECTES!$C$14:$G$5000,2,FALSE))</f>
        <v/>
      </c>
      <c r="G6873" s="112" t="str">
        <f>IF(E6873="","",VLOOKUP(E6873,[1]PROJECTES!$C$14:$G$5000,4,FALSE))</f>
        <v/>
      </c>
      <c r="H6873" s="279"/>
      <c r="I6873" s="113" t="str">
        <f>IF(H6873="","",VLOOKUP(H6873,[2]BD!B$2:C$16,2,FALSE))</f>
        <v/>
      </c>
      <c r="J6873" s="114"/>
      <c r="K6873" s="115" t="str">
        <f t="shared" si="377"/>
        <v/>
      </c>
      <c r="L6873" s="116" t="str">
        <f t="shared" ca="1" si="378"/>
        <v>-</v>
      </c>
      <c r="M6873" s="111" t="str">
        <f>IF(E6873="","",VLOOKUP(E6873,[1]PROJECTES!$C$14:$Z$5000,21,FALSE))</f>
        <v/>
      </c>
      <c r="N6873" s="117"/>
      <c r="O6873" s="118" t="s">
        <v>222</v>
      </c>
      <c r="P6873" s="119"/>
      <c r="Q6873" s="84"/>
      <c r="R6873" s="125"/>
      <c r="S6873" s="165"/>
      <c r="T6873" s="167"/>
    </row>
    <row r="6874" spans="1:20" s="121" customFormat="1" ht="20.100000000000001" customHeight="1" x14ac:dyDescent="0.3">
      <c r="A6874" s="80"/>
      <c r="B6874" s="110" t="str">
        <f>IF(E6874="","",VLOOKUP(E6874,[1]PROJECTES!$C$14:$G$5000,2,FALSE))</f>
        <v/>
      </c>
      <c r="C6874" s="80"/>
      <c r="D6874" s="283" t="str">
        <f>IF(E6874="","",VLOOKUP(E6874,[1]PROJECTES!$C$14:$G$5000,5,FALSE))</f>
        <v/>
      </c>
      <c r="E6874" s="79"/>
      <c r="F6874" s="110" t="str">
        <f>IF(I6874="","",VLOOKUP(I6874,[1]PROJECTES!$C$14:$G$5000,2,FALSE))</f>
        <v/>
      </c>
      <c r="G6874" s="112" t="str">
        <f>IF(E6874="","",VLOOKUP(E6874,[1]PROJECTES!$C$14:$G$5000,4,FALSE))</f>
        <v/>
      </c>
      <c r="H6874" s="279"/>
      <c r="I6874" s="113" t="str">
        <f>IF(H6874="","",VLOOKUP(H6874,[2]BD!B$2:C$16,2,FALSE))</f>
        <v/>
      </c>
      <c r="J6874" s="114"/>
      <c r="K6874" s="115" t="str">
        <f t="shared" si="377"/>
        <v/>
      </c>
      <c r="L6874" s="116" t="str">
        <f t="shared" ca="1" si="378"/>
        <v>-</v>
      </c>
      <c r="M6874" s="111" t="str">
        <f>IF(E6874="","",VLOOKUP(E6874,[1]PROJECTES!$C$14:$Z$5000,21,FALSE))</f>
        <v/>
      </c>
      <c r="N6874" s="117"/>
      <c r="O6874" s="118" t="s">
        <v>222</v>
      </c>
      <c r="P6874" s="119"/>
      <c r="Q6874" s="84"/>
      <c r="R6874" s="125"/>
      <c r="S6874" s="165"/>
      <c r="T6874" s="167"/>
    </row>
    <row r="6875" spans="1:20" s="121" customFormat="1" ht="20.100000000000001" customHeight="1" x14ac:dyDescent="0.3">
      <c r="A6875" s="80"/>
      <c r="B6875" s="110" t="str">
        <f>IF(E6875="","",VLOOKUP(E6875,[1]PROJECTES!$C$14:$G$5000,2,FALSE))</f>
        <v/>
      </c>
      <c r="C6875" s="80"/>
      <c r="D6875" s="283" t="str">
        <f>IF(E6875="","",VLOOKUP(E6875,[1]PROJECTES!$C$14:$G$5000,5,FALSE))</f>
        <v/>
      </c>
      <c r="E6875" s="79"/>
      <c r="F6875" s="110" t="str">
        <f>IF(I6875="","",VLOOKUP(I6875,[1]PROJECTES!$C$14:$G$5000,2,FALSE))</f>
        <v/>
      </c>
      <c r="G6875" s="112" t="str">
        <f>IF(E6875="","",VLOOKUP(E6875,[1]PROJECTES!$C$14:$G$5000,4,FALSE))</f>
        <v/>
      </c>
      <c r="H6875" s="279"/>
      <c r="I6875" s="113" t="str">
        <f>IF(H6875="","",VLOOKUP(H6875,[2]BD!B$2:C$16,2,FALSE))</f>
        <v/>
      </c>
      <c r="J6875" s="114"/>
      <c r="K6875" s="115" t="str">
        <f t="shared" si="377"/>
        <v/>
      </c>
      <c r="L6875" s="116" t="str">
        <f t="shared" ca="1" si="378"/>
        <v>-</v>
      </c>
      <c r="M6875" s="111" t="str">
        <f>IF(E6875="","",VLOOKUP(E6875,[1]PROJECTES!$C$14:$Z$5000,21,FALSE))</f>
        <v/>
      </c>
      <c r="N6875" s="117"/>
      <c r="O6875" s="118" t="s">
        <v>222</v>
      </c>
      <c r="P6875" s="119"/>
      <c r="Q6875" s="84"/>
      <c r="R6875" s="125"/>
      <c r="S6875" s="165"/>
      <c r="T6875" s="167"/>
    </row>
    <row r="6876" spans="1:20" s="121" customFormat="1" ht="20.100000000000001" customHeight="1" x14ac:dyDescent="0.3">
      <c r="A6876" s="80"/>
      <c r="B6876" s="110" t="str">
        <f>IF(E6876="","",VLOOKUP(E6876,[1]PROJECTES!$C$14:$G$5000,2,FALSE))</f>
        <v/>
      </c>
      <c r="C6876" s="80"/>
      <c r="D6876" s="283" t="str">
        <f>IF(E6876="","",VLOOKUP(E6876,[1]PROJECTES!$C$14:$G$5000,5,FALSE))</f>
        <v/>
      </c>
      <c r="E6876" s="79"/>
      <c r="F6876" s="110" t="str">
        <f>IF(I6876="","",VLOOKUP(I6876,[1]PROJECTES!$C$14:$G$5000,2,FALSE))</f>
        <v/>
      </c>
      <c r="G6876" s="112" t="str">
        <f>IF(E6876="","",VLOOKUP(E6876,[1]PROJECTES!$C$14:$G$5000,4,FALSE))</f>
        <v/>
      </c>
      <c r="H6876" s="279"/>
      <c r="I6876" s="113" t="str">
        <f>IF(H6876="","",VLOOKUP(H6876,[2]BD!B$2:C$16,2,FALSE))</f>
        <v/>
      </c>
      <c r="J6876" s="114"/>
      <c r="K6876" s="115" t="str">
        <f t="shared" si="377"/>
        <v/>
      </c>
      <c r="L6876" s="116" t="str">
        <f t="shared" ca="1" si="378"/>
        <v>-</v>
      </c>
      <c r="M6876" s="111" t="str">
        <f>IF(E6876="","",VLOOKUP(E6876,[1]PROJECTES!$C$14:$Z$5000,21,FALSE))</f>
        <v/>
      </c>
      <c r="N6876" s="117"/>
      <c r="O6876" s="118" t="s">
        <v>222</v>
      </c>
      <c r="P6876" s="119"/>
      <c r="Q6876" s="84"/>
      <c r="R6876" s="123"/>
      <c r="S6876" s="165"/>
      <c r="T6876" s="167"/>
    </row>
    <row r="6877" spans="1:20" s="121" customFormat="1" ht="20.100000000000001" customHeight="1" x14ac:dyDescent="0.3">
      <c r="A6877" s="80"/>
      <c r="B6877" s="110" t="str">
        <f>IF(E6877="","",VLOOKUP(E6877,[1]PROJECTES!$C$14:$G$5000,2,FALSE))</f>
        <v/>
      </c>
      <c r="C6877" s="80"/>
      <c r="D6877" s="283" t="str">
        <f>IF(E6877="","",VLOOKUP(E6877,[1]PROJECTES!$C$14:$G$5000,5,FALSE))</f>
        <v/>
      </c>
      <c r="E6877" s="79"/>
      <c r="F6877" s="110" t="str">
        <f>IF(I6877="","",VLOOKUP(I6877,[1]PROJECTES!$C$14:$G$5000,2,FALSE))</f>
        <v/>
      </c>
      <c r="G6877" s="112" t="str">
        <f>IF(E6877="","",VLOOKUP(E6877,[1]PROJECTES!$C$14:$G$5000,4,FALSE))</f>
        <v/>
      </c>
      <c r="H6877" s="279"/>
      <c r="I6877" s="113" t="str">
        <f>IF(H6877="","",VLOOKUP(H6877,[2]BD!B$2:C$16,2,FALSE))</f>
        <v/>
      </c>
      <c r="J6877" s="114"/>
      <c r="K6877" s="115" t="str">
        <f t="shared" si="377"/>
        <v/>
      </c>
      <c r="L6877" s="116" t="str">
        <f t="shared" ca="1" si="378"/>
        <v>-</v>
      </c>
      <c r="M6877" s="111" t="str">
        <f>IF(E6877="","",VLOOKUP(E6877,[1]PROJECTES!$C$14:$Z$5000,21,FALSE))</f>
        <v/>
      </c>
      <c r="N6877" s="117"/>
      <c r="O6877" s="118" t="s">
        <v>222</v>
      </c>
      <c r="P6877" s="119"/>
      <c r="Q6877" s="84"/>
      <c r="R6877" s="123"/>
      <c r="S6877" s="165"/>
      <c r="T6877" s="167"/>
    </row>
    <row r="6878" spans="1:20" s="121" customFormat="1" ht="20.100000000000001" customHeight="1" x14ac:dyDescent="0.3">
      <c r="A6878" s="80"/>
      <c r="B6878" s="110" t="str">
        <f>IF(E6878="","",VLOOKUP(E6878,[1]PROJECTES!$C$14:$G$5000,2,FALSE))</f>
        <v/>
      </c>
      <c r="C6878" s="80"/>
      <c r="D6878" s="283" t="str">
        <f>IF(E6878="","",VLOOKUP(E6878,[1]PROJECTES!$C$14:$G$5000,5,FALSE))</f>
        <v/>
      </c>
      <c r="E6878" s="79"/>
      <c r="F6878" s="110" t="str">
        <f>IF(I6878="","",VLOOKUP(I6878,[1]PROJECTES!$C$14:$G$5000,2,FALSE))</f>
        <v/>
      </c>
      <c r="G6878" s="112" t="str">
        <f>IF(E6878="","",VLOOKUP(E6878,[1]PROJECTES!$C$14:$G$5000,4,FALSE))</f>
        <v/>
      </c>
      <c r="H6878" s="279"/>
      <c r="I6878" s="113" t="str">
        <f>IF(H6878="","",VLOOKUP(H6878,[2]BD!B$2:C$16,2,FALSE))</f>
        <v/>
      </c>
      <c r="J6878" s="114"/>
      <c r="K6878" s="115" t="str">
        <f t="shared" si="377"/>
        <v/>
      </c>
      <c r="L6878" s="116" t="str">
        <f t="shared" ca="1" si="378"/>
        <v>-</v>
      </c>
      <c r="M6878" s="111" t="str">
        <f>IF(E6878="","",VLOOKUP(E6878,[1]PROJECTES!$C$14:$Z$5000,21,FALSE))</f>
        <v/>
      </c>
      <c r="N6878" s="117"/>
      <c r="O6878" s="118" t="s">
        <v>222</v>
      </c>
      <c r="P6878" s="119"/>
      <c r="Q6878" s="84"/>
      <c r="R6878" s="125"/>
      <c r="S6878" s="165"/>
      <c r="T6878" s="167"/>
    </row>
    <row r="6879" spans="1:20" s="121" customFormat="1" ht="20.100000000000001" customHeight="1" x14ac:dyDescent="0.3">
      <c r="A6879" s="80"/>
      <c r="B6879" s="110" t="str">
        <f>IF(E6879="","",VLOOKUP(E6879,[1]PROJECTES!$C$14:$G$5000,2,FALSE))</f>
        <v/>
      </c>
      <c r="C6879" s="80"/>
      <c r="D6879" s="283" t="str">
        <f>IF(E6879="","",VLOOKUP(E6879,[1]PROJECTES!$C$14:$G$5000,5,FALSE))</f>
        <v/>
      </c>
      <c r="E6879" s="79"/>
      <c r="F6879" s="110" t="str">
        <f>IF(I6879="","",VLOOKUP(I6879,[1]PROJECTES!$C$14:$G$5000,2,FALSE))</f>
        <v/>
      </c>
      <c r="G6879" s="112" t="str">
        <f>IF(E6879="","",VLOOKUP(E6879,[1]PROJECTES!$C$14:$G$5000,4,FALSE))</f>
        <v/>
      </c>
      <c r="H6879" s="279"/>
      <c r="I6879" s="113" t="str">
        <f>IF(H6879="","",VLOOKUP(H6879,[2]BD!B$2:C$16,2,FALSE))</f>
        <v/>
      </c>
      <c r="J6879" s="114"/>
      <c r="K6879" s="115" t="str">
        <f t="shared" si="377"/>
        <v/>
      </c>
      <c r="L6879" s="116" t="str">
        <f t="shared" ca="1" si="378"/>
        <v>-</v>
      </c>
      <c r="M6879" s="111" t="str">
        <f>IF(E6879="","",VLOOKUP(E6879,[1]PROJECTES!$C$14:$Z$5000,21,FALSE))</f>
        <v/>
      </c>
      <c r="N6879" s="117"/>
      <c r="O6879" s="118" t="s">
        <v>222</v>
      </c>
      <c r="P6879" s="119"/>
      <c r="Q6879" s="84"/>
      <c r="R6879" s="125"/>
      <c r="S6879" s="165"/>
      <c r="T6879" s="167"/>
    </row>
    <row r="6880" spans="1:20" s="121" customFormat="1" ht="20.100000000000001" customHeight="1" x14ac:dyDescent="0.3">
      <c r="A6880" s="80"/>
      <c r="B6880" s="110" t="str">
        <f>IF(E6880="","",VLOOKUP(E6880,[1]PROJECTES!$C$14:$G$5000,2,FALSE))</f>
        <v/>
      </c>
      <c r="C6880" s="80"/>
      <c r="D6880" s="283" t="str">
        <f>IF(E6880="","",VLOOKUP(E6880,[1]PROJECTES!$C$14:$G$5000,5,FALSE))</f>
        <v/>
      </c>
      <c r="E6880" s="79"/>
      <c r="F6880" s="110" t="str">
        <f>IF(I6880="","",VLOOKUP(I6880,[1]PROJECTES!$C$14:$G$5000,2,FALSE))</f>
        <v/>
      </c>
      <c r="G6880" s="112" t="str">
        <f>IF(E6880="","",VLOOKUP(E6880,[1]PROJECTES!$C$14:$G$5000,4,FALSE))</f>
        <v/>
      </c>
      <c r="H6880" s="279"/>
      <c r="I6880" s="113" t="str">
        <f>IF(H6880="","",VLOOKUP(H6880,[2]BD!B$2:C$16,2,FALSE))</f>
        <v/>
      </c>
      <c r="J6880" s="114"/>
      <c r="K6880" s="115" t="str">
        <f t="shared" si="377"/>
        <v/>
      </c>
      <c r="L6880" s="116" t="str">
        <f t="shared" ca="1" si="378"/>
        <v>-</v>
      </c>
      <c r="M6880" s="111" t="str">
        <f>IF(E6880="","",VLOOKUP(E6880,[1]PROJECTES!$C$14:$Z$5000,21,FALSE))</f>
        <v/>
      </c>
      <c r="N6880" s="117"/>
      <c r="O6880" s="118" t="s">
        <v>222</v>
      </c>
      <c r="P6880" s="119"/>
      <c r="Q6880" s="84"/>
      <c r="R6880" s="123"/>
      <c r="S6880" s="165"/>
      <c r="T6880" s="167"/>
    </row>
    <row r="6881" spans="1:20" s="121" customFormat="1" ht="20.100000000000001" customHeight="1" x14ac:dyDescent="0.3">
      <c r="A6881" s="80"/>
      <c r="B6881" s="110" t="str">
        <f>IF(E6881="","",VLOOKUP(E6881,[1]PROJECTES!$C$14:$G$5000,2,FALSE))</f>
        <v/>
      </c>
      <c r="C6881" s="80"/>
      <c r="D6881" s="283" t="str">
        <f>IF(E6881="","",VLOOKUP(E6881,[1]PROJECTES!$C$14:$G$5000,5,FALSE))</f>
        <v/>
      </c>
      <c r="E6881" s="79"/>
      <c r="F6881" s="110" t="str">
        <f>IF(I6881="","",VLOOKUP(I6881,[1]PROJECTES!$C$14:$G$5000,2,FALSE))</f>
        <v/>
      </c>
      <c r="G6881" s="112" t="str">
        <f>IF(E6881="","",VLOOKUP(E6881,[1]PROJECTES!$C$14:$G$5000,4,FALSE))</f>
        <v/>
      </c>
      <c r="H6881" s="279"/>
      <c r="I6881" s="113" t="str">
        <f>IF(H6881="","",VLOOKUP(H6881,[2]BD!B$2:C$16,2,FALSE))</f>
        <v/>
      </c>
      <c r="J6881" s="114"/>
      <c r="K6881" s="115" t="str">
        <f t="shared" si="377"/>
        <v/>
      </c>
      <c r="L6881" s="116" t="str">
        <f t="shared" ca="1" si="378"/>
        <v>-</v>
      </c>
      <c r="M6881" s="111" t="str">
        <f>IF(E6881="","",VLOOKUP(E6881,[1]PROJECTES!$C$14:$Z$5000,21,FALSE))</f>
        <v/>
      </c>
      <c r="N6881" s="117"/>
      <c r="O6881" s="118" t="s">
        <v>222</v>
      </c>
      <c r="P6881" s="119"/>
      <c r="Q6881" s="84"/>
      <c r="R6881" s="125"/>
      <c r="S6881" s="165"/>
      <c r="T6881" s="167"/>
    </row>
    <row r="6882" spans="1:20" s="121" customFormat="1" ht="20.100000000000001" customHeight="1" x14ac:dyDescent="0.3">
      <c r="A6882" s="80"/>
      <c r="B6882" s="110" t="str">
        <f>IF(E6882="","",VLOOKUP(E6882,[1]PROJECTES!$C$14:$G$5000,2,FALSE))</f>
        <v/>
      </c>
      <c r="C6882" s="80"/>
      <c r="D6882" s="283" t="str">
        <f>IF(E6882="","",VLOOKUP(E6882,[1]PROJECTES!$C$14:$G$5000,5,FALSE))</f>
        <v/>
      </c>
      <c r="E6882" s="79"/>
      <c r="F6882" s="110" t="str">
        <f>IF(I6882="","",VLOOKUP(I6882,[1]PROJECTES!$C$14:$G$5000,2,FALSE))</f>
        <v/>
      </c>
      <c r="G6882" s="112" t="str">
        <f>IF(E6882="","",VLOOKUP(E6882,[1]PROJECTES!$C$14:$G$5000,4,FALSE))</f>
        <v/>
      </c>
      <c r="H6882" s="279"/>
      <c r="I6882" s="113" t="str">
        <f>IF(H6882="","",VLOOKUP(H6882,[2]BD!B$2:C$16,2,FALSE))</f>
        <v/>
      </c>
      <c r="J6882" s="114"/>
      <c r="K6882" s="115" t="str">
        <f t="shared" si="377"/>
        <v/>
      </c>
      <c r="L6882" s="116" t="str">
        <f t="shared" ca="1" si="378"/>
        <v>-</v>
      </c>
      <c r="M6882" s="111" t="str">
        <f>IF(E6882="","",VLOOKUP(E6882,[1]PROJECTES!$C$14:$Z$5000,21,FALSE))</f>
        <v/>
      </c>
      <c r="N6882" s="117"/>
      <c r="O6882" s="118" t="s">
        <v>222</v>
      </c>
      <c r="P6882" s="119"/>
      <c r="Q6882" s="84"/>
      <c r="R6882" s="123"/>
      <c r="S6882" s="165"/>
      <c r="T6882" s="167"/>
    </row>
    <row r="6883" spans="1:20" s="121" customFormat="1" ht="20.100000000000001" customHeight="1" x14ac:dyDescent="0.3">
      <c r="A6883" s="80"/>
      <c r="B6883" s="110" t="str">
        <f>IF(E6883="","",VLOOKUP(E6883,[1]PROJECTES!$C$14:$G$5000,2,FALSE))</f>
        <v/>
      </c>
      <c r="C6883" s="80"/>
      <c r="D6883" s="283" t="str">
        <f>IF(E6883="","",VLOOKUP(E6883,[1]PROJECTES!$C$14:$G$5000,5,FALSE))</f>
        <v/>
      </c>
      <c r="E6883" s="79"/>
      <c r="F6883" s="110" t="str">
        <f>IF(I6883="","",VLOOKUP(I6883,[1]PROJECTES!$C$14:$G$5000,2,FALSE))</f>
        <v/>
      </c>
      <c r="G6883" s="112" t="str">
        <f>IF(E6883="","",VLOOKUP(E6883,[1]PROJECTES!$C$14:$G$5000,4,FALSE))</f>
        <v/>
      </c>
      <c r="H6883" s="279"/>
      <c r="I6883" s="113" t="str">
        <f>IF(H6883="","",VLOOKUP(H6883,[2]BD!B$2:C$16,2,FALSE))</f>
        <v/>
      </c>
      <c r="J6883" s="114"/>
      <c r="K6883" s="115" t="str">
        <f t="shared" si="377"/>
        <v/>
      </c>
      <c r="L6883" s="116" t="str">
        <f t="shared" ca="1" si="378"/>
        <v>-</v>
      </c>
      <c r="M6883" s="111" t="str">
        <f>IF(E6883="","",VLOOKUP(E6883,[1]PROJECTES!$C$14:$Z$5000,21,FALSE))</f>
        <v/>
      </c>
      <c r="N6883" s="117"/>
      <c r="O6883" s="118" t="s">
        <v>222</v>
      </c>
      <c r="P6883" s="119"/>
      <c r="Q6883" s="84"/>
      <c r="R6883" s="123"/>
      <c r="S6883" s="165"/>
      <c r="T6883" s="167"/>
    </row>
    <row r="6884" spans="1:20" s="121" customFormat="1" ht="20.100000000000001" customHeight="1" x14ac:dyDescent="0.3">
      <c r="A6884" s="80"/>
      <c r="B6884" s="110" t="str">
        <f>IF(E6884="","",VLOOKUP(E6884,[1]PROJECTES!$C$14:$G$5000,2,FALSE))</f>
        <v/>
      </c>
      <c r="C6884" s="80"/>
      <c r="D6884" s="283" t="str">
        <f>IF(E6884="","",VLOOKUP(E6884,[1]PROJECTES!$C$14:$G$5000,5,FALSE))</f>
        <v/>
      </c>
      <c r="E6884" s="79"/>
      <c r="F6884" s="110" t="str">
        <f>IF(I6884="","",VLOOKUP(I6884,[1]PROJECTES!$C$14:$G$5000,2,FALSE))</f>
        <v/>
      </c>
      <c r="G6884" s="112" t="str">
        <f>IF(E6884="","",VLOOKUP(E6884,[1]PROJECTES!$C$14:$G$5000,4,FALSE))</f>
        <v/>
      </c>
      <c r="H6884" s="279"/>
      <c r="I6884" s="113" t="str">
        <f>IF(H6884="","",VLOOKUP(H6884,[2]BD!B$2:C$16,2,FALSE))</f>
        <v/>
      </c>
      <c r="J6884" s="114"/>
      <c r="K6884" s="115" t="str">
        <f t="shared" si="377"/>
        <v/>
      </c>
      <c r="L6884" s="116" t="str">
        <f t="shared" ca="1" si="378"/>
        <v>-</v>
      </c>
      <c r="M6884" s="111" t="str">
        <f>IF(E6884="","",VLOOKUP(E6884,[1]PROJECTES!$C$14:$Z$5000,21,FALSE))</f>
        <v/>
      </c>
      <c r="N6884" s="117"/>
      <c r="O6884" s="118" t="s">
        <v>222</v>
      </c>
      <c r="P6884" s="119"/>
      <c r="Q6884" s="84"/>
      <c r="R6884" s="125"/>
      <c r="S6884" s="165"/>
      <c r="T6884" s="167"/>
    </row>
    <row r="6885" spans="1:20" s="121" customFormat="1" ht="20.100000000000001" customHeight="1" x14ac:dyDescent="0.3">
      <c r="A6885" s="80"/>
      <c r="B6885" s="110" t="str">
        <f>IF(E6885="","",VLOOKUP(E6885,[1]PROJECTES!$C$14:$G$5000,2,FALSE))</f>
        <v/>
      </c>
      <c r="C6885" s="80"/>
      <c r="D6885" s="283" t="str">
        <f>IF(E6885="","",VLOOKUP(E6885,[1]PROJECTES!$C$14:$G$5000,5,FALSE))</f>
        <v/>
      </c>
      <c r="E6885" s="79"/>
      <c r="F6885" s="110" t="str">
        <f>IF(I6885="","",VLOOKUP(I6885,[1]PROJECTES!$C$14:$G$5000,2,FALSE))</f>
        <v/>
      </c>
      <c r="G6885" s="112" t="str">
        <f>IF(E6885="","",VLOOKUP(E6885,[1]PROJECTES!$C$14:$G$5000,4,FALSE))</f>
        <v/>
      </c>
      <c r="H6885" s="279"/>
      <c r="I6885" s="113" t="str">
        <f>IF(H6885="","",VLOOKUP(H6885,[2]BD!B$2:C$16,2,FALSE))</f>
        <v/>
      </c>
      <c r="J6885" s="114"/>
      <c r="K6885" s="115" t="str">
        <f t="shared" si="377"/>
        <v/>
      </c>
      <c r="L6885" s="116" t="str">
        <f t="shared" ca="1" si="378"/>
        <v>-</v>
      </c>
      <c r="M6885" s="111" t="str">
        <f>IF(E6885="","",VLOOKUP(E6885,[1]PROJECTES!$C$14:$Z$5000,21,FALSE))</f>
        <v/>
      </c>
      <c r="N6885" s="117"/>
      <c r="O6885" s="118" t="s">
        <v>222</v>
      </c>
      <c r="P6885" s="119"/>
      <c r="Q6885" s="84"/>
      <c r="R6885" s="125"/>
      <c r="S6885" s="165"/>
      <c r="T6885" s="167"/>
    </row>
    <row r="6886" spans="1:20" s="121" customFormat="1" ht="20.100000000000001" customHeight="1" x14ac:dyDescent="0.3">
      <c r="A6886" s="80"/>
      <c r="B6886" s="110" t="str">
        <f>IF(E6886="","",VLOOKUP(E6886,[1]PROJECTES!$C$14:$G$5000,2,FALSE))</f>
        <v/>
      </c>
      <c r="C6886" s="80"/>
      <c r="D6886" s="283" t="str">
        <f>IF(E6886="","",VLOOKUP(E6886,[1]PROJECTES!$C$14:$G$5000,5,FALSE))</f>
        <v/>
      </c>
      <c r="E6886" s="79"/>
      <c r="F6886" s="110" t="str">
        <f>IF(I6886="","",VLOOKUP(I6886,[1]PROJECTES!$C$14:$G$5000,2,FALSE))</f>
        <v/>
      </c>
      <c r="G6886" s="112" t="str">
        <f>IF(E6886="","",VLOOKUP(E6886,[1]PROJECTES!$C$14:$G$5000,4,FALSE))</f>
        <v/>
      </c>
      <c r="H6886" s="279"/>
      <c r="I6886" s="113" t="str">
        <f>IF(H6886="","",VLOOKUP(H6886,[2]BD!B$2:C$16,2,FALSE))</f>
        <v/>
      </c>
      <c r="J6886" s="114"/>
      <c r="K6886" s="115" t="str">
        <f t="shared" si="377"/>
        <v/>
      </c>
      <c r="L6886" s="116" t="str">
        <f t="shared" ca="1" si="378"/>
        <v>-</v>
      </c>
      <c r="M6886" s="111" t="str">
        <f>IF(E6886="","",VLOOKUP(E6886,[1]PROJECTES!$C$14:$Z$5000,21,FALSE))</f>
        <v/>
      </c>
      <c r="N6886" s="117"/>
      <c r="O6886" s="118" t="s">
        <v>222</v>
      </c>
      <c r="P6886" s="119"/>
      <c r="Q6886" s="84"/>
      <c r="R6886" s="125"/>
      <c r="S6886" s="165"/>
      <c r="T6886" s="167"/>
    </row>
    <row r="6887" spans="1:20" s="121" customFormat="1" ht="20.100000000000001" customHeight="1" x14ac:dyDescent="0.3">
      <c r="A6887" s="80"/>
      <c r="B6887" s="110" t="str">
        <f>IF(E6887="","",VLOOKUP(E6887,[1]PROJECTES!$C$14:$G$5000,2,FALSE))</f>
        <v/>
      </c>
      <c r="C6887" s="80"/>
      <c r="D6887" s="283" t="str">
        <f>IF(E6887="","",VLOOKUP(E6887,[1]PROJECTES!$C$14:$G$5000,5,FALSE))</f>
        <v/>
      </c>
      <c r="E6887" s="79"/>
      <c r="F6887" s="110" t="str">
        <f>IF(I6887="","",VLOOKUP(I6887,[1]PROJECTES!$C$14:$G$5000,2,FALSE))</f>
        <v/>
      </c>
      <c r="G6887" s="112" t="str">
        <f>IF(E6887="","",VLOOKUP(E6887,[1]PROJECTES!$C$14:$G$5000,4,FALSE))</f>
        <v/>
      </c>
      <c r="H6887" s="279"/>
      <c r="I6887" s="113" t="str">
        <f>IF(H6887="","",VLOOKUP(H6887,[2]BD!B$2:C$16,2,FALSE))</f>
        <v/>
      </c>
      <c r="J6887" s="114"/>
      <c r="K6887" s="115" t="str">
        <f t="shared" si="377"/>
        <v/>
      </c>
      <c r="L6887" s="116" t="str">
        <f t="shared" ca="1" si="378"/>
        <v>-</v>
      </c>
      <c r="M6887" s="111" t="str">
        <f>IF(E6887="","",VLOOKUP(E6887,[1]PROJECTES!$C$14:$Z$5000,21,FALSE))</f>
        <v/>
      </c>
      <c r="N6887" s="117"/>
      <c r="O6887" s="118" t="s">
        <v>222</v>
      </c>
      <c r="P6887" s="119"/>
      <c r="Q6887" s="84"/>
      <c r="R6887" s="125"/>
      <c r="S6887" s="165"/>
      <c r="T6887" s="167"/>
    </row>
    <row r="6888" spans="1:20" s="121" customFormat="1" ht="20.100000000000001" customHeight="1" x14ac:dyDescent="0.3">
      <c r="A6888" s="80"/>
      <c r="B6888" s="110" t="str">
        <f>IF(E6888="","",VLOOKUP(E6888,[1]PROJECTES!$C$14:$G$5000,2,FALSE))</f>
        <v/>
      </c>
      <c r="C6888" s="80"/>
      <c r="D6888" s="283" t="str">
        <f>IF(E6888="","",VLOOKUP(E6888,[1]PROJECTES!$C$14:$G$5000,5,FALSE))</f>
        <v/>
      </c>
      <c r="E6888" s="79"/>
      <c r="F6888" s="110" t="str">
        <f>IF(I6888="","",VLOOKUP(I6888,[1]PROJECTES!$C$14:$G$5000,2,FALSE))</f>
        <v/>
      </c>
      <c r="G6888" s="112" t="str">
        <f>IF(E6888="","",VLOOKUP(E6888,[1]PROJECTES!$C$14:$G$5000,4,FALSE))</f>
        <v/>
      </c>
      <c r="H6888" s="279"/>
      <c r="I6888" s="113" t="str">
        <f>IF(H6888="","",VLOOKUP(H6888,[2]BD!B$2:C$16,2,FALSE))</f>
        <v/>
      </c>
      <c r="J6888" s="114"/>
      <c r="K6888" s="115" t="str">
        <f t="shared" si="377"/>
        <v/>
      </c>
      <c r="L6888" s="116" t="str">
        <f t="shared" ca="1" si="378"/>
        <v>-</v>
      </c>
      <c r="M6888" s="111" t="str">
        <f>IF(E6888="","",VLOOKUP(E6888,[1]PROJECTES!$C$14:$Z$5000,21,FALSE))</f>
        <v/>
      </c>
      <c r="N6888" s="117"/>
      <c r="O6888" s="118" t="s">
        <v>222</v>
      </c>
      <c r="P6888" s="119"/>
      <c r="Q6888" s="84"/>
      <c r="R6888" s="125"/>
      <c r="S6888" s="165"/>
      <c r="T6888" s="167"/>
    </row>
    <row r="6889" spans="1:20" s="121" customFormat="1" ht="20.100000000000001" customHeight="1" x14ac:dyDescent="0.3">
      <c r="A6889" s="80"/>
      <c r="B6889" s="110" t="str">
        <f>IF(E6889="","",VLOOKUP(E6889,[1]PROJECTES!$C$14:$G$5000,2,FALSE))</f>
        <v/>
      </c>
      <c r="C6889" s="80"/>
      <c r="D6889" s="283" t="str">
        <f>IF(E6889="","",VLOOKUP(E6889,[1]PROJECTES!$C$14:$G$5000,5,FALSE))</f>
        <v/>
      </c>
      <c r="E6889" s="79"/>
      <c r="F6889" s="110" t="str">
        <f>IF(I6889="","",VLOOKUP(I6889,[1]PROJECTES!$C$14:$G$5000,2,FALSE))</f>
        <v/>
      </c>
      <c r="G6889" s="112" t="str">
        <f>IF(E6889="","",VLOOKUP(E6889,[1]PROJECTES!$C$14:$G$5000,4,FALSE))</f>
        <v/>
      </c>
      <c r="H6889" s="279"/>
      <c r="I6889" s="113" t="str">
        <f>IF(H6889="","",VLOOKUP(H6889,[2]BD!B$2:C$16,2,FALSE))</f>
        <v/>
      </c>
      <c r="J6889" s="114"/>
      <c r="K6889" s="115" t="str">
        <f t="shared" si="377"/>
        <v/>
      </c>
      <c r="L6889" s="116" t="str">
        <f t="shared" ca="1" si="378"/>
        <v>-</v>
      </c>
      <c r="M6889" s="111" t="str">
        <f>IF(E6889="","",VLOOKUP(E6889,[1]PROJECTES!$C$14:$Z$5000,21,FALSE))</f>
        <v/>
      </c>
      <c r="N6889" s="117"/>
      <c r="O6889" s="118" t="s">
        <v>222</v>
      </c>
      <c r="P6889" s="119"/>
      <c r="Q6889" s="84"/>
      <c r="R6889" s="125"/>
      <c r="S6889" s="165"/>
      <c r="T6889" s="167"/>
    </row>
    <row r="6890" spans="1:20" s="121" customFormat="1" ht="20.100000000000001" customHeight="1" x14ac:dyDescent="0.3">
      <c r="A6890" s="80"/>
      <c r="B6890" s="110" t="str">
        <f>IF(E6890="","",VLOOKUP(E6890,[1]PROJECTES!$C$14:$G$5000,2,FALSE))</f>
        <v/>
      </c>
      <c r="C6890" s="80"/>
      <c r="D6890" s="283" t="str">
        <f>IF(E6890="","",VLOOKUP(E6890,[1]PROJECTES!$C$14:$G$5000,5,FALSE))</f>
        <v/>
      </c>
      <c r="E6890" s="79"/>
      <c r="F6890" s="110" t="str">
        <f>IF(I6890="","",VLOOKUP(I6890,[1]PROJECTES!$C$14:$G$5000,2,FALSE))</f>
        <v/>
      </c>
      <c r="G6890" s="112" t="str">
        <f>IF(E6890="","",VLOOKUP(E6890,[1]PROJECTES!$C$14:$G$5000,4,FALSE))</f>
        <v/>
      </c>
      <c r="H6890" s="279"/>
      <c r="I6890" s="113" t="str">
        <f>IF(H6890="","",VLOOKUP(H6890,[2]BD!B$2:C$16,2,FALSE))</f>
        <v/>
      </c>
      <c r="J6890" s="114"/>
      <c r="K6890" s="115" t="str">
        <f t="shared" si="377"/>
        <v/>
      </c>
      <c r="L6890" s="116" t="str">
        <f t="shared" ca="1" si="378"/>
        <v>-</v>
      </c>
      <c r="M6890" s="111" t="str">
        <f>IF(E6890="","",VLOOKUP(E6890,[1]PROJECTES!$C$14:$Z$5000,21,FALSE))</f>
        <v/>
      </c>
      <c r="N6890" s="117"/>
      <c r="O6890" s="118" t="s">
        <v>222</v>
      </c>
      <c r="P6890" s="119"/>
      <c r="Q6890" s="84"/>
      <c r="R6890" s="125"/>
      <c r="S6890" s="165"/>
      <c r="T6890" s="167"/>
    </row>
    <row r="6891" spans="1:20" s="121" customFormat="1" ht="20.100000000000001" customHeight="1" x14ac:dyDescent="0.3">
      <c r="A6891" s="80"/>
      <c r="B6891" s="110" t="str">
        <f>IF(E6891="","",VLOOKUP(E6891,[1]PROJECTES!$C$14:$G$5000,2,FALSE))</f>
        <v/>
      </c>
      <c r="C6891" s="80"/>
      <c r="D6891" s="283" t="str">
        <f>IF(E6891="","",VLOOKUP(E6891,[1]PROJECTES!$C$14:$G$5000,5,FALSE))</f>
        <v/>
      </c>
      <c r="E6891" s="79"/>
      <c r="F6891" s="110" t="str">
        <f>IF(I6891="","",VLOOKUP(I6891,[1]PROJECTES!$C$14:$G$5000,2,FALSE))</f>
        <v/>
      </c>
      <c r="G6891" s="112" t="str">
        <f>IF(E6891="","",VLOOKUP(E6891,[1]PROJECTES!$C$14:$G$5000,4,FALSE))</f>
        <v/>
      </c>
      <c r="H6891" s="279"/>
      <c r="I6891" s="113" t="str">
        <f>IF(H6891="","",VLOOKUP(H6891,[2]BD!B$2:C$16,2,FALSE))</f>
        <v/>
      </c>
      <c r="J6891" s="114"/>
      <c r="K6891" s="115" t="str">
        <f t="shared" si="377"/>
        <v/>
      </c>
      <c r="L6891" s="116" t="str">
        <f t="shared" ca="1" si="378"/>
        <v>-</v>
      </c>
      <c r="M6891" s="111" t="str">
        <f>IF(E6891="","",VLOOKUP(E6891,[1]PROJECTES!$C$14:$Z$5000,21,FALSE))</f>
        <v/>
      </c>
      <c r="N6891" s="117"/>
      <c r="O6891" s="118" t="s">
        <v>222</v>
      </c>
      <c r="P6891" s="119"/>
      <c r="Q6891" s="84"/>
      <c r="R6891" s="125"/>
      <c r="S6891" s="165"/>
      <c r="T6891" s="167"/>
    </row>
    <row r="6892" spans="1:20" s="121" customFormat="1" ht="20.100000000000001" customHeight="1" x14ac:dyDescent="0.3">
      <c r="A6892" s="80"/>
      <c r="B6892" s="110" t="str">
        <f>IF(E6892="","",VLOOKUP(E6892,[1]PROJECTES!$C$14:$G$5000,2,FALSE))</f>
        <v/>
      </c>
      <c r="C6892" s="80"/>
      <c r="D6892" s="283" t="str">
        <f>IF(E6892="","",VLOOKUP(E6892,[1]PROJECTES!$C$14:$G$5000,5,FALSE))</f>
        <v/>
      </c>
      <c r="E6892" s="79"/>
      <c r="F6892" s="110" t="str">
        <f>IF(I6892="","",VLOOKUP(I6892,[1]PROJECTES!$C$14:$G$5000,2,FALSE))</f>
        <v/>
      </c>
      <c r="G6892" s="112" t="str">
        <f>IF(E6892="","",VLOOKUP(E6892,[1]PROJECTES!$C$14:$G$5000,4,FALSE))</f>
        <v/>
      </c>
      <c r="H6892" s="279"/>
      <c r="I6892" s="113" t="str">
        <f>IF(H6892="","",VLOOKUP(H6892,[2]BD!B$2:C$16,2,FALSE))</f>
        <v/>
      </c>
      <c r="J6892" s="114"/>
      <c r="K6892" s="115" t="str">
        <f t="shared" si="377"/>
        <v/>
      </c>
      <c r="L6892" s="116" t="str">
        <f t="shared" ca="1" si="378"/>
        <v>-</v>
      </c>
      <c r="M6892" s="111" t="str">
        <f>IF(E6892="","",VLOOKUP(E6892,[1]PROJECTES!$C$14:$Z$5000,21,FALSE))</f>
        <v/>
      </c>
      <c r="N6892" s="117"/>
      <c r="O6892" s="118" t="s">
        <v>222</v>
      </c>
      <c r="P6892" s="119"/>
      <c r="Q6892" s="84"/>
      <c r="R6892" s="125"/>
      <c r="S6892" s="165"/>
      <c r="T6892" s="167"/>
    </row>
    <row r="6893" spans="1:20" s="121" customFormat="1" ht="20.100000000000001" customHeight="1" x14ac:dyDescent="0.3">
      <c r="A6893" s="80"/>
      <c r="B6893" s="110" t="str">
        <f>IF(E6893="","",VLOOKUP(E6893,[1]PROJECTES!$C$14:$G$5000,2,FALSE))</f>
        <v/>
      </c>
      <c r="C6893" s="80"/>
      <c r="D6893" s="283" t="str">
        <f>IF(E6893="","",VLOOKUP(E6893,[1]PROJECTES!$C$14:$G$5000,5,FALSE))</f>
        <v/>
      </c>
      <c r="E6893" s="79"/>
      <c r="F6893" s="110" t="str">
        <f>IF(I6893="","",VLOOKUP(I6893,[1]PROJECTES!$C$14:$G$5000,2,FALSE))</f>
        <v/>
      </c>
      <c r="G6893" s="112" t="str">
        <f>IF(E6893="","",VLOOKUP(E6893,[1]PROJECTES!$C$14:$G$5000,4,FALSE))</f>
        <v/>
      </c>
      <c r="H6893" s="279"/>
      <c r="I6893" s="113" t="str">
        <f>IF(H6893="","",VLOOKUP(H6893,[2]BD!B$2:C$16,2,FALSE))</f>
        <v/>
      </c>
      <c r="J6893" s="114"/>
      <c r="K6893" s="115" t="str">
        <f t="shared" si="377"/>
        <v/>
      </c>
      <c r="L6893" s="116" t="str">
        <f t="shared" ca="1" si="378"/>
        <v>-</v>
      </c>
      <c r="M6893" s="111" t="str">
        <f>IF(E6893="","",VLOOKUP(E6893,[1]PROJECTES!$C$14:$Z$5000,21,FALSE))</f>
        <v/>
      </c>
      <c r="N6893" s="117"/>
      <c r="O6893" s="118" t="s">
        <v>222</v>
      </c>
      <c r="P6893" s="119"/>
      <c r="Q6893" s="84"/>
      <c r="R6893" s="125"/>
      <c r="S6893" s="165"/>
      <c r="T6893" s="167"/>
    </row>
    <row r="6894" spans="1:20" s="121" customFormat="1" ht="20.100000000000001" customHeight="1" x14ac:dyDescent="0.3">
      <c r="A6894" s="80"/>
      <c r="B6894" s="110" t="str">
        <f>IF(E6894="","",VLOOKUP(E6894,[1]PROJECTES!$C$14:$G$5000,2,FALSE))</f>
        <v/>
      </c>
      <c r="C6894" s="80"/>
      <c r="D6894" s="283" t="str">
        <f>IF(E6894="","",VLOOKUP(E6894,[1]PROJECTES!$C$14:$G$5000,5,FALSE))</f>
        <v/>
      </c>
      <c r="E6894" s="79"/>
      <c r="F6894" s="110" t="str">
        <f>IF(I6894="","",VLOOKUP(I6894,[1]PROJECTES!$C$14:$G$5000,2,FALSE))</f>
        <v/>
      </c>
      <c r="G6894" s="112" t="str">
        <f>IF(E6894="","",VLOOKUP(E6894,[1]PROJECTES!$C$14:$G$5000,4,FALSE))</f>
        <v/>
      </c>
      <c r="H6894" s="279"/>
      <c r="I6894" s="113" t="str">
        <f>IF(H6894="","",VLOOKUP(H6894,[2]BD!B$2:C$16,2,FALSE))</f>
        <v/>
      </c>
      <c r="J6894" s="114"/>
      <c r="K6894" s="115" t="str">
        <f t="shared" si="377"/>
        <v/>
      </c>
      <c r="L6894" s="116" t="str">
        <f t="shared" ca="1" si="378"/>
        <v>-</v>
      </c>
      <c r="M6894" s="111" t="str">
        <f>IF(E6894="","",VLOOKUP(E6894,[1]PROJECTES!$C$14:$Z$5000,21,FALSE))</f>
        <v/>
      </c>
      <c r="N6894" s="117"/>
      <c r="O6894" s="118" t="s">
        <v>222</v>
      </c>
      <c r="P6894" s="119"/>
      <c r="Q6894" s="84"/>
      <c r="R6894" s="125"/>
      <c r="S6894" s="165"/>
      <c r="T6894" s="167"/>
    </row>
    <row r="6895" spans="1:20" s="121" customFormat="1" ht="20.100000000000001" customHeight="1" x14ac:dyDescent="0.3">
      <c r="A6895" s="80"/>
      <c r="B6895" s="110" t="str">
        <f>IF(E6895="","",VLOOKUP(E6895,[1]PROJECTES!$C$14:$G$5000,2,FALSE))</f>
        <v/>
      </c>
      <c r="C6895" s="80"/>
      <c r="D6895" s="283" t="str">
        <f>IF(E6895="","",VLOOKUP(E6895,[1]PROJECTES!$C$14:$G$5000,5,FALSE))</f>
        <v/>
      </c>
      <c r="E6895" s="79"/>
      <c r="F6895" s="110" t="str">
        <f>IF(I6895="","",VLOOKUP(I6895,[1]PROJECTES!$C$14:$G$5000,2,FALSE))</f>
        <v/>
      </c>
      <c r="G6895" s="112" t="str">
        <f>IF(E6895="","",VLOOKUP(E6895,[1]PROJECTES!$C$14:$G$5000,4,FALSE))</f>
        <v/>
      </c>
      <c r="H6895" s="279"/>
      <c r="I6895" s="113" t="str">
        <f>IF(H6895="","",VLOOKUP(H6895,[2]BD!B$2:C$16,2,FALSE))</f>
        <v/>
      </c>
      <c r="J6895" s="114"/>
      <c r="K6895" s="115" t="str">
        <f t="shared" si="377"/>
        <v/>
      </c>
      <c r="L6895" s="116" t="str">
        <f t="shared" ca="1" si="378"/>
        <v>-</v>
      </c>
      <c r="M6895" s="111" t="str">
        <f>IF(E6895="","",VLOOKUP(E6895,[1]PROJECTES!$C$14:$Z$5000,21,FALSE))</f>
        <v/>
      </c>
      <c r="N6895" s="117"/>
      <c r="O6895" s="118" t="s">
        <v>222</v>
      </c>
      <c r="P6895" s="119"/>
      <c r="Q6895" s="84"/>
      <c r="R6895" s="125"/>
      <c r="S6895" s="165"/>
      <c r="T6895" s="167"/>
    </row>
    <row r="6896" spans="1:20" s="121" customFormat="1" ht="20.100000000000001" customHeight="1" x14ac:dyDescent="0.3">
      <c r="A6896" s="80"/>
      <c r="B6896" s="110" t="str">
        <f>IF(E6896="","",VLOOKUP(E6896,[1]PROJECTES!$C$14:$G$5000,2,FALSE))</f>
        <v/>
      </c>
      <c r="C6896" s="80"/>
      <c r="D6896" s="283" t="str">
        <f>IF(E6896="","",VLOOKUP(E6896,[1]PROJECTES!$C$14:$G$5000,5,FALSE))</f>
        <v/>
      </c>
      <c r="E6896" s="79"/>
      <c r="F6896" s="110" t="str">
        <f>IF(I6896="","",VLOOKUP(I6896,[1]PROJECTES!$C$14:$G$5000,2,FALSE))</f>
        <v/>
      </c>
      <c r="G6896" s="112" t="str">
        <f>IF(E6896="","",VLOOKUP(E6896,[1]PROJECTES!$C$14:$G$5000,4,FALSE))</f>
        <v/>
      </c>
      <c r="H6896" s="279"/>
      <c r="I6896" s="113" t="str">
        <f>IF(H6896="","",VLOOKUP(H6896,[2]BD!B$2:C$16,2,FALSE))</f>
        <v/>
      </c>
      <c r="J6896" s="114"/>
      <c r="K6896" s="115" t="str">
        <f t="shared" si="377"/>
        <v/>
      </c>
      <c r="L6896" s="116" t="str">
        <f t="shared" ca="1" si="378"/>
        <v>-</v>
      </c>
      <c r="M6896" s="111" t="str">
        <f>IF(E6896="","",VLOOKUP(E6896,[1]PROJECTES!$C$14:$Z$5000,21,FALSE))</f>
        <v/>
      </c>
      <c r="N6896" s="117"/>
      <c r="O6896" s="118" t="s">
        <v>222</v>
      </c>
      <c r="P6896" s="119"/>
      <c r="Q6896" s="84"/>
      <c r="R6896" s="125"/>
      <c r="S6896" s="165"/>
      <c r="T6896" s="167"/>
    </row>
    <row r="6897" spans="1:20" s="121" customFormat="1" ht="20.100000000000001" customHeight="1" x14ac:dyDescent="0.3">
      <c r="A6897" s="80"/>
      <c r="B6897" s="110" t="str">
        <f>IF(E6897="","",VLOOKUP(E6897,[1]PROJECTES!$C$14:$G$5000,2,FALSE))</f>
        <v/>
      </c>
      <c r="C6897" s="80"/>
      <c r="D6897" s="283" t="str">
        <f>IF(E6897="","",VLOOKUP(E6897,[1]PROJECTES!$C$14:$G$5000,5,FALSE))</f>
        <v/>
      </c>
      <c r="E6897" s="79"/>
      <c r="F6897" s="110" t="str">
        <f>IF(I6897="","",VLOOKUP(I6897,[1]PROJECTES!$C$14:$G$5000,2,FALSE))</f>
        <v/>
      </c>
      <c r="G6897" s="112" t="str">
        <f>IF(E6897="","",VLOOKUP(E6897,[1]PROJECTES!$C$14:$G$5000,4,FALSE))</f>
        <v/>
      </c>
      <c r="H6897" s="279"/>
      <c r="I6897" s="113" t="str">
        <f>IF(H6897="","",VLOOKUP(H6897,[2]BD!B$2:C$16,2,FALSE))</f>
        <v/>
      </c>
      <c r="J6897" s="114"/>
      <c r="K6897" s="115" t="str">
        <f t="shared" si="377"/>
        <v/>
      </c>
      <c r="L6897" s="116" t="str">
        <f t="shared" ca="1" si="378"/>
        <v>-</v>
      </c>
      <c r="M6897" s="111" t="str">
        <f>IF(E6897="","",VLOOKUP(E6897,[1]PROJECTES!$C$14:$Z$5000,21,FALSE))</f>
        <v/>
      </c>
      <c r="N6897" s="117"/>
      <c r="O6897" s="118" t="s">
        <v>222</v>
      </c>
      <c r="P6897" s="119"/>
      <c r="Q6897" s="84"/>
      <c r="R6897" s="125"/>
      <c r="S6897" s="165"/>
      <c r="T6897" s="167"/>
    </row>
    <row r="6898" spans="1:20" s="121" customFormat="1" ht="20.100000000000001" customHeight="1" x14ac:dyDescent="0.3">
      <c r="A6898" s="80"/>
      <c r="B6898" s="110" t="str">
        <f>IF(E6898="","",VLOOKUP(E6898,[1]PROJECTES!$C$14:$G$5000,2,FALSE))</f>
        <v/>
      </c>
      <c r="C6898" s="80"/>
      <c r="D6898" s="283" t="str">
        <f>IF(E6898="","",VLOOKUP(E6898,[1]PROJECTES!$C$14:$G$5000,5,FALSE))</f>
        <v/>
      </c>
      <c r="E6898" s="79"/>
      <c r="F6898" s="110" t="str">
        <f>IF(I6898="","",VLOOKUP(I6898,[1]PROJECTES!$C$14:$G$5000,2,FALSE))</f>
        <v/>
      </c>
      <c r="G6898" s="112" t="str">
        <f>IF(E6898="","",VLOOKUP(E6898,[1]PROJECTES!$C$14:$G$5000,4,FALSE))</f>
        <v/>
      </c>
      <c r="H6898" s="279"/>
      <c r="I6898" s="113" t="str">
        <f>IF(H6898="","",VLOOKUP(H6898,[2]BD!B$2:C$16,2,FALSE))</f>
        <v/>
      </c>
      <c r="J6898" s="114"/>
      <c r="K6898" s="115" t="str">
        <f t="shared" si="377"/>
        <v/>
      </c>
      <c r="L6898" s="116" t="str">
        <f t="shared" ca="1" si="378"/>
        <v>-</v>
      </c>
      <c r="M6898" s="111" t="str">
        <f>IF(E6898="","",VLOOKUP(E6898,[1]PROJECTES!$C$14:$Z$5000,21,FALSE))</f>
        <v/>
      </c>
      <c r="N6898" s="117"/>
      <c r="O6898" s="118" t="s">
        <v>222</v>
      </c>
      <c r="P6898" s="119"/>
      <c r="Q6898" s="84"/>
      <c r="R6898" s="123"/>
      <c r="S6898" s="165"/>
      <c r="T6898" s="167"/>
    </row>
    <row r="6899" spans="1:20" s="121" customFormat="1" ht="20.100000000000001" customHeight="1" x14ac:dyDescent="0.3">
      <c r="A6899" s="80"/>
      <c r="B6899" s="110" t="str">
        <f>IF(E6899="","",VLOOKUP(E6899,[1]PROJECTES!$C$14:$G$5000,2,FALSE))</f>
        <v/>
      </c>
      <c r="C6899" s="80"/>
      <c r="D6899" s="283" t="str">
        <f>IF(E6899="","",VLOOKUP(E6899,[1]PROJECTES!$C$14:$G$5000,5,FALSE))</f>
        <v/>
      </c>
      <c r="E6899" s="79"/>
      <c r="F6899" s="110" t="str">
        <f>IF(I6899="","",VLOOKUP(I6899,[1]PROJECTES!$C$14:$G$5000,2,FALSE))</f>
        <v/>
      </c>
      <c r="G6899" s="112" t="str">
        <f>IF(E6899="","",VLOOKUP(E6899,[1]PROJECTES!$C$14:$G$5000,4,FALSE))</f>
        <v/>
      </c>
      <c r="H6899" s="279"/>
      <c r="I6899" s="113" t="str">
        <f>IF(H6899="","",VLOOKUP(H6899,[2]BD!B$2:C$16,2,FALSE))</f>
        <v/>
      </c>
      <c r="J6899" s="114"/>
      <c r="K6899" s="115" t="str">
        <f t="shared" si="377"/>
        <v/>
      </c>
      <c r="L6899" s="116" t="str">
        <f t="shared" ca="1" si="378"/>
        <v>-</v>
      </c>
      <c r="M6899" s="111" t="str">
        <f>IF(E6899="","",VLOOKUP(E6899,[1]PROJECTES!$C$14:$Z$5000,21,FALSE))</f>
        <v/>
      </c>
      <c r="N6899" s="117"/>
      <c r="O6899" s="118" t="s">
        <v>222</v>
      </c>
      <c r="P6899" s="119"/>
      <c r="Q6899" s="84"/>
      <c r="R6899" s="123"/>
      <c r="S6899" s="165"/>
      <c r="T6899" s="167"/>
    </row>
    <row r="6900" spans="1:20" s="121" customFormat="1" ht="20.100000000000001" customHeight="1" x14ac:dyDescent="0.3">
      <c r="A6900" s="80"/>
      <c r="B6900" s="110" t="str">
        <f>IF(E6900="","",VLOOKUP(E6900,[1]PROJECTES!$C$14:$G$5000,2,FALSE))</f>
        <v/>
      </c>
      <c r="C6900" s="80"/>
      <c r="D6900" s="283" t="str">
        <f>IF(E6900="","",VLOOKUP(E6900,[1]PROJECTES!$C$14:$G$5000,5,FALSE))</f>
        <v/>
      </c>
      <c r="E6900" s="79"/>
      <c r="F6900" s="110" t="str">
        <f>IF(I6900="","",VLOOKUP(I6900,[1]PROJECTES!$C$14:$G$5000,2,FALSE))</f>
        <v/>
      </c>
      <c r="G6900" s="112" t="str">
        <f>IF(E6900="","",VLOOKUP(E6900,[1]PROJECTES!$C$14:$G$5000,4,FALSE))</f>
        <v/>
      </c>
      <c r="H6900" s="279"/>
      <c r="I6900" s="113" t="str">
        <f>IF(H6900="","",VLOOKUP(H6900,[2]BD!B$2:C$16,2,FALSE))</f>
        <v/>
      </c>
      <c r="J6900" s="114"/>
      <c r="K6900" s="115" t="str">
        <f t="shared" si="377"/>
        <v/>
      </c>
      <c r="L6900" s="116" t="str">
        <f t="shared" ca="1" si="378"/>
        <v>-</v>
      </c>
      <c r="M6900" s="111" t="str">
        <f>IF(E6900="","",VLOOKUP(E6900,[1]PROJECTES!$C$14:$Z$5000,21,FALSE))</f>
        <v/>
      </c>
      <c r="N6900" s="117"/>
      <c r="O6900" s="118" t="s">
        <v>222</v>
      </c>
      <c r="P6900" s="119"/>
      <c r="Q6900" s="84"/>
      <c r="R6900" s="123"/>
      <c r="S6900" s="165"/>
      <c r="T6900" s="167"/>
    </row>
    <row r="6901" spans="1:20" s="121" customFormat="1" ht="20.100000000000001" customHeight="1" x14ac:dyDescent="0.3">
      <c r="A6901" s="80"/>
      <c r="B6901" s="110" t="str">
        <f>IF(E6901="","",VLOOKUP(E6901,[1]PROJECTES!$C$14:$G$5000,2,FALSE))</f>
        <v/>
      </c>
      <c r="C6901" s="80"/>
      <c r="D6901" s="283" t="str">
        <f>IF(E6901="","",VLOOKUP(E6901,[1]PROJECTES!$C$14:$G$5000,5,FALSE))</f>
        <v/>
      </c>
      <c r="E6901" s="79"/>
      <c r="F6901" s="110" t="str">
        <f>IF(I6901="","",VLOOKUP(I6901,[1]PROJECTES!$C$14:$G$5000,2,FALSE))</f>
        <v/>
      </c>
      <c r="G6901" s="112" t="str">
        <f>IF(E6901="","",VLOOKUP(E6901,[1]PROJECTES!$C$14:$G$5000,4,FALSE))</f>
        <v/>
      </c>
      <c r="H6901" s="279"/>
      <c r="I6901" s="113" t="str">
        <f>IF(H6901="","",VLOOKUP(H6901,[2]BD!B$2:C$16,2,FALSE))</f>
        <v/>
      </c>
      <c r="J6901" s="114"/>
      <c r="K6901" s="115" t="str">
        <f t="shared" si="377"/>
        <v/>
      </c>
      <c r="L6901" s="116" t="str">
        <f t="shared" ca="1" si="378"/>
        <v>-</v>
      </c>
      <c r="M6901" s="111" t="str">
        <f>IF(E6901="","",VLOOKUP(E6901,[1]PROJECTES!$C$14:$Z$5000,21,FALSE))</f>
        <v/>
      </c>
      <c r="N6901" s="117"/>
      <c r="O6901" s="118" t="s">
        <v>222</v>
      </c>
      <c r="P6901" s="119"/>
      <c r="Q6901" s="84"/>
      <c r="R6901" s="123"/>
      <c r="S6901" s="165"/>
      <c r="T6901" s="167"/>
    </row>
    <row r="6902" spans="1:20" s="121" customFormat="1" ht="20.100000000000001" customHeight="1" x14ac:dyDescent="0.3">
      <c r="A6902" s="80"/>
      <c r="B6902" s="110" t="str">
        <f>IF(E6902="","",VLOOKUP(E6902,[1]PROJECTES!$C$14:$G$5000,2,FALSE))</f>
        <v/>
      </c>
      <c r="C6902" s="80"/>
      <c r="D6902" s="283" t="str">
        <f>IF(E6902="","",VLOOKUP(E6902,[1]PROJECTES!$C$14:$G$5000,5,FALSE))</f>
        <v/>
      </c>
      <c r="E6902" s="79"/>
      <c r="F6902" s="110" t="str">
        <f>IF(I6902="","",VLOOKUP(I6902,[1]PROJECTES!$C$14:$G$5000,2,FALSE))</f>
        <v/>
      </c>
      <c r="G6902" s="112" t="str">
        <f>IF(E6902="","",VLOOKUP(E6902,[1]PROJECTES!$C$14:$G$5000,4,FALSE))</f>
        <v/>
      </c>
      <c r="H6902" s="279"/>
      <c r="I6902" s="113" t="str">
        <f>IF(H6902="","",VLOOKUP(H6902,[2]BD!B$2:C$16,2,FALSE))</f>
        <v/>
      </c>
      <c r="J6902" s="114"/>
      <c r="K6902" s="115" t="str">
        <f t="shared" si="377"/>
        <v/>
      </c>
      <c r="L6902" s="116" t="str">
        <f t="shared" ca="1" si="378"/>
        <v>-</v>
      </c>
      <c r="M6902" s="111" t="str">
        <f>IF(E6902="","",VLOOKUP(E6902,[1]PROJECTES!$C$14:$Z$5000,21,FALSE))</f>
        <v/>
      </c>
      <c r="N6902" s="117"/>
      <c r="O6902" s="118" t="s">
        <v>222</v>
      </c>
      <c r="P6902" s="119"/>
      <c r="Q6902" s="84"/>
      <c r="R6902" s="123"/>
      <c r="S6902" s="165"/>
      <c r="T6902" s="167"/>
    </row>
    <row r="6903" spans="1:20" s="121" customFormat="1" ht="20.100000000000001" customHeight="1" x14ac:dyDescent="0.3">
      <c r="A6903" s="80"/>
      <c r="B6903" s="110" t="str">
        <f>IF(E6903="","",VLOOKUP(E6903,[1]PROJECTES!$C$14:$G$5000,2,FALSE))</f>
        <v/>
      </c>
      <c r="C6903" s="80"/>
      <c r="D6903" s="283" t="str">
        <f>IF(E6903="","",VLOOKUP(E6903,[1]PROJECTES!$C$14:$G$5000,5,FALSE))</f>
        <v/>
      </c>
      <c r="E6903" s="79"/>
      <c r="F6903" s="110" t="str">
        <f>IF(I6903="","",VLOOKUP(I6903,[1]PROJECTES!$C$14:$G$5000,2,FALSE))</f>
        <v/>
      </c>
      <c r="G6903" s="112" t="str">
        <f>IF(E6903="","",VLOOKUP(E6903,[1]PROJECTES!$C$14:$G$5000,4,FALSE))</f>
        <v/>
      </c>
      <c r="H6903" s="279"/>
      <c r="I6903" s="113" t="str">
        <f>IF(H6903="","",VLOOKUP(H6903,[2]BD!B$2:C$16,2,FALSE))</f>
        <v/>
      </c>
      <c r="J6903" s="114"/>
      <c r="K6903" s="115" t="str">
        <f t="shared" si="377"/>
        <v/>
      </c>
      <c r="L6903" s="116" t="str">
        <f t="shared" ca="1" si="378"/>
        <v>-</v>
      </c>
      <c r="M6903" s="111" t="str">
        <f>IF(E6903="","",VLOOKUP(E6903,[1]PROJECTES!$C$14:$Z$5000,21,FALSE))</f>
        <v/>
      </c>
      <c r="N6903" s="117"/>
      <c r="O6903" s="118" t="s">
        <v>222</v>
      </c>
      <c r="P6903" s="119"/>
      <c r="Q6903" s="84"/>
      <c r="R6903" s="123"/>
      <c r="S6903" s="165"/>
      <c r="T6903" s="167"/>
    </row>
    <row r="6904" spans="1:20" s="121" customFormat="1" ht="20.100000000000001" customHeight="1" x14ac:dyDescent="0.3">
      <c r="A6904" s="80"/>
      <c r="B6904" s="110" t="str">
        <f>IF(E6904="","",VLOOKUP(E6904,[1]PROJECTES!$C$14:$G$5000,2,FALSE))</f>
        <v/>
      </c>
      <c r="C6904" s="80"/>
      <c r="D6904" s="283" t="str">
        <f>IF(E6904="","",VLOOKUP(E6904,[1]PROJECTES!$C$14:$G$5000,5,FALSE))</f>
        <v/>
      </c>
      <c r="E6904" s="79"/>
      <c r="F6904" s="110" t="str">
        <f>IF(I6904="","",VLOOKUP(I6904,[1]PROJECTES!$C$14:$G$5000,2,FALSE))</f>
        <v/>
      </c>
      <c r="G6904" s="112" t="str">
        <f>IF(E6904="","",VLOOKUP(E6904,[1]PROJECTES!$C$14:$G$5000,4,FALSE))</f>
        <v/>
      </c>
      <c r="H6904" s="279"/>
      <c r="I6904" s="113" t="str">
        <f>IF(H6904="","",VLOOKUP(H6904,[2]BD!B$2:C$16,2,FALSE))</f>
        <v/>
      </c>
      <c r="J6904" s="114"/>
      <c r="K6904" s="115" t="str">
        <f t="shared" si="377"/>
        <v/>
      </c>
      <c r="L6904" s="116" t="str">
        <f t="shared" ca="1" si="378"/>
        <v>-</v>
      </c>
      <c r="M6904" s="111" t="str">
        <f>IF(E6904="","",VLOOKUP(E6904,[1]PROJECTES!$C$14:$Z$5000,21,FALSE))</f>
        <v/>
      </c>
      <c r="N6904" s="117"/>
      <c r="O6904" s="118" t="s">
        <v>222</v>
      </c>
      <c r="P6904" s="119"/>
      <c r="Q6904" s="84"/>
      <c r="R6904" s="123"/>
      <c r="S6904" s="165"/>
      <c r="T6904" s="167"/>
    </row>
    <row r="6905" spans="1:20" s="121" customFormat="1" ht="20.100000000000001" customHeight="1" x14ac:dyDescent="0.3">
      <c r="A6905" s="80"/>
      <c r="B6905" s="110" t="str">
        <f>IF(E6905="","",VLOOKUP(E6905,[1]PROJECTES!$C$14:$G$5000,2,FALSE))</f>
        <v/>
      </c>
      <c r="C6905" s="80"/>
      <c r="D6905" s="283" t="str">
        <f>IF(E6905="","",VLOOKUP(E6905,[1]PROJECTES!$C$14:$G$5000,5,FALSE))</f>
        <v/>
      </c>
      <c r="E6905" s="79"/>
      <c r="F6905" s="110" t="str">
        <f>IF(I6905="","",VLOOKUP(I6905,[1]PROJECTES!$C$14:$G$5000,2,FALSE))</f>
        <v/>
      </c>
      <c r="G6905" s="112" t="str">
        <f>IF(E6905="","",VLOOKUP(E6905,[1]PROJECTES!$C$14:$G$5000,4,FALSE))</f>
        <v/>
      </c>
      <c r="H6905" s="279"/>
      <c r="I6905" s="113" t="str">
        <f>IF(H6905="","",VLOOKUP(H6905,[2]BD!B$2:C$16,2,FALSE))</f>
        <v/>
      </c>
      <c r="J6905" s="114"/>
      <c r="K6905" s="115" t="str">
        <f t="shared" ref="K6905:K6968" si="379">IF(J6905="","",WEEKNUM(J6905,2)-0)</f>
        <v/>
      </c>
      <c r="L6905" s="116" t="str">
        <f t="shared" ca="1" si="378"/>
        <v>-</v>
      </c>
      <c r="M6905" s="111" t="str">
        <f>IF(E6905="","",VLOOKUP(E6905,[1]PROJECTES!$C$14:$Z$5000,21,FALSE))</f>
        <v/>
      </c>
      <c r="N6905" s="117"/>
      <c r="O6905" s="118" t="s">
        <v>222</v>
      </c>
      <c r="P6905" s="119"/>
      <c r="Q6905" s="84"/>
      <c r="R6905" s="123"/>
      <c r="S6905" s="165"/>
      <c r="T6905" s="167"/>
    </row>
    <row r="6906" spans="1:20" s="121" customFormat="1" ht="20.100000000000001" customHeight="1" x14ac:dyDescent="0.3">
      <c r="A6906" s="80"/>
      <c r="B6906" s="110" t="str">
        <f>IF(E6906="","",VLOOKUP(E6906,[1]PROJECTES!$C$14:$G$5000,2,FALSE))</f>
        <v/>
      </c>
      <c r="C6906" s="80"/>
      <c r="D6906" s="283" t="str">
        <f>IF(E6906="","",VLOOKUP(E6906,[1]PROJECTES!$C$14:$G$5000,5,FALSE))</f>
        <v/>
      </c>
      <c r="E6906" s="79"/>
      <c r="F6906" s="110" t="str">
        <f>IF(I6906="","",VLOOKUP(I6906,[1]PROJECTES!$C$14:$G$5000,2,FALSE))</f>
        <v/>
      </c>
      <c r="G6906" s="112" t="str">
        <f>IF(E6906="","",VLOOKUP(E6906,[1]PROJECTES!$C$14:$G$5000,4,FALSE))</f>
        <v/>
      </c>
      <c r="H6906" s="279"/>
      <c r="I6906" s="113" t="str">
        <f>IF(H6906="","",VLOOKUP(H6906,[2]BD!B$2:C$16,2,FALSE))</f>
        <v/>
      </c>
      <c r="J6906" s="114"/>
      <c r="K6906" s="115" t="str">
        <f t="shared" si="379"/>
        <v/>
      </c>
      <c r="L6906" s="116" t="str">
        <f t="shared" ref="L6906:L6969" ca="1" si="380">IF(M6906="","-",IF(G6906="TA","-",+M6906-TODAY()))</f>
        <v>-</v>
      </c>
      <c r="M6906" s="111" t="str">
        <f>IF(E6906="","",VLOOKUP(E6906,[1]PROJECTES!$C$14:$Z$5000,21,FALSE))</f>
        <v/>
      </c>
      <c r="N6906" s="117"/>
      <c r="O6906" s="118" t="s">
        <v>222</v>
      </c>
      <c r="P6906" s="119"/>
      <c r="Q6906" s="84"/>
      <c r="R6906" s="123"/>
      <c r="S6906" s="165"/>
      <c r="T6906" s="167"/>
    </row>
    <row r="6907" spans="1:20" s="121" customFormat="1" ht="20.100000000000001" customHeight="1" x14ac:dyDescent="0.3">
      <c r="A6907" s="80"/>
      <c r="B6907" s="110" t="str">
        <f>IF(E6907="","",VLOOKUP(E6907,[1]PROJECTES!$C$14:$G$5000,2,FALSE))</f>
        <v/>
      </c>
      <c r="C6907" s="80"/>
      <c r="D6907" s="283" t="str">
        <f>IF(E6907="","",VLOOKUP(E6907,[1]PROJECTES!$C$14:$G$5000,5,FALSE))</f>
        <v/>
      </c>
      <c r="E6907" s="79"/>
      <c r="F6907" s="110" t="str">
        <f>IF(I6907="","",VLOOKUP(I6907,[1]PROJECTES!$C$14:$G$5000,2,FALSE))</f>
        <v/>
      </c>
      <c r="G6907" s="112" t="str">
        <f>IF(E6907="","",VLOOKUP(E6907,[1]PROJECTES!$C$14:$G$5000,4,FALSE))</f>
        <v/>
      </c>
      <c r="H6907" s="279"/>
      <c r="I6907" s="113" t="str">
        <f>IF(H6907="","",VLOOKUP(H6907,[2]BD!B$2:C$16,2,FALSE))</f>
        <v/>
      </c>
      <c r="J6907" s="114"/>
      <c r="K6907" s="115" t="str">
        <f t="shared" si="379"/>
        <v/>
      </c>
      <c r="L6907" s="116" t="str">
        <f t="shared" ca="1" si="380"/>
        <v>-</v>
      </c>
      <c r="M6907" s="111" t="str">
        <f>IF(E6907="","",VLOOKUP(E6907,[1]PROJECTES!$C$14:$Z$5000,21,FALSE))</f>
        <v/>
      </c>
      <c r="N6907" s="117"/>
      <c r="O6907" s="118" t="s">
        <v>222</v>
      </c>
      <c r="P6907" s="119"/>
      <c r="Q6907" s="84"/>
      <c r="R6907" s="123"/>
      <c r="S6907" s="165"/>
      <c r="T6907" s="167"/>
    </row>
    <row r="6908" spans="1:20" s="121" customFormat="1" ht="20.100000000000001" customHeight="1" x14ac:dyDescent="0.3">
      <c r="A6908" s="80"/>
      <c r="B6908" s="110" t="str">
        <f>IF(E6908="","",VLOOKUP(E6908,[1]PROJECTES!$C$14:$G$5000,2,FALSE))</f>
        <v/>
      </c>
      <c r="C6908" s="80"/>
      <c r="D6908" s="283" t="str">
        <f>IF(E6908="","",VLOOKUP(E6908,[1]PROJECTES!$C$14:$G$5000,5,FALSE))</f>
        <v/>
      </c>
      <c r="E6908" s="79"/>
      <c r="F6908" s="110" t="str">
        <f>IF(I6908="","",VLOOKUP(I6908,[1]PROJECTES!$C$14:$G$5000,2,FALSE))</f>
        <v/>
      </c>
      <c r="G6908" s="112" t="str">
        <f>IF(E6908="","",VLOOKUP(E6908,[1]PROJECTES!$C$14:$G$5000,4,FALSE))</f>
        <v/>
      </c>
      <c r="H6908" s="279"/>
      <c r="I6908" s="113" t="str">
        <f>IF(H6908="","",VLOOKUP(H6908,[2]BD!B$2:C$16,2,FALSE))</f>
        <v/>
      </c>
      <c r="J6908" s="114"/>
      <c r="K6908" s="115" t="str">
        <f t="shared" si="379"/>
        <v/>
      </c>
      <c r="L6908" s="116" t="str">
        <f t="shared" ca="1" si="380"/>
        <v>-</v>
      </c>
      <c r="M6908" s="111" t="str">
        <f>IF(E6908="","",VLOOKUP(E6908,[1]PROJECTES!$C$14:$Z$5000,21,FALSE))</f>
        <v/>
      </c>
      <c r="N6908" s="117"/>
      <c r="O6908" s="118" t="s">
        <v>222</v>
      </c>
      <c r="P6908" s="119"/>
      <c r="Q6908" s="84"/>
      <c r="R6908" s="123"/>
      <c r="S6908" s="165"/>
      <c r="T6908" s="167"/>
    </row>
    <row r="6909" spans="1:20" s="121" customFormat="1" ht="20.100000000000001" customHeight="1" x14ac:dyDescent="0.3">
      <c r="A6909" s="80"/>
      <c r="B6909" s="110" t="str">
        <f>IF(E6909="","",VLOOKUP(E6909,[1]PROJECTES!$C$14:$G$5000,2,FALSE))</f>
        <v/>
      </c>
      <c r="C6909" s="80"/>
      <c r="D6909" s="283" t="str">
        <f>IF(E6909="","",VLOOKUP(E6909,[1]PROJECTES!$C$14:$G$5000,5,FALSE))</f>
        <v/>
      </c>
      <c r="E6909" s="79"/>
      <c r="F6909" s="110" t="str">
        <f>IF(I6909="","",VLOOKUP(I6909,[1]PROJECTES!$C$14:$G$5000,2,FALSE))</f>
        <v/>
      </c>
      <c r="G6909" s="112" t="str">
        <f>IF(E6909="","",VLOOKUP(E6909,[1]PROJECTES!$C$14:$G$5000,4,FALSE))</f>
        <v/>
      </c>
      <c r="H6909" s="279"/>
      <c r="I6909" s="113" t="str">
        <f>IF(H6909="","",VLOOKUP(H6909,[2]BD!B$2:C$16,2,FALSE))</f>
        <v/>
      </c>
      <c r="J6909" s="114"/>
      <c r="K6909" s="115" t="str">
        <f t="shared" si="379"/>
        <v/>
      </c>
      <c r="L6909" s="116" t="str">
        <f t="shared" ca="1" si="380"/>
        <v>-</v>
      </c>
      <c r="M6909" s="111" t="str">
        <f>IF(E6909="","",VLOOKUP(E6909,[1]PROJECTES!$C$14:$Z$5000,21,FALSE))</f>
        <v/>
      </c>
      <c r="N6909" s="117"/>
      <c r="O6909" s="118" t="s">
        <v>222</v>
      </c>
      <c r="P6909" s="119"/>
      <c r="Q6909" s="84"/>
      <c r="R6909" s="123"/>
      <c r="S6909" s="165"/>
      <c r="T6909" s="167"/>
    </row>
    <row r="6910" spans="1:20" s="121" customFormat="1" ht="20.100000000000001" customHeight="1" x14ac:dyDescent="0.3">
      <c r="A6910" s="80"/>
      <c r="B6910" s="110" t="str">
        <f>IF(E6910="","",VLOOKUP(E6910,[1]PROJECTES!$C$14:$G$5000,2,FALSE))</f>
        <v/>
      </c>
      <c r="C6910" s="80"/>
      <c r="D6910" s="283" t="str">
        <f>IF(E6910="","",VLOOKUP(E6910,[1]PROJECTES!$C$14:$G$5000,5,FALSE))</f>
        <v/>
      </c>
      <c r="E6910" s="79"/>
      <c r="F6910" s="110" t="str">
        <f>IF(I6910="","",VLOOKUP(I6910,[1]PROJECTES!$C$14:$G$5000,2,FALSE))</f>
        <v/>
      </c>
      <c r="G6910" s="112" t="str">
        <f>IF(E6910="","",VLOOKUP(E6910,[1]PROJECTES!$C$14:$G$5000,4,FALSE))</f>
        <v/>
      </c>
      <c r="H6910" s="279"/>
      <c r="I6910" s="113" t="str">
        <f>IF(H6910="","",VLOOKUP(H6910,[2]BD!B$2:C$16,2,FALSE))</f>
        <v/>
      </c>
      <c r="J6910" s="114"/>
      <c r="K6910" s="115" t="str">
        <f t="shared" si="379"/>
        <v/>
      </c>
      <c r="L6910" s="116" t="str">
        <f t="shared" ca="1" si="380"/>
        <v>-</v>
      </c>
      <c r="M6910" s="111" t="str">
        <f>IF(E6910="","",VLOOKUP(E6910,[1]PROJECTES!$C$14:$Z$5000,21,FALSE))</f>
        <v/>
      </c>
      <c r="N6910" s="117"/>
      <c r="O6910" s="118" t="s">
        <v>222</v>
      </c>
      <c r="P6910" s="119"/>
      <c r="Q6910" s="84"/>
      <c r="R6910" s="123"/>
      <c r="S6910" s="165"/>
      <c r="T6910" s="167"/>
    </row>
    <row r="6911" spans="1:20" s="121" customFormat="1" ht="20.100000000000001" customHeight="1" x14ac:dyDescent="0.3">
      <c r="A6911" s="80"/>
      <c r="B6911" s="110" t="str">
        <f>IF(E6911="","",VLOOKUP(E6911,[1]PROJECTES!$C$14:$G$5000,2,FALSE))</f>
        <v/>
      </c>
      <c r="C6911" s="80"/>
      <c r="D6911" s="283" t="str">
        <f>IF(E6911="","",VLOOKUP(E6911,[1]PROJECTES!$C$14:$G$5000,5,FALSE))</f>
        <v/>
      </c>
      <c r="E6911" s="79"/>
      <c r="F6911" s="110" t="str">
        <f>IF(I6911="","",VLOOKUP(I6911,[1]PROJECTES!$C$14:$G$5000,2,FALSE))</f>
        <v/>
      </c>
      <c r="G6911" s="112" t="str">
        <f>IF(E6911="","",VLOOKUP(E6911,[1]PROJECTES!$C$14:$G$5000,4,FALSE))</f>
        <v/>
      </c>
      <c r="H6911" s="279"/>
      <c r="I6911" s="113" t="str">
        <f>IF(H6911="","",VLOOKUP(H6911,[2]BD!B$2:C$16,2,FALSE))</f>
        <v/>
      </c>
      <c r="J6911" s="114"/>
      <c r="K6911" s="115" t="str">
        <f t="shared" si="379"/>
        <v/>
      </c>
      <c r="L6911" s="116" t="str">
        <f t="shared" ca="1" si="380"/>
        <v>-</v>
      </c>
      <c r="M6911" s="111" t="str">
        <f>IF(E6911="","",VLOOKUP(E6911,[1]PROJECTES!$C$14:$Z$5000,21,FALSE))</f>
        <v/>
      </c>
      <c r="N6911" s="117"/>
      <c r="O6911" s="118" t="s">
        <v>222</v>
      </c>
      <c r="P6911" s="119"/>
      <c r="Q6911" s="84"/>
      <c r="R6911" s="123"/>
      <c r="S6911" s="165"/>
      <c r="T6911" s="167"/>
    </row>
    <row r="6912" spans="1:20" s="121" customFormat="1" ht="20.100000000000001" customHeight="1" x14ac:dyDescent="0.3">
      <c r="A6912" s="80"/>
      <c r="B6912" s="110" t="str">
        <f>IF(E6912="","",VLOOKUP(E6912,[1]PROJECTES!$C$14:$G$5000,2,FALSE))</f>
        <v/>
      </c>
      <c r="C6912" s="80"/>
      <c r="D6912" s="283" t="str">
        <f>IF(E6912="","",VLOOKUP(E6912,[1]PROJECTES!$C$14:$G$5000,5,FALSE))</f>
        <v/>
      </c>
      <c r="E6912" s="79"/>
      <c r="F6912" s="110" t="str">
        <f>IF(I6912="","",VLOOKUP(I6912,[1]PROJECTES!$C$14:$G$5000,2,FALSE))</f>
        <v/>
      </c>
      <c r="G6912" s="112" t="str">
        <f>IF(E6912="","",VLOOKUP(E6912,[1]PROJECTES!$C$14:$G$5000,4,FALSE))</f>
        <v/>
      </c>
      <c r="H6912" s="279"/>
      <c r="I6912" s="113" t="str">
        <f>IF(H6912="","",VLOOKUP(H6912,[2]BD!B$2:C$16,2,FALSE))</f>
        <v/>
      </c>
      <c r="J6912" s="114"/>
      <c r="K6912" s="115" t="str">
        <f t="shared" si="379"/>
        <v/>
      </c>
      <c r="L6912" s="116" t="str">
        <f t="shared" ca="1" si="380"/>
        <v>-</v>
      </c>
      <c r="M6912" s="111" t="str">
        <f>IF(E6912="","",VLOOKUP(E6912,[1]PROJECTES!$C$14:$Z$5000,21,FALSE))</f>
        <v/>
      </c>
      <c r="N6912" s="117"/>
      <c r="O6912" s="118" t="s">
        <v>222</v>
      </c>
      <c r="P6912" s="119"/>
      <c r="Q6912" s="84"/>
      <c r="R6912" s="123"/>
      <c r="S6912" s="165"/>
      <c r="T6912" s="167"/>
    </row>
    <row r="6913" spans="1:20" s="121" customFormat="1" ht="20.100000000000001" customHeight="1" x14ac:dyDescent="0.3">
      <c r="A6913" s="80"/>
      <c r="B6913" s="110" t="str">
        <f>IF(E6913="","",VLOOKUP(E6913,[1]PROJECTES!$C$14:$G$5000,2,FALSE))</f>
        <v/>
      </c>
      <c r="C6913" s="80"/>
      <c r="D6913" s="283" t="str">
        <f>IF(E6913="","",VLOOKUP(E6913,[1]PROJECTES!$C$14:$G$5000,5,FALSE))</f>
        <v/>
      </c>
      <c r="E6913" s="79"/>
      <c r="F6913" s="110" t="str">
        <f>IF(I6913="","",VLOOKUP(I6913,[1]PROJECTES!$C$14:$G$5000,2,FALSE))</f>
        <v/>
      </c>
      <c r="G6913" s="112" t="str">
        <f>IF(E6913="","",VLOOKUP(E6913,[1]PROJECTES!$C$14:$G$5000,4,FALSE))</f>
        <v/>
      </c>
      <c r="H6913" s="279"/>
      <c r="I6913" s="113" t="str">
        <f>IF(H6913="","",VLOOKUP(H6913,[2]BD!B$2:C$16,2,FALSE))</f>
        <v/>
      </c>
      <c r="J6913" s="114"/>
      <c r="K6913" s="115" t="str">
        <f t="shared" si="379"/>
        <v/>
      </c>
      <c r="L6913" s="116" t="str">
        <f t="shared" ca="1" si="380"/>
        <v>-</v>
      </c>
      <c r="M6913" s="111" t="str">
        <f>IF(E6913="","",VLOOKUP(E6913,[1]PROJECTES!$C$14:$Z$5000,21,FALSE))</f>
        <v/>
      </c>
      <c r="N6913" s="117"/>
      <c r="O6913" s="118" t="s">
        <v>222</v>
      </c>
      <c r="P6913" s="119"/>
      <c r="Q6913" s="84"/>
      <c r="R6913" s="123"/>
      <c r="S6913" s="165"/>
      <c r="T6913" s="167"/>
    </row>
    <row r="6914" spans="1:20" s="121" customFormat="1" ht="20.100000000000001" customHeight="1" x14ac:dyDescent="0.3">
      <c r="A6914" s="80"/>
      <c r="B6914" s="110" t="str">
        <f>IF(E6914="","",VLOOKUP(E6914,[1]PROJECTES!$C$14:$G$5000,2,FALSE))</f>
        <v/>
      </c>
      <c r="C6914" s="80"/>
      <c r="D6914" s="283" t="str">
        <f>IF(E6914="","",VLOOKUP(E6914,[1]PROJECTES!$C$14:$G$5000,5,FALSE))</f>
        <v/>
      </c>
      <c r="E6914" s="79"/>
      <c r="F6914" s="110" t="str">
        <f>IF(I6914="","",VLOOKUP(I6914,[1]PROJECTES!$C$14:$G$5000,2,FALSE))</f>
        <v/>
      </c>
      <c r="G6914" s="112" t="str">
        <f>IF(E6914="","",VLOOKUP(E6914,[1]PROJECTES!$C$14:$G$5000,4,FALSE))</f>
        <v/>
      </c>
      <c r="H6914" s="279"/>
      <c r="I6914" s="113" t="str">
        <f>IF(H6914="","",VLOOKUP(H6914,[2]BD!B$2:C$16,2,FALSE))</f>
        <v/>
      </c>
      <c r="J6914" s="114"/>
      <c r="K6914" s="115" t="str">
        <f t="shared" si="379"/>
        <v/>
      </c>
      <c r="L6914" s="116" t="str">
        <f t="shared" ca="1" si="380"/>
        <v>-</v>
      </c>
      <c r="M6914" s="111" t="str">
        <f>IF(E6914="","",VLOOKUP(E6914,[1]PROJECTES!$C$14:$Z$5000,21,FALSE))</f>
        <v/>
      </c>
      <c r="N6914" s="117"/>
      <c r="O6914" s="118" t="s">
        <v>222</v>
      </c>
      <c r="P6914" s="119"/>
      <c r="Q6914" s="84"/>
      <c r="R6914" s="123"/>
      <c r="S6914" s="165"/>
      <c r="T6914" s="167"/>
    </row>
    <row r="6915" spans="1:20" s="121" customFormat="1" ht="20.100000000000001" customHeight="1" x14ac:dyDescent="0.3">
      <c r="A6915" s="80"/>
      <c r="B6915" s="110" t="str">
        <f>IF(E6915="","",VLOOKUP(E6915,[1]PROJECTES!$C$14:$G$5000,2,FALSE))</f>
        <v/>
      </c>
      <c r="C6915" s="80"/>
      <c r="D6915" s="283" t="str">
        <f>IF(E6915="","",VLOOKUP(E6915,[1]PROJECTES!$C$14:$G$5000,5,FALSE))</f>
        <v/>
      </c>
      <c r="E6915" s="79"/>
      <c r="F6915" s="110" t="str">
        <f>IF(I6915="","",VLOOKUP(I6915,[1]PROJECTES!$C$14:$G$5000,2,FALSE))</f>
        <v/>
      </c>
      <c r="G6915" s="112" t="str">
        <f>IF(E6915="","",VLOOKUP(E6915,[1]PROJECTES!$C$14:$G$5000,4,FALSE))</f>
        <v/>
      </c>
      <c r="H6915" s="279"/>
      <c r="I6915" s="113" t="str">
        <f>IF(H6915="","",VLOOKUP(H6915,[2]BD!B$2:C$16,2,FALSE))</f>
        <v/>
      </c>
      <c r="J6915" s="114"/>
      <c r="K6915" s="115" t="str">
        <f t="shared" si="379"/>
        <v/>
      </c>
      <c r="L6915" s="116" t="str">
        <f t="shared" ca="1" si="380"/>
        <v>-</v>
      </c>
      <c r="M6915" s="111" t="str">
        <f>IF(E6915="","",VLOOKUP(E6915,[1]PROJECTES!$C$14:$Z$5000,21,FALSE))</f>
        <v/>
      </c>
      <c r="N6915" s="117"/>
      <c r="O6915" s="118" t="s">
        <v>222</v>
      </c>
      <c r="P6915" s="119"/>
      <c r="Q6915" s="84"/>
      <c r="R6915" s="123"/>
      <c r="S6915" s="165"/>
      <c r="T6915" s="167"/>
    </row>
    <row r="6916" spans="1:20" s="121" customFormat="1" ht="20.100000000000001" customHeight="1" x14ac:dyDescent="0.3">
      <c r="A6916" s="80"/>
      <c r="B6916" s="110" t="str">
        <f>IF(E6916="","",VLOOKUP(E6916,[1]PROJECTES!$C$14:$G$5000,2,FALSE))</f>
        <v/>
      </c>
      <c r="C6916" s="80"/>
      <c r="D6916" s="283" t="str">
        <f>IF(E6916="","",VLOOKUP(E6916,[1]PROJECTES!$C$14:$G$5000,5,FALSE))</f>
        <v/>
      </c>
      <c r="E6916" s="79"/>
      <c r="F6916" s="110" t="str">
        <f>IF(I6916="","",VLOOKUP(I6916,[1]PROJECTES!$C$14:$G$5000,2,FALSE))</f>
        <v/>
      </c>
      <c r="G6916" s="112" t="str">
        <f>IF(E6916="","",VLOOKUP(E6916,[1]PROJECTES!$C$14:$G$5000,4,FALSE))</f>
        <v/>
      </c>
      <c r="H6916" s="279"/>
      <c r="I6916" s="113" t="str">
        <f>IF(H6916="","",VLOOKUP(H6916,[2]BD!B$2:C$16,2,FALSE))</f>
        <v/>
      </c>
      <c r="J6916" s="114"/>
      <c r="K6916" s="115" t="str">
        <f t="shared" si="379"/>
        <v/>
      </c>
      <c r="L6916" s="116" t="str">
        <f t="shared" ca="1" si="380"/>
        <v>-</v>
      </c>
      <c r="M6916" s="111" t="str">
        <f>IF(E6916="","",VLOOKUP(E6916,[1]PROJECTES!$C$14:$Z$5000,21,FALSE))</f>
        <v/>
      </c>
      <c r="N6916" s="117"/>
      <c r="O6916" s="118" t="s">
        <v>222</v>
      </c>
      <c r="P6916" s="119"/>
      <c r="Q6916" s="84"/>
      <c r="R6916" s="123"/>
      <c r="S6916" s="165"/>
      <c r="T6916" s="167"/>
    </row>
    <row r="6917" spans="1:20" s="121" customFormat="1" ht="20.100000000000001" customHeight="1" x14ac:dyDescent="0.3">
      <c r="A6917" s="80"/>
      <c r="B6917" s="110" t="str">
        <f>IF(E6917="","",VLOOKUP(E6917,[1]PROJECTES!$C$14:$G$5000,2,FALSE))</f>
        <v/>
      </c>
      <c r="C6917" s="80"/>
      <c r="D6917" s="283" t="str">
        <f>IF(E6917="","",VLOOKUP(E6917,[1]PROJECTES!$C$14:$G$5000,5,FALSE))</f>
        <v/>
      </c>
      <c r="E6917" s="79"/>
      <c r="F6917" s="110" t="str">
        <f>IF(I6917="","",VLOOKUP(I6917,[1]PROJECTES!$C$14:$G$5000,2,FALSE))</f>
        <v/>
      </c>
      <c r="G6917" s="112" t="str">
        <f>IF(E6917="","",VLOOKUP(E6917,[1]PROJECTES!$C$14:$G$5000,4,FALSE))</f>
        <v/>
      </c>
      <c r="H6917" s="279"/>
      <c r="I6917" s="113" t="str">
        <f>IF(H6917="","",VLOOKUP(H6917,[2]BD!B$2:C$16,2,FALSE))</f>
        <v/>
      </c>
      <c r="J6917" s="114"/>
      <c r="K6917" s="115" t="str">
        <f t="shared" si="379"/>
        <v/>
      </c>
      <c r="L6917" s="116" t="str">
        <f t="shared" ca="1" si="380"/>
        <v>-</v>
      </c>
      <c r="M6917" s="111" t="str">
        <f>IF(E6917="","",VLOOKUP(E6917,[1]PROJECTES!$C$14:$Z$5000,21,FALSE))</f>
        <v/>
      </c>
      <c r="N6917" s="117"/>
      <c r="O6917" s="118" t="s">
        <v>222</v>
      </c>
      <c r="P6917" s="119"/>
      <c r="Q6917" s="84"/>
      <c r="R6917" s="123"/>
      <c r="S6917" s="165"/>
      <c r="T6917" s="167"/>
    </row>
    <row r="6918" spans="1:20" s="121" customFormat="1" ht="20.100000000000001" customHeight="1" x14ac:dyDescent="0.3">
      <c r="A6918" s="80"/>
      <c r="B6918" s="110" t="str">
        <f>IF(E6918="","",VLOOKUP(E6918,[1]PROJECTES!$C$14:$G$5000,2,FALSE))</f>
        <v/>
      </c>
      <c r="C6918" s="80"/>
      <c r="D6918" s="283" t="str">
        <f>IF(E6918="","",VLOOKUP(E6918,[1]PROJECTES!$C$14:$G$5000,5,FALSE))</f>
        <v/>
      </c>
      <c r="E6918" s="79"/>
      <c r="F6918" s="110" t="str">
        <f>IF(I6918="","",VLOOKUP(I6918,[1]PROJECTES!$C$14:$G$5000,2,FALSE))</f>
        <v/>
      </c>
      <c r="G6918" s="112" t="str">
        <f>IF(E6918="","",VLOOKUP(E6918,[1]PROJECTES!$C$14:$G$5000,4,FALSE))</f>
        <v/>
      </c>
      <c r="H6918" s="279"/>
      <c r="I6918" s="113" t="str">
        <f>IF(H6918="","",VLOOKUP(H6918,[2]BD!B$2:C$16,2,FALSE))</f>
        <v/>
      </c>
      <c r="J6918" s="114"/>
      <c r="K6918" s="115" t="str">
        <f t="shared" si="379"/>
        <v/>
      </c>
      <c r="L6918" s="116" t="str">
        <f t="shared" ca="1" si="380"/>
        <v>-</v>
      </c>
      <c r="M6918" s="111" t="str">
        <f>IF(E6918="","",VLOOKUP(E6918,[1]PROJECTES!$C$14:$Z$5000,21,FALSE))</f>
        <v/>
      </c>
      <c r="N6918" s="117"/>
      <c r="O6918" s="118" t="s">
        <v>222</v>
      </c>
      <c r="P6918" s="119"/>
      <c r="Q6918" s="84"/>
      <c r="R6918" s="123"/>
      <c r="S6918" s="165"/>
      <c r="T6918" s="167"/>
    </row>
    <row r="6919" spans="1:20" s="121" customFormat="1" ht="20.100000000000001" customHeight="1" x14ac:dyDescent="0.3">
      <c r="A6919" s="80"/>
      <c r="B6919" s="110" t="str">
        <f>IF(E6919="","",VLOOKUP(E6919,[1]PROJECTES!$C$14:$G$5000,2,FALSE))</f>
        <v/>
      </c>
      <c r="C6919" s="80"/>
      <c r="D6919" s="283" t="str">
        <f>IF(E6919="","",VLOOKUP(E6919,[1]PROJECTES!$C$14:$G$5000,5,FALSE))</f>
        <v/>
      </c>
      <c r="E6919" s="79"/>
      <c r="F6919" s="110" t="str">
        <f>IF(I6919="","",VLOOKUP(I6919,[1]PROJECTES!$C$14:$G$5000,2,FALSE))</f>
        <v/>
      </c>
      <c r="G6919" s="112" t="str">
        <f>IF(E6919="","",VLOOKUP(E6919,[1]PROJECTES!$C$14:$G$5000,4,FALSE))</f>
        <v/>
      </c>
      <c r="H6919" s="279"/>
      <c r="I6919" s="113" t="str">
        <f>IF(H6919="","",VLOOKUP(H6919,[2]BD!B$2:C$16,2,FALSE))</f>
        <v/>
      </c>
      <c r="J6919" s="114"/>
      <c r="K6919" s="115" t="str">
        <f t="shared" si="379"/>
        <v/>
      </c>
      <c r="L6919" s="116" t="str">
        <f t="shared" ca="1" si="380"/>
        <v>-</v>
      </c>
      <c r="M6919" s="111" t="str">
        <f>IF(E6919="","",VLOOKUP(E6919,[1]PROJECTES!$C$14:$Z$5000,21,FALSE))</f>
        <v/>
      </c>
      <c r="N6919" s="117"/>
      <c r="O6919" s="118" t="s">
        <v>222</v>
      </c>
      <c r="P6919" s="119"/>
      <c r="Q6919" s="84"/>
      <c r="R6919" s="123"/>
      <c r="S6919" s="165"/>
      <c r="T6919" s="167"/>
    </row>
    <row r="6920" spans="1:20" s="121" customFormat="1" ht="20.100000000000001" customHeight="1" x14ac:dyDescent="0.3">
      <c r="A6920" s="80"/>
      <c r="B6920" s="110" t="str">
        <f>IF(E6920="","",VLOOKUP(E6920,[1]PROJECTES!$C$14:$G$5000,2,FALSE))</f>
        <v/>
      </c>
      <c r="C6920" s="80"/>
      <c r="D6920" s="283" t="str">
        <f>IF(E6920="","",VLOOKUP(E6920,[1]PROJECTES!$C$14:$G$5000,5,FALSE))</f>
        <v/>
      </c>
      <c r="E6920" s="79"/>
      <c r="F6920" s="110" t="str">
        <f>IF(I6920="","",VLOOKUP(I6920,[1]PROJECTES!$C$14:$G$5000,2,FALSE))</f>
        <v/>
      </c>
      <c r="G6920" s="112" t="str">
        <f>IF(E6920="","",VLOOKUP(E6920,[1]PROJECTES!$C$14:$G$5000,4,FALSE))</f>
        <v/>
      </c>
      <c r="H6920" s="279"/>
      <c r="I6920" s="113" t="str">
        <f>IF(H6920="","",VLOOKUP(H6920,[2]BD!B$2:C$16,2,FALSE))</f>
        <v/>
      </c>
      <c r="J6920" s="114"/>
      <c r="K6920" s="115" t="str">
        <f t="shared" si="379"/>
        <v/>
      </c>
      <c r="L6920" s="116" t="str">
        <f t="shared" ca="1" si="380"/>
        <v>-</v>
      </c>
      <c r="M6920" s="111" t="str">
        <f>IF(E6920="","",VLOOKUP(E6920,[1]PROJECTES!$C$14:$Z$5000,21,FALSE))</f>
        <v/>
      </c>
      <c r="N6920" s="117"/>
      <c r="O6920" s="118" t="s">
        <v>222</v>
      </c>
      <c r="P6920" s="119"/>
      <c r="Q6920" s="84"/>
      <c r="R6920" s="123"/>
      <c r="S6920" s="165"/>
      <c r="T6920" s="167"/>
    </row>
    <row r="6921" spans="1:20" s="121" customFormat="1" ht="20.100000000000001" customHeight="1" x14ac:dyDescent="0.3">
      <c r="A6921" s="80"/>
      <c r="B6921" s="110" t="str">
        <f>IF(E6921="","",VLOOKUP(E6921,[1]PROJECTES!$C$14:$G$5000,2,FALSE))</f>
        <v/>
      </c>
      <c r="C6921" s="80"/>
      <c r="D6921" s="283" t="str">
        <f>IF(E6921="","",VLOOKUP(E6921,[1]PROJECTES!$C$14:$G$5000,5,FALSE))</f>
        <v/>
      </c>
      <c r="E6921" s="79"/>
      <c r="F6921" s="110" t="str">
        <f>IF(I6921="","",VLOOKUP(I6921,[1]PROJECTES!$C$14:$G$5000,2,FALSE))</f>
        <v/>
      </c>
      <c r="G6921" s="112" t="str">
        <f>IF(E6921="","",VLOOKUP(E6921,[1]PROJECTES!$C$14:$G$5000,4,FALSE))</f>
        <v/>
      </c>
      <c r="H6921" s="279"/>
      <c r="I6921" s="113" t="str">
        <f>IF(H6921="","",VLOOKUP(H6921,[2]BD!B$2:C$16,2,FALSE))</f>
        <v/>
      </c>
      <c r="J6921" s="114"/>
      <c r="K6921" s="115" t="str">
        <f t="shared" si="379"/>
        <v/>
      </c>
      <c r="L6921" s="116" t="str">
        <f t="shared" ca="1" si="380"/>
        <v>-</v>
      </c>
      <c r="M6921" s="111" t="str">
        <f>IF(E6921="","",VLOOKUP(E6921,[1]PROJECTES!$C$14:$Z$5000,21,FALSE))</f>
        <v/>
      </c>
      <c r="N6921" s="117"/>
      <c r="O6921" s="118" t="s">
        <v>222</v>
      </c>
      <c r="P6921" s="119"/>
      <c r="Q6921" s="84"/>
      <c r="R6921" s="123"/>
      <c r="S6921" s="165"/>
      <c r="T6921" s="167"/>
    </row>
    <row r="6922" spans="1:20" s="121" customFormat="1" ht="20.100000000000001" customHeight="1" x14ac:dyDescent="0.3">
      <c r="A6922" s="80"/>
      <c r="B6922" s="110" t="str">
        <f>IF(E6922="","",VLOOKUP(E6922,[1]PROJECTES!$C$14:$G$5000,2,FALSE))</f>
        <v/>
      </c>
      <c r="C6922" s="80"/>
      <c r="D6922" s="283" t="str">
        <f>IF(E6922="","",VLOOKUP(E6922,[1]PROJECTES!$C$14:$G$5000,5,FALSE))</f>
        <v/>
      </c>
      <c r="E6922" s="79"/>
      <c r="F6922" s="110" t="str">
        <f>IF(I6922="","",VLOOKUP(I6922,[1]PROJECTES!$C$14:$G$5000,2,FALSE))</f>
        <v/>
      </c>
      <c r="G6922" s="112" t="str">
        <f>IF(E6922="","",VLOOKUP(E6922,[1]PROJECTES!$C$14:$G$5000,4,FALSE))</f>
        <v/>
      </c>
      <c r="H6922" s="279"/>
      <c r="I6922" s="113" t="str">
        <f>IF(H6922="","",VLOOKUP(H6922,[2]BD!B$2:C$16,2,FALSE))</f>
        <v/>
      </c>
      <c r="J6922" s="114"/>
      <c r="K6922" s="115" t="str">
        <f t="shared" si="379"/>
        <v/>
      </c>
      <c r="L6922" s="116" t="str">
        <f t="shared" ca="1" si="380"/>
        <v>-</v>
      </c>
      <c r="M6922" s="111" t="str">
        <f>IF(E6922="","",VLOOKUP(E6922,[1]PROJECTES!$C$14:$Z$5000,21,FALSE))</f>
        <v/>
      </c>
      <c r="N6922" s="117"/>
      <c r="O6922" s="118" t="s">
        <v>222</v>
      </c>
      <c r="P6922" s="119"/>
      <c r="Q6922" s="84"/>
      <c r="R6922" s="123"/>
      <c r="S6922" s="165"/>
      <c r="T6922" s="167"/>
    </row>
    <row r="6923" spans="1:20" s="121" customFormat="1" ht="20.100000000000001" customHeight="1" x14ac:dyDescent="0.3">
      <c r="A6923" s="80"/>
      <c r="B6923" s="110" t="str">
        <f>IF(E6923="","",VLOOKUP(E6923,[1]PROJECTES!$C$14:$G$5000,2,FALSE))</f>
        <v/>
      </c>
      <c r="C6923" s="80"/>
      <c r="D6923" s="283" t="str">
        <f>IF(E6923="","",VLOOKUP(E6923,[1]PROJECTES!$C$14:$G$5000,5,FALSE))</f>
        <v/>
      </c>
      <c r="E6923" s="79"/>
      <c r="F6923" s="110" t="str">
        <f>IF(I6923="","",VLOOKUP(I6923,[1]PROJECTES!$C$14:$G$5000,2,FALSE))</f>
        <v/>
      </c>
      <c r="G6923" s="112" t="str">
        <f>IF(E6923="","",VLOOKUP(E6923,[1]PROJECTES!$C$14:$G$5000,4,FALSE))</f>
        <v/>
      </c>
      <c r="H6923" s="279"/>
      <c r="I6923" s="113" t="str">
        <f>IF(H6923="","",VLOOKUP(H6923,[2]BD!B$2:C$16,2,FALSE))</f>
        <v/>
      </c>
      <c r="J6923" s="114"/>
      <c r="K6923" s="115" t="str">
        <f t="shared" si="379"/>
        <v/>
      </c>
      <c r="L6923" s="116" t="str">
        <f t="shared" ca="1" si="380"/>
        <v>-</v>
      </c>
      <c r="M6923" s="111" t="str">
        <f>IF(E6923="","",VLOOKUP(E6923,[1]PROJECTES!$C$14:$Z$5000,21,FALSE))</f>
        <v/>
      </c>
      <c r="N6923" s="117"/>
      <c r="O6923" s="118" t="s">
        <v>222</v>
      </c>
      <c r="P6923" s="119"/>
      <c r="Q6923" s="84"/>
      <c r="R6923" s="123"/>
      <c r="S6923" s="165"/>
      <c r="T6923" s="167"/>
    </row>
    <row r="6924" spans="1:20" s="121" customFormat="1" ht="20.100000000000001" customHeight="1" x14ac:dyDescent="0.3">
      <c r="A6924" s="80"/>
      <c r="B6924" s="110" t="str">
        <f>IF(E6924="","",VLOOKUP(E6924,[1]PROJECTES!$C$14:$G$5000,2,FALSE))</f>
        <v/>
      </c>
      <c r="C6924" s="80"/>
      <c r="D6924" s="283" t="str">
        <f>IF(E6924="","",VLOOKUP(E6924,[1]PROJECTES!$C$14:$G$5000,5,FALSE))</f>
        <v/>
      </c>
      <c r="E6924" s="79"/>
      <c r="F6924" s="110" t="str">
        <f>IF(I6924="","",VLOOKUP(I6924,[1]PROJECTES!$C$14:$G$5000,2,FALSE))</f>
        <v/>
      </c>
      <c r="G6924" s="112" t="str">
        <f>IF(E6924="","",VLOOKUP(E6924,[1]PROJECTES!$C$14:$G$5000,4,FALSE))</f>
        <v/>
      </c>
      <c r="H6924" s="279"/>
      <c r="I6924" s="113" t="str">
        <f>IF(H6924="","",VLOOKUP(H6924,[2]BD!B$2:C$16,2,FALSE))</f>
        <v/>
      </c>
      <c r="J6924" s="114"/>
      <c r="K6924" s="115" t="str">
        <f t="shared" si="379"/>
        <v/>
      </c>
      <c r="L6924" s="116" t="str">
        <f t="shared" ca="1" si="380"/>
        <v>-</v>
      </c>
      <c r="M6924" s="111" t="str">
        <f>IF(E6924="","",VLOOKUP(E6924,[1]PROJECTES!$C$14:$Z$5000,21,FALSE))</f>
        <v/>
      </c>
      <c r="N6924" s="117"/>
      <c r="O6924" s="118" t="s">
        <v>222</v>
      </c>
      <c r="P6924" s="119"/>
      <c r="Q6924" s="84"/>
      <c r="R6924" s="123"/>
      <c r="S6924" s="165"/>
      <c r="T6924" s="167"/>
    </row>
    <row r="6925" spans="1:20" s="121" customFormat="1" ht="20.100000000000001" customHeight="1" x14ac:dyDescent="0.3">
      <c r="A6925" s="80"/>
      <c r="B6925" s="110" t="str">
        <f>IF(E6925="","",VLOOKUP(E6925,[1]PROJECTES!$C$14:$G$5000,2,FALSE))</f>
        <v/>
      </c>
      <c r="C6925" s="80"/>
      <c r="D6925" s="283" t="str">
        <f>IF(E6925="","",VLOOKUP(E6925,[1]PROJECTES!$C$14:$G$5000,5,FALSE))</f>
        <v/>
      </c>
      <c r="E6925" s="79"/>
      <c r="F6925" s="110" t="str">
        <f>IF(I6925="","",VLOOKUP(I6925,[1]PROJECTES!$C$14:$G$5000,2,FALSE))</f>
        <v/>
      </c>
      <c r="G6925" s="112" t="str">
        <f>IF(E6925="","",VLOOKUP(E6925,[1]PROJECTES!$C$14:$G$5000,4,FALSE))</f>
        <v/>
      </c>
      <c r="H6925" s="279"/>
      <c r="I6925" s="113" t="str">
        <f>IF(H6925="","",VLOOKUP(H6925,[2]BD!B$2:C$16,2,FALSE))</f>
        <v/>
      </c>
      <c r="J6925" s="114"/>
      <c r="K6925" s="115" t="str">
        <f t="shared" si="379"/>
        <v/>
      </c>
      <c r="L6925" s="116" t="str">
        <f t="shared" ca="1" si="380"/>
        <v>-</v>
      </c>
      <c r="M6925" s="111" t="str">
        <f>IF(E6925="","",VLOOKUP(E6925,[1]PROJECTES!$C$14:$Z$5000,21,FALSE))</f>
        <v/>
      </c>
      <c r="N6925" s="117"/>
      <c r="O6925" s="118" t="s">
        <v>222</v>
      </c>
      <c r="P6925" s="119"/>
      <c r="Q6925" s="84"/>
      <c r="R6925" s="123"/>
      <c r="S6925" s="165"/>
      <c r="T6925" s="167"/>
    </row>
    <row r="6926" spans="1:20" s="121" customFormat="1" ht="20.100000000000001" customHeight="1" x14ac:dyDescent="0.3">
      <c r="A6926" s="80"/>
      <c r="B6926" s="110" t="str">
        <f>IF(E6926="","",VLOOKUP(E6926,[1]PROJECTES!$C$14:$G$5000,2,FALSE))</f>
        <v/>
      </c>
      <c r="C6926" s="80"/>
      <c r="D6926" s="283" t="str">
        <f>IF(E6926="","",VLOOKUP(E6926,[1]PROJECTES!$C$14:$G$5000,5,FALSE))</f>
        <v/>
      </c>
      <c r="E6926" s="79"/>
      <c r="F6926" s="110" t="str">
        <f>IF(I6926="","",VLOOKUP(I6926,[1]PROJECTES!$C$14:$G$5000,2,FALSE))</f>
        <v/>
      </c>
      <c r="G6926" s="112" t="str">
        <f>IF(E6926="","",VLOOKUP(E6926,[1]PROJECTES!$C$14:$G$5000,4,FALSE))</f>
        <v/>
      </c>
      <c r="H6926" s="279"/>
      <c r="I6926" s="113" t="str">
        <f>IF(H6926="","",VLOOKUP(H6926,[2]BD!B$2:C$16,2,FALSE))</f>
        <v/>
      </c>
      <c r="J6926" s="114"/>
      <c r="K6926" s="115" t="str">
        <f t="shared" si="379"/>
        <v/>
      </c>
      <c r="L6926" s="116" t="str">
        <f t="shared" ca="1" si="380"/>
        <v>-</v>
      </c>
      <c r="M6926" s="111" t="str">
        <f>IF(E6926="","",VLOOKUP(E6926,[1]PROJECTES!$C$14:$Z$5000,21,FALSE))</f>
        <v/>
      </c>
      <c r="N6926" s="117"/>
      <c r="O6926" s="118" t="s">
        <v>222</v>
      </c>
      <c r="P6926" s="119"/>
      <c r="Q6926" s="84"/>
      <c r="R6926" s="123"/>
      <c r="S6926" s="165"/>
      <c r="T6926" s="167"/>
    </row>
    <row r="6927" spans="1:20" s="121" customFormat="1" ht="20.100000000000001" customHeight="1" x14ac:dyDescent="0.3">
      <c r="A6927" s="80"/>
      <c r="B6927" s="110" t="str">
        <f>IF(E6927="","",VLOOKUP(E6927,[1]PROJECTES!$C$14:$G$5000,2,FALSE))</f>
        <v/>
      </c>
      <c r="C6927" s="80"/>
      <c r="D6927" s="283" t="str">
        <f>IF(E6927="","",VLOOKUP(E6927,[1]PROJECTES!$C$14:$G$5000,5,FALSE))</f>
        <v/>
      </c>
      <c r="E6927" s="79"/>
      <c r="F6927" s="110" t="str">
        <f>IF(I6927="","",VLOOKUP(I6927,[1]PROJECTES!$C$14:$G$5000,2,FALSE))</f>
        <v/>
      </c>
      <c r="G6927" s="112" t="str">
        <f>IF(E6927="","",VLOOKUP(E6927,[1]PROJECTES!$C$14:$G$5000,4,FALSE))</f>
        <v/>
      </c>
      <c r="H6927" s="279"/>
      <c r="I6927" s="113" t="str">
        <f>IF(H6927="","",VLOOKUP(H6927,[2]BD!B$2:C$16,2,FALSE))</f>
        <v/>
      </c>
      <c r="J6927" s="114"/>
      <c r="K6927" s="115" t="str">
        <f t="shared" si="379"/>
        <v/>
      </c>
      <c r="L6927" s="116" t="str">
        <f t="shared" ca="1" si="380"/>
        <v>-</v>
      </c>
      <c r="M6927" s="111" t="str">
        <f>IF(E6927="","",VLOOKUP(E6927,[1]PROJECTES!$C$14:$Z$5000,21,FALSE))</f>
        <v/>
      </c>
      <c r="N6927" s="117"/>
      <c r="O6927" s="118" t="s">
        <v>222</v>
      </c>
      <c r="P6927" s="119"/>
      <c r="Q6927" s="84"/>
      <c r="R6927" s="123"/>
      <c r="S6927" s="165"/>
      <c r="T6927" s="167"/>
    </row>
    <row r="6928" spans="1:20" s="121" customFormat="1" ht="20.100000000000001" customHeight="1" x14ac:dyDescent="0.3">
      <c r="A6928" s="80"/>
      <c r="B6928" s="110" t="str">
        <f>IF(E6928="","",VLOOKUP(E6928,[1]PROJECTES!$C$14:$G$5000,2,FALSE))</f>
        <v/>
      </c>
      <c r="C6928" s="80"/>
      <c r="D6928" s="283" t="str">
        <f>IF(E6928="","",VLOOKUP(E6928,[1]PROJECTES!$C$14:$G$5000,5,FALSE))</f>
        <v/>
      </c>
      <c r="E6928" s="79"/>
      <c r="F6928" s="110" t="str">
        <f>IF(I6928="","",VLOOKUP(I6928,[1]PROJECTES!$C$14:$G$5000,2,FALSE))</f>
        <v/>
      </c>
      <c r="G6928" s="112" t="str">
        <f>IF(E6928="","",VLOOKUP(E6928,[1]PROJECTES!$C$14:$G$5000,4,FALSE))</f>
        <v/>
      </c>
      <c r="H6928" s="279"/>
      <c r="I6928" s="113" t="str">
        <f>IF(H6928="","",VLOOKUP(H6928,[2]BD!B$2:C$16,2,FALSE))</f>
        <v/>
      </c>
      <c r="J6928" s="114"/>
      <c r="K6928" s="115" t="str">
        <f t="shared" si="379"/>
        <v/>
      </c>
      <c r="L6928" s="116" t="str">
        <f t="shared" ca="1" si="380"/>
        <v>-</v>
      </c>
      <c r="M6928" s="111" t="str">
        <f>IF(E6928="","",VLOOKUP(E6928,[1]PROJECTES!$C$14:$Z$5000,21,FALSE))</f>
        <v/>
      </c>
      <c r="N6928" s="117"/>
      <c r="O6928" s="118" t="s">
        <v>222</v>
      </c>
      <c r="P6928" s="119"/>
      <c r="Q6928" s="84"/>
      <c r="R6928" s="123"/>
      <c r="S6928" s="165"/>
      <c r="T6928" s="167"/>
    </row>
    <row r="6929" spans="1:20" s="121" customFormat="1" ht="20.100000000000001" customHeight="1" x14ac:dyDescent="0.3">
      <c r="A6929" s="80"/>
      <c r="B6929" s="110" t="str">
        <f>IF(E6929="","",VLOOKUP(E6929,[1]PROJECTES!$C$14:$G$5000,2,FALSE))</f>
        <v/>
      </c>
      <c r="C6929" s="80"/>
      <c r="D6929" s="283" t="str">
        <f>IF(E6929="","",VLOOKUP(E6929,[1]PROJECTES!$C$14:$G$5000,5,FALSE))</f>
        <v/>
      </c>
      <c r="E6929" s="79"/>
      <c r="F6929" s="110" t="str">
        <f>IF(I6929="","",VLOOKUP(I6929,[1]PROJECTES!$C$14:$G$5000,2,FALSE))</f>
        <v/>
      </c>
      <c r="G6929" s="112" t="str">
        <f>IF(E6929="","",VLOOKUP(E6929,[1]PROJECTES!$C$14:$G$5000,4,FALSE))</f>
        <v/>
      </c>
      <c r="H6929" s="279"/>
      <c r="I6929" s="113" t="str">
        <f>IF(H6929="","",VLOOKUP(H6929,[2]BD!B$2:C$16,2,FALSE))</f>
        <v/>
      </c>
      <c r="J6929" s="114"/>
      <c r="K6929" s="115" t="str">
        <f t="shared" si="379"/>
        <v/>
      </c>
      <c r="L6929" s="116" t="str">
        <f t="shared" ca="1" si="380"/>
        <v>-</v>
      </c>
      <c r="M6929" s="111" t="str">
        <f>IF(E6929="","",VLOOKUP(E6929,[1]PROJECTES!$C$14:$Z$5000,21,FALSE))</f>
        <v/>
      </c>
      <c r="N6929" s="117"/>
      <c r="O6929" s="118" t="s">
        <v>222</v>
      </c>
      <c r="P6929" s="119"/>
      <c r="Q6929" s="84"/>
      <c r="R6929" s="123"/>
      <c r="S6929" s="165"/>
      <c r="T6929" s="167"/>
    </row>
    <row r="6930" spans="1:20" s="121" customFormat="1" ht="20.100000000000001" customHeight="1" x14ac:dyDescent="0.3">
      <c r="A6930" s="80"/>
      <c r="B6930" s="110" t="str">
        <f>IF(E6930="","",VLOOKUP(E6930,[1]PROJECTES!$C$14:$G$5000,2,FALSE))</f>
        <v/>
      </c>
      <c r="C6930" s="80"/>
      <c r="D6930" s="283" t="str">
        <f>IF(E6930="","",VLOOKUP(E6930,[1]PROJECTES!$C$14:$G$5000,5,FALSE))</f>
        <v/>
      </c>
      <c r="E6930" s="79"/>
      <c r="F6930" s="110" t="str">
        <f>IF(I6930="","",VLOOKUP(I6930,[1]PROJECTES!$C$14:$G$5000,2,FALSE))</f>
        <v/>
      </c>
      <c r="G6930" s="112" t="str">
        <f>IF(E6930="","",VLOOKUP(E6930,[1]PROJECTES!$C$14:$G$5000,4,FALSE))</f>
        <v/>
      </c>
      <c r="H6930" s="279"/>
      <c r="I6930" s="113" t="str">
        <f>IF(H6930="","",VLOOKUP(H6930,[2]BD!B$2:C$16,2,FALSE))</f>
        <v/>
      </c>
      <c r="J6930" s="114"/>
      <c r="K6930" s="115" t="str">
        <f t="shared" si="379"/>
        <v/>
      </c>
      <c r="L6930" s="116" t="str">
        <f t="shared" ca="1" si="380"/>
        <v>-</v>
      </c>
      <c r="M6930" s="111" t="str">
        <f>IF(E6930="","",VLOOKUP(E6930,[1]PROJECTES!$C$14:$Z$5000,21,FALSE))</f>
        <v/>
      </c>
      <c r="N6930" s="117"/>
      <c r="O6930" s="118" t="s">
        <v>222</v>
      </c>
      <c r="P6930" s="119"/>
      <c r="Q6930" s="84"/>
      <c r="R6930" s="123"/>
      <c r="S6930" s="165"/>
      <c r="T6930" s="167"/>
    </row>
    <row r="6931" spans="1:20" s="121" customFormat="1" ht="20.100000000000001" customHeight="1" x14ac:dyDescent="0.3">
      <c r="A6931" s="80"/>
      <c r="B6931" s="110" t="str">
        <f>IF(E6931="","",VLOOKUP(E6931,[1]PROJECTES!$C$14:$G$5000,2,FALSE))</f>
        <v/>
      </c>
      <c r="C6931" s="80"/>
      <c r="D6931" s="283" t="str">
        <f>IF(E6931="","",VLOOKUP(E6931,[1]PROJECTES!$C$14:$G$5000,5,FALSE))</f>
        <v/>
      </c>
      <c r="E6931" s="79"/>
      <c r="F6931" s="110" t="str">
        <f>IF(I6931="","",VLOOKUP(I6931,[1]PROJECTES!$C$14:$G$5000,2,FALSE))</f>
        <v/>
      </c>
      <c r="G6931" s="112" t="str">
        <f>IF(E6931="","",VLOOKUP(E6931,[1]PROJECTES!$C$14:$G$5000,4,FALSE))</f>
        <v/>
      </c>
      <c r="H6931" s="279"/>
      <c r="I6931" s="113" t="str">
        <f>IF(H6931="","",VLOOKUP(H6931,[2]BD!B$2:C$16,2,FALSE))</f>
        <v/>
      </c>
      <c r="J6931" s="114"/>
      <c r="K6931" s="115" t="str">
        <f t="shared" si="379"/>
        <v/>
      </c>
      <c r="L6931" s="116" t="str">
        <f t="shared" ca="1" si="380"/>
        <v>-</v>
      </c>
      <c r="M6931" s="111" t="str">
        <f>IF(E6931="","",VLOOKUP(E6931,[1]PROJECTES!$C$14:$Z$5000,21,FALSE))</f>
        <v/>
      </c>
      <c r="N6931" s="117"/>
      <c r="O6931" s="118" t="s">
        <v>222</v>
      </c>
      <c r="P6931" s="119"/>
      <c r="Q6931" s="84"/>
      <c r="R6931" s="123"/>
      <c r="S6931" s="165"/>
      <c r="T6931" s="167"/>
    </row>
    <row r="6932" spans="1:20" s="121" customFormat="1" ht="20.100000000000001" customHeight="1" x14ac:dyDescent="0.3">
      <c r="A6932" s="80"/>
      <c r="B6932" s="110" t="str">
        <f>IF(E6932="","",VLOOKUP(E6932,[1]PROJECTES!$C$14:$G$5000,2,FALSE))</f>
        <v/>
      </c>
      <c r="C6932" s="80"/>
      <c r="D6932" s="283" t="str">
        <f>IF(E6932="","",VLOOKUP(E6932,[1]PROJECTES!$C$14:$G$5000,5,FALSE))</f>
        <v/>
      </c>
      <c r="E6932" s="79"/>
      <c r="F6932" s="110" t="str">
        <f>IF(I6932="","",VLOOKUP(I6932,[1]PROJECTES!$C$14:$G$5000,2,FALSE))</f>
        <v/>
      </c>
      <c r="G6932" s="112" t="str">
        <f>IF(E6932="","",VLOOKUP(E6932,[1]PROJECTES!$C$14:$G$5000,4,FALSE))</f>
        <v/>
      </c>
      <c r="H6932" s="279"/>
      <c r="I6932" s="113" t="str">
        <f>IF(H6932="","",VLOOKUP(H6932,[2]BD!B$2:C$16,2,FALSE))</f>
        <v/>
      </c>
      <c r="J6932" s="114"/>
      <c r="K6932" s="115" t="str">
        <f t="shared" si="379"/>
        <v/>
      </c>
      <c r="L6932" s="116" t="str">
        <f t="shared" ca="1" si="380"/>
        <v>-</v>
      </c>
      <c r="M6932" s="111" t="str">
        <f>IF(E6932="","",VLOOKUP(E6932,[1]PROJECTES!$C$14:$Z$5000,21,FALSE))</f>
        <v/>
      </c>
      <c r="N6932" s="117"/>
      <c r="O6932" s="118" t="s">
        <v>222</v>
      </c>
      <c r="P6932" s="119"/>
      <c r="Q6932" s="84"/>
      <c r="R6932" s="123"/>
      <c r="S6932" s="165"/>
      <c r="T6932" s="167"/>
    </row>
    <row r="6933" spans="1:20" s="121" customFormat="1" ht="20.100000000000001" customHeight="1" x14ac:dyDescent="0.3">
      <c r="A6933" s="80"/>
      <c r="B6933" s="110" t="str">
        <f>IF(E6933="","",VLOOKUP(E6933,[1]PROJECTES!$C$14:$G$5000,2,FALSE))</f>
        <v/>
      </c>
      <c r="C6933" s="80"/>
      <c r="D6933" s="283" t="str">
        <f>IF(E6933="","",VLOOKUP(E6933,[1]PROJECTES!$C$14:$G$5000,5,FALSE))</f>
        <v/>
      </c>
      <c r="E6933" s="79"/>
      <c r="F6933" s="110" t="str">
        <f>IF(I6933="","",VLOOKUP(I6933,[1]PROJECTES!$C$14:$G$5000,2,FALSE))</f>
        <v/>
      </c>
      <c r="G6933" s="112" t="str">
        <f>IF(E6933="","",VLOOKUP(E6933,[1]PROJECTES!$C$14:$G$5000,4,FALSE))</f>
        <v/>
      </c>
      <c r="H6933" s="279"/>
      <c r="I6933" s="113" t="str">
        <f>IF(H6933="","",VLOOKUP(H6933,[2]BD!B$2:C$16,2,FALSE))</f>
        <v/>
      </c>
      <c r="J6933" s="114"/>
      <c r="K6933" s="115" t="str">
        <f t="shared" si="379"/>
        <v/>
      </c>
      <c r="L6933" s="116" t="str">
        <f t="shared" ca="1" si="380"/>
        <v>-</v>
      </c>
      <c r="M6933" s="111" t="str">
        <f>IF(E6933="","",VLOOKUP(E6933,[1]PROJECTES!$C$14:$Z$5000,21,FALSE))</f>
        <v/>
      </c>
      <c r="N6933" s="117"/>
      <c r="O6933" s="118" t="s">
        <v>222</v>
      </c>
      <c r="P6933" s="119"/>
      <c r="Q6933" s="84"/>
      <c r="R6933" s="123"/>
      <c r="S6933" s="165"/>
      <c r="T6933" s="167"/>
    </row>
    <row r="6934" spans="1:20" s="121" customFormat="1" ht="20.100000000000001" customHeight="1" x14ac:dyDescent="0.3">
      <c r="A6934" s="80"/>
      <c r="B6934" s="110" t="str">
        <f>IF(E6934="","",VLOOKUP(E6934,[1]PROJECTES!$C$14:$G$5000,2,FALSE))</f>
        <v/>
      </c>
      <c r="C6934" s="80"/>
      <c r="D6934" s="283" t="str">
        <f>IF(E6934="","",VLOOKUP(E6934,[1]PROJECTES!$C$14:$G$5000,5,FALSE))</f>
        <v/>
      </c>
      <c r="E6934" s="79"/>
      <c r="F6934" s="110" t="str">
        <f>IF(I6934="","",VLOOKUP(I6934,[1]PROJECTES!$C$14:$G$5000,2,FALSE))</f>
        <v/>
      </c>
      <c r="G6934" s="112" t="str">
        <f>IF(E6934="","",VLOOKUP(E6934,[1]PROJECTES!$C$14:$G$5000,4,FALSE))</f>
        <v/>
      </c>
      <c r="H6934" s="279"/>
      <c r="I6934" s="113" t="str">
        <f>IF(H6934="","",VLOOKUP(H6934,[2]BD!B$2:C$16,2,FALSE))</f>
        <v/>
      </c>
      <c r="J6934" s="114"/>
      <c r="K6934" s="115" t="str">
        <f t="shared" si="379"/>
        <v/>
      </c>
      <c r="L6934" s="116" t="str">
        <f t="shared" ca="1" si="380"/>
        <v>-</v>
      </c>
      <c r="M6934" s="111" t="str">
        <f>IF(E6934="","",VLOOKUP(E6934,[1]PROJECTES!$C$14:$Z$5000,21,FALSE))</f>
        <v/>
      </c>
      <c r="N6934" s="117"/>
      <c r="O6934" s="118" t="s">
        <v>222</v>
      </c>
      <c r="P6934" s="119"/>
      <c r="Q6934" s="84"/>
      <c r="R6934" s="123"/>
      <c r="S6934" s="165"/>
      <c r="T6934" s="167"/>
    </row>
    <row r="6935" spans="1:20" s="121" customFormat="1" ht="20.100000000000001" customHeight="1" x14ac:dyDescent="0.3">
      <c r="A6935" s="80"/>
      <c r="B6935" s="110" t="str">
        <f>IF(E6935="","",VLOOKUP(E6935,[1]PROJECTES!$C$14:$G$5000,2,FALSE))</f>
        <v/>
      </c>
      <c r="C6935" s="80"/>
      <c r="D6935" s="283" t="str">
        <f>IF(E6935="","",VLOOKUP(E6935,[1]PROJECTES!$C$14:$G$5000,5,FALSE))</f>
        <v/>
      </c>
      <c r="E6935" s="79"/>
      <c r="F6935" s="110" t="str">
        <f>IF(I6935="","",VLOOKUP(I6935,[1]PROJECTES!$C$14:$G$5000,2,FALSE))</f>
        <v/>
      </c>
      <c r="G6935" s="112" t="str">
        <f>IF(E6935="","",VLOOKUP(E6935,[1]PROJECTES!$C$14:$G$5000,4,FALSE))</f>
        <v/>
      </c>
      <c r="H6935" s="279"/>
      <c r="I6935" s="113" t="str">
        <f>IF(H6935="","",VLOOKUP(H6935,[2]BD!B$2:C$16,2,FALSE))</f>
        <v/>
      </c>
      <c r="J6935" s="114"/>
      <c r="K6935" s="115" t="str">
        <f t="shared" si="379"/>
        <v/>
      </c>
      <c r="L6935" s="116" t="str">
        <f t="shared" ca="1" si="380"/>
        <v>-</v>
      </c>
      <c r="M6935" s="111" t="str">
        <f>IF(E6935="","",VLOOKUP(E6935,[1]PROJECTES!$C$14:$Z$5000,21,FALSE))</f>
        <v/>
      </c>
      <c r="N6935" s="117"/>
      <c r="O6935" s="118" t="s">
        <v>222</v>
      </c>
      <c r="P6935" s="119"/>
      <c r="Q6935" s="84"/>
      <c r="R6935" s="123"/>
      <c r="S6935" s="165"/>
      <c r="T6935" s="167"/>
    </row>
    <row r="6936" spans="1:20" s="121" customFormat="1" ht="20.100000000000001" customHeight="1" x14ac:dyDescent="0.3">
      <c r="A6936" s="80"/>
      <c r="B6936" s="110" t="str">
        <f>IF(E6936="","",VLOOKUP(E6936,[1]PROJECTES!$C$14:$G$5000,2,FALSE))</f>
        <v/>
      </c>
      <c r="C6936" s="80"/>
      <c r="D6936" s="283" t="str">
        <f>IF(E6936="","",VLOOKUP(E6936,[1]PROJECTES!$C$14:$G$5000,5,FALSE))</f>
        <v/>
      </c>
      <c r="E6936" s="79"/>
      <c r="F6936" s="110" t="str">
        <f>IF(I6936="","",VLOOKUP(I6936,[1]PROJECTES!$C$14:$G$5000,2,FALSE))</f>
        <v/>
      </c>
      <c r="G6936" s="112" t="str">
        <f>IF(E6936="","",VLOOKUP(E6936,[1]PROJECTES!$C$14:$G$5000,4,FALSE))</f>
        <v/>
      </c>
      <c r="H6936" s="279"/>
      <c r="I6936" s="113" t="str">
        <f>IF(H6936="","",VLOOKUP(H6936,[2]BD!B$2:C$16,2,FALSE))</f>
        <v/>
      </c>
      <c r="J6936" s="114"/>
      <c r="K6936" s="115" t="str">
        <f t="shared" si="379"/>
        <v/>
      </c>
      <c r="L6936" s="116" t="str">
        <f t="shared" ca="1" si="380"/>
        <v>-</v>
      </c>
      <c r="M6936" s="111" t="str">
        <f>IF(E6936="","",VLOOKUP(E6936,[1]PROJECTES!$C$14:$Z$5000,21,FALSE))</f>
        <v/>
      </c>
      <c r="N6936" s="117"/>
      <c r="O6936" s="118" t="s">
        <v>222</v>
      </c>
      <c r="P6936" s="119"/>
      <c r="Q6936" s="84"/>
      <c r="R6936" s="123"/>
      <c r="S6936" s="165"/>
      <c r="T6936" s="167"/>
    </row>
    <row r="6937" spans="1:20" s="121" customFormat="1" ht="20.100000000000001" customHeight="1" x14ac:dyDescent="0.3">
      <c r="A6937" s="80"/>
      <c r="B6937" s="110" t="str">
        <f>IF(E6937="","",VLOOKUP(E6937,[1]PROJECTES!$C$14:$G$5000,2,FALSE))</f>
        <v/>
      </c>
      <c r="C6937" s="80"/>
      <c r="D6937" s="283" t="str">
        <f>IF(E6937="","",VLOOKUP(E6937,[1]PROJECTES!$C$14:$G$5000,5,FALSE))</f>
        <v/>
      </c>
      <c r="E6937" s="79"/>
      <c r="F6937" s="110" t="str">
        <f>IF(I6937="","",VLOOKUP(I6937,[1]PROJECTES!$C$14:$G$5000,2,FALSE))</f>
        <v/>
      </c>
      <c r="G6937" s="112" t="str">
        <f>IF(E6937="","",VLOOKUP(E6937,[1]PROJECTES!$C$14:$G$5000,4,FALSE))</f>
        <v/>
      </c>
      <c r="H6937" s="279"/>
      <c r="I6937" s="113" t="str">
        <f>IF(H6937="","",VLOOKUP(H6937,[2]BD!B$2:C$16,2,FALSE))</f>
        <v/>
      </c>
      <c r="J6937" s="114"/>
      <c r="K6937" s="115" t="str">
        <f t="shared" si="379"/>
        <v/>
      </c>
      <c r="L6937" s="116" t="str">
        <f t="shared" ca="1" si="380"/>
        <v>-</v>
      </c>
      <c r="M6937" s="111" t="str">
        <f>IF(E6937="","",VLOOKUP(E6937,[1]PROJECTES!$C$14:$Z$5000,21,FALSE))</f>
        <v/>
      </c>
      <c r="N6937" s="117"/>
      <c r="O6937" s="118" t="s">
        <v>222</v>
      </c>
      <c r="P6937" s="119"/>
      <c r="Q6937" s="84"/>
      <c r="R6937" s="123"/>
      <c r="S6937" s="165"/>
      <c r="T6937" s="167"/>
    </row>
    <row r="6938" spans="1:20" s="121" customFormat="1" ht="20.100000000000001" customHeight="1" x14ac:dyDescent="0.3">
      <c r="A6938" s="80"/>
      <c r="B6938" s="110" t="str">
        <f>IF(E6938="","",VLOOKUP(E6938,[1]PROJECTES!$C$14:$G$5000,2,FALSE))</f>
        <v/>
      </c>
      <c r="C6938" s="80"/>
      <c r="D6938" s="283" t="str">
        <f>IF(E6938="","",VLOOKUP(E6938,[1]PROJECTES!$C$14:$G$5000,5,FALSE))</f>
        <v/>
      </c>
      <c r="E6938" s="79"/>
      <c r="F6938" s="110" t="str">
        <f>IF(I6938="","",VLOOKUP(I6938,[1]PROJECTES!$C$14:$G$5000,2,FALSE))</f>
        <v/>
      </c>
      <c r="G6938" s="112" t="str">
        <f>IF(E6938="","",VLOOKUP(E6938,[1]PROJECTES!$C$14:$G$5000,4,FALSE))</f>
        <v/>
      </c>
      <c r="H6938" s="279"/>
      <c r="I6938" s="113" t="str">
        <f>IF(H6938="","",VLOOKUP(H6938,[2]BD!B$2:C$16,2,FALSE))</f>
        <v/>
      </c>
      <c r="J6938" s="114"/>
      <c r="K6938" s="115" t="str">
        <f t="shared" si="379"/>
        <v/>
      </c>
      <c r="L6938" s="116" t="str">
        <f t="shared" ca="1" si="380"/>
        <v>-</v>
      </c>
      <c r="M6938" s="111" t="str">
        <f>IF(E6938="","",VLOOKUP(E6938,[1]PROJECTES!$C$14:$Z$5000,21,FALSE))</f>
        <v/>
      </c>
      <c r="N6938" s="117"/>
      <c r="O6938" s="118" t="s">
        <v>222</v>
      </c>
      <c r="P6938" s="119"/>
      <c r="Q6938" s="84"/>
      <c r="R6938" s="123"/>
      <c r="S6938" s="165"/>
      <c r="T6938" s="167"/>
    </row>
    <row r="6939" spans="1:20" s="121" customFormat="1" ht="20.100000000000001" customHeight="1" x14ac:dyDescent="0.3">
      <c r="A6939" s="80"/>
      <c r="B6939" s="110" t="str">
        <f>IF(E6939="","",VLOOKUP(E6939,[1]PROJECTES!$C$14:$G$5000,2,FALSE))</f>
        <v/>
      </c>
      <c r="C6939" s="80"/>
      <c r="D6939" s="283" t="str">
        <f>IF(E6939="","",VLOOKUP(E6939,[1]PROJECTES!$C$14:$G$5000,5,FALSE))</f>
        <v/>
      </c>
      <c r="E6939" s="79"/>
      <c r="F6939" s="110" t="str">
        <f>IF(I6939="","",VLOOKUP(I6939,[1]PROJECTES!$C$14:$G$5000,2,FALSE))</f>
        <v/>
      </c>
      <c r="G6939" s="112" t="str">
        <f>IF(E6939="","",VLOOKUP(E6939,[1]PROJECTES!$C$14:$G$5000,4,FALSE))</f>
        <v/>
      </c>
      <c r="H6939" s="279"/>
      <c r="I6939" s="113" t="str">
        <f>IF(H6939="","",VLOOKUP(H6939,[2]BD!B$2:C$16,2,FALSE))</f>
        <v/>
      </c>
      <c r="J6939" s="114"/>
      <c r="K6939" s="115" t="str">
        <f t="shared" si="379"/>
        <v/>
      </c>
      <c r="L6939" s="116" t="str">
        <f t="shared" ca="1" si="380"/>
        <v>-</v>
      </c>
      <c r="M6939" s="111" t="str">
        <f>IF(E6939="","",VLOOKUP(E6939,[1]PROJECTES!$C$14:$Z$5000,21,FALSE))</f>
        <v/>
      </c>
      <c r="N6939" s="117"/>
      <c r="O6939" s="118" t="s">
        <v>222</v>
      </c>
      <c r="P6939" s="119"/>
      <c r="Q6939" s="84"/>
      <c r="R6939" s="123"/>
      <c r="S6939" s="165"/>
      <c r="T6939" s="167"/>
    </row>
    <row r="6940" spans="1:20" s="121" customFormat="1" ht="20.100000000000001" customHeight="1" x14ac:dyDescent="0.3">
      <c r="A6940" s="80"/>
      <c r="B6940" s="110" t="str">
        <f>IF(E6940="","",VLOOKUP(E6940,[1]PROJECTES!$C$14:$G$5000,2,FALSE))</f>
        <v/>
      </c>
      <c r="C6940" s="80"/>
      <c r="D6940" s="283" t="str">
        <f>IF(E6940="","",VLOOKUP(E6940,[1]PROJECTES!$C$14:$G$5000,5,FALSE))</f>
        <v/>
      </c>
      <c r="E6940" s="79"/>
      <c r="F6940" s="110" t="str">
        <f>IF(I6940="","",VLOOKUP(I6940,[1]PROJECTES!$C$14:$G$5000,2,FALSE))</f>
        <v/>
      </c>
      <c r="G6940" s="112" t="str">
        <f>IF(E6940="","",VLOOKUP(E6940,[1]PROJECTES!$C$14:$G$5000,4,FALSE))</f>
        <v/>
      </c>
      <c r="H6940" s="279"/>
      <c r="I6940" s="113" t="str">
        <f>IF(H6940="","",VLOOKUP(H6940,[2]BD!B$2:C$16,2,FALSE))</f>
        <v/>
      </c>
      <c r="J6940" s="114"/>
      <c r="K6940" s="115" t="str">
        <f t="shared" si="379"/>
        <v/>
      </c>
      <c r="L6940" s="116" t="str">
        <f t="shared" ca="1" si="380"/>
        <v>-</v>
      </c>
      <c r="M6940" s="111" t="str">
        <f>IF(E6940="","",VLOOKUP(E6940,[1]PROJECTES!$C$14:$Z$5000,21,FALSE))</f>
        <v/>
      </c>
      <c r="N6940" s="117"/>
      <c r="O6940" s="118" t="s">
        <v>222</v>
      </c>
      <c r="P6940" s="119"/>
      <c r="Q6940" s="84"/>
      <c r="R6940" s="123"/>
      <c r="S6940" s="165"/>
      <c r="T6940" s="167"/>
    </row>
    <row r="6941" spans="1:20" s="121" customFormat="1" ht="20.100000000000001" customHeight="1" x14ac:dyDescent="0.3">
      <c r="A6941" s="80"/>
      <c r="B6941" s="110" t="str">
        <f>IF(E6941="","",VLOOKUP(E6941,[1]PROJECTES!$C$14:$G$5000,2,FALSE))</f>
        <v/>
      </c>
      <c r="C6941" s="80"/>
      <c r="D6941" s="283" t="str">
        <f>IF(E6941="","",VLOOKUP(E6941,[1]PROJECTES!$C$14:$G$5000,5,FALSE))</f>
        <v/>
      </c>
      <c r="E6941" s="79"/>
      <c r="F6941" s="110" t="str">
        <f>IF(I6941="","",VLOOKUP(I6941,[1]PROJECTES!$C$14:$G$5000,2,FALSE))</f>
        <v/>
      </c>
      <c r="G6941" s="112" t="str">
        <f>IF(E6941="","",VLOOKUP(E6941,[1]PROJECTES!$C$14:$G$5000,4,FALSE))</f>
        <v/>
      </c>
      <c r="H6941" s="279"/>
      <c r="I6941" s="113" t="str">
        <f>IF(H6941="","",VLOOKUP(H6941,[2]BD!B$2:C$16,2,FALSE))</f>
        <v/>
      </c>
      <c r="J6941" s="114"/>
      <c r="K6941" s="115" t="str">
        <f t="shared" si="379"/>
        <v/>
      </c>
      <c r="L6941" s="116" t="str">
        <f t="shared" ca="1" si="380"/>
        <v>-</v>
      </c>
      <c r="M6941" s="111" t="str">
        <f>IF(E6941="","",VLOOKUP(E6941,[1]PROJECTES!$C$14:$Z$5000,21,FALSE))</f>
        <v/>
      </c>
      <c r="N6941" s="117"/>
      <c r="O6941" s="118" t="s">
        <v>222</v>
      </c>
      <c r="P6941" s="119"/>
      <c r="Q6941" s="84"/>
      <c r="R6941" s="123"/>
      <c r="S6941" s="165"/>
      <c r="T6941" s="167"/>
    </row>
    <row r="6942" spans="1:20" s="121" customFormat="1" ht="20.100000000000001" customHeight="1" x14ac:dyDescent="0.3">
      <c r="A6942" s="80"/>
      <c r="B6942" s="110" t="str">
        <f>IF(E6942="","",VLOOKUP(E6942,[1]PROJECTES!$C$14:$G$5000,2,FALSE))</f>
        <v/>
      </c>
      <c r="C6942" s="80"/>
      <c r="D6942" s="283" t="str">
        <f>IF(E6942="","",VLOOKUP(E6942,[1]PROJECTES!$C$14:$G$5000,5,FALSE))</f>
        <v/>
      </c>
      <c r="E6942" s="79"/>
      <c r="F6942" s="110" t="str">
        <f>IF(I6942="","",VLOOKUP(I6942,[1]PROJECTES!$C$14:$G$5000,2,FALSE))</f>
        <v/>
      </c>
      <c r="G6942" s="112" t="str">
        <f>IF(E6942="","",VLOOKUP(E6942,[1]PROJECTES!$C$14:$G$5000,4,FALSE))</f>
        <v/>
      </c>
      <c r="H6942" s="279"/>
      <c r="I6942" s="113" t="str">
        <f>IF(H6942="","",VLOOKUP(H6942,[2]BD!B$2:C$16,2,FALSE))</f>
        <v/>
      </c>
      <c r="J6942" s="114"/>
      <c r="K6942" s="115" t="str">
        <f t="shared" si="379"/>
        <v/>
      </c>
      <c r="L6942" s="116" t="str">
        <f t="shared" ca="1" si="380"/>
        <v>-</v>
      </c>
      <c r="M6942" s="111" t="str">
        <f>IF(E6942="","",VLOOKUP(E6942,[1]PROJECTES!$C$14:$Z$5000,21,FALSE))</f>
        <v/>
      </c>
      <c r="N6942" s="117"/>
      <c r="O6942" s="118" t="s">
        <v>222</v>
      </c>
      <c r="P6942" s="119"/>
      <c r="Q6942" s="84"/>
      <c r="R6942" s="123"/>
      <c r="S6942" s="165"/>
      <c r="T6942" s="167"/>
    </row>
    <row r="6943" spans="1:20" s="121" customFormat="1" ht="20.100000000000001" customHeight="1" x14ac:dyDescent="0.3">
      <c r="A6943" s="80"/>
      <c r="B6943" s="110" t="str">
        <f>IF(E6943="","",VLOOKUP(E6943,[1]PROJECTES!$C$14:$G$5000,2,FALSE))</f>
        <v/>
      </c>
      <c r="C6943" s="80"/>
      <c r="D6943" s="283" t="str">
        <f>IF(E6943="","",VLOOKUP(E6943,[1]PROJECTES!$C$14:$G$5000,5,FALSE))</f>
        <v/>
      </c>
      <c r="E6943" s="79"/>
      <c r="F6943" s="110" t="str">
        <f>IF(I6943="","",VLOOKUP(I6943,[1]PROJECTES!$C$14:$G$5000,2,FALSE))</f>
        <v/>
      </c>
      <c r="G6943" s="112" t="str">
        <f>IF(E6943="","",VLOOKUP(E6943,[1]PROJECTES!$C$14:$G$5000,4,FALSE))</f>
        <v/>
      </c>
      <c r="H6943" s="279"/>
      <c r="I6943" s="113" t="str">
        <f>IF(H6943="","",VLOOKUP(H6943,[2]BD!B$2:C$16,2,FALSE))</f>
        <v/>
      </c>
      <c r="J6943" s="114"/>
      <c r="K6943" s="115" t="str">
        <f t="shared" si="379"/>
        <v/>
      </c>
      <c r="L6943" s="116" t="str">
        <f t="shared" ca="1" si="380"/>
        <v>-</v>
      </c>
      <c r="M6943" s="111" t="str">
        <f>IF(E6943="","",VLOOKUP(E6943,[1]PROJECTES!$C$14:$Z$5000,21,FALSE))</f>
        <v/>
      </c>
      <c r="N6943" s="117"/>
      <c r="O6943" s="118" t="s">
        <v>222</v>
      </c>
      <c r="P6943" s="119"/>
      <c r="Q6943" s="84"/>
      <c r="R6943" s="123"/>
      <c r="S6943" s="165"/>
      <c r="T6943" s="167"/>
    </row>
    <row r="6944" spans="1:20" s="121" customFormat="1" ht="20.100000000000001" customHeight="1" x14ac:dyDescent="0.3">
      <c r="A6944" s="80"/>
      <c r="B6944" s="110" t="str">
        <f>IF(E6944="","",VLOOKUP(E6944,[1]PROJECTES!$C$14:$G$5000,2,FALSE))</f>
        <v/>
      </c>
      <c r="C6944" s="80"/>
      <c r="D6944" s="283" t="str">
        <f>IF(E6944="","",VLOOKUP(E6944,[1]PROJECTES!$C$14:$G$5000,5,FALSE))</f>
        <v/>
      </c>
      <c r="E6944" s="79"/>
      <c r="F6944" s="110" t="str">
        <f>IF(I6944="","",VLOOKUP(I6944,[1]PROJECTES!$C$14:$G$5000,2,FALSE))</f>
        <v/>
      </c>
      <c r="G6944" s="112" t="str">
        <f>IF(E6944="","",VLOOKUP(E6944,[1]PROJECTES!$C$14:$G$5000,4,FALSE))</f>
        <v/>
      </c>
      <c r="H6944" s="279"/>
      <c r="I6944" s="113" t="str">
        <f>IF(H6944="","",VLOOKUP(H6944,[2]BD!B$2:C$16,2,FALSE))</f>
        <v/>
      </c>
      <c r="J6944" s="114"/>
      <c r="K6944" s="115" t="str">
        <f t="shared" si="379"/>
        <v/>
      </c>
      <c r="L6944" s="116" t="str">
        <f t="shared" ca="1" si="380"/>
        <v>-</v>
      </c>
      <c r="M6944" s="111" t="str">
        <f>IF(E6944="","",VLOOKUP(E6944,[1]PROJECTES!$C$14:$Z$5000,21,FALSE))</f>
        <v/>
      </c>
      <c r="N6944" s="117"/>
      <c r="O6944" s="118" t="s">
        <v>222</v>
      </c>
      <c r="P6944" s="119"/>
      <c r="Q6944" s="84"/>
      <c r="R6944" s="123"/>
      <c r="S6944" s="165"/>
      <c r="T6944" s="167"/>
    </row>
    <row r="6945" spans="1:20" s="121" customFormat="1" ht="20.100000000000001" customHeight="1" x14ac:dyDescent="0.3">
      <c r="A6945" s="80"/>
      <c r="B6945" s="110" t="str">
        <f>IF(E6945="","",VLOOKUP(E6945,[1]PROJECTES!$C$14:$G$5000,2,FALSE))</f>
        <v/>
      </c>
      <c r="C6945" s="80"/>
      <c r="D6945" s="283" t="str">
        <f>IF(E6945="","",VLOOKUP(E6945,[1]PROJECTES!$C$14:$G$5000,5,FALSE))</f>
        <v/>
      </c>
      <c r="E6945" s="79"/>
      <c r="F6945" s="110" t="str">
        <f>IF(I6945="","",VLOOKUP(I6945,[1]PROJECTES!$C$14:$G$5000,2,FALSE))</f>
        <v/>
      </c>
      <c r="G6945" s="112" t="str">
        <f>IF(E6945="","",VLOOKUP(E6945,[1]PROJECTES!$C$14:$G$5000,4,FALSE))</f>
        <v/>
      </c>
      <c r="H6945" s="279"/>
      <c r="I6945" s="113" t="str">
        <f>IF(H6945="","",VLOOKUP(H6945,[2]BD!B$2:C$16,2,FALSE))</f>
        <v/>
      </c>
      <c r="J6945" s="114"/>
      <c r="K6945" s="115" t="str">
        <f t="shared" si="379"/>
        <v/>
      </c>
      <c r="L6945" s="116" t="str">
        <f t="shared" ca="1" si="380"/>
        <v>-</v>
      </c>
      <c r="M6945" s="111" t="str">
        <f>IF(E6945="","",VLOOKUP(E6945,[1]PROJECTES!$C$14:$Z$5000,21,FALSE))</f>
        <v/>
      </c>
      <c r="N6945" s="117"/>
      <c r="O6945" s="118" t="s">
        <v>222</v>
      </c>
      <c r="P6945" s="119"/>
      <c r="Q6945" s="84"/>
      <c r="R6945" s="123"/>
      <c r="S6945" s="165"/>
      <c r="T6945" s="167"/>
    </row>
    <row r="6946" spans="1:20" s="121" customFormat="1" ht="20.100000000000001" customHeight="1" x14ac:dyDescent="0.3">
      <c r="A6946" s="80"/>
      <c r="B6946" s="110" t="str">
        <f>IF(E6946="","",VLOOKUP(E6946,[1]PROJECTES!$C$14:$G$5000,2,FALSE))</f>
        <v/>
      </c>
      <c r="C6946" s="80"/>
      <c r="D6946" s="283" t="str">
        <f>IF(E6946="","",VLOOKUP(E6946,[1]PROJECTES!$C$14:$G$5000,5,FALSE))</f>
        <v/>
      </c>
      <c r="E6946" s="79"/>
      <c r="F6946" s="110" t="str">
        <f>IF(I6946="","",VLOOKUP(I6946,[1]PROJECTES!$C$14:$G$5000,2,FALSE))</f>
        <v/>
      </c>
      <c r="G6946" s="112" t="str">
        <f>IF(E6946="","",VLOOKUP(E6946,[1]PROJECTES!$C$14:$G$5000,4,FALSE))</f>
        <v/>
      </c>
      <c r="H6946" s="279"/>
      <c r="I6946" s="113" t="str">
        <f>IF(H6946="","",VLOOKUP(H6946,[2]BD!B$2:C$16,2,FALSE))</f>
        <v/>
      </c>
      <c r="J6946" s="114"/>
      <c r="K6946" s="115" t="str">
        <f t="shared" si="379"/>
        <v/>
      </c>
      <c r="L6946" s="116" t="str">
        <f t="shared" ca="1" si="380"/>
        <v>-</v>
      </c>
      <c r="M6946" s="111" t="str">
        <f>IF(E6946="","",VLOOKUP(E6946,[1]PROJECTES!$C$14:$Z$5000,21,FALSE))</f>
        <v/>
      </c>
      <c r="N6946" s="117"/>
      <c r="O6946" s="118" t="s">
        <v>222</v>
      </c>
      <c r="P6946" s="119"/>
      <c r="Q6946" s="84"/>
      <c r="R6946" s="123"/>
      <c r="S6946" s="280"/>
      <c r="T6946" s="281"/>
    </row>
    <row r="6947" spans="1:20" s="121" customFormat="1" ht="20.100000000000001" customHeight="1" x14ac:dyDescent="0.3">
      <c r="A6947" s="80"/>
      <c r="B6947" s="110" t="str">
        <f>IF(E6947="","",VLOOKUP(E6947,[1]PROJECTES!$C$14:$G$5000,2,FALSE))</f>
        <v/>
      </c>
      <c r="C6947" s="80"/>
      <c r="D6947" s="283" t="str">
        <f>IF(E6947="","",VLOOKUP(E6947,[1]PROJECTES!$C$14:$G$5000,5,FALSE))</f>
        <v/>
      </c>
      <c r="E6947" s="79"/>
      <c r="F6947" s="110" t="str">
        <f>IF(I6947="","",VLOOKUP(I6947,[1]PROJECTES!$C$14:$G$5000,2,FALSE))</f>
        <v/>
      </c>
      <c r="G6947" s="112" t="str">
        <f>IF(E6947="","",VLOOKUP(E6947,[1]PROJECTES!$C$14:$G$5000,4,FALSE))</f>
        <v/>
      </c>
      <c r="H6947" s="279"/>
      <c r="I6947" s="113" t="str">
        <f>IF(H6947="","",VLOOKUP(H6947,[2]BD!B$2:C$16,2,FALSE))</f>
        <v/>
      </c>
      <c r="J6947" s="114"/>
      <c r="K6947" s="115" t="str">
        <f t="shared" si="379"/>
        <v/>
      </c>
      <c r="L6947" s="116" t="str">
        <f t="shared" ca="1" si="380"/>
        <v>-</v>
      </c>
      <c r="M6947" s="111" t="str">
        <f>IF(E6947="","",VLOOKUP(E6947,[1]PROJECTES!$C$14:$Z$5000,21,FALSE))</f>
        <v/>
      </c>
      <c r="N6947" s="117"/>
      <c r="O6947" s="118" t="s">
        <v>222</v>
      </c>
      <c r="P6947" s="119"/>
      <c r="Q6947" s="84"/>
      <c r="R6947" s="123"/>
      <c r="S6947" s="280"/>
      <c r="T6947" s="281"/>
    </row>
    <row r="6948" spans="1:20" s="121" customFormat="1" ht="20.100000000000001" customHeight="1" x14ac:dyDescent="0.3">
      <c r="A6948" s="80"/>
      <c r="B6948" s="110" t="str">
        <f>IF(E6948="","",VLOOKUP(E6948,[1]PROJECTES!$C$14:$G$5000,2,FALSE))</f>
        <v/>
      </c>
      <c r="C6948" s="80"/>
      <c r="D6948" s="283" t="str">
        <f>IF(E6948="","",VLOOKUP(E6948,[1]PROJECTES!$C$14:$G$5000,5,FALSE))</f>
        <v/>
      </c>
      <c r="E6948" s="79"/>
      <c r="F6948" s="110" t="str">
        <f>IF(I6948="","",VLOOKUP(I6948,[1]PROJECTES!$C$14:$G$5000,2,FALSE))</f>
        <v/>
      </c>
      <c r="G6948" s="112" t="str">
        <f>IF(E6948="","",VLOOKUP(E6948,[1]PROJECTES!$C$14:$G$5000,4,FALSE))</f>
        <v/>
      </c>
      <c r="H6948" s="279"/>
      <c r="I6948" s="113" t="str">
        <f>IF(H6948="","",VLOOKUP(H6948,[2]BD!B$2:C$16,2,FALSE))</f>
        <v/>
      </c>
      <c r="J6948" s="114"/>
      <c r="K6948" s="115" t="str">
        <f t="shared" si="379"/>
        <v/>
      </c>
      <c r="L6948" s="116" t="str">
        <f t="shared" ca="1" si="380"/>
        <v>-</v>
      </c>
      <c r="M6948" s="111" t="str">
        <f>IF(E6948="","",VLOOKUP(E6948,[1]PROJECTES!$C$14:$Z$5000,21,FALSE))</f>
        <v/>
      </c>
      <c r="N6948" s="117"/>
      <c r="O6948" s="118" t="s">
        <v>222</v>
      </c>
      <c r="P6948" s="119"/>
      <c r="Q6948" s="84"/>
      <c r="R6948" s="123"/>
      <c r="S6948" s="280"/>
      <c r="T6948" s="281"/>
    </row>
    <row r="6949" spans="1:20" s="121" customFormat="1" ht="20.100000000000001" customHeight="1" x14ac:dyDescent="0.3">
      <c r="A6949" s="80"/>
      <c r="B6949" s="110" t="str">
        <f>IF(E6949="","",VLOOKUP(E6949,[1]PROJECTES!$C$14:$G$5000,2,FALSE))</f>
        <v/>
      </c>
      <c r="C6949" s="80"/>
      <c r="D6949" s="283" t="str">
        <f>IF(E6949="","",VLOOKUP(E6949,[1]PROJECTES!$C$14:$G$5000,5,FALSE))</f>
        <v/>
      </c>
      <c r="E6949" s="79"/>
      <c r="F6949" s="110" t="str">
        <f>IF(I6949="","",VLOOKUP(I6949,[1]PROJECTES!$C$14:$G$5000,2,FALSE))</f>
        <v/>
      </c>
      <c r="G6949" s="112" t="str">
        <f>IF(E6949="","",VLOOKUP(E6949,[1]PROJECTES!$C$14:$G$5000,4,FALSE))</f>
        <v/>
      </c>
      <c r="H6949" s="279"/>
      <c r="I6949" s="113" t="str">
        <f>IF(H6949="","",VLOOKUP(H6949,[2]BD!B$2:C$16,2,FALSE))</f>
        <v/>
      </c>
      <c r="J6949" s="114"/>
      <c r="K6949" s="115" t="str">
        <f t="shared" si="379"/>
        <v/>
      </c>
      <c r="L6949" s="116" t="str">
        <f t="shared" ca="1" si="380"/>
        <v>-</v>
      </c>
      <c r="M6949" s="111" t="str">
        <f>IF(E6949="","",VLOOKUP(E6949,[1]PROJECTES!$C$14:$Z$5000,21,FALSE))</f>
        <v/>
      </c>
      <c r="N6949" s="117"/>
      <c r="O6949" s="118" t="s">
        <v>222</v>
      </c>
      <c r="P6949" s="119"/>
      <c r="Q6949" s="84"/>
      <c r="R6949" s="123"/>
      <c r="S6949" s="280"/>
      <c r="T6949" s="281"/>
    </row>
    <row r="6950" spans="1:20" s="121" customFormat="1" ht="20.100000000000001" customHeight="1" x14ac:dyDescent="0.3">
      <c r="A6950" s="80"/>
      <c r="B6950" s="110" t="str">
        <f>IF(E6950="","",VLOOKUP(E6950,[1]PROJECTES!$C$14:$G$5000,2,FALSE))</f>
        <v/>
      </c>
      <c r="C6950" s="80"/>
      <c r="D6950" s="283" t="str">
        <f>IF(E6950="","",VLOOKUP(E6950,[1]PROJECTES!$C$14:$G$5000,5,FALSE))</f>
        <v/>
      </c>
      <c r="E6950" s="79"/>
      <c r="F6950" s="110" t="str">
        <f>IF(I6950="","",VLOOKUP(I6950,[1]PROJECTES!$C$14:$G$5000,2,FALSE))</f>
        <v/>
      </c>
      <c r="G6950" s="112" t="str">
        <f>IF(E6950="","",VLOOKUP(E6950,[1]PROJECTES!$C$14:$G$5000,4,FALSE))</f>
        <v/>
      </c>
      <c r="H6950" s="279"/>
      <c r="I6950" s="113" t="str">
        <f>IF(H6950="","",VLOOKUP(H6950,[2]BD!B$2:C$16,2,FALSE))</f>
        <v/>
      </c>
      <c r="J6950" s="114"/>
      <c r="K6950" s="115" t="str">
        <f t="shared" si="379"/>
        <v/>
      </c>
      <c r="L6950" s="116" t="str">
        <f t="shared" ca="1" si="380"/>
        <v>-</v>
      </c>
      <c r="M6950" s="111" t="str">
        <f>IF(E6950="","",VLOOKUP(E6950,[1]PROJECTES!$C$14:$Z$5000,21,FALSE))</f>
        <v/>
      </c>
      <c r="N6950" s="117"/>
      <c r="O6950" s="118" t="s">
        <v>222</v>
      </c>
      <c r="P6950" s="119"/>
      <c r="Q6950" s="84"/>
      <c r="R6950" s="123"/>
      <c r="S6950" s="280"/>
      <c r="T6950" s="281"/>
    </row>
    <row r="6951" spans="1:20" s="121" customFormat="1" ht="20.100000000000001" customHeight="1" x14ac:dyDescent="0.3">
      <c r="A6951" s="80"/>
      <c r="B6951" s="110" t="str">
        <f>IF(E6951="","",VLOOKUP(E6951,[1]PROJECTES!$C$14:$G$5000,2,FALSE))</f>
        <v/>
      </c>
      <c r="C6951" s="80"/>
      <c r="D6951" s="283" t="str">
        <f>IF(E6951="","",VLOOKUP(E6951,[1]PROJECTES!$C$14:$G$5000,5,FALSE))</f>
        <v/>
      </c>
      <c r="E6951" s="79"/>
      <c r="F6951" s="110" t="str">
        <f>IF(I6951="","",VLOOKUP(I6951,[1]PROJECTES!$C$14:$G$5000,2,FALSE))</f>
        <v/>
      </c>
      <c r="G6951" s="112" t="str">
        <f>IF(E6951="","",VLOOKUP(E6951,[1]PROJECTES!$C$14:$G$5000,4,FALSE))</f>
        <v/>
      </c>
      <c r="H6951" s="279"/>
      <c r="I6951" s="113" t="str">
        <f>IF(H6951="","",VLOOKUP(H6951,[2]BD!B$2:C$16,2,FALSE))</f>
        <v/>
      </c>
      <c r="J6951" s="114"/>
      <c r="K6951" s="115" t="str">
        <f t="shared" si="379"/>
        <v/>
      </c>
      <c r="L6951" s="116" t="str">
        <f t="shared" ca="1" si="380"/>
        <v>-</v>
      </c>
      <c r="M6951" s="111" t="str">
        <f>IF(E6951="","",VLOOKUP(E6951,[1]PROJECTES!$C$14:$Z$5000,21,FALSE))</f>
        <v/>
      </c>
      <c r="N6951" s="117"/>
      <c r="O6951" s="118" t="s">
        <v>222</v>
      </c>
      <c r="P6951" s="119"/>
      <c r="Q6951" s="84"/>
      <c r="R6951" s="123"/>
      <c r="S6951" s="165"/>
      <c r="T6951" s="167"/>
    </row>
    <row r="6952" spans="1:20" s="121" customFormat="1" ht="20.100000000000001" customHeight="1" x14ac:dyDescent="0.3">
      <c r="A6952" s="80"/>
      <c r="B6952" s="110" t="str">
        <f>IF(E6952="","",VLOOKUP(E6952,[1]PROJECTES!$C$14:$G$5000,2,FALSE))</f>
        <v/>
      </c>
      <c r="C6952" s="80"/>
      <c r="D6952" s="283" t="str">
        <f>IF(E6952="","",VLOOKUP(E6952,[1]PROJECTES!$C$14:$G$5000,5,FALSE))</f>
        <v/>
      </c>
      <c r="E6952" s="79"/>
      <c r="F6952" s="110" t="str">
        <f>IF(I6952="","",VLOOKUP(I6952,[1]PROJECTES!$C$14:$G$5000,2,FALSE))</f>
        <v/>
      </c>
      <c r="G6952" s="112" t="str">
        <f>IF(E6952="","",VLOOKUP(E6952,[1]PROJECTES!$C$14:$G$5000,4,FALSE))</f>
        <v/>
      </c>
      <c r="H6952" s="279"/>
      <c r="I6952" s="113" t="str">
        <f>IF(H6952="","",VLOOKUP(H6952,[2]BD!B$2:C$16,2,FALSE))</f>
        <v/>
      </c>
      <c r="J6952" s="114"/>
      <c r="K6952" s="115" t="str">
        <f t="shared" si="379"/>
        <v/>
      </c>
      <c r="L6952" s="116" t="str">
        <f t="shared" ca="1" si="380"/>
        <v>-</v>
      </c>
      <c r="M6952" s="111" t="str">
        <f>IF(E6952="","",VLOOKUP(E6952,[1]PROJECTES!$C$14:$Z$5000,21,FALSE))</f>
        <v/>
      </c>
      <c r="N6952" s="117"/>
      <c r="O6952" s="118" t="s">
        <v>222</v>
      </c>
      <c r="P6952" s="119"/>
      <c r="Q6952" s="84"/>
      <c r="R6952" s="123"/>
      <c r="S6952" s="165"/>
      <c r="T6952" s="167"/>
    </row>
    <row r="6953" spans="1:20" s="121" customFormat="1" ht="20.100000000000001" customHeight="1" x14ac:dyDescent="0.3">
      <c r="A6953" s="80"/>
      <c r="B6953" s="110" t="str">
        <f>IF(E6953="","",VLOOKUP(E6953,[1]PROJECTES!$C$14:$G$5000,2,FALSE))</f>
        <v/>
      </c>
      <c r="C6953" s="80"/>
      <c r="D6953" s="283" t="str">
        <f>IF(E6953="","",VLOOKUP(E6953,[1]PROJECTES!$C$14:$G$5000,5,FALSE))</f>
        <v/>
      </c>
      <c r="E6953" s="79"/>
      <c r="F6953" s="110" t="str">
        <f>IF(I6953="","",VLOOKUP(I6953,[1]PROJECTES!$C$14:$G$5000,2,FALSE))</f>
        <v/>
      </c>
      <c r="G6953" s="112" t="str">
        <f>IF(E6953="","",VLOOKUP(E6953,[1]PROJECTES!$C$14:$G$5000,4,FALSE))</f>
        <v/>
      </c>
      <c r="H6953" s="279"/>
      <c r="I6953" s="113" t="str">
        <f>IF(H6953="","",VLOOKUP(H6953,[2]BD!B$2:C$16,2,FALSE))</f>
        <v/>
      </c>
      <c r="J6953" s="114"/>
      <c r="K6953" s="115" t="str">
        <f t="shared" si="379"/>
        <v/>
      </c>
      <c r="L6953" s="116" t="str">
        <f t="shared" ca="1" si="380"/>
        <v>-</v>
      </c>
      <c r="M6953" s="111" t="str">
        <f>IF(E6953="","",VLOOKUP(E6953,[1]PROJECTES!$C$14:$Z$5000,21,FALSE))</f>
        <v/>
      </c>
      <c r="N6953" s="117"/>
      <c r="O6953" s="118" t="s">
        <v>222</v>
      </c>
      <c r="P6953" s="119"/>
      <c r="Q6953" s="84"/>
      <c r="R6953" s="123"/>
      <c r="S6953" s="165"/>
      <c r="T6953" s="167"/>
    </row>
    <row r="6954" spans="1:20" s="121" customFormat="1" ht="20.100000000000001" customHeight="1" x14ac:dyDescent="0.3">
      <c r="A6954" s="80"/>
      <c r="B6954" s="110" t="str">
        <f>IF(E6954="","",VLOOKUP(E6954,[1]PROJECTES!$C$14:$G$5000,2,FALSE))</f>
        <v/>
      </c>
      <c r="C6954" s="80"/>
      <c r="D6954" s="283" t="str">
        <f>IF(E6954="","",VLOOKUP(E6954,[1]PROJECTES!$C$14:$G$5000,5,FALSE))</f>
        <v/>
      </c>
      <c r="E6954" s="79"/>
      <c r="F6954" s="110" t="str">
        <f>IF(I6954="","",VLOOKUP(I6954,[1]PROJECTES!$C$14:$G$5000,2,FALSE))</f>
        <v/>
      </c>
      <c r="G6954" s="112" t="str">
        <f>IF(E6954="","",VLOOKUP(E6954,[1]PROJECTES!$C$14:$G$5000,4,FALSE))</f>
        <v/>
      </c>
      <c r="H6954" s="279"/>
      <c r="I6954" s="113" t="str">
        <f>IF(H6954="","",VLOOKUP(H6954,[2]BD!B$2:C$16,2,FALSE))</f>
        <v/>
      </c>
      <c r="J6954" s="114"/>
      <c r="K6954" s="115" t="str">
        <f t="shared" si="379"/>
        <v/>
      </c>
      <c r="L6954" s="116" t="str">
        <f t="shared" ca="1" si="380"/>
        <v>-</v>
      </c>
      <c r="M6954" s="111" t="str">
        <f>IF(E6954="","",VLOOKUP(E6954,[1]PROJECTES!$C$14:$Z$5000,21,FALSE))</f>
        <v/>
      </c>
      <c r="N6954" s="117"/>
      <c r="O6954" s="118" t="s">
        <v>222</v>
      </c>
      <c r="P6954" s="119"/>
      <c r="Q6954" s="84"/>
      <c r="R6954" s="123"/>
      <c r="S6954" s="165"/>
      <c r="T6954" s="167"/>
    </row>
    <row r="6955" spans="1:20" s="121" customFormat="1" ht="20.100000000000001" customHeight="1" x14ac:dyDescent="0.3">
      <c r="A6955" s="80"/>
      <c r="B6955" s="110" t="str">
        <f>IF(E6955="","",VLOOKUP(E6955,[1]PROJECTES!$C$14:$G$5000,2,FALSE))</f>
        <v/>
      </c>
      <c r="C6955" s="80"/>
      <c r="D6955" s="283" t="str">
        <f>IF(E6955="","",VLOOKUP(E6955,[1]PROJECTES!$C$14:$G$5000,5,FALSE))</f>
        <v/>
      </c>
      <c r="E6955" s="79"/>
      <c r="F6955" s="110" t="str">
        <f>IF(I6955="","",VLOOKUP(I6955,[1]PROJECTES!$C$14:$G$5000,2,FALSE))</f>
        <v/>
      </c>
      <c r="G6955" s="112" t="str">
        <f>IF(E6955="","",VLOOKUP(E6955,[1]PROJECTES!$C$14:$G$5000,4,FALSE))</f>
        <v/>
      </c>
      <c r="H6955" s="279"/>
      <c r="I6955" s="113" t="str">
        <f>IF(H6955="","",VLOOKUP(H6955,[2]BD!B$2:C$16,2,FALSE))</f>
        <v/>
      </c>
      <c r="J6955" s="114"/>
      <c r="K6955" s="115" t="str">
        <f t="shared" si="379"/>
        <v/>
      </c>
      <c r="L6955" s="116" t="str">
        <f t="shared" ca="1" si="380"/>
        <v>-</v>
      </c>
      <c r="M6955" s="111" t="str">
        <f>IF(E6955="","",VLOOKUP(E6955,[1]PROJECTES!$C$14:$Z$5000,21,FALSE))</f>
        <v/>
      </c>
      <c r="N6955" s="117"/>
      <c r="O6955" s="118" t="s">
        <v>222</v>
      </c>
      <c r="P6955" s="119"/>
      <c r="Q6955" s="84"/>
      <c r="R6955" s="123"/>
      <c r="S6955" s="165"/>
      <c r="T6955" s="167"/>
    </row>
    <row r="6956" spans="1:20" s="121" customFormat="1" ht="20.100000000000001" customHeight="1" x14ac:dyDescent="0.3">
      <c r="A6956" s="80"/>
      <c r="B6956" s="110" t="str">
        <f>IF(E6956="","",VLOOKUP(E6956,[1]PROJECTES!$C$14:$G$5000,2,FALSE))</f>
        <v/>
      </c>
      <c r="C6956" s="80"/>
      <c r="D6956" s="283" t="str">
        <f>IF(E6956="","",VLOOKUP(E6956,[1]PROJECTES!$C$14:$G$5000,5,FALSE))</f>
        <v/>
      </c>
      <c r="E6956" s="79"/>
      <c r="F6956" s="110" t="str">
        <f>IF(I6956="","",VLOOKUP(I6956,[1]PROJECTES!$C$14:$G$5000,2,FALSE))</f>
        <v/>
      </c>
      <c r="G6956" s="112" t="str">
        <f>IF(E6956="","",VLOOKUP(E6956,[1]PROJECTES!$C$14:$G$5000,4,FALSE))</f>
        <v/>
      </c>
      <c r="H6956" s="279"/>
      <c r="I6956" s="113" t="str">
        <f>IF(H6956="","",VLOOKUP(H6956,[2]BD!B$2:C$16,2,FALSE))</f>
        <v/>
      </c>
      <c r="J6956" s="114"/>
      <c r="K6956" s="115" t="str">
        <f t="shared" si="379"/>
        <v/>
      </c>
      <c r="L6956" s="116" t="str">
        <f t="shared" ca="1" si="380"/>
        <v>-</v>
      </c>
      <c r="M6956" s="111" t="str">
        <f>IF(E6956="","",VLOOKUP(E6956,[1]PROJECTES!$C$14:$Z$5000,21,FALSE))</f>
        <v/>
      </c>
      <c r="N6956" s="117"/>
      <c r="O6956" s="118" t="s">
        <v>222</v>
      </c>
      <c r="P6956" s="119"/>
      <c r="Q6956" s="84"/>
      <c r="R6956" s="123"/>
      <c r="S6956" s="165"/>
      <c r="T6956" s="167"/>
    </row>
    <row r="6957" spans="1:20" s="121" customFormat="1" ht="20.100000000000001" customHeight="1" x14ac:dyDescent="0.3">
      <c r="A6957" s="80"/>
      <c r="B6957" s="110" t="str">
        <f>IF(E6957="","",VLOOKUP(E6957,[1]PROJECTES!$C$14:$G$5000,2,FALSE))</f>
        <v/>
      </c>
      <c r="C6957" s="80"/>
      <c r="D6957" s="283" t="str">
        <f>IF(E6957="","",VLOOKUP(E6957,[1]PROJECTES!$C$14:$G$5000,5,FALSE))</f>
        <v/>
      </c>
      <c r="E6957" s="79"/>
      <c r="F6957" s="110" t="str">
        <f>IF(I6957="","",VLOOKUP(I6957,[1]PROJECTES!$C$14:$G$5000,2,FALSE))</f>
        <v/>
      </c>
      <c r="G6957" s="112" t="str">
        <f>IF(E6957="","",VLOOKUP(E6957,[1]PROJECTES!$C$14:$G$5000,4,FALSE))</f>
        <v/>
      </c>
      <c r="H6957" s="279"/>
      <c r="I6957" s="113" t="str">
        <f>IF(H6957="","",VLOOKUP(H6957,[2]BD!B$2:C$16,2,FALSE))</f>
        <v/>
      </c>
      <c r="J6957" s="114"/>
      <c r="K6957" s="115" t="str">
        <f t="shared" si="379"/>
        <v/>
      </c>
      <c r="L6957" s="116" t="str">
        <f t="shared" ca="1" si="380"/>
        <v>-</v>
      </c>
      <c r="M6957" s="111" t="str">
        <f>IF(E6957="","",VLOOKUP(E6957,[1]PROJECTES!$C$14:$Z$5000,21,FALSE))</f>
        <v/>
      </c>
      <c r="N6957" s="117"/>
      <c r="O6957" s="118" t="s">
        <v>222</v>
      </c>
      <c r="P6957" s="119"/>
      <c r="Q6957" s="84"/>
      <c r="R6957" s="123"/>
      <c r="S6957" s="280"/>
      <c r="T6957" s="281"/>
    </row>
    <row r="6958" spans="1:20" s="121" customFormat="1" ht="20.100000000000001" customHeight="1" x14ac:dyDescent="0.3">
      <c r="A6958" s="80"/>
      <c r="B6958" s="110" t="str">
        <f>IF(E6958="","",VLOOKUP(E6958,[1]PROJECTES!$C$14:$G$5000,2,FALSE))</f>
        <v/>
      </c>
      <c r="C6958" s="80"/>
      <c r="D6958" s="283" t="str">
        <f>IF(E6958="","",VLOOKUP(E6958,[1]PROJECTES!$C$14:$G$5000,5,FALSE))</f>
        <v/>
      </c>
      <c r="E6958" s="79"/>
      <c r="F6958" s="110" t="str">
        <f>IF(I6958="","",VLOOKUP(I6958,[1]PROJECTES!$C$14:$G$5000,2,FALSE))</f>
        <v/>
      </c>
      <c r="G6958" s="112" t="str">
        <f>IF(E6958="","",VLOOKUP(E6958,[1]PROJECTES!$C$14:$G$5000,4,FALSE))</f>
        <v/>
      </c>
      <c r="H6958" s="279"/>
      <c r="I6958" s="113" t="str">
        <f>IF(H6958="","",VLOOKUP(H6958,[2]BD!B$2:C$16,2,FALSE))</f>
        <v/>
      </c>
      <c r="J6958" s="114"/>
      <c r="K6958" s="115" t="str">
        <f t="shared" si="379"/>
        <v/>
      </c>
      <c r="L6958" s="116" t="str">
        <f t="shared" ca="1" si="380"/>
        <v>-</v>
      </c>
      <c r="M6958" s="111" t="str">
        <f>IF(E6958="","",VLOOKUP(E6958,[1]PROJECTES!$C$14:$Z$5000,21,FALSE))</f>
        <v/>
      </c>
      <c r="N6958" s="117"/>
      <c r="O6958" s="118" t="s">
        <v>222</v>
      </c>
      <c r="P6958" s="119"/>
      <c r="Q6958" s="84"/>
      <c r="R6958" s="123"/>
      <c r="S6958" s="280"/>
      <c r="T6958" s="281"/>
    </row>
    <row r="6959" spans="1:20" s="121" customFormat="1" ht="20.100000000000001" customHeight="1" x14ac:dyDescent="0.3">
      <c r="A6959" s="80"/>
      <c r="B6959" s="110" t="str">
        <f>IF(E6959="","",VLOOKUP(E6959,[1]PROJECTES!$C$14:$G$5000,2,FALSE))</f>
        <v/>
      </c>
      <c r="C6959" s="80"/>
      <c r="D6959" s="283" t="str">
        <f>IF(E6959="","",VLOOKUP(E6959,[1]PROJECTES!$C$14:$G$5000,5,FALSE))</f>
        <v/>
      </c>
      <c r="E6959" s="79"/>
      <c r="F6959" s="110" t="str">
        <f>IF(I6959="","",VLOOKUP(I6959,[1]PROJECTES!$C$14:$G$5000,2,FALSE))</f>
        <v/>
      </c>
      <c r="G6959" s="112" t="str">
        <f>IF(E6959="","",VLOOKUP(E6959,[1]PROJECTES!$C$14:$G$5000,4,FALSE))</f>
        <v/>
      </c>
      <c r="H6959" s="279"/>
      <c r="I6959" s="113" t="str">
        <f>IF(H6959="","",VLOOKUP(H6959,[2]BD!B$2:C$16,2,FALSE))</f>
        <v/>
      </c>
      <c r="J6959" s="114"/>
      <c r="K6959" s="115" t="str">
        <f t="shared" si="379"/>
        <v/>
      </c>
      <c r="L6959" s="116" t="str">
        <f t="shared" ca="1" si="380"/>
        <v>-</v>
      </c>
      <c r="M6959" s="111" t="str">
        <f>IF(E6959="","",VLOOKUP(E6959,[1]PROJECTES!$C$14:$Z$5000,21,FALSE))</f>
        <v/>
      </c>
      <c r="N6959" s="117"/>
      <c r="O6959" s="118" t="s">
        <v>222</v>
      </c>
      <c r="P6959" s="119"/>
      <c r="Q6959" s="84"/>
      <c r="R6959" s="123"/>
      <c r="S6959" s="280"/>
      <c r="T6959" s="281"/>
    </row>
    <row r="6960" spans="1:20" s="121" customFormat="1" ht="20.100000000000001" customHeight="1" x14ac:dyDescent="0.3">
      <c r="A6960" s="80"/>
      <c r="B6960" s="110" t="str">
        <f>IF(E6960="","",VLOOKUP(E6960,[1]PROJECTES!$C$14:$G$5000,2,FALSE))</f>
        <v/>
      </c>
      <c r="C6960" s="80"/>
      <c r="D6960" s="283" t="str">
        <f>IF(E6960="","",VLOOKUP(E6960,[1]PROJECTES!$C$14:$G$5000,5,FALSE))</f>
        <v/>
      </c>
      <c r="E6960" s="79"/>
      <c r="F6960" s="110" t="str">
        <f>IF(I6960="","",VLOOKUP(I6960,[1]PROJECTES!$C$14:$G$5000,2,FALSE))</f>
        <v/>
      </c>
      <c r="G6960" s="112" t="str">
        <f>IF(E6960="","",VLOOKUP(E6960,[1]PROJECTES!$C$14:$G$5000,4,FALSE))</f>
        <v/>
      </c>
      <c r="H6960" s="279"/>
      <c r="I6960" s="113" t="str">
        <f>IF(H6960="","",VLOOKUP(H6960,[2]BD!B$2:C$16,2,FALSE))</f>
        <v/>
      </c>
      <c r="J6960" s="114"/>
      <c r="K6960" s="115" t="str">
        <f t="shared" si="379"/>
        <v/>
      </c>
      <c r="L6960" s="116" t="str">
        <f t="shared" ca="1" si="380"/>
        <v>-</v>
      </c>
      <c r="M6960" s="111" t="str">
        <f>IF(E6960="","",VLOOKUP(E6960,[1]PROJECTES!$C$14:$Z$5000,21,FALSE))</f>
        <v/>
      </c>
      <c r="N6960" s="117"/>
      <c r="O6960" s="118" t="s">
        <v>222</v>
      </c>
      <c r="P6960" s="119"/>
      <c r="Q6960" s="84"/>
      <c r="R6960" s="123"/>
      <c r="S6960" s="280"/>
      <c r="T6960" s="281"/>
    </row>
    <row r="6961" spans="1:20" s="121" customFormat="1" ht="20.100000000000001" customHeight="1" x14ac:dyDescent="0.3">
      <c r="A6961" s="80"/>
      <c r="B6961" s="110" t="str">
        <f>IF(E6961="","",VLOOKUP(E6961,[1]PROJECTES!$C$14:$G$5000,2,FALSE))</f>
        <v/>
      </c>
      <c r="C6961" s="80"/>
      <c r="D6961" s="283" t="str">
        <f>IF(E6961="","",VLOOKUP(E6961,[1]PROJECTES!$C$14:$G$5000,5,FALSE))</f>
        <v/>
      </c>
      <c r="E6961" s="79"/>
      <c r="F6961" s="110" t="str">
        <f>IF(I6961="","",VLOOKUP(I6961,[1]PROJECTES!$C$14:$G$5000,2,FALSE))</f>
        <v/>
      </c>
      <c r="G6961" s="112" t="str">
        <f>IF(E6961="","",VLOOKUP(E6961,[1]PROJECTES!$C$14:$G$5000,4,FALSE))</f>
        <v/>
      </c>
      <c r="H6961" s="279"/>
      <c r="I6961" s="113" t="str">
        <f>IF(H6961="","",VLOOKUP(H6961,[2]BD!B$2:C$16,2,FALSE))</f>
        <v/>
      </c>
      <c r="J6961" s="114"/>
      <c r="K6961" s="115" t="str">
        <f t="shared" si="379"/>
        <v/>
      </c>
      <c r="L6961" s="116" t="str">
        <f t="shared" ca="1" si="380"/>
        <v>-</v>
      </c>
      <c r="M6961" s="111" t="str">
        <f>IF(E6961="","",VLOOKUP(E6961,[1]PROJECTES!$C$14:$Z$5000,21,FALSE))</f>
        <v/>
      </c>
      <c r="N6961" s="117"/>
      <c r="O6961" s="118" t="s">
        <v>222</v>
      </c>
      <c r="P6961" s="119"/>
      <c r="Q6961" s="84"/>
      <c r="R6961" s="123"/>
      <c r="S6961" s="280"/>
      <c r="T6961" s="281"/>
    </row>
    <row r="6962" spans="1:20" s="121" customFormat="1" ht="20.100000000000001" customHeight="1" x14ac:dyDescent="0.3">
      <c r="A6962" s="80"/>
      <c r="B6962" s="110" t="str">
        <f>IF(E6962="","",VLOOKUP(E6962,[1]PROJECTES!$C$14:$G$5000,2,FALSE))</f>
        <v/>
      </c>
      <c r="C6962" s="80"/>
      <c r="D6962" s="283" t="str">
        <f>IF(E6962="","",VLOOKUP(E6962,[1]PROJECTES!$C$14:$G$5000,5,FALSE))</f>
        <v/>
      </c>
      <c r="E6962" s="79"/>
      <c r="F6962" s="110" t="str">
        <f>IF(I6962="","",VLOOKUP(I6962,[1]PROJECTES!$C$14:$G$5000,2,FALSE))</f>
        <v/>
      </c>
      <c r="G6962" s="112" t="str">
        <f>IF(E6962="","",VLOOKUP(E6962,[1]PROJECTES!$C$14:$G$5000,4,FALSE))</f>
        <v/>
      </c>
      <c r="H6962" s="279"/>
      <c r="I6962" s="113" t="str">
        <f>IF(H6962="","",VLOOKUP(H6962,[2]BD!B$2:C$16,2,FALSE))</f>
        <v/>
      </c>
      <c r="J6962" s="114"/>
      <c r="K6962" s="115" t="str">
        <f t="shared" si="379"/>
        <v/>
      </c>
      <c r="L6962" s="116" t="str">
        <f t="shared" ca="1" si="380"/>
        <v>-</v>
      </c>
      <c r="M6962" s="111" t="str">
        <f>IF(E6962="","",VLOOKUP(E6962,[1]PROJECTES!$C$14:$Z$5000,21,FALSE))</f>
        <v/>
      </c>
      <c r="N6962" s="117"/>
      <c r="O6962" s="118" t="s">
        <v>222</v>
      </c>
      <c r="P6962" s="119"/>
      <c r="Q6962" s="84"/>
      <c r="R6962" s="123"/>
      <c r="S6962" s="280"/>
      <c r="T6962" s="281"/>
    </row>
    <row r="6963" spans="1:20" s="121" customFormat="1" ht="20.100000000000001" customHeight="1" x14ac:dyDescent="0.3">
      <c r="A6963" s="80"/>
      <c r="B6963" s="110" t="str">
        <f>IF(E6963="","",VLOOKUP(E6963,[1]PROJECTES!$C$14:$G$5000,2,FALSE))</f>
        <v/>
      </c>
      <c r="C6963" s="80"/>
      <c r="D6963" s="283" t="str">
        <f>IF(E6963="","",VLOOKUP(E6963,[1]PROJECTES!$C$14:$G$5000,5,FALSE))</f>
        <v/>
      </c>
      <c r="E6963" s="79"/>
      <c r="F6963" s="110" t="str">
        <f>IF(I6963="","",VLOOKUP(I6963,[1]PROJECTES!$C$14:$G$5000,2,FALSE))</f>
        <v/>
      </c>
      <c r="G6963" s="112" t="str">
        <f>IF(E6963="","",VLOOKUP(E6963,[1]PROJECTES!$C$14:$G$5000,4,FALSE))</f>
        <v/>
      </c>
      <c r="H6963" s="279"/>
      <c r="I6963" s="113" t="str">
        <f>IF(H6963="","",VLOOKUP(H6963,[2]BD!B$2:C$16,2,FALSE))</f>
        <v/>
      </c>
      <c r="J6963" s="114"/>
      <c r="K6963" s="115" t="str">
        <f t="shared" si="379"/>
        <v/>
      </c>
      <c r="L6963" s="116" t="str">
        <f t="shared" ca="1" si="380"/>
        <v>-</v>
      </c>
      <c r="M6963" s="111" t="str">
        <f>IF(E6963="","",VLOOKUP(E6963,[1]PROJECTES!$C$14:$Z$5000,21,FALSE))</f>
        <v/>
      </c>
      <c r="N6963" s="117"/>
      <c r="O6963" s="118" t="s">
        <v>222</v>
      </c>
      <c r="P6963" s="119"/>
      <c r="Q6963" s="84"/>
      <c r="R6963" s="123"/>
      <c r="S6963" s="280"/>
      <c r="T6963" s="281"/>
    </row>
    <row r="6964" spans="1:20" s="121" customFormat="1" ht="20.100000000000001" customHeight="1" x14ac:dyDescent="0.3">
      <c r="A6964" s="80"/>
      <c r="B6964" s="110" t="str">
        <f>IF(E6964="","",VLOOKUP(E6964,[1]PROJECTES!$C$14:$G$5000,2,FALSE))</f>
        <v/>
      </c>
      <c r="C6964" s="80"/>
      <c r="D6964" s="283" t="str">
        <f>IF(E6964="","",VLOOKUP(E6964,[1]PROJECTES!$C$14:$G$5000,5,FALSE))</f>
        <v/>
      </c>
      <c r="E6964" s="79"/>
      <c r="F6964" s="110" t="str">
        <f>IF(I6964="","",VLOOKUP(I6964,[1]PROJECTES!$C$14:$G$5000,2,FALSE))</f>
        <v/>
      </c>
      <c r="G6964" s="112" t="str">
        <f>IF(E6964="","",VLOOKUP(E6964,[1]PROJECTES!$C$14:$G$5000,4,FALSE))</f>
        <v/>
      </c>
      <c r="H6964" s="279"/>
      <c r="I6964" s="113" t="str">
        <f>IF(H6964="","",VLOOKUP(H6964,[2]BD!B$2:C$16,2,FALSE))</f>
        <v/>
      </c>
      <c r="J6964" s="114"/>
      <c r="K6964" s="115" t="str">
        <f t="shared" si="379"/>
        <v/>
      </c>
      <c r="L6964" s="116" t="str">
        <f t="shared" ca="1" si="380"/>
        <v>-</v>
      </c>
      <c r="M6964" s="111" t="str">
        <f>IF(E6964="","",VLOOKUP(E6964,[1]PROJECTES!$C$14:$Z$5000,21,FALSE))</f>
        <v/>
      </c>
      <c r="N6964" s="117"/>
      <c r="O6964" s="118" t="s">
        <v>222</v>
      </c>
      <c r="P6964" s="119"/>
      <c r="Q6964" s="84"/>
      <c r="R6964" s="123"/>
      <c r="S6964" s="280"/>
      <c r="T6964" s="281"/>
    </row>
    <row r="6965" spans="1:20" s="121" customFormat="1" ht="20.100000000000001" customHeight="1" x14ac:dyDescent="0.3">
      <c r="A6965" s="80"/>
      <c r="B6965" s="110" t="str">
        <f>IF(E6965="","",VLOOKUP(E6965,[1]PROJECTES!$C$14:$G$5000,2,FALSE))</f>
        <v/>
      </c>
      <c r="C6965" s="80"/>
      <c r="D6965" s="283" t="str">
        <f>IF(E6965="","",VLOOKUP(E6965,[1]PROJECTES!$C$14:$G$5000,5,FALSE))</f>
        <v/>
      </c>
      <c r="E6965" s="79"/>
      <c r="F6965" s="110" t="str">
        <f>IF(I6965="","",VLOOKUP(I6965,[1]PROJECTES!$C$14:$G$5000,2,FALSE))</f>
        <v/>
      </c>
      <c r="G6965" s="112" t="str">
        <f>IF(E6965="","",VLOOKUP(E6965,[1]PROJECTES!$C$14:$G$5000,4,FALSE))</f>
        <v/>
      </c>
      <c r="H6965" s="279"/>
      <c r="I6965" s="113" t="str">
        <f>IF(H6965="","",VLOOKUP(H6965,[2]BD!B$2:C$16,2,FALSE))</f>
        <v/>
      </c>
      <c r="J6965" s="114"/>
      <c r="K6965" s="115" t="str">
        <f t="shared" si="379"/>
        <v/>
      </c>
      <c r="L6965" s="116" t="str">
        <f t="shared" ca="1" si="380"/>
        <v>-</v>
      </c>
      <c r="M6965" s="111" t="str">
        <f>IF(E6965="","",VLOOKUP(E6965,[1]PROJECTES!$C$14:$Z$5000,21,FALSE))</f>
        <v/>
      </c>
      <c r="N6965" s="117"/>
      <c r="O6965" s="118" t="s">
        <v>222</v>
      </c>
      <c r="P6965" s="119"/>
      <c r="Q6965" s="84"/>
      <c r="R6965" s="123"/>
      <c r="S6965" s="280"/>
      <c r="T6965" s="281"/>
    </row>
    <row r="6966" spans="1:20" s="121" customFormat="1" ht="20.100000000000001" customHeight="1" x14ac:dyDescent="0.3">
      <c r="A6966" s="80"/>
      <c r="B6966" s="110" t="str">
        <f>IF(E6966="","",VLOOKUP(E6966,[1]PROJECTES!$C$14:$G$5000,2,FALSE))</f>
        <v/>
      </c>
      <c r="C6966" s="80"/>
      <c r="D6966" s="283" t="str">
        <f>IF(E6966="","",VLOOKUP(E6966,[1]PROJECTES!$C$14:$G$5000,5,FALSE))</f>
        <v/>
      </c>
      <c r="E6966" s="79"/>
      <c r="F6966" s="110" t="str">
        <f>IF(I6966="","",VLOOKUP(I6966,[1]PROJECTES!$C$14:$G$5000,2,FALSE))</f>
        <v/>
      </c>
      <c r="G6966" s="112" t="str">
        <f>IF(E6966="","",VLOOKUP(E6966,[1]PROJECTES!$C$14:$G$5000,4,FALSE))</f>
        <v/>
      </c>
      <c r="H6966" s="279"/>
      <c r="I6966" s="113" t="str">
        <f>IF(H6966="","",VLOOKUP(H6966,[2]BD!B$2:C$16,2,FALSE))</f>
        <v/>
      </c>
      <c r="J6966" s="114"/>
      <c r="K6966" s="115" t="str">
        <f t="shared" si="379"/>
        <v/>
      </c>
      <c r="L6966" s="116" t="str">
        <f t="shared" ca="1" si="380"/>
        <v>-</v>
      </c>
      <c r="M6966" s="111" t="str">
        <f>IF(E6966="","",VLOOKUP(E6966,[1]PROJECTES!$C$14:$Z$5000,21,FALSE))</f>
        <v/>
      </c>
      <c r="N6966" s="117"/>
      <c r="O6966" s="118" t="s">
        <v>222</v>
      </c>
      <c r="P6966" s="119"/>
      <c r="Q6966" s="84"/>
      <c r="R6966" s="123"/>
      <c r="S6966" s="280"/>
      <c r="T6966" s="281"/>
    </row>
    <row r="6967" spans="1:20" s="121" customFormat="1" ht="20.100000000000001" customHeight="1" x14ac:dyDescent="0.3">
      <c r="A6967" s="80"/>
      <c r="B6967" s="110" t="str">
        <f>IF(E6967="","",VLOOKUP(E6967,[1]PROJECTES!$C$14:$G$5000,2,FALSE))</f>
        <v/>
      </c>
      <c r="C6967" s="80"/>
      <c r="D6967" s="283" t="str">
        <f>IF(E6967="","",VLOOKUP(E6967,[1]PROJECTES!$C$14:$G$5000,5,FALSE))</f>
        <v/>
      </c>
      <c r="E6967" s="79"/>
      <c r="F6967" s="110" t="str">
        <f>IF(I6967="","",VLOOKUP(I6967,[1]PROJECTES!$C$14:$G$5000,2,FALSE))</f>
        <v/>
      </c>
      <c r="G6967" s="112" t="str">
        <f>IF(E6967="","",VLOOKUP(E6967,[1]PROJECTES!$C$14:$G$5000,4,FALSE))</f>
        <v/>
      </c>
      <c r="H6967" s="279"/>
      <c r="I6967" s="113" t="str">
        <f>IF(H6967="","",VLOOKUP(H6967,[2]BD!B$2:C$16,2,FALSE))</f>
        <v/>
      </c>
      <c r="J6967" s="114"/>
      <c r="K6967" s="115" t="str">
        <f t="shared" si="379"/>
        <v/>
      </c>
      <c r="L6967" s="116" t="str">
        <f t="shared" ca="1" si="380"/>
        <v>-</v>
      </c>
      <c r="M6967" s="111" t="str">
        <f>IF(E6967="","",VLOOKUP(E6967,[1]PROJECTES!$C$14:$Z$5000,21,FALSE))</f>
        <v/>
      </c>
      <c r="N6967" s="117"/>
      <c r="O6967" s="118" t="s">
        <v>222</v>
      </c>
      <c r="P6967" s="119"/>
      <c r="Q6967" s="84"/>
      <c r="R6967" s="123"/>
      <c r="S6967" s="280"/>
      <c r="T6967" s="281"/>
    </row>
    <row r="6968" spans="1:20" s="121" customFormat="1" ht="20.100000000000001" customHeight="1" x14ac:dyDescent="0.3">
      <c r="A6968" s="80"/>
      <c r="B6968" s="110" t="str">
        <f>IF(E6968="","",VLOOKUP(E6968,[1]PROJECTES!$C$14:$G$5000,2,FALSE))</f>
        <v/>
      </c>
      <c r="C6968" s="80"/>
      <c r="D6968" s="283" t="str">
        <f>IF(E6968="","",VLOOKUP(E6968,[1]PROJECTES!$C$14:$G$5000,5,FALSE))</f>
        <v/>
      </c>
      <c r="E6968" s="79"/>
      <c r="F6968" s="110" t="str">
        <f>IF(I6968="","",VLOOKUP(I6968,[1]PROJECTES!$C$14:$G$5000,2,FALSE))</f>
        <v/>
      </c>
      <c r="G6968" s="112" t="str">
        <f>IF(E6968="","",VLOOKUP(E6968,[1]PROJECTES!$C$14:$G$5000,4,FALSE))</f>
        <v/>
      </c>
      <c r="H6968" s="279"/>
      <c r="I6968" s="113" t="str">
        <f>IF(H6968="","",VLOOKUP(H6968,[2]BD!B$2:C$16,2,FALSE))</f>
        <v/>
      </c>
      <c r="J6968" s="114"/>
      <c r="K6968" s="115" t="str">
        <f t="shared" si="379"/>
        <v/>
      </c>
      <c r="L6968" s="116" t="str">
        <f t="shared" ca="1" si="380"/>
        <v>-</v>
      </c>
      <c r="M6968" s="111" t="str">
        <f>IF(E6968="","",VLOOKUP(E6968,[1]PROJECTES!$C$14:$Z$5000,21,FALSE))</f>
        <v/>
      </c>
      <c r="N6968" s="117"/>
      <c r="O6968" s="118" t="s">
        <v>222</v>
      </c>
      <c r="P6968" s="119"/>
      <c r="Q6968" s="84"/>
      <c r="R6968" s="123"/>
      <c r="S6968" s="280"/>
      <c r="T6968" s="281"/>
    </row>
    <row r="6969" spans="1:20" s="121" customFormat="1" ht="20.100000000000001" customHeight="1" x14ac:dyDescent="0.3">
      <c r="A6969" s="80"/>
      <c r="B6969" s="110" t="str">
        <f>IF(E6969="","",VLOOKUP(E6969,[1]PROJECTES!$C$14:$G$5000,2,FALSE))</f>
        <v/>
      </c>
      <c r="C6969" s="80"/>
      <c r="D6969" s="283" t="str">
        <f>IF(E6969="","",VLOOKUP(E6969,[1]PROJECTES!$C$14:$G$5000,5,FALSE))</f>
        <v/>
      </c>
      <c r="E6969" s="79"/>
      <c r="F6969" s="110" t="str">
        <f>IF(I6969="","",VLOOKUP(I6969,[1]PROJECTES!$C$14:$G$5000,2,FALSE))</f>
        <v/>
      </c>
      <c r="G6969" s="112" t="str">
        <f>IF(E6969="","",VLOOKUP(E6969,[1]PROJECTES!$C$14:$G$5000,4,FALSE))</f>
        <v/>
      </c>
      <c r="H6969" s="279"/>
      <c r="I6969" s="113" t="str">
        <f>IF(H6969="","",VLOOKUP(H6969,[2]BD!B$2:C$16,2,FALSE))</f>
        <v/>
      </c>
      <c r="J6969" s="114"/>
      <c r="K6969" s="115" t="str">
        <f t="shared" ref="K6969:K6974" si="381">IF(J6969="","",WEEKNUM(J6969,2)-0)</f>
        <v/>
      </c>
      <c r="L6969" s="116" t="str">
        <f t="shared" ca="1" si="380"/>
        <v>-</v>
      </c>
      <c r="M6969" s="111" t="str">
        <f>IF(E6969="","",VLOOKUP(E6969,[1]PROJECTES!$C$14:$Z$5000,21,FALSE))</f>
        <v/>
      </c>
      <c r="N6969" s="117"/>
      <c r="O6969" s="118" t="s">
        <v>222</v>
      </c>
      <c r="P6969" s="119"/>
      <c r="Q6969" s="84"/>
      <c r="R6969" s="123"/>
      <c r="S6969" s="280"/>
      <c r="T6969" s="281"/>
    </row>
    <row r="6970" spans="1:20" s="121" customFormat="1" ht="20.100000000000001" customHeight="1" x14ac:dyDescent="0.3">
      <c r="A6970" s="80"/>
      <c r="B6970" s="110" t="str">
        <f>IF(E6970="","",VLOOKUP(E6970,[1]PROJECTES!$C$14:$G$5000,2,FALSE))</f>
        <v/>
      </c>
      <c r="C6970" s="80"/>
      <c r="D6970" s="283" t="str">
        <f>IF(E6970="","",VLOOKUP(E6970,[1]PROJECTES!$C$14:$G$5000,5,FALSE))</f>
        <v/>
      </c>
      <c r="E6970" s="79"/>
      <c r="F6970" s="110" t="str">
        <f>IF(I6970="","",VLOOKUP(I6970,[1]PROJECTES!$C$14:$G$5000,2,FALSE))</f>
        <v/>
      </c>
      <c r="G6970" s="112" t="str">
        <f>IF(E6970="","",VLOOKUP(E6970,[1]PROJECTES!$C$14:$G$5000,4,FALSE))</f>
        <v/>
      </c>
      <c r="H6970" s="279"/>
      <c r="I6970" s="113" t="str">
        <f>IF(H6970="","",VLOOKUP(H6970,[2]BD!B$2:C$16,2,FALSE))</f>
        <v/>
      </c>
      <c r="J6970" s="114"/>
      <c r="K6970" s="115" t="str">
        <f t="shared" si="381"/>
        <v/>
      </c>
      <c r="L6970" s="116" t="str">
        <f t="shared" ref="L6970:L6974" ca="1" si="382">IF(M6970="","-",IF(G6970="TA","-",+M6970-TODAY()))</f>
        <v>-</v>
      </c>
      <c r="M6970" s="111" t="str">
        <f>IF(E6970="","",VLOOKUP(E6970,[1]PROJECTES!$C$14:$Z$5000,21,FALSE))</f>
        <v/>
      </c>
      <c r="N6970" s="117"/>
      <c r="O6970" s="118" t="s">
        <v>222</v>
      </c>
      <c r="P6970" s="119"/>
      <c r="Q6970" s="84"/>
      <c r="R6970" s="123"/>
      <c r="S6970" s="280"/>
      <c r="T6970" s="281"/>
    </row>
    <row r="6971" spans="1:20" s="121" customFormat="1" ht="20.100000000000001" customHeight="1" x14ac:dyDescent="0.3">
      <c r="A6971" s="80"/>
      <c r="B6971" s="110" t="str">
        <f>IF(E6971="","",VLOOKUP(E6971,[1]PROJECTES!$C$14:$G$5000,2,FALSE))</f>
        <v/>
      </c>
      <c r="C6971" s="80"/>
      <c r="D6971" s="283" t="str">
        <f>IF(E6971="","",VLOOKUP(E6971,[1]PROJECTES!$C$14:$G$5000,5,FALSE))</f>
        <v/>
      </c>
      <c r="E6971" s="79"/>
      <c r="F6971" s="110" t="str">
        <f>IF(I6971="","",VLOOKUP(I6971,[1]PROJECTES!$C$14:$G$5000,2,FALSE))</f>
        <v/>
      </c>
      <c r="G6971" s="112" t="str">
        <f>IF(E6971="","",VLOOKUP(E6971,[1]PROJECTES!$C$14:$G$5000,4,FALSE))</f>
        <v/>
      </c>
      <c r="H6971" s="279"/>
      <c r="I6971" s="113" t="str">
        <f>IF(H6971="","",VLOOKUP(H6971,[2]BD!B$2:C$16,2,FALSE))</f>
        <v/>
      </c>
      <c r="J6971" s="114"/>
      <c r="K6971" s="115" t="str">
        <f t="shared" si="381"/>
        <v/>
      </c>
      <c r="L6971" s="116" t="str">
        <f t="shared" ca="1" si="382"/>
        <v>-</v>
      </c>
      <c r="M6971" s="111" t="str">
        <f>IF(E6971="","",VLOOKUP(E6971,[1]PROJECTES!$C$14:$Z$5000,21,FALSE))</f>
        <v/>
      </c>
      <c r="N6971" s="117"/>
      <c r="O6971" s="118" t="s">
        <v>222</v>
      </c>
      <c r="P6971" s="119"/>
      <c r="Q6971" s="84"/>
      <c r="R6971" s="123"/>
      <c r="S6971" s="280"/>
      <c r="T6971" s="281"/>
    </row>
    <row r="6972" spans="1:20" s="121" customFormat="1" ht="20.100000000000001" customHeight="1" x14ac:dyDescent="0.3">
      <c r="A6972" s="80"/>
      <c r="B6972" s="110" t="str">
        <f>IF(E6972="","",VLOOKUP(E6972,[1]PROJECTES!$C$14:$G$5000,2,FALSE))</f>
        <v/>
      </c>
      <c r="C6972" s="80"/>
      <c r="D6972" s="283" t="str">
        <f>IF(E6972="","",VLOOKUP(E6972,[1]PROJECTES!$C$14:$G$5000,5,FALSE))</f>
        <v/>
      </c>
      <c r="E6972" s="79"/>
      <c r="F6972" s="110" t="str">
        <f>IF(I6972="","",VLOOKUP(I6972,[1]PROJECTES!$C$14:$G$5000,2,FALSE))</f>
        <v/>
      </c>
      <c r="G6972" s="112" t="str">
        <f>IF(E6972="","",VLOOKUP(E6972,[1]PROJECTES!$C$14:$G$5000,4,FALSE))</f>
        <v/>
      </c>
      <c r="H6972" s="279"/>
      <c r="I6972" s="113" t="str">
        <f>IF(H6972="","",VLOOKUP(H6972,[2]BD!B$2:C$16,2,FALSE))</f>
        <v/>
      </c>
      <c r="J6972" s="114"/>
      <c r="K6972" s="115" t="str">
        <f t="shared" si="381"/>
        <v/>
      </c>
      <c r="L6972" s="116" t="str">
        <f t="shared" ca="1" si="382"/>
        <v>-</v>
      </c>
      <c r="M6972" s="111" t="str">
        <f>IF(E6972="","",VLOOKUP(E6972,[1]PROJECTES!$C$14:$Z$5000,21,FALSE))</f>
        <v/>
      </c>
      <c r="N6972" s="117"/>
      <c r="O6972" s="118" t="s">
        <v>222</v>
      </c>
      <c r="P6972" s="119"/>
      <c r="Q6972" s="84"/>
      <c r="R6972" s="123"/>
      <c r="S6972" s="280"/>
      <c r="T6972" s="281"/>
    </row>
    <row r="6973" spans="1:20" s="121" customFormat="1" ht="20.100000000000001" customHeight="1" x14ac:dyDescent="0.3">
      <c r="A6973" s="80"/>
      <c r="B6973" s="110" t="str">
        <f>IF(E6973="","",VLOOKUP(E6973,[1]PROJECTES!$C$14:$G$5000,2,FALSE))</f>
        <v/>
      </c>
      <c r="C6973" s="80"/>
      <c r="D6973" s="283" t="str">
        <f>IF(E6973="","",VLOOKUP(E6973,[1]PROJECTES!$C$14:$G$5000,5,FALSE))</f>
        <v/>
      </c>
      <c r="E6973" s="79"/>
      <c r="F6973" s="110" t="str">
        <f>IF(I6973="","",VLOOKUP(I6973,[1]PROJECTES!$C$14:$G$5000,2,FALSE))</f>
        <v/>
      </c>
      <c r="G6973" s="112" t="str">
        <f>IF(E6973="","",VLOOKUP(E6973,[1]PROJECTES!$C$14:$G$5000,4,FALSE))</f>
        <v/>
      </c>
      <c r="H6973" s="279"/>
      <c r="I6973" s="113" t="str">
        <f>IF(H6973="","",VLOOKUP(H6973,[2]BD!B$2:C$16,2,FALSE))</f>
        <v/>
      </c>
      <c r="J6973" s="114"/>
      <c r="K6973" s="115" t="str">
        <f t="shared" si="381"/>
        <v/>
      </c>
      <c r="L6973" s="116" t="str">
        <f t="shared" ca="1" si="382"/>
        <v>-</v>
      </c>
      <c r="M6973" s="111" t="str">
        <f>IF(E6973="","",VLOOKUP(E6973,[1]PROJECTES!$C$14:$Z$5000,21,FALSE))</f>
        <v/>
      </c>
      <c r="N6973" s="117"/>
      <c r="O6973" s="118" t="s">
        <v>222</v>
      </c>
      <c r="P6973" s="119"/>
      <c r="Q6973" s="84"/>
      <c r="R6973" s="123"/>
      <c r="S6973" s="280"/>
      <c r="T6973" s="281"/>
    </row>
    <row r="6974" spans="1:20" s="121" customFormat="1" ht="20.100000000000001" customHeight="1" x14ac:dyDescent="0.3">
      <c r="A6974" s="80"/>
      <c r="B6974" s="110" t="str">
        <f>IF(E6974="","",VLOOKUP(E6974,[1]PROJECTES!$C$14:$G$5000,2,FALSE))</f>
        <v/>
      </c>
      <c r="C6974" s="80"/>
      <c r="D6974" s="283" t="str">
        <f>IF(E6974="","",VLOOKUP(E6974,[1]PROJECTES!$C$14:$G$5000,5,FALSE))</f>
        <v/>
      </c>
      <c r="E6974" s="79"/>
      <c r="F6974" s="110" t="str">
        <f>IF(I6974="","",VLOOKUP(I6974,[1]PROJECTES!$C$14:$G$5000,2,FALSE))</f>
        <v/>
      </c>
      <c r="G6974" s="112" t="str">
        <f>IF(E6974="","",VLOOKUP(E6974,[1]PROJECTES!$C$14:$G$5000,4,FALSE))</f>
        <v/>
      </c>
      <c r="H6974" s="279"/>
      <c r="I6974" s="113" t="str">
        <f>IF(H6974="","",VLOOKUP(H6974,[2]BD!B$2:C$16,2,FALSE))</f>
        <v/>
      </c>
      <c r="J6974" s="114"/>
      <c r="K6974" s="115" t="str">
        <f t="shared" si="381"/>
        <v/>
      </c>
      <c r="L6974" s="116" t="str">
        <f t="shared" ca="1" si="382"/>
        <v>-</v>
      </c>
      <c r="M6974" s="111" t="str">
        <f>IF(E6974="","",VLOOKUP(E6974,[1]PROJECTES!$C$14:$Z$5000,21,FALSE))</f>
        <v/>
      </c>
      <c r="N6974" s="117"/>
      <c r="O6974" s="118" t="s">
        <v>222</v>
      </c>
      <c r="P6974" s="119"/>
      <c r="Q6974" s="84"/>
      <c r="R6974" s="123"/>
      <c r="S6974" s="280"/>
      <c r="T6974" s="281"/>
    </row>
    <row r="6975" spans="1:20" s="121" customFormat="1" ht="20.100000000000001" customHeight="1" x14ac:dyDescent="0.3">
      <c r="A6975" s="80"/>
      <c r="B6975" s="110" t="str">
        <f>IF(E6975="","",VLOOKUP(E6975,[1]PROJECTES!$C$14:$G$5000,2,FALSE))</f>
        <v/>
      </c>
      <c r="C6975" s="80"/>
      <c r="D6975" s="283" t="str">
        <f>IF(E6975="","",VLOOKUP(E6975,[1]PROJECTES!$C$14:$G$5000,5,FALSE))</f>
        <v/>
      </c>
      <c r="E6975" s="79"/>
      <c r="F6975" s="110" t="str">
        <f>IF(I6975="","",VLOOKUP(I6975,[1]PROJECTES!$C$14:$G$5000,2,FALSE))</f>
        <v/>
      </c>
      <c r="G6975" s="112" t="str">
        <f>IF(E6975="","",VLOOKUP(E6975,[1]PROJECTES!$C$14:$G$5000,4,FALSE))</f>
        <v/>
      </c>
      <c r="H6975" s="279"/>
      <c r="I6975" s="113" t="str">
        <f>IF(H6975="","",VLOOKUP(H6975,[2]BD!B$2:C$16,2,FALSE))</f>
        <v/>
      </c>
      <c r="J6975" s="114"/>
      <c r="K6975" s="115" t="str">
        <f t="shared" ref="K6975:K7035" si="383">IF(J6975="","",WEEKNUM(J6975,2)-0)</f>
        <v/>
      </c>
      <c r="L6975" s="116" t="str">
        <f t="shared" ref="L6975:L7035" ca="1" si="384">IF(M6975="","-",IF(G6975="TA","-",+M6975-TODAY()))</f>
        <v>-</v>
      </c>
      <c r="M6975" s="111" t="str">
        <f>IF(E6975="","",VLOOKUP(E6975,[1]PROJECTES!$C$14:$Z$5000,21,FALSE))</f>
        <v/>
      </c>
      <c r="N6975" s="117"/>
      <c r="O6975" s="118" t="s">
        <v>222</v>
      </c>
      <c r="P6975" s="119"/>
      <c r="Q6975" s="84"/>
      <c r="R6975" s="123"/>
      <c r="S6975" s="165"/>
      <c r="T6975" s="167"/>
    </row>
    <row r="6976" spans="1:20" s="121" customFormat="1" ht="20.100000000000001" customHeight="1" x14ac:dyDescent="0.3">
      <c r="A6976" s="80"/>
      <c r="B6976" s="110" t="str">
        <f>IF(E6976="","",VLOOKUP(E6976,[1]PROJECTES!$C$14:$G$5000,2,FALSE))</f>
        <v/>
      </c>
      <c r="C6976" s="80"/>
      <c r="D6976" s="283" t="str">
        <f>IF(E6976="","",VLOOKUP(E6976,[1]PROJECTES!$C$14:$G$5000,5,FALSE))</f>
        <v/>
      </c>
      <c r="E6976" s="79"/>
      <c r="F6976" s="110" t="str">
        <f>IF(I6976="","",VLOOKUP(I6976,[1]PROJECTES!$C$14:$G$5000,2,FALSE))</f>
        <v/>
      </c>
      <c r="G6976" s="112" t="str">
        <f>IF(E6976="","",VLOOKUP(E6976,[1]PROJECTES!$C$14:$G$5000,4,FALSE))</f>
        <v/>
      </c>
      <c r="H6976" s="279"/>
      <c r="I6976" s="113" t="str">
        <f>IF(H6976="","",VLOOKUP(H6976,[2]BD!B$2:C$16,2,FALSE))</f>
        <v/>
      </c>
      <c r="J6976" s="114"/>
      <c r="K6976" s="115" t="str">
        <f t="shared" si="383"/>
        <v/>
      </c>
      <c r="L6976" s="116" t="str">
        <f t="shared" ca="1" si="384"/>
        <v>-</v>
      </c>
      <c r="M6976" s="111" t="str">
        <f>IF(E6976="","",VLOOKUP(E6976,[1]PROJECTES!$C$14:$Z$5000,21,FALSE))</f>
        <v/>
      </c>
      <c r="N6976" s="117"/>
      <c r="O6976" s="118" t="s">
        <v>222</v>
      </c>
      <c r="P6976" s="119"/>
      <c r="Q6976" s="84"/>
      <c r="R6976" s="123"/>
      <c r="S6976" s="165"/>
      <c r="T6976" s="167"/>
    </row>
    <row r="6977" spans="1:20" s="121" customFormat="1" ht="20.100000000000001" customHeight="1" x14ac:dyDescent="0.3">
      <c r="A6977" s="80"/>
      <c r="B6977" s="110" t="str">
        <f>IF(E6977="","",VLOOKUP(E6977,[1]PROJECTES!$C$14:$G$5000,2,FALSE))</f>
        <v/>
      </c>
      <c r="C6977" s="80"/>
      <c r="D6977" s="283" t="str">
        <f>IF(E6977="","",VLOOKUP(E6977,[1]PROJECTES!$C$14:$G$5000,5,FALSE))</f>
        <v/>
      </c>
      <c r="E6977" s="79"/>
      <c r="F6977" s="110" t="str">
        <f>IF(I6977="","",VLOOKUP(I6977,[1]PROJECTES!$C$14:$G$5000,2,FALSE))</f>
        <v/>
      </c>
      <c r="G6977" s="112" t="str">
        <f>IF(E6977="","",VLOOKUP(E6977,[1]PROJECTES!$C$14:$G$5000,4,FALSE))</f>
        <v/>
      </c>
      <c r="H6977" s="279"/>
      <c r="I6977" s="113" t="str">
        <f>IF(H6977="","",VLOOKUP(H6977,[2]BD!B$2:C$16,2,FALSE))</f>
        <v/>
      </c>
      <c r="J6977" s="114"/>
      <c r="K6977" s="115" t="str">
        <f t="shared" si="383"/>
        <v/>
      </c>
      <c r="L6977" s="116" t="str">
        <f t="shared" ca="1" si="384"/>
        <v>-</v>
      </c>
      <c r="M6977" s="111" t="str">
        <f>IF(E6977="","",VLOOKUP(E6977,[1]PROJECTES!$C$14:$Z$5000,21,FALSE))</f>
        <v/>
      </c>
      <c r="N6977" s="117"/>
      <c r="O6977" s="118" t="s">
        <v>222</v>
      </c>
      <c r="P6977" s="119"/>
      <c r="Q6977" s="84"/>
      <c r="R6977" s="123"/>
      <c r="S6977" s="165"/>
      <c r="T6977" s="167"/>
    </row>
    <row r="6978" spans="1:20" s="297" customFormat="1" ht="20.100000000000001" customHeight="1" x14ac:dyDescent="0.3">
      <c r="A6978" s="282"/>
      <c r="B6978" s="110" t="str">
        <f>IF(E6978="","",VLOOKUP(E6978,[1]PROJECTES!$C$14:$G$5000,2,FALSE))</f>
        <v/>
      </c>
      <c r="C6978" s="282"/>
      <c r="D6978" s="283" t="str">
        <f>IF(E6978="","",VLOOKUP(E6978,[1]PROJECTES!$C$14:$G$5000,5,FALSE))</f>
        <v/>
      </c>
      <c r="E6978" s="284"/>
      <c r="F6978" s="110" t="str">
        <f>IF(I6978="","",VLOOKUP(I6978,[1]PROJECTES!$C$14:$G$5000,2,FALSE))</f>
        <v/>
      </c>
      <c r="G6978" s="285" t="str">
        <f>IF(E6978="","",VLOOKUP(E6978,[1]PROJECTES!$C$14:$G$5000,4,FALSE))</f>
        <v/>
      </c>
      <c r="H6978" s="286"/>
      <c r="I6978" s="287" t="str">
        <f>IF(H6978="","",VLOOKUP(H6978,[2]BD!B$2:C$16,2,FALSE))</f>
        <v/>
      </c>
      <c r="J6978" s="288"/>
      <c r="K6978" s="289" t="str">
        <f t="shared" si="383"/>
        <v/>
      </c>
      <c r="L6978" s="290" t="str">
        <f t="shared" ca="1" si="384"/>
        <v>-</v>
      </c>
      <c r="M6978" s="283" t="str">
        <f>IF(E6978="","",VLOOKUP(E6978,[1]PROJECTES!$C$14:$Z$5000,21,FALSE))</f>
        <v/>
      </c>
      <c r="N6978" s="136"/>
      <c r="O6978" s="291" t="s">
        <v>222</v>
      </c>
      <c r="P6978" s="292"/>
      <c r="Q6978" s="293"/>
      <c r="R6978" s="294"/>
      <c r="S6978" s="295"/>
      <c r="T6978" s="296"/>
    </row>
    <row r="6979" spans="1:20" s="297" customFormat="1" ht="20.100000000000001" customHeight="1" x14ac:dyDescent="0.3">
      <c r="A6979" s="282"/>
      <c r="B6979" s="110" t="str">
        <f>IF(E6979="","",VLOOKUP(E6979,[1]PROJECTES!$C$14:$G$5000,2,FALSE))</f>
        <v/>
      </c>
      <c r="C6979" s="282"/>
      <c r="D6979" s="283" t="str">
        <f>IF(E6979="","",VLOOKUP(E6979,[1]PROJECTES!$C$14:$G$5000,5,FALSE))</f>
        <v/>
      </c>
      <c r="E6979" s="284"/>
      <c r="F6979" s="110" t="str">
        <f>IF(I6979="","",VLOOKUP(I6979,[1]PROJECTES!$C$14:$G$5000,2,FALSE))</f>
        <v/>
      </c>
      <c r="G6979" s="285" t="str">
        <f>IF(E6979="","",VLOOKUP(E6979,[1]PROJECTES!$C$14:$G$5000,4,FALSE))</f>
        <v/>
      </c>
      <c r="H6979" s="286"/>
      <c r="I6979" s="287" t="str">
        <f>IF(H6979="","",VLOOKUP(H6979,[2]BD!B$2:C$16,2,FALSE))</f>
        <v/>
      </c>
      <c r="J6979" s="288"/>
      <c r="K6979" s="289" t="str">
        <f t="shared" si="383"/>
        <v/>
      </c>
      <c r="L6979" s="290" t="str">
        <f t="shared" ca="1" si="384"/>
        <v>-</v>
      </c>
      <c r="M6979" s="283" t="str">
        <f>IF(E6979="","",VLOOKUP(E6979,[1]PROJECTES!$C$14:$Z$5000,21,FALSE))</f>
        <v/>
      </c>
      <c r="N6979" s="136"/>
      <c r="O6979" s="291" t="s">
        <v>222</v>
      </c>
      <c r="P6979" s="292"/>
      <c r="Q6979" s="293"/>
      <c r="R6979" s="294"/>
      <c r="S6979" s="295"/>
      <c r="T6979" s="296"/>
    </row>
    <row r="6980" spans="1:20" s="297" customFormat="1" ht="20.100000000000001" customHeight="1" x14ac:dyDescent="0.3">
      <c r="A6980" s="282"/>
      <c r="B6980" s="110" t="str">
        <f>IF(E6980="","",VLOOKUP(E6980,[1]PROJECTES!$C$14:$G$5000,2,FALSE))</f>
        <v/>
      </c>
      <c r="C6980" s="282"/>
      <c r="D6980" s="283" t="str">
        <f>IF(E6980="","",VLOOKUP(E6980,[1]PROJECTES!$C$14:$G$5000,5,FALSE))</f>
        <v/>
      </c>
      <c r="E6980" s="284"/>
      <c r="F6980" s="110" t="str">
        <f>IF(I6980="","",VLOOKUP(I6980,[1]PROJECTES!$C$14:$G$5000,2,FALSE))</f>
        <v/>
      </c>
      <c r="G6980" s="285" t="str">
        <f>IF(E6980="","",VLOOKUP(E6980,[1]PROJECTES!$C$14:$G$5000,4,FALSE))</f>
        <v/>
      </c>
      <c r="H6980" s="286"/>
      <c r="I6980" s="287" t="str">
        <f>IF(H6980="","",VLOOKUP(H6980,[2]BD!B$2:C$16,2,FALSE))</f>
        <v/>
      </c>
      <c r="J6980" s="288"/>
      <c r="K6980" s="289" t="str">
        <f t="shared" si="383"/>
        <v/>
      </c>
      <c r="L6980" s="290" t="str">
        <f t="shared" ca="1" si="384"/>
        <v>-</v>
      </c>
      <c r="M6980" s="283" t="str">
        <f>IF(E6980="","",VLOOKUP(E6980,[1]PROJECTES!$C$14:$Z$5000,21,FALSE))</f>
        <v/>
      </c>
      <c r="N6980" s="136"/>
      <c r="O6980" s="291" t="s">
        <v>222</v>
      </c>
      <c r="P6980" s="292"/>
      <c r="Q6980" s="293"/>
      <c r="R6980" s="294"/>
      <c r="S6980" s="295"/>
      <c r="T6980" s="296"/>
    </row>
    <row r="6981" spans="1:20" s="297" customFormat="1" ht="20.100000000000001" customHeight="1" x14ac:dyDescent="0.3">
      <c r="A6981" s="282"/>
      <c r="B6981" s="110" t="str">
        <f>IF(E6981="","",VLOOKUP(E6981,[1]PROJECTES!$C$14:$G$5000,2,FALSE))</f>
        <v/>
      </c>
      <c r="C6981" s="282"/>
      <c r="D6981" s="283" t="str">
        <f>IF(E6981="","",VLOOKUP(E6981,[1]PROJECTES!$C$14:$G$5000,5,FALSE))</f>
        <v/>
      </c>
      <c r="E6981" s="284"/>
      <c r="F6981" s="110" t="str">
        <f>IF(I6981="","",VLOOKUP(I6981,[1]PROJECTES!$C$14:$G$5000,2,FALSE))</f>
        <v/>
      </c>
      <c r="G6981" s="285" t="str">
        <f>IF(E6981="","",VLOOKUP(E6981,[1]PROJECTES!$C$14:$G$5000,4,FALSE))</f>
        <v/>
      </c>
      <c r="H6981" s="286"/>
      <c r="I6981" s="287" t="str">
        <f>IF(H6981="","",VLOOKUP(H6981,[2]BD!B$2:C$16,2,FALSE))</f>
        <v/>
      </c>
      <c r="J6981" s="288"/>
      <c r="K6981" s="289" t="str">
        <f t="shared" si="383"/>
        <v/>
      </c>
      <c r="L6981" s="290" t="str">
        <f t="shared" ca="1" si="384"/>
        <v>-</v>
      </c>
      <c r="M6981" s="283" t="str">
        <f>IF(E6981="","",VLOOKUP(E6981,[1]PROJECTES!$C$14:$Z$5000,21,FALSE))</f>
        <v/>
      </c>
      <c r="N6981" s="136"/>
      <c r="O6981" s="291" t="s">
        <v>222</v>
      </c>
      <c r="P6981" s="292"/>
      <c r="Q6981" s="293"/>
      <c r="R6981" s="294"/>
      <c r="S6981" s="295"/>
      <c r="T6981" s="296"/>
    </row>
    <row r="6982" spans="1:20" s="297" customFormat="1" ht="20.100000000000001" customHeight="1" x14ac:dyDescent="0.3">
      <c r="A6982" s="282"/>
      <c r="B6982" s="110" t="str">
        <f>IF(E6982="","",VLOOKUP(E6982,[1]PROJECTES!$C$14:$G$5000,2,FALSE))</f>
        <v/>
      </c>
      <c r="C6982" s="282"/>
      <c r="D6982" s="283" t="str">
        <f>IF(E6982="","",VLOOKUP(E6982,[1]PROJECTES!$C$14:$G$5000,5,FALSE))</f>
        <v/>
      </c>
      <c r="E6982" s="284"/>
      <c r="F6982" s="110" t="str">
        <f>IF(I6982="","",VLOOKUP(I6982,[1]PROJECTES!$C$14:$G$5000,2,FALSE))</f>
        <v/>
      </c>
      <c r="G6982" s="285" t="str">
        <f>IF(E6982="","",VLOOKUP(E6982,[1]PROJECTES!$C$14:$G$5000,4,FALSE))</f>
        <v/>
      </c>
      <c r="H6982" s="286"/>
      <c r="I6982" s="287" t="str">
        <f>IF(H6982="","",VLOOKUP(H6982,[2]BD!B$2:C$16,2,FALSE))</f>
        <v/>
      </c>
      <c r="J6982" s="288"/>
      <c r="K6982" s="289" t="str">
        <f t="shared" si="383"/>
        <v/>
      </c>
      <c r="L6982" s="290" t="str">
        <f t="shared" ca="1" si="384"/>
        <v>-</v>
      </c>
      <c r="M6982" s="283" t="str">
        <f>IF(E6982="","",VLOOKUP(E6982,[1]PROJECTES!$C$14:$Z$5000,21,FALSE))</f>
        <v/>
      </c>
      <c r="N6982" s="136"/>
      <c r="O6982" s="291" t="s">
        <v>222</v>
      </c>
      <c r="P6982" s="292"/>
      <c r="Q6982" s="293"/>
      <c r="R6982" s="294"/>
      <c r="S6982" s="295"/>
      <c r="T6982" s="296"/>
    </row>
    <row r="6983" spans="1:20" s="297" customFormat="1" ht="20.100000000000001" customHeight="1" x14ac:dyDescent="0.3">
      <c r="A6983" s="282"/>
      <c r="B6983" s="110" t="str">
        <f>IF(E6983="","",VLOOKUP(E6983,[1]PROJECTES!$C$14:$G$5000,2,FALSE))</f>
        <v/>
      </c>
      <c r="C6983" s="282"/>
      <c r="D6983" s="283" t="str">
        <f>IF(E6983="","",VLOOKUP(E6983,[1]PROJECTES!$C$14:$G$5000,5,FALSE))</f>
        <v/>
      </c>
      <c r="E6983" s="284"/>
      <c r="F6983" s="110" t="str">
        <f>IF(I6983="","",VLOOKUP(I6983,[1]PROJECTES!$C$14:$G$5000,2,FALSE))</f>
        <v/>
      </c>
      <c r="G6983" s="285" t="str">
        <f>IF(E6983="","",VLOOKUP(E6983,[1]PROJECTES!$C$14:$G$5000,4,FALSE))</f>
        <v/>
      </c>
      <c r="H6983" s="286"/>
      <c r="I6983" s="287"/>
      <c r="J6983" s="288"/>
      <c r="K6983" s="289" t="str">
        <f t="shared" si="383"/>
        <v/>
      </c>
      <c r="L6983" s="290" t="str">
        <f t="shared" ca="1" si="384"/>
        <v>-</v>
      </c>
      <c r="M6983" s="283" t="str">
        <f>IF(E6983="","",VLOOKUP(E6983,[1]PROJECTES!$C$14:$Z$5000,21,FALSE))</f>
        <v/>
      </c>
      <c r="N6983" s="136"/>
      <c r="O6983" s="291" t="s">
        <v>222</v>
      </c>
      <c r="P6983" s="292"/>
      <c r="Q6983" s="293"/>
      <c r="R6983" s="294"/>
      <c r="S6983" s="295"/>
      <c r="T6983" s="296"/>
    </row>
    <row r="6984" spans="1:20" s="297" customFormat="1" ht="20.100000000000001" customHeight="1" x14ac:dyDescent="0.3">
      <c r="A6984" s="282"/>
      <c r="B6984" s="110" t="str">
        <f>IF(E6984="","",VLOOKUP(E6984,[1]PROJECTES!$C$14:$G$5000,2,FALSE))</f>
        <v/>
      </c>
      <c r="C6984" s="282"/>
      <c r="D6984" s="283" t="str">
        <f>IF(E6984="","",VLOOKUP(E6984,[1]PROJECTES!$C$14:$G$5000,5,FALSE))</f>
        <v/>
      </c>
      <c r="E6984" s="284"/>
      <c r="F6984" s="110" t="str">
        <f>IF(I6984="","",VLOOKUP(I6984,[1]PROJECTES!$C$14:$G$5000,2,FALSE))</f>
        <v/>
      </c>
      <c r="G6984" s="285" t="str">
        <f>IF(E6984="","",VLOOKUP(E6984,[1]PROJECTES!$C$14:$G$5000,4,FALSE))</f>
        <v/>
      </c>
      <c r="H6984" s="286"/>
      <c r="I6984" s="287" t="str">
        <f>IF(H6984="","",VLOOKUP(H6984,[2]BD!B$2:C$16,2,FALSE))</f>
        <v/>
      </c>
      <c r="J6984" s="288"/>
      <c r="K6984" s="289" t="str">
        <f t="shared" si="383"/>
        <v/>
      </c>
      <c r="L6984" s="290" t="str">
        <f t="shared" ca="1" si="384"/>
        <v>-</v>
      </c>
      <c r="M6984" s="283" t="str">
        <f>IF(E6984="","",VLOOKUP(E6984,[1]PROJECTES!$C$14:$Z$5000,21,FALSE))</f>
        <v/>
      </c>
      <c r="N6984" s="136"/>
      <c r="O6984" s="291" t="s">
        <v>222</v>
      </c>
      <c r="P6984" s="292"/>
      <c r="Q6984" s="293"/>
      <c r="R6984" s="294"/>
      <c r="S6984" s="295"/>
      <c r="T6984" s="296"/>
    </row>
    <row r="6985" spans="1:20" s="297" customFormat="1" ht="20.100000000000001" customHeight="1" x14ac:dyDescent="0.3">
      <c r="A6985" s="282"/>
      <c r="B6985" s="110" t="str">
        <f>IF(E6985="","",VLOOKUP(E6985,[1]PROJECTES!$C$14:$G$5000,2,FALSE))</f>
        <v/>
      </c>
      <c r="C6985" s="282"/>
      <c r="D6985" s="283" t="str">
        <f>IF(E6985="","",VLOOKUP(E6985,[1]PROJECTES!$C$14:$G$5000,5,FALSE))</f>
        <v/>
      </c>
      <c r="E6985" s="284"/>
      <c r="F6985" s="110" t="str">
        <f>IF(I6985="","",VLOOKUP(I6985,[1]PROJECTES!$C$14:$G$5000,2,FALSE))</f>
        <v/>
      </c>
      <c r="G6985" s="285" t="str">
        <f>IF(E6985="","",VLOOKUP(E6985,[1]PROJECTES!$C$14:$G$5000,4,FALSE))</f>
        <v/>
      </c>
      <c r="H6985" s="286"/>
      <c r="I6985" s="287" t="str">
        <f>IF(H6985="","",VLOOKUP(H6985,[2]BD!B$2:C$16,2,FALSE))</f>
        <v/>
      </c>
      <c r="J6985" s="288"/>
      <c r="K6985" s="289" t="str">
        <f t="shared" si="383"/>
        <v/>
      </c>
      <c r="L6985" s="290" t="str">
        <f t="shared" ca="1" si="384"/>
        <v>-</v>
      </c>
      <c r="M6985" s="283" t="str">
        <f>IF(E6985="","",VLOOKUP(E6985,[1]PROJECTES!$C$14:$Z$5000,21,FALSE))</f>
        <v/>
      </c>
      <c r="N6985" s="136"/>
      <c r="O6985" s="291" t="s">
        <v>222</v>
      </c>
      <c r="P6985" s="292"/>
      <c r="Q6985" s="293"/>
      <c r="R6985" s="294"/>
      <c r="S6985" s="295"/>
      <c r="T6985" s="296"/>
    </row>
    <row r="6986" spans="1:20" s="297" customFormat="1" ht="20.100000000000001" customHeight="1" x14ac:dyDescent="0.3">
      <c r="A6986" s="282"/>
      <c r="B6986" s="110" t="str">
        <f>IF(E6986="","",VLOOKUP(E6986,[1]PROJECTES!$C$14:$G$5000,2,FALSE))</f>
        <v/>
      </c>
      <c r="C6986" s="282"/>
      <c r="D6986" s="283" t="str">
        <f>IF(E6986="","",VLOOKUP(E6986,[1]PROJECTES!$C$14:$G$5000,5,FALSE))</f>
        <v/>
      </c>
      <c r="E6986" s="284"/>
      <c r="F6986" s="110" t="str">
        <f>IF(I6986="","",VLOOKUP(I6986,[1]PROJECTES!$C$14:$G$5000,2,FALSE))</f>
        <v/>
      </c>
      <c r="G6986" s="285" t="str">
        <f>IF(E6986="","",VLOOKUP(E6986,[1]PROJECTES!$C$14:$G$5000,4,FALSE))</f>
        <v/>
      </c>
      <c r="H6986" s="286"/>
      <c r="I6986" s="287" t="str">
        <f>IF(H6986="","",VLOOKUP(H6986,[2]BD!B$2:C$16,2,FALSE))</f>
        <v/>
      </c>
      <c r="J6986" s="288"/>
      <c r="K6986" s="289" t="str">
        <f t="shared" si="383"/>
        <v/>
      </c>
      <c r="L6986" s="290" t="str">
        <f t="shared" ca="1" si="384"/>
        <v>-</v>
      </c>
      <c r="M6986" s="283" t="str">
        <f>IF(E6986="","",VLOOKUP(E6986,[1]PROJECTES!$C$14:$Z$5000,21,FALSE))</f>
        <v/>
      </c>
      <c r="N6986" s="136"/>
      <c r="O6986" s="291" t="s">
        <v>222</v>
      </c>
      <c r="P6986" s="292"/>
      <c r="Q6986" s="293"/>
      <c r="R6986" s="294"/>
      <c r="S6986" s="295"/>
      <c r="T6986" s="296"/>
    </row>
    <row r="6987" spans="1:20" s="297" customFormat="1" ht="20.100000000000001" customHeight="1" x14ac:dyDescent="0.3">
      <c r="A6987" s="282"/>
      <c r="B6987" s="110" t="str">
        <f>IF(E6987="","",VLOOKUP(E6987,[1]PROJECTES!$C$14:$G$5000,2,FALSE))</f>
        <v/>
      </c>
      <c r="C6987" s="282"/>
      <c r="D6987" s="283" t="str">
        <f>IF(E6987="","",VLOOKUP(E6987,[1]PROJECTES!$C$14:$G$5000,5,FALSE))</f>
        <v/>
      </c>
      <c r="E6987" s="284"/>
      <c r="F6987" s="110" t="str">
        <f>IF(I6987="","",VLOOKUP(I6987,[1]PROJECTES!$C$14:$G$5000,2,FALSE))</f>
        <v/>
      </c>
      <c r="G6987" s="285" t="str">
        <f>IF(E6987="","",VLOOKUP(E6987,[1]PROJECTES!$C$14:$G$5000,4,FALSE))</f>
        <v/>
      </c>
      <c r="H6987" s="286"/>
      <c r="I6987" s="287" t="str">
        <f>IF(H6987="","",VLOOKUP(H6987,[2]BD!B$2:C$16,2,FALSE))</f>
        <v/>
      </c>
      <c r="J6987" s="288"/>
      <c r="K6987" s="289" t="str">
        <f t="shared" si="383"/>
        <v/>
      </c>
      <c r="L6987" s="290" t="str">
        <f t="shared" ca="1" si="384"/>
        <v>-</v>
      </c>
      <c r="M6987" s="283" t="str">
        <f>IF(E6987="","",VLOOKUP(E6987,[1]PROJECTES!$C$14:$Z$5000,21,FALSE))</f>
        <v/>
      </c>
      <c r="N6987" s="136"/>
      <c r="O6987" s="291" t="s">
        <v>222</v>
      </c>
      <c r="P6987" s="292"/>
      <c r="Q6987" s="293"/>
      <c r="R6987" s="294"/>
      <c r="S6987" s="295"/>
      <c r="T6987" s="296"/>
    </row>
    <row r="6988" spans="1:20" s="297" customFormat="1" ht="20.100000000000001" customHeight="1" x14ac:dyDescent="0.3">
      <c r="A6988" s="282"/>
      <c r="B6988" s="110" t="str">
        <f>IF(E6988="","",VLOOKUP(E6988,[1]PROJECTES!$C$14:$G$5000,2,FALSE))</f>
        <v/>
      </c>
      <c r="C6988" s="282"/>
      <c r="D6988" s="283" t="str">
        <f>IF(E6988="","",VLOOKUP(E6988,[1]PROJECTES!$C$14:$G$5000,5,FALSE))</f>
        <v/>
      </c>
      <c r="E6988" s="284"/>
      <c r="F6988" s="110" t="str">
        <f>IF(I6988="","",VLOOKUP(I6988,[1]PROJECTES!$C$14:$G$5000,2,FALSE))</f>
        <v/>
      </c>
      <c r="G6988" s="285" t="str">
        <f>IF(E6988="","",VLOOKUP(E6988,[1]PROJECTES!$C$14:$G$5000,4,FALSE))</f>
        <v/>
      </c>
      <c r="H6988" s="286"/>
      <c r="I6988" s="287" t="str">
        <f>IF(H6988="","",VLOOKUP(H6988,[2]BD!B$2:C$16,2,FALSE))</f>
        <v/>
      </c>
      <c r="J6988" s="288"/>
      <c r="K6988" s="289" t="str">
        <f t="shared" si="383"/>
        <v/>
      </c>
      <c r="L6988" s="290" t="str">
        <f t="shared" ca="1" si="384"/>
        <v>-</v>
      </c>
      <c r="M6988" s="283" t="str">
        <f>IF(E6988="","",VLOOKUP(E6988,[1]PROJECTES!$C$14:$Z$5000,21,FALSE))</f>
        <v/>
      </c>
      <c r="N6988" s="136"/>
      <c r="O6988" s="291" t="s">
        <v>222</v>
      </c>
      <c r="P6988" s="292"/>
      <c r="Q6988" s="293"/>
      <c r="R6988" s="294"/>
      <c r="S6988" s="295"/>
      <c r="T6988" s="296"/>
    </row>
    <row r="6989" spans="1:20" s="297" customFormat="1" ht="20.100000000000001" customHeight="1" x14ac:dyDescent="0.3">
      <c r="A6989" s="282"/>
      <c r="B6989" s="110" t="str">
        <f>IF(E6989="","",VLOOKUP(E6989,[1]PROJECTES!$C$14:$G$5000,2,FALSE))</f>
        <v/>
      </c>
      <c r="C6989" s="282"/>
      <c r="D6989" s="283" t="str">
        <f>IF(E6989="","",VLOOKUP(E6989,[1]PROJECTES!$C$14:$G$5000,5,FALSE))</f>
        <v/>
      </c>
      <c r="E6989" s="284"/>
      <c r="F6989" s="110" t="str">
        <f>IF(I6989="","",VLOOKUP(I6989,[1]PROJECTES!$C$14:$G$5000,2,FALSE))</f>
        <v/>
      </c>
      <c r="G6989" s="285" t="str">
        <f>IF(E6989="","",VLOOKUP(E6989,[1]PROJECTES!$C$14:$G$5000,4,FALSE))</f>
        <v/>
      </c>
      <c r="H6989" s="288"/>
      <c r="I6989" s="287" t="str">
        <f>IF(H6989="","",VLOOKUP(H6989,[2]BD!B$2:C$16,2,FALSE))</f>
        <v/>
      </c>
      <c r="J6989" s="288"/>
      <c r="K6989" s="289" t="str">
        <f t="shared" si="383"/>
        <v/>
      </c>
      <c r="L6989" s="290" t="str">
        <f t="shared" ca="1" si="384"/>
        <v>-</v>
      </c>
      <c r="M6989" s="283" t="str">
        <f>IF(E6989="","",VLOOKUP(E6989,[1]PROJECTES!$C$14:$Z$5000,21,FALSE))</f>
        <v/>
      </c>
      <c r="N6989" s="136"/>
      <c r="O6989" s="291" t="s">
        <v>222</v>
      </c>
      <c r="P6989" s="292"/>
      <c r="Q6989" s="293"/>
      <c r="R6989" s="294"/>
      <c r="S6989" s="295"/>
      <c r="T6989" s="296"/>
    </row>
    <row r="6990" spans="1:20" s="297" customFormat="1" ht="20.100000000000001" customHeight="1" x14ac:dyDescent="0.3">
      <c r="A6990" s="282"/>
      <c r="B6990" s="110" t="str">
        <f>IF(E6990="","",VLOOKUP(E6990,[1]PROJECTES!$C$14:$G$5000,2,FALSE))</f>
        <v/>
      </c>
      <c r="C6990" s="282"/>
      <c r="D6990" s="283" t="str">
        <f>IF(E6990="","",VLOOKUP(E6990,[1]PROJECTES!$C$14:$G$5000,5,FALSE))</f>
        <v/>
      </c>
      <c r="E6990" s="284"/>
      <c r="F6990" s="110" t="str">
        <f>IF(I6990="","",VLOOKUP(I6990,[1]PROJECTES!$C$14:$G$5000,2,FALSE))</f>
        <v/>
      </c>
      <c r="G6990" s="285" t="str">
        <f>IF(E6990="","",VLOOKUP(E6990,[1]PROJECTES!$C$14:$G$5000,4,FALSE))</f>
        <v/>
      </c>
      <c r="H6990" s="288"/>
      <c r="I6990" s="287" t="str">
        <f>IF(H6990="","",VLOOKUP(H6990,[2]BD!B$2:C$16,2,FALSE))</f>
        <v/>
      </c>
      <c r="J6990" s="288"/>
      <c r="K6990" s="289" t="str">
        <f t="shared" si="383"/>
        <v/>
      </c>
      <c r="L6990" s="290" t="str">
        <f t="shared" ca="1" si="384"/>
        <v>-</v>
      </c>
      <c r="M6990" s="283" t="str">
        <f>IF(E6990="","",VLOOKUP(E6990,[1]PROJECTES!$C$14:$Z$5000,21,FALSE))</f>
        <v/>
      </c>
      <c r="N6990" s="136"/>
      <c r="O6990" s="291" t="s">
        <v>222</v>
      </c>
      <c r="P6990" s="292"/>
      <c r="Q6990" s="293"/>
      <c r="R6990" s="294"/>
      <c r="S6990" s="295"/>
      <c r="T6990" s="296"/>
    </row>
    <row r="6991" spans="1:20" s="297" customFormat="1" ht="20.100000000000001" customHeight="1" x14ac:dyDescent="0.3">
      <c r="A6991" s="282"/>
      <c r="B6991" s="110" t="str">
        <f>IF(E6991="","",VLOOKUP(E6991,[1]PROJECTES!$C$14:$G$5000,2,FALSE))</f>
        <v/>
      </c>
      <c r="C6991" s="282"/>
      <c r="D6991" s="283" t="str">
        <f>IF(E6991="","",VLOOKUP(E6991,[1]PROJECTES!$C$14:$G$5000,5,FALSE))</f>
        <v/>
      </c>
      <c r="E6991" s="284"/>
      <c r="F6991" s="110" t="str">
        <f>IF(I6991="","",VLOOKUP(I6991,[1]PROJECTES!$C$14:$G$5000,2,FALSE))</f>
        <v/>
      </c>
      <c r="G6991" s="285" t="str">
        <f>IF(E6991="","",VLOOKUP(E6991,[1]PROJECTES!$C$14:$G$5000,4,FALSE))</f>
        <v/>
      </c>
      <c r="H6991" s="288"/>
      <c r="I6991" s="287" t="str">
        <f>IF(H6991="","",VLOOKUP(H6991,[2]BD!B$2:C$16,2,FALSE))</f>
        <v/>
      </c>
      <c r="J6991" s="288"/>
      <c r="K6991" s="289" t="str">
        <f t="shared" si="383"/>
        <v/>
      </c>
      <c r="L6991" s="290" t="str">
        <f t="shared" ca="1" si="384"/>
        <v>-</v>
      </c>
      <c r="M6991" s="283" t="str">
        <f>IF(E6991="","",VLOOKUP(E6991,[1]PROJECTES!$C$14:$Z$5000,21,FALSE))</f>
        <v/>
      </c>
      <c r="N6991" s="136"/>
      <c r="O6991" s="291" t="s">
        <v>222</v>
      </c>
      <c r="P6991" s="292"/>
      <c r="Q6991" s="293"/>
      <c r="R6991" s="294"/>
      <c r="S6991" s="295"/>
      <c r="T6991" s="296"/>
    </row>
    <row r="6992" spans="1:20" s="297" customFormat="1" ht="20.100000000000001" customHeight="1" x14ac:dyDescent="0.3">
      <c r="A6992" s="282"/>
      <c r="B6992" s="110" t="str">
        <f>IF(E6992="","",VLOOKUP(E6992,[1]PROJECTES!$C$14:$G$5000,2,FALSE))</f>
        <v/>
      </c>
      <c r="C6992" s="282"/>
      <c r="D6992" s="283" t="str">
        <f>IF(E6992="","",VLOOKUP(E6992,[1]PROJECTES!$C$14:$G$5000,5,FALSE))</f>
        <v/>
      </c>
      <c r="E6992" s="284"/>
      <c r="F6992" s="110" t="str">
        <f>IF(I6992="","",VLOOKUP(I6992,[1]PROJECTES!$C$14:$G$5000,2,FALSE))</f>
        <v/>
      </c>
      <c r="G6992" s="285" t="str">
        <f>IF(E6992="","",VLOOKUP(E6992,[1]PROJECTES!$C$14:$G$5000,4,FALSE))</f>
        <v/>
      </c>
      <c r="H6992" s="288"/>
      <c r="I6992" s="287" t="str">
        <f>IF(H6992="","",VLOOKUP(H6992,[2]BD!B$2:C$16,2,FALSE))</f>
        <v/>
      </c>
      <c r="J6992" s="288"/>
      <c r="K6992" s="289" t="str">
        <f t="shared" si="383"/>
        <v/>
      </c>
      <c r="L6992" s="290" t="str">
        <f t="shared" ca="1" si="384"/>
        <v>-</v>
      </c>
      <c r="M6992" s="283" t="str">
        <f>IF(E6992="","",VLOOKUP(E6992,[1]PROJECTES!$C$14:$Z$5000,21,FALSE))</f>
        <v/>
      </c>
      <c r="N6992" s="136"/>
      <c r="O6992" s="291" t="s">
        <v>222</v>
      </c>
      <c r="P6992" s="292"/>
      <c r="Q6992" s="293"/>
      <c r="R6992" s="294"/>
      <c r="S6992" s="295"/>
      <c r="T6992" s="296"/>
    </row>
    <row r="6993" spans="1:20" s="297" customFormat="1" ht="20.100000000000001" customHeight="1" x14ac:dyDescent="0.3">
      <c r="A6993" s="282"/>
      <c r="B6993" s="110" t="str">
        <f>IF(E6993="","",VLOOKUP(E6993,[1]PROJECTES!$C$14:$G$5000,2,FALSE))</f>
        <v/>
      </c>
      <c r="C6993" s="282"/>
      <c r="D6993" s="283" t="str">
        <f>IF(E6993="","",VLOOKUP(E6993,[1]PROJECTES!$C$14:$G$5000,5,FALSE))</f>
        <v/>
      </c>
      <c r="E6993" s="284"/>
      <c r="F6993" s="110" t="str">
        <f>IF(I6993="","",VLOOKUP(I6993,[1]PROJECTES!$C$14:$G$5000,2,FALSE))</f>
        <v/>
      </c>
      <c r="G6993" s="285" t="str">
        <f>IF(E6993="","",VLOOKUP(E6993,[1]PROJECTES!$C$14:$G$5000,4,FALSE))</f>
        <v/>
      </c>
      <c r="H6993" s="288"/>
      <c r="I6993" s="287" t="str">
        <f>IF(H6993="","",VLOOKUP(H6993,[2]BD!B$2:C$16,2,FALSE))</f>
        <v/>
      </c>
      <c r="J6993" s="288"/>
      <c r="K6993" s="289" t="str">
        <f t="shared" si="383"/>
        <v/>
      </c>
      <c r="L6993" s="290" t="str">
        <f t="shared" ca="1" si="384"/>
        <v>-</v>
      </c>
      <c r="M6993" s="283" t="str">
        <f>IF(E6993="","",VLOOKUP(E6993,[1]PROJECTES!$C$14:$Z$5000,21,FALSE))</f>
        <v/>
      </c>
      <c r="N6993" s="136"/>
      <c r="O6993" s="291" t="s">
        <v>222</v>
      </c>
      <c r="P6993" s="292"/>
      <c r="Q6993" s="293"/>
      <c r="R6993" s="294"/>
      <c r="S6993" s="295"/>
      <c r="T6993" s="296"/>
    </row>
    <row r="6994" spans="1:20" s="297" customFormat="1" ht="20.100000000000001" customHeight="1" x14ac:dyDescent="0.3">
      <c r="A6994" s="282"/>
      <c r="B6994" s="110" t="str">
        <f>IF(E6994="","",VLOOKUP(E6994,[1]PROJECTES!$C$14:$G$5000,2,FALSE))</f>
        <v/>
      </c>
      <c r="C6994" s="282"/>
      <c r="D6994" s="283" t="str">
        <f>IF(E6994="","",VLOOKUP(E6994,[1]PROJECTES!$C$14:$G$5000,5,FALSE))</f>
        <v/>
      </c>
      <c r="E6994" s="284"/>
      <c r="F6994" s="110" t="str">
        <f>IF(I6994="","",VLOOKUP(I6994,[1]PROJECTES!$C$14:$G$5000,2,FALSE))</f>
        <v/>
      </c>
      <c r="G6994" s="285" t="str">
        <f>IF(E6994="","",VLOOKUP(E6994,[1]PROJECTES!$C$14:$G$5000,4,FALSE))</f>
        <v/>
      </c>
      <c r="H6994" s="288"/>
      <c r="I6994" s="287" t="str">
        <f>IF(H6994="","",VLOOKUP(H6994,[2]BD!B$2:C$16,2,FALSE))</f>
        <v/>
      </c>
      <c r="J6994" s="288"/>
      <c r="K6994" s="289" t="str">
        <f t="shared" si="383"/>
        <v/>
      </c>
      <c r="L6994" s="290" t="str">
        <f t="shared" ca="1" si="384"/>
        <v>-</v>
      </c>
      <c r="M6994" s="283" t="str">
        <f>IF(E6994="","",VLOOKUP(E6994,[1]PROJECTES!$C$14:$Z$5000,21,FALSE))</f>
        <v/>
      </c>
      <c r="N6994" s="136"/>
      <c r="O6994" s="291" t="s">
        <v>222</v>
      </c>
      <c r="P6994" s="292"/>
      <c r="Q6994" s="293"/>
      <c r="R6994" s="294"/>
      <c r="S6994" s="295"/>
      <c r="T6994" s="296"/>
    </row>
    <row r="6995" spans="1:20" s="297" customFormat="1" ht="20.100000000000001" customHeight="1" x14ac:dyDescent="0.3">
      <c r="A6995" s="282"/>
      <c r="B6995" s="110" t="str">
        <f>IF(E6995="","",VLOOKUP(E6995,[1]PROJECTES!$C$14:$G$5000,2,FALSE))</f>
        <v/>
      </c>
      <c r="C6995" s="282"/>
      <c r="D6995" s="283" t="str">
        <f>IF(E6995="","",VLOOKUP(E6995,[1]PROJECTES!$C$14:$G$5000,5,FALSE))</f>
        <v/>
      </c>
      <c r="E6995" s="284"/>
      <c r="F6995" s="110" t="str">
        <f>IF(I6995="","",VLOOKUP(I6995,[1]PROJECTES!$C$14:$G$5000,2,FALSE))</f>
        <v/>
      </c>
      <c r="G6995" s="285" t="str">
        <f>IF(E6995="","",VLOOKUP(E6995,[1]PROJECTES!$C$14:$G$5000,4,FALSE))</f>
        <v/>
      </c>
      <c r="H6995" s="288"/>
      <c r="I6995" s="287" t="str">
        <f>IF(H6995="","",VLOOKUP(H6995,[2]BD!B$2:C$16,2,FALSE))</f>
        <v/>
      </c>
      <c r="J6995" s="288"/>
      <c r="K6995" s="289" t="str">
        <f t="shared" si="383"/>
        <v/>
      </c>
      <c r="L6995" s="290" t="str">
        <f t="shared" ca="1" si="384"/>
        <v>-</v>
      </c>
      <c r="M6995" s="283" t="str">
        <f>IF(E6995="","",VLOOKUP(E6995,[1]PROJECTES!$C$14:$Z$5000,21,FALSE))</f>
        <v/>
      </c>
      <c r="N6995" s="136"/>
      <c r="O6995" s="291" t="s">
        <v>222</v>
      </c>
      <c r="P6995" s="292"/>
      <c r="Q6995" s="293"/>
      <c r="R6995" s="294"/>
      <c r="S6995" s="295"/>
      <c r="T6995" s="296"/>
    </row>
    <row r="6996" spans="1:20" s="297" customFormat="1" ht="20.100000000000001" customHeight="1" x14ac:dyDescent="0.3">
      <c r="A6996" s="282"/>
      <c r="B6996" s="110" t="str">
        <f>IF(E6996="","",VLOOKUP(E6996,[1]PROJECTES!$C$14:$G$5000,2,FALSE))</f>
        <v/>
      </c>
      <c r="C6996" s="282"/>
      <c r="D6996" s="283" t="str">
        <f>IF(E6996="","",VLOOKUP(E6996,[1]PROJECTES!$C$14:$G$5000,5,FALSE))</f>
        <v/>
      </c>
      <c r="E6996" s="284"/>
      <c r="F6996" s="110" t="str">
        <f>IF(I6996="","",VLOOKUP(I6996,[1]PROJECTES!$C$14:$G$5000,2,FALSE))</f>
        <v/>
      </c>
      <c r="G6996" s="285" t="str">
        <f>IF(E6996="","",VLOOKUP(E6996,[1]PROJECTES!$C$14:$G$5000,4,FALSE))</f>
        <v/>
      </c>
      <c r="H6996" s="288"/>
      <c r="I6996" s="287" t="str">
        <f>IF(H6996="","",VLOOKUP(H6996,[2]BD!B$2:C$16,2,FALSE))</f>
        <v/>
      </c>
      <c r="J6996" s="288"/>
      <c r="K6996" s="289" t="str">
        <f t="shared" si="383"/>
        <v/>
      </c>
      <c r="L6996" s="290" t="str">
        <f t="shared" ca="1" si="384"/>
        <v>-</v>
      </c>
      <c r="M6996" s="283" t="str">
        <f>IF(E6996="","",VLOOKUP(E6996,[1]PROJECTES!$C$14:$Z$5000,21,FALSE))</f>
        <v/>
      </c>
      <c r="N6996" s="136"/>
      <c r="O6996" s="291" t="s">
        <v>222</v>
      </c>
      <c r="P6996" s="292"/>
      <c r="Q6996" s="293"/>
      <c r="R6996" s="294"/>
      <c r="S6996" s="295"/>
      <c r="T6996" s="296"/>
    </row>
    <row r="6997" spans="1:20" s="297" customFormat="1" ht="20.100000000000001" customHeight="1" x14ac:dyDescent="0.3">
      <c r="A6997" s="282"/>
      <c r="B6997" s="110" t="str">
        <f>IF(E6997="","",VLOOKUP(E6997,[1]PROJECTES!$C$14:$G$5000,2,FALSE))</f>
        <v/>
      </c>
      <c r="C6997" s="282"/>
      <c r="D6997" s="283" t="str">
        <f>IF(E6997="","",VLOOKUP(E6997,[1]PROJECTES!$C$14:$G$5000,5,FALSE))</f>
        <v/>
      </c>
      <c r="E6997" s="284"/>
      <c r="F6997" s="110" t="str">
        <f>IF(I6997="","",VLOOKUP(I6997,[1]PROJECTES!$C$14:$G$5000,2,FALSE))</f>
        <v/>
      </c>
      <c r="G6997" s="285" t="str">
        <f>IF(E6997="","",VLOOKUP(E6997,[1]PROJECTES!$C$14:$G$5000,4,FALSE))</f>
        <v/>
      </c>
      <c r="H6997" s="288"/>
      <c r="I6997" s="287" t="str">
        <f>IF(H6997="","",VLOOKUP(H6997,[2]BD!B$2:C$16,2,FALSE))</f>
        <v/>
      </c>
      <c r="J6997" s="288"/>
      <c r="K6997" s="289" t="str">
        <f t="shared" si="383"/>
        <v/>
      </c>
      <c r="L6997" s="290" t="str">
        <f t="shared" ca="1" si="384"/>
        <v>-</v>
      </c>
      <c r="M6997" s="283" t="str">
        <f>IF(E6997="","",VLOOKUP(E6997,[1]PROJECTES!$C$14:$Z$5000,21,FALSE))</f>
        <v/>
      </c>
      <c r="N6997" s="136"/>
      <c r="O6997" s="291" t="s">
        <v>222</v>
      </c>
      <c r="P6997" s="292"/>
      <c r="Q6997" s="293"/>
      <c r="R6997" s="294"/>
      <c r="S6997" s="295"/>
      <c r="T6997" s="296"/>
    </row>
    <row r="6998" spans="1:20" s="297" customFormat="1" ht="20.100000000000001" customHeight="1" x14ac:dyDescent="0.3">
      <c r="A6998" s="282"/>
      <c r="B6998" s="110" t="str">
        <f>IF(E6998="","",VLOOKUP(E6998,[1]PROJECTES!$C$14:$G$5000,2,FALSE))</f>
        <v/>
      </c>
      <c r="C6998" s="282"/>
      <c r="D6998" s="283" t="str">
        <f>IF(E6998="","",VLOOKUP(E6998,[1]PROJECTES!$C$14:$G$5000,5,FALSE))</f>
        <v/>
      </c>
      <c r="E6998" s="284"/>
      <c r="F6998" s="110" t="str">
        <f>IF(I6998="","",VLOOKUP(I6998,[1]PROJECTES!$C$14:$G$5000,2,FALSE))</f>
        <v/>
      </c>
      <c r="G6998" s="285" t="str">
        <f>IF(E6998="","",VLOOKUP(E6998,[1]PROJECTES!$C$14:$G$5000,4,FALSE))</f>
        <v/>
      </c>
      <c r="H6998" s="288"/>
      <c r="I6998" s="287" t="str">
        <f>IF(H6998="","",VLOOKUP(H6998,[2]BD!B$2:C$16,2,FALSE))</f>
        <v/>
      </c>
      <c r="J6998" s="288"/>
      <c r="K6998" s="289" t="str">
        <f t="shared" si="383"/>
        <v/>
      </c>
      <c r="L6998" s="290" t="str">
        <f t="shared" ca="1" si="384"/>
        <v>-</v>
      </c>
      <c r="M6998" s="283" t="str">
        <f>IF(E6998="","",VLOOKUP(E6998,[1]PROJECTES!$C$14:$Z$5000,21,FALSE))</f>
        <v/>
      </c>
      <c r="N6998" s="136"/>
      <c r="O6998" s="291" t="s">
        <v>222</v>
      </c>
      <c r="P6998" s="292"/>
      <c r="Q6998" s="293"/>
      <c r="R6998" s="294"/>
      <c r="S6998" s="295"/>
      <c r="T6998" s="296"/>
    </row>
    <row r="6999" spans="1:20" s="297" customFormat="1" ht="20.100000000000001" customHeight="1" x14ac:dyDescent="0.3">
      <c r="A6999" s="282"/>
      <c r="B6999" s="110" t="str">
        <f>IF(E6999="","",VLOOKUP(E6999,[1]PROJECTES!$C$14:$G$5000,2,FALSE))</f>
        <v/>
      </c>
      <c r="C6999" s="282"/>
      <c r="D6999" s="283" t="str">
        <f>IF(E6999="","",VLOOKUP(E6999,[1]PROJECTES!$C$14:$G$5000,5,FALSE))</f>
        <v/>
      </c>
      <c r="E6999" s="284"/>
      <c r="F6999" s="110" t="str">
        <f>IF(I6999="","",VLOOKUP(I6999,[1]PROJECTES!$C$14:$G$5000,2,FALSE))</f>
        <v/>
      </c>
      <c r="G6999" s="285" t="str">
        <f>IF(E6999="","",VLOOKUP(E6999,[1]PROJECTES!$C$14:$G$5000,4,FALSE))</f>
        <v/>
      </c>
      <c r="H6999" s="288"/>
      <c r="I6999" s="287" t="str">
        <f>IF(H6999="","",VLOOKUP(H6999,[2]BD!B$2:C$16,2,FALSE))</f>
        <v/>
      </c>
      <c r="J6999" s="288"/>
      <c r="K6999" s="289" t="str">
        <f t="shared" si="383"/>
        <v/>
      </c>
      <c r="L6999" s="290" t="str">
        <f t="shared" ca="1" si="384"/>
        <v>-</v>
      </c>
      <c r="M6999" s="283" t="str">
        <f>IF(E6999="","",VLOOKUP(E6999,[1]PROJECTES!$C$14:$Z$5000,21,FALSE))</f>
        <v/>
      </c>
      <c r="N6999" s="136"/>
      <c r="O6999" s="291" t="s">
        <v>222</v>
      </c>
      <c r="P6999" s="292"/>
      <c r="Q6999" s="293"/>
      <c r="R6999" s="294"/>
      <c r="S6999" s="295"/>
      <c r="T6999" s="296"/>
    </row>
    <row r="7000" spans="1:20" s="297" customFormat="1" ht="20.100000000000001" customHeight="1" x14ac:dyDescent="0.3">
      <c r="A7000" s="282"/>
      <c r="B7000" s="110" t="str">
        <f>IF(E7000="","",VLOOKUP(E7000,[1]PROJECTES!$C$14:$G$5000,2,FALSE))</f>
        <v/>
      </c>
      <c r="C7000" s="282"/>
      <c r="D7000" s="283" t="str">
        <f>IF(E7000="","",VLOOKUP(E7000,[1]PROJECTES!$C$14:$G$5000,5,FALSE))</f>
        <v/>
      </c>
      <c r="E7000" s="284"/>
      <c r="F7000" s="110" t="str">
        <f>IF(I7000="","",VLOOKUP(I7000,[1]PROJECTES!$C$14:$G$5000,2,FALSE))</f>
        <v/>
      </c>
      <c r="G7000" s="285" t="str">
        <f>IF(E7000="","",VLOOKUP(E7000,[1]PROJECTES!$C$14:$G$5000,4,FALSE))</f>
        <v/>
      </c>
      <c r="H7000" s="288"/>
      <c r="I7000" s="287" t="str">
        <f>IF(H7000="","",VLOOKUP(H7000,[2]BD!B$2:C$16,2,FALSE))</f>
        <v/>
      </c>
      <c r="J7000" s="288"/>
      <c r="K7000" s="289" t="str">
        <f t="shared" si="383"/>
        <v/>
      </c>
      <c r="L7000" s="290" t="str">
        <f t="shared" ca="1" si="384"/>
        <v>-</v>
      </c>
      <c r="M7000" s="283" t="str">
        <f>IF(E7000="","",VLOOKUP(E7000,[1]PROJECTES!$C$14:$Z$5000,21,FALSE))</f>
        <v/>
      </c>
      <c r="N7000" s="136"/>
      <c r="O7000" s="291" t="s">
        <v>222</v>
      </c>
      <c r="P7000" s="292"/>
      <c r="Q7000" s="293"/>
      <c r="R7000" s="294"/>
      <c r="S7000" s="295"/>
      <c r="T7000" s="296"/>
    </row>
    <row r="7001" spans="1:20" s="297" customFormat="1" ht="20.100000000000001" customHeight="1" x14ac:dyDescent="0.3">
      <c r="A7001" s="282"/>
      <c r="B7001" s="110" t="str">
        <f>IF(E7001="","",VLOOKUP(E7001,[1]PROJECTES!$C$14:$G$5000,2,FALSE))</f>
        <v/>
      </c>
      <c r="C7001" s="282"/>
      <c r="D7001" s="283" t="str">
        <f>IF(E7001="","",VLOOKUP(E7001,[1]PROJECTES!$C$14:$G$5000,5,FALSE))</f>
        <v/>
      </c>
      <c r="E7001" s="284"/>
      <c r="F7001" s="110" t="str">
        <f>IF(I7001="","",VLOOKUP(I7001,[1]PROJECTES!$C$14:$G$5000,2,FALSE))</f>
        <v/>
      </c>
      <c r="G7001" s="285" t="str">
        <f>IF(E7001="","",VLOOKUP(E7001,[1]PROJECTES!$C$14:$G$5000,4,FALSE))</f>
        <v/>
      </c>
      <c r="H7001" s="288"/>
      <c r="I7001" s="287" t="str">
        <f>IF(H7001="","",VLOOKUP(H7001,[2]BD!B$2:C$16,2,FALSE))</f>
        <v/>
      </c>
      <c r="J7001" s="288"/>
      <c r="K7001" s="289" t="str">
        <f t="shared" si="383"/>
        <v/>
      </c>
      <c r="L7001" s="290" t="str">
        <f t="shared" ca="1" si="384"/>
        <v>-</v>
      </c>
      <c r="M7001" s="283" t="str">
        <f>IF(E7001="","",VLOOKUP(E7001,[1]PROJECTES!$C$14:$Z$5000,21,FALSE))</f>
        <v/>
      </c>
      <c r="N7001" s="136"/>
      <c r="O7001" s="291" t="s">
        <v>222</v>
      </c>
      <c r="P7001" s="292"/>
      <c r="Q7001" s="293"/>
      <c r="R7001" s="294"/>
      <c r="S7001" s="295"/>
      <c r="T7001" s="296"/>
    </row>
    <row r="7002" spans="1:20" s="297" customFormat="1" ht="20.100000000000001" customHeight="1" x14ac:dyDescent="0.3">
      <c r="A7002" s="282"/>
      <c r="B7002" s="110" t="str">
        <f>IF(E7002="","",VLOOKUP(E7002,[1]PROJECTES!$C$14:$G$5000,2,FALSE))</f>
        <v/>
      </c>
      <c r="C7002" s="282"/>
      <c r="D7002" s="283" t="str">
        <f>IF(E7002="","",VLOOKUP(E7002,[1]PROJECTES!$C$14:$G$5000,5,FALSE))</f>
        <v/>
      </c>
      <c r="E7002" s="284"/>
      <c r="F7002" s="110" t="str">
        <f>IF(I7002="","",VLOOKUP(I7002,[1]PROJECTES!$C$14:$G$5000,2,FALSE))</f>
        <v/>
      </c>
      <c r="G7002" s="285" t="str">
        <f>IF(E7002="","",VLOOKUP(E7002,[1]PROJECTES!$C$14:$G$5000,4,FALSE))</f>
        <v/>
      </c>
      <c r="H7002" s="288"/>
      <c r="I7002" s="287" t="str">
        <f>IF(H7002="","",VLOOKUP(H7002,[2]BD!B$2:C$16,2,FALSE))</f>
        <v/>
      </c>
      <c r="J7002" s="288"/>
      <c r="K7002" s="289" t="str">
        <f t="shared" si="383"/>
        <v/>
      </c>
      <c r="L7002" s="290" t="str">
        <f t="shared" ca="1" si="384"/>
        <v>-</v>
      </c>
      <c r="M7002" s="283" t="str">
        <f>IF(E7002="","",VLOOKUP(E7002,[1]PROJECTES!$C$14:$Z$5000,21,FALSE))</f>
        <v/>
      </c>
      <c r="N7002" s="136"/>
      <c r="O7002" s="291" t="s">
        <v>222</v>
      </c>
      <c r="P7002" s="292"/>
      <c r="Q7002" s="293"/>
      <c r="R7002" s="294"/>
      <c r="S7002" s="295"/>
      <c r="T7002" s="296"/>
    </row>
    <row r="7003" spans="1:20" s="297" customFormat="1" ht="20.100000000000001" customHeight="1" x14ac:dyDescent="0.3">
      <c r="A7003" s="282"/>
      <c r="B7003" s="110" t="str">
        <f>IF(E7003="","",VLOOKUP(E7003,[1]PROJECTES!$C$14:$G$5000,2,FALSE))</f>
        <v/>
      </c>
      <c r="C7003" s="282"/>
      <c r="D7003" s="283" t="str">
        <f>IF(E7003="","",VLOOKUP(E7003,[1]PROJECTES!$C$14:$G$5000,5,FALSE))</f>
        <v/>
      </c>
      <c r="E7003" s="284"/>
      <c r="F7003" s="110" t="str">
        <f>IF(I7003="","",VLOOKUP(I7003,[1]PROJECTES!$C$14:$G$5000,2,FALSE))</f>
        <v/>
      </c>
      <c r="G7003" s="285" t="str">
        <f>IF(E7003="","",VLOOKUP(E7003,[1]PROJECTES!$C$14:$G$5000,4,FALSE))</f>
        <v/>
      </c>
      <c r="H7003" s="288"/>
      <c r="I7003" s="287" t="str">
        <f>IF(H7003="","",VLOOKUP(H7003,[2]BD!B$2:C$16,2,FALSE))</f>
        <v/>
      </c>
      <c r="J7003" s="288"/>
      <c r="K7003" s="289" t="str">
        <f t="shared" si="383"/>
        <v/>
      </c>
      <c r="L7003" s="290" t="str">
        <f t="shared" ca="1" si="384"/>
        <v>-</v>
      </c>
      <c r="M7003" s="283" t="str">
        <f>IF(E7003="","",VLOOKUP(E7003,[1]PROJECTES!$C$14:$Z$5000,21,FALSE))</f>
        <v/>
      </c>
      <c r="N7003" s="136"/>
      <c r="O7003" s="291" t="s">
        <v>222</v>
      </c>
      <c r="P7003" s="292"/>
      <c r="Q7003" s="293"/>
      <c r="R7003" s="294"/>
      <c r="S7003" s="295"/>
      <c r="T7003" s="296"/>
    </row>
    <row r="7004" spans="1:20" s="297" customFormat="1" ht="20.100000000000001" customHeight="1" x14ac:dyDescent="0.3">
      <c r="A7004" s="282"/>
      <c r="B7004" s="110" t="str">
        <f>IF(E7004="","",VLOOKUP(E7004,[1]PROJECTES!$C$14:$G$5000,2,FALSE))</f>
        <v/>
      </c>
      <c r="C7004" s="282"/>
      <c r="D7004" s="283" t="str">
        <f>IF(E7004="","",VLOOKUP(E7004,[1]PROJECTES!$C$14:$G$5000,5,FALSE))</f>
        <v/>
      </c>
      <c r="E7004" s="284"/>
      <c r="F7004" s="110" t="str">
        <f>IF(I7004="","",VLOOKUP(I7004,[1]PROJECTES!$C$14:$G$5000,2,FALSE))</f>
        <v/>
      </c>
      <c r="G7004" s="285" t="str">
        <f>IF(E7004="","",VLOOKUP(E7004,[1]PROJECTES!$C$14:$G$5000,4,FALSE))</f>
        <v/>
      </c>
      <c r="H7004" s="288"/>
      <c r="I7004" s="287" t="str">
        <f>IF(H7004="","",VLOOKUP(H7004,[2]BD!B$2:C$16,2,FALSE))</f>
        <v/>
      </c>
      <c r="J7004" s="288"/>
      <c r="K7004" s="289" t="str">
        <f t="shared" si="383"/>
        <v/>
      </c>
      <c r="L7004" s="290" t="str">
        <f t="shared" ca="1" si="384"/>
        <v>-</v>
      </c>
      <c r="M7004" s="283" t="str">
        <f>IF(E7004="","",VLOOKUP(E7004,[1]PROJECTES!$C$14:$Z$5000,21,FALSE))</f>
        <v/>
      </c>
      <c r="N7004" s="136"/>
      <c r="O7004" s="291" t="s">
        <v>222</v>
      </c>
      <c r="P7004" s="292"/>
      <c r="Q7004" s="293"/>
      <c r="R7004" s="294"/>
      <c r="S7004" s="295"/>
      <c r="T7004" s="296"/>
    </row>
    <row r="7005" spans="1:20" s="297" customFormat="1" ht="20.100000000000001" customHeight="1" x14ac:dyDescent="0.3">
      <c r="A7005" s="282"/>
      <c r="B7005" s="110" t="str">
        <f>IF(E7005="","",VLOOKUP(E7005,[1]PROJECTES!$C$14:$G$5000,2,FALSE))</f>
        <v/>
      </c>
      <c r="C7005" s="282"/>
      <c r="D7005" s="283" t="str">
        <f>IF(E7005="","",VLOOKUP(E7005,[1]PROJECTES!$C$14:$G$5000,5,FALSE))</f>
        <v/>
      </c>
      <c r="E7005" s="284"/>
      <c r="F7005" s="110" t="str">
        <f>IF(I7005="","",VLOOKUP(I7005,[1]PROJECTES!$C$14:$G$5000,2,FALSE))</f>
        <v/>
      </c>
      <c r="G7005" s="285" t="str">
        <f>IF(E7005="","",VLOOKUP(E7005,[1]PROJECTES!$C$14:$G$5000,4,FALSE))</f>
        <v/>
      </c>
      <c r="H7005" s="288"/>
      <c r="I7005" s="287" t="str">
        <f>IF(H7005="","",VLOOKUP(H7005,[2]BD!B$2:C$16,2,FALSE))</f>
        <v/>
      </c>
      <c r="J7005" s="288"/>
      <c r="K7005" s="289" t="str">
        <f t="shared" si="383"/>
        <v/>
      </c>
      <c r="L7005" s="290" t="str">
        <f t="shared" ca="1" si="384"/>
        <v>-</v>
      </c>
      <c r="M7005" s="283" t="str">
        <f>IF(E7005="","",VLOOKUP(E7005,[1]PROJECTES!$C$14:$Z$5000,21,FALSE))</f>
        <v/>
      </c>
      <c r="N7005" s="136"/>
      <c r="O7005" s="291" t="s">
        <v>222</v>
      </c>
      <c r="P7005" s="292"/>
      <c r="Q7005" s="293"/>
      <c r="R7005" s="294"/>
      <c r="S7005" s="295"/>
      <c r="T7005" s="296"/>
    </row>
    <row r="7006" spans="1:20" s="297" customFormat="1" ht="20.100000000000001" customHeight="1" x14ac:dyDescent="0.3">
      <c r="A7006" s="282"/>
      <c r="B7006" s="110" t="str">
        <f>IF(E7006="","",VLOOKUP(E7006,[1]PROJECTES!$C$14:$G$5000,2,FALSE))</f>
        <v/>
      </c>
      <c r="C7006" s="282"/>
      <c r="D7006" s="283" t="str">
        <f>IF(E7006="","",VLOOKUP(E7006,[1]PROJECTES!$C$14:$G$5000,5,FALSE))</f>
        <v/>
      </c>
      <c r="E7006" s="284"/>
      <c r="F7006" s="110" t="str">
        <f>IF(I7006="","",VLOOKUP(I7006,[1]PROJECTES!$C$14:$G$5000,2,FALSE))</f>
        <v/>
      </c>
      <c r="G7006" s="285" t="str">
        <f>IF(E7006="","",VLOOKUP(E7006,[1]PROJECTES!$C$14:$G$5000,4,FALSE))</f>
        <v/>
      </c>
      <c r="H7006" s="288"/>
      <c r="I7006" s="287" t="str">
        <f>IF(H7006="","",VLOOKUP(H7006,[2]BD!B$2:C$16,2,FALSE))</f>
        <v/>
      </c>
      <c r="J7006" s="288"/>
      <c r="K7006" s="289" t="str">
        <f t="shared" si="383"/>
        <v/>
      </c>
      <c r="L7006" s="290" t="str">
        <f t="shared" ca="1" si="384"/>
        <v>-</v>
      </c>
      <c r="M7006" s="283" t="str">
        <f>IF(E7006="","",VLOOKUP(E7006,[1]PROJECTES!$C$14:$Z$5000,21,FALSE))</f>
        <v/>
      </c>
      <c r="N7006" s="136"/>
      <c r="O7006" s="291" t="s">
        <v>222</v>
      </c>
      <c r="P7006" s="292"/>
      <c r="Q7006" s="293"/>
      <c r="R7006" s="294"/>
      <c r="S7006" s="295"/>
      <c r="T7006" s="296"/>
    </row>
    <row r="7007" spans="1:20" s="297" customFormat="1" ht="20.100000000000001" customHeight="1" x14ac:dyDescent="0.3">
      <c r="A7007" s="282"/>
      <c r="B7007" s="110" t="str">
        <f>IF(E7007="","",VLOOKUP(E7007,[1]PROJECTES!$C$14:$G$5000,2,FALSE))</f>
        <v/>
      </c>
      <c r="C7007" s="282"/>
      <c r="D7007" s="283" t="str">
        <f>IF(E7007="","",VLOOKUP(E7007,[1]PROJECTES!$C$14:$G$5000,5,FALSE))</f>
        <v/>
      </c>
      <c r="E7007" s="284"/>
      <c r="F7007" s="110" t="str">
        <f>IF(I7007="","",VLOOKUP(I7007,[1]PROJECTES!$C$14:$G$5000,2,FALSE))</f>
        <v/>
      </c>
      <c r="G7007" s="285" t="str">
        <f>IF(E7007="","",VLOOKUP(E7007,[1]PROJECTES!$C$14:$G$5000,4,FALSE))</f>
        <v/>
      </c>
      <c r="H7007" s="288"/>
      <c r="I7007" s="287" t="str">
        <f>IF(H7007="","",VLOOKUP(H7007,[2]BD!B$2:C$16,2,FALSE))</f>
        <v/>
      </c>
      <c r="J7007" s="288"/>
      <c r="K7007" s="289" t="str">
        <f t="shared" si="383"/>
        <v/>
      </c>
      <c r="L7007" s="290" t="str">
        <f t="shared" ca="1" si="384"/>
        <v>-</v>
      </c>
      <c r="M7007" s="283" t="str">
        <f>IF(E7007="","",VLOOKUP(E7007,[1]PROJECTES!$C$14:$Z$5000,21,FALSE))</f>
        <v/>
      </c>
      <c r="N7007" s="136"/>
      <c r="O7007" s="291" t="s">
        <v>222</v>
      </c>
      <c r="P7007" s="292"/>
      <c r="Q7007" s="293"/>
      <c r="R7007" s="294"/>
      <c r="S7007" s="295"/>
      <c r="T7007" s="296"/>
    </row>
    <row r="7008" spans="1:20" s="297" customFormat="1" ht="20.100000000000001" customHeight="1" x14ac:dyDescent="0.3">
      <c r="A7008" s="282"/>
      <c r="B7008" s="110" t="str">
        <f>IF(E7008="","",VLOOKUP(E7008,[1]PROJECTES!$C$14:$G$5000,2,FALSE))</f>
        <v/>
      </c>
      <c r="C7008" s="282"/>
      <c r="D7008" s="283" t="str">
        <f>IF(E7008="","",VLOOKUP(E7008,[1]PROJECTES!$C$14:$G$5000,5,FALSE))</f>
        <v/>
      </c>
      <c r="E7008" s="284"/>
      <c r="F7008" s="110" t="str">
        <f>IF(I7008="","",VLOOKUP(I7008,[1]PROJECTES!$C$14:$G$5000,2,FALSE))</f>
        <v/>
      </c>
      <c r="G7008" s="285" t="str">
        <f>IF(E7008="","",VLOOKUP(E7008,[1]PROJECTES!$C$14:$G$5000,4,FALSE))</f>
        <v/>
      </c>
      <c r="H7008" s="288"/>
      <c r="I7008" s="287" t="str">
        <f>IF(H7008="","",VLOOKUP(H7008,[2]BD!B$2:C$16,2,FALSE))</f>
        <v/>
      </c>
      <c r="J7008" s="288"/>
      <c r="K7008" s="289" t="str">
        <f t="shared" si="383"/>
        <v/>
      </c>
      <c r="L7008" s="290" t="str">
        <f t="shared" ca="1" si="384"/>
        <v>-</v>
      </c>
      <c r="M7008" s="283" t="str">
        <f>IF(E7008="","",VLOOKUP(E7008,[1]PROJECTES!$C$14:$Z$5000,21,FALSE))</f>
        <v/>
      </c>
      <c r="N7008" s="136"/>
      <c r="O7008" s="291" t="s">
        <v>222</v>
      </c>
      <c r="P7008" s="292"/>
      <c r="Q7008" s="293"/>
      <c r="R7008" s="294"/>
      <c r="S7008" s="295"/>
      <c r="T7008" s="296"/>
    </row>
    <row r="7009" spans="1:20" s="297" customFormat="1" ht="20.100000000000001" customHeight="1" x14ac:dyDescent="0.3">
      <c r="A7009" s="282"/>
      <c r="B7009" s="110" t="str">
        <f>IF(E7009="","",VLOOKUP(E7009,[1]PROJECTES!$C$14:$G$5000,2,FALSE))</f>
        <v/>
      </c>
      <c r="C7009" s="282"/>
      <c r="D7009" s="283" t="str">
        <f>IF(E7009="","",VLOOKUP(E7009,[1]PROJECTES!$C$14:$G$5000,5,FALSE))</f>
        <v/>
      </c>
      <c r="E7009" s="284"/>
      <c r="F7009" s="110" t="str">
        <f>IF(I7009="","",VLOOKUP(I7009,[1]PROJECTES!$C$14:$G$5000,2,FALSE))</f>
        <v/>
      </c>
      <c r="G7009" s="285" t="str">
        <f>IF(E7009="","",VLOOKUP(E7009,[1]PROJECTES!$C$14:$G$5000,4,FALSE))</f>
        <v/>
      </c>
      <c r="H7009" s="288"/>
      <c r="I7009" s="287" t="str">
        <f>IF(H7009="","",VLOOKUP(H7009,[2]BD!B$2:C$16,2,FALSE))</f>
        <v/>
      </c>
      <c r="J7009" s="288"/>
      <c r="K7009" s="289" t="str">
        <f t="shared" si="383"/>
        <v/>
      </c>
      <c r="L7009" s="290" t="str">
        <f t="shared" ca="1" si="384"/>
        <v>-</v>
      </c>
      <c r="M7009" s="283" t="str">
        <f>IF(E7009="","",VLOOKUP(E7009,[1]PROJECTES!$C$14:$Z$5000,21,FALSE))</f>
        <v/>
      </c>
      <c r="N7009" s="136"/>
      <c r="O7009" s="291" t="s">
        <v>222</v>
      </c>
      <c r="P7009" s="292"/>
      <c r="Q7009" s="293"/>
      <c r="R7009" s="294"/>
      <c r="S7009" s="295"/>
      <c r="T7009" s="296"/>
    </row>
    <row r="7010" spans="1:20" s="297" customFormat="1" ht="20.100000000000001" customHeight="1" x14ac:dyDescent="0.3">
      <c r="A7010" s="282"/>
      <c r="B7010" s="110" t="str">
        <f>IF(E7010="","",VLOOKUP(E7010,[1]PROJECTES!$C$14:$G$5000,2,FALSE))</f>
        <v/>
      </c>
      <c r="C7010" s="282"/>
      <c r="D7010" s="283" t="str">
        <f>IF(E7010="","",VLOOKUP(E7010,[1]PROJECTES!$C$14:$G$5000,5,FALSE))</f>
        <v/>
      </c>
      <c r="E7010" s="284"/>
      <c r="F7010" s="110" t="str">
        <f>IF(I7010="","",VLOOKUP(I7010,[1]PROJECTES!$C$14:$G$5000,2,FALSE))</f>
        <v/>
      </c>
      <c r="G7010" s="285" t="str">
        <f>IF(E7010="","",VLOOKUP(E7010,[1]PROJECTES!$C$14:$G$5000,4,FALSE))</f>
        <v/>
      </c>
      <c r="H7010" s="288"/>
      <c r="I7010" s="287" t="str">
        <f>IF(H7010="","",VLOOKUP(H7010,[2]BD!B$2:C$16,2,FALSE))</f>
        <v/>
      </c>
      <c r="J7010" s="288"/>
      <c r="K7010" s="289" t="str">
        <f t="shared" si="383"/>
        <v/>
      </c>
      <c r="L7010" s="290" t="str">
        <f t="shared" ca="1" si="384"/>
        <v>-</v>
      </c>
      <c r="M7010" s="283" t="str">
        <f>IF(E7010="","",VLOOKUP(E7010,[1]PROJECTES!$C$14:$Z$5000,21,FALSE))</f>
        <v/>
      </c>
      <c r="N7010" s="136"/>
      <c r="O7010" s="291" t="s">
        <v>222</v>
      </c>
      <c r="P7010" s="292"/>
      <c r="Q7010" s="293"/>
      <c r="R7010" s="294"/>
      <c r="S7010" s="295"/>
      <c r="T7010" s="296"/>
    </row>
    <row r="7011" spans="1:20" s="297" customFormat="1" ht="20.100000000000001" customHeight="1" x14ac:dyDescent="0.3">
      <c r="A7011" s="282"/>
      <c r="B7011" s="110" t="str">
        <f>IF(E7011="","",VLOOKUP(E7011,[1]PROJECTES!$C$14:$G$5000,2,FALSE))</f>
        <v/>
      </c>
      <c r="C7011" s="282"/>
      <c r="D7011" s="283" t="str">
        <f>IF(E7011="","",VLOOKUP(E7011,[1]PROJECTES!$C$14:$G$5000,5,FALSE))</f>
        <v/>
      </c>
      <c r="E7011" s="284"/>
      <c r="F7011" s="110" t="str">
        <f>IF(I7011="","",VLOOKUP(I7011,[1]PROJECTES!$C$14:$G$5000,2,FALSE))</f>
        <v/>
      </c>
      <c r="G7011" s="285" t="str">
        <f>IF(E7011="","",VLOOKUP(E7011,[1]PROJECTES!$C$14:$G$5000,4,FALSE))</f>
        <v/>
      </c>
      <c r="H7011" s="288"/>
      <c r="I7011" s="287" t="str">
        <f>IF(H7011="","",VLOOKUP(H7011,[2]BD!B$2:C$16,2,FALSE))</f>
        <v/>
      </c>
      <c r="J7011" s="288"/>
      <c r="K7011" s="289" t="str">
        <f t="shared" si="383"/>
        <v/>
      </c>
      <c r="L7011" s="290" t="str">
        <f t="shared" ca="1" si="384"/>
        <v>-</v>
      </c>
      <c r="M7011" s="283" t="str">
        <f>IF(E7011="","",VLOOKUP(E7011,[1]PROJECTES!$C$14:$Z$5000,21,FALSE))</f>
        <v/>
      </c>
      <c r="N7011" s="136"/>
      <c r="O7011" s="291" t="s">
        <v>222</v>
      </c>
      <c r="P7011" s="292"/>
      <c r="Q7011" s="293"/>
      <c r="R7011" s="294"/>
      <c r="S7011" s="295"/>
      <c r="T7011" s="296"/>
    </row>
    <row r="7012" spans="1:20" s="297" customFormat="1" ht="20.100000000000001" customHeight="1" x14ac:dyDescent="0.3">
      <c r="A7012" s="282"/>
      <c r="B7012" s="110" t="str">
        <f>IF(E7012="","",VLOOKUP(E7012,[1]PROJECTES!$C$14:$G$5000,2,FALSE))</f>
        <v/>
      </c>
      <c r="C7012" s="282"/>
      <c r="D7012" s="283" t="str">
        <f>IF(E7012="","",VLOOKUP(E7012,[1]PROJECTES!$C$14:$G$5000,5,FALSE))</f>
        <v/>
      </c>
      <c r="E7012" s="284"/>
      <c r="F7012" s="110" t="str">
        <f>IF(I7012="","",VLOOKUP(I7012,[1]PROJECTES!$C$14:$G$5000,2,FALSE))</f>
        <v/>
      </c>
      <c r="G7012" s="285" t="str">
        <f>IF(E7012="","",VLOOKUP(E7012,[1]PROJECTES!$C$14:$G$5000,4,FALSE))</f>
        <v/>
      </c>
      <c r="H7012" s="288"/>
      <c r="I7012" s="287" t="str">
        <f>IF(H7012="","",VLOOKUP(H7012,[2]BD!B$2:C$16,2,FALSE))</f>
        <v/>
      </c>
      <c r="J7012" s="288"/>
      <c r="K7012" s="289" t="str">
        <f t="shared" si="383"/>
        <v/>
      </c>
      <c r="L7012" s="290" t="str">
        <f t="shared" ca="1" si="384"/>
        <v>-</v>
      </c>
      <c r="M7012" s="283" t="str">
        <f>IF(E7012="","",VLOOKUP(E7012,[1]PROJECTES!$C$14:$Z$5000,21,FALSE))</f>
        <v/>
      </c>
      <c r="N7012" s="136"/>
      <c r="O7012" s="291" t="s">
        <v>222</v>
      </c>
      <c r="P7012" s="292"/>
      <c r="Q7012" s="293"/>
      <c r="R7012" s="294"/>
      <c r="S7012" s="295"/>
      <c r="T7012" s="296"/>
    </row>
    <row r="7013" spans="1:20" s="297" customFormat="1" ht="20.100000000000001" customHeight="1" x14ac:dyDescent="0.3">
      <c r="A7013" s="282"/>
      <c r="B7013" s="110" t="str">
        <f>IF(E7013="","",VLOOKUP(E7013,[1]PROJECTES!$C$14:$G$5000,2,FALSE))</f>
        <v/>
      </c>
      <c r="C7013" s="282"/>
      <c r="D7013" s="283" t="str">
        <f>IF(E7013="","",VLOOKUP(E7013,[1]PROJECTES!$C$14:$G$5000,5,FALSE))</f>
        <v/>
      </c>
      <c r="E7013" s="284"/>
      <c r="F7013" s="110" t="str">
        <f>IF(I7013="","",VLOOKUP(I7013,[1]PROJECTES!$C$14:$G$5000,2,FALSE))</f>
        <v/>
      </c>
      <c r="G7013" s="285" t="str">
        <f>IF(E7013="","",VLOOKUP(E7013,[1]PROJECTES!$C$14:$G$5000,4,FALSE))</f>
        <v/>
      </c>
      <c r="H7013" s="288"/>
      <c r="I7013" s="287" t="str">
        <f>IF(H7013="","",VLOOKUP(H7013,[2]BD!B$2:C$16,2,FALSE))</f>
        <v/>
      </c>
      <c r="J7013" s="288"/>
      <c r="K7013" s="289" t="str">
        <f t="shared" si="383"/>
        <v/>
      </c>
      <c r="L7013" s="290" t="str">
        <f t="shared" ca="1" si="384"/>
        <v>-</v>
      </c>
      <c r="M7013" s="283" t="str">
        <f>IF(E7013="","",VLOOKUP(E7013,[1]PROJECTES!$C$14:$Z$5000,21,FALSE))</f>
        <v/>
      </c>
      <c r="N7013" s="136"/>
      <c r="O7013" s="291" t="s">
        <v>222</v>
      </c>
      <c r="P7013" s="292"/>
      <c r="Q7013" s="293"/>
      <c r="R7013" s="294"/>
      <c r="S7013" s="295"/>
      <c r="T7013" s="296"/>
    </row>
    <row r="7014" spans="1:20" s="297" customFormat="1" ht="20.100000000000001" customHeight="1" x14ac:dyDescent="0.3">
      <c r="A7014" s="282"/>
      <c r="B7014" s="110" t="str">
        <f>IF(E7014="","",VLOOKUP(E7014,[1]PROJECTES!$C$14:$G$5000,2,FALSE))</f>
        <v/>
      </c>
      <c r="C7014" s="282"/>
      <c r="D7014" s="283" t="str">
        <f>IF(E7014="","",VLOOKUP(E7014,[1]PROJECTES!$C$14:$G$5000,5,FALSE))</f>
        <v/>
      </c>
      <c r="E7014" s="284"/>
      <c r="F7014" s="110" t="str">
        <f>IF(I7014="","",VLOOKUP(I7014,[1]PROJECTES!$C$14:$G$5000,2,FALSE))</f>
        <v/>
      </c>
      <c r="G7014" s="285" t="str">
        <f>IF(E7014="","",VLOOKUP(E7014,[1]PROJECTES!$C$14:$G$5000,4,FALSE))</f>
        <v/>
      </c>
      <c r="H7014" s="288"/>
      <c r="I7014" s="287" t="str">
        <f>IF(H7014="","",VLOOKUP(H7014,[2]BD!B$2:C$16,2,FALSE))</f>
        <v/>
      </c>
      <c r="J7014" s="288"/>
      <c r="K7014" s="289" t="str">
        <f t="shared" si="383"/>
        <v/>
      </c>
      <c r="L7014" s="290" t="str">
        <f t="shared" ca="1" si="384"/>
        <v>-</v>
      </c>
      <c r="M7014" s="283" t="str">
        <f>IF(E7014="","",VLOOKUP(E7014,[1]PROJECTES!$C$14:$Z$5000,21,FALSE))</f>
        <v/>
      </c>
      <c r="N7014" s="136"/>
      <c r="O7014" s="291" t="s">
        <v>222</v>
      </c>
      <c r="P7014" s="292"/>
      <c r="Q7014" s="293"/>
      <c r="R7014" s="294"/>
      <c r="S7014" s="295"/>
      <c r="T7014" s="296"/>
    </row>
    <row r="7015" spans="1:20" s="297" customFormat="1" ht="20.100000000000001" customHeight="1" x14ac:dyDescent="0.3">
      <c r="A7015" s="282"/>
      <c r="B7015" s="110" t="str">
        <f>IF(E7015="","",VLOOKUP(E7015,[1]PROJECTES!$C$14:$G$5000,2,FALSE))</f>
        <v/>
      </c>
      <c r="C7015" s="282"/>
      <c r="D7015" s="283" t="str">
        <f>IF(E7015="","",VLOOKUP(E7015,[1]PROJECTES!$C$14:$G$5000,5,FALSE))</f>
        <v/>
      </c>
      <c r="E7015" s="284"/>
      <c r="F7015" s="110" t="str">
        <f>IF(I7015="","",VLOOKUP(I7015,[1]PROJECTES!$C$14:$G$5000,2,FALSE))</f>
        <v/>
      </c>
      <c r="G7015" s="285" t="str">
        <f>IF(E7015="","",VLOOKUP(E7015,[1]PROJECTES!$C$14:$G$5000,4,FALSE))</f>
        <v/>
      </c>
      <c r="H7015" s="288"/>
      <c r="I7015" s="287" t="str">
        <f>IF(H7015="","",VLOOKUP(H7015,[2]BD!B$2:C$16,2,FALSE))</f>
        <v/>
      </c>
      <c r="J7015" s="288"/>
      <c r="K7015" s="289" t="str">
        <f t="shared" si="383"/>
        <v/>
      </c>
      <c r="L7015" s="290" t="str">
        <f t="shared" ca="1" si="384"/>
        <v>-</v>
      </c>
      <c r="M7015" s="283" t="str">
        <f>IF(E7015="","",VLOOKUP(E7015,[1]PROJECTES!$C$14:$Z$5000,21,FALSE))</f>
        <v/>
      </c>
      <c r="N7015" s="136"/>
      <c r="O7015" s="291" t="s">
        <v>222</v>
      </c>
      <c r="P7015" s="292"/>
      <c r="Q7015" s="293"/>
      <c r="R7015" s="294"/>
      <c r="S7015" s="295"/>
      <c r="T7015" s="296"/>
    </row>
    <row r="7016" spans="1:20" s="297" customFormat="1" ht="20.100000000000001" customHeight="1" x14ac:dyDescent="0.3">
      <c r="A7016" s="282"/>
      <c r="B7016" s="110" t="str">
        <f>IF(E7016="","",VLOOKUP(E7016,[1]PROJECTES!$C$14:$G$5000,2,FALSE))</f>
        <v/>
      </c>
      <c r="C7016" s="282"/>
      <c r="D7016" s="283" t="str">
        <f>IF(E7016="","",VLOOKUP(E7016,[1]PROJECTES!$C$14:$G$5000,5,FALSE))</f>
        <v/>
      </c>
      <c r="E7016" s="284"/>
      <c r="F7016" s="110" t="str">
        <f>IF(I7016="","",VLOOKUP(I7016,[1]PROJECTES!$C$14:$G$5000,2,FALSE))</f>
        <v/>
      </c>
      <c r="G7016" s="285" t="str">
        <f>IF(E7016="","",VLOOKUP(E7016,[1]PROJECTES!$C$14:$G$5000,4,FALSE))</f>
        <v/>
      </c>
      <c r="H7016" s="288"/>
      <c r="I7016" s="287" t="str">
        <f>IF(H7016="","",VLOOKUP(H7016,[2]BD!B$2:C$16,2,FALSE))</f>
        <v/>
      </c>
      <c r="J7016" s="288"/>
      <c r="K7016" s="289" t="str">
        <f t="shared" si="383"/>
        <v/>
      </c>
      <c r="L7016" s="290" t="str">
        <f t="shared" ca="1" si="384"/>
        <v>-</v>
      </c>
      <c r="M7016" s="283" t="str">
        <f>IF(E7016="","",VLOOKUP(E7016,[1]PROJECTES!$C$14:$Z$5000,21,FALSE))</f>
        <v/>
      </c>
      <c r="N7016" s="136"/>
      <c r="O7016" s="291" t="s">
        <v>222</v>
      </c>
      <c r="P7016" s="292"/>
      <c r="Q7016" s="293"/>
      <c r="R7016" s="294"/>
      <c r="S7016" s="295"/>
      <c r="T7016" s="296"/>
    </row>
    <row r="7017" spans="1:20" s="297" customFormat="1" ht="20.100000000000001" customHeight="1" x14ac:dyDescent="0.3">
      <c r="A7017" s="282"/>
      <c r="B7017" s="110" t="str">
        <f>IF(E7017="","",VLOOKUP(E7017,[1]PROJECTES!$C$14:$G$5000,2,FALSE))</f>
        <v/>
      </c>
      <c r="C7017" s="282"/>
      <c r="D7017" s="283" t="str">
        <f>IF(E7017="","",VLOOKUP(E7017,[1]PROJECTES!$C$14:$G$5000,5,FALSE))</f>
        <v/>
      </c>
      <c r="E7017" s="284"/>
      <c r="F7017" s="110" t="str">
        <f>IF(I7017="","",VLOOKUP(I7017,[1]PROJECTES!$C$14:$G$5000,2,FALSE))</f>
        <v/>
      </c>
      <c r="G7017" s="285" t="str">
        <f>IF(E7017="","",VLOOKUP(E7017,[1]PROJECTES!$C$14:$G$5000,4,FALSE))</f>
        <v/>
      </c>
      <c r="H7017" s="288"/>
      <c r="I7017" s="287" t="str">
        <f>IF(H7017="","",VLOOKUP(H7017,[2]BD!B$2:C$16,2,FALSE))</f>
        <v/>
      </c>
      <c r="J7017" s="288"/>
      <c r="K7017" s="289" t="str">
        <f t="shared" si="383"/>
        <v/>
      </c>
      <c r="L7017" s="290" t="str">
        <f t="shared" ca="1" si="384"/>
        <v>-</v>
      </c>
      <c r="M7017" s="283" t="str">
        <f>IF(E7017="","",VLOOKUP(E7017,[1]PROJECTES!$C$14:$Z$5000,21,FALSE))</f>
        <v/>
      </c>
      <c r="N7017" s="136"/>
      <c r="O7017" s="291" t="s">
        <v>222</v>
      </c>
      <c r="P7017" s="292"/>
      <c r="Q7017" s="293"/>
      <c r="R7017" s="294"/>
      <c r="S7017" s="295"/>
      <c r="T7017" s="296"/>
    </row>
    <row r="7018" spans="1:20" s="297" customFormat="1" ht="20.100000000000001" customHeight="1" x14ac:dyDescent="0.3">
      <c r="A7018" s="282"/>
      <c r="B7018" s="110" t="str">
        <f>IF(E7018="","",VLOOKUP(E7018,[1]PROJECTES!$C$14:$G$5000,2,FALSE))</f>
        <v/>
      </c>
      <c r="C7018" s="282"/>
      <c r="D7018" s="283" t="str">
        <f>IF(E7018="","",VLOOKUP(E7018,[1]PROJECTES!$C$14:$G$5000,5,FALSE))</f>
        <v/>
      </c>
      <c r="E7018" s="284"/>
      <c r="F7018" s="110" t="str">
        <f>IF(I7018="","",VLOOKUP(I7018,[1]PROJECTES!$C$14:$G$5000,2,FALSE))</f>
        <v/>
      </c>
      <c r="G7018" s="285" t="str">
        <f>IF(E7018="","",VLOOKUP(E7018,[1]PROJECTES!$C$14:$G$5000,4,FALSE))</f>
        <v/>
      </c>
      <c r="H7018" s="288"/>
      <c r="I7018" s="287" t="str">
        <f>IF(H7018="","",VLOOKUP(H7018,[2]BD!B$2:C$16,2,FALSE))</f>
        <v/>
      </c>
      <c r="J7018" s="288"/>
      <c r="K7018" s="289" t="str">
        <f t="shared" si="383"/>
        <v/>
      </c>
      <c r="L7018" s="290" t="str">
        <f t="shared" ca="1" si="384"/>
        <v>-</v>
      </c>
      <c r="M7018" s="283" t="str">
        <f>IF(E7018="","",VLOOKUP(E7018,[1]PROJECTES!$C$14:$Z$5000,21,FALSE))</f>
        <v/>
      </c>
      <c r="N7018" s="136"/>
      <c r="O7018" s="291" t="s">
        <v>222</v>
      </c>
      <c r="P7018" s="292"/>
      <c r="Q7018" s="293"/>
      <c r="R7018" s="294"/>
      <c r="S7018" s="295"/>
      <c r="T7018" s="296"/>
    </row>
    <row r="7019" spans="1:20" s="297" customFormat="1" ht="20.100000000000001" customHeight="1" x14ac:dyDescent="0.3">
      <c r="A7019" s="282"/>
      <c r="B7019" s="110" t="str">
        <f>IF(E7019="","",VLOOKUP(E7019,[1]PROJECTES!$C$14:$G$5000,2,FALSE))</f>
        <v/>
      </c>
      <c r="C7019" s="282"/>
      <c r="D7019" s="283" t="str">
        <f>IF(E7019="","",VLOOKUP(E7019,[1]PROJECTES!$C$14:$G$5000,5,FALSE))</f>
        <v/>
      </c>
      <c r="E7019" s="284"/>
      <c r="F7019" s="110" t="str">
        <f>IF(I7019="","",VLOOKUP(I7019,[1]PROJECTES!$C$14:$G$5000,2,FALSE))</f>
        <v/>
      </c>
      <c r="G7019" s="285" t="str">
        <f>IF(E7019="","",VLOOKUP(E7019,[1]PROJECTES!$C$14:$G$5000,4,FALSE))</f>
        <v/>
      </c>
      <c r="H7019" s="288"/>
      <c r="I7019" s="287" t="str">
        <f>IF(H7019="","",VLOOKUP(H7019,[2]BD!B$2:C$16,2,FALSE))</f>
        <v/>
      </c>
      <c r="J7019" s="288"/>
      <c r="K7019" s="289" t="str">
        <f t="shared" si="383"/>
        <v/>
      </c>
      <c r="L7019" s="290" t="str">
        <f t="shared" ca="1" si="384"/>
        <v>-</v>
      </c>
      <c r="M7019" s="283" t="str">
        <f>IF(E7019="","",VLOOKUP(E7019,[1]PROJECTES!$C$14:$Z$5000,21,FALSE))</f>
        <v/>
      </c>
      <c r="N7019" s="136"/>
      <c r="O7019" s="291" t="s">
        <v>222</v>
      </c>
      <c r="P7019" s="292"/>
      <c r="Q7019" s="293"/>
      <c r="R7019" s="294"/>
      <c r="S7019" s="295"/>
      <c r="T7019" s="296"/>
    </row>
    <row r="7020" spans="1:20" s="297" customFormat="1" ht="20.100000000000001" customHeight="1" x14ac:dyDescent="0.3">
      <c r="A7020" s="282"/>
      <c r="B7020" s="110" t="str">
        <f>IF(E7020="","",VLOOKUP(E7020,[1]PROJECTES!$C$14:$G$5000,2,FALSE))</f>
        <v/>
      </c>
      <c r="C7020" s="282"/>
      <c r="D7020" s="283" t="str">
        <f>IF(E7020="","",VLOOKUP(E7020,[1]PROJECTES!$C$14:$G$5000,5,FALSE))</f>
        <v/>
      </c>
      <c r="E7020" s="284"/>
      <c r="F7020" s="110" t="str">
        <f>IF(I7020="","",VLOOKUP(I7020,[1]PROJECTES!$C$14:$G$5000,2,FALSE))</f>
        <v/>
      </c>
      <c r="G7020" s="285" t="str">
        <f>IF(E7020="","",VLOOKUP(E7020,[1]PROJECTES!$C$14:$G$5000,4,FALSE))</f>
        <v/>
      </c>
      <c r="H7020" s="288"/>
      <c r="I7020" s="287" t="str">
        <f>IF(H7020="","",VLOOKUP(H7020,[2]BD!B$2:C$16,2,FALSE))</f>
        <v/>
      </c>
      <c r="J7020" s="288"/>
      <c r="K7020" s="289" t="str">
        <f t="shared" si="383"/>
        <v/>
      </c>
      <c r="L7020" s="290" t="str">
        <f t="shared" ca="1" si="384"/>
        <v>-</v>
      </c>
      <c r="M7020" s="283" t="str">
        <f>IF(E7020="","",VLOOKUP(E7020,[1]PROJECTES!$C$14:$Z$5000,21,FALSE))</f>
        <v/>
      </c>
      <c r="N7020" s="136"/>
      <c r="O7020" s="291" t="s">
        <v>222</v>
      </c>
      <c r="P7020" s="292"/>
      <c r="Q7020" s="293"/>
      <c r="R7020" s="294"/>
      <c r="S7020" s="295"/>
      <c r="T7020" s="296"/>
    </row>
    <row r="7021" spans="1:20" s="297" customFormat="1" ht="20.100000000000001" customHeight="1" x14ac:dyDescent="0.3">
      <c r="A7021" s="282"/>
      <c r="B7021" s="110" t="str">
        <f>IF(E7021="","",VLOOKUP(E7021,[1]PROJECTES!$C$14:$G$5000,2,FALSE))</f>
        <v/>
      </c>
      <c r="C7021" s="282"/>
      <c r="D7021" s="283" t="str">
        <f>IF(E7021="","",VLOOKUP(E7021,[1]PROJECTES!$C$14:$G$5000,5,FALSE))</f>
        <v/>
      </c>
      <c r="E7021" s="284"/>
      <c r="F7021" s="110" t="str">
        <f>IF(I7021="","",VLOOKUP(I7021,[1]PROJECTES!$C$14:$G$5000,2,FALSE))</f>
        <v/>
      </c>
      <c r="G7021" s="285" t="str">
        <f>IF(E7021="","",VLOOKUP(E7021,[1]PROJECTES!$C$14:$G$5000,4,FALSE))</f>
        <v/>
      </c>
      <c r="H7021" s="288"/>
      <c r="I7021" s="287" t="str">
        <f>IF(H7021="","",VLOOKUP(H7021,[2]BD!B$2:C$16,2,FALSE))</f>
        <v/>
      </c>
      <c r="J7021" s="288"/>
      <c r="K7021" s="289" t="str">
        <f t="shared" si="383"/>
        <v/>
      </c>
      <c r="L7021" s="290" t="str">
        <f t="shared" ca="1" si="384"/>
        <v>-</v>
      </c>
      <c r="M7021" s="283" t="str">
        <f>IF(E7021="","",VLOOKUP(E7021,[1]PROJECTES!$C$14:$Z$5000,21,FALSE))</f>
        <v/>
      </c>
      <c r="N7021" s="136"/>
      <c r="O7021" s="291" t="s">
        <v>222</v>
      </c>
      <c r="P7021" s="292"/>
      <c r="Q7021" s="293"/>
      <c r="R7021" s="294"/>
      <c r="S7021" s="295"/>
      <c r="T7021" s="296"/>
    </row>
    <row r="7022" spans="1:20" s="297" customFormat="1" ht="20.100000000000001" customHeight="1" x14ac:dyDescent="0.3">
      <c r="A7022" s="282"/>
      <c r="B7022" s="110" t="str">
        <f>IF(E7022="","",VLOOKUP(E7022,[1]PROJECTES!$C$14:$G$5000,2,FALSE))</f>
        <v/>
      </c>
      <c r="C7022" s="282"/>
      <c r="D7022" s="283" t="str">
        <f>IF(E7022="","",VLOOKUP(E7022,[1]PROJECTES!$C$14:$G$5000,5,FALSE))</f>
        <v/>
      </c>
      <c r="E7022" s="284"/>
      <c r="F7022" s="110" t="str">
        <f>IF(I7022="","",VLOOKUP(I7022,[1]PROJECTES!$C$14:$G$5000,2,FALSE))</f>
        <v/>
      </c>
      <c r="G7022" s="285" t="str">
        <f>IF(E7022="","",VLOOKUP(E7022,[1]PROJECTES!$C$14:$G$5000,4,FALSE))</f>
        <v/>
      </c>
      <c r="H7022" s="288"/>
      <c r="I7022" s="287" t="str">
        <f>IF(H7022="","",VLOOKUP(H7022,[2]BD!B$2:C$16,2,FALSE))</f>
        <v/>
      </c>
      <c r="J7022" s="288"/>
      <c r="K7022" s="289" t="str">
        <f t="shared" si="383"/>
        <v/>
      </c>
      <c r="L7022" s="290" t="str">
        <f t="shared" ca="1" si="384"/>
        <v>-</v>
      </c>
      <c r="M7022" s="283" t="str">
        <f>IF(E7022="","",VLOOKUP(E7022,[1]PROJECTES!$C$14:$Z$5000,21,FALSE))</f>
        <v/>
      </c>
      <c r="N7022" s="136"/>
      <c r="O7022" s="291" t="s">
        <v>222</v>
      </c>
      <c r="P7022" s="292"/>
      <c r="Q7022" s="293"/>
      <c r="R7022" s="294"/>
      <c r="S7022" s="295"/>
      <c r="T7022" s="296"/>
    </row>
    <row r="7023" spans="1:20" s="297" customFormat="1" ht="20.100000000000001" customHeight="1" x14ac:dyDescent="0.3">
      <c r="A7023" s="282"/>
      <c r="B7023" s="110" t="str">
        <f>IF(E7023="","",VLOOKUP(E7023,[1]PROJECTES!$C$14:$G$5000,2,FALSE))</f>
        <v/>
      </c>
      <c r="C7023" s="282"/>
      <c r="D7023" s="283" t="str">
        <f>IF(E7023="","",VLOOKUP(E7023,[1]PROJECTES!$C$14:$G$5000,5,FALSE))</f>
        <v/>
      </c>
      <c r="E7023" s="284"/>
      <c r="F7023" s="110" t="str">
        <f>IF(I7023="","",VLOOKUP(I7023,[1]PROJECTES!$C$14:$G$5000,2,FALSE))</f>
        <v/>
      </c>
      <c r="G7023" s="285" t="str">
        <f>IF(E7023="","",VLOOKUP(E7023,[1]PROJECTES!$C$14:$G$5000,4,FALSE))</f>
        <v/>
      </c>
      <c r="H7023" s="288"/>
      <c r="I7023" s="287" t="str">
        <f>IF(H7023="","",VLOOKUP(H7023,[2]BD!B$2:C$16,2,FALSE))</f>
        <v/>
      </c>
      <c r="J7023" s="288"/>
      <c r="K7023" s="289" t="str">
        <f t="shared" si="383"/>
        <v/>
      </c>
      <c r="L7023" s="290" t="str">
        <f t="shared" ca="1" si="384"/>
        <v>-</v>
      </c>
      <c r="M7023" s="283" t="str">
        <f>IF(E7023="","",VLOOKUP(E7023,[1]PROJECTES!$C$14:$Z$5000,21,FALSE))</f>
        <v/>
      </c>
      <c r="N7023" s="136"/>
      <c r="O7023" s="291" t="s">
        <v>222</v>
      </c>
      <c r="P7023" s="292"/>
      <c r="Q7023" s="293"/>
      <c r="R7023" s="294"/>
      <c r="S7023" s="295"/>
      <c r="T7023" s="296"/>
    </row>
    <row r="7024" spans="1:20" s="297" customFormat="1" ht="20.100000000000001" customHeight="1" x14ac:dyDescent="0.3">
      <c r="A7024" s="282"/>
      <c r="B7024" s="110" t="str">
        <f>IF(E7024="","",VLOOKUP(E7024,[1]PROJECTES!$C$14:$G$5000,2,FALSE))</f>
        <v/>
      </c>
      <c r="C7024" s="282"/>
      <c r="D7024" s="283" t="str">
        <f>IF(E7024="","",VLOOKUP(E7024,[1]PROJECTES!$C$14:$G$5000,5,FALSE))</f>
        <v/>
      </c>
      <c r="E7024" s="284"/>
      <c r="F7024" s="110" t="str">
        <f>IF(I7024="","",VLOOKUP(I7024,[1]PROJECTES!$C$14:$G$5000,2,FALSE))</f>
        <v/>
      </c>
      <c r="G7024" s="285" t="str">
        <f>IF(E7024="","",VLOOKUP(E7024,[1]PROJECTES!$C$14:$G$5000,4,FALSE))</f>
        <v/>
      </c>
      <c r="H7024" s="288"/>
      <c r="I7024" s="287" t="str">
        <f>IF(H7024="","",VLOOKUP(H7024,[2]BD!B$2:C$16,2,FALSE))</f>
        <v/>
      </c>
      <c r="J7024" s="288"/>
      <c r="K7024" s="289" t="str">
        <f t="shared" si="383"/>
        <v/>
      </c>
      <c r="L7024" s="290" t="str">
        <f t="shared" ca="1" si="384"/>
        <v>-</v>
      </c>
      <c r="M7024" s="283" t="str">
        <f>IF(E7024="","",VLOOKUP(E7024,[1]PROJECTES!$C$14:$Z$5000,21,FALSE))</f>
        <v/>
      </c>
      <c r="N7024" s="136"/>
      <c r="O7024" s="291" t="s">
        <v>222</v>
      </c>
      <c r="P7024" s="292"/>
      <c r="Q7024" s="293"/>
      <c r="R7024" s="294"/>
      <c r="S7024" s="295"/>
      <c r="T7024" s="296"/>
    </row>
    <row r="7025" spans="1:20" s="297" customFormat="1" ht="20.100000000000001" customHeight="1" x14ac:dyDescent="0.3">
      <c r="A7025" s="282"/>
      <c r="B7025" s="110" t="str">
        <f>IF(E7025="","",VLOOKUP(E7025,[1]PROJECTES!$C$14:$G$5000,2,FALSE))</f>
        <v/>
      </c>
      <c r="C7025" s="282"/>
      <c r="D7025" s="283" t="str">
        <f>IF(E7025="","",VLOOKUP(E7025,[1]PROJECTES!$C$14:$G$5000,5,FALSE))</f>
        <v/>
      </c>
      <c r="E7025" s="284"/>
      <c r="F7025" s="110" t="str">
        <f>IF(I7025="","",VLOOKUP(I7025,[1]PROJECTES!$C$14:$G$5000,2,FALSE))</f>
        <v/>
      </c>
      <c r="G7025" s="285" t="str">
        <f>IF(E7025="","",VLOOKUP(E7025,[1]PROJECTES!$C$14:$G$5000,4,FALSE))</f>
        <v/>
      </c>
      <c r="H7025" s="288"/>
      <c r="I7025" s="287" t="str">
        <f>IF(H7025="","",VLOOKUP(H7025,[2]BD!B$2:C$16,2,FALSE))</f>
        <v/>
      </c>
      <c r="J7025" s="288"/>
      <c r="K7025" s="289" t="str">
        <f t="shared" si="383"/>
        <v/>
      </c>
      <c r="L7025" s="290" t="str">
        <f t="shared" ca="1" si="384"/>
        <v>-</v>
      </c>
      <c r="M7025" s="283" t="str">
        <f>IF(E7025="","",VLOOKUP(E7025,[1]PROJECTES!$C$14:$Z$5000,21,FALSE))</f>
        <v/>
      </c>
      <c r="N7025" s="136"/>
      <c r="O7025" s="291" t="s">
        <v>222</v>
      </c>
      <c r="P7025" s="292"/>
      <c r="Q7025" s="293"/>
      <c r="R7025" s="294"/>
      <c r="S7025" s="295"/>
      <c r="T7025" s="296"/>
    </row>
    <row r="7026" spans="1:20" s="297" customFormat="1" ht="20.100000000000001" customHeight="1" x14ac:dyDescent="0.3">
      <c r="A7026" s="282"/>
      <c r="B7026" s="110" t="str">
        <f>IF(E7026="","",VLOOKUP(E7026,[1]PROJECTES!$C$14:$G$5000,2,FALSE))</f>
        <v/>
      </c>
      <c r="C7026" s="282"/>
      <c r="D7026" s="283" t="str">
        <f>IF(E7026="","",VLOOKUP(E7026,[1]PROJECTES!$C$14:$G$5000,5,FALSE))</f>
        <v/>
      </c>
      <c r="E7026" s="284"/>
      <c r="F7026" s="110" t="str">
        <f>IF(I7026="","",VLOOKUP(I7026,[1]PROJECTES!$C$14:$G$5000,2,FALSE))</f>
        <v/>
      </c>
      <c r="G7026" s="285" t="str">
        <f>IF(E7026="","",VLOOKUP(E7026,[1]PROJECTES!$C$14:$G$5000,4,FALSE))</f>
        <v/>
      </c>
      <c r="H7026" s="288"/>
      <c r="I7026" s="287" t="str">
        <f>IF(H7026="","",VLOOKUP(H7026,[2]BD!B$2:C$16,2,FALSE))</f>
        <v/>
      </c>
      <c r="J7026" s="288"/>
      <c r="K7026" s="289" t="str">
        <f t="shared" si="383"/>
        <v/>
      </c>
      <c r="L7026" s="290" t="str">
        <f t="shared" ca="1" si="384"/>
        <v>-</v>
      </c>
      <c r="M7026" s="283" t="str">
        <f>IF(E7026="","",VLOOKUP(E7026,[1]PROJECTES!$C$14:$Z$5000,21,FALSE))</f>
        <v/>
      </c>
      <c r="N7026" s="136"/>
      <c r="O7026" s="291" t="s">
        <v>222</v>
      </c>
      <c r="P7026" s="292"/>
      <c r="Q7026" s="293"/>
      <c r="R7026" s="294"/>
      <c r="S7026" s="295"/>
      <c r="T7026" s="296"/>
    </row>
    <row r="7027" spans="1:20" s="297" customFormat="1" ht="20.100000000000001" customHeight="1" x14ac:dyDescent="0.3">
      <c r="A7027" s="282"/>
      <c r="B7027" s="110" t="str">
        <f>IF(E7027="","",VLOOKUP(E7027,[1]PROJECTES!$C$14:$G$5000,2,FALSE))</f>
        <v/>
      </c>
      <c r="C7027" s="282"/>
      <c r="D7027" s="283" t="str">
        <f>IF(E7027="","",VLOOKUP(E7027,[1]PROJECTES!$C$14:$G$5000,5,FALSE))</f>
        <v/>
      </c>
      <c r="E7027" s="284"/>
      <c r="F7027" s="110" t="str">
        <f>IF(I7027="","",VLOOKUP(I7027,[1]PROJECTES!$C$14:$G$5000,2,FALSE))</f>
        <v/>
      </c>
      <c r="G7027" s="285" t="str">
        <f>IF(E7027="","",VLOOKUP(E7027,[1]PROJECTES!$C$14:$G$5000,4,FALSE))</f>
        <v/>
      </c>
      <c r="H7027" s="288"/>
      <c r="I7027" s="287" t="str">
        <f>IF(H7027="","",VLOOKUP(H7027,[2]BD!B$2:C$16,2,FALSE))</f>
        <v/>
      </c>
      <c r="J7027" s="288"/>
      <c r="K7027" s="289" t="str">
        <f t="shared" si="383"/>
        <v/>
      </c>
      <c r="L7027" s="290" t="str">
        <f t="shared" ca="1" si="384"/>
        <v>-</v>
      </c>
      <c r="M7027" s="283" t="str">
        <f>IF(E7027="","",VLOOKUP(E7027,[1]PROJECTES!$C$14:$Z$5000,21,FALSE))</f>
        <v/>
      </c>
      <c r="N7027" s="136"/>
      <c r="O7027" s="291" t="s">
        <v>222</v>
      </c>
      <c r="P7027" s="292"/>
      <c r="Q7027" s="293"/>
      <c r="R7027" s="294"/>
      <c r="S7027" s="295"/>
      <c r="T7027" s="296"/>
    </row>
    <row r="7028" spans="1:20" s="297" customFormat="1" ht="20.100000000000001" customHeight="1" x14ac:dyDescent="0.3">
      <c r="A7028" s="282"/>
      <c r="B7028" s="110" t="str">
        <f>IF(E7028="","",VLOOKUP(E7028,[1]PROJECTES!$C$14:$G$5000,2,FALSE))</f>
        <v/>
      </c>
      <c r="C7028" s="282"/>
      <c r="D7028" s="283" t="str">
        <f>IF(E7028="","",VLOOKUP(E7028,[1]PROJECTES!$C$14:$G$5000,5,FALSE))</f>
        <v/>
      </c>
      <c r="E7028" s="284"/>
      <c r="F7028" s="110" t="str">
        <f>IF(I7028="","",VLOOKUP(I7028,[1]PROJECTES!$C$14:$G$5000,2,FALSE))</f>
        <v/>
      </c>
      <c r="G7028" s="285" t="str">
        <f>IF(E7028="","",VLOOKUP(E7028,[1]PROJECTES!$C$14:$G$5000,4,FALSE))</f>
        <v/>
      </c>
      <c r="H7028" s="288"/>
      <c r="I7028" s="287" t="str">
        <f>IF(H7028="","",VLOOKUP(H7028,[2]BD!B$2:C$16,2,FALSE))</f>
        <v/>
      </c>
      <c r="J7028" s="288"/>
      <c r="K7028" s="289" t="str">
        <f t="shared" si="383"/>
        <v/>
      </c>
      <c r="L7028" s="290" t="str">
        <f t="shared" ca="1" si="384"/>
        <v>-</v>
      </c>
      <c r="M7028" s="283" t="str">
        <f>IF(E7028="","",VLOOKUP(E7028,[1]PROJECTES!$C$14:$Z$5000,21,FALSE))</f>
        <v/>
      </c>
      <c r="N7028" s="136"/>
      <c r="O7028" s="291" t="s">
        <v>222</v>
      </c>
      <c r="P7028" s="292"/>
      <c r="Q7028" s="293"/>
      <c r="R7028" s="294"/>
      <c r="S7028" s="295"/>
      <c r="T7028" s="296"/>
    </row>
    <row r="7029" spans="1:20" s="297" customFormat="1" ht="20.100000000000001" customHeight="1" x14ac:dyDescent="0.3">
      <c r="A7029" s="282"/>
      <c r="B7029" s="110" t="str">
        <f>IF(E7029="","",VLOOKUP(E7029,[1]PROJECTES!$C$14:$G$5000,2,FALSE))</f>
        <v/>
      </c>
      <c r="C7029" s="282"/>
      <c r="D7029" s="283" t="str">
        <f>IF(E7029="","",VLOOKUP(E7029,[1]PROJECTES!$C$14:$G$5000,5,FALSE))</f>
        <v/>
      </c>
      <c r="E7029" s="284"/>
      <c r="F7029" s="110" t="str">
        <f>IF(I7029="","",VLOOKUP(I7029,[1]PROJECTES!$C$14:$G$5000,2,FALSE))</f>
        <v/>
      </c>
      <c r="G7029" s="285" t="str">
        <f>IF(E7029="","",VLOOKUP(E7029,[1]PROJECTES!$C$14:$G$5000,4,FALSE))</f>
        <v/>
      </c>
      <c r="H7029" s="288"/>
      <c r="I7029" s="287" t="str">
        <f>IF(H7029="","",VLOOKUP(H7029,[2]BD!B$2:C$16,2,FALSE))</f>
        <v/>
      </c>
      <c r="J7029" s="288"/>
      <c r="K7029" s="289" t="str">
        <f t="shared" si="383"/>
        <v/>
      </c>
      <c r="L7029" s="290" t="str">
        <f t="shared" ca="1" si="384"/>
        <v>-</v>
      </c>
      <c r="M7029" s="283" t="str">
        <f>IF(E7029="","",VLOOKUP(E7029,[1]PROJECTES!$C$14:$Z$5000,21,FALSE))</f>
        <v/>
      </c>
      <c r="N7029" s="136"/>
      <c r="O7029" s="291" t="s">
        <v>222</v>
      </c>
      <c r="P7029" s="292"/>
      <c r="Q7029" s="293"/>
      <c r="R7029" s="294"/>
      <c r="S7029" s="295"/>
      <c r="T7029" s="296"/>
    </row>
    <row r="7030" spans="1:20" s="297" customFormat="1" ht="20.100000000000001" customHeight="1" x14ac:dyDescent="0.3">
      <c r="A7030" s="282"/>
      <c r="B7030" s="110" t="str">
        <f>IF(E7030="","",VLOOKUP(E7030,[1]PROJECTES!$C$14:$G$5000,2,FALSE))</f>
        <v/>
      </c>
      <c r="C7030" s="282"/>
      <c r="D7030" s="283" t="str">
        <f>IF(E7030="","",VLOOKUP(E7030,[1]PROJECTES!$C$14:$G$5000,5,FALSE))</f>
        <v/>
      </c>
      <c r="E7030" s="284"/>
      <c r="F7030" s="110" t="str">
        <f>IF(I7030="","",VLOOKUP(I7030,[1]PROJECTES!$C$14:$G$5000,2,FALSE))</f>
        <v/>
      </c>
      <c r="G7030" s="285" t="str">
        <f>IF(E7030="","",VLOOKUP(E7030,[1]PROJECTES!$C$14:$G$5000,4,FALSE))</f>
        <v/>
      </c>
      <c r="H7030" s="288"/>
      <c r="I7030" s="287" t="str">
        <f>IF(H7030="","",VLOOKUP(H7030,[2]BD!B$2:C$16,2,FALSE))</f>
        <v/>
      </c>
      <c r="J7030" s="288"/>
      <c r="K7030" s="289" t="str">
        <f t="shared" si="383"/>
        <v/>
      </c>
      <c r="L7030" s="290" t="str">
        <f t="shared" ca="1" si="384"/>
        <v>-</v>
      </c>
      <c r="M7030" s="283" t="str">
        <f>IF(E7030="","",VLOOKUP(E7030,[1]PROJECTES!$C$14:$Z$5000,21,FALSE))</f>
        <v/>
      </c>
      <c r="N7030" s="136"/>
      <c r="O7030" s="291" t="s">
        <v>222</v>
      </c>
      <c r="P7030" s="292"/>
      <c r="Q7030" s="293"/>
      <c r="R7030" s="294"/>
      <c r="S7030" s="295"/>
      <c r="T7030" s="296"/>
    </row>
    <row r="7031" spans="1:20" s="297" customFormat="1" ht="20.100000000000001" customHeight="1" x14ac:dyDescent="0.3">
      <c r="A7031" s="282"/>
      <c r="B7031" s="110" t="str">
        <f>IF(E7031="","",VLOOKUP(E7031,[1]PROJECTES!$C$14:$G$5000,2,FALSE))</f>
        <v/>
      </c>
      <c r="C7031" s="282"/>
      <c r="D7031" s="283" t="str">
        <f>IF(E7031="","",VLOOKUP(E7031,[1]PROJECTES!$C$14:$G$5000,5,FALSE))</f>
        <v/>
      </c>
      <c r="E7031" s="284"/>
      <c r="F7031" s="110" t="str">
        <f>IF(I7031="","",VLOOKUP(I7031,[1]PROJECTES!$C$14:$G$5000,2,FALSE))</f>
        <v/>
      </c>
      <c r="G7031" s="285" t="str">
        <f>IF(E7031="","",VLOOKUP(E7031,[1]PROJECTES!$C$14:$G$5000,4,FALSE))</f>
        <v/>
      </c>
      <c r="H7031" s="288"/>
      <c r="I7031" s="287" t="str">
        <f>IF(H7031="","",VLOOKUP(H7031,[2]BD!B$2:C$16,2,FALSE))</f>
        <v/>
      </c>
      <c r="J7031" s="288"/>
      <c r="K7031" s="289" t="str">
        <f t="shared" si="383"/>
        <v/>
      </c>
      <c r="L7031" s="290" t="str">
        <f t="shared" ca="1" si="384"/>
        <v>-</v>
      </c>
      <c r="M7031" s="283" t="str">
        <f>IF(E7031="","",VLOOKUP(E7031,[1]PROJECTES!$C$14:$Z$5000,21,FALSE))</f>
        <v/>
      </c>
      <c r="N7031" s="136"/>
      <c r="O7031" s="291" t="s">
        <v>222</v>
      </c>
      <c r="P7031" s="292"/>
      <c r="Q7031" s="293"/>
      <c r="R7031" s="294"/>
      <c r="S7031" s="295"/>
      <c r="T7031" s="296"/>
    </row>
    <row r="7032" spans="1:20" s="297" customFormat="1" ht="20.100000000000001" customHeight="1" x14ac:dyDescent="0.3">
      <c r="A7032" s="282"/>
      <c r="B7032" s="110" t="str">
        <f>IF(E7032="","",VLOOKUP(E7032,[1]PROJECTES!$C$14:$G$5000,2,FALSE))</f>
        <v/>
      </c>
      <c r="C7032" s="282"/>
      <c r="D7032" s="283" t="str">
        <f>IF(E7032="","",VLOOKUP(E7032,[1]PROJECTES!$C$14:$G$5000,5,FALSE))</f>
        <v/>
      </c>
      <c r="E7032" s="284"/>
      <c r="F7032" s="110" t="str">
        <f>IF(I7032="","",VLOOKUP(I7032,[1]PROJECTES!$C$14:$G$5000,2,FALSE))</f>
        <v/>
      </c>
      <c r="G7032" s="285" t="str">
        <f>IF(E7032="","",VLOOKUP(E7032,[1]PROJECTES!$C$14:$G$5000,4,FALSE))</f>
        <v/>
      </c>
      <c r="H7032" s="288"/>
      <c r="I7032" s="287" t="str">
        <f>IF(H7032="","",VLOOKUP(H7032,[2]BD!B$2:C$16,2,FALSE))</f>
        <v/>
      </c>
      <c r="J7032" s="288"/>
      <c r="K7032" s="289" t="str">
        <f t="shared" si="383"/>
        <v/>
      </c>
      <c r="L7032" s="290" t="str">
        <f t="shared" ca="1" si="384"/>
        <v>-</v>
      </c>
      <c r="M7032" s="283" t="str">
        <f>IF(E7032="","",VLOOKUP(E7032,[1]PROJECTES!$C$14:$Z$5000,21,FALSE))</f>
        <v/>
      </c>
      <c r="N7032" s="136"/>
      <c r="O7032" s="291" t="s">
        <v>222</v>
      </c>
      <c r="P7032" s="292"/>
      <c r="Q7032" s="293"/>
      <c r="R7032" s="294"/>
      <c r="S7032" s="295"/>
      <c r="T7032" s="296"/>
    </row>
    <row r="7033" spans="1:20" s="297" customFormat="1" ht="20.100000000000001" customHeight="1" x14ac:dyDescent="0.3">
      <c r="A7033" s="282"/>
      <c r="B7033" s="110" t="str">
        <f>IF(E7033="","",VLOOKUP(E7033,[1]PROJECTES!$C$14:$G$5000,2,FALSE))</f>
        <v/>
      </c>
      <c r="C7033" s="282"/>
      <c r="D7033" s="283" t="str">
        <f>IF(E7033="","",VLOOKUP(E7033,[1]PROJECTES!$C$14:$G$5000,5,FALSE))</f>
        <v/>
      </c>
      <c r="E7033" s="284"/>
      <c r="F7033" s="110" t="str">
        <f>IF(I7033="","",VLOOKUP(I7033,[1]PROJECTES!$C$14:$G$5000,2,FALSE))</f>
        <v/>
      </c>
      <c r="G7033" s="285" t="str">
        <f>IF(E7033="","",VLOOKUP(E7033,[1]PROJECTES!$C$14:$G$5000,4,FALSE))</f>
        <v/>
      </c>
      <c r="H7033" s="288"/>
      <c r="I7033" s="287" t="str">
        <f>IF(H7033="","",VLOOKUP(H7033,[2]BD!B$2:C$16,2,FALSE))</f>
        <v/>
      </c>
      <c r="J7033" s="288"/>
      <c r="K7033" s="289" t="str">
        <f t="shared" si="383"/>
        <v/>
      </c>
      <c r="L7033" s="290" t="str">
        <f t="shared" ca="1" si="384"/>
        <v>-</v>
      </c>
      <c r="M7033" s="283" t="str">
        <f>IF(E7033="","",VLOOKUP(E7033,[1]PROJECTES!$C$14:$Z$5000,21,FALSE))</f>
        <v/>
      </c>
      <c r="N7033" s="136"/>
      <c r="O7033" s="291" t="s">
        <v>222</v>
      </c>
      <c r="P7033" s="292"/>
      <c r="Q7033" s="293"/>
      <c r="R7033" s="294"/>
      <c r="S7033" s="295"/>
      <c r="T7033" s="296"/>
    </row>
    <row r="7034" spans="1:20" s="297" customFormat="1" ht="20.100000000000001" customHeight="1" x14ac:dyDescent="0.3">
      <c r="A7034" s="282"/>
      <c r="B7034" s="110" t="str">
        <f>IF(E7034="","",VLOOKUP(E7034,[1]PROJECTES!$C$14:$G$5000,2,FALSE))</f>
        <v/>
      </c>
      <c r="C7034" s="282"/>
      <c r="D7034" s="283" t="str">
        <f>IF(E7034="","",VLOOKUP(E7034,[1]PROJECTES!$C$14:$G$5000,5,FALSE))</f>
        <v/>
      </c>
      <c r="E7034" s="284"/>
      <c r="F7034" s="110" t="str">
        <f>IF(I7034="","",VLOOKUP(I7034,[1]PROJECTES!$C$14:$G$5000,2,FALSE))</f>
        <v/>
      </c>
      <c r="G7034" s="285" t="str">
        <f>IF(E7034="","",VLOOKUP(E7034,[1]PROJECTES!$C$14:$G$5000,4,FALSE))</f>
        <v/>
      </c>
      <c r="H7034" s="288"/>
      <c r="I7034" s="287" t="str">
        <f>IF(H7034="","",VLOOKUP(H7034,[2]BD!B$2:C$16,2,FALSE))</f>
        <v/>
      </c>
      <c r="J7034" s="288"/>
      <c r="K7034" s="289" t="str">
        <f t="shared" si="383"/>
        <v/>
      </c>
      <c r="L7034" s="290" t="str">
        <f t="shared" ca="1" si="384"/>
        <v>-</v>
      </c>
      <c r="M7034" s="283" t="str">
        <f>IF(E7034="","",VLOOKUP(E7034,[1]PROJECTES!$C$14:$Z$5000,21,FALSE))</f>
        <v/>
      </c>
      <c r="N7034" s="136"/>
      <c r="O7034" s="291" t="s">
        <v>222</v>
      </c>
      <c r="P7034" s="292"/>
      <c r="Q7034" s="293"/>
      <c r="R7034" s="294"/>
      <c r="S7034" s="295"/>
      <c r="T7034" s="296"/>
    </row>
    <row r="7035" spans="1:20" s="297" customFormat="1" ht="20.100000000000001" customHeight="1" x14ac:dyDescent="0.3">
      <c r="A7035" s="282"/>
      <c r="B7035" s="110" t="str">
        <f>IF(E7035="","",VLOOKUP(E7035,[1]PROJECTES!$C$14:$G$5000,2,FALSE))</f>
        <v/>
      </c>
      <c r="C7035" s="282"/>
      <c r="D7035" s="283" t="str">
        <f>IF(E7035="","",VLOOKUP(E7035,[1]PROJECTES!$C$14:$G$5000,5,FALSE))</f>
        <v/>
      </c>
      <c r="E7035" s="284"/>
      <c r="F7035" s="110" t="str">
        <f>IF(I7035="","",VLOOKUP(I7035,[1]PROJECTES!$C$14:$G$5000,2,FALSE))</f>
        <v/>
      </c>
      <c r="G7035" s="285" t="str">
        <f>IF(E7035="","",VLOOKUP(E7035,[1]PROJECTES!$C$14:$G$5000,4,FALSE))</f>
        <v/>
      </c>
      <c r="H7035" s="288"/>
      <c r="I7035" s="287" t="str">
        <f>IF(H7035="","",VLOOKUP(H7035,[2]BD!B$2:C$16,2,FALSE))</f>
        <v/>
      </c>
      <c r="J7035" s="288"/>
      <c r="K7035" s="289" t="str">
        <f t="shared" si="383"/>
        <v/>
      </c>
      <c r="L7035" s="290" t="str">
        <f t="shared" ca="1" si="384"/>
        <v>-</v>
      </c>
      <c r="M7035" s="283" t="str">
        <f>IF(E7035="","",VLOOKUP(E7035,[1]PROJECTES!$C$14:$Z$5000,21,FALSE))</f>
        <v/>
      </c>
      <c r="N7035" s="136"/>
      <c r="O7035" s="291" t="s">
        <v>222</v>
      </c>
      <c r="P7035" s="292"/>
      <c r="Q7035" s="293"/>
      <c r="R7035" s="294"/>
      <c r="S7035" s="295"/>
      <c r="T7035" s="296"/>
    </row>
    <row r="7036" spans="1:20" s="297" customFormat="1" ht="20.100000000000001" customHeight="1" x14ac:dyDescent="0.3">
      <c r="A7036" s="282"/>
      <c r="B7036" s="110" t="str">
        <f>IF(E7036="","",VLOOKUP(E7036,[1]PROJECTES!$C$14:$G$5000,2,FALSE))</f>
        <v/>
      </c>
      <c r="C7036" s="282"/>
      <c r="D7036" s="283" t="str">
        <f>IF(E7036="","",VLOOKUP(E7036,[1]PROJECTES!$C$14:$G$5000,5,FALSE))</f>
        <v/>
      </c>
      <c r="E7036" s="284"/>
      <c r="F7036" s="110" t="str">
        <f>IF(I7036="","",VLOOKUP(I7036,[1]PROJECTES!$C$14:$G$5000,2,FALSE))</f>
        <v/>
      </c>
      <c r="G7036" s="285" t="str">
        <f>IF(E7036="","",VLOOKUP(E7036,[1]PROJECTES!$C$14:$G$5000,4,FALSE))</f>
        <v/>
      </c>
      <c r="H7036" s="288"/>
      <c r="I7036" s="287" t="str">
        <f>IF(H7036="","",VLOOKUP(H7036,[2]BD!B$2:C$16,2,FALSE))</f>
        <v/>
      </c>
      <c r="J7036" s="288"/>
      <c r="K7036" s="289" t="str">
        <f t="shared" ref="K7036:K7040" si="385">IF(J7036="","",WEEKNUM(J7036,2)-0)</f>
        <v/>
      </c>
      <c r="L7036" s="290" t="str">
        <f t="shared" ref="L7036:L7040" ca="1" si="386">IF(M7036="","-",IF(G7036="TA","-",+M7036-TODAY()))</f>
        <v>-</v>
      </c>
      <c r="M7036" s="283" t="str">
        <f>IF(E7036="","",VLOOKUP(E7036,[1]PROJECTES!$C$14:$Z$5000,21,FALSE))</f>
        <v/>
      </c>
      <c r="N7036" s="136"/>
      <c r="O7036" s="291" t="s">
        <v>222</v>
      </c>
      <c r="P7036" s="292"/>
      <c r="Q7036" s="293"/>
      <c r="R7036" s="294"/>
      <c r="S7036" s="295"/>
      <c r="T7036" s="296"/>
    </row>
    <row r="7037" spans="1:20" s="297" customFormat="1" ht="20.100000000000001" customHeight="1" x14ac:dyDescent="0.3">
      <c r="A7037" s="282"/>
      <c r="B7037" s="110" t="str">
        <f>IF(E7037="","",VLOOKUP(E7037,[1]PROJECTES!$C$14:$G$5000,2,FALSE))</f>
        <v/>
      </c>
      <c r="C7037" s="282"/>
      <c r="D7037" s="283" t="str">
        <f>IF(E7037="","",VLOOKUP(E7037,[1]PROJECTES!$C$14:$G$5000,5,FALSE))</f>
        <v/>
      </c>
      <c r="E7037" s="284"/>
      <c r="F7037" s="110" t="str">
        <f>IF(I7037="","",VLOOKUP(I7037,[1]PROJECTES!$C$14:$G$5000,2,FALSE))</f>
        <v/>
      </c>
      <c r="G7037" s="285" t="str">
        <f>IF(E7037="","",VLOOKUP(E7037,[1]PROJECTES!$C$14:$G$5000,4,FALSE))</f>
        <v/>
      </c>
      <c r="H7037" s="288"/>
      <c r="I7037" s="287" t="str">
        <f>IF(H7037="","",VLOOKUP(H7037,[2]BD!B$2:C$16,2,FALSE))</f>
        <v/>
      </c>
      <c r="J7037" s="288"/>
      <c r="K7037" s="289" t="str">
        <f t="shared" si="385"/>
        <v/>
      </c>
      <c r="L7037" s="290" t="str">
        <f t="shared" ca="1" si="386"/>
        <v>-</v>
      </c>
      <c r="M7037" s="283" t="str">
        <f>IF(E7037="","",VLOOKUP(E7037,[1]PROJECTES!$C$14:$Z$5000,21,FALSE))</f>
        <v/>
      </c>
      <c r="N7037" s="136"/>
      <c r="O7037" s="291" t="s">
        <v>222</v>
      </c>
      <c r="P7037" s="292"/>
      <c r="Q7037" s="293"/>
      <c r="R7037" s="294"/>
      <c r="S7037" s="295"/>
      <c r="T7037" s="296"/>
    </row>
    <row r="7038" spans="1:20" s="297" customFormat="1" ht="20.100000000000001" customHeight="1" x14ac:dyDescent="0.3">
      <c r="A7038" s="282"/>
      <c r="B7038" s="110" t="str">
        <f>IF(E7038="","",VLOOKUP(E7038,[1]PROJECTES!$C$14:$G$5000,2,FALSE))</f>
        <v/>
      </c>
      <c r="C7038" s="282"/>
      <c r="D7038" s="283" t="str">
        <f>IF(E7038="","",VLOOKUP(E7038,[1]PROJECTES!$C$14:$G$5000,5,FALSE))</f>
        <v/>
      </c>
      <c r="E7038" s="284"/>
      <c r="F7038" s="110" t="str">
        <f>IF(I7038="","",VLOOKUP(I7038,[1]PROJECTES!$C$14:$G$5000,2,FALSE))</f>
        <v/>
      </c>
      <c r="G7038" s="285" t="str">
        <f>IF(E7038="","",VLOOKUP(E7038,[1]PROJECTES!$C$14:$G$5000,4,FALSE))</f>
        <v/>
      </c>
      <c r="H7038" s="288"/>
      <c r="I7038" s="287" t="str">
        <f>IF(H7038="","",VLOOKUP(H7038,[2]BD!B$2:C$16,2,FALSE))</f>
        <v/>
      </c>
      <c r="J7038" s="288"/>
      <c r="K7038" s="289" t="str">
        <f t="shared" si="385"/>
        <v/>
      </c>
      <c r="L7038" s="290" t="str">
        <f t="shared" ca="1" si="386"/>
        <v>-</v>
      </c>
      <c r="M7038" s="283" t="str">
        <f>IF(E7038="","",VLOOKUP(E7038,[1]PROJECTES!$C$14:$Z$5000,21,FALSE))</f>
        <v/>
      </c>
      <c r="N7038" s="136"/>
      <c r="O7038" s="291" t="s">
        <v>222</v>
      </c>
      <c r="P7038" s="292"/>
      <c r="Q7038" s="293"/>
      <c r="R7038" s="294"/>
      <c r="S7038" s="295"/>
      <c r="T7038" s="296"/>
    </row>
    <row r="7039" spans="1:20" s="297" customFormat="1" ht="20.100000000000001" customHeight="1" x14ac:dyDescent="0.3">
      <c r="A7039" s="282"/>
      <c r="B7039" s="110" t="str">
        <f>IF(E7039="","",VLOOKUP(E7039,[1]PROJECTES!$C$14:$G$5000,2,FALSE))</f>
        <v/>
      </c>
      <c r="C7039" s="282"/>
      <c r="D7039" s="283" t="str">
        <f>IF(E7039="","",VLOOKUP(E7039,[1]PROJECTES!$C$14:$G$5000,5,FALSE))</f>
        <v/>
      </c>
      <c r="E7039" s="284"/>
      <c r="F7039" s="110" t="str">
        <f>IF(I7039="","",VLOOKUP(I7039,[1]PROJECTES!$C$14:$G$5000,2,FALSE))</f>
        <v/>
      </c>
      <c r="G7039" s="285" t="str">
        <f>IF(E7039="","",VLOOKUP(E7039,[1]PROJECTES!$C$14:$G$5000,4,FALSE))</f>
        <v/>
      </c>
      <c r="H7039" s="288"/>
      <c r="I7039" s="287" t="str">
        <f>IF(H7039="","",VLOOKUP(H7039,[2]BD!B$2:C$16,2,FALSE))</f>
        <v/>
      </c>
      <c r="J7039" s="288"/>
      <c r="K7039" s="289" t="str">
        <f t="shared" si="385"/>
        <v/>
      </c>
      <c r="L7039" s="290" t="str">
        <f t="shared" ca="1" si="386"/>
        <v>-</v>
      </c>
      <c r="M7039" s="283" t="str">
        <f>IF(E7039="","",VLOOKUP(E7039,[1]PROJECTES!$C$14:$Z$5000,21,FALSE))</f>
        <v/>
      </c>
      <c r="N7039" s="136"/>
      <c r="O7039" s="291" t="s">
        <v>222</v>
      </c>
      <c r="P7039" s="292"/>
      <c r="Q7039" s="293"/>
      <c r="R7039" s="294"/>
      <c r="S7039" s="295"/>
      <c r="T7039" s="296"/>
    </row>
    <row r="7040" spans="1:20" s="297" customFormat="1" ht="20.100000000000001" customHeight="1" x14ac:dyDescent="0.3">
      <c r="A7040" s="282"/>
      <c r="B7040" s="110" t="str">
        <f>IF(E7040="","",VLOOKUP(E7040,[1]PROJECTES!$C$14:$G$5000,2,FALSE))</f>
        <v/>
      </c>
      <c r="C7040" s="282"/>
      <c r="D7040" s="283" t="str">
        <f>IF(E7040="","",VLOOKUP(E7040,[1]PROJECTES!$C$14:$G$5000,5,FALSE))</f>
        <v/>
      </c>
      <c r="E7040" s="284"/>
      <c r="F7040" s="110" t="str">
        <f>IF(I7040="","",VLOOKUP(I7040,[1]PROJECTES!$C$14:$G$5000,2,FALSE))</f>
        <v/>
      </c>
      <c r="G7040" s="285" t="str">
        <f>IF(E7040="","",VLOOKUP(E7040,[1]PROJECTES!$C$14:$G$5000,4,FALSE))</f>
        <v/>
      </c>
      <c r="H7040" s="288"/>
      <c r="I7040" s="287" t="str">
        <f>IF(H7040="","",VLOOKUP(H7040,[2]BD!B$2:C$16,2,FALSE))</f>
        <v/>
      </c>
      <c r="J7040" s="288"/>
      <c r="K7040" s="289" t="str">
        <f t="shared" si="385"/>
        <v/>
      </c>
      <c r="L7040" s="290" t="str">
        <f t="shared" ca="1" si="386"/>
        <v>-</v>
      </c>
      <c r="M7040" s="283" t="str">
        <f>IF(E7040="","",VLOOKUP(E7040,[1]PROJECTES!$C$14:$Z$5000,21,FALSE))</f>
        <v/>
      </c>
      <c r="N7040" s="136"/>
      <c r="O7040" s="291" t="s">
        <v>222</v>
      </c>
      <c r="P7040" s="292"/>
      <c r="Q7040" s="293"/>
      <c r="R7040" s="294"/>
      <c r="S7040" s="295"/>
      <c r="T7040" s="296"/>
    </row>
    <row r="7041" spans="1:20" s="297" customFormat="1" ht="20.100000000000001" customHeight="1" x14ac:dyDescent="0.3">
      <c r="A7041" s="282"/>
      <c r="B7041" s="110" t="str">
        <f>IF(E7041="","",VLOOKUP(E7041,[1]PROJECTES!$C$14:$G$5000,2,FALSE))</f>
        <v/>
      </c>
      <c r="C7041" s="282"/>
      <c r="D7041" s="283" t="str">
        <f>IF(E7041="","",VLOOKUP(E7041,[1]PROJECTES!$C$14:$G$5000,5,FALSE))</f>
        <v/>
      </c>
      <c r="E7041" s="284"/>
      <c r="F7041" s="110" t="str">
        <f>IF(I7041="","",VLOOKUP(I7041,[1]PROJECTES!$C$14:$G$5000,2,FALSE))</f>
        <v/>
      </c>
      <c r="G7041" s="285" t="str">
        <f>IF(E7041="","",VLOOKUP(E7041,[1]PROJECTES!$C$14:$G$5000,4,FALSE))</f>
        <v/>
      </c>
      <c r="H7041" s="288"/>
      <c r="I7041" s="287" t="str">
        <f>IF(H7041="","",VLOOKUP(H7041,[2]BD!B$2:C$16,2,FALSE))</f>
        <v/>
      </c>
      <c r="J7041" s="288"/>
      <c r="K7041" s="289" t="str">
        <f t="shared" ref="K7041:K7042" si="387">IF(J7041="","",WEEKNUM(J7041,2)-0)</f>
        <v/>
      </c>
      <c r="L7041" s="290" t="str">
        <f t="shared" ref="L7041:L7042" ca="1" si="388">IF(M7041="","-",IF(G7041="TA","-",+M7041-TODAY()))</f>
        <v>-</v>
      </c>
      <c r="M7041" s="283" t="str">
        <f>IF(E7041="","",VLOOKUP(E7041,[1]PROJECTES!$C$14:$Z$5000,21,FALSE))</f>
        <v/>
      </c>
      <c r="N7041" s="136"/>
      <c r="O7041" s="291" t="s">
        <v>222</v>
      </c>
      <c r="P7041" s="292"/>
      <c r="Q7041" s="293"/>
      <c r="R7041" s="294"/>
      <c r="S7041" s="296"/>
    </row>
    <row r="7042" spans="1:20" s="297" customFormat="1" ht="19.5" customHeight="1" x14ac:dyDescent="0.3">
      <c r="A7042" s="282"/>
      <c r="B7042" s="110" t="str">
        <f>IF(E7042="","",VLOOKUP(E7042,[1]PROJECTES!$C$14:$G$5000,2,FALSE))</f>
        <v/>
      </c>
      <c r="C7042" s="282"/>
      <c r="D7042" s="283" t="str">
        <f>IF(E7042="","",VLOOKUP(E7042,[1]PROJECTES!$C$14:$G$5000,5,FALSE))</f>
        <v/>
      </c>
      <c r="E7042" s="284"/>
      <c r="F7042" s="110" t="str">
        <f>IF(I7042="","",VLOOKUP(I7042,[1]PROJECTES!$C$14:$G$5000,2,FALSE))</f>
        <v/>
      </c>
      <c r="G7042" s="285" t="str">
        <f>IF(E7042="","",VLOOKUP(E7042,[1]PROJECTES!$C$14:$G$5000,4,FALSE))</f>
        <v/>
      </c>
      <c r="H7042" s="288"/>
      <c r="I7042" s="287" t="str">
        <f>IF(H7042="","",VLOOKUP(H7042,[2]BD!B$2:C$16,2,FALSE))</f>
        <v/>
      </c>
      <c r="J7042" s="288"/>
      <c r="K7042" s="289" t="str">
        <f t="shared" si="387"/>
        <v/>
      </c>
      <c r="L7042" s="290" t="str">
        <f t="shared" ca="1" si="388"/>
        <v>-</v>
      </c>
      <c r="M7042" s="283" t="str">
        <f>IF(E7042="","",VLOOKUP(E7042,[1]PROJECTES!$C$14:$Z$5000,21,FALSE))</f>
        <v/>
      </c>
      <c r="N7042" s="136"/>
      <c r="O7042" s="291" t="s">
        <v>222</v>
      </c>
      <c r="P7042" s="292"/>
      <c r="Q7042" s="293"/>
      <c r="R7042" s="294"/>
      <c r="S7042" s="296"/>
    </row>
    <row r="7043" spans="1:20" s="297" customFormat="1" ht="20.100000000000001" customHeight="1" x14ac:dyDescent="0.3">
      <c r="A7043" s="282"/>
      <c r="B7043" s="110" t="str">
        <f>IF(E7043="","",VLOOKUP(E7043,[1]PROJECTES!$C$14:$G$5000,2,FALSE))</f>
        <v/>
      </c>
      <c r="C7043" s="282"/>
      <c r="D7043" s="283" t="str">
        <f>IF(E7043="","",VLOOKUP(E7043,[1]PROJECTES!$C$14:$G$5000,5,FALSE))</f>
        <v/>
      </c>
      <c r="E7043" s="284"/>
      <c r="F7043" s="110" t="str">
        <f>IF(I7043="","",VLOOKUP(I7043,[1]PROJECTES!$C$14:$G$5000,2,FALSE))</f>
        <v/>
      </c>
      <c r="G7043" s="285" t="str">
        <f>IF(E7043="","",VLOOKUP(E7043,[1]PROJECTES!$C$14:$G$5000,4,FALSE))</f>
        <v/>
      </c>
      <c r="H7043" s="286"/>
      <c r="I7043" s="287" t="str">
        <f>IF(H7043="","",VLOOKUP(H7043,[2]BD!B$2:C$16,2,FALSE))</f>
        <v/>
      </c>
      <c r="J7043" s="288"/>
      <c r="K7043" s="289" t="str">
        <f t="shared" ref="K7043:K7044" si="389">IF(J7043="","",WEEKNUM(J7043,2)-0)</f>
        <v/>
      </c>
      <c r="L7043" s="290" t="str">
        <f t="shared" ref="L7043:L7044" ca="1" si="390">IF(M7043="","-",IF(G7043="TA","-",+M7043-TODAY()))</f>
        <v>-</v>
      </c>
      <c r="M7043" s="283" t="str">
        <f>IF(E7043="","",VLOOKUP(E7043,[1]PROJECTES!$C$14:$Z$5000,21,FALSE))</f>
        <v/>
      </c>
      <c r="N7043" s="136"/>
      <c r="O7043" s="291" t="s">
        <v>222</v>
      </c>
      <c r="P7043" s="292"/>
      <c r="Q7043" s="293"/>
      <c r="R7043" s="294"/>
      <c r="S7043" s="295"/>
      <c r="T7043" s="296"/>
    </row>
    <row r="7044" spans="1:20" s="297" customFormat="1" ht="20.100000000000001" customHeight="1" x14ac:dyDescent="0.3">
      <c r="A7044" s="282"/>
      <c r="B7044" s="110" t="str">
        <f>IF(E7044="","",VLOOKUP(E7044,[1]PROJECTES!$C$14:$G$5000,2,FALSE))</f>
        <v/>
      </c>
      <c r="C7044" s="282"/>
      <c r="D7044" s="283" t="str">
        <f>IF(E7044="","",VLOOKUP(E7044,[1]PROJECTES!$C$14:$G$5000,5,FALSE))</f>
        <v/>
      </c>
      <c r="E7044" s="284"/>
      <c r="F7044" s="110" t="str">
        <f>IF(I7044="","",VLOOKUP(I7044,[1]PROJECTES!$C$14:$G$5000,2,FALSE))</f>
        <v/>
      </c>
      <c r="G7044" s="285" t="str">
        <f>IF(E7044="","",VLOOKUP(E7044,[1]PROJECTES!$C$14:$G$5000,4,FALSE))</f>
        <v/>
      </c>
      <c r="H7044" s="286"/>
      <c r="I7044" s="287" t="str">
        <f>IF(H7044="","",VLOOKUP(H7044,[2]BD!B$2:C$16,2,FALSE))</f>
        <v/>
      </c>
      <c r="J7044" s="288"/>
      <c r="K7044" s="289" t="str">
        <f t="shared" si="389"/>
        <v/>
      </c>
      <c r="L7044" s="290" t="str">
        <f t="shared" ca="1" si="390"/>
        <v>-</v>
      </c>
      <c r="M7044" s="283" t="str">
        <f>IF(E7044="","",VLOOKUP(E7044,[1]PROJECTES!$C$14:$Z$5000,21,FALSE))</f>
        <v/>
      </c>
      <c r="N7044" s="136"/>
      <c r="O7044" s="291" t="s">
        <v>222</v>
      </c>
      <c r="P7044" s="292"/>
      <c r="Q7044" s="293"/>
      <c r="R7044" s="294"/>
      <c r="S7044" s="295"/>
      <c r="T7044" s="296"/>
    </row>
    <row r="7045" spans="1:20" s="297" customFormat="1" ht="20.100000000000001" customHeight="1" x14ac:dyDescent="0.3">
      <c r="A7045" s="282"/>
      <c r="B7045" s="110" t="str">
        <f>IF(E7045="","",VLOOKUP(E7045,[1]PROJECTES!$C$14:$G$5000,2,FALSE))</f>
        <v/>
      </c>
      <c r="C7045" s="282"/>
      <c r="D7045" s="283" t="str">
        <f>IF(E7045="","",VLOOKUP(E7045,[1]PROJECTES!$C$14:$G$5000,5,FALSE))</f>
        <v/>
      </c>
      <c r="E7045" s="284"/>
      <c r="F7045" s="110" t="str">
        <f>IF(I7045="","",VLOOKUP(I7045,[1]PROJECTES!$C$14:$G$5000,2,FALSE))</f>
        <v/>
      </c>
      <c r="G7045" s="285" t="str">
        <f>IF(E7045="","",VLOOKUP(E7045,[1]PROJECTES!$C$14:$G$5000,4,FALSE))</f>
        <v/>
      </c>
      <c r="H7045" s="286"/>
      <c r="I7045" s="287" t="str">
        <f>IF(H7045="","",VLOOKUP(H7045,[2]BD!B$2:C$16,2,FALSE))</f>
        <v/>
      </c>
      <c r="J7045" s="288"/>
      <c r="K7045" s="289" t="str">
        <f>IF(J7045="","",WEEKNUM(J7045,2)-0)</f>
        <v/>
      </c>
      <c r="L7045" s="290" t="str">
        <f ca="1">IF(M7045="","-",IF(G7045="TA","-",+M7045-TODAY()))</f>
        <v>-</v>
      </c>
      <c r="M7045" s="283" t="str">
        <f>IF(E7045="","",VLOOKUP(E7045,[1]PROJECTES!$C$14:$Z$5000,21,FALSE))</f>
        <v/>
      </c>
      <c r="N7045" s="136"/>
      <c r="O7045" s="291" t="s">
        <v>222</v>
      </c>
      <c r="P7045" s="292"/>
      <c r="Q7045" s="293"/>
      <c r="R7045" s="294"/>
      <c r="S7045" s="295"/>
      <c r="T7045" s="296"/>
    </row>
    <row r="7046" spans="1:20" s="297" customFormat="1" ht="20.100000000000001" customHeight="1" x14ac:dyDescent="0.3">
      <c r="A7046" s="282"/>
      <c r="B7046" s="110" t="str">
        <f>IF(E7046="","",VLOOKUP(E7046,[1]PROJECTES!$C$14:$G$5000,2,FALSE))</f>
        <v/>
      </c>
      <c r="C7046" s="282"/>
      <c r="D7046" s="283" t="str">
        <f>IF(E7046="","",VLOOKUP(E7046,[1]PROJECTES!$C$14:$G$5000,5,FALSE))</f>
        <v/>
      </c>
      <c r="E7046" s="284"/>
      <c r="F7046" s="110" t="str">
        <f>IF(I7046="","",VLOOKUP(I7046,[1]PROJECTES!$C$14:$G$5000,2,FALSE))</f>
        <v/>
      </c>
      <c r="G7046" s="285" t="str">
        <f>IF(E7046="","",VLOOKUP(E7046,[1]PROJECTES!$C$14:$G$5000,4,FALSE))</f>
        <v/>
      </c>
      <c r="H7046" s="286"/>
      <c r="I7046" s="287" t="str">
        <f>IF(H7046="","",VLOOKUP(H7046,[2]BD!B$2:C$16,2,FALSE))</f>
        <v/>
      </c>
      <c r="J7046" s="288"/>
      <c r="K7046" s="289" t="str">
        <f t="shared" ref="K7046:K7098" si="391">IF(J7046="","",WEEKNUM(J7046,2)-0)</f>
        <v/>
      </c>
      <c r="L7046" s="290" t="str">
        <f t="shared" ref="L7046:L7098" ca="1" si="392">IF(M7046="","-",IF(G7046="TA","-",+M7046-TODAY()))</f>
        <v>-</v>
      </c>
      <c r="M7046" s="283" t="str">
        <f>IF(E7046="","",VLOOKUP(E7046,[1]PROJECTES!$C$14:$Z$5000,21,FALSE))</f>
        <v/>
      </c>
      <c r="N7046" s="136"/>
      <c r="O7046" s="291" t="s">
        <v>222</v>
      </c>
      <c r="P7046" s="292"/>
      <c r="Q7046" s="293"/>
      <c r="R7046" s="294"/>
      <c r="S7046" s="295"/>
      <c r="T7046" s="296"/>
    </row>
    <row r="7047" spans="1:20" s="297" customFormat="1" ht="20.100000000000001" customHeight="1" x14ac:dyDescent="0.3">
      <c r="A7047" s="282"/>
      <c r="B7047" s="110" t="str">
        <f>IF(E7047="","",VLOOKUP(E7047,[1]PROJECTES!$C$14:$G$5000,2,FALSE))</f>
        <v/>
      </c>
      <c r="C7047" s="282"/>
      <c r="D7047" s="283" t="str">
        <f>IF(E7047="","",VLOOKUP(E7047,[1]PROJECTES!$C$14:$G$5000,5,FALSE))</f>
        <v/>
      </c>
      <c r="E7047" s="284"/>
      <c r="F7047" s="110" t="str">
        <f>IF(I7047="","",VLOOKUP(I7047,[1]PROJECTES!$C$14:$G$5000,2,FALSE))</f>
        <v/>
      </c>
      <c r="G7047" s="285" t="str">
        <f>IF(E7047="","",VLOOKUP(E7047,[1]PROJECTES!$C$14:$G$5000,4,FALSE))</f>
        <v/>
      </c>
      <c r="H7047" s="286"/>
      <c r="I7047" s="287" t="str">
        <f>IF(H7047="","",VLOOKUP(H7047,[2]BD!B$2:C$16,2,FALSE))</f>
        <v/>
      </c>
      <c r="J7047" s="288"/>
      <c r="K7047" s="289" t="str">
        <f t="shared" si="391"/>
        <v/>
      </c>
      <c r="L7047" s="290" t="str">
        <f t="shared" ca="1" si="392"/>
        <v>-</v>
      </c>
      <c r="M7047" s="283" t="str">
        <f>IF(E7047="","",VLOOKUP(E7047,[1]PROJECTES!$C$14:$Z$5000,21,FALSE))</f>
        <v/>
      </c>
      <c r="N7047" s="136"/>
      <c r="O7047" s="291" t="s">
        <v>222</v>
      </c>
      <c r="P7047" s="292"/>
      <c r="Q7047" s="293"/>
      <c r="R7047" s="294"/>
      <c r="S7047" s="295"/>
      <c r="T7047" s="296"/>
    </row>
    <row r="7048" spans="1:20" s="297" customFormat="1" ht="20.100000000000001" customHeight="1" x14ac:dyDescent="0.3">
      <c r="A7048" s="282"/>
      <c r="B7048" s="110" t="str">
        <f>IF(E7048="","",VLOOKUP(E7048,[1]PROJECTES!$C$14:$G$5000,2,FALSE))</f>
        <v/>
      </c>
      <c r="C7048" s="282"/>
      <c r="D7048" s="283" t="str">
        <f>IF(E7048="","",VLOOKUP(E7048,[1]PROJECTES!$C$14:$G$5000,5,FALSE))</f>
        <v/>
      </c>
      <c r="E7048" s="284"/>
      <c r="F7048" s="110" t="str">
        <f>IF(I7048="","",VLOOKUP(I7048,[1]PROJECTES!$C$14:$G$5000,2,FALSE))</f>
        <v/>
      </c>
      <c r="G7048" s="285" t="str">
        <f>IF(E7048="","",VLOOKUP(E7048,[1]PROJECTES!$C$14:$G$5000,4,FALSE))</f>
        <v/>
      </c>
      <c r="H7048" s="286"/>
      <c r="I7048" s="287" t="str">
        <f>IF(H7048="","",VLOOKUP(H7048,[2]BD!B$2:C$16,2,FALSE))</f>
        <v/>
      </c>
      <c r="J7048" s="288"/>
      <c r="K7048" s="289" t="str">
        <f t="shared" si="391"/>
        <v/>
      </c>
      <c r="L7048" s="290" t="str">
        <f t="shared" ca="1" si="392"/>
        <v>-</v>
      </c>
      <c r="M7048" s="283" t="str">
        <f>IF(E7048="","",VLOOKUP(E7048,[1]PROJECTES!$C$14:$Z$5000,21,FALSE))</f>
        <v/>
      </c>
      <c r="N7048" s="136"/>
      <c r="O7048" s="291" t="s">
        <v>222</v>
      </c>
      <c r="P7048" s="292"/>
      <c r="Q7048" s="293"/>
      <c r="R7048" s="294"/>
      <c r="S7048" s="295"/>
      <c r="T7048" s="296"/>
    </row>
    <row r="7049" spans="1:20" s="297" customFormat="1" ht="20.100000000000001" customHeight="1" x14ac:dyDescent="0.3">
      <c r="A7049" s="282"/>
      <c r="B7049" s="110" t="str">
        <f>IF(E7049="","",VLOOKUP(E7049,[1]PROJECTES!$C$14:$G$5000,2,FALSE))</f>
        <v/>
      </c>
      <c r="C7049" s="282"/>
      <c r="D7049" s="283" t="str">
        <f>IF(E7049="","",VLOOKUP(E7049,[1]PROJECTES!$C$14:$G$5000,5,FALSE))</f>
        <v/>
      </c>
      <c r="E7049" s="284"/>
      <c r="F7049" s="110" t="str">
        <f>IF(I7049="","",VLOOKUP(I7049,[1]PROJECTES!$C$14:$G$5000,2,FALSE))</f>
        <v/>
      </c>
      <c r="G7049" s="285" t="str">
        <f>IF(E7049="","",VLOOKUP(E7049,[1]PROJECTES!$C$14:$G$5000,4,FALSE))</f>
        <v/>
      </c>
      <c r="H7049" s="286"/>
      <c r="I7049" s="287" t="str">
        <f>IF(H7049="","",VLOOKUP(H7049,[2]BD!B$2:C$16,2,FALSE))</f>
        <v/>
      </c>
      <c r="J7049" s="288"/>
      <c r="K7049" s="289" t="str">
        <f t="shared" si="391"/>
        <v/>
      </c>
      <c r="L7049" s="290" t="str">
        <f t="shared" ca="1" si="392"/>
        <v>-</v>
      </c>
      <c r="M7049" s="283" t="str">
        <f>IF(E7049="","",VLOOKUP(E7049,[1]PROJECTES!$C$14:$Z$5000,21,FALSE))</f>
        <v/>
      </c>
      <c r="N7049" s="136"/>
      <c r="O7049" s="291" t="s">
        <v>222</v>
      </c>
      <c r="P7049" s="292"/>
      <c r="Q7049" s="293"/>
      <c r="R7049" s="294"/>
      <c r="S7049" s="295"/>
      <c r="T7049" s="296"/>
    </row>
    <row r="7050" spans="1:20" s="297" customFormat="1" ht="20.100000000000001" customHeight="1" x14ac:dyDescent="0.3">
      <c r="A7050" s="282"/>
      <c r="B7050" s="110" t="str">
        <f>IF(E7050="","",VLOOKUP(E7050,[1]PROJECTES!$C$14:$G$5000,2,FALSE))</f>
        <v/>
      </c>
      <c r="C7050" s="282"/>
      <c r="D7050" s="283" t="str">
        <f>IF(E7050="","",VLOOKUP(E7050,[1]PROJECTES!$C$14:$G$5000,5,FALSE))</f>
        <v/>
      </c>
      <c r="E7050" s="284"/>
      <c r="F7050" s="110" t="str">
        <f>IF(I7050="","",VLOOKUP(I7050,[1]PROJECTES!$C$14:$G$5000,2,FALSE))</f>
        <v/>
      </c>
      <c r="G7050" s="285" t="str">
        <f>IF(E7050="","",VLOOKUP(E7050,[1]PROJECTES!$C$14:$G$5000,4,FALSE))</f>
        <v/>
      </c>
      <c r="H7050" s="286"/>
      <c r="I7050" s="287" t="str">
        <f>IF(H7050="","",VLOOKUP(H7050,[2]BD!B$2:C$16,2,FALSE))</f>
        <v/>
      </c>
      <c r="J7050" s="288"/>
      <c r="K7050" s="289" t="str">
        <f t="shared" si="391"/>
        <v/>
      </c>
      <c r="L7050" s="290" t="str">
        <f t="shared" ca="1" si="392"/>
        <v>-</v>
      </c>
      <c r="M7050" s="283" t="str">
        <f>IF(E7050="","",VLOOKUP(E7050,[1]PROJECTES!$C$14:$Z$5000,21,FALSE))</f>
        <v/>
      </c>
      <c r="N7050" s="136"/>
      <c r="O7050" s="291" t="s">
        <v>222</v>
      </c>
      <c r="P7050" s="292"/>
      <c r="Q7050" s="293"/>
      <c r="R7050" s="294"/>
      <c r="S7050" s="295"/>
      <c r="T7050" s="296"/>
    </row>
    <row r="7051" spans="1:20" s="297" customFormat="1" ht="20.100000000000001" customHeight="1" x14ac:dyDescent="0.3">
      <c r="A7051" s="282"/>
      <c r="B7051" s="110" t="str">
        <f>IF(E7051="","",VLOOKUP(E7051,[1]PROJECTES!$C$14:$G$5000,2,FALSE))</f>
        <v/>
      </c>
      <c r="C7051" s="282"/>
      <c r="D7051" s="283" t="str">
        <f>IF(E7051="","",VLOOKUP(E7051,[1]PROJECTES!$C$14:$G$5000,5,FALSE))</f>
        <v/>
      </c>
      <c r="E7051" s="284"/>
      <c r="F7051" s="110" t="str">
        <f>IF(I7051="","",VLOOKUP(I7051,[1]PROJECTES!$C$14:$G$5000,2,FALSE))</f>
        <v/>
      </c>
      <c r="G7051" s="285" t="str">
        <f>IF(E7051="","",VLOOKUP(E7051,[1]PROJECTES!$C$14:$G$5000,4,FALSE))</f>
        <v/>
      </c>
      <c r="H7051" s="286"/>
      <c r="I7051" s="287" t="str">
        <f>IF(H7051="","",VLOOKUP(H7051,[2]BD!B$2:C$16,2,FALSE))</f>
        <v/>
      </c>
      <c r="J7051" s="288"/>
      <c r="K7051" s="289" t="str">
        <f t="shared" si="391"/>
        <v/>
      </c>
      <c r="L7051" s="290" t="str">
        <f t="shared" ca="1" si="392"/>
        <v>-</v>
      </c>
      <c r="M7051" s="283" t="str">
        <f>IF(E7051="","",VLOOKUP(E7051,[1]PROJECTES!$C$14:$Z$5000,21,FALSE))</f>
        <v/>
      </c>
      <c r="N7051" s="136"/>
      <c r="O7051" s="291" t="s">
        <v>222</v>
      </c>
      <c r="P7051" s="292"/>
      <c r="Q7051" s="293"/>
      <c r="R7051" s="294"/>
      <c r="S7051" s="295"/>
      <c r="T7051" s="296"/>
    </row>
    <row r="7052" spans="1:20" s="297" customFormat="1" ht="20.100000000000001" customHeight="1" x14ac:dyDescent="0.3">
      <c r="A7052" s="282"/>
      <c r="B7052" s="110" t="str">
        <f>IF(E7052="","",VLOOKUP(E7052,[1]PROJECTES!$C$14:$G$5000,2,FALSE))</f>
        <v/>
      </c>
      <c r="C7052" s="282"/>
      <c r="D7052" s="283" t="str">
        <f>IF(E7052="","",VLOOKUP(E7052,[1]PROJECTES!$C$14:$G$5000,5,FALSE))</f>
        <v/>
      </c>
      <c r="E7052" s="284"/>
      <c r="F7052" s="110" t="str">
        <f>IF(I7052="","",VLOOKUP(I7052,[1]PROJECTES!$C$14:$G$5000,2,FALSE))</f>
        <v/>
      </c>
      <c r="G7052" s="285" t="str">
        <f>IF(E7052="","",VLOOKUP(E7052,[1]PROJECTES!$C$14:$G$5000,4,FALSE))</f>
        <v/>
      </c>
      <c r="H7052" s="286"/>
      <c r="I7052" s="287" t="str">
        <f>IF(H7052="","",VLOOKUP(H7052,[2]BD!B$2:C$16,2,FALSE))</f>
        <v/>
      </c>
      <c r="J7052" s="288"/>
      <c r="K7052" s="289" t="str">
        <f t="shared" si="391"/>
        <v/>
      </c>
      <c r="L7052" s="290" t="str">
        <f t="shared" ca="1" si="392"/>
        <v>-</v>
      </c>
      <c r="M7052" s="283" t="str">
        <f>IF(E7052="","",VLOOKUP(E7052,[1]PROJECTES!$C$14:$Z$5000,21,FALSE))</f>
        <v/>
      </c>
      <c r="N7052" s="136"/>
      <c r="O7052" s="291" t="s">
        <v>222</v>
      </c>
      <c r="P7052" s="292"/>
      <c r="Q7052" s="293"/>
      <c r="R7052" s="294"/>
      <c r="S7052" s="295"/>
      <c r="T7052" s="296"/>
    </row>
    <row r="7053" spans="1:20" s="297" customFormat="1" ht="20.100000000000001" customHeight="1" x14ac:dyDescent="0.3">
      <c r="A7053" s="282"/>
      <c r="B7053" s="110" t="str">
        <f>IF(E7053="","",VLOOKUP(E7053,[1]PROJECTES!$C$14:$G$5000,2,FALSE))</f>
        <v/>
      </c>
      <c r="C7053" s="282"/>
      <c r="D7053" s="283" t="str">
        <f>IF(E7053="","",VLOOKUP(E7053,[1]PROJECTES!$C$14:$G$5000,5,FALSE))</f>
        <v/>
      </c>
      <c r="E7053" s="284"/>
      <c r="F7053" s="110" t="str">
        <f>IF(I7053="","",VLOOKUP(I7053,[1]PROJECTES!$C$14:$G$5000,2,FALSE))</f>
        <v/>
      </c>
      <c r="G7053" s="285" t="str">
        <f>IF(E7053="","",VLOOKUP(E7053,[1]PROJECTES!$C$14:$G$5000,4,FALSE))</f>
        <v/>
      </c>
      <c r="H7053" s="286"/>
      <c r="I7053" s="287" t="str">
        <f>IF(H7053="","",VLOOKUP(H7053,[2]BD!B$2:C$16,2,FALSE))</f>
        <v/>
      </c>
      <c r="J7053" s="288"/>
      <c r="K7053" s="289" t="str">
        <f t="shared" si="391"/>
        <v/>
      </c>
      <c r="L7053" s="290" t="str">
        <f t="shared" ca="1" si="392"/>
        <v>-</v>
      </c>
      <c r="M7053" s="283" t="str">
        <f>IF(E7053="","",VLOOKUP(E7053,[1]PROJECTES!$C$14:$Z$5000,21,FALSE))</f>
        <v/>
      </c>
      <c r="N7053" s="136"/>
      <c r="O7053" s="291" t="s">
        <v>222</v>
      </c>
      <c r="P7053" s="292"/>
      <c r="Q7053" s="293"/>
      <c r="R7053" s="294"/>
      <c r="S7053" s="295"/>
      <c r="T7053" s="296"/>
    </row>
    <row r="7054" spans="1:20" s="297" customFormat="1" ht="20.100000000000001" customHeight="1" x14ac:dyDescent="0.3">
      <c r="A7054" s="282"/>
      <c r="B7054" s="110" t="str">
        <f>IF(E7054="","",VLOOKUP(E7054,[1]PROJECTES!$C$14:$G$5000,2,FALSE))</f>
        <v/>
      </c>
      <c r="C7054" s="282"/>
      <c r="D7054" s="283" t="str">
        <f>IF(E7054="","",VLOOKUP(E7054,[1]PROJECTES!$C$14:$G$5000,5,FALSE))</f>
        <v/>
      </c>
      <c r="E7054" s="284"/>
      <c r="F7054" s="110" t="str">
        <f>IF(I7054="","",VLOOKUP(I7054,[1]PROJECTES!$C$14:$G$5000,2,FALSE))</f>
        <v/>
      </c>
      <c r="G7054" s="285" t="str">
        <f>IF(E7054="","",VLOOKUP(E7054,[1]PROJECTES!$C$14:$G$5000,4,FALSE))</f>
        <v/>
      </c>
      <c r="H7054" s="286"/>
      <c r="I7054" s="287" t="str">
        <f>IF(H7054="","",VLOOKUP(H7054,[2]BD!B$2:C$16,2,FALSE))</f>
        <v/>
      </c>
      <c r="J7054" s="288"/>
      <c r="K7054" s="289" t="str">
        <f t="shared" si="391"/>
        <v/>
      </c>
      <c r="L7054" s="290" t="str">
        <f t="shared" ca="1" si="392"/>
        <v>-</v>
      </c>
      <c r="M7054" s="283" t="str">
        <f>IF(E7054="","",VLOOKUP(E7054,[1]PROJECTES!$C$14:$Z$5000,21,FALSE))</f>
        <v/>
      </c>
      <c r="N7054" s="136"/>
      <c r="O7054" s="291" t="s">
        <v>222</v>
      </c>
      <c r="P7054" s="292"/>
      <c r="Q7054" s="293"/>
      <c r="R7054" s="294"/>
      <c r="S7054" s="295"/>
      <c r="T7054" s="296"/>
    </row>
    <row r="7055" spans="1:20" s="297" customFormat="1" ht="20.100000000000001" customHeight="1" x14ac:dyDescent="0.3">
      <c r="A7055" s="282"/>
      <c r="B7055" s="110" t="str">
        <f>IF(E7055="","",VLOOKUP(E7055,[1]PROJECTES!$C$14:$G$5000,2,FALSE))</f>
        <v/>
      </c>
      <c r="C7055" s="282"/>
      <c r="D7055" s="283" t="str">
        <f>IF(E7055="","",VLOOKUP(E7055,[1]PROJECTES!$C$14:$G$5000,5,FALSE))</f>
        <v/>
      </c>
      <c r="E7055" s="284"/>
      <c r="F7055" s="110" t="str">
        <f>IF(I7055="","",VLOOKUP(I7055,[1]PROJECTES!$C$14:$G$5000,2,FALSE))</f>
        <v/>
      </c>
      <c r="G7055" s="285" t="str">
        <f>IF(E7055="","",VLOOKUP(E7055,[1]PROJECTES!$C$14:$G$5000,4,FALSE))</f>
        <v/>
      </c>
      <c r="H7055" s="286"/>
      <c r="I7055" s="287" t="str">
        <f>IF(H7055="","",VLOOKUP(H7055,[2]BD!B$2:C$16,2,FALSE))</f>
        <v/>
      </c>
      <c r="J7055" s="288"/>
      <c r="K7055" s="289" t="str">
        <f t="shared" ref="K7055" si="393">IF(J7055="","",WEEKNUM(J7055,2)-0)</f>
        <v/>
      </c>
      <c r="L7055" s="290" t="str">
        <f t="shared" ref="L7055" ca="1" si="394">IF(M7055="","-",IF(G7055="TA","-",+M7055-TODAY()))</f>
        <v>-</v>
      </c>
      <c r="M7055" s="283" t="str">
        <f>IF(E7055="","",VLOOKUP(E7055,[1]PROJECTES!$C$14:$Z$5000,21,FALSE))</f>
        <v/>
      </c>
      <c r="N7055" s="136"/>
      <c r="O7055" s="291" t="s">
        <v>222</v>
      </c>
      <c r="P7055" s="292"/>
      <c r="Q7055" s="293"/>
      <c r="R7055" s="294"/>
      <c r="S7055" s="295"/>
      <c r="T7055" s="296"/>
    </row>
    <row r="7056" spans="1:20" s="297" customFormat="1" ht="20.100000000000001" customHeight="1" x14ac:dyDescent="0.3">
      <c r="A7056" s="282"/>
      <c r="B7056" s="110" t="str">
        <f>IF(E7056="","",VLOOKUP(E7056,[1]PROJECTES!$C$14:$G$5000,2,FALSE))</f>
        <v/>
      </c>
      <c r="C7056" s="282"/>
      <c r="D7056" s="283" t="str">
        <f>IF(E7056="","",VLOOKUP(E7056,[1]PROJECTES!$C$14:$G$5000,5,FALSE))</f>
        <v/>
      </c>
      <c r="E7056" s="284"/>
      <c r="F7056" s="110" t="str">
        <f>IF(I7056="","",VLOOKUP(I7056,[1]PROJECTES!$C$14:$G$5000,2,FALSE))</f>
        <v/>
      </c>
      <c r="G7056" s="285" t="str">
        <f>IF(E7056="","",VLOOKUP(E7056,[1]PROJECTES!$C$14:$G$5000,4,FALSE))</f>
        <v/>
      </c>
      <c r="H7056" s="286"/>
      <c r="I7056" s="287" t="str">
        <f>IF(H7056="","",VLOOKUP(H7056,[2]BD!B$2:C$16,2,FALSE))</f>
        <v/>
      </c>
      <c r="J7056" s="288"/>
      <c r="K7056" s="289" t="str">
        <f t="shared" si="391"/>
        <v/>
      </c>
      <c r="L7056" s="290" t="str">
        <f t="shared" ca="1" si="392"/>
        <v>-</v>
      </c>
      <c r="M7056" s="283" t="str">
        <f>IF(E7056="","",VLOOKUP(E7056,[1]PROJECTES!$C$14:$Z$5000,21,FALSE))</f>
        <v/>
      </c>
      <c r="N7056" s="136"/>
      <c r="O7056" s="291" t="s">
        <v>222</v>
      </c>
      <c r="P7056" s="292"/>
      <c r="Q7056" s="293"/>
      <c r="R7056" s="294"/>
      <c r="S7056" s="295"/>
      <c r="T7056" s="296"/>
    </row>
    <row r="7057" spans="1:20" s="297" customFormat="1" ht="20.100000000000001" customHeight="1" x14ac:dyDescent="0.3">
      <c r="A7057" s="282"/>
      <c r="B7057" s="110" t="str">
        <f>IF(E7057="","",VLOOKUP(E7057,[1]PROJECTES!$C$14:$G$5000,2,FALSE))</f>
        <v/>
      </c>
      <c r="C7057" s="282"/>
      <c r="D7057" s="283" t="str">
        <f>IF(E7057="","",VLOOKUP(E7057,[1]PROJECTES!$C$14:$G$5000,5,FALSE))</f>
        <v/>
      </c>
      <c r="E7057" s="284"/>
      <c r="F7057" s="110" t="str">
        <f>IF(I7057="","",VLOOKUP(I7057,[1]PROJECTES!$C$14:$G$5000,2,FALSE))</f>
        <v/>
      </c>
      <c r="G7057" s="285" t="str">
        <f>IF(E7057="","",VLOOKUP(E7057,[1]PROJECTES!$C$14:$G$5000,4,FALSE))</f>
        <v/>
      </c>
      <c r="H7057" s="286"/>
      <c r="I7057" s="287" t="str">
        <f>IF(H7057="","",VLOOKUP(H7057,[2]BD!B$2:C$16,2,FALSE))</f>
        <v/>
      </c>
      <c r="J7057" s="288"/>
      <c r="K7057" s="289" t="str">
        <f t="shared" si="391"/>
        <v/>
      </c>
      <c r="L7057" s="290" t="str">
        <f t="shared" ca="1" si="392"/>
        <v>-</v>
      </c>
      <c r="M7057" s="283" t="str">
        <f>IF(E7057="","",VLOOKUP(E7057,[1]PROJECTES!$C$14:$Z$5000,21,FALSE))</f>
        <v/>
      </c>
      <c r="N7057" s="136"/>
      <c r="O7057" s="291" t="s">
        <v>222</v>
      </c>
      <c r="P7057" s="292"/>
      <c r="Q7057" s="293"/>
      <c r="R7057" s="294"/>
      <c r="S7057" s="295"/>
      <c r="T7057" s="296"/>
    </row>
    <row r="7058" spans="1:20" s="297" customFormat="1" ht="20.100000000000001" customHeight="1" x14ac:dyDescent="0.3">
      <c r="A7058" s="282"/>
      <c r="B7058" s="110" t="str">
        <f>IF(E7058="","",VLOOKUP(E7058,[1]PROJECTES!$C$14:$G$5000,2,FALSE))</f>
        <v/>
      </c>
      <c r="C7058" s="282"/>
      <c r="D7058" s="283" t="str">
        <f>IF(E7058="","",VLOOKUP(E7058,[1]PROJECTES!$C$14:$G$5000,5,FALSE))</f>
        <v/>
      </c>
      <c r="E7058" s="284"/>
      <c r="F7058" s="110" t="str">
        <f>IF(I7058="","",VLOOKUP(I7058,[1]PROJECTES!$C$14:$G$5000,2,FALSE))</f>
        <v/>
      </c>
      <c r="G7058" s="285" t="str">
        <f>IF(E7058="","",VLOOKUP(E7058,[1]PROJECTES!$C$14:$G$5000,4,FALSE))</f>
        <v/>
      </c>
      <c r="H7058" s="286"/>
      <c r="I7058" s="287" t="str">
        <f>IF(H7058="","",VLOOKUP(H7058,[2]BD!B$2:C$16,2,FALSE))</f>
        <v/>
      </c>
      <c r="J7058" s="288"/>
      <c r="K7058" s="289" t="str">
        <f t="shared" si="391"/>
        <v/>
      </c>
      <c r="L7058" s="290" t="str">
        <f t="shared" ca="1" si="392"/>
        <v>-</v>
      </c>
      <c r="M7058" s="283" t="str">
        <f>IF(E7058="","",VLOOKUP(E7058,[1]PROJECTES!$C$14:$Z$5000,21,FALSE))</f>
        <v/>
      </c>
      <c r="N7058" s="136"/>
      <c r="O7058" s="291" t="s">
        <v>222</v>
      </c>
      <c r="P7058" s="292"/>
      <c r="Q7058" s="293"/>
      <c r="R7058" s="294"/>
      <c r="S7058" s="295"/>
      <c r="T7058" s="296"/>
    </row>
    <row r="7059" spans="1:20" s="297" customFormat="1" ht="20.100000000000001" customHeight="1" x14ac:dyDescent="0.3">
      <c r="A7059" s="282"/>
      <c r="B7059" s="110" t="str">
        <f>IF(E7059="","",VLOOKUP(E7059,[1]PROJECTES!$C$14:$G$5000,2,FALSE))</f>
        <v/>
      </c>
      <c r="C7059" s="282"/>
      <c r="D7059" s="283" t="str">
        <f>IF(E7059="","",VLOOKUP(E7059,[1]PROJECTES!$C$14:$G$5000,5,FALSE))</f>
        <v/>
      </c>
      <c r="E7059" s="284"/>
      <c r="F7059" s="110" t="str">
        <f>IF(I7059="","",VLOOKUP(I7059,[1]PROJECTES!$C$14:$G$5000,2,FALSE))</f>
        <v/>
      </c>
      <c r="G7059" s="285" t="str">
        <f>IF(E7059="","",VLOOKUP(E7059,[1]PROJECTES!$C$14:$G$5000,4,FALSE))</f>
        <v/>
      </c>
      <c r="H7059" s="286"/>
      <c r="I7059" s="287" t="str">
        <f>IF(H7059="","",VLOOKUP(H7059,[2]BD!B$2:C$16,2,FALSE))</f>
        <v/>
      </c>
      <c r="J7059" s="288"/>
      <c r="K7059" s="289" t="str">
        <f t="shared" si="391"/>
        <v/>
      </c>
      <c r="L7059" s="290" t="str">
        <f t="shared" ca="1" si="392"/>
        <v>-</v>
      </c>
      <c r="M7059" s="283" t="str">
        <f>IF(E7059="","",VLOOKUP(E7059,[1]PROJECTES!$C$14:$Z$5000,21,FALSE))</f>
        <v/>
      </c>
      <c r="N7059" s="136"/>
      <c r="O7059" s="291" t="s">
        <v>222</v>
      </c>
      <c r="P7059" s="292"/>
      <c r="Q7059" s="293"/>
      <c r="R7059" s="294"/>
      <c r="S7059" s="295"/>
      <c r="T7059" s="296"/>
    </row>
    <row r="7060" spans="1:20" s="297" customFormat="1" ht="20.100000000000001" customHeight="1" x14ac:dyDescent="0.3">
      <c r="A7060" s="282"/>
      <c r="B7060" s="110" t="str">
        <f>IF(E7060="","",VLOOKUP(E7060,[1]PROJECTES!$C$14:$G$5000,2,FALSE))</f>
        <v/>
      </c>
      <c r="C7060" s="282"/>
      <c r="D7060" s="283" t="str">
        <f>IF(E7060="","",VLOOKUP(E7060,[1]PROJECTES!$C$14:$G$5000,5,FALSE))</f>
        <v/>
      </c>
      <c r="E7060" s="284"/>
      <c r="F7060" s="110" t="str">
        <f>IF(I7060="","",VLOOKUP(I7060,[1]PROJECTES!$C$14:$G$5000,2,FALSE))</f>
        <v/>
      </c>
      <c r="G7060" s="285" t="str">
        <f>IF(E7060="","",VLOOKUP(E7060,[1]PROJECTES!$C$14:$G$5000,4,FALSE))</f>
        <v/>
      </c>
      <c r="H7060" s="286"/>
      <c r="I7060" s="287" t="str">
        <f>IF(H7060="","",VLOOKUP(H7060,[2]BD!B$2:C$16,2,FALSE))</f>
        <v/>
      </c>
      <c r="J7060" s="288"/>
      <c r="K7060" s="289" t="str">
        <f t="shared" si="391"/>
        <v/>
      </c>
      <c r="L7060" s="290" t="str">
        <f t="shared" ca="1" si="392"/>
        <v>-</v>
      </c>
      <c r="M7060" s="283" t="str">
        <f>IF(E7060="","",VLOOKUP(E7060,[1]PROJECTES!$C$14:$Z$5000,21,FALSE))</f>
        <v/>
      </c>
      <c r="N7060" s="136"/>
      <c r="O7060" s="291" t="s">
        <v>222</v>
      </c>
      <c r="P7060" s="292"/>
      <c r="Q7060" s="293"/>
      <c r="R7060" s="294"/>
      <c r="S7060" s="295"/>
      <c r="T7060" s="296"/>
    </row>
    <row r="7061" spans="1:20" s="297" customFormat="1" ht="20.100000000000001" customHeight="1" x14ac:dyDescent="0.3">
      <c r="A7061" s="282"/>
      <c r="B7061" s="110" t="str">
        <f>IF(E7061="","",VLOOKUP(E7061,[1]PROJECTES!$C$14:$G$5000,2,FALSE))</f>
        <v/>
      </c>
      <c r="C7061" s="282"/>
      <c r="D7061" s="283" t="str">
        <f>IF(E7061="","",VLOOKUP(E7061,[1]PROJECTES!$C$14:$G$5000,5,FALSE))</f>
        <v/>
      </c>
      <c r="E7061" s="284"/>
      <c r="F7061" s="110" t="str">
        <f>IF(I7061="","",VLOOKUP(I7061,[1]PROJECTES!$C$14:$G$5000,2,FALSE))</f>
        <v/>
      </c>
      <c r="G7061" s="285" t="str">
        <f>IF(E7061="","",VLOOKUP(E7061,[1]PROJECTES!$C$14:$G$5000,4,FALSE))</f>
        <v/>
      </c>
      <c r="H7061" s="286"/>
      <c r="I7061" s="287" t="str">
        <f>IF(H7061="","",VLOOKUP(H7061,[2]BD!B$2:C$16,2,FALSE))</f>
        <v/>
      </c>
      <c r="J7061" s="288"/>
      <c r="K7061" s="289" t="str">
        <f t="shared" si="391"/>
        <v/>
      </c>
      <c r="L7061" s="290" t="str">
        <f t="shared" ca="1" si="392"/>
        <v>-</v>
      </c>
      <c r="M7061" s="283" t="str">
        <f>IF(E7061="","",VLOOKUP(E7061,[1]PROJECTES!$C$14:$Z$5000,21,FALSE))</f>
        <v/>
      </c>
      <c r="N7061" s="136"/>
      <c r="O7061" s="291" t="s">
        <v>222</v>
      </c>
      <c r="P7061" s="292"/>
      <c r="Q7061" s="293"/>
      <c r="R7061" s="294"/>
      <c r="S7061" s="295"/>
      <c r="T7061" s="296"/>
    </row>
    <row r="7062" spans="1:20" s="297" customFormat="1" ht="20.100000000000001" customHeight="1" x14ac:dyDescent="0.3">
      <c r="A7062" s="282"/>
      <c r="B7062" s="110" t="str">
        <f>IF(E7062="","",VLOOKUP(E7062,[1]PROJECTES!$C$14:$G$5000,2,FALSE))</f>
        <v/>
      </c>
      <c r="C7062" s="282"/>
      <c r="D7062" s="283" t="str">
        <f>IF(E7062="","",VLOOKUP(E7062,[1]PROJECTES!$C$14:$G$5000,5,FALSE))</f>
        <v/>
      </c>
      <c r="E7062" s="284"/>
      <c r="F7062" s="110" t="str">
        <f>IF(I7062="","",VLOOKUP(I7062,[1]PROJECTES!$C$14:$G$5000,2,FALSE))</f>
        <v/>
      </c>
      <c r="G7062" s="285" t="str">
        <f>IF(E7062="","",VLOOKUP(E7062,[1]PROJECTES!$C$14:$G$5000,4,FALSE))</f>
        <v/>
      </c>
      <c r="H7062" s="286"/>
      <c r="I7062" s="287" t="str">
        <f>IF(H7062="","",VLOOKUP(H7062,[2]BD!B$2:C$16,2,FALSE))</f>
        <v/>
      </c>
      <c r="J7062" s="288"/>
      <c r="K7062" s="289" t="str">
        <f t="shared" si="391"/>
        <v/>
      </c>
      <c r="L7062" s="290" t="str">
        <f t="shared" ca="1" si="392"/>
        <v>-</v>
      </c>
      <c r="M7062" s="283" t="str">
        <f>IF(E7062="","",VLOOKUP(E7062,[1]PROJECTES!$C$14:$Z$5000,21,FALSE))</f>
        <v/>
      </c>
      <c r="N7062" s="136"/>
      <c r="O7062" s="291" t="s">
        <v>222</v>
      </c>
      <c r="P7062" s="292"/>
      <c r="Q7062" s="293"/>
      <c r="R7062" s="294"/>
      <c r="S7062" s="298"/>
      <c r="T7062" s="296"/>
    </row>
    <row r="7063" spans="1:20" s="297" customFormat="1" ht="20.100000000000001" customHeight="1" x14ac:dyDescent="0.3">
      <c r="A7063" s="282"/>
      <c r="B7063" s="110" t="str">
        <f>IF(E7063="","",VLOOKUP(E7063,[1]PROJECTES!$C$14:$G$5000,2,FALSE))</f>
        <v/>
      </c>
      <c r="C7063" s="282"/>
      <c r="D7063" s="283" t="str">
        <f>IF(E7063="","",VLOOKUP(E7063,[1]PROJECTES!$C$14:$G$5000,5,FALSE))</f>
        <v/>
      </c>
      <c r="E7063" s="284"/>
      <c r="F7063" s="110" t="str">
        <f>IF(I7063="","",VLOOKUP(I7063,[1]PROJECTES!$C$14:$G$5000,2,FALSE))</f>
        <v/>
      </c>
      <c r="G7063" s="285" t="str">
        <f>IF(E7063="","",VLOOKUP(E7063,[1]PROJECTES!$C$14:$G$5000,4,FALSE))</f>
        <v/>
      </c>
      <c r="H7063" s="286"/>
      <c r="I7063" s="287" t="str">
        <f>IF(H7063="","",VLOOKUP(H7063,[2]BD!B$2:C$16,2,FALSE))</f>
        <v/>
      </c>
      <c r="J7063" s="288"/>
      <c r="K7063" s="289" t="str">
        <f t="shared" si="391"/>
        <v/>
      </c>
      <c r="L7063" s="290" t="str">
        <f t="shared" ca="1" si="392"/>
        <v>-</v>
      </c>
      <c r="M7063" s="283" t="str">
        <f>IF(E7063="","",VLOOKUP(E7063,[1]PROJECTES!$C$14:$Z$5000,21,FALSE))</f>
        <v/>
      </c>
      <c r="N7063" s="136"/>
      <c r="O7063" s="291" t="s">
        <v>222</v>
      </c>
      <c r="P7063" s="292"/>
      <c r="Q7063" s="293"/>
      <c r="R7063" s="294"/>
      <c r="S7063" s="295"/>
      <c r="T7063" s="296"/>
    </row>
    <row r="7064" spans="1:20" s="297" customFormat="1" ht="20.100000000000001" customHeight="1" x14ac:dyDescent="0.3">
      <c r="A7064" s="282"/>
      <c r="B7064" s="110" t="str">
        <f>IF(E7064="","",VLOOKUP(E7064,[1]PROJECTES!$C$14:$G$5000,2,FALSE))</f>
        <v/>
      </c>
      <c r="C7064" s="282"/>
      <c r="D7064" s="283" t="str">
        <f>IF(E7064="","",VLOOKUP(E7064,[1]PROJECTES!$C$14:$G$5000,5,FALSE))</f>
        <v/>
      </c>
      <c r="E7064" s="284"/>
      <c r="F7064" s="110" t="str">
        <f>IF(I7064="","",VLOOKUP(I7064,[1]PROJECTES!$C$14:$G$5000,2,FALSE))</f>
        <v/>
      </c>
      <c r="G7064" s="285" t="str">
        <f>IF(E7064="","",VLOOKUP(E7064,[1]PROJECTES!$C$14:$G$5000,4,FALSE))</f>
        <v/>
      </c>
      <c r="H7064" s="288"/>
      <c r="I7064" s="287" t="str">
        <f>IF(H7064="","",VLOOKUP(H7064,[2]BD!B$2:C$16,2,FALSE))</f>
        <v/>
      </c>
      <c r="J7064" s="288"/>
      <c r="K7064" s="289" t="str">
        <f t="shared" si="391"/>
        <v/>
      </c>
      <c r="L7064" s="290" t="str">
        <f t="shared" ca="1" si="392"/>
        <v>-</v>
      </c>
      <c r="M7064" s="283" t="str">
        <f>IF(E7064="","",VLOOKUP(E7064,[1]PROJECTES!$C$14:$Z$5000,21,FALSE))</f>
        <v/>
      </c>
      <c r="N7064" s="136"/>
      <c r="O7064" s="291" t="s">
        <v>222</v>
      </c>
      <c r="P7064" s="292"/>
      <c r="Q7064" s="293"/>
      <c r="R7064" s="294"/>
      <c r="S7064" s="295"/>
      <c r="T7064" s="296"/>
    </row>
    <row r="7065" spans="1:20" s="297" customFormat="1" ht="20.100000000000001" customHeight="1" x14ac:dyDescent="0.3">
      <c r="A7065" s="282"/>
      <c r="B7065" s="110" t="str">
        <f>IF(E7065="","",VLOOKUP(E7065,[1]PROJECTES!$C$14:$G$5000,2,FALSE))</f>
        <v/>
      </c>
      <c r="C7065" s="282"/>
      <c r="D7065" s="283" t="str">
        <f>IF(E7065="","",VLOOKUP(E7065,[1]PROJECTES!$C$14:$G$5000,5,FALSE))</f>
        <v/>
      </c>
      <c r="E7065" s="284"/>
      <c r="F7065" s="110" t="str">
        <f>IF(I7065="","",VLOOKUP(I7065,[1]PROJECTES!$C$14:$G$5000,2,FALSE))</f>
        <v/>
      </c>
      <c r="G7065" s="285" t="str">
        <f>IF(E7065="","",VLOOKUP(E7065,[1]PROJECTES!$C$14:$G$5000,4,FALSE))</f>
        <v/>
      </c>
      <c r="H7065" s="288"/>
      <c r="I7065" s="287" t="str">
        <f>IF(H7065="","",VLOOKUP(H7065,[2]BD!B$2:C$16,2,FALSE))</f>
        <v/>
      </c>
      <c r="J7065" s="288"/>
      <c r="K7065" s="289" t="str">
        <f t="shared" si="391"/>
        <v/>
      </c>
      <c r="L7065" s="290" t="str">
        <f t="shared" ca="1" si="392"/>
        <v>-</v>
      </c>
      <c r="M7065" s="283" t="str">
        <f>IF(E7065="","",VLOOKUP(E7065,[1]PROJECTES!$C$14:$Z$5000,21,FALSE))</f>
        <v/>
      </c>
      <c r="N7065" s="136"/>
      <c r="O7065" s="291" t="s">
        <v>222</v>
      </c>
      <c r="P7065" s="292"/>
      <c r="Q7065" s="293"/>
      <c r="R7065" s="294"/>
      <c r="S7065" s="295"/>
      <c r="T7065" s="296"/>
    </row>
    <row r="7066" spans="1:20" s="297" customFormat="1" ht="20.100000000000001" customHeight="1" x14ac:dyDescent="0.3">
      <c r="A7066" s="282"/>
      <c r="B7066" s="110" t="str">
        <f>IF(E7066="","",VLOOKUP(E7066,[1]PROJECTES!$C$14:$G$5000,2,FALSE))</f>
        <v/>
      </c>
      <c r="C7066" s="282"/>
      <c r="D7066" s="283" t="str">
        <f>IF(E7066="","",VLOOKUP(E7066,[1]PROJECTES!$C$14:$G$5000,5,FALSE))</f>
        <v/>
      </c>
      <c r="E7066" s="284"/>
      <c r="F7066" s="110" t="str">
        <f>IF(I7066="","",VLOOKUP(I7066,[1]PROJECTES!$C$14:$G$5000,2,FALSE))</f>
        <v/>
      </c>
      <c r="G7066" s="285" t="str">
        <f>IF(E7066="","",VLOOKUP(E7066,[1]PROJECTES!$C$14:$G$5000,4,FALSE))</f>
        <v/>
      </c>
      <c r="H7066" s="288"/>
      <c r="I7066" s="287" t="str">
        <f>IF(H7066="","",VLOOKUP(H7066,[2]BD!B$2:C$16,2,FALSE))</f>
        <v/>
      </c>
      <c r="J7066" s="288"/>
      <c r="K7066" s="289" t="str">
        <f t="shared" ref="K7066" si="395">IF(J7066="","",WEEKNUM(J7066,2)-0)</f>
        <v/>
      </c>
      <c r="L7066" s="290" t="str">
        <f t="shared" ref="L7066" ca="1" si="396">IF(M7066="","-",IF(G7066="TA","-",+M7066-TODAY()))</f>
        <v>-</v>
      </c>
      <c r="M7066" s="283" t="str">
        <f>IF(E7066="","",VLOOKUP(E7066,[1]PROJECTES!$C$14:$Z$5000,21,FALSE))</f>
        <v/>
      </c>
      <c r="N7066" s="136"/>
      <c r="O7066" s="291" t="s">
        <v>222</v>
      </c>
      <c r="P7066" s="292"/>
      <c r="Q7066" s="293"/>
      <c r="R7066" s="294"/>
      <c r="S7066" s="295"/>
      <c r="T7066" s="296"/>
    </row>
    <row r="7067" spans="1:20" s="297" customFormat="1" ht="20.100000000000001" customHeight="1" x14ac:dyDescent="0.3">
      <c r="A7067" s="282"/>
      <c r="B7067" s="110" t="str">
        <f>IF(E7067="","",VLOOKUP(E7067,[1]PROJECTES!$C$14:$G$5000,2,FALSE))</f>
        <v/>
      </c>
      <c r="C7067" s="282"/>
      <c r="D7067" s="283" t="str">
        <f>IF(E7067="","",VLOOKUP(E7067,[1]PROJECTES!$C$14:$G$5000,5,FALSE))</f>
        <v/>
      </c>
      <c r="E7067" s="284"/>
      <c r="F7067" s="110" t="str">
        <f>IF(I7067="","",VLOOKUP(I7067,[1]PROJECTES!$C$14:$G$5000,2,FALSE))</f>
        <v/>
      </c>
      <c r="G7067" s="285" t="str">
        <f>IF(E7067="","",VLOOKUP(E7067,[1]PROJECTES!$C$14:$G$5000,4,FALSE))</f>
        <v/>
      </c>
      <c r="H7067" s="288"/>
      <c r="I7067" s="287" t="str">
        <f>IF(H7067="","",VLOOKUP(H7067,[2]BD!B$2:C$16,2,FALSE))</f>
        <v/>
      </c>
      <c r="J7067" s="288"/>
      <c r="K7067" s="289" t="str">
        <f t="shared" si="391"/>
        <v/>
      </c>
      <c r="L7067" s="290" t="str">
        <f t="shared" ca="1" si="392"/>
        <v>-</v>
      </c>
      <c r="M7067" s="283" t="str">
        <f>IF(E7067="","",VLOOKUP(E7067,[1]PROJECTES!$C$14:$Z$5000,21,FALSE))</f>
        <v/>
      </c>
      <c r="N7067" s="136"/>
      <c r="O7067" s="291" t="s">
        <v>222</v>
      </c>
      <c r="P7067" s="292"/>
      <c r="Q7067" s="293"/>
      <c r="R7067" s="294"/>
      <c r="S7067" s="295"/>
      <c r="T7067" s="296"/>
    </row>
    <row r="7068" spans="1:20" s="297" customFormat="1" ht="20.100000000000001" customHeight="1" x14ac:dyDescent="0.3">
      <c r="A7068" s="282"/>
      <c r="B7068" s="110" t="str">
        <f>IF(E7068="","",VLOOKUP(E7068,[1]PROJECTES!$C$14:$G$5000,2,FALSE))</f>
        <v/>
      </c>
      <c r="C7068" s="282"/>
      <c r="D7068" s="283" t="str">
        <f>IF(E7068="","",VLOOKUP(E7068,[1]PROJECTES!$C$14:$G$5000,5,FALSE))</f>
        <v/>
      </c>
      <c r="E7068" s="284"/>
      <c r="F7068" s="110" t="str">
        <f>IF(I7068="","",VLOOKUP(I7068,[1]PROJECTES!$C$14:$G$5000,2,FALSE))</f>
        <v/>
      </c>
      <c r="G7068" s="285" t="str">
        <f>IF(E7068="","",VLOOKUP(E7068,[1]PROJECTES!$C$14:$G$5000,4,FALSE))</f>
        <v/>
      </c>
      <c r="H7068" s="288"/>
      <c r="I7068" s="287" t="str">
        <f>IF(H7068="","",VLOOKUP(H7068,[2]BD!B$2:C$16,2,FALSE))</f>
        <v/>
      </c>
      <c r="J7068" s="288"/>
      <c r="K7068" s="289" t="str">
        <f t="shared" si="391"/>
        <v/>
      </c>
      <c r="L7068" s="290" t="str">
        <f t="shared" ca="1" si="392"/>
        <v>-</v>
      </c>
      <c r="M7068" s="283" t="str">
        <f>IF(E7068="","",VLOOKUP(E7068,[1]PROJECTES!$C$14:$Z$5000,21,FALSE))</f>
        <v/>
      </c>
      <c r="N7068" s="136"/>
      <c r="O7068" s="291" t="s">
        <v>222</v>
      </c>
      <c r="P7068" s="292"/>
      <c r="Q7068" s="293"/>
      <c r="R7068" s="294"/>
      <c r="S7068" s="295"/>
      <c r="T7068" s="296"/>
    </row>
    <row r="7069" spans="1:20" s="297" customFormat="1" ht="20.100000000000001" customHeight="1" x14ac:dyDescent="0.3">
      <c r="A7069" s="282"/>
      <c r="B7069" s="110" t="str">
        <f>IF(E7069="","",VLOOKUP(E7069,[1]PROJECTES!$C$14:$G$5000,2,FALSE))</f>
        <v/>
      </c>
      <c r="C7069" s="282"/>
      <c r="D7069" s="283" t="str">
        <f>IF(E7069="","",VLOOKUP(E7069,[1]PROJECTES!$C$14:$G$5000,5,FALSE))</f>
        <v/>
      </c>
      <c r="E7069" s="284"/>
      <c r="F7069" s="110" t="str">
        <f>IF(I7069="","",VLOOKUP(I7069,[1]PROJECTES!$C$14:$G$5000,2,FALSE))</f>
        <v/>
      </c>
      <c r="G7069" s="285" t="str">
        <f>IF(E7069="","",VLOOKUP(E7069,[1]PROJECTES!$C$14:$G$5000,4,FALSE))</f>
        <v/>
      </c>
      <c r="H7069" s="288"/>
      <c r="I7069" s="287" t="str">
        <f>IF(H7069="","",VLOOKUP(H7069,[2]BD!B$2:C$16,2,FALSE))</f>
        <v/>
      </c>
      <c r="J7069" s="288"/>
      <c r="K7069" s="289" t="str">
        <f t="shared" si="391"/>
        <v/>
      </c>
      <c r="L7069" s="290" t="str">
        <f t="shared" ca="1" si="392"/>
        <v>-</v>
      </c>
      <c r="M7069" s="283" t="str">
        <f>IF(E7069="","",VLOOKUP(E7069,[1]PROJECTES!$C$14:$Z$5000,21,FALSE))</f>
        <v/>
      </c>
      <c r="N7069" s="136"/>
      <c r="O7069" s="291" t="s">
        <v>222</v>
      </c>
      <c r="P7069" s="292"/>
      <c r="Q7069" s="293"/>
      <c r="R7069" s="294"/>
      <c r="S7069" s="295"/>
      <c r="T7069" s="296"/>
    </row>
    <row r="7070" spans="1:20" s="297" customFormat="1" ht="20.100000000000001" customHeight="1" x14ac:dyDescent="0.3">
      <c r="A7070" s="282"/>
      <c r="B7070" s="110" t="str">
        <f>IF(E7070="","",VLOOKUP(E7070,[1]PROJECTES!$C$14:$G$5000,2,FALSE))</f>
        <v/>
      </c>
      <c r="C7070" s="282"/>
      <c r="D7070" s="283" t="str">
        <f>IF(E7070="","",VLOOKUP(E7070,[1]PROJECTES!$C$14:$G$5000,5,FALSE))</f>
        <v/>
      </c>
      <c r="E7070" s="284"/>
      <c r="F7070" s="110" t="str">
        <f>IF(I7070="","",VLOOKUP(I7070,[1]PROJECTES!$C$14:$G$5000,2,FALSE))</f>
        <v/>
      </c>
      <c r="G7070" s="285" t="str">
        <f>IF(E7070="","",VLOOKUP(E7070,[1]PROJECTES!$C$14:$G$5000,4,FALSE))</f>
        <v/>
      </c>
      <c r="H7070" s="288"/>
      <c r="I7070" s="287" t="str">
        <f>IF(H7070="","",VLOOKUP(H7070,[2]BD!B$2:C$16,2,FALSE))</f>
        <v/>
      </c>
      <c r="J7070" s="288"/>
      <c r="K7070" s="289" t="str">
        <f t="shared" si="391"/>
        <v/>
      </c>
      <c r="L7070" s="290" t="str">
        <f t="shared" ca="1" si="392"/>
        <v>-</v>
      </c>
      <c r="M7070" s="283" t="str">
        <f>IF(E7070="","",VLOOKUP(E7070,[1]PROJECTES!$C$14:$Z$5000,21,FALSE))</f>
        <v/>
      </c>
      <c r="N7070" s="136"/>
      <c r="O7070" s="291" t="s">
        <v>222</v>
      </c>
      <c r="P7070" s="292"/>
      <c r="Q7070" s="293"/>
      <c r="R7070" s="294"/>
      <c r="S7070" s="295"/>
      <c r="T7070" s="296"/>
    </row>
    <row r="7071" spans="1:20" s="297" customFormat="1" ht="20.100000000000001" customHeight="1" x14ac:dyDescent="0.3">
      <c r="A7071" s="282"/>
      <c r="B7071" s="110" t="str">
        <f>IF(E7071="","",VLOOKUP(E7071,[1]PROJECTES!$C$14:$G$5000,2,FALSE))</f>
        <v/>
      </c>
      <c r="C7071" s="282"/>
      <c r="D7071" s="283" t="str">
        <f>IF(E7071="","",VLOOKUP(E7071,[1]PROJECTES!$C$14:$G$5000,5,FALSE))</f>
        <v/>
      </c>
      <c r="E7071" s="284"/>
      <c r="F7071" s="110" t="str">
        <f>IF(I7071="","",VLOOKUP(I7071,[1]PROJECTES!$C$14:$G$5000,2,FALSE))</f>
        <v/>
      </c>
      <c r="G7071" s="285" t="str">
        <f>IF(E7071="","",VLOOKUP(E7071,[1]PROJECTES!$C$14:$G$5000,4,FALSE))</f>
        <v/>
      </c>
      <c r="H7071" s="288"/>
      <c r="I7071" s="287" t="str">
        <f>IF(H7071="","",VLOOKUP(H7071,[2]BD!B$2:C$16,2,FALSE))</f>
        <v/>
      </c>
      <c r="J7071" s="288"/>
      <c r="K7071" s="289" t="str">
        <f t="shared" si="391"/>
        <v/>
      </c>
      <c r="L7071" s="290" t="str">
        <f t="shared" ca="1" si="392"/>
        <v>-</v>
      </c>
      <c r="M7071" s="283" t="str">
        <f>IF(E7071="","",VLOOKUP(E7071,[1]PROJECTES!$C$14:$Z$5000,21,FALSE))</f>
        <v/>
      </c>
      <c r="N7071" s="136"/>
      <c r="O7071" s="291" t="s">
        <v>222</v>
      </c>
      <c r="P7071" s="292"/>
      <c r="Q7071" s="293"/>
      <c r="R7071" s="294"/>
      <c r="S7071" s="295"/>
      <c r="T7071" s="296"/>
    </row>
    <row r="7072" spans="1:20" s="297" customFormat="1" ht="20.100000000000001" customHeight="1" x14ac:dyDescent="0.3">
      <c r="A7072" s="282"/>
      <c r="B7072" s="110" t="str">
        <f>IF(E7072="","",VLOOKUP(E7072,[1]PROJECTES!$C$14:$G$5000,2,FALSE))</f>
        <v/>
      </c>
      <c r="C7072" s="282"/>
      <c r="D7072" s="283" t="str">
        <f>IF(E7072="","",VLOOKUP(E7072,[1]PROJECTES!$C$14:$G$5000,5,FALSE))</f>
        <v/>
      </c>
      <c r="E7072" s="284"/>
      <c r="F7072" s="110" t="str">
        <f>IF(I7072="","",VLOOKUP(I7072,[1]PROJECTES!$C$14:$G$5000,2,FALSE))</f>
        <v/>
      </c>
      <c r="G7072" s="285" t="str">
        <f>IF(E7072="","",VLOOKUP(E7072,[1]PROJECTES!$C$14:$G$5000,4,FALSE))</f>
        <v/>
      </c>
      <c r="H7072" s="288"/>
      <c r="I7072" s="287" t="str">
        <f>IF(H7072="","",VLOOKUP(H7072,[2]BD!B$2:C$16,2,FALSE))</f>
        <v/>
      </c>
      <c r="J7072" s="288"/>
      <c r="K7072" s="289" t="str">
        <f t="shared" si="391"/>
        <v/>
      </c>
      <c r="L7072" s="290" t="str">
        <f t="shared" ca="1" si="392"/>
        <v>-</v>
      </c>
      <c r="M7072" s="283" t="str">
        <f>IF(E7072="","",VLOOKUP(E7072,[1]PROJECTES!$C$14:$Z$5000,21,FALSE))</f>
        <v/>
      </c>
      <c r="N7072" s="136"/>
      <c r="O7072" s="291" t="s">
        <v>222</v>
      </c>
      <c r="P7072" s="292"/>
      <c r="Q7072" s="293"/>
      <c r="R7072" s="294"/>
      <c r="S7072" s="295"/>
      <c r="T7072" s="296"/>
    </row>
    <row r="7073" spans="1:20" s="297" customFormat="1" ht="20.100000000000001" customHeight="1" x14ac:dyDescent="0.3">
      <c r="A7073" s="282"/>
      <c r="B7073" s="110" t="str">
        <f>IF(E7073="","",VLOOKUP(E7073,[1]PROJECTES!$C$14:$G$5000,2,FALSE))</f>
        <v/>
      </c>
      <c r="C7073" s="282"/>
      <c r="D7073" s="283" t="str">
        <f>IF(E7073="","",VLOOKUP(E7073,[1]PROJECTES!$C$14:$G$5000,5,FALSE))</f>
        <v/>
      </c>
      <c r="E7073" s="284"/>
      <c r="F7073" s="110" t="str">
        <f>IF(I7073="","",VLOOKUP(I7073,[1]PROJECTES!$C$14:$G$5000,2,FALSE))</f>
        <v/>
      </c>
      <c r="G7073" s="285" t="str">
        <f>IF(E7073="","",VLOOKUP(E7073,[1]PROJECTES!$C$14:$G$5000,4,FALSE))</f>
        <v/>
      </c>
      <c r="H7073" s="288"/>
      <c r="I7073" s="287" t="str">
        <f>IF(H7073="","",VLOOKUP(H7073,[2]BD!B$2:C$16,2,FALSE))</f>
        <v/>
      </c>
      <c r="J7073" s="288"/>
      <c r="K7073" s="289" t="str">
        <f t="shared" si="391"/>
        <v/>
      </c>
      <c r="L7073" s="290" t="str">
        <f t="shared" ca="1" si="392"/>
        <v>-</v>
      </c>
      <c r="M7073" s="283" t="str">
        <f>IF(E7073="","",VLOOKUP(E7073,[1]PROJECTES!$C$14:$Z$5000,21,FALSE))</f>
        <v/>
      </c>
      <c r="N7073" s="136"/>
      <c r="O7073" s="291" t="s">
        <v>222</v>
      </c>
      <c r="P7073" s="292"/>
      <c r="Q7073" s="293"/>
      <c r="R7073" s="294"/>
      <c r="S7073" s="295"/>
      <c r="T7073" s="296"/>
    </row>
    <row r="7074" spans="1:20" s="297" customFormat="1" ht="20.100000000000001" customHeight="1" x14ac:dyDescent="0.3">
      <c r="A7074" s="282"/>
      <c r="B7074" s="110" t="str">
        <f>IF(E7074="","",VLOOKUP(E7074,[1]PROJECTES!$C$14:$G$5000,2,FALSE))</f>
        <v/>
      </c>
      <c r="C7074" s="282"/>
      <c r="D7074" s="283" t="str">
        <f>IF(E7074="","",VLOOKUP(E7074,[1]PROJECTES!$C$14:$G$5000,5,FALSE))</f>
        <v/>
      </c>
      <c r="E7074" s="284"/>
      <c r="F7074" s="110" t="str">
        <f>IF(I7074="","",VLOOKUP(I7074,[1]PROJECTES!$C$14:$G$5000,2,FALSE))</f>
        <v/>
      </c>
      <c r="G7074" s="285" t="str">
        <f>IF(E7074="","",VLOOKUP(E7074,[1]PROJECTES!$C$14:$G$5000,4,FALSE))</f>
        <v/>
      </c>
      <c r="H7074" s="288"/>
      <c r="I7074" s="287" t="str">
        <f>IF(H7074="","",VLOOKUP(H7074,[2]BD!B$2:C$16,2,FALSE))</f>
        <v/>
      </c>
      <c r="J7074" s="288"/>
      <c r="K7074" s="289" t="str">
        <f t="shared" si="391"/>
        <v/>
      </c>
      <c r="L7074" s="290" t="str">
        <f t="shared" ca="1" si="392"/>
        <v>-</v>
      </c>
      <c r="M7074" s="283" t="str">
        <f>IF(E7074="","",VLOOKUP(E7074,[1]PROJECTES!$C$14:$Z$5000,21,FALSE))</f>
        <v/>
      </c>
      <c r="N7074" s="136"/>
      <c r="O7074" s="291" t="s">
        <v>222</v>
      </c>
      <c r="P7074" s="292"/>
      <c r="Q7074" s="293"/>
      <c r="R7074" s="294"/>
      <c r="S7074" s="295"/>
      <c r="T7074" s="296"/>
    </row>
    <row r="7075" spans="1:20" s="297" customFormat="1" ht="20.100000000000001" customHeight="1" x14ac:dyDescent="0.3">
      <c r="A7075" s="282"/>
      <c r="B7075" s="110" t="str">
        <f>IF(E7075="","",VLOOKUP(E7075,[1]PROJECTES!$C$14:$G$5000,2,FALSE))</f>
        <v/>
      </c>
      <c r="C7075" s="282"/>
      <c r="D7075" s="283" t="str">
        <f>IF(E7075="","",VLOOKUP(E7075,[1]PROJECTES!$C$14:$G$5000,5,FALSE))</f>
        <v/>
      </c>
      <c r="E7075" s="284"/>
      <c r="F7075" s="110" t="str">
        <f>IF(I7075="","",VLOOKUP(I7075,[1]PROJECTES!$C$14:$G$5000,2,FALSE))</f>
        <v/>
      </c>
      <c r="G7075" s="285" t="str">
        <f>IF(E7075="","",VLOOKUP(E7075,[1]PROJECTES!$C$14:$G$5000,4,FALSE))</f>
        <v/>
      </c>
      <c r="H7075" s="288"/>
      <c r="I7075" s="287" t="str">
        <f>IF(H7075="","",VLOOKUP(H7075,[2]BD!B$2:C$16,2,FALSE))</f>
        <v/>
      </c>
      <c r="J7075" s="288"/>
      <c r="K7075" s="289" t="str">
        <f t="shared" si="391"/>
        <v/>
      </c>
      <c r="L7075" s="290" t="str">
        <f t="shared" ca="1" si="392"/>
        <v>-</v>
      </c>
      <c r="M7075" s="283" t="str">
        <f>IF(E7075="","",VLOOKUP(E7075,[1]PROJECTES!$C$14:$Z$5000,21,FALSE))</f>
        <v/>
      </c>
      <c r="N7075" s="136"/>
      <c r="O7075" s="291" t="s">
        <v>222</v>
      </c>
      <c r="P7075" s="292"/>
      <c r="Q7075" s="293"/>
      <c r="R7075" s="294"/>
      <c r="S7075" s="295"/>
      <c r="T7075" s="296"/>
    </row>
    <row r="7076" spans="1:20" s="297" customFormat="1" ht="20.100000000000001" customHeight="1" x14ac:dyDescent="0.3">
      <c r="A7076" s="282"/>
      <c r="B7076" s="110" t="str">
        <f>IF(E7076="","",VLOOKUP(E7076,[1]PROJECTES!$C$14:$G$5000,2,FALSE))</f>
        <v/>
      </c>
      <c r="C7076" s="282"/>
      <c r="D7076" s="283" t="str">
        <f>IF(E7076="","",VLOOKUP(E7076,[1]PROJECTES!$C$14:$G$5000,5,FALSE))</f>
        <v/>
      </c>
      <c r="E7076" s="284"/>
      <c r="F7076" s="110" t="str">
        <f>IF(I7076="","",VLOOKUP(I7076,[1]PROJECTES!$C$14:$G$5000,2,FALSE))</f>
        <v/>
      </c>
      <c r="G7076" s="285" t="str">
        <f>IF(E7076="","",VLOOKUP(E7076,[1]PROJECTES!$C$14:$G$5000,4,FALSE))</f>
        <v/>
      </c>
      <c r="H7076" s="288"/>
      <c r="I7076" s="287" t="str">
        <f>IF(H7076="","",VLOOKUP(H7076,[2]BD!B$2:C$16,2,FALSE))</f>
        <v/>
      </c>
      <c r="J7076" s="288"/>
      <c r="K7076" s="289" t="str">
        <f t="shared" si="391"/>
        <v/>
      </c>
      <c r="L7076" s="290" t="str">
        <f t="shared" ca="1" si="392"/>
        <v>-</v>
      </c>
      <c r="M7076" s="283" t="str">
        <f>IF(E7076="","",VLOOKUP(E7076,[1]PROJECTES!$C$14:$Z$5000,21,FALSE))</f>
        <v/>
      </c>
      <c r="N7076" s="136"/>
      <c r="O7076" s="291" t="s">
        <v>222</v>
      </c>
      <c r="P7076" s="292"/>
      <c r="Q7076" s="293"/>
      <c r="R7076" s="294"/>
      <c r="S7076" s="295"/>
      <c r="T7076" s="296"/>
    </row>
    <row r="7077" spans="1:20" s="297" customFormat="1" ht="20.100000000000001" customHeight="1" x14ac:dyDescent="0.3">
      <c r="A7077" s="282"/>
      <c r="B7077" s="110" t="str">
        <f>IF(E7077="","",VLOOKUP(E7077,[1]PROJECTES!$C$14:$G$5000,2,FALSE))</f>
        <v/>
      </c>
      <c r="C7077" s="282"/>
      <c r="D7077" s="283" t="str">
        <f>IF(E7077="","",VLOOKUP(E7077,[1]PROJECTES!$C$14:$G$5000,5,FALSE))</f>
        <v/>
      </c>
      <c r="E7077" s="284"/>
      <c r="F7077" s="110" t="str">
        <f>IF(I7077="","",VLOOKUP(I7077,[1]PROJECTES!$C$14:$G$5000,2,FALSE))</f>
        <v/>
      </c>
      <c r="G7077" s="285" t="str">
        <f>IF(E7077="","",VLOOKUP(E7077,[1]PROJECTES!$C$14:$G$5000,4,FALSE))</f>
        <v/>
      </c>
      <c r="H7077" s="288"/>
      <c r="I7077" s="287" t="str">
        <f>IF(H7077="","",VLOOKUP(H7077,[2]BD!B$2:C$16,2,FALSE))</f>
        <v/>
      </c>
      <c r="J7077" s="288"/>
      <c r="K7077" s="289" t="str">
        <f t="shared" ref="K7077" si="397">IF(J7077="","",WEEKNUM(J7077,2)-0)</f>
        <v/>
      </c>
      <c r="L7077" s="290" t="str">
        <f t="shared" ref="L7077" ca="1" si="398">IF(M7077="","-",IF(G7077="TA","-",+M7077-TODAY()))</f>
        <v>-</v>
      </c>
      <c r="M7077" s="283" t="str">
        <f>IF(E7077="","",VLOOKUP(E7077,[1]PROJECTES!$C$14:$Z$5000,21,FALSE))</f>
        <v/>
      </c>
      <c r="N7077" s="136"/>
      <c r="O7077" s="291" t="s">
        <v>222</v>
      </c>
      <c r="P7077" s="292"/>
      <c r="Q7077" s="293"/>
      <c r="R7077" s="294"/>
      <c r="S7077" s="295"/>
      <c r="T7077" s="296"/>
    </row>
    <row r="7078" spans="1:20" s="297" customFormat="1" ht="20.100000000000001" customHeight="1" x14ac:dyDescent="0.3">
      <c r="A7078" s="282"/>
      <c r="B7078" s="110" t="str">
        <f>IF(E7078="","",VLOOKUP(E7078,[1]PROJECTES!$C$14:$G$5000,2,FALSE))</f>
        <v/>
      </c>
      <c r="C7078" s="282"/>
      <c r="D7078" s="283" t="str">
        <f>IF(E7078="","",VLOOKUP(E7078,[1]PROJECTES!$C$14:$G$5000,5,FALSE))</f>
        <v/>
      </c>
      <c r="E7078" s="284"/>
      <c r="F7078" s="110" t="str">
        <f>IF(I7078="","",VLOOKUP(I7078,[1]PROJECTES!$C$14:$G$5000,2,FALSE))</f>
        <v/>
      </c>
      <c r="G7078" s="285" t="str">
        <f>IF(E7078="","",VLOOKUP(E7078,[1]PROJECTES!$C$14:$G$5000,4,FALSE))</f>
        <v/>
      </c>
      <c r="H7078" s="288"/>
      <c r="I7078" s="287" t="str">
        <f>IF(H7078="","",VLOOKUP(H7078,[2]BD!B$2:C$16,2,FALSE))</f>
        <v/>
      </c>
      <c r="J7078" s="288"/>
      <c r="K7078" s="289" t="str">
        <f t="shared" si="391"/>
        <v/>
      </c>
      <c r="L7078" s="290" t="str">
        <f t="shared" ca="1" si="392"/>
        <v>-</v>
      </c>
      <c r="M7078" s="283" t="str">
        <f>IF(E7078="","",VLOOKUP(E7078,[1]PROJECTES!$C$14:$Z$5000,21,FALSE))</f>
        <v/>
      </c>
      <c r="N7078" s="136"/>
      <c r="O7078" s="291" t="s">
        <v>222</v>
      </c>
      <c r="P7078" s="292"/>
      <c r="Q7078" s="293"/>
      <c r="R7078" s="294"/>
      <c r="S7078" s="295"/>
      <c r="T7078" s="296"/>
    </row>
    <row r="7079" spans="1:20" s="297" customFormat="1" ht="20.100000000000001" customHeight="1" x14ac:dyDescent="0.3">
      <c r="A7079" s="282"/>
      <c r="B7079" s="110" t="str">
        <f>IF(E7079="","",VLOOKUP(E7079,[1]PROJECTES!$C$14:$G$5000,2,FALSE))</f>
        <v/>
      </c>
      <c r="C7079" s="282"/>
      <c r="D7079" s="283" t="str">
        <f>IF(E7079="","",VLOOKUP(E7079,[1]PROJECTES!$C$14:$G$5000,5,FALSE))</f>
        <v/>
      </c>
      <c r="E7079" s="284"/>
      <c r="F7079" s="110" t="str">
        <f>IF(I7079="","",VLOOKUP(I7079,[1]PROJECTES!$C$14:$G$5000,2,FALSE))</f>
        <v/>
      </c>
      <c r="G7079" s="285" t="str">
        <f>IF(E7079="","",VLOOKUP(E7079,[1]PROJECTES!$C$14:$G$5000,4,FALSE))</f>
        <v/>
      </c>
      <c r="H7079" s="288"/>
      <c r="I7079" s="287" t="str">
        <f>IF(H7079="","",VLOOKUP(H7079,[2]BD!B$2:C$16,2,FALSE))</f>
        <v/>
      </c>
      <c r="J7079" s="288"/>
      <c r="K7079" s="289" t="str">
        <f t="shared" si="391"/>
        <v/>
      </c>
      <c r="L7079" s="290" t="str">
        <f t="shared" ca="1" si="392"/>
        <v>-</v>
      </c>
      <c r="M7079" s="283" t="str">
        <f>IF(E7079="","",VLOOKUP(E7079,[1]PROJECTES!$C$14:$Z$5000,21,FALSE))</f>
        <v/>
      </c>
      <c r="N7079" s="136"/>
      <c r="O7079" s="291" t="s">
        <v>222</v>
      </c>
      <c r="P7079" s="292"/>
      <c r="Q7079" s="293"/>
      <c r="R7079" s="294"/>
      <c r="S7079" s="295"/>
      <c r="T7079" s="296"/>
    </row>
    <row r="7080" spans="1:20" s="297" customFormat="1" ht="20.100000000000001" customHeight="1" x14ac:dyDescent="0.3">
      <c r="A7080" s="282"/>
      <c r="B7080" s="110" t="str">
        <f>IF(E7080="","",VLOOKUP(E7080,[1]PROJECTES!$C$14:$G$5000,2,FALSE))</f>
        <v/>
      </c>
      <c r="C7080" s="282"/>
      <c r="D7080" s="283" t="str">
        <f>IF(E7080="","",VLOOKUP(E7080,[1]PROJECTES!$C$14:$G$5000,5,FALSE))</f>
        <v/>
      </c>
      <c r="E7080" s="284"/>
      <c r="F7080" s="110" t="str">
        <f>IF(I7080="","",VLOOKUP(I7080,[1]PROJECTES!$C$14:$G$5000,2,FALSE))</f>
        <v/>
      </c>
      <c r="G7080" s="285" t="str">
        <f>IF(E7080="","",VLOOKUP(E7080,[1]PROJECTES!$C$14:$G$5000,4,FALSE))</f>
        <v/>
      </c>
      <c r="H7080" s="288"/>
      <c r="I7080" s="287" t="str">
        <f>IF(H7080="","",VLOOKUP(H7080,[2]BD!B$2:C$16,2,FALSE))</f>
        <v/>
      </c>
      <c r="J7080" s="288"/>
      <c r="K7080" s="289" t="str">
        <f t="shared" si="391"/>
        <v/>
      </c>
      <c r="L7080" s="290" t="str">
        <f t="shared" ca="1" si="392"/>
        <v>-</v>
      </c>
      <c r="M7080" s="283" t="str">
        <f>IF(E7080="","",VLOOKUP(E7080,[1]PROJECTES!$C$14:$Z$5000,21,FALSE))</f>
        <v/>
      </c>
      <c r="N7080" s="136"/>
      <c r="O7080" s="291" t="s">
        <v>222</v>
      </c>
      <c r="P7080" s="292"/>
      <c r="Q7080" s="293"/>
      <c r="R7080" s="294"/>
      <c r="S7080" s="295"/>
      <c r="T7080" s="296"/>
    </row>
    <row r="7081" spans="1:20" s="297" customFormat="1" ht="20.100000000000001" customHeight="1" x14ac:dyDescent="0.3">
      <c r="A7081" s="282"/>
      <c r="B7081" s="110" t="str">
        <f>IF(E7081="","",VLOOKUP(E7081,[1]PROJECTES!$C$14:$G$5000,2,FALSE))</f>
        <v/>
      </c>
      <c r="C7081" s="282"/>
      <c r="D7081" s="283" t="str">
        <f>IF(E7081="","",VLOOKUP(E7081,[1]PROJECTES!$C$14:$G$5000,5,FALSE))</f>
        <v/>
      </c>
      <c r="E7081" s="284"/>
      <c r="F7081" s="110" t="str">
        <f>IF(I7081="","",VLOOKUP(I7081,[1]PROJECTES!$C$14:$G$5000,2,FALSE))</f>
        <v/>
      </c>
      <c r="G7081" s="285" t="str">
        <f>IF(E7081="","",VLOOKUP(E7081,[1]PROJECTES!$C$14:$G$5000,4,FALSE))</f>
        <v/>
      </c>
      <c r="H7081" s="288"/>
      <c r="I7081" s="287" t="str">
        <f>IF(H7081="","",VLOOKUP(H7081,[2]BD!B$2:C$16,2,FALSE))</f>
        <v/>
      </c>
      <c r="J7081" s="288"/>
      <c r="K7081" s="289" t="str">
        <f t="shared" si="391"/>
        <v/>
      </c>
      <c r="L7081" s="290" t="str">
        <f t="shared" ca="1" si="392"/>
        <v>-</v>
      </c>
      <c r="M7081" s="283" t="str">
        <f>IF(E7081="","",VLOOKUP(E7081,[1]PROJECTES!$C$14:$Z$5000,21,FALSE))</f>
        <v/>
      </c>
      <c r="N7081" s="136"/>
      <c r="O7081" s="291" t="s">
        <v>222</v>
      </c>
      <c r="P7081" s="292"/>
      <c r="Q7081" s="293"/>
      <c r="R7081" s="294"/>
      <c r="S7081" s="295"/>
      <c r="T7081" s="296"/>
    </row>
    <row r="7082" spans="1:20" s="297" customFormat="1" ht="20.100000000000001" customHeight="1" x14ac:dyDescent="0.3">
      <c r="A7082" s="282"/>
      <c r="B7082" s="110" t="str">
        <f>IF(E7082="","",VLOOKUP(E7082,[1]PROJECTES!$C$14:$G$5000,2,FALSE))</f>
        <v/>
      </c>
      <c r="C7082" s="282"/>
      <c r="D7082" s="283" t="str">
        <f>IF(E7082="","",VLOOKUP(E7082,[1]PROJECTES!$C$14:$G$5000,5,FALSE))</f>
        <v/>
      </c>
      <c r="E7082" s="284"/>
      <c r="F7082" s="110" t="str">
        <f>IF(I7082="","",VLOOKUP(I7082,[1]PROJECTES!$C$14:$G$5000,2,FALSE))</f>
        <v/>
      </c>
      <c r="G7082" s="285" t="str">
        <f>IF(E7082="","",VLOOKUP(E7082,[1]PROJECTES!$C$14:$G$5000,4,FALSE))</f>
        <v/>
      </c>
      <c r="H7082" s="288"/>
      <c r="I7082" s="287" t="str">
        <f>IF(H7082="","",VLOOKUP(H7082,[2]BD!B$2:C$16,2,FALSE))</f>
        <v/>
      </c>
      <c r="J7082" s="288"/>
      <c r="K7082" s="289" t="str">
        <f t="shared" si="391"/>
        <v/>
      </c>
      <c r="L7082" s="290" t="str">
        <f t="shared" ca="1" si="392"/>
        <v>-</v>
      </c>
      <c r="M7082" s="283" t="str">
        <f>IF(E7082="","",VLOOKUP(E7082,[1]PROJECTES!$C$14:$Z$5000,21,FALSE))</f>
        <v/>
      </c>
      <c r="N7082" s="136"/>
      <c r="O7082" s="291" t="s">
        <v>222</v>
      </c>
      <c r="P7082" s="292"/>
      <c r="Q7082" s="293"/>
      <c r="R7082" s="294"/>
      <c r="S7082" s="295"/>
      <c r="T7082" s="296"/>
    </row>
    <row r="7083" spans="1:20" s="297" customFormat="1" ht="20.100000000000001" customHeight="1" x14ac:dyDescent="0.3">
      <c r="A7083" s="282"/>
      <c r="B7083" s="110" t="str">
        <f>IF(E7083="","",VLOOKUP(E7083,[1]PROJECTES!$C$14:$G$5000,2,FALSE))</f>
        <v/>
      </c>
      <c r="C7083" s="282"/>
      <c r="D7083" s="283" t="str">
        <f>IF(E7083="","",VLOOKUP(E7083,[1]PROJECTES!$C$14:$G$5000,5,FALSE))</f>
        <v/>
      </c>
      <c r="E7083" s="284"/>
      <c r="F7083" s="110" t="str">
        <f>IF(I7083="","",VLOOKUP(I7083,[1]PROJECTES!$C$14:$G$5000,2,FALSE))</f>
        <v/>
      </c>
      <c r="G7083" s="285" t="str">
        <f>IF(E7083="","",VLOOKUP(E7083,[1]PROJECTES!$C$14:$G$5000,4,FALSE))</f>
        <v/>
      </c>
      <c r="H7083" s="288"/>
      <c r="I7083" s="287" t="str">
        <f>IF(H7083="","",VLOOKUP(H7083,[2]BD!B$2:C$16,2,FALSE))</f>
        <v/>
      </c>
      <c r="J7083" s="288"/>
      <c r="K7083" s="289" t="str">
        <f t="shared" si="391"/>
        <v/>
      </c>
      <c r="L7083" s="290" t="str">
        <f t="shared" ca="1" si="392"/>
        <v>-</v>
      </c>
      <c r="M7083" s="283" t="str">
        <f>IF(E7083="","",VLOOKUP(E7083,[1]PROJECTES!$C$14:$Z$5000,21,FALSE))</f>
        <v/>
      </c>
      <c r="N7083" s="136"/>
      <c r="O7083" s="291" t="s">
        <v>222</v>
      </c>
      <c r="P7083" s="292"/>
      <c r="Q7083" s="293"/>
      <c r="R7083" s="294"/>
      <c r="S7083" s="295"/>
      <c r="T7083" s="296"/>
    </row>
    <row r="7084" spans="1:20" s="297" customFormat="1" ht="20.100000000000001" customHeight="1" x14ac:dyDescent="0.3">
      <c r="A7084" s="282"/>
      <c r="B7084" s="110" t="str">
        <f>IF(E7084="","",VLOOKUP(E7084,[1]PROJECTES!$C$14:$G$5000,2,FALSE))</f>
        <v/>
      </c>
      <c r="C7084" s="282"/>
      <c r="D7084" s="283" t="str">
        <f>IF(E7084="","",VLOOKUP(E7084,[1]PROJECTES!$C$14:$G$5000,5,FALSE))</f>
        <v/>
      </c>
      <c r="E7084" s="284"/>
      <c r="F7084" s="110" t="str">
        <f>IF(I7084="","",VLOOKUP(I7084,[1]PROJECTES!$C$14:$G$5000,2,FALSE))</f>
        <v/>
      </c>
      <c r="G7084" s="285" t="str">
        <f>IF(E7084="","",VLOOKUP(E7084,[1]PROJECTES!$C$14:$G$5000,4,FALSE))</f>
        <v/>
      </c>
      <c r="H7084" s="288"/>
      <c r="I7084" s="287" t="str">
        <f>IF(H7084="","",VLOOKUP(H7084,[2]BD!B$2:C$16,2,FALSE))</f>
        <v/>
      </c>
      <c r="J7084" s="288"/>
      <c r="K7084" s="289" t="str">
        <f t="shared" si="391"/>
        <v/>
      </c>
      <c r="L7084" s="290" t="str">
        <f t="shared" ca="1" si="392"/>
        <v>-</v>
      </c>
      <c r="M7084" s="283" t="str">
        <f>IF(E7084="","",VLOOKUP(E7084,[1]PROJECTES!$C$14:$Z$5000,21,FALSE))</f>
        <v/>
      </c>
      <c r="N7084" s="136"/>
      <c r="O7084" s="291" t="s">
        <v>222</v>
      </c>
      <c r="P7084" s="292"/>
      <c r="Q7084" s="293"/>
      <c r="R7084" s="294"/>
      <c r="S7084" s="295"/>
      <c r="T7084" s="296"/>
    </row>
    <row r="7085" spans="1:20" s="297" customFormat="1" ht="20.100000000000001" customHeight="1" x14ac:dyDescent="0.3">
      <c r="A7085" s="282"/>
      <c r="B7085" s="110" t="str">
        <f>IF(E7085="","",VLOOKUP(E7085,[1]PROJECTES!$C$14:$G$5000,2,FALSE))</f>
        <v/>
      </c>
      <c r="C7085" s="282"/>
      <c r="D7085" s="283" t="str">
        <f>IF(E7085="","",VLOOKUP(E7085,[1]PROJECTES!$C$14:$G$5000,5,FALSE))</f>
        <v/>
      </c>
      <c r="E7085" s="284"/>
      <c r="F7085" s="110" t="str">
        <f>IF(I7085="","",VLOOKUP(I7085,[1]PROJECTES!$C$14:$G$5000,2,FALSE))</f>
        <v/>
      </c>
      <c r="G7085" s="285" t="str">
        <f>IF(E7085="","",VLOOKUP(E7085,[1]PROJECTES!$C$14:$G$5000,4,FALSE))</f>
        <v/>
      </c>
      <c r="H7085" s="288"/>
      <c r="I7085" s="287" t="str">
        <f>IF(H7085="","",VLOOKUP(H7085,[2]BD!B$2:C$16,2,FALSE))</f>
        <v/>
      </c>
      <c r="J7085" s="288"/>
      <c r="K7085" s="289" t="str">
        <f t="shared" si="391"/>
        <v/>
      </c>
      <c r="L7085" s="290" t="str">
        <f t="shared" ca="1" si="392"/>
        <v>-</v>
      </c>
      <c r="M7085" s="283" t="str">
        <f>IF(E7085="","",VLOOKUP(E7085,[1]PROJECTES!$C$14:$Z$5000,21,FALSE))</f>
        <v/>
      </c>
      <c r="N7085" s="136"/>
      <c r="O7085" s="291" t="s">
        <v>222</v>
      </c>
      <c r="P7085" s="292"/>
      <c r="Q7085" s="293"/>
      <c r="R7085" s="294"/>
      <c r="S7085" s="295"/>
      <c r="T7085" s="296"/>
    </row>
    <row r="7086" spans="1:20" s="297" customFormat="1" ht="20.100000000000001" customHeight="1" x14ac:dyDescent="0.3">
      <c r="A7086" s="282"/>
      <c r="B7086" s="110" t="str">
        <f>IF(E7086="","",VLOOKUP(E7086,[1]PROJECTES!$C$14:$G$5000,2,FALSE))</f>
        <v/>
      </c>
      <c r="C7086" s="282"/>
      <c r="D7086" s="283" t="str">
        <f>IF(E7086="","",VLOOKUP(E7086,[1]PROJECTES!$C$14:$G$5000,5,FALSE))</f>
        <v/>
      </c>
      <c r="E7086" s="284"/>
      <c r="F7086" s="110" t="str">
        <f>IF(I7086="","",VLOOKUP(I7086,[1]PROJECTES!$C$14:$G$5000,2,FALSE))</f>
        <v/>
      </c>
      <c r="G7086" s="285" t="str">
        <f>IF(E7086="","",VLOOKUP(E7086,[1]PROJECTES!$C$14:$G$5000,4,FALSE))</f>
        <v/>
      </c>
      <c r="H7086" s="288"/>
      <c r="I7086" s="287" t="str">
        <f>IF(H7086="","",VLOOKUP(H7086,[2]BD!B$2:C$16,2,FALSE))</f>
        <v/>
      </c>
      <c r="J7086" s="288"/>
      <c r="K7086" s="289" t="str">
        <f t="shared" si="391"/>
        <v/>
      </c>
      <c r="L7086" s="290" t="str">
        <f t="shared" ca="1" si="392"/>
        <v>-</v>
      </c>
      <c r="M7086" s="283" t="str">
        <f>IF(E7086="","",VLOOKUP(E7086,[1]PROJECTES!$C$14:$Z$5000,21,FALSE))</f>
        <v/>
      </c>
      <c r="N7086" s="136"/>
      <c r="O7086" s="291" t="s">
        <v>222</v>
      </c>
      <c r="P7086" s="292"/>
      <c r="Q7086" s="293"/>
      <c r="R7086" s="294"/>
      <c r="S7086" s="295"/>
      <c r="T7086" s="296"/>
    </row>
    <row r="7087" spans="1:20" s="297" customFormat="1" ht="20.100000000000001" customHeight="1" x14ac:dyDescent="0.3">
      <c r="A7087" s="282"/>
      <c r="B7087" s="110" t="str">
        <f>IF(E7087="","",VLOOKUP(E7087,[1]PROJECTES!$C$14:$G$5000,2,FALSE))</f>
        <v/>
      </c>
      <c r="C7087" s="282"/>
      <c r="D7087" s="283" t="str">
        <f>IF(E7087="","",VLOOKUP(E7087,[1]PROJECTES!$C$14:$G$5000,5,FALSE))</f>
        <v/>
      </c>
      <c r="E7087" s="284"/>
      <c r="F7087" s="110" t="str">
        <f>IF(I7087="","",VLOOKUP(I7087,[1]PROJECTES!$C$14:$G$5000,2,FALSE))</f>
        <v/>
      </c>
      <c r="G7087" s="285" t="str">
        <f>IF(E7087="","",VLOOKUP(E7087,[1]PROJECTES!$C$14:$G$5000,4,FALSE))</f>
        <v/>
      </c>
      <c r="H7087" s="288"/>
      <c r="I7087" s="287" t="str">
        <f>IF(H7087="","",VLOOKUP(H7087,[2]BD!B$2:C$16,2,FALSE))</f>
        <v/>
      </c>
      <c r="J7087" s="288"/>
      <c r="K7087" s="289" t="str">
        <f t="shared" si="391"/>
        <v/>
      </c>
      <c r="L7087" s="290" t="str">
        <f t="shared" ca="1" si="392"/>
        <v>-</v>
      </c>
      <c r="M7087" s="283" t="str">
        <f>IF(E7087="","",VLOOKUP(E7087,[1]PROJECTES!$C$14:$Z$5000,21,FALSE))</f>
        <v/>
      </c>
      <c r="N7087" s="136"/>
      <c r="O7087" s="291" t="s">
        <v>222</v>
      </c>
      <c r="P7087" s="292"/>
      <c r="Q7087" s="293"/>
      <c r="R7087" s="294"/>
      <c r="S7087" s="295"/>
      <c r="T7087" s="296"/>
    </row>
    <row r="7088" spans="1:20" s="297" customFormat="1" ht="20.100000000000001" customHeight="1" x14ac:dyDescent="0.3">
      <c r="A7088" s="282"/>
      <c r="B7088" s="110" t="str">
        <f>IF(E7088="","",VLOOKUP(E7088,[1]PROJECTES!$C$14:$G$5000,2,FALSE))</f>
        <v/>
      </c>
      <c r="C7088" s="282"/>
      <c r="D7088" s="283" t="str">
        <f>IF(E7088="","",VLOOKUP(E7088,[1]PROJECTES!$C$14:$G$5000,5,FALSE))</f>
        <v/>
      </c>
      <c r="E7088" s="284"/>
      <c r="F7088" s="110" t="str">
        <f>IF(I7088="","",VLOOKUP(I7088,[1]PROJECTES!$C$14:$G$5000,2,FALSE))</f>
        <v/>
      </c>
      <c r="G7088" s="285" t="str">
        <f>IF(E7088="","",VLOOKUP(E7088,[1]PROJECTES!$C$14:$G$5000,4,FALSE))</f>
        <v/>
      </c>
      <c r="H7088" s="288"/>
      <c r="I7088" s="287" t="str">
        <f>IF(H7088="","",VLOOKUP(H7088,[2]BD!B$2:C$16,2,FALSE))</f>
        <v/>
      </c>
      <c r="J7088" s="288"/>
      <c r="K7088" s="289" t="str">
        <f t="shared" si="391"/>
        <v/>
      </c>
      <c r="L7088" s="290" t="str">
        <f t="shared" ca="1" si="392"/>
        <v>-</v>
      </c>
      <c r="M7088" s="283" t="str">
        <f>IF(E7088="","",VLOOKUP(E7088,[1]PROJECTES!$C$14:$Z$5000,21,FALSE))</f>
        <v/>
      </c>
      <c r="N7088" s="136"/>
      <c r="O7088" s="291" t="s">
        <v>222</v>
      </c>
      <c r="P7088" s="292"/>
      <c r="Q7088" s="293"/>
      <c r="R7088" s="294"/>
      <c r="S7088" s="295"/>
      <c r="T7088" s="296"/>
    </row>
    <row r="7089" spans="1:20" s="297" customFormat="1" ht="20.100000000000001" customHeight="1" x14ac:dyDescent="0.3">
      <c r="A7089" s="282"/>
      <c r="B7089" s="110" t="str">
        <f>IF(E7089="","",VLOOKUP(E7089,[1]PROJECTES!$C$14:$G$5000,2,FALSE))</f>
        <v/>
      </c>
      <c r="C7089" s="282"/>
      <c r="D7089" s="283" t="str">
        <f>IF(E7089="","",VLOOKUP(E7089,[1]PROJECTES!$C$14:$G$5000,5,FALSE))</f>
        <v/>
      </c>
      <c r="E7089" s="284"/>
      <c r="F7089" s="110" t="str">
        <f>IF(I7089="","",VLOOKUP(I7089,[1]PROJECTES!$C$14:$G$5000,2,FALSE))</f>
        <v/>
      </c>
      <c r="G7089" s="285" t="str">
        <f>IF(E7089="","",VLOOKUP(E7089,[1]PROJECTES!$C$14:$G$5000,4,FALSE))</f>
        <v/>
      </c>
      <c r="H7089" s="288"/>
      <c r="I7089" s="287" t="str">
        <f>IF(H7089="","",VLOOKUP(H7089,[2]BD!B$2:C$16,2,FALSE))</f>
        <v/>
      </c>
      <c r="J7089" s="288"/>
      <c r="K7089" s="289" t="str">
        <f t="shared" si="391"/>
        <v/>
      </c>
      <c r="L7089" s="290" t="str">
        <f t="shared" ca="1" si="392"/>
        <v>-</v>
      </c>
      <c r="M7089" s="283" t="str">
        <f>IF(E7089="","",VLOOKUP(E7089,[1]PROJECTES!$C$14:$Z$5000,21,FALSE))</f>
        <v/>
      </c>
      <c r="N7089" s="136"/>
      <c r="O7089" s="291" t="s">
        <v>222</v>
      </c>
      <c r="P7089" s="292"/>
      <c r="Q7089" s="293"/>
      <c r="R7089" s="294"/>
      <c r="S7089" s="295"/>
      <c r="T7089" s="296"/>
    </row>
    <row r="7090" spans="1:20" s="297" customFormat="1" ht="20.100000000000001" customHeight="1" x14ac:dyDescent="0.3">
      <c r="A7090" s="282"/>
      <c r="B7090" s="110" t="str">
        <f>IF(E7090="","",VLOOKUP(E7090,[1]PROJECTES!$C$14:$G$5000,2,FALSE))</f>
        <v/>
      </c>
      <c r="C7090" s="282"/>
      <c r="D7090" s="283" t="str">
        <f>IF(E7090="","",VLOOKUP(E7090,[1]PROJECTES!$C$14:$G$5000,5,FALSE))</f>
        <v/>
      </c>
      <c r="E7090" s="284"/>
      <c r="F7090" s="110" t="str">
        <f>IF(I7090="","",VLOOKUP(I7090,[1]PROJECTES!$C$14:$G$5000,2,FALSE))</f>
        <v/>
      </c>
      <c r="G7090" s="285" t="str">
        <f>IF(E7090="","",VLOOKUP(E7090,[1]PROJECTES!$C$14:$G$5000,4,FALSE))</f>
        <v/>
      </c>
      <c r="H7090" s="288"/>
      <c r="I7090" s="287" t="str">
        <f>IF(H7090="","",VLOOKUP(H7090,[2]BD!B$2:C$16,2,FALSE))</f>
        <v/>
      </c>
      <c r="J7090" s="288"/>
      <c r="K7090" s="289" t="str">
        <f t="shared" si="391"/>
        <v/>
      </c>
      <c r="L7090" s="290" t="str">
        <f t="shared" ca="1" si="392"/>
        <v>-</v>
      </c>
      <c r="M7090" s="283" t="str">
        <f>IF(E7090="","",VLOOKUP(E7090,[1]PROJECTES!$C$14:$Z$5000,21,FALSE))</f>
        <v/>
      </c>
      <c r="N7090" s="136"/>
      <c r="O7090" s="291" t="s">
        <v>222</v>
      </c>
      <c r="P7090" s="292"/>
      <c r="Q7090" s="293"/>
      <c r="R7090" s="294"/>
      <c r="S7090" s="295"/>
      <c r="T7090" s="296"/>
    </row>
    <row r="7091" spans="1:20" s="297" customFormat="1" ht="20.100000000000001" customHeight="1" x14ac:dyDescent="0.3">
      <c r="A7091" s="282"/>
      <c r="B7091" s="110" t="str">
        <f>IF(E7091="","",VLOOKUP(E7091,[1]PROJECTES!$C$14:$G$5000,2,FALSE))</f>
        <v/>
      </c>
      <c r="C7091" s="282"/>
      <c r="D7091" s="283" t="str">
        <f>IF(E7091="","",VLOOKUP(E7091,[1]PROJECTES!$C$14:$G$5000,5,FALSE))</f>
        <v/>
      </c>
      <c r="E7091" s="284"/>
      <c r="F7091" s="110" t="str">
        <f>IF(I7091="","",VLOOKUP(I7091,[1]PROJECTES!$C$14:$G$5000,2,FALSE))</f>
        <v/>
      </c>
      <c r="G7091" s="285" t="str">
        <f>IF(E7091="","",VLOOKUP(E7091,[1]PROJECTES!$C$14:$G$5000,4,FALSE))</f>
        <v/>
      </c>
      <c r="H7091" s="288"/>
      <c r="I7091" s="287" t="str">
        <f>IF(H7091="","",VLOOKUP(H7091,[2]BD!B$2:C$16,2,FALSE))</f>
        <v/>
      </c>
      <c r="J7091" s="288"/>
      <c r="K7091" s="289" t="str">
        <f t="shared" si="391"/>
        <v/>
      </c>
      <c r="L7091" s="290" t="str">
        <f t="shared" ca="1" si="392"/>
        <v>-</v>
      </c>
      <c r="M7091" s="283" t="str">
        <f>IF(E7091="","",VLOOKUP(E7091,[1]PROJECTES!$C$14:$Z$5000,21,FALSE))</f>
        <v/>
      </c>
      <c r="N7091" s="136"/>
      <c r="O7091" s="291" t="s">
        <v>222</v>
      </c>
      <c r="P7091" s="292"/>
      <c r="Q7091" s="293"/>
      <c r="R7091" s="294"/>
      <c r="S7091" s="295"/>
      <c r="T7091" s="296"/>
    </row>
    <row r="7092" spans="1:20" s="297" customFormat="1" ht="20.100000000000001" customHeight="1" x14ac:dyDescent="0.3">
      <c r="A7092" s="282"/>
      <c r="B7092" s="110" t="str">
        <f>IF(E7092="","",VLOOKUP(E7092,[1]PROJECTES!$C$14:$G$5000,2,FALSE))</f>
        <v/>
      </c>
      <c r="C7092" s="282"/>
      <c r="D7092" s="283" t="str">
        <f>IF(E7092="","",VLOOKUP(E7092,[1]PROJECTES!$C$14:$G$5000,5,FALSE))</f>
        <v/>
      </c>
      <c r="E7092" s="284"/>
      <c r="F7092" s="110" t="str">
        <f>IF(I7092="","",VLOOKUP(I7092,[1]PROJECTES!$C$14:$G$5000,2,FALSE))</f>
        <v/>
      </c>
      <c r="G7092" s="285" t="str">
        <f>IF(E7092="","",VLOOKUP(E7092,[1]PROJECTES!$C$14:$G$5000,4,FALSE))</f>
        <v/>
      </c>
      <c r="H7092" s="288"/>
      <c r="I7092" s="287" t="str">
        <f>IF(H7092="","",VLOOKUP(H7092,[2]BD!B$2:C$16,2,FALSE))</f>
        <v/>
      </c>
      <c r="J7092" s="288"/>
      <c r="K7092" s="289" t="str">
        <f t="shared" si="391"/>
        <v/>
      </c>
      <c r="L7092" s="290" t="str">
        <f t="shared" ca="1" si="392"/>
        <v>-</v>
      </c>
      <c r="M7092" s="283" t="str">
        <f>IF(E7092="","",VLOOKUP(E7092,[1]PROJECTES!$C$14:$Z$5000,21,FALSE))</f>
        <v/>
      </c>
      <c r="N7092" s="136"/>
      <c r="O7092" s="291" t="s">
        <v>222</v>
      </c>
      <c r="P7092" s="292"/>
      <c r="Q7092" s="293"/>
      <c r="R7092" s="294"/>
      <c r="S7092" s="295"/>
      <c r="T7092" s="296"/>
    </row>
    <row r="7093" spans="1:20" s="297" customFormat="1" ht="20.100000000000001" customHeight="1" x14ac:dyDescent="0.3">
      <c r="A7093" s="282"/>
      <c r="B7093" s="110" t="str">
        <f>IF(E7093="","",VLOOKUP(E7093,[1]PROJECTES!$C$14:$G$5000,2,FALSE))</f>
        <v/>
      </c>
      <c r="C7093" s="282"/>
      <c r="D7093" s="283" t="str">
        <f>IF(E7093="","",VLOOKUP(E7093,[1]PROJECTES!$C$14:$G$5000,5,FALSE))</f>
        <v/>
      </c>
      <c r="E7093" s="284"/>
      <c r="F7093" s="110" t="str">
        <f>IF(I7093="","",VLOOKUP(I7093,[1]PROJECTES!$C$14:$G$5000,2,FALSE))</f>
        <v/>
      </c>
      <c r="G7093" s="285" t="str">
        <f>IF(E7093="","",VLOOKUP(E7093,[1]PROJECTES!$C$14:$G$5000,4,FALSE))</f>
        <v/>
      </c>
      <c r="H7093" s="288"/>
      <c r="I7093" s="287" t="str">
        <f>IF(H7093="","",VLOOKUP(H7093,[2]BD!B$2:C$16,2,FALSE))</f>
        <v/>
      </c>
      <c r="J7093" s="288"/>
      <c r="K7093" s="289" t="str">
        <f t="shared" si="391"/>
        <v/>
      </c>
      <c r="L7093" s="290" t="str">
        <f t="shared" ca="1" si="392"/>
        <v>-</v>
      </c>
      <c r="M7093" s="283" t="str">
        <f>IF(E7093="","",VLOOKUP(E7093,[1]PROJECTES!$C$14:$Z$5000,21,FALSE))</f>
        <v/>
      </c>
      <c r="N7093" s="136"/>
      <c r="O7093" s="291" t="s">
        <v>222</v>
      </c>
      <c r="P7093" s="292"/>
      <c r="Q7093" s="293"/>
      <c r="R7093" s="294"/>
      <c r="S7093" s="295"/>
      <c r="T7093" s="296"/>
    </row>
    <row r="7094" spans="1:20" s="297" customFormat="1" ht="20.100000000000001" customHeight="1" x14ac:dyDescent="0.3">
      <c r="A7094" s="282"/>
      <c r="B7094" s="110" t="str">
        <f>IF(E7094="","",VLOOKUP(E7094,[1]PROJECTES!$C$14:$G$5000,2,FALSE))</f>
        <v/>
      </c>
      <c r="C7094" s="282"/>
      <c r="D7094" s="283" t="str">
        <f>IF(E7094="","",VLOOKUP(E7094,[1]PROJECTES!$C$14:$G$5000,5,FALSE))</f>
        <v/>
      </c>
      <c r="E7094" s="284"/>
      <c r="F7094" s="110" t="str">
        <f>IF(I7094="","",VLOOKUP(I7094,[1]PROJECTES!$C$14:$G$5000,2,FALSE))</f>
        <v/>
      </c>
      <c r="G7094" s="285" t="str">
        <f>IF(E7094="","",VLOOKUP(E7094,[1]PROJECTES!$C$14:$G$5000,4,FALSE))</f>
        <v/>
      </c>
      <c r="H7094" s="288"/>
      <c r="I7094" s="287" t="str">
        <f>IF(H7094="","",VLOOKUP(H7094,[2]BD!B$2:C$16,2,FALSE))</f>
        <v/>
      </c>
      <c r="J7094" s="288"/>
      <c r="K7094" s="289" t="str">
        <f t="shared" si="391"/>
        <v/>
      </c>
      <c r="L7094" s="290" t="str">
        <f t="shared" ca="1" si="392"/>
        <v>-</v>
      </c>
      <c r="M7094" s="283" t="str">
        <f>IF(E7094="","",VLOOKUP(E7094,[1]PROJECTES!$C$14:$Z$5000,21,FALSE))</f>
        <v/>
      </c>
      <c r="N7094" s="136"/>
      <c r="O7094" s="291" t="s">
        <v>222</v>
      </c>
      <c r="P7094" s="292"/>
      <c r="Q7094" s="293"/>
      <c r="R7094" s="294"/>
      <c r="S7094" s="295"/>
      <c r="T7094" s="296"/>
    </row>
    <row r="7095" spans="1:20" s="297" customFormat="1" ht="20.100000000000001" customHeight="1" x14ac:dyDescent="0.3">
      <c r="A7095" s="282"/>
      <c r="B7095" s="110" t="str">
        <f>IF(E7095="","",VLOOKUP(E7095,[1]PROJECTES!$C$14:$G$5000,2,FALSE))</f>
        <v/>
      </c>
      <c r="C7095" s="282"/>
      <c r="D7095" s="283" t="str">
        <f>IF(E7095="","",VLOOKUP(E7095,[1]PROJECTES!$C$14:$G$5000,5,FALSE))</f>
        <v/>
      </c>
      <c r="E7095" s="284"/>
      <c r="F7095" s="110" t="str">
        <f>IF(I7095="","",VLOOKUP(I7095,[1]PROJECTES!$C$14:$G$5000,2,FALSE))</f>
        <v/>
      </c>
      <c r="G7095" s="285" t="str">
        <f>IF(E7095="","",VLOOKUP(E7095,[1]PROJECTES!$C$14:$G$5000,4,FALSE))</f>
        <v/>
      </c>
      <c r="H7095" s="288"/>
      <c r="I7095" s="287" t="str">
        <f>IF(H7095="","",VLOOKUP(H7095,[2]BD!B$2:C$16,2,FALSE))</f>
        <v/>
      </c>
      <c r="J7095" s="288"/>
      <c r="K7095" s="289" t="str">
        <f t="shared" si="391"/>
        <v/>
      </c>
      <c r="L7095" s="290" t="str">
        <f t="shared" ca="1" si="392"/>
        <v>-</v>
      </c>
      <c r="M7095" s="283" t="str">
        <f>IF(E7095="","",VLOOKUP(E7095,[1]PROJECTES!$C$14:$Z$5000,21,FALSE))</f>
        <v/>
      </c>
      <c r="N7095" s="136"/>
      <c r="O7095" s="291" t="s">
        <v>222</v>
      </c>
      <c r="P7095" s="292"/>
      <c r="Q7095" s="293"/>
      <c r="R7095" s="294"/>
      <c r="S7095" s="295"/>
      <c r="T7095" s="296"/>
    </row>
    <row r="7096" spans="1:20" s="297" customFormat="1" ht="20.100000000000001" customHeight="1" x14ac:dyDescent="0.3">
      <c r="A7096" s="282"/>
      <c r="B7096" s="110" t="str">
        <f>IF(E7096="","",VLOOKUP(E7096,[1]PROJECTES!$C$14:$G$5000,2,FALSE))</f>
        <v/>
      </c>
      <c r="C7096" s="282"/>
      <c r="D7096" s="283" t="str">
        <f>IF(E7096="","",VLOOKUP(E7096,[1]PROJECTES!$C$14:$G$5000,5,FALSE))</f>
        <v/>
      </c>
      <c r="E7096" s="284"/>
      <c r="F7096" s="110" t="str">
        <f>IF(I7096="","",VLOOKUP(I7096,[1]PROJECTES!$C$14:$G$5000,2,FALSE))</f>
        <v/>
      </c>
      <c r="G7096" s="285" t="str">
        <f>IF(E7096="","",VLOOKUP(E7096,[1]PROJECTES!$C$14:$G$5000,4,FALSE))</f>
        <v/>
      </c>
      <c r="H7096" s="288"/>
      <c r="I7096" s="287" t="str">
        <f>IF(H7096="","",VLOOKUP(H7096,[2]BD!B$2:C$16,2,FALSE))</f>
        <v/>
      </c>
      <c r="J7096" s="288"/>
      <c r="K7096" s="289" t="str">
        <f t="shared" si="391"/>
        <v/>
      </c>
      <c r="L7096" s="290" t="str">
        <f t="shared" ca="1" si="392"/>
        <v>-</v>
      </c>
      <c r="M7096" s="283" t="str">
        <f>IF(E7096="","",VLOOKUP(E7096,[1]PROJECTES!$C$14:$Z$5000,21,FALSE))</f>
        <v/>
      </c>
      <c r="N7096" s="136"/>
      <c r="O7096" s="291" t="s">
        <v>222</v>
      </c>
      <c r="P7096" s="292"/>
      <c r="Q7096" s="293"/>
      <c r="R7096" s="294"/>
      <c r="S7096" s="295"/>
      <c r="T7096" s="296"/>
    </row>
    <row r="7097" spans="1:20" s="297" customFormat="1" ht="20.100000000000001" customHeight="1" x14ac:dyDescent="0.3">
      <c r="A7097" s="282"/>
      <c r="B7097" s="110" t="str">
        <f>IF(E7097="","",VLOOKUP(E7097,[1]PROJECTES!$C$14:$G$5000,2,FALSE))</f>
        <v/>
      </c>
      <c r="C7097" s="282"/>
      <c r="D7097" s="283" t="str">
        <f>IF(E7097="","",VLOOKUP(E7097,[1]PROJECTES!$C$14:$G$5000,5,FALSE))</f>
        <v/>
      </c>
      <c r="E7097" s="284"/>
      <c r="F7097" s="110" t="str">
        <f>IF(I7097="","",VLOOKUP(I7097,[1]PROJECTES!$C$14:$G$5000,2,FALSE))</f>
        <v/>
      </c>
      <c r="G7097" s="285" t="str">
        <f>IF(E7097="","",VLOOKUP(E7097,[1]PROJECTES!$C$14:$G$5000,4,FALSE))</f>
        <v/>
      </c>
      <c r="H7097" s="288"/>
      <c r="I7097" s="287" t="str">
        <f>IF(H7097="","",VLOOKUP(H7097,[2]BD!B$2:C$16,2,FALSE))</f>
        <v/>
      </c>
      <c r="J7097" s="288"/>
      <c r="K7097" s="289" t="str">
        <f t="shared" si="391"/>
        <v/>
      </c>
      <c r="L7097" s="290" t="str">
        <f t="shared" ca="1" si="392"/>
        <v>-</v>
      </c>
      <c r="M7097" s="283" t="str">
        <f>IF(E7097="","",VLOOKUP(E7097,[1]PROJECTES!$C$14:$Z$5000,21,FALSE))</f>
        <v/>
      </c>
      <c r="N7097" s="136"/>
      <c r="O7097" s="291" t="s">
        <v>222</v>
      </c>
      <c r="P7097" s="292"/>
      <c r="Q7097" s="293"/>
      <c r="R7097" s="294"/>
      <c r="S7097" s="295"/>
      <c r="T7097" s="296"/>
    </row>
    <row r="7098" spans="1:20" s="297" customFormat="1" ht="20.100000000000001" customHeight="1" x14ac:dyDescent="0.3">
      <c r="A7098" s="282"/>
      <c r="B7098" s="110" t="str">
        <f>IF(E7098="","",VLOOKUP(E7098,[1]PROJECTES!$C$14:$G$5000,2,FALSE))</f>
        <v/>
      </c>
      <c r="C7098" s="282"/>
      <c r="D7098" s="283" t="str">
        <f>IF(E7098="","",VLOOKUP(E7098,[1]PROJECTES!$C$14:$G$5000,5,FALSE))</f>
        <v/>
      </c>
      <c r="E7098" s="284"/>
      <c r="F7098" s="110" t="str">
        <f>IF(I7098="","",VLOOKUP(I7098,[1]PROJECTES!$C$14:$G$5000,2,FALSE))</f>
        <v/>
      </c>
      <c r="G7098" s="285" t="str">
        <f>IF(E7098="","",VLOOKUP(E7098,[1]PROJECTES!$C$14:$G$5000,4,FALSE))</f>
        <v/>
      </c>
      <c r="H7098" s="286"/>
      <c r="I7098" s="287" t="str">
        <f>IF(H7098="","",VLOOKUP(H7098,[2]BD!B$2:C$16,2,FALSE))</f>
        <v/>
      </c>
      <c r="J7098" s="288"/>
      <c r="K7098" s="289" t="str">
        <f t="shared" si="391"/>
        <v/>
      </c>
      <c r="L7098" s="290" t="str">
        <f t="shared" ca="1" si="392"/>
        <v>-</v>
      </c>
      <c r="M7098" s="283" t="str">
        <f>IF(E7098="","",VLOOKUP(E7098,[1]PROJECTES!$C$14:$Z$5000,21,FALSE))</f>
        <v/>
      </c>
      <c r="N7098" s="136"/>
      <c r="O7098" s="291" t="s">
        <v>222</v>
      </c>
      <c r="P7098" s="292"/>
      <c r="Q7098" s="293"/>
      <c r="R7098" s="294"/>
      <c r="S7098" s="295"/>
      <c r="T7098" s="296"/>
    </row>
    <row r="7099" spans="1:20" s="297" customFormat="1" ht="20.100000000000001" customHeight="1" x14ac:dyDescent="0.3">
      <c r="A7099" s="282"/>
      <c r="B7099" s="110" t="str">
        <f>IF(E7099="","",VLOOKUP(E7099,[1]PROJECTES!$C$14:$G$5000,2,FALSE))</f>
        <v/>
      </c>
      <c r="C7099" s="282"/>
      <c r="D7099" s="283" t="str">
        <f>IF(E7099="","",VLOOKUP(E7099,[1]PROJECTES!$C$14:$G$5000,5,FALSE))</f>
        <v/>
      </c>
      <c r="E7099" s="284"/>
      <c r="F7099" s="110" t="str">
        <f>IF(I7099="","",VLOOKUP(I7099,[1]PROJECTES!$C$14:$G$5000,2,FALSE))</f>
        <v/>
      </c>
      <c r="G7099" s="285" t="str">
        <f>IF(E7099="","",VLOOKUP(E7099,[1]PROJECTES!$C$14:$G$5000,4,FALSE))</f>
        <v/>
      </c>
      <c r="H7099" s="288"/>
      <c r="I7099" s="287" t="str">
        <f>IF(H7099="","",VLOOKUP(H7099,[2]BD!B$2:C$16,2,FALSE))</f>
        <v/>
      </c>
      <c r="J7099" s="288"/>
      <c r="K7099" s="289" t="str">
        <f t="shared" ref="K7099:K7112" si="399">IF(J7099="","",WEEKNUM(J7099,2)-0)</f>
        <v/>
      </c>
      <c r="L7099" s="290" t="str">
        <f t="shared" ref="L7099:L7112" ca="1" si="400">IF(M7099="","-",IF(G7099="TA","-",+M7099-TODAY()))</f>
        <v>-</v>
      </c>
      <c r="M7099" s="283" t="str">
        <f>IF(E7099="","",VLOOKUP(E7099,[1]PROJECTES!$C$14:$Z$5000,21,FALSE))</f>
        <v/>
      </c>
      <c r="N7099" s="136"/>
      <c r="O7099" s="291" t="s">
        <v>222</v>
      </c>
      <c r="P7099" s="292"/>
      <c r="Q7099" s="293"/>
      <c r="R7099" s="294"/>
      <c r="S7099" s="295"/>
      <c r="T7099" s="296"/>
    </row>
    <row r="7100" spans="1:20" s="297" customFormat="1" ht="20.100000000000001" customHeight="1" x14ac:dyDescent="0.3">
      <c r="A7100" s="282"/>
      <c r="B7100" s="110" t="str">
        <f>IF(E7100="","",VLOOKUP(E7100,[1]PROJECTES!$C$14:$G$5000,2,FALSE))</f>
        <v/>
      </c>
      <c r="C7100" s="282"/>
      <c r="D7100" s="283" t="str">
        <f>IF(E7100="","",VLOOKUP(E7100,[1]PROJECTES!$C$14:$G$5000,5,FALSE))</f>
        <v/>
      </c>
      <c r="E7100" s="284"/>
      <c r="F7100" s="110" t="str">
        <f>IF(I7100="","",VLOOKUP(I7100,[1]PROJECTES!$C$14:$G$5000,2,FALSE))</f>
        <v/>
      </c>
      <c r="G7100" s="285" t="str">
        <f>IF(E7100="","",VLOOKUP(E7100,[1]PROJECTES!$C$14:$G$5000,4,FALSE))</f>
        <v/>
      </c>
      <c r="H7100" s="288"/>
      <c r="I7100" s="287" t="str">
        <f>IF(H7100="","",VLOOKUP(H7100,[2]BD!B$2:C$16,2,FALSE))</f>
        <v/>
      </c>
      <c r="J7100" s="288"/>
      <c r="K7100" s="289" t="str">
        <f t="shared" si="399"/>
        <v/>
      </c>
      <c r="L7100" s="290" t="str">
        <f t="shared" ca="1" si="400"/>
        <v>-</v>
      </c>
      <c r="M7100" s="283" t="str">
        <f>IF(E7100="","",VLOOKUP(E7100,[1]PROJECTES!$C$14:$Z$5000,21,FALSE))</f>
        <v/>
      </c>
      <c r="N7100" s="136"/>
      <c r="O7100" s="291" t="s">
        <v>222</v>
      </c>
      <c r="P7100" s="292"/>
      <c r="Q7100" s="293"/>
      <c r="R7100" s="294"/>
      <c r="S7100" s="295"/>
      <c r="T7100" s="296"/>
    </row>
    <row r="7101" spans="1:20" s="297" customFormat="1" ht="20.100000000000001" customHeight="1" x14ac:dyDescent="0.3">
      <c r="A7101" s="282"/>
      <c r="B7101" s="110" t="str">
        <f>IF(E7101="","",VLOOKUP(E7101,[1]PROJECTES!$C$14:$G$5000,2,FALSE))</f>
        <v/>
      </c>
      <c r="C7101" s="282"/>
      <c r="D7101" s="283" t="str">
        <f>IF(E7101="","",VLOOKUP(E7101,[1]PROJECTES!$C$14:$G$5000,5,FALSE))</f>
        <v/>
      </c>
      <c r="E7101" s="284"/>
      <c r="F7101" s="110" t="str">
        <f>IF(I7101="","",VLOOKUP(I7101,[1]PROJECTES!$C$14:$G$5000,2,FALSE))</f>
        <v/>
      </c>
      <c r="G7101" s="285" t="str">
        <f>IF(E7101="","",VLOOKUP(E7101,[1]PROJECTES!$C$14:$G$5000,4,FALSE))</f>
        <v/>
      </c>
      <c r="H7101" s="288"/>
      <c r="I7101" s="287" t="str">
        <f>IF(H7101="","",VLOOKUP(H7101,[2]BD!B$2:C$16,2,FALSE))</f>
        <v/>
      </c>
      <c r="J7101" s="288"/>
      <c r="K7101" s="289" t="str">
        <f t="shared" si="399"/>
        <v/>
      </c>
      <c r="L7101" s="290" t="str">
        <f t="shared" ca="1" si="400"/>
        <v>-</v>
      </c>
      <c r="M7101" s="283" t="str">
        <f>IF(E7101="","",VLOOKUP(E7101,[1]PROJECTES!$C$14:$Z$5000,21,FALSE))</f>
        <v/>
      </c>
      <c r="N7101" s="136"/>
      <c r="O7101" s="291" t="s">
        <v>222</v>
      </c>
      <c r="P7101" s="292"/>
      <c r="Q7101" s="293"/>
      <c r="R7101" s="294"/>
      <c r="S7101" s="295"/>
      <c r="T7101" s="296"/>
    </row>
    <row r="7102" spans="1:20" s="297" customFormat="1" ht="20.100000000000001" customHeight="1" x14ac:dyDescent="0.3">
      <c r="A7102" s="282"/>
      <c r="B7102" s="110" t="str">
        <f>IF(E7102="","",VLOOKUP(E7102,[1]PROJECTES!$C$14:$G$5000,2,FALSE))</f>
        <v/>
      </c>
      <c r="C7102" s="282"/>
      <c r="D7102" s="283" t="str">
        <f>IF(E7102="","",VLOOKUP(E7102,[1]PROJECTES!$C$14:$G$5000,5,FALSE))</f>
        <v/>
      </c>
      <c r="E7102" s="284"/>
      <c r="F7102" s="110" t="str">
        <f>IF(I7102="","",VLOOKUP(I7102,[1]PROJECTES!$C$14:$G$5000,2,FALSE))</f>
        <v/>
      </c>
      <c r="G7102" s="285" t="str">
        <f>IF(E7102="","",VLOOKUP(E7102,[1]PROJECTES!$C$14:$G$5000,4,FALSE))</f>
        <v/>
      </c>
      <c r="H7102" s="288"/>
      <c r="I7102" s="287" t="str">
        <f>IF(H7102="","",VLOOKUP(H7102,[2]BD!B$2:C$16,2,FALSE))</f>
        <v/>
      </c>
      <c r="J7102" s="288"/>
      <c r="K7102" s="289" t="str">
        <f t="shared" si="399"/>
        <v/>
      </c>
      <c r="L7102" s="290" t="str">
        <f t="shared" ca="1" si="400"/>
        <v>-</v>
      </c>
      <c r="M7102" s="283" t="str">
        <f>IF(E7102="","",VLOOKUP(E7102,[1]PROJECTES!$C$14:$Z$5000,21,FALSE))</f>
        <v/>
      </c>
      <c r="N7102" s="136"/>
      <c r="O7102" s="291" t="s">
        <v>222</v>
      </c>
      <c r="P7102" s="292"/>
      <c r="Q7102" s="293"/>
      <c r="R7102" s="294"/>
      <c r="S7102" s="295"/>
      <c r="T7102" s="296"/>
    </row>
    <row r="7103" spans="1:20" s="297" customFormat="1" ht="20.100000000000001" customHeight="1" x14ac:dyDescent="0.3">
      <c r="A7103" s="282"/>
      <c r="B7103" s="110" t="str">
        <f>IF(E7103="","",VLOOKUP(E7103,[1]PROJECTES!$C$14:$G$5000,2,FALSE))</f>
        <v/>
      </c>
      <c r="C7103" s="282"/>
      <c r="D7103" s="283" t="str">
        <f>IF(E7103="","",VLOOKUP(E7103,[1]PROJECTES!$C$14:$G$5000,5,FALSE))</f>
        <v/>
      </c>
      <c r="E7103" s="284"/>
      <c r="F7103" s="110" t="str">
        <f>IF(I7103="","",VLOOKUP(I7103,[1]PROJECTES!$C$14:$G$5000,2,FALSE))</f>
        <v/>
      </c>
      <c r="G7103" s="285" t="str">
        <f>IF(E7103="","",VLOOKUP(E7103,[1]PROJECTES!$C$14:$G$5000,4,FALSE))</f>
        <v/>
      </c>
      <c r="H7103" s="288"/>
      <c r="I7103" s="287" t="str">
        <f>IF(H7103="","",VLOOKUP(H7103,[2]BD!B$2:C$16,2,FALSE))</f>
        <v/>
      </c>
      <c r="J7103" s="288"/>
      <c r="K7103" s="289" t="str">
        <f t="shared" si="399"/>
        <v/>
      </c>
      <c r="L7103" s="290" t="str">
        <f t="shared" ca="1" si="400"/>
        <v>-</v>
      </c>
      <c r="M7103" s="283" t="str">
        <f>IF(E7103="","",VLOOKUP(E7103,[1]PROJECTES!$C$14:$Z$5000,21,FALSE))</f>
        <v/>
      </c>
      <c r="N7103" s="136"/>
      <c r="O7103" s="291" t="s">
        <v>222</v>
      </c>
      <c r="P7103" s="292"/>
      <c r="Q7103" s="293"/>
      <c r="R7103" s="294"/>
      <c r="S7103" s="295"/>
      <c r="T7103" s="296"/>
    </row>
    <row r="7104" spans="1:20" s="297" customFormat="1" ht="20.100000000000001" customHeight="1" x14ac:dyDescent="0.3">
      <c r="A7104" s="282"/>
      <c r="B7104" s="110" t="str">
        <f>IF(E7104="","",VLOOKUP(E7104,[1]PROJECTES!$C$14:$G$5000,2,FALSE))</f>
        <v/>
      </c>
      <c r="C7104" s="282"/>
      <c r="D7104" s="283" t="str">
        <f>IF(E7104="","",VLOOKUP(E7104,[1]PROJECTES!$C$14:$G$5000,5,FALSE))</f>
        <v/>
      </c>
      <c r="E7104" s="284"/>
      <c r="F7104" s="110" t="str">
        <f>IF(I7104="","",VLOOKUP(I7104,[1]PROJECTES!$C$14:$G$5000,2,FALSE))</f>
        <v/>
      </c>
      <c r="G7104" s="285" t="str">
        <f>IF(E7104="","",VLOOKUP(E7104,[1]PROJECTES!$C$14:$G$5000,4,FALSE))</f>
        <v/>
      </c>
      <c r="H7104" s="288"/>
      <c r="I7104" s="287" t="str">
        <f>IF(H7104="","",VLOOKUP(H7104,[2]BD!B$2:C$16,2,FALSE))</f>
        <v/>
      </c>
      <c r="J7104" s="288"/>
      <c r="K7104" s="289" t="str">
        <f t="shared" si="399"/>
        <v/>
      </c>
      <c r="L7104" s="290" t="str">
        <f t="shared" ca="1" si="400"/>
        <v>-</v>
      </c>
      <c r="M7104" s="283" t="str">
        <f>IF(E7104="","",VLOOKUP(E7104,[1]PROJECTES!$C$14:$Z$5000,21,FALSE))</f>
        <v/>
      </c>
      <c r="N7104" s="136"/>
      <c r="O7104" s="291" t="s">
        <v>222</v>
      </c>
      <c r="P7104" s="292"/>
      <c r="Q7104" s="293"/>
      <c r="R7104" s="294"/>
      <c r="S7104" s="295"/>
      <c r="T7104" s="296"/>
    </row>
    <row r="7105" spans="1:20" s="297" customFormat="1" ht="20.100000000000001" customHeight="1" x14ac:dyDescent="0.3">
      <c r="A7105" s="282"/>
      <c r="B7105" s="110" t="str">
        <f>IF(E7105="","",VLOOKUP(E7105,[1]PROJECTES!$C$14:$G$5000,2,FALSE))</f>
        <v/>
      </c>
      <c r="C7105" s="282"/>
      <c r="D7105" s="283" t="str">
        <f>IF(E7105="","",VLOOKUP(E7105,[1]PROJECTES!$C$14:$G$5000,5,FALSE))</f>
        <v/>
      </c>
      <c r="E7105" s="284"/>
      <c r="F7105" s="110" t="str">
        <f>IF(I7105="","",VLOOKUP(I7105,[1]PROJECTES!$C$14:$G$5000,2,FALSE))</f>
        <v/>
      </c>
      <c r="G7105" s="285" t="str">
        <f>IF(E7105="","",VLOOKUP(E7105,[1]PROJECTES!$C$14:$G$5000,4,FALSE))</f>
        <v/>
      </c>
      <c r="H7105" s="288"/>
      <c r="I7105" s="287" t="str">
        <f>IF(H7105="","",VLOOKUP(H7105,[2]BD!B$2:C$16,2,FALSE))</f>
        <v/>
      </c>
      <c r="J7105" s="288"/>
      <c r="K7105" s="289" t="str">
        <f t="shared" si="399"/>
        <v/>
      </c>
      <c r="L7105" s="290" t="str">
        <f t="shared" ca="1" si="400"/>
        <v>-</v>
      </c>
      <c r="M7105" s="283" t="str">
        <f>IF(E7105="","",VLOOKUP(E7105,[1]PROJECTES!$C$14:$Z$5000,21,FALSE))</f>
        <v/>
      </c>
      <c r="N7105" s="136"/>
      <c r="O7105" s="291" t="s">
        <v>222</v>
      </c>
      <c r="P7105" s="292"/>
      <c r="Q7105" s="293"/>
      <c r="R7105" s="294"/>
      <c r="S7105" s="295"/>
      <c r="T7105" s="296"/>
    </row>
    <row r="7106" spans="1:20" s="297" customFormat="1" ht="20.100000000000001" customHeight="1" x14ac:dyDescent="0.3">
      <c r="A7106" s="282"/>
      <c r="B7106" s="110" t="str">
        <f>IF(E7106="","",VLOOKUP(E7106,[1]PROJECTES!$C$14:$G$5000,2,FALSE))</f>
        <v/>
      </c>
      <c r="C7106" s="282"/>
      <c r="D7106" s="283" t="str">
        <f>IF(E7106="","",VLOOKUP(E7106,[1]PROJECTES!$C$14:$G$5000,5,FALSE))</f>
        <v/>
      </c>
      <c r="E7106" s="284"/>
      <c r="F7106" s="110" t="str">
        <f>IF(I7106="","",VLOOKUP(I7106,[1]PROJECTES!$C$14:$G$5000,2,FALSE))</f>
        <v/>
      </c>
      <c r="G7106" s="285" t="str">
        <f>IF(E7106="","",VLOOKUP(E7106,[1]PROJECTES!$C$14:$G$5000,4,FALSE))</f>
        <v/>
      </c>
      <c r="H7106" s="288"/>
      <c r="I7106" s="287" t="str">
        <f>IF(H7106="","",VLOOKUP(H7106,[2]BD!B$2:C$16,2,FALSE))</f>
        <v/>
      </c>
      <c r="J7106" s="288"/>
      <c r="K7106" s="289" t="str">
        <f t="shared" si="399"/>
        <v/>
      </c>
      <c r="L7106" s="290" t="str">
        <f t="shared" ca="1" si="400"/>
        <v>-</v>
      </c>
      <c r="M7106" s="283" t="str">
        <f>IF(E7106="","",VLOOKUP(E7106,[1]PROJECTES!$C$14:$Z$5000,21,FALSE))</f>
        <v/>
      </c>
      <c r="N7106" s="136"/>
      <c r="O7106" s="291" t="s">
        <v>222</v>
      </c>
      <c r="P7106" s="292"/>
      <c r="Q7106" s="293"/>
      <c r="R7106" s="294"/>
      <c r="S7106" s="295"/>
      <c r="T7106" s="296"/>
    </row>
    <row r="7107" spans="1:20" s="297" customFormat="1" ht="20.100000000000001" customHeight="1" x14ac:dyDescent="0.3">
      <c r="A7107" s="282"/>
      <c r="B7107" s="110" t="str">
        <f>IF(E7107="","",VLOOKUP(E7107,[1]PROJECTES!$C$14:$G$5000,2,FALSE))</f>
        <v/>
      </c>
      <c r="C7107" s="282"/>
      <c r="D7107" s="283" t="str">
        <f>IF(E7107="","",VLOOKUP(E7107,[1]PROJECTES!$C$14:$G$5000,5,FALSE))</f>
        <v/>
      </c>
      <c r="E7107" s="284"/>
      <c r="F7107" s="110" t="str">
        <f>IF(I7107="","",VLOOKUP(I7107,[1]PROJECTES!$C$14:$G$5000,2,FALSE))</f>
        <v/>
      </c>
      <c r="G7107" s="285" t="str">
        <f>IF(E7107="","",VLOOKUP(E7107,[1]PROJECTES!$C$14:$G$5000,4,FALSE))</f>
        <v/>
      </c>
      <c r="H7107" s="288"/>
      <c r="I7107" s="287" t="str">
        <f>IF(H7107="","",VLOOKUP(H7107,[2]BD!B$2:C$16,2,FALSE))</f>
        <v/>
      </c>
      <c r="J7107" s="288"/>
      <c r="K7107" s="289" t="str">
        <f t="shared" si="399"/>
        <v/>
      </c>
      <c r="L7107" s="290" t="str">
        <f t="shared" ca="1" si="400"/>
        <v>-</v>
      </c>
      <c r="M7107" s="283" t="str">
        <f>IF(E7107="","",VLOOKUP(E7107,[1]PROJECTES!$C$14:$Z$5000,21,FALSE))</f>
        <v/>
      </c>
      <c r="N7107" s="136"/>
      <c r="O7107" s="291" t="s">
        <v>222</v>
      </c>
      <c r="P7107" s="292"/>
      <c r="Q7107" s="293"/>
      <c r="R7107" s="294"/>
      <c r="S7107" s="295"/>
      <c r="T7107" s="296"/>
    </row>
    <row r="7108" spans="1:20" s="297" customFormat="1" ht="20.100000000000001" customHeight="1" x14ac:dyDescent="0.3">
      <c r="A7108" s="282"/>
      <c r="B7108" s="110" t="str">
        <f>IF(E7108="","",VLOOKUP(E7108,[1]PROJECTES!$C$14:$G$5000,2,FALSE))</f>
        <v/>
      </c>
      <c r="C7108" s="282"/>
      <c r="D7108" s="283" t="str">
        <f>IF(E7108="","",VLOOKUP(E7108,[1]PROJECTES!$C$14:$G$5000,5,FALSE))</f>
        <v/>
      </c>
      <c r="E7108" s="284"/>
      <c r="F7108" s="110" t="str">
        <f>IF(I7108="","",VLOOKUP(I7108,[1]PROJECTES!$C$14:$G$5000,2,FALSE))</f>
        <v/>
      </c>
      <c r="G7108" s="285" t="str">
        <f>IF(E7108="","",VLOOKUP(E7108,[1]PROJECTES!$C$14:$G$5000,4,FALSE))</f>
        <v/>
      </c>
      <c r="H7108" s="288"/>
      <c r="I7108" s="287" t="str">
        <f>IF(H7108="","",VLOOKUP(H7108,[2]BD!B$2:C$16,2,FALSE))</f>
        <v/>
      </c>
      <c r="J7108" s="288"/>
      <c r="K7108" s="289" t="str">
        <f t="shared" si="399"/>
        <v/>
      </c>
      <c r="L7108" s="290" t="str">
        <f t="shared" ca="1" si="400"/>
        <v>-</v>
      </c>
      <c r="M7108" s="283" t="str">
        <f>IF(E7108="","",VLOOKUP(E7108,[1]PROJECTES!$C$14:$Z$5000,21,FALSE))</f>
        <v/>
      </c>
      <c r="N7108" s="136"/>
      <c r="O7108" s="291" t="s">
        <v>222</v>
      </c>
      <c r="P7108" s="292"/>
      <c r="Q7108" s="293"/>
      <c r="R7108" s="294"/>
      <c r="S7108" s="295"/>
      <c r="T7108" s="296"/>
    </row>
    <row r="7109" spans="1:20" s="297" customFormat="1" ht="20.100000000000001" customHeight="1" x14ac:dyDescent="0.3">
      <c r="A7109" s="282"/>
      <c r="B7109" s="110" t="str">
        <f>IF(E7109="","",VLOOKUP(E7109,[1]PROJECTES!$C$14:$G$5000,2,FALSE))</f>
        <v/>
      </c>
      <c r="C7109" s="282"/>
      <c r="D7109" s="283" t="str">
        <f>IF(E7109="","",VLOOKUP(E7109,[1]PROJECTES!$C$14:$G$5000,5,FALSE))</f>
        <v/>
      </c>
      <c r="E7109" s="284"/>
      <c r="F7109" s="110" t="str">
        <f>IF(I7109="","",VLOOKUP(I7109,[1]PROJECTES!$C$14:$G$5000,2,FALSE))</f>
        <v/>
      </c>
      <c r="G7109" s="285" t="str">
        <f>IF(E7109="","",VLOOKUP(E7109,[1]PROJECTES!$C$14:$G$5000,4,FALSE))</f>
        <v/>
      </c>
      <c r="H7109" s="288"/>
      <c r="I7109" s="287" t="str">
        <f>IF(H7109="","",VLOOKUP(H7109,[2]BD!B$2:C$16,2,FALSE))</f>
        <v/>
      </c>
      <c r="J7109" s="288"/>
      <c r="K7109" s="289" t="str">
        <f t="shared" si="399"/>
        <v/>
      </c>
      <c r="L7109" s="290" t="str">
        <f t="shared" ca="1" si="400"/>
        <v>-</v>
      </c>
      <c r="M7109" s="283" t="str">
        <f>IF(E7109="","",VLOOKUP(E7109,[1]PROJECTES!$C$14:$Z$5000,21,FALSE))</f>
        <v/>
      </c>
      <c r="N7109" s="136"/>
      <c r="O7109" s="291" t="s">
        <v>222</v>
      </c>
      <c r="P7109" s="292"/>
      <c r="Q7109" s="293"/>
      <c r="R7109" s="294"/>
      <c r="S7109" s="295"/>
      <c r="T7109" s="296"/>
    </row>
    <row r="7110" spans="1:20" s="297" customFormat="1" ht="20.100000000000001" customHeight="1" x14ac:dyDescent="0.3">
      <c r="A7110" s="282"/>
      <c r="B7110" s="110" t="str">
        <f>IF(E7110="","",VLOOKUP(E7110,[1]PROJECTES!$C$14:$G$5000,2,FALSE))</f>
        <v/>
      </c>
      <c r="C7110" s="282"/>
      <c r="D7110" s="283" t="str">
        <f>IF(E7110="","",VLOOKUP(E7110,[1]PROJECTES!$C$14:$G$5000,5,FALSE))</f>
        <v/>
      </c>
      <c r="E7110" s="284"/>
      <c r="F7110" s="110" t="str">
        <f>IF(I7110="","",VLOOKUP(I7110,[1]PROJECTES!$C$14:$G$5000,2,FALSE))</f>
        <v/>
      </c>
      <c r="G7110" s="285" t="str">
        <f>IF(E7110="","",VLOOKUP(E7110,[1]PROJECTES!$C$14:$G$5000,4,FALSE))</f>
        <v/>
      </c>
      <c r="H7110" s="288"/>
      <c r="I7110" s="287" t="str">
        <f>IF(H7110="","",VLOOKUP(H7110,[2]BD!B$2:C$16,2,FALSE))</f>
        <v/>
      </c>
      <c r="J7110" s="288"/>
      <c r="K7110" s="289" t="str">
        <f t="shared" si="399"/>
        <v/>
      </c>
      <c r="L7110" s="290" t="str">
        <f t="shared" ca="1" si="400"/>
        <v>-</v>
      </c>
      <c r="M7110" s="283" t="str">
        <f>IF(E7110="","",VLOOKUP(E7110,[1]PROJECTES!$C$14:$Z$5000,21,FALSE))</f>
        <v/>
      </c>
      <c r="N7110" s="136"/>
      <c r="O7110" s="291" t="s">
        <v>222</v>
      </c>
      <c r="P7110" s="292"/>
      <c r="Q7110" s="293"/>
      <c r="R7110" s="294"/>
      <c r="S7110" s="295"/>
      <c r="T7110" s="296"/>
    </row>
    <row r="7111" spans="1:20" s="297" customFormat="1" ht="20.100000000000001" customHeight="1" x14ac:dyDescent="0.3">
      <c r="A7111" s="282"/>
      <c r="B7111" s="110" t="str">
        <f>IF(E7111="","",VLOOKUP(E7111,[1]PROJECTES!$C$14:$G$5000,2,FALSE))</f>
        <v/>
      </c>
      <c r="C7111" s="282"/>
      <c r="D7111" s="283" t="str">
        <f>IF(E7111="","",VLOOKUP(E7111,[1]PROJECTES!$C$14:$G$5000,5,FALSE))</f>
        <v/>
      </c>
      <c r="E7111" s="284"/>
      <c r="F7111" s="110" t="str">
        <f>IF(I7111="","",VLOOKUP(I7111,[1]PROJECTES!$C$14:$G$5000,2,FALSE))</f>
        <v/>
      </c>
      <c r="G7111" s="285" t="str">
        <f>IF(E7111="","",VLOOKUP(E7111,[1]PROJECTES!$C$14:$G$5000,4,FALSE))</f>
        <v/>
      </c>
      <c r="H7111" s="288"/>
      <c r="I7111" s="287" t="str">
        <f>IF(H7111="","",VLOOKUP(H7111,[2]BD!B$2:C$16,2,FALSE))</f>
        <v/>
      </c>
      <c r="J7111" s="288"/>
      <c r="K7111" s="289" t="str">
        <f t="shared" si="399"/>
        <v/>
      </c>
      <c r="L7111" s="290" t="str">
        <f t="shared" ca="1" si="400"/>
        <v>-</v>
      </c>
      <c r="M7111" s="283" t="str">
        <f>IF(E7111="","",VLOOKUP(E7111,[1]PROJECTES!$C$14:$Z$5000,21,FALSE))</f>
        <v/>
      </c>
      <c r="N7111" s="136"/>
      <c r="O7111" s="291" t="s">
        <v>222</v>
      </c>
      <c r="P7111" s="292"/>
      <c r="Q7111" s="293"/>
      <c r="R7111" s="294"/>
      <c r="S7111" s="295"/>
      <c r="T7111" s="296"/>
    </row>
    <row r="7112" spans="1:20" s="297" customFormat="1" ht="20.100000000000001" customHeight="1" x14ac:dyDescent="0.3">
      <c r="A7112" s="282"/>
      <c r="B7112" s="110" t="str">
        <f>IF(E7112="","",VLOOKUP(E7112,[1]PROJECTES!$C$14:$G$5000,2,FALSE))</f>
        <v/>
      </c>
      <c r="C7112" s="282"/>
      <c r="D7112" s="283" t="str">
        <f>IF(E7112="","",VLOOKUP(E7112,[1]PROJECTES!$C$14:$G$5000,5,FALSE))</f>
        <v/>
      </c>
      <c r="E7112" s="284"/>
      <c r="F7112" s="110" t="str">
        <f>IF(I7112="","",VLOOKUP(I7112,[1]PROJECTES!$C$14:$G$5000,2,FALSE))</f>
        <v/>
      </c>
      <c r="G7112" s="285" t="str">
        <f>IF(E7112="","",VLOOKUP(E7112,[1]PROJECTES!$C$14:$G$5000,4,FALSE))</f>
        <v/>
      </c>
      <c r="H7112" s="288"/>
      <c r="I7112" s="287" t="str">
        <f>IF(H7112="","",VLOOKUP(H7112,[2]BD!B$2:C$16,2,FALSE))</f>
        <v/>
      </c>
      <c r="J7112" s="288"/>
      <c r="K7112" s="289" t="str">
        <f t="shared" si="399"/>
        <v/>
      </c>
      <c r="L7112" s="290" t="str">
        <f t="shared" ca="1" si="400"/>
        <v>-</v>
      </c>
      <c r="M7112" s="283" t="str">
        <f>IF(E7112="","",VLOOKUP(E7112,[1]PROJECTES!$C$14:$Z$5000,21,FALSE))</f>
        <v/>
      </c>
      <c r="N7112" s="136"/>
      <c r="O7112" s="291" t="s">
        <v>222</v>
      </c>
      <c r="P7112" s="292"/>
      <c r="Q7112" s="293"/>
      <c r="R7112" s="294"/>
      <c r="S7112" s="295"/>
      <c r="T7112" s="296"/>
    </row>
    <row r="7113" spans="1:20" s="121" customFormat="1" ht="20.100000000000001" customHeight="1" x14ac:dyDescent="0.3">
      <c r="A7113" s="80"/>
      <c r="B7113" s="110" t="str">
        <f>IF(E7113="","",VLOOKUP(E7113,[1]PROJECTES!$C$14:$G$5000,2,FALSE))</f>
        <v/>
      </c>
      <c r="C7113" s="80"/>
      <c r="D7113" s="111" t="str">
        <f>IF(E7113="","",VLOOKUP(E7113,[1]PROJECTES!$C$14:$G$5000,5,FALSE))</f>
        <v/>
      </c>
      <c r="E7113" s="79"/>
      <c r="F7113" s="110" t="str">
        <f>IF(I7113="","",VLOOKUP(I7113,[1]PROJECTES!$C$14:$G$5000,2,FALSE))</f>
        <v/>
      </c>
      <c r="G7113" s="112" t="str">
        <f>IF(E7113="","",VLOOKUP(E7113,[1]PROJECTES!$C$14:$G$5000,4,FALSE))</f>
        <v/>
      </c>
      <c r="H7113" s="95"/>
      <c r="I7113" s="113" t="str">
        <f>IF(H7113="","",VLOOKUP(H7113,BD!B$2:C$16,2,FALSE))</f>
        <v/>
      </c>
      <c r="J7113" s="114"/>
      <c r="K7113" s="115" t="str">
        <f t="shared" ref="K7113:K7169" si="401">IF(J7113="","",WEEKNUM(J7113,2)-0)</f>
        <v/>
      </c>
      <c r="L7113" s="116" t="str">
        <f t="shared" ref="L7113:L7170" ca="1" si="402">IF(M7113="","-",IF(G7113="TA","-",+M7113-TODAY()))</f>
        <v>-</v>
      </c>
      <c r="M7113" s="111" t="str">
        <f>IF(E7113="","",VLOOKUP(E7113,[1]PROJECTES!$C$14:$Z$5000,21,FALSE))</f>
        <v/>
      </c>
      <c r="N7113" s="117"/>
      <c r="O7113" s="118" t="s">
        <v>222</v>
      </c>
      <c r="P7113" s="119"/>
      <c r="Q7113" s="84"/>
      <c r="R7113" s="123"/>
      <c r="S7113" s="165"/>
      <c r="T7113" s="167"/>
    </row>
    <row r="7114" spans="1:20" s="121" customFormat="1" ht="20.100000000000001" customHeight="1" x14ac:dyDescent="0.3">
      <c r="A7114" s="80"/>
      <c r="B7114" s="110" t="str">
        <f>IF(E7114="","",VLOOKUP(E7114,[1]PROJECTES!$C$14:$G$5000,2,FALSE))</f>
        <v/>
      </c>
      <c r="C7114" s="80"/>
      <c r="D7114" s="111" t="str">
        <f>IF(E7114="","",VLOOKUP(E7114,[1]PROJECTES!$C$14:$G$5000,5,FALSE))</f>
        <v/>
      </c>
      <c r="E7114" s="79"/>
      <c r="F7114" s="110" t="str">
        <f>IF(I7114="","",VLOOKUP(I7114,[1]PROJECTES!$C$14:$G$5000,2,FALSE))</f>
        <v/>
      </c>
      <c r="G7114" s="112" t="str">
        <f>IF(E7114="","",VLOOKUP(E7114,[1]PROJECTES!$C$14:$G$5000,4,FALSE))</f>
        <v/>
      </c>
      <c r="H7114" s="95"/>
      <c r="I7114" s="113" t="str">
        <f>IF(H7114="","",VLOOKUP(H7114,BD!B$2:C$16,2,FALSE))</f>
        <v/>
      </c>
      <c r="J7114" s="114"/>
      <c r="K7114" s="115" t="str">
        <f t="shared" si="401"/>
        <v/>
      </c>
      <c r="L7114" s="116" t="str">
        <f t="shared" ca="1" si="402"/>
        <v>-</v>
      </c>
      <c r="M7114" s="111" t="str">
        <f>IF(E7114="","",VLOOKUP(E7114,[1]PROJECTES!$C$14:$Z$5000,21,FALSE))</f>
        <v/>
      </c>
      <c r="N7114" s="117"/>
      <c r="O7114" s="118" t="s">
        <v>222</v>
      </c>
      <c r="P7114" s="119"/>
      <c r="Q7114" s="84"/>
      <c r="R7114" s="123"/>
      <c r="S7114" s="165"/>
      <c r="T7114" s="167"/>
    </row>
    <row r="7115" spans="1:20" s="121" customFormat="1" ht="20.100000000000001" customHeight="1" x14ac:dyDescent="0.3">
      <c r="A7115" s="80"/>
      <c r="B7115" s="110" t="str">
        <f>IF(E7115="","",VLOOKUP(E7115,[1]PROJECTES!$C$14:$G$5000,2,FALSE))</f>
        <v/>
      </c>
      <c r="C7115" s="80"/>
      <c r="D7115" s="111" t="str">
        <f>IF(E7115="","",VLOOKUP(E7115,[1]PROJECTES!$C$14:$G$5000,5,FALSE))</f>
        <v/>
      </c>
      <c r="E7115" s="79"/>
      <c r="F7115" s="110" t="str">
        <f>IF(I7115="","",VLOOKUP(I7115,[1]PROJECTES!$C$14:$G$5000,2,FALSE))</f>
        <v/>
      </c>
      <c r="G7115" s="112" t="str">
        <f>IF(E7115="","",VLOOKUP(E7115,[1]PROJECTES!$C$14:$G$5000,4,FALSE))</f>
        <v/>
      </c>
      <c r="H7115" s="95"/>
      <c r="I7115" s="113" t="str">
        <f>IF(H7115="","",VLOOKUP(H7115,BD!B$2:C$16,2,FALSE))</f>
        <v/>
      </c>
      <c r="J7115" s="114"/>
      <c r="K7115" s="115" t="str">
        <f t="shared" si="401"/>
        <v/>
      </c>
      <c r="L7115" s="116" t="str">
        <f t="shared" ca="1" si="402"/>
        <v>-</v>
      </c>
      <c r="M7115" s="111" t="str">
        <f>IF(E7115="","",VLOOKUP(E7115,[1]PROJECTES!$C$14:$Z$5000,21,FALSE))</f>
        <v/>
      </c>
      <c r="N7115" s="117"/>
      <c r="O7115" s="118" t="s">
        <v>222</v>
      </c>
      <c r="P7115" s="119"/>
      <c r="Q7115" s="84"/>
      <c r="R7115" s="123"/>
      <c r="S7115" s="165"/>
      <c r="T7115" s="167"/>
    </row>
    <row r="7116" spans="1:20" s="121" customFormat="1" ht="20.100000000000001" customHeight="1" x14ac:dyDescent="0.3">
      <c r="A7116" s="80"/>
      <c r="B7116" s="110" t="str">
        <f>IF(E7116="","",VLOOKUP(E7116,[1]PROJECTES!$C$14:$G$5000,2,FALSE))</f>
        <v/>
      </c>
      <c r="C7116" s="80"/>
      <c r="D7116" s="111" t="str">
        <f>IF(E7116="","",VLOOKUP(E7116,[1]PROJECTES!$C$14:$G$5000,5,FALSE))</f>
        <v/>
      </c>
      <c r="E7116" s="79"/>
      <c r="F7116" s="110" t="str">
        <f>IF(I7116="","",VLOOKUP(I7116,[1]PROJECTES!$C$14:$G$5000,2,FALSE))</f>
        <v/>
      </c>
      <c r="G7116" s="112" t="str">
        <f>IF(E7116="","",VLOOKUP(E7116,[1]PROJECTES!$C$14:$G$5000,4,FALSE))</f>
        <v/>
      </c>
      <c r="H7116" s="95"/>
      <c r="I7116" s="113" t="str">
        <f>IF(H7116="","",VLOOKUP(H7116,BD!B$2:C$16,2,FALSE))</f>
        <v/>
      </c>
      <c r="J7116" s="114"/>
      <c r="K7116" s="115" t="str">
        <f t="shared" si="401"/>
        <v/>
      </c>
      <c r="L7116" s="116" t="str">
        <f t="shared" ca="1" si="402"/>
        <v>-</v>
      </c>
      <c r="M7116" s="111" t="str">
        <f>IF(E7116="","",VLOOKUP(E7116,[1]PROJECTES!$C$14:$Z$5000,21,FALSE))</f>
        <v/>
      </c>
      <c r="N7116" s="117"/>
      <c r="O7116" s="118" t="s">
        <v>222</v>
      </c>
      <c r="P7116" s="119"/>
      <c r="Q7116" s="84"/>
      <c r="R7116" s="123"/>
      <c r="S7116" s="165"/>
      <c r="T7116" s="167"/>
    </row>
    <row r="7117" spans="1:20" s="121" customFormat="1" ht="20.100000000000001" customHeight="1" x14ac:dyDescent="0.3">
      <c r="A7117" s="80"/>
      <c r="B7117" s="110" t="str">
        <f>IF(E7117="","",VLOOKUP(E7117,[1]PROJECTES!$C$14:$G$5000,2,FALSE))</f>
        <v/>
      </c>
      <c r="C7117" s="80"/>
      <c r="D7117" s="111" t="str">
        <f>IF(E7117="","",VLOOKUP(E7117,[1]PROJECTES!$C$14:$G$5000,5,FALSE))</f>
        <v/>
      </c>
      <c r="E7117" s="79"/>
      <c r="F7117" s="110" t="str">
        <f>IF(I7117="","",VLOOKUP(I7117,[1]PROJECTES!$C$14:$G$5000,2,FALSE))</f>
        <v/>
      </c>
      <c r="G7117" s="112" t="str">
        <f>IF(E7117="","",VLOOKUP(E7117,[1]PROJECTES!$C$14:$G$5000,4,FALSE))</f>
        <v/>
      </c>
      <c r="H7117" s="95"/>
      <c r="I7117" s="113" t="str">
        <f>IF(H7117="","",VLOOKUP(H7117,BD!B$2:C$16,2,FALSE))</f>
        <v/>
      </c>
      <c r="J7117" s="114"/>
      <c r="K7117" s="115" t="str">
        <f t="shared" si="401"/>
        <v/>
      </c>
      <c r="L7117" s="116" t="str">
        <f t="shared" ca="1" si="402"/>
        <v>-</v>
      </c>
      <c r="M7117" s="111" t="str">
        <f>IF(E7117="","",VLOOKUP(E7117,[1]PROJECTES!$C$14:$Z$5000,21,FALSE))</f>
        <v/>
      </c>
      <c r="N7117" s="117"/>
      <c r="O7117" s="118" t="s">
        <v>222</v>
      </c>
      <c r="P7117" s="119"/>
      <c r="Q7117" s="84"/>
      <c r="R7117" s="123"/>
      <c r="S7117" s="165"/>
      <c r="T7117" s="167"/>
    </row>
    <row r="7118" spans="1:20" s="121" customFormat="1" ht="20.100000000000001" customHeight="1" x14ac:dyDescent="0.3">
      <c r="A7118" s="80"/>
      <c r="B7118" s="110" t="str">
        <f>IF(E7118="","",VLOOKUP(E7118,[1]PROJECTES!$C$14:$G$5000,2,FALSE))</f>
        <v/>
      </c>
      <c r="C7118" s="80"/>
      <c r="D7118" s="111" t="str">
        <f>IF(E7118="","",VLOOKUP(E7118,[1]PROJECTES!$C$14:$G$5000,5,FALSE))</f>
        <v/>
      </c>
      <c r="E7118" s="79"/>
      <c r="F7118" s="110" t="str">
        <f>IF(I7118="","",VLOOKUP(I7118,[1]PROJECTES!$C$14:$G$5000,2,FALSE))</f>
        <v/>
      </c>
      <c r="G7118" s="112" t="str">
        <f>IF(E7118="","",VLOOKUP(E7118,[1]PROJECTES!$C$14:$G$5000,4,FALSE))</f>
        <v/>
      </c>
      <c r="H7118" s="95"/>
      <c r="I7118" s="113" t="str">
        <f>IF(H7118="","",VLOOKUP(H7118,BD!B$2:C$16,2,FALSE))</f>
        <v/>
      </c>
      <c r="J7118" s="114"/>
      <c r="K7118" s="115" t="str">
        <f t="shared" si="401"/>
        <v/>
      </c>
      <c r="L7118" s="116" t="str">
        <f t="shared" ca="1" si="402"/>
        <v>-</v>
      </c>
      <c r="M7118" s="111" t="str">
        <f>IF(E7118="","",VLOOKUP(E7118,[1]PROJECTES!$C$14:$Z$5000,21,FALSE))</f>
        <v/>
      </c>
      <c r="N7118" s="117"/>
      <c r="O7118" s="118" t="s">
        <v>222</v>
      </c>
      <c r="P7118" s="119"/>
      <c r="Q7118" s="84"/>
      <c r="R7118" s="123"/>
      <c r="S7118" s="165"/>
      <c r="T7118" s="167"/>
    </row>
    <row r="7119" spans="1:20" s="121" customFormat="1" ht="20.100000000000001" customHeight="1" x14ac:dyDescent="0.3">
      <c r="A7119" s="80"/>
      <c r="B7119" s="110" t="str">
        <f>IF(E7119="","",VLOOKUP(E7119,[1]PROJECTES!$C$14:$G$5000,2,FALSE))</f>
        <v/>
      </c>
      <c r="C7119" s="80"/>
      <c r="D7119" s="111" t="str">
        <f>IF(E7119="","",VLOOKUP(E7119,[1]PROJECTES!$C$14:$G$5000,5,FALSE))</f>
        <v/>
      </c>
      <c r="E7119" s="79"/>
      <c r="F7119" s="110" t="str">
        <f>IF(I7119="","",VLOOKUP(I7119,[1]PROJECTES!$C$14:$G$5000,2,FALSE))</f>
        <v/>
      </c>
      <c r="G7119" s="112" t="str">
        <f>IF(E7119="","",VLOOKUP(E7119,[1]PROJECTES!$C$14:$G$5000,4,FALSE))</f>
        <v/>
      </c>
      <c r="H7119" s="95"/>
      <c r="I7119" s="113" t="str">
        <f>IF(H7119="","",VLOOKUP(H7119,BD!B$2:C$16,2,FALSE))</f>
        <v/>
      </c>
      <c r="J7119" s="114"/>
      <c r="K7119" s="115" t="str">
        <f t="shared" si="401"/>
        <v/>
      </c>
      <c r="L7119" s="116" t="str">
        <f t="shared" ca="1" si="402"/>
        <v>-</v>
      </c>
      <c r="M7119" s="111" t="str">
        <f>IF(E7119="","",VLOOKUP(E7119,[1]PROJECTES!$C$14:$Z$5000,21,FALSE))</f>
        <v/>
      </c>
      <c r="N7119" s="117"/>
      <c r="O7119" s="118" t="s">
        <v>222</v>
      </c>
      <c r="P7119" s="119"/>
      <c r="Q7119" s="84"/>
      <c r="R7119" s="123"/>
      <c r="S7119" s="165"/>
      <c r="T7119" s="167"/>
    </row>
    <row r="7120" spans="1:20" s="121" customFormat="1" ht="20.100000000000001" customHeight="1" x14ac:dyDescent="0.3">
      <c r="A7120" s="80"/>
      <c r="B7120" s="110" t="str">
        <f>IF(E7120="","",VLOOKUP(E7120,[1]PROJECTES!$C$14:$G$5000,2,FALSE))</f>
        <v/>
      </c>
      <c r="C7120" s="80"/>
      <c r="D7120" s="111" t="str">
        <f>IF(E7120="","",VLOOKUP(E7120,[1]PROJECTES!$C$14:$G$5000,5,FALSE))</f>
        <v/>
      </c>
      <c r="E7120" s="79"/>
      <c r="F7120" s="110" t="str">
        <f>IF(I7120="","",VLOOKUP(I7120,[1]PROJECTES!$C$14:$G$5000,2,FALSE))</f>
        <v/>
      </c>
      <c r="G7120" s="112" t="str">
        <f>IF(E7120="","",VLOOKUP(E7120,[1]PROJECTES!$C$14:$G$5000,4,FALSE))</f>
        <v/>
      </c>
      <c r="H7120" s="95"/>
      <c r="I7120" s="113" t="str">
        <f>IF(H7120="","",VLOOKUP(H7120,BD!B$2:C$16,2,FALSE))</f>
        <v/>
      </c>
      <c r="J7120" s="114"/>
      <c r="K7120" s="115" t="str">
        <f t="shared" si="401"/>
        <v/>
      </c>
      <c r="L7120" s="116" t="str">
        <f t="shared" ca="1" si="402"/>
        <v>-</v>
      </c>
      <c r="M7120" s="111" t="str">
        <f>IF(E7120="","",VLOOKUP(E7120,[1]PROJECTES!$C$14:$Z$5000,21,FALSE))</f>
        <v/>
      </c>
      <c r="N7120" s="117"/>
      <c r="O7120" s="118" t="s">
        <v>222</v>
      </c>
      <c r="P7120" s="119"/>
      <c r="Q7120" s="84"/>
      <c r="R7120" s="123"/>
      <c r="S7120" s="165"/>
      <c r="T7120" s="167"/>
    </row>
    <row r="7121" spans="1:20" s="121" customFormat="1" ht="20.100000000000001" customHeight="1" x14ac:dyDescent="0.3">
      <c r="A7121" s="80"/>
      <c r="B7121" s="110" t="str">
        <f>IF(E7121="","",VLOOKUP(E7121,[1]PROJECTES!$C$14:$G$5000,2,FALSE))</f>
        <v/>
      </c>
      <c r="C7121" s="80"/>
      <c r="D7121" s="111" t="str">
        <f>IF(E7121="","",VLOOKUP(E7121,[1]PROJECTES!$C$14:$G$5000,5,FALSE))</f>
        <v/>
      </c>
      <c r="E7121" s="79"/>
      <c r="F7121" s="110" t="str">
        <f>IF(I7121="","",VLOOKUP(I7121,[1]PROJECTES!$C$14:$G$5000,2,FALSE))</f>
        <v/>
      </c>
      <c r="G7121" s="112" t="str">
        <f>IF(E7121="","",VLOOKUP(E7121,[1]PROJECTES!$C$14:$G$5000,4,FALSE))</f>
        <v/>
      </c>
      <c r="H7121" s="95"/>
      <c r="I7121" s="113" t="str">
        <f>IF(H7121="","",VLOOKUP(H7121,BD!B$2:C$16,2,FALSE))</f>
        <v/>
      </c>
      <c r="J7121" s="114"/>
      <c r="K7121" s="115" t="str">
        <f t="shared" si="401"/>
        <v/>
      </c>
      <c r="L7121" s="116" t="str">
        <f t="shared" ca="1" si="402"/>
        <v>-</v>
      </c>
      <c r="M7121" s="111" t="str">
        <f>IF(E7121="","",VLOOKUP(E7121,[1]PROJECTES!$C$14:$Z$5000,21,FALSE))</f>
        <v/>
      </c>
      <c r="N7121" s="117"/>
      <c r="O7121" s="118" t="s">
        <v>222</v>
      </c>
      <c r="P7121" s="119"/>
      <c r="Q7121" s="84"/>
      <c r="R7121" s="123"/>
      <c r="S7121" s="165"/>
      <c r="T7121" s="167"/>
    </row>
    <row r="7122" spans="1:20" s="121" customFormat="1" ht="20.100000000000001" customHeight="1" x14ac:dyDescent="0.3">
      <c r="A7122" s="80"/>
      <c r="B7122" s="110" t="str">
        <f>IF(E7122="","",VLOOKUP(E7122,[1]PROJECTES!$C$14:$G$5000,2,FALSE))</f>
        <v/>
      </c>
      <c r="C7122" s="80"/>
      <c r="D7122" s="111" t="str">
        <f>IF(E7122="","",VLOOKUP(E7122,[1]PROJECTES!$C$14:$G$5000,5,FALSE))</f>
        <v/>
      </c>
      <c r="E7122" s="79"/>
      <c r="F7122" s="110" t="str">
        <f>IF(I7122="","",VLOOKUP(I7122,[1]PROJECTES!$C$14:$G$5000,2,FALSE))</f>
        <v/>
      </c>
      <c r="G7122" s="112" t="str">
        <f>IF(E7122="","",VLOOKUP(E7122,[1]PROJECTES!$C$14:$G$5000,4,FALSE))</f>
        <v/>
      </c>
      <c r="H7122" s="95"/>
      <c r="I7122" s="113" t="str">
        <f>IF(H7122="","",VLOOKUP(H7122,BD!B$2:C$16,2,FALSE))</f>
        <v/>
      </c>
      <c r="J7122" s="114"/>
      <c r="K7122" s="115" t="str">
        <f t="shared" si="401"/>
        <v/>
      </c>
      <c r="L7122" s="116" t="str">
        <f t="shared" ca="1" si="402"/>
        <v>-</v>
      </c>
      <c r="M7122" s="111" t="str">
        <f>IF(E7122="","",VLOOKUP(E7122,[1]PROJECTES!$C$14:$Z$5000,21,FALSE))</f>
        <v/>
      </c>
      <c r="N7122" s="117"/>
      <c r="O7122" s="118" t="s">
        <v>222</v>
      </c>
      <c r="P7122" s="119"/>
      <c r="Q7122" s="84"/>
      <c r="R7122" s="123"/>
      <c r="S7122" s="165"/>
      <c r="T7122" s="167"/>
    </row>
    <row r="7123" spans="1:20" s="121" customFormat="1" ht="20.100000000000001" customHeight="1" x14ac:dyDescent="0.3">
      <c r="A7123" s="80"/>
      <c r="B7123" s="110" t="str">
        <f>IF(E7123="","",VLOOKUP(E7123,[1]PROJECTES!$C$14:$G$5000,2,FALSE))</f>
        <v/>
      </c>
      <c r="C7123" s="80"/>
      <c r="D7123" s="111" t="str">
        <f>IF(E7123="","",VLOOKUP(E7123,[1]PROJECTES!$C$14:$G$5000,5,FALSE))</f>
        <v/>
      </c>
      <c r="E7123" s="79"/>
      <c r="F7123" s="110" t="str">
        <f>IF(I7123="","",VLOOKUP(I7123,[1]PROJECTES!$C$14:$G$5000,2,FALSE))</f>
        <v/>
      </c>
      <c r="G7123" s="112" t="str">
        <f>IF(E7123="","",VLOOKUP(E7123,[1]PROJECTES!$C$14:$G$5000,4,FALSE))</f>
        <v/>
      </c>
      <c r="H7123" s="95"/>
      <c r="I7123" s="113" t="str">
        <f>IF(H7123="","",VLOOKUP(H7123,BD!B$2:C$16,2,FALSE))</f>
        <v/>
      </c>
      <c r="J7123" s="114"/>
      <c r="K7123" s="115" t="str">
        <f t="shared" si="401"/>
        <v/>
      </c>
      <c r="L7123" s="116" t="str">
        <f t="shared" ca="1" si="402"/>
        <v>-</v>
      </c>
      <c r="M7123" s="111" t="str">
        <f>IF(E7123="","",VLOOKUP(E7123,[1]PROJECTES!$C$14:$Z$5000,21,FALSE))</f>
        <v/>
      </c>
      <c r="N7123" s="117"/>
      <c r="O7123" s="118" t="s">
        <v>222</v>
      </c>
      <c r="P7123" s="119"/>
      <c r="Q7123" s="84"/>
      <c r="R7123" s="123"/>
      <c r="S7123" s="165"/>
      <c r="T7123" s="167"/>
    </row>
    <row r="7124" spans="1:20" s="121" customFormat="1" ht="20.100000000000001" customHeight="1" x14ac:dyDescent="0.3">
      <c r="A7124" s="80"/>
      <c r="B7124" s="110" t="str">
        <f>IF(E7124="","",VLOOKUP(E7124,[1]PROJECTES!$C$14:$G$5000,2,FALSE))</f>
        <v/>
      </c>
      <c r="C7124" s="80"/>
      <c r="D7124" s="111" t="str">
        <f>IF(E7124="","",VLOOKUP(E7124,[1]PROJECTES!$C$14:$G$5000,5,FALSE))</f>
        <v/>
      </c>
      <c r="E7124" s="79"/>
      <c r="F7124" s="110" t="str">
        <f>IF(I7124="","",VLOOKUP(I7124,[1]PROJECTES!$C$14:$G$5000,2,FALSE))</f>
        <v/>
      </c>
      <c r="G7124" s="112" t="str">
        <f>IF(E7124="","",VLOOKUP(E7124,[1]PROJECTES!$C$14:$G$5000,4,FALSE))</f>
        <v/>
      </c>
      <c r="H7124" s="95"/>
      <c r="I7124" s="113" t="str">
        <f>IF(H7124="","",VLOOKUP(H7124,BD!B$2:C$16,2,FALSE))</f>
        <v/>
      </c>
      <c r="J7124" s="114"/>
      <c r="K7124" s="115" t="str">
        <f t="shared" si="401"/>
        <v/>
      </c>
      <c r="L7124" s="116" t="str">
        <f t="shared" ca="1" si="402"/>
        <v>-</v>
      </c>
      <c r="M7124" s="111" t="str">
        <f>IF(E7124="","",VLOOKUP(E7124,[1]PROJECTES!$C$14:$Z$5000,21,FALSE))</f>
        <v/>
      </c>
      <c r="N7124" s="117"/>
      <c r="O7124" s="118" t="s">
        <v>222</v>
      </c>
      <c r="P7124" s="119"/>
      <c r="Q7124" s="84"/>
      <c r="R7124" s="123"/>
      <c r="S7124" s="165"/>
      <c r="T7124" s="167"/>
    </row>
    <row r="7125" spans="1:20" s="121" customFormat="1" ht="20.100000000000001" customHeight="1" x14ac:dyDescent="0.3">
      <c r="A7125" s="80"/>
      <c r="B7125" s="110" t="str">
        <f>IF(E7125="","",VLOOKUP(E7125,[1]PROJECTES!$C$14:$G$5000,2,FALSE))</f>
        <v/>
      </c>
      <c r="C7125" s="80"/>
      <c r="D7125" s="111" t="str">
        <f>IF(E7125="","",VLOOKUP(E7125,[1]PROJECTES!$C$14:$G$5000,5,FALSE))</f>
        <v/>
      </c>
      <c r="E7125" s="79"/>
      <c r="F7125" s="110" t="str">
        <f>IF(I7125="","",VLOOKUP(I7125,[1]PROJECTES!$C$14:$G$5000,2,FALSE))</f>
        <v/>
      </c>
      <c r="G7125" s="112" t="str">
        <f>IF(E7125="","",VLOOKUP(E7125,[1]PROJECTES!$C$14:$G$5000,4,FALSE))</f>
        <v/>
      </c>
      <c r="H7125" s="95"/>
      <c r="I7125" s="113" t="str">
        <f>IF(H7125="","",VLOOKUP(H7125,BD!B$2:C$16,2,FALSE))</f>
        <v/>
      </c>
      <c r="J7125" s="114"/>
      <c r="K7125" s="115" t="str">
        <f t="shared" si="401"/>
        <v/>
      </c>
      <c r="L7125" s="116" t="str">
        <f t="shared" ca="1" si="402"/>
        <v>-</v>
      </c>
      <c r="M7125" s="111" t="str">
        <f>IF(E7125="","",VLOOKUP(E7125,[1]PROJECTES!$C$14:$Z$5000,21,FALSE))</f>
        <v/>
      </c>
      <c r="N7125" s="117"/>
      <c r="O7125" s="118" t="s">
        <v>222</v>
      </c>
      <c r="P7125" s="119"/>
      <c r="Q7125" s="84"/>
      <c r="R7125" s="123"/>
      <c r="S7125" s="165"/>
      <c r="T7125" s="167"/>
    </row>
    <row r="7126" spans="1:20" s="121" customFormat="1" ht="20.100000000000001" customHeight="1" x14ac:dyDescent="0.3">
      <c r="A7126" s="80"/>
      <c r="B7126" s="110" t="str">
        <f>IF(E7126="","",VLOOKUP(E7126,[1]PROJECTES!$C$14:$G$5000,2,FALSE))</f>
        <v/>
      </c>
      <c r="C7126" s="80"/>
      <c r="D7126" s="111" t="str">
        <f>IF(E7126="","",VLOOKUP(E7126,[1]PROJECTES!$C$14:$G$5000,5,FALSE))</f>
        <v/>
      </c>
      <c r="E7126" s="79"/>
      <c r="F7126" s="110" t="str">
        <f>IF(I7126="","",VLOOKUP(I7126,[1]PROJECTES!$C$14:$G$5000,2,FALSE))</f>
        <v/>
      </c>
      <c r="G7126" s="112" t="str">
        <f>IF(E7126="","",VLOOKUP(E7126,[1]PROJECTES!$C$14:$G$5000,4,FALSE))</f>
        <v/>
      </c>
      <c r="H7126" s="95"/>
      <c r="I7126" s="113" t="str">
        <f>IF(H7126="","",VLOOKUP(H7126,BD!B$2:C$16,2,FALSE))</f>
        <v/>
      </c>
      <c r="J7126" s="114"/>
      <c r="K7126" s="115" t="str">
        <f t="shared" si="401"/>
        <v/>
      </c>
      <c r="L7126" s="116" t="str">
        <f t="shared" ca="1" si="402"/>
        <v>-</v>
      </c>
      <c r="M7126" s="111" t="str">
        <f>IF(E7126="","",VLOOKUP(E7126,[1]PROJECTES!$C$14:$Z$5000,21,FALSE))</f>
        <v/>
      </c>
      <c r="N7126" s="117"/>
      <c r="O7126" s="118" t="s">
        <v>222</v>
      </c>
      <c r="P7126" s="119"/>
      <c r="Q7126" s="84"/>
      <c r="R7126" s="123"/>
      <c r="S7126" s="165"/>
      <c r="T7126" s="167"/>
    </row>
    <row r="7127" spans="1:20" s="121" customFormat="1" ht="20.100000000000001" customHeight="1" x14ac:dyDescent="0.3">
      <c r="A7127" s="80"/>
      <c r="B7127" s="110" t="str">
        <f>IF(E7127="","",VLOOKUP(E7127,[1]PROJECTES!$C$14:$G$5000,2,FALSE))</f>
        <v/>
      </c>
      <c r="C7127" s="80"/>
      <c r="D7127" s="111" t="str">
        <f>IF(E7127="","",VLOOKUP(E7127,[1]PROJECTES!$C$14:$G$5000,5,FALSE))</f>
        <v/>
      </c>
      <c r="E7127" s="79"/>
      <c r="F7127" s="110" t="str">
        <f>IF(I7127="","",VLOOKUP(I7127,[1]PROJECTES!$C$14:$G$5000,2,FALSE))</f>
        <v/>
      </c>
      <c r="G7127" s="112" t="str">
        <f>IF(E7127="","",VLOOKUP(E7127,[1]PROJECTES!$C$14:$G$5000,4,FALSE))</f>
        <v/>
      </c>
      <c r="H7127" s="95"/>
      <c r="I7127" s="113" t="str">
        <f>IF(H7127="","",VLOOKUP(H7127,BD!B$2:C$16,2,FALSE))</f>
        <v/>
      </c>
      <c r="J7127" s="114"/>
      <c r="K7127" s="115" t="str">
        <f t="shared" si="401"/>
        <v/>
      </c>
      <c r="L7127" s="116" t="str">
        <f t="shared" ca="1" si="402"/>
        <v>-</v>
      </c>
      <c r="M7127" s="111" t="str">
        <f>IF(E7127="","",VLOOKUP(E7127,[1]PROJECTES!$C$14:$Z$5000,21,FALSE))</f>
        <v/>
      </c>
      <c r="N7127" s="117"/>
      <c r="O7127" s="118" t="s">
        <v>222</v>
      </c>
      <c r="P7127" s="119"/>
      <c r="Q7127" s="84"/>
      <c r="R7127" s="123"/>
      <c r="S7127" s="165"/>
      <c r="T7127" s="167"/>
    </row>
    <row r="7128" spans="1:20" s="121" customFormat="1" ht="20.100000000000001" customHeight="1" x14ac:dyDescent="0.3">
      <c r="A7128" s="80"/>
      <c r="B7128" s="110" t="str">
        <f>IF(E7128="","",VLOOKUP(E7128,[1]PROJECTES!$C$14:$G$5000,2,FALSE))</f>
        <v/>
      </c>
      <c r="C7128" s="80"/>
      <c r="D7128" s="111" t="str">
        <f>IF(E7128="","",VLOOKUP(E7128,[1]PROJECTES!$C$14:$G$5000,5,FALSE))</f>
        <v/>
      </c>
      <c r="E7128" s="79"/>
      <c r="F7128" s="110" t="str">
        <f>IF(I7128="","",VLOOKUP(I7128,[1]PROJECTES!$C$14:$G$5000,2,FALSE))</f>
        <v/>
      </c>
      <c r="G7128" s="112" t="str">
        <f>IF(E7128="","",VLOOKUP(E7128,[1]PROJECTES!$C$14:$G$5000,4,FALSE))</f>
        <v/>
      </c>
      <c r="H7128" s="95"/>
      <c r="I7128" s="113" t="str">
        <f>IF(H7128="","",VLOOKUP(H7128,BD!B$2:C$16,2,FALSE))</f>
        <v/>
      </c>
      <c r="J7128" s="114"/>
      <c r="K7128" s="115" t="str">
        <f t="shared" si="401"/>
        <v/>
      </c>
      <c r="L7128" s="116" t="str">
        <f t="shared" ca="1" si="402"/>
        <v>-</v>
      </c>
      <c r="M7128" s="111" t="str">
        <f>IF(E7128="","",VLOOKUP(E7128,[1]PROJECTES!$C$14:$Z$5000,21,FALSE))</f>
        <v/>
      </c>
      <c r="N7128" s="117"/>
      <c r="O7128" s="118" t="s">
        <v>222</v>
      </c>
      <c r="P7128" s="119"/>
      <c r="Q7128" s="84"/>
      <c r="R7128" s="123"/>
      <c r="S7128" s="165"/>
      <c r="T7128" s="167"/>
    </row>
    <row r="7129" spans="1:20" s="121" customFormat="1" ht="20.100000000000001" customHeight="1" x14ac:dyDescent="0.3">
      <c r="A7129" s="80"/>
      <c r="B7129" s="110" t="str">
        <f>IF(E7129="","",VLOOKUP(E7129,[1]PROJECTES!$C$14:$G$5000,2,FALSE))</f>
        <v/>
      </c>
      <c r="C7129" s="80"/>
      <c r="D7129" s="111" t="str">
        <f>IF(E7129="","",VLOOKUP(E7129,[1]PROJECTES!$C$14:$G$5000,5,FALSE))</f>
        <v/>
      </c>
      <c r="E7129" s="79"/>
      <c r="F7129" s="110" t="str">
        <f>IF(I7129="","",VLOOKUP(I7129,[1]PROJECTES!$C$14:$G$5000,2,FALSE))</f>
        <v/>
      </c>
      <c r="G7129" s="112" t="str">
        <f>IF(E7129="","",VLOOKUP(E7129,[1]PROJECTES!$C$14:$G$5000,4,FALSE))</f>
        <v/>
      </c>
      <c r="H7129" s="95"/>
      <c r="I7129" s="113" t="str">
        <f>IF(H7129="","",VLOOKUP(H7129,BD!B$2:C$16,2,FALSE))</f>
        <v/>
      </c>
      <c r="J7129" s="114"/>
      <c r="K7129" s="115" t="str">
        <f t="shared" si="401"/>
        <v/>
      </c>
      <c r="L7129" s="116" t="str">
        <f t="shared" ca="1" si="402"/>
        <v>-</v>
      </c>
      <c r="M7129" s="111" t="str">
        <f>IF(E7129="","",VLOOKUP(E7129,[1]PROJECTES!$C$14:$Z$5000,21,FALSE))</f>
        <v/>
      </c>
      <c r="N7129" s="117"/>
      <c r="O7129" s="118" t="s">
        <v>222</v>
      </c>
      <c r="P7129" s="119"/>
      <c r="Q7129" s="84"/>
      <c r="R7129" s="123"/>
      <c r="S7129" s="165"/>
      <c r="T7129" s="167"/>
    </row>
    <row r="7130" spans="1:20" s="121" customFormat="1" ht="20.100000000000001" customHeight="1" x14ac:dyDescent="0.3">
      <c r="A7130" s="80"/>
      <c r="B7130" s="110" t="str">
        <f>IF(E7130="","",VLOOKUP(E7130,[1]PROJECTES!$C$14:$G$5000,2,FALSE))</f>
        <v/>
      </c>
      <c r="C7130" s="80"/>
      <c r="D7130" s="111" t="str">
        <f>IF(E7130="","",VLOOKUP(E7130,[1]PROJECTES!$C$14:$G$5000,5,FALSE))</f>
        <v/>
      </c>
      <c r="E7130" s="79"/>
      <c r="F7130" s="110" t="str">
        <f>IF(I7130="","",VLOOKUP(I7130,[1]PROJECTES!$C$14:$G$5000,2,FALSE))</f>
        <v/>
      </c>
      <c r="G7130" s="112" t="str">
        <f>IF(E7130="","",VLOOKUP(E7130,[1]PROJECTES!$C$14:$G$5000,4,FALSE))</f>
        <v/>
      </c>
      <c r="H7130" s="95"/>
      <c r="I7130" s="113" t="str">
        <f>IF(H7130="","",VLOOKUP(H7130,BD!B$2:C$16,2,FALSE))</f>
        <v/>
      </c>
      <c r="J7130" s="114"/>
      <c r="K7130" s="115" t="str">
        <f t="shared" si="401"/>
        <v/>
      </c>
      <c r="L7130" s="116" t="str">
        <f t="shared" ca="1" si="402"/>
        <v>-</v>
      </c>
      <c r="M7130" s="111" t="str">
        <f>IF(E7130="","",VLOOKUP(E7130,[1]PROJECTES!$C$14:$Z$5000,21,FALSE))</f>
        <v/>
      </c>
      <c r="N7130" s="117"/>
      <c r="O7130" s="118" t="s">
        <v>222</v>
      </c>
      <c r="P7130" s="119"/>
      <c r="Q7130" s="84"/>
      <c r="R7130" s="123"/>
      <c r="S7130" s="165"/>
      <c r="T7130" s="167"/>
    </row>
    <row r="7131" spans="1:20" s="121" customFormat="1" ht="20.100000000000001" customHeight="1" x14ac:dyDescent="0.3">
      <c r="A7131" s="80"/>
      <c r="B7131" s="110" t="str">
        <f>IF(E7131="","",VLOOKUP(E7131,[1]PROJECTES!$C$14:$G$5000,2,FALSE))</f>
        <v/>
      </c>
      <c r="C7131" s="80"/>
      <c r="D7131" s="111" t="str">
        <f>IF(E7131="","",VLOOKUP(E7131,[1]PROJECTES!$C$14:$G$5000,5,FALSE))</f>
        <v/>
      </c>
      <c r="E7131" s="79"/>
      <c r="F7131" s="110" t="str">
        <f>IF(I7131="","",VLOOKUP(I7131,[1]PROJECTES!$C$14:$G$5000,2,FALSE))</f>
        <v/>
      </c>
      <c r="G7131" s="112" t="str">
        <f>IF(E7131="","",VLOOKUP(E7131,[1]PROJECTES!$C$14:$G$5000,4,FALSE))</f>
        <v/>
      </c>
      <c r="H7131" s="95"/>
      <c r="I7131" s="113" t="str">
        <f>IF(H7131="","",VLOOKUP(H7131,BD!B$2:C$16,2,FALSE))</f>
        <v/>
      </c>
      <c r="J7131" s="114"/>
      <c r="K7131" s="115" t="str">
        <f t="shared" si="401"/>
        <v/>
      </c>
      <c r="L7131" s="116" t="str">
        <f t="shared" ca="1" si="402"/>
        <v>-</v>
      </c>
      <c r="M7131" s="111" t="str">
        <f>IF(E7131="","",VLOOKUP(E7131,[1]PROJECTES!$C$14:$Z$5000,21,FALSE))</f>
        <v/>
      </c>
      <c r="N7131" s="117"/>
      <c r="O7131" s="118" t="s">
        <v>222</v>
      </c>
      <c r="P7131" s="119"/>
      <c r="Q7131" s="84"/>
      <c r="R7131" s="123"/>
      <c r="S7131" s="165"/>
      <c r="T7131" s="167"/>
    </row>
    <row r="7132" spans="1:20" s="121" customFormat="1" ht="20.100000000000001" customHeight="1" x14ac:dyDescent="0.3">
      <c r="A7132" s="80"/>
      <c r="B7132" s="110" t="str">
        <f>IF(E7132="","",VLOOKUP(E7132,[1]PROJECTES!$C$14:$G$5000,2,FALSE))</f>
        <v/>
      </c>
      <c r="C7132" s="80"/>
      <c r="D7132" s="111" t="str">
        <f>IF(E7132="","",VLOOKUP(E7132,[1]PROJECTES!$C$14:$G$5000,5,FALSE))</f>
        <v/>
      </c>
      <c r="E7132" s="79"/>
      <c r="F7132" s="110" t="str">
        <f>IF(I7132="","",VLOOKUP(I7132,[1]PROJECTES!$C$14:$G$5000,2,FALSE))</f>
        <v/>
      </c>
      <c r="G7132" s="112" t="str">
        <f>IF(E7132="","",VLOOKUP(E7132,[1]PROJECTES!$C$14:$G$5000,4,FALSE))</f>
        <v/>
      </c>
      <c r="H7132" s="95"/>
      <c r="I7132" s="113" t="str">
        <f>IF(H7132="","",VLOOKUP(H7132,BD!B$2:C$16,2,FALSE))</f>
        <v/>
      </c>
      <c r="J7132" s="114"/>
      <c r="K7132" s="115" t="str">
        <f t="shared" si="401"/>
        <v/>
      </c>
      <c r="L7132" s="116" t="str">
        <f t="shared" ca="1" si="402"/>
        <v>-</v>
      </c>
      <c r="M7132" s="111" t="str">
        <f>IF(E7132="","",VLOOKUP(E7132,[1]PROJECTES!$C$14:$Z$5000,21,FALSE))</f>
        <v/>
      </c>
      <c r="N7132" s="117"/>
      <c r="O7132" s="118" t="s">
        <v>222</v>
      </c>
      <c r="P7132" s="119"/>
      <c r="Q7132" s="84"/>
      <c r="R7132" s="123"/>
      <c r="S7132" s="165"/>
      <c r="T7132" s="167"/>
    </row>
    <row r="7133" spans="1:20" s="121" customFormat="1" ht="20.100000000000001" customHeight="1" x14ac:dyDescent="0.3">
      <c r="A7133" s="80"/>
      <c r="B7133" s="110" t="str">
        <f>IF(E7133="","",VLOOKUP(E7133,[1]PROJECTES!$C$14:$G$5000,2,FALSE))</f>
        <v/>
      </c>
      <c r="C7133" s="80"/>
      <c r="D7133" s="111" t="str">
        <f>IF(E7133="","",VLOOKUP(E7133,[1]PROJECTES!$C$14:$G$5000,5,FALSE))</f>
        <v/>
      </c>
      <c r="E7133" s="79"/>
      <c r="F7133" s="110" t="str">
        <f>IF(I7133="","",VLOOKUP(I7133,[1]PROJECTES!$C$14:$G$5000,2,FALSE))</f>
        <v/>
      </c>
      <c r="G7133" s="112" t="str">
        <f>IF(E7133="","",VLOOKUP(E7133,[1]PROJECTES!$C$14:$G$5000,4,FALSE))</f>
        <v/>
      </c>
      <c r="H7133" s="95"/>
      <c r="I7133" s="113" t="str">
        <f>IF(H7133="","",VLOOKUP(H7133,BD!B$2:C$16,2,FALSE))</f>
        <v/>
      </c>
      <c r="J7133" s="114"/>
      <c r="K7133" s="115" t="str">
        <f t="shared" si="401"/>
        <v/>
      </c>
      <c r="L7133" s="116" t="str">
        <f t="shared" ca="1" si="402"/>
        <v>-</v>
      </c>
      <c r="M7133" s="111" t="str">
        <f>IF(E7133="","",VLOOKUP(E7133,[1]PROJECTES!$C$14:$Z$5000,21,FALSE))</f>
        <v/>
      </c>
      <c r="N7133" s="117"/>
      <c r="O7133" s="118" t="s">
        <v>222</v>
      </c>
      <c r="P7133" s="119"/>
      <c r="Q7133" s="84"/>
      <c r="R7133" s="123"/>
      <c r="S7133" s="165"/>
      <c r="T7133" s="167"/>
    </row>
    <row r="7134" spans="1:20" s="121" customFormat="1" ht="20.100000000000001" customHeight="1" x14ac:dyDescent="0.3">
      <c r="A7134" s="80"/>
      <c r="B7134" s="110" t="str">
        <f>IF(E7134="","",VLOOKUP(E7134,[1]PROJECTES!$C$14:$G$5000,2,FALSE))</f>
        <v/>
      </c>
      <c r="C7134" s="80"/>
      <c r="D7134" s="111" t="str">
        <f>IF(E7134="","",VLOOKUP(E7134,[1]PROJECTES!$C$14:$G$5000,5,FALSE))</f>
        <v/>
      </c>
      <c r="E7134" s="79"/>
      <c r="F7134" s="110" t="str">
        <f>IF(I7134="","",VLOOKUP(I7134,[1]PROJECTES!$C$14:$G$5000,2,FALSE))</f>
        <v/>
      </c>
      <c r="G7134" s="112" t="str">
        <f>IF(E7134="","",VLOOKUP(E7134,[1]PROJECTES!$C$14:$G$5000,4,FALSE))</f>
        <v/>
      </c>
      <c r="H7134" s="95"/>
      <c r="I7134" s="113" t="str">
        <f>IF(H7134="","",VLOOKUP(H7134,BD!B$2:C$16,2,FALSE))</f>
        <v/>
      </c>
      <c r="J7134" s="114"/>
      <c r="K7134" s="115" t="str">
        <f t="shared" si="401"/>
        <v/>
      </c>
      <c r="L7134" s="116" t="str">
        <f t="shared" ca="1" si="402"/>
        <v>-</v>
      </c>
      <c r="M7134" s="111" t="str">
        <f>IF(E7134="","",VLOOKUP(E7134,[1]PROJECTES!$C$14:$Z$5000,21,FALSE))</f>
        <v/>
      </c>
      <c r="N7134" s="117"/>
      <c r="O7134" s="118" t="s">
        <v>222</v>
      </c>
      <c r="P7134" s="119"/>
      <c r="Q7134" s="84"/>
      <c r="R7134" s="123"/>
      <c r="S7134" s="165"/>
      <c r="T7134" s="167"/>
    </row>
    <row r="7135" spans="1:20" s="121" customFormat="1" ht="20.100000000000001" customHeight="1" x14ac:dyDescent="0.3">
      <c r="A7135" s="80"/>
      <c r="B7135" s="110" t="str">
        <f>IF(E7135="","",VLOOKUP(E7135,[1]PROJECTES!$C$14:$G$5000,2,FALSE))</f>
        <v/>
      </c>
      <c r="C7135" s="80"/>
      <c r="D7135" s="111" t="str">
        <f>IF(E7135="","",VLOOKUP(E7135,[1]PROJECTES!$C$14:$G$5000,5,FALSE))</f>
        <v/>
      </c>
      <c r="E7135" s="79"/>
      <c r="F7135" s="110" t="str">
        <f>IF(I7135="","",VLOOKUP(I7135,[1]PROJECTES!$C$14:$G$5000,2,FALSE))</f>
        <v/>
      </c>
      <c r="G7135" s="112" t="str">
        <f>IF(E7135="","",VLOOKUP(E7135,[1]PROJECTES!$C$14:$G$5000,4,FALSE))</f>
        <v/>
      </c>
      <c r="H7135" s="95"/>
      <c r="I7135" s="113" t="str">
        <f>IF(H7135="","",VLOOKUP(H7135,BD!B$2:C$16,2,FALSE))</f>
        <v/>
      </c>
      <c r="J7135" s="114"/>
      <c r="K7135" s="115" t="str">
        <f t="shared" si="401"/>
        <v/>
      </c>
      <c r="L7135" s="116" t="str">
        <f t="shared" ca="1" si="402"/>
        <v>-</v>
      </c>
      <c r="M7135" s="111" t="str">
        <f>IF(E7135="","",VLOOKUP(E7135,[1]PROJECTES!$C$14:$Z$5000,21,FALSE))</f>
        <v/>
      </c>
      <c r="N7135" s="117"/>
      <c r="O7135" s="118" t="s">
        <v>222</v>
      </c>
      <c r="P7135" s="119"/>
      <c r="Q7135" s="84"/>
      <c r="R7135" s="123"/>
      <c r="S7135" s="165"/>
      <c r="T7135" s="167"/>
    </row>
    <row r="7136" spans="1:20" s="121" customFormat="1" ht="20.100000000000001" customHeight="1" x14ac:dyDescent="0.3">
      <c r="A7136" s="80"/>
      <c r="B7136" s="110" t="str">
        <f>IF(E7136="","",VLOOKUP(E7136,[1]PROJECTES!$C$14:$G$5000,2,FALSE))</f>
        <v/>
      </c>
      <c r="C7136" s="80"/>
      <c r="D7136" s="111" t="str">
        <f>IF(E7136="","",VLOOKUP(E7136,[1]PROJECTES!$C$14:$G$5000,5,FALSE))</f>
        <v/>
      </c>
      <c r="E7136" s="79"/>
      <c r="F7136" s="110" t="str">
        <f>IF(I7136="","",VLOOKUP(I7136,[1]PROJECTES!$C$14:$G$5000,2,FALSE))</f>
        <v/>
      </c>
      <c r="G7136" s="112" t="str">
        <f>IF(E7136="","",VLOOKUP(E7136,[1]PROJECTES!$C$14:$G$5000,4,FALSE))</f>
        <v/>
      </c>
      <c r="H7136" s="95"/>
      <c r="I7136" s="113" t="str">
        <f>IF(H7136="","",VLOOKUP(H7136,BD!B$2:C$16,2,FALSE))</f>
        <v/>
      </c>
      <c r="J7136" s="114"/>
      <c r="K7136" s="115" t="str">
        <f t="shared" si="401"/>
        <v/>
      </c>
      <c r="L7136" s="116" t="str">
        <f t="shared" ca="1" si="402"/>
        <v>-</v>
      </c>
      <c r="M7136" s="111" t="str">
        <f>IF(E7136="","",VLOOKUP(E7136,[1]PROJECTES!$C$14:$Z$5000,21,FALSE))</f>
        <v/>
      </c>
      <c r="N7136" s="117"/>
      <c r="O7136" s="118" t="s">
        <v>222</v>
      </c>
      <c r="P7136" s="119"/>
      <c r="Q7136" s="84"/>
      <c r="R7136" s="123"/>
      <c r="S7136" s="165"/>
      <c r="T7136" s="167"/>
    </row>
    <row r="7137" spans="1:20" s="121" customFormat="1" ht="20.100000000000001" customHeight="1" x14ac:dyDescent="0.3">
      <c r="A7137" s="80"/>
      <c r="B7137" s="110" t="str">
        <f>IF(E7137="","",VLOOKUP(E7137,[1]PROJECTES!$C$14:$G$5000,2,FALSE))</f>
        <v/>
      </c>
      <c r="C7137" s="80"/>
      <c r="D7137" s="111" t="str">
        <f>IF(E7137="","",VLOOKUP(E7137,[1]PROJECTES!$C$14:$G$5000,5,FALSE))</f>
        <v/>
      </c>
      <c r="E7137" s="79"/>
      <c r="F7137" s="110" t="str">
        <f>IF(I7137="","",VLOOKUP(I7137,[1]PROJECTES!$C$14:$G$5000,2,FALSE))</f>
        <v/>
      </c>
      <c r="G7137" s="112" t="str">
        <f>IF(E7137="","",VLOOKUP(E7137,[1]PROJECTES!$C$14:$G$5000,4,FALSE))</f>
        <v/>
      </c>
      <c r="H7137" s="95"/>
      <c r="I7137" s="113" t="str">
        <f>IF(H7137="","",VLOOKUP(H7137,BD!B$2:C$16,2,FALSE))</f>
        <v/>
      </c>
      <c r="J7137" s="114"/>
      <c r="K7137" s="115" t="str">
        <f t="shared" si="401"/>
        <v/>
      </c>
      <c r="L7137" s="116" t="str">
        <f t="shared" ca="1" si="402"/>
        <v>-</v>
      </c>
      <c r="M7137" s="111" t="str">
        <f>IF(E7137="","",VLOOKUP(E7137,[1]PROJECTES!$C$14:$Z$5000,21,FALSE))</f>
        <v/>
      </c>
      <c r="N7137" s="117"/>
      <c r="O7137" s="118" t="s">
        <v>222</v>
      </c>
      <c r="P7137" s="119"/>
      <c r="Q7137" s="84"/>
      <c r="R7137" s="123"/>
      <c r="S7137" s="165"/>
      <c r="T7137" s="167"/>
    </row>
    <row r="7138" spans="1:20" s="121" customFormat="1" ht="20.100000000000001" customHeight="1" x14ac:dyDescent="0.3">
      <c r="A7138" s="80"/>
      <c r="B7138" s="110" t="str">
        <f>IF(E7138="","",VLOOKUP(E7138,[1]PROJECTES!$C$14:$G$5000,2,FALSE))</f>
        <v/>
      </c>
      <c r="C7138" s="80"/>
      <c r="D7138" s="111" t="str">
        <f>IF(E7138="","",VLOOKUP(E7138,[1]PROJECTES!$C$14:$G$5000,5,FALSE))</f>
        <v/>
      </c>
      <c r="E7138" s="79"/>
      <c r="F7138" s="110" t="str">
        <f>IF(I7138="","",VLOOKUP(I7138,[1]PROJECTES!$C$14:$G$5000,2,FALSE))</f>
        <v/>
      </c>
      <c r="G7138" s="112" t="str">
        <f>IF(E7138="","",VLOOKUP(E7138,[1]PROJECTES!$C$14:$G$5000,4,FALSE))</f>
        <v/>
      </c>
      <c r="H7138" s="95"/>
      <c r="I7138" s="113" t="str">
        <f>IF(H7138="","",VLOOKUP(H7138,BD!B$2:C$16,2,FALSE))</f>
        <v/>
      </c>
      <c r="J7138" s="114"/>
      <c r="K7138" s="115" t="str">
        <f t="shared" si="401"/>
        <v/>
      </c>
      <c r="L7138" s="116" t="str">
        <f t="shared" ca="1" si="402"/>
        <v>-</v>
      </c>
      <c r="M7138" s="111" t="str">
        <f>IF(E7138="","",VLOOKUP(E7138,[1]PROJECTES!$C$14:$Z$5000,21,FALSE))</f>
        <v/>
      </c>
      <c r="N7138" s="117"/>
      <c r="O7138" s="118" t="s">
        <v>222</v>
      </c>
      <c r="P7138" s="119"/>
      <c r="Q7138" s="84"/>
      <c r="R7138" s="123"/>
      <c r="S7138" s="165"/>
      <c r="T7138" s="167"/>
    </row>
    <row r="7139" spans="1:20" s="121" customFormat="1" ht="20.100000000000001" customHeight="1" x14ac:dyDescent="0.3">
      <c r="A7139" s="80"/>
      <c r="B7139" s="110" t="str">
        <f>IF(E7139="","",VLOOKUP(E7139,[1]PROJECTES!$C$14:$G$5000,2,FALSE))</f>
        <v/>
      </c>
      <c r="C7139" s="80"/>
      <c r="D7139" s="111" t="str">
        <f>IF(E7139="","",VLOOKUP(E7139,[1]PROJECTES!$C$14:$G$5000,5,FALSE))</f>
        <v/>
      </c>
      <c r="E7139" s="79"/>
      <c r="F7139" s="110" t="str">
        <f>IF(I7139="","",VLOOKUP(I7139,[1]PROJECTES!$C$14:$G$5000,2,FALSE))</f>
        <v/>
      </c>
      <c r="G7139" s="112" t="str">
        <f>IF(E7139="","",VLOOKUP(E7139,[1]PROJECTES!$C$14:$G$5000,4,FALSE))</f>
        <v/>
      </c>
      <c r="H7139" s="95"/>
      <c r="I7139" s="113" t="str">
        <f>IF(H7139="","",VLOOKUP(H7139,BD!B$2:C$16,2,FALSE))</f>
        <v/>
      </c>
      <c r="J7139" s="114"/>
      <c r="K7139" s="115" t="str">
        <f t="shared" si="401"/>
        <v/>
      </c>
      <c r="L7139" s="116" t="str">
        <f t="shared" ca="1" si="402"/>
        <v>-</v>
      </c>
      <c r="M7139" s="111" t="str">
        <f>IF(E7139="","",VLOOKUP(E7139,[1]PROJECTES!$C$14:$Z$5000,21,FALSE))</f>
        <v/>
      </c>
      <c r="N7139" s="117"/>
      <c r="O7139" s="118" t="s">
        <v>222</v>
      </c>
      <c r="P7139" s="119"/>
      <c r="Q7139" s="84"/>
      <c r="R7139" s="123"/>
      <c r="S7139" s="165"/>
      <c r="T7139" s="167"/>
    </row>
    <row r="7140" spans="1:20" s="121" customFormat="1" ht="20.100000000000001" customHeight="1" x14ac:dyDescent="0.3">
      <c r="A7140" s="80"/>
      <c r="B7140" s="110" t="str">
        <f>IF(E7140="","",VLOOKUP(E7140,[1]PROJECTES!$C$14:$G$5000,2,FALSE))</f>
        <v/>
      </c>
      <c r="C7140" s="80"/>
      <c r="D7140" s="111" t="str">
        <f>IF(E7140="","",VLOOKUP(E7140,[1]PROJECTES!$C$14:$G$5000,5,FALSE))</f>
        <v/>
      </c>
      <c r="E7140" s="79"/>
      <c r="F7140" s="110" t="str">
        <f>IF(I7140="","",VLOOKUP(I7140,[1]PROJECTES!$C$14:$G$5000,2,FALSE))</f>
        <v/>
      </c>
      <c r="G7140" s="112" t="str">
        <f>IF(E7140="","",VLOOKUP(E7140,[1]PROJECTES!$C$14:$G$5000,4,FALSE))</f>
        <v/>
      </c>
      <c r="H7140" s="95"/>
      <c r="I7140" s="113" t="str">
        <f>IF(H7140="","",VLOOKUP(H7140,BD!B$2:C$16,2,FALSE))</f>
        <v/>
      </c>
      <c r="J7140" s="114"/>
      <c r="K7140" s="115" t="str">
        <f t="shared" si="401"/>
        <v/>
      </c>
      <c r="L7140" s="116" t="str">
        <f t="shared" ca="1" si="402"/>
        <v>-</v>
      </c>
      <c r="M7140" s="111" t="str">
        <f>IF(E7140="","",VLOOKUP(E7140,[1]PROJECTES!$C$14:$Z$5000,21,FALSE))</f>
        <v/>
      </c>
      <c r="N7140" s="117"/>
      <c r="O7140" s="118" t="s">
        <v>222</v>
      </c>
      <c r="P7140" s="119"/>
      <c r="Q7140" s="84"/>
      <c r="R7140" s="123"/>
      <c r="S7140" s="165"/>
      <c r="T7140" s="167"/>
    </row>
    <row r="7141" spans="1:20" s="121" customFormat="1" ht="20.100000000000001" customHeight="1" x14ac:dyDescent="0.3">
      <c r="A7141" s="80"/>
      <c r="B7141" s="110" t="str">
        <f>IF(E7141="","",VLOOKUP(E7141,[1]PROJECTES!$C$14:$G$5000,2,FALSE))</f>
        <v/>
      </c>
      <c r="C7141" s="80"/>
      <c r="D7141" s="111" t="str">
        <f>IF(E7141="","",VLOOKUP(E7141,[1]PROJECTES!$C$14:$G$5000,5,FALSE))</f>
        <v/>
      </c>
      <c r="E7141" s="79"/>
      <c r="F7141" s="110" t="str">
        <f>IF(I7141="","",VLOOKUP(I7141,[1]PROJECTES!$C$14:$G$5000,2,FALSE))</f>
        <v/>
      </c>
      <c r="G7141" s="112" t="str">
        <f>IF(E7141="","",VLOOKUP(E7141,[1]PROJECTES!$C$14:$G$5000,4,FALSE))</f>
        <v/>
      </c>
      <c r="H7141" s="95"/>
      <c r="I7141" s="113" t="str">
        <f>IF(H7141="","",VLOOKUP(H7141,BD!B$2:C$16,2,FALSE))</f>
        <v/>
      </c>
      <c r="J7141" s="114"/>
      <c r="K7141" s="115" t="str">
        <f t="shared" si="401"/>
        <v/>
      </c>
      <c r="L7141" s="116" t="str">
        <f t="shared" ca="1" si="402"/>
        <v>-</v>
      </c>
      <c r="M7141" s="111" t="str">
        <f>IF(E7141="","",VLOOKUP(E7141,[1]PROJECTES!$C$14:$Z$5000,21,FALSE))</f>
        <v/>
      </c>
      <c r="N7141" s="117"/>
      <c r="O7141" s="118" t="s">
        <v>222</v>
      </c>
      <c r="P7141" s="119"/>
      <c r="Q7141" s="84"/>
      <c r="R7141" s="123"/>
      <c r="S7141" s="165"/>
      <c r="T7141" s="167"/>
    </row>
    <row r="7142" spans="1:20" s="121" customFormat="1" ht="20.100000000000001" customHeight="1" x14ac:dyDescent="0.3">
      <c r="A7142" s="80"/>
      <c r="B7142" s="110" t="str">
        <f>IF(E7142="","",VLOOKUP(E7142,[1]PROJECTES!$C$14:$G$5000,2,FALSE))</f>
        <v/>
      </c>
      <c r="C7142" s="80"/>
      <c r="D7142" s="111" t="str">
        <f>IF(E7142="","",VLOOKUP(E7142,[1]PROJECTES!$C$14:$G$5000,5,FALSE))</f>
        <v/>
      </c>
      <c r="E7142" s="79"/>
      <c r="F7142" s="110" t="str">
        <f>IF(I7142="","",VLOOKUP(I7142,[1]PROJECTES!$C$14:$G$5000,2,FALSE))</f>
        <v/>
      </c>
      <c r="G7142" s="112" t="str">
        <f>IF(E7142="","",VLOOKUP(E7142,[1]PROJECTES!$C$14:$G$5000,4,FALSE))</f>
        <v/>
      </c>
      <c r="H7142" s="95"/>
      <c r="I7142" s="113" t="str">
        <f>IF(H7142="","",VLOOKUP(H7142,BD!B$2:C$16,2,FALSE))</f>
        <v/>
      </c>
      <c r="J7142" s="114"/>
      <c r="K7142" s="115" t="str">
        <f t="shared" si="401"/>
        <v/>
      </c>
      <c r="L7142" s="116" t="str">
        <f t="shared" ca="1" si="402"/>
        <v>-</v>
      </c>
      <c r="M7142" s="111" t="str">
        <f>IF(E7142="","",VLOOKUP(E7142,[1]PROJECTES!$C$14:$Z$5000,21,FALSE))</f>
        <v/>
      </c>
      <c r="N7142" s="117"/>
      <c r="O7142" s="118" t="s">
        <v>222</v>
      </c>
      <c r="P7142" s="119"/>
      <c r="Q7142" s="84"/>
      <c r="R7142" s="123"/>
      <c r="S7142" s="165"/>
      <c r="T7142" s="167"/>
    </row>
    <row r="7143" spans="1:20" s="121" customFormat="1" ht="20.100000000000001" customHeight="1" x14ac:dyDescent="0.3">
      <c r="A7143" s="80"/>
      <c r="B7143" s="110" t="str">
        <f>IF(E7143="","",VLOOKUP(E7143,[1]PROJECTES!$C$14:$G$5000,2,FALSE))</f>
        <v/>
      </c>
      <c r="C7143" s="80"/>
      <c r="D7143" s="111" t="str">
        <f>IF(E7143="","",VLOOKUP(E7143,[1]PROJECTES!$C$14:$G$5000,5,FALSE))</f>
        <v/>
      </c>
      <c r="E7143" s="79"/>
      <c r="F7143" s="110" t="str">
        <f>IF(I7143="","",VLOOKUP(I7143,[1]PROJECTES!$C$14:$G$5000,2,FALSE))</f>
        <v/>
      </c>
      <c r="G7143" s="112" t="str">
        <f>IF(E7143="","",VLOOKUP(E7143,[1]PROJECTES!$C$14:$G$5000,4,FALSE))</f>
        <v/>
      </c>
      <c r="H7143" s="95"/>
      <c r="I7143" s="113" t="str">
        <f>IF(H7143="","",VLOOKUP(H7143,BD!B$2:C$16,2,FALSE))</f>
        <v/>
      </c>
      <c r="J7143" s="114"/>
      <c r="K7143" s="115" t="str">
        <f t="shared" si="401"/>
        <v/>
      </c>
      <c r="L7143" s="116" t="str">
        <f t="shared" ca="1" si="402"/>
        <v>-</v>
      </c>
      <c r="M7143" s="111" t="str">
        <f>IF(E7143="","",VLOOKUP(E7143,[1]PROJECTES!$C$14:$Z$5000,21,FALSE))</f>
        <v/>
      </c>
      <c r="N7143" s="117"/>
      <c r="O7143" s="118" t="s">
        <v>222</v>
      </c>
      <c r="P7143" s="119"/>
      <c r="Q7143" s="84"/>
      <c r="R7143" s="123"/>
      <c r="S7143" s="165"/>
      <c r="T7143" s="167"/>
    </row>
    <row r="7144" spans="1:20" ht="20.100000000000001" customHeight="1" x14ac:dyDescent="0.3">
      <c r="A7144" s="151"/>
      <c r="B7144" s="110" t="str">
        <f>IF(E7144="","",VLOOKUP(E7144,[1]PROJECTES!$C$14:$G$5000,2,FALSE))</f>
        <v/>
      </c>
      <c r="C7144" s="151"/>
      <c r="D7144" s="111" t="str">
        <f>IF(E7144="","",VLOOKUP(E7144,[1]PROJECTES!$C$14:$G$5000,5,FALSE))</f>
        <v/>
      </c>
      <c r="E7144" s="79"/>
      <c r="F7144" s="110" t="str">
        <f>IF(I7144="","",VLOOKUP(I7144,[1]PROJECTES!$C$14:$G$5000,2,FALSE))</f>
        <v/>
      </c>
      <c r="G7144" s="112" t="str">
        <f>IF(E7144="","",VLOOKUP(E7144,[1]PROJECTES!$C$14:$G$5000,4,FALSE))</f>
        <v/>
      </c>
      <c r="H7144" s="95"/>
      <c r="I7144" s="113" t="str">
        <f>IF(H7144="","",VLOOKUP(H7144,BD!B$2:C$16,2,FALSE))</f>
        <v/>
      </c>
      <c r="J7144" s="158"/>
      <c r="K7144" s="115" t="str">
        <f t="shared" si="401"/>
        <v/>
      </c>
      <c r="L7144" s="116" t="str">
        <f t="shared" ca="1" si="402"/>
        <v>-</v>
      </c>
      <c r="M7144" s="111" t="str">
        <f>IF(E7144="","",VLOOKUP(E7144,[1]PROJECTES!$C$14:$Z$5000,21,FALSE))</f>
        <v/>
      </c>
      <c r="N7144" s="117"/>
      <c r="O7144" s="118" t="s">
        <v>222</v>
      </c>
      <c r="P7144" s="119"/>
      <c r="Q7144" s="84"/>
      <c r="R7144" s="250"/>
      <c r="S7144" s="153"/>
      <c r="T7144" s="168"/>
    </row>
    <row r="7145" spans="1:20" ht="20.100000000000001" customHeight="1" x14ac:dyDescent="0.3">
      <c r="B7145" s="110" t="str">
        <f>IF(E7145="","",VLOOKUP(E7145,[1]PROJECTES!$C$14:$G$5000,2,FALSE))</f>
        <v/>
      </c>
      <c r="D7145" s="111" t="str">
        <f>IF(E7145="","",VLOOKUP(E7145,[1]PROJECTES!$C$14:$G$5000,5,FALSE))</f>
        <v/>
      </c>
      <c r="E7145" s="79"/>
      <c r="F7145" s="110" t="str">
        <f>IF(I7145="","",VLOOKUP(I7145,[1]PROJECTES!$C$14:$G$5000,2,FALSE))</f>
        <v/>
      </c>
      <c r="G7145" s="112" t="str">
        <f>IF(E7145="","",VLOOKUP(E7145,[1]PROJECTES!$C$14:$G$5000,4,FALSE))</f>
        <v/>
      </c>
      <c r="H7145" s="95"/>
      <c r="I7145" s="113" t="str">
        <f>IF(H7145="","",VLOOKUP(H7145,BD!B$2:C$16,2,FALSE))</f>
        <v/>
      </c>
      <c r="K7145" s="115" t="str">
        <f t="shared" si="401"/>
        <v/>
      </c>
      <c r="L7145" s="116" t="str">
        <f t="shared" ca="1" si="402"/>
        <v>-</v>
      </c>
      <c r="M7145" s="111" t="str">
        <f>IF(E7145="","",VLOOKUP(E7145,[1]PROJECTES!$C$14:$Z$5000,21,FALSE))</f>
        <v/>
      </c>
      <c r="N7145" s="117"/>
      <c r="O7145" s="118" t="s">
        <v>222</v>
      </c>
      <c r="P7145" s="119"/>
      <c r="Q7145" s="84"/>
      <c r="T7145" s="168"/>
    </row>
    <row r="7146" spans="1:20" ht="20.100000000000001" customHeight="1" x14ac:dyDescent="0.3">
      <c r="B7146" s="110" t="str">
        <f>IF(E7146="","",VLOOKUP(E7146,[1]PROJECTES!$C$14:$G$5000,2,FALSE))</f>
        <v/>
      </c>
      <c r="D7146" s="111" t="str">
        <f>IF(E7146="","",VLOOKUP(E7146,[1]PROJECTES!$C$14:$G$5000,5,FALSE))</f>
        <v/>
      </c>
      <c r="E7146" s="79"/>
      <c r="F7146" s="110" t="str">
        <f>IF(I7146="","",VLOOKUP(I7146,[1]PROJECTES!$C$14:$G$5000,2,FALSE))</f>
        <v/>
      </c>
      <c r="G7146" s="112" t="str">
        <f>IF(E7146="","",VLOOKUP(E7146,[1]PROJECTES!$C$14:$G$5000,4,FALSE))</f>
        <v/>
      </c>
      <c r="H7146" s="95"/>
      <c r="I7146" s="113" t="str">
        <f>IF(H7146="","",VLOOKUP(H7146,BD!B$2:C$16,2,FALSE))</f>
        <v/>
      </c>
      <c r="K7146" s="115" t="str">
        <f t="shared" si="401"/>
        <v/>
      </c>
      <c r="L7146" s="116" t="str">
        <f t="shared" ca="1" si="402"/>
        <v>-</v>
      </c>
      <c r="M7146" s="111" t="str">
        <f>IF(E7146="","",VLOOKUP(E7146,[1]PROJECTES!$C$14:$Z$5000,21,FALSE))</f>
        <v/>
      </c>
      <c r="N7146" s="117"/>
      <c r="O7146" s="118" t="s">
        <v>222</v>
      </c>
      <c r="P7146" s="119"/>
      <c r="Q7146" s="84"/>
      <c r="T7146" s="168"/>
    </row>
    <row r="7147" spans="1:20" ht="20.100000000000001" customHeight="1" x14ac:dyDescent="0.3">
      <c r="B7147" s="110" t="str">
        <f>IF(E7147="","",VLOOKUP(E7147,[1]PROJECTES!$C$14:$G$5000,2,FALSE))</f>
        <v/>
      </c>
      <c r="C7147" s="154"/>
      <c r="D7147" s="111" t="str">
        <f>IF(E7147="","",VLOOKUP(E7147,[1]PROJECTES!$C$14:$G$5000,5,FALSE))</f>
        <v/>
      </c>
      <c r="E7147" s="79"/>
      <c r="F7147" s="110" t="str">
        <f>IF(I7147="","",VLOOKUP(I7147,[1]PROJECTES!$C$14:$G$5000,2,FALSE))</f>
        <v/>
      </c>
      <c r="G7147" s="112" t="str">
        <f>IF(E7147="","",VLOOKUP(E7147,[1]PROJECTES!$C$14:$G$5000,4,FALSE))</f>
        <v/>
      </c>
      <c r="H7147" s="95"/>
      <c r="I7147" s="113" t="str">
        <f>IF(H7147="","",VLOOKUP(H7147,BD!B$2:C$16,2,FALSE))</f>
        <v/>
      </c>
      <c r="K7147" s="115" t="str">
        <f t="shared" si="401"/>
        <v/>
      </c>
      <c r="L7147" s="116" t="str">
        <f t="shared" ca="1" si="402"/>
        <v>-</v>
      </c>
      <c r="M7147" s="111" t="str">
        <f>IF(E7147="","",VLOOKUP(E7147,[1]PROJECTES!$C$14:$Z$5000,21,FALSE))</f>
        <v/>
      </c>
      <c r="N7147" s="117"/>
      <c r="O7147" s="118" t="s">
        <v>222</v>
      </c>
      <c r="P7147" s="119"/>
      <c r="Q7147" s="84"/>
      <c r="T7147" s="168"/>
    </row>
    <row r="7148" spans="1:20" ht="20.100000000000001" customHeight="1" x14ac:dyDescent="0.3">
      <c r="A7148" s="92"/>
      <c r="B7148" s="110" t="str">
        <f>IF(E7148="","",VLOOKUP(E7148,[1]PROJECTES!$C$14:$G$5000,2,FALSE))</f>
        <v/>
      </c>
      <c r="C7148" s="151"/>
      <c r="D7148" s="111" t="str">
        <f>IF(E7148="","",VLOOKUP(E7148,[1]PROJECTES!$C$14:$G$5000,5,FALSE))</f>
        <v/>
      </c>
      <c r="E7148" s="79"/>
      <c r="F7148" s="110" t="str">
        <f>IF(I7148="","",VLOOKUP(I7148,[1]PROJECTES!$C$14:$G$5000,2,FALSE))</f>
        <v/>
      </c>
      <c r="G7148" s="112" t="str">
        <f>IF(E7148="","",VLOOKUP(E7148,[1]PROJECTES!$C$14:$G$5000,4,FALSE))</f>
        <v/>
      </c>
      <c r="H7148" s="95"/>
      <c r="I7148" s="113" t="str">
        <f>IF(H7148="","",VLOOKUP(H7148,BD!B$2:C$16,2,FALSE))</f>
        <v/>
      </c>
      <c r="K7148" s="115" t="str">
        <f t="shared" si="401"/>
        <v/>
      </c>
      <c r="L7148" s="116" t="str">
        <f t="shared" ca="1" si="402"/>
        <v>-</v>
      </c>
      <c r="M7148" s="111" t="str">
        <f>IF(E7148="","",VLOOKUP(E7148,[1]PROJECTES!$C$14:$Z$5000,21,FALSE))</f>
        <v/>
      </c>
      <c r="N7148" s="117"/>
      <c r="O7148" s="118" t="s">
        <v>222</v>
      </c>
      <c r="P7148" s="119"/>
      <c r="Q7148" s="84"/>
      <c r="T7148" s="168"/>
    </row>
    <row r="7149" spans="1:20" ht="20.100000000000001" customHeight="1" x14ac:dyDescent="0.3">
      <c r="B7149" s="110" t="str">
        <f>IF(E7149="","",VLOOKUP(E7149,[1]PROJECTES!$C$14:$G$5000,2,FALSE))</f>
        <v/>
      </c>
      <c r="D7149" s="111" t="str">
        <f>IF(E7149="","",VLOOKUP(E7149,[1]PROJECTES!$C$14:$G$5000,5,FALSE))</f>
        <v/>
      </c>
      <c r="E7149" s="79"/>
      <c r="F7149" s="110" t="str">
        <f>IF(I7149="","",VLOOKUP(I7149,[1]PROJECTES!$C$14:$G$5000,2,FALSE))</f>
        <v/>
      </c>
      <c r="G7149" s="112" t="str">
        <f>IF(E7149="","",VLOOKUP(E7149,[1]PROJECTES!$C$14:$G$5000,4,FALSE))</f>
        <v/>
      </c>
      <c r="H7149" s="95"/>
      <c r="I7149" s="113" t="str">
        <f>IF(H7149="","",VLOOKUP(H7149,BD!B$2:C$16,2,FALSE))</f>
        <v/>
      </c>
      <c r="K7149" s="115" t="str">
        <f t="shared" si="401"/>
        <v/>
      </c>
      <c r="L7149" s="116" t="str">
        <f t="shared" ca="1" si="402"/>
        <v>-</v>
      </c>
      <c r="M7149" s="111" t="str">
        <f>IF(E7149="","",VLOOKUP(E7149,[1]PROJECTES!$C$14:$Z$5000,21,FALSE))</f>
        <v/>
      </c>
      <c r="N7149" s="117"/>
      <c r="O7149" s="118" t="s">
        <v>222</v>
      </c>
      <c r="P7149" s="119"/>
      <c r="Q7149" s="84"/>
      <c r="T7149" s="168"/>
    </row>
    <row r="7150" spans="1:20" ht="20.100000000000001" customHeight="1" x14ac:dyDescent="0.3">
      <c r="B7150" s="110" t="str">
        <f>IF(E7150="","",VLOOKUP(E7150,[1]PROJECTES!$C$14:$G$5000,2,FALSE))</f>
        <v/>
      </c>
      <c r="D7150" s="111" t="str">
        <f>IF(E7150="","",VLOOKUP(E7150,[1]PROJECTES!$C$14:$G$5000,5,FALSE))</f>
        <v/>
      </c>
      <c r="E7150" s="79"/>
      <c r="F7150" s="110" t="str">
        <f>IF(I7150="","",VLOOKUP(I7150,[1]PROJECTES!$C$14:$G$5000,2,FALSE))</f>
        <v/>
      </c>
      <c r="G7150" s="112" t="str">
        <f>IF(E7150="","",VLOOKUP(E7150,[1]PROJECTES!$C$14:$G$5000,4,FALSE))</f>
        <v/>
      </c>
      <c r="H7150" s="95"/>
      <c r="I7150" s="113" t="str">
        <f>IF(H7150="","",VLOOKUP(H7150,BD!B$2:C$16,2,FALSE))</f>
        <v/>
      </c>
      <c r="K7150" s="115" t="str">
        <f t="shared" si="401"/>
        <v/>
      </c>
      <c r="L7150" s="116" t="str">
        <f t="shared" ca="1" si="402"/>
        <v>-</v>
      </c>
      <c r="M7150" s="111" t="str">
        <f>IF(E7150="","",VLOOKUP(E7150,[1]PROJECTES!$C$14:$Z$5000,21,FALSE))</f>
        <v/>
      </c>
      <c r="N7150" s="117"/>
      <c r="O7150" s="118" t="s">
        <v>222</v>
      </c>
      <c r="P7150" s="119"/>
      <c r="Q7150" s="84"/>
      <c r="T7150" s="168"/>
    </row>
    <row r="7151" spans="1:20" ht="20.100000000000001" customHeight="1" x14ac:dyDescent="0.3">
      <c r="B7151" s="110" t="str">
        <f>IF(E7151="","",VLOOKUP(E7151,[1]PROJECTES!$C$14:$G$5000,2,FALSE))</f>
        <v/>
      </c>
      <c r="D7151" s="111" t="str">
        <f>IF(E7151="","",VLOOKUP(E7151,[1]PROJECTES!$C$14:$G$5000,5,FALSE))</f>
        <v/>
      </c>
      <c r="E7151" s="79"/>
      <c r="F7151" s="110" t="str">
        <f>IF(I7151="","",VLOOKUP(I7151,[1]PROJECTES!$C$14:$G$5000,2,FALSE))</f>
        <v/>
      </c>
      <c r="G7151" s="112" t="str">
        <f>IF(E7151="","",VLOOKUP(E7151,[1]PROJECTES!$C$14:$G$5000,4,FALSE))</f>
        <v/>
      </c>
      <c r="H7151" s="95"/>
      <c r="I7151" s="113" t="str">
        <f>IF(H7151="","",VLOOKUP(H7151,BD!B$2:C$16,2,FALSE))</f>
        <v/>
      </c>
      <c r="K7151" s="115" t="str">
        <f t="shared" si="401"/>
        <v/>
      </c>
      <c r="L7151" s="116" t="str">
        <f t="shared" ca="1" si="402"/>
        <v>-</v>
      </c>
      <c r="M7151" s="111" t="str">
        <f>IF(E7151="","",VLOOKUP(E7151,[1]PROJECTES!$C$14:$Z$5000,21,FALSE))</f>
        <v/>
      </c>
      <c r="N7151" s="117"/>
      <c r="O7151" s="118" t="s">
        <v>222</v>
      </c>
      <c r="P7151" s="119"/>
      <c r="Q7151" s="84"/>
      <c r="T7151" s="168"/>
    </row>
    <row r="7152" spans="1:20" ht="20.100000000000001" customHeight="1" x14ac:dyDescent="0.3">
      <c r="B7152" s="110" t="str">
        <f>IF(E7152="","",VLOOKUP(E7152,[1]PROJECTES!$C$14:$G$5000,2,FALSE))</f>
        <v/>
      </c>
      <c r="D7152" s="111" t="str">
        <f>IF(E7152="","",VLOOKUP(E7152,[1]PROJECTES!$C$14:$G$5000,5,FALSE))</f>
        <v/>
      </c>
      <c r="E7152" s="79"/>
      <c r="F7152" s="110" t="str">
        <f>IF(I7152="","",VLOOKUP(I7152,[1]PROJECTES!$C$14:$G$5000,2,FALSE))</f>
        <v/>
      </c>
      <c r="G7152" s="112" t="str">
        <f>IF(E7152="","",VLOOKUP(E7152,[1]PROJECTES!$C$14:$G$5000,4,FALSE))</f>
        <v/>
      </c>
      <c r="H7152" s="95"/>
      <c r="I7152" s="113" t="str">
        <f>IF(H7152="","",VLOOKUP(H7152,BD!B$2:C$16,2,FALSE))</f>
        <v/>
      </c>
      <c r="K7152" s="115" t="str">
        <f t="shared" si="401"/>
        <v/>
      </c>
      <c r="L7152" s="116" t="str">
        <f t="shared" ca="1" si="402"/>
        <v>-</v>
      </c>
      <c r="M7152" s="111" t="str">
        <f>IF(E7152="","",VLOOKUP(E7152,[1]PROJECTES!$C$14:$Z$5000,21,FALSE))</f>
        <v/>
      </c>
      <c r="N7152" s="117"/>
      <c r="O7152" s="118" t="s">
        <v>222</v>
      </c>
      <c r="P7152" s="119"/>
      <c r="Q7152" s="84"/>
      <c r="T7152" s="168"/>
    </row>
    <row r="7153" spans="2:20" ht="20.100000000000001" customHeight="1" x14ac:dyDescent="0.3">
      <c r="B7153" s="110" t="str">
        <f>IF(E7153="","",VLOOKUP(E7153,[1]PROJECTES!$C$14:$G$5000,2,FALSE))</f>
        <v/>
      </c>
      <c r="D7153" s="111" t="str">
        <f>IF(E7153="","",VLOOKUP(E7153,[1]PROJECTES!$C$14:$G$5000,5,FALSE))</f>
        <v/>
      </c>
      <c r="E7153" s="79"/>
      <c r="F7153" s="110" t="str">
        <f>IF(I7153="","",VLOOKUP(I7153,[1]PROJECTES!$C$14:$G$5000,2,FALSE))</f>
        <v/>
      </c>
      <c r="G7153" s="112" t="str">
        <f>IF(E7153="","",VLOOKUP(E7153,[1]PROJECTES!$C$14:$G$5000,4,FALSE))</f>
        <v/>
      </c>
      <c r="H7153" s="95"/>
      <c r="I7153" s="113" t="str">
        <f>IF(H7153="","",VLOOKUP(H7153,BD!B$2:C$16,2,FALSE))</f>
        <v/>
      </c>
      <c r="K7153" s="115" t="str">
        <f t="shared" si="401"/>
        <v/>
      </c>
      <c r="L7153" s="116" t="str">
        <f t="shared" ca="1" si="402"/>
        <v>-</v>
      </c>
      <c r="M7153" s="111" t="str">
        <f>IF(E7153="","",VLOOKUP(E7153,[1]PROJECTES!$C$14:$Z$5000,21,FALSE))</f>
        <v/>
      </c>
      <c r="N7153" s="117"/>
      <c r="O7153" s="118" t="s">
        <v>222</v>
      </c>
      <c r="P7153" s="119"/>
      <c r="Q7153" s="84"/>
      <c r="T7153" s="168"/>
    </row>
    <row r="7154" spans="2:20" ht="20.100000000000001" customHeight="1" x14ac:dyDescent="0.3">
      <c r="B7154" s="110" t="str">
        <f>IF(E7154="","",VLOOKUP(E7154,[1]PROJECTES!$C$14:$G$5000,2,FALSE))</f>
        <v/>
      </c>
      <c r="D7154" s="111" t="str">
        <f>IF(E7154="","",VLOOKUP(E7154,[1]PROJECTES!$C$14:$G$5000,5,FALSE))</f>
        <v/>
      </c>
      <c r="E7154" s="79"/>
      <c r="F7154" s="110" t="str">
        <f>IF(I7154="","",VLOOKUP(I7154,[1]PROJECTES!$C$14:$G$5000,2,FALSE))</f>
        <v/>
      </c>
      <c r="G7154" s="112" t="str">
        <f>IF(E7154="","",VLOOKUP(E7154,[1]PROJECTES!$C$14:$G$5000,4,FALSE))</f>
        <v/>
      </c>
      <c r="H7154" s="95"/>
      <c r="I7154" s="113" t="str">
        <f>IF(H7154="","",VLOOKUP(H7154,BD!B$2:C$16,2,FALSE))</f>
        <v/>
      </c>
      <c r="K7154" s="115" t="str">
        <f t="shared" si="401"/>
        <v/>
      </c>
      <c r="L7154" s="116" t="str">
        <f t="shared" ca="1" si="402"/>
        <v>-</v>
      </c>
      <c r="M7154" s="111" t="str">
        <f>IF(E7154="","",VLOOKUP(E7154,[1]PROJECTES!$C$14:$Z$5000,21,FALSE))</f>
        <v/>
      </c>
      <c r="N7154" s="117"/>
      <c r="O7154" s="118" t="s">
        <v>222</v>
      </c>
      <c r="P7154" s="119"/>
      <c r="Q7154" s="84"/>
      <c r="T7154" s="168"/>
    </row>
    <row r="7155" spans="2:20" ht="20.100000000000001" customHeight="1" x14ac:dyDescent="0.3">
      <c r="B7155" s="110" t="str">
        <f>IF(E7155="","",VLOOKUP(E7155,[1]PROJECTES!$C$14:$G$5000,2,FALSE))</f>
        <v/>
      </c>
      <c r="D7155" s="111" t="str">
        <f>IF(E7155="","",VLOOKUP(E7155,[1]PROJECTES!$C$14:$G$5000,5,FALSE))</f>
        <v/>
      </c>
      <c r="E7155" s="79"/>
      <c r="F7155" s="110" t="str">
        <f>IF(I7155="","",VLOOKUP(I7155,[1]PROJECTES!$C$14:$G$5000,2,FALSE))</f>
        <v/>
      </c>
      <c r="G7155" s="112" t="str">
        <f>IF(E7155="","",VLOOKUP(E7155,[1]PROJECTES!$C$14:$G$5000,4,FALSE))</f>
        <v/>
      </c>
      <c r="H7155" s="95"/>
      <c r="I7155" s="113" t="str">
        <f>IF(H7155="","",VLOOKUP(H7155,BD!B$2:C$16,2,FALSE))</f>
        <v/>
      </c>
      <c r="K7155" s="115" t="str">
        <f t="shared" si="401"/>
        <v/>
      </c>
      <c r="L7155" s="116" t="str">
        <f t="shared" ca="1" si="402"/>
        <v>-</v>
      </c>
      <c r="M7155" s="111" t="str">
        <f>IF(E7155="","",VLOOKUP(E7155,[1]PROJECTES!$C$14:$Z$5000,21,FALSE))</f>
        <v/>
      </c>
      <c r="N7155" s="117"/>
      <c r="O7155" s="118" t="s">
        <v>222</v>
      </c>
      <c r="P7155" s="119"/>
      <c r="Q7155" s="84"/>
      <c r="T7155" s="168"/>
    </row>
    <row r="7156" spans="2:20" ht="20.100000000000001" customHeight="1" x14ac:dyDescent="0.3">
      <c r="B7156" s="110" t="str">
        <f>IF(E7156="","",VLOOKUP(E7156,[1]PROJECTES!$C$14:$G$5000,2,FALSE))</f>
        <v/>
      </c>
      <c r="D7156" s="111" t="str">
        <f>IF(E7156="","",VLOOKUP(E7156,[1]PROJECTES!$C$14:$G$5000,5,FALSE))</f>
        <v/>
      </c>
      <c r="E7156" s="79"/>
      <c r="F7156" s="110" t="str">
        <f>IF(I7156="","",VLOOKUP(I7156,[1]PROJECTES!$C$14:$G$5000,2,FALSE))</f>
        <v/>
      </c>
      <c r="G7156" s="112" t="str">
        <f>IF(E7156="","",VLOOKUP(E7156,[1]PROJECTES!$C$14:$G$5000,4,FALSE))</f>
        <v/>
      </c>
      <c r="H7156" s="95"/>
      <c r="I7156" s="113" t="str">
        <f>IF(H7156="","",VLOOKUP(H7156,BD!B$2:C$16,2,FALSE))</f>
        <v/>
      </c>
      <c r="K7156" s="115" t="str">
        <f t="shared" si="401"/>
        <v/>
      </c>
      <c r="L7156" s="116" t="str">
        <f t="shared" ca="1" si="402"/>
        <v>-</v>
      </c>
      <c r="M7156" s="111" t="str">
        <f>IF(E7156="","",VLOOKUP(E7156,[1]PROJECTES!$C$14:$Z$5000,21,FALSE))</f>
        <v/>
      </c>
      <c r="N7156" s="117"/>
      <c r="O7156" s="118" t="s">
        <v>222</v>
      </c>
      <c r="P7156" s="119"/>
      <c r="Q7156" s="84"/>
      <c r="T7156" s="168"/>
    </row>
    <row r="7157" spans="2:20" ht="20.100000000000001" customHeight="1" x14ac:dyDescent="0.3">
      <c r="B7157" s="110" t="str">
        <f>IF(E7157="","",VLOOKUP(E7157,[1]PROJECTES!$C$14:$G$5000,2,FALSE))</f>
        <v/>
      </c>
      <c r="D7157" s="111" t="str">
        <f>IF(E7157="","",VLOOKUP(E7157,[1]PROJECTES!$C$14:$G$5000,5,FALSE))</f>
        <v/>
      </c>
      <c r="E7157" s="79"/>
      <c r="F7157" s="110" t="str">
        <f>IF(I7157="","",VLOOKUP(I7157,[1]PROJECTES!$C$14:$G$5000,2,FALSE))</f>
        <v/>
      </c>
      <c r="G7157" s="112" t="str">
        <f>IF(E7157="","",VLOOKUP(E7157,[1]PROJECTES!$C$14:$G$5000,4,FALSE))</f>
        <v/>
      </c>
      <c r="H7157" s="95"/>
      <c r="I7157" s="113" t="str">
        <f>IF(H7157="","",VLOOKUP(H7157,BD!B$2:C$16,2,FALSE))</f>
        <v/>
      </c>
      <c r="K7157" s="115" t="str">
        <f t="shared" si="401"/>
        <v/>
      </c>
      <c r="L7157" s="116" t="str">
        <f t="shared" ca="1" si="402"/>
        <v>-</v>
      </c>
      <c r="M7157" s="111" t="str">
        <f>IF(E7157="","",VLOOKUP(E7157,[1]PROJECTES!$C$14:$Z$5000,21,FALSE))</f>
        <v/>
      </c>
      <c r="N7157" s="117"/>
      <c r="O7157" s="118" t="s">
        <v>222</v>
      </c>
      <c r="P7157" s="119"/>
      <c r="Q7157" s="84"/>
      <c r="T7157" s="168"/>
    </row>
    <row r="7158" spans="2:20" ht="20.100000000000001" customHeight="1" x14ac:dyDescent="0.3">
      <c r="B7158" s="110" t="str">
        <f>IF(E7158="","",VLOOKUP(E7158,[1]PROJECTES!$C$14:$G$5000,2,FALSE))</f>
        <v/>
      </c>
      <c r="D7158" s="111" t="str">
        <f>IF(E7158="","",VLOOKUP(E7158,[1]PROJECTES!$C$14:$G$5000,5,FALSE))</f>
        <v/>
      </c>
      <c r="E7158" s="79"/>
      <c r="F7158" s="110" t="str">
        <f>IF(I7158="","",VLOOKUP(I7158,[1]PROJECTES!$C$14:$G$5000,2,FALSE))</f>
        <v/>
      </c>
      <c r="G7158" s="112" t="str">
        <f>IF(E7158="","",VLOOKUP(E7158,[1]PROJECTES!$C$14:$G$5000,4,FALSE))</f>
        <v/>
      </c>
      <c r="H7158" s="95"/>
      <c r="I7158" s="113" t="str">
        <f>IF(H7158="","",VLOOKUP(H7158,BD!B$2:C$16,2,FALSE))</f>
        <v/>
      </c>
      <c r="K7158" s="115" t="str">
        <f t="shared" si="401"/>
        <v/>
      </c>
      <c r="L7158" s="116" t="str">
        <f t="shared" ca="1" si="402"/>
        <v>-</v>
      </c>
      <c r="M7158" s="111" t="str">
        <f>IF(E7158="","",VLOOKUP(E7158,[1]PROJECTES!$C$14:$Z$5000,21,FALSE))</f>
        <v/>
      </c>
      <c r="N7158" s="117"/>
      <c r="O7158" s="118" t="s">
        <v>222</v>
      </c>
      <c r="P7158" s="119"/>
      <c r="Q7158" s="84"/>
      <c r="T7158" s="168"/>
    </row>
    <row r="7159" spans="2:20" ht="20.100000000000001" customHeight="1" x14ac:dyDescent="0.3">
      <c r="B7159" s="110" t="str">
        <f>IF(E7159="","",VLOOKUP(E7159,[1]PROJECTES!$C$14:$G$5000,2,FALSE))</f>
        <v/>
      </c>
      <c r="D7159" s="111" t="str">
        <f>IF(E7159="","",VLOOKUP(E7159,[1]PROJECTES!$C$14:$G$5000,5,FALSE))</f>
        <v/>
      </c>
      <c r="E7159" s="79"/>
      <c r="F7159" s="110" t="str">
        <f>IF(I7159="","",VLOOKUP(I7159,[1]PROJECTES!$C$14:$G$5000,2,FALSE))</f>
        <v/>
      </c>
      <c r="G7159" s="112" t="str">
        <f>IF(E7159="","",VLOOKUP(E7159,[1]PROJECTES!$C$14:$G$5000,4,FALSE))</f>
        <v/>
      </c>
      <c r="H7159" s="95"/>
      <c r="I7159" s="113" t="str">
        <f>IF(H7159="","",VLOOKUP(H7159,BD!B$2:C$16,2,FALSE))</f>
        <v/>
      </c>
      <c r="K7159" s="115" t="str">
        <f t="shared" si="401"/>
        <v/>
      </c>
      <c r="L7159" s="116" t="str">
        <f t="shared" ca="1" si="402"/>
        <v>-</v>
      </c>
      <c r="M7159" s="111" t="str">
        <f>IF(E7159="","",VLOOKUP(E7159,[1]PROJECTES!$C$14:$Z$5000,21,FALSE))</f>
        <v/>
      </c>
      <c r="N7159" s="117"/>
      <c r="O7159" s="118" t="s">
        <v>222</v>
      </c>
      <c r="P7159" s="119"/>
      <c r="Q7159" s="84"/>
      <c r="T7159" s="168"/>
    </row>
    <row r="7160" spans="2:20" ht="20.100000000000001" customHeight="1" x14ac:dyDescent="0.3">
      <c r="B7160" s="110" t="str">
        <f>IF(E7160="","",VLOOKUP(E7160,[1]PROJECTES!$C$14:$G$5000,2,FALSE))</f>
        <v/>
      </c>
      <c r="D7160" s="111" t="str">
        <f>IF(E7160="","",VLOOKUP(E7160,[1]PROJECTES!$C$14:$G$5000,5,FALSE))</f>
        <v/>
      </c>
      <c r="E7160" s="79"/>
      <c r="F7160" s="110" t="str">
        <f>IF(I7160="","",VLOOKUP(I7160,[1]PROJECTES!$C$14:$G$5000,2,FALSE))</f>
        <v/>
      </c>
      <c r="G7160" s="112" t="str">
        <f>IF(E7160="","",VLOOKUP(E7160,[1]PROJECTES!$C$14:$G$5000,4,FALSE))</f>
        <v/>
      </c>
      <c r="H7160" s="95"/>
      <c r="I7160" s="113" t="str">
        <f>IF(H7160="","",VLOOKUP(H7160,BD!B$2:C$16,2,FALSE))</f>
        <v/>
      </c>
      <c r="K7160" s="115" t="str">
        <f t="shared" si="401"/>
        <v/>
      </c>
      <c r="L7160" s="116" t="str">
        <f t="shared" ca="1" si="402"/>
        <v>-</v>
      </c>
      <c r="M7160" s="111" t="str">
        <f>IF(E7160="","",VLOOKUP(E7160,[1]PROJECTES!$C$14:$Z$5000,21,FALSE))</f>
        <v/>
      </c>
      <c r="N7160" s="117"/>
      <c r="O7160" s="118" t="s">
        <v>222</v>
      </c>
      <c r="P7160" s="119"/>
      <c r="Q7160" s="84"/>
      <c r="T7160" s="168"/>
    </row>
    <row r="7161" spans="2:20" ht="20.100000000000001" customHeight="1" x14ac:dyDescent="0.3">
      <c r="B7161" s="110" t="str">
        <f>IF(E7161="","",VLOOKUP(E7161,[1]PROJECTES!$C$14:$G$5000,2,FALSE))</f>
        <v/>
      </c>
      <c r="D7161" s="111" t="str">
        <f>IF(E7161="","",VLOOKUP(E7161,[1]PROJECTES!$C$14:$G$5000,5,FALSE))</f>
        <v/>
      </c>
      <c r="E7161" s="79"/>
      <c r="F7161" s="110" t="str">
        <f>IF(I7161="","",VLOOKUP(I7161,[1]PROJECTES!$C$14:$G$5000,2,FALSE))</f>
        <v/>
      </c>
      <c r="G7161" s="112" t="str">
        <f>IF(E7161="","",VLOOKUP(E7161,[1]PROJECTES!$C$14:$G$5000,4,FALSE))</f>
        <v/>
      </c>
      <c r="H7161" s="95"/>
      <c r="I7161" s="113" t="str">
        <f>IF(H7161="","",VLOOKUP(H7161,BD!B$2:C$16,2,FALSE))</f>
        <v/>
      </c>
      <c r="K7161" s="115" t="str">
        <f t="shared" si="401"/>
        <v/>
      </c>
      <c r="L7161" s="116" t="str">
        <f t="shared" ca="1" si="402"/>
        <v>-</v>
      </c>
      <c r="M7161" s="111" t="str">
        <f>IF(E7161="","",VLOOKUP(E7161,[1]PROJECTES!$C$14:$Z$5000,21,FALSE))</f>
        <v/>
      </c>
      <c r="N7161" s="117"/>
      <c r="O7161" s="118" t="s">
        <v>222</v>
      </c>
      <c r="P7161" s="119"/>
      <c r="Q7161" s="84"/>
      <c r="T7161" s="168"/>
    </row>
    <row r="7162" spans="2:20" ht="20.100000000000001" customHeight="1" x14ac:dyDescent="0.3">
      <c r="B7162" s="110" t="str">
        <f>IF(E7162="","",VLOOKUP(E7162,[1]PROJECTES!$C$14:$G$5000,2,FALSE))</f>
        <v/>
      </c>
      <c r="D7162" s="111" t="str">
        <f>IF(E7162="","",VLOOKUP(E7162,[1]PROJECTES!$C$14:$G$5000,5,FALSE))</f>
        <v/>
      </c>
      <c r="E7162" s="79"/>
      <c r="F7162" s="110" t="str">
        <f>IF(I7162="","",VLOOKUP(I7162,[1]PROJECTES!$C$14:$G$5000,2,FALSE))</f>
        <v/>
      </c>
      <c r="G7162" s="112" t="str">
        <f>IF(E7162="","",VLOOKUP(E7162,[1]PROJECTES!$C$14:$G$5000,4,FALSE))</f>
        <v/>
      </c>
      <c r="H7162" s="95"/>
      <c r="I7162" s="113" t="str">
        <f>IF(H7162="","",VLOOKUP(H7162,BD!B$2:C$16,2,FALSE))</f>
        <v/>
      </c>
      <c r="K7162" s="115" t="str">
        <f t="shared" si="401"/>
        <v/>
      </c>
      <c r="L7162" s="116" t="str">
        <f t="shared" ca="1" si="402"/>
        <v>-</v>
      </c>
      <c r="M7162" s="111" t="str">
        <f>IF(E7162="","",VLOOKUP(E7162,[1]PROJECTES!$C$14:$Z$5000,21,FALSE))</f>
        <v/>
      </c>
      <c r="N7162" s="117"/>
      <c r="O7162" s="118" t="s">
        <v>222</v>
      </c>
      <c r="P7162" s="119"/>
      <c r="Q7162" s="84"/>
      <c r="T7162" s="168"/>
    </row>
    <row r="7163" spans="2:20" ht="20.100000000000001" customHeight="1" x14ac:dyDescent="0.3">
      <c r="B7163" s="110" t="str">
        <f>IF(E7163="","",VLOOKUP(E7163,[1]PROJECTES!$C$14:$G$5000,2,FALSE))</f>
        <v/>
      </c>
      <c r="D7163" s="111" t="str">
        <f>IF(E7163="","",VLOOKUP(E7163,[1]PROJECTES!$C$14:$G$5000,5,FALSE))</f>
        <v/>
      </c>
      <c r="E7163" s="79"/>
      <c r="F7163" s="110" t="str">
        <f>IF(I7163="","",VLOOKUP(I7163,[1]PROJECTES!$C$14:$G$5000,2,FALSE))</f>
        <v/>
      </c>
      <c r="G7163" s="112" t="str">
        <f>IF(E7163="","",VLOOKUP(E7163,[1]PROJECTES!$C$14:$G$5000,4,FALSE))</f>
        <v/>
      </c>
      <c r="H7163" s="95"/>
      <c r="I7163" s="113" t="str">
        <f>IF(H7163="","",VLOOKUP(H7163,BD!B$2:C$16,2,FALSE))</f>
        <v/>
      </c>
      <c r="K7163" s="115" t="str">
        <f t="shared" si="401"/>
        <v/>
      </c>
      <c r="L7163" s="116" t="str">
        <f t="shared" ca="1" si="402"/>
        <v>-</v>
      </c>
      <c r="M7163" s="111" t="str">
        <f>IF(E7163="","",VLOOKUP(E7163,[1]PROJECTES!$C$14:$Z$5000,21,FALSE))</f>
        <v/>
      </c>
      <c r="N7163" s="117"/>
      <c r="O7163" s="118" t="s">
        <v>222</v>
      </c>
      <c r="P7163" s="119"/>
      <c r="Q7163" s="84"/>
      <c r="T7163" s="168"/>
    </row>
    <row r="7164" spans="2:20" ht="20.100000000000001" customHeight="1" x14ac:dyDescent="0.3">
      <c r="B7164" s="110" t="str">
        <f>IF(E7164="","",VLOOKUP(E7164,[1]PROJECTES!$C$14:$G$5000,2,FALSE))</f>
        <v/>
      </c>
      <c r="D7164" s="111" t="str">
        <f>IF(E7164="","",VLOOKUP(E7164,[1]PROJECTES!$C$14:$G$5000,5,FALSE))</f>
        <v/>
      </c>
      <c r="E7164" s="79"/>
      <c r="F7164" s="110" t="str">
        <f>IF(I7164="","",VLOOKUP(I7164,[1]PROJECTES!$C$14:$G$5000,2,FALSE))</f>
        <v/>
      </c>
      <c r="G7164" s="112" t="str">
        <f>IF(E7164="","",VLOOKUP(E7164,[1]PROJECTES!$C$14:$G$5000,4,FALSE))</f>
        <v/>
      </c>
      <c r="H7164" s="95"/>
      <c r="I7164" s="113" t="str">
        <f>IF(H7164="","",VLOOKUP(H7164,BD!B$2:C$16,2,FALSE))</f>
        <v/>
      </c>
      <c r="K7164" s="115" t="str">
        <f t="shared" si="401"/>
        <v/>
      </c>
      <c r="L7164" s="116" t="str">
        <f t="shared" ca="1" si="402"/>
        <v>-</v>
      </c>
      <c r="M7164" s="111" t="str">
        <f>IF(E7164="","",VLOOKUP(E7164,[1]PROJECTES!$C$14:$Z$5000,21,FALSE))</f>
        <v/>
      </c>
      <c r="N7164" s="117"/>
      <c r="O7164" s="118" t="s">
        <v>222</v>
      </c>
      <c r="P7164" s="119"/>
      <c r="Q7164" s="84"/>
      <c r="T7164" s="168"/>
    </row>
    <row r="7165" spans="2:20" ht="20.100000000000001" customHeight="1" x14ac:dyDescent="0.3">
      <c r="B7165" s="110" t="str">
        <f>IF(E7165="","",VLOOKUP(E7165,[1]PROJECTES!$C$14:$G$5000,2,FALSE))</f>
        <v/>
      </c>
      <c r="D7165" s="111" t="str">
        <f>IF(E7165="","",VLOOKUP(E7165,[1]PROJECTES!$C$14:$G$5000,5,FALSE))</f>
        <v/>
      </c>
      <c r="E7165" s="79"/>
      <c r="F7165" s="110" t="str">
        <f>IF(I7165="","",VLOOKUP(I7165,[1]PROJECTES!$C$14:$G$5000,2,FALSE))</f>
        <v/>
      </c>
      <c r="G7165" s="112" t="str">
        <f>IF(E7165="","",VLOOKUP(E7165,[1]PROJECTES!$C$14:$G$5000,4,FALSE))</f>
        <v/>
      </c>
      <c r="H7165" s="95"/>
      <c r="I7165" s="113" t="str">
        <f>IF(H7165="","",VLOOKUP(H7165,BD!B$2:C$16,2,FALSE))</f>
        <v/>
      </c>
      <c r="K7165" s="115" t="str">
        <f t="shared" si="401"/>
        <v/>
      </c>
      <c r="L7165" s="116" t="str">
        <f t="shared" ca="1" si="402"/>
        <v>-</v>
      </c>
      <c r="M7165" s="111" t="str">
        <f>IF(E7165="","",VLOOKUP(E7165,[1]PROJECTES!$C$14:$Z$5000,21,FALSE))</f>
        <v/>
      </c>
      <c r="N7165" s="117"/>
      <c r="O7165" s="118" t="s">
        <v>222</v>
      </c>
      <c r="P7165" s="119"/>
      <c r="Q7165" s="84"/>
      <c r="T7165" s="168"/>
    </row>
    <row r="7166" spans="2:20" ht="20.100000000000001" customHeight="1" x14ac:dyDescent="0.3">
      <c r="B7166" s="110" t="str">
        <f>IF(E7166="","",VLOOKUP(E7166,[1]PROJECTES!$C$14:$G$5000,2,FALSE))</f>
        <v/>
      </c>
      <c r="D7166" s="111" t="str">
        <f>IF(E7166="","",VLOOKUP(E7166,[1]PROJECTES!$C$14:$G$5000,5,FALSE))</f>
        <v/>
      </c>
      <c r="E7166" s="79"/>
      <c r="F7166" s="110" t="str">
        <f>IF(I7166="","",VLOOKUP(I7166,[1]PROJECTES!$C$14:$G$5000,2,FALSE))</f>
        <v/>
      </c>
      <c r="G7166" s="112" t="str">
        <f>IF(E7166="","",VLOOKUP(E7166,[1]PROJECTES!$C$14:$G$5000,4,FALSE))</f>
        <v/>
      </c>
      <c r="H7166" s="95"/>
      <c r="I7166" s="113" t="str">
        <f>IF(H7166="","",VLOOKUP(H7166,BD!B$2:C$16,2,FALSE))</f>
        <v/>
      </c>
      <c r="K7166" s="115" t="str">
        <f t="shared" si="401"/>
        <v/>
      </c>
      <c r="L7166" s="116" t="str">
        <f t="shared" ca="1" si="402"/>
        <v>-</v>
      </c>
      <c r="M7166" s="111" t="str">
        <f>IF(E7166="","",VLOOKUP(E7166,[1]PROJECTES!$C$14:$Z$5000,21,FALSE))</f>
        <v/>
      </c>
      <c r="N7166" s="117"/>
      <c r="O7166" s="118" t="s">
        <v>222</v>
      </c>
      <c r="P7166" s="119"/>
      <c r="Q7166" s="84"/>
      <c r="T7166" s="168"/>
    </row>
    <row r="7167" spans="2:20" ht="20.100000000000001" customHeight="1" x14ac:dyDescent="0.3">
      <c r="B7167" s="110" t="str">
        <f>IF(E7167="","",VLOOKUP(E7167,[1]PROJECTES!$C$14:$G$5000,2,FALSE))</f>
        <v/>
      </c>
      <c r="D7167" s="111" t="str">
        <f>IF(E7167="","",VLOOKUP(E7167,[1]PROJECTES!$C$14:$G$5000,5,FALSE))</f>
        <v/>
      </c>
      <c r="E7167" s="79"/>
      <c r="F7167" s="110" t="str">
        <f>IF(I7167="","",VLOOKUP(I7167,[1]PROJECTES!$C$14:$G$5000,2,FALSE))</f>
        <v/>
      </c>
      <c r="G7167" s="112" t="str">
        <f>IF(E7167="","",VLOOKUP(E7167,[1]PROJECTES!$C$14:$G$5000,4,FALSE))</f>
        <v/>
      </c>
      <c r="H7167" s="95"/>
      <c r="I7167" s="113" t="str">
        <f>IF(H7167="","",VLOOKUP(H7167,BD!B$2:C$16,2,FALSE))</f>
        <v/>
      </c>
      <c r="K7167" s="115" t="str">
        <f t="shared" si="401"/>
        <v/>
      </c>
      <c r="L7167" s="116" t="str">
        <f t="shared" ca="1" si="402"/>
        <v>-</v>
      </c>
      <c r="M7167" s="111" t="str">
        <f>IF(E7167="","",VLOOKUP(E7167,[1]PROJECTES!$C$14:$Z$5000,21,FALSE))</f>
        <v/>
      </c>
      <c r="N7167" s="117"/>
      <c r="O7167" s="118" t="s">
        <v>222</v>
      </c>
      <c r="P7167" s="119"/>
      <c r="Q7167" s="84"/>
      <c r="T7167" s="168"/>
    </row>
    <row r="7168" spans="2:20" ht="20.100000000000001" customHeight="1" x14ac:dyDescent="0.3">
      <c r="B7168" s="110" t="str">
        <f>IF(E7168="","",VLOOKUP(E7168,[1]PROJECTES!$C$14:$G$5000,2,FALSE))</f>
        <v/>
      </c>
      <c r="D7168" s="111" t="str">
        <f>IF(E7168="","",VLOOKUP(E7168,[1]PROJECTES!$C$14:$G$5000,5,FALSE))</f>
        <v/>
      </c>
      <c r="E7168" s="79"/>
      <c r="F7168" s="110" t="str">
        <f>IF(I7168="","",VLOOKUP(I7168,[1]PROJECTES!$C$14:$G$5000,2,FALSE))</f>
        <v/>
      </c>
      <c r="G7168" s="112" t="str">
        <f>IF(E7168="","",VLOOKUP(E7168,[1]PROJECTES!$C$14:$G$5000,4,FALSE))</f>
        <v/>
      </c>
      <c r="H7168" s="95"/>
      <c r="I7168" s="113" t="str">
        <f>IF(H7168="","",VLOOKUP(H7168,BD!B$2:C$16,2,FALSE))</f>
        <v/>
      </c>
      <c r="K7168" s="115" t="str">
        <f t="shared" si="401"/>
        <v/>
      </c>
      <c r="L7168" s="116" t="str">
        <f t="shared" ca="1" si="402"/>
        <v>-</v>
      </c>
      <c r="M7168" s="111" t="str">
        <f>IF(E7168="","",VLOOKUP(E7168,[1]PROJECTES!$C$14:$Z$5000,21,FALSE))</f>
        <v/>
      </c>
      <c r="N7168" s="117"/>
      <c r="O7168" s="118" t="s">
        <v>222</v>
      </c>
      <c r="P7168" s="119"/>
      <c r="Q7168" s="84"/>
      <c r="T7168" s="168"/>
    </row>
    <row r="7169" spans="2:20" ht="20.100000000000001" customHeight="1" x14ac:dyDescent="0.3">
      <c r="B7169" s="110" t="str">
        <f>IF(E7169="","",VLOOKUP(E7169,[1]PROJECTES!$C$14:$G$5000,2,FALSE))</f>
        <v/>
      </c>
      <c r="D7169" s="111" t="str">
        <f>IF(E7169="","",VLOOKUP(E7169,[1]PROJECTES!$C$14:$G$5000,5,FALSE))</f>
        <v/>
      </c>
      <c r="E7169" s="79"/>
      <c r="F7169" s="110" t="str">
        <f>IF(I7169="","",VLOOKUP(I7169,[1]PROJECTES!$C$14:$G$5000,2,FALSE))</f>
        <v/>
      </c>
      <c r="G7169" s="112" t="str">
        <f>IF(E7169="","",VLOOKUP(E7169,[1]PROJECTES!$C$14:$G$5000,4,FALSE))</f>
        <v/>
      </c>
      <c r="H7169" s="95"/>
      <c r="I7169" s="113" t="str">
        <f>IF(H7169="","",VLOOKUP(H7169,BD!B$2:C$16,2,FALSE))</f>
        <v/>
      </c>
      <c r="K7169" s="115" t="str">
        <f t="shared" si="401"/>
        <v/>
      </c>
      <c r="L7169" s="116" t="str">
        <f t="shared" ca="1" si="402"/>
        <v>-</v>
      </c>
      <c r="M7169" s="111" t="str">
        <f>IF(E7169="","",VLOOKUP(E7169,[1]PROJECTES!$C$14:$Z$5000,21,FALSE))</f>
        <v/>
      </c>
      <c r="N7169" s="117"/>
      <c r="O7169" s="118" t="s">
        <v>222</v>
      </c>
      <c r="P7169" s="119"/>
      <c r="Q7169" s="84"/>
      <c r="T7169" s="168"/>
    </row>
    <row r="7170" spans="2:20" ht="20.100000000000001" customHeight="1" x14ac:dyDescent="0.3">
      <c r="B7170" s="110" t="str">
        <f>IF(E7170="","",VLOOKUP(E7170,[1]PROJECTES!$C$14:$G$5000,2,FALSE))</f>
        <v/>
      </c>
      <c r="D7170" s="111" t="str">
        <f>IF(E7170="","",VLOOKUP(E7170,[1]PROJECTES!$C$14:$G$5000,5,FALSE))</f>
        <v/>
      </c>
      <c r="E7170" s="79"/>
      <c r="F7170" s="110" t="str">
        <f>IF(I7170="","",VLOOKUP(I7170,[1]PROJECTES!$C$14:$G$5000,2,FALSE))</f>
        <v/>
      </c>
      <c r="G7170" s="112" t="str">
        <f>IF(E7170="","",VLOOKUP(E7170,[1]PROJECTES!$C$14:$G$5000,4,FALSE))</f>
        <v/>
      </c>
      <c r="H7170" s="95"/>
      <c r="I7170" s="113" t="str">
        <f>IF(H7170="","",VLOOKUP(H7170,BD!B$2:C$16,2,FALSE))</f>
        <v/>
      </c>
      <c r="K7170" s="115" t="str">
        <f t="shared" ref="K7170:K7185" si="403">IF(J7170="","",WEEKNUM(J7170,2)-0)</f>
        <v/>
      </c>
      <c r="L7170" s="116" t="str">
        <f t="shared" ca="1" si="402"/>
        <v>-</v>
      </c>
      <c r="M7170" s="111" t="str">
        <f>IF(E7170="","",VLOOKUP(E7170,[1]PROJECTES!$C$14:$Z$5000,21,FALSE))</f>
        <v/>
      </c>
      <c r="N7170" s="117"/>
      <c r="O7170" s="118" t="s">
        <v>222</v>
      </c>
      <c r="P7170" s="119"/>
      <c r="Q7170" s="84"/>
      <c r="T7170" s="168"/>
    </row>
    <row r="7171" spans="2:20" ht="20.100000000000001" customHeight="1" x14ac:dyDescent="0.3">
      <c r="B7171" s="110" t="str">
        <f>IF(E7171="","",VLOOKUP(E7171,[1]PROJECTES!$C$14:$G$5000,2,FALSE))</f>
        <v/>
      </c>
      <c r="D7171" s="111" t="str">
        <f>IF(E7171="","",VLOOKUP(E7171,[1]PROJECTES!$C$14:$G$5000,5,FALSE))</f>
        <v/>
      </c>
      <c r="E7171" s="79"/>
      <c r="F7171" s="110" t="str">
        <f>IF(I7171="","",VLOOKUP(I7171,[1]PROJECTES!$C$14:$G$5000,2,FALSE))</f>
        <v/>
      </c>
      <c r="G7171" s="112" t="str">
        <f>IF(E7171="","",VLOOKUP(E7171,[1]PROJECTES!$C$14:$G$5000,4,FALSE))</f>
        <v/>
      </c>
      <c r="H7171" s="95"/>
      <c r="I7171" s="113" t="str">
        <f>IF(H7171="","",VLOOKUP(H7171,BD!B$2:C$16,2,FALSE))</f>
        <v/>
      </c>
      <c r="K7171" s="115" t="str">
        <f t="shared" si="403"/>
        <v/>
      </c>
      <c r="L7171" s="116" t="str">
        <f t="shared" ref="L7171:L7185" ca="1" si="404">IF(M7171="","-",IF(G7171="TA","-",+M7171-TODAY()))</f>
        <v>-</v>
      </c>
      <c r="M7171" s="111" t="str">
        <f>IF(E7171="","",VLOOKUP(E7171,[1]PROJECTES!$C$14:$Z$5000,21,FALSE))</f>
        <v/>
      </c>
      <c r="N7171" s="117"/>
      <c r="O7171" s="118" t="s">
        <v>222</v>
      </c>
      <c r="P7171" s="119"/>
      <c r="Q7171" s="84"/>
      <c r="T7171" s="168"/>
    </row>
    <row r="7172" spans="2:20" ht="20.100000000000001" customHeight="1" x14ac:dyDescent="0.3">
      <c r="B7172" s="110" t="str">
        <f>IF(E7172="","",VLOOKUP(E7172,[1]PROJECTES!$C$14:$G$5000,2,FALSE))</f>
        <v/>
      </c>
      <c r="D7172" s="111" t="str">
        <f>IF(E7172="","",VLOOKUP(E7172,[1]PROJECTES!$C$14:$G$5000,5,FALSE))</f>
        <v/>
      </c>
      <c r="E7172" s="79"/>
      <c r="F7172" s="110" t="str">
        <f>IF(I7172="","",VLOOKUP(I7172,[1]PROJECTES!$C$14:$G$5000,2,FALSE))</f>
        <v/>
      </c>
      <c r="G7172" s="112" t="str">
        <f>IF(E7172="","",VLOOKUP(E7172,[1]PROJECTES!$C$14:$G$5000,4,FALSE))</f>
        <v/>
      </c>
      <c r="H7172" s="95"/>
      <c r="I7172" s="113" t="str">
        <f>IF(H7172="","",VLOOKUP(H7172,BD!B$2:C$16,2,FALSE))</f>
        <v/>
      </c>
      <c r="K7172" s="115" t="str">
        <f t="shared" si="403"/>
        <v/>
      </c>
      <c r="L7172" s="116" t="str">
        <f t="shared" ca="1" si="404"/>
        <v>-</v>
      </c>
      <c r="M7172" s="111" t="str">
        <f>IF(E7172="","",VLOOKUP(E7172,[1]PROJECTES!$C$14:$Z$5000,21,FALSE))</f>
        <v/>
      </c>
      <c r="N7172" s="117"/>
      <c r="O7172" s="118" t="s">
        <v>222</v>
      </c>
      <c r="P7172" s="119"/>
      <c r="Q7172" s="84"/>
      <c r="T7172" s="168"/>
    </row>
    <row r="7173" spans="2:20" ht="20.100000000000001" customHeight="1" x14ac:dyDescent="0.3">
      <c r="B7173" s="110" t="str">
        <f>IF(E7173="","",VLOOKUP(E7173,[1]PROJECTES!$C$14:$G$5000,2,FALSE))</f>
        <v/>
      </c>
      <c r="D7173" s="111" t="str">
        <f>IF(E7173="","",VLOOKUP(E7173,[1]PROJECTES!$C$14:$G$5000,5,FALSE))</f>
        <v/>
      </c>
      <c r="E7173" s="79"/>
      <c r="F7173" s="110" t="str">
        <f>IF(I7173="","",VLOOKUP(I7173,[1]PROJECTES!$C$14:$G$5000,2,FALSE))</f>
        <v/>
      </c>
      <c r="G7173" s="112" t="str">
        <f>IF(E7173="","",VLOOKUP(E7173,[1]PROJECTES!$C$14:$G$5000,4,FALSE))</f>
        <v/>
      </c>
      <c r="H7173" s="95"/>
      <c r="I7173" s="113" t="str">
        <f>IF(H7173="","",VLOOKUP(H7173,BD!B$2:C$16,2,FALSE))</f>
        <v/>
      </c>
      <c r="K7173" s="115" t="str">
        <f t="shared" si="403"/>
        <v/>
      </c>
      <c r="L7173" s="116" t="str">
        <f t="shared" ca="1" si="404"/>
        <v>-</v>
      </c>
      <c r="M7173" s="111" t="str">
        <f>IF(E7173="","",VLOOKUP(E7173,[1]PROJECTES!$C$14:$Z$5000,21,FALSE))</f>
        <v/>
      </c>
      <c r="N7173" s="117"/>
      <c r="O7173" s="118" t="s">
        <v>222</v>
      </c>
      <c r="P7173" s="119"/>
      <c r="Q7173" s="84"/>
      <c r="T7173" s="168"/>
    </row>
    <row r="7174" spans="2:20" ht="20.100000000000001" customHeight="1" x14ac:dyDescent="0.3">
      <c r="B7174" s="110" t="str">
        <f>IF(E7174="","",VLOOKUP(E7174,[1]PROJECTES!$C$14:$G$5000,2,FALSE))</f>
        <v/>
      </c>
      <c r="D7174" s="111" t="str">
        <f>IF(E7174="","",VLOOKUP(E7174,[1]PROJECTES!$C$14:$G$5000,5,FALSE))</f>
        <v/>
      </c>
      <c r="E7174" s="79"/>
      <c r="F7174" s="110" t="str">
        <f>IF(I7174="","",VLOOKUP(I7174,[1]PROJECTES!$C$14:$G$5000,2,FALSE))</f>
        <v/>
      </c>
      <c r="G7174" s="112" t="str">
        <f>IF(E7174="","",VLOOKUP(E7174,[1]PROJECTES!$C$14:$G$5000,4,FALSE))</f>
        <v/>
      </c>
      <c r="H7174" s="95"/>
      <c r="I7174" s="113" t="str">
        <f>IF(H7174="","",VLOOKUP(H7174,BD!B$2:C$16,2,FALSE))</f>
        <v/>
      </c>
      <c r="K7174" s="115" t="str">
        <f t="shared" si="403"/>
        <v/>
      </c>
      <c r="L7174" s="116" t="str">
        <f t="shared" ca="1" si="404"/>
        <v>-</v>
      </c>
      <c r="M7174" s="111" t="str">
        <f>IF(E7174="","",VLOOKUP(E7174,[1]PROJECTES!$C$14:$Z$5000,21,FALSE))</f>
        <v/>
      </c>
      <c r="N7174" s="117"/>
      <c r="O7174" s="118" t="s">
        <v>222</v>
      </c>
      <c r="P7174" s="119"/>
      <c r="Q7174" s="84"/>
      <c r="T7174" s="168"/>
    </row>
    <row r="7175" spans="2:20" ht="20.100000000000001" customHeight="1" x14ac:dyDescent="0.3">
      <c r="B7175" s="110" t="str">
        <f>IF(E7175="","",VLOOKUP(E7175,[1]PROJECTES!$C$14:$G$5000,2,FALSE))</f>
        <v/>
      </c>
      <c r="D7175" s="111" t="str">
        <f>IF(E7175="","",VLOOKUP(E7175,[1]PROJECTES!$C$14:$G$5000,5,FALSE))</f>
        <v/>
      </c>
      <c r="E7175" s="79"/>
      <c r="F7175" s="110" t="str">
        <f>IF(I7175="","",VLOOKUP(I7175,[1]PROJECTES!$C$14:$G$5000,2,FALSE))</f>
        <v/>
      </c>
      <c r="G7175" s="112" t="str">
        <f>IF(E7175="","",VLOOKUP(E7175,[1]PROJECTES!$C$14:$G$5000,4,FALSE))</f>
        <v/>
      </c>
      <c r="H7175" s="95"/>
      <c r="I7175" s="113" t="str">
        <f>IF(H7175="","",VLOOKUP(H7175,BD!B$2:C$16,2,FALSE))</f>
        <v/>
      </c>
      <c r="K7175" s="115" t="str">
        <f t="shared" si="403"/>
        <v/>
      </c>
      <c r="L7175" s="116" t="str">
        <f t="shared" ca="1" si="404"/>
        <v>-</v>
      </c>
      <c r="M7175" s="111" t="str">
        <f>IF(E7175="","",VLOOKUP(E7175,[1]PROJECTES!$C$14:$Z$5000,21,FALSE))</f>
        <v/>
      </c>
      <c r="N7175" s="117"/>
      <c r="O7175" s="118" t="s">
        <v>222</v>
      </c>
      <c r="P7175" s="119"/>
      <c r="Q7175" s="84"/>
      <c r="T7175" s="168"/>
    </row>
    <row r="7176" spans="2:20" ht="20.100000000000001" customHeight="1" x14ac:dyDescent="0.3">
      <c r="B7176" s="110" t="str">
        <f>IF(E7176="","",VLOOKUP(E7176,[1]PROJECTES!$C$14:$G$5000,2,FALSE))</f>
        <v/>
      </c>
      <c r="D7176" s="111" t="str">
        <f>IF(E7176="","",VLOOKUP(E7176,[1]PROJECTES!$C$14:$G$5000,5,FALSE))</f>
        <v/>
      </c>
      <c r="E7176" s="79"/>
      <c r="F7176" s="110" t="str">
        <f>IF(I7176="","",VLOOKUP(I7176,[1]PROJECTES!$C$14:$G$5000,2,FALSE))</f>
        <v/>
      </c>
      <c r="G7176" s="112" t="str">
        <f>IF(E7176="","",VLOOKUP(E7176,[1]PROJECTES!$C$14:$G$5000,4,FALSE))</f>
        <v/>
      </c>
      <c r="H7176" s="95"/>
      <c r="I7176" s="113" t="str">
        <f>IF(H7176="","",VLOOKUP(H7176,BD!B$2:C$16,2,FALSE))</f>
        <v/>
      </c>
      <c r="K7176" s="115" t="str">
        <f t="shared" si="403"/>
        <v/>
      </c>
      <c r="L7176" s="116" t="str">
        <f t="shared" ca="1" si="404"/>
        <v>-</v>
      </c>
      <c r="M7176" s="111" t="str">
        <f>IF(E7176="","",VLOOKUP(E7176,[1]PROJECTES!$C$14:$Z$5000,21,FALSE))</f>
        <v/>
      </c>
      <c r="N7176" s="117"/>
      <c r="O7176" s="118" t="s">
        <v>222</v>
      </c>
      <c r="P7176" s="119"/>
      <c r="Q7176" s="84"/>
      <c r="T7176" s="168"/>
    </row>
    <row r="7177" spans="2:20" ht="20.100000000000001" customHeight="1" x14ac:dyDescent="0.3">
      <c r="B7177" s="110" t="str">
        <f>IF(E7177="","",VLOOKUP(E7177,[1]PROJECTES!$C$14:$G$5000,2,FALSE))</f>
        <v/>
      </c>
      <c r="D7177" s="111" t="str">
        <f>IF(E7177="","",VLOOKUP(E7177,[1]PROJECTES!$C$14:$G$5000,5,FALSE))</f>
        <v/>
      </c>
      <c r="E7177" s="79"/>
      <c r="F7177" s="110" t="str">
        <f>IF(I7177="","",VLOOKUP(I7177,[1]PROJECTES!$C$14:$G$5000,2,FALSE))</f>
        <v/>
      </c>
      <c r="G7177" s="112" t="str">
        <f>IF(E7177="","",VLOOKUP(E7177,[1]PROJECTES!$C$14:$G$5000,4,FALSE))</f>
        <v/>
      </c>
      <c r="H7177" s="95"/>
      <c r="I7177" s="113" t="str">
        <f>IF(H7177="","",VLOOKUP(H7177,BD!B$2:C$16,2,FALSE))</f>
        <v/>
      </c>
      <c r="K7177" s="115" t="str">
        <f t="shared" si="403"/>
        <v/>
      </c>
      <c r="L7177" s="116" t="str">
        <f t="shared" ca="1" si="404"/>
        <v>-</v>
      </c>
      <c r="M7177" s="111" t="str">
        <f>IF(E7177="","",VLOOKUP(E7177,[1]PROJECTES!$C$14:$Z$5000,21,FALSE))</f>
        <v/>
      </c>
      <c r="N7177" s="117"/>
      <c r="O7177" s="118" t="s">
        <v>222</v>
      </c>
      <c r="P7177" s="119"/>
      <c r="Q7177" s="84"/>
      <c r="T7177" s="168"/>
    </row>
    <row r="7178" spans="2:20" ht="20.100000000000001" customHeight="1" x14ac:dyDescent="0.3">
      <c r="B7178" s="110" t="str">
        <f>IF(E7178="","",VLOOKUP(E7178,[1]PROJECTES!$C$14:$G$5000,2,FALSE))</f>
        <v/>
      </c>
      <c r="D7178" s="111" t="str">
        <f>IF(E7178="","",VLOOKUP(E7178,[1]PROJECTES!$C$14:$G$5000,5,FALSE))</f>
        <v/>
      </c>
      <c r="E7178" s="79"/>
      <c r="F7178" s="110" t="str">
        <f>IF(I7178="","",VLOOKUP(I7178,[1]PROJECTES!$C$14:$G$5000,2,FALSE))</f>
        <v/>
      </c>
      <c r="G7178" s="112" t="str">
        <f>IF(E7178="","",VLOOKUP(E7178,[1]PROJECTES!$C$14:$G$5000,4,FALSE))</f>
        <v/>
      </c>
      <c r="H7178" s="95"/>
      <c r="I7178" s="113" t="str">
        <f>IF(H7178="","",VLOOKUP(H7178,BD!B$2:C$16,2,FALSE))</f>
        <v/>
      </c>
      <c r="K7178" s="115" t="str">
        <f t="shared" si="403"/>
        <v/>
      </c>
      <c r="L7178" s="116" t="str">
        <f t="shared" ca="1" si="404"/>
        <v>-</v>
      </c>
      <c r="M7178" s="111" t="str">
        <f>IF(E7178="","",VLOOKUP(E7178,[1]PROJECTES!$C$14:$Z$5000,21,FALSE))</f>
        <v/>
      </c>
      <c r="N7178" s="117"/>
      <c r="O7178" s="118" t="s">
        <v>222</v>
      </c>
      <c r="P7178" s="119"/>
      <c r="Q7178" s="84"/>
      <c r="T7178" s="168"/>
    </row>
    <row r="7179" spans="2:20" ht="20.100000000000001" customHeight="1" x14ac:dyDescent="0.3">
      <c r="B7179" s="110" t="str">
        <f>IF(E7179="","",VLOOKUP(E7179,[1]PROJECTES!$C$14:$G$5000,2,FALSE))</f>
        <v/>
      </c>
      <c r="D7179" s="111" t="str">
        <f>IF(E7179="","",VLOOKUP(E7179,[1]PROJECTES!$C$14:$G$5000,5,FALSE))</f>
        <v/>
      </c>
      <c r="E7179" s="79"/>
      <c r="F7179" s="110" t="str">
        <f>IF(I7179="","",VLOOKUP(I7179,[1]PROJECTES!$C$14:$G$5000,2,FALSE))</f>
        <v/>
      </c>
      <c r="G7179" s="112" t="str">
        <f>IF(E7179="","",VLOOKUP(E7179,[1]PROJECTES!$C$14:$G$5000,4,FALSE))</f>
        <v/>
      </c>
      <c r="H7179" s="95"/>
      <c r="I7179" s="113" t="str">
        <f>IF(H7179="","",VLOOKUP(H7179,BD!B$2:C$16,2,FALSE))</f>
        <v/>
      </c>
      <c r="K7179" s="115" t="str">
        <f t="shared" si="403"/>
        <v/>
      </c>
      <c r="L7179" s="116" t="str">
        <f t="shared" ca="1" si="404"/>
        <v>-</v>
      </c>
      <c r="M7179" s="111" t="str">
        <f>IF(E7179="","",VLOOKUP(E7179,[1]PROJECTES!$C$14:$Z$5000,21,FALSE))</f>
        <v/>
      </c>
      <c r="N7179" s="117"/>
      <c r="O7179" s="118" t="s">
        <v>222</v>
      </c>
      <c r="P7179" s="119"/>
      <c r="Q7179" s="84"/>
      <c r="T7179" s="168"/>
    </row>
    <row r="7180" spans="2:20" ht="20.100000000000001" customHeight="1" x14ac:dyDescent="0.3">
      <c r="B7180" s="110" t="str">
        <f>IF(E7180="","",VLOOKUP(E7180,[1]PROJECTES!$C$14:$G$5000,2,FALSE))</f>
        <v/>
      </c>
      <c r="D7180" s="111" t="str">
        <f>IF(E7180="","",VLOOKUP(E7180,[1]PROJECTES!$C$14:$G$5000,5,FALSE))</f>
        <v/>
      </c>
      <c r="E7180" s="79"/>
      <c r="F7180" s="110" t="str">
        <f>IF(I7180="","",VLOOKUP(I7180,[1]PROJECTES!$C$14:$G$5000,2,FALSE))</f>
        <v/>
      </c>
      <c r="G7180" s="112" t="str">
        <f>IF(E7180="","",VLOOKUP(E7180,[1]PROJECTES!$C$14:$G$5000,4,FALSE))</f>
        <v/>
      </c>
      <c r="H7180" s="95"/>
      <c r="I7180" s="113" t="str">
        <f>IF(H7180="","",VLOOKUP(H7180,BD!B$2:C$16,2,FALSE))</f>
        <v/>
      </c>
      <c r="K7180" s="115" t="str">
        <f t="shared" si="403"/>
        <v/>
      </c>
      <c r="L7180" s="116" t="str">
        <f t="shared" ca="1" si="404"/>
        <v>-</v>
      </c>
      <c r="M7180" s="111" t="str">
        <f>IF(E7180="","",VLOOKUP(E7180,[1]PROJECTES!$C$14:$Z$5000,21,FALSE))</f>
        <v/>
      </c>
      <c r="N7180" s="117"/>
      <c r="O7180" s="118" t="s">
        <v>222</v>
      </c>
      <c r="P7180" s="119"/>
      <c r="Q7180" s="84"/>
      <c r="T7180" s="168"/>
    </row>
    <row r="7181" spans="2:20" ht="20.100000000000001" customHeight="1" x14ac:dyDescent="0.3">
      <c r="B7181" s="110" t="str">
        <f>IF(E7181="","",VLOOKUP(E7181,[1]PROJECTES!$C$14:$G$5000,2,FALSE))</f>
        <v/>
      </c>
      <c r="D7181" s="111" t="str">
        <f>IF(E7181="","",VLOOKUP(E7181,[1]PROJECTES!$C$14:$G$5000,5,FALSE))</f>
        <v/>
      </c>
      <c r="E7181" s="79"/>
      <c r="F7181" s="110" t="str">
        <f>IF(I7181="","",VLOOKUP(I7181,[1]PROJECTES!$C$14:$G$5000,2,FALSE))</f>
        <v/>
      </c>
      <c r="G7181" s="112" t="str">
        <f>IF(E7181="","",VLOOKUP(E7181,[1]PROJECTES!$C$14:$G$5000,4,FALSE))</f>
        <v/>
      </c>
      <c r="H7181" s="95"/>
      <c r="I7181" s="113" t="str">
        <f>IF(H7181="","",VLOOKUP(H7181,BD!B$2:C$16,2,FALSE))</f>
        <v/>
      </c>
      <c r="K7181" s="115" t="str">
        <f t="shared" si="403"/>
        <v/>
      </c>
      <c r="L7181" s="116" t="str">
        <f t="shared" ca="1" si="404"/>
        <v>-</v>
      </c>
      <c r="M7181" s="111" t="str">
        <f>IF(E7181="","",VLOOKUP(E7181,[1]PROJECTES!$C$14:$Z$5000,21,FALSE))</f>
        <v/>
      </c>
      <c r="N7181" s="117"/>
      <c r="O7181" s="118" t="s">
        <v>222</v>
      </c>
      <c r="P7181" s="119"/>
      <c r="Q7181" s="84"/>
      <c r="T7181" s="168"/>
    </row>
    <row r="7182" spans="2:20" ht="20.100000000000001" customHeight="1" x14ac:dyDescent="0.3">
      <c r="B7182" s="110" t="str">
        <f>IF(E7182="","",VLOOKUP(E7182,[1]PROJECTES!$C$14:$G$5000,2,FALSE))</f>
        <v/>
      </c>
      <c r="D7182" s="111" t="str">
        <f>IF(E7182="","",VLOOKUP(E7182,[1]PROJECTES!$C$14:$G$5000,5,FALSE))</f>
        <v/>
      </c>
      <c r="E7182" s="79"/>
      <c r="F7182" s="110" t="str">
        <f>IF(I7182="","",VLOOKUP(I7182,[1]PROJECTES!$C$14:$G$5000,2,FALSE))</f>
        <v/>
      </c>
      <c r="G7182" s="112" t="str">
        <f>IF(E7182="","",VLOOKUP(E7182,[1]PROJECTES!$C$14:$G$5000,4,FALSE))</f>
        <v/>
      </c>
      <c r="H7182" s="95"/>
      <c r="I7182" s="113" t="str">
        <f>IF(H7182="","",VLOOKUP(H7182,BD!B$2:C$16,2,FALSE))</f>
        <v/>
      </c>
      <c r="K7182" s="115" t="str">
        <f t="shared" si="403"/>
        <v/>
      </c>
      <c r="L7182" s="116" t="str">
        <f t="shared" ca="1" si="404"/>
        <v>-</v>
      </c>
      <c r="M7182" s="111" t="str">
        <f>IF(E7182="","",VLOOKUP(E7182,[1]PROJECTES!$C$14:$Z$5000,21,FALSE))</f>
        <v/>
      </c>
      <c r="N7182" s="117"/>
      <c r="O7182" s="118" t="s">
        <v>222</v>
      </c>
      <c r="P7182" s="119"/>
      <c r="Q7182" s="84"/>
      <c r="T7182" s="168"/>
    </row>
    <row r="7183" spans="2:20" ht="20.100000000000001" customHeight="1" x14ac:dyDescent="0.3">
      <c r="B7183" s="110" t="str">
        <f>IF(E7183="","",VLOOKUP(E7183,[1]PROJECTES!$C$14:$G$5000,2,FALSE))</f>
        <v/>
      </c>
      <c r="D7183" s="111" t="str">
        <f>IF(E7183="","",VLOOKUP(E7183,[1]PROJECTES!$C$14:$G$5000,5,FALSE))</f>
        <v/>
      </c>
      <c r="E7183" s="79"/>
      <c r="F7183" s="110" t="str">
        <f>IF(I7183="","",VLOOKUP(I7183,[1]PROJECTES!$C$14:$G$5000,2,FALSE))</f>
        <v/>
      </c>
      <c r="G7183" s="112" t="str">
        <f>IF(E7183="","",VLOOKUP(E7183,[1]PROJECTES!$C$14:$G$5000,4,FALSE))</f>
        <v/>
      </c>
      <c r="H7183" s="95"/>
      <c r="I7183" s="113" t="str">
        <f>IF(H7183="","",VLOOKUP(H7183,BD!B$2:C$16,2,FALSE))</f>
        <v/>
      </c>
      <c r="K7183" s="115" t="str">
        <f t="shared" si="403"/>
        <v/>
      </c>
      <c r="L7183" s="116" t="str">
        <f t="shared" ca="1" si="404"/>
        <v>-</v>
      </c>
      <c r="M7183" s="111" t="str">
        <f>IF(E7183="","",VLOOKUP(E7183,[1]PROJECTES!$C$14:$Z$5000,21,FALSE))</f>
        <v/>
      </c>
      <c r="N7183" s="117"/>
      <c r="O7183" s="118" t="s">
        <v>222</v>
      </c>
      <c r="P7183" s="119"/>
      <c r="Q7183" s="84"/>
      <c r="T7183" s="168"/>
    </row>
    <row r="7184" spans="2:20" ht="20.100000000000001" customHeight="1" x14ac:dyDescent="0.3">
      <c r="B7184" s="110" t="str">
        <f>IF(E7184="","",VLOOKUP(E7184,[1]PROJECTES!$C$14:$G$5000,2,FALSE))</f>
        <v/>
      </c>
      <c r="D7184" s="111" t="str">
        <f>IF(E7184="","",VLOOKUP(E7184,[1]PROJECTES!$C$14:$G$5000,5,FALSE))</f>
        <v/>
      </c>
      <c r="E7184" s="79"/>
      <c r="F7184" s="110" t="str">
        <f>IF(I7184="","",VLOOKUP(I7184,[1]PROJECTES!$C$14:$G$5000,2,FALSE))</f>
        <v/>
      </c>
      <c r="G7184" s="112" t="str">
        <f>IF(E7184="","",VLOOKUP(E7184,[1]PROJECTES!$C$14:$G$5000,4,FALSE))</f>
        <v/>
      </c>
      <c r="H7184" s="95"/>
      <c r="I7184" s="113" t="str">
        <f>IF(H7184="","",VLOOKUP(H7184,BD!B$2:C$16,2,FALSE))</f>
        <v/>
      </c>
      <c r="K7184" s="115" t="str">
        <f t="shared" si="403"/>
        <v/>
      </c>
      <c r="L7184" s="116" t="str">
        <f t="shared" ca="1" si="404"/>
        <v>-</v>
      </c>
      <c r="M7184" s="111" t="str">
        <f>IF(E7184="","",VLOOKUP(E7184,[1]PROJECTES!$C$14:$Z$5000,21,FALSE))</f>
        <v/>
      </c>
      <c r="N7184" s="117"/>
      <c r="O7184" s="118" t="s">
        <v>222</v>
      </c>
      <c r="P7184" s="119"/>
      <c r="Q7184" s="84"/>
      <c r="T7184" s="168"/>
    </row>
    <row r="7185" spans="1:20" s="121" customFormat="1" ht="20.100000000000001" customHeight="1" x14ac:dyDescent="0.3">
      <c r="A7185" s="80"/>
      <c r="B7185" s="110" t="str">
        <f>IF(E7185="","",VLOOKUP(E7185,[1]PROJECTES!$C$14:$G$5000,2,FALSE))</f>
        <v/>
      </c>
      <c r="C7185" s="80"/>
      <c r="D7185" s="111" t="str">
        <f>IF(E7185="","",VLOOKUP(E7185,[1]PROJECTES!$C$14:$G$5000,5,FALSE))</f>
        <v/>
      </c>
      <c r="E7185" s="79"/>
      <c r="F7185" s="110" t="str">
        <f>IF(I7185="","",VLOOKUP(I7185,[1]PROJECTES!$C$14:$G$5000,2,FALSE))</f>
        <v/>
      </c>
      <c r="G7185" s="112" t="str">
        <f>IF(E7185="","",VLOOKUP(E7185,[1]PROJECTES!$C$14:$G$5000,4,FALSE))</f>
        <v/>
      </c>
      <c r="H7185" s="95"/>
      <c r="I7185" s="113" t="str">
        <f>IF(H7185="","",VLOOKUP(H7185,BD!B$2:C$16,2,FALSE))</f>
        <v/>
      </c>
      <c r="J7185" s="114"/>
      <c r="K7185" s="115" t="str">
        <f t="shared" si="403"/>
        <v/>
      </c>
      <c r="L7185" s="116" t="str">
        <f t="shared" ca="1" si="404"/>
        <v>-</v>
      </c>
      <c r="M7185" s="111" t="str">
        <f>IF(E7185="","",VLOOKUP(E7185,[1]PROJECTES!$C$14:$Z$5000,21,FALSE))</f>
        <v/>
      </c>
      <c r="N7185" s="117"/>
      <c r="O7185" s="118" t="s">
        <v>222</v>
      </c>
      <c r="P7185" s="119"/>
      <c r="Q7185" s="84"/>
      <c r="R7185" s="125"/>
      <c r="S7185" s="166"/>
      <c r="T7185" s="167"/>
    </row>
    <row r="7186" spans="1:20" s="121" customFormat="1" ht="20.100000000000001" customHeight="1" x14ac:dyDescent="0.3">
      <c r="A7186" s="80"/>
      <c r="B7186" s="110" t="str">
        <f>IF(E7186="","",VLOOKUP(E7186,[1]PROJECTES!$C$14:$G$5000,2,FALSE))</f>
        <v/>
      </c>
      <c r="C7186" s="80"/>
      <c r="D7186" s="111" t="str">
        <f>IF(E7186="","",VLOOKUP(E7186,[1]PROJECTES!$C$14:$G$5000,5,FALSE))</f>
        <v/>
      </c>
      <c r="E7186" s="79"/>
      <c r="F7186" s="110" t="str">
        <f>IF(I7186="","",VLOOKUP(I7186,[1]PROJECTES!$C$14:$G$5000,2,FALSE))</f>
        <v/>
      </c>
      <c r="G7186" s="112" t="str">
        <f>IF(E7186="","",VLOOKUP(E7186,[1]PROJECTES!$C$14:$G$5000,4,FALSE))</f>
        <v/>
      </c>
      <c r="H7186" s="95"/>
      <c r="I7186" s="113" t="str">
        <f>IF(H7186="","",VLOOKUP(H7186,BD!B$2:C$16,2,FALSE))</f>
        <v/>
      </c>
      <c r="J7186" s="114"/>
      <c r="K7186" s="115" t="str">
        <f>IF(J7186="","",WEEKNUM(J7186,2)-0)</f>
        <v/>
      </c>
      <c r="L7186" s="116" t="str">
        <f ca="1">IF(M7186="","-",IF(G7186="TA","-",+M7186-TODAY()))</f>
        <v>-</v>
      </c>
      <c r="M7186" s="111" t="str">
        <f>IF(E7186="","",VLOOKUP(E7186,[1]PROJECTES!$C$14:$Z$5000,21,FALSE))</f>
        <v/>
      </c>
      <c r="N7186" s="117"/>
      <c r="O7186" s="118" t="s">
        <v>222</v>
      </c>
      <c r="P7186" s="119"/>
      <c r="Q7186" s="84"/>
      <c r="R7186" s="125"/>
      <c r="S7186" s="166"/>
      <c r="T7186" s="167"/>
    </row>
    <row r="7187" spans="1:20" s="121" customFormat="1" ht="20.100000000000001" customHeight="1" x14ac:dyDescent="0.3">
      <c r="A7187" s="80"/>
      <c r="B7187" s="110" t="str">
        <f>IF(E7187="","",VLOOKUP(E7187,[1]PROJECTES!$C$14:$G$5000,2,FALSE))</f>
        <v/>
      </c>
      <c r="C7187" s="80"/>
      <c r="D7187" s="111" t="str">
        <f>IF(E7187="","",VLOOKUP(E7187,[1]PROJECTES!$C$14:$G$5000,5,FALSE))</f>
        <v/>
      </c>
      <c r="E7187" s="79"/>
      <c r="F7187" s="110" t="str">
        <f>IF(I7187="","",VLOOKUP(I7187,[1]PROJECTES!$C$14:$G$5000,2,FALSE))</f>
        <v/>
      </c>
      <c r="G7187" s="112" t="str">
        <f>IF(E7187="","",VLOOKUP(E7187,[1]PROJECTES!$C$14:$G$5000,4,FALSE))</f>
        <v/>
      </c>
      <c r="H7187" s="95"/>
      <c r="I7187" s="113" t="str">
        <f>IF(H7187="","",VLOOKUP(H7187,BD!B$2:C$16,2,FALSE))</f>
        <v/>
      </c>
      <c r="J7187" s="114"/>
      <c r="K7187" s="115" t="str">
        <f>IF(J7187="","",WEEKNUM(J7187,2)-0)</f>
        <v/>
      </c>
      <c r="L7187" s="116" t="str">
        <f ca="1">IF(M7187="","-",IF(G7187="TA","-",+M7187-TODAY()))</f>
        <v>-</v>
      </c>
      <c r="M7187" s="111" t="str">
        <f>IF(E7187="","",VLOOKUP(E7187,[1]PROJECTES!$C$14:$Z$5000,21,FALSE))</f>
        <v/>
      </c>
      <c r="N7187" s="117"/>
      <c r="O7187" s="118" t="s">
        <v>222</v>
      </c>
      <c r="P7187" s="119"/>
      <c r="Q7187" s="84"/>
      <c r="R7187" s="125"/>
      <c r="S7187" s="166"/>
      <c r="T7187" s="167"/>
    </row>
    <row r="7188" spans="1:20" s="121" customFormat="1" ht="20.100000000000001" customHeight="1" x14ac:dyDescent="0.3">
      <c r="A7188" s="80"/>
      <c r="B7188" s="110" t="str">
        <f>IF(E7188="","",VLOOKUP(E7188,[1]PROJECTES!$C$14:$G$5000,2,FALSE))</f>
        <v/>
      </c>
      <c r="C7188" s="80"/>
      <c r="D7188" s="111" t="str">
        <f>IF(E7188="","",VLOOKUP(E7188,[1]PROJECTES!$C$14:$G$5000,5,FALSE))</f>
        <v/>
      </c>
      <c r="E7188" s="79"/>
      <c r="F7188" s="110" t="str">
        <f>IF(I7188="","",VLOOKUP(I7188,[1]PROJECTES!$C$14:$G$5000,2,FALSE))</f>
        <v/>
      </c>
      <c r="G7188" s="112" t="str">
        <f>IF(E7188="","",VLOOKUP(E7188,[1]PROJECTES!$C$14:$G$5000,4,FALSE))</f>
        <v/>
      </c>
      <c r="H7188" s="95"/>
      <c r="I7188" s="113" t="str">
        <f>IF(H7188="","",VLOOKUP(H7188,BD!B$2:C$16,2,FALSE))</f>
        <v/>
      </c>
      <c r="J7188" s="114"/>
      <c r="K7188" s="115" t="str">
        <f>IF(J7188="","",WEEKNUM(J7188,2)-0)</f>
        <v/>
      </c>
      <c r="L7188" s="116" t="str">
        <f ca="1">IF(M7188="","-",IF(G7188="TA","-",+M7188-TODAY()))</f>
        <v>-</v>
      </c>
      <c r="M7188" s="111" t="str">
        <f>IF(E7188="","",VLOOKUP(E7188,[1]PROJECTES!$C$14:$Z$5000,21,FALSE))</f>
        <v/>
      </c>
      <c r="N7188" s="117"/>
      <c r="O7188" s="118" t="s">
        <v>222</v>
      </c>
      <c r="P7188" s="119"/>
      <c r="Q7188" s="84"/>
      <c r="R7188" s="125"/>
      <c r="S7188" s="166"/>
      <c r="T7188" s="167"/>
    </row>
    <row r="7189" spans="1:20" s="121" customFormat="1" ht="20.100000000000001" customHeight="1" x14ac:dyDescent="0.3">
      <c r="A7189" s="80"/>
      <c r="B7189" s="110" t="str">
        <f>IF(E7189="","",VLOOKUP(E7189,[1]PROJECTES!$C$14:$G$5000,2,FALSE))</f>
        <v/>
      </c>
      <c r="C7189" s="80"/>
      <c r="D7189" s="111" t="str">
        <f>IF(E7189="","",VLOOKUP(E7189,[1]PROJECTES!$C$14:$G$5000,5,FALSE))</f>
        <v/>
      </c>
      <c r="E7189" s="79"/>
      <c r="F7189" s="110" t="str">
        <f>IF(I7189="","",VLOOKUP(I7189,[1]PROJECTES!$C$14:$G$5000,2,FALSE))</f>
        <v/>
      </c>
      <c r="G7189" s="112" t="str">
        <f>IF(E7189="","",VLOOKUP(E7189,[1]PROJECTES!$C$14:$G$5000,4,FALSE))</f>
        <v/>
      </c>
      <c r="H7189" s="95"/>
      <c r="I7189" s="113" t="str">
        <f>IF(H7189="","",VLOOKUP(H7189,BD!B$2:C$16,2,FALSE))</f>
        <v/>
      </c>
      <c r="J7189" s="114"/>
      <c r="K7189" s="115" t="str">
        <f>IF(J7189="","",WEEKNUM(J7189,2)-0)</f>
        <v/>
      </c>
      <c r="L7189" s="116" t="str">
        <f ca="1">IF(M7189="","-",IF(G7189="TA","-",+M7189-TODAY()))</f>
        <v>-</v>
      </c>
      <c r="M7189" s="111" t="str">
        <f>IF(E7189="","",VLOOKUP(E7189,[1]PROJECTES!$C$14:$Z$5000,21,FALSE))</f>
        <v/>
      </c>
      <c r="N7189" s="117"/>
      <c r="O7189" s="118" t="s">
        <v>222</v>
      </c>
      <c r="P7189" s="119"/>
      <c r="Q7189" s="84"/>
      <c r="R7189" s="125"/>
      <c r="S7189" s="166"/>
      <c r="T7189" s="167"/>
    </row>
    <row r="7190" spans="1:20" s="121" customFormat="1" ht="20.100000000000001" customHeight="1" x14ac:dyDescent="0.3">
      <c r="A7190" s="80"/>
      <c r="B7190" s="110" t="str">
        <f>IF(E7190="","",VLOOKUP(E7190,[1]PROJECTES!$C$14:$G$5000,2,FALSE))</f>
        <v/>
      </c>
      <c r="C7190" s="80"/>
      <c r="D7190" s="111" t="str">
        <f>IF(E7190="","",VLOOKUP(E7190,[1]PROJECTES!$C$14:$G$5000,5,FALSE))</f>
        <v/>
      </c>
      <c r="E7190" s="79"/>
      <c r="F7190" s="110" t="str">
        <f>IF(I7190="","",VLOOKUP(I7190,[1]PROJECTES!$C$14:$G$5000,2,FALSE))</f>
        <v/>
      </c>
      <c r="G7190" s="112" t="str">
        <f>IF(E7190="","",VLOOKUP(E7190,[1]PROJECTES!$C$14:$G$5000,4,FALSE))</f>
        <v/>
      </c>
      <c r="H7190" s="95"/>
      <c r="I7190" s="113" t="str">
        <f>IF(H7190="","",VLOOKUP(H7190,BD!B$2:C$16,2,FALSE))</f>
        <v/>
      </c>
      <c r="J7190" s="114"/>
      <c r="K7190" s="115" t="str">
        <f t="shared" ref="K7190" si="405">IF(J7190="","",WEEKNUM(J7190,2)-0)</f>
        <v/>
      </c>
      <c r="L7190" s="116" t="str">
        <f t="shared" ref="L7190" ca="1" si="406">IF(M7190="","-",IF(G7190="TA","-",+M7190-TODAY()))</f>
        <v>-</v>
      </c>
      <c r="M7190" s="111" t="str">
        <f>IF(E7190="","",VLOOKUP(E7190,[1]PROJECTES!$C$14:$Z$5000,21,FALSE))</f>
        <v/>
      </c>
      <c r="N7190" s="117"/>
      <c r="O7190" s="118" t="s">
        <v>222</v>
      </c>
      <c r="P7190" s="119"/>
      <c r="Q7190" s="84"/>
      <c r="R7190" s="125"/>
      <c r="S7190" s="166"/>
      <c r="T7190" s="167"/>
    </row>
    <row r="7196" spans="1:20" ht="20.100000000000001" customHeight="1" x14ac:dyDescent="0.3">
      <c r="E7196" s="75"/>
    </row>
    <row r="7226" spans="5:5" ht="20.100000000000001" customHeight="1" x14ac:dyDescent="0.3">
      <c r="E7226" s="75"/>
    </row>
    <row r="7227" spans="5:5" ht="20.100000000000001" customHeight="1" x14ac:dyDescent="0.3">
      <c r="E7227" s="75"/>
    </row>
    <row r="7228" spans="5:5" ht="20.100000000000001" customHeight="1" x14ac:dyDescent="0.3">
      <c r="E7228" s="75"/>
    </row>
    <row r="7229" spans="5:5" ht="20.100000000000001" customHeight="1" x14ac:dyDescent="0.3">
      <c r="E7229" s="75"/>
    </row>
    <row r="7230" spans="5:5" ht="20.100000000000001" customHeight="1" x14ac:dyDescent="0.3">
      <c r="E7230" s="75"/>
    </row>
    <row r="7231" spans="5:5" ht="20.100000000000001" customHeight="1" x14ac:dyDescent="0.3">
      <c r="E7231" s="75"/>
    </row>
    <row r="7232" spans="5:5" ht="20.100000000000001" customHeight="1" x14ac:dyDescent="0.3">
      <c r="E7232" s="75"/>
    </row>
    <row r="7233" spans="5:5" ht="20.100000000000001" customHeight="1" x14ac:dyDescent="0.3">
      <c r="E7233" s="75"/>
    </row>
    <row r="7234" spans="5:5" ht="20.100000000000001" customHeight="1" x14ac:dyDescent="0.3">
      <c r="E7234" s="75"/>
    </row>
    <row r="7235" spans="5:5" ht="20.100000000000001" customHeight="1" x14ac:dyDescent="0.3">
      <c r="E7235" s="75"/>
    </row>
    <row r="7236" spans="5:5" ht="20.100000000000001" customHeight="1" x14ac:dyDescent="0.3">
      <c r="E7236" s="75"/>
    </row>
    <row r="7237" spans="5:5" ht="20.100000000000001" customHeight="1" x14ac:dyDescent="0.3">
      <c r="E7237" s="75"/>
    </row>
    <row r="7238" spans="5:5" ht="20.100000000000001" customHeight="1" x14ac:dyDescent="0.3">
      <c r="E7238" s="75"/>
    </row>
    <row r="7239" spans="5:5" ht="20.100000000000001" customHeight="1" x14ac:dyDescent="0.3">
      <c r="E7239" s="75"/>
    </row>
    <row r="7240" spans="5:5" ht="20.100000000000001" customHeight="1" x14ac:dyDescent="0.3">
      <c r="E7240" s="75"/>
    </row>
    <row r="7241" spans="5:5" ht="20.100000000000001" customHeight="1" x14ac:dyDescent="0.3">
      <c r="E7241" s="75"/>
    </row>
    <row r="7242" spans="5:5" ht="20.100000000000001" customHeight="1" x14ac:dyDescent="0.3">
      <c r="E7242" s="75"/>
    </row>
    <row r="7243" spans="5:5" ht="20.100000000000001" customHeight="1" x14ac:dyDescent="0.3">
      <c r="E7243" s="75"/>
    </row>
    <row r="7244" spans="5:5" ht="20.100000000000001" customHeight="1" x14ac:dyDescent="0.3">
      <c r="E7244" s="75"/>
    </row>
    <row r="7245" spans="5:5" ht="20.100000000000001" customHeight="1" x14ac:dyDescent="0.3">
      <c r="E7245" s="75"/>
    </row>
    <row r="7246" spans="5:5" ht="20.100000000000001" customHeight="1" x14ac:dyDescent="0.3">
      <c r="E7246" s="75"/>
    </row>
    <row r="7247" spans="5:5" ht="20.100000000000001" customHeight="1" x14ac:dyDescent="0.3">
      <c r="E7247" s="75"/>
    </row>
    <row r="7248" spans="5:5" ht="20.100000000000001" customHeight="1" x14ac:dyDescent="0.3">
      <c r="E7248" s="75"/>
    </row>
    <row r="7249" spans="5:5" ht="20.100000000000001" customHeight="1" x14ac:dyDescent="0.3">
      <c r="E7249" s="75"/>
    </row>
    <row r="7250" spans="5:5" ht="20.100000000000001" customHeight="1" x14ac:dyDescent="0.3">
      <c r="E7250" s="75"/>
    </row>
    <row r="7251" spans="5:5" ht="20.100000000000001" customHeight="1" x14ac:dyDescent="0.3">
      <c r="E7251" s="75"/>
    </row>
    <row r="7252" spans="5:5" ht="20.100000000000001" customHeight="1" x14ac:dyDescent="0.3">
      <c r="E7252" s="75"/>
    </row>
    <row r="7253" spans="5:5" ht="20.100000000000001" customHeight="1" x14ac:dyDescent="0.3">
      <c r="E7253" s="75"/>
    </row>
    <row r="7254" spans="5:5" ht="20.100000000000001" customHeight="1" x14ac:dyDescent="0.3">
      <c r="E7254" s="75"/>
    </row>
    <row r="7255" spans="5:5" ht="20.100000000000001" customHeight="1" x14ac:dyDescent="0.3">
      <c r="E7255" s="75"/>
    </row>
    <row r="7256" spans="5:5" ht="20.100000000000001" customHeight="1" x14ac:dyDescent="0.3">
      <c r="E7256" s="75"/>
    </row>
    <row r="7257" spans="5:5" ht="20.100000000000001" customHeight="1" x14ac:dyDescent="0.3">
      <c r="E7257" s="75"/>
    </row>
    <row r="7258" spans="5:5" ht="20.100000000000001" customHeight="1" x14ac:dyDescent="0.3">
      <c r="E7258" s="75"/>
    </row>
    <row r="7259" spans="5:5" ht="20.100000000000001" customHeight="1" x14ac:dyDescent="0.3">
      <c r="E7259" s="75"/>
    </row>
    <row r="7260" spans="5:5" ht="20.100000000000001" customHeight="1" x14ac:dyDescent="0.3">
      <c r="E7260" s="75"/>
    </row>
    <row r="7261" spans="5:5" ht="20.100000000000001" customHeight="1" x14ac:dyDescent="0.3">
      <c r="E7261" s="75"/>
    </row>
    <row r="7262" spans="5:5" ht="20.100000000000001" customHeight="1" x14ac:dyDescent="0.3">
      <c r="E7262" s="75"/>
    </row>
    <row r="7263" spans="5:5" ht="20.100000000000001" customHeight="1" x14ac:dyDescent="0.3">
      <c r="E7263" s="75"/>
    </row>
    <row r="7264" spans="5:5" ht="20.100000000000001" customHeight="1" x14ac:dyDescent="0.3">
      <c r="E7264" s="75"/>
    </row>
    <row r="7265" spans="5:5" ht="20.100000000000001" customHeight="1" x14ac:dyDescent="0.3">
      <c r="E7265" s="75"/>
    </row>
    <row r="7266" spans="5:5" ht="20.100000000000001" customHeight="1" x14ac:dyDescent="0.3">
      <c r="E7266" s="75"/>
    </row>
    <row r="7267" spans="5:5" ht="20.100000000000001" customHeight="1" x14ac:dyDescent="0.3">
      <c r="E7267" s="75"/>
    </row>
    <row r="7268" spans="5:5" ht="20.100000000000001" customHeight="1" x14ac:dyDescent="0.3">
      <c r="E7268" s="75"/>
    </row>
    <row r="7269" spans="5:5" ht="20.100000000000001" customHeight="1" x14ac:dyDescent="0.3">
      <c r="E7269" s="75"/>
    </row>
    <row r="7270" spans="5:5" ht="20.100000000000001" customHeight="1" x14ac:dyDescent="0.3">
      <c r="E7270" s="75"/>
    </row>
    <row r="7271" spans="5:5" ht="20.100000000000001" customHeight="1" x14ac:dyDescent="0.3">
      <c r="E7271" s="75"/>
    </row>
    <row r="7272" spans="5:5" ht="20.100000000000001" customHeight="1" x14ac:dyDescent="0.3">
      <c r="E7272" s="75"/>
    </row>
    <row r="7273" spans="5:5" ht="20.100000000000001" customHeight="1" x14ac:dyDescent="0.3">
      <c r="E7273" s="75"/>
    </row>
    <row r="7274" spans="5:5" ht="20.100000000000001" customHeight="1" x14ac:dyDescent="0.3">
      <c r="E7274" s="75"/>
    </row>
    <row r="7275" spans="5:5" ht="20.100000000000001" customHeight="1" x14ac:dyDescent="0.3">
      <c r="E7275" s="75"/>
    </row>
    <row r="7276" spans="5:5" ht="20.100000000000001" customHeight="1" x14ac:dyDescent="0.3">
      <c r="E7276" s="75"/>
    </row>
    <row r="7277" spans="5:5" ht="20.100000000000001" customHeight="1" x14ac:dyDescent="0.3">
      <c r="E7277" s="75"/>
    </row>
    <row r="7278" spans="5:5" ht="20.100000000000001" customHeight="1" x14ac:dyDescent="0.3">
      <c r="E7278" s="75"/>
    </row>
    <row r="7279" spans="5:5" ht="20.100000000000001" customHeight="1" x14ac:dyDescent="0.3">
      <c r="E7279" s="75"/>
    </row>
    <row r="7280" spans="5:5" ht="20.100000000000001" customHeight="1" x14ac:dyDescent="0.3">
      <c r="E7280" s="75"/>
    </row>
    <row r="7281" spans="5:5" ht="20.100000000000001" customHeight="1" x14ac:dyDescent="0.3">
      <c r="E7281" s="75"/>
    </row>
    <row r="7282" spans="5:5" ht="20.100000000000001" customHeight="1" x14ac:dyDescent="0.3">
      <c r="E7282" s="75"/>
    </row>
    <row r="7283" spans="5:5" ht="20.100000000000001" customHeight="1" x14ac:dyDescent="0.3">
      <c r="E7283" s="75"/>
    </row>
    <row r="7284" spans="5:5" ht="20.100000000000001" customHeight="1" x14ac:dyDescent="0.3">
      <c r="E7284" s="75"/>
    </row>
    <row r="7285" spans="5:5" ht="20.100000000000001" customHeight="1" x14ac:dyDescent="0.3">
      <c r="E7285" s="75"/>
    </row>
    <row r="7286" spans="5:5" ht="20.100000000000001" customHeight="1" x14ac:dyDescent="0.3">
      <c r="E7286" s="75"/>
    </row>
    <row r="7287" spans="5:5" ht="20.100000000000001" customHeight="1" x14ac:dyDescent="0.3">
      <c r="E7287" s="75"/>
    </row>
    <row r="7288" spans="5:5" ht="20.100000000000001" customHeight="1" x14ac:dyDescent="0.3">
      <c r="E7288" s="75"/>
    </row>
    <row r="7289" spans="5:5" ht="20.100000000000001" customHeight="1" x14ac:dyDescent="0.3">
      <c r="E7289" s="75"/>
    </row>
    <row r="7290" spans="5:5" ht="20.100000000000001" customHeight="1" x14ac:dyDescent="0.3">
      <c r="E7290" s="75"/>
    </row>
    <row r="7291" spans="5:5" ht="20.100000000000001" customHeight="1" x14ac:dyDescent="0.3">
      <c r="E7291" s="75"/>
    </row>
    <row r="7292" spans="5:5" ht="20.100000000000001" customHeight="1" x14ac:dyDescent="0.3">
      <c r="E7292" s="75"/>
    </row>
    <row r="7293" spans="5:5" ht="20.100000000000001" customHeight="1" x14ac:dyDescent="0.3">
      <c r="E7293" s="75"/>
    </row>
    <row r="7294" spans="5:5" ht="20.100000000000001" customHeight="1" x14ac:dyDescent="0.3">
      <c r="E7294" s="75"/>
    </row>
    <row r="7295" spans="5:5" ht="20.100000000000001" customHeight="1" x14ac:dyDescent="0.3">
      <c r="E7295" s="75"/>
    </row>
    <row r="7296" spans="5:5" ht="20.100000000000001" customHeight="1" x14ac:dyDescent="0.3">
      <c r="E7296" s="75"/>
    </row>
    <row r="7297" spans="5:5" ht="20.100000000000001" customHeight="1" x14ac:dyDescent="0.3">
      <c r="E7297" s="75"/>
    </row>
    <row r="7298" spans="5:5" ht="20.100000000000001" customHeight="1" x14ac:dyDescent="0.3">
      <c r="E7298" s="75"/>
    </row>
    <row r="7299" spans="5:5" ht="20.100000000000001" customHeight="1" x14ac:dyDescent="0.3">
      <c r="E7299" s="75"/>
    </row>
    <row r="7300" spans="5:5" ht="20.100000000000001" customHeight="1" x14ac:dyDescent="0.3">
      <c r="E7300" s="75"/>
    </row>
    <row r="7301" spans="5:5" ht="20.100000000000001" customHeight="1" x14ac:dyDescent="0.3">
      <c r="E7301" s="75"/>
    </row>
    <row r="7302" spans="5:5" ht="20.100000000000001" customHeight="1" x14ac:dyDescent="0.3">
      <c r="E7302" s="75"/>
    </row>
    <row r="7303" spans="5:5" ht="20.100000000000001" customHeight="1" x14ac:dyDescent="0.3">
      <c r="E7303" s="75"/>
    </row>
    <row r="7304" spans="5:5" ht="20.100000000000001" customHeight="1" x14ac:dyDescent="0.3">
      <c r="E7304" s="75"/>
    </row>
    <row r="7305" spans="5:5" ht="20.100000000000001" customHeight="1" x14ac:dyDescent="0.3">
      <c r="E7305" s="75"/>
    </row>
    <row r="7306" spans="5:5" ht="20.100000000000001" customHeight="1" x14ac:dyDescent="0.3">
      <c r="E7306" s="75"/>
    </row>
    <row r="7307" spans="5:5" ht="20.100000000000001" customHeight="1" x14ac:dyDescent="0.3">
      <c r="E7307" s="75"/>
    </row>
    <row r="7308" spans="5:5" ht="20.100000000000001" customHeight="1" x14ac:dyDescent="0.3">
      <c r="E7308" s="75"/>
    </row>
    <row r="7309" spans="5:5" ht="20.100000000000001" customHeight="1" x14ac:dyDescent="0.3">
      <c r="E7309" s="75"/>
    </row>
    <row r="7310" spans="5:5" ht="20.100000000000001" customHeight="1" x14ac:dyDescent="0.3">
      <c r="E7310" s="75"/>
    </row>
    <row r="7311" spans="5:5" ht="20.100000000000001" customHeight="1" x14ac:dyDescent="0.3">
      <c r="E7311" s="75"/>
    </row>
    <row r="7312" spans="5:5" ht="20.100000000000001" customHeight="1" x14ac:dyDescent="0.3">
      <c r="E7312" s="75"/>
    </row>
    <row r="7313" spans="5:5" ht="20.100000000000001" customHeight="1" x14ac:dyDescent="0.3">
      <c r="E7313" s="75"/>
    </row>
    <row r="7314" spans="5:5" ht="20.100000000000001" customHeight="1" x14ac:dyDescent="0.3">
      <c r="E7314" s="75"/>
    </row>
    <row r="7315" spans="5:5" ht="20.100000000000001" customHeight="1" x14ac:dyDescent="0.3">
      <c r="E7315" s="75"/>
    </row>
    <row r="7316" spans="5:5" ht="20.100000000000001" customHeight="1" x14ac:dyDescent="0.3">
      <c r="E7316" s="75"/>
    </row>
    <row r="7317" spans="5:5" ht="20.100000000000001" customHeight="1" x14ac:dyDescent="0.3">
      <c r="E7317" s="75"/>
    </row>
    <row r="7318" spans="5:5" ht="20.100000000000001" customHeight="1" x14ac:dyDescent="0.3">
      <c r="E7318" s="75"/>
    </row>
    <row r="7319" spans="5:5" ht="20.100000000000001" customHeight="1" x14ac:dyDescent="0.3">
      <c r="E7319" s="75"/>
    </row>
    <row r="7320" spans="5:5" ht="20.100000000000001" customHeight="1" x14ac:dyDescent="0.3">
      <c r="E7320" s="75"/>
    </row>
    <row r="7321" spans="5:5" ht="20.100000000000001" customHeight="1" x14ac:dyDescent="0.3">
      <c r="E7321" s="75"/>
    </row>
    <row r="7322" spans="5:5" ht="20.100000000000001" customHeight="1" x14ac:dyDescent="0.3">
      <c r="E7322" s="75"/>
    </row>
    <row r="7323" spans="5:5" ht="20.100000000000001" customHeight="1" x14ac:dyDescent="0.3">
      <c r="E7323" s="75"/>
    </row>
    <row r="7324" spans="5:5" ht="20.100000000000001" customHeight="1" x14ac:dyDescent="0.3">
      <c r="E7324" s="75"/>
    </row>
    <row r="7325" spans="5:5" ht="20.100000000000001" customHeight="1" x14ac:dyDescent="0.3">
      <c r="E7325" s="75"/>
    </row>
    <row r="7326" spans="5:5" ht="20.100000000000001" customHeight="1" x14ac:dyDescent="0.3">
      <c r="E7326" s="75"/>
    </row>
    <row r="7327" spans="5:5" ht="20.100000000000001" customHeight="1" x14ac:dyDescent="0.3">
      <c r="E7327" s="75"/>
    </row>
    <row r="7328" spans="5:5" ht="20.100000000000001" customHeight="1" x14ac:dyDescent="0.3">
      <c r="E7328" s="75"/>
    </row>
    <row r="7329" spans="5:5" ht="20.100000000000001" customHeight="1" x14ac:dyDescent="0.3">
      <c r="E7329" s="75"/>
    </row>
    <row r="7330" spans="5:5" ht="20.100000000000001" customHeight="1" x14ac:dyDescent="0.3">
      <c r="E7330" s="75"/>
    </row>
    <row r="7331" spans="5:5" ht="20.100000000000001" customHeight="1" x14ac:dyDescent="0.3">
      <c r="E7331" s="75"/>
    </row>
    <row r="7332" spans="5:5" ht="20.100000000000001" customHeight="1" x14ac:dyDescent="0.3">
      <c r="E7332" s="75"/>
    </row>
    <row r="7333" spans="5:5" ht="20.100000000000001" customHeight="1" x14ac:dyDescent="0.3">
      <c r="E7333" s="75"/>
    </row>
    <row r="7334" spans="5:5" ht="20.100000000000001" customHeight="1" x14ac:dyDescent="0.3">
      <c r="E7334" s="75"/>
    </row>
    <row r="7335" spans="5:5" ht="20.100000000000001" customHeight="1" x14ac:dyDescent="0.3">
      <c r="E7335" s="75"/>
    </row>
    <row r="7336" spans="5:5" ht="20.100000000000001" customHeight="1" x14ac:dyDescent="0.3">
      <c r="E7336" s="75"/>
    </row>
    <row r="7337" spans="5:5" ht="20.100000000000001" customHeight="1" x14ac:dyDescent="0.3">
      <c r="E7337" s="75"/>
    </row>
    <row r="7338" spans="5:5" ht="20.100000000000001" customHeight="1" x14ac:dyDescent="0.3">
      <c r="E7338" s="75"/>
    </row>
    <row r="7339" spans="5:5" ht="20.100000000000001" customHeight="1" x14ac:dyDescent="0.3">
      <c r="E7339" s="75"/>
    </row>
    <row r="7340" spans="5:5" ht="20.100000000000001" customHeight="1" x14ac:dyDescent="0.3">
      <c r="E7340" s="75"/>
    </row>
    <row r="7341" spans="5:5" ht="20.100000000000001" customHeight="1" x14ac:dyDescent="0.3">
      <c r="E7341" s="75"/>
    </row>
    <row r="7342" spans="5:5" ht="20.100000000000001" customHeight="1" x14ac:dyDescent="0.3">
      <c r="E7342" s="75"/>
    </row>
    <row r="7343" spans="5:5" ht="20.100000000000001" customHeight="1" x14ac:dyDescent="0.3">
      <c r="E7343" s="75"/>
    </row>
    <row r="7344" spans="5:5" ht="20.100000000000001" customHeight="1" x14ac:dyDescent="0.3">
      <c r="E7344" s="75"/>
    </row>
    <row r="7345" spans="5:5" ht="20.100000000000001" customHeight="1" x14ac:dyDescent="0.3">
      <c r="E7345" s="75"/>
    </row>
    <row r="7346" spans="5:5" ht="20.100000000000001" customHeight="1" x14ac:dyDescent="0.3">
      <c r="E7346" s="75"/>
    </row>
    <row r="7347" spans="5:5" ht="20.100000000000001" customHeight="1" x14ac:dyDescent="0.3">
      <c r="E7347" s="75"/>
    </row>
    <row r="7348" spans="5:5" ht="20.100000000000001" customHeight="1" x14ac:dyDescent="0.3">
      <c r="E7348" s="75"/>
    </row>
    <row r="7349" spans="5:5" ht="20.100000000000001" customHeight="1" x14ac:dyDescent="0.3">
      <c r="E7349" s="75"/>
    </row>
    <row r="7350" spans="5:5" ht="20.100000000000001" customHeight="1" x14ac:dyDescent="0.3">
      <c r="E7350" s="75"/>
    </row>
    <row r="7351" spans="5:5" ht="20.100000000000001" customHeight="1" x14ac:dyDescent="0.3">
      <c r="E7351" s="75"/>
    </row>
    <row r="7352" spans="5:5" ht="20.100000000000001" customHeight="1" x14ac:dyDescent="0.3">
      <c r="E7352" s="75"/>
    </row>
    <row r="7353" spans="5:5" ht="20.100000000000001" customHeight="1" x14ac:dyDescent="0.3">
      <c r="E7353" s="75"/>
    </row>
    <row r="7354" spans="5:5" ht="20.100000000000001" customHeight="1" x14ac:dyDescent="0.3">
      <c r="E7354" s="75"/>
    </row>
    <row r="7355" spans="5:5" ht="20.100000000000001" customHeight="1" x14ac:dyDescent="0.3">
      <c r="E7355" s="75"/>
    </row>
    <row r="7356" spans="5:5" ht="20.100000000000001" customHeight="1" x14ac:dyDescent="0.3">
      <c r="E7356" s="75"/>
    </row>
    <row r="7357" spans="5:5" ht="20.100000000000001" customHeight="1" x14ac:dyDescent="0.3">
      <c r="E7357" s="75"/>
    </row>
    <row r="7358" spans="5:5" ht="20.100000000000001" customHeight="1" x14ac:dyDescent="0.3">
      <c r="E7358" s="75"/>
    </row>
    <row r="7359" spans="5:5" ht="20.100000000000001" customHeight="1" x14ac:dyDescent="0.3">
      <c r="E7359" s="75"/>
    </row>
    <row r="7360" spans="5:5" ht="20.100000000000001" customHeight="1" x14ac:dyDescent="0.3">
      <c r="E7360" s="75"/>
    </row>
    <row r="7361" spans="5:5" ht="20.100000000000001" customHeight="1" x14ac:dyDescent="0.3">
      <c r="E7361" s="75"/>
    </row>
    <row r="7362" spans="5:5" ht="20.100000000000001" customHeight="1" x14ac:dyDescent="0.3">
      <c r="E7362" s="75"/>
    </row>
    <row r="7363" spans="5:5" ht="20.100000000000001" customHeight="1" x14ac:dyDescent="0.3">
      <c r="E7363" s="75"/>
    </row>
    <row r="7364" spans="5:5" ht="20.100000000000001" customHeight="1" x14ac:dyDescent="0.3">
      <c r="E7364" s="75"/>
    </row>
    <row r="7365" spans="5:5" ht="20.100000000000001" customHeight="1" x14ac:dyDescent="0.3">
      <c r="E7365" s="75"/>
    </row>
    <row r="7366" spans="5:5" ht="20.100000000000001" customHeight="1" x14ac:dyDescent="0.3">
      <c r="E7366" s="75"/>
    </row>
    <row r="7367" spans="5:5" ht="20.100000000000001" customHeight="1" x14ac:dyDescent="0.3">
      <c r="E7367" s="75"/>
    </row>
    <row r="7368" spans="5:5" ht="20.100000000000001" customHeight="1" x14ac:dyDescent="0.3">
      <c r="E7368" s="75"/>
    </row>
    <row r="7369" spans="5:5" ht="20.100000000000001" customHeight="1" x14ac:dyDescent="0.3">
      <c r="E7369" s="75"/>
    </row>
    <row r="7370" spans="5:5" ht="20.100000000000001" customHeight="1" x14ac:dyDescent="0.3">
      <c r="E7370" s="75"/>
    </row>
    <row r="7371" spans="5:5" ht="20.100000000000001" customHeight="1" x14ac:dyDescent="0.3">
      <c r="E7371" s="75"/>
    </row>
    <row r="7372" spans="5:5" ht="20.100000000000001" customHeight="1" x14ac:dyDescent="0.3">
      <c r="E7372" s="75"/>
    </row>
    <row r="7373" spans="5:5" ht="20.100000000000001" customHeight="1" x14ac:dyDescent="0.3">
      <c r="E7373" s="75"/>
    </row>
    <row r="7374" spans="5:5" ht="20.100000000000001" customHeight="1" x14ac:dyDescent="0.3">
      <c r="E7374" s="75"/>
    </row>
    <row r="7375" spans="5:5" ht="20.100000000000001" customHeight="1" x14ac:dyDescent="0.3">
      <c r="E7375" s="75"/>
    </row>
    <row r="7376" spans="5:5" ht="20.100000000000001" customHeight="1" x14ac:dyDescent="0.3">
      <c r="E7376" s="75"/>
    </row>
    <row r="7377" spans="5:5" ht="20.100000000000001" customHeight="1" x14ac:dyDescent="0.3">
      <c r="E7377" s="75"/>
    </row>
    <row r="7378" spans="5:5" ht="20.100000000000001" customHeight="1" x14ac:dyDescent="0.3">
      <c r="E7378" s="75"/>
    </row>
    <row r="7379" spans="5:5" ht="20.100000000000001" customHeight="1" x14ac:dyDescent="0.3">
      <c r="E7379" s="75"/>
    </row>
    <row r="7380" spans="5:5" ht="20.100000000000001" customHeight="1" x14ac:dyDescent="0.3">
      <c r="E7380" s="75"/>
    </row>
    <row r="7381" spans="5:5" ht="20.100000000000001" customHeight="1" x14ac:dyDescent="0.3">
      <c r="E7381" s="75"/>
    </row>
    <row r="7382" spans="5:5" ht="20.100000000000001" customHeight="1" x14ac:dyDescent="0.3">
      <c r="E7382" s="75"/>
    </row>
    <row r="7383" spans="5:5" ht="20.100000000000001" customHeight="1" x14ac:dyDescent="0.3">
      <c r="E7383" s="75"/>
    </row>
    <row r="7384" spans="5:5" ht="20.100000000000001" customHeight="1" x14ac:dyDescent="0.3">
      <c r="E7384" s="75"/>
    </row>
    <row r="7385" spans="5:5" ht="20.100000000000001" customHeight="1" x14ac:dyDescent="0.3">
      <c r="E7385" s="75"/>
    </row>
    <row r="7386" spans="5:5" ht="20.100000000000001" customHeight="1" x14ac:dyDescent="0.3">
      <c r="E7386" s="75"/>
    </row>
    <row r="7387" spans="5:5" ht="20.100000000000001" customHeight="1" x14ac:dyDescent="0.3">
      <c r="E7387" s="75"/>
    </row>
    <row r="7388" spans="5:5" ht="20.100000000000001" customHeight="1" x14ac:dyDescent="0.3">
      <c r="E7388" s="75"/>
    </row>
    <row r="7389" spans="5:5" ht="20.100000000000001" customHeight="1" x14ac:dyDescent="0.3">
      <c r="E7389" s="75"/>
    </row>
    <row r="7390" spans="5:5" ht="20.100000000000001" customHeight="1" x14ac:dyDescent="0.3">
      <c r="E7390" s="75"/>
    </row>
    <row r="7391" spans="5:5" ht="20.100000000000001" customHeight="1" x14ac:dyDescent="0.3">
      <c r="E7391" s="75"/>
    </row>
    <row r="7392" spans="5:5" ht="20.100000000000001" customHeight="1" x14ac:dyDescent="0.3">
      <c r="E7392" s="75"/>
    </row>
    <row r="7393" spans="5:5" ht="20.100000000000001" customHeight="1" x14ac:dyDescent="0.3">
      <c r="E7393" s="75"/>
    </row>
    <row r="7394" spans="5:5" ht="20.100000000000001" customHeight="1" x14ac:dyDescent="0.3">
      <c r="E7394" s="75"/>
    </row>
    <row r="7395" spans="5:5" ht="20.100000000000001" customHeight="1" x14ac:dyDescent="0.3">
      <c r="E7395" s="75"/>
    </row>
    <row r="7396" spans="5:5" ht="20.100000000000001" customHeight="1" x14ac:dyDescent="0.3">
      <c r="E7396" s="75"/>
    </row>
    <row r="7397" spans="5:5" ht="20.100000000000001" customHeight="1" x14ac:dyDescent="0.3">
      <c r="E7397" s="75"/>
    </row>
    <row r="7398" spans="5:5" ht="20.100000000000001" customHeight="1" x14ac:dyDescent="0.3">
      <c r="E7398" s="75"/>
    </row>
    <row r="7399" spans="5:5" ht="20.100000000000001" customHeight="1" x14ac:dyDescent="0.3">
      <c r="E7399" s="75"/>
    </row>
    <row r="7400" spans="5:5" ht="20.100000000000001" customHeight="1" x14ac:dyDescent="0.3">
      <c r="E7400" s="75"/>
    </row>
    <row r="7401" spans="5:5" ht="20.100000000000001" customHeight="1" x14ac:dyDescent="0.3">
      <c r="E7401" s="75"/>
    </row>
    <row r="7402" spans="5:5" ht="20.100000000000001" customHeight="1" x14ac:dyDescent="0.3">
      <c r="E7402" s="75"/>
    </row>
    <row r="7403" spans="5:5" ht="20.100000000000001" customHeight="1" x14ac:dyDescent="0.3">
      <c r="E7403" s="75"/>
    </row>
    <row r="7404" spans="5:5" ht="20.100000000000001" customHeight="1" x14ac:dyDescent="0.3">
      <c r="E7404" s="75"/>
    </row>
    <row r="7405" spans="5:5" ht="20.100000000000001" customHeight="1" x14ac:dyDescent="0.3">
      <c r="E7405" s="75"/>
    </row>
    <row r="7406" spans="5:5" ht="20.100000000000001" customHeight="1" x14ac:dyDescent="0.3">
      <c r="E7406" s="75"/>
    </row>
    <row r="7407" spans="5:5" ht="20.100000000000001" customHeight="1" x14ac:dyDescent="0.3">
      <c r="E7407" s="75"/>
    </row>
    <row r="7408" spans="5:5" ht="20.100000000000001" customHeight="1" x14ac:dyDescent="0.3">
      <c r="E7408" s="75"/>
    </row>
    <row r="7409" spans="5:5" ht="20.100000000000001" customHeight="1" x14ac:dyDescent="0.3">
      <c r="E7409" s="75"/>
    </row>
    <row r="7410" spans="5:5" ht="20.100000000000001" customHeight="1" x14ac:dyDescent="0.3">
      <c r="E7410" s="75"/>
    </row>
    <row r="7411" spans="5:5" ht="20.100000000000001" customHeight="1" x14ac:dyDescent="0.3">
      <c r="E7411" s="75"/>
    </row>
    <row r="7412" spans="5:5" ht="20.100000000000001" customHeight="1" x14ac:dyDescent="0.3">
      <c r="E7412" s="75"/>
    </row>
    <row r="7413" spans="5:5" ht="20.100000000000001" customHeight="1" x14ac:dyDescent="0.3">
      <c r="E7413" s="75"/>
    </row>
    <row r="7414" spans="5:5" ht="20.100000000000001" customHeight="1" x14ac:dyDescent="0.3">
      <c r="E7414" s="75"/>
    </row>
    <row r="7415" spans="5:5" ht="20.100000000000001" customHeight="1" x14ac:dyDescent="0.3">
      <c r="E7415" s="75"/>
    </row>
    <row r="7416" spans="5:5" ht="20.100000000000001" customHeight="1" x14ac:dyDescent="0.3">
      <c r="E7416" s="75"/>
    </row>
    <row r="7417" spans="5:5" ht="20.100000000000001" customHeight="1" x14ac:dyDescent="0.3">
      <c r="E7417" s="75"/>
    </row>
    <row r="7418" spans="5:5" ht="20.100000000000001" customHeight="1" x14ac:dyDescent="0.3">
      <c r="E7418" s="75"/>
    </row>
    <row r="7419" spans="5:5" ht="20.100000000000001" customHeight="1" x14ac:dyDescent="0.3">
      <c r="E7419" s="75"/>
    </row>
    <row r="7420" spans="5:5" ht="20.100000000000001" customHeight="1" x14ac:dyDescent="0.3">
      <c r="E7420" s="75"/>
    </row>
    <row r="7421" spans="5:5" ht="20.100000000000001" customHeight="1" x14ac:dyDescent="0.3">
      <c r="E7421" s="75"/>
    </row>
    <row r="7422" spans="5:5" ht="20.100000000000001" customHeight="1" x14ac:dyDescent="0.3">
      <c r="E7422" s="75"/>
    </row>
    <row r="7423" spans="5:5" ht="20.100000000000001" customHeight="1" x14ac:dyDescent="0.3">
      <c r="E7423" s="75"/>
    </row>
    <row r="7424" spans="5:5" ht="20.100000000000001" customHeight="1" x14ac:dyDescent="0.3">
      <c r="E7424" s="75"/>
    </row>
    <row r="7425" spans="5:5" ht="20.100000000000001" customHeight="1" x14ac:dyDescent="0.3">
      <c r="E7425" s="75"/>
    </row>
    <row r="7426" spans="5:5" ht="20.100000000000001" customHeight="1" x14ac:dyDescent="0.3">
      <c r="E7426" s="75"/>
    </row>
    <row r="7427" spans="5:5" ht="20.100000000000001" customHeight="1" x14ac:dyDescent="0.3">
      <c r="E7427" s="75"/>
    </row>
    <row r="7428" spans="5:5" ht="20.100000000000001" customHeight="1" x14ac:dyDescent="0.3">
      <c r="E7428" s="75"/>
    </row>
    <row r="7429" spans="5:5" ht="20.100000000000001" customHeight="1" x14ac:dyDescent="0.3">
      <c r="E7429" s="75"/>
    </row>
    <row r="7430" spans="5:5" ht="20.100000000000001" customHeight="1" x14ac:dyDescent="0.3">
      <c r="E7430" s="75"/>
    </row>
    <row r="7431" spans="5:5" ht="20.100000000000001" customHeight="1" x14ac:dyDescent="0.3">
      <c r="E7431" s="75"/>
    </row>
    <row r="7432" spans="5:5" ht="20.100000000000001" customHeight="1" x14ac:dyDescent="0.3">
      <c r="E7432" s="75"/>
    </row>
    <row r="7433" spans="5:5" ht="20.100000000000001" customHeight="1" x14ac:dyDescent="0.3">
      <c r="E7433" s="75"/>
    </row>
    <row r="7434" spans="5:5" ht="20.100000000000001" customHeight="1" x14ac:dyDescent="0.3">
      <c r="E7434" s="75"/>
    </row>
    <row r="7435" spans="5:5" ht="20.100000000000001" customHeight="1" x14ac:dyDescent="0.3">
      <c r="E7435" s="75"/>
    </row>
    <row r="7436" spans="5:5" ht="20.100000000000001" customHeight="1" x14ac:dyDescent="0.3">
      <c r="E7436" s="75"/>
    </row>
    <row r="7437" spans="5:5" ht="20.100000000000001" customHeight="1" x14ac:dyDescent="0.3">
      <c r="E7437" s="75"/>
    </row>
    <row r="7438" spans="5:5" ht="20.100000000000001" customHeight="1" x14ac:dyDescent="0.3">
      <c r="E7438" s="75"/>
    </row>
    <row r="7439" spans="5:5" ht="20.100000000000001" customHeight="1" x14ac:dyDescent="0.3">
      <c r="E7439" s="75"/>
    </row>
    <row r="7440" spans="5:5" ht="20.100000000000001" customHeight="1" x14ac:dyDescent="0.3">
      <c r="E7440" s="75"/>
    </row>
    <row r="7441" spans="5:5" ht="20.100000000000001" customHeight="1" x14ac:dyDescent="0.3">
      <c r="E7441" s="75"/>
    </row>
    <row r="7442" spans="5:5" ht="20.100000000000001" customHeight="1" x14ac:dyDescent="0.3">
      <c r="E7442" s="75"/>
    </row>
    <row r="7443" spans="5:5" ht="20.100000000000001" customHeight="1" x14ac:dyDescent="0.3">
      <c r="E7443" s="75"/>
    </row>
    <row r="7444" spans="5:5" ht="20.100000000000001" customHeight="1" x14ac:dyDescent="0.3">
      <c r="E7444" s="75"/>
    </row>
    <row r="7445" spans="5:5" ht="20.100000000000001" customHeight="1" x14ac:dyDescent="0.3">
      <c r="E7445" s="75"/>
    </row>
    <row r="7446" spans="5:5" ht="20.100000000000001" customHeight="1" x14ac:dyDescent="0.3">
      <c r="E7446" s="75"/>
    </row>
    <row r="7447" spans="5:5" ht="20.100000000000001" customHeight="1" x14ac:dyDescent="0.3">
      <c r="E7447" s="75"/>
    </row>
    <row r="7448" spans="5:5" ht="20.100000000000001" customHeight="1" x14ac:dyDescent="0.3">
      <c r="E7448" s="75"/>
    </row>
    <row r="7449" spans="5:5" ht="20.100000000000001" customHeight="1" x14ac:dyDescent="0.3">
      <c r="E7449" s="75"/>
    </row>
    <row r="7450" spans="5:5" ht="20.100000000000001" customHeight="1" x14ac:dyDescent="0.3">
      <c r="E7450" s="75"/>
    </row>
    <row r="7451" spans="5:5" ht="20.100000000000001" customHeight="1" x14ac:dyDescent="0.3">
      <c r="E7451" s="75"/>
    </row>
    <row r="7452" spans="5:5" ht="20.100000000000001" customHeight="1" x14ac:dyDescent="0.3">
      <c r="E7452" s="75"/>
    </row>
    <row r="7453" spans="5:5" ht="20.100000000000001" customHeight="1" x14ac:dyDescent="0.3">
      <c r="E7453" s="75"/>
    </row>
    <row r="7454" spans="5:5" ht="20.100000000000001" customHeight="1" x14ac:dyDescent="0.3">
      <c r="E7454" s="75"/>
    </row>
    <row r="7455" spans="5:5" ht="20.100000000000001" customHeight="1" x14ac:dyDescent="0.3">
      <c r="E7455" s="75"/>
    </row>
    <row r="7456" spans="5:5" ht="20.100000000000001" customHeight="1" x14ac:dyDescent="0.3">
      <c r="E7456" s="75"/>
    </row>
    <row r="7457" spans="5:5" ht="20.100000000000001" customHeight="1" x14ac:dyDescent="0.3">
      <c r="E7457" s="75"/>
    </row>
    <row r="7458" spans="5:5" ht="20.100000000000001" customHeight="1" x14ac:dyDescent="0.3">
      <c r="E7458" s="75"/>
    </row>
    <row r="7459" spans="5:5" ht="20.100000000000001" customHeight="1" x14ac:dyDescent="0.3">
      <c r="E7459" s="75"/>
    </row>
    <row r="7460" spans="5:5" ht="20.100000000000001" customHeight="1" x14ac:dyDescent="0.3">
      <c r="E7460" s="75"/>
    </row>
    <row r="7461" spans="5:5" ht="20.100000000000001" customHeight="1" x14ac:dyDescent="0.3">
      <c r="E7461" s="75"/>
    </row>
    <row r="7462" spans="5:5" ht="20.100000000000001" customHeight="1" x14ac:dyDescent="0.3">
      <c r="E7462" s="75"/>
    </row>
    <row r="7463" spans="5:5" ht="20.100000000000001" customHeight="1" x14ac:dyDescent="0.3">
      <c r="E7463" s="75"/>
    </row>
    <row r="7464" spans="5:5" ht="20.100000000000001" customHeight="1" x14ac:dyDescent="0.3">
      <c r="E7464" s="75"/>
    </row>
    <row r="7465" spans="5:5" ht="20.100000000000001" customHeight="1" x14ac:dyDescent="0.3">
      <c r="E7465" s="75"/>
    </row>
    <row r="7466" spans="5:5" ht="20.100000000000001" customHeight="1" x14ac:dyDescent="0.3">
      <c r="E7466" s="75"/>
    </row>
    <row r="7467" spans="5:5" ht="20.100000000000001" customHeight="1" x14ac:dyDescent="0.3">
      <c r="E7467" s="75"/>
    </row>
    <row r="7468" spans="5:5" ht="20.100000000000001" customHeight="1" x14ac:dyDescent="0.3">
      <c r="E7468" s="75"/>
    </row>
    <row r="7469" spans="5:5" ht="20.100000000000001" customHeight="1" x14ac:dyDescent="0.3">
      <c r="E7469" s="75"/>
    </row>
    <row r="7470" spans="5:5" ht="20.100000000000001" customHeight="1" x14ac:dyDescent="0.3">
      <c r="E7470" s="75"/>
    </row>
    <row r="7471" spans="5:5" ht="20.100000000000001" customHeight="1" x14ac:dyDescent="0.3">
      <c r="E7471" s="75"/>
    </row>
    <row r="7472" spans="5:5" ht="20.100000000000001" customHeight="1" x14ac:dyDescent="0.3">
      <c r="E7472" s="75"/>
    </row>
    <row r="7473" spans="5:5" ht="20.100000000000001" customHeight="1" x14ac:dyDescent="0.3">
      <c r="E7473" s="75"/>
    </row>
    <row r="7474" spans="5:5" ht="20.100000000000001" customHeight="1" x14ac:dyDescent="0.3">
      <c r="E7474" s="75"/>
    </row>
    <row r="7475" spans="5:5" ht="20.100000000000001" customHeight="1" x14ac:dyDescent="0.3">
      <c r="E7475" s="75"/>
    </row>
    <row r="7476" spans="5:5" ht="20.100000000000001" customHeight="1" x14ac:dyDescent="0.3">
      <c r="E7476" s="75"/>
    </row>
    <row r="7477" spans="5:5" ht="20.100000000000001" customHeight="1" x14ac:dyDescent="0.3">
      <c r="E7477" s="75"/>
    </row>
    <row r="7478" spans="5:5" ht="20.100000000000001" customHeight="1" x14ac:dyDescent="0.3">
      <c r="E7478" s="75"/>
    </row>
    <row r="7479" spans="5:5" ht="20.100000000000001" customHeight="1" x14ac:dyDescent="0.3">
      <c r="E7479" s="75"/>
    </row>
    <row r="7480" spans="5:5" ht="20.100000000000001" customHeight="1" x14ac:dyDescent="0.3">
      <c r="E7480" s="75"/>
    </row>
    <row r="7481" spans="5:5" ht="20.100000000000001" customHeight="1" x14ac:dyDescent="0.3">
      <c r="E7481" s="75"/>
    </row>
    <row r="7482" spans="5:5" ht="20.100000000000001" customHeight="1" x14ac:dyDescent="0.3">
      <c r="E7482" s="75"/>
    </row>
    <row r="7483" spans="5:5" ht="20.100000000000001" customHeight="1" x14ac:dyDescent="0.3">
      <c r="E7483" s="75"/>
    </row>
    <row r="7484" spans="5:5" ht="20.100000000000001" customHeight="1" x14ac:dyDescent="0.3">
      <c r="E7484" s="75"/>
    </row>
    <row r="7485" spans="5:5" ht="20.100000000000001" customHeight="1" x14ac:dyDescent="0.3">
      <c r="E7485" s="75"/>
    </row>
    <row r="7486" spans="5:5" ht="20.100000000000001" customHeight="1" x14ac:dyDescent="0.3">
      <c r="E7486" s="75"/>
    </row>
    <row r="7487" spans="5:5" ht="20.100000000000001" customHeight="1" x14ac:dyDescent="0.3">
      <c r="E7487" s="75"/>
    </row>
    <row r="7488" spans="5:5" ht="20.100000000000001" customHeight="1" x14ac:dyDescent="0.3">
      <c r="E7488" s="75"/>
    </row>
    <row r="7489" spans="5:5" ht="20.100000000000001" customHeight="1" x14ac:dyDescent="0.3">
      <c r="E7489" s="75"/>
    </row>
    <row r="7490" spans="5:5" ht="20.100000000000001" customHeight="1" x14ac:dyDescent="0.3">
      <c r="E7490" s="75"/>
    </row>
    <row r="7491" spans="5:5" ht="20.100000000000001" customHeight="1" x14ac:dyDescent="0.3">
      <c r="E7491" s="75"/>
    </row>
    <row r="7492" spans="5:5" ht="20.100000000000001" customHeight="1" x14ac:dyDescent="0.3">
      <c r="E7492" s="75"/>
    </row>
    <row r="7493" spans="5:5" ht="20.100000000000001" customHeight="1" x14ac:dyDescent="0.3">
      <c r="E7493" s="75"/>
    </row>
    <row r="7494" spans="5:5" ht="20.100000000000001" customHeight="1" x14ac:dyDescent="0.3">
      <c r="E7494" s="75"/>
    </row>
    <row r="7495" spans="5:5" ht="20.100000000000001" customHeight="1" x14ac:dyDescent="0.3">
      <c r="E7495" s="75"/>
    </row>
    <row r="7496" spans="5:5" ht="20.100000000000001" customHeight="1" x14ac:dyDescent="0.3">
      <c r="E7496" s="75"/>
    </row>
    <row r="7497" spans="5:5" ht="20.100000000000001" customHeight="1" x14ac:dyDescent="0.3">
      <c r="E7497" s="75"/>
    </row>
    <row r="7498" spans="5:5" ht="20.100000000000001" customHeight="1" x14ac:dyDescent="0.3">
      <c r="E7498" s="75"/>
    </row>
    <row r="7499" spans="5:5" ht="20.100000000000001" customHeight="1" x14ac:dyDescent="0.3">
      <c r="E7499" s="75"/>
    </row>
    <row r="7500" spans="5:5" ht="20.100000000000001" customHeight="1" x14ac:dyDescent="0.3">
      <c r="E7500" s="75"/>
    </row>
    <row r="7501" spans="5:5" ht="20.100000000000001" customHeight="1" x14ac:dyDescent="0.3">
      <c r="E7501" s="75"/>
    </row>
    <row r="7502" spans="5:5" ht="20.100000000000001" customHeight="1" x14ac:dyDescent="0.3">
      <c r="E7502" s="75"/>
    </row>
    <row r="7503" spans="5:5" ht="20.100000000000001" customHeight="1" x14ac:dyDescent="0.3">
      <c r="E7503" s="75"/>
    </row>
    <row r="7504" spans="5:5" ht="20.100000000000001" customHeight="1" x14ac:dyDescent="0.3">
      <c r="E7504" s="75"/>
    </row>
    <row r="7505" spans="5:5" ht="20.100000000000001" customHeight="1" x14ac:dyDescent="0.3">
      <c r="E7505" s="75"/>
    </row>
    <row r="7506" spans="5:5" ht="20.100000000000001" customHeight="1" x14ac:dyDescent="0.3">
      <c r="E7506" s="75"/>
    </row>
    <row r="7507" spans="5:5" ht="20.100000000000001" customHeight="1" x14ac:dyDescent="0.3">
      <c r="E7507" s="75"/>
    </row>
    <row r="7508" spans="5:5" ht="20.100000000000001" customHeight="1" x14ac:dyDescent="0.3">
      <c r="E7508" s="75"/>
    </row>
    <row r="7509" spans="5:5" ht="20.100000000000001" customHeight="1" x14ac:dyDescent="0.3">
      <c r="E7509" s="75"/>
    </row>
    <row r="7510" spans="5:5" ht="20.100000000000001" customHeight="1" x14ac:dyDescent="0.3">
      <c r="E7510" s="75"/>
    </row>
    <row r="7511" spans="5:5" ht="20.100000000000001" customHeight="1" x14ac:dyDescent="0.3">
      <c r="E7511" s="75"/>
    </row>
    <row r="7512" spans="5:5" ht="20.100000000000001" customHeight="1" x14ac:dyDescent="0.3">
      <c r="E7512" s="75"/>
    </row>
    <row r="7513" spans="5:5" ht="20.100000000000001" customHeight="1" x14ac:dyDescent="0.3">
      <c r="E7513" s="75"/>
    </row>
    <row r="7514" spans="5:5" ht="20.100000000000001" customHeight="1" x14ac:dyDescent="0.3">
      <c r="E7514" s="75"/>
    </row>
    <row r="7515" spans="5:5" ht="20.100000000000001" customHeight="1" x14ac:dyDescent="0.3">
      <c r="E7515" s="75"/>
    </row>
    <row r="7516" spans="5:5" ht="20.100000000000001" customHeight="1" x14ac:dyDescent="0.3">
      <c r="E7516" s="75"/>
    </row>
    <row r="7517" spans="5:5" ht="20.100000000000001" customHeight="1" x14ac:dyDescent="0.3">
      <c r="E7517" s="75"/>
    </row>
    <row r="7518" spans="5:5" ht="20.100000000000001" customHeight="1" x14ac:dyDescent="0.3">
      <c r="E7518" s="75"/>
    </row>
    <row r="7519" spans="5:5" ht="20.100000000000001" customHeight="1" x14ac:dyDescent="0.3">
      <c r="E7519" s="75"/>
    </row>
    <row r="7520" spans="5:5" ht="20.100000000000001" customHeight="1" x14ac:dyDescent="0.3">
      <c r="E7520" s="75"/>
    </row>
    <row r="7521" spans="5:5" ht="20.100000000000001" customHeight="1" x14ac:dyDescent="0.3">
      <c r="E7521" s="75"/>
    </row>
    <row r="7522" spans="5:5" ht="20.100000000000001" customHeight="1" x14ac:dyDescent="0.3">
      <c r="E7522" s="75"/>
    </row>
    <row r="7523" spans="5:5" ht="20.100000000000001" customHeight="1" x14ac:dyDescent="0.3">
      <c r="E7523" s="75"/>
    </row>
    <row r="7524" spans="5:5" ht="20.100000000000001" customHeight="1" x14ac:dyDescent="0.3">
      <c r="E7524" s="75"/>
    </row>
    <row r="7525" spans="5:5" ht="20.100000000000001" customHeight="1" x14ac:dyDescent="0.3">
      <c r="E7525" s="75"/>
    </row>
    <row r="7526" spans="5:5" ht="20.100000000000001" customHeight="1" x14ac:dyDescent="0.3">
      <c r="E7526" s="75"/>
    </row>
    <row r="7527" spans="5:5" ht="20.100000000000001" customHeight="1" x14ac:dyDescent="0.3">
      <c r="E7527" s="75"/>
    </row>
    <row r="7528" spans="5:5" ht="20.100000000000001" customHeight="1" x14ac:dyDescent="0.3">
      <c r="E7528" s="75"/>
    </row>
    <row r="7529" spans="5:5" ht="20.100000000000001" customHeight="1" x14ac:dyDescent="0.3">
      <c r="E7529" s="75"/>
    </row>
    <row r="7530" spans="5:5" ht="20.100000000000001" customHeight="1" x14ac:dyDescent="0.3">
      <c r="E7530" s="75"/>
    </row>
    <row r="7531" spans="5:5" ht="20.100000000000001" customHeight="1" x14ac:dyDescent="0.3">
      <c r="E7531" s="75"/>
    </row>
    <row r="7532" spans="5:5" ht="20.100000000000001" customHeight="1" x14ac:dyDescent="0.3">
      <c r="E7532" s="75"/>
    </row>
    <row r="7533" spans="5:5" ht="20.100000000000001" customHeight="1" x14ac:dyDescent="0.3">
      <c r="E7533" s="75"/>
    </row>
    <row r="7534" spans="5:5" ht="20.100000000000001" customHeight="1" x14ac:dyDescent="0.3">
      <c r="E7534" s="75"/>
    </row>
    <row r="7535" spans="5:5" ht="20.100000000000001" customHeight="1" x14ac:dyDescent="0.3">
      <c r="E7535" s="75"/>
    </row>
    <row r="7536" spans="5:5" ht="20.100000000000001" customHeight="1" x14ac:dyDescent="0.3">
      <c r="E7536" s="75"/>
    </row>
    <row r="7537" spans="5:5" ht="20.100000000000001" customHeight="1" x14ac:dyDescent="0.3">
      <c r="E7537" s="75"/>
    </row>
    <row r="7538" spans="5:5" ht="20.100000000000001" customHeight="1" x14ac:dyDescent="0.3">
      <c r="E7538" s="75"/>
    </row>
    <row r="7539" spans="5:5" ht="20.100000000000001" customHeight="1" x14ac:dyDescent="0.3">
      <c r="E7539" s="75"/>
    </row>
    <row r="7540" spans="5:5" ht="20.100000000000001" customHeight="1" x14ac:dyDescent="0.3">
      <c r="E7540" s="75"/>
    </row>
    <row r="7541" spans="5:5" ht="20.100000000000001" customHeight="1" x14ac:dyDescent="0.3">
      <c r="E7541" s="75"/>
    </row>
    <row r="7542" spans="5:5" ht="20.100000000000001" customHeight="1" x14ac:dyDescent="0.3">
      <c r="E7542" s="75"/>
    </row>
    <row r="7543" spans="5:5" ht="20.100000000000001" customHeight="1" x14ac:dyDescent="0.3">
      <c r="E7543" s="75"/>
    </row>
    <row r="7544" spans="5:5" ht="20.100000000000001" customHeight="1" x14ac:dyDescent="0.3">
      <c r="E7544" s="75"/>
    </row>
    <row r="7545" spans="5:5" ht="20.100000000000001" customHeight="1" x14ac:dyDescent="0.3">
      <c r="E7545" s="75"/>
    </row>
    <row r="7546" spans="5:5" ht="20.100000000000001" customHeight="1" x14ac:dyDescent="0.3">
      <c r="E7546" s="75"/>
    </row>
    <row r="7547" spans="5:5" ht="20.100000000000001" customHeight="1" x14ac:dyDescent="0.3">
      <c r="E7547" s="75"/>
    </row>
    <row r="7548" spans="5:5" ht="20.100000000000001" customHeight="1" x14ac:dyDescent="0.3">
      <c r="E7548" s="75"/>
    </row>
    <row r="7549" spans="5:5" ht="20.100000000000001" customHeight="1" x14ac:dyDescent="0.3">
      <c r="E7549" s="75"/>
    </row>
    <row r="7550" spans="5:5" ht="20.100000000000001" customHeight="1" x14ac:dyDescent="0.3">
      <c r="E7550" s="75"/>
    </row>
    <row r="7551" spans="5:5" ht="20.100000000000001" customHeight="1" x14ac:dyDescent="0.3">
      <c r="E7551" s="75"/>
    </row>
    <row r="7552" spans="5:5" ht="20.100000000000001" customHeight="1" x14ac:dyDescent="0.3">
      <c r="E7552" s="75"/>
    </row>
    <row r="7553" spans="5:5" ht="20.100000000000001" customHeight="1" x14ac:dyDescent="0.3">
      <c r="E7553" s="75"/>
    </row>
    <row r="7554" spans="5:5" ht="20.100000000000001" customHeight="1" x14ac:dyDescent="0.3">
      <c r="E7554" s="75"/>
    </row>
    <row r="7555" spans="5:5" ht="20.100000000000001" customHeight="1" x14ac:dyDescent="0.3">
      <c r="E7555" s="75"/>
    </row>
    <row r="7556" spans="5:5" ht="20.100000000000001" customHeight="1" x14ac:dyDescent="0.3">
      <c r="E7556" s="75"/>
    </row>
    <row r="7557" spans="5:5" ht="20.100000000000001" customHeight="1" x14ac:dyDescent="0.3">
      <c r="E7557" s="75"/>
    </row>
    <row r="7558" spans="5:5" ht="20.100000000000001" customHeight="1" x14ac:dyDescent="0.3">
      <c r="E7558" s="75"/>
    </row>
    <row r="7559" spans="5:5" ht="20.100000000000001" customHeight="1" x14ac:dyDescent="0.3">
      <c r="E7559" s="75"/>
    </row>
    <row r="7560" spans="5:5" ht="20.100000000000001" customHeight="1" x14ac:dyDescent="0.3">
      <c r="E7560" s="75"/>
    </row>
    <row r="7561" spans="5:5" ht="20.100000000000001" customHeight="1" x14ac:dyDescent="0.3">
      <c r="E7561" s="75"/>
    </row>
    <row r="7562" spans="5:5" ht="20.100000000000001" customHeight="1" x14ac:dyDescent="0.3">
      <c r="E7562" s="75"/>
    </row>
    <row r="7563" spans="5:5" ht="20.100000000000001" customHeight="1" x14ac:dyDescent="0.3">
      <c r="E7563" s="75"/>
    </row>
    <row r="7564" spans="5:5" ht="20.100000000000001" customHeight="1" x14ac:dyDescent="0.3">
      <c r="E7564" s="75"/>
    </row>
    <row r="7565" spans="5:5" ht="20.100000000000001" customHeight="1" x14ac:dyDescent="0.3">
      <c r="E7565" s="75"/>
    </row>
    <row r="7566" spans="5:5" ht="20.100000000000001" customHeight="1" x14ac:dyDescent="0.3">
      <c r="E7566" s="75"/>
    </row>
    <row r="7567" spans="5:5" ht="20.100000000000001" customHeight="1" x14ac:dyDescent="0.3">
      <c r="E7567" s="75"/>
    </row>
    <row r="7568" spans="5:5" ht="20.100000000000001" customHeight="1" x14ac:dyDescent="0.3">
      <c r="E7568" s="75"/>
    </row>
    <row r="7569" spans="5:5" ht="20.100000000000001" customHeight="1" x14ac:dyDescent="0.3">
      <c r="E7569" s="75"/>
    </row>
    <row r="7570" spans="5:5" ht="20.100000000000001" customHeight="1" x14ac:dyDescent="0.3">
      <c r="E7570" s="75"/>
    </row>
    <row r="7571" spans="5:5" ht="20.100000000000001" customHeight="1" x14ac:dyDescent="0.3">
      <c r="E7571" s="75"/>
    </row>
    <row r="7572" spans="5:5" ht="20.100000000000001" customHeight="1" x14ac:dyDescent="0.3">
      <c r="E7572" s="75"/>
    </row>
    <row r="7573" spans="5:5" ht="20.100000000000001" customHeight="1" x14ac:dyDescent="0.3">
      <c r="E7573" s="75"/>
    </row>
    <row r="7574" spans="5:5" ht="20.100000000000001" customHeight="1" x14ac:dyDescent="0.3">
      <c r="E7574" s="75"/>
    </row>
    <row r="7575" spans="5:5" ht="20.100000000000001" customHeight="1" x14ac:dyDescent="0.3">
      <c r="E7575" s="75"/>
    </row>
    <row r="7576" spans="5:5" ht="20.100000000000001" customHeight="1" x14ac:dyDescent="0.3">
      <c r="E7576" s="75"/>
    </row>
    <row r="7577" spans="5:5" ht="20.100000000000001" customHeight="1" x14ac:dyDescent="0.3">
      <c r="E7577" s="75"/>
    </row>
    <row r="7578" spans="5:5" ht="20.100000000000001" customHeight="1" x14ac:dyDescent="0.3">
      <c r="E7578" s="75"/>
    </row>
    <row r="7579" spans="5:5" ht="20.100000000000001" customHeight="1" x14ac:dyDescent="0.3">
      <c r="E7579" s="75"/>
    </row>
    <row r="7580" spans="5:5" ht="20.100000000000001" customHeight="1" x14ac:dyDescent="0.3">
      <c r="E7580" s="75"/>
    </row>
    <row r="7581" spans="5:5" ht="20.100000000000001" customHeight="1" x14ac:dyDescent="0.3">
      <c r="E7581" s="75"/>
    </row>
    <row r="7582" spans="5:5" ht="20.100000000000001" customHeight="1" x14ac:dyDescent="0.3">
      <c r="E7582" s="75"/>
    </row>
    <row r="7583" spans="5:5" ht="20.100000000000001" customHeight="1" x14ac:dyDescent="0.3">
      <c r="E7583" s="75"/>
    </row>
    <row r="7584" spans="5:5" ht="20.100000000000001" customHeight="1" x14ac:dyDescent="0.3">
      <c r="E7584" s="75"/>
    </row>
    <row r="7585" spans="5:5" ht="20.100000000000001" customHeight="1" x14ac:dyDescent="0.3">
      <c r="E7585" s="75"/>
    </row>
    <row r="7586" spans="5:5" ht="20.100000000000001" customHeight="1" x14ac:dyDescent="0.3">
      <c r="E7586" s="75"/>
    </row>
    <row r="7587" spans="5:5" ht="20.100000000000001" customHeight="1" x14ac:dyDescent="0.3">
      <c r="E7587" s="75"/>
    </row>
    <row r="7588" spans="5:5" ht="20.100000000000001" customHeight="1" x14ac:dyDescent="0.3">
      <c r="E7588" s="75"/>
    </row>
    <row r="7589" spans="5:5" ht="20.100000000000001" customHeight="1" x14ac:dyDescent="0.3">
      <c r="E7589" s="75"/>
    </row>
    <row r="7590" spans="5:5" ht="20.100000000000001" customHeight="1" x14ac:dyDescent="0.3">
      <c r="E7590" s="75"/>
    </row>
    <row r="7591" spans="5:5" ht="20.100000000000001" customHeight="1" x14ac:dyDescent="0.3">
      <c r="E7591" s="75"/>
    </row>
    <row r="7592" spans="5:5" ht="20.100000000000001" customHeight="1" x14ac:dyDescent="0.3">
      <c r="E7592" s="75"/>
    </row>
    <row r="7593" spans="5:5" ht="20.100000000000001" customHeight="1" x14ac:dyDescent="0.3">
      <c r="E7593" s="75"/>
    </row>
    <row r="7594" spans="5:5" ht="20.100000000000001" customHeight="1" x14ac:dyDescent="0.3">
      <c r="E7594" s="75"/>
    </row>
    <row r="7595" spans="5:5" ht="20.100000000000001" customHeight="1" x14ac:dyDescent="0.3">
      <c r="E7595" s="75"/>
    </row>
    <row r="7596" spans="5:5" ht="20.100000000000001" customHeight="1" x14ac:dyDescent="0.3">
      <c r="E7596" s="75"/>
    </row>
    <row r="7597" spans="5:5" ht="20.100000000000001" customHeight="1" x14ac:dyDescent="0.3">
      <c r="E7597" s="75"/>
    </row>
    <row r="7598" spans="5:5" ht="20.100000000000001" customHeight="1" x14ac:dyDescent="0.3">
      <c r="E7598" s="75"/>
    </row>
    <row r="7599" spans="5:5" ht="20.100000000000001" customHeight="1" x14ac:dyDescent="0.3">
      <c r="E7599" s="75"/>
    </row>
    <row r="7600" spans="5:5" ht="20.100000000000001" customHeight="1" x14ac:dyDescent="0.3">
      <c r="E7600" s="75"/>
    </row>
    <row r="7601" spans="5:5" ht="20.100000000000001" customHeight="1" x14ac:dyDescent="0.3">
      <c r="E7601" s="75"/>
    </row>
    <row r="7602" spans="5:5" ht="20.100000000000001" customHeight="1" x14ac:dyDescent="0.3">
      <c r="E7602" s="75"/>
    </row>
    <row r="7603" spans="5:5" ht="20.100000000000001" customHeight="1" x14ac:dyDescent="0.3">
      <c r="E7603" s="75"/>
    </row>
    <row r="7604" spans="5:5" ht="20.100000000000001" customHeight="1" x14ac:dyDescent="0.3">
      <c r="E7604" s="75"/>
    </row>
    <row r="7605" spans="5:5" ht="20.100000000000001" customHeight="1" x14ac:dyDescent="0.3">
      <c r="E7605" s="75"/>
    </row>
    <row r="7606" spans="5:5" ht="20.100000000000001" customHeight="1" x14ac:dyDescent="0.3">
      <c r="E7606" s="75"/>
    </row>
    <row r="7607" spans="5:5" ht="20.100000000000001" customHeight="1" x14ac:dyDescent="0.3">
      <c r="E7607" s="75"/>
    </row>
    <row r="7608" spans="5:5" ht="20.100000000000001" customHeight="1" x14ac:dyDescent="0.3">
      <c r="E7608" s="75"/>
    </row>
    <row r="7609" spans="5:5" ht="20.100000000000001" customHeight="1" x14ac:dyDescent="0.3">
      <c r="E7609" s="75"/>
    </row>
    <row r="7610" spans="5:5" ht="20.100000000000001" customHeight="1" x14ac:dyDescent="0.3">
      <c r="E7610" s="75"/>
    </row>
    <row r="7611" spans="5:5" ht="20.100000000000001" customHeight="1" x14ac:dyDescent="0.3">
      <c r="E7611" s="75"/>
    </row>
    <row r="7612" spans="5:5" ht="20.100000000000001" customHeight="1" x14ac:dyDescent="0.3">
      <c r="E7612" s="75"/>
    </row>
    <row r="7613" spans="5:5" ht="20.100000000000001" customHeight="1" x14ac:dyDescent="0.3">
      <c r="E7613" s="75"/>
    </row>
    <row r="7614" spans="5:5" ht="20.100000000000001" customHeight="1" x14ac:dyDescent="0.3">
      <c r="E7614" s="75"/>
    </row>
    <row r="7615" spans="5:5" ht="20.100000000000001" customHeight="1" x14ac:dyDescent="0.3">
      <c r="E7615" s="75"/>
    </row>
    <row r="7616" spans="5:5" ht="20.100000000000001" customHeight="1" x14ac:dyDescent="0.3">
      <c r="E7616" s="75"/>
    </row>
    <row r="7617" spans="5:5" ht="20.100000000000001" customHeight="1" x14ac:dyDescent="0.3">
      <c r="E7617" s="75"/>
    </row>
    <row r="7618" spans="5:5" ht="20.100000000000001" customHeight="1" x14ac:dyDescent="0.3">
      <c r="E7618" s="75"/>
    </row>
    <row r="7619" spans="5:5" ht="20.100000000000001" customHeight="1" x14ac:dyDescent="0.3">
      <c r="E7619" s="75"/>
    </row>
    <row r="7620" spans="5:5" ht="20.100000000000001" customHeight="1" x14ac:dyDescent="0.3">
      <c r="E7620" s="75"/>
    </row>
    <row r="7621" spans="5:5" ht="20.100000000000001" customHeight="1" x14ac:dyDescent="0.3">
      <c r="E7621" s="75"/>
    </row>
    <row r="7622" spans="5:5" ht="20.100000000000001" customHeight="1" x14ac:dyDescent="0.3">
      <c r="E7622" s="75"/>
    </row>
    <row r="7623" spans="5:5" ht="20.100000000000001" customHeight="1" x14ac:dyDescent="0.3">
      <c r="E7623" s="75"/>
    </row>
    <row r="7624" spans="5:5" ht="20.100000000000001" customHeight="1" x14ac:dyDescent="0.3">
      <c r="E7624" s="75"/>
    </row>
    <row r="7625" spans="5:5" ht="20.100000000000001" customHeight="1" x14ac:dyDescent="0.3">
      <c r="E7625" s="75"/>
    </row>
    <row r="7626" spans="5:5" ht="20.100000000000001" customHeight="1" x14ac:dyDescent="0.3">
      <c r="E7626" s="75"/>
    </row>
    <row r="7627" spans="5:5" ht="20.100000000000001" customHeight="1" x14ac:dyDescent="0.3">
      <c r="E7627" s="75"/>
    </row>
    <row r="7628" spans="5:5" ht="20.100000000000001" customHeight="1" x14ac:dyDescent="0.3">
      <c r="E7628" s="75"/>
    </row>
    <row r="7629" spans="5:5" ht="20.100000000000001" customHeight="1" x14ac:dyDescent="0.3">
      <c r="E7629" s="75"/>
    </row>
    <row r="7630" spans="5:5" ht="20.100000000000001" customHeight="1" x14ac:dyDescent="0.3">
      <c r="E7630" s="75"/>
    </row>
    <row r="7631" spans="5:5" ht="20.100000000000001" customHeight="1" x14ac:dyDescent="0.3">
      <c r="E7631" s="75"/>
    </row>
    <row r="7632" spans="5:5" ht="20.100000000000001" customHeight="1" x14ac:dyDescent="0.3">
      <c r="E7632" s="75"/>
    </row>
    <row r="7633" spans="5:5" ht="20.100000000000001" customHeight="1" x14ac:dyDescent="0.3">
      <c r="E7633" s="75"/>
    </row>
    <row r="7634" spans="5:5" ht="20.100000000000001" customHeight="1" x14ac:dyDescent="0.3">
      <c r="E7634" s="75"/>
    </row>
    <row r="7635" spans="5:5" ht="20.100000000000001" customHeight="1" x14ac:dyDescent="0.3">
      <c r="E7635" s="75"/>
    </row>
    <row r="7636" spans="5:5" ht="20.100000000000001" customHeight="1" x14ac:dyDescent="0.3">
      <c r="E7636" s="75"/>
    </row>
    <row r="7637" spans="5:5" ht="20.100000000000001" customHeight="1" x14ac:dyDescent="0.3">
      <c r="E7637" s="75"/>
    </row>
    <row r="7638" spans="5:5" ht="20.100000000000001" customHeight="1" x14ac:dyDescent="0.3">
      <c r="E7638" s="75"/>
    </row>
    <row r="7639" spans="5:5" ht="20.100000000000001" customHeight="1" x14ac:dyDescent="0.3">
      <c r="E7639" s="75"/>
    </row>
    <row r="7640" spans="5:5" ht="20.100000000000001" customHeight="1" x14ac:dyDescent="0.3">
      <c r="E7640" s="75"/>
    </row>
    <row r="7641" spans="5:5" ht="20.100000000000001" customHeight="1" x14ac:dyDescent="0.3">
      <c r="E7641" s="75"/>
    </row>
    <row r="7642" spans="5:5" ht="20.100000000000001" customHeight="1" x14ac:dyDescent="0.3">
      <c r="E7642" s="75"/>
    </row>
    <row r="7643" spans="5:5" ht="20.100000000000001" customHeight="1" x14ac:dyDescent="0.3">
      <c r="E7643" s="75"/>
    </row>
    <row r="7644" spans="5:5" ht="20.100000000000001" customHeight="1" x14ac:dyDescent="0.3">
      <c r="E7644" s="75"/>
    </row>
    <row r="7645" spans="5:5" ht="20.100000000000001" customHeight="1" x14ac:dyDescent="0.3">
      <c r="E7645" s="75"/>
    </row>
    <row r="7646" spans="5:5" ht="20.100000000000001" customHeight="1" x14ac:dyDescent="0.3">
      <c r="E7646" s="75"/>
    </row>
    <row r="7647" spans="5:5" ht="20.100000000000001" customHeight="1" x14ac:dyDescent="0.3">
      <c r="E7647" s="75"/>
    </row>
    <row r="7648" spans="5:5" ht="20.100000000000001" customHeight="1" x14ac:dyDescent="0.3">
      <c r="E7648" s="75"/>
    </row>
    <row r="7649" spans="5:5" ht="20.100000000000001" customHeight="1" x14ac:dyDescent="0.3">
      <c r="E7649" s="75"/>
    </row>
    <row r="7650" spans="5:5" ht="20.100000000000001" customHeight="1" x14ac:dyDescent="0.3">
      <c r="E7650" s="75"/>
    </row>
    <row r="7651" spans="5:5" ht="20.100000000000001" customHeight="1" x14ac:dyDescent="0.3">
      <c r="E7651" s="75"/>
    </row>
    <row r="7652" spans="5:5" ht="20.100000000000001" customHeight="1" x14ac:dyDescent="0.3">
      <c r="E7652" s="75"/>
    </row>
    <row r="7653" spans="5:5" ht="20.100000000000001" customHeight="1" x14ac:dyDescent="0.3">
      <c r="E7653" s="75"/>
    </row>
    <row r="7654" spans="5:5" ht="20.100000000000001" customHeight="1" x14ac:dyDescent="0.3">
      <c r="E7654" s="75"/>
    </row>
    <row r="7655" spans="5:5" ht="20.100000000000001" customHeight="1" x14ac:dyDescent="0.3">
      <c r="E7655" s="75"/>
    </row>
    <row r="7656" spans="5:5" ht="20.100000000000001" customHeight="1" x14ac:dyDescent="0.3">
      <c r="E7656" s="75"/>
    </row>
    <row r="7657" spans="5:5" ht="20.100000000000001" customHeight="1" x14ac:dyDescent="0.3">
      <c r="E7657" s="75"/>
    </row>
    <row r="7658" spans="5:5" ht="20.100000000000001" customHeight="1" x14ac:dyDescent="0.3">
      <c r="E7658" s="75"/>
    </row>
    <row r="7659" spans="5:5" ht="20.100000000000001" customHeight="1" x14ac:dyDescent="0.3">
      <c r="E7659" s="75"/>
    </row>
    <row r="7660" spans="5:5" ht="20.100000000000001" customHeight="1" x14ac:dyDescent="0.3">
      <c r="E7660" s="75"/>
    </row>
    <row r="7661" spans="5:5" ht="20.100000000000001" customHeight="1" x14ac:dyDescent="0.3">
      <c r="E7661" s="75"/>
    </row>
    <row r="7662" spans="5:5" ht="20.100000000000001" customHeight="1" x14ac:dyDescent="0.3">
      <c r="E7662" s="75"/>
    </row>
    <row r="7663" spans="5:5" ht="20.100000000000001" customHeight="1" x14ac:dyDescent="0.3">
      <c r="E7663" s="75"/>
    </row>
    <row r="7664" spans="5:5" ht="20.100000000000001" customHeight="1" x14ac:dyDescent="0.3">
      <c r="E7664" s="75"/>
    </row>
    <row r="7665" spans="5:5" ht="20.100000000000001" customHeight="1" x14ac:dyDescent="0.3">
      <c r="E7665" s="75"/>
    </row>
    <row r="7666" spans="5:5" ht="20.100000000000001" customHeight="1" x14ac:dyDescent="0.3">
      <c r="E7666" s="75"/>
    </row>
    <row r="7667" spans="5:5" ht="20.100000000000001" customHeight="1" x14ac:dyDescent="0.3">
      <c r="E7667" s="75"/>
    </row>
    <row r="7668" spans="5:5" ht="20.100000000000001" customHeight="1" x14ac:dyDescent="0.3">
      <c r="E7668" s="75"/>
    </row>
    <row r="7669" spans="5:5" ht="20.100000000000001" customHeight="1" x14ac:dyDescent="0.3">
      <c r="E7669" s="75"/>
    </row>
    <row r="7670" spans="5:5" ht="20.100000000000001" customHeight="1" x14ac:dyDescent="0.3">
      <c r="E7670" s="75"/>
    </row>
    <row r="7671" spans="5:5" ht="20.100000000000001" customHeight="1" x14ac:dyDescent="0.3">
      <c r="E7671" s="75"/>
    </row>
    <row r="7672" spans="5:5" ht="20.100000000000001" customHeight="1" x14ac:dyDescent="0.3">
      <c r="E7672" s="75"/>
    </row>
    <row r="7673" spans="5:5" ht="20.100000000000001" customHeight="1" x14ac:dyDescent="0.3">
      <c r="E7673" s="75"/>
    </row>
    <row r="7674" spans="5:5" ht="20.100000000000001" customHeight="1" x14ac:dyDescent="0.3">
      <c r="E7674" s="75"/>
    </row>
    <row r="7675" spans="5:5" ht="20.100000000000001" customHeight="1" x14ac:dyDescent="0.3">
      <c r="E7675" s="75"/>
    </row>
    <row r="7676" spans="5:5" ht="20.100000000000001" customHeight="1" x14ac:dyDescent="0.3">
      <c r="E7676" s="75"/>
    </row>
    <row r="7677" spans="5:5" ht="20.100000000000001" customHeight="1" x14ac:dyDescent="0.3">
      <c r="E7677" s="75"/>
    </row>
    <row r="7678" spans="5:5" ht="20.100000000000001" customHeight="1" x14ac:dyDescent="0.3">
      <c r="E7678" s="75"/>
    </row>
    <row r="7679" spans="5:5" ht="20.100000000000001" customHeight="1" x14ac:dyDescent="0.3">
      <c r="E7679" s="75"/>
    </row>
    <row r="7680" spans="5:5" ht="20.100000000000001" customHeight="1" x14ac:dyDescent="0.3">
      <c r="E7680" s="75"/>
    </row>
    <row r="7681" spans="5:5" ht="20.100000000000001" customHeight="1" x14ac:dyDescent="0.3">
      <c r="E7681" s="75"/>
    </row>
    <row r="7682" spans="5:5" ht="20.100000000000001" customHeight="1" x14ac:dyDescent="0.3">
      <c r="E7682" s="75"/>
    </row>
    <row r="7683" spans="5:5" ht="20.100000000000001" customHeight="1" x14ac:dyDescent="0.3">
      <c r="E7683" s="75"/>
    </row>
    <row r="7684" spans="5:5" ht="20.100000000000001" customHeight="1" x14ac:dyDescent="0.3">
      <c r="E7684" s="75"/>
    </row>
    <row r="7685" spans="5:5" ht="20.100000000000001" customHeight="1" x14ac:dyDescent="0.3">
      <c r="E7685" s="75"/>
    </row>
    <row r="7686" spans="5:5" ht="20.100000000000001" customHeight="1" x14ac:dyDescent="0.3">
      <c r="E7686" s="75"/>
    </row>
    <row r="7687" spans="5:5" ht="20.100000000000001" customHeight="1" x14ac:dyDescent="0.3">
      <c r="E7687" s="75"/>
    </row>
    <row r="7688" spans="5:5" ht="20.100000000000001" customHeight="1" x14ac:dyDescent="0.3">
      <c r="E7688" s="75"/>
    </row>
    <row r="7689" spans="5:5" ht="20.100000000000001" customHeight="1" x14ac:dyDescent="0.3">
      <c r="E7689" s="75"/>
    </row>
    <row r="7690" spans="5:5" ht="20.100000000000001" customHeight="1" x14ac:dyDescent="0.3">
      <c r="E7690" s="75"/>
    </row>
    <row r="7691" spans="5:5" ht="20.100000000000001" customHeight="1" x14ac:dyDescent="0.3">
      <c r="E7691" s="75"/>
    </row>
    <row r="7692" spans="5:5" ht="20.100000000000001" customHeight="1" x14ac:dyDescent="0.3">
      <c r="E7692" s="75"/>
    </row>
    <row r="7693" spans="5:5" ht="20.100000000000001" customHeight="1" x14ac:dyDescent="0.3">
      <c r="E7693" s="75"/>
    </row>
    <row r="7694" spans="5:5" ht="20.100000000000001" customHeight="1" x14ac:dyDescent="0.3">
      <c r="E7694" s="75"/>
    </row>
    <row r="7695" spans="5:5" ht="20.100000000000001" customHeight="1" x14ac:dyDescent="0.3">
      <c r="E7695" s="75"/>
    </row>
    <row r="7696" spans="5:5" ht="20.100000000000001" customHeight="1" x14ac:dyDescent="0.3">
      <c r="E7696" s="75"/>
    </row>
    <row r="7697" spans="5:5" ht="20.100000000000001" customHeight="1" x14ac:dyDescent="0.3">
      <c r="E7697" s="75"/>
    </row>
    <row r="7698" spans="5:5" ht="20.100000000000001" customHeight="1" x14ac:dyDescent="0.3">
      <c r="E7698" s="75"/>
    </row>
    <row r="7699" spans="5:5" ht="20.100000000000001" customHeight="1" x14ac:dyDescent="0.3">
      <c r="E7699" s="75"/>
    </row>
    <row r="7700" spans="5:5" ht="20.100000000000001" customHeight="1" x14ac:dyDescent="0.3">
      <c r="E7700" s="75"/>
    </row>
    <row r="7701" spans="5:5" ht="20.100000000000001" customHeight="1" x14ac:dyDescent="0.3">
      <c r="E7701" s="75"/>
    </row>
    <row r="7702" spans="5:5" ht="20.100000000000001" customHeight="1" x14ac:dyDescent="0.3">
      <c r="E7702" s="75"/>
    </row>
    <row r="7703" spans="5:5" ht="20.100000000000001" customHeight="1" x14ac:dyDescent="0.3">
      <c r="E7703" s="75"/>
    </row>
    <row r="7704" spans="5:5" ht="20.100000000000001" customHeight="1" x14ac:dyDescent="0.3">
      <c r="E7704" s="75"/>
    </row>
    <row r="7705" spans="5:5" ht="20.100000000000001" customHeight="1" x14ac:dyDescent="0.3">
      <c r="E7705" s="75"/>
    </row>
    <row r="7706" spans="5:5" ht="20.100000000000001" customHeight="1" x14ac:dyDescent="0.3">
      <c r="E7706" s="75"/>
    </row>
    <row r="7707" spans="5:5" ht="20.100000000000001" customHeight="1" x14ac:dyDescent="0.3">
      <c r="E7707" s="75"/>
    </row>
    <row r="7708" spans="5:5" ht="20.100000000000001" customHeight="1" x14ac:dyDescent="0.3">
      <c r="E7708" s="75"/>
    </row>
    <row r="7709" spans="5:5" ht="20.100000000000001" customHeight="1" x14ac:dyDescent="0.3">
      <c r="E7709" s="75"/>
    </row>
    <row r="7710" spans="5:5" ht="20.100000000000001" customHeight="1" x14ac:dyDescent="0.3">
      <c r="E7710" s="75"/>
    </row>
    <row r="7711" spans="5:5" ht="20.100000000000001" customHeight="1" x14ac:dyDescent="0.3">
      <c r="E7711" s="75"/>
    </row>
    <row r="7712" spans="5:5" ht="20.100000000000001" customHeight="1" x14ac:dyDescent="0.3">
      <c r="E7712" s="75"/>
    </row>
    <row r="7713" spans="5:5" ht="20.100000000000001" customHeight="1" x14ac:dyDescent="0.3">
      <c r="E7713" s="75"/>
    </row>
    <row r="7714" spans="5:5" ht="20.100000000000001" customHeight="1" x14ac:dyDescent="0.3">
      <c r="E7714" s="75"/>
    </row>
    <row r="7715" spans="5:5" ht="20.100000000000001" customHeight="1" x14ac:dyDescent="0.3">
      <c r="E7715" s="75"/>
    </row>
    <row r="7716" spans="5:5" ht="20.100000000000001" customHeight="1" x14ac:dyDescent="0.3">
      <c r="E7716" s="75"/>
    </row>
    <row r="7717" spans="5:5" ht="20.100000000000001" customHeight="1" x14ac:dyDescent="0.3">
      <c r="E7717" s="75"/>
    </row>
    <row r="7718" spans="5:5" ht="20.100000000000001" customHeight="1" x14ac:dyDescent="0.3">
      <c r="E7718" s="75"/>
    </row>
    <row r="7719" spans="5:5" ht="20.100000000000001" customHeight="1" x14ac:dyDescent="0.3">
      <c r="E7719" s="75"/>
    </row>
    <row r="7720" spans="5:5" ht="20.100000000000001" customHeight="1" x14ac:dyDescent="0.3">
      <c r="E7720" s="75"/>
    </row>
    <row r="7721" spans="5:5" ht="20.100000000000001" customHeight="1" x14ac:dyDescent="0.3">
      <c r="E7721" s="75"/>
    </row>
    <row r="7722" spans="5:5" ht="20.100000000000001" customHeight="1" x14ac:dyDescent="0.3">
      <c r="E7722" s="75"/>
    </row>
    <row r="7723" spans="5:5" ht="20.100000000000001" customHeight="1" x14ac:dyDescent="0.3">
      <c r="E7723" s="75"/>
    </row>
    <row r="7724" spans="5:5" ht="20.100000000000001" customHeight="1" x14ac:dyDescent="0.3">
      <c r="E7724" s="75"/>
    </row>
    <row r="7725" spans="5:5" ht="20.100000000000001" customHeight="1" x14ac:dyDescent="0.3">
      <c r="E7725" s="75"/>
    </row>
    <row r="7726" spans="5:5" ht="20.100000000000001" customHeight="1" x14ac:dyDescent="0.3">
      <c r="E7726" s="75"/>
    </row>
    <row r="7727" spans="5:5" ht="20.100000000000001" customHeight="1" x14ac:dyDescent="0.3">
      <c r="E7727" s="75"/>
    </row>
    <row r="7728" spans="5:5" ht="20.100000000000001" customHeight="1" x14ac:dyDescent="0.3">
      <c r="E7728" s="75"/>
    </row>
    <row r="7729" spans="5:5" ht="20.100000000000001" customHeight="1" x14ac:dyDescent="0.3">
      <c r="E7729" s="75"/>
    </row>
    <row r="7730" spans="5:5" ht="20.100000000000001" customHeight="1" x14ac:dyDescent="0.3">
      <c r="E7730" s="75"/>
    </row>
    <row r="7731" spans="5:5" ht="20.100000000000001" customHeight="1" x14ac:dyDescent="0.3">
      <c r="E7731" s="75"/>
    </row>
    <row r="7732" spans="5:5" ht="20.100000000000001" customHeight="1" x14ac:dyDescent="0.3">
      <c r="E7732" s="75"/>
    </row>
    <row r="7733" spans="5:5" ht="20.100000000000001" customHeight="1" x14ac:dyDescent="0.3">
      <c r="E7733" s="75"/>
    </row>
    <row r="7734" spans="5:5" ht="20.100000000000001" customHeight="1" x14ac:dyDescent="0.3">
      <c r="E7734" s="75"/>
    </row>
    <row r="7735" spans="5:5" ht="20.100000000000001" customHeight="1" x14ac:dyDescent="0.3">
      <c r="E7735" s="75"/>
    </row>
    <row r="7736" spans="5:5" ht="20.100000000000001" customHeight="1" x14ac:dyDescent="0.3">
      <c r="E7736" s="75"/>
    </row>
    <row r="7737" spans="5:5" ht="20.100000000000001" customHeight="1" x14ac:dyDescent="0.3">
      <c r="E7737" s="75"/>
    </row>
    <row r="7738" spans="5:5" ht="20.100000000000001" customHeight="1" x14ac:dyDescent="0.3">
      <c r="E7738" s="75"/>
    </row>
    <row r="7739" spans="5:5" ht="20.100000000000001" customHeight="1" x14ac:dyDescent="0.3">
      <c r="E7739" s="75"/>
    </row>
    <row r="7740" spans="5:5" ht="20.100000000000001" customHeight="1" x14ac:dyDescent="0.3">
      <c r="E7740" s="75"/>
    </row>
    <row r="7741" spans="5:5" ht="20.100000000000001" customHeight="1" x14ac:dyDescent="0.3">
      <c r="E7741" s="75"/>
    </row>
    <row r="7742" spans="5:5" ht="20.100000000000001" customHeight="1" x14ac:dyDescent="0.3">
      <c r="E7742" s="75"/>
    </row>
    <row r="7743" spans="5:5" ht="20.100000000000001" customHeight="1" x14ac:dyDescent="0.3">
      <c r="E7743" s="75"/>
    </row>
    <row r="7744" spans="5:5" ht="20.100000000000001" customHeight="1" x14ac:dyDescent="0.3">
      <c r="E7744" s="75"/>
    </row>
    <row r="7745" spans="5:5" ht="20.100000000000001" customHeight="1" x14ac:dyDescent="0.3">
      <c r="E7745" s="75"/>
    </row>
    <row r="7746" spans="5:5" ht="20.100000000000001" customHeight="1" x14ac:dyDescent="0.3">
      <c r="E7746" s="75"/>
    </row>
    <row r="7747" spans="5:5" ht="20.100000000000001" customHeight="1" x14ac:dyDescent="0.3">
      <c r="E7747" s="75"/>
    </row>
    <row r="7748" spans="5:5" ht="20.100000000000001" customHeight="1" x14ac:dyDescent="0.3">
      <c r="E7748" s="75"/>
    </row>
    <row r="7749" spans="5:5" ht="20.100000000000001" customHeight="1" x14ac:dyDescent="0.3">
      <c r="E7749" s="75"/>
    </row>
    <row r="7750" spans="5:5" ht="20.100000000000001" customHeight="1" x14ac:dyDescent="0.3">
      <c r="E7750" s="75"/>
    </row>
    <row r="7751" spans="5:5" ht="20.100000000000001" customHeight="1" x14ac:dyDescent="0.3">
      <c r="E7751" s="75"/>
    </row>
    <row r="7752" spans="5:5" ht="20.100000000000001" customHeight="1" x14ac:dyDescent="0.3">
      <c r="E7752" s="75"/>
    </row>
    <row r="7753" spans="5:5" ht="20.100000000000001" customHeight="1" x14ac:dyDescent="0.3">
      <c r="E7753" s="75"/>
    </row>
    <row r="7754" spans="5:5" ht="20.100000000000001" customHeight="1" x14ac:dyDescent="0.3">
      <c r="E7754" s="75"/>
    </row>
    <row r="7755" spans="5:5" ht="20.100000000000001" customHeight="1" x14ac:dyDescent="0.3">
      <c r="E7755" s="75"/>
    </row>
    <row r="7756" spans="5:5" ht="20.100000000000001" customHeight="1" x14ac:dyDescent="0.3">
      <c r="E7756" s="75"/>
    </row>
    <row r="7757" spans="5:5" ht="20.100000000000001" customHeight="1" x14ac:dyDescent="0.3">
      <c r="E7757" s="75"/>
    </row>
    <row r="7758" spans="5:5" ht="20.100000000000001" customHeight="1" x14ac:dyDescent="0.3">
      <c r="E7758" s="75"/>
    </row>
    <row r="7759" spans="5:5" ht="20.100000000000001" customHeight="1" x14ac:dyDescent="0.3">
      <c r="E7759" s="75"/>
    </row>
    <row r="7760" spans="5:5" ht="20.100000000000001" customHeight="1" x14ac:dyDescent="0.3">
      <c r="E7760" s="75"/>
    </row>
    <row r="7761" spans="5:5" ht="20.100000000000001" customHeight="1" x14ac:dyDescent="0.3">
      <c r="E7761" s="75"/>
    </row>
    <row r="7762" spans="5:5" ht="20.100000000000001" customHeight="1" x14ac:dyDescent="0.3">
      <c r="E7762" s="75"/>
    </row>
    <row r="7763" spans="5:5" ht="20.100000000000001" customHeight="1" x14ac:dyDescent="0.3">
      <c r="E7763" s="75"/>
    </row>
    <row r="7764" spans="5:5" ht="20.100000000000001" customHeight="1" x14ac:dyDescent="0.3">
      <c r="E7764" s="75"/>
    </row>
    <row r="7765" spans="5:5" ht="20.100000000000001" customHeight="1" x14ac:dyDescent="0.3">
      <c r="E7765" s="75"/>
    </row>
    <row r="7766" spans="5:5" ht="20.100000000000001" customHeight="1" x14ac:dyDescent="0.3">
      <c r="E7766" s="75"/>
    </row>
    <row r="7767" spans="5:5" ht="20.100000000000001" customHeight="1" x14ac:dyDescent="0.3">
      <c r="E7767" s="75"/>
    </row>
    <row r="7768" spans="5:5" ht="20.100000000000001" customHeight="1" x14ac:dyDescent="0.3">
      <c r="E7768" s="75"/>
    </row>
    <row r="7769" spans="5:5" ht="20.100000000000001" customHeight="1" x14ac:dyDescent="0.3">
      <c r="E7769" s="75"/>
    </row>
    <row r="7770" spans="5:5" ht="20.100000000000001" customHeight="1" x14ac:dyDescent="0.3">
      <c r="E7770" s="75"/>
    </row>
    <row r="7771" spans="5:5" ht="20.100000000000001" customHeight="1" x14ac:dyDescent="0.3">
      <c r="E7771" s="75"/>
    </row>
    <row r="7772" spans="5:5" ht="20.100000000000001" customHeight="1" x14ac:dyDescent="0.3">
      <c r="E7772" s="75"/>
    </row>
    <row r="7773" spans="5:5" ht="20.100000000000001" customHeight="1" x14ac:dyDescent="0.3">
      <c r="E7773" s="75"/>
    </row>
    <row r="7774" spans="5:5" ht="20.100000000000001" customHeight="1" x14ac:dyDescent="0.3">
      <c r="E7774" s="75"/>
    </row>
    <row r="7775" spans="5:5" ht="20.100000000000001" customHeight="1" x14ac:dyDescent="0.3">
      <c r="E7775" s="75"/>
    </row>
    <row r="7776" spans="5:5" ht="20.100000000000001" customHeight="1" x14ac:dyDescent="0.3">
      <c r="E7776" s="75"/>
    </row>
    <row r="7777" spans="5:5" ht="20.100000000000001" customHeight="1" x14ac:dyDescent="0.3">
      <c r="E7777" s="75"/>
    </row>
    <row r="7778" spans="5:5" ht="20.100000000000001" customHeight="1" x14ac:dyDescent="0.3">
      <c r="E7778" s="75"/>
    </row>
    <row r="7779" spans="5:5" ht="20.100000000000001" customHeight="1" x14ac:dyDescent="0.3">
      <c r="E7779" s="75"/>
    </row>
    <row r="7780" spans="5:5" ht="20.100000000000001" customHeight="1" x14ac:dyDescent="0.3">
      <c r="E7780" s="75"/>
    </row>
    <row r="7781" spans="5:5" ht="20.100000000000001" customHeight="1" x14ac:dyDescent="0.3">
      <c r="E7781" s="75"/>
    </row>
    <row r="7782" spans="5:5" ht="20.100000000000001" customHeight="1" x14ac:dyDescent="0.3">
      <c r="E7782" s="75"/>
    </row>
    <row r="7783" spans="5:5" ht="20.100000000000001" customHeight="1" x14ac:dyDescent="0.3">
      <c r="E7783" s="75"/>
    </row>
    <row r="7784" spans="5:5" ht="20.100000000000001" customHeight="1" x14ac:dyDescent="0.3">
      <c r="E7784" s="75"/>
    </row>
    <row r="7785" spans="5:5" ht="20.100000000000001" customHeight="1" x14ac:dyDescent="0.3">
      <c r="E7785" s="75"/>
    </row>
    <row r="7786" spans="5:5" ht="20.100000000000001" customHeight="1" x14ac:dyDescent="0.3">
      <c r="E7786" s="75"/>
    </row>
    <row r="7787" spans="5:5" ht="20.100000000000001" customHeight="1" x14ac:dyDescent="0.3">
      <c r="E7787" s="75"/>
    </row>
    <row r="7788" spans="5:5" ht="20.100000000000001" customHeight="1" x14ac:dyDescent="0.3">
      <c r="E7788" s="75"/>
    </row>
    <row r="7789" spans="5:5" ht="20.100000000000001" customHeight="1" x14ac:dyDescent="0.3">
      <c r="E7789" s="75"/>
    </row>
    <row r="7790" spans="5:5" ht="20.100000000000001" customHeight="1" x14ac:dyDescent="0.3">
      <c r="E7790" s="75"/>
    </row>
    <row r="7791" spans="5:5" ht="20.100000000000001" customHeight="1" x14ac:dyDescent="0.3">
      <c r="E7791" s="75"/>
    </row>
    <row r="7792" spans="5:5" ht="20.100000000000001" customHeight="1" x14ac:dyDescent="0.3">
      <c r="E7792" s="75"/>
    </row>
    <row r="7793" spans="5:17" ht="20.100000000000001" customHeight="1" x14ac:dyDescent="0.3">
      <c r="E7793" s="75"/>
    </row>
    <row r="7794" spans="5:17" ht="20.100000000000001" customHeight="1" x14ac:dyDescent="0.3">
      <c r="E7794" s="75"/>
    </row>
    <row r="7795" spans="5:17" ht="20.100000000000001" customHeight="1" x14ac:dyDescent="0.3">
      <c r="E7795" s="75"/>
    </row>
    <row r="7796" spans="5:17" ht="20.100000000000001" customHeight="1" x14ac:dyDescent="0.3">
      <c r="E7796" s="75"/>
    </row>
    <row r="7797" spans="5:17" ht="20.100000000000001" customHeight="1" x14ac:dyDescent="0.3">
      <c r="E7797" s="75"/>
    </row>
    <row r="7798" spans="5:17" ht="20.100000000000001" customHeight="1" x14ac:dyDescent="0.3">
      <c r="E7798" s="75"/>
      <c r="Q7798" s="163"/>
    </row>
    <row r="7799" spans="5:17" ht="20.100000000000001" customHeight="1" x14ac:dyDescent="0.3">
      <c r="E7799" s="75"/>
    </row>
    <row r="7800" spans="5:17" ht="20.100000000000001" customHeight="1" x14ac:dyDescent="0.3">
      <c r="E7800" s="75"/>
    </row>
    <row r="7801" spans="5:17" ht="20.100000000000001" customHeight="1" x14ac:dyDescent="0.3">
      <c r="E7801" s="75"/>
    </row>
    <row r="7802" spans="5:17" ht="20.100000000000001" customHeight="1" x14ac:dyDescent="0.3">
      <c r="E7802" s="75"/>
    </row>
    <row r="7803" spans="5:17" ht="20.100000000000001" customHeight="1" x14ac:dyDescent="0.3">
      <c r="E7803" s="75"/>
    </row>
    <row r="7804" spans="5:17" ht="20.100000000000001" customHeight="1" x14ac:dyDescent="0.3">
      <c r="E7804" s="75"/>
    </row>
    <row r="7805" spans="5:17" ht="20.100000000000001" customHeight="1" x14ac:dyDescent="0.3">
      <c r="E7805" s="75"/>
    </row>
    <row r="7806" spans="5:17" ht="20.100000000000001" customHeight="1" x14ac:dyDescent="0.3">
      <c r="E7806" s="75"/>
    </row>
    <row r="7807" spans="5:17" ht="20.100000000000001" customHeight="1" x14ac:dyDescent="0.3">
      <c r="E7807" s="75"/>
    </row>
    <row r="7808" spans="5:17" ht="20.100000000000001" customHeight="1" x14ac:dyDescent="0.3">
      <c r="E7808" s="75"/>
    </row>
    <row r="7809" spans="5:5" ht="20.100000000000001" customHeight="1" x14ac:dyDescent="0.3">
      <c r="E7809" s="75"/>
    </row>
    <row r="7810" spans="5:5" ht="20.100000000000001" customHeight="1" x14ac:dyDescent="0.3">
      <c r="E7810" s="75"/>
    </row>
    <row r="7811" spans="5:5" ht="20.100000000000001" customHeight="1" x14ac:dyDescent="0.3">
      <c r="E7811" s="75"/>
    </row>
    <row r="7812" spans="5:5" ht="20.100000000000001" customHeight="1" x14ac:dyDescent="0.3">
      <c r="E7812" s="75"/>
    </row>
    <row r="7813" spans="5:5" ht="20.100000000000001" customHeight="1" x14ac:dyDescent="0.3">
      <c r="E7813" s="75"/>
    </row>
    <row r="7814" spans="5:5" ht="20.100000000000001" customHeight="1" x14ac:dyDescent="0.3">
      <c r="E7814" s="75"/>
    </row>
    <row r="7815" spans="5:5" ht="20.100000000000001" customHeight="1" x14ac:dyDescent="0.3">
      <c r="E7815" s="75"/>
    </row>
    <row r="7816" spans="5:5" ht="20.100000000000001" customHeight="1" x14ac:dyDescent="0.3">
      <c r="E7816" s="75"/>
    </row>
    <row r="7817" spans="5:5" ht="20.100000000000001" customHeight="1" x14ac:dyDescent="0.3">
      <c r="E7817" s="75"/>
    </row>
    <row r="7818" spans="5:5" ht="20.100000000000001" customHeight="1" x14ac:dyDescent="0.3">
      <c r="E7818" s="75"/>
    </row>
    <row r="7819" spans="5:5" ht="20.100000000000001" customHeight="1" x14ac:dyDescent="0.3">
      <c r="E7819" s="75"/>
    </row>
    <row r="7820" spans="5:5" ht="20.100000000000001" customHeight="1" x14ac:dyDescent="0.3">
      <c r="E7820" s="75"/>
    </row>
    <row r="7821" spans="5:5" ht="20.100000000000001" customHeight="1" x14ac:dyDescent="0.3">
      <c r="E7821" s="75"/>
    </row>
    <row r="7822" spans="5:5" ht="20.100000000000001" customHeight="1" x14ac:dyDescent="0.3">
      <c r="E7822" s="75"/>
    </row>
    <row r="7823" spans="5:5" ht="20.100000000000001" customHeight="1" x14ac:dyDescent="0.3">
      <c r="E7823" s="75"/>
    </row>
    <row r="7824" spans="5:5" ht="20.100000000000001" customHeight="1" x14ac:dyDescent="0.3">
      <c r="E7824" s="75"/>
    </row>
    <row r="7825" spans="5:5" ht="20.100000000000001" customHeight="1" x14ac:dyDescent="0.3">
      <c r="E7825" s="75"/>
    </row>
    <row r="7826" spans="5:5" ht="20.100000000000001" customHeight="1" x14ac:dyDescent="0.3">
      <c r="E7826" s="75"/>
    </row>
    <row r="7827" spans="5:5" ht="20.100000000000001" customHeight="1" x14ac:dyDescent="0.3">
      <c r="E7827" s="75"/>
    </row>
    <row r="7828" spans="5:5" ht="20.100000000000001" customHeight="1" x14ac:dyDescent="0.3">
      <c r="E7828" s="75"/>
    </row>
    <row r="7829" spans="5:5" ht="20.100000000000001" customHeight="1" x14ac:dyDescent="0.3">
      <c r="E7829" s="75"/>
    </row>
    <row r="7830" spans="5:5" ht="20.100000000000001" customHeight="1" x14ac:dyDescent="0.3">
      <c r="E7830" s="75"/>
    </row>
    <row r="7831" spans="5:5" ht="20.100000000000001" customHeight="1" x14ac:dyDescent="0.3">
      <c r="E7831" s="75"/>
    </row>
    <row r="7832" spans="5:5" ht="20.100000000000001" customHeight="1" x14ac:dyDescent="0.3">
      <c r="E7832" s="75"/>
    </row>
    <row r="7833" spans="5:5" ht="20.100000000000001" customHeight="1" x14ac:dyDescent="0.3">
      <c r="E7833" s="75"/>
    </row>
    <row r="7834" spans="5:5" ht="20.100000000000001" customHeight="1" x14ac:dyDescent="0.3">
      <c r="E7834" s="75"/>
    </row>
    <row r="7835" spans="5:5" ht="20.100000000000001" customHeight="1" x14ac:dyDescent="0.3">
      <c r="E7835" s="75"/>
    </row>
    <row r="7836" spans="5:5" ht="20.100000000000001" customHeight="1" x14ac:dyDescent="0.3">
      <c r="E7836" s="75"/>
    </row>
    <row r="7837" spans="5:5" ht="20.100000000000001" customHeight="1" x14ac:dyDescent="0.3">
      <c r="E7837" s="75"/>
    </row>
    <row r="7838" spans="5:5" ht="20.100000000000001" customHeight="1" x14ac:dyDescent="0.3">
      <c r="E7838" s="75"/>
    </row>
    <row r="7839" spans="5:5" ht="20.100000000000001" customHeight="1" x14ac:dyDescent="0.3">
      <c r="E7839" s="75"/>
    </row>
    <row r="7840" spans="5:5" ht="20.100000000000001" customHeight="1" x14ac:dyDescent="0.3">
      <c r="E7840" s="75"/>
    </row>
    <row r="7841" spans="5:5" ht="20.100000000000001" customHeight="1" x14ac:dyDescent="0.3">
      <c r="E7841" s="75"/>
    </row>
    <row r="7842" spans="5:5" ht="20.100000000000001" customHeight="1" x14ac:dyDescent="0.3">
      <c r="E7842" s="75"/>
    </row>
    <row r="7843" spans="5:5" ht="20.100000000000001" customHeight="1" x14ac:dyDescent="0.3">
      <c r="E7843" s="75"/>
    </row>
    <row r="7844" spans="5:5" ht="20.100000000000001" customHeight="1" x14ac:dyDescent="0.3">
      <c r="E7844" s="75"/>
    </row>
    <row r="7845" spans="5:5" ht="20.100000000000001" customHeight="1" x14ac:dyDescent="0.3">
      <c r="E7845" s="75"/>
    </row>
    <row r="7846" spans="5:5" ht="20.100000000000001" customHeight="1" x14ac:dyDescent="0.3">
      <c r="E7846" s="75"/>
    </row>
    <row r="7847" spans="5:5" ht="20.100000000000001" customHeight="1" x14ac:dyDescent="0.3">
      <c r="E7847" s="75"/>
    </row>
    <row r="7848" spans="5:5" ht="20.100000000000001" customHeight="1" x14ac:dyDescent="0.3">
      <c r="E7848" s="75"/>
    </row>
    <row r="7849" spans="5:5" ht="20.100000000000001" customHeight="1" x14ac:dyDescent="0.3">
      <c r="E7849" s="75"/>
    </row>
    <row r="7850" spans="5:5" ht="20.100000000000001" customHeight="1" x14ac:dyDescent="0.3">
      <c r="E7850" s="75"/>
    </row>
    <row r="7851" spans="5:5" ht="20.100000000000001" customHeight="1" x14ac:dyDescent="0.3">
      <c r="E7851" s="75"/>
    </row>
    <row r="7852" spans="5:5" ht="20.100000000000001" customHeight="1" x14ac:dyDescent="0.3">
      <c r="E7852" s="75"/>
    </row>
    <row r="7853" spans="5:5" ht="20.100000000000001" customHeight="1" x14ac:dyDescent="0.3">
      <c r="E7853" s="75"/>
    </row>
    <row r="7854" spans="5:5" ht="20.100000000000001" customHeight="1" x14ac:dyDescent="0.3">
      <c r="E7854" s="75"/>
    </row>
    <row r="7855" spans="5:5" ht="20.100000000000001" customHeight="1" x14ac:dyDescent="0.3">
      <c r="E7855" s="75"/>
    </row>
    <row r="7856" spans="5:5" ht="20.100000000000001" customHeight="1" x14ac:dyDescent="0.3">
      <c r="E7856" s="75"/>
    </row>
    <row r="7857" spans="5:5" ht="20.100000000000001" customHeight="1" x14ac:dyDescent="0.3">
      <c r="E7857" s="75"/>
    </row>
    <row r="7858" spans="5:5" ht="20.100000000000001" customHeight="1" x14ac:dyDescent="0.3">
      <c r="E7858" s="75"/>
    </row>
    <row r="7859" spans="5:5" ht="20.100000000000001" customHeight="1" x14ac:dyDescent="0.3">
      <c r="E7859" s="75"/>
    </row>
    <row r="7860" spans="5:5" ht="20.100000000000001" customHeight="1" x14ac:dyDescent="0.3">
      <c r="E7860" s="75"/>
    </row>
    <row r="7861" spans="5:5" ht="20.100000000000001" customHeight="1" x14ac:dyDescent="0.3">
      <c r="E7861" s="75"/>
    </row>
    <row r="7862" spans="5:5" ht="20.100000000000001" customHeight="1" x14ac:dyDescent="0.3">
      <c r="E7862" s="75"/>
    </row>
    <row r="7863" spans="5:5" ht="20.100000000000001" customHeight="1" x14ac:dyDescent="0.3">
      <c r="E7863" s="75"/>
    </row>
    <row r="7864" spans="5:5" ht="20.100000000000001" customHeight="1" x14ac:dyDescent="0.3">
      <c r="E7864" s="75"/>
    </row>
    <row r="7865" spans="5:5" ht="20.100000000000001" customHeight="1" x14ac:dyDescent="0.3">
      <c r="E7865" s="75"/>
    </row>
    <row r="7866" spans="5:5" ht="20.100000000000001" customHeight="1" x14ac:dyDescent="0.3">
      <c r="E7866" s="75"/>
    </row>
    <row r="7867" spans="5:5" ht="20.100000000000001" customHeight="1" x14ac:dyDescent="0.3">
      <c r="E7867" s="75"/>
    </row>
    <row r="7868" spans="5:5" ht="20.100000000000001" customHeight="1" x14ac:dyDescent="0.3">
      <c r="E7868" s="75"/>
    </row>
    <row r="7869" spans="5:5" ht="20.100000000000001" customHeight="1" x14ac:dyDescent="0.3">
      <c r="E7869" s="75"/>
    </row>
    <row r="7870" spans="5:5" ht="20.100000000000001" customHeight="1" x14ac:dyDescent="0.3">
      <c r="E7870" s="75"/>
    </row>
    <row r="7871" spans="5:5" ht="20.100000000000001" customHeight="1" x14ac:dyDescent="0.3">
      <c r="E7871" s="75"/>
    </row>
    <row r="7872" spans="5:5" ht="20.100000000000001" customHeight="1" x14ac:dyDescent="0.3">
      <c r="E7872" s="75"/>
    </row>
    <row r="7873" spans="5:5" ht="20.100000000000001" customHeight="1" x14ac:dyDescent="0.3">
      <c r="E7873" s="75"/>
    </row>
    <row r="7874" spans="5:5" ht="20.100000000000001" customHeight="1" x14ac:dyDescent="0.3">
      <c r="E7874" s="75"/>
    </row>
    <row r="7875" spans="5:5" ht="20.100000000000001" customHeight="1" x14ac:dyDescent="0.3">
      <c r="E7875" s="75"/>
    </row>
    <row r="7876" spans="5:5" ht="20.100000000000001" customHeight="1" x14ac:dyDescent="0.3">
      <c r="E7876" s="75"/>
    </row>
    <row r="7877" spans="5:5" ht="20.100000000000001" customHeight="1" x14ac:dyDescent="0.3">
      <c r="E7877" s="75"/>
    </row>
    <row r="7878" spans="5:5" ht="20.100000000000001" customHeight="1" x14ac:dyDescent="0.3">
      <c r="E7878" s="75"/>
    </row>
    <row r="7879" spans="5:5" ht="20.100000000000001" customHeight="1" x14ac:dyDescent="0.3">
      <c r="E7879" s="75"/>
    </row>
    <row r="7880" spans="5:5" ht="20.100000000000001" customHeight="1" x14ac:dyDescent="0.3">
      <c r="E7880" s="75"/>
    </row>
    <row r="7881" spans="5:5" ht="20.100000000000001" customHeight="1" x14ac:dyDescent="0.3">
      <c r="E7881" s="75"/>
    </row>
    <row r="7882" spans="5:5" ht="20.100000000000001" customHeight="1" x14ac:dyDescent="0.3">
      <c r="E7882" s="75"/>
    </row>
    <row r="7883" spans="5:5" ht="20.100000000000001" customHeight="1" x14ac:dyDescent="0.3">
      <c r="E7883" s="75"/>
    </row>
    <row r="7884" spans="5:5" ht="20.100000000000001" customHeight="1" x14ac:dyDescent="0.3">
      <c r="E7884" s="75"/>
    </row>
    <row r="7885" spans="5:5" ht="20.100000000000001" customHeight="1" x14ac:dyDescent="0.3">
      <c r="E7885" s="75"/>
    </row>
    <row r="7886" spans="5:5" ht="20.100000000000001" customHeight="1" x14ac:dyDescent="0.3">
      <c r="E7886" s="75"/>
    </row>
    <row r="7887" spans="5:5" ht="20.100000000000001" customHeight="1" x14ac:dyDescent="0.3">
      <c r="E7887" s="75"/>
    </row>
    <row r="7888" spans="5:5" ht="20.100000000000001" customHeight="1" x14ac:dyDescent="0.3">
      <c r="E7888" s="75"/>
    </row>
    <row r="7889" spans="5:5" ht="20.100000000000001" customHeight="1" x14ac:dyDescent="0.3">
      <c r="E7889" s="75"/>
    </row>
    <row r="7890" spans="5:5" ht="20.100000000000001" customHeight="1" x14ac:dyDescent="0.3">
      <c r="E7890" s="75"/>
    </row>
    <row r="7891" spans="5:5" ht="20.100000000000001" customHeight="1" x14ac:dyDescent="0.3">
      <c r="E7891" s="75"/>
    </row>
    <row r="7892" spans="5:5" ht="20.100000000000001" customHeight="1" x14ac:dyDescent="0.3">
      <c r="E7892" s="75"/>
    </row>
    <row r="7893" spans="5:5" ht="20.100000000000001" customHeight="1" x14ac:dyDescent="0.3">
      <c r="E7893" s="75"/>
    </row>
    <row r="7894" spans="5:5" ht="20.100000000000001" customHeight="1" x14ac:dyDescent="0.3">
      <c r="E7894" s="75"/>
    </row>
    <row r="7895" spans="5:5" ht="20.100000000000001" customHeight="1" x14ac:dyDescent="0.3">
      <c r="E7895" s="75"/>
    </row>
    <row r="7896" spans="5:5" ht="20.100000000000001" customHeight="1" x14ac:dyDescent="0.3">
      <c r="E7896" s="75"/>
    </row>
    <row r="7897" spans="5:5" ht="20.100000000000001" customHeight="1" x14ac:dyDescent="0.3">
      <c r="E7897" s="75"/>
    </row>
    <row r="7898" spans="5:5" ht="20.100000000000001" customHeight="1" x14ac:dyDescent="0.3">
      <c r="E7898" s="75"/>
    </row>
    <row r="7899" spans="5:5" ht="20.100000000000001" customHeight="1" x14ac:dyDescent="0.3">
      <c r="E7899" s="75"/>
    </row>
    <row r="7900" spans="5:5" ht="20.100000000000001" customHeight="1" x14ac:dyDescent="0.3">
      <c r="E7900" s="75"/>
    </row>
    <row r="7901" spans="5:5" ht="20.100000000000001" customHeight="1" x14ac:dyDescent="0.3">
      <c r="E7901" s="75"/>
    </row>
    <row r="7902" spans="5:5" ht="20.100000000000001" customHeight="1" x14ac:dyDescent="0.3">
      <c r="E7902" s="75"/>
    </row>
    <row r="7903" spans="5:5" ht="20.100000000000001" customHeight="1" x14ac:dyDescent="0.3">
      <c r="E7903" s="75"/>
    </row>
    <row r="7904" spans="5:5" ht="20.100000000000001" customHeight="1" x14ac:dyDescent="0.3">
      <c r="E7904" s="75"/>
    </row>
    <row r="7905" spans="5:5" ht="20.100000000000001" customHeight="1" x14ac:dyDescent="0.3">
      <c r="E7905" s="75"/>
    </row>
    <row r="7906" spans="5:5" ht="20.100000000000001" customHeight="1" x14ac:dyDescent="0.3">
      <c r="E7906" s="75"/>
    </row>
    <row r="7907" spans="5:5" ht="20.100000000000001" customHeight="1" x14ac:dyDescent="0.3">
      <c r="E7907" s="75"/>
    </row>
    <row r="7908" spans="5:5" ht="20.100000000000001" customHeight="1" x14ac:dyDescent="0.3">
      <c r="E7908" s="75"/>
    </row>
    <row r="7909" spans="5:5" ht="20.100000000000001" customHeight="1" x14ac:dyDescent="0.3">
      <c r="E7909" s="75"/>
    </row>
    <row r="7910" spans="5:5" ht="20.100000000000001" customHeight="1" x14ac:dyDescent="0.3">
      <c r="E7910" s="75"/>
    </row>
    <row r="7911" spans="5:5" ht="20.100000000000001" customHeight="1" x14ac:dyDescent="0.3">
      <c r="E7911" s="75"/>
    </row>
    <row r="7912" spans="5:5" ht="20.100000000000001" customHeight="1" x14ac:dyDescent="0.3">
      <c r="E7912" s="75"/>
    </row>
    <row r="7913" spans="5:5" ht="20.100000000000001" customHeight="1" x14ac:dyDescent="0.3">
      <c r="E7913" s="75"/>
    </row>
    <row r="7914" spans="5:5" ht="20.100000000000001" customHeight="1" x14ac:dyDescent="0.3">
      <c r="E7914" s="75"/>
    </row>
    <row r="7915" spans="5:5" ht="20.100000000000001" customHeight="1" x14ac:dyDescent="0.3">
      <c r="E7915" s="75"/>
    </row>
    <row r="7916" spans="5:5" ht="20.100000000000001" customHeight="1" x14ac:dyDescent="0.3">
      <c r="E7916" s="75"/>
    </row>
    <row r="7917" spans="5:5" ht="20.100000000000001" customHeight="1" x14ac:dyDescent="0.3">
      <c r="E7917" s="75"/>
    </row>
    <row r="7918" spans="5:5" ht="20.100000000000001" customHeight="1" x14ac:dyDescent="0.3">
      <c r="E7918" s="75"/>
    </row>
    <row r="7919" spans="5:5" ht="20.100000000000001" customHeight="1" x14ac:dyDescent="0.3">
      <c r="E7919" s="75"/>
    </row>
    <row r="7920" spans="5:5" ht="20.100000000000001" customHeight="1" x14ac:dyDescent="0.3">
      <c r="E7920" s="75"/>
    </row>
    <row r="7921" spans="5:5" ht="20.100000000000001" customHeight="1" x14ac:dyDescent="0.3">
      <c r="E7921" s="75"/>
    </row>
    <row r="7922" spans="5:5" ht="20.100000000000001" customHeight="1" x14ac:dyDescent="0.3">
      <c r="E7922" s="75"/>
    </row>
    <row r="7923" spans="5:5" ht="20.100000000000001" customHeight="1" x14ac:dyDescent="0.3">
      <c r="E7923" s="75"/>
    </row>
    <row r="7924" spans="5:5" ht="20.100000000000001" customHeight="1" x14ac:dyDescent="0.3">
      <c r="E7924" s="75"/>
    </row>
    <row r="7925" spans="5:5" ht="20.100000000000001" customHeight="1" x14ac:dyDescent="0.3">
      <c r="E7925" s="75"/>
    </row>
    <row r="7926" spans="5:5" ht="20.100000000000001" customHeight="1" x14ac:dyDescent="0.3">
      <c r="E7926" s="75"/>
    </row>
    <row r="7927" spans="5:5" ht="20.100000000000001" customHeight="1" x14ac:dyDescent="0.3">
      <c r="E7927" s="75"/>
    </row>
    <row r="7928" spans="5:5" ht="20.100000000000001" customHeight="1" x14ac:dyDescent="0.3">
      <c r="E7928" s="75"/>
    </row>
    <row r="7929" spans="5:5" ht="20.100000000000001" customHeight="1" x14ac:dyDescent="0.3">
      <c r="E7929" s="75"/>
    </row>
    <row r="7930" spans="5:5" ht="20.100000000000001" customHeight="1" x14ac:dyDescent="0.3">
      <c r="E7930" s="75"/>
    </row>
    <row r="7931" spans="5:5" ht="20.100000000000001" customHeight="1" x14ac:dyDescent="0.3">
      <c r="E7931" s="75"/>
    </row>
    <row r="7932" spans="5:5" ht="20.100000000000001" customHeight="1" x14ac:dyDescent="0.3">
      <c r="E7932" s="75"/>
    </row>
    <row r="7933" spans="5:5" ht="20.100000000000001" customHeight="1" x14ac:dyDescent="0.3">
      <c r="E7933" s="75"/>
    </row>
    <row r="7934" spans="5:5" ht="20.100000000000001" customHeight="1" x14ac:dyDescent="0.3">
      <c r="E7934" s="75"/>
    </row>
    <row r="7935" spans="5:5" ht="20.100000000000001" customHeight="1" x14ac:dyDescent="0.3">
      <c r="E7935" s="75"/>
    </row>
    <row r="7936" spans="5:5" ht="20.100000000000001" customHeight="1" x14ac:dyDescent="0.3">
      <c r="E7936" s="75"/>
    </row>
    <row r="7937" spans="5:5" ht="20.100000000000001" customHeight="1" x14ac:dyDescent="0.3">
      <c r="E7937" s="75"/>
    </row>
    <row r="7938" spans="5:5" ht="20.100000000000001" customHeight="1" x14ac:dyDescent="0.3">
      <c r="E7938" s="75"/>
    </row>
    <row r="7939" spans="5:5" ht="20.100000000000001" customHeight="1" x14ac:dyDescent="0.3">
      <c r="E7939" s="75"/>
    </row>
    <row r="7940" spans="5:5" ht="20.100000000000001" customHeight="1" x14ac:dyDescent="0.3">
      <c r="E7940" s="75"/>
    </row>
    <row r="7941" spans="5:5" ht="20.100000000000001" customHeight="1" x14ac:dyDescent="0.3">
      <c r="E7941" s="75"/>
    </row>
    <row r="7942" spans="5:5" ht="20.100000000000001" customHeight="1" x14ac:dyDescent="0.3">
      <c r="E7942" s="75"/>
    </row>
    <row r="7943" spans="5:5" ht="20.100000000000001" customHeight="1" x14ac:dyDescent="0.3">
      <c r="E7943" s="75"/>
    </row>
    <row r="7944" spans="5:5" ht="20.100000000000001" customHeight="1" x14ac:dyDescent="0.3">
      <c r="E7944" s="75"/>
    </row>
    <row r="7945" spans="5:5" ht="20.100000000000001" customHeight="1" x14ac:dyDescent="0.3">
      <c r="E7945" s="75"/>
    </row>
    <row r="7946" spans="5:5" ht="20.100000000000001" customHeight="1" x14ac:dyDescent="0.3">
      <c r="E7946" s="75"/>
    </row>
    <row r="7947" spans="5:5" ht="20.100000000000001" customHeight="1" x14ac:dyDescent="0.3">
      <c r="E7947" s="75"/>
    </row>
    <row r="7948" spans="5:5" ht="20.100000000000001" customHeight="1" x14ac:dyDescent="0.3">
      <c r="E7948" s="75"/>
    </row>
    <row r="7949" spans="5:5" ht="20.100000000000001" customHeight="1" x14ac:dyDescent="0.3">
      <c r="E7949" s="75"/>
    </row>
    <row r="7950" spans="5:5" ht="20.100000000000001" customHeight="1" x14ac:dyDescent="0.3">
      <c r="E7950" s="75"/>
    </row>
    <row r="7951" spans="5:5" ht="20.100000000000001" customHeight="1" x14ac:dyDescent="0.3">
      <c r="E7951" s="75"/>
    </row>
    <row r="7952" spans="5:5" ht="20.100000000000001" customHeight="1" x14ac:dyDescent="0.3">
      <c r="E7952" s="75"/>
    </row>
    <row r="7953" spans="5:5" ht="20.100000000000001" customHeight="1" x14ac:dyDescent="0.3">
      <c r="E7953" s="75"/>
    </row>
    <row r="7954" spans="5:5" ht="20.100000000000001" customHeight="1" x14ac:dyDescent="0.3">
      <c r="E7954" s="75"/>
    </row>
    <row r="7955" spans="5:5" ht="20.100000000000001" customHeight="1" x14ac:dyDescent="0.3">
      <c r="E7955" s="75"/>
    </row>
    <row r="7956" spans="5:5" ht="20.100000000000001" customHeight="1" x14ac:dyDescent="0.3">
      <c r="E7956" s="75"/>
    </row>
    <row r="7957" spans="5:5" ht="20.100000000000001" customHeight="1" x14ac:dyDescent="0.3">
      <c r="E7957" s="75"/>
    </row>
    <row r="7958" spans="5:5" ht="20.100000000000001" customHeight="1" x14ac:dyDescent="0.3">
      <c r="E7958" s="75"/>
    </row>
    <row r="7959" spans="5:5" ht="20.100000000000001" customHeight="1" x14ac:dyDescent="0.3">
      <c r="E7959" s="75"/>
    </row>
    <row r="7960" spans="5:5" ht="20.100000000000001" customHeight="1" x14ac:dyDescent="0.3">
      <c r="E7960" s="75"/>
    </row>
    <row r="7961" spans="5:5" ht="20.100000000000001" customHeight="1" x14ac:dyDescent="0.3">
      <c r="E7961" s="75"/>
    </row>
    <row r="7962" spans="5:5" ht="20.100000000000001" customHeight="1" x14ac:dyDescent="0.3">
      <c r="E7962" s="75"/>
    </row>
    <row r="7963" spans="5:5" ht="20.100000000000001" customHeight="1" x14ac:dyDescent="0.3">
      <c r="E7963" s="75"/>
    </row>
    <row r="7964" spans="5:5" ht="20.100000000000001" customHeight="1" x14ac:dyDescent="0.3">
      <c r="E7964" s="75"/>
    </row>
    <row r="7965" spans="5:5" ht="20.100000000000001" customHeight="1" x14ac:dyDescent="0.3">
      <c r="E7965" s="75"/>
    </row>
    <row r="7966" spans="5:5" ht="20.100000000000001" customHeight="1" x14ac:dyDescent="0.3">
      <c r="E7966" s="75"/>
    </row>
    <row r="7967" spans="5:5" ht="20.100000000000001" customHeight="1" x14ac:dyDescent="0.3">
      <c r="E7967" s="75"/>
    </row>
    <row r="7968" spans="5:5" ht="20.100000000000001" customHeight="1" x14ac:dyDescent="0.3">
      <c r="E7968" s="75"/>
    </row>
    <row r="7969" spans="5:5" ht="20.100000000000001" customHeight="1" x14ac:dyDescent="0.3">
      <c r="E7969" s="75"/>
    </row>
    <row r="7970" spans="5:5" ht="20.100000000000001" customHeight="1" x14ac:dyDescent="0.3">
      <c r="E7970" s="75"/>
    </row>
    <row r="7971" spans="5:5" ht="20.100000000000001" customHeight="1" x14ac:dyDescent="0.3">
      <c r="E7971" s="75"/>
    </row>
    <row r="7972" spans="5:5" ht="20.100000000000001" customHeight="1" x14ac:dyDescent="0.3">
      <c r="E7972" s="75"/>
    </row>
    <row r="7973" spans="5:5" ht="20.100000000000001" customHeight="1" x14ac:dyDescent="0.3">
      <c r="E7973" s="75"/>
    </row>
    <row r="7974" spans="5:5" ht="20.100000000000001" customHeight="1" x14ac:dyDescent="0.3">
      <c r="E7974" s="75"/>
    </row>
    <row r="7975" spans="5:5" ht="20.100000000000001" customHeight="1" x14ac:dyDescent="0.3">
      <c r="E7975" s="75"/>
    </row>
    <row r="7976" spans="5:5" ht="20.100000000000001" customHeight="1" x14ac:dyDescent="0.3">
      <c r="E7976" s="75"/>
    </row>
    <row r="7977" spans="5:5" ht="20.100000000000001" customHeight="1" x14ac:dyDescent="0.3">
      <c r="E7977" s="75"/>
    </row>
    <row r="7978" spans="5:5" ht="20.100000000000001" customHeight="1" x14ac:dyDescent="0.3">
      <c r="E7978" s="75"/>
    </row>
    <row r="7979" spans="5:5" ht="20.100000000000001" customHeight="1" x14ac:dyDescent="0.3">
      <c r="E7979" s="75"/>
    </row>
    <row r="7980" spans="5:5" ht="20.100000000000001" customHeight="1" x14ac:dyDescent="0.3">
      <c r="E7980" s="75"/>
    </row>
    <row r="7981" spans="5:5" ht="20.100000000000001" customHeight="1" x14ac:dyDescent="0.3">
      <c r="E7981" s="75"/>
    </row>
    <row r="7982" spans="5:5" ht="20.100000000000001" customHeight="1" x14ac:dyDescent="0.3">
      <c r="E7982" s="75"/>
    </row>
    <row r="7983" spans="5:5" ht="20.100000000000001" customHeight="1" x14ac:dyDescent="0.3">
      <c r="E7983" s="75"/>
    </row>
    <row r="7984" spans="5:5" ht="20.100000000000001" customHeight="1" x14ac:dyDescent="0.3">
      <c r="E7984" s="75"/>
    </row>
    <row r="7985" spans="5:5" ht="20.100000000000001" customHeight="1" x14ac:dyDescent="0.3">
      <c r="E7985" s="75"/>
    </row>
    <row r="7986" spans="5:5" ht="20.100000000000001" customHeight="1" x14ac:dyDescent="0.3">
      <c r="E7986" s="75"/>
    </row>
    <row r="7987" spans="5:5" ht="20.100000000000001" customHeight="1" x14ac:dyDescent="0.3">
      <c r="E7987" s="75"/>
    </row>
    <row r="7988" spans="5:5" ht="20.100000000000001" customHeight="1" x14ac:dyDescent="0.3">
      <c r="E7988" s="75"/>
    </row>
    <row r="7989" spans="5:5" ht="20.100000000000001" customHeight="1" x14ac:dyDescent="0.3">
      <c r="E7989" s="75"/>
    </row>
    <row r="7990" spans="5:5" ht="20.100000000000001" customHeight="1" x14ac:dyDescent="0.3">
      <c r="E7990" s="75"/>
    </row>
    <row r="7991" spans="5:5" ht="20.100000000000001" customHeight="1" x14ac:dyDescent="0.3">
      <c r="E7991" s="75"/>
    </row>
    <row r="7992" spans="5:5" ht="20.100000000000001" customHeight="1" x14ac:dyDescent="0.3">
      <c r="E7992" s="75"/>
    </row>
    <row r="7993" spans="5:5" ht="20.100000000000001" customHeight="1" x14ac:dyDescent="0.3">
      <c r="E7993" s="75"/>
    </row>
    <row r="7994" spans="5:5" ht="20.100000000000001" customHeight="1" x14ac:dyDescent="0.3">
      <c r="E7994" s="75"/>
    </row>
    <row r="7995" spans="5:5" ht="20.100000000000001" customHeight="1" x14ac:dyDescent="0.3">
      <c r="E7995" s="75"/>
    </row>
    <row r="7996" spans="5:5" ht="20.100000000000001" customHeight="1" x14ac:dyDescent="0.3">
      <c r="E7996" s="75"/>
    </row>
    <row r="7997" spans="5:5" ht="20.100000000000001" customHeight="1" x14ac:dyDescent="0.3">
      <c r="E7997" s="75"/>
    </row>
    <row r="7998" spans="5:5" ht="20.100000000000001" customHeight="1" x14ac:dyDescent="0.3">
      <c r="E7998" s="75"/>
    </row>
    <row r="7999" spans="5:5" ht="20.100000000000001" customHeight="1" x14ac:dyDescent="0.3">
      <c r="E7999" s="75"/>
    </row>
    <row r="8000" spans="5:5" ht="20.100000000000001" customHeight="1" x14ac:dyDescent="0.3">
      <c r="E8000" s="75"/>
    </row>
    <row r="8001" spans="5:5" ht="20.100000000000001" customHeight="1" x14ac:dyDescent="0.3">
      <c r="E8001" s="75"/>
    </row>
    <row r="8002" spans="5:5" ht="20.100000000000001" customHeight="1" x14ac:dyDescent="0.3">
      <c r="E8002" s="75"/>
    </row>
    <row r="8003" spans="5:5" ht="20.100000000000001" customHeight="1" x14ac:dyDescent="0.3">
      <c r="E8003" s="75"/>
    </row>
    <row r="8004" spans="5:5" ht="20.100000000000001" customHeight="1" x14ac:dyDescent="0.3">
      <c r="E8004" s="75"/>
    </row>
    <row r="8005" spans="5:5" ht="20.100000000000001" customHeight="1" x14ac:dyDescent="0.3">
      <c r="E8005" s="75"/>
    </row>
    <row r="8006" spans="5:5" ht="20.100000000000001" customHeight="1" x14ac:dyDescent="0.3">
      <c r="E8006" s="75"/>
    </row>
    <row r="8007" spans="5:5" ht="20.100000000000001" customHeight="1" x14ac:dyDescent="0.3">
      <c r="E8007" s="75"/>
    </row>
    <row r="8008" spans="5:5" ht="20.100000000000001" customHeight="1" x14ac:dyDescent="0.3">
      <c r="E8008" s="75"/>
    </row>
    <row r="8009" spans="5:5" ht="20.100000000000001" customHeight="1" x14ac:dyDescent="0.3">
      <c r="E8009" s="75"/>
    </row>
    <row r="8010" spans="5:5" ht="20.100000000000001" customHeight="1" x14ac:dyDescent="0.3">
      <c r="E8010" s="75"/>
    </row>
    <row r="8011" spans="5:5" ht="20.100000000000001" customHeight="1" x14ac:dyDescent="0.3">
      <c r="E8011" s="75"/>
    </row>
    <row r="8012" spans="5:5" ht="20.100000000000001" customHeight="1" x14ac:dyDescent="0.3">
      <c r="E8012" s="75"/>
    </row>
    <row r="8013" spans="5:5" ht="20.100000000000001" customHeight="1" x14ac:dyDescent="0.3">
      <c r="E8013" s="75"/>
    </row>
    <row r="8014" spans="5:5" ht="20.100000000000001" customHeight="1" x14ac:dyDescent="0.3">
      <c r="E8014" s="75"/>
    </row>
    <row r="8015" spans="5:5" ht="20.100000000000001" customHeight="1" x14ac:dyDescent="0.3">
      <c r="E8015" s="75"/>
    </row>
    <row r="8016" spans="5:5" ht="20.100000000000001" customHeight="1" x14ac:dyDescent="0.3">
      <c r="E8016" s="75"/>
    </row>
    <row r="8017" spans="5:5" ht="20.100000000000001" customHeight="1" x14ac:dyDescent="0.3">
      <c r="E8017" s="75"/>
    </row>
    <row r="8018" spans="5:5" ht="20.100000000000001" customHeight="1" x14ac:dyDescent="0.3">
      <c r="E8018" s="75"/>
    </row>
    <row r="8019" spans="5:5" ht="20.100000000000001" customHeight="1" x14ac:dyDescent="0.3">
      <c r="E8019" s="75"/>
    </row>
    <row r="8020" spans="5:5" ht="20.100000000000001" customHeight="1" x14ac:dyDescent="0.3">
      <c r="E8020" s="75"/>
    </row>
    <row r="8021" spans="5:5" ht="20.100000000000001" customHeight="1" x14ac:dyDescent="0.3">
      <c r="E8021" s="75"/>
    </row>
    <row r="8022" spans="5:5" ht="20.100000000000001" customHeight="1" x14ac:dyDescent="0.3">
      <c r="E8022" s="75"/>
    </row>
    <row r="8023" spans="5:5" ht="20.100000000000001" customHeight="1" x14ac:dyDescent="0.3">
      <c r="E8023" s="75"/>
    </row>
    <row r="8024" spans="5:5" ht="20.100000000000001" customHeight="1" x14ac:dyDescent="0.3">
      <c r="E8024" s="75"/>
    </row>
    <row r="8025" spans="5:5" ht="20.100000000000001" customHeight="1" x14ac:dyDescent="0.3">
      <c r="E8025" s="75"/>
    </row>
    <row r="8026" spans="5:5" ht="20.100000000000001" customHeight="1" x14ac:dyDescent="0.3">
      <c r="E8026" s="75"/>
    </row>
    <row r="8027" spans="5:5" ht="20.100000000000001" customHeight="1" x14ac:dyDescent="0.3">
      <c r="E8027" s="75"/>
    </row>
    <row r="8028" spans="5:5" ht="20.100000000000001" customHeight="1" x14ac:dyDescent="0.3">
      <c r="E8028" s="75"/>
    </row>
    <row r="8029" spans="5:5" ht="20.100000000000001" customHeight="1" x14ac:dyDescent="0.3">
      <c r="E8029" s="75"/>
    </row>
    <row r="8030" spans="5:5" ht="20.100000000000001" customHeight="1" x14ac:dyDescent="0.3">
      <c r="E8030" s="75"/>
    </row>
    <row r="8031" spans="5:5" ht="20.100000000000001" customHeight="1" x14ac:dyDescent="0.3">
      <c r="E8031" s="75"/>
    </row>
    <row r="8032" spans="5:5" ht="20.100000000000001" customHeight="1" x14ac:dyDescent="0.3">
      <c r="E8032" s="75"/>
    </row>
    <row r="8033" spans="5:5" ht="20.100000000000001" customHeight="1" x14ac:dyDescent="0.3">
      <c r="E8033" s="75"/>
    </row>
    <row r="8034" spans="5:5" ht="20.100000000000001" customHeight="1" x14ac:dyDescent="0.3">
      <c r="E8034" s="75"/>
    </row>
    <row r="8035" spans="5:5" ht="20.100000000000001" customHeight="1" x14ac:dyDescent="0.3">
      <c r="E8035" s="75"/>
    </row>
    <row r="8036" spans="5:5" ht="20.100000000000001" customHeight="1" x14ac:dyDescent="0.3">
      <c r="E8036" s="75"/>
    </row>
    <row r="8037" spans="5:5" ht="20.100000000000001" customHeight="1" x14ac:dyDescent="0.3">
      <c r="E8037" s="75"/>
    </row>
    <row r="8038" spans="5:5" ht="20.100000000000001" customHeight="1" x14ac:dyDescent="0.3">
      <c r="E8038" s="75"/>
    </row>
    <row r="8039" spans="5:5" ht="20.100000000000001" customHeight="1" x14ac:dyDescent="0.3">
      <c r="E8039" s="75"/>
    </row>
    <row r="8040" spans="5:5" ht="20.100000000000001" customHeight="1" x14ac:dyDescent="0.3">
      <c r="E8040" s="75"/>
    </row>
    <row r="8041" spans="5:5" ht="20.100000000000001" customHeight="1" x14ac:dyDescent="0.3">
      <c r="E8041" s="75"/>
    </row>
    <row r="8042" spans="5:5" ht="20.100000000000001" customHeight="1" x14ac:dyDescent="0.3">
      <c r="E8042" s="75"/>
    </row>
    <row r="8043" spans="5:5" ht="20.100000000000001" customHeight="1" x14ac:dyDescent="0.3">
      <c r="E8043" s="75"/>
    </row>
    <row r="8044" spans="5:5" ht="20.100000000000001" customHeight="1" x14ac:dyDescent="0.3">
      <c r="E8044" s="75"/>
    </row>
    <row r="8045" spans="5:5" ht="20.100000000000001" customHeight="1" x14ac:dyDescent="0.3">
      <c r="E8045" s="75"/>
    </row>
    <row r="8046" spans="5:5" ht="20.100000000000001" customHeight="1" x14ac:dyDescent="0.3">
      <c r="E8046" s="75"/>
    </row>
    <row r="8047" spans="5:5" ht="20.100000000000001" customHeight="1" x14ac:dyDescent="0.3">
      <c r="E8047" s="75"/>
    </row>
    <row r="8048" spans="5:5" ht="20.100000000000001" customHeight="1" x14ac:dyDescent="0.3">
      <c r="E8048" s="75"/>
    </row>
    <row r="8049" spans="5:5" ht="20.100000000000001" customHeight="1" x14ac:dyDescent="0.3">
      <c r="E8049" s="75"/>
    </row>
    <row r="8050" spans="5:5" ht="20.100000000000001" customHeight="1" x14ac:dyDescent="0.3">
      <c r="E8050" s="75"/>
    </row>
    <row r="8051" spans="5:5" ht="20.100000000000001" customHeight="1" x14ac:dyDescent="0.3">
      <c r="E8051" s="75"/>
    </row>
    <row r="8052" spans="5:5" ht="20.100000000000001" customHeight="1" x14ac:dyDescent="0.3">
      <c r="E8052" s="75"/>
    </row>
    <row r="8053" spans="5:5" ht="20.100000000000001" customHeight="1" x14ac:dyDescent="0.3">
      <c r="E8053" s="75"/>
    </row>
    <row r="8054" spans="5:5" ht="20.100000000000001" customHeight="1" x14ac:dyDescent="0.3">
      <c r="E8054" s="75"/>
    </row>
    <row r="8055" spans="5:5" ht="20.100000000000001" customHeight="1" x14ac:dyDescent="0.3">
      <c r="E8055" s="75"/>
    </row>
    <row r="8056" spans="5:5" ht="20.100000000000001" customHeight="1" x14ac:dyDescent="0.3">
      <c r="E8056" s="75"/>
    </row>
    <row r="8057" spans="5:5" ht="20.100000000000001" customHeight="1" x14ac:dyDescent="0.3">
      <c r="E8057" s="75"/>
    </row>
    <row r="8058" spans="5:5" ht="20.100000000000001" customHeight="1" x14ac:dyDescent="0.3">
      <c r="E8058" s="75"/>
    </row>
    <row r="8059" spans="5:5" ht="20.100000000000001" customHeight="1" x14ac:dyDescent="0.3">
      <c r="E8059" s="75"/>
    </row>
    <row r="8060" spans="5:5" ht="20.100000000000001" customHeight="1" x14ac:dyDescent="0.3">
      <c r="E8060" s="75"/>
    </row>
    <row r="8061" spans="5:5" ht="20.100000000000001" customHeight="1" x14ac:dyDescent="0.3">
      <c r="E8061" s="75"/>
    </row>
    <row r="8062" spans="5:5" ht="20.100000000000001" customHeight="1" x14ac:dyDescent="0.3">
      <c r="E8062" s="75"/>
    </row>
    <row r="8063" spans="5:5" ht="20.100000000000001" customHeight="1" x14ac:dyDescent="0.3">
      <c r="E8063" s="75"/>
    </row>
    <row r="8064" spans="5:5" ht="20.100000000000001" customHeight="1" x14ac:dyDescent="0.3">
      <c r="E8064" s="75"/>
    </row>
    <row r="8065" spans="5:5" ht="20.100000000000001" customHeight="1" x14ac:dyDescent="0.3">
      <c r="E8065" s="75"/>
    </row>
    <row r="8066" spans="5:5" ht="20.100000000000001" customHeight="1" x14ac:dyDescent="0.3">
      <c r="E8066" s="75"/>
    </row>
    <row r="8067" spans="5:5" ht="20.100000000000001" customHeight="1" x14ac:dyDescent="0.3">
      <c r="E8067" s="75"/>
    </row>
    <row r="8068" spans="5:5" ht="20.100000000000001" customHeight="1" x14ac:dyDescent="0.3">
      <c r="E8068" s="75"/>
    </row>
    <row r="8069" spans="5:5" ht="20.100000000000001" customHeight="1" x14ac:dyDescent="0.3">
      <c r="E8069" s="75"/>
    </row>
    <row r="8070" spans="5:5" ht="20.100000000000001" customHeight="1" x14ac:dyDescent="0.3">
      <c r="E8070" s="75"/>
    </row>
    <row r="8071" spans="5:5" ht="20.100000000000001" customHeight="1" x14ac:dyDescent="0.3">
      <c r="E8071" s="75"/>
    </row>
    <row r="8072" spans="5:5" ht="20.100000000000001" customHeight="1" x14ac:dyDescent="0.3">
      <c r="E8072" s="75"/>
    </row>
    <row r="8073" spans="5:5" ht="20.100000000000001" customHeight="1" x14ac:dyDescent="0.3">
      <c r="E8073" s="75"/>
    </row>
    <row r="8074" spans="5:5" ht="20.100000000000001" customHeight="1" x14ac:dyDescent="0.3">
      <c r="E8074" s="75"/>
    </row>
    <row r="8075" spans="5:5" ht="20.100000000000001" customHeight="1" x14ac:dyDescent="0.3">
      <c r="E8075" s="75"/>
    </row>
    <row r="8076" spans="5:5" ht="20.100000000000001" customHeight="1" x14ac:dyDescent="0.3">
      <c r="E8076" s="75"/>
    </row>
    <row r="8077" spans="5:5" ht="20.100000000000001" customHeight="1" x14ac:dyDescent="0.3">
      <c r="E8077" s="75"/>
    </row>
    <row r="8078" spans="5:5" ht="20.100000000000001" customHeight="1" x14ac:dyDescent="0.3">
      <c r="E8078" s="75"/>
    </row>
    <row r="8079" spans="5:5" ht="20.100000000000001" customHeight="1" x14ac:dyDescent="0.3">
      <c r="E8079" s="75"/>
    </row>
    <row r="8080" spans="5:5" ht="20.100000000000001" customHeight="1" x14ac:dyDescent="0.3">
      <c r="E8080" s="75"/>
    </row>
    <row r="8081" spans="5:5" ht="20.100000000000001" customHeight="1" x14ac:dyDescent="0.3">
      <c r="E8081" s="75"/>
    </row>
    <row r="8082" spans="5:5" ht="20.100000000000001" customHeight="1" x14ac:dyDescent="0.3">
      <c r="E8082" s="75"/>
    </row>
    <row r="8083" spans="5:5" ht="20.100000000000001" customHeight="1" x14ac:dyDescent="0.3">
      <c r="E8083" s="75"/>
    </row>
    <row r="8084" spans="5:5" ht="20.100000000000001" customHeight="1" x14ac:dyDescent="0.3">
      <c r="E8084" s="75"/>
    </row>
    <row r="8085" spans="5:5" ht="20.100000000000001" customHeight="1" x14ac:dyDescent="0.3">
      <c r="E8085" s="75"/>
    </row>
    <row r="8086" spans="5:5" ht="20.100000000000001" customHeight="1" x14ac:dyDescent="0.3">
      <c r="E8086" s="75"/>
    </row>
    <row r="8087" spans="5:5" ht="20.100000000000001" customHeight="1" x14ac:dyDescent="0.3">
      <c r="E8087" s="75"/>
    </row>
    <row r="8088" spans="5:5" ht="20.100000000000001" customHeight="1" x14ac:dyDescent="0.3">
      <c r="E8088" s="75"/>
    </row>
    <row r="8089" spans="5:5" ht="20.100000000000001" customHeight="1" x14ac:dyDescent="0.3">
      <c r="E8089" s="75"/>
    </row>
    <row r="8090" spans="5:5" ht="20.100000000000001" customHeight="1" x14ac:dyDescent="0.3">
      <c r="E8090" s="75"/>
    </row>
    <row r="8091" spans="5:5" ht="20.100000000000001" customHeight="1" x14ac:dyDescent="0.3">
      <c r="E8091" s="75"/>
    </row>
    <row r="8092" spans="5:5" ht="20.100000000000001" customHeight="1" x14ac:dyDescent="0.3">
      <c r="E8092" s="75"/>
    </row>
    <row r="8093" spans="5:5" ht="20.100000000000001" customHeight="1" x14ac:dyDescent="0.3">
      <c r="E8093" s="75"/>
    </row>
    <row r="8094" spans="5:5" ht="20.100000000000001" customHeight="1" x14ac:dyDescent="0.3">
      <c r="E8094" s="75"/>
    </row>
    <row r="8095" spans="5:5" ht="20.100000000000001" customHeight="1" x14ac:dyDescent="0.3">
      <c r="E8095" s="75"/>
    </row>
    <row r="8096" spans="5:5" ht="20.100000000000001" customHeight="1" x14ac:dyDescent="0.3">
      <c r="E8096" s="75"/>
    </row>
    <row r="8097" spans="5:5" ht="20.100000000000001" customHeight="1" x14ac:dyDescent="0.3">
      <c r="E8097" s="77"/>
    </row>
    <row r="1045279" spans="5:5" ht="20.100000000000001" customHeight="1" x14ac:dyDescent="0.3">
      <c r="E1045279" s="70"/>
    </row>
  </sheetData>
  <sheetProtection formatCells="0" formatColumns="0" formatRows="0" insertColumns="0" insertRows="0" insertHyperlinks="0" deleteColumns="0" deleteRows="0" sort="0" autoFilter="0" pivotTables="0"/>
  <autoFilter ref="A7:X7190" xr:uid="{00000000-0009-0000-0000-000000000000}">
    <sortState xmlns:xlrd2="http://schemas.microsoft.com/office/spreadsheetml/2017/richdata2" ref="A8:X7184">
      <sortCondition ref="J8:J7190"/>
    </sortState>
  </autoFilter>
  <sortState xmlns:xlrd2="http://schemas.microsoft.com/office/spreadsheetml/2017/richdata2" ref="A8:U6583">
    <sortCondition ref="J8:J6583"/>
  </sortState>
  <mergeCells count="8">
    <mergeCell ref="A1:V1"/>
    <mergeCell ref="V4433:X4433"/>
    <mergeCell ref="V4477:X4477"/>
    <mergeCell ref="V4482:X4482"/>
    <mergeCell ref="V4462:X4462"/>
    <mergeCell ref="A3:D4"/>
    <mergeCell ref="L4:M4"/>
    <mergeCell ref="T6:V6"/>
  </mergeCells>
  <phoneticPr fontId="31" type="noConversion"/>
  <conditionalFormatting sqref="G2359:G2391 G2409:G2435 G4660 G7196 G7226:G61982 G4993:G5068 G3557:G3574 G3590:G3613 G3625:G3637 G3660:G3681 G3683:G3711 G3713:G3748 G3758 G3835:G3865 G3900:G3920 G3934:G3948 G3957:G3971 G4001:G4015 G4017:G4019 G4033 G4120:G4137 G4183:G4185 G4187:G4195 G4198:G4199 G4201:G4205 G4208:G4209 G4222:G4223 G306:G347 G2:G286 G1430 G644:G755 G929:G1071 G1073:G1140 G1444:G1445 G1523:G1582 G2019 G2026:G2027 G2034 G2037 G2042:G2054 G349:G394 G396:G496 G498:G608 G757:G796 G1142:G1181 G1183:G1204 G1206:G1241 G1243:G1265 G1267 G1269:G1287 G1290 G1293:G1319 G1322:G1379 G1381 G1383:G1412 G1447:G1466 G1468:G1477 G1479:G1501 G1503:G1521 G1799:G1871 G1933:G1940 G1942:G1965 G1967:G1992 G1994:G2012 G2056:G2082 G2091:G2208 G2211:G2255 G2260:G2293 G2296:G2327 G2329:G2355 G2395:G2398 G2482:G2501 G2441:G2461 G2504:G2596 G2602:G2617 G798:G905 G2620:G2639 G2641:G2642 G2463:G2480 G2400 G2647:G3041 G3043:G3242 G3292:G3294 G3296:G3297 G3308 G3249:G3285 G3328:G3345 G3583:G3588 G3619:G3623 G3639:G3654 G3754:G3756 G3764:G3769 G3776:G3787 G3793:G3814 G3867:G3888 G3890:G3898 G3951:G3955 G3922:G3932 G3355:G3555 G4030 G4042:G4051 G3973:G3999 G4140:G4158 G4225:G4235 G4239:G4262 G4269:G4305 G4441:G4459 G4093:G4106 G4108:G4116 G4495:G4579 G4582:G4583 G4585 G4595 G4598 G4602:G4603 G4613:G4621 G4053:G4091 G4161:G4179 G4211:G4220 G4307:G4319 G4333:G4369 G4375:G4405 G4465:G4484 G4662:G4809 G3816:G3833 G4815:G4818 G4820 G4833 G4835:G4977 G5544:G5545 G5541:G5542 G5519:G5538 G4411:G4430 G1874:G1931 G5481:G5517 G1586:G1797 G6359:G6800 G6807:G6810 G5548:G5589 G5100:G5479 G5625:G6346 G7099:G7183 G7056:G7065 G6975:G7040 G5591:G5599">
    <cfRule type="cellIs" dxfId="6158" priority="29932" stopIfTrue="1" operator="equal">
      <formula>"ST"</formula>
    </cfRule>
    <cfRule type="cellIs" dxfId="6157" priority="29933" stopIfTrue="1" operator="equal">
      <formula>ST</formula>
    </cfRule>
  </conditionalFormatting>
  <conditionalFormatting sqref="M2405:M2435 D7196 D7226:D61982 M306:M340 M411:M496 M8:M20 M24 M37:M144 M28:M29 M31:M35 M146:M154 M156:M191 M193:M196 M26 M644:M704 M929:M933 M1073:M1110 M1175:M1181 M1430 M1444:M1445 M1523:M1554 M1866:M1871 M706:M755 M935:M1071 M1117:M1140 M1173 M1208:M1241 M1464:M1466 M1489:M1501 M1561:M1582 M1801:M1811 M1815:M1861 M2019 M2026:M2027 M2034 M2037 M2042:M2054 M822:M834 M837:M905 M498:M607 M757:M796 M1142:M1171 M1183:M1204 M1206 M1243:M1265 M1267 M1269:M1287 M1290 M1293:M1319 M1322:M1379 M1381 M1383:M1412 M1447:M1456 M1468:M1477 M1479:M1481 M1503:M1521 M1933:M1940 M1942:M1965 M1967:M1992 M1994:M2012 M2056:M2082 M2091:M2208 M2211:M2255 M2296 M2329:M2355 M2395:M2400 M2441:M2461 M2504:M2596 M2602:M2617 M798:M820 M2620:M2639 M2641:M2642 M2463:M2501 M2260:M2293 M2359:M2391 M2647:M3001 M3026:M3041 M3003:M3024 M3043:M3242 M3292:M3294 M3296:M3297 M3308 M3355:M3364 M3249:M3285 M3328:M3345 M3366:M3574 M4495:M4579 M4582:M4583 M4585 M4595 M4598 M4602:M4603 M4613:M4621 M4061:M4262 M4651:M4660 M4662:M4809 M4815:M4818 M4820 M4833 M4835:M5068 M5498:M5517 M5544:M5545 M5541:M5542 M2301:M2327 M198:M286 M5519:M5538 M4411:M4430 M2357 M1874:M1931 M6616 M6651 M6659:M6800 M1586:M1707 M1710:M1793 M6807:M6810 M6984:M7040 M5100:M5496 M5548:M6609 M7099:M7183 D7099:D7183 M7056:M7065 D7056:D7065 B8:B93 D2:D20 M6975:M6982">
    <cfRule type="cellIs" dxfId="6156" priority="29931" stopIfTrue="1" operator="equal">
      <formula>"Pendent obrir OF"</formula>
    </cfRule>
  </conditionalFormatting>
  <conditionalFormatting sqref="E269 E714 E581:E595 E932:E940 E1048 E1378 E857 E1380:E1389 E2359:E2391 E945:E950 E903:E905 E878:E896 E847:E849 E678:E699 E601:E608 E7196 E7226:E61982 E6126:E6150 E306:E309 E853 E1020:E1045 E1068:E1071 E1430 E1523:E1527 E272:E286 E532:E574 E1587 E2019 E2026:E2027 E2036:E2037 E2056:E2082 E2033:E2034 E1874:E1907 E1444:E1498 E2:E39 E221:E264 E321:E520 E649:E672 E1501:E1509 E1511:E1521 E1529:E1531 E1533:E1572 E1574 E1577 E1580:E1583 E1650:E1652 E1654:E1666 E1668:E1674 E1677:E1679 E1681:E1683 E1686:E1696 E1698:E1705 E1748:E1755 E1758:E1770 E1772:E1778 E1780:E1871 E1939:E1943 E1945:E1962 E1965:E1988 E1990:E1991 E1993:E1997 E1999:E2007 E2009:E2011 E2013 E791:E796 E983:E988 E764:E785 E1589:E1601 E1627:E1636 E706:E710 E1605:E1625 E1638:E1647 E2409:E2435 E2329:E2355 E2395:E2401 E2405:E2407 E2441:E2461 E2602:E2617 E798:E823 E2620:E2639 E2641:E2642 E2463:E2501 E219 E3026:E3041 E3292:E3294 E3308 E3328 E3355:E3363 E3330:E3345 E3583:E3613 E3619:E3637 E3639:E3654 E3780:E3787 E3754:E3758 E3764:E3769 E3776 E3249:E3285 E3660:E3748 E2091:E2208 E1909:E1937 E1735:E1746 E1391:E1412 E1332:E1373 E1163:E1330 E1050:E1061 E1002:E1013 E974 E942 E859:E873 E716:E758 E46:E214 E1713:E1729 E2211:E2255 E2260:E2293 E2296:E2327 E2504:E2596 E3863:E3888 E3890:E3920 E3922:E3948 E4030 E4033 E3951:E3971 E3973:E4019 E4269:E4305 E4404:E4405 E4443:E4459 E4582:E4583 E4585 E4595 E4598 E4602:E4603 E4042:E4262 E4307:E4314 E4333:E4353 E4375:E4395 E4660 E3793:E3861 E4820 E4833 E4835:E4977 E5496:E5517 E5488 E5493:E5494 E5544:E5545 E5541:E5542 E4465:E4484 E829:E841 E2980:E3024 E3043:E3242 E3374:E3574 E4993:E5065 E5820:E5821 E5823:E5824 E5827 E5829 E5519:E5538 E4411:E4430 E6616 E6651 E6659:E6800 E2647:E2978 E3296:E3298 E4495:E4579 E4613:E4621 E4662:E4809 E4815:E4818 E6807:E6978 E5840:E6012 E6195:E6346 E6359:E6609 E6983:E7040 E5548:E5591 E5100:E5479 E5625:E5817 E7099:E7183 E7056:E7065 E6016:E6110 E1073:E1149">
    <cfRule type="cellIs" dxfId="6155" priority="29930" stopIfTrue="1" operator="equal">
      <formula>"Pte. Asignar"</formula>
    </cfRule>
  </conditionalFormatting>
  <conditionalFormatting sqref="E269 E714 E581:E595 E932:E940 E1048 E1378 E857 E1380:E1389 E2359:E2391 E945:E950 E903:E905 E878:E896 E847:E849 E678:E699 E601:E608 E6126:E6150 E306:E309 E853 E1020:E1045 E1068:E1071 E1430 E1523:E1527 E272:E286 E532:E574 E1587 E2019 E2026:E2027 E2036:E2037 E2056:E2082 E2033:E2034 E1874:E1907 E1444:E1498 E8:E39 E221:E264 E321:E520 E649:E672 E1501:E1509 E1511:E1521 E1529:E1531 E1533:E1572 E1574 E1577 E1580:E1583 E1650:E1652 E1654:E1666 E1668:E1674 E1677:E1679 E1681:E1683 E1686:E1696 E1698:E1705 E1748:E1755 E1758:E1770 E1772:E1778 E1780:E1871 E1939:E1943 E1945:E1962 E1965:E1988 E1990:E1991 E1993:E1997 E1999:E2007 E2009:E2011 E2013 E791:E796 E983:E988 E764:E785 E1589:E1601 E1627:E1636 E706:E710 E1605:E1625 E1638:E1647 E2409:E2435 E2329:E2355 E2395:E2401 E2405:E2407 E2441:E2461 E2602:E2617 E798:E823 E2620:E2639 E2641:E2642 E2463:E2501 E219 E3026:E3041 E3292:E3294 E3308 E3328 E3355:E3363 E3330:E3345 E3583:E3613 E3619:E3637 E3639:E3654 E3780:E3787 E3754:E3758 E3764:E3769 E3776 E3249:E3285 E3660:E3748 E2091:E2208 E1909:E1937 E1735:E1746 E1391:E1412 E1332:E1373 E1163:E1330 E1050:E1061 E1002:E1013 E974 E942 E859:E873 E716:E758 E46:E214 E1713:E1729 E2211:E2255 E2260:E2293 E2296:E2327 E2504:E2596 E3863:E3888 E3890:E3920 E3922:E3948 E4030 E4033 E3951:E3971 E3973:E4019 E4269:E4305 E4404:E4405 E4443:E4459 E4582:E4583 E4585 E4595 E4598 E4602:E4603 E4042:E4262 E4307:E4314 E4333:E4353 E4375:E4395 E4660 E3793:E3861 E4820 E4833 E4835:E4977 E5496:E5517 E5488 E5493:E5494 E5544:E5545 E5541:E5542 E4465:E4484 E829:E841 E2980:E3024 E3043:E3242 E3374:E3574 E4993:E5065 E5820:E5821 E5823:E5824 E5827 E5829 E5519:E5538 E4411:E4430 E6616 E6651 E6659:E6800 E2647:E2978 E3296:E3298 E4495:E4579 E4613:E4621 E4662:E4809 E4815:E4818 E6807:E6978 E5840:E6012 E6195:E6346 E6359:E6609 E6983:E7040 E5548:E5591 E5100:E5479 E5625:E5817 E7099:E7183 E7056:E7065 E6016:E6110 E1073:E1149">
    <cfRule type="cellIs" dxfId="6154" priority="29929" stopIfTrue="1" operator="equal">
      <formula>"C-001"</formula>
    </cfRule>
  </conditionalFormatting>
  <conditionalFormatting sqref="E269 E714 E581:E595 E932:E940 E1048 E1378 E857 E1380:E1389 E2359:E2391 E945:E950 E903:E905 E878:E896 E847:E849 E678:E699 E601:E608 E6126:E6150 E306:E309 E853 E1020:E1045 E1068:E1071 E1430 E1523:E1527 E272:E286 E532:E574 E1587 E2019 E2026:E2027 E2036:E2037 E2056:E2082 E2033:E2034 E1874:E1907 E1444:E1498 E8:E39 E221:E264 E321:E520 E649:E672 E1501:E1509 E1511:E1521 E1529:E1531 E1533:E1572 E1574 E1577 E1580:E1583 E1650:E1652 E1654:E1666 E1668:E1674 E1677:E1679 E1681:E1683 E1686:E1696 E1698:E1705 E1748:E1755 E1758:E1770 E1772:E1778 E1780:E1871 E1939:E1943 E1945:E1962 E1965:E1988 E1990:E1991 E1993:E1997 E1999:E2007 E2009:E2011 E2013 E791:E796 E983:E988 E764:E785 E1589:E1601 E1627:E1636 E706:E710 E1605:E1625 E1638:E1647 E2409:E2435 E2329:E2355 E2395:E2401 E2405:E2407 E2441:E2461 E2602:E2617 E798:E823 E2620:E2639 E2641:E2642 E2463:E2501 E219 E3026:E3041 E3292:E3294 E3308 E3328 E3355:E3363 E3330:E3345 E3583:E3613 E3619:E3637 E3639:E3654 E3780:E3787 E3754:E3758 E3764:E3769 E3776 E3249:E3285 E3660:E3748 E2091:E2208 E1909:E1937 E1735:E1746 E1391:E1412 E1332:E1373 E1163:E1330 E1050:E1061 E1002:E1013 E974 E942 E859:E873 E716:E758 E46:E214 E1713:E1729 E2211:E2255 E2260:E2293 E2296:E2327 E2504:E2596 E3863:E3888 E3890:E3920 E3922:E3948 E4030 E4033 E3951:E3971 E3973:E4019 E4269:E4305 E4404:E4405 E4443:E4459 E4582:E4583 E4585 E4595 E4598 E4602:E4603 E4042:E4262 E4307:E4314 E4333:E4353 E4375:E4395 E4660 E3793:E3861 E4820 E4833 E4835:E4977 E5496:E5517 E5488 E5493:E5494 E5544:E5545 E5541:E5542 E4465:E4484 E829:E841 E2980:E3024 E3043:E3242 E3374:E3574 E4993:E5065 E5820:E5821 E5823:E5824 E5827 E5829 E5519:E5538 E4411:E4430 E6616 E6651 E6659:E6800 E2647:E2978 E3296:E3298 E4495:E4579 E4613:E4621 E4662:E4809 E4815:E4818 E6807:E6978 E5840:E6012 E6195:E6346 E6359:E6609 E6983:E7040 E5548:E5591 E5100:E5479 E5625:E5817 E7099:E7183 E7056:E7065 E6016:E6110 E1073:E1149">
    <cfRule type="cellIs" dxfId="6153" priority="28699" operator="equal">
      <formula>"C-003"</formula>
    </cfRule>
  </conditionalFormatting>
  <conditionalFormatting sqref="E1045279:E1048576">
    <cfRule type="cellIs" dxfId="6152" priority="28268" stopIfTrue="1" operator="equal">
      <formula>"Pte. Asignar"</formula>
    </cfRule>
  </conditionalFormatting>
  <conditionalFormatting sqref="E1045279:E1048576">
    <cfRule type="cellIs" dxfId="6151" priority="28267" stopIfTrue="1" operator="equal">
      <formula>"C-001"</formula>
    </cfRule>
  </conditionalFormatting>
  <conditionalFormatting sqref="E1045279:E1048576">
    <cfRule type="cellIs" dxfId="6150" priority="28266" operator="equal">
      <formula>"C-003"</formula>
    </cfRule>
  </conditionalFormatting>
  <conditionalFormatting sqref="E40 E42:E44">
    <cfRule type="cellIs" dxfId="6149" priority="14393" stopIfTrue="1" operator="equal">
      <formula>"Pte. Asignar"</formula>
    </cfRule>
  </conditionalFormatting>
  <conditionalFormatting sqref="E40 E42:E44">
    <cfRule type="cellIs" dxfId="6148" priority="14392" stopIfTrue="1" operator="equal">
      <formula>"C-001"</formula>
    </cfRule>
  </conditionalFormatting>
  <conditionalFormatting sqref="E40 E42:E44">
    <cfRule type="cellIs" dxfId="6147" priority="14391" operator="equal">
      <formula>"C-003"</formula>
    </cfRule>
  </conditionalFormatting>
  <conditionalFormatting sqref="E45">
    <cfRule type="cellIs" dxfId="6146" priority="14390" stopIfTrue="1" operator="equal">
      <formula>"Pte. Asignar"</formula>
    </cfRule>
  </conditionalFormatting>
  <conditionalFormatting sqref="E45">
    <cfRule type="cellIs" dxfId="6145" priority="14389" stopIfTrue="1" operator="equal">
      <formula>"C-001"</formula>
    </cfRule>
  </conditionalFormatting>
  <conditionalFormatting sqref="E45">
    <cfRule type="cellIs" dxfId="6144" priority="14388" operator="equal">
      <formula>"C-003"</formula>
    </cfRule>
  </conditionalFormatting>
  <conditionalFormatting sqref="E46">
    <cfRule type="cellIs" dxfId="6143" priority="14383" operator="equal">
      <formula>"C-003"</formula>
    </cfRule>
  </conditionalFormatting>
  <conditionalFormatting sqref="E211">
    <cfRule type="cellIs" dxfId="6142" priority="14329" stopIfTrue="1" operator="equal">
      <formula>"Pte. Asignar"</formula>
    </cfRule>
  </conditionalFormatting>
  <conditionalFormatting sqref="E211">
    <cfRule type="cellIs" dxfId="6141" priority="14328" stopIfTrue="1" operator="equal">
      <formula>"C-001"</formula>
    </cfRule>
  </conditionalFormatting>
  <conditionalFormatting sqref="E211">
    <cfRule type="cellIs" dxfId="6140" priority="14327" operator="equal">
      <formula>"C-003"</formula>
    </cfRule>
  </conditionalFormatting>
  <conditionalFormatting sqref="E212">
    <cfRule type="cellIs" dxfId="6139" priority="14318" stopIfTrue="1" operator="equal">
      <formula>"Pte. Asignar"</formula>
    </cfRule>
  </conditionalFormatting>
  <conditionalFormatting sqref="E212">
    <cfRule type="cellIs" dxfId="6138" priority="14317" stopIfTrue="1" operator="equal">
      <formula>"C-001"</formula>
    </cfRule>
  </conditionalFormatting>
  <conditionalFormatting sqref="E212">
    <cfRule type="cellIs" dxfId="6137" priority="14316" operator="equal">
      <formula>"C-003"</formula>
    </cfRule>
  </conditionalFormatting>
  <conditionalFormatting sqref="E213">
    <cfRule type="cellIs" dxfId="6136" priority="14307" stopIfTrue="1" operator="equal">
      <formula>"Pte. Asignar"</formula>
    </cfRule>
  </conditionalFormatting>
  <conditionalFormatting sqref="E213">
    <cfRule type="cellIs" dxfId="6135" priority="14306" stopIfTrue="1" operator="equal">
      <formula>"C-001"</formula>
    </cfRule>
  </conditionalFormatting>
  <conditionalFormatting sqref="E213">
    <cfRule type="cellIs" dxfId="6134" priority="14305" operator="equal">
      <formula>"C-003"</formula>
    </cfRule>
  </conditionalFormatting>
  <conditionalFormatting sqref="E214">
    <cfRule type="cellIs" dxfId="6133" priority="14296" stopIfTrue="1" operator="equal">
      <formula>"Pte. Asignar"</formula>
    </cfRule>
  </conditionalFormatting>
  <conditionalFormatting sqref="E214">
    <cfRule type="cellIs" dxfId="6132" priority="14295" stopIfTrue="1" operator="equal">
      <formula>"C-001"</formula>
    </cfRule>
  </conditionalFormatting>
  <conditionalFormatting sqref="E214">
    <cfRule type="cellIs" dxfId="6131" priority="14294" operator="equal">
      <formula>"C-003"</formula>
    </cfRule>
  </conditionalFormatting>
  <conditionalFormatting sqref="E215">
    <cfRule type="cellIs" dxfId="6130" priority="14285" stopIfTrue="1" operator="equal">
      <formula>"Pte. Asignar"</formula>
    </cfRule>
  </conditionalFormatting>
  <conditionalFormatting sqref="E215">
    <cfRule type="cellIs" dxfId="6129" priority="14284" stopIfTrue="1" operator="equal">
      <formula>"C-001"</formula>
    </cfRule>
  </conditionalFormatting>
  <conditionalFormatting sqref="E215">
    <cfRule type="cellIs" dxfId="6128" priority="14283" operator="equal">
      <formula>"C-003"</formula>
    </cfRule>
  </conditionalFormatting>
  <conditionalFormatting sqref="E216">
    <cfRule type="cellIs" dxfId="6127" priority="14252" stopIfTrue="1" operator="equal">
      <formula>"Pte. Asignar"</formula>
    </cfRule>
  </conditionalFormatting>
  <conditionalFormatting sqref="E216">
    <cfRule type="cellIs" dxfId="6126" priority="14251" stopIfTrue="1" operator="equal">
      <formula>"C-001"</formula>
    </cfRule>
  </conditionalFormatting>
  <conditionalFormatting sqref="E216">
    <cfRule type="cellIs" dxfId="6125" priority="14250" operator="equal">
      <formula>"C-003"</formula>
    </cfRule>
  </conditionalFormatting>
  <conditionalFormatting sqref="E215">
    <cfRule type="cellIs" dxfId="6124" priority="14234" stopIfTrue="1" operator="equal">
      <formula>"Pte. Asignar"</formula>
    </cfRule>
  </conditionalFormatting>
  <conditionalFormatting sqref="E215">
    <cfRule type="cellIs" dxfId="6123" priority="14233" stopIfTrue="1" operator="equal">
      <formula>"C-001"</formula>
    </cfRule>
  </conditionalFormatting>
  <conditionalFormatting sqref="E215">
    <cfRule type="cellIs" dxfId="6122" priority="14232" operator="equal">
      <formula>"C-003"</formula>
    </cfRule>
  </conditionalFormatting>
  <conditionalFormatting sqref="E216">
    <cfRule type="cellIs" dxfId="6121" priority="14223" stopIfTrue="1" operator="equal">
      <formula>"Pte. Asignar"</formula>
    </cfRule>
  </conditionalFormatting>
  <conditionalFormatting sqref="E216">
    <cfRule type="cellIs" dxfId="6120" priority="14222" stopIfTrue="1" operator="equal">
      <formula>"C-001"</formula>
    </cfRule>
  </conditionalFormatting>
  <conditionalFormatting sqref="E216">
    <cfRule type="cellIs" dxfId="6119" priority="14221" operator="equal">
      <formula>"C-003"</formula>
    </cfRule>
  </conditionalFormatting>
  <conditionalFormatting sqref="E217">
    <cfRule type="cellIs" dxfId="6118" priority="14103" stopIfTrue="1" operator="equal">
      <formula>"Pte. Asignar"</formula>
    </cfRule>
  </conditionalFormatting>
  <conditionalFormatting sqref="E217">
    <cfRule type="cellIs" dxfId="6117" priority="14102" stopIfTrue="1" operator="equal">
      <formula>"C-001"</formula>
    </cfRule>
  </conditionalFormatting>
  <conditionalFormatting sqref="E217">
    <cfRule type="cellIs" dxfId="6116" priority="14101" operator="equal">
      <formula>"C-003"</formula>
    </cfRule>
  </conditionalFormatting>
  <conditionalFormatting sqref="E218">
    <cfRule type="cellIs" dxfId="6115" priority="14085" stopIfTrue="1" operator="equal">
      <formula>"Pte. Asignar"</formula>
    </cfRule>
  </conditionalFormatting>
  <conditionalFormatting sqref="E218">
    <cfRule type="cellIs" dxfId="6114" priority="14084" stopIfTrue="1" operator="equal">
      <formula>"C-001"</formula>
    </cfRule>
  </conditionalFormatting>
  <conditionalFormatting sqref="E218">
    <cfRule type="cellIs" dxfId="6113" priority="14083" operator="equal">
      <formula>"C-003"</formula>
    </cfRule>
  </conditionalFormatting>
  <conditionalFormatting sqref="E220">
    <cfRule type="cellIs" dxfId="6112" priority="14063" stopIfTrue="1" operator="equal">
      <formula>"Pte. Asignar"</formula>
    </cfRule>
  </conditionalFormatting>
  <conditionalFormatting sqref="E220">
    <cfRule type="cellIs" dxfId="6111" priority="14062" stopIfTrue="1" operator="equal">
      <formula>"C-001"</formula>
    </cfRule>
  </conditionalFormatting>
  <conditionalFormatting sqref="E220">
    <cfRule type="cellIs" dxfId="6110" priority="14061" operator="equal">
      <formula>"C-003"</formula>
    </cfRule>
  </conditionalFormatting>
  <conditionalFormatting sqref="E220">
    <cfRule type="cellIs" dxfId="6109" priority="14054" stopIfTrue="1" operator="equal">
      <formula>"Pte. Asignar"</formula>
    </cfRule>
  </conditionalFormatting>
  <conditionalFormatting sqref="E220">
    <cfRule type="cellIs" dxfId="6108" priority="14053" stopIfTrue="1" operator="equal">
      <formula>"C-001"</formula>
    </cfRule>
  </conditionalFormatting>
  <conditionalFormatting sqref="E220">
    <cfRule type="cellIs" dxfId="6107" priority="14052" operator="equal">
      <formula>"C-003"</formula>
    </cfRule>
  </conditionalFormatting>
  <conditionalFormatting sqref="E265:E269">
    <cfRule type="cellIs" dxfId="6106" priority="14004" stopIfTrue="1" operator="equal">
      <formula>"Pte. Asignar"</formula>
    </cfRule>
  </conditionalFormatting>
  <conditionalFormatting sqref="E265:E269">
    <cfRule type="cellIs" dxfId="6105" priority="14003" stopIfTrue="1" operator="equal">
      <formula>"C-001"</formula>
    </cfRule>
  </conditionalFormatting>
  <conditionalFormatting sqref="E265:E269">
    <cfRule type="cellIs" dxfId="6104" priority="14002" operator="equal">
      <formula>"C-003"</formula>
    </cfRule>
  </conditionalFormatting>
  <conditionalFormatting sqref="E265:E269">
    <cfRule type="cellIs" dxfId="6103" priority="13993" stopIfTrue="1" operator="equal">
      <formula>"Pte. Asignar"</formula>
    </cfRule>
  </conditionalFormatting>
  <conditionalFormatting sqref="E265:E269">
    <cfRule type="cellIs" dxfId="6102" priority="13992" stopIfTrue="1" operator="equal">
      <formula>"C-001"</formula>
    </cfRule>
  </conditionalFormatting>
  <conditionalFormatting sqref="E265:E269">
    <cfRule type="cellIs" dxfId="6101" priority="13991" operator="equal">
      <formula>"C-003"</formula>
    </cfRule>
  </conditionalFormatting>
  <conditionalFormatting sqref="E271">
    <cfRule type="cellIs" dxfId="6100" priority="13982" stopIfTrue="1" operator="equal">
      <formula>"Pte. Asignar"</formula>
    </cfRule>
  </conditionalFormatting>
  <conditionalFormatting sqref="E271">
    <cfRule type="cellIs" dxfId="6099" priority="13981" stopIfTrue="1" operator="equal">
      <formula>"C-001"</formula>
    </cfRule>
  </conditionalFormatting>
  <conditionalFormatting sqref="E271">
    <cfRule type="cellIs" dxfId="6098" priority="13980" operator="equal">
      <formula>"C-003"</formula>
    </cfRule>
  </conditionalFormatting>
  <conditionalFormatting sqref="E271">
    <cfRule type="cellIs" dxfId="6097" priority="13971" stopIfTrue="1" operator="equal">
      <formula>"Pte. Asignar"</formula>
    </cfRule>
  </conditionalFormatting>
  <conditionalFormatting sqref="E271">
    <cfRule type="cellIs" dxfId="6096" priority="13970" stopIfTrue="1" operator="equal">
      <formula>"C-001"</formula>
    </cfRule>
  </conditionalFormatting>
  <conditionalFormatting sqref="E271">
    <cfRule type="cellIs" dxfId="6095" priority="13969" operator="equal">
      <formula>"C-003"</formula>
    </cfRule>
  </conditionalFormatting>
  <conditionalFormatting sqref="E270">
    <cfRule type="cellIs" dxfId="6094" priority="13962" stopIfTrue="1" operator="equal">
      <formula>"Pte. Asignar"</formula>
    </cfRule>
  </conditionalFormatting>
  <conditionalFormatting sqref="E270">
    <cfRule type="cellIs" dxfId="6093" priority="13961" stopIfTrue="1" operator="equal">
      <formula>"C-001"</formula>
    </cfRule>
  </conditionalFormatting>
  <conditionalFormatting sqref="E270">
    <cfRule type="cellIs" dxfId="6092" priority="13960" operator="equal">
      <formula>"C-003"</formula>
    </cfRule>
  </conditionalFormatting>
  <conditionalFormatting sqref="E310">
    <cfRule type="cellIs" dxfId="6091" priority="13955" stopIfTrue="1" operator="equal">
      <formula>"Pte. Asignar"</formula>
    </cfRule>
  </conditionalFormatting>
  <conditionalFormatting sqref="E310">
    <cfRule type="cellIs" dxfId="6090" priority="13954" stopIfTrue="1" operator="equal">
      <formula>"C-001"</formula>
    </cfRule>
  </conditionalFormatting>
  <conditionalFormatting sqref="E310">
    <cfRule type="cellIs" dxfId="6089" priority="13953" operator="equal">
      <formula>"C-003"</formula>
    </cfRule>
  </conditionalFormatting>
  <conditionalFormatting sqref="E311">
    <cfRule type="cellIs" dxfId="6088" priority="13948" stopIfTrue="1" operator="equal">
      <formula>"Pte. Asignar"</formula>
    </cfRule>
  </conditionalFormatting>
  <conditionalFormatting sqref="E311">
    <cfRule type="cellIs" dxfId="6087" priority="13947" stopIfTrue="1" operator="equal">
      <formula>"C-001"</formula>
    </cfRule>
  </conditionalFormatting>
  <conditionalFormatting sqref="E311">
    <cfRule type="cellIs" dxfId="6086" priority="13946" operator="equal">
      <formula>"C-003"</formula>
    </cfRule>
  </conditionalFormatting>
  <conditionalFormatting sqref="E311">
    <cfRule type="cellIs" dxfId="6085" priority="13941" stopIfTrue="1" operator="equal">
      <formula>"Pte. Asignar"</formula>
    </cfRule>
  </conditionalFormatting>
  <conditionalFormatting sqref="E311">
    <cfRule type="cellIs" dxfId="6084" priority="13940" stopIfTrue="1" operator="equal">
      <formula>"C-001"</formula>
    </cfRule>
  </conditionalFormatting>
  <conditionalFormatting sqref="E311">
    <cfRule type="cellIs" dxfId="6083" priority="13939" operator="equal">
      <formula>"C-003"</formula>
    </cfRule>
  </conditionalFormatting>
  <conditionalFormatting sqref="E311">
    <cfRule type="cellIs" dxfId="6082" priority="13934" stopIfTrue="1" operator="equal">
      <formula>"Pte. Asignar"</formula>
    </cfRule>
  </conditionalFormatting>
  <conditionalFormatting sqref="E311">
    <cfRule type="cellIs" dxfId="6081" priority="13933" stopIfTrue="1" operator="equal">
      <formula>"C-001"</formula>
    </cfRule>
  </conditionalFormatting>
  <conditionalFormatting sqref="E311">
    <cfRule type="cellIs" dxfId="6080" priority="13932" operator="equal">
      <formula>"C-003"</formula>
    </cfRule>
  </conditionalFormatting>
  <conditionalFormatting sqref="E312">
    <cfRule type="cellIs" dxfId="6079" priority="13838" stopIfTrue="1" operator="equal">
      <formula>"Pte. Asignar"</formula>
    </cfRule>
  </conditionalFormatting>
  <conditionalFormatting sqref="E312">
    <cfRule type="cellIs" dxfId="6078" priority="13837" stopIfTrue="1" operator="equal">
      <formula>"C-001"</formula>
    </cfRule>
  </conditionalFormatting>
  <conditionalFormatting sqref="E312">
    <cfRule type="cellIs" dxfId="6077" priority="13836" operator="equal">
      <formula>"C-003"</formula>
    </cfRule>
  </conditionalFormatting>
  <conditionalFormatting sqref="E312">
    <cfRule type="cellIs" dxfId="6076" priority="13827" stopIfTrue="1" operator="equal">
      <formula>"Pte. Asignar"</formula>
    </cfRule>
  </conditionalFormatting>
  <conditionalFormatting sqref="E312">
    <cfRule type="cellIs" dxfId="6075" priority="13826" stopIfTrue="1" operator="equal">
      <formula>"C-001"</formula>
    </cfRule>
  </conditionalFormatting>
  <conditionalFormatting sqref="E312">
    <cfRule type="cellIs" dxfId="6074" priority="13825" operator="equal">
      <formula>"C-003"</formula>
    </cfRule>
  </conditionalFormatting>
  <conditionalFormatting sqref="E312">
    <cfRule type="cellIs" dxfId="6073" priority="13816" stopIfTrue="1" operator="equal">
      <formula>"Pte. Asignar"</formula>
    </cfRule>
  </conditionalFormatting>
  <conditionalFormatting sqref="E312">
    <cfRule type="cellIs" dxfId="6072" priority="13815" stopIfTrue="1" operator="equal">
      <formula>"C-001"</formula>
    </cfRule>
  </conditionalFormatting>
  <conditionalFormatting sqref="E312">
    <cfRule type="cellIs" dxfId="6071" priority="13814" operator="equal">
      <formula>"C-003"</formula>
    </cfRule>
  </conditionalFormatting>
  <conditionalFormatting sqref="E313">
    <cfRule type="cellIs" dxfId="6070" priority="13799" stopIfTrue="1" operator="equal">
      <formula>"Pte. Asignar"</formula>
    </cfRule>
  </conditionalFormatting>
  <conditionalFormatting sqref="E313">
    <cfRule type="cellIs" dxfId="6069" priority="13798" stopIfTrue="1" operator="equal">
      <formula>"C-001"</formula>
    </cfRule>
  </conditionalFormatting>
  <conditionalFormatting sqref="E313">
    <cfRule type="cellIs" dxfId="6068" priority="13797" operator="equal">
      <formula>"C-003"</formula>
    </cfRule>
  </conditionalFormatting>
  <conditionalFormatting sqref="E313">
    <cfRule type="cellIs" dxfId="6067" priority="13792" stopIfTrue="1" operator="equal">
      <formula>"Pte. Asignar"</formula>
    </cfRule>
  </conditionalFormatting>
  <conditionalFormatting sqref="E313">
    <cfRule type="cellIs" dxfId="6066" priority="13791" stopIfTrue="1" operator="equal">
      <formula>"C-001"</formula>
    </cfRule>
  </conditionalFormatting>
  <conditionalFormatting sqref="E313">
    <cfRule type="cellIs" dxfId="6065" priority="13790" operator="equal">
      <formula>"C-003"</formula>
    </cfRule>
  </conditionalFormatting>
  <conditionalFormatting sqref="E313">
    <cfRule type="cellIs" dxfId="6064" priority="13785" stopIfTrue="1" operator="equal">
      <formula>"Pte. Asignar"</formula>
    </cfRule>
  </conditionalFormatting>
  <conditionalFormatting sqref="E313">
    <cfRule type="cellIs" dxfId="6063" priority="13784" stopIfTrue="1" operator="equal">
      <formula>"C-001"</formula>
    </cfRule>
  </conditionalFormatting>
  <conditionalFormatting sqref="E313">
    <cfRule type="cellIs" dxfId="6062" priority="13783" operator="equal">
      <formula>"C-003"</formula>
    </cfRule>
  </conditionalFormatting>
  <conditionalFormatting sqref="E314">
    <cfRule type="cellIs" dxfId="6061" priority="13776" stopIfTrue="1" operator="equal">
      <formula>"Pte. Asignar"</formula>
    </cfRule>
  </conditionalFormatting>
  <conditionalFormatting sqref="E314">
    <cfRule type="cellIs" dxfId="6060" priority="13775" stopIfTrue="1" operator="equal">
      <formula>"C-001"</formula>
    </cfRule>
  </conditionalFormatting>
  <conditionalFormatting sqref="E314">
    <cfRule type="cellIs" dxfId="6059" priority="13774" operator="equal">
      <formula>"C-003"</formula>
    </cfRule>
  </conditionalFormatting>
  <conditionalFormatting sqref="E314">
    <cfRule type="cellIs" dxfId="6058" priority="13765" stopIfTrue="1" operator="equal">
      <formula>"Pte. Asignar"</formula>
    </cfRule>
  </conditionalFormatting>
  <conditionalFormatting sqref="E314">
    <cfRule type="cellIs" dxfId="6057" priority="13764" stopIfTrue="1" operator="equal">
      <formula>"C-001"</formula>
    </cfRule>
  </conditionalFormatting>
  <conditionalFormatting sqref="E314">
    <cfRule type="cellIs" dxfId="6056" priority="13763" operator="equal">
      <formula>"C-003"</formula>
    </cfRule>
  </conditionalFormatting>
  <conditionalFormatting sqref="E521">
    <cfRule type="cellIs" dxfId="6055" priority="13756" stopIfTrue="1" operator="equal">
      <formula>"Pte. Asignar"</formula>
    </cfRule>
  </conditionalFormatting>
  <conditionalFormatting sqref="E521">
    <cfRule type="cellIs" dxfId="6054" priority="13755" stopIfTrue="1" operator="equal">
      <formula>"C-001"</formula>
    </cfRule>
  </conditionalFormatting>
  <conditionalFormatting sqref="E521">
    <cfRule type="cellIs" dxfId="6053" priority="13754" operator="equal">
      <formula>"C-003"</formula>
    </cfRule>
  </conditionalFormatting>
  <conditionalFormatting sqref="E521">
    <cfRule type="cellIs" dxfId="6052" priority="13749" stopIfTrue="1" operator="equal">
      <formula>"Pte. Asignar"</formula>
    </cfRule>
  </conditionalFormatting>
  <conditionalFormatting sqref="E521">
    <cfRule type="cellIs" dxfId="6051" priority="13748" stopIfTrue="1" operator="equal">
      <formula>"C-001"</formula>
    </cfRule>
  </conditionalFormatting>
  <conditionalFormatting sqref="E521">
    <cfRule type="cellIs" dxfId="6050" priority="13747" operator="equal">
      <formula>"C-003"</formula>
    </cfRule>
  </conditionalFormatting>
  <conditionalFormatting sqref="E521">
    <cfRule type="cellIs" dxfId="6049" priority="13742" stopIfTrue="1" operator="equal">
      <formula>"Pte. Asignar"</formula>
    </cfRule>
  </conditionalFormatting>
  <conditionalFormatting sqref="E521">
    <cfRule type="cellIs" dxfId="6048" priority="13741" stopIfTrue="1" operator="equal">
      <formula>"C-001"</formula>
    </cfRule>
  </conditionalFormatting>
  <conditionalFormatting sqref="E521">
    <cfRule type="cellIs" dxfId="6047" priority="13740" operator="equal">
      <formula>"C-003"</formula>
    </cfRule>
  </conditionalFormatting>
  <conditionalFormatting sqref="E523">
    <cfRule type="cellIs" dxfId="6046" priority="13704" stopIfTrue="1" operator="equal">
      <formula>"Pte. Asignar"</formula>
    </cfRule>
  </conditionalFormatting>
  <conditionalFormatting sqref="E523">
    <cfRule type="cellIs" dxfId="6045" priority="13703" stopIfTrue="1" operator="equal">
      <formula>"C-001"</formula>
    </cfRule>
  </conditionalFormatting>
  <conditionalFormatting sqref="E523">
    <cfRule type="cellIs" dxfId="6044" priority="13702" operator="equal">
      <formula>"C-003"</formula>
    </cfRule>
  </conditionalFormatting>
  <conditionalFormatting sqref="E523">
    <cfRule type="cellIs" dxfId="6043" priority="13693" stopIfTrue="1" operator="equal">
      <formula>"Pte. Asignar"</formula>
    </cfRule>
  </conditionalFormatting>
  <conditionalFormatting sqref="E523">
    <cfRule type="cellIs" dxfId="6042" priority="13692" stopIfTrue="1" operator="equal">
      <formula>"C-001"</formula>
    </cfRule>
  </conditionalFormatting>
  <conditionalFormatting sqref="E523">
    <cfRule type="cellIs" dxfId="6041" priority="13691" operator="equal">
      <formula>"C-003"</formula>
    </cfRule>
  </conditionalFormatting>
  <conditionalFormatting sqref="E524">
    <cfRule type="cellIs" dxfId="6040" priority="13682" stopIfTrue="1" operator="equal">
      <formula>"Pte. Asignar"</formula>
    </cfRule>
  </conditionalFormatting>
  <conditionalFormatting sqref="E524">
    <cfRule type="cellIs" dxfId="6039" priority="13681" stopIfTrue="1" operator="equal">
      <formula>"C-001"</formula>
    </cfRule>
  </conditionalFormatting>
  <conditionalFormatting sqref="E524">
    <cfRule type="cellIs" dxfId="6038" priority="13680" operator="equal">
      <formula>"C-003"</formula>
    </cfRule>
  </conditionalFormatting>
  <conditionalFormatting sqref="E524">
    <cfRule type="cellIs" dxfId="6037" priority="13671" stopIfTrue="1" operator="equal">
      <formula>"Pte. Asignar"</formula>
    </cfRule>
  </conditionalFormatting>
  <conditionalFormatting sqref="E524">
    <cfRule type="cellIs" dxfId="6036" priority="13670" stopIfTrue="1" operator="equal">
      <formula>"C-001"</formula>
    </cfRule>
  </conditionalFormatting>
  <conditionalFormatting sqref="E524">
    <cfRule type="cellIs" dxfId="6035" priority="13669" operator="equal">
      <formula>"C-003"</formula>
    </cfRule>
  </conditionalFormatting>
  <conditionalFormatting sqref="E525">
    <cfRule type="cellIs" dxfId="6034" priority="13573" stopIfTrue="1" operator="equal">
      <formula>"Pte. Asignar"</formula>
    </cfRule>
  </conditionalFormatting>
  <conditionalFormatting sqref="E525">
    <cfRule type="cellIs" dxfId="6033" priority="13572" stopIfTrue="1" operator="equal">
      <formula>"C-001"</formula>
    </cfRule>
  </conditionalFormatting>
  <conditionalFormatting sqref="E525">
    <cfRule type="cellIs" dxfId="6032" priority="13571" operator="equal">
      <formula>"C-003"</formula>
    </cfRule>
  </conditionalFormatting>
  <conditionalFormatting sqref="E525">
    <cfRule type="cellIs" dxfId="6031" priority="13562" stopIfTrue="1" operator="equal">
      <formula>"Pte. Asignar"</formula>
    </cfRule>
  </conditionalFormatting>
  <conditionalFormatting sqref="E525">
    <cfRule type="cellIs" dxfId="6030" priority="13561" stopIfTrue="1" operator="equal">
      <formula>"C-001"</formula>
    </cfRule>
  </conditionalFormatting>
  <conditionalFormatting sqref="E525">
    <cfRule type="cellIs" dxfId="6029" priority="13560" operator="equal">
      <formula>"C-003"</formula>
    </cfRule>
  </conditionalFormatting>
  <conditionalFormatting sqref="E526">
    <cfRule type="cellIs" dxfId="6028" priority="13545" stopIfTrue="1" operator="equal">
      <formula>"Pte. Asignar"</formula>
    </cfRule>
  </conditionalFormatting>
  <conditionalFormatting sqref="E526">
    <cfRule type="cellIs" dxfId="6027" priority="13544" stopIfTrue="1" operator="equal">
      <formula>"C-001"</formula>
    </cfRule>
  </conditionalFormatting>
  <conditionalFormatting sqref="E526">
    <cfRule type="cellIs" dxfId="6026" priority="13543" operator="equal">
      <formula>"C-003"</formula>
    </cfRule>
  </conditionalFormatting>
  <conditionalFormatting sqref="E526">
    <cfRule type="cellIs" dxfId="6025" priority="13538" stopIfTrue="1" operator="equal">
      <formula>"Pte. Asignar"</formula>
    </cfRule>
  </conditionalFormatting>
  <conditionalFormatting sqref="E526">
    <cfRule type="cellIs" dxfId="6024" priority="13537" stopIfTrue="1" operator="equal">
      <formula>"C-001"</formula>
    </cfRule>
  </conditionalFormatting>
  <conditionalFormatting sqref="E526">
    <cfRule type="cellIs" dxfId="6023" priority="13536" operator="equal">
      <formula>"C-003"</formula>
    </cfRule>
  </conditionalFormatting>
  <conditionalFormatting sqref="E526">
    <cfRule type="cellIs" dxfId="6022" priority="13531" stopIfTrue="1" operator="equal">
      <formula>"Pte. Asignar"</formula>
    </cfRule>
  </conditionalFormatting>
  <conditionalFormatting sqref="E526">
    <cfRule type="cellIs" dxfId="6021" priority="13530" stopIfTrue="1" operator="equal">
      <formula>"C-001"</formula>
    </cfRule>
  </conditionalFormatting>
  <conditionalFormatting sqref="E526">
    <cfRule type="cellIs" dxfId="6020" priority="13529" operator="equal">
      <formula>"C-003"</formula>
    </cfRule>
  </conditionalFormatting>
  <conditionalFormatting sqref="E528">
    <cfRule type="cellIs" dxfId="6019" priority="13495" stopIfTrue="1" operator="equal">
      <formula>"Pte. Asignar"</formula>
    </cfRule>
  </conditionalFormatting>
  <conditionalFormatting sqref="E528">
    <cfRule type="cellIs" dxfId="6018" priority="13494" stopIfTrue="1" operator="equal">
      <formula>"C-001"</formula>
    </cfRule>
  </conditionalFormatting>
  <conditionalFormatting sqref="E528">
    <cfRule type="cellIs" dxfId="6017" priority="13493" operator="equal">
      <formula>"C-003"</formula>
    </cfRule>
  </conditionalFormatting>
  <conditionalFormatting sqref="E529">
    <cfRule type="cellIs" dxfId="6016" priority="13474" stopIfTrue="1" operator="equal">
      <formula>"Pte. Asignar"</formula>
    </cfRule>
  </conditionalFormatting>
  <conditionalFormatting sqref="E529">
    <cfRule type="cellIs" dxfId="6015" priority="13473" stopIfTrue="1" operator="equal">
      <formula>"C-001"</formula>
    </cfRule>
  </conditionalFormatting>
  <conditionalFormatting sqref="E529">
    <cfRule type="cellIs" dxfId="6014" priority="13472" operator="equal">
      <formula>"C-003"</formula>
    </cfRule>
  </conditionalFormatting>
  <conditionalFormatting sqref="E530">
    <cfRule type="cellIs" dxfId="6013" priority="13459" stopIfTrue="1" operator="equal">
      <formula>"Pte. Asignar"</formula>
    </cfRule>
  </conditionalFormatting>
  <conditionalFormatting sqref="E530">
    <cfRule type="cellIs" dxfId="6012" priority="13458" stopIfTrue="1" operator="equal">
      <formula>"C-001"</formula>
    </cfRule>
  </conditionalFormatting>
  <conditionalFormatting sqref="E530">
    <cfRule type="cellIs" dxfId="6011" priority="13457" operator="equal">
      <formula>"C-003"</formula>
    </cfRule>
  </conditionalFormatting>
  <conditionalFormatting sqref="E530">
    <cfRule type="cellIs" dxfId="6010" priority="13452" stopIfTrue="1" operator="equal">
      <formula>"Pte. Asignar"</formula>
    </cfRule>
  </conditionalFormatting>
  <conditionalFormatting sqref="E530">
    <cfRule type="cellIs" dxfId="6009" priority="13451" stopIfTrue="1" operator="equal">
      <formula>"C-001"</formula>
    </cfRule>
  </conditionalFormatting>
  <conditionalFormatting sqref="E530">
    <cfRule type="cellIs" dxfId="6008" priority="13450" operator="equal">
      <formula>"C-003"</formula>
    </cfRule>
  </conditionalFormatting>
  <conditionalFormatting sqref="E530">
    <cfRule type="cellIs" dxfId="6007" priority="13445" stopIfTrue="1" operator="equal">
      <formula>"Pte. Asignar"</formula>
    </cfRule>
  </conditionalFormatting>
  <conditionalFormatting sqref="E530">
    <cfRule type="cellIs" dxfId="6006" priority="13444" stopIfTrue="1" operator="equal">
      <formula>"C-001"</formula>
    </cfRule>
  </conditionalFormatting>
  <conditionalFormatting sqref="E530">
    <cfRule type="cellIs" dxfId="6005" priority="13443" operator="equal">
      <formula>"C-003"</formula>
    </cfRule>
  </conditionalFormatting>
  <conditionalFormatting sqref="E531">
    <cfRule type="cellIs" dxfId="6004" priority="13436" stopIfTrue="1" operator="equal">
      <formula>"Pte. Asignar"</formula>
    </cfRule>
  </conditionalFormatting>
  <conditionalFormatting sqref="E531">
    <cfRule type="cellIs" dxfId="6003" priority="13435" stopIfTrue="1" operator="equal">
      <formula>"C-001"</formula>
    </cfRule>
  </conditionalFormatting>
  <conditionalFormatting sqref="E531">
    <cfRule type="cellIs" dxfId="6002" priority="13434" operator="equal">
      <formula>"C-003"</formula>
    </cfRule>
  </conditionalFormatting>
  <conditionalFormatting sqref="E531">
    <cfRule type="cellIs" dxfId="6001" priority="13425" stopIfTrue="1" operator="equal">
      <formula>"Pte. Asignar"</formula>
    </cfRule>
  </conditionalFormatting>
  <conditionalFormatting sqref="E531">
    <cfRule type="cellIs" dxfId="6000" priority="13424" stopIfTrue="1" operator="equal">
      <formula>"C-001"</formula>
    </cfRule>
  </conditionalFormatting>
  <conditionalFormatting sqref="E531">
    <cfRule type="cellIs" dxfId="5999" priority="13423" operator="equal">
      <formula>"C-003"</formula>
    </cfRule>
  </conditionalFormatting>
  <conditionalFormatting sqref="E705">
    <cfRule type="cellIs" dxfId="5998" priority="13416" stopIfTrue="1" operator="equal">
      <formula>"Pte. Asignar"</formula>
    </cfRule>
  </conditionalFormatting>
  <conditionalFormatting sqref="E705">
    <cfRule type="cellIs" dxfId="5997" priority="13415" stopIfTrue="1" operator="equal">
      <formula>"C-001"</formula>
    </cfRule>
  </conditionalFormatting>
  <conditionalFormatting sqref="E705">
    <cfRule type="cellIs" dxfId="5996" priority="13414" operator="equal">
      <formula>"C-003"</formula>
    </cfRule>
  </conditionalFormatting>
  <conditionalFormatting sqref="E711">
    <cfRule type="cellIs" dxfId="5995" priority="13407" stopIfTrue="1" operator="equal">
      <formula>"Pte. Asignar"</formula>
    </cfRule>
  </conditionalFormatting>
  <conditionalFormatting sqref="E711">
    <cfRule type="cellIs" dxfId="5994" priority="13406" stopIfTrue="1" operator="equal">
      <formula>"C-001"</formula>
    </cfRule>
  </conditionalFormatting>
  <conditionalFormatting sqref="E711">
    <cfRule type="cellIs" dxfId="5993" priority="13405" operator="equal">
      <formula>"C-003"</formula>
    </cfRule>
  </conditionalFormatting>
  <conditionalFormatting sqref="E712">
    <cfRule type="cellIs" dxfId="5992" priority="13396" stopIfTrue="1" operator="equal">
      <formula>"Pte. Asignar"</formula>
    </cfRule>
  </conditionalFormatting>
  <conditionalFormatting sqref="E712">
    <cfRule type="cellIs" dxfId="5991" priority="13395" stopIfTrue="1" operator="equal">
      <formula>"C-001"</formula>
    </cfRule>
  </conditionalFormatting>
  <conditionalFormatting sqref="E712">
    <cfRule type="cellIs" dxfId="5990" priority="13394" operator="equal">
      <formula>"C-003"</formula>
    </cfRule>
  </conditionalFormatting>
  <conditionalFormatting sqref="E713">
    <cfRule type="cellIs" dxfId="5989" priority="13385" stopIfTrue="1" operator="equal">
      <formula>"Pte. Asignar"</formula>
    </cfRule>
  </conditionalFormatting>
  <conditionalFormatting sqref="E713">
    <cfRule type="cellIs" dxfId="5988" priority="13384" stopIfTrue="1" operator="equal">
      <formula>"C-001"</formula>
    </cfRule>
  </conditionalFormatting>
  <conditionalFormatting sqref="E713">
    <cfRule type="cellIs" dxfId="5987" priority="13383" operator="equal">
      <formula>"C-003"</formula>
    </cfRule>
  </conditionalFormatting>
  <conditionalFormatting sqref="E715">
    <cfRule type="cellIs" dxfId="5986" priority="13374" stopIfTrue="1" operator="equal">
      <formula>"Pte. Asignar"</formula>
    </cfRule>
  </conditionalFormatting>
  <conditionalFormatting sqref="E715">
    <cfRule type="cellIs" dxfId="5985" priority="13373" stopIfTrue="1" operator="equal">
      <formula>"C-001"</formula>
    </cfRule>
  </conditionalFormatting>
  <conditionalFormatting sqref="E715">
    <cfRule type="cellIs" dxfId="5984" priority="13372" operator="equal">
      <formula>"C-003"</formula>
    </cfRule>
  </conditionalFormatting>
  <conditionalFormatting sqref="E575">
    <cfRule type="cellIs" dxfId="5983" priority="13352" stopIfTrue="1" operator="equal">
      <formula>"Pte. Asignar"</formula>
    </cfRule>
  </conditionalFormatting>
  <conditionalFormatting sqref="E575">
    <cfRule type="cellIs" dxfId="5982" priority="13351" stopIfTrue="1" operator="equal">
      <formula>"C-001"</formula>
    </cfRule>
  </conditionalFormatting>
  <conditionalFormatting sqref="E575">
    <cfRule type="cellIs" dxfId="5981" priority="13350" operator="equal">
      <formula>"C-003"</formula>
    </cfRule>
  </conditionalFormatting>
  <conditionalFormatting sqref="E576">
    <cfRule type="cellIs" dxfId="5980" priority="13308" stopIfTrue="1" operator="equal">
      <formula>"Pte. Asignar"</formula>
    </cfRule>
  </conditionalFormatting>
  <conditionalFormatting sqref="E576">
    <cfRule type="cellIs" dxfId="5979" priority="13307" stopIfTrue="1" operator="equal">
      <formula>"C-001"</formula>
    </cfRule>
  </conditionalFormatting>
  <conditionalFormatting sqref="E576">
    <cfRule type="cellIs" dxfId="5978" priority="13306" operator="equal">
      <formula>"C-003"</formula>
    </cfRule>
  </conditionalFormatting>
  <conditionalFormatting sqref="E596">
    <cfRule type="cellIs" dxfId="5977" priority="13297" stopIfTrue="1" operator="equal">
      <formula>"Pte. Asignar"</formula>
    </cfRule>
  </conditionalFormatting>
  <conditionalFormatting sqref="E596">
    <cfRule type="cellIs" dxfId="5976" priority="13296" stopIfTrue="1" operator="equal">
      <formula>"C-001"</formula>
    </cfRule>
  </conditionalFormatting>
  <conditionalFormatting sqref="E596">
    <cfRule type="cellIs" dxfId="5975" priority="13295" operator="equal">
      <formula>"C-003"</formula>
    </cfRule>
  </conditionalFormatting>
  <conditionalFormatting sqref="E598">
    <cfRule type="cellIs" dxfId="5974" priority="13286" stopIfTrue="1" operator="equal">
      <formula>"Pte. Asignar"</formula>
    </cfRule>
  </conditionalFormatting>
  <conditionalFormatting sqref="E598">
    <cfRule type="cellIs" dxfId="5973" priority="13285" stopIfTrue="1" operator="equal">
      <formula>"C-001"</formula>
    </cfRule>
  </conditionalFormatting>
  <conditionalFormatting sqref="E598">
    <cfRule type="cellIs" dxfId="5972" priority="13284" operator="equal">
      <formula>"C-003"</formula>
    </cfRule>
  </conditionalFormatting>
  <conditionalFormatting sqref="E599">
    <cfRule type="cellIs" dxfId="5971" priority="13275" stopIfTrue="1" operator="equal">
      <formula>"Pte. Asignar"</formula>
    </cfRule>
  </conditionalFormatting>
  <conditionalFormatting sqref="E599">
    <cfRule type="cellIs" dxfId="5970" priority="13274" stopIfTrue="1" operator="equal">
      <formula>"C-001"</formula>
    </cfRule>
  </conditionalFormatting>
  <conditionalFormatting sqref="E599">
    <cfRule type="cellIs" dxfId="5969" priority="13273" operator="equal">
      <formula>"C-003"</formula>
    </cfRule>
  </conditionalFormatting>
  <conditionalFormatting sqref="E600">
    <cfRule type="cellIs" dxfId="5968" priority="13264" stopIfTrue="1" operator="equal">
      <formula>"Pte. Asignar"</formula>
    </cfRule>
  </conditionalFormatting>
  <conditionalFormatting sqref="E600">
    <cfRule type="cellIs" dxfId="5967" priority="13263" stopIfTrue="1" operator="equal">
      <formula>"C-001"</formula>
    </cfRule>
  </conditionalFormatting>
  <conditionalFormatting sqref="E600">
    <cfRule type="cellIs" dxfId="5966" priority="13262" operator="equal">
      <formula>"C-003"</formula>
    </cfRule>
  </conditionalFormatting>
  <conditionalFormatting sqref="E597">
    <cfRule type="cellIs" dxfId="5965" priority="13253" stopIfTrue="1" operator="equal">
      <formula>"Pte. Asignar"</formula>
    </cfRule>
  </conditionalFormatting>
  <conditionalFormatting sqref="E597">
    <cfRule type="cellIs" dxfId="5964" priority="13252" stopIfTrue="1" operator="equal">
      <formula>"C-001"</formula>
    </cfRule>
  </conditionalFormatting>
  <conditionalFormatting sqref="E597">
    <cfRule type="cellIs" dxfId="5963" priority="13251" operator="equal">
      <formula>"C-003"</formula>
    </cfRule>
  </conditionalFormatting>
  <conditionalFormatting sqref="E644">
    <cfRule type="cellIs" dxfId="5962" priority="13187" stopIfTrue="1" operator="equal">
      <formula>"Pte. Asignar"</formula>
    </cfRule>
  </conditionalFormatting>
  <conditionalFormatting sqref="E644">
    <cfRule type="cellIs" dxfId="5961" priority="13186" stopIfTrue="1" operator="equal">
      <formula>"C-001"</formula>
    </cfRule>
  </conditionalFormatting>
  <conditionalFormatting sqref="E644">
    <cfRule type="cellIs" dxfId="5960" priority="13185" operator="equal">
      <formula>"C-003"</formula>
    </cfRule>
  </conditionalFormatting>
  <conditionalFormatting sqref="E647">
    <cfRule type="cellIs" dxfId="5959" priority="13165" stopIfTrue="1" operator="equal">
      <formula>"Pte. Asignar"</formula>
    </cfRule>
  </conditionalFormatting>
  <conditionalFormatting sqref="E647">
    <cfRule type="cellIs" dxfId="5958" priority="13164" stopIfTrue="1" operator="equal">
      <formula>"C-001"</formula>
    </cfRule>
  </conditionalFormatting>
  <conditionalFormatting sqref="E647">
    <cfRule type="cellIs" dxfId="5957" priority="13163" operator="equal">
      <formula>"C-003"</formula>
    </cfRule>
  </conditionalFormatting>
  <conditionalFormatting sqref="E648">
    <cfRule type="cellIs" dxfId="5956" priority="13154" stopIfTrue="1" operator="equal">
      <formula>"Pte. Asignar"</formula>
    </cfRule>
  </conditionalFormatting>
  <conditionalFormatting sqref="E648">
    <cfRule type="cellIs" dxfId="5955" priority="13153" stopIfTrue="1" operator="equal">
      <formula>"C-001"</formula>
    </cfRule>
  </conditionalFormatting>
  <conditionalFormatting sqref="E648">
    <cfRule type="cellIs" dxfId="5954" priority="13152" operator="equal">
      <formula>"C-003"</formula>
    </cfRule>
  </conditionalFormatting>
  <conditionalFormatting sqref="E645">
    <cfRule type="cellIs" dxfId="5953" priority="13143" stopIfTrue="1" operator="equal">
      <formula>"Pte. Asignar"</formula>
    </cfRule>
  </conditionalFormatting>
  <conditionalFormatting sqref="E645">
    <cfRule type="cellIs" dxfId="5952" priority="13142" stopIfTrue="1" operator="equal">
      <formula>"C-001"</formula>
    </cfRule>
  </conditionalFormatting>
  <conditionalFormatting sqref="E645">
    <cfRule type="cellIs" dxfId="5951" priority="13141" operator="equal">
      <formula>"C-003"</formula>
    </cfRule>
  </conditionalFormatting>
  <conditionalFormatting sqref="E673">
    <cfRule type="cellIs" dxfId="5950" priority="13132" stopIfTrue="1" operator="equal">
      <formula>"Pte. Asignar"</formula>
    </cfRule>
  </conditionalFormatting>
  <conditionalFormatting sqref="E673">
    <cfRule type="cellIs" dxfId="5949" priority="13131" stopIfTrue="1" operator="equal">
      <formula>"C-001"</formula>
    </cfRule>
  </conditionalFormatting>
  <conditionalFormatting sqref="E673">
    <cfRule type="cellIs" dxfId="5948" priority="13130" operator="equal">
      <formula>"C-003"</formula>
    </cfRule>
  </conditionalFormatting>
  <conditionalFormatting sqref="E675">
    <cfRule type="cellIs" dxfId="5947" priority="13121" stopIfTrue="1" operator="equal">
      <formula>"Pte. Asignar"</formula>
    </cfRule>
  </conditionalFormatting>
  <conditionalFormatting sqref="E675">
    <cfRule type="cellIs" dxfId="5946" priority="13120" stopIfTrue="1" operator="equal">
      <formula>"C-001"</formula>
    </cfRule>
  </conditionalFormatting>
  <conditionalFormatting sqref="E675">
    <cfRule type="cellIs" dxfId="5945" priority="13119" operator="equal">
      <formula>"C-003"</formula>
    </cfRule>
  </conditionalFormatting>
  <conditionalFormatting sqref="E676">
    <cfRule type="cellIs" dxfId="5944" priority="13110" stopIfTrue="1" operator="equal">
      <formula>"Pte. Asignar"</formula>
    </cfRule>
  </conditionalFormatting>
  <conditionalFormatting sqref="E676">
    <cfRule type="cellIs" dxfId="5943" priority="13109" stopIfTrue="1" operator="equal">
      <formula>"C-001"</formula>
    </cfRule>
  </conditionalFormatting>
  <conditionalFormatting sqref="E676">
    <cfRule type="cellIs" dxfId="5942" priority="13108" operator="equal">
      <formula>"C-003"</formula>
    </cfRule>
  </conditionalFormatting>
  <conditionalFormatting sqref="E677">
    <cfRule type="cellIs" dxfId="5941" priority="13099" stopIfTrue="1" operator="equal">
      <formula>"Pte. Asignar"</formula>
    </cfRule>
  </conditionalFormatting>
  <conditionalFormatting sqref="E677">
    <cfRule type="cellIs" dxfId="5940" priority="13098" stopIfTrue="1" operator="equal">
      <formula>"C-001"</formula>
    </cfRule>
  </conditionalFormatting>
  <conditionalFormatting sqref="E677">
    <cfRule type="cellIs" dxfId="5939" priority="13097" operator="equal">
      <formula>"C-003"</formula>
    </cfRule>
  </conditionalFormatting>
  <conditionalFormatting sqref="E674">
    <cfRule type="cellIs" dxfId="5938" priority="13088" stopIfTrue="1" operator="equal">
      <formula>"Pte. Asignar"</formula>
    </cfRule>
  </conditionalFormatting>
  <conditionalFormatting sqref="E674">
    <cfRule type="cellIs" dxfId="5937" priority="13087" stopIfTrue="1" operator="equal">
      <formula>"C-001"</formula>
    </cfRule>
  </conditionalFormatting>
  <conditionalFormatting sqref="E674">
    <cfRule type="cellIs" dxfId="5936" priority="13086" operator="equal">
      <formula>"C-003"</formula>
    </cfRule>
  </conditionalFormatting>
  <conditionalFormatting sqref="E700">
    <cfRule type="cellIs" dxfId="5935" priority="13077" stopIfTrue="1" operator="equal">
      <formula>"Pte. Asignar"</formula>
    </cfRule>
  </conditionalFormatting>
  <conditionalFormatting sqref="E700">
    <cfRule type="cellIs" dxfId="5934" priority="13076" stopIfTrue="1" operator="equal">
      <formula>"C-001"</formula>
    </cfRule>
  </conditionalFormatting>
  <conditionalFormatting sqref="E700">
    <cfRule type="cellIs" dxfId="5933" priority="13075" operator="equal">
      <formula>"C-003"</formula>
    </cfRule>
  </conditionalFormatting>
  <conditionalFormatting sqref="E702">
    <cfRule type="cellIs" dxfId="5932" priority="13066" stopIfTrue="1" operator="equal">
      <formula>"Pte. Asignar"</formula>
    </cfRule>
  </conditionalFormatting>
  <conditionalFormatting sqref="E702">
    <cfRule type="cellIs" dxfId="5931" priority="13065" stopIfTrue="1" operator="equal">
      <formula>"C-001"</formula>
    </cfRule>
  </conditionalFormatting>
  <conditionalFormatting sqref="E702">
    <cfRule type="cellIs" dxfId="5930" priority="13064" operator="equal">
      <formula>"C-003"</formula>
    </cfRule>
  </conditionalFormatting>
  <conditionalFormatting sqref="E703">
    <cfRule type="cellIs" dxfId="5929" priority="13055" stopIfTrue="1" operator="equal">
      <formula>"Pte. Asignar"</formula>
    </cfRule>
  </conditionalFormatting>
  <conditionalFormatting sqref="E703">
    <cfRule type="cellIs" dxfId="5928" priority="13054" stopIfTrue="1" operator="equal">
      <formula>"C-001"</formula>
    </cfRule>
  </conditionalFormatting>
  <conditionalFormatting sqref="E703">
    <cfRule type="cellIs" dxfId="5927" priority="13053" operator="equal">
      <formula>"C-003"</formula>
    </cfRule>
  </conditionalFormatting>
  <conditionalFormatting sqref="E704">
    <cfRule type="cellIs" dxfId="5926" priority="13044" stopIfTrue="1" operator="equal">
      <formula>"Pte. Asignar"</formula>
    </cfRule>
  </conditionalFormatting>
  <conditionalFormatting sqref="E704">
    <cfRule type="cellIs" dxfId="5925" priority="13043" stopIfTrue="1" operator="equal">
      <formula>"C-001"</formula>
    </cfRule>
  </conditionalFormatting>
  <conditionalFormatting sqref="E704">
    <cfRule type="cellIs" dxfId="5924" priority="13042" operator="equal">
      <formula>"C-003"</formula>
    </cfRule>
  </conditionalFormatting>
  <conditionalFormatting sqref="E701">
    <cfRule type="cellIs" dxfId="5923" priority="13033" stopIfTrue="1" operator="equal">
      <formula>"Pte. Asignar"</formula>
    </cfRule>
  </conditionalFormatting>
  <conditionalFormatting sqref="E701">
    <cfRule type="cellIs" dxfId="5922" priority="13032" stopIfTrue="1" operator="equal">
      <formula>"C-001"</formula>
    </cfRule>
  </conditionalFormatting>
  <conditionalFormatting sqref="E701">
    <cfRule type="cellIs" dxfId="5921" priority="13031" operator="equal">
      <formula>"C-003"</formula>
    </cfRule>
  </conditionalFormatting>
  <conditionalFormatting sqref="E759">
    <cfRule type="cellIs" dxfId="5920" priority="13022" stopIfTrue="1" operator="equal">
      <formula>"Pte. Asignar"</formula>
    </cfRule>
  </conditionalFormatting>
  <conditionalFormatting sqref="E759">
    <cfRule type="cellIs" dxfId="5919" priority="13021" stopIfTrue="1" operator="equal">
      <formula>"C-001"</formula>
    </cfRule>
  </conditionalFormatting>
  <conditionalFormatting sqref="E759">
    <cfRule type="cellIs" dxfId="5918" priority="13020" operator="equal">
      <formula>"C-003"</formula>
    </cfRule>
  </conditionalFormatting>
  <conditionalFormatting sqref="E761">
    <cfRule type="cellIs" dxfId="5917" priority="13011" stopIfTrue="1" operator="equal">
      <formula>"Pte. Asignar"</formula>
    </cfRule>
  </conditionalFormatting>
  <conditionalFormatting sqref="E761">
    <cfRule type="cellIs" dxfId="5916" priority="13010" stopIfTrue="1" operator="equal">
      <formula>"C-001"</formula>
    </cfRule>
  </conditionalFormatting>
  <conditionalFormatting sqref="E761">
    <cfRule type="cellIs" dxfId="5915" priority="13009" operator="equal">
      <formula>"C-003"</formula>
    </cfRule>
  </conditionalFormatting>
  <conditionalFormatting sqref="E762">
    <cfRule type="cellIs" dxfId="5914" priority="13000" stopIfTrue="1" operator="equal">
      <formula>"Pte. Asignar"</formula>
    </cfRule>
  </conditionalFormatting>
  <conditionalFormatting sqref="E762">
    <cfRule type="cellIs" dxfId="5913" priority="12999" stopIfTrue="1" operator="equal">
      <formula>"C-001"</formula>
    </cfRule>
  </conditionalFormatting>
  <conditionalFormatting sqref="E762">
    <cfRule type="cellIs" dxfId="5912" priority="12998" operator="equal">
      <formula>"C-003"</formula>
    </cfRule>
  </conditionalFormatting>
  <conditionalFormatting sqref="E763">
    <cfRule type="cellIs" dxfId="5911" priority="12989" stopIfTrue="1" operator="equal">
      <formula>"Pte. Asignar"</formula>
    </cfRule>
  </conditionalFormatting>
  <conditionalFormatting sqref="E763">
    <cfRule type="cellIs" dxfId="5910" priority="12988" stopIfTrue="1" operator="equal">
      <formula>"C-001"</formula>
    </cfRule>
  </conditionalFormatting>
  <conditionalFormatting sqref="E763">
    <cfRule type="cellIs" dxfId="5909" priority="12987" operator="equal">
      <formula>"C-003"</formula>
    </cfRule>
  </conditionalFormatting>
  <conditionalFormatting sqref="E760">
    <cfRule type="cellIs" dxfId="5908" priority="12978" stopIfTrue="1" operator="equal">
      <formula>"Pte. Asignar"</formula>
    </cfRule>
  </conditionalFormatting>
  <conditionalFormatting sqref="E760">
    <cfRule type="cellIs" dxfId="5907" priority="12977" stopIfTrue="1" operator="equal">
      <formula>"C-001"</formula>
    </cfRule>
  </conditionalFormatting>
  <conditionalFormatting sqref="E760">
    <cfRule type="cellIs" dxfId="5906" priority="12976" operator="equal">
      <formula>"C-003"</formula>
    </cfRule>
  </conditionalFormatting>
  <conditionalFormatting sqref="E786">
    <cfRule type="cellIs" dxfId="5905" priority="12967" stopIfTrue="1" operator="equal">
      <formula>"Pte. Asignar"</formula>
    </cfRule>
  </conditionalFormatting>
  <conditionalFormatting sqref="E786">
    <cfRule type="cellIs" dxfId="5904" priority="12966" stopIfTrue="1" operator="equal">
      <formula>"C-001"</formula>
    </cfRule>
  </conditionalFormatting>
  <conditionalFormatting sqref="E786">
    <cfRule type="cellIs" dxfId="5903" priority="12965" operator="equal">
      <formula>"C-003"</formula>
    </cfRule>
  </conditionalFormatting>
  <conditionalFormatting sqref="E788">
    <cfRule type="cellIs" dxfId="5902" priority="12956" stopIfTrue="1" operator="equal">
      <formula>"Pte. Asignar"</formula>
    </cfRule>
  </conditionalFormatting>
  <conditionalFormatting sqref="E788">
    <cfRule type="cellIs" dxfId="5901" priority="12955" stopIfTrue="1" operator="equal">
      <formula>"C-001"</formula>
    </cfRule>
  </conditionalFormatting>
  <conditionalFormatting sqref="E788">
    <cfRule type="cellIs" dxfId="5900" priority="12954" operator="equal">
      <formula>"C-003"</formula>
    </cfRule>
  </conditionalFormatting>
  <conditionalFormatting sqref="E789">
    <cfRule type="cellIs" dxfId="5899" priority="12945" stopIfTrue="1" operator="equal">
      <formula>"Pte. Asignar"</formula>
    </cfRule>
  </conditionalFormatting>
  <conditionalFormatting sqref="E789">
    <cfRule type="cellIs" dxfId="5898" priority="12944" stopIfTrue="1" operator="equal">
      <formula>"C-001"</formula>
    </cfRule>
  </conditionalFormatting>
  <conditionalFormatting sqref="E789">
    <cfRule type="cellIs" dxfId="5897" priority="12943" operator="equal">
      <formula>"C-003"</formula>
    </cfRule>
  </conditionalFormatting>
  <conditionalFormatting sqref="E790">
    <cfRule type="cellIs" dxfId="5896" priority="12934" stopIfTrue="1" operator="equal">
      <formula>"Pte. Asignar"</formula>
    </cfRule>
  </conditionalFormatting>
  <conditionalFormatting sqref="E790">
    <cfRule type="cellIs" dxfId="5895" priority="12933" stopIfTrue="1" operator="equal">
      <formula>"C-001"</formula>
    </cfRule>
  </conditionalFormatting>
  <conditionalFormatting sqref="E790">
    <cfRule type="cellIs" dxfId="5894" priority="12932" operator="equal">
      <formula>"C-003"</formula>
    </cfRule>
  </conditionalFormatting>
  <conditionalFormatting sqref="E787">
    <cfRule type="cellIs" dxfId="5893" priority="12923" stopIfTrue="1" operator="equal">
      <formula>"Pte. Asignar"</formula>
    </cfRule>
  </conditionalFormatting>
  <conditionalFormatting sqref="E787">
    <cfRule type="cellIs" dxfId="5892" priority="12922" stopIfTrue="1" operator="equal">
      <formula>"C-001"</formula>
    </cfRule>
  </conditionalFormatting>
  <conditionalFormatting sqref="E787">
    <cfRule type="cellIs" dxfId="5891" priority="12921" operator="equal">
      <formula>"C-003"</formula>
    </cfRule>
  </conditionalFormatting>
  <conditionalFormatting sqref="E824">
    <cfRule type="cellIs" dxfId="5890" priority="12912" stopIfTrue="1" operator="equal">
      <formula>"Pte. Asignar"</formula>
    </cfRule>
  </conditionalFormatting>
  <conditionalFormatting sqref="E824">
    <cfRule type="cellIs" dxfId="5889" priority="12911" stopIfTrue="1" operator="equal">
      <formula>"C-001"</formula>
    </cfRule>
  </conditionalFormatting>
  <conditionalFormatting sqref="E824">
    <cfRule type="cellIs" dxfId="5888" priority="12910" operator="equal">
      <formula>"C-003"</formula>
    </cfRule>
  </conditionalFormatting>
  <conditionalFormatting sqref="E826">
    <cfRule type="cellIs" dxfId="5887" priority="12901" stopIfTrue="1" operator="equal">
      <formula>"Pte. Asignar"</formula>
    </cfRule>
  </conditionalFormatting>
  <conditionalFormatting sqref="E826">
    <cfRule type="cellIs" dxfId="5886" priority="12900" stopIfTrue="1" operator="equal">
      <formula>"C-001"</formula>
    </cfRule>
  </conditionalFormatting>
  <conditionalFormatting sqref="E826">
    <cfRule type="cellIs" dxfId="5885" priority="12899" operator="equal">
      <formula>"C-003"</formula>
    </cfRule>
  </conditionalFormatting>
  <conditionalFormatting sqref="E827">
    <cfRule type="cellIs" dxfId="5884" priority="12890" stopIfTrue="1" operator="equal">
      <formula>"Pte. Asignar"</formula>
    </cfRule>
  </conditionalFormatting>
  <conditionalFormatting sqref="E827">
    <cfRule type="cellIs" dxfId="5883" priority="12889" stopIfTrue="1" operator="equal">
      <formula>"C-001"</formula>
    </cfRule>
  </conditionalFormatting>
  <conditionalFormatting sqref="E827">
    <cfRule type="cellIs" dxfId="5882" priority="12888" operator="equal">
      <formula>"C-003"</formula>
    </cfRule>
  </conditionalFormatting>
  <conditionalFormatting sqref="E828">
    <cfRule type="cellIs" dxfId="5881" priority="12879" stopIfTrue="1" operator="equal">
      <formula>"Pte. Asignar"</formula>
    </cfRule>
  </conditionalFormatting>
  <conditionalFormatting sqref="E828">
    <cfRule type="cellIs" dxfId="5880" priority="12878" stopIfTrue="1" operator="equal">
      <formula>"C-001"</formula>
    </cfRule>
  </conditionalFormatting>
  <conditionalFormatting sqref="E828">
    <cfRule type="cellIs" dxfId="5879" priority="12877" operator="equal">
      <formula>"C-003"</formula>
    </cfRule>
  </conditionalFormatting>
  <conditionalFormatting sqref="E825">
    <cfRule type="cellIs" dxfId="5878" priority="12868" stopIfTrue="1" operator="equal">
      <formula>"Pte. Asignar"</formula>
    </cfRule>
  </conditionalFormatting>
  <conditionalFormatting sqref="E825">
    <cfRule type="cellIs" dxfId="5877" priority="12867" stopIfTrue="1" operator="equal">
      <formula>"C-001"</formula>
    </cfRule>
  </conditionalFormatting>
  <conditionalFormatting sqref="E825">
    <cfRule type="cellIs" dxfId="5876" priority="12866" operator="equal">
      <formula>"C-003"</formula>
    </cfRule>
  </conditionalFormatting>
  <conditionalFormatting sqref="E842">
    <cfRule type="cellIs" dxfId="5875" priority="12857" stopIfTrue="1" operator="equal">
      <formula>"Pte. Asignar"</formula>
    </cfRule>
  </conditionalFormatting>
  <conditionalFormatting sqref="E842">
    <cfRule type="cellIs" dxfId="5874" priority="12856" stopIfTrue="1" operator="equal">
      <formula>"C-001"</formula>
    </cfRule>
  </conditionalFormatting>
  <conditionalFormatting sqref="E842">
    <cfRule type="cellIs" dxfId="5873" priority="12855" operator="equal">
      <formula>"C-003"</formula>
    </cfRule>
  </conditionalFormatting>
  <conditionalFormatting sqref="E844">
    <cfRule type="cellIs" dxfId="5872" priority="12846" stopIfTrue="1" operator="equal">
      <formula>"Pte. Asignar"</formula>
    </cfRule>
  </conditionalFormatting>
  <conditionalFormatting sqref="E844">
    <cfRule type="cellIs" dxfId="5871" priority="12845" stopIfTrue="1" operator="equal">
      <formula>"C-001"</formula>
    </cfRule>
  </conditionalFormatting>
  <conditionalFormatting sqref="E844">
    <cfRule type="cellIs" dxfId="5870" priority="12844" operator="equal">
      <formula>"C-003"</formula>
    </cfRule>
  </conditionalFormatting>
  <conditionalFormatting sqref="E845">
    <cfRule type="cellIs" dxfId="5869" priority="12835" stopIfTrue="1" operator="equal">
      <formula>"Pte. Asignar"</formula>
    </cfRule>
  </conditionalFormatting>
  <conditionalFormatting sqref="E845">
    <cfRule type="cellIs" dxfId="5868" priority="12834" stopIfTrue="1" operator="equal">
      <formula>"C-001"</formula>
    </cfRule>
  </conditionalFormatting>
  <conditionalFormatting sqref="E845">
    <cfRule type="cellIs" dxfId="5867" priority="12833" operator="equal">
      <formula>"C-003"</formula>
    </cfRule>
  </conditionalFormatting>
  <conditionalFormatting sqref="E846">
    <cfRule type="cellIs" dxfId="5866" priority="12824" stopIfTrue="1" operator="equal">
      <formula>"Pte. Asignar"</formula>
    </cfRule>
  </conditionalFormatting>
  <conditionalFormatting sqref="E846">
    <cfRule type="cellIs" dxfId="5865" priority="12823" stopIfTrue="1" operator="equal">
      <formula>"C-001"</formula>
    </cfRule>
  </conditionalFormatting>
  <conditionalFormatting sqref="E846">
    <cfRule type="cellIs" dxfId="5864" priority="12822" operator="equal">
      <formula>"C-003"</formula>
    </cfRule>
  </conditionalFormatting>
  <conditionalFormatting sqref="E843">
    <cfRule type="cellIs" dxfId="5863" priority="12813" stopIfTrue="1" operator="equal">
      <formula>"Pte. Asignar"</formula>
    </cfRule>
  </conditionalFormatting>
  <conditionalFormatting sqref="E843">
    <cfRule type="cellIs" dxfId="5862" priority="12812" stopIfTrue="1" operator="equal">
      <formula>"C-001"</formula>
    </cfRule>
  </conditionalFormatting>
  <conditionalFormatting sqref="E843">
    <cfRule type="cellIs" dxfId="5861" priority="12811" operator="equal">
      <formula>"C-003"</formula>
    </cfRule>
  </conditionalFormatting>
  <conditionalFormatting sqref="E854">
    <cfRule type="cellIs" dxfId="5860" priority="12802" stopIfTrue="1" operator="equal">
      <formula>"Pte. Asignar"</formula>
    </cfRule>
  </conditionalFormatting>
  <conditionalFormatting sqref="E854">
    <cfRule type="cellIs" dxfId="5859" priority="12801" stopIfTrue="1" operator="equal">
      <formula>"C-001"</formula>
    </cfRule>
  </conditionalFormatting>
  <conditionalFormatting sqref="E854">
    <cfRule type="cellIs" dxfId="5858" priority="12800" operator="equal">
      <formula>"C-003"</formula>
    </cfRule>
  </conditionalFormatting>
  <conditionalFormatting sqref="E856">
    <cfRule type="cellIs" dxfId="5857" priority="12791" stopIfTrue="1" operator="equal">
      <formula>"Pte. Asignar"</formula>
    </cfRule>
  </conditionalFormatting>
  <conditionalFormatting sqref="E856">
    <cfRule type="cellIs" dxfId="5856" priority="12790" stopIfTrue="1" operator="equal">
      <formula>"C-001"</formula>
    </cfRule>
  </conditionalFormatting>
  <conditionalFormatting sqref="E856">
    <cfRule type="cellIs" dxfId="5855" priority="12789" operator="equal">
      <formula>"C-003"</formula>
    </cfRule>
  </conditionalFormatting>
  <conditionalFormatting sqref="E858">
    <cfRule type="cellIs" dxfId="5854" priority="12769" stopIfTrue="1" operator="equal">
      <formula>"Pte. Asignar"</formula>
    </cfRule>
  </conditionalFormatting>
  <conditionalFormatting sqref="E858">
    <cfRule type="cellIs" dxfId="5853" priority="12768" stopIfTrue="1" operator="equal">
      <formula>"C-001"</formula>
    </cfRule>
  </conditionalFormatting>
  <conditionalFormatting sqref="E858">
    <cfRule type="cellIs" dxfId="5852" priority="12767" operator="equal">
      <formula>"C-003"</formula>
    </cfRule>
  </conditionalFormatting>
  <conditionalFormatting sqref="E855">
    <cfRule type="cellIs" dxfId="5851" priority="12758" stopIfTrue="1" operator="equal">
      <formula>"Pte. Asignar"</formula>
    </cfRule>
  </conditionalFormatting>
  <conditionalFormatting sqref="E855">
    <cfRule type="cellIs" dxfId="5850" priority="12757" stopIfTrue="1" operator="equal">
      <formula>"C-001"</formula>
    </cfRule>
  </conditionalFormatting>
  <conditionalFormatting sqref="E855">
    <cfRule type="cellIs" dxfId="5849" priority="12756" operator="equal">
      <formula>"C-003"</formula>
    </cfRule>
  </conditionalFormatting>
  <conditionalFormatting sqref="E874">
    <cfRule type="cellIs" dxfId="5848" priority="12747" stopIfTrue="1" operator="equal">
      <formula>"Pte. Asignar"</formula>
    </cfRule>
  </conditionalFormatting>
  <conditionalFormatting sqref="E874">
    <cfRule type="cellIs" dxfId="5847" priority="12746" stopIfTrue="1" operator="equal">
      <formula>"C-001"</formula>
    </cfRule>
  </conditionalFormatting>
  <conditionalFormatting sqref="E874">
    <cfRule type="cellIs" dxfId="5846" priority="12745" operator="equal">
      <formula>"C-003"</formula>
    </cfRule>
  </conditionalFormatting>
  <conditionalFormatting sqref="E876">
    <cfRule type="cellIs" dxfId="5845" priority="12736" stopIfTrue="1" operator="equal">
      <formula>"Pte. Asignar"</formula>
    </cfRule>
  </conditionalFormatting>
  <conditionalFormatting sqref="E876">
    <cfRule type="cellIs" dxfId="5844" priority="12735" stopIfTrue="1" operator="equal">
      <formula>"C-001"</formula>
    </cfRule>
  </conditionalFormatting>
  <conditionalFormatting sqref="E876">
    <cfRule type="cellIs" dxfId="5843" priority="12734" operator="equal">
      <formula>"C-003"</formula>
    </cfRule>
  </conditionalFormatting>
  <conditionalFormatting sqref="E877">
    <cfRule type="cellIs" dxfId="5842" priority="12725" stopIfTrue="1" operator="equal">
      <formula>"Pte. Asignar"</formula>
    </cfRule>
  </conditionalFormatting>
  <conditionalFormatting sqref="E877">
    <cfRule type="cellIs" dxfId="5841" priority="12724" stopIfTrue="1" operator="equal">
      <formula>"C-001"</formula>
    </cfRule>
  </conditionalFormatting>
  <conditionalFormatting sqref="E877">
    <cfRule type="cellIs" dxfId="5840" priority="12723" operator="equal">
      <formula>"C-003"</formula>
    </cfRule>
  </conditionalFormatting>
  <conditionalFormatting sqref="E875">
    <cfRule type="cellIs" dxfId="5839" priority="12703" stopIfTrue="1" operator="equal">
      <formula>"Pte. Asignar"</formula>
    </cfRule>
  </conditionalFormatting>
  <conditionalFormatting sqref="E875">
    <cfRule type="cellIs" dxfId="5838" priority="12702" stopIfTrue="1" operator="equal">
      <formula>"C-001"</formula>
    </cfRule>
  </conditionalFormatting>
  <conditionalFormatting sqref="E875">
    <cfRule type="cellIs" dxfId="5837" priority="12701" operator="equal">
      <formula>"C-003"</formula>
    </cfRule>
  </conditionalFormatting>
  <conditionalFormatting sqref="E929">
    <cfRule type="cellIs" dxfId="5836" priority="12516" stopIfTrue="1" operator="equal">
      <formula>"Pte. Asignar"</formula>
    </cfRule>
  </conditionalFormatting>
  <conditionalFormatting sqref="E929">
    <cfRule type="cellIs" dxfId="5835" priority="12515" stopIfTrue="1" operator="equal">
      <formula>"C-001"</formula>
    </cfRule>
  </conditionalFormatting>
  <conditionalFormatting sqref="E929">
    <cfRule type="cellIs" dxfId="5834" priority="12514" operator="equal">
      <formula>"C-003"</formula>
    </cfRule>
  </conditionalFormatting>
  <conditionalFormatting sqref="E930">
    <cfRule type="cellIs" dxfId="5833" priority="12505" stopIfTrue="1" operator="equal">
      <formula>"Pte. Asignar"</formula>
    </cfRule>
  </conditionalFormatting>
  <conditionalFormatting sqref="E930">
    <cfRule type="cellIs" dxfId="5832" priority="12504" stopIfTrue="1" operator="equal">
      <formula>"C-001"</formula>
    </cfRule>
  </conditionalFormatting>
  <conditionalFormatting sqref="E930">
    <cfRule type="cellIs" dxfId="5831" priority="12503" operator="equal">
      <formula>"C-003"</formula>
    </cfRule>
  </conditionalFormatting>
  <conditionalFormatting sqref="E931">
    <cfRule type="cellIs" dxfId="5830" priority="12494" stopIfTrue="1" operator="equal">
      <formula>"Pte. Asignar"</formula>
    </cfRule>
  </conditionalFormatting>
  <conditionalFormatting sqref="E931">
    <cfRule type="cellIs" dxfId="5829" priority="12493" stopIfTrue="1" operator="equal">
      <formula>"C-001"</formula>
    </cfRule>
  </conditionalFormatting>
  <conditionalFormatting sqref="E931">
    <cfRule type="cellIs" dxfId="5828" priority="12492" operator="equal">
      <formula>"C-003"</formula>
    </cfRule>
  </conditionalFormatting>
  <conditionalFormatting sqref="E941">
    <cfRule type="cellIs" dxfId="5827" priority="12472" stopIfTrue="1" operator="equal">
      <formula>"Pte. Asignar"</formula>
    </cfRule>
  </conditionalFormatting>
  <conditionalFormatting sqref="E941">
    <cfRule type="cellIs" dxfId="5826" priority="12471" stopIfTrue="1" operator="equal">
      <formula>"C-001"</formula>
    </cfRule>
  </conditionalFormatting>
  <conditionalFormatting sqref="E941">
    <cfRule type="cellIs" dxfId="5825" priority="12470" operator="equal">
      <formula>"C-003"</formula>
    </cfRule>
  </conditionalFormatting>
  <conditionalFormatting sqref="E943">
    <cfRule type="cellIs" dxfId="5824" priority="12461" stopIfTrue="1" operator="equal">
      <formula>"Pte. Asignar"</formula>
    </cfRule>
  </conditionalFormatting>
  <conditionalFormatting sqref="E943">
    <cfRule type="cellIs" dxfId="5823" priority="12460" stopIfTrue="1" operator="equal">
      <formula>"C-001"</formula>
    </cfRule>
  </conditionalFormatting>
  <conditionalFormatting sqref="E943">
    <cfRule type="cellIs" dxfId="5822" priority="12459" operator="equal">
      <formula>"C-003"</formula>
    </cfRule>
  </conditionalFormatting>
  <conditionalFormatting sqref="E944">
    <cfRule type="cellIs" dxfId="5821" priority="12450" stopIfTrue="1" operator="equal">
      <formula>"Pte. Asignar"</formula>
    </cfRule>
  </conditionalFormatting>
  <conditionalFormatting sqref="E944">
    <cfRule type="cellIs" dxfId="5820" priority="12449" stopIfTrue="1" operator="equal">
      <formula>"C-001"</formula>
    </cfRule>
  </conditionalFormatting>
  <conditionalFormatting sqref="E944">
    <cfRule type="cellIs" dxfId="5819" priority="12448" operator="equal">
      <formula>"C-003"</formula>
    </cfRule>
  </conditionalFormatting>
  <conditionalFormatting sqref="E951:E955">
    <cfRule type="cellIs" dxfId="5818" priority="12406" stopIfTrue="1" operator="equal">
      <formula>"Pte. Asignar"</formula>
    </cfRule>
  </conditionalFormatting>
  <conditionalFormatting sqref="E951:E955">
    <cfRule type="cellIs" dxfId="5817" priority="12405" stopIfTrue="1" operator="equal">
      <formula>"C-001"</formula>
    </cfRule>
  </conditionalFormatting>
  <conditionalFormatting sqref="E951:E955">
    <cfRule type="cellIs" dxfId="5816" priority="12404" operator="equal">
      <formula>"C-003"</formula>
    </cfRule>
  </conditionalFormatting>
  <conditionalFormatting sqref="E956:E960">
    <cfRule type="cellIs" dxfId="5815" priority="12395" stopIfTrue="1" operator="equal">
      <formula>"Pte. Asignar"</formula>
    </cfRule>
  </conditionalFormatting>
  <conditionalFormatting sqref="E956:E960">
    <cfRule type="cellIs" dxfId="5814" priority="12394" stopIfTrue="1" operator="equal">
      <formula>"C-001"</formula>
    </cfRule>
  </conditionalFormatting>
  <conditionalFormatting sqref="E956:E960">
    <cfRule type="cellIs" dxfId="5813" priority="12393" operator="equal">
      <formula>"C-003"</formula>
    </cfRule>
  </conditionalFormatting>
  <conditionalFormatting sqref="E979 E982">
    <cfRule type="cellIs" dxfId="5812" priority="12384" stopIfTrue="1" operator="equal">
      <formula>"Pte. Asignar"</formula>
    </cfRule>
  </conditionalFormatting>
  <conditionalFormatting sqref="E979 E982">
    <cfRule type="cellIs" dxfId="5811" priority="12383" stopIfTrue="1" operator="equal">
      <formula>"C-001"</formula>
    </cfRule>
  </conditionalFormatting>
  <conditionalFormatting sqref="E979 E982">
    <cfRule type="cellIs" dxfId="5810" priority="12382" operator="equal">
      <formula>"C-003"</formula>
    </cfRule>
  </conditionalFormatting>
  <conditionalFormatting sqref="E962">
    <cfRule type="cellIs" dxfId="5809" priority="12375" stopIfTrue="1" operator="equal">
      <formula>"Pte. Asignar"</formula>
    </cfRule>
  </conditionalFormatting>
  <conditionalFormatting sqref="E962">
    <cfRule type="cellIs" dxfId="5808" priority="12374" stopIfTrue="1" operator="equal">
      <formula>"C-001"</formula>
    </cfRule>
  </conditionalFormatting>
  <conditionalFormatting sqref="E962">
    <cfRule type="cellIs" dxfId="5807" priority="12373" operator="equal">
      <formula>"C-003"</formula>
    </cfRule>
  </conditionalFormatting>
  <conditionalFormatting sqref="E961">
    <cfRule type="cellIs" dxfId="5806" priority="12366" stopIfTrue="1" operator="equal">
      <formula>"Pte. Asignar"</formula>
    </cfRule>
  </conditionalFormatting>
  <conditionalFormatting sqref="E961">
    <cfRule type="cellIs" dxfId="5805" priority="12365" stopIfTrue="1" operator="equal">
      <formula>"C-001"</formula>
    </cfRule>
  </conditionalFormatting>
  <conditionalFormatting sqref="E961">
    <cfRule type="cellIs" dxfId="5804" priority="12364" operator="equal">
      <formula>"C-003"</formula>
    </cfRule>
  </conditionalFormatting>
  <conditionalFormatting sqref="E963">
    <cfRule type="cellIs" dxfId="5803" priority="12355" stopIfTrue="1" operator="equal">
      <formula>"Pte. Asignar"</formula>
    </cfRule>
  </conditionalFormatting>
  <conditionalFormatting sqref="E963">
    <cfRule type="cellIs" dxfId="5802" priority="12354" stopIfTrue="1" operator="equal">
      <formula>"C-001"</formula>
    </cfRule>
  </conditionalFormatting>
  <conditionalFormatting sqref="E963">
    <cfRule type="cellIs" dxfId="5801" priority="12353" operator="equal">
      <formula>"C-003"</formula>
    </cfRule>
  </conditionalFormatting>
  <conditionalFormatting sqref="E964">
    <cfRule type="cellIs" dxfId="5800" priority="12346" stopIfTrue="1" operator="equal">
      <formula>"Pte. Asignar"</formula>
    </cfRule>
  </conditionalFormatting>
  <conditionalFormatting sqref="E964">
    <cfRule type="cellIs" dxfId="5799" priority="12345" stopIfTrue="1" operator="equal">
      <formula>"C-001"</formula>
    </cfRule>
  </conditionalFormatting>
  <conditionalFormatting sqref="E964">
    <cfRule type="cellIs" dxfId="5798" priority="12344" operator="equal">
      <formula>"C-003"</formula>
    </cfRule>
  </conditionalFormatting>
  <conditionalFormatting sqref="E965">
    <cfRule type="cellIs" dxfId="5797" priority="12337" stopIfTrue="1" operator="equal">
      <formula>"Pte. Asignar"</formula>
    </cfRule>
  </conditionalFormatting>
  <conditionalFormatting sqref="E965">
    <cfRule type="cellIs" dxfId="5796" priority="12336" stopIfTrue="1" operator="equal">
      <formula>"C-001"</formula>
    </cfRule>
  </conditionalFormatting>
  <conditionalFormatting sqref="E965">
    <cfRule type="cellIs" dxfId="5795" priority="12335" operator="equal">
      <formula>"C-003"</formula>
    </cfRule>
  </conditionalFormatting>
  <conditionalFormatting sqref="E966">
    <cfRule type="cellIs" dxfId="5794" priority="12320" stopIfTrue="1" operator="equal">
      <formula>"Pte. Asignar"</formula>
    </cfRule>
  </conditionalFormatting>
  <conditionalFormatting sqref="E966">
    <cfRule type="cellIs" dxfId="5793" priority="12319" stopIfTrue="1" operator="equal">
      <formula>"C-001"</formula>
    </cfRule>
  </conditionalFormatting>
  <conditionalFormatting sqref="E966">
    <cfRule type="cellIs" dxfId="5792" priority="12318" operator="equal">
      <formula>"C-003"</formula>
    </cfRule>
  </conditionalFormatting>
  <conditionalFormatting sqref="E967">
    <cfRule type="cellIs" dxfId="5791" priority="12305" stopIfTrue="1" operator="equal">
      <formula>"Pte. Asignar"</formula>
    </cfRule>
  </conditionalFormatting>
  <conditionalFormatting sqref="E967">
    <cfRule type="cellIs" dxfId="5790" priority="12304" stopIfTrue="1" operator="equal">
      <formula>"C-001"</formula>
    </cfRule>
  </conditionalFormatting>
  <conditionalFormatting sqref="E967">
    <cfRule type="cellIs" dxfId="5789" priority="12303" operator="equal">
      <formula>"C-003"</formula>
    </cfRule>
  </conditionalFormatting>
  <conditionalFormatting sqref="E969">
    <cfRule type="cellIs" dxfId="5788" priority="12298" stopIfTrue="1" operator="equal">
      <formula>"Pte. Asignar"</formula>
    </cfRule>
  </conditionalFormatting>
  <conditionalFormatting sqref="E969">
    <cfRule type="cellIs" dxfId="5787" priority="12297" stopIfTrue="1" operator="equal">
      <formula>"C-001"</formula>
    </cfRule>
  </conditionalFormatting>
  <conditionalFormatting sqref="E969">
    <cfRule type="cellIs" dxfId="5786" priority="12296" operator="equal">
      <formula>"C-003"</formula>
    </cfRule>
  </conditionalFormatting>
  <conditionalFormatting sqref="E970">
    <cfRule type="cellIs" dxfId="5785" priority="12283" stopIfTrue="1" operator="equal">
      <formula>"Pte. Asignar"</formula>
    </cfRule>
  </conditionalFormatting>
  <conditionalFormatting sqref="E970">
    <cfRule type="cellIs" dxfId="5784" priority="12282" stopIfTrue="1" operator="equal">
      <formula>"C-001"</formula>
    </cfRule>
  </conditionalFormatting>
  <conditionalFormatting sqref="E970">
    <cfRule type="cellIs" dxfId="5783" priority="12281" operator="equal">
      <formula>"C-003"</formula>
    </cfRule>
  </conditionalFormatting>
  <conditionalFormatting sqref="E971">
    <cfRule type="cellIs" dxfId="5782" priority="12268" stopIfTrue="1" operator="equal">
      <formula>"Pte. Asignar"</formula>
    </cfRule>
  </conditionalFormatting>
  <conditionalFormatting sqref="E971">
    <cfRule type="cellIs" dxfId="5781" priority="12267" stopIfTrue="1" operator="equal">
      <formula>"C-001"</formula>
    </cfRule>
  </conditionalFormatting>
  <conditionalFormatting sqref="E971">
    <cfRule type="cellIs" dxfId="5780" priority="12266" operator="equal">
      <formula>"C-003"</formula>
    </cfRule>
  </conditionalFormatting>
  <conditionalFormatting sqref="E972">
    <cfRule type="cellIs" dxfId="5779" priority="12182" stopIfTrue="1" operator="equal">
      <formula>"Pte. Asignar"</formula>
    </cfRule>
  </conditionalFormatting>
  <conditionalFormatting sqref="E972">
    <cfRule type="cellIs" dxfId="5778" priority="12181" stopIfTrue="1" operator="equal">
      <formula>"C-001"</formula>
    </cfRule>
  </conditionalFormatting>
  <conditionalFormatting sqref="E972">
    <cfRule type="cellIs" dxfId="5777" priority="12180" operator="equal">
      <formula>"C-003"</formula>
    </cfRule>
  </conditionalFormatting>
  <conditionalFormatting sqref="E973">
    <cfRule type="cellIs" dxfId="5776" priority="12167" stopIfTrue="1" operator="equal">
      <formula>"Pte. Asignar"</formula>
    </cfRule>
  </conditionalFormatting>
  <conditionalFormatting sqref="E973">
    <cfRule type="cellIs" dxfId="5775" priority="12166" stopIfTrue="1" operator="equal">
      <formula>"C-001"</formula>
    </cfRule>
  </conditionalFormatting>
  <conditionalFormatting sqref="E973">
    <cfRule type="cellIs" dxfId="5774" priority="12165" operator="equal">
      <formula>"C-003"</formula>
    </cfRule>
  </conditionalFormatting>
  <conditionalFormatting sqref="E975">
    <cfRule type="cellIs" dxfId="5773" priority="12137" stopIfTrue="1" operator="equal">
      <formula>"Pte. Asignar"</formula>
    </cfRule>
  </conditionalFormatting>
  <conditionalFormatting sqref="E975">
    <cfRule type="cellIs" dxfId="5772" priority="12136" stopIfTrue="1" operator="equal">
      <formula>"C-001"</formula>
    </cfRule>
  </conditionalFormatting>
  <conditionalFormatting sqref="E975">
    <cfRule type="cellIs" dxfId="5771" priority="12135" operator="equal">
      <formula>"C-003"</formula>
    </cfRule>
  </conditionalFormatting>
  <conditionalFormatting sqref="E976">
    <cfRule type="cellIs" dxfId="5770" priority="12122" stopIfTrue="1" operator="equal">
      <formula>"Pte. Asignar"</formula>
    </cfRule>
  </conditionalFormatting>
  <conditionalFormatting sqref="E976">
    <cfRule type="cellIs" dxfId="5769" priority="12121" stopIfTrue="1" operator="equal">
      <formula>"C-001"</formula>
    </cfRule>
  </conditionalFormatting>
  <conditionalFormatting sqref="E976">
    <cfRule type="cellIs" dxfId="5768" priority="12120" operator="equal">
      <formula>"C-003"</formula>
    </cfRule>
  </conditionalFormatting>
  <conditionalFormatting sqref="E977">
    <cfRule type="cellIs" dxfId="5767" priority="12107" stopIfTrue="1" operator="equal">
      <formula>"Pte. Asignar"</formula>
    </cfRule>
  </conditionalFormatting>
  <conditionalFormatting sqref="E977">
    <cfRule type="cellIs" dxfId="5766" priority="12106" stopIfTrue="1" operator="equal">
      <formula>"C-001"</formula>
    </cfRule>
  </conditionalFormatting>
  <conditionalFormatting sqref="E977">
    <cfRule type="cellIs" dxfId="5765" priority="12105" operator="equal">
      <formula>"C-003"</formula>
    </cfRule>
  </conditionalFormatting>
  <conditionalFormatting sqref="E978">
    <cfRule type="cellIs" dxfId="5764" priority="12092" stopIfTrue="1" operator="equal">
      <formula>"Pte. Asignar"</formula>
    </cfRule>
  </conditionalFormatting>
  <conditionalFormatting sqref="E978">
    <cfRule type="cellIs" dxfId="5763" priority="12091" stopIfTrue="1" operator="equal">
      <formula>"C-001"</formula>
    </cfRule>
  </conditionalFormatting>
  <conditionalFormatting sqref="E978">
    <cfRule type="cellIs" dxfId="5762" priority="12090" operator="equal">
      <formula>"C-003"</formula>
    </cfRule>
  </conditionalFormatting>
  <conditionalFormatting sqref="E981">
    <cfRule type="cellIs" dxfId="5761" priority="12077" stopIfTrue="1" operator="equal">
      <formula>"Pte. Asignar"</formula>
    </cfRule>
  </conditionalFormatting>
  <conditionalFormatting sqref="E981">
    <cfRule type="cellIs" dxfId="5760" priority="12076" stopIfTrue="1" operator="equal">
      <formula>"C-001"</formula>
    </cfRule>
  </conditionalFormatting>
  <conditionalFormatting sqref="E981">
    <cfRule type="cellIs" dxfId="5759" priority="12075" operator="equal">
      <formula>"C-003"</formula>
    </cfRule>
  </conditionalFormatting>
  <conditionalFormatting sqref="E980">
    <cfRule type="cellIs" dxfId="5758" priority="12062" stopIfTrue="1" operator="equal">
      <formula>"Pte. Asignar"</formula>
    </cfRule>
  </conditionalFormatting>
  <conditionalFormatting sqref="E980">
    <cfRule type="cellIs" dxfId="5757" priority="12061" stopIfTrue="1" operator="equal">
      <formula>"C-001"</formula>
    </cfRule>
  </conditionalFormatting>
  <conditionalFormatting sqref="E980">
    <cfRule type="cellIs" dxfId="5756" priority="12060" operator="equal">
      <formula>"C-003"</formula>
    </cfRule>
  </conditionalFormatting>
  <conditionalFormatting sqref="E982">
    <cfRule type="cellIs" dxfId="5755" priority="12047" stopIfTrue="1" operator="equal">
      <formula>"Pte. Asignar"</formula>
    </cfRule>
  </conditionalFormatting>
  <conditionalFormatting sqref="E982">
    <cfRule type="cellIs" dxfId="5754" priority="12046" stopIfTrue="1" operator="equal">
      <formula>"C-001"</formula>
    </cfRule>
  </conditionalFormatting>
  <conditionalFormatting sqref="E982">
    <cfRule type="cellIs" dxfId="5753" priority="12045" operator="equal">
      <formula>"C-003"</formula>
    </cfRule>
  </conditionalFormatting>
  <conditionalFormatting sqref="E981">
    <cfRule type="cellIs" dxfId="5752" priority="12032" stopIfTrue="1" operator="equal">
      <formula>"Pte. Asignar"</formula>
    </cfRule>
  </conditionalFormatting>
  <conditionalFormatting sqref="E981">
    <cfRule type="cellIs" dxfId="5751" priority="12031" stopIfTrue="1" operator="equal">
      <formula>"C-001"</formula>
    </cfRule>
  </conditionalFormatting>
  <conditionalFormatting sqref="E981">
    <cfRule type="cellIs" dxfId="5750" priority="12030" operator="equal">
      <formula>"C-003"</formula>
    </cfRule>
  </conditionalFormatting>
  <conditionalFormatting sqref="E989:E990">
    <cfRule type="cellIs" dxfId="5749" priority="12023" stopIfTrue="1" operator="equal">
      <formula>"Pte. Asignar"</formula>
    </cfRule>
  </conditionalFormatting>
  <conditionalFormatting sqref="E989:E990">
    <cfRule type="cellIs" dxfId="5748" priority="12022" stopIfTrue="1" operator="equal">
      <formula>"C-001"</formula>
    </cfRule>
  </conditionalFormatting>
  <conditionalFormatting sqref="E989:E990">
    <cfRule type="cellIs" dxfId="5747" priority="12021" operator="equal">
      <formula>"C-003"</formula>
    </cfRule>
  </conditionalFormatting>
  <conditionalFormatting sqref="E997 E999:E1001">
    <cfRule type="cellIs" dxfId="5746" priority="12015" stopIfTrue="1" operator="equal">
      <formula>"Pte. Asignar"</formula>
    </cfRule>
  </conditionalFormatting>
  <conditionalFormatting sqref="E997 E999:E1001">
    <cfRule type="cellIs" dxfId="5745" priority="12014" stopIfTrue="1" operator="equal">
      <formula>"C-001"</formula>
    </cfRule>
  </conditionalFormatting>
  <conditionalFormatting sqref="E997 E999:E1001">
    <cfRule type="cellIs" dxfId="5744" priority="12013" operator="equal">
      <formula>"C-003"</formula>
    </cfRule>
  </conditionalFormatting>
  <conditionalFormatting sqref="E1014:E1019">
    <cfRule type="cellIs" dxfId="5743" priority="12012" stopIfTrue="1" operator="equal">
      <formula>"Pte. Asignar"</formula>
    </cfRule>
  </conditionalFormatting>
  <conditionalFormatting sqref="E1014:E1019">
    <cfRule type="cellIs" dxfId="5742" priority="12011" stopIfTrue="1" operator="equal">
      <formula>"C-001"</formula>
    </cfRule>
  </conditionalFormatting>
  <conditionalFormatting sqref="E1014:E1019">
    <cfRule type="cellIs" dxfId="5741" priority="12010" operator="equal">
      <formula>"C-003"</formula>
    </cfRule>
  </conditionalFormatting>
  <conditionalFormatting sqref="E1046">
    <cfRule type="cellIs" dxfId="5740" priority="11967" stopIfTrue="1" operator="equal">
      <formula>"Pte. Asignar"</formula>
    </cfRule>
  </conditionalFormatting>
  <conditionalFormatting sqref="E1046">
    <cfRule type="cellIs" dxfId="5739" priority="11966" stopIfTrue="1" operator="equal">
      <formula>"C-001"</formula>
    </cfRule>
  </conditionalFormatting>
  <conditionalFormatting sqref="E1046">
    <cfRule type="cellIs" dxfId="5738" priority="11965" operator="equal">
      <formula>"C-003"</formula>
    </cfRule>
  </conditionalFormatting>
  <conditionalFormatting sqref="E1049">
    <cfRule type="cellIs" dxfId="5737" priority="11952" stopIfTrue="1" operator="equal">
      <formula>"Pte. Asignar"</formula>
    </cfRule>
  </conditionalFormatting>
  <conditionalFormatting sqref="E1049">
    <cfRule type="cellIs" dxfId="5736" priority="11951" stopIfTrue="1" operator="equal">
      <formula>"C-001"</formula>
    </cfRule>
  </conditionalFormatting>
  <conditionalFormatting sqref="E1049">
    <cfRule type="cellIs" dxfId="5735" priority="11950" operator="equal">
      <formula>"C-003"</formula>
    </cfRule>
  </conditionalFormatting>
  <conditionalFormatting sqref="E1047">
    <cfRule type="cellIs" dxfId="5734" priority="11930" stopIfTrue="1" operator="equal">
      <formula>"Pte. Asignar"</formula>
    </cfRule>
  </conditionalFormatting>
  <conditionalFormatting sqref="E1047">
    <cfRule type="cellIs" dxfId="5733" priority="11929" stopIfTrue="1" operator="equal">
      <formula>"C-001"</formula>
    </cfRule>
  </conditionalFormatting>
  <conditionalFormatting sqref="E1047">
    <cfRule type="cellIs" dxfId="5732" priority="11928" operator="equal">
      <formula>"C-003"</formula>
    </cfRule>
  </conditionalFormatting>
  <conditionalFormatting sqref="E1062:E1067">
    <cfRule type="cellIs" dxfId="5731" priority="11913" stopIfTrue="1" operator="equal">
      <formula>"Pte. Asignar"</formula>
    </cfRule>
  </conditionalFormatting>
  <conditionalFormatting sqref="E1062:E1067">
    <cfRule type="cellIs" dxfId="5730" priority="11912" stopIfTrue="1" operator="equal">
      <formula>"C-001"</formula>
    </cfRule>
  </conditionalFormatting>
  <conditionalFormatting sqref="E1062:E1067">
    <cfRule type="cellIs" dxfId="5729" priority="11911" operator="equal">
      <formula>"C-003"</formula>
    </cfRule>
  </conditionalFormatting>
  <conditionalFormatting sqref="E1150">
    <cfRule type="cellIs" dxfId="5728" priority="11906" stopIfTrue="1" operator="equal">
      <formula>"Pte. Asignar"</formula>
    </cfRule>
  </conditionalFormatting>
  <conditionalFormatting sqref="E1150">
    <cfRule type="cellIs" dxfId="5727" priority="11905" stopIfTrue="1" operator="equal">
      <formula>"C-001"</formula>
    </cfRule>
  </conditionalFormatting>
  <conditionalFormatting sqref="E1150">
    <cfRule type="cellIs" dxfId="5726" priority="11904" operator="equal">
      <formula>"C-003"</formula>
    </cfRule>
  </conditionalFormatting>
  <conditionalFormatting sqref="E1151">
    <cfRule type="cellIs" dxfId="5725" priority="11900" stopIfTrue="1" operator="equal">
      <formula>"Pte. Asignar"</formula>
    </cfRule>
  </conditionalFormatting>
  <conditionalFormatting sqref="E1151">
    <cfRule type="cellIs" dxfId="5724" priority="11899" stopIfTrue="1" operator="equal">
      <formula>"C-001"</formula>
    </cfRule>
  </conditionalFormatting>
  <conditionalFormatting sqref="E1151">
    <cfRule type="cellIs" dxfId="5723" priority="11898" operator="equal">
      <formula>"C-003"</formula>
    </cfRule>
  </conditionalFormatting>
  <conditionalFormatting sqref="E1152">
    <cfRule type="cellIs" dxfId="5722" priority="11889" stopIfTrue="1" operator="equal">
      <formula>"Pte. Asignar"</formula>
    </cfRule>
  </conditionalFormatting>
  <conditionalFormatting sqref="E1152">
    <cfRule type="cellIs" dxfId="5721" priority="11888" stopIfTrue="1" operator="equal">
      <formula>"C-001"</formula>
    </cfRule>
  </conditionalFormatting>
  <conditionalFormatting sqref="E1152">
    <cfRule type="cellIs" dxfId="5720" priority="11887" operator="equal">
      <formula>"C-003"</formula>
    </cfRule>
  </conditionalFormatting>
  <conditionalFormatting sqref="E1153">
    <cfRule type="cellIs" dxfId="5719" priority="11878" stopIfTrue="1" operator="equal">
      <formula>"Pte. Asignar"</formula>
    </cfRule>
  </conditionalFormatting>
  <conditionalFormatting sqref="E1153">
    <cfRule type="cellIs" dxfId="5718" priority="11877" stopIfTrue="1" operator="equal">
      <formula>"C-001"</formula>
    </cfRule>
  </conditionalFormatting>
  <conditionalFormatting sqref="E1153">
    <cfRule type="cellIs" dxfId="5717" priority="11876" operator="equal">
      <formula>"C-003"</formula>
    </cfRule>
  </conditionalFormatting>
  <conditionalFormatting sqref="E1154">
    <cfRule type="cellIs" dxfId="5716" priority="11867" stopIfTrue="1" operator="equal">
      <formula>"Pte. Asignar"</formula>
    </cfRule>
  </conditionalFormatting>
  <conditionalFormatting sqref="E1154">
    <cfRule type="cellIs" dxfId="5715" priority="11866" stopIfTrue="1" operator="equal">
      <formula>"C-001"</formula>
    </cfRule>
  </conditionalFormatting>
  <conditionalFormatting sqref="E1154">
    <cfRule type="cellIs" dxfId="5714" priority="11865" operator="equal">
      <formula>"C-003"</formula>
    </cfRule>
  </conditionalFormatting>
  <conditionalFormatting sqref="E1155">
    <cfRule type="cellIs" dxfId="5713" priority="11856" stopIfTrue="1" operator="equal">
      <formula>"Pte. Asignar"</formula>
    </cfRule>
  </conditionalFormatting>
  <conditionalFormatting sqref="E1155">
    <cfRule type="cellIs" dxfId="5712" priority="11855" stopIfTrue="1" operator="equal">
      <formula>"C-001"</formula>
    </cfRule>
  </conditionalFormatting>
  <conditionalFormatting sqref="E1155">
    <cfRule type="cellIs" dxfId="5711" priority="11854" operator="equal">
      <formula>"C-003"</formula>
    </cfRule>
  </conditionalFormatting>
  <conditionalFormatting sqref="E1156">
    <cfRule type="cellIs" dxfId="5710" priority="11839" stopIfTrue="1" operator="equal">
      <formula>"Pte. Asignar"</formula>
    </cfRule>
  </conditionalFormatting>
  <conditionalFormatting sqref="E1156">
    <cfRule type="cellIs" dxfId="5709" priority="11838" stopIfTrue="1" operator="equal">
      <formula>"C-001"</formula>
    </cfRule>
  </conditionalFormatting>
  <conditionalFormatting sqref="E1156">
    <cfRule type="cellIs" dxfId="5708" priority="11837" operator="equal">
      <formula>"C-003"</formula>
    </cfRule>
  </conditionalFormatting>
  <conditionalFormatting sqref="E1157">
    <cfRule type="cellIs" dxfId="5707" priority="11830" stopIfTrue="1" operator="equal">
      <formula>"Pte. Asignar"</formula>
    </cfRule>
  </conditionalFormatting>
  <conditionalFormatting sqref="E1157">
    <cfRule type="cellIs" dxfId="5706" priority="11829" stopIfTrue="1" operator="equal">
      <formula>"C-001"</formula>
    </cfRule>
  </conditionalFormatting>
  <conditionalFormatting sqref="E1157">
    <cfRule type="cellIs" dxfId="5705" priority="11828" operator="equal">
      <formula>"C-003"</formula>
    </cfRule>
  </conditionalFormatting>
  <conditionalFormatting sqref="E1158">
    <cfRule type="cellIs" dxfId="5704" priority="11819" stopIfTrue="1" operator="equal">
      <formula>"Pte. Asignar"</formula>
    </cfRule>
  </conditionalFormatting>
  <conditionalFormatting sqref="E1158">
    <cfRule type="cellIs" dxfId="5703" priority="11818" stopIfTrue="1" operator="equal">
      <formula>"C-001"</formula>
    </cfRule>
  </conditionalFormatting>
  <conditionalFormatting sqref="E1158">
    <cfRule type="cellIs" dxfId="5702" priority="11817" operator="equal">
      <formula>"C-003"</formula>
    </cfRule>
  </conditionalFormatting>
  <conditionalFormatting sqref="E1159">
    <cfRule type="cellIs" dxfId="5701" priority="11808" stopIfTrue="1" operator="equal">
      <formula>"Pte. Asignar"</formula>
    </cfRule>
  </conditionalFormatting>
  <conditionalFormatting sqref="E1159">
    <cfRule type="cellIs" dxfId="5700" priority="11807" stopIfTrue="1" operator="equal">
      <formula>"C-001"</formula>
    </cfRule>
  </conditionalFormatting>
  <conditionalFormatting sqref="E1159">
    <cfRule type="cellIs" dxfId="5699" priority="11806" operator="equal">
      <formula>"C-003"</formula>
    </cfRule>
  </conditionalFormatting>
  <conditionalFormatting sqref="E1160">
    <cfRule type="cellIs" dxfId="5698" priority="11797" stopIfTrue="1" operator="equal">
      <formula>"Pte. Asignar"</formula>
    </cfRule>
  </conditionalFormatting>
  <conditionalFormatting sqref="E1160">
    <cfRule type="cellIs" dxfId="5697" priority="11796" stopIfTrue="1" operator="equal">
      <formula>"C-001"</formula>
    </cfRule>
  </conditionalFormatting>
  <conditionalFormatting sqref="E1160">
    <cfRule type="cellIs" dxfId="5696" priority="11795" operator="equal">
      <formula>"C-003"</formula>
    </cfRule>
  </conditionalFormatting>
  <conditionalFormatting sqref="E1161">
    <cfRule type="cellIs" dxfId="5695" priority="11788" stopIfTrue="1" operator="equal">
      <formula>"Pte. Asignar"</formula>
    </cfRule>
  </conditionalFormatting>
  <conditionalFormatting sqref="E1161">
    <cfRule type="cellIs" dxfId="5694" priority="11787" stopIfTrue="1" operator="equal">
      <formula>"C-001"</formula>
    </cfRule>
  </conditionalFormatting>
  <conditionalFormatting sqref="E1161">
    <cfRule type="cellIs" dxfId="5693" priority="11786" operator="equal">
      <formula>"C-003"</formula>
    </cfRule>
  </conditionalFormatting>
  <conditionalFormatting sqref="E1162">
    <cfRule type="cellIs" dxfId="5692" priority="11781" stopIfTrue="1" operator="equal">
      <formula>"Pte. Asignar"</formula>
    </cfRule>
  </conditionalFormatting>
  <conditionalFormatting sqref="E1162">
    <cfRule type="cellIs" dxfId="5691" priority="11780" stopIfTrue="1" operator="equal">
      <formula>"C-001"</formula>
    </cfRule>
  </conditionalFormatting>
  <conditionalFormatting sqref="E1162">
    <cfRule type="cellIs" dxfId="5690" priority="11779" operator="equal">
      <formula>"C-003"</formula>
    </cfRule>
  </conditionalFormatting>
  <conditionalFormatting sqref="E1374">
    <cfRule type="cellIs" dxfId="5689" priority="11701" stopIfTrue="1" operator="equal">
      <formula>"Pte. Asignar"</formula>
    </cfRule>
  </conditionalFormatting>
  <conditionalFormatting sqref="E1374">
    <cfRule type="cellIs" dxfId="5688" priority="11700" stopIfTrue="1" operator="equal">
      <formula>"C-001"</formula>
    </cfRule>
  </conditionalFormatting>
  <conditionalFormatting sqref="E1374">
    <cfRule type="cellIs" dxfId="5687" priority="11699" operator="equal">
      <formula>"C-003"</formula>
    </cfRule>
  </conditionalFormatting>
  <conditionalFormatting sqref="E1375">
    <cfRule type="cellIs" dxfId="5686" priority="11692" stopIfTrue="1" operator="equal">
      <formula>"Pte. Asignar"</formula>
    </cfRule>
  </conditionalFormatting>
  <conditionalFormatting sqref="E1375">
    <cfRule type="cellIs" dxfId="5685" priority="11691" stopIfTrue="1" operator="equal">
      <formula>"C-001"</formula>
    </cfRule>
  </conditionalFormatting>
  <conditionalFormatting sqref="E1375">
    <cfRule type="cellIs" dxfId="5684" priority="11690" operator="equal">
      <formula>"C-003"</formula>
    </cfRule>
  </conditionalFormatting>
  <conditionalFormatting sqref="E1376">
    <cfRule type="cellIs" dxfId="5683" priority="11681" stopIfTrue="1" operator="equal">
      <formula>"Pte. Asignar"</formula>
    </cfRule>
  </conditionalFormatting>
  <conditionalFormatting sqref="E1376">
    <cfRule type="cellIs" dxfId="5682" priority="11680" stopIfTrue="1" operator="equal">
      <formula>"C-001"</formula>
    </cfRule>
  </conditionalFormatting>
  <conditionalFormatting sqref="E1376">
    <cfRule type="cellIs" dxfId="5681" priority="11679" operator="equal">
      <formula>"C-003"</formula>
    </cfRule>
  </conditionalFormatting>
  <conditionalFormatting sqref="E1377">
    <cfRule type="cellIs" dxfId="5680" priority="11664" stopIfTrue="1" operator="equal">
      <formula>"Pte. Asignar"</formula>
    </cfRule>
  </conditionalFormatting>
  <conditionalFormatting sqref="E1377">
    <cfRule type="cellIs" dxfId="5679" priority="11663" stopIfTrue="1" operator="equal">
      <formula>"C-001"</formula>
    </cfRule>
  </conditionalFormatting>
  <conditionalFormatting sqref="E1377">
    <cfRule type="cellIs" dxfId="5678" priority="11662" operator="equal">
      <formula>"C-003"</formula>
    </cfRule>
  </conditionalFormatting>
  <conditionalFormatting sqref="E1379">
    <cfRule type="cellIs" dxfId="5677" priority="11655" stopIfTrue="1" operator="equal">
      <formula>"Pte. Asignar"</formula>
    </cfRule>
  </conditionalFormatting>
  <conditionalFormatting sqref="E1379">
    <cfRule type="cellIs" dxfId="5676" priority="11654" stopIfTrue="1" operator="equal">
      <formula>"C-001"</formula>
    </cfRule>
  </conditionalFormatting>
  <conditionalFormatting sqref="E1379">
    <cfRule type="cellIs" dxfId="5675" priority="11653" operator="equal">
      <formula>"C-003"</formula>
    </cfRule>
  </conditionalFormatting>
  <conditionalFormatting sqref="M2405:M2435 M306:M340 M411:M496 M8:M20 M24 M37:M144 M28:M29 M31:M35 M146:M154 M156:M191 M193:M196 M26 M644:M704 M929:M933 M1073:M1110 M1175:M1181 M1430 M1444:M1445 M1523:M1554 M1866:M1871 M706:M755 M935:M1071 M1117:M1140 M1173 M1208:M1241 M1464:M1466 M1489:M1501 M1561:M1582 M1801:M1811 M1815:M1861 M2019 M2026:M2027 M2034 M2037 M2042:M2054 M822:M834 M837:M905 M498:M607 M757:M796 M1142:M1171 M1183:M1204 M1206 M1243:M1265 M1267 M1269:M1287 M1290 M1293:M1319 M1322:M1379 M1381 M1383:M1412 M1447:M1456 M1468:M1477 M1479:M1481 M1503:M1521 M1933:M1940 M1942:M1965 M1967:M1992 M1994:M2012 M2056:M2082 M2091:M2208 M2211:M2255 M2296 M2329:M2355 M2395:M2400 M2441:M2461 M2504:M2596 M2602:M2617 M798:M820 M2620:M2639 M2641:M2642 M2463:M2501 M2260:M2293 M2359:M2391 M2647:M3001 M3026:M3041 M3003:M3024 M3043:M3242 M3292:M3294 M3296:M3297 M3308 M3355:M3364 M3249:M3285 M3328:M3345 M3366:M3574 M4495:M4579 M4582:M4583 M4585 M4595 M4598 M4602:M4603 M4613:M4621 M4061:M4262 M4651:M4660 M4662:M4809 M4815:M4818 M4820 M4833 M4835:M5068 M5498:M5517 M5544:M5545 M5541:M5542 M2301:M2327 M198:M286 M5519:M5538 M4411:M4430 M2357 M1874:M1931 M6616 M6651 M6659:M6800 M1586:M1707 M1710:M1793 M6807:M6810 M6984:M7040 M5100:M5496 M5548:M6609 M7099:M7183 D7099:D7183 M7056:M7065 D7056:D7065 B8:B93 D8:D20 M6975:M6982">
    <cfRule type="cellIs" dxfId="5674" priority="11644" stopIfTrue="1" operator="equal">
      <formula>"PENDENT ASSIGNAR"</formula>
    </cfRule>
  </conditionalFormatting>
  <conditionalFormatting sqref="M2405:M2435 M306:M340 M411:M496 M8:M20 M24 M37:M144 M28:M29 M31:M35 M146:M154 M156:M191 M193:M196 M26 M644:M704 M929:M933 M1073:M1110 M1175:M1181 M1430 M1444:M1445 M1523:M1554 M1866:M1871 M706:M755 M935:M1071 M1117:M1140 M1173 M1208:M1241 M1464:M1466 M1489:M1501 M1561:M1582 M1801:M1811 M1815:M1861 M2019 M2026:M2027 M2034 M2037 M2042:M2054 M822:M834 M837:M905 M498:M607 M757:M796 M1142:M1171 M1183:M1204 M1206 M1243:M1265 M1267 M1269:M1287 M1290 M1293:M1319 M1322:M1379 M1381 M1383:M1412 M1447:M1456 M1468:M1477 M1479:M1481 M1503:M1521 M1933:M1940 M1942:M1965 M1967:M1992 M1994:M2012 M2056:M2082 M2091:M2208 M2211:M2255 M2296 M2329:M2355 M2395:M2400 M2441:M2461 M2504:M2596 M2602:M2617 M798:M820 M2620:M2639 M2641:M2642 M2463:M2501 M2260:M2293 M2359:M2391 M2647:M3001 M3026:M3041 M3003:M3024 M3043:M3242 M3292:M3294 M3296:M3297 M3308 M3355:M3364 M3249:M3285 M3328:M3345 M3366:M3574 M4495:M4579 M4582:M4583 M4585 M4595 M4598 M4602:M4603 M4613:M4621 M4061:M4262 M4651:M4660 M4662:M4809 M4815:M4818 M4820 M4833 M4835:M5068 M5498:M5517 M5544:M5545 M5541:M5542 M2301:M2327 M198:M286 M5519:M5538 M4411:M4430 M2357 M1874:M1931 M6616 M6651 M6659:M6800 M1586:M1707 M1710:M1793 M6807:M6810 M6984:M7040 M5100:M5496 M5548:M6609 M7099:M7183 D7099:D7183 M7056:M7065 D7056:D7065 B8:B93 D8:D20 M6975:M6982">
    <cfRule type="cellIs" dxfId="5673" priority="11643" stopIfTrue="1" operator="equal">
      <formula>"PENDENT D'ASSIGNAR"</formula>
    </cfRule>
  </conditionalFormatting>
  <conditionalFormatting sqref="M2405:M2435 M306:M340 M411:M496 M8:M20 M24 M37:M144 M28:M29 M31:M35 M146:M154 M156:M191 M193:M196 M26 M644:M704 M929:M933 M1073:M1110 M1175:M1181 M1430 M1444:M1445 M1523:M1554 M1866:M1871 M706:M755 M935:M1071 M1117:M1140 M1173 M1208:M1241 M1464:M1466 M1489:M1501 M1561:M1582 M1801:M1811 M1815:M1861 M2019 M2026:M2027 M2034 M2037 M2042:M2054 M822:M834 M837:M905 M498:M607 M757:M796 M1142:M1171 M1183:M1204 M1206 M1243:M1265 M1267 M1269:M1287 M1290 M1293:M1319 M1322:M1379 M1381 M1383:M1412 M1447:M1456 M1468:M1477 M1479:M1481 M1503:M1521 M1933:M1940 M1942:M1965 M1967:M1992 M1994:M2012 M2056:M2082 M2091:M2208 M2211:M2255 M2296 M2329:M2355 M2395:M2400 M2441:M2461 M2504:M2596 M2602:M2617 M798:M820 M2620:M2639 M2641:M2642 M2463:M2501 M2260:M2293 M2359:M2391 M2647:M3001 M3026:M3041 M3003:M3024 M3043:M3242 M3292:M3294 M3296:M3297 M3308 M3355:M3364 M3249:M3285 M3328:M3345 M3366:M3574 M4495:M4579 M4582:M4583 M4585 M4595 M4598 M4602:M4603 M4613:M4621 M4061:M4262 M4651:M4660 M4662:M4809 M4815:M4818 M4820 M4833 M4835:M5068 M5498:M5517 M5544:M5545 M5541:M5542 M2301:M2327 M198:M286 M5519:M5538 M4411:M4430 M2357 M1874:M1931 M6616 M6651 M6659:M6800 M1586:M1707 M1710:M1793 M6807:M6810 M6984:M7040 M5100:M5496 M5548:M6609 M7099:M7183 D7099:D7183 M7056:M7065 D7056:D7065 B8:B93 D8:D20 M6975:M6982">
    <cfRule type="cellIs" dxfId="5672" priority="11642" operator="equal">
      <formula>"DEDICACIO FACTURABLE PER ADMINISTRACIO"</formula>
    </cfRule>
  </conditionalFormatting>
  <conditionalFormatting sqref="G2359:G2391 G2409:G2435 G4660 G4993:G5068 G3557:G3574 G3590:G3613 G3625:G3637 G3660:G3681 G3683:G3711 G3713:G3748 G3758 G3835:G3865 G3900:G3920 G3934:G3948 G3957:G3971 G4001:G4015 G4017:G4019 G4033 G4120:G4137 G4183:G4185 G4187:G4195 G4198:G4199 G4201:G4205 G4208:G4209 G4222:G4223 G306:G347 G8:G286 G1430 G644:G755 G929:G1071 G1073:G1140 G1444:G1445 G1523:G1582 G2019 G2026:G2027 G2034 G2037 G2042:G2054 G349:G394 G396:G496 G498:G608 G757:G796 G1142:G1181 G1183:G1204 G1206:G1241 G1243:G1265 G1267 G1269:G1287 G1290 G1293:G1319 G1322:G1379 G1381 G1383:G1412 G1447:G1466 G1468:G1477 G1479:G1501 G1503:G1521 G1799:G1871 G1933:G1940 G1942:G1965 G1967:G1992 G1994:G2012 G2056:G2082 G2091:G2208 G2211:G2255 G2260:G2293 G2296:G2327 G2329:G2355 G2395:G2398 G2482:G2501 G2441:G2461 G2504:G2596 G2602:G2617 G798:G905 G2620:G2639 G2641:G2642 G2463:G2480 G2400 G2647:G3041 G3043:G3242 G3292:G3294 G3296:G3297 G3308 G3249:G3285 G3328:G3345 G3583:G3588 G3619:G3623 G3639:G3654 G3754:G3756 G3764:G3769 G3776:G3787 G3793:G3814 G3867:G3888 G3890:G3898 G3951:G3955 G3922:G3932 G3355:G3555 G4030 G4042:G4051 G3973:G3999 G4140:G4158 G4225:G4235 G4239:G4262 G4269:G4305 G4441:G4459 G4093:G4106 G4108:G4116 G4495:G4579 G4582:G4583 G4585 G4595 G4598 G4602:G4603 G4613:G4621 G4053:G4091 G4161:G4179 G4211:G4220 G4307:G4319 G4333:G4369 G4375:G4405 G4465:G4484 G4662:G4809 G3816:G3833 G4815:G4818 G4820 G4833 G4835:G4977 G5544:G5545 G5541:G5542 G5519:G5538 G4411:G4430 G1874:G1931 G5481:G5517 G1586:G1797 G6359:G6800 G6807:G6810 G5548:G5589 G5100:G5479 G5625:G6346 G7099:G7183 G7056:G7065 G6975:G7040 G5591:G5599">
    <cfRule type="cellIs" dxfId="5671" priority="11635" stopIfTrue="1" operator="equal">
      <formula>"TA"</formula>
    </cfRule>
  </conditionalFormatting>
  <conditionalFormatting sqref="G2359:G2391 G2409:G2435 G4660 G4993:G5068 G3557:G3574 G3590:G3613 G3625:G3637 G3660:G3681 G3683:G3711 G3713:G3748 G3758 G3835:G3865 G3900:G3920 G3934:G3948 G3957:G3971 G4001:G4015 G4017:G4019 G4033 G4120:G4137 G4183:G4185 G4187:G4195 G4198:G4199 G4201:G4205 G4208:G4209 G4222:G4223 G306:G347 G8:G286 G1430 G644:G755 G929:G1071 G1073:G1140 G1444:G1445 G1523:G1582 G2019 G2026:G2027 G2034 G2037 G2042:G2054 G349:G394 G396:G496 G498:G608 G757:G796 G1142:G1181 G1183:G1204 G1206:G1241 G1243:G1265 G1267 G1269:G1287 G1290 G1293:G1319 G1322:G1379 G1381 G1383:G1412 G1447:G1466 G1468:G1477 G1479:G1501 G1503:G1521 G1799:G1871 G1933:G1940 G1942:G1965 G1967:G1992 G1994:G2012 G2056:G2082 G2091:G2208 G2211:G2255 G2260:G2293 G2296:G2327 G2329:G2355 G2395:G2398 G2482:G2501 G2441:G2461 G2504:G2596 G2602:G2617 G798:G905 G2620:G2639 G2641:G2642 G2463:G2480 G2400 G2647:G3041 G3043:G3242 G3292:G3294 G3296:G3297 G3308 G3249:G3285 G3328:G3345 G3583:G3588 G3619:G3623 G3639:G3654 G3754:G3756 G3764:G3769 G3776:G3787 G3793:G3814 G3867:G3888 G3890:G3898 G3951:G3955 G3922:G3932 G3355:G3555 G4030 G4042:G4051 G3973:G3999 G4140:G4158 G4225:G4235 G4239:G4262 G4269:G4305 G4441:G4459 G4093:G4106 G4108:G4116 G4495:G4579 G4582:G4583 G4585 G4595 G4598 G4602:G4603 G4613:G4621 G4053:G4091 G4161:G4179 G4211:G4220 G4307:G4319 G4333:G4369 G4375:G4405 G4465:G4484 G4662:G4809 G3816:G3833 G4815:G4818 G4820 G4833 G4835:G4977 G5544:G5545 G5541:G5542 G5519:G5538 G4411:G4430 G1874:G1931 G5481:G5517 G1586:G1797 G6359:G6800 G6807:G6810 G5548:G5589 G5100:G5479 G5625:G6346 G7099:G7183 G7056:G7065 G6975:G7040 G5591:G5599">
    <cfRule type="cellIs" dxfId="5670" priority="11634" stopIfTrue="1" operator="equal">
      <formula>"OB"</formula>
    </cfRule>
  </conditionalFormatting>
  <conditionalFormatting sqref="E1706">
    <cfRule type="cellIs" dxfId="5669" priority="11629" stopIfTrue="1" operator="equal">
      <formula>"Pte. Asignar"</formula>
    </cfRule>
  </conditionalFormatting>
  <conditionalFormatting sqref="E1706">
    <cfRule type="cellIs" dxfId="5668" priority="11628" stopIfTrue="1" operator="equal">
      <formula>"C-001"</formula>
    </cfRule>
  </conditionalFormatting>
  <conditionalFormatting sqref="E1706">
    <cfRule type="cellIs" dxfId="5667" priority="11627" operator="equal">
      <formula>"C-003"</formula>
    </cfRule>
  </conditionalFormatting>
  <conditionalFormatting sqref="G1872">
    <cfRule type="cellIs" dxfId="5666" priority="11611" stopIfTrue="1" operator="equal">
      <formula>"ST"</formula>
    </cfRule>
    <cfRule type="cellIs" dxfId="5665" priority="11612" stopIfTrue="1" operator="equal">
      <formula>ST</formula>
    </cfRule>
  </conditionalFormatting>
  <conditionalFormatting sqref="M1872">
    <cfRule type="cellIs" dxfId="5664" priority="11610" stopIfTrue="1" operator="equal">
      <formula>"Pendent obrir OF"</formula>
    </cfRule>
  </conditionalFormatting>
  <conditionalFormatting sqref="E1872">
    <cfRule type="cellIs" dxfId="5663" priority="11609" stopIfTrue="1" operator="equal">
      <formula>"Pte. Asignar"</formula>
    </cfRule>
  </conditionalFormatting>
  <conditionalFormatting sqref="E1872">
    <cfRule type="cellIs" dxfId="5662" priority="11608" stopIfTrue="1" operator="equal">
      <formula>"C-001"</formula>
    </cfRule>
  </conditionalFormatting>
  <conditionalFormatting sqref="E1872">
    <cfRule type="cellIs" dxfId="5661" priority="11607" operator="equal">
      <formula>"C-003"</formula>
    </cfRule>
  </conditionalFormatting>
  <conditionalFormatting sqref="M1872">
    <cfRule type="cellIs" dxfId="5660" priority="11606" stopIfTrue="1" operator="equal">
      <formula>"PENDENT ASSIGNAR"</formula>
    </cfRule>
  </conditionalFormatting>
  <conditionalFormatting sqref="M1872">
    <cfRule type="cellIs" dxfId="5659" priority="11605" stopIfTrue="1" operator="equal">
      <formula>"PENDENT D'ASSIGNAR"</formula>
    </cfRule>
  </conditionalFormatting>
  <conditionalFormatting sqref="M1872">
    <cfRule type="cellIs" dxfId="5658" priority="11604" operator="equal">
      <formula>"DEDICACIO FACTURABLE PER ADMINISTRACIO"</formula>
    </cfRule>
  </conditionalFormatting>
  <conditionalFormatting sqref="G1872">
    <cfRule type="cellIs" dxfId="5657" priority="11603" stopIfTrue="1" operator="equal">
      <formula>"TA"</formula>
    </cfRule>
  </conditionalFormatting>
  <conditionalFormatting sqref="G1872">
    <cfRule type="cellIs" dxfId="5656" priority="11602" stopIfTrue="1" operator="equal">
      <formula>"OB"</formula>
    </cfRule>
  </conditionalFormatting>
  <conditionalFormatting sqref="G1873">
    <cfRule type="cellIs" dxfId="5655" priority="11600" stopIfTrue="1" operator="equal">
      <formula>"ST"</formula>
    </cfRule>
    <cfRule type="cellIs" dxfId="5654" priority="11601" stopIfTrue="1" operator="equal">
      <formula>ST</formula>
    </cfRule>
  </conditionalFormatting>
  <conditionalFormatting sqref="M1873">
    <cfRule type="cellIs" dxfId="5653" priority="11599" stopIfTrue="1" operator="equal">
      <formula>"Pendent obrir OF"</formula>
    </cfRule>
  </conditionalFormatting>
  <conditionalFormatting sqref="E1873">
    <cfRule type="cellIs" dxfId="5652" priority="11598" stopIfTrue="1" operator="equal">
      <formula>"Pte. Asignar"</formula>
    </cfRule>
  </conditionalFormatting>
  <conditionalFormatting sqref="E1873">
    <cfRule type="cellIs" dxfId="5651" priority="11597" stopIfTrue="1" operator="equal">
      <formula>"C-001"</formula>
    </cfRule>
  </conditionalFormatting>
  <conditionalFormatting sqref="E1873">
    <cfRule type="cellIs" dxfId="5650" priority="11596" operator="equal">
      <formula>"C-003"</formula>
    </cfRule>
  </conditionalFormatting>
  <conditionalFormatting sqref="M1873">
    <cfRule type="cellIs" dxfId="5649" priority="11595" stopIfTrue="1" operator="equal">
      <formula>"PENDENT ASSIGNAR"</formula>
    </cfRule>
  </conditionalFormatting>
  <conditionalFormatting sqref="M1873">
    <cfRule type="cellIs" dxfId="5648" priority="11594" stopIfTrue="1" operator="equal">
      <formula>"PENDENT D'ASSIGNAR"</formula>
    </cfRule>
  </conditionalFormatting>
  <conditionalFormatting sqref="M1873">
    <cfRule type="cellIs" dxfId="5647" priority="11593" operator="equal">
      <formula>"DEDICACIO FACTURABLE PER ADMINISTRACIO"</formula>
    </cfRule>
  </conditionalFormatting>
  <conditionalFormatting sqref="G1873">
    <cfRule type="cellIs" dxfId="5646" priority="11592" stopIfTrue="1" operator="equal">
      <formula>"TA"</formula>
    </cfRule>
  </conditionalFormatting>
  <conditionalFormatting sqref="G1873">
    <cfRule type="cellIs" dxfId="5645" priority="11591" stopIfTrue="1" operator="equal">
      <formula>"OB"</formula>
    </cfRule>
  </conditionalFormatting>
  <conditionalFormatting sqref="M3365">
    <cfRule type="cellIs" dxfId="5644" priority="11588" stopIfTrue="1" operator="equal">
      <formula>"Pendent obrir OF"</formula>
    </cfRule>
  </conditionalFormatting>
  <conditionalFormatting sqref="M3365">
    <cfRule type="cellIs" dxfId="5643" priority="11584" stopIfTrue="1" operator="equal">
      <formula>"PENDENT ASSIGNAR"</formula>
    </cfRule>
  </conditionalFormatting>
  <conditionalFormatting sqref="M3365">
    <cfRule type="cellIs" dxfId="5642" priority="11583" stopIfTrue="1" operator="equal">
      <formula>"PENDENT D'ASSIGNAR"</formula>
    </cfRule>
  </conditionalFormatting>
  <conditionalFormatting sqref="M3365">
    <cfRule type="cellIs" dxfId="5641" priority="11582" operator="equal">
      <formula>"DEDICACIO FACTURABLE PER ADMINISTRACIO"</formula>
    </cfRule>
  </conditionalFormatting>
  <conditionalFormatting sqref="E3777:E3779">
    <cfRule type="cellIs" dxfId="5640" priority="11576" stopIfTrue="1" operator="equal">
      <formula>"Pte. Asignar"</formula>
    </cfRule>
  </conditionalFormatting>
  <conditionalFormatting sqref="E3777:E3779">
    <cfRule type="cellIs" dxfId="5639" priority="11575" stopIfTrue="1" operator="equal">
      <formula>"C-001"</formula>
    </cfRule>
  </conditionalFormatting>
  <conditionalFormatting sqref="E3777:E3779">
    <cfRule type="cellIs" dxfId="5638" priority="11574" operator="equal">
      <formula>"C-003"</formula>
    </cfRule>
  </conditionalFormatting>
  <conditionalFormatting sqref="E3862">
    <cfRule type="cellIs" dxfId="5637" priority="11565" stopIfTrue="1" operator="equal">
      <formula>"Pte. Asignar"</formula>
    </cfRule>
  </conditionalFormatting>
  <conditionalFormatting sqref="E3862">
    <cfRule type="cellIs" dxfId="5636" priority="11564" stopIfTrue="1" operator="equal">
      <formula>"C-001"</formula>
    </cfRule>
  </conditionalFormatting>
  <conditionalFormatting sqref="E3862">
    <cfRule type="cellIs" dxfId="5635" priority="11563" operator="equal">
      <formula>"C-003"</formula>
    </cfRule>
  </conditionalFormatting>
  <conditionalFormatting sqref="G4188">
    <cfRule type="cellIs" dxfId="5634" priority="11556" stopIfTrue="1" operator="equal">
      <formula>"ST"</formula>
    </cfRule>
    <cfRule type="cellIs" dxfId="5633" priority="11557" stopIfTrue="1" operator="equal">
      <formula>ST</formula>
    </cfRule>
  </conditionalFormatting>
  <conditionalFormatting sqref="E4188">
    <cfRule type="cellIs" dxfId="5632" priority="11554" stopIfTrue="1" operator="equal">
      <formula>"Pte. Asignar"</formula>
    </cfRule>
  </conditionalFormatting>
  <conditionalFormatting sqref="E4188">
    <cfRule type="cellIs" dxfId="5631" priority="11553" stopIfTrue="1" operator="equal">
      <formula>"C-001"</formula>
    </cfRule>
  </conditionalFormatting>
  <conditionalFormatting sqref="E4188">
    <cfRule type="cellIs" dxfId="5630" priority="11552" operator="equal">
      <formula>"C-003"</formula>
    </cfRule>
  </conditionalFormatting>
  <conditionalFormatting sqref="G4188">
    <cfRule type="cellIs" dxfId="5629" priority="11548" stopIfTrue="1" operator="equal">
      <formula>"TA"</formula>
    </cfRule>
  </conditionalFormatting>
  <conditionalFormatting sqref="G4188">
    <cfRule type="cellIs" dxfId="5628" priority="11547" stopIfTrue="1" operator="equal">
      <formula>"OB"</formula>
    </cfRule>
  </conditionalFormatting>
  <conditionalFormatting sqref="G4189">
    <cfRule type="cellIs" dxfId="5627" priority="11545" stopIfTrue="1" operator="equal">
      <formula>"ST"</formula>
    </cfRule>
    <cfRule type="cellIs" dxfId="5626" priority="11546" stopIfTrue="1" operator="equal">
      <formula>ST</formula>
    </cfRule>
  </conditionalFormatting>
  <conditionalFormatting sqref="E4189">
    <cfRule type="cellIs" dxfId="5625" priority="11543" stopIfTrue="1" operator="equal">
      <formula>"Pte. Asignar"</formula>
    </cfRule>
  </conditionalFormatting>
  <conditionalFormatting sqref="E4189">
    <cfRule type="cellIs" dxfId="5624" priority="11542" stopIfTrue="1" operator="equal">
      <formula>"C-001"</formula>
    </cfRule>
  </conditionalFormatting>
  <conditionalFormatting sqref="E4189">
    <cfRule type="cellIs" dxfId="5623" priority="11541" operator="equal">
      <formula>"C-003"</formula>
    </cfRule>
  </conditionalFormatting>
  <conditionalFormatting sqref="G4189">
    <cfRule type="cellIs" dxfId="5622" priority="11537" stopIfTrue="1" operator="equal">
      <formula>"TA"</formula>
    </cfRule>
  </conditionalFormatting>
  <conditionalFormatting sqref="G4189">
    <cfRule type="cellIs" dxfId="5621" priority="11536" stopIfTrue="1" operator="equal">
      <formula>"OB"</formula>
    </cfRule>
  </conditionalFormatting>
  <conditionalFormatting sqref="G4190">
    <cfRule type="cellIs" dxfId="5620" priority="11534" stopIfTrue="1" operator="equal">
      <formula>"ST"</formula>
    </cfRule>
    <cfRule type="cellIs" dxfId="5619" priority="11535" stopIfTrue="1" operator="equal">
      <formula>ST</formula>
    </cfRule>
  </conditionalFormatting>
  <conditionalFormatting sqref="E4190">
    <cfRule type="cellIs" dxfId="5618" priority="11532" stopIfTrue="1" operator="equal">
      <formula>"Pte. Asignar"</formula>
    </cfRule>
  </conditionalFormatting>
  <conditionalFormatting sqref="E4190">
    <cfRule type="cellIs" dxfId="5617" priority="11531" stopIfTrue="1" operator="equal">
      <formula>"C-001"</formula>
    </cfRule>
  </conditionalFormatting>
  <conditionalFormatting sqref="E4190">
    <cfRule type="cellIs" dxfId="5616" priority="11530" operator="equal">
      <formula>"C-003"</formula>
    </cfRule>
  </conditionalFormatting>
  <conditionalFormatting sqref="G4190">
    <cfRule type="cellIs" dxfId="5615" priority="11526" stopIfTrue="1" operator="equal">
      <formula>"TA"</formula>
    </cfRule>
  </conditionalFormatting>
  <conditionalFormatting sqref="G4190">
    <cfRule type="cellIs" dxfId="5614" priority="11525" stopIfTrue="1" operator="equal">
      <formula>"OB"</formula>
    </cfRule>
  </conditionalFormatting>
  <conditionalFormatting sqref="G4191">
    <cfRule type="cellIs" dxfId="5613" priority="11523" stopIfTrue="1" operator="equal">
      <formula>"ST"</formula>
    </cfRule>
    <cfRule type="cellIs" dxfId="5612" priority="11524" stopIfTrue="1" operator="equal">
      <formula>ST</formula>
    </cfRule>
  </conditionalFormatting>
  <conditionalFormatting sqref="E4191">
    <cfRule type="cellIs" dxfId="5611" priority="11521" stopIfTrue="1" operator="equal">
      <formula>"Pte. Asignar"</formula>
    </cfRule>
  </conditionalFormatting>
  <conditionalFormatting sqref="E4191">
    <cfRule type="cellIs" dxfId="5610" priority="11520" stopIfTrue="1" operator="equal">
      <formula>"C-001"</formula>
    </cfRule>
  </conditionalFormatting>
  <conditionalFormatting sqref="E4191">
    <cfRule type="cellIs" dxfId="5609" priority="11519" operator="equal">
      <formula>"C-003"</formula>
    </cfRule>
  </conditionalFormatting>
  <conditionalFormatting sqref="G4191">
    <cfRule type="cellIs" dxfId="5608" priority="11515" stopIfTrue="1" operator="equal">
      <formula>"TA"</formula>
    </cfRule>
  </conditionalFormatting>
  <conditionalFormatting sqref="G4191">
    <cfRule type="cellIs" dxfId="5607" priority="11514" stopIfTrue="1" operator="equal">
      <formula>"OB"</formula>
    </cfRule>
  </conditionalFormatting>
  <conditionalFormatting sqref="G4192">
    <cfRule type="cellIs" dxfId="5606" priority="11512" stopIfTrue="1" operator="equal">
      <formula>"ST"</formula>
    </cfRule>
    <cfRule type="cellIs" dxfId="5605" priority="11513" stopIfTrue="1" operator="equal">
      <formula>ST</formula>
    </cfRule>
  </conditionalFormatting>
  <conditionalFormatting sqref="E4192">
    <cfRule type="cellIs" dxfId="5604" priority="11510" stopIfTrue="1" operator="equal">
      <formula>"Pte. Asignar"</formula>
    </cfRule>
  </conditionalFormatting>
  <conditionalFormatting sqref="E4192">
    <cfRule type="cellIs" dxfId="5603" priority="11509" stopIfTrue="1" operator="equal">
      <formula>"C-001"</formula>
    </cfRule>
  </conditionalFormatting>
  <conditionalFormatting sqref="E4192">
    <cfRule type="cellIs" dxfId="5602" priority="11508" operator="equal">
      <formula>"C-003"</formula>
    </cfRule>
  </conditionalFormatting>
  <conditionalFormatting sqref="G4192">
    <cfRule type="cellIs" dxfId="5601" priority="11504" stopIfTrue="1" operator="equal">
      <formula>"TA"</formula>
    </cfRule>
  </conditionalFormatting>
  <conditionalFormatting sqref="G4192">
    <cfRule type="cellIs" dxfId="5600" priority="11503" stopIfTrue="1" operator="equal">
      <formula>"OB"</formula>
    </cfRule>
  </conditionalFormatting>
  <conditionalFormatting sqref="G4193">
    <cfRule type="cellIs" dxfId="5599" priority="11501" stopIfTrue="1" operator="equal">
      <formula>"ST"</formula>
    </cfRule>
    <cfRule type="cellIs" dxfId="5598" priority="11502" stopIfTrue="1" operator="equal">
      <formula>ST</formula>
    </cfRule>
  </conditionalFormatting>
  <conditionalFormatting sqref="E4193">
    <cfRule type="cellIs" dxfId="5597" priority="11499" stopIfTrue="1" operator="equal">
      <formula>"Pte. Asignar"</formula>
    </cfRule>
  </conditionalFormatting>
  <conditionalFormatting sqref="E4193">
    <cfRule type="cellIs" dxfId="5596" priority="11498" stopIfTrue="1" operator="equal">
      <formula>"C-001"</formula>
    </cfRule>
  </conditionalFormatting>
  <conditionalFormatting sqref="E4193">
    <cfRule type="cellIs" dxfId="5595" priority="11497" operator="equal">
      <formula>"C-003"</formula>
    </cfRule>
  </conditionalFormatting>
  <conditionalFormatting sqref="G4193">
    <cfRule type="cellIs" dxfId="5594" priority="11493" stopIfTrue="1" operator="equal">
      <formula>"TA"</formula>
    </cfRule>
  </conditionalFormatting>
  <conditionalFormatting sqref="G4193">
    <cfRule type="cellIs" dxfId="5593" priority="11492" stopIfTrue="1" operator="equal">
      <formula>"OB"</formula>
    </cfRule>
  </conditionalFormatting>
  <conditionalFormatting sqref="G4194">
    <cfRule type="cellIs" dxfId="5592" priority="11490" stopIfTrue="1" operator="equal">
      <formula>"ST"</formula>
    </cfRule>
    <cfRule type="cellIs" dxfId="5591" priority="11491" stopIfTrue="1" operator="equal">
      <formula>ST</formula>
    </cfRule>
  </conditionalFormatting>
  <conditionalFormatting sqref="E4194">
    <cfRule type="cellIs" dxfId="5590" priority="11488" stopIfTrue="1" operator="equal">
      <formula>"Pte. Asignar"</formula>
    </cfRule>
  </conditionalFormatting>
  <conditionalFormatting sqref="E4194">
    <cfRule type="cellIs" dxfId="5589" priority="11487" stopIfTrue="1" operator="equal">
      <formula>"C-001"</formula>
    </cfRule>
  </conditionalFormatting>
  <conditionalFormatting sqref="E4194">
    <cfRule type="cellIs" dxfId="5588" priority="11486" operator="equal">
      <formula>"C-003"</formula>
    </cfRule>
  </conditionalFormatting>
  <conditionalFormatting sqref="G4194">
    <cfRule type="cellIs" dxfId="5587" priority="11482" stopIfTrue="1" operator="equal">
      <formula>"TA"</formula>
    </cfRule>
  </conditionalFormatting>
  <conditionalFormatting sqref="G4194">
    <cfRule type="cellIs" dxfId="5586" priority="11481" stopIfTrue="1" operator="equal">
      <formula>"OB"</formula>
    </cfRule>
  </conditionalFormatting>
  <conditionalFormatting sqref="G4195">
    <cfRule type="cellIs" dxfId="5585" priority="11479" stopIfTrue="1" operator="equal">
      <formula>"ST"</formula>
    </cfRule>
    <cfRule type="cellIs" dxfId="5584" priority="11480" stopIfTrue="1" operator="equal">
      <formula>ST</formula>
    </cfRule>
  </conditionalFormatting>
  <conditionalFormatting sqref="E4195">
    <cfRule type="cellIs" dxfId="5583" priority="11477" stopIfTrue="1" operator="equal">
      <formula>"Pte. Asignar"</formula>
    </cfRule>
  </conditionalFormatting>
  <conditionalFormatting sqref="E4195">
    <cfRule type="cellIs" dxfId="5582" priority="11476" stopIfTrue="1" operator="equal">
      <formula>"C-001"</formula>
    </cfRule>
  </conditionalFormatting>
  <conditionalFormatting sqref="E4195">
    <cfRule type="cellIs" dxfId="5581" priority="11475" operator="equal">
      <formula>"C-003"</formula>
    </cfRule>
  </conditionalFormatting>
  <conditionalFormatting sqref="G4195">
    <cfRule type="cellIs" dxfId="5580" priority="11471" stopIfTrue="1" operator="equal">
      <formula>"TA"</formula>
    </cfRule>
  </conditionalFormatting>
  <conditionalFormatting sqref="G4195">
    <cfRule type="cellIs" dxfId="5579" priority="11470" stopIfTrue="1" operator="equal">
      <formula>"OB"</formula>
    </cfRule>
  </conditionalFormatting>
  <conditionalFormatting sqref="E4196">
    <cfRule type="cellIs" dxfId="5578" priority="11466" stopIfTrue="1" operator="equal">
      <formula>"Pte. Asignar"</formula>
    </cfRule>
  </conditionalFormatting>
  <conditionalFormatting sqref="E4196">
    <cfRule type="cellIs" dxfId="5577" priority="11465" stopIfTrue="1" operator="equal">
      <formula>"C-001"</formula>
    </cfRule>
  </conditionalFormatting>
  <conditionalFormatting sqref="E4196">
    <cfRule type="cellIs" dxfId="5576" priority="11464" operator="equal">
      <formula>"C-003"</formula>
    </cfRule>
  </conditionalFormatting>
  <conditionalFormatting sqref="E4197">
    <cfRule type="cellIs" dxfId="5575" priority="11455" stopIfTrue="1" operator="equal">
      <formula>"Pte. Asignar"</formula>
    </cfRule>
  </conditionalFormatting>
  <conditionalFormatting sqref="E4197">
    <cfRule type="cellIs" dxfId="5574" priority="11454" stopIfTrue="1" operator="equal">
      <formula>"C-001"</formula>
    </cfRule>
  </conditionalFormatting>
  <conditionalFormatting sqref="E4197">
    <cfRule type="cellIs" dxfId="5573" priority="11453" operator="equal">
      <formula>"C-003"</formula>
    </cfRule>
  </conditionalFormatting>
  <conditionalFormatting sqref="G4198">
    <cfRule type="cellIs" dxfId="5572" priority="11446" stopIfTrue="1" operator="equal">
      <formula>"ST"</formula>
    </cfRule>
    <cfRule type="cellIs" dxfId="5571" priority="11447" stopIfTrue="1" operator="equal">
      <formula>ST</formula>
    </cfRule>
  </conditionalFormatting>
  <conditionalFormatting sqref="E4198">
    <cfRule type="cellIs" dxfId="5570" priority="11444" stopIfTrue="1" operator="equal">
      <formula>"Pte. Asignar"</formula>
    </cfRule>
  </conditionalFormatting>
  <conditionalFormatting sqref="E4198">
    <cfRule type="cellIs" dxfId="5569" priority="11443" stopIfTrue="1" operator="equal">
      <formula>"C-001"</formula>
    </cfRule>
  </conditionalFormatting>
  <conditionalFormatting sqref="E4198">
    <cfRule type="cellIs" dxfId="5568" priority="11442" operator="equal">
      <formula>"C-003"</formula>
    </cfRule>
  </conditionalFormatting>
  <conditionalFormatting sqref="G4198">
    <cfRule type="cellIs" dxfId="5567" priority="11438" stopIfTrue="1" operator="equal">
      <formula>"TA"</formula>
    </cfRule>
  </conditionalFormatting>
  <conditionalFormatting sqref="G4198">
    <cfRule type="cellIs" dxfId="5566" priority="11437" stopIfTrue="1" operator="equal">
      <formula>"OB"</formula>
    </cfRule>
  </conditionalFormatting>
  <conditionalFormatting sqref="G4199">
    <cfRule type="cellIs" dxfId="5565" priority="11435" stopIfTrue="1" operator="equal">
      <formula>"ST"</formula>
    </cfRule>
    <cfRule type="cellIs" dxfId="5564" priority="11436" stopIfTrue="1" operator="equal">
      <formula>ST</formula>
    </cfRule>
  </conditionalFormatting>
  <conditionalFormatting sqref="E4199">
    <cfRule type="cellIs" dxfId="5563" priority="11433" stopIfTrue="1" operator="equal">
      <formula>"Pte. Asignar"</formula>
    </cfRule>
  </conditionalFormatting>
  <conditionalFormatting sqref="E4199">
    <cfRule type="cellIs" dxfId="5562" priority="11432" stopIfTrue="1" operator="equal">
      <formula>"C-001"</formula>
    </cfRule>
  </conditionalFormatting>
  <conditionalFormatting sqref="E4199">
    <cfRule type="cellIs" dxfId="5561" priority="11431" operator="equal">
      <formula>"C-003"</formula>
    </cfRule>
  </conditionalFormatting>
  <conditionalFormatting sqref="G4199">
    <cfRule type="cellIs" dxfId="5560" priority="11427" stopIfTrue="1" operator="equal">
      <formula>"TA"</formula>
    </cfRule>
  </conditionalFormatting>
  <conditionalFormatting sqref="G4199">
    <cfRule type="cellIs" dxfId="5559" priority="11426" stopIfTrue="1" operator="equal">
      <formula>"OB"</formula>
    </cfRule>
  </conditionalFormatting>
  <conditionalFormatting sqref="E4200">
    <cfRule type="cellIs" dxfId="5558" priority="11422" stopIfTrue="1" operator="equal">
      <formula>"Pte. Asignar"</formula>
    </cfRule>
  </conditionalFormatting>
  <conditionalFormatting sqref="E4200">
    <cfRule type="cellIs" dxfId="5557" priority="11421" stopIfTrue="1" operator="equal">
      <formula>"C-001"</formula>
    </cfRule>
  </conditionalFormatting>
  <conditionalFormatting sqref="E4200">
    <cfRule type="cellIs" dxfId="5556" priority="11420" operator="equal">
      <formula>"C-003"</formula>
    </cfRule>
  </conditionalFormatting>
  <conditionalFormatting sqref="G4201">
    <cfRule type="cellIs" dxfId="5555" priority="11413" stopIfTrue="1" operator="equal">
      <formula>"ST"</formula>
    </cfRule>
    <cfRule type="cellIs" dxfId="5554" priority="11414" stopIfTrue="1" operator="equal">
      <formula>ST</formula>
    </cfRule>
  </conditionalFormatting>
  <conditionalFormatting sqref="E4201">
    <cfRule type="cellIs" dxfId="5553" priority="11411" stopIfTrue="1" operator="equal">
      <formula>"Pte. Asignar"</formula>
    </cfRule>
  </conditionalFormatting>
  <conditionalFormatting sqref="E4201">
    <cfRule type="cellIs" dxfId="5552" priority="11410" stopIfTrue="1" operator="equal">
      <formula>"C-001"</formula>
    </cfRule>
  </conditionalFormatting>
  <conditionalFormatting sqref="E4201">
    <cfRule type="cellIs" dxfId="5551" priority="11409" operator="equal">
      <formula>"C-003"</formula>
    </cfRule>
  </conditionalFormatting>
  <conditionalFormatting sqref="G4201">
    <cfRule type="cellIs" dxfId="5550" priority="11405" stopIfTrue="1" operator="equal">
      <formula>"TA"</formula>
    </cfRule>
  </conditionalFormatting>
  <conditionalFormatting sqref="G4201">
    <cfRule type="cellIs" dxfId="5549" priority="11404" stopIfTrue="1" operator="equal">
      <formula>"OB"</formula>
    </cfRule>
  </conditionalFormatting>
  <conditionalFormatting sqref="G4202">
    <cfRule type="cellIs" dxfId="5548" priority="11402" stopIfTrue="1" operator="equal">
      <formula>"ST"</formula>
    </cfRule>
    <cfRule type="cellIs" dxfId="5547" priority="11403" stopIfTrue="1" operator="equal">
      <formula>ST</formula>
    </cfRule>
  </conditionalFormatting>
  <conditionalFormatting sqref="E4202">
    <cfRule type="cellIs" dxfId="5546" priority="11400" stopIfTrue="1" operator="equal">
      <formula>"Pte. Asignar"</formula>
    </cfRule>
  </conditionalFormatting>
  <conditionalFormatting sqref="E4202">
    <cfRule type="cellIs" dxfId="5545" priority="11399" stopIfTrue="1" operator="equal">
      <formula>"C-001"</formula>
    </cfRule>
  </conditionalFormatting>
  <conditionalFormatting sqref="E4202">
    <cfRule type="cellIs" dxfId="5544" priority="11398" operator="equal">
      <formula>"C-003"</formula>
    </cfRule>
  </conditionalFormatting>
  <conditionalFormatting sqref="G4202">
    <cfRule type="cellIs" dxfId="5543" priority="11394" stopIfTrue="1" operator="equal">
      <formula>"TA"</formula>
    </cfRule>
  </conditionalFormatting>
  <conditionalFormatting sqref="G4202">
    <cfRule type="cellIs" dxfId="5542" priority="11393" stopIfTrue="1" operator="equal">
      <formula>"OB"</formula>
    </cfRule>
  </conditionalFormatting>
  <conditionalFormatting sqref="G4203">
    <cfRule type="cellIs" dxfId="5541" priority="11391" stopIfTrue="1" operator="equal">
      <formula>"ST"</formula>
    </cfRule>
    <cfRule type="cellIs" dxfId="5540" priority="11392" stopIfTrue="1" operator="equal">
      <formula>ST</formula>
    </cfRule>
  </conditionalFormatting>
  <conditionalFormatting sqref="E4203">
    <cfRule type="cellIs" dxfId="5539" priority="11389" stopIfTrue="1" operator="equal">
      <formula>"Pte. Asignar"</formula>
    </cfRule>
  </conditionalFormatting>
  <conditionalFormatting sqref="E4203">
    <cfRule type="cellIs" dxfId="5538" priority="11388" stopIfTrue="1" operator="equal">
      <formula>"C-001"</formula>
    </cfRule>
  </conditionalFormatting>
  <conditionalFormatting sqref="E4203">
    <cfRule type="cellIs" dxfId="5537" priority="11387" operator="equal">
      <formula>"C-003"</formula>
    </cfRule>
  </conditionalFormatting>
  <conditionalFormatting sqref="G4203">
    <cfRule type="cellIs" dxfId="5536" priority="11383" stopIfTrue="1" operator="equal">
      <formula>"TA"</formula>
    </cfRule>
  </conditionalFormatting>
  <conditionalFormatting sqref="G4203">
    <cfRule type="cellIs" dxfId="5535" priority="11382" stopIfTrue="1" operator="equal">
      <formula>"OB"</formula>
    </cfRule>
  </conditionalFormatting>
  <conditionalFormatting sqref="G4204">
    <cfRule type="cellIs" dxfId="5534" priority="11380" stopIfTrue="1" operator="equal">
      <formula>"ST"</formula>
    </cfRule>
    <cfRule type="cellIs" dxfId="5533" priority="11381" stopIfTrue="1" operator="equal">
      <formula>ST</formula>
    </cfRule>
  </conditionalFormatting>
  <conditionalFormatting sqref="E4204">
    <cfRule type="cellIs" dxfId="5532" priority="11378" stopIfTrue="1" operator="equal">
      <formula>"Pte. Asignar"</formula>
    </cfRule>
  </conditionalFormatting>
  <conditionalFormatting sqref="E4204">
    <cfRule type="cellIs" dxfId="5531" priority="11377" stopIfTrue="1" operator="equal">
      <formula>"C-001"</formula>
    </cfRule>
  </conditionalFormatting>
  <conditionalFormatting sqref="E4204">
    <cfRule type="cellIs" dxfId="5530" priority="11376" operator="equal">
      <formula>"C-003"</formula>
    </cfRule>
  </conditionalFormatting>
  <conditionalFormatting sqref="G4204">
    <cfRule type="cellIs" dxfId="5529" priority="11372" stopIfTrue="1" operator="equal">
      <formula>"TA"</formula>
    </cfRule>
  </conditionalFormatting>
  <conditionalFormatting sqref="G4204">
    <cfRule type="cellIs" dxfId="5528" priority="11371" stopIfTrue="1" operator="equal">
      <formula>"OB"</formula>
    </cfRule>
  </conditionalFormatting>
  <conditionalFormatting sqref="G4205">
    <cfRule type="cellIs" dxfId="5527" priority="11369" stopIfTrue="1" operator="equal">
      <formula>"ST"</formula>
    </cfRule>
    <cfRule type="cellIs" dxfId="5526" priority="11370" stopIfTrue="1" operator="equal">
      <formula>ST</formula>
    </cfRule>
  </conditionalFormatting>
  <conditionalFormatting sqref="E4205">
    <cfRule type="cellIs" dxfId="5525" priority="11367" stopIfTrue="1" operator="equal">
      <formula>"Pte. Asignar"</formula>
    </cfRule>
  </conditionalFormatting>
  <conditionalFormatting sqref="E4205">
    <cfRule type="cellIs" dxfId="5524" priority="11366" stopIfTrue="1" operator="equal">
      <formula>"C-001"</formula>
    </cfRule>
  </conditionalFormatting>
  <conditionalFormatting sqref="E4205">
    <cfRule type="cellIs" dxfId="5523" priority="11365" operator="equal">
      <formula>"C-003"</formula>
    </cfRule>
  </conditionalFormatting>
  <conditionalFormatting sqref="G4205">
    <cfRule type="cellIs" dxfId="5522" priority="11361" stopIfTrue="1" operator="equal">
      <formula>"TA"</formula>
    </cfRule>
  </conditionalFormatting>
  <conditionalFormatting sqref="G4205">
    <cfRule type="cellIs" dxfId="5521" priority="11360" stopIfTrue="1" operator="equal">
      <formula>"OB"</formula>
    </cfRule>
  </conditionalFormatting>
  <conditionalFormatting sqref="E4206">
    <cfRule type="cellIs" dxfId="5520" priority="11356" stopIfTrue="1" operator="equal">
      <formula>"Pte. Asignar"</formula>
    </cfRule>
  </conditionalFormatting>
  <conditionalFormatting sqref="E4206">
    <cfRule type="cellIs" dxfId="5519" priority="11355" stopIfTrue="1" operator="equal">
      <formula>"C-001"</formula>
    </cfRule>
  </conditionalFormatting>
  <conditionalFormatting sqref="E4206">
    <cfRule type="cellIs" dxfId="5518" priority="11354" operator="equal">
      <formula>"C-003"</formula>
    </cfRule>
  </conditionalFormatting>
  <conditionalFormatting sqref="E4207">
    <cfRule type="cellIs" dxfId="5517" priority="11345" stopIfTrue="1" operator="equal">
      <formula>"Pte. Asignar"</formula>
    </cfRule>
  </conditionalFormatting>
  <conditionalFormatting sqref="E4207">
    <cfRule type="cellIs" dxfId="5516" priority="11344" stopIfTrue="1" operator="equal">
      <formula>"C-001"</formula>
    </cfRule>
  </conditionalFormatting>
  <conditionalFormatting sqref="E4207">
    <cfRule type="cellIs" dxfId="5515" priority="11343" operator="equal">
      <formula>"C-003"</formula>
    </cfRule>
  </conditionalFormatting>
  <conditionalFormatting sqref="G4208">
    <cfRule type="cellIs" dxfId="5514" priority="11336" stopIfTrue="1" operator="equal">
      <formula>"ST"</formula>
    </cfRule>
    <cfRule type="cellIs" dxfId="5513" priority="11337" stopIfTrue="1" operator="equal">
      <formula>ST</formula>
    </cfRule>
  </conditionalFormatting>
  <conditionalFormatting sqref="E4208">
    <cfRule type="cellIs" dxfId="5512" priority="11334" stopIfTrue="1" operator="equal">
      <formula>"Pte. Asignar"</formula>
    </cfRule>
  </conditionalFormatting>
  <conditionalFormatting sqref="E4208">
    <cfRule type="cellIs" dxfId="5511" priority="11333" stopIfTrue="1" operator="equal">
      <formula>"C-001"</formula>
    </cfRule>
  </conditionalFormatting>
  <conditionalFormatting sqref="E4208">
    <cfRule type="cellIs" dxfId="5510" priority="11332" operator="equal">
      <formula>"C-003"</formula>
    </cfRule>
  </conditionalFormatting>
  <conditionalFormatting sqref="G4208">
    <cfRule type="cellIs" dxfId="5509" priority="11328" stopIfTrue="1" operator="equal">
      <formula>"TA"</formula>
    </cfRule>
  </conditionalFormatting>
  <conditionalFormatting sqref="G4208">
    <cfRule type="cellIs" dxfId="5508" priority="11327" stopIfTrue="1" operator="equal">
      <formula>"OB"</formula>
    </cfRule>
  </conditionalFormatting>
  <conditionalFormatting sqref="G4209">
    <cfRule type="cellIs" dxfId="5507" priority="11325" stopIfTrue="1" operator="equal">
      <formula>"ST"</formula>
    </cfRule>
    <cfRule type="cellIs" dxfId="5506" priority="11326" stopIfTrue="1" operator="equal">
      <formula>ST</formula>
    </cfRule>
  </conditionalFormatting>
  <conditionalFormatting sqref="E4209">
    <cfRule type="cellIs" dxfId="5505" priority="11323" stopIfTrue="1" operator="equal">
      <formula>"Pte. Asignar"</formula>
    </cfRule>
  </conditionalFormatting>
  <conditionalFormatting sqref="E4209">
    <cfRule type="cellIs" dxfId="5504" priority="11322" stopIfTrue="1" operator="equal">
      <formula>"C-001"</formula>
    </cfRule>
  </conditionalFormatting>
  <conditionalFormatting sqref="E4209">
    <cfRule type="cellIs" dxfId="5503" priority="11321" operator="equal">
      <formula>"C-003"</formula>
    </cfRule>
  </conditionalFormatting>
  <conditionalFormatting sqref="G4209">
    <cfRule type="cellIs" dxfId="5502" priority="11317" stopIfTrue="1" operator="equal">
      <formula>"TA"</formula>
    </cfRule>
  </conditionalFormatting>
  <conditionalFormatting sqref="G4209">
    <cfRule type="cellIs" dxfId="5501" priority="11316" stopIfTrue="1" operator="equal">
      <formula>"OB"</formula>
    </cfRule>
  </conditionalFormatting>
  <conditionalFormatting sqref="E4210">
    <cfRule type="cellIs" dxfId="5500" priority="11312" stopIfTrue="1" operator="equal">
      <formula>"Pte. Asignar"</formula>
    </cfRule>
  </conditionalFormatting>
  <conditionalFormatting sqref="E4210">
    <cfRule type="cellIs" dxfId="5499" priority="11311" stopIfTrue="1" operator="equal">
      <formula>"C-001"</formula>
    </cfRule>
  </conditionalFormatting>
  <conditionalFormatting sqref="E4210">
    <cfRule type="cellIs" dxfId="5498" priority="11310" operator="equal">
      <formula>"C-003"</formula>
    </cfRule>
  </conditionalFormatting>
  <conditionalFormatting sqref="G4211">
    <cfRule type="cellIs" dxfId="5497" priority="11303" stopIfTrue="1" operator="equal">
      <formula>"ST"</formula>
    </cfRule>
    <cfRule type="cellIs" dxfId="5496" priority="11304" stopIfTrue="1" operator="equal">
      <formula>ST</formula>
    </cfRule>
  </conditionalFormatting>
  <conditionalFormatting sqref="E4211">
    <cfRule type="cellIs" dxfId="5495" priority="11301" stopIfTrue="1" operator="equal">
      <formula>"Pte. Asignar"</formula>
    </cfRule>
  </conditionalFormatting>
  <conditionalFormatting sqref="E4211">
    <cfRule type="cellIs" dxfId="5494" priority="11300" stopIfTrue="1" operator="equal">
      <formula>"C-001"</formula>
    </cfRule>
  </conditionalFormatting>
  <conditionalFormatting sqref="E4211">
    <cfRule type="cellIs" dxfId="5493" priority="11299" operator="equal">
      <formula>"C-003"</formula>
    </cfRule>
  </conditionalFormatting>
  <conditionalFormatting sqref="G4211">
    <cfRule type="cellIs" dxfId="5492" priority="11295" stopIfTrue="1" operator="equal">
      <formula>"TA"</formula>
    </cfRule>
  </conditionalFormatting>
  <conditionalFormatting sqref="G4211">
    <cfRule type="cellIs" dxfId="5491" priority="11294" stopIfTrue="1" operator="equal">
      <formula>"OB"</formula>
    </cfRule>
  </conditionalFormatting>
  <conditionalFormatting sqref="G4212">
    <cfRule type="cellIs" dxfId="5490" priority="11292" stopIfTrue="1" operator="equal">
      <formula>"ST"</formula>
    </cfRule>
    <cfRule type="cellIs" dxfId="5489" priority="11293" stopIfTrue="1" operator="equal">
      <formula>ST</formula>
    </cfRule>
  </conditionalFormatting>
  <conditionalFormatting sqref="E4212">
    <cfRule type="cellIs" dxfId="5488" priority="11290" stopIfTrue="1" operator="equal">
      <formula>"Pte. Asignar"</formula>
    </cfRule>
  </conditionalFormatting>
  <conditionalFormatting sqref="E4212">
    <cfRule type="cellIs" dxfId="5487" priority="11289" stopIfTrue="1" operator="equal">
      <formula>"C-001"</formula>
    </cfRule>
  </conditionalFormatting>
  <conditionalFormatting sqref="E4212">
    <cfRule type="cellIs" dxfId="5486" priority="11288" operator="equal">
      <formula>"C-003"</formula>
    </cfRule>
  </conditionalFormatting>
  <conditionalFormatting sqref="G4212">
    <cfRule type="cellIs" dxfId="5485" priority="11284" stopIfTrue="1" operator="equal">
      <formula>"TA"</formula>
    </cfRule>
  </conditionalFormatting>
  <conditionalFormatting sqref="G4212">
    <cfRule type="cellIs" dxfId="5484" priority="11283" stopIfTrue="1" operator="equal">
      <formula>"OB"</formula>
    </cfRule>
  </conditionalFormatting>
  <conditionalFormatting sqref="G4213">
    <cfRule type="cellIs" dxfId="5483" priority="11281" stopIfTrue="1" operator="equal">
      <formula>"ST"</formula>
    </cfRule>
    <cfRule type="cellIs" dxfId="5482" priority="11282" stopIfTrue="1" operator="equal">
      <formula>ST</formula>
    </cfRule>
  </conditionalFormatting>
  <conditionalFormatting sqref="E4213">
    <cfRule type="cellIs" dxfId="5481" priority="11279" stopIfTrue="1" operator="equal">
      <formula>"Pte. Asignar"</formula>
    </cfRule>
  </conditionalFormatting>
  <conditionalFormatting sqref="E4213">
    <cfRule type="cellIs" dxfId="5480" priority="11278" stopIfTrue="1" operator="equal">
      <formula>"C-001"</formula>
    </cfRule>
  </conditionalFormatting>
  <conditionalFormatting sqref="E4213">
    <cfRule type="cellIs" dxfId="5479" priority="11277" operator="equal">
      <formula>"C-003"</formula>
    </cfRule>
  </conditionalFormatting>
  <conditionalFormatting sqref="G4213">
    <cfRule type="cellIs" dxfId="5478" priority="11273" stopIfTrue="1" operator="equal">
      <formula>"TA"</formula>
    </cfRule>
  </conditionalFormatting>
  <conditionalFormatting sqref="G4213">
    <cfRule type="cellIs" dxfId="5477" priority="11272" stopIfTrue="1" operator="equal">
      <formula>"OB"</formula>
    </cfRule>
  </conditionalFormatting>
  <conditionalFormatting sqref="G4214">
    <cfRule type="cellIs" dxfId="5476" priority="11270" stopIfTrue="1" operator="equal">
      <formula>"ST"</formula>
    </cfRule>
    <cfRule type="cellIs" dxfId="5475" priority="11271" stopIfTrue="1" operator="equal">
      <formula>ST</formula>
    </cfRule>
  </conditionalFormatting>
  <conditionalFormatting sqref="E4214">
    <cfRule type="cellIs" dxfId="5474" priority="11268" stopIfTrue="1" operator="equal">
      <formula>"Pte. Asignar"</formula>
    </cfRule>
  </conditionalFormatting>
  <conditionalFormatting sqref="E4214">
    <cfRule type="cellIs" dxfId="5473" priority="11267" stopIfTrue="1" operator="equal">
      <formula>"C-001"</formula>
    </cfRule>
  </conditionalFormatting>
  <conditionalFormatting sqref="E4214">
    <cfRule type="cellIs" dxfId="5472" priority="11266" operator="equal">
      <formula>"C-003"</formula>
    </cfRule>
  </conditionalFormatting>
  <conditionalFormatting sqref="G4214">
    <cfRule type="cellIs" dxfId="5471" priority="11262" stopIfTrue="1" operator="equal">
      <formula>"TA"</formula>
    </cfRule>
  </conditionalFormatting>
  <conditionalFormatting sqref="G4214">
    <cfRule type="cellIs" dxfId="5470" priority="11261" stopIfTrue="1" operator="equal">
      <formula>"OB"</formula>
    </cfRule>
  </conditionalFormatting>
  <conditionalFormatting sqref="G4215">
    <cfRule type="cellIs" dxfId="5469" priority="11259" stopIfTrue="1" operator="equal">
      <formula>"ST"</formula>
    </cfRule>
    <cfRule type="cellIs" dxfId="5468" priority="11260" stopIfTrue="1" operator="equal">
      <formula>ST</formula>
    </cfRule>
  </conditionalFormatting>
  <conditionalFormatting sqref="E4215">
    <cfRule type="cellIs" dxfId="5467" priority="11257" stopIfTrue="1" operator="equal">
      <formula>"Pte. Asignar"</formula>
    </cfRule>
  </conditionalFormatting>
  <conditionalFormatting sqref="E4215">
    <cfRule type="cellIs" dxfId="5466" priority="11256" stopIfTrue="1" operator="equal">
      <formula>"C-001"</formula>
    </cfRule>
  </conditionalFormatting>
  <conditionalFormatting sqref="E4215">
    <cfRule type="cellIs" dxfId="5465" priority="11255" operator="equal">
      <formula>"C-003"</formula>
    </cfRule>
  </conditionalFormatting>
  <conditionalFormatting sqref="G4215">
    <cfRule type="cellIs" dxfId="5464" priority="11251" stopIfTrue="1" operator="equal">
      <formula>"TA"</formula>
    </cfRule>
  </conditionalFormatting>
  <conditionalFormatting sqref="G4215">
    <cfRule type="cellIs" dxfId="5463" priority="11250" stopIfTrue="1" operator="equal">
      <formula>"OB"</formula>
    </cfRule>
  </conditionalFormatting>
  <conditionalFormatting sqref="G4216">
    <cfRule type="cellIs" dxfId="5462" priority="11248" stopIfTrue="1" operator="equal">
      <formula>"ST"</formula>
    </cfRule>
    <cfRule type="cellIs" dxfId="5461" priority="11249" stopIfTrue="1" operator="equal">
      <formula>ST</formula>
    </cfRule>
  </conditionalFormatting>
  <conditionalFormatting sqref="E4216">
    <cfRule type="cellIs" dxfId="5460" priority="11246" stopIfTrue="1" operator="equal">
      <formula>"Pte. Asignar"</formula>
    </cfRule>
  </conditionalFormatting>
  <conditionalFormatting sqref="E4216">
    <cfRule type="cellIs" dxfId="5459" priority="11245" stopIfTrue="1" operator="equal">
      <formula>"C-001"</formula>
    </cfRule>
  </conditionalFormatting>
  <conditionalFormatting sqref="E4216">
    <cfRule type="cellIs" dxfId="5458" priority="11244" operator="equal">
      <formula>"C-003"</formula>
    </cfRule>
  </conditionalFormatting>
  <conditionalFormatting sqref="G4216">
    <cfRule type="cellIs" dxfId="5457" priority="11240" stopIfTrue="1" operator="equal">
      <formula>"TA"</formula>
    </cfRule>
  </conditionalFormatting>
  <conditionalFormatting sqref="G4216">
    <cfRule type="cellIs" dxfId="5456" priority="11239" stopIfTrue="1" operator="equal">
      <formula>"OB"</formula>
    </cfRule>
  </conditionalFormatting>
  <conditionalFormatting sqref="G4217">
    <cfRule type="cellIs" dxfId="5455" priority="11237" stopIfTrue="1" operator="equal">
      <formula>"ST"</formula>
    </cfRule>
    <cfRule type="cellIs" dxfId="5454" priority="11238" stopIfTrue="1" operator="equal">
      <formula>ST</formula>
    </cfRule>
  </conditionalFormatting>
  <conditionalFormatting sqref="E4217">
    <cfRule type="cellIs" dxfId="5453" priority="11235" stopIfTrue="1" operator="equal">
      <formula>"Pte. Asignar"</formula>
    </cfRule>
  </conditionalFormatting>
  <conditionalFormatting sqref="E4217">
    <cfRule type="cellIs" dxfId="5452" priority="11234" stopIfTrue="1" operator="equal">
      <formula>"C-001"</formula>
    </cfRule>
  </conditionalFormatting>
  <conditionalFormatting sqref="E4217">
    <cfRule type="cellIs" dxfId="5451" priority="11233" operator="equal">
      <formula>"C-003"</formula>
    </cfRule>
  </conditionalFormatting>
  <conditionalFormatting sqref="G4217">
    <cfRule type="cellIs" dxfId="5450" priority="11229" stopIfTrue="1" operator="equal">
      <formula>"TA"</formula>
    </cfRule>
  </conditionalFormatting>
  <conditionalFormatting sqref="G4217">
    <cfRule type="cellIs" dxfId="5449" priority="11228" stopIfTrue="1" operator="equal">
      <formula>"OB"</formula>
    </cfRule>
  </conditionalFormatting>
  <conditionalFormatting sqref="G4218">
    <cfRule type="cellIs" dxfId="5448" priority="11226" stopIfTrue="1" operator="equal">
      <formula>"ST"</formula>
    </cfRule>
    <cfRule type="cellIs" dxfId="5447" priority="11227" stopIfTrue="1" operator="equal">
      <formula>ST</formula>
    </cfRule>
  </conditionalFormatting>
  <conditionalFormatting sqref="E4218">
    <cfRule type="cellIs" dxfId="5446" priority="11224" stopIfTrue="1" operator="equal">
      <formula>"Pte. Asignar"</formula>
    </cfRule>
  </conditionalFormatting>
  <conditionalFormatting sqref="E4218">
    <cfRule type="cellIs" dxfId="5445" priority="11223" stopIfTrue="1" operator="equal">
      <formula>"C-001"</formula>
    </cfRule>
  </conditionalFormatting>
  <conditionalFormatting sqref="E4218">
    <cfRule type="cellIs" dxfId="5444" priority="11222" operator="equal">
      <formula>"C-003"</formula>
    </cfRule>
  </conditionalFormatting>
  <conditionalFormatting sqref="G4218">
    <cfRule type="cellIs" dxfId="5443" priority="11218" stopIfTrue="1" operator="equal">
      <formula>"TA"</formula>
    </cfRule>
  </conditionalFormatting>
  <conditionalFormatting sqref="G4218">
    <cfRule type="cellIs" dxfId="5442" priority="11217" stopIfTrue="1" operator="equal">
      <formula>"OB"</formula>
    </cfRule>
  </conditionalFormatting>
  <conditionalFormatting sqref="G4219">
    <cfRule type="cellIs" dxfId="5441" priority="11215" stopIfTrue="1" operator="equal">
      <formula>"ST"</formula>
    </cfRule>
    <cfRule type="cellIs" dxfId="5440" priority="11216" stopIfTrue="1" operator="equal">
      <formula>ST</formula>
    </cfRule>
  </conditionalFormatting>
  <conditionalFormatting sqref="E4219">
    <cfRule type="cellIs" dxfId="5439" priority="11213" stopIfTrue="1" operator="equal">
      <formula>"Pte. Asignar"</formula>
    </cfRule>
  </conditionalFormatting>
  <conditionalFormatting sqref="E4219">
    <cfRule type="cellIs" dxfId="5438" priority="11212" stopIfTrue="1" operator="equal">
      <formula>"C-001"</formula>
    </cfRule>
  </conditionalFormatting>
  <conditionalFormatting sqref="E4219">
    <cfRule type="cellIs" dxfId="5437" priority="11211" operator="equal">
      <formula>"C-003"</formula>
    </cfRule>
  </conditionalFormatting>
  <conditionalFormatting sqref="G4219">
    <cfRule type="cellIs" dxfId="5436" priority="11207" stopIfTrue="1" operator="equal">
      <formula>"TA"</formula>
    </cfRule>
  </conditionalFormatting>
  <conditionalFormatting sqref="G4219">
    <cfRule type="cellIs" dxfId="5435" priority="11206" stopIfTrue="1" operator="equal">
      <formula>"OB"</formula>
    </cfRule>
  </conditionalFormatting>
  <conditionalFormatting sqref="E4328">
    <cfRule type="cellIs" dxfId="5434" priority="11162" stopIfTrue="1" operator="equal">
      <formula>"Pte. Asignar"</formula>
    </cfRule>
  </conditionalFormatting>
  <conditionalFormatting sqref="E4328">
    <cfRule type="cellIs" dxfId="5433" priority="11161" stopIfTrue="1" operator="equal">
      <formula>"C-001"</formula>
    </cfRule>
  </conditionalFormatting>
  <conditionalFormatting sqref="E4328">
    <cfRule type="cellIs" dxfId="5432" priority="11160" operator="equal">
      <formula>"C-003"</formula>
    </cfRule>
  </conditionalFormatting>
  <conditionalFormatting sqref="E4329">
    <cfRule type="cellIs" dxfId="5431" priority="11151" stopIfTrue="1" operator="equal">
      <formula>"Pte. Asignar"</formula>
    </cfRule>
  </conditionalFormatting>
  <conditionalFormatting sqref="E4329">
    <cfRule type="cellIs" dxfId="5430" priority="11150" stopIfTrue="1" operator="equal">
      <formula>"C-001"</formula>
    </cfRule>
  </conditionalFormatting>
  <conditionalFormatting sqref="E4329">
    <cfRule type="cellIs" dxfId="5429" priority="11149" operator="equal">
      <formula>"C-003"</formula>
    </cfRule>
  </conditionalFormatting>
  <conditionalFormatting sqref="E4330">
    <cfRule type="cellIs" dxfId="5428" priority="11140" stopIfTrue="1" operator="equal">
      <formula>"Pte. Asignar"</formula>
    </cfRule>
  </conditionalFormatting>
  <conditionalFormatting sqref="E4330">
    <cfRule type="cellIs" dxfId="5427" priority="11139" stopIfTrue="1" operator="equal">
      <formula>"C-001"</formula>
    </cfRule>
  </conditionalFormatting>
  <conditionalFormatting sqref="E4330">
    <cfRule type="cellIs" dxfId="5426" priority="11138" operator="equal">
      <formula>"C-003"</formula>
    </cfRule>
  </conditionalFormatting>
  <conditionalFormatting sqref="E4331">
    <cfRule type="cellIs" dxfId="5425" priority="11129" stopIfTrue="1" operator="equal">
      <formula>"Pte. Asignar"</formula>
    </cfRule>
  </conditionalFormatting>
  <conditionalFormatting sqref="E4331">
    <cfRule type="cellIs" dxfId="5424" priority="11128" stopIfTrue="1" operator="equal">
      <formula>"C-001"</formula>
    </cfRule>
  </conditionalFormatting>
  <conditionalFormatting sqref="E4331">
    <cfRule type="cellIs" dxfId="5423" priority="11127" operator="equal">
      <formula>"C-003"</formula>
    </cfRule>
  </conditionalFormatting>
  <conditionalFormatting sqref="E4332">
    <cfRule type="cellIs" dxfId="5422" priority="11118" stopIfTrue="1" operator="equal">
      <formula>"Pte. Asignar"</formula>
    </cfRule>
  </conditionalFormatting>
  <conditionalFormatting sqref="E4332">
    <cfRule type="cellIs" dxfId="5421" priority="11117" stopIfTrue="1" operator="equal">
      <formula>"C-001"</formula>
    </cfRule>
  </conditionalFormatting>
  <conditionalFormatting sqref="E4332">
    <cfRule type="cellIs" dxfId="5420" priority="11116" operator="equal">
      <formula>"C-003"</formula>
    </cfRule>
  </conditionalFormatting>
  <conditionalFormatting sqref="M2300">
    <cfRule type="cellIs" dxfId="5419" priority="10932" stopIfTrue="1" operator="equal">
      <formula>"Pendent obrir OF"</formula>
    </cfRule>
  </conditionalFormatting>
  <conditionalFormatting sqref="M2300">
    <cfRule type="cellIs" dxfId="5418" priority="10928" stopIfTrue="1" operator="equal">
      <formula>"PENDENT ASSIGNAR"</formula>
    </cfRule>
  </conditionalFormatting>
  <conditionalFormatting sqref="M2300">
    <cfRule type="cellIs" dxfId="5417" priority="10927" stopIfTrue="1" operator="equal">
      <formula>"PENDENT D'ASSIGNAR"</formula>
    </cfRule>
  </conditionalFormatting>
  <conditionalFormatting sqref="M2300">
    <cfRule type="cellIs" dxfId="5416" priority="10926" operator="equal">
      <formula>"DEDICACIO FACTURABLE PER ADMINISTRACIO"</formula>
    </cfRule>
  </conditionalFormatting>
  <conditionalFormatting sqref="M2299">
    <cfRule type="cellIs" dxfId="5415" priority="10899" stopIfTrue="1" operator="equal">
      <formula>"Pendent obrir OF"</formula>
    </cfRule>
  </conditionalFormatting>
  <conditionalFormatting sqref="M2299">
    <cfRule type="cellIs" dxfId="5414" priority="10895" stopIfTrue="1" operator="equal">
      <formula>"PENDENT ASSIGNAR"</formula>
    </cfRule>
  </conditionalFormatting>
  <conditionalFormatting sqref="M2299">
    <cfRule type="cellIs" dxfId="5413" priority="10894" stopIfTrue="1" operator="equal">
      <formula>"PENDENT D'ASSIGNAR"</formula>
    </cfRule>
  </conditionalFormatting>
  <conditionalFormatting sqref="M2299">
    <cfRule type="cellIs" dxfId="5412" priority="10893" operator="equal">
      <formula>"DEDICACIO FACTURABLE PER ADMINISTRACIO"</formula>
    </cfRule>
  </conditionalFormatting>
  <conditionalFormatting sqref="M2298">
    <cfRule type="cellIs" dxfId="5411" priority="10888" stopIfTrue="1" operator="equal">
      <formula>"Pendent obrir OF"</formula>
    </cfRule>
  </conditionalFormatting>
  <conditionalFormatting sqref="M2298">
    <cfRule type="cellIs" dxfId="5410" priority="10884" stopIfTrue="1" operator="equal">
      <formula>"PENDENT ASSIGNAR"</formula>
    </cfRule>
  </conditionalFormatting>
  <conditionalFormatting sqref="M2298">
    <cfRule type="cellIs" dxfId="5409" priority="10883" stopIfTrue="1" operator="equal">
      <formula>"PENDENT D'ASSIGNAR"</formula>
    </cfRule>
  </conditionalFormatting>
  <conditionalFormatting sqref="M2298">
    <cfRule type="cellIs" dxfId="5408" priority="10882" operator="equal">
      <formula>"DEDICACIO FACTURABLE PER ADMINISTRACIO"</formula>
    </cfRule>
  </conditionalFormatting>
  <conditionalFormatting sqref="M2297">
    <cfRule type="cellIs" dxfId="5407" priority="10877" stopIfTrue="1" operator="equal">
      <formula>"Pendent obrir OF"</formula>
    </cfRule>
  </conditionalFormatting>
  <conditionalFormatting sqref="M2297">
    <cfRule type="cellIs" dxfId="5406" priority="10873" stopIfTrue="1" operator="equal">
      <formula>"PENDENT ASSIGNAR"</formula>
    </cfRule>
  </conditionalFormatting>
  <conditionalFormatting sqref="M2297">
    <cfRule type="cellIs" dxfId="5405" priority="10872" stopIfTrue="1" operator="equal">
      <formula>"PENDENT D'ASSIGNAR"</formula>
    </cfRule>
  </conditionalFormatting>
  <conditionalFormatting sqref="M2297">
    <cfRule type="cellIs" dxfId="5404" priority="10871" operator="equal">
      <formula>"DEDICACIO FACTURABLE PER ADMINISTRACIO"</formula>
    </cfRule>
  </conditionalFormatting>
  <conditionalFormatting sqref="M2358">
    <cfRule type="cellIs" dxfId="5403" priority="10800" stopIfTrue="1" operator="equal">
      <formula>"Pendent obrir OF"</formula>
    </cfRule>
  </conditionalFormatting>
  <conditionalFormatting sqref="M2358">
    <cfRule type="cellIs" dxfId="5402" priority="10796" stopIfTrue="1" operator="equal">
      <formula>"PENDENT ASSIGNAR"</formula>
    </cfRule>
  </conditionalFormatting>
  <conditionalFormatting sqref="M2358">
    <cfRule type="cellIs" dxfId="5401" priority="10795" stopIfTrue="1" operator="equal">
      <formula>"PENDENT D'ASSIGNAR"</formula>
    </cfRule>
  </conditionalFormatting>
  <conditionalFormatting sqref="M2358">
    <cfRule type="cellIs" dxfId="5400" priority="10794" operator="equal">
      <formula>"DEDICACIO FACTURABLE PER ADMINISTRACIO"</formula>
    </cfRule>
  </conditionalFormatting>
  <conditionalFormatting sqref="E2408">
    <cfRule type="cellIs" dxfId="5399" priority="10680" stopIfTrue="1" operator="equal">
      <formula>"Pte. Asignar"</formula>
    </cfRule>
  </conditionalFormatting>
  <conditionalFormatting sqref="E2408">
    <cfRule type="cellIs" dxfId="5398" priority="10679" stopIfTrue="1" operator="equal">
      <formula>"C-001"</formula>
    </cfRule>
  </conditionalFormatting>
  <conditionalFormatting sqref="E2408">
    <cfRule type="cellIs" dxfId="5397" priority="10678" operator="equal">
      <formula>"C-003"</formula>
    </cfRule>
  </conditionalFormatting>
  <conditionalFormatting sqref="G2083">
    <cfRule type="cellIs" dxfId="5396" priority="10658" stopIfTrue="1" operator="equal">
      <formula>"ST"</formula>
    </cfRule>
    <cfRule type="cellIs" dxfId="5395" priority="10659" stopIfTrue="1" operator="equal">
      <formula>ST</formula>
    </cfRule>
  </conditionalFormatting>
  <conditionalFormatting sqref="M2083">
    <cfRule type="cellIs" dxfId="5394" priority="10657" stopIfTrue="1" operator="equal">
      <formula>"Pendent obrir OF"</formula>
    </cfRule>
  </conditionalFormatting>
  <conditionalFormatting sqref="E2083">
    <cfRule type="cellIs" dxfId="5393" priority="10656" stopIfTrue="1" operator="equal">
      <formula>"Pte. Asignar"</formula>
    </cfRule>
  </conditionalFormatting>
  <conditionalFormatting sqref="E2083">
    <cfRule type="cellIs" dxfId="5392" priority="10655" stopIfTrue="1" operator="equal">
      <formula>"C-001"</formula>
    </cfRule>
  </conditionalFormatting>
  <conditionalFormatting sqref="E2083">
    <cfRule type="cellIs" dxfId="5391" priority="10654" operator="equal">
      <formula>"C-003"</formula>
    </cfRule>
  </conditionalFormatting>
  <conditionalFormatting sqref="M2083">
    <cfRule type="cellIs" dxfId="5390" priority="10653" stopIfTrue="1" operator="equal">
      <formula>"PENDENT ASSIGNAR"</formula>
    </cfRule>
  </conditionalFormatting>
  <conditionalFormatting sqref="M2083">
    <cfRule type="cellIs" dxfId="5389" priority="10652" stopIfTrue="1" operator="equal">
      <formula>"PENDENT D'ASSIGNAR"</formula>
    </cfRule>
  </conditionalFormatting>
  <conditionalFormatting sqref="M2083">
    <cfRule type="cellIs" dxfId="5388" priority="10651" operator="equal">
      <formula>"DEDICACIO FACTURABLE PER ADMINISTRACIO"</formula>
    </cfRule>
  </conditionalFormatting>
  <conditionalFormatting sqref="G2083">
    <cfRule type="cellIs" dxfId="5387" priority="10650" stopIfTrue="1" operator="equal">
      <formula>"TA"</formula>
    </cfRule>
  </conditionalFormatting>
  <conditionalFormatting sqref="G2083">
    <cfRule type="cellIs" dxfId="5386" priority="10649" stopIfTrue="1" operator="equal">
      <formula>"OB"</formula>
    </cfRule>
  </conditionalFormatting>
  <conditionalFormatting sqref="G2084:G2090">
    <cfRule type="cellIs" dxfId="5385" priority="10647" stopIfTrue="1" operator="equal">
      <formula>"ST"</formula>
    </cfRule>
    <cfRule type="cellIs" dxfId="5384" priority="10648" stopIfTrue="1" operator="equal">
      <formula>ST</formula>
    </cfRule>
  </conditionalFormatting>
  <conditionalFormatting sqref="M2084:M2090 M2356 M2401">
    <cfRule type="cellIs" dxfId="5383" priority="10646" stopIfTrue="1" operator="equal">
      <formula>"Pendent obrir OF"</formula>
    </cfRule>
  </conditionalFormatting>
  <conditionalFormatting sqref="E2084:E2090">
    <cfRule type="cellIs" dxfId="5382" priority="10645" stopIfTrue="1" operator="equal">
      <formula>"Pte. Asignar"</formula>
    </cfRule>
  </conditionalFormatting>
  <conditionalFormatting sqref="E2084:E2090">
    <cfRule type="cellIs" dxfId="5381" priority="10644" stopIfTrue="1" operator="equal">
      <formula>"C-001"</formula>
    </cfRule>
  </conditionalFormatting>
  <conditionalFormatting sqref="E2084:E2090">
    <cfRule type="cellIs" dxfId="5380" priority="10643" operator="equal">
      <formula>"C-003"</formula>
    </cfRule>
  </conditionalFormatting>
  <conditionalFormatting sqref="M2084:M2090 M2356 M2401">
    <cfRule type="cellIs" dxfId="5379" priority="10642" stopIfTrue="1" operator="equal">
      <formula>"PENDENT ASSIGNAR"</formula>
    </cfRule>
  </conditionalFormatting>
  <conditionalFormatting sqref="M2084:M2090 M2356 M2401">
    <cfRule type="cellIs" dxfId="5378" priority="10641" stopIfTrue="1" operator="equal">
      <formula>"PENDENT D'ASSIGNAR"</formula>
    </cfRule>
  </conditionalFormatting>
  <conditionalFormatting sqref="M2084:M2090 M2356 M2401">
    <cfRule type="cellIs" dxfId="5377" priority="10640" operator="equal">
      <formula>"DEDICACIO FACTURABLE PER ADMINISTRACIO"</formula>
    </cfRule>
  </conditionalFormatting>
  <conditionalFormatting sqref="G2084:G2090">
    <cfRule type="cellIs" dxfId="5376" priority="10639" stopIfTrue="1" operator="equal">
      <formula>"TA"</formula>
    </cfRule>
  </conditionalFormatting>
  <conditionalFormatting sqref="G2084:G2090">
    <cfRule type="cellIs" dxfId="5375" priority="10638" stopIfTrue="1" operator="equal">
      <formula>"OB"</formula>
    </cfRule>
  </conditionalFormatting>
  <conditionalFormatting sqref="G2356:G2358 G2401 G2481 G2405:G2408">
    <cfRule type="cellIs" dxfId="5374" priority="10636" stopIfTrue="1" operator="equal">
      <formula>"ST"</formula>
    </cfRule>
    <cfRule type="cellIs" dxfId="5373" priority="10637" stopIfTrue="1" operator="equal">
      <formula>ST</formula>
    </cfRule>
  </conditionalFormatting>
  <conditionalFormatting sqref="E2356:E2358">
    <cfRule type="cellIs" dxfId="5372" priority="10634" stopIfTrue="1" operator="equal">
      <formula>"Pte. Asignar"</formula>
    </cfRule>
  </conditionalFormatting>
  <conditionalFormatting sqref="E2356:E2358">
    <cfRule type="cellIs" dxfId="5371" priority="10633" stopIfTrue="1" operator="equal">
      <formula>"C-001"</formula>
    </cfRule>
  </conditionalFormatting>
  <conditionalFormatting sqref="E2356:E2358">
    <cfRule type="cellIs" dxfId="5370" priority="10632" operator="equal">
      <formula>"C-003"</formula>
    </cfRule>
  </conditionalFormatting>
  <conditionalFormatting sqref="G2356:G2358 G2401 G2481 G2405:G2408">
    <cfRule type="cellIs" dxfId="5369" priority="10628" stopIfTrue="1" operator="equal">
      <formula>"TA"</formula>
    </cfRule>
  </conditionalFormatting>
  <conditionalFormatting sqref="G2356:G2358 G2401 G2481 G2405:G2408">
    <cfRule type="cellIs" dxfId="5368" priority="10627" stopIfTrue="1" operator="equal">
      <formula>"OB"</formula>
    </cfRule>
  </conditionalFormatting>
  <conditionalFormatting sqref="G4651">
    <cfRule type="cellIs" dxfId="5367" priority="10456" stopIfTrue="1" operator="equal">
      <formula>"ST"</formula>
    </cfRule>
    <cfRule type="cellIs" dxfId="5366" priority="10457" stopIfTrue="1" operator="equal">
      <formula>ST</formula>
    </cfRule>
  </conditionalFormatting>
  <conditionalFormatting sqref="E4651:E4655">
    <cfRule type="cellIs" dxfId="5365" priority="10454" stopIfTrue="1" operator="equal">
      <formula>"Pte. Asignar"</formula>
    </cfRule>
  </conditionalFormatting>
  <conditionalFormatting sqref="E4651:E4655">
    <cfRule type="cellIs" dxfId="5364" priority="10453" stopIfTrue="1" operator="equal">
      <formula>"C-001"</formula>
    </cfRule>
  </conditionalFormatting>
  <conditionalFormatting sqref="E4651:E4655">
    <cfRule type="cellIs" dxfId="5363" priority="10452" operator="equal">
      <formula>"C-003"</formula>
    </cfRule>
  </conditionalFormatting>
  <conditionalFormatting sqref="G4651">
    <cfRule type="cellIs" dxfId="5362" priority="10448" stopIfTrue="1" operator="equal">
      <formula>"TA"</formula>
    </cfRule>
  </conditionalFormatting>
  <conditionalFormatting sqref="G4651">
    <cfRule type="cellIs" dxfId="5361" priority="10447" stopIfTrue="1" operator="equal">
      <formula>"OB"</formula>
    </cfRule>
  </conditionalFormatting>
  <conditionalFormatting sqref="G4652">
    <cfRule type="cellIs" dxfId="5360" priority="10441" stopIfTrue="1" operator="equal">
      <formula>"ST"</formula>
    </cfRule>
    <cfRule type="cellIs" dxfId="5359" priority="10442" stopIfTrue="1" operator="equal">
      <formula>ST</formula>
    </cfRule>
  </conditionalFormatting>
  <conditionalFormatting sqref="G4652">
    <cfRule type="cellIs" dxfId="5358" priority="10433" stopIfTrue="1" operator="equal">
      <formula>"TA"</formula>
    </cfRule>
  </conditionalFormatting>
  <conditionalFormatting sqref="G4652">
    <cfRule type="cellIs" dxfId="5357" priority="10432" stopIfTrue="1" operator="equal">
      <formula>"OB"</formula>
    </cfRule>
  </conditionalFormatting>
  <conditionalFormatting sqref="G4653">
    <cfRule type="cellIs" dxfId="5356" priority="10426" stopIfTrue="1" operator="equal">
      <formula>"ST"</formula>
    </cfRule>
    <cfRule type="cellIs" dxfId="5355" priority="10427" stopIfTrue="1" operator="equal">
      <formula>ST</formula>
    </cfRule>
  </conditionalFormatting>
  <conditionalFormatting sqref="G4653">
    <cfRule type="cellIs" dxfId="5354" priority="10418" stopIfTrue="1" operator="equal">
      <formula>"TA"</formula>
    </cfRule>
  </conditionalFormatting>
  <conditionalFormatting sqref="G4653">
    <cfRule type="cellIs" dxfId="5353" priority="10417" stopIfTrue="1" operator="equal">
      <formula>"OB"</formula>
    </cfRule>
  </conditionalFormatting>
  <conditionalFormatting sqref="G4654">
    <cfRule type="cellIs" dxfId="5352" priority="10411" stopIfTrue="1" operator="equal">
      <formula>"ST"</formula>
    </cfRule>
    <cfRule type="cellIs" dxfId="5351" priority="10412" stopIfTrue="1" operator="equal">
      <formula>ST</formula>
    </cfRule>
  </conditionalFormatting>
  <conditionalFormatting sqref="G4654">
    <cfRule type="cellIs" dxfId="5350" priority="10403" stopIfTrue="1" operator="equal">
      <formula>"TA"</formula>
    </cfRule>
  </conditionalFormatting>
  <conditionalFormatting sqref="G4654">
    <cfRule type="cellIs" dxfId="5349" priority="10402" stopIfTrue="1" operator="equal">
      <formula>"OB"</formula>
    </cfRule>
  </conditionalFormatting>
  <conditionalFormatting sqref="E4656">
    <cfRule type="cellIs" dxfId="5348" priority="10383" stopIfTrue="1" operator="equal">
      <formula>"Pte. Asignar"</formula>
    </cfRule>
  </conditionalFormatting>
  <conditionalFormatting sqref="E4656">
    <cfRule type="cellIs" dxfId="5347" priority="10382" stopIfTrue="1" operator="equal">
      <formula>"C-001"</formula>
    </cfRule>
  </conditionalFormatting>
  <conditionalFormatting sqref="E4656">
    <cfRule type="cellIs" dxfId="5346" priority="10381" operator="equal">
      <formula>"C-003"</formula>
    </cfRule>
  </conditionalFormatting>
  <conditionalFormatting sqref="E4657">
    <cfRule type="cellIs" dxfId="5345" priority="10372" stopIfTrue="1" operator="equal">
      <formula>"Pte. Asignar"</formula>
    </cfRule>
  </conditionalFormatting>
  <conditionalFormatting sqref="E4657">
    <cfRule type="cellIs" dxfId="5344" priority="10371" stopIfTrue="1" operator="equal">
      <formula>"C-001"</formula>
    </cfRule>
  </conditionalFormatting>
  <conditionalFormatting sqref="E4657">
    <cfRule type="cellIs" dxfId="5343" priority="10370" operator="equal">
      <formula>"C-003"</formula>
    </cfRule>
  </conditionalFormatting>
  <conditionalFormatting sqref="E4658">
    <cfRule type="cellIs" dxfId="5342" priority="10361" stopIfTrue="1" operator="equal">
      <formula>"Pte. Asignar"</formula>
    </cfRule>
  </conditionalFormatting>
  <conditionalFormatting sqref="E4658">
    <cfRule type="cellIs" dxfId="5341" priority="10360" stopIfTrue="1" operator="equal">
      <formula>"C-001"</formula>
    </cfRule>
  </conditionalFormatting>
  <conditionalFormatting sqref="E4658">
    <cfRule type="cellIs" dxfId="5340" priority="10359" operator="equal">
      <formula>"C-003"</formula>
    </cfRule>
  </conditionalFormatting>
  <conditionalFormatting sqref="E4659">
    <cfRule type="cellIs" dxfId="5339" priority="10350" stopIfTrue="1" operator="equal">
      <formula>"Pte. Asignar"</formula>
    </cfRule>
  </conditionalFormatting>
  <conditionalFormatting sqref="E4659">
    <cfRule type="cellIs" dxfId="5338" priority="10349" stopIfTrue="1" operator="equal">
      <formula>"C-001"</formula>
    </cfRule>
  </conditionalFormatting>
  <conditionalFormatting sqref="E4659">
    <cfRule type="cellIs" dxfId="5337" priority="10348" operator="equal">
      <formula>"C-003"</formula>
    </cfRule>
  </conditionalFormatting>
  <conditionalFormatting sqref="E4978">
    <cfRule type="cellIs" dxfId="5336" priority="10338" stopIfTrue="1" operator="equal">
      <formula>"Pte. Asignar"</formula>
    </cfRule>
  </conditionalFormatting>
  <conditionalFormatting sqref="E4978">
    <cfRule type="cellIs" dxfId="5335" priority="10337" stopIfTrue="1" operator="equal">
      <formula>"C-001"</formula>
    </cfRule>
  </conditionalFormatting>
  <conditionalFormatting sqref="E4978">
    <cfRule type="cellIs" dxfId="5334" priority="10336" operator="equal">
      <formula>"C-003"</formula>
    </cfRule>
  </conditionalFormatting>
  <conditionalFormatting sqref="E4979">
    <cfRule type="cellIs" dxfId="5333" priority="10323" stopIfTrue="1" operator="equal">
      <formula>"Pte. Asignar"</formula>
    </cfRule>
  </conditionalFormatting>
  <conditionalFormatting sqref="E4979">
    <cfRule type="cellIs" dxfId="5332" priority="10322" stopIfTrue="1" operator="equal">
      <formula>"C-001"</formula>
    </cfRule>
  </conditionalFormatting>
  <conditionalFormatting sqref="E4979">
    <cfRule type="cellIs" dxfId="5331" priority="10321" operator="equal">
      <formula>"C-003"</formula>
    </cfRule>
  </conditionalFormatting>
  <conditionalFormatting sqref="E4980">
    <cfRule type="cellIs" dxfId="5330" priority="10308" stopIfTrue="1" operator="equal">
      <formula>"Pte. Asignar"</formula>
    </cfRule>
  </conditionalFormatting>
  <conditionalFormatting sqref="E4980">
    <cfRule type="cellIs" dxfId="5329" priority="10307" stopIfTrue="1" operator="equal">
      <formula>"C-001"</formula>
    </cfRule>
  </conditionalFormatting>
  <conditionalFormatting sqref="E4980">
    <cfRule type="cellIs" dxfId="5328" priority="10306" operator="equal">
      <formula>"C-003"</formula>
    </cfRule>
  </conditionalFormatting>
  <conditionalFormatting sqref="E4981">
    <cfRule type="cellIs" dxfId="5327" priority="10293" stopIfTrue="1" operator="equal">
      <formula>"Pte. Asignar"</formula>
    </cfRule>
  </conditionalFormatting>
  <conditionalFormatting sqref="E4981">
    <cfRule type="cellIs" dxfId="5326" priority="10292" stopIfTrue="1" operator="equal">
      <formula>"C-001"</formula>
    </cfRule>
  </conditionalFormatting>
  <conditionalFormatting sqref="E4981">
    <cfRule type="cellIs" dxfId="5325" priority="10291" operator="equal">
      <formula>"C-003"</formula>
    </cfRule>
  </conditionalFormatting>
  <conditionalFormatting sqref="E4982">
    <cfRule type="cellIs" dxfId="5324" priority="10278" stopIfTrue="1" operator="equal">
      <formula>"Pte. Asignar"</formula>
    </cfRule>
  </conditionalFormatting>
  <conditionalFormatting sqref="E4982">
    <cfRule type="cellIs" dxfId="5323" priority="10277" stopIfTrue="1" operator="equal">
      <formula>"C-001"</formula>
    </cfRule>
  </conditionalFormatting>
  <conditionalFormatting sqref="E4982">
    <cfRule type="cellIs" dxfId="5322" priority="10276" operator="equal">
      <formula>"C-003"</formula>
    </cfRule>
  </conditionalFormatting>
  <conditionalFormatting sqref="E4983">
    <cfRule type="cellIs" dxfId="5321" priority="10263" stopIfTrue="1" operator="equal">
      <formula>"Pte. Asignar"</formula>
    </cfRule>
  </conditionalFormatting>
  <conditionalFormatting sqref="E4983">
    <cfRule type="cellIs" dxfId="5320" priority="10262" stopIfTrue="1" operator="equal">
      <formula>"C-001"</formula>
    </cfRule>
  </conditionalFormatting>
  <conditionalFormatting sqref="E4983">
    <cfRule type="cellIs" dxfId="5319" priority="10261" operator="equal">
      <formula>"C-003"</formula>
    </cfRule>
  </conditionalFormatting>
  <conditionalFormatting sqref="E4984">
    <cfRule type="cellIs" dxfId="5318" priority="10248" stopIfTrue="1" operator="equal">
      <formula>"Pte. Asignar"</formula>
    </cfRule>
  </conditionalFormatting>
  <conditionalFormatting sqref="E4984">
    <cfRule type="cellIs" dxfId="5317" priority="10247" stopIfTrue="1" operator="equal">
      <formula>"C-001"</formula>
    </cfRule>
  </conditionalFormatting>
  <conditionalFormatting sqref="E4984">
    <cfRule type="cellIs" dxfId="5316" priority="10246" operator="equal">
      <formula>"C-003"</formula>
    </cfRule>
  </conditionalFormatting>
  <conditionalFormatting sqref="E4985">
    <cfRule type="cellIs" dxfId="5315" priority="10233" stopIfTrue="1" operator="equal">
      <formula>"Pte. Asignar"</formula>
    </cfRule>
  </conditionalFormatting>
  <conditionalFormatting sqref="E4985">
    <cfRule type="cellIs" dxfId="5314" priority="10232" stopIfTrue="1" operator="equal">
      <formula>"C-001"</formula>
    </cfRule>
  </conditionalFormatting>
  <conditionalFormatting sqref="E4985">
    <cfRule type="cellIs" dxfId="5313" priority="10231" operator="equal">
      <formula>"C-003"</formula>
    </cfRule>
  </conditionalFormatting>
  <conditionalFormatting sqref="E4986">
    <cfRule type="cellIs" dxfId="5312" priority="10218" stopIfTrue="1" operator="equal">
      <formula>"Pte. Asignar"</formula>
    </cfRule>
  </conditionalFormatting>
  <conditionalFormatting sqref="E4986">
    <cfRule type="cellIs" dxfId="5311" priority="10217" stopIfTrue="1" operator="equal">
      <formula>"C-001"</formula>
    </cfRule>
  </conditionalFormatting>
  <conditionalFormatting sqref="E4986">
    <cfRule type="cellIs" dxfId="5310" priority="10216" operator="equal">
      <formula>"C-003"</formula>
    </cfRule>
  </conditionalFormatting>
  <conditionalFormatting sqref="E4987">
    <cfRule type="cellIs" dxfId="5309" priority="10203" stopIfTrue="1" operator="equal">
      <formula>"Pte. Asignar"</formula>
    </cfRule>
  </conditionalFormatting>
  <conditionalFormatting sqref="E4987">
    <cfRule type="cellIs" dxfId="5308" priority="10202" stopIfTrue="1" operator="equal">
      <formula>"C-001"</formula>
    </cfRule>
  </conditionalFormatting>
  <conditionalFormatting sqref="E4987">
    <cfRule type="cellIs" dxfId="5307" priority="10201" operator="equal">
      <formula>"C-003"</formula>
    </cfRule>
  </conditionalFormatting>
  <conditionalFormatting sqref="E4988">
    <cfRule type="cellIs" dxfId="5306" priority="10188" stopIfTrue="1" operator="equal">
      <formula>"Pte. Asignar"</formula>
    </cfRule>
  </conditionalFormatting>
  <conditionalFormatting sqref="E4988">
    <cfRule type="cellIs" dxfId="5305" priority="10187" stopIfTrue="1" operator="equal">
      <formula>"C-001"</formula>
    </cfRule>
  </conditionalFormatting>
  <conditionalFormatting sqref="E4988">
    <cfRule type="cellIs" dxfId="5304" priority="10186" operator="equal">
      <formula>"C-003"</formula>
    </cfRule>
  </conditionalFormatting>
  <conditionalFormatting sqref="E4989">
    <cfRule type="cellIs" dxfId="5303" priority="10173" stopIfTrue="1" operator="equal">
      <formula>"Pte. Asignar"</formula>
    </cfRule>
  </conditionalFormatting>
  <conditionalFormatting sqref="E4989">
    <cfRule type="cellIs" dxfId="5302" priority="10172" stopIfTrue="1" operator="equal">
      <formula>"C-001"</formula>
    </cfRule>
  </conditionalFormatting>
  <conditionalFormatting sqref="E4989">
    <cfRule type="cellIs" dxfId="5301" priority="10171" operator="equal">
      <formula>"C-003"</formula>
    </cfRule>
  </conditionalFormatting>
  <conditionalFormatting sqref="E4990">
    <cfRule type="cellIs" dxfId="5300" priority="10158" stopIfTrue="1" operator="equal">
      <formula>"Pte. Asignar"</formula>
    </cfRule>
  </conditionalFormatting>
  <conditionalFormatting sqref="E4990">
    <cfRule type="cellIs" dxfId="5299" priority="10157" stopIfTrue="1" operator="equal">
      <formula>"C-001"</formula>
    </cfRule>
  </conditionalFormatting>
  <conditionalFormatting sqref="E4990">
    <cfRule type="cellIs" dxfId="5298" priority="10156" operator="equal">
      <formula>"C-003"</formula>
    </cfRule>
  </conditionalFormatting>
  <conditionalFormatting sqref="E4991">
    <cfRule type="cellIs" dxfId="5297" priority="10143" stopIfTrue="1" operator="equal">
      <formula>"Pte. Asignar"</formula>
    </cfRule>
  </conditionalFormatting>
  <conditionalFormatting sqref="E4991">
    <cfRule type="cellIs" dxfId="5296" priority="10142" stopIfTrue="1" operator="equal">
      <formula>"C-001"</formula>
    </cfRule>
  </conditionalFormatting>
  <conditionalFormatting sqref="E4991">
    <cfRule type="cellIs" dxfId="5295" priority="10141" operator="equal">
      <formula>"C-003"</formula>
    </cfRule>
  </conditionalFormatting>
  <conditionalFormatting sqref="E4992">
    <cfRule type="cellIs" dxfId="5294" priority="10128" stopIfTrue="1" operator="equal">
      <formula>"Pte. Asignar"</formula>
    </cfRule>
  </conditionalFormatting>
  <conditionalFormatting sqref="E4992">
    <cfRule type="cellIs" dxfId="5293" priority="10127" stopIfTrue="1" operator="equal">
      <formula>"C-001"</formula>
    </cfRule>
  </conditionalFormatting>
  <conditionalFormatting sqref="E4992">
    <cfRule type="cellIs" dxfId="5292" priority="10126" operator="equal">
      <formula>"C-003"</formula>
    </cfRule>
  </conditionalFormatting>
  <conditionalFormatting sqref="C7">
    <cfRule type="cellIs" dxfId="5291" priority="10117" stopIfTrue="1" operator="equal">
      <formula>"Pendent obrir OF"</formula>
    </cfRule>
  </conditionalFormatting>
  <conditionalFormatting sqref="E5602">
    <cfRule type="cellIs" dxfId="5290" priority="10082" stopIfTrue="1" operator="equal">
      <formula>"Pte. Asignar"</formula>
    </cfRule>
  </conditionalFormatting>
  <conditionalFormatting sqref="E5602">
    <cfRule type="cellIs" dxfId="5289" priority="10081" stopIfTrue="1" operator="equal">
      <formula>"C-001"</formula>
    </cfRule>
  </conditionalFormatting>
  <conditionalFormatting sqref="E5602">
    <cfRule type="cellIs" dxfId="5288" priority="10080" operator="equal">
      <formula>"C-003"</formula>
    </cfRule>
  </conditionalFormatting>
  <conditionalFormatting sqref="E5603">
    <cfRule type="cellIs" dxfId="5287" priority="10067" stopIfTrue="1" operator="equal">
      <formula>"Pte. Asignar"</formula>
    </cfRule>
  </conditionalFormatting>
  <conditionalFormatting sqref="E5603">
    <cfRule type="cellIs" dxfId="5286" priority="10066" stopIfTrue="1" operator="equal">
      <formula>"C-001"</formula>
    </cfRule>
  </conditionalFormatting>
  <conditionalFormatting sqref="E5603">
    <cfRule type="cellIs" dxfId="5285" priority="10065" operator="equal">
      <formula>"C-003"</formula>
    </cfRule>
  </conditionalFormatting>
  <conditionalFormatting sqref="E5604">
    <cfRule type="cellIs" dxfId="5284" priority="10052" stopIfTrue="1" operator="equal">
      <formula>"Pte. Asignar"</formula>
    </cfRule>
  </conditionalFormatting>
  <conditionalFormatting sqref="E5604">
    <cfRule type="cellIs" dxfId="5283" priority="10051" stopIfTrue="1" operator="equal">
      <formula>"C-001"</formula>
    </cfRule>
  </conditionalFormatting>
  <conditionalFormatting sqref="E5604">
    <cfRule type="cellIs" dxfId="5282" priority="10050" operator="equal">
      <formula>"C-003"</formula>
    </cfRule>
  </conditionalFormatting>
  <conditionalFormatting sqref="E5605">
    <cfRule type="cellIs" dxfId="5281" priority="10037" stopIfTrue="1" operator="equal">
      <formula>"Pte. Asignar"</formula>
    </cfRule>
  </conditionalFormatting>
  <conditionalFormatting sqref="E5605">
    <cfRule type="cellIs" dxfId="5280" priority="10036" stopIfTrue="1" operator="equal">
      <formula>"C-001"</formula>
    </cfRule>
  </conditionalFormatting>
  <conditionalFormatting sqref="E5605">
    <cfRule type="cellIs" dxfId="5279" priority="10035" operator="equal">
      <formula>"C-003"</formula>
    </cfRule>
  </conditionalFormatting>
  <conditionalFormatting sqref="E5606">
    <cfRule type="cellIs" dxfId="5278" priority="10022" stopIfTrue="1" operator="equal">
      <formula>"Pte. Asignar"</formula>
    </cfRule>
  </conditionalFormatting>
  <conditionalFormatting sqref="E5606">
    <cfRule type="cellIs" dxfId="5277" priority="10021" stopIfTrue="1" operator="equal">
      <formula>"C-001"</formula>
    </cfRule>
  </conditionalFormatting>
  <conditionalFormatting sqref="E5606">
    <cfRule type="cellIs" dxfId="5276" priority="10020" operator="equal">
      <formula>"C-003"</formula>
    </cfRule>
  </conditionalFormatting>
  <conditionalFormatting sqref="E5607">
    <cfRule type="cellIs" dxfId="5275" priority="10007" stopIfTrue="1" operator="equal">
      <formula>"Pte. Asignar"</formula>
    </cfRule>
  </conditionalFormatting>
  <conditionalFormatting sqref="E5607">
    <cfRule type="cellIs" dxfId="5274" priority="10006" stopIfTrue="1" operator="equal">
      <formula>"C-001"</formula>
    </cfRule>
  </conditionalFormatting>
  <conditionalFormatting sqref="E5607">
    <cfRule type="cellIs" dxfId="5273" priority="10005" operator="equal">
      <formula>"C-003"</formula>
    </cfRule>
  </conditionalFormatting>
  <conditionalFormatting sqref="E5608">
    <cfRule type="cellIs" dxfId="5272" priority="9992" stopIfTrue="1" operator="equal">
      <formula>"Pte. Asignar"</formula>
    </cfRule>
  </conditionalFormatting>
  <conditionalFormatting sqref="E5608">
    <cfRule type="cellIs" dxfId="5271" priority="9991" stopIfTrue="1" operator="equal">
      <formula>"C-001"</formula>
    </cfRule>
  </conditionalFormatting>
  <conditionalFormatting sqref="E5608">
    <cfRule type="cellIs" dxfId="5270" priority="9990" operator="equal">
      <formula>"C-003"</formula>
    </cfRule>
  </conditionalFormatting>
  <conditionalFormatting sqref="E5609">
    <cfRule type="cellIs" dxfId="5269" priority="9977" stopIfTrue="1" operator="equal">
      <formula>"Pte. Asignar"</formula>
    </cfRule>
  </conditionalFormatting>
  <conditionalFormatting sqref="E5609">
    <cfRule type="cellIs" dxfId="5268" priority="9976" stopIfTrue="1" operator="equal">
      <formula>"C-001"</formula>
    </cfRule>
  </conditionalFormatting>
  <conditionalFormatting sqref="E5609">
    <cfRule type="cellIs" dxfId="5267" priority="9975" operator="equal">
      <formula>"C-003"</formula>
    </cfRule>
  </conditionalFormatting>
  <conditionalFormatting sqref="E5610">
    <cfRule type="cellIs" dxfId="5266" priority="9962" stopIfTrue="1" operator="equal">
      <formula>"Pte. Asignar"</formula>
    </cfRule>
  </conditionalFormatting>
  <conditionalFormatting sqref="E5610">
    <cfRule type="cellIs" dxfId="5265" priority="9961" stopIfTrue="1" operator="equal">
      <formula>"C-001"</formula>
    </cfRule>
  </conditionalFormatting>
  <conditionalFormatting sqref="E5610">
    <cfRule type="cellIs" dxfId="5264" priority="9960" operator="equal">
      <formula>"C-003"</formula>
    </cfRule>
  </conditionalFormatting>
  <conditionalFormatting sqref="E5611">
    <cfRule type="cellIs" dxfId="5263" priority="9947" stopIfTrue="1" operator="equal">
      <formula>"Pte. Asignar"</formula>
    </cfRule>
  </conditionalFormatting>
  <conditionalFormatting sqref="E5611">
    <cfRule type="cellIs" dxfId="5262" priority="9946" stopIfTrue="1" operator="equal">
      <formula>"C-001"</formula>
    </cfRule>
  </conditionalFormatting>
  <conditionalFormatting sqref="E5611">
    <cfRule type="cellIs" dxfId="5261" priority="9945" operator="equal">
      <formula>"C-003"</formula>
    </cfRule>
  </conditionalFormatting>
  <conditionalFormatting sqref="E5612">
    <cfRule type="cellIs" dxfId="5260" priority="9932" stopIfTrue="1" operator="equal">
      <formula>"Pte. Asignar"</formula>
    </cfRule>
  </conditionalFormatting>
  <conditionalFormatting sqref="E5612">
    <cfRule type="cellIs" dxfId="5259" priority="9931" stopIfTrue="1" operator="equal">
      <formula>"C-001"</formula>
    </cfRule>
  </conditionalFormatting>
  <conditionalFormatting sqref="E5612">
    <cfRule type="cellIs" dxfId="5258" priority="9930" operator="equal">
      <formula>"C-003"</formula>
    </cfRule>
  </conditionalFormatting>
  <conditionalFormatting sqref="E5613">
    <cfRule type="cellIs" dxfId="5257" priority="9917" stopIfTrue="1" operator="equal">
      <formula>"Pte. Asignar"</formula>
    </cfRule>
  </conditionalFormatting>
  <conditionalFormatting sqref="E5613">
    <cfRule type="cellIs" dxfId="5256" priority="9916" stopIfTrue="1" operator="equal">
      <formula>"C-001"</formula>
    </cfRule>
  </conditionalFormatting>
  <conditionalFormatting sqref="E5613">
    <cfRule type="cellIs" dxfId="5255" priority="9915" operator="equal">
      <formula>"C-003"</formula>
    </cfRule>
  </conditionalFormatting>
  <conditionalFormatting sqref="E5614">
    <cfRule type="cellIs" dxfId="5254" priority="9902" stopIfTrue="1" operator="equal">
      <formula>"Pte. Asignar"</formula>
    </cfRule>
  </conditionalFormatting>
  <conditionalFormatting sqref="E5614">
    <cfRule type="cellIs" dxfId="5253" priority="9901" stopIfTrue="1" operator="equal">
      <formula>"C-001"</formula>
    </cfRule>
  </conditionalFormatting>
  <conditionalFormatting sqref="E5614">
    <cfRule type="cellIs" dxfId="5252" priority="9900" operator="equal">
      <formula>"C-003"</formula>
    </cfRule>
  </conditionalFormatting>
  <conditionalFormatting sqref="E5615">
    <cfRule type="cellIs" dxfId="5251" priority="9887" stopIfTrue="1" operator="equal">
      <formula>"Pte. Asignar"</formula>
    </cfRule>
  </conditionalFormatting>
  <conditionalFormatting sqref="E5615">
    <cfRule type="cellIs" dxfId="5250" priority="9886" stopIfTrue="1" operator="equal">
      <formula>"C-001"</formula>
    </cfRule>
  </conditionalFormatting>
  <conditionalFormatting sqref="E5615">
    <cfRule type="cellIs" dxfId="5249" priority="9885" operator="equal">
      <formula>"C-003"</formula>
    </cfRule>
  </conditionalFormatting>
  <conditionalFormatting sqref="E5616">
    <cfRule type="cellIs" dxfId="5248" priority="9872" stopIfTrue="1" operator="equal">
      <formula>"Pte. Asignar"</formula>
    </cfRule>
  </conditionalFormatting>
  <conditionalFormatting sqref="E5616">
    <cfRule type="cellIs" dxfId="5247" priority="9871" stopIfTrue="1" operator="equal">
      <formula>"C-001"</formula>
    </cfRule>
  </conditionalFormatting>
  <conditionalFormatting sqref="E5616">
    <cfRule type="cellIs" dxfId="5246" priority="9870" operator="equal">
      <formula>"C-003"</formula>
    </cfRule>
  </conditionalFormatting>
  <conditionalFormatting sqref="E5617">
    <cfRule type="cellIs" dxfId="5245" priority="9857" stopIfTrue="1" operator="equal">
      <formula>"Pte. Asignar"</formula>
    </cfRule>
  </conditionalFormatting>
  <conditionalFormatting sqref="E5617">
    <cfRule type="cellIs" dxfId="5244" priority="9856" stopIfTrue="1" operator="equal">
      <formula>"C-001"</formula>
    </cfRule>
  </conditionalFormatting>
  <conditionalFormatting sqref="E5617">
    <cfRule type="cellIs" dxfId="5243" priority="9855" operator="equal">
      <formula>"C-003"</formula>
    </cfRule>
  </conditionalFormatting>
  <conditionalFormatting sqref="E5618">
    <cfRule type="cellIs" dxfId="5242" priority="9842" stopIfTrue="1" operator="equal">
      <formula>"Pte. Asignar"</formula>
    </cfRule>
  </conditionalFormatting>
  <conditionalFormatting sqref="E5618">
    <cfRule type="cellIs" dxfId="5241" priority="9841" stopIfTrue="1" operator="equal">
      <formula>"C-001"</formula>
    </cfRule>
  </conditionalFormatting>
  <conditionalFormatting sqref="E5618">
    <cfRule type="cellIs" dxfId="5240" priority="9840" operator="equal">
      <formula>"C-003"</formula>
    </cfRule>
  </conditionalFormatting>
  <conditionalFormatting sqref="E5619">
    <cfRule type="cellIs" dxfId="5239" priority="9827" stopIfTrue="1" operator="equal">
      <formula>"Pte. Asignar"</formula>
    </cfRule>
  </conditionalFormatting>
  <conditionalFormatting sqref="E5619">
    <cfRule type="cellIs" dxfId="5238" priority="9826" stopIfTrue="1" operator="equal">
      <formula>"C-001"</formula>
    </cfRule>
  </conditionalFormatting>
  <conditionalFormatting sqref="E5619">
    <cfRule type="cellIs" dxfId="5237" priority="9825" operator="equal">
      <formula>"C-003"</formula>
    </cfRule>
  </conditionalFormatting>
  <conditionalFormatting sqref="E5620">
    <cfRule type="cellIs" dxfId="5236" priority="9812" stopIfTrue="1" operator="equal">
      <formula>"Pte. Asignar"</formula>
    </cfRule>
  </conditionalFormatting>
  <conditionalFormatting sqref="E5620">
    <cfRule type="cellIs" dxfId="5235" priority="9811" stopIfTrue="1" operator="equal">
      <formula>"C-001"</formula>
    </cfRule>
  </conditionalFormatting>
  <conditionalFormatting sqref="E5620">
    <cfRule type="cellIs" dxfId="5234" priority="9810" operator="equal">
      <formula>"C-003"</formula>
    </cfRule>
  </conditionalFormatting>
  <conditionalFormatting sqref="E5621">
    <cfRule type="cellIs" dxfId="5233" priority="9797" stopIfTrue="1" operator="equal">
      <formula>"Pte. Asignar"</formula>
    </cfRule>
  </conditionalFormatting>
  <conditionalFormatting sqref="E5621">
    <cfRule type="cellIs" dxfId="5232" priority="9796" stopIfTrue="1" operator="equal">
      <formula>"C-001"</formula>
    </cfRule>
  </conditionalFormatting>
  <conditionalFormatting sqref="E5621">
    <cfRule type="cellIs" dxfId="5231" priority="9795" operator="equal">
      <formula>"C-003"</formula>
    </cfRule>
  </conditionalFormatting>
  <conditionalFormatting sqref="E5622">
    <cfRule type="cellIs" dxfId="5230" priority="9782" stopIfTrue="1" operator="equal">
      <formula>"Pte. Asignar"</formula>
    </cfRule>
  </conditionalFormatting>
  <conditionalFormatting sqref="E5622">
    <cfRule type="cellIs" dxfId="5229" priority="9781" stopIfTrue="1" operator="equal">
      <formula>"C-001"</formula>
    </cfRule>
  </conditionalFormatting>
  <conditionalFormatting sqref="E5622">
    <cfRule type="cellIs" dxfId="5228" priority="9780" operator="equal">
      <formula>"C-003"</formula>
    </cfRule>
  </conditionalFormatting>
  <conditionalFormatting sqref="E5623">
    <cfRule type="cellIs" dxfId="5227" priority="9767" stopIfTrue="1" operator="equal">
      <formula>"Pte. Asignar"</formula>
    </cfRule>
  </conditionalFormatting>
  <conditionalFormatting sqref="E5623">
    <cfRule type="cellIs" dxfId="5226" priority="9766" stopIfTrue="1" operator="equal">
      <formula>"C-001"</formula>
    </cfRule>
  </conditionalFormatting>
  <conditionalFormatting sqref="E5623">
    <cfRule type="cellIs" dxfId="5225" priority="9765" operator="equal">
      <formula>"C-003"</formula>
    </cfRule>
  </conditionalFormatting>
  <conditionalFormatting sqref="E5624">
    <cfRule type="cellIs" dxfId="5224" priority="9752" stopIfTrue="1" operator="equal">
      <formula>"Pte. Asignar"</formula>
    </cfRule>
  </conditionalFormatting>
  <conditionalFormatting sqref="E5624">
    <cfRule type="cellIs" dxfId="5223" priority="9751" stopIfTrue="1" operator="equal">
      <formula>"C-001"</formula>
    </cfRule>
  </conditionalFormatting>
  <conditionalFormatting sqref="E5624">
    <cfRule type="cellIs" dxfId="5222" priority="9750" operator="equal">
      <formula>"C-003"</formula>
    </cfRule>
  </conditionalFormatting>
  <conditionalFormatting sqref="E5836">
    <cfRule type="cellIs" dxfId="5221" priority="9647" stopIfTrue="1" operator="equal">
      <formula>"Pte. Asignar"</formula>
    </cfRule>
  </conditionalFormatting>
  <conditionalFormatting sqref="E5836">
    <cfRule type="cellIs" dxfId="5220" priority="9646" stopIfTrue="1" operator="equal">
      <formula>"C-001"</formula>
    </cfRule>
  </conditionalFormatting>
  <conditionalFormatting sqref="E5836">
    <cfRule type="cellIs" dxfId="5219" priority="9645" operator="equal">
      <formula>"C-003"</formula>
    </cfRule>
  </conditionalFormatting>
  <conditionalFormatting sqref="E5838">
    <cfRule type="cellIs" dxfId="5218" priority="9617" stopIfTrue="1" operator="equal">
      <formula>"Pte. Asignar"</formula>
    </cfRule>
  </conditionalFormatting>
  <conditionalFormatting sqref="E5838">
    <cfRule type="cellIs" dxfId="5217" priority="9616" stopIfTrue="1" operator="equal">
      <formula>"C-001"</formula>
    </cfRule>
  </conditionalFormatting>
  <conditionalFormatting sqref="E5838">
    <cfRule type="cellIs" dxfId="5216" priority="9615" operator="equal">
      <formula>"C-003"</formula>
    </cfRule>
  </conditionalFormatting>
  <conditionalFormatting sqref="E5839">
    <cfRule type="cellIs" dxfId="5215" priority="9602" stopIfTrue="1" operator="equal">
      <formula>"Pte. Asignar"</formula>
    </cfRule>
  </conditionalFormatting>
  <conditionalFormatting sqref="E5839">
    <cfRule type="cellIs" dxfId="5214" priority="9601" stopIfTrue="1" operator="equal">
      <formula>"C-001"</formula>
    </cfRule>
  </conditionalFormatting>
  <conditionalFormatting sqref="E5839">
    <cfRule type="cellIs" dxfId="5213" priority="9600" operator="equal">
      <formula>"C-003"</formula>
    </cfRule>
  </conditionalFormatting>
  <conditionalFormatting sqref="E6111">
    <cfRule type="cellIs" dxfId="5212" priority="9583" stopIfTrue="1" operator="equal">
      <formula>"Pte. Asignar"</formula>
    </cfRule>
  </conditionalFormatting>
  <conditionalFormatting sqref="E6111">
    <cfRule type="cellIs" dxfId="5211" priority="9582" stopIfTrue="1" operator="equal">
      <formula>"C-001"</formula>
    </cfRule>
  </conditionalFormatting>
  <conditionalFormatting sqref="E6111">
    <cfRule type="cellIs" dxfId="5210" priority="9581" operator="equal">
      <formula>"C-003"</formula>
    </cfRule>
  </conditionalFormatting>
  <conditionalFormatting sqref="E6112">
    <cfRule type="cellIs" dxfId="5209" priority="9568" stopIfTrue="1" operator="equal">
      <formula>"Pte. Asignar"</formula>
    </cfRule>
  </conditionalFormatting>
  <conditionalFormatting sqref="E6112">
    <cfRule type="cellIs" dxfId="5208" priority="9567" stopIfTrue="1" operator="equal">
      <formula>"C-001"</formula>
    </cfRule>
  </conditionalFormatting>
  <conditionalFormatting sqref="E6112">
    <cfRule type="cellIs" dxfId="5207" priority="9566" operator="equal">
      <formula>"C-003"</formula>
    </cfRule>
  </conditionalFormatting>
  <conditionalFormatting sqref="E6113">
    <cfRule type="cellIs" dxfId="5206" priority="9553" stopIfTrue="1" operator="equal">
      <formula>"Pte. Asignar"</formula>
    </cfRule>
  </conditionalFormatting>
  <conditionalFormatting sqref="E6113">
    <cfRule type="cellIs" dxfId="5205" priority="9552" stopIfTrue="1" operator="equal">
      <formula>"C-001"</formula>
    </cfRule>
  </conditionalFormatting>
  <conditionalFormatting sqref="E6113">
    <cfRule type="cellIs" dxfId="5204" priority="9551" operator="equal">
      <formula>"C-003"</formula>
    </cfRule>
  </conditionalFormatting>
  <conditionalFormatting sqref="E6114">
    <cfRule type="cellIs" dxfId="5203" priority="9538" stopIfTrue="1" operator="equal">
      <formula>"Pte. Asignar"</formula>
    </cfRule>
  </conditionalFormatting>
  <conditionalFormatting sqref="E6114">
    <cfRule type="cellIs" dxfId="5202" priority="9537" stopIfTrue="1" operator="equal">
      <formula>"C-001"</formula>
    </cfRule>
  </conditionalFormatting>
  <conditionalFormatting sqref="E6114">
    <cfRule type="cellIs" dxfId="5201" priority="9536" operator="equal">
      <formula>"C-003"</formula>
    </cfRule>
  </conditionalFormatting>
  <conditionalFormatting sqref="E6115">
    <cfRule type="cellIs" dxfId="5200" priority="9523" stopIfTrue="1" operator="equal">
      <formula>"Pte. Asignar"</formula>
    </cfRule>
  </conditionalFormatting>
  <conditionalFormatting sqref="E6115">
    <cfRule type="cellIs" dxfId="5199" priority="9522" stopIfTrue="1" operator="equal">
      <formula>"C-001"</formula>
    </cfRule>
  </conditionalFormatting>
  <conditionalFormatting sqref="E6115">
    <cfRule type="cellIs" dxfId="5198" priority="9521" operator="equal">
      <formula>"C-003"</formula>
    </cfRule>
  </conditionalFormatting>
  <conditionalFormatting sqref="E6116">
    <cfRule type="cellIs" dxfId="5197" priority="9508" stopIfTrue="1" operator="equal">
      <formula>"Pte. Asignar"</formula>
    </cfRule>
  </conditionalFormatting>
  <conditionalFormatting sqref="E6116">
    <cfRule type="cellIs" dxfId="5196" priority="9507" stopIfTrue="1" operator="equal">
      <formula>"C-001"</formula>
    </cfRule>
  </conditionalFormatting>
  <conditionalFormatting sqref="E6116">
    <cfRule type="cellIs" dxfId="5195" priority="9506" operator="equal">
      <formula>"C-003"</formula>
    </cfRule>
  </conditionalFormatting>
  <conditionalFormatting sqref="E6117">
    <cfRule type="cellIs" dxfId="5194" priority="9493" stopIfTrue="1" operator="equal">
      <formula>"Pte. Asignar"</formula>
    </cfRule>
  </conditionalFormatting>
  <conditionalFormatting sqref="E6117">
    <cfRule type="cellIs" dxfId="5193" priority="9492" stopIfTrue="1" operator="equal">
      <formula>"C-001"</formula>
    </cfRule>
  </conditionalFormatting>
  <conditionalFormatting sqref="E6117">
    <cfRule type="cellIs" dxfId="5192" priority="9491" operator="equal">
      <formula>"C-003"</formula>
    </cfRule>
  </conditionalFormatting>
  <conditionalFormatting sqref="E6118">
    <cfRule type="cellIs" dxfId="5191" priority="9478" stopIfTrue="1" operator="equal">
      <formula>"Pte. Asignar"</formula>
    </cfRule>
  </conditionalFormatting>
  <conditionalFormatting sqref="E6118">
    <cfRule type="cellIs" dxfId="5190" priority="9477" stopIfTrue="1" operator="equal">
      <formula>"C-001"</formula>
    </cfRule>
  </conditionalFormatting>
  <conditionalFormatting sqref="E6118">
    <cfRule type="cellIs" dxfId="5189" priority="9476" operator="equal">
      <formula>"C-003"</formula>
    </cfRule>
  </conditionalFormatting>
  <conditionalFormatting sqref="E6119">
    <cfRule type="cellIs" dxfId="5188" priority="9463" stopIfTrue="1" operator="equal">
      <formula>"Pte. Asignar"</formula>
    </cfRule>
  </conditionalFormatting>
  <conditionalFormatting sqref="E6119">
    <cfRule type="cellIs" dxfId="5187" priority="9462" stopIfTrue="1" operator="equal">
      <formula>"C-001"</formula>
    </cfRule>
  </conditionalFormatting>
  <conditionalFormatting sqref="E6119">
    <cfRule type="cellIs" dxfId="5186" priority="9461" operator="equal">
      <formula>"C-003"</formula>
    </cfRule>
  </conditionalFormatting>
  <conditionalFormatting sqref="E6120">
    <cfRule type="cellIs" dxfId="5185" priority="9448" stopIfTrue="1" operator="equal">
      <formula>"Pte. Asignar"</formula>
    </cfRule>
  </conditionalFormatting>
  <conditionalFormatting sqref="E6120">
    <cfRule type="cellIs" dxfId="5184" priority="9447" stopIfTrue="1" operator="equal">
      <formula>"C-001"</formula>
    </cfRule>
  </conditionalFormatting>
  <conditionalFormatting sqref="E6120">
    <cfRule type="cellIs" dxfId="5183" priority="9446" operator="equal">
      <formula>"C-003"</formula>
    </cfRule>
  </conditionalFormatting>
  <conditionalFormatting sqref="E6121">
    <cfRule type="cellIs" dxfId="5182" priority="9433" stopIfTrue="1" operator="equal">
      <formula>"Pte. Asignar"</formula>
    </cfRule>
  </conditionalFormatting>
  <conditionalFormatting sqref="E6121">
    <cfRule type="cellIs" dxfId="5181" priority="9432" stopIfTrue="1" operator="equal">
      <formula>"C-001"</formula>
    </cfRule>
  </conditionalFormatting>
  <conditionalFormatting sqref="E6121">
    <cfRule type="cellIs" dxfId="5180" priority="9431" operator="equal">
      <formula>"C-003"</formula>
    </cfRule>
  </conditionalFormatting>
  <conditionalFormatting sqref="E6122">
    <cfRule type="cellIs" dxfId="5179" priority="9418" stopIfTrue="1" operator="equal">
      <formula>"Pte. Asignar"</formula>
    </cfRule>
  </conditionalFormatting>
  <conditionalFormatting sqref="E6122">
    <cfRule type="cellIs" dxfId="5178" priority="9417" stopIfTrue="1" operator="equal">
      <formula>"C-001"</formula>
    </cfRule>
  </conditionalFormatting>
  <conditionalFormatting sqref="E6122">
    <cfRule type="cellIs" dxfId="5177" priority="9416" operator="equal">
      <formula>"C-003"</formula>
    </cfRule>
  </conditionalFormatting>
  <conditionalFormatting sqref="E6123">
    <cfRule type="cellIs" dxfId="5176" priority="9403" stopIfTrue="1" operator="equal">
      <formula>"Pte. Asignar"</formula>
    </cfRule>
  </conditionalFormatting>
  <conditionalFormatting sqref="E6123">
    <cfRule type="cellIs" dxfId="5175" priority="9402" stopIfTrue="1" operator="equal">
      <formula>"C-001"</formula>
    </cfRule>
  </conditionalFormatting>
  <conditionalFormatting sqref="E6123">
    <cfRule type="cellIs" dxfId="5174" priority="9401" operator="equal">
      <formula>"C-003"</formula>
    </cfRule>
  </conditionalFormatting>
  <conditionalFormatting sqref="E6124">
    <cfRule type="cellIs" dxfId="5173" priority="9388" stopIfTrue="1" operator="equal">
      <formula>"Pte. Asignar"</formula>
    </cfRule>
  </conditionalFormatting>
  <conditionalFormatting sqref="E6124">
    <cfRule type="cellIs" dxfId="5172" priority="9387" stopIfTrue="1" operator="equal">
      <formula>"C-001"</formula>
    </cfRule>
  </conditionalFormatting>
  <conditionalFormatting sqref="E6124">
    <cfRule type="cellIs" dxfId="5171" priority="9386" operator="equal">
      <formula>"C-003"</formula>
    </cfRule>
  </conditionalFormatting>
  <conditionalFormatting sqref="E6125">
    <cfRule type="cellIs" dxfId="5170" priority="9373" stopIfTrue="1" operator="equal">
      <formula>"Pte. Asignar"</formula>
    </cfRule>
  </conditionalFormatting>
  <conditionalFormatting sqref="E6125">
    <cfRule type="cellIs" dxfId="5169" priority="9372" stopIfTrue="1" operator="equal">
      <formula>"C-001"</formula>
    </cfRule>
  </conditionalFormatting>
  <conditionalFormatting sqref="E6125">
    <cfRule type="cellIs" dxfId="5168" priority="9371" operator="equal">
      <formula>"C-003"</formula>
    </cfRule>
  </conditionalFormatting>
  <conditionalFormatting sqref="G6347">
    <cfRule type="cellIs" dxfId="5167" priority="9361" stopIfTrue="1" operator="equal">
      <formula>"ST"</formula>
    </cfRule>
    <cfRule type="cellIs" dxfId="5166" priority="9362" stopIfTrue="1" operator="equal">
      <formula>ST</formula>
    </cfRule>
  </conditionalFormatting>
  <conditionalFormatting sqref="G6347">
    <cfRule type="cellIs" dxfId="5165" priority="9356" stopIfTrue="1" operator="equal">
      <formula>"TA"</formula>
    </cfRule>
  </conditionalFormatting>
  <conditionalFormatting sqref="G6347">
    <cfRule type="cellIs" dxfId="5164" priority="9355" stopIfTrue="1" operator="equal">
      <formula>"OB"</formula>
    </cfRule>
  </conditionalFormatting>
  <conditionalFormatting sqref="E6347">
    <cfRule type="cellIs" dxfId="5163" priority="9354" stopIfTrue="1" operator="equal">
      <formula>"Pte. Asignar"</formula>
    </cfRule>
  </conditionalFormatting>
  <conditionalFormatting sqref="E6347">
    <cfRule type="cellIs" dxfId="5162" priority="9353" stopIfTrue="1" operator="equal">
      <formula>"C-001"</formula>
    </cfRule>
  </conditionalFormatting>
  <conditionalFormatting sqref="E6347">
    <cfRule type="cellIs" dxfId="5161" priority="9352" operator="equal">
      <formula>"C-003"</formula>
    </cfRule>
  </conditionalFormatting>
  <conditionalFormatting sqref="G6348">
    <cfRule type="cellIs" dxfId="5160" priority="9350" stopIfTrue="1" operator="equal">
      <formula>"ST"</formula>
    </cfRule>
    <cfRule type="cellIs" dxfId="5159" priority="9351" stopIfTrue="1" operator="equal">
      <formula>ST</formula>
    </cfRule>
  </conditionalFormatting>
  <conditionalFormatting sqref="G6348">
    <cfRule type="cellIs" dxfId="5158" priority="9345" stopIfTrue="1" operator="equal">
      <formula>"TA"</formula>
    </cfRule>
  </conditionalFormatting>
  <conditionalFormatting sqref="G6348">
    <cfRule type="cellIs" dxfId="5157" priority="9344" stopIfTrue="1" operator="equal">
      <formula>"OB"</formula>
    </cfRule>
  </conditionalFormatting>
  <conditionalFormatting sqref="E6348">
    <cfRule type="cellIs" dxfId="5156" priority="9343" stopIfTrue="1" operator="equal">
      <formula>"Pte. Asignar"</formula>
    </cfRule>
  </conditionalFormatting>
  <conditionalFormatting sqref="E6348">
    <cfRule type="cellIs" dxfId="5155" priority="9342" stopIfTrue="1" operator="equal">
      <formula>"C-001"</formula>
    </cfRule>
  </conditionalFormatting>
  <conditionalFormatting sqref="E6348">
    <cfRule type="cellIs" dxfId="5154" priority="9341" operator="equal">
      <formula>"C-003"</formula>
    </cfRule>
  </conditionalFormatting>
  <conditionalFormatting sqref="G6349">
    <cfRule type="cellIs" dxfId="5153" priority="9339" stopIfTrue="1" operator="equal">
      <formula>"ST"</formula>
    </cfRule>
    <cfRule type="cellIs" dxfId="5152" priority="9340" stopIfTrue="1" operator="equal">
      <formula>ST</formula>
    </cfRule>
  </conditionalFormatting>
  <conditionalFormatting sqref="G6349">
    <cfRule type="cellIs" dxfId="5151" priority="9334" stopIfTrue="1" operator="equal">
      <formula>"TA"</formula>
    </cfRule>
  </conditionalFormatting>
  <conditionalFormatting sqref="G6349">
    <cfRule type="cellIs" dxfId="5150" priority="9333" stopIfTrue="1" operator="equal">
      <formula>"OB"</formula>
    </cfRule>
  </conditionalFormatting>
  <conditionalFormatting sqref="E6349">
    <cfRule type="cellIs" dxfId="5149" priority="9332" stopIfTrue="1" operator="equal">
      <formula>"Pte. Asignar"</formula>
    </cfRule>
  </conditionalFormatting>
  <conditionalFormatting sqref="E6349">
    <cfRule type="cellIs" dxfId="5148" priority="9331" stopIfTrue="1" operator="equal">
      <formula>"C-001"</formula>
    </cfRule>
  </conditionalFormatting>
  <conditionalFormatting sqref="E6349">
    <cfRule type="cellIs" dxfId="5147" priority="9330" operator="equal">
      <formula>"C-003"</formula>
    </cfRule>
  </conditionalFormatting>
  <conditionalFormatting sqref="G6350">
    <cfRule type="cellIs" dxfId="5146" priority="9328" stopIfTrue="1" operator="equal">
      <formula>"ST"</formula>
    </cfRule>
    <cfRule type="cellIs" dxfId="5145" priority="9329" stopIfTrue="1" operator="equal">
      <formula>ST</formula>
    </cfRule>
  </conditionalFormatting>
  <conditionalFormatting sqref="G6350">
    <cfRule type="cellIs" dxfId="5144" priority="9323" stopIfTrue="1" operator="equal">
      <formula>"TA"</formula>
    </cfRule>
  </conditionalFormatting>
  <conditionalFormatting sqref="G6350">
    <cfRule type="cellIs" dxfId="5143" priority="9322" stopIfTrue="1" operator="equal">
      <formula>"OB"</formula>
    </cfRule>
  </conditionalFormatting>
  <conditionalFormatting sqref="E6350">
    <cfRule type="cellIs" dxfId="5142" priority="9321" stopIfTrue="1" operator="equal">
      <formula>"Pte. Asignar"</formula>
    </cfRule>
  </conditionalFormatting>
  <conditionalFormatting sqref="E6350">
    <cfRule type="cellIs" dxfId="5141" priority="9320" stopIfTrue="1" operator="equal">
      <formula>"C-001"</formula>
    </cfRule>
  </conditionalFormatting>
  <conditionalFormatting sqref="E6350">
    <cfRule type="cellIs" dxfId="5140" priority="9319" operator="equal">
      <formula>"C-003"</formula>
    </cfRule>
  </conditionalFormatting>
  <conditionalFormatting sqref="G6351">
    <cfRule type="cellIs" dxfId="5139" priority="9317" stopIfTrue="1" operator="equal">
      <formula>"ST"</formula>
    </cfRule>
    <cfRule type="cellIs" dxfId="5138" priority="9318" stopIfTrue="1" operator="equal">
      <formula>ST</formula>
    </cfRule>
  </conditionalFormatting>
  <conditionalFormatting sqref="G6351">
    <cfRule type="cellIs" dxfId="5137" priority="9312" stopIfTrue="1" operator="equal">
      <formula>"TA"</formula>
    </cfRule>
  </conditionalFormatting>
  <conditionalFormatting sqref="G6351">
    <cfRule type="cellIs" dxfId="5136" priority="9311" stopIfTrue="1" operator="equal">
      <formula>"OB"</formula>
    </cfRule>
  </conditionalFormatting>
  <conditionalFormatting sqref="E6351">
    <cfRule type="cellIs" dxfId="5135" priority="9310" stopIfTrue="1" operator="equal">
      <formula>"Pte. Asignar"</formula>
    </cfRule>
  </conditionalFormatting>
  <conditionalFormatting sqref="E6351">
    <cfRule type="cellIs" dxfId="5134" priority="9309" stopIfTrue="1" operator="equal">
      <formula>"C-001"</formula>
    </cfRule>
  </conditionalFormatting>
  <conditionalFormatting sqref="E6351">
    <cfRule type="cellIs" dxfId="5133" priority="9308" operator="equal">
      <formula>"C-003"</formula>
    </cfRule>
  </conditionalFormatting>
  <conditionalFormatting sqref="G6352">
    <cfRule type="cellIs" dxfId="5132" priority="9306" stopIfTrue="1" operator="equal">
      <formula>"ST"</formula>
    </cfRule>
    <cfRule type="cellIs" dxfId="5131" priority="9307" stopIfTrue="1" operator="equal">
      <formula>ST</formula>
    </cfRule>
  </conditionalFormatting>
  <conditionalFormatting sqref="G6352">
    <cfRule type="cellIs" dxfId="5130" priority="9301" stopIfTrue="1" operator="equal">
      <formula>"TA"</formula>
    </cfRule>
  </conditionalFormatting>
  <conditionalFormatting sqref="G6352">
    <cfRule type="cellIs" dxfId="5129" priority="9300" stopIfTrue="1" operator="equal">
      <formula>"OB"</formula>
    </cfRule>
  </conditionalFormatting>
  <conditionalFormatting sqref="E6352">
    <cfRule type="cellIs" dxfId="5128" priority="9299" stopIfTrue="1" operator="equal">
      <formula>"Pte. Asignar"</formula>
    </cfRule>
  </conditionalFormatting>
  <conditionalFormatting sqref="E6352">
    <cfRule type="cellIs" dxfId="5127" priority="9298" stopIfTrue="1" operator="equal">
      <formula>"C-001"</formula>
    </cfRule>
  </conditionalFormatting>
  <conditionalFormatting sqref="E6352">
    <cfRule type="cellIs" dxfId="5126" priority="9297" operator="equal">
      <formula>"C-003"</formula>
    </cfRule>
  </conditionalFormatting>
  <conditionalFormatting sqref="G6353">
    <cfRule type="cellIs" dxfId="5125" priority="9295" stopIfTrue="1" operator="equal">
      <formula>"ST"</formula>
    </cfRule>
    <cfRule type="cellIs" dxfId="5124" priority="9296" stopIfTrue="1" operator="equal">
      <formula>ST</formula>
    </cfRule>
  </conditionalFormatting>
  <conditionalFormatting sqref="G6353">
    <cfRule type="cellIs" dxfId="5123" priority="9290" stopIfTrue="1" operator="equal">
      <formula>"TA"</formula>
    </cfRule>
  </conditionalFormatting>
  <conditionalFormatting sqref="G6353">
    <cfRule type="cellIs" dxfId="5122" priority="9289" stopIfTrue="1" operator="equal">
      <formula>"OB"</formula>
    </cfRule>
  </conditionalFormatting>
  <conditionalFormatting sqref="E6353">
    <cfRule type="cellIs" dxfId="5121" priority="9288" stopIfTrue="1" operator="equal">
      <formula>"Pte. Asignar"</formula>
    </cfRule>
  </conditionalFormatting>
  <conditionalFormatting sqref="E6353">
    <cfRule type="cellIs" dxfId="5120" priority="9287" stopIfTrue="1" operator="equal">
      <formula>"C-001"</formula>
    </cfRule>
  </conditionalFormatting>
  <conditionalFormatting sqref="E6353">
    <cfRule type="cellIs" dxfId="5119" priority="9286" operator="equal">
      <formula>"C-003"</formula>
    </cfRule>
  </conditionalFormatting>
  <conditionalFormatting sqref="G6354">
    <cfRule type="cellIs" dxfId="5118" priority="9284" stopIfTrue="1" operator="equal">
      <formula>"ST"</formula>
    </cfRule>
    <cfRule type="cellIs" dxfId="5117" priority="9285" stopIfTrue="1" operator="equal">
      <formula>ST</formula>
    </cfRule>
  </conditionalFormatting>
  <conditionalFormatting sqref="G6354">
    <cfRule type="cellIs" dxfId="5116" priority="9279" stopIfTrue="1" operator="equal">
      <formula>"TA"</formula>
    </cfRule>
  </conditionalFormatting>
  <conditionalFormatting sqref="G6354">
    <cfRule type="cellIs" dxfId="5115" priority="9278" stopIfTrue="1" operator="equal">
      <formula>"OB"</formula>
    </cfRule>
  </conditionalFormatting>
  <conditionalFormatting sqref="E6354">
    <cfRule type="cellIs" dxfId="5114" priority="9277" stopIfTrue="1" operator="equal">
      <formula>"Pte. Asignar"</formula>
    </cfRule>
  </conditionalFormatting>
  <conditionalFormatting sqref="E6354">
    <cfRule type="cellIs" dxfId="5113" priority="9276" stopIfTrue="1" operator="equal">
      <formula>"C-001"</formula>
    </cfRule>
  </conditionalFormatting>
  <conditionalFormatting sqref="E6354">
    <cfRule type="cellIs" dxfId="5112" priority="9275" operator="equal">
      <formula>"C-003"</formula>
    </cfRule>
  </conditionalFormatting>
  <conditionalFormatting sqref="G6355">
    <cfRule type="cellIs" dxfId="5111" priority="9273" stopIfTrue="1" operator="equal">
      <formula>"ST"</formula>
    </cfRule>
    <cfRule type="cellIs" dxfId="5110" priority="9274" stopIfTrue="1" operator="equal">
      <formula>ST</formula>
    </cfRule>
  </conditionalFormatting>
  <conditionalFormatting sqref="G6355">
    <cfRule type="cellIs" dxfId="5109" priority="9268" stopIfTrue="1" operator="equal">
      <formula>"TA"</formula>
    </cfRule>
  </conditionalFormatting>
  <conditionalFormatting sqref="G6355">
    <cfRule type="cellIs" dxfId="5108" priority="9267" stopIfTrue="1" operator="equal">
      <formula>"OB"</formula>
    </cfRule>
  </conditionalFormatting>
  <conditionalFormatting sqref="E6355">
    <cfRule type="cellIs" dxfId="5107" priority="9266" stopIfTrue="1" operator="equal">
      <formula>"Pte. Asignar"</formula>
    </cfRule>
  </conditionalFormatting>
  <conditionalFormatting sqref="E6355">
    <cfRule type="cellIs" dxfId="5106" priority="9265" stopIfTrue="1" operator="equal">
      <formula>"C-001"</formula>
    </cfRule>
  </conditionalFormatting>
  <conditionalFormatting sqref="E6355">
    <cfRule type="cellIs" dxfId="5105" priority="9264" operator="equal">
      <formula>"C-003"</formula>
    </cfRule>
  </conditionalFormatting>
  <conditionalFormatting sqref="G6356">
    <cfRule type="cellIs" dxfId="5104" priority="9262" stopIfTrue="1" operator="equal">
      <formula>"ST"</formula>
    </cfRule>
    <cfRule type="cellIs" dxfId="5103" priority="9263" stopIfTrue="1" operator="equal">
      <formula>ST</formula>
    </cfRule>
  </conditionalFormatting>
  <conditionalFormatting sqref="G6356">
    <cfRule type="cellIs" dxfId="5102" priority="9257" stopIfTrue="1" operator="equal">
      <formula>"TA"</formula>
    </cfRule>
  </conditionalFormatting>
  <conditionalFormatting sqref="G6356">
    <cfRule type="cellIs" dxfId="5101" priority="9256" stopIfTrue="1" operator="equal">
      <formula>"OB"</formula>
    </cfRule>
  </conditionalFormatting>
  <conditionalFormatting sqref="E6356">
    <cfRule type="cellIs" dxfId="5100" priority="9255" stopIfTrue="1" operator="equal">
      <formula>"Pte. Asignar"</formula>
    </cfRule>
  </conditionalFormatting>
  <conditionalFormatting sqref="E6356">
    <cfRule type="cellIs" dxfId="5099" priority="9254" stopIfTrue="1" operator="equal">
      <formula>"C-001"</formula>
    </cfRule>
  </conditionalFormatting>
  <conditionalFormatting sqref="E6356">
    <cfRule type="cellIs" dxfId="5098" priority="9253" operator="equal">
      <formula>"C-003"</formula>
    </cfRule>
  </conditionalFormatting>
  <conditionalFormatting sqref="G6357">
    <cfRule type="cellIs" dxfId="5097" priority="9251" stopIfTrue="1" operator="equal">
      <formula>"ST"</formula>
    </cfRule>
    <cfRule type="cellIs" dxfId="5096" priority="9252" stopIfTrue="1" operator="equal">
      <formula>ST</formula>
    </cfRule>
  </conditionalFormatting>
  <conditionalFormatting sqref="G6357">
    <cfRule type="cellIs" dxfId="5095" priority="9246" stopIfTrue="1" operator="equal">
      <formula>"TA"</formula>
    </cfRule>
  </conditionalFormatting>
  <conditionalFormatting sqref="G6357">
    <cfRule type="cellIs" dxfId="5094" priority="9245" stopIfTrue="1" operator="equal">
      <formula>"OB"</formula>
    </cfRule>
  </conditionalFormatting>
  <conditionalFormatting sqref="E6357">
    <cfRule type="cellIs" dxfId="5093" priority="9244" stopIfTrue="1" operator="equal">
      <formula>"Pte. Asignar"</formula>
    </cfRule>
  </conditionalFormatting>
  <conditionalFormatting sqref="E6357">
    <cfRule type="cellIs" dxfId="5092" priority="9243" stopIfTrue="1" operator="equal">
      <formula>"C-001"</formula>
    </cfRule>
  </conditionalFormatting>
  <conditionalFormatting sqref="E6357">
    <cfRule type="cellIs" dxfId="5091" priority="9242" operator="equal">
      <formula>"C-003"</formula>
    </cfRule>
  </conditionalFormatting>
  <conditionalFormatting sqref="G6358">
    <cfRule type="cellIs" dxfId="5090" priority="9240" stopIfTrue="1" operator="equal">
      <formula>"ST"</formula>
    </cfRule>
    <cfRule type="cellIs" dxfId="5089" priority="9241" stopIfTrue="1" operator="equal">
      <formula>ST</formula>
    </cfRule>
  </conditionalFormatting>
  <conditionalFormatting sqref="G6358">
    <cfRule type="cellIs" dxfId="5088" priority="9235" stopIfTrue="1" operator="equal">
      <formula>"TA"</formula>
    </cfRule>
  </conditionalFormatting>
  <conditionalFormatting sqref="G6358">
    <cfRule type="cellIs" dxfId="5087" priority="9234" stopIfTrue="1" operator="equal">
      <formula>"OB"</formula>
    </cfRule>
  </conditionalFormatting>
  <conditionalFormatting sqref="E6358">
    <cfRule type="cellIs" dxfId="5086" priority="9233" stopIfTrue="1" operator="equal">
      <formula>"Pte. Asignar"</formula>
    </cfRule>
  </conditionalFormatting>
  <conditionalFormatting sqref="E6358">
    <cfRule type="cellIs" dxfId="5085" priority="9232" stopIfTrue="1" operator="equal">
      <formula>"C-001"</formula>
    </cfRule>
  </conditionalFormatting>
  <conditionalFormatting sqref="E6358">
    <cfRule type="cellIs" dxfId="5084" priority="9231" operator="equal">
      <formula>"C-003"</formula>
    </cfRule>
  </conditionalFormatting>
  <conditionalFormatting sqref="M3583:M3613 M3619:M3637 M3639:M3654 M3660:M3748 M3754:M3758 M3764:M3769 M3776:M3787 M3793:M3888 M3890:M3920 M3951:M3971 M3922:M3948 M4030 M4033 M4042:M4060 M3973:M4019 M4441:M4459 M4269:M4305 M4307:M4369 M4375:M4405 M4465:M4484">
    <cfRule type="cellIs" dxfId="5083" priority="9001" stopIfTrue="1" operator="equal">
      <formula>"Pendent obrir OF"</formula>
    </cfRule>
  </conditionalFormatting>
  <conditionalFormatting sqref="M3583:M3613 M3619:M3637 M3639:M3654 M3660:M3748 M3754:M3758 M3764:M3769 M3776:M3787 M3793:M3888 M3890:M3920 M3951:M3971 M3922:M3948 M4030 M4033 M4042:M4060 M3973:M4019 M4441:M4459 M4269:M4305 M4307:M4369 M4375:M4405 M4465:M4484">
    <cfRule type="cellIs" dxfId="5082" priority="9000" stopIfTrue="1" operator="equal">
      <formula>"PENDENT ASSIGNAR"</formula>
    </cfRule>
  </conditionalFormatting>
  <conditionalFormatting sqref="M3583:M3613 M3619:M3637 M3639:M3654 M3660:M3748 M3754:M3758 M3764:M3769 M3776:M3787 M3793:M3888 M3890:M3920 M3951:M3971 M3922:M3948 M4030 M4033 M4042:M4060 M3973:M4019 M4441:M4459 M4269:M4305 M4307:M4369 M4375:M4405 M4465:M4484">
    <cfRule type="cellIs" dxfId="5081" priority="8999" stopIfTrue="1" operator="equal">
      <formula>"PENDENT D'ASSIGNAR"</formula>
    </cfRule>
  </conditionalFormatting>
  <conditionalFormatting sqref="M3583:M3613 M3619:M3637 M3639:M3654 M3660:M3748 M3754:M3758 M3764:M3769 M3776:M3787 M3793:M3888 M3890:M3920 M3951:M3971 M3922:M3948 M4030 M4033 M4042:M4060 M3973:M4019 M4441:M4459 M4269:M4305 M4307:M4369 M4375:M4405 M4465:M4484">
    <cfRule type="cellIs" dxfId="5080" priority="8998" operator="equal">
      <formula>"DEDICACIO FACTURABLE PER ADMINISTRACIO"</formula>
    </cfRule>
  </conditionalFormatting>
  <conditionalFormatting sqref="G5600:G5624 G4978:G4992 G4655:G4659">
    <cfRule type="cellIs" dxfId="5079" priority="8996" stopIfTrue="1" operator="equal">
      <formula>"ST"</formula>
    </cfRule>
    <cfRule type="cellIs" dxfId="5078" priority="8997" stopIfTrue="1" operator="equal">
      <formula>ST</formula>
    </cfRule>
  </conditionalFormatting>
  <conditionalFormatting sqref="G5600:G5624 G4978:G4992 G4655:G4659">
    <cfRule type="cellIs" dxfId="5077" priority="8995" stopIfTrue="1" operator="equal">
      <formula>"TA"</formula>
    </cfRule>
  </conditionalFormatting>
  <conditionalFormatting sqref="G5600:G5624 G4978:G4992 G4655:G4659">
    <cfRule type="cellIs" dxfId="5076" priority="8994" stopIfTrue="1" operator="equal">
      <formula>"OB"</formula>
    </cfRule>
  </conditionalFormatting>
  <conditionalFormatting sqref="G4224 G4221 G4210 G4206:G4207 G4200 G4196:G4197 G4186 G4159:G4160 G4138:G4139 G4117:G4119 G4107 G4092 G4052 G4016 G4000 G3956 G3899 G3866 G3834 G3815 G3757 G3712 G3682 G3624 G3589 G3556 G3477 G4180:G4182 G4328:G4332 G4320:G4326 G4236:G4238">
    <cfRule type="cellIs" dxfId="5075" priority="8992" stopIfTrue="1" operator="equal">
      <formula>"ST"</formula>
    </cfRule>
    <cfRule type="cellIs" dxfId="5074" priority="8993" stopIfTrue="1" operator="equal">
      <formula>ST</formula>
    </cfRule>
  </conditionalFormatting>
  <conditionalFormatting sqref="G4224 G4221 G4210 G4206:G4207 G4200 G4196:G4197 G4186 G4159:G4160 G4138:G4139 G4117:G4119 G4107 G4092 G4052 G4016 G4000 G3956 G3899 G3866 G3834 G3815 G3757 G3712 G3682 G3624 G3589 G3556 G3477 G4180:G4182 G4328:G4332 G4320:G4326 G4236:G4238">
    <cfRule type="cellIs" dxfId="5073" priority="8991" stopIfTrue="1" operator="equal">
      <formula>"TA"</formula>
    </cfRule>
  </conditionalFormatting>
  <conditionalFormatting sqref="G4224 G4221 G4210 G4206:G4207 G4200 G4196:G4197 G4186 G4159:G4160 G4138:G4139 G4117:G4119 G4107 G4092 G4052 G4016 G4000 G3956 G3899 G3866 G3834 G3815 G3757 G3712 G3682 G3624 G3589 G3556 G3477 G4180:G4182 G4328:G4332 G4320:G4326 G4236:G4238">
    <cfRule type="cellIs" dxfId="5072" priority="8990" stopIfTrue="1" operator="equal">
      <formula>"OB"</formula>
    </cfRule>
  </conditionalFormatting>
  <conditionalFormatting sqref="E287 E289:E305">
    <cfRule type="cellIs" dxfId="5071" priority="8984" stopIfTrue="1" operator="equal">
      <formula>"Pte. Asignar"</formula>
    </cfRule>
  </conditionalFormatting>
  <conditionalFormatting sqref="E287 E289:E305">
    <cfRule type="cellIs" dxfId="5070" priority="8983" stopIfTrue="1" operator="equal">
      <formula>"C-001"</formula>
    </cfRule>
  </conditionalFormatting>
  <conditionalFormatting sqref="E287 E289:E305">
    <cfRule type="cellIs" dxfId="5069" priority="8982" operator="equal">
      <formula>"C-003"</formula>
    </cfRule>
  </conditionalFormatting>
  <conditionalFormatting sqref="M287:M304 M1446 M1467 M1478 M1502 M1798 M1932 M1941 M1966 M1993 M2013 M2033 M2036 M2055">
    <cfRule type="cellIs" dxfId="5068" priority="8974" stopIfTrue="1" operator="equal">
      <formula>"Pendent obrir OF"</formula>
    </cfRule>
  </conditionalFormatting>
  <conditionalFormatting sqref="M287:M304 M1446 M1467 M1478 M1502 M1798 M1932 M1941 M1966 M1993 M2013 M2033 M2036 M2055">
    <cfRule type="cellIs" dxfId="5067" priority="8973" stopIfTrue="1" operator="equal">
      <formula>"PENDENT ASSIGNAR"</formula>
    </cfRule>
  </conditionalFormatting>
  <conditionalFormatting sqref="M287:M304 M1446 M1467 M1478 M1502 M1798 M1932 M1941 M1966 M1993 M2013 M2033 M2036 M2055">
    <cfRule type="cellIs" dxfId="5066" priority="8972" stopIfTrue="1" operator="equal">
      <formula>"PENDENT D'ASSIGNAR"</formula>
    </cfRule>
  </conditionalFormatting>
  <conditionalFormatting sqref="M287:M304 M1446 M1467 M1478 M1502 M1798 M1932 M1941 M1966 M1993 M2013 M2033 M2036 M2055">
    <cfRule type="cellIs" dxfId="5065" priority="8971" operator="equal">
      <formula>"DEDICACIO FACTURABLE PER ADMINISTRACIO"</formula>
    </cfRule>
  </conditionalFormatting>
  <conditionalFormatting sqref="G1446 G1467 G1478 G1502 G1798 G1932 G1941 G1966 G1993 G2013 G2033 G2036 G2055 G348 G395 G497 G632 G756 G1141 G1182 G1205 G1242 G1266 G1268 G1288:G1289 G1291:G1292 G1320:G1321 G1380 G1382 G1414 G287:G305">
    <cfRule type="cellIs" dxfId="5064" priority="8969" stopIfTrue="1" operator="equal">
      <formula>"ST"</formula>
    </cfRule>
    <cfRule type="cellIs" dxfId="5063" priority="8970" stopIfTrue="1" operator="equal">
      <formula>ST</formula>
    </cfRule>
  </conditionalFormatting>
  <conditionalFormatting sqref="G1446 G1467 G1478 G1502 G1798 G1932 G1941 G1966 G1993 G2013 G2033 G2036 G2055 G348 G395 G497 G632 G756 G1141 G1182 G1205 G1242 G1266 G1268 G1288:G1289 G1291:G1292 G1320:G1321 G1380 G1382 G1414 G287:G305">
    <cfRule type="cellIs" dxfId="5062" priority="8968" stopIfTrue="1" operator="equal">
      <formula>"TA"</formula>
    </cfRule>
  </conditionalFormatting>
  <conditionalFormatting sqref="G1446 G1467 G1478 G1502 G1798 G1932 G1941 G1966 G1993 G2013 G2033 G2036 G2055 G348 G395 G497 G632 G756 G1141 G1182 G1205 G1242 G1266 G1268 G1288:G1289 G1291:G1292 G1320:G1321 G1380 G1382 G1414 G287:G305">
    <cfRule type="cellIs" dxfId="5061" priority="8967" stopIfTrue="1" operator="equal">
      <formula>"OB"</formula>
    </cfRule>
  </conditionalFormatting>
  <conditionalFormatting sqref="E315">
    <cfRule type="cellIs" dxfId="5060" priority="8966" stopIfTrue="1" operator="equal">
      <formula>"Pte. Asignar"</formula>
    </cfRule>
  </conditionalFormatting>
  <conditionalFormatting sqref="E315">
    <cfRule type="cellIs" dxfId="5059" priority="8965" stopIfTrue="1" operator="equal">
      <formula>"C-001"</formula>
    </cfRule>
  </conditionalFormatting>
  <conditionalFormatting sqref="E315">
    <cfRule type="cellIs" dxfId="5058" priority="8964" operator="equal">
      <formula>"C-003"</formula>
    </cfRule>
  </conditionalFormatting>
  <conditionalFormatting sqref="E316">
    <cfRule type="cellIs" dxfId="5057" priority="8963" stopIfTrue="1" operator="equal">
      <formula>"Pte. Asignar"</formula>
    </cfRule>
  </conditionalFormatting>
  <conditionalFormatting sqref="E316">
    <cfRule type="cellIs" dxfId="5056" priority="8962" stopIfTrue="1" operator="equal">
      <formula>"C-001"</formula>
    </cfRule>
  </conditionalFormatting>
  <conditionalFormatting sqref="E316">
    <cfRule type="cellIs" dxfId="5055" priority="8961" operator="equal">
      <formula>"C-003"</formula>
    </cfRule>
  </conditionalFormatting>
  <conditionalFormatting sqref="E317">
    <cfRule type="cellIs" dxfId="5054" priority="8960" stopIfTrue="1" operator="equal">
      <formula>"Pte. Asignar"</formula>
    </cfRule>
  </conditionalFormatting>
  <conditionalFormatting sqref="E317">
    <cfRule type="cellIs" dxfId="5053" priority="8959" stopIfTrue="1" operator="equal">
      <formula>"C-001"</formula>
    </cfRule>
  </conditionalFormatting>
  <conditionalFormatting sqref="E317">
    <cfRule type="cellIs" dxfId="5052" priority="8958" operator="equal">
      <formula>"C-003"</formula>
    </cfRule>
  </conditionalFormatting>
  <conditionalFormatting sqref="E317">
    <cfRule type="cellIs" dxfId="5051" priority="8957" stopIfTrue="1" operator="equal">
      <formula>"Pte. Asignar"</formula>
    </cfRule>
  </conditionalFormatting>
  <conditionalFormatting sqref="E317">
    <cfRule type="cellIs" dxfId="5050" priority="8956" stopIfTrue="1" operator="equal">
      <formula>"C-001"</formula>
    </cfRule>
  </conditionalFormatting>
  <conditionalFormatting sqref="E317">
    <cfRule type="cellIs" dxfId="5049" priority="8955" operator="equal">
      <formula>"C-003"</formula>
    </cfRule>
  </conditionalFormatting>
  <conditionalFormatting sqref="E317">
    <cfRule type="cellIs" dxfId="5048" priority="8954" stopIfTrue="1" operator="equal">
      <formula>"Pte. Asignar"</formula>
    </cfRule>
  </conditionalFormatting>
  <conditionalFormatting sqref="E317">
    <cfRule type="cellIs" dxfId="5047" priority="8953" stopIfTrue="1" operator="equal">
      <formula>"C-001"</formula>
    </cfRule>
  </conditionalFormatting>
  <conditionalFormatting sqref="E317">
    <cfRule type="cellIs" dxfId="5046" priority="8952" operator="equal">
      <formula>"C-003"</formula>
    </cfRule>
  </conditionalFormatting>
  <conditionalFormatting sqref="E318">
    <cfRule type="cellIs" dxfId="5045" priority="8951" stopIfTrue="1" operator="equal">
      <formula>"Pte. Asignar"</formula>
    </cfRule>
  </conditionalFormatting>
  <conditionalFormatting sqref="E318">
    <cfRule type="cellIs" dxfId="5044" priority="8950" stopIfTrue="1" operator="equal">
      <formula>"C-001"</formula>
    </cfRule>
  </conditionalFormatting>
  <conditionalFormatting sqref="E318">
    <cfRule type="cellIs" dxfId="5043" priority="8949" operator="equal">
      <formula>"C-003"</formula>
    </cfRule>
  </conditionalFormatting>
  <conditionalFormatting sqref="E318">
    <cfRule type="cellIs" dxfId="5042" priority="8948" stopIfTrue="1" operator="equal">
      <formula>"Pte. Asignar"</formula>
    </cfRule>
  </conditionalFormatting>
  <conditionalFormatting sqref="E318">
    <cfRule type="cellIs" dxfId="5041" priority="8947" stopIfTrue="1" operator="equal">
      <formula>"C-001"</formula>
    </cfRule>
  </conditionalFormatting>
  <conditionalFormatting sqref="E318">
    <cfRule type="cellIs" dxfId="5040" priority="8946" operator="equal">
      <formula>"C-003"</formula>
    </cfRule>
  </conditionalFormatting>
  <conditionalFormatting sqref="E318">
    <cfRule type="cellIs" dxfId="5039" priority="8945" stopIfTrue="1" operator="equal">
      <formula>"Pte. Asignar"</formula>
    </cfRule>
  </conditionalFormatting>
  <conditionalFormatting sqref="E318">
    <cfRule type="cellIs" dxfId="5038" priority="8944" stopIfTrue="1" operator="equal">
      <formula>"C-001"</formula>
    </cfRule>
  </conditionalFormatting>
  <conditionalFormatting sqref="E318">
    <cfRule type="cellIs" dxfId="5037" priority="8943" operator="equal">
      <formula>"C-003"</formula>
    </cfRule>
  </conditionalFormatting>
  <conditionalFormatting sqref="E319">
    <cfRule type="cellIs" dxfId="5036" priority="8942" stopIfTrue="1" operator="equal">
      <formula>"Pte. Asignar"</formula>
    </cfRule>
  </conditionalFormatting>
  <conditionalFormatting sqref="E319">
    <cfRule type="cellIs" dxfId="5035" priority="8941" stopIfTrue="1" operator="equal">
      <formula>"C-001"</formula>
    </cfRule>
  </conditionalFormatting>
  <conditionalFormatting sqref="E319">
    <cfRule type="cellIs" dxfId="5034" priority="8940" operator="equal">
      <formula>"C-003"</formula>
    </cfRule>
  </conditionalFormatting>
  <conditionalFormatting sqref="E319">
    <cfRule type="cellIs" dxfId="5033" priority="8939" stopIfTrue="1" operator="equal">
      <formula>"Pte. Asignar"</formula>
    </cfRule>
  </conditionalFormatting>
  <conditionalFormatting sqref="E319">
    <cfRule type="cellIs" dxfId="5032" priority="8938" stopIfTrue="1" operator="equal">
      <formula>"C-001"</formula>
    </cfRule>
  </conditionalFormatting>
  <conditionalFormatting sqref="E319">
    <cfRule type="cellIs" dxfId="5031" priority="8937" operator="equal">
      <formula>"C-003"</formula>
    </cfRule>
  </conditionalFormatting>
  <conditionalFormatting sqref="E319">
    <cfRule type="cellIs" dxfId="5030" priority="8936" stopIfTrue="1" operator="equal">
      <formula>"Pte. Asignar"</formula>
    </cfRule>
  </conditionalFormatting>
  <conditionalFormatting sqref="E319">
    <cfRule type="cellIs" dxfId="5029" priority="8935" stopIfTrue="1" operator="equal">
      <formula>"C-001"</formula>
    </cfRule>
  </conditionalFormatting>
  <conditionalFormatting sqref="E319">
    <cfRule type="cellIs" dxfId="5028" priority="8934" operator="equal">
      <formula>"C-003"</formula>
    </cfRule>
  </conditionalFormatting>
  <conditionalFormatting sqref="E320">
    <cfRule type="cellIs" dxfId="5027" priority="8933" stopIfTrue="1" operator="equal">
      <formula>"Pte. Asignar"</formula>
    </cfRule>
  </conditionalFormatting>
  <conditionalFormatting sqref="E320">
    <cfRule type="cellIs" dxfId="5026" priority="8932" stopIfTrue="1" operator="equal">
      <formula>"C-001"</formula>
    </cfRule>
  </conditionalFormatting>
  <conditionalFormatting sqref="E320">
    <cfRule type="cellIs" dxfId="5025" priority="8931" operator="equal">
      <formula>"C-003"</formula>
    </cfRule>
  </conditionalFormatting>
  <conditionalFormatting sqref="E320">
    <cfRule type="cellIs" dxfId="5024" priority="8930" stopIfTrue="1" operator="equal">
      <formula>"Pte. Asignar"</formula>
    </cfRule>
  </conditionalFormatting>
  <conditionalFormatting sqref="E320">
    <cfRule type="cellIs" dxfId="5023" priority="8929" stopIfTrue="1" operator="equal">
      <formula>"C-001"</formula>
    </cfRule>
  </conditionalFormatting>
  <conditionalFormatting sqref="E320">
    <cfRule type="cellIs" dxfId="5022" priority="8928" operator="equal">
      <formula>"C-003"</formula>
    </cfRule>
  </conditionalFormatting>
  <conditionalFormatting sqref="M341:M347 M349:M394 M396:M410">
    <cfRule type="cellIs" dxfId="5021" priority="8927" stopIfTrue="1" operator="equal">
      <formula>"Pendent obrir OF"</formula>
    </cfRule>
  </conditionalFormatting>
  <conditionalFormatting sqref="M341:M347 M349:M394 M396:M410">
    <cfRule type="cellIs" dxfId="5020" priority="8926" stopIfTrue="1" operator="equal">
      <formula>"PENDENT ASSIGNAR"</formula>
    </cfRule>
  </conditionalFormatting>
  <conditionalFormatting sqref="M341:M347 M349:M394 M396:M410">
    <cfRule type="cellIs" dxfId="5019" priority="8925" stopIfTrue="1" operator="equal">
      <formula>"PENDENT D'ASSIGNAR"</formula>
    </cfRule>
  </conditionalFormatting>
  <conditionalFormatting sqref="M341:M347 M349:M394 M396:M410">
    <cfRule type="cellIs" dxfId="5018" priority="8924" operator="equal">
      <formula>"DEDICACIO FACTURABLE PER ADMINISTRACIO"</formula>
    </cfRule>
  </conditionalFormatting>
  <conditionalFormatting sqref="E643">
    <cfRule type="cellIs" dxfId="5017" priority="8918" stopIfTrue="1" operator="equal">
      <formula>"Pte. Asignar"</formula>
    </cfRule>
  </conditionalFormatting>
  <conditionalFormatting sqref="E643">
    <cfRule type="cellIs" dxfId="5016" priority="8917" stopIfTrue="1" operator="equal">
      <formula>"C-001"</formula>
    </cfRule>
  </conditionalFormatting>
  <conditionalFormatting sqref="E643">
    <cfRule type="cellIs" dxfId="5015" priority="8916" operator="equal">
      <formula>"C-003"</formula>
    </cfRule>
  </conditionalFormatting>
  <conditionalFormatting sqref="G643">
    <cfRule type="cellIs" dxfId="5014" priority="8907" stopIfTrue="1" operator="equal">
      <formula>"ST"</formula>
    </cfRule>
    <cfRule type="cellIs" dxfId="5013" priority="8908" stopIfTrue="1" operator="equal">
      <formula>ST</formula>
    </cfRule>
  </conditionalFormatting>
  <conditionalFormatting sqref="M643">
    <cfRule type="cellIs" dxfId="5012" priority="8906" stopIfTrue="1" operator="equal">
      <formula>"Pendent obrir OF"</formula>
    </cfRule>
  </conditionalFormatting>
  <conditionalFormatting sqref="M643">
    <cfRule type="cellIs" dxfId="5011" priority="8905" stopIfTrue="1" operator="equal">
      <formula>"PENDENT ASSIGNAR"</formula>
    </cfRule>
  </conditionalFormatting>
  <conditionalFormatting sqref="M643">
    <cfRule type="cellIs" dxfId="5010" priority="8904" stopIfTrue="1" operator="equal">
      <formula>"PENDENT D'ASSIGNAR"</formula>
    </cfRule>
  </conditionalFormatting>
  <conditionalFormatting sqref="M643">
    <cfRule type="cellIs" dxfId="5009" priority="8903" operator="equal">
      <formula>"DEDICACIO FACTURABLE PER ADMINISTRACIO"</formula>
    </cfRule>
  </conditionalFormatting>
  <conditionalFormatting sqref="G643">
    <cfRule type="cellIs" dxfId="5008" priority="8902" stopIfTrue="1" operator="equal">
      <formula>"TA"</formula>
    </cfRule>
  </conditionalFormatting>
  <conditionalFormatting sqref="G643">
    <cfRule type="cellIs" dxfId="5007" priority="8901" stopIfTrue="1" operator="equal">
      <formula>"OB"</formula>
    </cfRule>
  </conditionalFormatting>
  <conditionalFormatting sqref="M21:M23">
    <cfRule type="cellIs" dxfId="5006" priority="8900" stopIfTrue="1" operator="equal">
      <formula>"Pendent obrir OF"</formula>
    </cfRule>
  </conditionalFormatting>
  <conditionalFormatting sqref="M21:M23">
    <cfRule type="cellIs" dxfId="5005" priority="8899" stopIfTrue="1" operator="equal">
      <formula>"PENDENT ASSIGNAR"</formula>
    </cfRule>
  </conditionalFormatting>
  <conditionalFormatting sqref="M21:M23">
    <cfRule type="cellIs" dxfId="5004" priority="8898" stopIfTrue="1" operator="equal">
      <formula>"PENDENT D'ASSIGNAR"</formula>
    </cfRule>
  </conditionalFormatting>
  <conditionalFormatting sqref="M21:M23">
    <cfRule type="cellIs" dxfId="5003" priority="8897" operator="equal">
      <formula>"DEDICACIO FACTURABLE PER ADMINISTRACIO"</formula>
    </cfRule>
  </conditionalFormatting>
  <conditionalFormatting sqref="M36">
    <cfRule type="cellIs" dxfId="5002" priority="8896" stopIfTrue="1" operator="equal">
      <formula>"Pendent obrir OF"</formula>
    </cfRule>
  </conditionalFormatting>
  <conditionalFormatting sqref="M36">
    <cfRule type="cellIs" dxfId="5001" priority="8895" stopIfTrue="1" operator="equal">
      <formula>"PENDENT ASSIGNAR"</formula>
    </cfRule>
  </conditionalFormatting>
  <conditionalFormatting sqref="M36">
    <cfRule type="cellIs" dxfId="5000" priority="8894" stopIfTrue="1" operator="equal">
      <formula>"PENDENT D'ASSIGNAR"</formula>
    </cfRule>
  </conditionalFormatting>
  <conditionalFormatting sqref="M36">
    <cfRule type="cellIs" dxfId="4999" priority="8893" operator="equal">
      <formula>"DEDICACIO FACTURABLE PER ADMINISTRACIO"</formula>
    </cfRule>
  </conditionalFormatting>
  <conditionalFormatting sqref="G609">
    <cfRule type="cellIs" dxfId="4998" priority="8891" stopIfTrue="1" operator="equal">
      <formula>"ST"</formula>
    </cfRule>
    <cfRule type="cellIs" dxfId="4997" priority="8892" stopIfTrue="1" operator="equal">
      <formula>ST</formula>
    </cfRule>
  </conditionalFormatting>
  <conditionalFormatting sqref="G609">
    <cfRule type="cellIs" dxfId="4996" priority="8883" stopIfTrue="1" operator="equal">
      <formula>"TA"</formula>
    </cfRule>
  </conditionalFormatting>
  <conditionalFormatting sqref="G609">
    <cfRule type="cellIs" dxfId="4995" priority="8882" stopIfTrue="1" operator="equal">
      <formula>"OB"</formula>
    </cfRule>
  </conditionalFormatting>
  <conditionalFormatting sqref="G610">
    <cfRule type="cellIs" dxfId="4994" priority="8880" stopIfTrue="1" operator="equal">
      <formula>"ST"</formula>
    </cfRule>
    <cfRule type="cellIs" dxfId="4993" priority="8881" stopIfTrue="1" operator="equal">
      <formula>ST</formula>
    </cfRule>
  </conditionalFormatting>
  <conditionalFormatting sqref="E610">
    <cfRule type="cellIs" dxfId="4992" priority="8878" stopIfTrue="1" operator="equal">
      <formula>"Pte. Asignar"</formula>
    </cfRule>
  </conditionalFormatting>
  <conditionalFormatting sqref="E610">
    <cfRule type="cellIs" dxfId="4991" priority="8877" stopIfTrue="1" operator="equal">
      <formula>"C-001"</formula>
    </cfRule>
  </conditionalFormatting>
  <conditionalFormatting sqref="E610">
    <cfRule type="cellIs" dxfId="4990" priority="8876" operator="equal">
      <formula>"C-003"</formula>
    </cfRule>
  </conditionalFormatting>
  <conditionalFormatting sqref="G610">
    <cfRule type="cellIs" dxfId="4989" priority="8872" stopIfTrue="1" operator="equal">
      <formula>"TA"</formula>
    </cfRule>
  </conditionalFormatting>
  <conditionalFormatting sqref="G610">
    <cfRule type="cellIs" dxfId="4988" priority="8871" stopIfTrue="1" operator="equal">
      <formula>"OB"</formula>
    </cfRule>
  </conditionalFormatting>
  <conditionalFormatting sqref="G611">
    <cfRule type="cellIs" dxfId="4987" priority="8869" stopIfTrue="1" operator="equal">
      <formula>"ST"</formula>
    </cfRule>
    <cfRule type="cellIs" dxfId="4986" priority="8870" stopIfTrue="1" operator="equal">
      <formula>ST</formula>
    </cfRule>
  </conditionalFormatting>
  <conditionalFormatting sqref="G611">
    <cfRule type="cellIs" dxfId="4985" priority="8861" stopIfTrue="1" operator="equal">
      <formula>"TA"</formula>
    </cfRule>
  </conditionalFormatting>
  <conditionalFormatting sqref="G611">
    <cfRule type="cellIs" dxfId="4984" priority="8860" stopIfTrue="1" operator="equal">
      <formula>"OB"</formula>
    </cfRule>
  </conditionalFormatting>
  <conditionalFormatting sqref="G612">
    <cfRule type="cellIs" dxfId="4983" priority="8858" stopIfTrue="1" operator="equal">
      <formula>"ST"</formula>
    </cfRule>
    <cfRule type="cellIs" dxfId="4982" priority="8859" stopIfTrue="1" operator="equal">
      <formula>ST</formula>
    </cfRule>
  </conditionalFormatting>
  <conditionalFormatting sqref="E612">
    <cfRule type="cellIs" dxfId="4981" priority="8856" stopIfTrue="1" operator="equal">
      <formula>"Pte. Asignar"</formula>
    </cfRule>
  </conditionalFormatting>
  <conditionalFormatting sqref="E612">
    <cfRule type="cellIs" dxfId="4980" priority="8855" stopIfTrue="1" operator="equal">
      <formula>"C-001"</formula>
    </cfRule>
  </conditionalFormatting>
  <conditionalFormatting sqref="E612">
    <cfRule type="cellIs" dxfId="4979" priority="8854" operator="equal">
      <formula>"C-003"</formula>
    </cfRule>
  </conditionalFormatting>
  <conditionalFormatting sqref="G612">
    <cfRule type="cellIs" dxfId="4978" priority="8850" stopIfTrue="1" operator="equal">
      <formula>"TA"</formula>
    </cfRule>
  </conditionalFormatting>
  <conditionalFormatting sqref="G612">
    <cfRule type="cellIs" dxfId="4977" priority="8849" stopIfTrue="1" operator="equal">
      <formula>"OB"</formula>
    </cfRule>
  </conditionalFormatting>
  <conditionalFormatting sqref="G613">
    <cfRule type="cellIs" dxfId="4976" priority="8847" stopIfTrue="1" operator="equal">
      <formula>"ST"</formula>
    </cfRule>
    <cfRule type="cellIs" dxfId="4975" priority="8848" stopIfTrue="1" operator="equal">
      <formula>ST</formula>
    </cfRule>
  </conditionalFormatting>
  <conditionalFormatting sqref="E613">
    <cfRule type="cellIs" dxfId="4974" priority="8845" stopIfTrue="1" operator="equal">
      <formula>"Pte. Asignar"</formula>
    </cfRule>
  </conditionalFormatting>
  <conditionalFormatting sqref="E613">
    <cfRule type="cellIs" dxfId="4973" priority="8844" stopIfTrue="1" operator="equal">
      <formula>"C-001"</formula>
    </cfRule>
  </conditionalFormatting>
  <conditionalFormatting sqref="E613">
    <cfRule type="cellIs" dxfId="4972" priority="8843" operator="equal">
      <formula>"C-003"</formula>
    </cfRule>
  </conditionalFormatting>
  <conditionalFormatting sqref="G613">
    <cfRule type="cellIs" dxfId="4971" priority="8839" stopIfTrue="1" operator="equal">
      <formula>"TA"</formula>
    </cfRule>
  </conditionalFormatting>
  <conditionalFormatting sqref="G613">
    <cfRule type="cellIs" dxfId="4970" priority="8838" stopIfTrue="1" operator="equal">
      <formula>"OB"</formula>
    </cfRule>
  </conditionalFormatting>
  <conditionalFormatting sqref="G614">
    <cfRule type="cellIs" dxfId="4969" priority="8836" stopIfTrue="1" operator="equal">
      <formula>"ST"</formula>
    </cfRule>
    <cfRule type="cellIs" dxfId="4968" priority="8837" stopIfTrue="1" operator="equal">
      <formula>ST</formula>
    </cfRule>
  </conditionalFormatting>
  <conditionalFormatting sqref="E614">
    <cfRule type="cellIs" dxfId="4967" priority="8834" stopIfTrue="1" operator="equal">
      <formula>"Pte. Asignar"</formula>
    </cfRule>
  </conditionalFormatting>
  <conditionalFormatting sqref="E614">
    <cfRule type="cellIs" dxfId="4966" priority="8833" stopIfTrue="1" operator="equal">
      <formula>"C-001"</formula>
    </cfRule>
  </conditionalFormatting>
  <conditionalFormatting sqref="E614">
    <cfRule type="cellIs" dxfId="4965" priority="8832" operator="equal">
      <formula>"C-003"</formula>
    </cfRule>
  </conditionalFormatting>
  <conditionalFormatting sqref="G614">
    <cfRule type="cellIs" dxfId="4964" priority="8828" stopIfTrue="1" operator="equal">
      <formula>"TA"</formula>
    </cfRule>
  </conditionalFormatting>
  <conditionalFormatting sqref="G614">
    <cfRule type="cellIs" dxfId="4963" priority="8827" stopIfTrue="1" operator="equal">
      <formula>"OB"</formula>
    </cfRule>
  </conditionalFormatting>
  <conditionalFormatting sqref="G615">
    <cfRule type="cellIs" dxfId="4962" priority="8825" stopIfTrue="1" operator="equal">
      <formula>"ST"</formula>
    </cfRule>
    <cfRule type="cellIs" dxfId="4961" priority="8826" stopIfTrue="1" operator="equal">
      <formula>ST</formula>
    </cfRule>
  </conditionalFormatting>
  <conditionalFormatting sqref="E615">
    <cfRule type="cellIs" dxfId="4960" priority="8823" stopIfTrue="1" operator="equal">
      <formula>"Pte. Asignar"</formula>
    </cfRule>
  </conditionalFormatting>
  <conditionalFormatting sqref="E615">
    <cfRule type="cellIs" dxfId="4959" priority="8822" stopIfTrue="1" operator="equal">
      <formula>"C-001"</formula>
    </cfRule>
  </conditionalFormatting>
  <conditionalFormatting sqref="E615">
    <cfRule type="cellIs" dxfId="4958" priority="8821" operator="equal">
      <formula>"C-003"</formula>
    </cfRule>
  </conditionalFormatting>
  <conditionalFormatting sqref="G615">
    <cfRule type="cellIs" dxfId="4957" priority="8817" stopIfTrue="1" operator="equal">
      <formula>"TA"</formula>
    </cfRule>
  </conditionalFormatting>
  <conditionalFormatting sqref="G615">
    <cfRule type="cellIs" dxfId="4956" priority="8816" stopIfTrue="1" operator="equal">
      <formula>"OB"</formula>
    </cfRule>
  </conditionalFormatting>
  <conditionalFormatting sqref="G616">
    <cfRule type="cellIs" dxfId="4955" priority="8814" stopIfTrue="1" operator="equal">
      <formula>"ST"</formula>
    </cfRule>
    <cfRule type="cellIs" dxfId="4954" priority="8815" stopIfTrue="1" operator="equal">
      <formula>ST</formula>
    </cfRule>
  </conditionalFormatting>
  <conditionalFormatting sqref="E616">
    <cfRule type="cellIs" dxfId="4953" priority="8812" stopIfTrue="1" operator="equal">
      <formula>"Pte. Asignar"</formula>
    </cfRule>
  </conditionalFormatting>
  <conditionalFormatting sqref="E616">
    <cfRule type="cellIs" dxfId="4952" priority="8811" stopIfTrue="1" operator="equal">
      <formula>"C-001"</formula>
    </cfRule>
  </conditionalFormatting>
  <conditionalFormatting sqref="E616">
    <cfRule type="cellIs" dxfId="4951" priority="8810" operator="equal">
      <formula>"C-003"</formula>
    </cfRule>
  </conditionalFormatting>
  <conditionalFormatting sqref="G616">
    <cfRule type="cellIs" dxfId="4950" priority="8806" stopIfTrue="1" operator="equal">
      <formula>"TA"</formula>
    </cfRule>
  </conditionalFormatting>
  <conditionalFormatting sqref="G616">
    <cfRule type="cellIs" dxfId="4949" priority="8805" stopIfTrue="1" operator="equal">
      <formula>"OB"</formula>
    </cfRule>
  </conditionalFormatting>
  <conditionalFormatting sqref="G617">
    <cfRule type="cellIs" dxfId="4948" priority="8803" stopIfTrue="1" operator="equal">
      <formula>"ST"</formula>
    </cfRule>
    <cfRule type="cellIs" dxfId="4947" priority="8804" stopIfTrue="1" operator="equal">
      <formula>ST</formula>
    </cfRule>
  </conditionalFormatting>
  <conditionalFormatting sqref="E617">
    <cfRule type="cellIs" dxfId="4946" priority="8801" stopIfTrue="1" operator="equal">
      <formula>"Pte. Asignar"</formula>
    </cfRule>
  </conditionalFormatting>
  <conditionalFormatting sqref="E617">
    <cfRule type="cellIs" dxfId="4945" priority="8800" stopIfTrue="1" operator="equal">
      <formula>"C-001"</formula>
    </cfRule>
  </conditionalFormatting>
  <conditionalFormatting sqref="E617">
    <cfRule type="cellIs" dxfId="4944" priority="8799" operator="equal">
      <formula>"C-003"</formula>
    </cfRule>
  </conditionalFormatting>
  <conditionalFormatting sqref="G617">
    <cfRule type="cellIs" dxfId="4943" priority="8795" stopIfTrue="1" operator="equal">
      <formula>"TA"</formula>
    </cfRule>
  </conditionalFormatting>
  <conditionalFormatting sqref="G617">
    <cfRule type="cellIs" dxfId="4942" priority="8794" stopIfTrue="1" operator="equal">
      <formula>"OB"</formula>
    </cfRule>
  </conditionalFormatting>
  <conditionalFormatting sqref="G618">
    <cfRule type="cellIs" dxfId="4941" priority="8792" stopIfTrue="1" operator="equal">
      <formula>"ST"</formula>
    </cfRule>
    <cfRule type="cellIs" dxfId="4940" priority="8793" stopIfTrue="1" operator="equal">
      <formula>ST</formula>
    </cfRule>
  </conditionalFormatting>
  <conditionalFormatting sqref="E618">
    <cfRule type="cellIs" dxfId="4939" priority="8790" stopIfTrue="1" operator="equal">
      <formula>"Pte. Asignar"</formula>
    </cfRule>
  </conditionalFormatting>
  <conditionalFormatting sqref="E618">
    <cfRule type="cellIs" dxfId="4938" priority="8789" stopIfTrue="1" operator="equal">
      <formula>"C-001"</formula>
    </cfRule>
  </conditionalFormatting>
  <conditionalFormatting sqref="E618">
    <cfRule type="cellIs" dxfId="4937" priority="8788" operator="equal">
      <formula>"C-003"</formula>
    </cfRule>
  </conditionalFormatting>
  <conditionalFormatting sqref="G618">
    <cfRule type="cellIs" dxfId="4936" priority="8784" stopIfTrue="1" operator="equal">
      <formula>"TA"</formula>
    </cfRule>
  </conditionalFormatting>
  <conditionalFormatting sqref="G618">
    <cfRule type="cellIs" dxfId="4935" priority="8783" stopIfTrue="1" operator="equal">
      <formula>"OB"</formula>
    </cfRule>
  </conditionalFormatting>
  <conditionalFormatting sqref="G619">
    <cfRule type="cellIs" dxfId="4934" priority="8781" stopIfTrue="1" operator="equal">
      <formula>"ST"</formula>
    </cfRule>
    <cfRule type="cellIs" dxfId="4933" priority="8782" stopIfTrue="1" operator="equal">
      <formula>ST</formula>
    </cfRule>
  </conditionalFormatting>
  <conditionalFormatting sqref="E619">
    <cfRule type="cellIs" dxfId="4932" priority="8779" stopIfTrue="1" operator="equal">
      <formula>"Pte. Asignar"</formula>
    </cfRule>
  </conditionalFormatting>
  <conditionalFormatting sqref="E619">
    <cfRule type="cellIs" dxfId="4931" priority="8778" stopIfTrue="1" operator="equal">
      <formula>"C-001"</formula>
    </cfRule>
  </conditionalFormatting>
  <conditionalFormatting sqref="E619">
    <cfRule type="cellIs" dxfId="4930" priority="8777" operator="equal">
      <formula>"C-003"</formula>
    </cfRule>
  </conditionalFormatting>
  <conditionalFormatting sqref="G619">
    <cfRule type="cellIs" dxfId="4929" priority="8773" stopIfTrue="1" operator="equal">
      <formula>"TA"</formula>
    </cfRule>
  </conditionalFormatting>
  <conditionalFormatting sqref="G619">
    <cfRule type="cellIs" dxfId="4928" priority="8772" stopIfTrue="1" operator="equal">
      <formula>"OB"</formula>
    </cfRule>
  </conditionalFormatting>
  <conditionalFormatting sqref="G620">
    <cfRule type="cellIs" dxfId="4927" priority="8770" stopIfTrue="1" operator="equal">
      <formula>"ST"</formula>
    </cfRule>
    <cfRule type="cellIs" dxfId="4926" priority="8771" stopIfTrue="1" operator="equal">
      <formula>ST</formula>
    </cfRule>
  </conditionalFormatting>
  <conditionalFormatting sqref="E620">
    <cfRule type="cellIs" dxfId="4925" priority="8768" stopIfTrue="1" operator="equal">
      <formula>"Pte. Asignar"</formula>
    </cfRule>
  </conditionalFormatting>
  <conditionalFormatting sqref="E620">
    <cfRule type="cellIs" dxfId="4924" priority="8767" stopIfTrue="1" operator="equal">
      <formula>"C-001"</formula>
    </cfRule>
  </conditionalFormatting>
  <conditionalFormatting sqref="E620">
    <cfRule type="cellIs" dxfId="4923" priority="8766" operator="equal">
      <formula>"C-003"</formula>
    </cfRule>
  </conditionalFormatting>
  <conditionalFormatting sqref="G620">
    <cfRule type="cellIs" dxfId="4922" priority="8762" stopIfTrue="1" operator="equal">
      <formula>"TA"</formula>
    </cfRule>
  </conditionalFormatting>
  <conditionalFormatting sqref="G620">
    <cfRule type="cellIs" dxfId="4921" priority="8761" stopIfTrue="1" operator="equal">
      <formula>"OB"</formula>
    </cfRule>
  </conditionalFormatting>
  <conditionalFormatting sqref="G621">
    <cfRule type="cellIs" dxfId="4920" priority="8759" stopIfTrue="1" operator="equal">
      <formula>"ST"</formula>
    </cfRule>
    <cfRule type="cellIs" dxfId="4919" priority="8760" stopIfTrue="1" operator="equal">
      <formula>ST</formula>
    </cfRule>
  </conditionalFormatting>
  <conditionalFormatting sqref="E621">
    <cfRule type="cellIs" dxfId="4918" priority="8757" stopIfTrue="1" operator="equal">
      <formula>"Pte. Asignar"</formula>
    </cfRule>
  </conditionalFormatting>
  <conditionalFormatting sqref="E621">
    <cfRule type="cellIs" dxfId="4917" priority="8756" stopIfTrue="1" operator="equal">
      <formula>"C-001"</formula>
    </cfRule>
  </conditionalFormatting>
  <conditionalFormatting sqref="E621">
    <cfRule type="cellIs" dxfId="4916" priority="8755" operator="equal">
      <formula>"C-003"</formula>
    </cfRule>
  </conditionalFormatting>
  <conditionalFormatting sqref="G621">
    <cfRule type="cellIs" dxfId="4915" priority="8751" stopIfTrue="1" operator="equal">
      <formula>"TA"</formula>
    </cfRule>
  </conditionalFormatting>
  <conditionalFormatting sqref="G621">
    <cfRule type="cellIs" dxfId="4914" priority="8750" stopIfTrue="1" operator="equal">
      <formula>"OB"</formula>
    </cfRule>
  </conditionalFormatting>
  <conditionalFormatting sqref="G622">
    <cfRule type="cellIs" dxfId="4913" priority="8748" stopIfTrue="1" operator="equal">
      <formula>"ST"</formula>
    </cfRule>
    <cfRule type="cellIs" dxfId="4912" priority="8749" stopIfTrue="1" operator="equal">
      <formula>ST</formula>
    </cfRule>
  </conditionalFormatting>
  <conditionalFormatting sqref="E622">
    <cfRule type="cellIs" dxfId="4911" priority="8746" stopIfTrue="1" operator="equal">
      <formula>"Pte. Asignar"</formula>
    </cfRule>
  </conditionalFormatting>
  <conditionalFormatting sqref="E622">
    <cfRule type="cellIs" dxfId="4910" priority="8745" stopIfTrue="1" operator="equal">
      <formula>"C-001"</formula>
    </cfRule>
  </conditionalFormatting>
  <conditionalFormatting sqref="E622">
    <cfRule type="cellIs" dxfId="4909" priority="8744" operator="equal">
      <formula>"C-003"</formula>
    </cfRule>
  </conditionalFormatting>
  <conditionalFormatting sqref="G622">
    <cfRule type="cellIs" dxfId="4908" priority="8740" stopIfTrue="1" operator="equal">
      <formula>"TA"</formula>
    </cfRule>
  </conditionalFormatting>
  <conditionalFormatting sqref="G622">
    <cfRule type="cellIs" dxfId="4907" priority="8739" stopIfTrue="1" operator="equal">
      <formula>"OB"</formula>
    </cfRule>
  </conditionalFormatting>
  <conditionalFormatting sqref="G623">
    <cfRule type="cellIs" dxfId="4906" priority="8737" stopIfTrue="1" operator="equal">
      <formula>"ST"</formula>
    </cfRule>
    <cfRule type="cellIs" dxfId="4905" priority="8738" stopIfTrue="1" operator="equal">
      <formula>ST</formula>
    </cfRule>
  </conditionalFormatting>
  <conditionalFormatting sqref="E623">
    <cfRule type="cellIs" dxfId="4904" priority="8735" stopIfTrue="1" operator="equal">
      <formula>"Pte. Asignar"</formula>
    </cfRule>
  </conditionalFormatting>
  <conditionalFormatting sqref="E623">
    <cfRule type="cellIs" dxfId="4903" priority="8734" stopIfTrue="1" operator="equal">
      <formula>"C-001"</formula>
    </cfRule>
  </conditionalFormatting>
  <conditionalFormatting sqref="E623">
    <cfRule type="cellIs" dxfId="4902" priority="8733" operator="equal">
      <formula>"C-003"</formula>
    </cfRule>
  </conditionalFormatting>
  <conditionalFormatting sqref="G623">
    <cfRule type="cellIs" dxfId="4901" priority="8729" stopIfTrue="1" operator="equal">
      <formula>"TA"</formula>
    </cfRule>
  </conditionalFormatting>
  <conditionalFormatting sqref="G623">
    <cfRule type="cellIs" dxfId="4900" priority="8728" stopIfTrue="1" operator="equal">
      <formula>"OB"</formula>
    </cfRule>
  </conditionalFormatting>
  <conditionalFormatting sqref="G624">
    <cfRule type="cellIs" dxfId="4899" priority="8726" stopIfTrue="1" operator="equal">
      <formula>"ST"</formula>
    </cfRule>
    <cfRule type="cellIs" dxfId="4898" priority="8727" stopIfTrue="1" operator="equal">
      <formula>ST</formula>
    </cfRule>
  </conditionalFormatting>
  <conditionalFormatting sqref="E624">
    <cfRule type="cellIs" dxfId="4897" priority="8724" stopIfTrue="1" operator="equal">
      <formula>"Pte. Asignar"</formula>
    </cfRule>
  </conditionalFormatting>
  <conditionalFormatting sqref="E624">
    <cfRule type="cellIs" dxfId="4896" priority="8723" stopIfTrue="1" operator="equal">
      <formula>"C-001"</formula>
    </cfRule>
  </conditionalFormatting>
  <conditionalFormatting sqref="E624">
    <cfRule type="cellIs" dxfId="4895" priority="8722" operator="equal">
      <formula>"C-003"</formula>
    </cfRule>
  </conditionalFormatting>
  <conditionalFormatting sqref="G624">
    <cfRule type="cellIs" dxfId="4894" priority="8718" stopIfTrue="1" operator="equal">
      <formula>"TA"</formula>
    </cfRule>
  </conditionalFormatting>
  <conditionalFormatting sqref="G624">
    <cfRule type="cellIs" dxfId="4893" priority="8717" stopIfTrue="1" operator="equal">
      <formula>"OB"</formula>
    </cfRule>
  </conditionalFormatting>
  <conditionalFormatting sqref="G625">
    <cfRule type="cellIs" dxfId="4892" priority="8715" stopIfTrue="1" operator="equal">
      <formula>"ST"</formula>
    </cfRule>
    <cfRule type="cellIs" dxfId="4891" priority="8716" stopIfTrue="1" operator="equal">
      <formula>ST</formula>
    </cfRule>
  </conditionalFormatting>
  <conditionalFormatting sqref="E625">
    <cfRule type="cellIs" dxfId="4890" priority="8713" stopIfTrue="1" operator="equal">
      <formula>"Pte. Asignar"</formula>
    </cfRule>
  </conditionalFormatting>
  <conditionalFormatting sqref="E625">
    <cfRule type="cellIs" dxfId="4889" priority="8712" stopIfTrue="1" operator="equal">
      <formula>"C-001"</formula>
    </cfRule>
  </conditionalFormatting>
  <conditionalFormatting sqref="E625">
    <cfRule type="cellIs" dxfId="4888" priority="8711" operator="equal">
      <formula>"C-003"</formula>
    </cfRule>
  </conditionalFormatting>
  <conditionalFormatting sqref="G625">
    <cfRule type="cellIs" dxfId="4887" priority="8707" stopIfTrue="1" operator="equal">
      <formula>"TA"</formula>
    </cfRule>
  </conditionalFormatting>
  <conditionalFormatting sqref="G625">
    <cfRule type="cellIs" dxfId="4886" priority="8706" stopIfTrue="1" operator="equal">
      <formula>"OB"</formula>
    </cfRule>
  </conditionalFormatting>
  <conditionalFormatting sqref="G626">
    <cfRule type="cellIs" dxfId="4885" priority="8704" stopIfTrue="1" operator="equal">
      <formula>"ST"</formula>
    </cfRule>
    <cfRule type="cellIs" dxfId="4884" priority="8705" stopIfTrue="1" operator="equal">
      <formula>ST</formula>
    </cfRule>
  </conditionalFormatting>
  <conditionalFormatting sqref="E626">
    <cfRule type="cellIs" dxfId="4883" priority="8702" stopIfTrue="1" operator="equal">
      <formula>"Pte. Asignar"</formula>
    </cfRule>
  </conditionalFormatting>
  <conditionalFormatting sqref="E626">
    <cfRule type="cellIs" dxfId="4882" priority="8701" stopIfTrue="1" operator="equal">
      <formula>"C-001"</formula>
    </cfRule>
  </conditionalFormatting>
  <conditionalFormatting sqref="E626">
    <cfRule type="cellIs" dxfId="4881" priority="8700" operator="equal">
      <formula>"C-003"</formula>
    </cfRule>
  </conditionalFormatting>
  <conditionalFormatting sqref="G626">
    <cfRule type="cellIs" dxfId="4880" priority="8696" stopIfTrue="1" operator="equal">
      <formula>"TA"</formula>
    </cfRule>
  </conditionalFormatting>
  <conditionalFormatting sqref="G626">
    <cfRule type="cellIs" dxfId="4879" priority="8695" stopIfTrue="1" operator="equal">
      <formula>"OB"</formula>
    </cfRule>
  </conditionalFormatting>
  <conditionalFormatting sqref="G627">
    <cfRule type="cellIs" dxfId="4878" priority="8693" stopIfTrue="1" operator="equal">
      <formula>"ST"</formula>
    </cfRule>
    <cfRule type="cellIs" dxfId="4877" priority="8694" stopIfTrue="1" operator="equal">
      <formula>ST</formula>
    </cfRule>
  </conditionalFormatting>
  <conditionalFormatting sqref="E627">
    <cfRule type="cellIs" dxfId="4876" priority="8691" stopIfTrue="1" operator="equal">
      <formula>"Pte. Asignar"</formula>
    </cfRule>
  </conditionalFormatting>
  <conditionalFormatting sqref="E627">
    <cfRule type="cellIs" dxfId="4875" priority="8690" stopIfTrue="1" operator="equal">
      <formula>"C-001"</formula>
    </cfRule>
  </conditionalFormatting>
  <conditionalFormatting sqref="E627">
    <cfRule type="cellIs" dxfId="4874" priority="8689" operator="equal">
      <formula>"C-003"</formula>
    </cfRule>
  </conditionalFormatting>
  <conditionalFormatting sqref="G627">
    <cfRule type="cellIs" dxfId="4873" priority="8685" stopIfTrue="1" operator="equal">
      <formula>"TA"</formula>
    </cfRule>
  </conditionalFormatting>
  <conditionalFormatting sqref="G627">
    <cfRule type="cellIs" dxfId="4872" priority="8684" stopIfTrue="1" operator="equal">
      <formula>"OB"</formula>
    </cfRule>
  </conditionalFormatting>
  <conditionalFormatting sqref="G628">
    <cfRule type="cellIs" dxfId="4871" priority="8682" stopIfTrue="1" operator="equal">
      <formula>"ST"</formula>
    </cfRule>
    <cfRule type="cellIs" dxfId="4870" priority="8683" stopIfTrue="1" operator="equal">
      <formula>ST</formula>
    </cfRule>
  </conditionalFormatting>
  <conditionalFormatting sqref="E628">
    <cfRule type="cellIs" dxfId="4869" priority="8680" stopIfTrue="1" operator="equal">
      <formula>"Pte. Asignar"</formula>
    </cfRule>
  </conditionalFormatting>
  <conditionalFormatting sqref="E628">
    <cfRule type="cellIs" dxfId="4868" priority="8679" stopIfTrue="1" operator="equal">
      <formula>"C-001"</formula>
    </cfRule>
  </conditionalFormatting>
  <conditionalFormatting sqref="E628">
    <cfRule type="cellIs" dxfId="4867" priority="8678" operator="equal">
      <formula>"C-003"</formula>
    </cfRule>
  </conditionalFormatting>
  <conditionalFormatting sqref="G628">
    <cfRule type="cellIs" dxfId="4866" priority="8674" stopIfTrue="1" operator="equal">
      <formula>"TA"</formula>
    </cfRule>
  </conditionalFormatting>
  <conditionalFormatting sqref="G628">
    <cfRule type="cellIs" dxfId="4865" priority="8673" stopIfTrue="1" operator="equal">
      <formula>"OB"</formula>
    </cfRule>
  </conditionalFormatting>
  <conditionalFormatting sqref="G629">
    <cfRule type="cellIs" dxfId="4864" priority="8671" stopIfTrue="1" operator="equal">
      <formula>"ST"</formula>
    </cfRule>
    <cfRule type="cellIs" dxfId="4863" priority="8672" stopIfTrue="1" operator="equal">
      <formula>ST</formula>
    </cfRule>
  </conditionalFormatting>
  <conditionalFormatting sqref="E629">
    <cfRule type="cellIs" dxfId="4862" priority="8669" stopIfTrue="1" operator="equal">
      <formula>"Pte. Asignar"</formula>
    </cfRule>
  </conditionalFormatting>
  <conditionalFormatting sqref="E629">
    <cfRule type="cellIs" dxfId="4861" priority="8668" stopIfTrue="1" operator="equal">
      <formula>"C-001"</formula>
    </cfRule>
  </conditionalFormatting>
  <conditionalFormatting sqref="E629">
    <cfRule type="cellIs" dxfId="4860" priority="8667" operator="equal">
      <formula>"C-003"</formula>
    </cfRule>
  </conditionalFormatting>
  <conditionalFormatting sqref="G629">
    <cfRule type="cellIs" dxfId="4859" priority="8663" stopIfTrue="1" operator="equal">
      <formula>"TA"</formula>
    </cfRule>
  </conditionalFormatting>
  <conditionalFormatting sqref="G629">
    <cfRule type="cellIs" dxfId="4858" priority="8662" stopIfTrue="1" operator="equal">
      <formula>"OB"</formula>
    </cfRule>
  </conditionalFormatting>
  <conditionalFormatting sqref="G630">
    <cfRule type="cellIs" dxfId="4857" priority="8660" stopIfTrue="1" operator="equal">
      <formula>"ST"</formula>
    </cfRule>
    <cfRule type="cellIs" dxfId="4856" priority="8661" stopIfTrue="1" operator="equal">
      <formula>ST</formula>
    </cfRule>
  </conditionalFormatting>
  <conditionalFormatting sqref="E630">
    <cfRule type="cellIs" dxfId="4855" priority="8658" stopIfTrue="1" operator="equal">
      <formula>"Pte. Asignar"</formula>
    </cfRule>
  </conditionalFormatting>
  <conditionalFormatting sqref="E630">
    <cfRule type="cellIs" dxfId="4854" priority="8657" stopIfTrue="1" operator="equal">
      <formula>"C-001"</formula>
    </cfRule>
  </conditionalFormatting>
  <conditionalFormatting sqref="E630">
    <cfRule type="cellIs" dxfId="4853" priority="8656" operator="equal">
      <formula>"C-003"</formula>
    </cfRule>
  </conditionalFormatting>
  <conditionalFormatting sqref="G630">
    <cfRule type="cellIs" dxfId="4852" priority="8652" stopIfTrue="1" operator="equal">
      <formula>"TA"</formula>
    </cfRule>
  </conditionalFormatting>
  <conditionalFormatting sqref="G630">
    <cfRule type="cellIs" dxfId="4851" priority="8651" stopIfTrue="1" operator="equal">
      <formula>"OB"</formula>
    </cfRule>
  </conditionalFormatting>
  <conditionalFormatting sqref="G631">
    <cfRule type="cellIs" dxfId="4850" priority="8649" stopIfTrue="1" operator="equal">
      <formula>"ST"</formula>
    </cfRule>
    <cfRule type="cellIs" dxfId="4849" priority="8650" stopIfTrue="1" operator="equal">
      <formula>ST</formula>
    </cfRule>
  </conditionalFormatting>
  <conditionalFormatting sqref="E631">
    <cfRule type="cellIs" dxfId="4848" priority="8647" stopIfTrue="1" operator="equal">
      <formula>"Pte. Asignar"</formula>
    </cfRule>
  </conditionalFormatting>
  <conditionalFormatting sqref="E631">
    <cfRule type="cellIs" dxfId="4847" priority="8646" stopIfTrue="1" operator="equal">
      <formula>"C-001"</formula>
    </cfRule>
  </conditionalFormatting>
  <conditionalFormatting sqref="E631">
    <cfRule type="cellIs" dxfId="4846" priority="8645" operator="equal">
      <formula>"C-003"</formula>
    </cfRule>
  </conditionalFormatting>
  <conditionalFormatting sqref="G631">
    <cfRule type="cellIs" dxfId="4845" priority="8641" stopIfTrue="1" operator="equal">
      <formula>"TA"</formula>
    </cfRule>
  </conditionalFormatting>
  <conditionalFormatting sqref="G631">
    <cfRule type="cellIs" dxfId="4844" priority="8640" stopIfTrue="1" operator="equal">
      <formula>"OB"</formula>
    </cfRule>
  </conditionalFormatting>
  <conditionalFormatting sqref="E632">
    <cfRule type="cellIs" dxfId="4843" priority="8636" stopIfTrue="1" operator="equal">
      <formula>"Pte. Asignar"</formula>
    </cfRule>
  </conditionalFormatting>
  <conditionalFormatting sqref="E632">
    <cfRule type="cellIs" dxfId="4842" priority="8635" stopIfTrue="1" operator="equal">
      <formula>"C-001"</formula>
    </cfRule>
  </conditionalFormatting>
  <conditionalFormatting sqref="E632">
    <cfRule type="cellIs" dxfId="4841" priority="8634" operator="equal">
      <formula>"C-003"</formula>
    </cfRule>
  </conditionalFormatting>
  <conditionalFormatting sqref="G633">
    <cfRule type="cellIs" dxfId="4840" priority="8627" stopIfTrue="1" operator="equal">
      <formula>"ST"</formula>
    </cfRule>
    <cfRule type="cellIs" dxfId="4839" priority="8628" stopIfTrue="1" operator="equal">
      <formula>ST</formula>
    </cfRule>
  </conditionalFormatting>
  <conditionalFormatting sqref="E633">
    <cfRule type="cellIs" dxfId="4838" priority="8625" stopIfTrue="1" operator="equal">
      <formula>"Pte. Asignar"</formula>
    </cfRule>
  </conditionalFormatting>
  <conditionalFormatting sqref="E633">
    <cfRule type="cellIs" dxfId="4837" priority="8624" stopIfTrue="1" operator="equal">
      <formula>"C-001"</formula>
    </cfRule>
  </conditionalFormatting>
  <conditionalFormatting sqref="E633">
    <cfRule type="cellIs" dxfId="4836" priority="8623" operator="equal">
      <formula>"C-003"</formula>
    </cfRule>
  </conditionalFormatting>
  <conditionalFormatting sqref="G633">
    <cfRule type="cellIs" dxfId="4835" priority="8619" stopIfTrue="1" operator="equal">
      <formula>"TA"</formula>
    </cfRule>
  </conditionalFormatting>
  <conditionalFormatting sqref="G633">
    <cfRule type="cellIs" dxfId="4834" priority="8618" stopIfTrue="1" operator="equal">
      <formula>"OB"</formula>
    </cfRule>
  </conditionalFormatting>
  <conditionalFormatting sqref="G634">
    <cfRule type="cellIs" dxfId="4833" priority="8616" stopIfTrue="1" operator="equal">
      <formula>"ST"</formula>
    </cfRule>
    <cfRule type="cellIs" dxfId="4832" priority="8617" stopIfTrue="1" operator="equal">
      <formula>ST</formula>
    </cfRule>
  </conditionalFormatting>
  <conditionalFormatting sqref="E634">
    <cfRule type="cellIs" dxfId="4831" priority="8614" stopIfTrue="1" operator="equal">
      <formula>"Pte. Asignar"</formula>
    </cfRule>
  </conditionalFormatting>
  <conditionalFormatting sqref="E634">
    <cfRule type="cellIs" dxfId="4830" priority="8613" stopIfTrue="1" operator="equal">
      <formula>"C-001"</formula>
    </cfRule>
  </conditionalFormatting>
  <conditionalFormatting sqref="E634">
    <cfRule type="cellIs" dxfId="4829" priority="8612" operator="equal">
      <formula>"C-003"</formula>
    </cfRule>
  </conditionalFormatting>
  <conditionalFormatting sqref="G634">
    <cfRule type="cellIs" dxfId="4828" priority="8608" stopIfTrue="1" operator="equal">
      <formula>"TA"</formula>
    </cfRule>
  </conditionalFormatting>
  <conditionalFormatting sqref="G634">
    <cfRule type="cellIs" dxfId="4827" priority="8607" stopIfTrue="1" operator="equal">
      <formula>"OB"</formula>
    </cfRule>
  </conditionalFormatting>
  <conditionalFormatting sqref="G635">
    <cfRule type="cellIs" dxfId="4826" priority="8605" stopIfTrue="1" operator="equal">
      <formula>"ST"</formula>
    </cfRule>
    <cfRule type="cellIs" dxfId="4825" priority="8606" stopIfTrue="1" operator="equal">
      <formula>ST</formula>
    </cfRule>
  </conditionalFormatting>
  <conditionalFormatting sqref="E635">
    <cfRule type="cellIs" dxfId="4824" priority="8603" stopIfTrue="1" operator="equal">
      <formula>"Pte. Asignar"</formula>
    </cfRule>
  </conditionalFormatting>
  <conditionalFormatting sqref="E635">
    <cfRule type="cellIs" dxfId="4823" priority="8602" stopIfTrue="1" operator="equal">
      <formula>"C-001"</formula>
    </cfRule>
  </conditionalFormatting>
  <conditionalFormatting sqref="E635">
    <cfRule type="cellIs" dxfId="4822" priority="8601" operator="equal">
      <formula>"C-003"</formula>
    </cfRule>
  </conditionalFormatting>
  <conditionalFormatting sqref="G635">
    <cfRule type="cellIs" dxfId="4821" priority="8597" stopIfTrue="1" operator="equal">
      <formula>"TA"</formula>
    </cfRule>
  </conditionalFormatting>
  <conditionalFormatting sqref="G635">
    <cfRule type="cellIs" dxfId="4820" priority="8596" stopIfTrue="1" operator="equal">
      <formula>"OB"</formula>
    </cfRule>
  </conditionalFormatting>
  <conditionalFormatting sqref="G636">
    <cfRule type="cellIs" dxfId="4819" priority="8594" stopIfTrue="1" operator="equal">
      <formula>"ST"</formula>
    </cfRule>
    <cfRule type="cellIs" dxfId="4818" priority="8595" stopIfTrue="1" operator="equal">
      <formula>ST</formula>
    </cfRule>
  </conditionalFormatting>
  <conditionalFormatting sqref="E636">
    <cfRule type="cellIs" dxfId="4817" priority="8592" stopIfTrue="1" operator="equal">
      <formula>"Pte. Asignar"</formula>
    </cfRule>
  </conditionalFormatting>
  <conditionalFormatting sqref="E636">
    <cfRule type="cellIs" dxfId="4816" priority="8591" stopIfTrue="1" operator="equal">
      <formula>"C-001"</formula>
    </cfRule>
  </conditionalFormatting>
  <conditionalFormatting sqref="E636">
    <cfRule type="cellIs" dxfId="4815" priority="8590" operator="equal">
      <formula>"C-003"</formula>
    </cfRule>
  </conditionalFormatting>
  <conditionalFormatting sqref="G636">
    <cfRule type="cellIs" dxfId="4814" priority="8586" stopIfTrue="1" operator="equal">
      <formula>"TA"</formula>
    </cfRule>
  </conditionalFormatting>
  <conditionalFormatting sqref="G636">
    <cfRule type="cellIs" dxfId="4813" priority="8585" stopIfTrue="1" operator="equal">
      <formula>"OB"</formula>
    </cfRule>
  </conditionalFormatting>
  <conditionalFormatting sqref="G637">
    <cfRule type="cellIs" dxfId="4812" priority="8583" stopIfTrue="1" operator="equal">
      <formula>"ST"</formula>
    </cfRule>
    <cfRule type="cellIs" dxfId="4811" priority="8584" stopIfTrue="1" operator="equal">
      <formula>ST</formula>
    </cfRule>
  </conditionalFormatting>
  <conditionalFormatting sqref="E637">
    <cfRule type="cellIs" dxfId="4810" priority="8581" stopIfTrue="1" operator="equal">
      <formula>"Pte. Asignar"</formula>
    </cfRule>
  </conditionalFormatting>
  <conditionalFormatting sqref="E637">
    <cfRule type="cellIs" dxfId="4809" priority="8580" stopIfTrue="1" operator="equal">
      <formula>"C-001"</formula>
    </cfRule>
  </conditionalFormatting>
  <conditionalFormatting sqref="E637">
    <cfRule type="cellIs" dxfId="4808" priority="8579" operator="equal">
      <formula>"C-003"</formula>
    </cfRule>
  </conditionalFormatting>
  <conditionalFormatting sqref="G637">
    <cfRule type="cellIs" dxfId="4807" priority="8575" stopIfTrue="1" operator="equal">
      <formula>"TA"</formula>
    </cfRule>
  </conditionalFormatting>
  <conditionalFormatting sqref="G637">
    <cfRule type="cellIs" dxfId="4806" priority="8574" stopIfTrue="1" operator="equal">
      <formula>"OB"</formula>
    </cfRule>
  </conditionalFormatting>
  <conditionalFormatting sqref="G638">
    <cfRule type="cellIs" dxfId="4805" priority="8572" stopIfTrue="1" operator="equal">
      <formula>"ST"</formula>
    </cfRule>
    <cfRule type="cellIs" dxfId="4804" priority="8573" stopIfTrue="1" operator="equal">
      <formula>ST</formula>
    </cfRule>
  </conditionalFormatting>
  <conditionalFormatting sqref="E638">
    <cfRule type="cellIs" dxfId="4803" priority="8570" stopIfTrue="1" operator="equal">
      <formula>"Pte. Asignar"</formula>
    </cfRule>
  </conditionalFormatting>
  <conditionalFormatting sqref="E638">
    <cfRule type="cellIs" dxfId="4802" priority="8569" stopIfTrue="1" operator="equal">
      <formula>"C-001"</formula>
    </cfRule>
  </conditionalFormatting>
  <conditionalFormatting sqref="E638">
    <cfRule type="cellIs" dxfId="4801" priority="8568" operator="equal">
      <formula>"C-003"</formula>
    </cfRule>
  </conditionalFormatting>
  <conditionalFormatting sqref="G638">
    <cfRule type="cellIs" dxfId="4800" priority="8564" stopIfTrue="1" operator="equal">
      <formula>"TA"</formula>
    </cfRule>
  </conditionalFormatting>
  <conditionalFormatting sqref="G638">
    <cfRule type="cellIs" dxfId="4799" priority="8563" stopIfTrue="1" operator="equal">
      <formula>"OB"</formula>
    </cfRule>
  </conditionalFormatting>
  <conditionalFormatting sqref="G639">
    <cfRule type="cellIs" dxfId="4798" priority="8561" stopIfTrue="1" operator="equal">
      <formula>"ST"</formula>
    </cfRule>
    <cfRule type="cellIs" dxfId="4797" priority="8562" stopIfTrue="1" operator="equal">
      <formula>ST</formula>
    </cfRule>
  </conditionalFormatting>
  <conditionalFormatting sqref="E639">
    <cfRule type="cellIs" dxfId="4796" priority="8559" stopIfTrue="1" operator="equal">
      <formula>"Pte. Asignar"</formula>
    </cfRule>
  </conditionalFormatting>
  <conditionalFormatting sqref="E639">
    <cfRule type="cellIs" dxfId="4795" priority="8558" stopIfTrue="1" operator="equal">
      <formula>"C-001"</formula>
    </cfRule>
  </conditionalFormatting>
  <conditionalFormatting sqref="E639">
    <cfRule type="cellIs" dxfId="4794" priority="8557" operator="equal">
      <formula>"C-003"</formula>
    </cfRule>
  </conditionalFormatting>
  <conditionalFormatting sqref="G639">
    <cfRule type="cellIs" dxfId="4793" priority="8553" stopIfTrue="1" operator="equal">
      <formula>"TA"</formula>
    </cfRule>
  </conditionalFormatting>
  <conditionalFormatting sqref="G639">
    <cfRule type="cellIs" dxfId="4792" priority="8552" stopIfTrue="1" operator="equal">
      <formula>"OB"</formula>
    </cfRule>
  </conditionalFormatting>
  <conditionalFormatting sqref="G640">
    <cfRule type="cellIs" dxfId="4791" priority="8550" stopIfTrue="1" operator="equal">
      <formula>"ST"</formula>
    </cfRule>
    <cfRule type="cellIs" dxfId="4790" priority="8551" stopIfTrue="1" operator="equal">
      <formula>ST</formula>
    </cfRule>
  </conditionalFormatting>
  <conditionalFormatting sqref="E640">
    <cfRule type="cellIs" dxfId="4789" priority="8548" stopIfTrue="1" operator="equal">
      <formula>"Pte. Asignar"</formula>
    </cfRule>
  </conditionalFormatting>
  <conditionalFormatting sqref="E640">
    <cfRule type="cellIs" dxfId="4788" priority="8547" stopIfTrue="1" operator="equal">
      <formula>"C-001"</formula>
    </cfRule>
  </conditionalFormatting>
  <conditionalFormatting sqref="E640">
    <cfRule type="cellIs" dxfId="4787" priority="8546" operator="equal">
      <formula>"C-003"</formula>
    </cfRule>
  </conditionalFormatting>
  <conditionalFormatting sqref="M197 M192 M155 M145 M30 M27">
    <cfRule type="cellIs" dxfId="4786" priority="8505" stopIfTrue="1" operator="equal">
      <formula>"PENDENT ASSIGNAR"</formula>
    </cfRule>
  </conditionalFormatting>
  <conditionalFormatting sqref="M197 M192 M155 M145 M30 M27">
    <cfRule type="cellIs" dxfId="4785" priority="8504" stopIfTrue="1" operator="equal">
      <formula>"PENDENT D'ASSIGNAR"</formula>
    </cfRule>
  </conditionalFormatting>
  <conditionalFormatting sqref="M197 M192 M155 M145 M30 M27">
    <cfRule type="cellIs" dxfId="4784" priority="8503" operator="equal">
      <formula>"DEDICACIO FACTURABLE PER ADMINISTRACIO"</formula>
    </cfRule>
  </conditionalFormatting>
  <conditionalFormatting sqref="G640">
    <cfRule type="cellIs" dxfId="4783" priority="8542" stopIfTrue="1" operator="equal">
      <formula>"TA"</formula>
    </cfRule>
  </conditionalFormatting>
  <conditionalFormatting sqref="G640">
    <cfRule type="cellIs" dxfId="4782" priority="8541" stopIfTrue="1" operator="equal">
      <formula>"OB"</formula>
    </cfRule>
  </conditionalFormatting>
  <conditionalFormatting sqref="G641">
    <cfRule type="cellIs" dxfId="4781" priority="8539" stopIfTrue="1" operator="equal">
      <formula>"ST"</formula>
    </cfRule>
    <cfRule type="cellIs" dxfId="4780" priority="8540" stopIfTrue="1" operator="equal">
      <formula>ST</formula>
    </cfRule>
  </conditionalFormatting>
  <conditionalFormatting sqref="E641">
    <cfRule type="cellIs" dxfId="4779" priority="8537" stopIfTrue="1" operator="equal">
      <formula>"Pte. Asignar"</formula>
    </cfRule>
  </conditionalFormatting>
  <conditionalFormatting sqref="E641">
    <cfRule type="cellIs" dxfId="4778" priority="8536" stopIfTrue="1" operator="equal">
      <formula>"C-001"</formula>
    </cfRule>
  </conditionalFormatting>
  <conditionalFormatting sqref="E641">
    <cfRule type="cellIs" dxfId="4777" priority="8535" operator="equal">
      <formula>"C-003"</formula>
    </cfRule>
  </conditionalFormatting>
  <conditionalFormatting sqref="G641">
    <cfRule type="cellIs" dxfId="4776" priority="8531" stopIfTrue="1" operator="equal">
      <formula>"TA"</formula>
    </cfRule>
  </conditionalFormatting>
  <conditionalFormatting sqref="G641">
    <cfRule type="cellIs" dxfId="4775" priority="8530" stopIfTrue="1" operator="equal">
      <formula>"OB"</formula>
    </cfRule>
  </conditionalFormatting>
  <conditionalFormatting sqref="G642:G643">
    <cfRule type="cellIs" dxfId="4774" priority="8528" stopIfTrue="1" operator="equal">
      <formula>"ST"</formula>
    </cfRule>
    <cfRule type="cellIs" dxfId="4773" priority="8529" stopIfTrue="1" operator="equal">
      <formula>ST</formula>
    </cfRule>
  </conditionalFormatting>
  <conditionalFormatting sqref="M643">
    <cfRule type="cellIs" dxfId="4772" priority="8527" stopIfTrue="1" operator="equal">
      <formula>"Pendent obrir OF"</formula>
    </cfRule>
  </conditionalFormatting>
  <conditionalFormatting sqref="E642:E643">
    <cfRule type="cellIs" dxfId="4771" priority="8526" stopIfTrue="1" operator="equal">
      <formula>"Pte. Asignar"</formula>
    </cfRule>
  </conditionalFormatting>
  <conditionalFormatting sqref="E642:E643">
    <cfRule type="cellIs" dxfId="4770" priority="8525" stopIfTrue="1" operator="equal">
      <formula>"C-001"</formula>
    </cfRule>
  </conditionalFormatting>
  <conditionalFormatting sqref="E642:E643">
    <cfRule type="cellIs" dxfId="4769" priority="8524" operator="equal">
      <formula>"C-003"</formula>
    </cfRule>
  </conditionalFormatting>
  <conditionalFormatting sqref="M643">
    <cfRule type="cellIs" dxfId="4768" priority="8523" stopIfTrue="1" operator="equal">
      <formula>"PENDENT ASSIGNAR"</formula>
    </cfRule>
  </conditionalFormatting>
  <conditionalFormatting sqref="M643">
    <cfRule type="cellIs" dxfId="4767" priority="8522" stopIfTrue="1" operator="equal">
      <formula>"PENDENT D'ASSIGNAR"</formula>
    </cfRule>
  </conditionalFormatting>
  <conditionalFormatting sqref="M643">
    <cfRule type="cellIs" dxfId="4766" priority="8521" operator="equal">
      <formula>"DEDICACIO FACTURABLE PER ADMINISTRACIO"</formula>
    </cfRule>
  </conditionalFormatting>
  <conditionalFormatting sqref="G642:G643">
    <cfRule type="cellIs" dxfId="4765" priority="8520" stopIfTrue="1" operator="equal">
      <formula>"TA"</formula>
    </cfRule>
  </conditionalFormatting>
  <conditionalFormatting sqref="G642:G643">
    <cfRule type="cellIs" dxfId="4764" priority="8519" stopIfTrue="1" operator="equal">
      <formula>"OB"</formula>
    </cfRule>
  </conditionalFormatting>
  <conditionalFormatting sqref="M197 M192 M155 M145 M30 M27">
    <cfRule type="cellIs" dxfId="4763" priority="8506" stopIfTrue="1" operator="equal">
      <formula>"Pendent obrir OF"</formula>
    </cfRule>
  </conditionalFormatting>
  <conditionalFormatting sqref="M25">
    <cfRule type="cellIs" dxfId="4762" priority="8502" stopIfTrue="1" operator="equal">
      <formula>"Pendent obrir OF"</formula>
    </cfRule>
  </conditionalFormatting>
  <conditionalFormatting sqref="M25">
    <cfRule type="cellIs" dxfId="4761" priority="8501" stopIfTrue="1" operator="equal">
      <formula>"PENDENT ASSIGNAR"</formula>
    </cfRule>
  </conditionalFormatting>
  <conditionalFormatting sqref="M25">
    <cfRule type="cellIs" dxfId="4760" priority="8500" stopIfTrue="1" operator="equal">
      <formula>"PENDENT D'ASSIGNAR"</formula>
    </cfRule>
  </conditionalFormatting>
  <conditionalFormatting sqref="M25">
    <cfRule type="cellIs" dxfId="4759" priority="8499" operator="equal">
      <formula>"DEDICACIO FACTURABLE PER ADMINISTRACIO"</formula>
    </cfRule>
  </conditionalFormatting>
  <conditionalFormatting sqref="E577:E578">
    <cfRule type="cellIs" dxfId="4758" priority="8498" stopIfTrue="1" operator="equal">
      <formula>"Pte. Asignar"</formula>
    </cfRule>
  </conditionalFormatting>
  <conditionalFormatting sqref="E577:E578">
    <cfRule type="cellIs" dxfId="4757" priority="8497" stopIfTrue="1" operator="equal">
      <formula>"C-001"</formula>
    </cfRule>
  </conditionalFormatting>
  <conditionalFormatting sqref="E577:E578">
    <cfRule type="cellIs" dxfId="4756" priority="8496" operator="equal">
      <formula>"C-003"</formula>
    </cfRule>
  </conditionalFormatting>
  <conditionalFormatting sqref="M608:M631 M633:M642">
    <cfRule type="cellIs" dxfId="4755" priority="8495" stopIfTrue="1" operator="equal">
      <formula>"Pendent obrir OF"</formula>
    </cfRule>
  </conditionalFormatting>
  <conditionalFormatting sqref="M608:M631 M633:M642">
    <cfRule type="cellIs" dxfId="4754" priority="8494" stopIfTrue="1" operator="equal">
      <formula>"PENDENT ASSIGNAR"</formula>
    </cfRule>
  </conditionalFormatting>
  <conditionalFormatting sqref="M608:M631 M633:M642">
    <cfRule type="cellIs" dxfId="4753" priority="8493" stopIfTrue="1" operator="equal">
      <formula>"PENDENT D'ASSIGNAR"</formula>
    </cfRule>
  </conditionalFormatting>
  <conditionalFormatting sqref="M608:M631 M633:M642">
    <cfRule type="cellIs" dxfId="4752" priority="8492" operator="equal">
      <formula>"DEDICACIO FACTURABLE PER ADMINISTRACIO"</formula>
    </cfRule>
  </conditionalFormatting>
  <conditionalFormatting sqref="M821">
    <cfRule type="cellIs" dxfId="4751" priority="8491" stopIfTrue="1" operator="equal">
      <formula>"Pendent obrir OF"</formula>
    </cfRule>
  </conditionalFormatting>
  <conditionalFormatting sqref="M821">
    <cfRule type="cellIs" dxfId="4750" priority="8490" stopIfTrue="1" operator="equal">
      <formula>"PENDENT ASSIGNAR"</formula>
    </cfRule>
  </conditionalFormatting>
  <conditionalFormatting sqref="M821">
    <cfRule type="cellIs" dxfId="4749" priority="8489" stopIfTrue="1" operator="equal">
      <formula>"PENDENT D'ASSIGNAR"</formula>
    </cfRule>
  </conditionalFormatting>
  <conditionalFormatting sqref="M821">
    <cfRule type="cellIs" dxfId="4748" priority="8488" operator="equal">
      <formula>"DEDICACIO FACTURABLE PER ADMINISTRACIO"</formula>
    </cfRule>
  </conditionalFormatting>
  <conditionalFormatting sqref="E850">
    <cfRule type="cellIs" dxfId="4747" priority="8487" stopIfTrue="1" operator="equal">
      <formula>"Pte. Asignar"</formula>
    </cfRule>
  </conditionalFormatting>
  <conditionalFormatting sqref="E850">
    <cfRule type="cellIs" dxfId="4746" priority="8486" stopIfTrue="1" operator="equal">
      <formula>"C-001"</formula>
    </cfRule>
  </conditionalFormatting>
  <conditionalFormatting sqref="E850">
    <cfRule type="cellIs" dxfId="4745" priority="8485" operator="equal">
      <formula>"C-003"</formula>
    </cfRule>
  </conditionalFormatting>
  <conditionalFormatting sqref="E851">
    <cfRule type="cellIs" dxfId="4744" priority="8484" stopIfTrue="1" operator="equal">
      <formula>"Pte. Asignar"</formula>
    </cfRule>
  </conditionalFormatting>
  <conditionalFormatting sqref="E851">
    <cfRule type="cellIs" dxfId="4743" priority="8483" stopIfTrue="1" operator="equal">
      <formula>"C-001"</formula>
    </cfRule>
  </conditionalFormatting>
  <conditionalFormatting sqref="E851">
    <cfRule type="cellIs" dxfId="4742" priority="8482" operator="equal">
      <formula>"C-003"</formula>
    </cfRule>
  </conditionalFormatting>
  <conditionalFormatting sqref="E852">
    <cfRule type="cellIs" dxfId="4741" priority="8481" stopIfTrue="1" operator="equal">
      <formula>"Pte. Asignar"</formula>
    </cfRule>
  </conditionalFormatting>
  <conditionalFormatting sqref="E852">
    <cfRule type="cellIs" dxfId="4740" priority="8480" stopIfTrue="1" operator="equal">
      <formula>"C-001"</formula>
    </cfRule>
  </conditionalFormatting>
  <conditionalFormatting sqref="E852">
    <cfRule type="cellIs" dxfId="4739" priority="8479" operator="equal">
      <formula>"C-003"</formula>
    </cfRule>
  </conditionalFormatting>
  <conditionalFormatting sqref="E897">
    <cfRule type="cellIs" dxfId="4738" priority="8478" stopIfTrue="1" operator="equal">
      <formula>"Pte. Asignar"</formula>
    </cfRule>
  </conditionalFormatting>
  <conditionalFormatting sqref="E897">
    <cfRule type="cellIs" dxfId="4737" priority="8477" stopIfTrue="1" operator="equal">
      <formula>"C-001"</formula>
    </cfRule>
  </conditionalFormatting>
  <conditionalFormatting sqref="E897">
    <cfRule type="cellIs" dxfId="4736" priority="8476" operator="equal">
      <formula>"C-003"</formula>
    </cfRule>
  </conditionalFormatting>
  <conditionalFormatting sqref="E898">
    <cfRule type="cellIs" dxfId="4735" priority="8475" stopIfTrue="1" operator="equal">
      <formula>"Pte. Asignar"</formula>
    </cfRule>
  </conditionalFormatting>
  <conditionalFormatting sqref="E898">
    <cfRule type="cellIs" dxfId="4734" priority="8474" stopIfTrue="1" operator="equal">
      <formula>"C-001"</formula>
    </cfRule>
  </conditionalFormatting>
  <conditionalFormatting sqref="E898">
    <cfRule type="cellIs" dxfId="4733" priority="8473" operator="equal">
      <formula>"C-003"</formula>
    </cfRule>
  </conditionalFormatting>
  <conditionalFormatting sqref="E899">
    <cfRule type="cellIs" dxfId="4732" priority="8472" stopIfTrue="1" operator="equal">
      <formula>"Pte. Asignar"</formula>
    </cfRule>
  </conditionalFormatting>
  <conditionalFormatting sqref="E899">
    <cfRule type="cellIs" dxfId="4731" priority="8471" stopIfTrue="1" operator="equal">
      <formula>"C-001"</formula>
    </cfRule>
  </conditionalFormatting>
  <conditionalFormatting sqref="E899">
    <cfRule type="cellIs" dxfId="4730" priority="8470" operator="equal">
      <formula>"C-003"</formula>
    </cfRule>
  </conditionalFormatting>
  <conditionalFormatting sqref="E900">
    <cfRule type="cellIs" dxfId="4729" priority="8469" stopIfTrue="1" operator="equal">
      <formula>"Pte. Asignar"</formula>
    </cfRule>
  </conditionalFormatting>
  <conditionalFormatting sqref="E900">
    <cfRule type="cellIs" dxfId="4728" priority="8468" stopIfTrue="1" operator="equal">
      <formula>"C-001"</formula>
    </cfRule>
  </conditionalFormatting>
  <conditionalFormatting sqref="E900">
    <cfRule type="cellIs" dxfId="4727" priority="8467" operator="equal">
      <formula>"C-003"</formula>
    </cfRule>
  </conditionalFormatting>
  <conditionalFormatting sqref="E901">
    <cfRule type="cellIs" dxfId="4726" priority="8466" stopIfTrue="1" operator="equal">
      <formula>"Pte. Asignar"</formula>
    </cfRule>
  </conditionalFormatting>
  <conditionalFormatting sqref="E901">
    <cfRule type="cellIs" dxfId="4725" priority="8465" stopIfTrue="1" operator="equal">
      <formula>"C-001"</formula>
    </cfRule>
  </conditionalFormatting>
  <conditionalFormatting sqref="E901">
    <cfRule type="cellIs" dxfId="4724" priority="8464" operator="equal">
      <formula>"C-003"</formula>
    </cfRule>
  </conditionalFormatting>
  <conditionalFormatting sqref="E902">
    <cfRule type="cellIs" dxfId="4723" priority="8463" stopIfTrue="1" operator="equal">
      <formula>"Pte. Asignar"</formula>
    </cfRule>
  </conditionalFormatting>
  <conditionalFormatting sqref="E902">
    <cfRule type="cellIs" dxfId="4722" priority="8462" stopIfTrue="1" operator="equal">
      <formula>"C-001"</formula>
    </cfRule>
  </conditionalFormatting>
  <conditionalFormatting sqref="E902">
    <cfRule type="cellIs" dxfId="4721" priority="8461" operator="equal">
      <formula>"C-003"</formula>
    </cfRule>
  </conditionalFormatting>
  <conditionalFormatting sqref="G906">
    <cfRule type="cellIs" dxfId="4720" priority="8459" stopIfTrue="1" operator="equal">
      <formula>"ST"</formula>
    </cfRule>
    <cfRule type="cellIs" dxfId="4719" priority="8460" stopIfTrue="1" operator="equal">
      <formula>ST</formula>
    </cfRule>
  </conditionalFormatting>
  <conditionalFormatting sqref="E906">
    <cfRule type="cellIs" dxfId="4718" priority="8457" stopIfTrue="1" operator="equal">
      <formula>"Pte. Asignar"</formula>
    </cfRule>
  </conditionalFormatting>
  <conditionalFormatting sqref="E906">
    <cfRule type="cellIs" dxfId="4717" priority="8456" stopIfTrue="1" operator="equal">
      <formula>"C-001"</formula>
    </cfRule>
  </conditionalFormatting>
  <conditionalFormatting sqref="E906">
    <cfRule type="cellIs" dxfId="4716" priority="8455" operator="equal">
      <formula>"C-003"</formula>
    </cfRule>
  </conditionalFormatting>
  <conditionalFormatting sqref="G906">
    <cfRule type="cellIs" dxfId="4715" priority="8451" stopIfTrue="1" operator="equal">
      <formula>"TA"</formula>
    </cfRule>
  </conditionalFormatting>
  <conditionalFormatting sqref="G906">
    <cfRule type="cellIs" dxfId="4714" priority="8450" stopIfTrue="1" operator="equal">
      <formula>"OB"</formula>
    </cfRule>
  </conditionalFormatting>
  <conditionalFormatting sqref="M906">
    <cfRule type="cellIs" dxfId="4713" priority="8449" stopIfTrue="1" operator="equal">
      <formula>"Pendent obrir OF"</formula>
    </cfRule>
  </conditionalFormatting>
  <conditionalFormatting sqref="M906">
    <cfRule type="cellIs" dxfId="4712" priority="8448" stopIfTrue="1" operator="equal">
      <formula>"PENDENT ASSIGNAR"</formula>
    </cfRule>
  </conditionalFormatting>
  <conditionalFormatting sqref="M906">
    <cfRule type="cellIs" dxfId="4711" priority="8447" stopIfTrue="1" operator="equal">
      <formula>"PENDENT D'ASSIGNAR"</formula>
    </cfRule>
  </conditionalFormatting>
  <conditionalFormatting sqref="M906">
    <cfRule type="cellIs" dxfId="4710" priority="8446" operator="equal">
      <formula>"DEDICACIO FACTURABLE PER ADMINISTRACIO"</formula>
    </cfRule>
  </conditionalFormatting>
  <conditionalFormatting sqref="G907">
    <cfRule type="cellIs" dxfId="4709" priority="8444" stopIfTrue="1" operator="equal">
      <formula>"ST"</formula>
    </cfRule>
    <cfRule type="cellIs" dxfId="4708" priority="8445" stopIfTrue="1" operator="equal">
      <formula>ST</formula>
    </cfRule>
  </conditionalFormatting>
  <conditionalFormatting sqref="E907">
    <cfRule type="cellIs" dxfId="4707" priority="8442" stopIfTrue="1" operator="equal">
      <formula>"Pte. Asignar"</formula>
    </cfRule>
  </conditionalFormatting>
  <conditionalFormatting sqref="E907">
    <cfRule type="cellIs" dxfId="4706" priority="8441" stopIfTrue="1" operator="equal">
      <formula>"C-001"</formula>
    </cfRule>
  </conditionalFormatting>
  <conditionalFormatting sqref="E907">
    <cfRule type="cellIs" dxfId="4705" priority="8440" operator="equal">
      <formula>"C-003"</formula>
    </cfRule>
  </conditionalFormatting>
  <conditionalFormatting sqref="G907">
    <cfRule type="cellIs" dxfId="4704" priority="8436" stopIfTrue="1" operator="equal">
      <formula>"TA"</formula>
    </cfRule>
  </conditionalFormatting>
  <conditionalFormatting sqref="G907">
    <cfRule type="cellIs" dxfId="4703" priority="8435" stopIfTrue="1" operator="equal">
      <formula>"OB"</formula>
    </cfRule>
  </conditionalFormatting>
  <conditionalFormatting sqref="M907">
    <cfRule type="cellIs" dxfId="4702" priority="8434" stopIfTrue="1" operator="equal">
      <formula>"Pendent obrir OF"</formula>
    </cfRule>
  </conditionalFormatting>
  <conditionalFormatting sqref="M907">
    <cfRule type="cellIs" dxfId="4701" priority="8433" stopIfTrue="1" operator="equal">
      <formula>"PENDENT ASSIGNAR"</formula>
    </cfRule>
  </conditionalFormatting>
  <conditionalFormatting sqref="M907">
    <cfRule type="cellIs" dxfId="4700" priority="8432" stopIfTrue="1" operator="equal">
      <formula>"PENDENT D'ASSIGNAR"</formula>
    </cfRule>
  </conditionalFormatting>
  <conditionalFormatting sqref="M907">
    <cfRule type="cellIs" dxfId="4699" priority="8431" operator="equal">
      <formula>"DEDICACIO FACTURABLE PER ADMINISTRACIO"</formula>
    </cfRule>
  </conditionalFormatting>
  <conditionalFormatting sqref="G908">
    <cfRule type="cellIs" dxfId="4698" priority="8429" stopIfTrue="1" operator="equal">
      <formula>"ST"</formula>
    </cfRule>
    <cfRule type="cellIs" dxfId="4697" priority="8430" stopIfTrue="1" operator="equal">
      <formula>ST</formula>
    </cfRule>
  </conditionalFormatting>
  <conditionalFormatting sqref="E908">
    <cfRule type="cellIs" dxfId="4696" priority="8427" stopIfTrue="1" operator="equal">
      <formula>"Pte. Asignar"</formula>
    </cfRule>
  </conditionalFormatting>
  <conditionalFormatting sqref="E908">
    <cfRule type="cellIs" dxfId="4695" priority="8426" stopIfTrue="1" operator="equal">
      <formula>"C-001"</formula>
    </cfRule>
  </conditionalFormatting>
  <conditionalFormatting sqref="E908">
    <cfRule type="cellIs" dxfId="4694" priority="8425" operator="equal">
      <formula>"C-003"</formula>
    </cfRule>
  </conditionalFormatting>
  <conditionalFormatting sqref="G908">
    <cfRule type="cellIs" dxfId="4693" priority="8421" stopIfTrue="1" operator="equal">
      <formula>"TA"</formula>
    </cfRule>
  </conditionalFormatting>
  <conditionalFormatting sqref="G908">
    <cfRule type="cellIs" dxfId="4692" priority="8420" stopIfTrue="1" operator="equal">
      <formula>"OB"</formula>
    </cfRule>
  </conditionalFormatting>
  <conditionalFormatting sqref="M908">
    <cfRule type="cellIs" dxfId="4691" priority="8419" stopIfTrue="1" operator="equal">
      <formula>"Pendent obrir OF"</formula>
    </cfRule>
  </conditionalFormatting>
  <conditionalFormatting sqref="M908">
    <cfRule type="cellIs" dxfId="4690" priority="8418" stopIfTrue="1" operator="equal">
      <formula>"PENDENT ASSIGNAR"</formula>
    </cfRule>
  </conditionalFormatting>
  <conditionalFormatting sqref="M908">
    <cfRule type="cellIs" dxfId="4689" priority="8417" stopIfTrue="1" operator="equal">
      <formula>"PENDENT D'ASSIGNAR"</formula>
    </cfRule>
  </conditionalFormatting>
  <conditionalFormatting sqref="M908">
    <cfRule type="cellIs" dxfId="4688" priority="8416" operator="equal">
      <formula>"DEDICACIO FACTURABLE PER ADMINISTRACIO"</formula>
    </cfRule>
  </conditionalFormatting>
  <conditionalFormatting sqref="G909">
    <cfRule type="cellIs" dxfId="4687" priority="8414" stopIfTrue="1" operator="equal">
      <formula>"ST"</formula>
    </cfRule>
    <cfRule type="cellIs" dxfId="4686" priority="8415" stopIfTrue="1" operator="equal">
      <formula>ST</formula>
    </cfRule>
  </conditionalFormatting>
  <conditionalFormatting sqref="E909">
    <cfRule type="cellIs" dxfId="4685" priority="8412" stopIfTrue="1" operator="equal">
      <formula>"Pte. Asignar"</formula>
    </cfRule>
  </conditionalFormatting>
  <conditionalFormatting sqref="E909">
    <cfRule type="cellIs" dxfId="4684" priority="8411" stopIfTrue="1" operator="equal">
      <formula>"C-001"</formula>
    </cfRule>
  </conditionalFormatting>
  <conditionalFormatting sqref="E909">
    <cfRule type="cellIs" dxfId="4683" priority="8410" operator="equal">
      <formula>"C-003"</formula>
    </cfRule>
  </conditionalFormatting>
  <conditionalFormatting sqref="G909">
    <cfRule type="cellIs" dxfId="4682" priority="8406" stopIfTrue="1" operator="equal">
      <formula>"TA"</formula>
    </cfRule>
  </conditionalFormatting>
  <conditionalFormatting sqref="G909">
    <cfRule type="cellIs" dxfId="4681" priority="8405" stopIfTrue="1" operator="equal">
      <formula>"OB"</formula>
    </cfRule>
  </conditionalFormatting>
  <conditionalFormatting sqref="M909">
    <cfRule type="cellIs" dxfId="4680" priority="8404" stopIfTrue="1" operator="equal">
      <formula>"Pendent obrir OF"</formula>
    </cfRule>
  </conditionalFormatting>
  <conditionalFormatting sqref="M909">
    <cfRule type="cellIs" dxfId="4679" priority="8403" stopIfTrue="1" operator="equal">
      <formula>"PENDENT ASSIGNAR"</formula>
    </cfRule>
  </conditionalFormatting>
  <conditionalFormatting sqref="M909">
    <cfRule type="cellIs" dxfId="4678" priority="8402" stopIfTrue="1" operator="equal">
      <formula>"PENDENT D'ASSIGNAR"</formula>
    </cfRule>
  </conditionalFormatting>
  <conditionalFormatting sqref="M909">
    <cfRule type="cellIs" dxfId="4677" priority="8401" operator="equal">
      <formula>"DEDICACIO FACTURABLE PER ADMINISTRACIO"</formula>
    </cfRule>
  </conditionalFormatting>
  <conditionalFormatting sqref="G910">
    <cfRule type="cellIs" dxfId="4676" priority="8399" stopIfTrue="1" operator="equal">
      <formula>"ST"</formula>
    </cfRule>
    <cfRule type="cellIs" dxfId="4675" priority="8400" stopIfTrue="1" operator="equal">
      <formula>ST</formula>
    </cfRule>
  </conditionalFormatting>
  <conditionalFormatting sqref="E910">
    <cfRule type="cellIs" dxfId="4674" priority="8397" stopIfTrue="1" operator="equal">
      <formula>"Pte. Asignar"</formula>
    </cfRule>
  </conditionalFormatting>
  <conditionalFormatting sqref="E910">
    <cfRule type="cellIs" dxfId="4673" priority="8396" stopIfTrue="1" operator="equal">
      <formula>"C-001"</formula>
    </cfRule>
  </conditionalFormatting>
  <conditionalFormatting sqref="E910">
    <cfRule type="cellIs" dxfId="4672" priority="8395" operator="equal">
      <formula>"C-003"</formula>
    </cfRule>
  </conditionalFormatting>
  <conditionalFormatting sqref="G910">
    <cfRule type="cellIs" dxfId="4671" priority="8391" stopIfTrue="1" operator="equal">
      <formula>"TA"</formula>
    </cfRule>
  </conditionalFormatting>
  <conditionalFormatting sqref="G910">
    <cfRule type="cellIs" dxfId="4670" priority="8390" stopIfTrue="1" operator="equal">
      <formula>"OB"</formula>
    </cfRule>
  </conditionalFormatting>
  <conditionalFormatting sqref="M910">
    <cfRule type="cellIs" dxfId="4669" priority="8389" stopIfTrue="1" operator="equal">
      <formula>"Pendent obrir OF"</formula>
    </cfRule>
  </conditionalFormatting>
  <conditionalFormatting sqref="M910">
    <cfRule type="cellIs" dxfId="4668" priority="8388" stopIfTrue="1" operator="equal">
      <formula>"PENDENT ASSIGNAR"</formula>
    </cfRule>
  </conditionalFormatting>
  <conditionalFormatting sqref="M910">
    <cfRule type="cellIs" dxfId="4667" priority="8387" stopIfTrue="1" operator="equal">
      <formula>"PENDENT D'ASSIGNAR"</formula>
    </cfRule>
  </conditionalFormatting>
  <conditionalFormatting sqref="M910">
    <cfRule type="cellIs" dxfId="4666" priority="8386" operator="equal">
      <formula>"DEDICACIO FACTURABLE PER ADMINISTRACIO"</formula>
    </cfRule>
  </conditionalFormatting>
  <conditionalFormatting sqref="G911">
    <cfRule type="cellIs" dxfId="4665" priority="8384" stopIfTrue="1" operator="equal">
      <formula>"ST"</formula>
    </cfRule>
    <cfRule type="cellIs" dxfId="4664" priority="8385" stopIfTrue="1" operator="equal">
      <formula>ST</formula>
    </cfRule>
  </conditionalFormatting>
  <conditionalFormatting sqref="E911">
    <cfRule type="cellIs" dxfId="4663" priority="8382" stopIfTrue="1" operator="equal">
      <formula>"Pte. Asignar"</formula>
    </cfRule>
  </conditionalFormatting>
  <conditionalFormatting sqref="E911">
    <cfRule type="cellIs" dxfId="4662" priority="8381" stopIfTrue="1" operator="equal">
      <formula>"C-001"</formula>
    </cfRule>
  </conditionalFormatting>
  <conditionalFormatting sqref="E911">
    <cfRule type="cellIs" dxfId="4661" priority="8380" operator="equal">
      <formula>"C-003"</formula>
    </cfRule>
  </conditionalFormatting>
  <conditionalFormatting sqref="G911">
    <cfRule type="cellIs" dxfId="4660" priority="8376" stopIfTrue="1" operator="equal">
      <formula>"TA"</formula>
    </cfRule>
  </conditionalFormatting>
  <conditionalFormatting sqref="G911">
    <cfRule type="cellIs" dxfId="4659" priority="8375" stopIfTrue="1" operator="equal">
      <formula>"OB"</formula>
    </cfRule>
  </conditionalFormatting>
  <conditionalFormatting sqref="M911">
    <cfRule type="cellIs" dxfId="4658" priority="8374" stopIfTrue="1" operator="equal">
      <formula>"Pendent obrir OF"</formula>
    </cfRule>
  </conditionalFormatting>
  <conditionalFormatting sqref="M911">
    <cfRule type="cellIs" dxfId="4657" priority="8373" stopIfTrue="1" operator="equal">
      <formula>"PENDENT ASSIGNAR"</formula>
    </cfRule>
  </conditionalFormatting>
  <conditionalFormatting sqref="M911">
    <cfRule type="cellIs" dxfId="4656" priority="8372" stopIfTrue="1" operator="equal">
      <formula>"PENDENT D'ASSIGNAR"</formula>
    </cfRule>
  </conditionalFormatting>
  <conditionalFormatting sqref="M911">
    <cfRule type="cellIs" dxfId="4655" priority="8371" operator="equal">
      <formula>"DEDICACIO FACTURABLE PER ADMINISTRACIO"</formula>
    </cfRule>
  </conditionalFormatting>
  <conditionalFormatting sqref="G912">
    <cfRule type="cellIs" dxfId="4654" priority="8369" stopIfTrue="1" operator="equal">
      <formula>"ST"</formula>
    </cfRule>
    <cfRule type="cellIs" dxfId="4653" priority="8370" stopIfTrue="1" operator="equal">
      <formula>ST</formula>
    </cfRule>
  </conditionalFormatting>
  <conditionalFormatting sqref="E912">
    <cfRule type="cellIs" dxfId="4652" priority="8367" stopIfTrue="1" operator="equal">
      <formula>"Pte. Asignar"</formula>
    </cfRule>
  </conditionalFormatting>
  <conditionalFormatting sqref="E912">
    <cfRule type="cellIs" dxfId="4651" priority="8366" stopIfTrue="1" operator="equal">
      <formula>"C-001"</formula>
    </cfRule>
  </conditionalFormatting>
  <conditionalFormatting sqref="E912">
    <cfRule type="cellIs" dxfId="4650" priority="8365" operator="equal">
      <formula>"C-003"</formula>
    </cfRule>
  </conditionalFormatting>
  <conditionalFormatting sqref="G912">
    <cfRule type="cellIs" dxfId="4649" priority="8361" stopIfTrue="1" operator="equal">
      <formula>"TA"</formula>
    </cfRule>
  </conditionalFormatting>
  <conditionalFormatting sqref="G912">
    <cfRule type="cellIs" dxfId="4648" priority="8360" stopIfTrue="1" operator="equal">
      <formula>"OB"</formula>
    </cfRule>
  </conditionalFormatting>
  <conditionalFormatting sqref="M912">
    <cfRule type="cellIs" dxfId="4647" priority="8359" stopIfTrue="1" operator="equal">
      <formula>"Pendent obrir OF"</formula>
    </cfRule>
  </conditionalFormatting>
  <conditionalFormatting sqref="M912">
    <cfRule type="cellIs" dxfId="4646" priority="8358" stopIfTrue="1" operator="equal">
      <formula>"PENDENT ASSIGNAR"</formula>
    </cfRule>
  </conditionalFormatting>
  <conditionalFormatting sqref="M912">
    <cfRule type="cellIs" dxfId="4645" priority="8357" stopIfTrue="1" operator="equal">
      <formula>"PENDENT D'ASSIGNAR"</formula>
    </cfRule>
  </conditionalFormatting>
  <conditionalFormatting sqref="M912">
    <cfRule type="cellIs" dxfId="4644" priority="8356" operator="equal">
      <formula>"DEDICACIO FACTURABLE PER ADMINISTRACIO"</formula>
    </cfRule>
  </conditionalFormatting>
  <conditionalFormatting sqref="G913">
    <cfRule type="cellIs" dxfId="4643" priority="8354" stopIfTrue="1" operator="equal">
      <formula>"ST"</formula>
    </cfRule>
    <cfRule type="cellIs" dxfId="4642" priority="8355" stopIfTrue="1" operator="equal">
      <formula>ST</formula>
    </cfRule>
  </conditionalFormatting>
  <conditionalFormatting sqref="E913">
    <cfRule type="cellIs" dxfId="4641" priority="8352" stopIfTrue="1" operator="equal">
      <formula>"Pte. Asignar"</formula>
    </cfRule>
  </conditionalFormatting>
  <conditionalFormatting sqref="E913">
    <cfRule type="cellIs" dxfId="4640" priority="8351" stopIfTrue="1" operator="equal">
      <formula>"C-001"</formula>
    </cfRule>
  </conditionalFormatting>
  <conditionalFormatting sqref="E913">
    <cfRule type="cellIs" dxfId="4639" priority="8350" operator="equal">
      <formula>"C-003"</formula>
    </cfRule>
  </conditionalFormatting>
  <conditionalFormatting sqref="G913">
    <cfRule type="cellIs" dxfId="4638" priority="8346" stopIfTrue="1" operator="equal">
      <formula>"TA"</formula>
    </cfRule>
  </conditionalFormatting>
  <conditionalFormatting sqref="G913">
    <cfRule type="cellIs" dxfId="4637" priority="8345" stopIfTrue="1" operator="equal">
      <formula>"OB"</formula>
    </cfRule>
  </conditionalFormatting>
  <conditionalFormatting sqref="M913">
    <cfRule type="cellIs" dxfId="4636" priority="8344" stopIfTrue="1" operator="equal">
      <formula>"Pendent obrir OF"</formula>
    </cfRule>
  </conditionalFormatting>
  <conditionalFormatting sqref="M913">
    <cfRule type="cellIs" dxfId="4635" priority="8343" stopIfTrue="1" operator="equal">
      <formula>"PENDENT ASSIGNAR"</formula>
    </cfRule>
  </conditionalFormatting>
  <conditionalFormatting sqref="M913">
    <cfRule type="cellIs" dxfId="4634" priority="8342" stopIfTrue="1" operator="equal">
      <formula>"PENDENT D'ASSIGNAR"</formula>
    </cfRule>
  </conditionalFormatting>
  <conditionalFormatting sqref="M913">
    <cfRule type="cellIs" dxfId="4633" priority="8341" operator="equal">
      <formula>"DEDICACIO FACTURABLE PER ADMINISTRACIO"</formula>
    </cfRule>
  </conditionalFormatting>
  <conditionalFormatting sqref="G914">
    <cfRule type="cellIs" dxfId="4632" priority="8339" stopIfTrue="1" operator="equal">
      <formula>"ST"</formula>
    </cfRule>
    <cfRule type="cellIs" dxfId="4631" priority="8340" stopIfTrue="1" operator="equal">
      <formula>ST</formula>
    </cfRule>
  </conditionalFormatting>
  <conditionalFormatting sqref="E914">
    <cfRule type="cellIs" dxfId="4630" priority="8337" stopIfTrue="1" operator="equal">
      <formula>"Pte. Asignar"</formula>
    </cfRule>
  </conditionalFormatting>
  <conditionalFormatting sqref="E914">
    <cfRule type="cellIs" dxfId="4629" priority="8336" stopIfTrue="1" operator="equal">
      <formula>"C-001"</formula>
    </cfRule>
  </conditionalFormatting>
  <conditionalFormatting sqref="E914">
    <cfRule type="cellIs" dxfId="4628" priority="8335" operator="equal">
      <formula>"C-003"</formula>
    </cfRule>
  </conditionalFormatting>
  <conditionalFormatting sqref="G914">
    <cfRule type="cellIs" dxfId="4627" priority="8331" stopIfTrue="1" operator="equal">
      <formula>"TA"</formula>
    </cfRule>
  </conditionalFormatting>
  <conditionalFormatting sqref="G914">
    <cfRule type="cellIs" dxfId="4626" priority="8330" stopIfTrue="1" operator="equal">
      <formula>"OB"</formula>
    </cfRule>
  </conditionalFormatting>
  <conditionalFormatting sqref="M914">
    <cfRule type="cellIs" dxfId="4625" priority="8329" stopIfTrue="1" operator="equal">
      <formula>"Pendent obrir OF"</formula>
    </cfRule>
  </conditionalFormatting>
  <conditionalFormatting sqref="M914">
    <cfRule type="cellIs" dxfId="4624" priority="8328" stopIfTrue="1" operator="equal">
      <formula>"PENDENT ASSIGNAR"</formula>
    </cfRule>
  </conditionalFormatting>
  <conditionalFormatting sqref="M914">
    <cfRule type="cellIs" dxfId="4623" priority="8327" stopIfTrue="1" operator="equal">
      <formula>"PENDENT D'ASSIGNAR"</formula>
    </cfRule>
  </conditionalFormatting>
  <conditionalFormatting sqref="M914">
    <cfRule type="cellIs" dxfId="4622" priority="8326" operator="equal">
      <formula>"DEDICACIO FACTURABLE PER ADMINISTRACIO"</formula>
    </cfRule>
  </conditionalFormatting>
  <conditionalFormatting sqref="G915">
    <cfRule type="cellIs" dxfId="4621" priority="8324" stopIfTrue="1" operator="equal">
      <formula>"ST"</formula>
    </cfRule>
    <cfRule type="cellIs" dxfId="4620" priority="8325" stopIfTrue="1" operator="equal">
      <formula>ST</formula>
    </cfRule>
  </conditionalFormatting>
  <conditionalFormatting sqref="E915">
    <cfRule type="cellIs" dxfId="4619" priority="8322" stopIfTrue="1" operator="equal">
      <formula>"Pte. Asignar"</formula>
    </cfRule>
  </conditionalFormatting>
  <conditionalFormatting sqref="E915">
    <cfRule type="cellIs" dxfId="4618" priority="8321" stopIfTrue="1" operator="equal">
      <formula>"C-001"</formula>
    </cfRule>
  </conditionalFormatting>
  <conditionalFormatting sqref="E915">
    <cfRule type="cellIs" dxfId="4617" priority="8320" operator="equal">
      <formula>"C-003"</formula>
    </cfRule>
  </conditionalFormatting>
  <conditionalFormatting sqref="G915">
    <cfRule type="cellIs" dxfId="4616" priority="8316" stopIfTrue="1" operator="equal">
      <formula>"TA"</formula>
    </cfRule>
  </conditionalFormatting>
  <conditionalFormatting sqref="G915">
    <cfRule type="cellIs" dxfId="4615" priority="8315" stopIfTrue="1" operator="equal">
      <formula>"OB"</formula>
    </cfRule>
  </conditionalFormatting>
  <conditionalFormatting sqref="M915">
    <cfRule type="cellIs" dxfId="4614" priority="8314" stopIfTrue="1" operator="equal">
      <formula>"Pendent obrir OF"</formula>
    </cfRule>
  </conditionalFormatting>
  <conditionalFormatting sqref="M915">
    <cfRule type="cellIs" dxfId="4613" priority="8313" stopIfTrue="1" operator="equal">
      <formula>"PENDENT ASSIGNAR"</formula>
    </cfRule>
  </conditionalFormatting>
  <conditionalFormatting sqref="M915">
    <cfRule type="cellIs" dxfId="4612" priority="8312" stopIfTrue="1" operator="equal">
      <formula>"PENDENT D'ASSIGNAR"</formula>
    </cfRule>
  </conditionalFormatting>
  <conditionalFormatting sqref="M915">
    <cfRule type="cellIs" dxfId="4611" priority="8311" operator="equal">
      <formula>"DEDICACIO FACTURABLE PER ADMINISTRACIO"</formula>
    </cfRule>
  </conditionalFormatting>
  <conditionalFormatting sqref="G916">
    <cfRule type="cellIs" dxfId="4610" priority="8309" stopIfTrue="1" operator="equal">
      <formula>"ST"</formula>
    </cfRule>
    <cfRule type="cellIs" dxfId="4609" priority="8310" stopIfTrue="1" operator="equal">
      <formula>ST</formula>
    </cfRule>
  </conditionalFormatting>
  <conditionalFormatting sqref="E916">
    <cfRule type="cellIs" dxfId="4608" priority="8307" stopIfTrue="1" operator="equal">
      <formula>"Pte. Asignar"</formula>
    </cfRule>
  </conditionalFormatting>
  <conditionalFormatting sqref="E916">
    <cfRule type="cellIs" dxfId="4607" priority="8306" stopIfTrue="1" operator="equal">
      <formula>"C-001"</formula>
    </cfRule>
  </conditionalFormatting>
  <conditionalFormatting sqref="E916">
    <cfRule type="cellIs" dxfId="4606" priority="8305" operator="equal">
      <formula>"C-003"</formula>
    </cfRule>
  </conditionalFormatting>
  <conditionalFormatting sqref="G916">
    <cfRule type="cellIs" dxfId="4605" priority="8301" stopIfTrue="1" operator="equal">
      <formula>"TA"</formula>
    </cfRule>
  </conditionalFormatting>
  <conditionalFormatting sqref="G916">
    <cfRule type="cellIs" dxfId="4604" priority="8300" stopIfTrue="1" operator="equal">
      <formula>"OB"</formula>
    </cfRule>
  </conditionalFormatting>
  <conditionalFormatting sqref="M916">
    <cfRule type="cellIs" dxfId="4603" priority="8299" stopIfTrue="1" operator="equal">
      <formula>"Pendent obrir OF"</formula>
    </cfRule>
  </conditionalFormatting>
  <conditionalFormatting sqref="M916">
    <cfRule type="cellIs" dxfId="4602" priority="8298" stopIfTrue="1" operator="equal">
      <formula>"PENDENT ASSIGNAR"</formula>
    </cfRule>
  </conditionalFormatting>
  <conditionalFormatting sqref="M916">
    <cfRule type="cellIs" dxfId="4601" priority="8297" stopIfTrue="1" operator="equal">
      <formula>"PENDENT D'ASSIGNAR"</formula>
    </cfRule>
  </conditionalFormatting>
  <conditionalFormatting sqref="M916">
    <cfRule type="cellIs" dxfId="4600" priority="8296" operator="equal">
      <formula>"DEDICACIO FACTURABLE PER ADMINISTRACIO"</formula>
    </cfRule>
  </conditionalFormatting>
  <conditionalFormatting sqref="G917">
    <cfRule type="cellIs" dxfId="4599" priority="8294" stopIfTrue="1" operator="equal">
      <formula>"ST"</formula>
    </cfRule>
    <cfRule type="cellIs" dxfId="4598" priority="8295" stopIfTrue="1" operator="equal">
      <formula>ST</formula>
    </cfRule>
  </conditionalFormatting>
  <conditionalFormatting sqref="E917">
    <cfRule type="cellIs" dxfId="4597" priority="8292" stopIfTrue="1" operator="equal">
      <formula>"Pte. Asignar"</formula>
    </cfRule>
  </conditionalFormatting>
  <conditionalFormatting sqref="E917">
    <cfRule type="cellIs" dxfId="4596" priority="8291" stopIfTrue="1" operator="equal">
      <formula>"C-001"</formula>
    </cfRule>
  </conditionalFormatting>
  <conditionalFormatting sqref="E917">
    <cfRule type="cellIs" dxfId="4595" priority="8290" operator="equal">
      <formula>"C-003"</formula>
    </cfRule>
  </conditionalFormatting>
  <conditionalFormatting sqref="G917">
    <cfRule type="cellIs" dxfId="4594" priority="8286" stopIfTrue="1" operator="equal">
      <formula>"TA"</formula>
    </cfRule>
  </conditionalFormatting>
  <conditionalFormatting sqref="G917">
    <cfRule type="cellIs" dxfId="4593" priority="8285" stopIfTrue="1" operator="equal">
      <formula>"OB"</formula>
    </cfRule>
  </conditionalFormatting>
  <conditionalFormatting sqref="M917">
    <cfRule type="cellIs" dxfId="4592" priority="8284" stopIfTrue="1" operator="equal">
      <formula>"Pendent obrir OF"</formula>
    </cfRule>
  </conditionalFormatting>
  <conditionalFormatting sqref="M917">
    <cfRule type="cellIs" dxfId="4591" priority="8283" stopIfTrue="1" operator="equal">
      <formula>"PENDENT ASSIGNAR"</formula>
    </cfRule>
  </conditionalFormatting>
  <conditionalFormatting sqref="M917">
    <cfRule type="cellIs" dxfId="4590" priority="8282" stopIfTrue="1" operator="equal">
      <formula>"PENDENT D'ASSIGNAR"</formula>
    </cfRule>
  </conditionalFormatting>
  <conditionalFormatting sqref="M917">
    <cfRule type="cellIs" dxfId="4589" priority="8281" operator="equal">
      <formula>"DEDICACIO FACTURABLE PER ADMINISTRACIO"</formula>
    </cfRule>
  </conditionalFormatting>
  <conditionalFormatting sqref="G918">
    <cfRule type="cellIs" dxfId="4588" priority="8279" stopIfTrue="1" operator="equal">
      <formula>"ST"</formula>
    </cfRule>
    <cfRule type="cellIs" dxfId="4587" priority="8280" stopIfTrue="1" operator="equal">
      <formula>ST</formula>
    </cfRule>
  </conditionalFormatting>
  <conditionalFormatting sqref="E918">
    <cfRule type="cellIs" dxfId="4586" priority="8277" stopIfTrue="1" operator="equal">
      <formula>"Pte. Asignar"</formula>
    </cfRule>
  </conditionalFormatting>
  <conditionalFormatting sqref="E918">
    <cfRule type="cellIs" dxfId="4585" priority="8276" stopIfTrue="1" operator="equal">
      <formula>"C-001"</formula>
    </cfRule>
  </conditionalFormatting>
  <conditionalFormatting sqref="E918">
    <cfRule type="cellIs" dxfId="4584" priority="8275" operator="equal">
      <formula>"C-003"</formula>
    </cfRule>
  </conditionalFormatting>
  <conditionalFormatting sqref="G918">
    <cfRule type="cellIs" dxfId="4583" priority="8271" stopIfTrue="1" operator="equal">
      <formula>"TA"</formula>
    </cfRule>
  </conditionalFormatting>
  <conditionalFormatting sqref="G918">
    <cfRule type="cellIs" dxfId="4582" priority="8270" stopIfTrue="1" operator="equal">
      <formula>"OB"</formula>
    </cfRule>
  </conditionalFormatting>
  <conditionalFormatting sqref="M918">
    <cfRule type="cellIs" dxfId="4581" priority="8269" stopIfTrue="1" operator="equal">
      <formula>"Pendent obrir OF"</formula>
    </cfRule>
  </conditionalFormatting>
  <conditionalFormatting sqref="M918">
    <cfRule type="cellIs" dxfId="4580" priority="8268" stopIfTrue="1" operator="equal">
      <formula>"PENDENT ASSIGNAR"</formula>
    </cfRule>
  </conditionalFormatting>
  <conditionalFormatting sqref="M918">
    <cfRule type="cellIs" dxfId="4579" priority="8267" stopIfTrue="1" operator="equal">
      <formula>"PENDENT D'ASSIGNAR"</formula>
    </cfRule>
  </conditionalFormatting>
  <conditionalFormatting sqref="M918">
    <cfRule type="cellIs" dxfId="4578" priority="8266" operator="equal">
      <formula>"DEDICACIO FACTURABLE PER ADMINISTRACIO"</formula>
    </cfRule>
  </conditionalFormatting>
  <conditionalFormatting sqref="G919">
    <cfRule type="cellIs" dxfId="4577" priority="8264" stopIfTrue="1" operator="equal">
      <formula>"ST"</formula>
    </cfRule>
    <cfRule type="cellIs" dxfId="4576" priority="8265" stopIfTrue="1" operator="equal">
      <formula>ST</formula>
    </cfRule>
  </conditionalFormatting>
  <conditionalFormatting sqref="E919">
    <cfRule type="cellIs" dxfId="4575" priority="8262" stopIfTrue="1" operator="equal">
      <formula>"Pte. Asignar"</formula>
    </cfRule>
  </conditionalFormatting>
  <conditionalFormatting sqref="E919">
    <cfRule type="cellIs" dxfId="4574" priority="8261" stopIfTrue="1" operator="equal">
      <formula>"C-001"</formula>
    </cfRule>
  </conditionalFormatting>
  <conditionalFormatting sqref="E919">
    <cfRule type="cellIs" dxfId="4573" priority="8260" operator="equal">
      <formula>"C-003"</formula>
    </cfRule>
  </conditionalFormatting>
  <conditionalFormatting sqref="G919">
    <cfRule type="cellIs" dxfId="4572" priority="8256" stopIfTrue="1" operator="equal">
      <formula>"TA"</formula>
    </cfRule>
  </conditionalFormatting>
  <conditionalFormatting sqref="G919">
    <cfRule type="cellIs" dxfId="4571" priority="8255" stopIfTrue="1" operator="equal">
      <formula>"OB"</formula>
    </cfRule>
  </conditionalFormatting>
  <conditionalFormatting sqref="M919">
    <cfRule type="cellIs" dxfId="4570" priority="8254" stopIfTrue="1" operator="equal">
      <formula>"Pendent obrir OF"</formula>
    </cfRule>
  </conditionalFormatting>
  <conditionalFormatting sqref="M919">
    <cfRule type="cellIs" dxfId="4569" priority="8253" stopIfTrue="1" operator="equal">
      <formula>"PENDENT ASSIGNAR"</formula>
    </cfRule>
  </conditionalFormatting>
  <conditionalFormatting sqref="M919">
    <cfRule type="cellIs" dxfId="4568" priority="8252" stopIfTrue="1" operator="equal">
      <formula>"PENDENT D'ASSIGNAR"</formula>
    </cfRule>
  </conditionalFormatting>
  <conditionalFormatting sqref="M919">
    <cfRule type="cellIs" dxfId="4567" priority="8251" operator="equal">
      <formula>"DEDICACIO FACTURABLE PER ADMINISTRACIO"</formula>
    </cfRule>
  </conditionalFormatting>
  <conditionalFormatting sqref="G920">
    <cfRule type="cellIs" dxfId="4566" priority="8249" stopIfTrue="1" operator="equal">
      <formula>"ST"</formula>
    </cfRule>
    <cfRule type="cellIs" dxfId="4565" priority="8250" stopIfTrue="1" operator="equal">
      <formula>ST</formula>
    </cfRule>
  </conditionalFormatting>
  <conditionalFormatting sqref="E920">
    <cfRule type="cellIs" dxfId="4564" priority="8247" stopIfTrue="1" operator="equal">
      <formula>"Pte. Asignar"</formula>
    </cfRule>
  </conditionalFormatting>
  <conditionalFormatting sqref="E920">
    <cfRule type="cellIs" dxfId="4563" priority="8246" stopIfTrue="1" operator="equal">
      <formula>"C-001"</formula>
    </cfRule>
  </conditionalFormatting>
  <conditionalFormatting sqref="E920">
    <cfRule type="cellIs" dxfId="4562" priority="8245" operator="equal">
      <formula>"C-003"</formula>
    </cfRule>
  </conditionalFormatting>
  <conditionalFormatting sqref="G920">
    <cfRule type="cellIs" dxfId="4561" priority="8241" stopIfTrue="1" operator="equal">
      <formula>"TA"</formula>
    </cfRule>
  </conditionalFormatting>
  <conditionalFormatting sqref="G920">
    <cfRule type="cellIs" dxfId="4560" priority="8240" stopIfTrue="1" operator="equal">
      <formula>"OB"</formula>
    </cfRule>
  </conditionalFormatting>
  <conditionalFormatting sqref="M920">
    <cfRule type="cellIs" dxfId="4559" priority="8239" stopIfTrue="1" operator="equal">
      <formula>"Pendent obrir OF"</formula>
    </cfRule>
  </conditionalFormatting>
  <conditionalFormatting sqref="M920">
    <cfRule type="cellIs" dxfId="4558" priority="8238" stopIfTrue="1" operator="equal">
      <formula>"PENDENT ASSIGNAR"</formula>
    </cfRule>
  </conditionalFormatting>
  <conditionalFormatting sqref="M920">
    <cfRule type="cellIs" dxfId="4557" priority="8237" stopIfTrue="1" operator="equal">
      <formula>"PENDENT D'ASSIGNAR"</formula>
    </cfRule>
  </conditionalFormatting>
  <conditionalFormatting sqref="M920">
    <cfRule type="cellIs" dxfId="4556" priority="8236" operator="equal">
      <formula>"DEDICACIO FACTURABLE PER ADMINISTRACIO"</formula>
    </cfRule>
  </conditionalFormatting>
  <conditionalFormatting sqref="G921">
    <cfRule type="cellIs" dxfId="4555" priority="8234" stopIfTrue="1" operator="equal">
      <formula>"ST"</formula>
    </cfRule>
    <cfRule type="cellIs" dxfId="4554" priority="8235" stopIfTrue="1" operator="equal">
      <formula>ST</formula>
    </cfRule>
  </conditionalFormatting>
  <conditionalFormatting sqref="E921">
    <cfRule type="cellIs" dxfId="4553" priority="8232" stopIfTrue="1" operator="equal">
      <formula>"Pte. Asignar"</formula>
    </cfRule>
  </conditionalFormatting>
  <conditionalFormatting sqref="E921">
    <cfRule type="cellIs" dxfId="4552" priority="8231" stopIfTrue="1" operator="equal">
      <formula>"C-001"</formula>
    </cfRule>
  </conditionalFormatting>
  <conditionalFormatting sqref="E921">
    <cfRule type="cellIs" dxfId="4551" priority="8230" operator="equal">
      <formula>"C-003"</formula>
    </cfRule>
  </conditionalFormatting>
  <conditionalFormatting sqref="G921">
    <cfRule type="cellIs" dxfId="4550" priority="8226" stopIfTrue="1" operator="equal">
      <formula>"TA"</formula>
    </cfRule>
  </conditionalFormatting>
  <conditionalFormatting sqref="G921">
    <cfRule type="cellIs" dxfId="4549" priority="8225" stopIfTrue="1" operator="equal">
      <formula>"OB"</formula>
    </cfRule>
  </conditionalFormatting>
  <conditionalFormatting sqref="M921">
    <cfRule type="cellIs" dxfId="4548" priority="8224" stopIfTrue="1" operator="equal">
      <formula>"Pendent obrir OF"</formula>
    </cfRule>
  </conditionalFormatting>
  <conditionalFormatting sqref="M921">
    <cfRule type="cellIs" dxfId="4547" priority="8223" stopIfTrue="1" operator="equal">
      <formula>"PENDENT ASSIGNAR"</formula>
    </cfRule>
  </conditionalFormatting>
  <conditionalFormatting sqref="M921">
    <cfRule type="cellIs" dxfId="4546" priority="8222" stopIfTrue="1" operator="equal">
      <formula>"PENDENT D'ASSIGNAR"</formula>
    </cfRule>
  </conditionalFormatting>
  <conditionalFormatting sqref="M921">
    <cfRule type="cellIs" dxfId="4545" priority="8221" operator="equal">
      <formula>"DEDICACIO FACTURABLE PER ADMINISTRACIO"</formula>
    </cfRule>
  </conditionalFormatting>
  <conditionalFormatting sqref="G922">
    <cfRule type="cellIs" dxfId="4544" priority="8219" stopIfTrue="1" operator="equal">
      <formula>"ST"</formula>
    </cfRule>
    <cfRule type="cellIs" dxfId="4543" priority="8220" stopIfTrue="1" operator="equal">
      <formula>ST</formula>
    </cfRule>
  </conditionalFormatting>
  <conditionalFormatting sqref="E922">
    <cfRule type="cellIs" dxfId="4542" priority="8217" stopIfTrue="1" operator="equal">
      <formula>"Pte. Asignar"</formula>
    </cfRule>
  </conditionalFormatting>
  <conditionalFormatting sqref="E922">
    <cfRule type="cellIs" dxfId="4541" priority="8216" stopIfTrue="1" operator="equal">
      <formula>"C-001"</formula>
    </cfRule>
  </conditionalFormatting>
  <conditionalFormatting sqref="E922">
    <cfRule type="cellIs" dxfId="4540" priority="8215" operator="equal">
      <formula>"C-003"</formula>
    </cfRule>
  </conditionalFormatting>
  <conditionalFormatting sqref="G922">
    <cfRule type="cellIs" dxfId="4539" priority="8211" stopIfTrue="1" operator="equal">
      <formula>"TA"</formula>
    </cfRule>
  </conditionalFormatting>
  <conditionalFormatting sqref="G922">
    <cfRule type="cellIs" dxfId="4538" priority="8210" stopIfTrue="1" operator="equal">
      <formula>"OB"</formula>
    </cfRule>
  </conditionalFormatting>
  <conditionalFormatting sqref="M922">
    <cfRule type="cellIs" dxfId="4537" priority="8209" stopIfTrue="1" operator="equal">
      <formula>"Pendent obrir OF"</formula>
    </cfRule>
  </conditionalFormatting>
  <conditionalFormatting sqref="M922">
    <cfRule type="cellIs" dxfId="4536" priority="8208" stopIfTrue="1" operator="equal">
      <formula>"PENDENT ASSIGNAR"</formula>
    </cfRule>
  </conditionalFormatting>
  <conditionalFormatting sqref="M922">
    <cfRule type="cellIs" dxfId="4535" priority="8207" stopIfTrue="1" operator="equal">
      <formula>"PENDENT D'ASSIGNAR"</formula>
    </cfRule>
  </conditionalFormatting>
  <conditionalFormatting sqref="M922">
    <cfRule type="cellIs" dxfId="4534" priority="8206" operator="equal">
      <formula>"DEDICACIO FACTURABLE PER ADMINISTRACIO"</formula>
    </cfRule>
  </conditionalFormatting>
  <conditionalFormatting sqref="G923">
    <cfRule type="cellIs" dxfId="4533" priority="8204" stopIfTrue="1" operator="equal">
      <formula>"ST"</formula>
    </cfRule>
    <cfRule type="cellIs" dxfId="4532" priority="8205" stopIfTrue="1" operator="equal">
      <formula>ST</formula>
    </cfRule>
  </conditionalFormatting>
  <conditionalFormatting sqref="E923">
    <cfRule type="cellIs" dxfId="4531" priority="8202" stopIfTrue="1" operator="equal">
      <formula>"Pte. Asignar"</formula>
    </cfRule>
  </conditionalFormatting>
  <conditionalFormatting sqref="E923">
    <cfRule type="cellIs" dxfId="4530" priority="8201" stopIfTrue="1" operator="equal">
      <formula>"C-001"</formula>
    </cfRule>
  </conditionalFormatting>
  <conditionalFormatting sqref="E923">
    <cfRule type="cellIs" dxfId="4529" priority="8200" operator="equal">
      <formula>"C-003"</formula>
    </cfRule>
  </conditionalFormatting>
  <conditionalFormatting sqref="G923">
    <cfRule type="cellIs" dxfId="4528" priority="8196" stopIfTrue="1" operator="equal">
      <formula>"TA"</formula>
    </cfRule>
  </conditionalFormatting>
  <conditionalFormatting sqref="G923">
    <cfRule type="cellIs" dxfId="4527" priority="8195" stopIfTrue="1" operator="equal">
      <formula>"OB"</formula>
    </cfRule>
  </conditionalFormatting>
  <conditionalFormatting sqref="M923">
    <cfRule type="cellIs" dxfId="4526" priority="8194" stopIfTrue="1" operator="equal">
      <formula>"Pendent obrir OF"</formula>
    </cfRule>
  </conditionalFormatting>
  <conditionalFormatting sqref="M923">
    <cfRule type="cellIs" dxfId="4525" priority="8193" stopIfTrue="1" operator="equal">
      <formula>"PENDENT ASSIGNAR"</formula>
    </cfRule>
  </conditionalFormatting>
  <conditionalFormatting sqref="M923">
    <cfRule type="cellIs" dxfId="4524" priority="8192" stopIfTrue="1" operator="equal">
      <formula>"PENDENT D'ASSIGNAR"</formula>
    </cfRule>
  </conditionalFormatting>
  <conditionalFormatting sqref="M923">
    <cfRule type="cellIs" dxfId="4523" priority="8191" operator="equal">
      <formula>"DEDICACIO FACTURABLE PER ADMINISTRACIO"</formula>
    </cfRule>
  </conditionalFormatting>
  <conditionalFormatting sqref="G924">
    <cfRule type="cellIs" dxfId="4522" priority="8189" stopIfTrue="1" operator="equal">
      <formula>"ST"</formula>
    </cfRule>
    <cfRule type="cellIs" dxfId="4521" priority="8190" stopIfTrue="1" operator="equal">
      <formula>ST</formula>
    </cfRule>
  </conditionalFormatting>
  <conditionalFormatting sqref="E924">
    <cfRule type="cellIs" dxfId="4520" priority="8187" stopIfTrue="1" operator="equal">
      <formula>"Pte. Asignar"</formula>
    </cfRule>
  </conditionalFormatting>
  <conditionalFormatting sqref="E924">
    <cfRule type="cellIs" dxfId="4519" priority="8186" stopIfTrue="1" operator="equal">
      <formula>"C-001"</formula>
    </cfRule>
  </conditionalFormatting>
  <conditionalFormatting sqref="E924">
    <cfRule type="cellIs" dxfId="4518" priority="8185" operator="equal">
      <formula>"C-003"</formula>
    </cfRule>
  </conditionalFormatting>
  <conditionalFormatting sqref="G924">
    <cfRule type="cellIs" dxfId="4517" priority="8181" stopIfTrue="1" operator="equal">
      <formula>"TA"</formula>
    </cfRule>
  </conditionalFormatting>
  <conditionalFormatting sqref="G924">
    <cfRule type="cellIs" dxfId="4516" priority="8180" stopIfTrue="1" operator="equal">
      <formula>"OB"</formula>
    </cfRule>
  </conditionalFormatting>
  <conditionalFormatting sqref="M924">
    <cfRule type="cellIs" dxfId="4515" priority="8179" stopIfTrue="1" operator="equal">
      <formula>"Pendent obrir OF"</formula>
    </cfRule>
  </conditionalFormatting>
  <conditionalFormatting sqref="M924">
    <cfRule type="cellIs" dxfId="4514" priority="8178" stopIfTrue="1" operator="equal">
      <formula>"PENDENT ASSIGNAR"</formula>
    </cfRule>
  </conditionalFormatting>
  <conditionalFormatting sqref="M924">
    <cfRule type="cellIs" dxfId="4513" priority="8177" stopIfTrue="1" operator="equal">
      <formula>"PENDENT D'ASSIGNAR"</formula>
    </cfRule>
  </conditionalFormatting>
  <conditionalFormatting sqref="M924">
    <cfRule type="cellIs" dxfId="4512" priority="8176" operator="equal">
      <formula>"DEDICACIO FACTURABLE PER ADMINISTRACIO"</formula>
    </cfRule>
  </conditionalFormatting>
  <conditionalFormatting sqref="G925">
    <cfRule type="cellIs" dxfId="4511" priority="8174" stopIfTrue="1" operator="equal">
      <formula>"ST"</formula>
    </cfRule>
    <cfRule type="cellIs" dxfId="4510" priority="8175" stopIfTrue="1" operator="equal">
      <formula>ST</formula>
    </cfRule>
  </conditionalFormatting>
  <conditionalFormatting sqref="E925">
    <cfRule type="cellIs" dxfId="4509" priority="8172" stopIfTrue="1" operator="equal">
      <formula>"Pte. Asignar"</formula>
    </cfRule>
  </conditionalFormatting>
  <conditionalFormatting sqref="E925">
    <cfRule type="cellIs" dxfId="4508" priority="8171" stopIfTrue="1" operator="equal">
      <formula>"C-001"</formula>
    </cfRule>
  </conditionalFormatting>
  <conditionalFormatting sqref="E925">
    <cfRule type="cellIs" dxfId="4507" priority="8170" operator="equal">
      <formula>"C-003"</formula>
    </cfRule>
  </conditionalFormatting>
  <conditionalFormatting sqref="G925">
    <cfRule type="cellIs" dxfId="4506" priority="8166" stopIfTrue="1" operator="equal">
      <formula>"TA"</formula>
    </cfRule>
  </conditionalFormatting>
  <conditionalFormatting sqref="G925">
    <cfRule type="cellIs" dxfId="4505" priority="8165" stopIfTrue="1" operator="equal">
      <formula>"OB"</formula>
    </cfRule>
  </conditionalFormatting>
  <conditionalFormatting sqref="M925">
    <cfRule type="cellIs" dxfId="4504" priority="8164" stopIfTrue="1" operator="equal">
      <formula>"Pendent obrir OF"</formula>
    </cfRule>
  </conditionalFormatting>
  <conditionalFormatting sqref="M925">
    <cfRule type="cellIs" dxfId="4503" priority="8163" stopIfTrue="1" operator="equal">
      <formula>"PENDENT ASSIGNAR"</formula>
    </cfRule>
  </conditionalFormatting>
  <conditionalFormatting sqref="M925">
    <cfRule type="cellIs" dxfId="4502" priority="8162" stopIfTrue="1" operator="equal">
      <formula>"PENDENT D'ASSIGNAR"</formula>
    </cfRule>
  </conditionalFormatting>
  <conditionalFormatting sqref="M925">
    <cfRule type="cellIs" dxfId="4501" priority="8161" operator="equal">
      <formula>"DEDICACIO FACTURABLE PER ADMINISTRACIO"</formula>
    </cfRule>
  </conditionalFormatting>
  <conditionalFormatting sqref="G926">
    <cfRule type="cellIs" dxfId="4500" priority="8159" stopIfTrue="1" operator="equal">
      <formula>"ST"</formula>
    </cfRule>
    <cfRule type="cellIs" dxfId="4499" priority="8160" stopIfTrue="1" operator="equal">
      <formula>ST</formula>
    </cfRule>
  </conditionalFormatting>
  <conditionalFormatting sqref="M1174">
    <cfRule type="cellIs" dxfId="4498" priority="8095" stopIfTrue="1" operator="equal">
      <formula>"Pendent obrir OF"</formula>
    </cfRule>
  </conditionalFormatting>
  <conditionalFormatting sqref="G926">
    <cfRule type="cellIs" dxfId="4497" priority="8151" stopIfTrue="1" operator="equal">
      <formula>"TA"</formula>
    </cfRule>
  </conditionalFormatting>
  <conditionalFormatting sqref="G926">
    <cfRule type="cellIs" dxfId="4496" priority="8150" stopIfTrue="1" operator="equal">
      <formula>"OB"</formula>
    </cfRule>
  </conditionalFormatting>
  <conditionalFormatting sqref="M926">
    <cfRule type="cellIs" dxfId="4495" priority="8149" stopIfTrue="1" operator="equal">
      <formula>"Pendent obrir OF"</formula>
    </cfRule>
  </conditionalFormatting>
  <conditionalFormatting sqref="M926">
    <cfRule type="cellIs" dxfId="4494" priority="8148" stopIfTrue="1" operator="equal">
      <formula>"PENDENT ASSIGNAR"</formula>
    </cfRule>
  </conditionalFormatting>
  <conditionalFormatting sqref="M926">
    <cfRule type="cellIs" dxfId="4493" priority="8147" stopIfTrue="1" operator="equal">
      <formula>"PENDENT D'ASSIGNAR"</formula>
    </cfRule>
  </conditionalFormatting>
  <conditionalFormatting sqref="M926">
    <cfRule type="cellIs" dxfId="4492" priority="8146" operator="equal">
      <formula>"DEDICACIO FACTURABLE PER ADMINISTRACIO"</formula>
    </cfRule>
  </conditionalFormatting>
  <conditionalFormatting sqref="G927">
    <cfRule type="cellIs" dxfId="4491" priority="8144" stopIfTrue="1" operator="equal">
      <formula>"ST"</formula>
    </cfRule>
    <cfRule type="cellIs" dxfId="4490" priority="8145" stopIfTrue="1" operator="equal">
      <formula>ST</formula>
    </cfRule>
  </conditionalFormatting>
  <conditionalFormatting sqref="E927">
    <cfRule type="cellIs" dxfId="4489" priority="8142" stopIfTrue="1" operator="equal">
      <formula>"Pte. Asignar"</formula>
    </cfRule>
  </conditionalFormatting>
  <conditionalFormatting sqref="E927">
    <cfRule type="cellIs" dxfId="4488" priority="8141" stopIfTrue="1" operator="equal">
      <formula>"C-001"</formula>
    </cfRule>
  </conditionalFormatting>
  <conditionalFormatting sqref="E927">
    <cfRule type="cellIs" dxfId="4487" priority="8140" operator="equal">
      <formula>"C-003"</formula>
    </cfRule>
  </conditionalFormatting>
  <conditionalFormatting sqref="G927">
    <cfRule type="cellIs" dxfId="4486" priority="8136" stopIfTrue="1" operator="equal">
      <formula>"TA"</formula>
    </cfRule>
  </conditionalFormatting>
  <conditionalFormatting sqref="G927">
    <cfRule type="cellIs" dxfId="4485" priority="8135" stopIfTrue="1" operator="equal">
      <formula>"OB"</formula>
    </cfRule>
  </conditionalFormatting>
  <conditionalFormatting sqref="M927">
    <cfRule type="cellIs" dxfId="4484" priority="8134" stopIfTrue="1" operator="equal">
      <formula>"Pendent obrir OF"</formula>
    </cfRule>
  </conditionalFormatting>
  <conditionalFormatting sqref="M927">
    <cfRule type="cellIs" dxfId="4483" priority="8133" stopIfTrue="1" operator="equal">
      <formula>"PENDENT ASSIGNAR"</formula>
    </cfRule>
  </conditionalFormatting>
  <conditionalFormatting sqref="M927">
    <cfRule type="cellIs" dxfId="4482" priority="8132" stopIfTrue="1" operator="equal">
      <formula>"PENDENT D'ASSIGNAR"</formula>
    </cfRule>
  </conditionalFormatting>
  <conditionalFormatting sqref="M927">
    <cfRule type="cellIs" dxfId="4481" priority="8131" operator="equal">
      <formula>"DEDICACIO FACTURABLE PER ADMINISTRACIO"</formula>
    </cfRule>
  </conditionalFormatting>
  <conditionalFormatting sqref="G928">
    <cfRule type="cellIs" dxfId="4480" priority="8129" stopIfTrue="1" operator="equal">
      <formula>"ST"</formula>
    </cfRule>
    <cfRule type="cellIs" dxfId="4479" priority="8130" stopIfTrue="1" operator="equal">
      <formula>ST</formula>
    </cfRule>
  </conditionalFormatting>
  <conditionalFormatting sqref="G928">
    <cfRule type="cellIs" dxfId="4478" priority="8121" stopIfTrue="1" operator="equal">
      <formula>"TA"</formula>
    </cfRule>
  </conditionalFormatting>
  <conditionalFormatting sqref="G928">
    <cfRule type="cellIs" dxfId="4477" priority="8120" stopIfTrue="1" operator="equal">
      <formula>"OB"</formula>
    </cfRule>
  </conditionalFormatting>
  <conditionalFormatting sqref="M928">
    <cfRule type="cellIs" dxfId="4476" priority="8119" stopIfTrue="1" operator="equal">
      <formula>"Pendent obrir OF"</formula>
    </cfRule>
  </conditionalFormatting>
  <conditionalFormatting sqref="M928">
    <cfRule type="cellIs" dxfId="4475" priority="8118" stopIfTrue="1" operator="equal">
      <formula>"PENDENT ASSIGNAR"</formula>
    </cfRule>
  </conditionalFormatting>
  <conditionalFormatting sqref="M928">
    <cfRule type="cellIs" dxfId="4474" priority="8117" stopIfTrue="1" operator="equal">
      <formula>"PENDENT D'ASSIGNAR"</formula>
    </cfRule>
  </conditionalFormatting>
  <conditionalFormatting sqref="M928">
    <cfRule type="cellIs" dxfId="4473" priority="8116" operator="equal">
      <formula>"DEDICACIO FACTURABLE PER ADMINISTRACIO"</formula>
    </cfRule>
  </conditionalFormatting>
  <conditionalFormatting sqref="M1413">
    <cfRule type="cellIs" dxfId="4472" priority="8071" stopIfTrue="1" operator="equal">
      <formula>"Pendent obrir OF"</formula>
    </cfRule>
  </conditionalFormatting>
  <conditionalFormatting sqref="E991">
    <cfRule type="cellIs" dxfId="4471" priority="8107" stopIfTrue="1" operator="equal">
      <formula>"Pte. Asignar"</formula>
    </cfRule>
  </conditionalFormatting>
  <conditionalFormatting sqref="E991">
    <cfRule type="cellIs" dxfId="4470" priority="8106" stopIfTrue="1" operator="equal">
      <formula>"C-001"</formula>
    </cfRule>
  </conditionalFormatting>
  <conditionalFormatting sqref="E991">
    <cfRule type="cellIs" dxfId="4469" priority="8105" operator="equal">
      <formula>"C-003"</formula>
    </cfRule>
  </conditionalFormatting>
  <conditionalFormatting sqref="E992:E993">
    <cfRule type="cellIs" dxfId="4468" priority="8104" stopIfTrue="1" operator="equal">
      <formula>"Pte. Asignar"</formula>
    </cfRule>
  </conditionalFormatting>
  <conditionalFormatting sqref="E992:E993">
    <cfRule type="cellIs" dxfId="4467" priority="8103" stopIfTrue="1" operator="equal">
      <formula>"C-001"</formula>
    </cfRule>
  </conditionalFormatting>
  <conditionalFormatting sqref="E992:E993">
    <cfRule type="cellIs" dxfId="4466" priority="8102" operator="equal">
      <formula>"C-003"</formula>
    </cfRule>
  </conditionalFormatting>
  <conditionalFormatting sqref="E994">
    <cfRule type="cellIs" dxfId="4465" priority="8101" stopIfTrue="1" operator="equal">
      <formula>"Pte. Asignar"</formula>
    </cfRule>
  </conditionalFormatting>
  <conditionalFormatting sqref="E994">
    <cfRule type="cellIs" dxfId="4464" priority="8100" stopIfTrue="1" operator="equal">
      <formula>"C-001"</formula>
    </cfRule>
  </conditionalFormatting>
  <conditionalFormatting sqref="E994">
    <cfRule type="cellIs" dxfId="4463" priority="8099" operator="equal">
      <formula>"C-003"</formula>
    </cfRule>
  </conditionalFormatting>
  <conditionalFormatting sqref="E995:E996">
    <cfRule type="cellIs" dxfId="4462" priority="8098" stopIfTrue="1" operator="equal">
      <formula>"Pte. Asignar"</formula>
    </cfRule>
  </conditionalFormatting>
  <conditionalFormatting sqref="E995:E996">
    <cfRule type="cellIs" dxfId="4461" priority="8097" stopIfTrue="1" operator="equal">
      <formula>"C-001"</formula>
    </cfRule>
  </conditionalFormatting>
  <conditionalFormatting sqref="E995:E996">
    <cfRule type="cellIs" dxfId="4460" priority="8096" operator="equal">
      <formula>"C-003"</formula>
    </cfRule>
  </conditionalFormatting>
  <conditionalFormatting sqref="M1174">
    <cfRule type="cellIs" dxfId="4459" priority="8094" stopIfTrue="1" operator="equal">
      <formula>"PENDENT ASSIGNAR"</formula>
    </cfRule>
  </conditionalFormatting>
  <conditionalFormatting sqref="M1174">
    <cfRule type="cellIs" dxfId="4458" priority="8093" stopIfTrue="1" operator="equal">
      <formula>"PENDENT D'ASSIGNAR"</formula>
    </cfRule>
  </conditionalFormatting>
  <conditionalFormatting sqref="M1174">
    <cfRule type="cellIs" dxfId="4457" priority="8092" operator="equal">
      <formula>"DEDICACIO FACTURABLE PER ADMINISTRACIO"</formula>
    </cfRule>
  </conditionalFormatting>
  <conditionalFormatting sqref="G1072">
    <cfRule type="cellIs" dxfId="4456" priority="8086" stopIfTrue="1" operator="equal">
      <formula>"ST"</formula>
    </cfRule>
    <cfRule type="cellIs" dxfId="4455" priority="8087" stopIfTrue="1" operator="equal">
      <formula>ST</formula>
    </cfRule>
  </conditionalFormatting>
  <conditionalFormatting sqref="M1072">
    <cfRule type="cellIs" dxfId="4454" priority="8085" stopIfTrue="1" operator="equal">
      <formula>"Pendent obrir OF"</formula>
    </cfRule>
  </conditionalFormatting>
  <conditionalFormatting sqref="E1072">
    <cfRule type="cellIs" dxfId="4453" priority="8084" stopIfTrue="1" operator="equal">
      <formula>"Pte. Asignar"</formula>
    </cfRule>
  </conditionalFormatting>
  <conditionalFormatting sqref="E1072">
    <cfRule type="cellIs" dxfId="4452" priority="8083" stopIfTrue="1" operator="equal">
      <formula>"C-001"</formula>
    </cfRule>
  </conditionalFormatting>
  <conditionalFormatting sqref="E1072">
    <cfRule type="cellIs" dxfId="4451" priority="8082" operator="equal">
      <formula>"C-003"</formula>
    </cfRule>
  </conditionalFormatting>
  <conditionalFormatting sqref="M1072">
    <cfRule type="cellIs" dxfId="4450" priority="8081" stopIfTrue="1" operator="equal">
      <formula>"PENDENT ASSIGNAR"</formula>
    </cfRule>
  </conditionalFormatting>
  <conditionalFormatting sqref="M1072">
    <cfRule type="cellIs" dxfId="4449" priority="8080" stopIfTrue="1" operator="equal">
      <formula>"PENDENT D'ASSIGNAR"</formula>
    </cfRule>
  </conditionalFormatting>
  <conditionalFormatting sqref="M1072">
    <cfRule type="cellIs" dxfId="4448" priority="8079" operator="equal">
      <formula>"DEDICACIO FACTURABLE PER ADMINISTRACIO"</formula>
    </cfRule>
  </conditionalFormatting>
  <conditionalFormatting sqref="G1072">
    <cfRule type="cellIs" dxfId="4447" priority="8078" stopIfTrue="1" operator="equal">
      <formula>"TA"</formula>
    </cfRule>
  </conditionalFormatting>
  <conditionalFormatting sqref="G1072">
    <cfRule type="cellIs" dxfId="4446" priority="8077" stopIfTrue="1" operator="equal">
      <formula>"OB"</formula>
    </cfRule>
  </conditionalFormatting>
  <conditionalFormatting sqref="E928 E926 E527 E522">
    <cfRule type="cellIs" dxfId="4445" priority="8076" stopIfTrue="1" operator="equal">
      <formula>"Pte. Asignar"</formula>
    </cfRule>
  </conditionalFormatting>
  <conditionalFormatting sqref="E928 E926 E527 E522">
    <cfRule type="cellIs" dxfId="4444" priority="8075" stopIfTrue="1" operator="equal">
      <formula>"C-001"</formula>
    </cfRule>
  </conditionalFormatting>
  <conditionalFormatting sqref="E928 E926 E527 E522">
    <cfRule type="cellIs" dxfId="4443" priority="8074" operator="equal">
      <formula>"C-003"</formula>
    </cfRule>
  </conditionalFormatting>
  <conditionalFormatting sqref="G1413">
    <cfRule type="cellIs" dxfId="4442" priority="8072" stopIfTrue="1" operator="equal">
      <formula>"ST"</formula>
    </cfRule>
    <cfRule type="cellIs" dxfId="4441" priority="8073" stopIfTrue="1" operator="equal">
      <formula>ST</formula>
    </cfRule>
  </conditionalFormatting>
  <conditionalFormatting sqref="M1413">
    <cfRule type="cellIs" dxfId="4440" priority="8067" stopIfTrue="1" operator="equal">
      <formula>"PENDENT ASSIGNAR"</formula>
    </cfRule>
  </conditionalFormatting>
  <conditionalFormatting sqref="M1413">
    <cfRule type="cellIs" dxfId="4439" priority="8066" stopIfTrue="1" operator="equal">
      <formula>"PENDENT D'ASSIGNAR"</formula>
    </cfRule>
  </conditionalFormatting>
  <conditionalFormatting sqref="M1413">
    <cfRule type="cellIs" dxfId="4438" priority="8065" operator="equal">
      <formula>"DEDICACIO FACTURABLE PER ADMINISTRACIO"</formula>
    </cfRule>
  </conditionalFormatting>
  <conditionalFormatting sqref="G1413">
    <cfRule type="cellIs" dxfId="4437" priority="8064" stopIfTrue="1" operator="equal">
      <formula>"TA"</formula>
    </cfRule>
  </conditionalFormatting>
  <conditionalFormatting sqref="G1413">
    <cfRule type="cellIs" dxfId="4436" priority="8063" stopIfTrue="1" operator="equal">
      <formula>"OB"</formula>
    </cfRule>
  </conditionalFormatting>
  <conditionalFormatting sqref="E1414">
    <cfRule type="cellIs" dxfId="4435" priority="8059" stopIfTrue="1" operator="equal">
      <formula>"Pte. Asignar"</formula>
    </cfRule>
  </conditionalFormatting>
  <conditionalFormatting sqref="E1414">
    <cfRule type="cellIs" dxfId="4434" priority="8058" stopIfTrue="1" operator="equal">
      <formula>"C-001"</formula>
    </cfRule>
  </conditionalFormatting>
  <conditionalFormatting sqref="E1414">
    <cfRule type="cellIs" dxfId="4433" priority="8057" operator="equal">
      <formula>"C-003"</formula>
    </cfRule>
  </conditionalFormatting>
  <conditionalFormatting sqref="G1415">
    <cfRule type="cellIs" dxfId="4432" priority="8050" stopIfTrue="1" operator="equal">
      <formula>"ST"</formula>
    </cfRule>
    <cfRule type="cellIs" dxfId="4431" priority="8051" stopIfTrue="1" operator="equal">
      <formula>ST</formula>
    </cfRule>
  </conditionalFormatting>
  <conditionalFormatting sqref="E1415">
    <cfRule type="cellIs" dxfId="4430" priority="8048" stopIfTrue="1" operator="equal">
      <formula>"Pte. Asignar"</formula>
    </cfRule>
  </conditionalFormatting>
  <conditionalFormatting sqref="E1415">
    <cfRule type="cellIs" dxfId="4429" priority="8047" stopIfTrue="1" operator="equal">
      <formula>"C-001"</formula>
    </cfRule>
  </conditionalFormatting>
  <conditionalFormatting sqref="E1415">
    <cfRule type="cellIs" dxfId="4428" priority="8046" operator="equal">
      <formula>"C-003"</formula>
    </cfRule>
  </conditionalFormatting>
  <conditionalFormatting sqref="G1415">
    <cfRule type="cellIs" dxfId="4427" priority="8042" stopIfTrue="1" operator="equal">
      <formula>"TA"</formula>
    </cfRule>
  </conditionalFormatting>
  <conditionalFormatting sqref="G1415">
    <cfRule type="cellIs" dxfId="4426" priority="8041" stopIfTrue="1" operator="equal">
      <formula>"OB"</formula>
    </cfRule>
  </conditionalFormatting>
  <conditionalFormatting sqref="M1415">
    <cfRule type="cellIs" dxfId="4425" priority="8040" stopIfTrue="1" operator="equal">
      <formula>"Pendent obrir OF"</formula>
    </cfRule>
  </conditionalFormatting>
  <conditionalFormatting sqref="M1415">
    <cfRule type="cellIs" dxfId="4424" priority="8039" stopIfTrue="1" operator="equal">
      <formula>"PENDENT ASSIGNAR"</formula>
    </cfRule>
  </conditionalFormatting>
  <conditionalFormatting sqref="M1415">
    <cfRule type="cellIs" dxfId="4423" priority="8038" stopIfTrue="1" operator="equal">
      <formula>"PENDENT D'ASSIGNAR"</formula>
    </cfRule>
  </conditionalFormatting>
  <conditionalFormatting sqref="M1415">
    <cfRule type="cellIs" dxfId="4422" priority="8037" operator="equal">
      <formula>"DEDICACIO FACTURABLE PER ADMINISTRACIO"</formula>
    </cfRule>
  </conditionalFormatting>
  <conditionalFormatting sqref="E1412:E1413">
    <cfRule type="cellIs" dxfId="4421" priority="8036" stopIfTrue="1" operator="equal">
      <formula>"Pte. Asignar"</formula>
    </cfRule>
  </conditionalFormatting>
  <conditionalFormatting sqref="E1412:E1413">
    <cfRule type="cellIs" dxfId="4420" priority="8035" stopIfTrue="1" operator="equal">
      <formula>"C-001"</formula>
    </cfRule>
  </conditionalFormatting>
  <conditionalFormatting sqref="E1412:E1413">
    <cfRule type="cellIs" dxfId="4419" priority="8034" operator="equal">
      <formula>"C-003"</formula>
    </cfRule>
  </conditionalFormatting>
  <conditionalFormatting sqref="G1416">
    <cfRule type="cellIs" dxfId="4418" priority="8032" stopIfTrue="1" operator="equal">
      <formula>"ST"</formula>
    </cfRule>
    <cfRule type="cellIs" dxfId="4417" priority="8033" stopIfTrue="1" operator="equal">
      <formula>ST</formula>
    </cfRule>
  </conditionalFormatting>
  <conditionalFormatting sqref="E1416">
    <cfRule type="cellIs" dxfId="4416" priority="8030" stopIfTrue="1" operator="equal">
      <formula>"Pte. Asignar"</formula>
    </cfRule>
  </conditionalFormatting>
  <conditionalFormatting sqref="E1416">
    <cfRule type="cellIs" dxfId="4415" priority="8029" stopIfTrue="1" operator="equal">
      <formula>"C-001"</formula>
    </cfRule>
  </conditionalFormatting>
  <conditionalFormatting sqref="E1416">
    <cfRule type="cellIs" dxfId="4414" priority="8028" operator="equal">
      <formula>"C-003"</formula>
    </cfRule>
  </conditionalFormatting>
  <conditionalFormatting sqref="G1416">
    <cfRule type="cellIs" dxfId="4413" priority="8024" stopIfTrue="1" operator="equal">
      <formula>"TA"</formula>
    </cfRule>
  </conditionalFormatting>
  <conditionalFormatting sqref="G1416">
    <cfRule type="cellIs" dxfId="4412" priority="8023" stopIfTrue="1" operator="equal">
      <formula>"OB"</formula>
    </cfRule>
  </conditionalFormatting>
  <conditionalFormatting sqref="M1416">
    <cfRule type="cellIs" dxfId="4411" priority="8022" stopIfTrue="1" operator="equal">
      <formula>"Pendent obrir OF"</formula>
    </cfRule>
  </conditionalFormatting>
  <conditionalFormatting sqref="M1416">
    <cfRule type="cellIs" dxfId="4410" priority="8021" stopIfTrue="1" operator="equal">
      <formula>"PENDENT ASSIGNAR"</formula>
    </cfRule>
  </conditionalFormatting>
  <conditionalFormatting sqref="M1416">
    <cfRule type="cellIs" dxfId="4409" priority="8020" stopIfTrue="1" operator="equal">
      <formula>"PENDENT D'ASSIGNAR"</formula>
    </cfRule>
  </conditionalFormatting>
  <conditionalFormatting sqref="M1416">
    <cfRule type="cellIs" dxfId="4408" priority="8019" operator="equal">
      <formula>"DEDICACIO FACTURABLE PER ADMINISTRACIO"</formula>
    </cfRule>
  </conditionalFormatting>
  <conditionalFormatting sqref="G1417">
    <cfRule type="cellIs" dxfId="4407" priority="8013" stopIfTrue="1" operator="equal">
      <formula>"ST"</formula>
    </cfRule>
    <cfRule type="cellIs" dxfId="4406" priority="8014" stopIfTrue="1" operator="equal">
      <formula>ST</formula>
    </cfRule>
  </conditionalFormatting>
  <conditionalFormatting sqref="M1417">
    <cfRule type="cellIs" dxfId="4405" priority="8012" stopIfTrue="1" operator="equal">
      <formula>"Pendent obrir OF"</formula>
    </cfRule>
  </conditionalFormatting>
  <conditionalFormatting sqref="E1417">
    <cfRule type="cellIs" dxfId="4404" priority="8011" stopIfTrue="1" operator="equal">
      <formula>"Pte. Asignar"</formula>
    </cfRule>
  </conditionalFormatting>
  <conditionalFormatting sqref="E1417">
    <cfRule type="cellIs" dxfId="4403" priority="8010" stopIfTrue="1" operator="equal">
      <formula>"C-001"</formula>
    </cfRule>
  </conditionalFormatting>
  <conditionalFormatting sqref="E1417">
    <cfRule type="cellIs" dxfId="4402" priority="8009" operator="equal">
      <formula>"C-003"</formula>
    </cfRule>
  </conditionalFormatting>
  <conditionalFormatting sqref="M1417">
    <cfRule type="cellIs" dxfId="4401" priority="8008" stopIfTrue="1" operator="equal">
      <formula>"PENDENT ASSIGNAR"</formula>
    </cfRule>
  </conditionalFormatting>
  <conditionalFormatting sqref="M1417">
    <cfRule type="cellIs" dxfId="4400" priority="8007" stopIfTrue="1" operator="equal">
      <formula>"PENDENT D'ASSIGNAR"</formula>
    </cfRule>
  </conditionalFormatting>
  <conditionalFormatting sqref="M1417">
    <cfRule type="cellIs" dxfId="4399" priority="8006" operator="equal">
      <formula>"DEDICACIO FACTURABLE PER ADMINISTRACIO"</formula>
    </cfRule>
  </conditionalFormatting>
  <conditionalFormatting sqref="G1417">
    <cfRule type="cellIs" dxfId="4398" priority="8005" stopIfTrue="1" operator="equal">
      <formula>"TA"</formula>
    </cfRule>
  </conditionalFormatting>
  <conditionalFormatting sqref="G1417">
    <cfRule type="cellIs" dxfId="4397" priority="8004" stopIfTrue="1" operator="equal">
      <formula>"OB"</formula>
    </cfRule>
  </conditionalFormatting>
  <conditionalFormatting sqref="G1418">
    <cfRule type="cellIs" dxfId="4396" priority="8002" stopIfTrue="1" operator="equal">
      <formula>"ST"</formula>
    </cfRule>
    <cfRule type="cellIs" dxfId="4395" priority="8003" stopIfTrue="1" operator="equal">
      <formula>ST</formula>
    </cfRule>
  </conditionalFormatting>
  <conditionalFormatting sqref="E1418">
    <cfRule type="cellIs" dxfId="4394" priority="8000" stopIfTrue="1" operator="equal">
      <formula>"Pte. Asignar"</formula>
    </cfRule>
  </conditionalFormatting>
  <conditionalFormatting sqref="E1418">
    <cfRule type="cellIs" dxfId="4393" priority="7999" stopIfTrue="1" operator="equal">
      <formula>"C-001"</formula>
    </cfRule>
  </conditionalFormatting>
  <conditionalFormatting sqref="E1418">
    <cfRule type="cellIs" dxfId="4392" priority="7998" operator="equal">
      <formula>"C-003"</formula>
    </cfRule>
  </conditionalFormatting>
  <conditionalFormatting sqref="G1418">
    <cfRule type="cellIs" dxfId="4391" priority="7994" stopIfTrue="1" operator="equal">
      <formula>"TA"</formula>
    </cfRule>
  </conditionalFormatting>
  <conditionalFormatting sqref="G1418">
    <cfRule type="cellIs" dxfId="4390" priority="7993" stopIfTrue="1" operator="equal">
      <formula>"OB"</formula>
    </cfRule>
  </conditionalFormatting>
  <conditionalFormatting sqref="M1418">
    <cfRule type="cellIs" dxfId="4389" priority="7992" stopIfTrue="1" operator="equal">
      <formula>"Pendent obrir OF"</formula>
    </cfRule>
  </conditionalFormatting>
  <conditionalFormatting sqref="M1418">
    <cfRule type="cellIs" dxfId="4388" priority="7991" stopIfTrue="1" operator="equal">
      <formula>"PENDENT ASSIGNAR"</formula>
    </cfRule>
  </conditionalFormatting>
  <conditionalFormatting sqref="M1418">
    <cfRule type="cellIs" dxfId="4387" priority="7990" stopIfTrue="1" operator="equal">
      <formula>"PENDENT D'ASSIGNAR"</formula>
    </cfRule>
  </conditionalFormatting>
  <conditionalFormatting sqref="M1418">
    <cfRule type="cellIs" dxfId="4386" priority="7989" operator="equal">
      <formula>"DEDICACIO FACTURABLE PER ADMINISTRACIO"</formula>
    </cfRule>
  </conditionalFormatting>
  <conditionalFormatting sqref="G1419">
    <cfRule type="cellIs" dxfId="4385" priority="7987" stopIfTrue="1" operator="equal">
      <formula>"ST"</formula>
    </cfRule>
    <cfRule type="cellIs" dxfId="4384" priority="7988" stopIfTrue="1" operator="equal">
      <formula>ST</formula>
    </cfRule>
  </conditionalFormatting>
  <conditionalFormatting sqref="E1419">
    <cfRule type="cellIs" dxfId="4383" priority="7985" stopIfTrue="1" operator="equal">
      <formula>"Pte. Asignar"</formula>
    </cfRule>
  </conditionalFormatting>
  <conditionalFormatting sqref="E1419">
    <cfRule type="cellIs" dxfId="4382" priority="7984" stopIfTrue="1" operator="equal">
      <formula>"C-001"</formula>
    </cfRule>
  </conditionalFormatting>
  <conditionalFormatting sqref="E1419">
    <cfRule type="cellIs" dxfId="4381" priority="7983" operator="equal">
      <formula>"C-003"</formula>
    </cfRule>
  </conditionalFormatting>
  <conditionalFormatting sqref="G1419">
    <cfRule type="cellIs" dxfId="4380" priority="7979" stopIfTrue="1" operator="equal">
      <formula>"TA"</formula>
    </cfRule>
  </conditionalFormatting>
  <conditionalFormatting sqref="G1419">
    <cfRule type="cellIs" dxfId="4379" priority="7978" stopIfTrue="1" operator="equal">
      <formula>"OB"</formula>
    </cfRule>
  </conditionalFormatting>
  <conditionalFormatting sqref="M1419">
    <cfRule type="cellIs" dxfId="4378" priority="7977" stopIfTrue="1" operator="equal">
      <formula>"Pendent obrir OF"</formula>
    </cfRule>
  </conditionalFormatting>
  <conditionalFormatting sqref="M1419">
    <cfRule type="cellIs" dxfId="4377" priority="7976" stopIfTrue="1" operator="equal">
      <formula>"PENDENT ASSIGNAR"</formula>
    </cfRule>
  </conditionalFormatting>
  <conditionalFormatting sqref="M1419">
    <cfRule type="cellIs" dxfId="4376" priority="7975" stopIfTrue="1" operator="equal">
      <formula>"PENDENT D'ASSIGNAR"</formula>
    </cfRule>
  </conditionalFormatting>
  <conditionalFormatting sqref="M1419">
    <cfRule type="cellIs" dxfId="4375" priority="7974" operator="equal">
      <formula>"DEDICACIO FACTURABLE PER ADMINISTRACIO"</formula>
    </cfRule>
  </conditionalFormatting>
  <conditionalFormatting sqref="G1420">
    <cfRule type="cellIs" dxfId="4374" priority="7972" stopIfTrue="1" operator="equal">
      <formula>"ST"</formula>
    </cfRule>
    <cfRule type="cellIs" dxfId="4373" priority="7973" stopIfTrue="1" operator="equal">
      <formula>ST</formula>
    </cfRule>
  </conditionalFormatting>
  <conditionalFormatting sqref="E1420">
    <cfRule type="cellIs" dxfId="4372" priority="7970" stopIfTrue="1" operator="equal">
      <formula>"Pte. Asignar"</formula>
    </cfRule>
  </conditionalFormatting>
  <conditionalFormatting sqref="E1420">
    <cfRule type="cellIs" dxfId="4371" priority="7969" stopIfTrue="1" operator="equal">
      <formula>"C-001"</formula>
    </cfRule>
  </conditionalFormatting>
  <conditionalFormatting sqref="E1420">
    <cfRule type="cellIs" dxfId="4370" priority="7968" operator="equal">
      <formula>"C-003"</formula>
    </cfRule>
  </conditionalFormatting>
  <conditionalFormatting sqref="G1420">
    <cfRule type="cellIs" dxfId="4369" priority="7964" stopIfTrue="1" operator="equal">
      <formula>"TA"</formula>
    </cfRule>
  </conditionalFormatting>
  <conditionalFormatting sqref="G1420">
    <cfRule type="cellIs" dxfId="4368" priority="7963" stopIfTrue="1" operator="equal">
      <formula>"OB"</formula>
    </cfRule>
  </conditionalFormatting>
  <conditionalFormatting sqref="M1420">
    <cfRule type="cellIs" dxfId="4367" priority="7962" stopIfTrue="1" operator="equal">
      <formula>"Pendent obrir OF"</formula>
    </cfRule>
  </conditionalFormatting>
  <conditionalFormatting sqref="M1420">
    <cfRule type="cellIs" dxfId="4366" priority="7961" stopIfTrue="1" operator="equal">
      <formula>"PENDENT ASSIGNAR"</formula>
    </cfRule>
  </conditionalFormatting>
  <conditionalFormatting sqref="M1420">
    <cfRule type="cellIs" dxfId="4365" priority="7960" stopIfTrue="1" operator="equal">
      <formula>"PENDENT D'ASSIGNAR"</formula>
    </cfRule>
  </conditionalFormatting>
  <conditionalFormatting sqref="M1420">
    <cfRule type="cellIs" dxfId="4364" priority="7959" operator="equal">
      <formula>"DEDICACIO FACTURABLE PER ADMINISTRACIO"</formula>
    </cfRule>
  </conditionalFormatting>
  <conditionalFormatting sqref="G1421">
    <cfRule type="cellIs" dxfId="4363" priority="7957" stopIfTrue="1" operator="equal">
      <formula>"ST"</formula>
    </cfRule>
    <cfRule type="cellIs" dxfId="4362" priority="7958" stopIfTrue="1" operator="equal">
      <formula>ST</formula>
    </cfRule>
  </conditionalFormatting>
  <conditionalFormatting sqref="G1421">
    <cfRule type="cellIs" dxfId="4361" priority="7949" stopIfTrue="1" operator="equal">
      <formula>"TA"</formula>
    </cfRule>
  </conditionalFormatting>
  <conditionalFormatting sqref="G1421">
    <cfRule type="cellIs" dxfId="4360" priority="7948" stopIfTrue="1" operator="equal">
      <formula>"OB"</formula>
    </cfRule>
  </conditionalFormatting>
  <conditionalFormatting sqref="M1421">
    <cfRule type="cellIs" dxfId="4359" priority="7947" stopIfTrue="1" operator="equal">
      <formula>"Pendent obrir OF"</formula>
    </cfRule>
  </conditionalFormatting>
  <conditionalFormatting sqref="M1421">
    <cfRule type="cellIs" dxfId="4358" priority="7946" stopIfTrue="1" operator="equal">
      <formula>"PENDENT ASSIGNAR"</formula>
    </cfRule>
  </conditionalFormatting>
  <conditionalFormatting sqref="M1421">
    <cfRule type="cellIs" dxfId="4357" priority="7945" stopIfTrue="1" operator="equal">
      <formula>"PENDENT D'ASSIGNAR"</formula>
    </cfRule>
  </conditionalFormatting>
  <conditionalFormatting sqref="M1421">
    <cfRule type="cellIs" dxfId="4356" priority="7944" operator="equal">
      <formula>"DEDICACIO FACTURABLE PER ADMINISTRACIO"</formula>
    </cfRule>
  </conditionalFormatting>
  <conditionalFormatting sqref="G1422">
    <cfRule type="cellIs" dxfId="4355" priority="7927" stopIfTrue="1" operator="equal">
      <formula>"ST"</formula>
    </cfRule>
    <cfRule type="cellIs" dxfId="4354" priority="7928" stopIfTrue="1" operator="equal">
      <formula>ST</formula>
    </cfRule>
  </conditionalFormatting>
  <conditionalFormatting sqref="E1422">
    <cfRule type="cellIs" dxfId="4353" priority="7925" stopIfTrue="1" operator="equal">
      <formula>"Pte. Asignar"</formula>
    </cfRule>
  </conditionalFormatting>
  <conditionalFormatting sqref="E1422">
    <cfRule type="cellIs" dxfId="4352" priority="7924" stopIfTrue="1" operator="equal">
      <formula>"C-001"</formula>
    </cfRule>
  </conditionalFormatting>
  <conditionalFormatting sqref="E1422">
    <cfRule type="cellIs" dxfId="4351" priority="7923" operator="equal">
      <formula>"C-003"</formula>
    </cfRule>
  </conditionalFormatting>
  <conditionalFormatting sqref="G1422">
    <cfRule type="cellIs" dxfId="4350" priority="7919" stopIfTrue="1" operator="equal">
      <formula>"TA"</formula>
    </cfRule>
  </conditionalFormatting>
  <conditionalFormatting sqref="G1422">
    <cfRule type="cellIs" dxfId="4349" priority="7918" stopIfTrue="1" operator="equal">
      <formula>"OB"</formula>
    </cfRule>
  </conditionalFormatting>
  <conditionalFormatting sqref="M1422">
    <cfRule type="cellIs" dxfId="4348" priority="7917" stopIfTrue="1" operator="equal">
      <formula>"Pendent obrir OF"</formula>
    </cfRule>
  </conditionalFormatting>
  <conditionalFormatting sqref="M1422">
    <cfRule type="cellIs" dxfId="4347" priority="7916" stopIfTrue="1" operator="equal">
      <formula>"PENDENT ASSIGNAR"</formula>
    </cfRule>
  </conditionalFormatting>
  <conditionalFormatting sqref="M1422">
    <cfRule type="cellIs" dxfId="4346" priority="7915" stopIfTrue="1" operator="equal">
      <formula>"PENDENT D'ASSIGNAR"</formula>
    </cfRule>
  </conditionalFormatting>
  <conditionalFormatting sqref="M1422">
    <cfRule type="cellIs" dxfId="4345" priority="7914" operator="equal">
      <formula>"DEDICACIO FACTURABLE PER ADMINISTRACIO"</formula>
    </cfRule>
  </conditionalFormatting>
  <conditionalFormatting sqref="G1423">
    <cfRule type="cellIs" dxfId="4344" priority="7912" stopIfTrue="1" operator="equal">
      <formula>"ST"</formula>
    </cfRule>
    <cfRule type="cellIs" dxfId="4343" priority="7913" stopIfTrue="1" operator="equal">
      <formula>ST</formula>
    </cfRule>
  </conditionalFormatting>
  <conditionalFormatting sqref="M1423">
    <cfRule type="cellIs" dxfId="4342" priority="7911" stopIfTrue="1" operator="equal">
      <formula>"Pendent obrir OF"</formula>
    </cfRule>
  </conditionalFormatting>
  <conditionalFormatting sqref="E1423">
    <cfRule type="cellIs" dxfId="4341" priority="7910" stopIfTrue="1" operator="equal">
      <formula>"Pte. Asignar"</formula>
    </cfRule>
  </conditionalFormatting>
  <conditionalFormatting sqref="E1423">
    <cfRule type="cellIs" dxfId="4340" priority="7909" stopIfTrue="1" operator="equal">
      <formula>"C-001"</formula>
    </cfRule>
  </conditionalFormatting>
  <conditionalFormatting sqref="E1423">
    <cfRule type="cellIs" dxfId="4339" priority="7908" operator="equal">
      <formula>"C-003"</formula>
    </cfRule>
  </conditionalFormatting>
  <conditionalFormatting sqref="M1423">
    <cfRule type="cellIs" dxfId="4338" priority="7907" stopIfTrue="1" operator="equal">
      <formula>"PENDENT ASSIGNAR"</formula>
    </cfRule>
  </conditionalFormatting>
  <conditionalFormatting sqref="M1423">
    <cfRule type="cellIs" dxfId="4337" priority="7906" stopIfTrue="1" operator="equal">
      <formula>"PENDENT D'ASSIGNAR"</formula>
    </cfRule>
  </conditionalFormatting>
  <conditionalFormatting sqref="M1423">
    <cfRule type="cellIs" dxfId="4336" priority="7905" operator="equal">
      <formula>"DEDICACIO FACTURABLE PER ADMINISTRACIO"</formula>
    </cfRule>
  </conditionalFormatting>
  <conditionalFormatting sqref="G1423">
    <cfRule type="cellIs" dxfId="4335" priority="7904" stopIfTrue="1" operator="equal">
      <formula>"TA"</formula>
    </cfRule>
  </conditionalFormatting>
  <conditionalFormatting sqref="G1423">
    <cfRule type="cellIs" dxfId="4334" priority="7903" stopIfTrue="1" operator="equal">
      <formula>"OB"</formula>
    </cfRule>
  </conditionalFormatting>
  <conditionalFormatting sqref="G1424">
    <cfRule type="cellIs" dxfId="4333" priority="7901" stopIfTrue="1" operator="equal">
      <formula>"ST"</formula>
    </cfRule>
    <cfRule type="cellIs" dxfId="4332" priority="7902" stopIfTrue="1" operator="equal">
      <formula>ST</formula>
    </cfRule>
  </conditionalFormatting>
  <conditionalFormatting sqref="M1424">
    <cfRule type="cellIs" dxfId="4331" priority="7900" stopIfTrue="1" operator="equal">
      <formula>"Pendent obrir OF"</formula>
    </cfRule>
  </conditionalFormatting>
  <conditionalFormatting sqref="E1424">
    <cfRule type="cellIs" dxfId="4330" priority="7899" stopIfTrue="1" operator="equal">
      <formula>"Pte. Asignar"</formula>
    </cfRule>
  </conditionalFormatting>
  <conditionalFormatting sqref="E1424">
    <cfRule type="cellIs" dxfId="4329" priority="7898" stopIfTrue="1" operator="equal">
      <formula>"C-001"</formula>
    </cfRule>
  </conditionalFormatting>
  <conditionalFormatting sqref="E1424">
    <cfRule type="cellIs" dxfId="4328" priority="7897" operator="equal">
      <formula>"C-003"</formula>
    </cfRule>
  </conditionalFormatting>
  <conditionalFormatting sqref="M1424">
    <cfRule type="cellIs" dxfId="4327" priority="7896" stopIfTrue="1" operator="equal">
      <formula>"PENDENT ASSIGNAR"</formula>
    </cfRule>
  </conditionalFormatting>
  <conditionalFormatting sqref="M1424">
    <cfRule type="cellIs" dxfId="4326" priority="7895" stopIfTrue="1" operator="equal">
      <formula>"PENDENT D'ASSIGNAR"</formula>
    </cfRule>
  </conditionalFormatting>
  <conditionalFormatting sqref="M1424">
    <cfRule type="cellIs" dxfId="4325" priority="7894" operator="equal">
      <formula>"DEDICACIO FACTURABLE PER ADMINISTRACIO"</formula>
    </cfRule>
  </conditionalFormatting>
  <conditionalFormatting sqref="G1424">
    <cfRule type="cellIs" dxfId="4324" priority="7893" stopIfTrue="1" operator="equal">
      <formula>"TA"</formula>
    </cfRule>
  </conditionalFormatting>
  <conditionalFormatting sqref="G1424">
    <cfRule type="cellIs" dxfId="4323" priority="7892" stopIfTrue="1" operator="equal">
      <formula>"OB"</formula>
    </cfRule>
  </conditionalFormatting>
  <conditionalFormatting sqref="G1425">
    <cfRule type="cellIs" dxfId="4322" priority="7890" stopIfTrue="1" operator="equal">
      <formula>"ST"</formula>
    </cfRule>
    <cfRule type="cellIs" dxfId="4321" priority="7891" stopIfTrue="1" operator="equal">
      <formula>ST</formula>
    </cfRule>
  </conditionalFormatting>
  <conditionalFormatting sqref="M1425">
    <cfRule type="cellIs" dxfId="4320" priority="7889" stopIfTrue="1" operator="equal">
      <formula>"Pendent obrir OF"</formula>
    </cfRule>
  </conditionalFormatting>
  <conditionalFormatting sqref="E1425">
    <cfRule type="cellIs" dxfId="4319" priority="7888" stopIfTrue="1" operator="equal">
      <formula>"Pte. Asignar"</formula>
    </cfRule>
  </conditionalFormatting>
  <conditionalFormatting sqref="E1425">
    <cfRule type="cellIs" dxfId="4318" priority="7887" stopIfTrue="1" operator="equal">
      <formula>"C-001"</formula>
    </cfRule>
  </conditionalFormatting>
  <conditionalFormatting sqref="E1425">
    <cfRule type="cellIs" dxfId="4317" priority="7886" operator="equal">
      <formula>"C-003"</formula>
    </cfRule>
  </conditionalFormatting>
  <conditionalFormatting sqref="M1425">
    <cfRule type="cellIs" dxfId="4316" priority="7885" stopIfTrue="1" operator="equal">
      <formula>"PENDENT ASSIGNAR"</formula>
    </cfRule>
  </conditionalFormatting>
  <conditionalFormatting sqref="M1425">
    <cfRule type="cellIs" dxfId="4315" priority="7884" stopIfTrue="1" operator="equal">
      <formula>"PENDENT D'ASSIGNAR"</formula>
    </cfRule>
  </conditionalFormatting>
  <conditionalFormatting sqref="M1425">
    <cfRule type="cellIs" dxfId="4314" priority="7883" operator="equal">
      <formula>"DEDICACIO FACTURABLE PER ADMINISTRACIO"</formula>
    </cfRule>
  </conditionalFormatting>
  <conditionalFormatting sqref="G1425">
    <cfRule type="cellIs" dxfId="4313" priority="7882" stopIfTrue="1" operator="equal">
      <formula>"TA"</formula>
    </cfRule>
  </conditionalFormatting>
  <conditionalFormatting sqref="G1425">
    <cfRule type="cellIs" dxfId="4312" priority="7881" stopIfTrue="1" operator="equal">
      <formula>"OB"</formula>
    </cfRule>
  </conditionalFormatting>
  <conditionalFormatting sqref="G1426">
    <cfRule type="cellIs" dxfId="4311" priority="7879" stopIfTrue="1" operator="equal">
      <formula>"ST"</formula>
    </cfRule>
    <cfRule type="cellIs" dxfId="4310" priority="7880" stopIfTrue="1" operator="equal">
      <formula>ST</formula>
    </cfRule>
  </conditionalFormatting>
  <conditionalFormatting sqref="M1426">
    <cfRule type="cellIs" dxfId="4309" priority="7878" stopIfTrue="1" operator="equal">
      <formula>"Pendent obrir OF"</formula>
    </cfRule>
  </conditionalFormatting>
  <conditionalFormatting sqref="M1426">
    <cfRule type="cellIs" dxfId="4308" priority="7874" stopIfTrue="1" operator="equal">
      <formula>"PENDENT ASSIGNAR"</formula>
    </cfRule>
  </conditionalFormatting>
  <conditionalFormatting sqref="M1426">
    <cfRule type="cellIs" dxfId="4307" priority="7873" stopIfTrue="1" operator="equal">
      <formula>"PENDENT D'ASSIGNAR"</formula>
    </cfRule>
  </conditionalFormatting>
  <conditionalFormatting sqref="M1426">
    <cfRule type="cellIs" dxfId="4306" priority="7872" operator="equal">
      <formula>"DEDICACIO FACTURABLE PER ADMINISTRACIO"</formula>
    </cfRule>
  </conditionalFormatting>
  <conditionalFormatting sqref="G1426">
    <cfRule type="cellIs" dxfId="4305" priority="7871" stopIfTrue="1" operator="equal">
      <formula>"TA"</formula>
    </cfRule>
  </conditionalFormatting>
  <conditionalFormatting sqref="G1426">
    <cfRule type="cellIs" dxfId="4304" priority="7870" stopIfTrue="1" operator="equal">
      <formula>"OB"</formula>
    </cfRule>
  </conditionalFormatting>
  <conditionalFormatting sqref="E1426">
    <cfRule type="cellIs" dxfId="4303" priority="7869" stopIfTrue="1" operator="equal">
      <formula>"Pte. Asignar"</formula>
    </cfRule>
  </conditionalFormatting>
  <conditionalFormatting sqref="E1426">
    <cfRule type="cellIs" dxfId="4302" priority="7868" stopIfTrue="1" operator="equal">
      <formula>"C-001"</formula>
    </cfRule>
  </conditionalFormatting>
  <conditionalFormatting sqref="E1426">
    <cfRule type="cellIs" dxfId="4301" priority="7867" operator="equal">
      <formula>"C-003"</formula>
    </cfRule>
  </conditionalFormatting>
  <conditionalFormatting sqref="G1427">
    <cfRule type="cellIs" dxfId="4300" priority="7865" stopIfTrue="1" operator="equal">
      <formula>"ST"</formula>
    </cfRule>
    <cfRule type="cellIs" dxfId="4299" priority="7866" stopIfTrue="1" operator="equal">
      <formula>ST</formula>
    </cfRule>
  </conditionalFormatting>
  <conditionalFormatting sqref="M1427">
    <cfRule type="cellIs" dxfId="4298" priority="7864" stopIfTrue="1" operator="equal">
      <formula>"Pendent obrir OF"</formula>
    </cfRule>
  </conditionalFormatting>
  <conditionalFormatting sqref="E1427">
    <cfRule type="cellIs" dxfId="4297" priority="7863" stopIfTrue="1" operator="equal">
      <formula>"Pte. Asignar"</formula>
    </cfRule>
  </conditionalFormatting>
  <conditionalFormatting sqref="E1427">
    <cfRule type="cellIs" dxfId="4296" priority="7862" stopIfTrue="1" operator="equal">
      <formula>"C-001"</formula>
    </cfRule>
  </conditionalFormatting>
  <conditionalFormatting sqref="E1427">
    <cfRule type="cellIs" dxfId="4295" priority="7861" operator="equal">
      <formula>"C-003"</formula>
    </cfRule>
  </conditionalFormatting>
  <conditionalFormatting sqref="M1427">
    <cfRule type="cellIs" dxfId="4294" priority="7860" stopIfTrue="1" operator="equal">
      <formula>"PENDENT ASSIGNAR"</formula>
    </cfRule>
  </conditionalFormatting>
  <conditionalFormatting sqref="M1427">
    <cfRule type="cellIs" dxfId="4293" priority="7859" stopIfTrue="1" operator="equal">
      <formula>"PENDENT D'ASSIGNAR"</formula>
    </cfRule>
  </conditionalFormatting>
  <conditionalFormatting sqref="M1427">
    <cfRule type="cellIs" dxfId="4292" priority="7858" operator="equal">
      <formula>"DEDICACIO FACTURABLE PER ADMINISTRACIO"</formula>
    </cfRule>
  </conditionalFormatting>
  <conditionalFormatting sqref="G1427">
    <cfRule type="cellIs" dxfId="4291" priority="7857" stopIfTrue="1" operator="equal">
      <formula>"TA"</formula>
    </cfRule>
  </conditionalFormatting>
  <conditionalFormatting sqref="G1427">
    <cfRule type="cellIs" dxfId="4290" priority="7856" stopIfTrue="1" operator="equal">
      <formula>"OB"</formula>
    </cfRule>
  </conditionalFormatting>
  <conditionalFormatting sqref="G1428">
    <cfRule type="cellIs" dxfId="4289" priority="7854" stopIfTrue="1" operator="equal">
      <formula>"ST"</formula>
    </cfRule>
    <cfRule type="cellIs" dxfId="4288" priority="7855" stopIfTrue="1" operator="equal">
      <formula>ST</formula>
    </cfRule>
  </conditionalFormatting>
  <conditionalFormatting sqref="M1428">
    <cfRule type="cellIs" dxfId="4287" priority="7853" stopIfTrue="1" operator="equal">
      <formula>"Pendent obrir OF"</formula>
    </cfRule>
  </conditionalFormatting>
  <conditionalFormatting sqref="M1428">
    <cfRule type="cellIs" dxfId="4286" priority="7852" stopIfTrue="1" operator="equal">
      <formula>"PENDENT ASSIGNAR"</formula>
    </cfRule>
  </conditionalFormatting>
  <conditionalFormatting sqref="M1428">
    <cfRule type="cellIs" dxfId="4285" priority="7851" stopIfTrue="1" operator="equal">
      <formula>"PENDENT D'ASSIGNAR"</formula>
    </cfRule>
  </conditionalFormatting>
  <conditionalFormatting sqref="M1428">
    <cfRule type="cellIs" dxfId="4284" priority="7850" operator="equal">
      <formula>"DEDICACIO FACTURABLE PER ADMINISTRACIO"</formula>
    </cfRule>
  </conditionalFormatting>
  <conditionalFormatting sqref="G1428">
    <cfRule type="cellIs" dxfId="4283" priority="7849" stopIfTrue="1" operator="equal">
      <formula>"TA"</formula>
    </cfRule>
  </conditionalFormatting>
  <conditionalFormatting sqref="G1428">
    <cfRule type="cellIs" dxfId="4282" priority="7848" stopIfTrue="1" operator="equal">
      <formula>"OB"</formula>
    </cfRule>
  </conditionalFormatting>
  <conditionalFormatting sqref="E1428">
    <cfRule type="cellIs" dxfId="4281" priority="7847" stopIfTrue="1" operator="equal">
      <formula>"Pte. Asignar"</formula>
    </cfRule>
  </conditionalFormatting>
  <conditionalFormatting sqref="E1428">
    <cfRule type="cellIs" dxfId="4280" priority="7846" stopIfTrue="1" operator="equal">
      <formula>"C-001"</formula>
    </cfRule>
  </conditionalFormatting>
  <conditionalFormatting sqref="E1428">
    <cfRule type="cellIs" dxfId="4279" priority="7845" operator="equal">
      <formula>"C-003"</formula>
    </cfRule>
  </conditionalFormatting>
  <conditionalFormatting sqref="G1429">
    <cfRule type="cellIs" dxfId="4278" priority="7843" stopIfTrue="1" operator="equal">
      <formula>"ST"</formula>
    </cfRule>
    <cfRule type="cellIs" dxfId="4277" priority="7844" stopIfTrue="1" operator="equal">
      <formula>ST</formula>
    </cfRule>
  </conditionalFormatting>
  <conditionalFormatting sqref="M1429">
    <cfRule type="cellIs" dxfId="4276" priority="7842" stopIfTrue="1" operator="equal">
      <formula>"Pendent obrir OF"</formula>
    </cfRule>
  </conditionalFormatting>
  <conditionalFormatting sqref="M1429">
    <cfRule type="cellIs" dxfId="4275" priority="7841" stopIfTrue="1" operator="equal">
      <formula>"PENDENT ASSIGNAR"</formula>
    </cfRule>
  </conditionalFormatting>
  <conditionalFormatting sqref="M1429">
    <cfRule type="cellIs" dxfId="4274" priority="7840" stopIfTrue="1" operator="equal">
      <formula>"PENDENT D'ASSIGNAR"</formula>
    </cfRule>
  </conditionalFormatting>
  <conditionalFormatting sqref="M1429">
    <cfRule type="cellIs" dxfId="4273" priority="7839" operator="equal">
      <formula>"DEDICACIO FACTURABLE PER ADMINISTRACIO"</formula>
    </cfRule>
  </conditionalFormatting>
  <conditionalFormatting sqref="G1429">
    <cfRule type="cellIs" dxfId="4272" priority="7838" stopIfTrue="1" operator="equal">
      <formula>"TA"</formula>
    </cfRule>
  </conditionalFormatting>
  <conditionalFormatting sqref="G1429">
    <cfRule type="cellIs" dxfId="4271" priority="7837" stopIfTrue="1" operator="equal">
      <formula>"OB"</formula>
    </cfRule>
  </conditionalFormatting>
  <conditionalFormatting sqref="E1429">
    <cfRule type="cellIs" dxfId="4270" priority="7836" stopIfTrue="1" operator="equal">
      <formula>"Pte. Asignar"</formula>
    </cfRule>
  </conditionalFormatting>
  <conditionalFormatting sqref="E1429">
    <cfRule type="cellIs" dxfId="4269" priority="7835" stopIfTrue="1" operator="equal">
      <formula>"C-001"</formula>
    </cfRule>
  </conditionalFormatting>
  <conditionalFormatting sqref="E1429">
    <cfRule type="cellIs" dxfId="4268" priority="7834" operator="equal">
      <formula>"C-003"</formula>
    </cfRule>
  </conditionalFormatting>
  <conditionalFormatting sqref="G1431">
    <cfRule type="cellIs" dxfId="4267" priority="7832" stopIfTrue="1" operator="equal">
      <formula>"ST"</formula>
    </cfRule>
    <cfRule type="cellIs" dxfId="4266" priority="7833" stopIfTrue="1" operator="equal">
      <formula>ST</formula>
    </cfRule>
  </conditionalFormatting>
  <conditionalFormatting sqref="M1431">
    <cfRule type="cellIs" dxfId="4265" priority="7831" stopIfTrue="1" operator="equal">
      <formula>"Pendent obrir OF"</formula>
    </cfRule>
  </conditionalFormatting>
  <conditionalFormatting sqref="M1431">
    <cfRule type="cellIs" dxfId="4264" priority="7827" stopIfTrue="1" operator="equal">
      <formula>"PENDENT ASSIGNAR"</formula>
    </cfRule>
  </conditionalFormatting>
  <conditionalFormatting sqref="M1431">
    <cfRule type="cellIs" dxfId="4263" priority="7826" stopIfTrue="1" operator="equal">
      <formula>"PENDENT D'ASSIGNAR"</formula>
    </cfRule>
  </conditionalFormatting>
  <conditionalFormatting sqref="M1431">
    <cfRule type="cellIs" dxfId="4262" priority="7825" operator="equal">
      <formula>"DEDICACIO FACTURABLE PER ADMINISTRACIO"</formula>
    </cfRule>
  </conditionalFormatting>
  <conditionalFormatting sqref="G1431">
    <cfRule type="cellIs" dxfId="4261" priority="7824" stopIfTrue="1" operator="equal">
      <formula>"TA"</formula>
    </cfRule>
  </conditionalFormatting>
  <conditionalFormatting sqref="G1431">
    <cfRule type="cellIs" dxfId="4260" priority="7823" stopIfTrue="1" operator="equal">
      <formula>"OB"</formula>
    </cfRule>
  </conditionalFormatting>
  <conditionalFormatting sqref="G1432">
    <cfRule type="cellIs" dxfId="4259" priority="7821" stopIfTrue="1" operator="equal">
      <formula>"ST"</formula>
    </cfRule>
    <cfRule type="cellIs" dxfId="4258" priority="7822" stopIfTrue="1" operator="equal">
      <formula>ST</formula>
    </cfRule>
  </conditionalFormatting>
  <conditionalFormatting sqref="M1432">
    <cfRule type="cellIs" dxfId="4257" priority="7820" stopIfTrue="1" operator="equal">
      <formula>"Pendent obrir OF"</formula>
    </cfRule>
  </conditionalFormatting>
  <conditionalFormatting sqref="E1432">
    <cfRule type="cellIs" dxfId="4256" priority="7819" stopIfTrue="1" operator="equal">
      <formula>"Pte. Asignar"</formula>
    </cfRule>
  </conditionalFormatting>
  <conditionalFormatting sqref="E1432">
    <cfRule type="cellIs" dxfId="4255" priority="7818" stopIfTrue="1" operator="equal">
      <formula>"C-001"</formula>
    </cfRule>
  </conditionalFormatting>
  <conditionalFormatting sqref="E1432">
    <cfRule type="cellIs" dxfId="4254" priority="7817" operator="equal">
      <formula>"C-003"</formula>
    </cfRule>
  </conditionalFormatting>
  <conditionalFormatting sqref="M1432">
    <cfRule type="cellIs" dxfId="4253" priority="7816" stopIfTrue="1" operator="equal">
      <formula>"PENDENT ASSIGNAR"</formula>
    </cfRule>
  </conditionalFormatting>
  <conditionalFormatting sqref="M1432">
    <cfRule type="cellIs" dxfId="4252" priority="7815" stopIfTrue="1" operator="equal">
      <formula>"PENDENT D'ASSIGNAR"</formula>
    </cfRule>
  </conditionalFormatting>
  <conditionalFormatting sqref="M1432">
    <cfRule type="cellIs" dxfId="4251" priority="7814" operator="equal">
      <formula>"DEDICACIO FACTURABLE PER ADMINISTRACIO"</formula>
    </cfRule>
  </conditionalFormatting>
  <conditionalFormatting sqref="G1432">
    <cfRule type="cellIs" dxfId="4250" priority="7813" stopIfTrue="1" operator="equal">
      <formula>"TA"</formula>
    </cfRule>
  </conditionalFormatting>
  <conditionalFormatting sqref="G1432">
    <cfRule type="cellIs" dxfId="4249" priority="7812" stopIfTrue="1" operator="equal">
      <formula>"OB"</formula>
    </cfRule>
  </conditionalFormatting>
  <conditionalFormatting sqref="G1433">
    <cfRule type="cellIs" dxfId="4248" priority="7810" stopIfTrue="1" operator="equal">
      <formula>"ST"</formula>
    </cfRule>
    <cfRule type="cellIs" dxfId="4247" priority="7811" stopIfTrue="1" operator="equal">
      <formula>ST</formula>
    </cfRule>
  </conditionalFormatting>
  <conditionalFormatting sqref="M1433">
    <cfRule type="cellIs" dxfId="4246" priority="7809" stopIfTrue="1" operator="equal">
      <formula>"Pendent obrir OF"</formula>
    </cfRule>
  </conditionalFormatting>
  <conditionalFormatting sqref="E1433">
    <cfRule type="cellIs" dxfId="4245" priority="7808" stopIfTrue="1" operator="equal">
      <formula>"Pte. Asignar"</formula>
    </cfRule>
  </conditionalFormatting>
  <conditionalFormatting sqref="E1433">
    <cfRule type="cellIs" dxfId="4244" priority="7807" stopIfTrue="1" operator="equal">
      <formula>"C-001"</formula>
    </cfRule>
  </conditionalFormatting>
  <conditionalFormatting sqref="E1433">
    <cfRule type="cellIs" dxfId="4243" priority="7806" operator="equal">
      <formula>"C-003"</formula>
    </cfRule>
  </conditionalFormatting>
  <conditionalFormatting sqref="M1433">
    <cfRule type="cellIs" dxfId="4242" priority="7805" stopIfTrue="1" operator="equal">
      <formula>"PENDENT ASSIGNAR"</formula>
    </cfRule>
  </conditionalFormatting>
  <conditionalFormatting sqref="M1433">
    <cfRule type="cellIs" dxfId="4241" priority="7804" stopIfTrue="1" operator="equal">
      <formula>"PENDENT D'ASSIGNAR"</formula>
    </cfRule>
  </conditionalFormatting>
  <conditionalFormatting sqref="M1433">
    <cfRule type="cellIs" dxfId="4240" priority="7803" operator="equal">
      <formula>"DEDICACIO FACTURABLE PER ADMINISTRACIO"</formula>
    </cfRule>
  </conditionalFormatting>
  <conditionalFormatting sqref="G1433">
    <cfRule type="cellIs" dxfId="4239" priority="7802" stopIfTrue="1" operator="equal">
      <formula>"TA"</formula>
    </cfRule>
  </conditionalFormatting>
  <conditionalFormatting sqref="G1433">
    <cfRule type="cellIs" dxfId="4238" priority="7801" stopIfTrue="1" operator="equal">
      <formula>"OB"</formula>
    </cfRule>
  </conditionalFormatting>
  <conditionalFormatting sqref="G1434">
    <cfRule type="cellIs" dxfId="4237" priority="7799" stopIfTrue="1" operator="equal">
      <formula>"ST"</formula>
    </cfRule>
    <cfRule type="cellIs" dxfId="4236" priority="7800" stopIfTrue="1" operator="equal">
      <formula>ST</formula>
    </cfRule>
  </conditionalFormatting>
  <conditionalFormatting sqref="M1434">
    <cfRule type="cellIs" dxfId="4235" priority="7798" stopIfTrue="1" operator="equal">
      <formula>"Pendent obrir OF"</formula>
    </cfRule>
  </conditionalFormatting>
  <conditionalFormatting sqref="E1434">
    <cfRule type="cellIs" dxfId="4234" priority="7797" stopIfTrue="1" operator="equal">
      <formula>"Pte. Asignar"</formula>
    </cfRule>
  </conditionalFormatting>
  <conditionalFormatting sqref="E1434">
    <cfRule type="cellIs" dxfId="4233" priority="7796" stopIfTrue="1" operator="equal">
      <formula>"C-001"</formula>
    </cfRule>
  </conditionalFormatting>
  <conditionalFormatting sqref="E1434">
    <cfRule type="cellIs" dxfId="4232" priority="7795" operator="equal">
      <formula>"C-003"</formula>
    </cfRule>
  </conditionalFormatting>
  <conditionalFormatting sqref="M1434">
    <cfRule type="cellIs" dxfId="4231" priority="7794" stopIfTrue="1" operator="equal">
      <formula>"PENDENT ASSIGNAR"</formula>
    </cfRule>
  </conditionalFormatting>
  <conditionalFormatting sqref="M1434">
    <cfRule type="cellIs" dxfId="4230" priority="7793" stopIfTrue="1" operator="equal">
      <formula>"PENDENT D'ASSIGNAR"</formula>
    </cfRule>
  </conditionalFormatting>
  <conditionalFormatting sqref="M1434">
    <cfRule type="cellIs" dxfId="4229" priority="7792" operator="equal">
      <formula>"DEDICACIO FACTURABLE PER ADMINISTRACIO"</formula>
    </cfRule>
  </conditionalFormatting>
  <conditionalFormatting sqref="G1434">
    <cfRule type="cellIs" dxfId="4228" priority="7791" stopIfTrue="1" operator="equal">
      <formula>"TA"</formula>
    </cfRule>
  </conditionalFormatting>
  <conditionalFormatting sqref="G1434">
    <cfRule type="cellIs" dxfId="4227" priority="7790" stopIfTrue="1" operator="equal">
      <formula>"OB"</formula>
    </cfRule>
  </conditionalFormatting>
  <conditionalFormatting sqref="G1435 G1441">
    <cfRule type="cellIs" dxfId="4226" priority="7788" stopIfTrue="1" operator="equal">
      <formula>"ST"</formula>
    </cfRule>
    <cfRule type="cellIs" dxfId="4225" priority="7789" stopIfTrue="1" operator="equal">
      <formula>ST</formula>
    </cfRule>
  </conditionalFormatting>
  <conditionalFormatting sqref="M1435 M1441">
    <cfRule type="cellIs" dxfId="4224" priority="7787" stopIfTrue="1" operator="equal">
      <formula>"Pendent obrir OF"</formula>
    </cfRule>
  </conditionalFormatting>
  <conditionalFormatting sqref="E1435 E1441">
    <cfRule type="cellIs" dxfId="4223" priority="7786" stopIfTrue="1" operator="equal">
      <formula>"Pte. Asignar"</formula>
    </cfRule>
  </conditionalFormatting>
  <conditionalFormatting sqref="E1435 E1441">
    <cfRule type="cellIs" dxfId="4222" priority="7785" stopIfTrue="1" operator="equal">
      <formula>"C-001"</formula>
    </cfRule>
  </conditionalFormatting>
  <conditionalFormatting sqref="E1435 E1441">
    <cfRule type="cellIs" dxfId="4221" priority="7784" operator="equal">
      <formula>"C-003"</formula>
    </cfRule>
  </conditionalFormatting>
  <conditionalFormatting sqref="M1435 M1441">
    <cfRule type="cellIs" dxfId="4220" priority="7783" stopIfTrue="1" operator="equal">
      <formula>"PENDENT ASSIGNAR"</formula>
    </cfRule>
  </conditionalFormatting>
  <conditionalFormatting sqref="M1435 M1441">
    <cfRule type="cellIs" dxfId="4219" priority="7782" stopIfTrue="1" operator="equal">
      <formula>"PENDENT D'ASSIGNAR"</formula>
    </cfRule>
  </conditionalFormatting>
  <conditionalFormatting sqref="M1435 M1441">
    <cfRule type="cellIs" dxfId="4218" priority="7781" operator="equal">
      <formula>"DEDICACIO FACTURABLE PER ADMINISTRACIO"</formula>
    </cfRule>
  </conditionalFormatting>
  <conditionalFormatting sqref="G1435 G1441">
    <cfRule type="cellIs" dxfId="4217" priority="7780" stopIfTrue="1" operator="equal">
      <formula>"TA"</formula>
    </cfRule>
  </conditionalFormatting>
  <conditionalFormatting sqref="G1435 G1441">
    <cfRule type="cellIs" dxfId="4216" priority="7779" stopIfTrue="1" operator="equal">
      <formula>"OB"</formula>
    </cfRule>
  </conditionalFormatting>
  <conditionalFormatting sqref="G1436">
    <cfRule type="cellIs" dxfId="4215" priority="7777" stopIfTrue="1" operator="equal">
      <formula>"ST"</formula>
    </cfRule>
    <cfRule type="cellIs" dxfId="4214" priority="7778" stopIfTrue="1" operator="equal">
      <formula>ST</formula>
    </cfRule>
  </conditionalFormatting>
  <conditionalFormatting sqref="M1436">
    <cfRule type="cellIs" dxfId="4213" priority="7776" stopIfTrue="1" operator="equal">
      <formula>"Pendent obrir OF"</formula>
    </cfRule>
  </conditionalFormatting>
  <conditionalFormatting sqref="E1436">
    <cfRule type="cellIs" dxfId="4212" priority="7775" stopIfTrue="1" operator="equal">
      <formula>"Pte. Asignar"</formula>
    </cfRule>
  </conditionalFormatting>
  <conditionalFormatting sqref="E1436">
    <cfRule type="cellIs" dxfId="4211" priority="7774" stopIfTrue="1" operator="equal">
      <formula>"C-001"</formula>
    </cfRule>
  </conditionalFormatting>
  <conditionalFormatting sqref="E1436">
    <cfRule type="cellIs" dxfId="4210" priority="7773" operator="equal">
      <formula>"C-003"</formula>
    </cfRule>
  </conditionalFormatting>
  <conditionalFormatting sqref="M1436">
    <cfRule type="cellIs" dxfId="4209" priority="7772" stopIfTrue="1" operator="equal">
      <formula>"PENDENT ASSIGNAR"</formula>
    </cfRule>
  </conditionalFormatting>
  <conditionalFormatting sqref="M1436">
    <cfRule type="cellIs" dxfId="4208" priority="7771" stopIfTrue="1" operator="equal">
      <formula>"PENDENT D'ASSIGNAR"</formula>
    </cfRule>
  </conditionalFormatting>
  <conditionalFormatting sqref="M1436">
    <cfRule type="cellIs" dxfId="4207" priority="7770" operator="equal">
      <formula>"DEDICACIO FACTURABLE PER ADMINISTRACIO"</formula>
    </cfRule>
  </conditionalFormatting>
  <conditionalFormatting sqref="G1436">
    <cfRule type="cellIs" dxfId="4206" priority="7769" stopIfTrue="1" operator="equal">
      <formula>"TA"</formula>
    </cfRule>
  </conditionalFormatting>
  <conditionalFormatting sqref="G1436">
    <cfRule type="cellIs" dxfId="4205" priority="7768" stopIfTrue="1" operator="equal">
      <formula>"OB"</formula>
    </cfRule>
  </conditionalFormatting>
  <conditionalFormatting sqref="G1437">
    <cfRule type="cellIs" dxfId="4204" priority="7766" stopIfTrue="1" operator="equal">
      <formula>"ST"</formula>
    </cfRule>
    <cfRule type="cellIs" dxfId="4203" priority="7767" stopIfTrue="1" operator="equal">
      <formula>ST</formula>
    </cfRule>
  </conditionalFormatting>
  <conditionalFormatting sqref="M1437">
    <cfRule type="cellIs" dxfId="4202" priority="7765" stopIfTrue="1" operator="equal">
      <formula>"Pendent obrir OF"</formula>
    </cfRule>
  </conditionalFormatting>
  <conditionalFormatting sqref="E1437">
    <cfRule type="cellIs" dxfId="4201" priority="7764" stopIfTrue="1" operator="equal">
      <formula>"Pte. Asignar"</formula>
    </cfRule>
  </conditionalFormatting>
  <conditionalFormatting sqref="E1437">
    <cfRule type="cellIs" dxfId="4200" priority="7763" stopIfTrue="1" operator="equal">
      <formula>"C-001"</formula>
    </cfRule>
  </conditionalFormatting>
  <conditionalFormatting sqref="E1437">
    <cfRule type="cellIs" dxfId="4199" priority="7762" operator="equal">
      <formula>"C-003"</formula>
    </cfRule>
  </conditionalFormatting>
  <conditionalFormatting sqref="M1437">
    <cfRule type="cellIs" dxfId="4198" priority="7761" stopIfTrue="1" operator="equal">
      <formula>"PENDENT ASSIGNAR"</formula>
    </cfRule>
  </conditionalFormatting>
  <conditionalFormatting sqref="M1437">
    <cfRule type="cellIs" dxfId="4197" priority="7760" stopIfTrue="1" operator="equal">
      <formula>"PENDENT D'ASSIGNAR"</formula>
    </cfRule>
  </conditionalFormatting>
  <conditionalFormatting sqref="M1437">
    <cfRule type="cellIs" dxfId="4196" priority="7759" operator="equal">
      <formula>"DEDICACIO FACTURABLE PER ADMINISTRACIO"</formula>
    </cfRule>
  </conditionalFormatting>
  <conditionalFormatting sqref="G1437">
    <cfRule type="cellIs" dxfId="4195" priority="7758" stopIfTrue="1" operator="equal">
      <formula>"TA"</formula>
    </cfRule>
  </conditionalFormatting>
  <conditionalFormatting sqref="G1437">
    <cfRule type="cellIs" dxfId="4194" priority="7757" stopIfTrue="1" operator="equal">
      <formula>"OB"</formula>
    </cfRule>
  </conditionalFormatting>
  <conditionalFormatting sqref="G1438">
    <cfRule type="cellIs" dxfId="4193" priority="7755" stopIfTrue="1" operator="equal">
      <formula>"ST"</formula>
    </cfRule>
    <cfRule type="cellIs" dxfId="4192" priority="7756" stopIfTrue="1" operator="equal">
      <formula>ST</formula>
    </cfRule>
  </conditionalFormatting>
  <conditionalFormatting sqref="M1438">
    <cfRule type="cellIs" dxfId="4191" priority="7754" stopIfTrue="1" operator="equal">
      <formula>"Pendent obrir OF"</formula>
    </cfRule>
  </conditionalFormatting>
  <conditionalFormatting sqref="E1438">
    <cfRule type="cellIs" dxfId="4190" priority="7753" stopIfTrue="1" operator="equal">
      <formula>"Pte. Asignar"</formula>
    </cfRule>
  </conditionalFormatting>
  <conditionalFormatting sqref="E1438">
    <cfRule type="cellIs" dxfId="4189" priority="7752" stopIfTrue="1" operator="equal">
      <formula>"C-001"</formula>
    </cfRule>
  </conditionalFormatting>
  <conditionalFormatting sqref="E1438">
    <cfRule type="cellIs" dxfId="4188" priority="7751" operator="equal">
      <formula>"C-003"</formula>
    </cfRule>
  </conditionalFormatting>
  <conditionalFormatting sqref="M1438">
    <cfRule type="cellIs" dxfId="4187" priority="7750" stopIfTrue="1" operator="equal">
      <formula>"PENDENT ASSIGNAR"</formula>
    </cfRule>
  </conditionalFormatting>
  <conditionalFormatting sqref="M1438">
    <cfRule type="cellIs" dxfId="4186" priority="7749" stopIfTrue="1" operator="equal">
      <formula>"PENDENT D'ASSIGNAR"</formula>
    </cfRule>
  </conditionalFormatting>
  <conditionalFormatting sqref="M1438">
    <cfRule type="cellIs" dxfId="4185" priority="7748" operator="equal">
      <formula>"DEDICACIO FACTURABLE PER ADMINISTRACIO"</formula>
    </cfRule>
  </conditionalFormatting>
  <conditionalFormatting sqref="G1438">
    <cfRule type="cellIs" dxfId="4184" priority="7747" stopIfTrue="1" operator="equal">
      <formula>"TA"</formula>
    </cfRule>
  </conditionalFormatting>
  <conditionalFormatting sqref="G1438">
    <cfRule type="cellIs" dxfId="4183" priority="7746" stopIfTrue="1" operator="equal">
      <formula>"OB"</formula>
    </cfRule>
  </conditionalFormatting>
  <conditionalFormatting sqref="G1439">
    <cfRule type="cellIs" dxfId="4182" priority="7744" stopIfTrue="1" operator="equal">
      <formula>"ST"</formula>
    </cfRule>
    <cfRule type="cellIs" dxfId="4181" priority="7745" stopIfTrue="1" operator="equal">
      <formula>ST</formula>
    </cfRule>
  </conditionalFormatting>
  <conditionalFormatting sqref="M1439">
    <cfRule type="cellIs" dxfId="4180" priority="7743" stopIfTrue="1" operator="equal">
      <formula>"Pendent obrir OF"</formula>
    </cfRule>
  </conditionalFormatting>
  <conditionalFormatting sqref="E1439">
    <cfRule type="cellIs" dxfId="4179" priority="7742" stopIfTrue="1" operator="equal">
      <formula>"Pte. Asignar"</formula>
    </cfRule>
  </conditionalFormatting>
  <conditionalFormatting sqref="E1439">
    <cfRule type="cellIs" dxfId="4178" priority="7741" stopIfTrue="1" operator="equal">
      <formula>"C-001"</formula>
    </cfRule>
  </conditionalFormatting>
  <conditionalFormatting sqref="E1439">
    <cfRule type="cellIs" dxfId="4177" priority="7740" operator="equal">
      <formula>"C-003"</formula>
    </cfRule>
  </conditionalFormatting>
  <conditionalFormatting sqref="M1439">
    <cfRule type="cellIs" dxfId="4176" priority="7739" stopIfTrue="1" operator="equal">
      <formula>"PENDENT ASSIGNAR"</formula>
    </cfRule>
  </conditionalFormatting>
  <conditionalFormatting sqref="M1439">
    <cfRule type="cellIs" dxfId="4175" priority="7738" stopIfTrue="1" operator="equal">
      <formula>"PENDENT D'ASSIGNAR"</formula>
    </cfRule>
  </conditionalFormatting>
  <conditionalFormatting sqref="M1439">
    <cfRule type="cellIs" dxfId="4174" priority="7737" operator="equal">
      <formula>"DEDICACIO FACTURABLE PER ADMINISTRACIO"</formula>
    </cfRule>
  </conditionalFormatting>
  <conditionalFormatting sqref="G1439">
    <cfRule type="cellIs" dxfId="4173" priority="7736" stopIfTrue="1" operator="equal">
      <formula>"TA"</formula>
    </cfRule>
  </conditionalFormatting>
  <conditionalFormatting sqref="G1439">
    <cfRule type="cellIs" dxfId="4172" priority="7735" stopIfTrue="1" operator="equal">
      <formula>"OB"</formula>
    </cfRule>
  </conditionalFormatting>
  <conditionalFormatting sqref="G1440">
    <cfRule type="cellIs" dxfId="4171" priority="7733" stopIfTrue="1" operator="equal">
      <formula>"ST"</formula>
    </cfRule>
    <cfRule type="cellIs" dxfId="4170" priority="7734" stopIfTrue="1" operator="equal">
      <formula>ST</formula>
    </cfRule>
  </conditionalFormatting>
  <conditionalFormatting sqref="M1440">
    <cfRule type="cellIs" dxfId="4169" priority="7732" stopIfTrue="1" operator="equal">
      <formula>"Pendent obrir OF"</formula>
    </cfRule>
  </conditionalFormatting>
  <conditionalFormatting sqref="E1440">
    <cfRule type="cellIs" dxfId="4168" priority="7731" stopIfTrue="1" operator="equal">
      <formula>"Pte. Asignar"</formula>
    </cfRule>
  </conditionalFormatting>
  <conditionalFormatting sqref="E1440">
    <cfRule type="cellIs" dxfId="4167" priority="7730" stopIfTrue="1" operator="equal">
      <formula>"C-001"</formula>
    </cfRule>
  </conditionalFormatting>
  <conditionalFormatting sqref="E1440">
    <cfRule type="cellIs" dxfId="4166" priority="7729" operator="equal">
      <formula>"C-003"</formula>
    </cfRule>
  </conditionalFormatting>
  <conditionalFormatting sqref="M1440">
    <cfRule type="cellIs" dxfId="4165" priority="7728" stopIfTrue="1" operator="equal">
      <formula>"PENDENT ASSIGNAR"</formula>
    </cfRule>
  </conditionalFormatting>
  <conditionalFormatting sqref="M1440">
    <cfRule type="cellIs" dxfId="4164" priority="7727" stopIfTrue="1" operator="equal">
      <formula>"PENDENT D'ASSIGNAR"</formula>
    </cfRule>
  </conditionalFormatting>
  <conditionalFormatting sqref="M1440">
    <cfRule type="cellIs" dxfId="4163" priority="7726" operator="equal">
      <formula>"DEDICACIO FACTURABLE PER ADMINISTRACIO"</formula>
    </cfRule>
  </conditionalFormatting>
  <conditionalFormatting sqref="G1440">
    <cfRule type="cellIs" dxfId="4162" priority="7725" stopIfTrue="1" operator="equal">
      <formula>"TA"</formula>
    </cfRule>
  </conditionalFormatting>
  <conditionalFormatting sqref="G1440">
    <cfRule type="cellIs" dxfId="4161" priority="7724" stopIfTrue="1" operator="equal">
      <formula>"OB"</formula>
    </cfRule>
  </conditionalFormatting>
  <conditionalFormatting sqref="G1442">
    <cfRule type="cellIs" dxfId="4160" priority="7722" stopIfTrue="1" operator="equal">
      <formula>"ST"</formula>
    </cfRule>
    <cfRule type="cellIs" dxfId="4159" priority="7723" stopIfTrue="1" operator="equal">
      <formula>ST</formula>
    </cfRule>
  </conditionalFormatting>
  <conditionalFormatting sqref="M1442">
    <cfRule type="cellIs" dxfId="4158" priority="7721" stopIfTrue="1" operator="equal">
      <formula>"Pendent obrir OF"</formula>
    </cfRule>
  </conditionalFormatting>
  <conditionalFormatting sqref="E1442">
    <cfRule type="cellIs" dxfId="4157" priority="7720" stopIfTrue="1" operator="equal">
      <formula>"Pte. Asignar"</formula>
    </cfRule>
  </conditionalFormatting>
  <conditionalFormatting sqref="E1442">
    <cfRule type="cellIs" dxfId="4156" priority="7719" stopIfTrue="1" operator="equal">
      <formula>"C-001"</formula>
    </cfRule>
  </conditionalFormatting>
  <conditionalFormatting sqref="E1442">
    <cfRule type="cellIs" dxfId="4155" priority="7718" operator="equal">
      <formula>"C-003"</formula>
    </cfRule>
  </conditionalFormatting>
  <conditionalFormatting sqref="M1442">
    <cfRule type="cellIs" dxfId="4154" priority="7717" stopIfTrue="1" operator="equal">
      <formula>"PENDENT ASSIGNAR"</formula>
    </cfRule>
  </conditionalFormatting>
  <conditionalFormatting sqref="M1442">
    <cfRule type="cellIs" dxfId="4153" priority="7716" stopIfTrue="1" operator="equal">
      <formula>"PENDENT D'ASSIGNAR"</formula>
    </cfRule>
  </conditionalFormatting>
  <conditionalFormatting sqref="M1442">
    <cfRule type="cellIs" dxfId="4152" priority="7715" operator="equal">
      <formula>"DEDICACIO FACTURABLE PER ADMINISTRACIO"</formula>
    </cfRule>
  </conditionalFormatting>
  <conditionalFormatting sqref="G1442">
    <cfRule type="cellIs" dxfId="4151" priority="7714" stopIfTrue="1" operator="equal">
      <formula>"TA"</formula>
    </cfRule>
  </conditionalFormatting>
  <conditionalFormatting sqref="G1442">
    <cfRule type="cellIs" dxfId="4150" priority="7713" stopIfTrue="1" operator="equal">
      <formula>"OB"</formula>
    </cfRule>
  </conditionalFormatting>
  <conditionalFormatting sqref="G1443">
    <cfRule type="cellIs" dxfId="4149" priority="7711" stopIfTrue="1" operator="equal">
      <formula>"ST"</formula>
    </cfRule>
    <cfRule type="cellIs" dxfId="4148" priority="7712" stopIfTrue="1" operator="equal">
      <formula>ST</formula>
    </cfRule>
  </conditionalFormatting>
  <conditionalFormatting sqref="M1443">
    <cfRule type="cellIs" dxfId="4147" priority="7710" stopIfTrue="1" operator="equal">
      <formula>"Pendent obrir OF"</formula>
    </cfRule>
  </conditionalFormatting>
  <conditionalFormatting sqref="E1443">
    <cfRule type="cellIs" dxfId="4146" priority="7709" stopIfTrue="1" operator="equal">
      <formula>"Pte. Asignar"</formula>
    </cfRule>
  </conditionalFormatting>
  <conditionalFormatting sqref="E1443">
    <cfRule type="cellIs" dxfId="4145" priority="7708" stopIfTrue="1" operator="equal">
      <formula>"C-001"</formula>
    </cfRule>
  </conditionalFormatting>
  <conditionalFormatting sqref="E1443">
    <cfRule type="cellIs" dxfId="4144" priority="7707" operator="equal">
      <formula>"C-003"</formula>
    </cfRule>
  </conditionalFormatting>
  <conditionalFormatting sqref="M1443">
    <cfRule type="cellIs" dxfId="4143" priority="7706" stopIfTrue="1" operator="equal">
      <formula>"PENDENT ASSIGNAR"</formula>
    </cfRule>
  </conditionalFormatting>
  <conditionalFormatting sqref="M1443">
    <cfRule type="cellIs" dxfId="4142" priority="7705" stopIfTrue="1" operator="equal">
      <formula>"PENDENT D'ASSIGNAR"</formula>
    </cfRule>
  </conditionalFormatting>
  <conditionalFormatting sqref="M1443">
    <cfRule type="cellIs" dxfId="4141" priority="7704" operator="equal">
      <formula>"DEDICACIO FACTURABLE PER ADMINISTRACIO"</formula>
    </cfRule>
  </conditionalFormatting>
  <conditionalFormatting sqref="G1443">
    <cfRule type="cellIs" dxfId="4140" priority="7703" stopIfTrue="1" operator="equal">
      <formula>"TA"</formula>
    </cfRule>
  </conditionalFormatting>
  <conditionalFormatting sqref="G1443">
    <cfRule type="cellIs" dxfId="4139" priority="7702" stopIfTrue="1" operator="equal">
      <formula>"OB"</formula>
    </cfRule>
  </conditionalFormatting>
  <conditionalFormatting sqref="M1708:M1709">
    <cfRule type="cellIs" dxfId="4138" priority="7701" stopIfTrue="1" operator="equal">
      <formula>"Pendent obrir OF"</formula>
    </cfRule>
  </conditionalFormatting>
  <conditionalFormatting sqref="M1708:M1709">
    <cfRule type="cellIs" dxfId="4137" priority="7700" stopIfTrue="1" operator="equal">
      <formula>"PENDENT ASSIGNAR"</formula>
    </cfRule>
  </conditionalFormatting>
  <conditionalFormatting sqref="M1708:M1709">
    <cfRule type="cellIs" dxfId="4136" priority="7699" stopIfTrue="1" operator="equal">
      <formula>"PENDENT D'ASSIGNAR"</formula>
    </cfRule>
  </conditionalFormatting>
  <conditionalFormatting sqref="M1708:M1709">
    <cfRule type="cellIs" dxfId="4135" priority="7698" operator="equal">
      <formula>"DEDICACIO FACTURABLE PER ADMINISTRACIO"</formula>
    </cfRule>
  </conditionalFormatting>
  <conditionalFormatting sqref="E1711">
    <cfRule type="cellIs" dxfId="4134" priority="7697" stopIfTrue="1" operator="equal">
      <formula>"Pte. Asignar"</formula>
    </cfRule>
  </conditionalFormatting>
  <conditionalFormatting sqref="E1711">
    <cfRule type="cellIs" dxfId="4133" priority="7696" stopIfTrue="1" operator="equal">
      <formula>"C-001"</formula>
    </cfRule>
  </conditionalFormatting>
  <conditionalFormatting sqref="E1711">
    <cfRule type="cellIs" dxfId="4132" priority="7695" operator="equal">
      <formula>"C-003"</formula>
    </cfRule>
  </conditionalFormatting>
  <conditionalFormatting sqref="E1712">
    <cfRule type="cellIs" dxfId="4131" priority="7694" stopIfTrue="1" operator="equal">
      <formula>"Pte. Asignar"</formula>
    </cfRule>
  </conditionalFormatting>
  <conditionalFormatting sqref="E1712">
    <cfRule type="cellIs" dxfId="4130" priority="7693" stopIfTrue="1" operator="equal">
      <formula>"C-001"</formula>
    </cfRule>
  </conditionalFormatting>
  <conditionalFormatting sqref="E1712">
    <cfRule type="cellIs" dxfId="4129" priority="7692" operator="equal">
      <formula>"C-003"</formula>
    </cfRule>
  </conditionalFormatting>
  <conditionalFormatting sqref="M1583">
    <cfRule type="cellIs" dxfId="4128" priority="7691" stopIfTrue="1" operator="equal">
      <formula>"Pendent obrir OF"</formula>
    </cfRule>
  </conditionalFormatting>
  <conditionalFormatting sqref="M1583">
    <cfRule type="cellIs" dxfId="4127" priority="7690" stopIfTrue="1" operator="equal">
      <formula>"PENDENT ASSIGNAR"</formula>
    </cfRule>
  </conditionalFormatting>
  <conditionalFormatting sqref="M1583">
    <cfRule type="cellIs" dxfId="4126" priority="7689" stopIfTrue="1" operator="equal">
      <formula>"PENDENT D'ASSIGNAR"</formula>
    </cfRule>
  </conditionalFormatting>
  <conditionalFormatting sqref="M1583">
    <cfRule type="cellIs" dxfId="4125" priority="7688" operator="equal">
      <formula>"DEDICACIO FACTURABLE PER ADMINISTRACIO"</formula>
    </cfRule>
  </conditionalFormatting>
  <conditionalFormatting sqref="E1584">
    <cfRule type="cellIs" dxfId="4124" priority="7686" stopIfTrue="1" operator="equal">
      <formula>"Pte. Asignar"</formula>
    </cfRule>
  </conditionalFormatting>
  <conditionalFormatting sqref="E1584">
    <cfRule type="cellIs" dxfId="4123" priority="7685" stopIfTrue="1" operator="equal">
      <formula>"C-001"</formula>
    </cfRule>
  </conditionalFormatting>
  <conditionalFormatting sqref="E1584">
    <cfRule type="cellIs" dxfId="4122" priority="7684" operator="equal">
      <formula>"C-003"</formula>
    </cfRule>
  </conditionalFormatting>
  <conditionalFormatting sqref="M1584">
    <cfRule type="cellIs" dxfId="4121" priority="7668" stopIfTrue="1" operator="equal">
      <formula>"Pendent obrir OF"</formula>
    </cfRule>
  </conditionalFormatting>
  <conditionalFormatting sqref="M1584">
    <cfRule type="cellIs" dxfId="4120" priority="7667" stopIfTrue="1" operator="equal">
      <formula>"PENDENT ASSIGNAR"</formula>
    </cfRule>
  </conditionalFormatting>
  <conditionalFormatting sqref="M1584">
    <cfRule type="cellIs" dxfId="4119" priority="7666" stopIfTrue="1" operator="equal">
      <formula>"PENDENT D'ASSIGNAR"</formula>
    </cfRule>
  </conditionalFormatting>
  <conditionalFormatting sqref="M1584">
    <cfRule type="cellIs" dxfId="4118" priority="7665" operator="equal">
      <formula>"DEDICACIO FACTURABLE PER ADMINISTRACIO"</formula>
    </cfRule>
  </conditionalFormatting>
  <conditionalFormatting sqref="G1583:G1585">
    <cfRule type="cellIs" dxfId="4117" priority="7652" stopIfTrue="1" operator="equal">
      <formula>"ST"</formula>
    </cfRule>
    <cfRule type="cellIs" dxfId="4116" priority="7653" stopIfTrue="1" operator="equal">
      <formula>ST</formula>
    </cfRule>
  </conditionalFormatting>
  <conditionalFormatting sqref="G1583:G1585">
    <cfRule type="cellIs" dxfId="4115" priority="7651" stopIfTrue="1" operator="equal">
      <formula>"TA"</formula>
    </cfRule>
  </conditionalFormatting>
  <conditionalFormatting sqref="G1583:G1585">
    <cfRule type="cellIs" dxfId="4114" priority="7650" stopIfTrue="1" operator="equal">
      <formula>"OB"</formula>
    </cfRule>
  </conditionalFormatting>
  <conditionalFormatting sqref="M1585">
    <cfRule type="cellIs" dxfId="4113" priority="7649" stopIfTrue="1" operator="equal">
      <formula>"Pendent obrir OF"</formula>
    </cfRule>
  </conditionalFormatting>
  <conditionalFormatting sqref="M1585">
    <cfRule type="cellIs" dxfId="4112" priority="7648" stopIfTrue="1" operator="equal">
      <formula>"PENDENT ASSIGNAR"</formula>
    </cfRule>
  </conditionalFormatting>
  <conditionalFormatting sqref="M1585">
    <cfRule type="cellIs" dxfId="4111" priority="7647" stopIfTrue="1" operator="equal">
      <formula>"PENDENT D'ASSIGNAR"</formula>
    </cfRule>
  </conditionalFormatting>
  <conditionalFormatting sqref="M1585">
    <cfRule type="cellIs" dxfId="4110" priority="7646" operator="equal">
      <formula>"DEDICACIO FACTURABLE PER ADMINISTRACIO"</formula>
    </cfRule>
  </conditionalFormatting>
  <conditionalFormatting sqref="E1522">
    <cfRule type="cellIs" dxfId="4109" priority="7644" stopIfTrue="1" operator="equal">
      <formula>"Pte. Asignar"</formula>
    </cfRule>
  </conditionalFormatting>
  <conditionalFormatting sqref="E1522">
    <cfRule type="cellIs" dxfId="4108" priority="7643" stopIfTrue="1" operator="equal">
      <formula>"C-001"</formula>
    </cfRule>
  </conditionalFormatting>
  <conditionalFormatting sqref="E1522">
    <cfRule type="cellIs" dxfId="4107" priority="7642" operator="equal">
      <formula>"C-003"</formula>
    </cfRule>
  </conditionalFormatting>
  <conditionalFormatting sqref="M1863 M1794:M1797 M1555:M1560 M1482:M1488 M1457:M1463 M1207 M1172 M1111:M1116 M934 M705 M1799:M1800">
    <cfRule type="cellIs" dxfId="4106" priority="7601" stopIfTrue="1" operator="equal">
      <formula>"PENDENT ASSIGNAR"</formula>
    </cfRule>
  </conditionalFormatting>
  <conditionalFormatting sqref="M1863 M1794:M1797 M1555:M1560 M1482:M1488 M1457:M1463 M1207 M1172 M1111:M1116 M934 M705 M1799:M1800">
    <cfRule type="cellIs" dxfId="4105" priority="7600" stopIfTrue="1" operator="equal">
      <formula>"PENDENT D'ASSIGNAR"</formula>
    </cfRule>
  </conditionalFormatting>
  <conditionalFormatting sqref="M1863 M1794:M1797 M1555:M1560 M1482:M1488 M1457:M1463 M1207 M1172 M1111:M1116 M934 M705 M1799:M1800">
    <cfRule type="cellIs" dxfId="4104" priority="7599" operator="equal">
      <formula>"DEDICACIO FACTURABLE PER ADMINISTRACIO"</formula>
    </cfRule>
  </conditionalFormatting>
  <conditionalFormatting sqref="G1522">
    <cfRule type="cellIs" dxfId="4103" priority="7633" stopIfTrue="1" operator="equal">
      <formula>"ST"</formula>
    </cfRule>
    <cfRule type="cellIs" dxfId="4102" priority="7634" stopIfTrue="1" operator="equal">
      <formula>ST</formula>
    </cfRule>
  </conditionalFormatting>
  <conditionalFormatting sqref="G1522">
    <cfRule type="cellIs" dxfId="4101" priority="7632" stopIfTrue="1" operator="equal">
      <formula>"TA"</formula>
    </cfRule>
  </conditionalFormatting>
  <conditionalFormatting sqref="G1522">
    <cfRule type="cellIs" dxfId="4100" priority="7631" stopIfTrue="1" operator="equal">
      <formula>"OB"</formula>
    </cfRule>
  </conditionalFormatting>
  <conditionalFormatting sqref="M1522">
    <cfRule type="cellIs" dxfId="4099" priority="7630" stopIfTrue="1" operator="equal">
      <formula>"Pendent obrir OF"</formula>
    </cfRule>
  </conditionalFormatting>
  <conditionalFormatting sqref="M1522">
    <cfRule type="cellIs" dxfId="4098" priority="7629" stopIfTrue="1" operator="equal">
      <formula>"PENDENT ASSIGNAR"</formula>
    </cfRule>
  </conditionalFormatting>
  <conditionalFormatting sqref="M1522">
    <cfRule type="cellIs" dxfId="4097" priority="7628" stopIfTrue="1" operator="equal">
      <formula>"PENDENT D'ASSIGNAR"</formula>
    </cfRule>
  </conditionalFormatting>
  <conditionalFormatting sqref="M1522">
    <cfRule type="cellIs" dxfId="4096" priority="7627" operator="equal">
      <formula>"DEDICACIO FACTURABLE PER ADMINISTRACIO"</formula>
    </cfRule>
  </conditionalFormatting>
  <conditionalFormatting sqref="M1862 M1864:M1865">
    <cfRule type="cellIs" dxfId="4095" priority="7626" stopIfTrue="1" operator="equal">
      <formula>"Pendent obrir OF"</formula>
    </cfRule>
  </conditionalFormatting>
  <conditionalFormatting sqref="M1862 M1864:M1865">
    <cfRule type="cellIs" dxfId="4094" priority="7625" stopIfTrue="1" operator="equal">
      <formula>"PENDENT ASSIGNAR"</formula>
    </cfRule>
  </conditionalFormatting>
  <conditionalFormatting sqref="M1862 M1864:M1865">
    <cfRule type="cellIs" dxfId="4093" priority="7624" stopIfTrue="1" operator="equal">
      <formula>"PENDENT D'ASSIGNAR"</formula>
    </cfRule>
  </conditionalFormatting>
  <conditionalFormatting sqref="M1862 M1864:M1865">
    <cfRule type="cellIs" dxfId="4092" priority="7623" operator="equal">
      <formula>"DEDICACIO FACTURABLE PER ADMINISTRACIO"</formula>
    </cfRule>
  </conditionalFormatting>
  <conditionalFormatting sqref="M1812:M1814">
    <cfRule type="cellIs" dxfId="4091" priority="7618" stopIfTrue="1" operator="equal">
      <formula>"Pendent obrir OF"</formula>
    </cfRule>
  </conditionalFormatting>
  <conditionalFormatting sqref="M1812:M1814">
    <cfRule type="cellIs" dxfId="4090" priority="7617" stopIfTrue="1" operator="equal">
      <formula>"PENDENT ASSIGNAR"</formula>
    </cfRule>
  </conditionalFormatting>
  <conditionalFormatting sqref="M1812:M1814">
    <cfRule type="cellIs" dxfId="4089" priority="7616" stopIfTrue="1" operator="equal">
      <formula>"PENDENT D'ASSIGNAR"</formula>
    </cfRule>
  </conditionalFormatting>
  <conditionalFormatting sqref="M1812:M1814">
    <cfRule type="cellIs" dxfId="4088" priority="7615" operator="equal">
      <formula>"DEDICACIO FACTURABLE PER ADMINISTRACIO"</formula>
    </cfRule>
  </conditionalFormatting>
  <conditionalFormatting sqref="M1863 M1794:M1797 M1555:M1560 M1482:M1488 M1457:M1463 M1207 M1172 M1111:M1116 M934 M705 M1799:M1800">
    <cfRule type="cellIs" dxfId="4087" priority="7602" stopIfTrue="1" operator="equal">
      <formula>"Pendent obrir OF"</formula>
    </cfRule>
  </conditionalFormatting>
  <conditionalFormatting sqref="E998 E968 E646 E609 E579:E580">
    <cfRule type="cellIs" dxfId="4086" priority="7598" stopIfTrue="1" operator="equal">
      <formula>"Pte. Asignar"</formula>
    </cfRule>
  </conditionalFormatting>
  <conditionalFormatting sqref="E998 E968 E646 E609 E579:E580">
    <cfRule type="cellIs" dxfId="4085" priority="7597" stopIfTrue="1" operator="equal">
      <formula>"C-001"</formula>
    </cfRule>
  </conditionalFormatting>
  <conditionalFormatting sqref="E998 E968 E646 E609 E579:E580">
    <cfRule type="cellIs" dxfId="4084" priority="7596" operator="equal">
      <formula>"C-003"</formula>
    </cfRule>
  </conditionalFormatting>
  <conditionalFormatting sqref="G2014">
    <cfRule type="cellIs" dxfId="4083" priority="7579" stopIfTrue="1" operator="equal">
      <formula>"ST"</formula>
    </cfRule>
    <cfRule type="cellIs" dxfId="4082" priority="7580" stopIfTrue="1" operator="equal">
      <formula>ST</formula>
    </cfRule>
  </conditionalFormatting>
  <conditionalFormatting sqref="M2014">
    <cfRule type="cellIs" dxfId="4081" priority="7578" stopIfTrue="1" operator="equal">
      <formula>"Pendent obrir OF"</formula>
    </cfRule>
  </conditionalFormatting>
  <conditionalFormatting sqref="E2014">
    <cfRule type="cellIs" dxfId="4080" priority="7577" stopIfTrue="1" operator="equal">
      <formula>"Pte. Asignar"</formula>
    </cfRule>
  </conditionalFormatting>
  <conditionalFormatting sqref="E2014">
    <cfRule type="cellIs" dxfId="4079" priority="7576" stopIfTrue="1" operator="equal">
      <formula>"C-001"</formula>
    </cfRule>
  </conditionalFormatting>
  <conditionalFormatting sqref="E2014">
    <cfRule type="cellIs" dxfId="4078" priority="7575" operator="equal">
      <formula>"C-003"</formula>
    </cfRule>
  </conditionalFormatting>
  <conditionalFormatting sqref="M2014">
    <cfRule type="cellIs" dxfId="4077" priority="7574" stopIfTrue="1" operator="equal">
      <formula>"PENDENT ASSIGNAR"</formula>
    </cfRule>
  </conditionalFormatting>
  <conditionalFormatting sqref="M2014">
    <cfRule type="cellIs" dxfId="4076" priority="7573" stopIfTrue="1" operator="equal">
      <formula>"PENDENT D'ASSIGNAR"</formula>
    </cfRule>
  </conditionalFormatting>
  <conditionalFormatting sqref="M2014">
    <cfRule type="cellIs" dxfId="4075" priority="7572" operator="equal">
      <formula>"DEDICACIO FACTURABLE PER ADMINISTRACIO"</formula>
    </cfRule>
  </conditionalFormatting>
  <conditionalFormatting sqref="G2014">
    <cfRule type="cellIs" dxfId="4074" priority="7571" stopIfTrue="1" operator="equal">
      <formula>"TA"</formula>
    </cfRule>
  </conditionalFormatting>
  <conditionalFormatting sqref="G2014">
    <cfRule type="cellIs" dxfId="4073" priority="7570" stopIfTrue="1" operator="equal">
      <formula>"OB"</formula>
    </cfRule>
  </conditionalFormatting>
  <conditionalFormatting sqref="G2015">
    <cfRule type="cellIs" dxfId="4072" priority="7568" stopIfTrue="1" operator="equal">
      <formula>"ST"</formula>
    </cfRule>
    <cfRule type="cellIs" dxfId="4071" priority="7569" stopIfTrue="1" operator="equal">
      <formula>ST</formula>
    </cfRule>
  </conditionalFormatting>
  <conditionalFormatting sqref="M2015">
    <cfRule type="cellIs" dxfId="4070" priority="7567" stopIfTrue="1" operator="equal">
      <formula>"Pendent obrir OF"</formula>
    </cfRule>
  </conditionalFormatting>
  <conditionalFormatting sqref="E2015">
    <cfRule type="cellIs" dxfId="4069" priority="7566" stopIfTrue="1" operator="equal">
      <formula>"Pte. Asignar"</formula>
    </cfRule>
  </conditionalFormatting>
  <conditionalFormatting sqref="E2015">
    <cfRule type="cellIs" dxfId="4068" priority="7565" stopIfTrue="1" operator="equal">
      <formula>"C-001"</formula>
    </cfRule>
  </conditionalFormatting>
  <conditionalFormatting sqref="E2015">
    <cfRule type="cellIs" dxfId="4067" priority="7564" operator="equal">
      <formula>"C-003"</formula>
    </cfRule>
  </conditionalFormatting>
  <conditionalFormatting sqref="M2015">
    <cfRule type="cellIs" dxfId="4066" priority="7563" stopIfTrue="1" operator="equal">
      <formula>"PENDENT ASSIGNAR"</formula>
    </cfRule>
  </conditionalFormatting>
  <conditionalFormatting sqref="M2015">
    <cfRule type="cellIs" dxfId="4065" priority="7562" stopIfTrue="1" operator="equal">
      <formula>"PENDENT D'ASSIGNAR"</formula>
    </cfRule>
  </conditionalFormatting>
  <conditionalFormatting sqref="M2015">
    <cfRule type="cellIs" dxfId="4064" priority="7561" operator="equal">
      <formula>"DEDICACIO FACTURABLE PER ADMINISTRACIO"</formula>
    </cfRule>
  </conditionalFormatting>
  <conditionalFormatting sqref="G2015">
    <cfRule type="cellIs" dxfId="4063" priority="7560" stopIfTrue="1" operator="equal">
      <formula>"TA"</formula>
    </cfRule>
  </conditionalFormatting>
  <conditionalFormatting sqref="G2015">
    <cfRule type="cellIs" dxfId="4062" priority="7559" stopIfTrue="1" operator="equal">
      <formula>"OB"</formula>
    </cfRule>
  </conditionalFormatting>
  <conditionalFormatting sqref="G2016">
    <cfRule type="cellIs" dxfId="4061" priority="7557" stopIfTrue="1" operator="equal">
      <formula>"ST"</formula>
    </cfRule>
    <cfRule type="cellIs" dxfId="4060" priority="7558" stopIfTrue="1" operator="equal">
      <formula>ST</formula>
    </cfRule>
  </conditionalFormatting>
  <conditionalFormatting sqref="M2016">
    <cfRule type="cellIs" dxfId="4059" priority="7556" stopIfTrue="1" operator="equal">
      <formula>"Pendent obrir OF"</formula>
    </cfRule>
  </conditionalFormatting>
  <conditionalFormatting sqref="E2016">
    <cfRule type="cellIs" dxfId="4058" priority="7555" stopIfTrue="1" operator="equal">
      <formula>"Pte. Asignar"</formula>
    </cfRule>
  </conditionalFormatting>
  <conditionalFormatting sqref="E2016">
    <cfRule type="cellIs" dxfId="4057" priority="7554" stopIfTrue="1" operator="equal">
      <formula>"C-001"</formula>
    </cfRule>
  </conditionalFormatting>
  <conditionalFormatting sqref="E2016">
    <cfRule type="cellIs" dxfId="4056" priority="7553" operator="equal">
      <formula>"C-003"</formula>
    </cfRule>
  </conditionalFormatting>
  <conditionalFormatting sqref="M2016">
    <cfRule type="cellIs" dxfId="4055" priority="7552" stopIfTrue="1" operator="equal">
      <formula>"PENDENT ASSIGNAR"</formula>
    </cfRule>
  </conditionalFormatting>
  <conditionalFormatting sqref="M2016">
    <cfRule type="cellIs" dxfId="4054" priority="7551" stopIfTrue="1" operator="equal">
      <formula>"PENDENT D'ASSIGNAR"</formula>
    </cfRule>
  </conditionalFormatting>
  <conditionalFormatting sqref="M2016">
    <cfRule type="cellIs" dxfId="4053" priority="7550" operator="equal">
      <formula>"DEDICACIO FACTURABLE PER ADMINISTRACIO"</formula>
    </cfRule>
  </conditionalFormatting>
  <conditionalFormatting sqref="G2016">
    <cfRule type="cellIs" dxfId="4052" priority="7549" stopIfTrue="1" operator="equal">
      <formula>"TA"</formula>
    </cfRule>
  </conditionalFormatting>
  <conditionalFormatting sqref="G2016">
    <cfRule type="cellIs" dxfId="4051" priority="7548" stopIfTrue="1" operator="equal">
      <formula>"OB"</formula>
    </cfRule>
  </conditionalFormatting>
  <conditionalFormatting sqref="G2017">
    <cfRule type="cellIs" dxfId="4050" priority="7546" stopIfTrue="1" operator="equal">
      <formula>"ST"</formula>
    </cfRule>
    <cfRule type="cellIs" dxfId="4049" priority="7547" stopIfTrue="1" operator="equal">
      <formula>ST</formula>
    </cfRule>
  </conditionalFormatting>
  <conditionalFormatting sqref="M2017">
    <cfRule type="cellIs" dxfId="4048" priority="7545" stopIfTrue="1" operator="equal">
      <formula>"Pendent obrir OF"</formula>
    </cfRule>
  </conditionalFormatting>
  <conditionalFormatting sqref="E2017">
    <cfRule type="cellIs" dxfId="4047" priority="7544" stopIfTrue="1" operator="equal">
      <formula>"Pte. Asignar"</formula>
    </cfRule>
  </conditionalFormatting>
  <conditionalFormatting sqref="E2017">
    <cfRule type="cellIs" dxfId="4046" priority="7543" stopIfTrue="1" operator="equal">
      <formula>"C-001"</formula>
    </cfRule>
  </conditionalFormatting>
  <conditionalFormatting sqref="E2017">
    <cfRule type="cellIs" dxfId="4045" priority="7542" operator="equal">
      <formula>"C-003"</formula>
    </cfRule>
  </conditionalFormatting>
  <conditionalFormatting sqref="M2017">
    <cfRule type="cellIs" dxfId="4044" priority="7541" stopIfTrue="1" operator="equal">
      <formula>"PENDENT ASSIGNAR"</formula>
    </cfRule>
  </conditionalFormatting>
  <conditionalFormatting sqref="M2017">
    <cfRule type="cellIs" dxfId="4043" priority="7540" stopIfTrue="1" operator="equal">
      <formula>"PENDENT D'ASSIGNAR"</formula>
    </cfRule>
  </conditionalFormatting>
  <conditionalFormatting sqref="M2017">
    <cfRule type="cellIs" dxfId="4042" priority="7539" operator="equal">
      <formula>"DEDICACIO FACTURABLE PER ADMINISTRACIO"</formula>
    </cfRule>
  </conditionalFormatting>
  <conditionalFormatting sqref="G2017">
    <cfRule type="cellIs" dxfId="4041" priority="7538" stopIfTrue="1" operator="equal">
      <formula>"TA"</formula>
    </cfRule>
  </conditionalFormatting>
  <conditionalFormatting sqref="G2017">
    <cfRule type="cellIs" dxfId="4040" priority="7537" stopIfTrue="1" operator="equal">
      <formula>"OB"</formula>
    </cfRule>
  </conditionalFormatting>
  <conditionalFormatting sqref="G2018">
    <cfRule type="cellIs" dxfId="4039" priority="7535" stopIfTrue="1" operator="equal">
      <formula>"ST"</formula>
    </cfRule>
    <cfRule type="cellIs" dxfId="4038" priority="7536" stopIfTrue="1" operator="equal">
      <formula>ST</formula>
    </cfRule>
  </conditionalFormatting>
  <conditionalFormatting sqref="M2018">
    <cfRule type="cellIs" dxfId="4037" priority="7534" stopIfTrue="1" operator="equal">
      <formula>"Pendent obrir OF"</formula>
    </cfRule>
  </conditionalFormatting>
  <conditionalFormatting sqref="E2018">
    <cfRule type="cellIs" dxfId="4036" priority="7533" stopIfTrue="1" operator="equal">
      <formula>"Pte. Asignar"</formula>
    </cfRule>
  </conditionalFormatting>
  <conditionalFormatting sqref="E2018">
    <cfRule type="cellIs" dxfId="4035" priority="7532" stopIfTrue="1" operator="equal">
      <formula>"C-001"</formula>
    </cfRule>
  </conditionalFormatting>
  <conditionalFormatting sqref="E2018">
    <cfRule type="cellIs" dxfId="4034" priority="7531" operator="equal">
      <formula>"C-003"</formula>
    </cfRule>
  </conditionalFormatting>
  <conditionalFormatting sqref="M2018">
    <cfRule type="cellIs" dxfId="4033" priority="7530" stopIfTrue="1" operator="equal">
      <formula>"PENDENT ASSIGNAR"</formula>
    </cfRule>
  </conditionalFormatting>
  <conditionalFormatting sqref="M2018">
    <cfRule type="cellIs" dxfId="4032" priority="7529" stopIfTrue="1" operator="equal">
      <formula>"PENDENT D'ASSIGNAR"</formula>
    </cfRule>
  </conditionalFormatting>
  <conditionalFormatting sqref="M2018">
    <cfRule type="cellIs" dxfId="4031" priority="7528" operator="equal">
      <formula>"DEDICACIO FACTURABLE PER ADMINISTRACIO"</formula>
    </cfRule>
  </conditionalFormatting>
  <conditionalFormatting sqref="G2018">
    <cfRule type="cellIs" dxfId="4030" priority="7527" stopIfTrue="1" operator="equal">
      <formula>"TA"</formula>
    </cfRule>
  </conditionalFormatting>
  <conditionalFormatting sqref="G2018">
    <cfRule type="cellIs" dxfId="4029" priority="7526" stopIfTrue="1" operator="equal">
      <formula>"OB"</formula>
    </cfRule>
  </conditionalFormatting>
  <conditionalFormatting sqref="G2020">
    <cfRule type="cellIs" dxfId="4028" priority="7524" stopIfTrue="1" operator="equal">
      <formula>"ST"</formula>
    </cfRule>
    <cfRule type="cellIs" dxfId="4027" priority="7525" stopIfTrue="1" operator="equal">
      <formula>ST</formula>
    </cfRule>
  </conditionalFormatting>
  <conditionalFormatting sqref="M2020">
    <cfRule type="cellIs" dxfId="4026" priority="7523" stopIfTrue="1" operator="equal">
      <formula>"Pendent obrir OF"</formula>
    </cfRule>
  </conditionalFormatting>
  <conditionalFormatting sqref="E2020">
    <cfRule type="cellIs" dxfId="4025" priority="7522" stopIfTrue="1" operator="equal">
      <formula>"Pte. Asignar"</formula>
    </cfRule>
  </conditionalFormatting>
  <conditionalFormatting sqref="E2020">
    <cfRule type="cellIs" dxfId="4024" priority="7521" stopIfTrue="1" operator="equal">
      <formula>"C-001"</formula>
    </cfRule>
  </conditionalFormatting>
  <conditionalFormatting sqref="E2020">
    <cfRule type="cellIs" dxfId="4023" priority="7520" operator="equal">
      <formula>"C-003"</formula>
    </cfRule>
  </conditionalFormatting>
  <conditionalFormatting sqref="M2020">
    <cfRule type="cellIs" dxfId="4022" priority="7519" stopIfTrue="1" operator="equal">
      <formula>"PENDENT ASSIGNAR"</formula>
    </cfRule>
  </conditionalFormatting>
  <conditionalFormatting sqref="M2020">
    <cfRule type="cellIs" dxfId="4021" priority="7518" stopIfTrue="1" operator="equal">
      <formula>"PENDENT D'ASSIGNAR"</formula>
    </cfRule>
  </conditionalFormatting>
  <conditionalFormatting sqref="M2020">
    <cfRule type="cellIs" dxfId="4020" priority="7517" operator="equal">
      <formula>"DEDICACIO FACTURABLE PER ADMINISTRACIO"</formula>
    </cfRule>
  </conditionalFormatting>
  <conditionalFormatting sqref="G2020">
    <cfRule type="cellIs" dxfId="4019" priority="7516" stopIfTrue="1" operator="equal">
      <formula>"TA"</formula>
    </cfRule>
  </conditionalFormatting>
  <conditionalFormatting sqref="G2020">
    <cfRule type="cellIs" dxfId="4018" priority="7515" stopIfTrue="1" operator="equal">
      <formula>"OB"</formula>
    </cfRule>
  </conditionalFormatting>
  <conditionalFormatting sqref="G2021">
    <cfRule type="cellIs" dxfId="4017" priority="7513" stopIfTrue="1" operator="equal">
      <formula>"ST"</formula>
    </cfRule>
    <cfRule type="cellIs" dxfId="4016" priority="7514" stopIfTrue="1" operator="equal">
      <formula>ST</formula>
    </cfRule>
  </conditionalFormatting>
  <conditionalFormatting sqref="M2021">
    <cfRule type="cellIs" dxfId="4015" priority="7512" stopIfTrue="1" operator="equal">
      <formula>"Pendent obrir OF"</formula>
    </cfRule>
  </conditionalFormatting>
  <conditionalFormatting sqref="E2021">
    <cfRule type="cellIs" dxfId="4014" priority="7511" stopIfTrue="1" operator="equal">
      <formula>"Pte. Asignar"</formula>
    </cfRule>
  </conditionalFormatting>
  <conditionalFormatting sqref="E2021">
    <cfRule type="cellIs" dxfId="4013" priority="7510" stopIfTrue="1" operator="equal">
      <formula>"C-001"</formula>
    </cfRule>
  </conditionalFormatting>
  <conditionalFormatting sqref="E2021">
    <cfRule type="cellIs" dxfId="4012" priority="7509" operator="equal">
      <formula>"C-003"</formula>
    </cfRule>
  </conditionalFormatting>
  <conditionalFormatting sqref="M2021">
    <cfRule type="cellIs" dxfId="4011" priority="7508" stopIfTrue="1" operator="equal">
      <formula>"PENDENT ASSIGNAR"</formula>
    </cfRule>
  </conditionalFormatting>
  <conditionalFormatting sqref="M2021">
    <cfRule type="cellIs" dxfId="4010" priority="7507" stopIfTrue="1" operator="equal">
      <formula>"PENDENT D'ASSIGNAR"</formula>
    </cfRule>
  </conditionalFormatting>
  <conditionalFormatting sqref="M2021">
    <cfRule type="cellIs" dxfId="4009" priority="7506" operator="equal">
      <formula>"DEDICACIO FACTURABLE PER ADMINISTRACIO"</formula>
    </cfRule>
  </conditionalFormatting>
  <conditionalFormatting sqref="G2021">
    <cfRule type="cellIs" dxfId="4008" priority="7505" stopIfTrue="1" operator="equal">
      <formula>"TA"</formula>
    </cfRule>
  </conditionalFormatting>
  <conditionalFormatting sqref="G2021">
    <cfRule type="cellIs" dxfId="4007" priority="7504" stopIfTrue="1" operator="equal">
      <formula>"OB"</formula>
    </cfRule>
  </conditionalFormatting>
  <conditionalFormatting sqref="G2022">
    <cfRule type="cellIs" dxfId="4006" priority="7502" stopIfTrue="1" operator="equal">
      <formula>"ST"</formula>
    </cfRule>
    <cfRule type="cellIs" dxfId="4005" priority="7503" stopIfTrue="1" operator="equal">
      <formula>ST</formula>
    </cfRule>
  </conditionalFormatting>
  <conditionalFormatting sqref="M2022">
    <cfRule type="cellIs" dxfId="4004" priority="7501" stopIfTrue="1" operator="equal">
      <formula>"Pendent obrir OF"</formula>
    </cfRule>
  </conditionalFormatting>
  <conditionalFormatting sqref="E2022">
    <cfRule type="cellIs" dxfId="4003" priority="7500" stopIfTrue="1" operator="equal">
      <formula>"Pte. Asignar"</formula>
    </cfRule>
  </conditionalFormatting>
  <conditionalFormatting sqref="E2022">
    <cfRule type="cellIs" dxfId="4002" priority="7499" stopIfTrue="1" operator="equal">
      <formula>"C-001"</formula>
    </cfRule>
  </conditionalFormatting>
  <conditionalFormatting sqref="E2022">
    <cfRule type="cellIs" dxfId="4001" priority="7498" operator="equal">
      <formula>"C-003"</formula>
    </cfRule>
  </conditionalFormatting>
  <conditionalFormatting sqref="M2022">
    <cfRule type="cellIs" dxfId="4000" priority="7497" stopIfTrue="1" operator="equal">
      <formula>"PENDENT ASSIGNAR"</formula>
    </cfRule>
  </conditionalFormatting>
  <conditionalFormatting sqref="M2022">
    <cfRule type="cellIs" dxfId="3999" priority="7496" stopIfTrue="1" operator="equal">
      <formula>"PENDENT D'ASSIGNAR"</formula>
    </cfRule>
  </conditionalFormatting>
  <conditionalFormatting sqref="M2022">
    <cfRule type="cellIs" dxfId="3998" priority="7495" operator="equal">
      <formula>"DEDICACIO FACTURABLE PER ADMINISTRACIO"</formula>
    </cfRule>
  </conditionalFormatting>
  <conditionalFormatting sqref="G2022">
    <cfRule type="cellIs" dxfId="3997" priority="7494" stopIfTrue="1" operator="equal">
      <formula>"TA"</formula>
    </cfRule>
  </conditionalFormatting>
  <conditionalFormatting sqref="G2022">
    <cfRule type="cellIs" dxfId="3996" priority="7493" stopIfTrue="1" operator="equal">
      <formula>"OB"</formula>
    </cfRule>
  </conditionalFormatting>
  <conditionalFormatting sqref="G2023">
    <cfRule type="cellIs" dxfId="3995" priority="7491" stopIfTrue="1" operator="equal">
      <formula>"ST"</formula>
    </cfRule>
    <cfRule type="cellIs" dxfId="3994" priority="7492" stopIfTrue="1" operator="equal">
      <formula>ST</formula>
    </cfRule>
  </conditionalFormatting>
  <conditionalFormatting sqref="M2023">
    <cfRule type="cellIs" dxfId="3993" priority="7490" stopIfTrue="1" operator="equal">
      <formula>"Pendent obrir OF"</formula>
    </cfRule>
  </conditionalFormatting>
  <conditionalFormatting sqref="E2023">
    <cfRule type="cellIs" dxfId="3992" priority="7489" stopIfTrue="1" operator="equal">
      <formula>"Pte. Asignar"</formula>
    </cfRule>
  </conditionalFormatting>
  <conditionalFormatting sqref="E2023">
    <cfRule type="cellIs" dxfId="3991" priority="7488" stopIfTrue="1" operator="equal">
      <formula>"C-001"</formula>
    </cfRule>
  </conditionalFormatting>
  <conditionalFormatting sqref="E2023">
    <cfRule type="cellIs" dxfId="3990" priority="7487" operator="equal">
      <formula>"C-003"</formula>
    </cfRule>
  </conditionalFormatting>
  <conditionalFormatting sqref="M2023">
    <cfRule type="cellIs" dxfId="3989" priority="7486" stopIfTrue="1" operator="equal">
      <formula>"PENDENT ASSIGNAR"</formula>
    </cfRule>
  </conditionalFormatting>
  <conditionalFormatting sqref="M2023">
    <cfRule type="cellIs" dxfId="3988" priority="7485" stopIfTrue="1" operator="equal">
      <formula>"PENDENT D'ASSIGNAR"</formula>
    </cfRule>
  </conditionalFormatting>
  <conditionalFormatting sqref="M2023">
    <cfRule type="cellIs" dxfId="3987" priority="7484" operator="equal">
      <formula>"DEDICACIO FACTURABLE PER ADMINISTRACIO"</formula>
    </cfRule>
  </conditionalFormatting>
  <conditionalFormatting sqref="G2023">
    <cfRule type="cellIs" dxfId="3986" priority="7483" stopIfTrue="1" operator="equal">
      <formula>"TA"</formula>
    </cfRule>
  </conditionalFormatting>
  <conditionalFormatting sqref="G2023">
    <cfRule type="cellIs" dxfId="3985" priority="7482" stopIfTrue="1" operator="equal">
      <formula>"OB"</formula>
    </cfRule>
  </conditionalFormatting>
  <conditionalFormatting sqref="G2024">
    <cfRule type="cellIs" dxfId="3984" priority="7480" stopIfTrue="1" operator="equal">
      <formula>"ST"</formula>
    </cfRule>
    <cfRule type="cellIs" dxfId="3983" priority="7481" stopIfTrue="1" operator="equal">
      <formula>ST</formula>
    </cfRule>
  </conditionalFormatting>
  <conditionalFormatting sqref="M2024">
    <cfRule type="cellIs" dxfId="3982" priority="7479" stopIfTrue="1" operator="equal">
      <formula>"Pendent obrir OF"</formula>
    </cfRule>
  </conditionalFormatting>
  <conditionalFormatting sqref="E2024">
    <cfRule type="cellIs" dxfId="3981" priority="7478" stopIfTrue="1" operator="equal">
      <formula>"Pte. Asignar"</formula>
    </cfRule>
  </conditionalFormatting>
  <conditionalFormatting sqref="E2024">
    <cfRule type="cellIs" dxfId="3980" priority="7477" stopIfTrue="1" operator="equal">
      <formula>"C-001"</formula>
    </cfRule>
  </conditionalFormatting>
  <conditionalFormatting sqref="E2024">
    <cfRule type="cellIs" dxfId="3979" priority="7476" operator="equal">
      <formula>"C-003"</formula>
    </cfRule>
  </conditionalFormatting>
  <conditionalFormatting sqref="M2024">
    <cfRule type="cellIs" dxfId="3978" priority="7475" stopIfTrue="1" operator="equal">
      <formula>"PENDENT ASSIGNAR"</formula>
    </cfRule>
  </conditionalFormatting>
  <conditionalFormatting sqref="M2024">
    <cfRule type="cellIs" dxfId="3977" priority="7474" stopIfTrue="1" operator="equal">
      <formula>"PENDENT D'ASSIGNAR"</formula>
    </cfRule>
  </conditionalFormatting>
  <conditionalFormatting sqref="M2024">
    <cfRule type="cellIs" dxfId="3976" priority="7473" operator="equal">
      <formula>"DEDICACIO FACTURABLE PER ADMINISTRACIO"</formula>
    </cfRule>
  </conditionalFormatting>
  <conditionalFormatting sqref="G2024">
    <cfRule type="cellIs" dxfId="3975" priority="7472" stopIfTrue="1" operator="equal">
      <formula>"TA"</formula>
    </cfRule>
  </conditionalFormatting>
  <conditionalFormatting sqref="G2024">
    <cfRule type="cellIs" dxfId="3974" priority="7471" stopIfTrue="1" operator="equal">
      <formula>"OB"</formula>
    </cfRule>
  </conditionalFormatting>
  <conditionalFormatting sqref="G2025">
    <cfRule type="cellIs" dxfId="3973" priority="7469" stopIfTrue="1" operator="equal">
      <formula>"ST"</formula>
    </cfRule>
    <cfRule type="cellIs" dxfId="3972" priority="7470" stopIfTrue="1" operator="equal">
      <formula>ST</formula>
    </cfRule>
  </conditionalFormatting>
  <conditionalFormatting sqref="M2025">
    <cfRule type="cellIs" dxfId="3971" priority="7468" stopIfTrue="1" operator="equal">
      <formula>"Pendent obrir OF"</formula>
    </cfRule>
  </conditionalFormatting>
  <conditionalFormatting sqref="E2025">
    <cfRule type="cellIs" dxfId="3970" priority="7467" stopIfTrue="1" operator="equal">
      <formula>"Pte. Asignar"</formula>
    </cfRule>
  </conditionalFormatting>
  <conditionalFormatting sqref="E2025">
    <cfRule type="cellIs" dxfId="3969" priority="7466" stopIfTrue="1" operator="equal">
      <formula>"C-001"</formula>
    </cfRule>
  </conditionalFormatting>
  <conditionalFormatting sqref="E2025">
    <cfRule type="cellIs" dxfId="3968" priority="7465" operator="equal">
      <formula>"C-003"</formula>
    </cfRule>
  </conditionalFormatting>
  <conditionalFormatting sqref="M2025">
    <cfRule type="cellIs" dxfId="3967" priority="7464" stopIfTrue="1" operator="equal">
      <formula>"PENDENT ASSIGNAR"</formula>
    </cfRule>
  </conditionalFormatting>
  <conditionalFormatting sqref="M2025">
    <cfRule type="cellIs" dxfId="3966" priority="7463" stopIfTrue="1" operator="equal">
      <formula>"PENDENT D'ASSIGNAR"</formula>
    </cfRule>
  </conditionalFormatting>
  <conditionalFormatting sqref="M2025">
    <cfRule type="cellIs" dxfId="3965" priority="7462" operator="equal">
      <formula>"DEDICACIO FACTURABLE PER ADMINISTRACIO"</formula>
    </cfRule>
  </conditionalFormatting>
  <conditionalFormatting sqref="G2025">
    <cfRule type="cellIs" dxfId="3964" priority="7461" stopIfTrue="1" operator="equal">
      <formula>"TA"</formula>
    </cfRule>
  </conditionalFormatting>
  <conditionalFormatting sqref="G2025">
    <cfRule type="cellIs" dxfId="3963" priority="7460" stopIfTrue="1" operator="equal">
      <formula>"OB"</formula>
    </cfRule>
  </conditionalFormatting>
  <conditionalFormatting sqref="G2028">
    <cfRule type="cellIs" dxfId="3962" priority="7454" stopIfTrue="1" operator="equal">
      <formula>"ST"</formula>
    </cfRule>
    <cfRule type="cellIs" dxfId="3961" priority="7455" stopIfTrue="1" operator="equal">
      <formula>ST</formula>
    </cfRule>
  </conditionalFormatting>
  <conditionalFormatting sqref="M2028">
    <cfRule type="cellIs" dxfId="3960" priority="7453" stopIfTrue="1" operator="equal">
      <formula>"Pendent obrir OF"</formula>
    </cfRule>
  </conditionalFormatting>
  <conditionalFormatting sqref="E2028">
    <cfRule type="cellIs" dxfId="3959" priority="7452" stopIfTrue="1" operator="equal">
      <formula>"Pte. Asignar"</formula>
    </cfRule>
  </conditionalFormatting>
  <conditionalFormatting sqref="E2028">
    <cfRule type="cellIs" dxfId="3958" priority="7451" stopIfTrue="1" operator="equal">
      <formula>"C-001"</formula>
    </cfRule>
  </conditionalFormatting>
  <conditionalFormatting sqref="E2028">
    <cfRule type="cellIs" dxfId="3957" priority="7450" operator="equal">
      <formula>"C-003"</formula>
    </cfRule>
  </conditionalFormatting>
  <conditionalFormatting sqref="M2028">
    <cfRule type="cellIs" dxfId="3956" priority="7449" stopIfTrue="1" operator="equal">
      <formula>"PENDENT ASSIGNAR"</formula>
    </cfRule>
  </conditionalFormatting>
  <conditionalFormatting sqref="M2028">
    <cfRule type="cellIs" dxfId="3955" priority="7448" stopIfTrue="1" operator="equal">
      <formula>"PENDENT D'ASSIGNAR"</formula>
    </cfRule>
  </conditionalFormatting>
  <conditionalFormatting sqref="M2028">
    <cfRule type="cellIs" dxfId="3954" priority="7447" operator="equal">
      <formula>"DEDICACIO FACTURABLE PER ADMINISTRACIO"</formula>
    </cfRule>
  </conditionalFormatting>
  <conditionalFormatting sqref="G2028">
    <cfRule type="cellIs" dxfId="3953" priority="7446" stopIfTrue="1" operator="equal">
      <formula>"TA"</formula>
    </cfRule>
  </conditionalFormatting>
  <conditionalFormatting sqref="G2028">
    <cfRule type="cellIs" dxfId="3952" priority="7445" stopIfTrue="1" operator="equal">
      <formula>"OB"</formula>
    </cfRule>
  </conditionalFormatting>
  <conditionalFormatting sqref="G2029">
    <cfRule type="cellIs" dxfId="3951" priority="7443" stopIfTrue="1" operator="equal">
      <formula>"ST"</formula>
    </cfRule>
    <cfRule type="cellIs" dxfId="3950" priority="7444" stopIfTrue="1" operator="equal">
      <formula>ST</formula>
    </cfRule>
  </conditionalFormatting>
  <conditionalFormatting sqref="M2029">
    <cfRule type="cellIs" dxfId="3949" priority="7442" stopIfTrue="1" operator="equal">
      <formula>"Pendent obrir OF"</formula>
    </cfRule>
  </conditionalFormatting>
  <conditionalFormatting sqref="E2029">
    <cfRule type="cellIs" dxfId="3948" priority="7441" stopIfTrue="1" operator="equal">
      <formula>"Pte. Asignar"</formula>
    </cfRule>
  </conditionalFormatting>
  <conditionalFormatting sqref="E2029">
    <cfRule type="cellIs" dxfId="3947" priority="7440" stopIfTrue="1" operator="equal">
      <formula>"C-001"</formula>
    </cfRule>
  </conditionalFormatting>
  <conditionalFormatting sqref="E2029">
    <cfRule type="cellIs" dxfId="3946" priority="7439" operator="equal">
      <formula>"C-003"</formula>
    </cfRule>
  </conditionalFormatting>
  <conditionalFormatting sqref="M2029">
    <cfRule type="cellIs" dxfId="3945" priority="7438" stopIfTrue="1" operator="equal">
      <formula>"PENDENT ASSIGNAR"</formula>
    </cfRule>
  </conditionalFormatting>
  <conditionalFormatting sqref="M2029">
    <cfRule type="cellIs" dxfId="3944" priority="7437" stopIfTrue="1" operator="equal">
      <formula>"PENDENT D'ASSIGNAR"</formula>
    </cfRule>
  </conditionalFormatting>
  <conditionalFormatting sqref="M2029">
    <cfRule type="cellIs" dxfId="3943" priority="7436" operator="equal">
      <formula>"DEDICACIO FACTURABLE PER ADMINISTRACIO"</formula>
    </cfRule>
  </conditionalFormatting>
  <conditionalFormatting sqref="G2029">
    <cfRule type="cellIs" dxfId="3942" priority="7435" stopIfTrue="1" operator="equal">
      <formula>"TA"</formula>
    </cfRule>
  </conditionalFormatting>
  <conditionalFormatting sqref="G2029">
    <cfRule type="cellIs" dxfId="3941" priority="7434" stopIfTrue="1" operator="equal">
      <formula>"OB"</formula>
    </cfRule>
  </conditionalFormatting>
  <conditionalFormatting sqref="G2030">
    <cfRule type="cellIs" dxfId="3940" priority="7432" stopIfTrue="1" operator="equal">
      <formula>"ST"</formula>
    </cfRule>
    <cfRule type="cellIs" dxfId="3939" priority="7433" stopIfTrue="1" operator="equal">
      <formula>ST</formula>
    </cfRule>
  </conditionalFormatting>
  <conditionalFormatting sqref="M2030">
    <cfRule type="cellIs" dxfId="3938" priority="7431" stopIfTrue="1" operator="equal">
      <formula>"Pendent obrir OF"</formula>
    </cfRule>
  </conditionalFormatting>
  <conditionalFormatting sqref="E2030">
    <cfRule type="cellIs" dxfId="3937" priority="7430" stopIfTrue="1" operator="equal">
      <formula>"Pte. Asignar"</formula>
    </cfRule>
  </conditionalFormatting>
  <conditionalFormatting sqref="E2030">
    <cfRule type="cellIs" dxfId="3936" priority="7429" stopIfTrue="1" operator="equal">
      <formula>"C-001"</formula>
    </cfRule>
  </conditionalFormatting>
  <conditionalFormatting sqref="E2030">
    <cfRule type="cellIs" dxfId="3935" priority="7428" operator="equal">
      <formula>"C-003"</formula>
    </cfRule>
  </conditionalFormatting>
  <conditionalFormatting sqref="M2030">
    <cfRule type="cellIs" dxfId="3934" priority="7427" stopIfTrue="1" operator="equal">
      <formula>"PENDENT ASSIGNAR"</formula>
    </cfRule>
  </conditionalFormatting>
  <conditionalFormatting sqref="M2030">
    <cfRule type="cellIs" dxfId="3933" priority="7426" stopIfTrue="1" operator="equal">
      <formula>"PENDENT D'ASSIGNAR"</formula>
    </cfRule>
  </conditionalFormatting>
  <conditionalFormatting sqref="M2030">
    <cfRule type="cellIs" dxfId="3932" priority="7425" operator="equal">
      <formula>"DEDICACIO FACTURABLE PER ADMINISTRACIO"</formula>
    </cfRule>
  </conditionalFormatting>
  <conditionalFormatting sqref="G2030">
    <cfRule type="cellIs" dxfId="3931" priority="7424" stopIfTrue="1" operator="equal">
      <formula>"TA"</formula>
    </cfRule>
  </conditionalFormatting>
  <conditionalFormatting sqref="G2030">
    <cfRule type="cellIs" dxfId="3930" priority="7423" stopIfTrue="1" operator="equal">
      <formula>"OB"</formula>
    </cfRule>
  </conditionalFormatting>
  <conditionalFormatting sqref="G2031">
    <cfRule type="cellIs" dxfId="3929" priority="7421" stopIfTrue="1" operator="equal">
      <formula>"ST"</formula>
    </cfRule>
    <cfRule type="cellIs" dxfId="3928" priority="7422" stopIfTrue="1" operator="equal">
      <formula>ST</formula>
    </cfRule>
  </conditionalFormatting>
  <conditionalFormatting sqref="M2031">
    <cfRule type="cellIs" dxfId="3927" priority="7420" stopIfTrue="1" operator="equal">
      <formula>"Pendent obrir OF"</formula>
    </cfRule>
  </conditionalFormatting>
  <conditionalFormatting sqref="E2031">
    <cfRule type="cellIs" dxfId="3926" priority="7419" stopIfTrue="1" operator="equal">
      <formula>"Pte. Asignar"</formula>
    </cfRule>
  </conditionalFormatting>
  <conditionalFormatting sqref="E2031">
    <cfRule type="cellIs" dxfId="3925" priority="7418" stopIfTrue="1" operator="equal">
      <formula>"C-001"</formula>
    </cfRule>
  </conditionalFormatting>
  <conditionalFormatting sqref="E2031">
    <cfRule type="cellIs" dxfId="3924" priority="7417" operator="equal">
      <formula>"C-003"</formula>
    </cfRule>
  </conditionalFormatting>
  <conditionalFormatting sqref="M2031">
    <cfRule type="cellIs" dxfId="3923" priority="7416" stopIfTrue="1" operator="equal">
      <formula>"PENDENT ASSIGNAR"</formula>
    </cfRule>
  </conditionalFormatting>
  <conditionalFormatting sqref="M2031">
    <cfRule type="cellIs" dxfId="3922" priority="7415" stopIfTrue="1" operator="equal">
      <formula>"PENDENT D'ASSIGNAR"</formula>
    </cfRule>
  </conditionalFormatting>
  <conditionalFormatting sqref="M2031">
    <cfRule type="cellIs" dxfId="3921" priority="7414" operator="equal">
      <formula>"DEDICACIO FACTURABLE PER ADMINISTRACIO"</formula>
    </cfRule>
  </conditionalFormatting>
  <conditionalFormatting sqref="G2031">
    <cfRule type="cellIs" dxfId="3920" priority="7413" stopIfTrue="1" operator="equal">
      <formula>"TA"</formula>
    </cfRule>
  </conditionalFormatting>
  <conditionalFormatting sqref="G2031">
    <cfRule type="cellIs" dxfId="3919" priority="7412" stopIfTrue="1" operator="equal">
      <formula>"OB"</formula>
    </cfRule>
  </conditionalFormatting>
  <conditionalFormatting sqref="G2032">
    <cfRule type="cellIs" dxfId="3918" priority="7410" stopIfTrue="1" operator="equal">
      <formula>"ST"</formula>
    </cfRule>
    <cfRule type="cellIs" dxfId="3917" priority="7411" stopIfTrue="1" operator="equal">
      <formula>ST</formula>
    </cfRule>
  </conditionalFormatting>
  <conditionalFormatting sqref="M2032">
    <cfRule type="cellIs" dxfId="3916" priority="7409" stopIfTrue="1" operator="equal">
      <formula>"Pendent obrir OF"</formula>
    </cfRule>
  </conditionalFormatting>
  <conditionalFormatting sqref="E2032">
    <cfRule type="cellIs" dxfId="3915" priority="7408" stopIfTrue="1" operator="equal">
      <formula>"Pte. Asignar"</formula>
    </cfRule>
  </conditionalFormatting>
  <conditionalFormatting sqref="E2032">
    <cfRule type="cellIs" dxfId="3914" priority="7407" stopIfTrue="1" operator="equal">
      <formula>"C-001"</formula>
    </cfRule>
  </conditionalFormatting>
  <conditionalFormatting sqref="E2032">
    <cfRule type="cellIs" dxfId="3913" priority="7406" operator="equal">
      <formula>"C-003"</formula>
    </cfRule>
  </conditionalFormatting>
  <conditionalFormatting sqref="M2032">
    <cfRule type="cellIs" dxfId="3912" priority="7405" stopIfTrue="1" operator="equal">
      <formula>"PENDENT ASSIGNAR"</formula>
    </cfRule>
  </conditionalFormatting>
  <conditionalFormatting sqref="M2032">
    <cfRule type="cellIs" dxfId="3911" priority="7404" stopIfTrue="1" operator="equal">
      <formula>"PENDENT D'ASSIGNAR"</formula>
    </cfRule>
  </conditionalFormatting>
  <conditionalFormatting sqref="M2032">
    <cfRule type="cellIs" dxfId="3910" priority="7403" operator="equal">
      <formula>"DEDICACIO FACTURABLE PER ADMINISTRACIO"</formula>
    </cfRule>
  </conditionalFormatting>
  <conditionalFormatting sqref="G2032">
    <cfRule type="cellIs" dxfId="3909" priority="7402" stopIfTrue="1" operator="equal">
      <formula>"TA"</formula>
    </cfRule>
  </conditionalFormatting>
  <conditionalFormatting sqref="G2032">
    <cfRule type="cellIs" dxfId="3908" priority="7401" stopIfTrue="1" operator="equal">
      <formula>"OB"</formula>
    </cfRule>
  </conditionalFormatting>
  <conditionalFormatting sqref="G2035">
    <cfRule type="cellIs" dxfId="3907" priority="7399" stopIfTrue="1" operator="equal">
      <formula>"ST"</formula>
    </cfRule>
    <cfRule type="cellIs" dxfId="3906" priority="7400" stopIfTrue="1" operator="equal">
      <formula>ST</formula>
    </cfRule>
  </conditionalFormatting>
  <conditionalFormatting sqref="M2035">
    <cfRule type="cellIs" dxfId="3905" priority="7398" stopIfTrue="1" operator="equal">
      <formula>"Pendent obrir OF"</formula>
    </cfRule>
  </conditionalFormatting>
  <conditionalFormatting sqref="E2035">
    <cfRule type="cellIs" dxfId="3904" priority="7397" stopIfTrue="1" operator="equal">
      <formula>"Pte. Asignar"</formula>
    </cfRule>
  </conditionalFormatting>
  <conditionalFormatting sqref="E2035">
    <cfRule type="cellIs" dxfId="3903" priority="7396" stopIfTrue="1" operator="equal">
      <formula>"C-001"</formula>
    </cfRule>
  </conditionalFormatting>
  <conditionalFormatting sqref="E2035">
    <cfRule type="cellIs" dxfId="3902" priority="7395" operator="equal">
      <formula>"C-003"</formula>
    </cfRule>
  </conditionalFormatting>
  <conditionalFormatting sqref="M2035">
    <cfRule type="cellIs" dxfId="3901" priority="7394" stopIfTrue="1" operator="equal">
      <formula>"PENDENT ASSIGNAR"</formula>
    </cfRule>
  </conditionalFormatting>
  <conditionalFormatting sqref="M2035">
    <cfRule type="cellIs" dxfId="3900" priority="7393" stopIfTrue="1" operator="equal">
      <formula>"PENDENT D'ASSIGNAR"</formula>
    </cfRule>
  </conditionalFormatting>
  <conditionalFormatting sqref="M2035">
    <cfRule type="cellIs" dxfId="3899" priority="7392" operator="equal">
      <formula>"DEDICACIO FACTURABLE PER ADMINISTRACIO"</formula>
    </cfRule>
  </conditionalFormatting>
  <conditionalFormatting sqref="G2035">
    <cfRule type="cellIs" dxfId="3898" priority="7391" stopIfTrue="1" operator="equal">
      <formula>"TA"</formula>
    </cfRule>
  </conditionalFormatting>
  <conditionalFormatting sqref="G2035">
    <cfRule type="cellIs" dxfId="3897" priority="7390" stopIfTrue="1" operator="equal">
      <formula>"OB"</formula>
    </cfRule>
  </conditionalFormatting>
  <conditionalFormatting sqref="G2038">
    <cfRule type="cellIs" dxfId="3896" priority="7388" stopIfTrue="1" operator="equal">
      <formula>"ST"</formula>
    </cfRule>
    <cfRule type="cellIs" dxfId="3895" priority="7389" stopIfTrue="1" operator="equal">
      <formula>ST</formula>
    </cfRule>
  </conditionalFormatting>
  <conditionalFormatting sqref="M2038">
    <cfRule type="cellIs" dxfId="3894" priority="7387" stopIfTrue="1" operator="equal">
      <formula>"Pendent obrir OF"</formula>
    </cfRule>
  </conditionalFormatting>
  <conditionalFormatting sqref="E2038">
    <cfRule type="cellIs" dxfId="3893" priority="7386" stopIfTrue="1" operator="equal">
      <formula>"Pte. Asignar"</formula>
    </cfRule>
  </conditionalFormatting>
  <conditionalFormatting sqref="E2038">
    <cfRule type="cellIs" dxfId="3892" priority="7385" stopIfTrue="1" operator="equal">
      <formula>"C-001"</formula>
    </cfRule>
  </conditionalFormatting>
  <conditionalFormatting sqref="E2038">
    <cfRule type="cellIs" dxfId="3891" priority="7384" operator="equal">
      <formula>"C-003"</formula>
    </cfRule>
  </conditionalFormatting>
  <conditionalFormatting sqref="M2038">
    <cfRule type="cellIs" dxfId="3890" priority="7383" stopIfTrue="1" operator="equal">
      <formula>"PENDENT ASSIGNAR"</formula>
    </cfRule>
  </conditionalFormatting>
  <conditionalFormatting sqref="M2038">
    <cfRule type="cellIs" dxfId="3889" priority="7382" stopIfTrue="1" operator="equal">
      <formula>"PENDENT D'ASSIGNAR"</formula>
    </cfRule>
  </conditionalFormatting>
  <conditionalFormatting sqref="M2038">
    <cfRule type="cellIs" dxfId="3888" priority="7381" operator="equal">
      <formula>"DEDICACIO FACTURABLE PER ADMINISTRACIO"</formula>
    </cfRule>
  </conditionalFormatting>
  <conditionalFormatting sqref="G2038">
    <cfRule type="cellIs" dxfId="3887" priority="7380" stopIfTrue="1" operator="equal">
      <formula>"TA"</formula>
    </cfRule>
  </conditionalFormatting>
  <conditionalFormatting sqref="G2038">
    <cfRule type="cellIs" dxfId="3886" priority="7379" stopIfTrue="1" operator="equal">
      <formula>"OB"</formula>
    </cfRule>
  </conditionalFormatting>
  <conditionalFormatting sqref="G2039:G2040">
    <cfRule type="cellIs" dxfId="3885" priority="7377" stopIfTrue="1" operator="equal">
      <formula>"ST"</formula>
    </cfRule>
    <cfRule type="cellIs" dxfId="3884" priority="7378" stopIfTrue="1" operator="equal">
      <formula>ST</formula>
    </cfRule>
  </conditionalFormatting>
  <conditionalFormatting sqref="M2039:M2040">
    <cfRule type="cellIs" dxfId="3883" priority="7376" stopIfTrue="1" operator="equal">
      <formula>"Pendent obrir OF"</formula>
    </cfRule>
  </conditionalFormatting>
  <conditionalFormatting sqref="E2039:E2040">
    <cfRule type="cellIs" dxfId="3882" priority="7375" stopIfTrue="1" operator="equal">
      <formula>"Pte. Asignar"</formula>
    </cfRule>
  </conditionalFormatting>
  <conditionalFormatting sqref="E2039:E2040">
    <cfRule type="cellIs" dxfId="3881" priority="7374" stopIfTrue="1" operator="equal">
      <formula>"C-001"</formula>
    </cfRule>
  </conditionalFormatting>
  <conditionalFormatting sqref="E2039:E2040">
    <cfRule type="cellIs" dxfId="3880" priority="7373" operator="equal">
      <formula>"C-003"</formula>
    </cfRule>
  </conditionalFormatting>
  <conditionalFormatting sqref="M2039:M2040">
    <cfRule type="cellIs" dxfId="3879" priority="7372" stopIfTrue="1" operator="equal">
      <formula>"PENDENT ASSIGNAR"</formula>
    </cfRule>
  </conditionalFormatting>
  <conditionalFormatting sqref="M2039:M2040">
    <cfRule type="cellIs" dxfId="3878" priority="7371" stopIfTrue="1" operator="equal">
      <formula>"PENDENT D'ASSIGNAR"</formula>
    </cfRule>
  </conditionalFormatting>
  <conditionalFormatting sqref="M2039:M2040">
    <cfRule type="cellIs" dxfId="3877" priority="7370" operator="equal">
      <formula>"DEDICACIO FACTURABLE PER ADMINISTRACIO"</formula>
    </cfRule>
  </conditionalFormatting>
  <conditionalFormatting sqref="G2039:G2040">
    <cfRule type="cellIs" dxfId="3876" priority="7369" stopIfTrue="1" operator="equal">
      <formula>"TA"</formula>
    </cfRule>
  </conditionalFormatting>
  <conditionalFormatting sqref="G2039:G2040">
    <cfRule type="cellIs" dxfId="3875" priority="7368" stopIfTrue="1" operator="equal">
      <formula>"OB"</formula>
    </cfRule>
  </conditionalFormatting>
  <conditionalFormatting sqref="G2041">
    <cfRule type="cellIs" dxfId="3874" priority="7366" stopIfTrue="1" operator="equal">
      <formula>"ST"</formula>
    </cfRule>
    <cfRule type="cellIs" dxfId="3873" priority="7367" stopIfTrue="1" operator="equal">
      <formula>ST</formula>
    </cfRule>
  </conditionalFormatting>
  <conditionalFormatting sqref="M2041">
    <cfRule type="cellIs" dxfId="3872" priority="7365" stopIfTrue="1" operator="equal">
      <formula>"Pendent obrir OF"</formula>
    </cfRule>
  </conditionalFormatting>
  <conditionalFormatting sqref="E2041">
    <cfRule type="cellIs" dxfId="3871" priority="7364" stopIfTrue="1" operator="equal">
      <formula>"Pte. Asignar"</formula>
    </cfRule>
  </conditionalFormatting>
  <conditionalFormatting sqref="E2041">
    <cfRule type="cellIs" dxfId="3870" priority="7363" stopIfTrue="1" operator="equal">
      <formula>"C-001"</formula>
    </cfRule>
  </conditionalFormatting>
  <conditionalFormatting sqref="E2041">
    <cfRule type="cellIs" dxfId="3869" priority="7362" operator="equal">
      <formula>"C-003"</formula>
    </cfRule>
  </conditionalFormatting>
  <conditionalFormatting sqref="M2041">
    <cfRule type="cellIs" dxfId="3868" priority="7361" stopIfTrue="1" operator="equal">
      <formula>"PENDENT ASSIGNAR"</formula>
    </cfRule>
  </conditionalFormatting>
  <conditionalFormatting sqref="M2041">
    <cfRule type="cellIs" dxfId="3867" priority="7360" stopIfTrue="1" operator="equal">
      <formula>"PENDENT D'ASSIGNAR"</formula>
    </cfRule>
  </conditionalFormatting>
  <conditionalFormatting sqref="M2041">
    <cfRule type="cellIs" dxfId="3866" priority="7359" operator="equal">
      <formula>"DEDICACIO FACTURABLE PER ADMINISTRACIO"</formula>
    </cfRule>
  </conditionalFormatting>
  <conditionalFormatting sqref="G2041">
    <cfRule type="cellIs" dxfId="3865" priority="7358" stopIfTrue="1" operator="equal">
      <formula>"TA"</formula>
    </cfRule>
  </conditionalFormatting>
  <conditionalFormatting sqref="G2041">
    <cfRule type="cellIs" dxfId="3864" priority="7357" stopIfTrue="1" operator="equal">
      <formula>"OB"</formula>
    </cfRule>
  </conditionalFormatting>
  <conditionalFormatting sqref="E2042:E2055">
    <cfRule type="cellIs" dxfId="3863" priority="7356" stopIfTrue="1" operator="equal">
      <formula>"Pte. Asignar"</formula>
    </cfRule>
  </conditionalFormatting>
  <conditionalFormatting sqref="E2042:E2055">
    <cfRule type="cellIs" dxfId="3862" priority="7355" stopIfTrue="1" operator="equal">
      <formula>"C-001"</formula>
    </cfRule>
  </conditionalFormatting>
  <conditionalFormatting sqref="E2042:E2055">
    <cfRule type="cellIs" dxfId="3861" priority="7354" operator="equal">
      <formula>"C-003"</formula>
    </cfRule>
  </conditionalFormatting>
  <conditionalFormatting sqref="M835:M836">
    <cfRule type="cellIs" dxfId="3860" priority="7353" stopIfTrue="1" operator="equal">
      <formula>"Pendent obrir OF"</formula>
    </cfRule>
  </conditionalFormatting>
  <conditionalFormatting sqref="M835:M836">
    <cfRule type="cellIs" dxfId="3859" priority="7352" stopIfTrue="1" operator="equal">
      <formula>"PENDENT ASSIGNAR"</formula>
    </cfRule>
  </conditionalFormatting>
  <conditionalFormatting sqref="M835:M836">
    <cfRule type="cellIs" dxfId="3858" priority="7351" stopIfTrue="1" operator="equal">
      <formula>"PENDENT D'ASSIGNAR"</formula>
    </cfRule>
  </conditionalFormatting>
  <conditionalFormatting sqref="M835:M836">
    <cfRule type="cellIs" dxfId="3857" priority="7350" operator="equal">
      <formula>"DEDICACIO FACTURABLE PER ADMINISTRACIO"</formula>
    </cfRule>
  </conditionalFormatting>
  <conditionalFormatting sqref="M1414 M1382 M1380 M1320:M1321 M1291:M1292 M1288:M1289 M1268 M1266 M1242 M1205 M1182 M1141 M756 M632 M497 M395 M348 M305">
    <cfRule type="cellIs" dxfId="3856" priority="7345" stopIfTrue="1" operator="equal">
      <formula>"Pendent obrir OF"</formula>
    </cfRule>
  </conditionalFormatting>
  <conditionalFormatting sqref="M1414 M1382 M1380 M1320:M1321 M1291:M1292 M1288:M1289 M1268 M1266 M1242 M1205 M1182 M1141 M756 M632 M497 M395 M348 M305">
    <cfRule type="cellIs" dxfId="3855" priority="7344" stopIfTrue="1" operator="equal">
      <formula>"PENDENT ASSIGNAR"</formula>
    </cfRule>
  </conditionalFormatting>
  <conditionalFormatting sqref="M1414 M1382 M1380 M1320:M1321 M1291:M1292 M1288:M1289 M1268 M1266 M1242 M1205 M1182 M1141 M756 M632 M497 M395 M348 M305">
    <cfRule type="cellIs" dxfId="3854" priority="7343" stopIfTrue="1" operator="equal">
      <formula>"PENDENT D'ASSIGNAR"</formula>
    </cfRule>
  </conditionalFormatting>
  <conditionalFormatting sqref="M1414 M1382 M1380 M1320:M1321 M1291:M1292 M1288:M1289 M1268 M1266 M1242 M1205 M1182 M1141 M756 M632 M497 M395 M348 M305">
    <cfRule type="cellIs" dxfId="3853" priority="7342" operator="equal">
      <formula>"DEDICACIO FACTURABLE PER ADMINISTRACIO"</formula>
    </cfRule>
  </conditionalFormatting>
  <conditionalFormatting sqref="E288 E41">
    <cfRule type="cellIs" dxfId="3852" priority="7333" stopIfTrue="1" operator="equal">
      <formula>"Pte. Asignar"</formula>
    </cfRule>
  </conditionalFormatting>
  <conditionalFormatting sqref="E288 E41">
    <cfRule type="cellIs" dxfId="3851" priority="7332" stopIfTrue="1" operator="equal">
      <formula>"C-001"</formula>
    </cfRule>
  </conditionalFormatting>
  <conditionalFormatting sqref="E288 E41">
    <cfRule type="cellIs" dxfId="3850" priority="7331" operator="equal">
      <formula>"C-003"</formula>
    </cfRule>
  </conditionalFormatting>
  <conditionalFormatting sqref="E2012 E2008 E1998 E1992 E1989 E1963:E1964 E1944 E1938 E1908 E1779 E1771 E1756:E1757 E1747 E1730:E1734 E1707:E1710 E1697 E1684:E1685 E1680 E1675:E1676 E1667 E1653 E1648:E1649 E1637 E1626 E1602:E1604 E1588 E1585:E1586 E1578 E1575:E1576 E1573 E1532 E1528 E1510 E1499:E1500 E1431 E1421 E1390">
    <cfRule type="cellIs" dxfId="3849" priority="7330" stopIfTrue="1" operator="equal">
      <formula>"Pte. Asignar"</formula>
    </cfRule>
  </conditionalFormatting>
  <conditionalFormatting sqref="E2012 E2008 E1998 E1992 E1989 E1963:E1964 E1944 E1938 E1908 E1779 E1771 E1756:E1757 E1747 E1730:E1734 E1707:E1710 E1697 E1684:E1685 E1680 E1675:E1676 E1667 E1653 E1648:E1649 E1637 E1626 E1602:E1604 E1588 E1585:E1586 E1578 E1575:E1576 E1573 E1532 E1528 E1510 E1499:E1500 E1431 E1421 E1390">
    <cfRule type="cellIs" dxfId="3848" priority="7329" stopIfTrue="1" operator="equal">
      <formula>"C-001"</formula>
    </cfRule>
  </conditionalFormatting>
  <conditionalFormatting sqref="E2012 E2008 E1998 E1992 E1989 E1963:E1964 E1944 E1938 E1908 E1779 E1771 E1756:E1757 E1747 E1730:E1734 E1707:E1710 E1697 E1684:E1685 E1680 E1675:E1676 E1667 E1653 E1648:E1649 E1637 E1626 E1602:E1604 E1588 E1585:E1586 E1578 E1575:E1576 E1573 E1532 E1528 E1510 E1499:E1500 E1431 E1421 E1390">
    <cfRule type="cellIs" dxfId="3847" priority="7328" operator="equal">
      <formula>"C-003"</formula>
    </cfRule>
  </conditionalFormatting>
  <conditionalFormatting sqref="X168 X156:X162 X151:X154">
    <cfRule type="cellIs" dxfId="3846" priority="7327" stopIfTrue="1" operator="equal">
      <formula>"Pte. Asignar"</formula>
    </cfRule>
  </conditionalFormatting>
  <conditionalFormatting sqref="X168 X156:X162 X151:X154">
    <cfRule type="cellIs" dxfId="3845" priority="7326" stopIfTrue="1" operator="equal">
      <formula>"C-001"</formula>
    </cfRule>
  </conditionalFormatting>
  <conditionalFormatting sqref="X168 X156:X162 X151:X154">
    <cfRule type="cellIs" dxfId="3844" priority="7325" operator="equal">
      <formula>"C-003"</formula>
    </cfRule>
  </conditionalFormatting>
  <conditionalFormatting sqref="X155">
    <cfRule type="cellIs" dxfId="3843" priority="7324" stopIfTrue="1" operator="equal">
      <formula>"Pte. Asignar"</formula>
    </cfRule>
  </conditionalFormatting>
  <conditionalFormatting sqref="X155">
    <cfRule type="cellIs" dxfId="3842" priority="7323" stopIfTrue="1" operator="equal">
      <formula>"C-001"</formula>
    </cfRule>
  </conditionalFormatting>
  <conditionalFormatting sqref="X155">
    <cfRule type="cellIs" dxfId="3841" priority="7322" operator="equal">
      <formula>"C-003"</formula>
    </cfRule>
  </conditionalFormatting>
  <conditionalFormatting sqref="X155">
    <cfRule type="cellIs" dxfId="3840" priority="7321" stopIfTrue="1" operator="equal">
      <formula>"Pte. Asignar"</formula>
    </cfRule>
  </conditionalFormatting>
  <conditionalFormatting sqref="X155">
    <cfRule type="cellIs" dxfId="3839" priority="7320" stopIfTrue="1" operator="equal">
      <formula>"C-001"</formula>
    </cfRule>
  </conditionalFormatting>
  <conditionalFormatting sqref="X155">
    <cfRule type="cellIs" dxfId="3838" priority="7319" operator="equal">
      <formula>"C-003"</formula>
    </cfRule>
  </conditionalFormatting>
  <conditionalFormatting sqref="X166:X167 X163">
    <cfRule type="cellIs" dxfId="3837" priority="7318" stopIfTrue="1" operator="equal">
      <formula>"Pte. Asignar"</formula>
    </cfRule>
  </conditionalFormatting>
  <conditionalFormatting sqref="X166:X167 X163">
    <cfRule type="cellIs" dxfId="3836" priority="7317" stopIfTrue="1" operator="equal">
      <formula>"C-001"</formula>
    </cfRule>
  </conditionalFormatting>
  <conditionalFormatting sqref="X166:X167 X163">
    <cfRule type="cellIs" dxfId="3835" priority="7316" operator="equal">
      <formula>"C-003"</formula>
    </cfRule>
  </conditionalFormatting>
  <conditionalFormatting sqref="X164">
    <cfRule type="cellIs" dxfId="3834" priority="7315" stopIfTrue="1" operator="equal">
      <formula>"Pte. Asignar"</formula>
    </cfRule>
  </conditionalFormatting>
  <conditionalFormatting sqref="X164">
    <cfRule type="cellIs" dxfId="3833" priority="7314" stopIfTrue="1" operator="equal">
      <formula>"C-001"</formula>
    </cfRule>
  </conditionalFormatting>
  <conditionalFormatting sqref="X164">
    <cfRule type="cellIs" dxfId="3832" priority="7313" operator="equal">
      <formula>"C-003"</formula>
    </cfRule>
  </conditionalFormatting>
  <conditionalFormatting sqref="X165">
    <cfRule type="cellIs" dxfId="3831" priority="7312" stopIfTrue="1" operator="equal">
      <formula>"Pte. Asignar"</formula>
    </cfRule>
  </conditionalFormatting>
  <conditionalFormatting sqref="X165">
    <cfRule type="cellIs" dxfId="3830" priority="7311" stopIfTrue="1" operator="equal">
      <formula>"C-001"</formula>
    </cfRule>
  </conditionalFormatting>
  <conditionalFormatting sqref="X165">
    <cfRule type="cellIs" dxfId="3829" priority="7310" operator="equal">
      <formula>"C-003"</formula>
    </cfRule>
  </conditionalFormatting>
  <conditionalFormatting sqref="X171:X666">
    <cfRule type="cellIs" dxfId="3828" priority="7309" stopIfTrue="1" operator="equal">
      <formula>"Pte. Asignar"</formula>
    </cfRule>
  </conditionalFormatting>
  <conditionalFormatting sqref="X171:X666">
    <cfRule type="cellIs" dxfId="3827" priority="7308" stopIfTrue="1" operator="equal">
      <formula>"C-001"</formula>
    </cfRule>
  </conditionalFormatting>
  <conditionalFormatting sqref="X171:X666">
    <cfRule type="cellIs" dxfId="3826" priority="7307" operator="equal">
      <formula>"C-003"</formula>
    </cfRule>
  </conditionalFormatting>
  <conditionalFormatting sqref="X706:X796 X798:X1342">
    <cfRule type="cellIs" dxfId="3825" priority="7306" stopIfTrue="1" operator="equal">
      <formula>"Pte. Asignar"</formula>
    </cfRule>
  </conditionalFormatting>
  <conditionalFormatting sqref="X706:X796 X798:X1342">
    <cfRule type="cellIs" dxfId="3824" priority="7305" stopIfTrue="1" operator="equal">
      <formula>"C-001"</formula>
    </cfRule>
  </conditionalFormatting>
  <conditionalFormatting sqref="X706:X796 X798:X1342">
    <cfRule type="cellIs" dxfId="3823" priority="7304" operator="equal">
      <formula>"C-003"</formula>
    </cfRule>
  </conditionalFormatting>
  <conditionalFormatting sqref="E611">
    <cfRule type="cellIs" dxfId="3822" priority="7295" stopIfTrue="1" operator="equal">
      <formula>"Pte. Asignar"</formula>
    </cfRule>
  </conditionalFormatting>
  <conditionalFormatting sqref="E611">
    <cfRule type="cellIs" dxfId="3821" priority="7294" stopIfTrue="1" operator="equal">
      <formula>"C-001"</formula>
    </cfRule>
  </conditionalFormatting>
  <conditionalFormatting sqref="E611">
    <cfRule type="cellIs" dxfId="3820" priority="7293" operator="equal">
      <formula>"C-003"</formula>
    </cfRule>
  </conditionalFormatting>
  <conditionalFormatting sqref="E1579">
    <cfRule type="cellIs" dxfId="3819" priority="7292" stopIfTrue="1" operator="equal">
      <formula>"Pte. Asignar"</formula>
    </cfRule>
  </conditionalFormatting>
  <conditionalFormatting sqref="E1579">
    <cfRule type="cellIs" dxfId="3818" priority="7291" stopIfTrue="1" operator="equal">
      <formula>"C-001"</formula>
    </cfRule>
  </conditionalFormatting>
  <conditionalFormatting sqref="E1579">
    <cfRule type="cellIs" dxfId="3817" priority="7290" operator="equal">
      <formula>"C-003"</formula>
    </cfRule>
  </conditionalFormatting>
  <conditionalFormatting sqref="G2209">
    <cfRule type="cellIs" dxfId="3816" priority="7288" stopIfTrue="1" operator="equal">
      <formula>"ST"</formula>
    </cfRule>
    <cfRule type="cellIs" dxfId="3815" priority="7289" stopIfTrue="1" operator="equal">
      <formula>ST</formula>
    </cfRule>
  </conditionalFormatting>
  <conditionalFormatting sqref="M2209">
    <cfRule type="cellIs" dxfId="3814" priority="7287" stopIfTrue="1" operator="equal">
      <formula>"Pendent obrir OF"</formula>
    </cfRule>
  </conditionalFormatting>
  <conditionalFormatting sqref="E2209">
    <cfRule type="cellIs" dxfId="3813" priority="7286" stopIfTrue="1" operator="equal">
      <formula>"Pte. Asignar"</formula>
    </cfRule>
  </conditionalFormatting>
  <conditionalFormatting sqref="E2209">
    <cfRule type="cellIs" dxfId="3812" priority="7285" stopIfTrue="1" operator="equal">
      <formula>"C-001"</formula>
    </cfRule>
  </conditionalFormatting>
  <conditionalFormatting sqref="E2209">
    <cfRule type="cellIs" dxfId="3811" priority="7284" operator="equal">
      <formula>"C-003"</formula>
    </cfRule>
  </conditionalFormatting>
  <conditionalFormatting sqref="M2209">
    <cfRule type="cellIs" dxfId="3810" priority="7283" stopIfTrue="1" operator="equal">
      <formula>"PENDENT ASSIGNAR"</formula>
    </cfRule>
  </conditionalFormatting>
  <conditionalFormatting sqref="M2209">
    <cfRule type="cellIs" dxfId="3809" priority="7282" stopIfTrue="1" operator="equal">
      <formula>"PENDENT D'ASSIGNAR"</formula>
    </cfRule>
  </conditionalFormatting>
  <conditionalFormatting sqref="M2209">
    <cfRule type="cellIs" dxfId="3808" priority="7281" operator="equal">
      <formula>"DEDICACIO FACTURABLE PER ADMINISTRACIO"</formula>
    </cfRule>
  </conditionalFormatting>
  <conditionalFormatting sqref="G2209">
    <cfRule type="cellIs" dxfId="3807" priority="7280" stopIfTrue="1" operator="equal">
      <formula>"TA"</formula>
    </cfRule>
  </conditionalFormatting>
  <conditionalFormatting sqref="G2209">
    <cfRule type="cellIs" dxfId="3806" priority="7279" stopIfTrue="1" operator="equal">
      <formula>"OB"</formula>
    </cfRule>
  </conditionalFormatting>
  <conditionalFormatting sqref="G2210">
    <cfRule type="cellIs" dxfId="3805" priority="7277" stopIfTrue="1" operator="equal">
      <formula>"ST"</formula>
    </cfRule>
    <cfRule type="cellIs" dxfId="3804" priority="7278" stopIfTrue="1" operator="equal">
      <formula>ST</formula>
    </cfRule>
  </conditionalFormatting>
  <conditionalFormatting sqref="M2210">
    <cfRule type="cellIs" dxfId="3803" priority="7276" stopIfTrue="1" operator="equal">
      <formula>"Pendent obrir OF"</formula>
    </cfRule>
  </conditionalFormatting>
  <conditionalFormatting sqref="E2210">
    <cfRule type="cellIs" dxfId="3802" priority="7275" stopIfTrue="1" operator="equal">
      <formula>"Pte. Asignar"</formula>
    </cfRule>
  </conditionalFormatting>
  <conditionalFormatting sqref="E2210">
    <cfRule type="cellIs" dxfId="3801" priority="7274" stopIfTrue="1" operator="equal">
      <formula>"C-001"</formula>
    </cfRule>
  </conditionalFormatting>
  <conditionalFormatting sqref="E2210">
    <cfRule type="cellIs" dxfId="3800" priority="7273" operator="equal">
      <formula>"C-003"</formula>
    </cfRule>
  </conditionalFormatting>
  <conditionalFormatting sqref="M2210">
    <cfRule type="cellIs" dxfId="3799" priority="7272" stopIfTrue="1" operator="equal">
      <formula>"PENDENT ASSIGNAR"</formula>
    </cfRule>
  </conditionalFormatting>
  <conditionalFormatting sqref="M2210">
    <cfRule type="cellIs" dxfId="3798" priority="7271" stopIfTrue="1" operator="equal">
      <formula>"PENDENT D'ASSIGNAR"</formula>
    </cfRule>
  </conditionalFormatting>
  <conditionalFormatting sqref="M2210">
    <cfRule type="cellIs" dxfId="3797" priority="7270" operator="equal">
      <formula>"DEDICACIO FACTURABLE PER ADMINISTRACIO"</formula>
    </cfRule>
  </conditionalFormatting>
  <conditionalFormatting sqref="G2210">
    <cfRule type="cellIs" dxfId="3796" priority="7269" stopIfTrue="1" operator="equal">
      <formula>"TA"</formula>
    </cfRule>
  </conditionalFormatting>
  <conditionalFormatting sqref="G2210">
    <cfRule type="cellIs" dxfId="3795" priority="7268" stopIfTrue="1" operator="equal">
      <formula>"OB"</formula>
    </cfRule>
  </conditionalFormatting>
  <conditionalFormatting sqref="G2256">
    <cfRule type="cellIs" dxfId="3794" priority="7222" stopIfTrue="1" operator="equal">
      <formula>"ST"</formula>
    </cfRule>
    <cfRule type="cellIs" dxfId="3793" priority="7223" stopIfTrue="1" operator="equal">
      <formula>ST</formula>
    </cfRule>
  </conditionalFormatting>
  <conditionalFormatting sqref="M2256">
    <cfRule type="cellIs" dxfId="3792" priority="7221" stopIfTrue="1" operator="equal">
      <formula>"Pendent obrir OF"</formula>
    </cfRule>
  </conditionalFormatting>
  <conditionalFormatting sqref="E2256">
    <cfRule type="cellIs" dxfId="3791" priority="7220" stopIfTrue="1" operator="equal">
      <formula>"Pte. Asignar"</formula>
    </cfRule>
  </conditionalFormatting>
  <conditionalFormatting sqref="E2256">
    <cfRule type="cellIs" dxfId="3790" priority="7219" stopIfTrue="1" operator="equal">
      <formula>"C-001"</formula>
    </cfRule>
  </conditionalFormatting>
  <conditionalFormatting sqref="E2256">
    <cfRule type="cellIs" dxfId="3789" priority="7218" operator="equal">
      <formula>"C-003"</formula>
    </cfRule>
  </conditionalFormatting>
  <conditionalFormatting sqref="M2256">
    <cfRule type="cellIs" dxfId="3788" priority="7217" stopIfTrue="1" operator="equal">
      <formula>"PENDENT ASSIGNAR"</formula>
    </cfRule>
  </conditionalFormatting>
  <conditionalFormatting sqref="M2256">
    <cfRule type="cellIs" dxfId="3787" priority="7216" stopIfTrue="1" operator="equal">
      <formula>"PENDENT D'ASSIGNAR"</formula>
    </cfRule>
  </conditionalFormatting>
  <conditionalFormatting sqref="M2256">
    <cfRule type="cellIs" dxfId="3786" priority="7215" operator="equal">
      <formula>"DEDICACIO FACTURABLE PER ADMINISTRACIO"</formula>
    </cfRule>
  </conditionalFormatting>
  <conditionalFormatting sqref="G2256">
    <cfRule type="cellIs" dxfId="3785" priority="7214" stopIfTrue="1" operator="equal">
      <formula>"TA"</formula>
    </cfRule>
  </conditionalFormatting>
  <conditionalFormatting sqref="G2256">
    <cfRule type="cellIs" dxfId="3784" priority="7213" stopIfTrue="1" operator="equal">
      <formula>"OB"</formula>
    </cfRule>
  </conditionalFormatting>
  <conditionalFormatting sqref="G2257">
    <cfRule type="cellIs" dxfId="3783" priority="7211" stopIfTrue="1" operator="equal">
      <formula>"ST"</formula>
    </cfRule>
    <cfRule type="cellIs" dxfId="3782" priority="7212" stopIfTrue="1" operator="equal">
      <formula>ST</formula>
    </cfRule>
  </conditionalFormatting>
  <conditionalFormatting sqref="M2257">
    <cfRule type="cellIs" dxfId="3781" priority="7210" stopIfTrue="1" operator="equal">
      <formula>"Pendent obrir OF"</formula>
    </cfRule>
  </conditionalFormatting>
  <conditionalFormatting sqref="E2257">
    <cfRule type="cellIs" dxfId="3780" priority="7209" stopIfTrue="1" operator="equal">
      <formula>"Pte. Asignar"</formula>
    </cfRule>
  </conditionalFormatting>
  <conditionalFormatting sqref="E2257">
    <cfRule type="cellIs" dxfId="3779" priority="7208" stopIfTrue="1" operator="equal">
      <formula>"C-001"</formula>
    </cfRule>
  </conditionalFormatting>
  <conditionalFormatting sqref="E2257">
    <cfRule type="cellIs" dxfId="3778" priority="7207" operator="equal">
      <formula>"C-003"</formula>
    </cfRule>
  </conditionalFormatting>
  <conditionalFormatting sqref="M2257">
    <cfRule type="cellIs" dxfId="3777" priority="7206" stopIfTrue="1" operator="equal">
      <formula>"PENDENT ASSIGNAR"</formula>
    </cfRule>
  </conditionalFormatting>
  <conditionalFormatting sqref="M2257">
    <cfRule type="cellIs" dxfId="3776" priority="7205" stopIfTrue="1" operator="equal">
      <formula>"PENDENT D'ASSIGNAR"</formula>
    </cfRule>
  </conditionalFormatting>
  <conditionalFormatting sqref="M2257">
    <cfRule type="cellIs" dxfId="3775" priority="7204" operator="equal">
      <formula>"DEDICACIO FACTURABLE PER ADMINISTRACIO"</formula>
    </cfRule>
  </conditionalFormatting>
  <conditionalFormatting sqref="G2257">
    <cfRule type="cellIs" dxfId="3774" priority="7203" stopIfTrue="1" operator="equal">
      <formula>"TA"</formula>
    </cfRule>
  </conditionalFormatting>
  <conditionalFormatting sqref="G2257">
    <cfRule type="cellIs" dxfId="3773" priority="7202" stopIfTrue="1" operator="equal">
      <formula>"OB"</formula>
    </cfRule>
  </conditionalFormatting>
  <conditionalFormatting sqref="G2258">
    <cfRule type="cellIs" dxfId="3772" priority="7200" stopIfTrue="1" operator="equal">
      <formula>"ST"</formula>
    </cfRule>
    <cfRule type="cellIs" dxfId="3771" priority="7201" stopIfTrue="1" operator="equal">
      <formula>ST</formula>
    </cfRule>
  </conditionalFormatting>
  <conditionalFormatting sqref="M2258">
    <cfRule type="cellIs" dxfId="3770" priority="7199" stopIfTrue="1" operator="equal">
      <formula>"Pendent obrir OF"</formula>
    </cfRule>
  </conditionalFormatting>
  <conditionalFormatting sqref="E2258">
    <cfRule type="cellIs" dxfId="3769" priority="7198" stopIfTrue="1" operator="equal">
      <formula>"Pte. Asignar"</formula>
    </cfRule>
  </conditionalFormatting>
  <conditionalFormatting sqref="E2258">
    <cfRule type="cellIs" dxfId="3768" priority="7197" stopIfTrue="1" operator="equal">
      <formula>"C-001"</formula>
    </cfRule>
  </conditionalFormatting>
  <conditionalFormatting sqref="E2258">
    <cfRule type="cellIs" dxfId="3767" priority="7196" operator="equal">
      <formula>"C-003"</formula>
    </cfRule>
  </conditionalFormatting>
  <conditionalFormatting sqref="M2258">
    <cfRule type="cellIs" dxfId="3766" priority="7195" stopIfTrue="1" operator="equal">
      <formula>"PENDENT ASSIGNAR"</formula>
    </cfRule>
  </conditionalFormatting>
  <conditionalFormatting sqref="M2258">
    <cfRule type="cellIs" dxfId="3765" priority="7194" stopIfTrue="1" operator="equal">
      <formula>"PENDENT D'ASSIGNAR"</formula>
    </cfRule>
  </conditionalFormatting>
  <conditionalFormatting sqref="M2258">
    <cfRule type="cellIs" dxfId="3764" priority="7193" operator="equal">
      <formula>"DEDICACIO FACTURABLE PER ADMINISTRACIO"</formula>
    </cfRule>
  </conditionalFormatting>
  <conditionalFormatting sqref="G2258">
    <cfRule type="cellIs" dxfId="3763" priority="7192" stopIfTrue="1" operator="equal">
      <formula>"TA"</formula>
    </cfRule>
  </conditionalFormatting>
  <conditionalFormatting sqref="G2258">
    <cfRule type="cellIs" dxfId="3762" priority="7191" stopIfTrue="1" operator="equal">
      <formula>"OB"</formula>
    </cfRule>
  </conditionalFormatting>
  <conditionalFormatting sqref="G2259">
    <cfRule type="cellIs" dxfId="3761" priority="7189" stopIfTrue="1" operator="equal">
      <formula>"ST"</formula>
    </cfRule>
    <cfRule type="cellIs" dxfId="3760" priority="7190" stopIfTrue="1" operator="equal">
      <formula>ST</formula>
    </cfRule>
  </conditionalFormatting>
  <conditionalFormatting sqref="M2259">
    <cfRule type="cellIs" dxfId="3759" priority="7188" stopIfTrue="1" operator="equal">
      <formula>"Pendent obrir OF"</formula>
    </cfRule>
  </conditionalFormatting>
  <conditionalFormatting sqref="E2259">
    <cfRule type="cellIs" dxfId="3758" priority="7187" stopIfTrue="1" operator="equal">
      <formula>"Pte. Asignar"</formula>
    </cfRule>
  </conditionalFormatting>
  <conditionalFormatting sqref="E2259">
    <cfRule type="cellIs" dxfId="3757" priority="7186" stopIfTrue="1" operator="equal">
      <formula>"C-001"</formula>
    </cfRule>
  </conditionalFormatting>
  <conditionalFormatting sqref="E2259">
    <cfRule type="cellIs" dxfId="3756" priority="7185" operator="equal">
      <formula>"C-003"</formula>
    </cfRule>
  </conditionalFormatting>
  <conditionalFormatting sqref="M2259">
    <cfRule type="cellIs" dxfId="3755" priority="7184" stopIfTrue="1" operator="equal">
      <formula>"PENDENT ASSIGNAR"</formula>
    </cfRule>
  </conditionalFormatting>
  <conditionalFormatting sqref="M2259">
    <cfRule type="cellIs" dxfId="3754" priority="7183" stopIfTrue="1" operator="equal">
      <formula>"PENDENT D'ASSIGNAR"</formula>
    </cfRule>
  </conditionalFormatting>
  <conditionalFormatting sqref="M2259">
    <cfRule type="cellIs" dxfId="3753" priority="7182" operator="equal">
      <formula>"DEDICACIO FACTURABLE PER ADMINISTRACIO"</formula>
    </cfRule>
  </conditionalFormatting>
  <conditionalFormatting sqref="G2259">
    <cfRule type="cellIs" dxfId="3752" priority="7181" stopIfTrue="1" operator="equal">
      <formula>"TA"</formula>
    </cfRule>
  </conditionalFormatting>
  <conditionalFormatting sqref="G2259">
    <cfRule type="cellIs" dxfId="3751" priority="7180" stopIfTrue="1" operator="equal">
      <formula>"OB"</formula>
    </cfRule>
  </conditionalFormatting>
  <conditionalFormatting sqref="G2294">
    <cfRule type="cellIs" dxfId="3750" priority="7156" stopIfTrue="1" operator="equal">
      <formula>"ST"</formula>
    </cfRule>
    <cfRule type="cellIs" dxfId="3749" priority="7157" stopIfTrue="1" operator="equal">
      <formula>ST</formula>
    </cfRule>
  </conditionalFormatting>
  <conditionalFormatting sqref="M2294">
    <cfRule type="cellIs" dxfId="3748" priority="7155" stopIfTrue="1" operator="equal">
      <formula>"Pendent obrir OF"</formula>
    </cfRule>
  </conditionalFormatting>
  <conditionalFormatting sqref="E2294">
    <cfRule type="cellIs" dxfId="3747" priority="7154" stopIfTrue="1" operator="equal">
      <formula>"Pte. Asignar"</formula>
    </cfRule>
  </conditionalFormatting>
  <conditionalFormatting sqref="E2294">
    <cfRule type="cellIs" dxfId="3746" priority="7153" stopIfTrue="1" operator="equal">
      <formula>"C-001"</formula>
    </cfRule>
  </conditionalFormatting>
  <conditionalFormatting sqref="E2294">
    <cfRule type="cellIs" dxfId="3745" priority="7152" operator="equal">
      <formula>"C-003"</formula>
    </cfRule>
  </conditionalFormatting>
  <conditionalFormatting sqref="M2294">
    <cfRule type="cellIs" dxfId="3744" priority="7151" stopIfTrue="1" operator="equal">
      <formula>"PENDENT ASSIGNAR"</formula>
    </cfRule>
  </conditionalFormatting>
  <conditionalFormatting sqref="M2294">
    <cfRule type="cellIs" dxfId="3743" priority="7150" stopIfTrue="1" operator="equal">
      <formula>"PENDENT D'ASSIGNAR"</formula>
    </cfRule>
  </conditionalFormatting>
  <conditionalFormatting sqref="M2294">
    <cfRule type="cellIs" dxfId="3742" priority="7149" operator="equal">
      <formula>"DEDICACIO FACTURABLE PER ADMINISTRACIO"</formula>
    </cfRule>
  </conditionalFormatting>
  <conditionalFormatting sqref="G2294">
    <cfRule type="cellIs" dxfId="3741" priority="7148" stopIfTrue="1" operator="equal">
      <formula>"TA"</formula>
    </cfRule>
  </conditionalFormatting>
  <conditionalFormatting sqref="G2294">
    <cfRule type="cellIs" dxfId="3740" priority="7147" stopIfTrue="1" operator="equal">
      <formula>"OB"</formula>
    </cfRule>
  </conditionalFormatting>
  <conditionalFormatting sqref="G2295">
    <cfRule type="cellIs" dxfId="3739" priority="7145" stopIfTrue="1" operator="equal">
      <formula>"ST"</formula>
    </cfRule>
    <cfRule type="cellIs" dxfId="3738" priority="7146" stopIfTrue="1" operator="equal">
      <formula>ST</formula>
    </cfRule>
  </conditionalFormatting>
  <conditionalFormatting sqref="M2295">
    <cfRule type="cellIs" dxfId="3737" priority="7144" stopIfTrue="1" operator="equal">
      <formula>"Pendent obrir OF"</formula>
    </cfRule>
  </conditionalFormatting>
  <conditionalFormatting sqref="E2295">
    <cfRule type="cellIs" dxfId="3736" priority="7143" stopIfTrue="1" operator="equal">
      <formula>"Pte. Asignar"</formula>
    </cfRule>
  </conditionalFormatting>
  <conditionalFormatting sqref="E2295">
    <cfRule type="cellIs" dxfId="3735" priority="7142" stopIfTrue="1" operator="equal">
      <formula>"C-001"</formula>
    </cfRule>
  </conditionalFormatting>
  <conditionalFormatting sqref="E2295">
    <cfRule type="cellIs" dxfId="3734" priority="7141" operator="equal">
      <formula>"C-003"</formula>
    </cfRule>
  </conditionalFormatting>
  <conditionalFormatting sqref="M2295">
    <cfRule type="cellIs" dxfId="3733" priority="7140" stopIfTrue="1" operator="equal">
      <formula>"PENDENT ASSIGNAR"</formula>
    </cfRule>
  </conditionalFormatting>
  <conditionalFormatting sqref="M2295">
    <cfRule type="cellIs" dxfId="3732" priority="7139" stopIfTrue="1" operator="equal">
      <formula>"PENDENT D'ASSIGNAR"</formula>
    </cfRule>
  </conditionalFormatting>
  <conditionalFormatting sqref="M2295">
    <cfRule type="cellIs" dxfId="3731" priority="7138" operator="equal">
      <formula>"DEDICACIO FACTURABLE PER ADMINISTRACIO"</formula>
    </cfRule>
  </conditionalFormatting>
  <conditionalFormatting sqref="G2295">
    <cfRule type="cellIs" dxfId="3730" priority="7137" stopIfTrue="1" operator="equal">
      <formula>"TA"</formula>
    </cfRule>
  </conditionalFormatting>
  <conditionalFormatting sqref="G2295">
    <cfRule type="cellIs" dxfId="3729" priority="7136" stopIfTrue="1" operator="equal">
      <formula>"OB"</formula>
    </cfRule>
  </conditionalFormatting>
  <conditionalFormatting sqref="G2328">
    <cfRule type="cellIs" dxfId="3728" priority="7090" stopIfTrue="1" operator="equal">
      <formula>"ST"</formula>
    </cfRule>
    <cfRule type="cellIs" dxfId="3727" priority="7091" stopIfTrue="1" operator="equal">
      <formula>ST</formula>
    </cfRule>
  </conditionalFormatting>
  <conditionalFormatting sqref="M2328">
    <cfRule type="cellIs" dxfId="3726" priority="7089" stopIfTrue="1" operator="equal">
      <formula>"Pendent obrir OF"</formula>
    </cfRule>
  </conditionalFormatting>
  <conditionalFormatting sqref="E2328">
    <cfRule type="cellIs" dxfId="3725" priority="7088" stopIfTrue="1" operator="equal">
      <formula>"Pte. Asignar"</formula>
    </cfRule>
  </conditionalFormatting>
  <conditionalFormatting sqref="E2328">
    <cfRule type="cellIs" dxfId="3724" priority="7087" stopIfTrue="1" operator="equal">
      <formula>"C-001"</formula>
    </cfRule>
  </conditionalFormatting>
  <conditionalFormatting sqref="E2328">
    <cfRule type="cellIs" dxfId="3723" priority="7086" operator="equal">
      <formula>"C-003"</formula>
    </cfRule>
  </conditionalFormatting>
  <conditionalFormatting sqref="M2328">
    <cfRule type="cellIs" dxfId="3722" priority="7085" stopIfTrue="1" operator="equal">
      <formula>"PENDENT ASSIGNAR"</formula>
    </cfRule>
  </conditionalFormatting>
  <conditionalFormatting sqref="M2328">
    <cfRule type="cellIs" dxfId="3721" priority="7084" stopIfTrue="1" operator="equal">
      <formula>"PENDENT D'ASSIGNAR"</formula>
    </cfRule>
  </conditionalFormatting>
  <conditionalFormatting sqref="M2328">
    <cfRule type="cellIs" dxfId="3720" priority="7083" operator="equal">
      <formula>"DEDICACIO FACTURABLE PER ADMINISTRACIO"</formula>
    </cfRule>
  </conditionalFormatting>
  <conditionalFormatting sqref="G2328">
    <cfRule type="cellIs" dxfId="3719" priority="7082" stopIfTrue="1" operator="equal">
      <formula>"TA"</formula>
    </cfRule>
  </conditionalFormatting>
  <conditionalFormatting sqref="G2328">
    <cfRule type="cellIs" dxfId="3718" priority="7081" stopIfTrue="1" operator="equal">
      <formula>"OB"</formula>
    </cfRule>
  </conditionalFormatting>
  <conditionalFormatting sqref="G2392">
    <cfRule type="cellIs" dxfId="3717" priority="7024" stopIfTrue="1" operator="equal">
      <formula>"ST"</formula>
    </cfRule>
    <cfRule type="cellIs" dxfId="3716" priority="7025" stopIfTrue="1" operator="equal">
      <formula>ST</formula>
    </cfRule>
  </conditionalFormatting>
  <conditionalFormatting sqref="M2392">
    <cfRule type="cellIs" dxfId="3715" priority="7023" stopIfTrue="1" operator="equal">
      <formula>"Pendent obrir OF"</formula>
    </cfRule>
  </conditionalFormatting>
  <conditionalFormatting sqref="E2392">
    <cfRule type="cellIs" dxfId="3714" priority="7022" stopIfTrue="1" operator="equal">
      <formula>"Pte. Asignar"</formula>
    </cfRule>
  </conditionalFormatting>
  <conditionalFormatting sqref="E2392">
    <cfRule type="cellIs" dxfId="3713" priority="7021" stopIfTrue="1" operator="equal">
      <formula>"C-001"</formula>
    </cfRule>
  </conditionalFormatting>
  <conditionalFormatting sqref="E2392">
    <cfRule type="cellIs" dxfId="3712" priority="7020" operator="equal">
      <formula>"C-003"</formula>
    </cfRule>
  </conditionalFormatting>
  <conditionalFormatting sqref="M2392">
    <cfRule type="cellIs" dxfId="3711" priority="7019" stopIfTrue="1" operator="equal">
      <formula>"PENDENT ASSIGNAR"</formula>
    </cfRule>
  </conditionalFormatting>
  <conditionalFormatting sqref="M2392">
    <cfRule type="cellIs" dxfId="3710" priority="7018" stopIfTrue="1" operator="equal">
      <formula>"PENDENT D'ASSIGNAR"</formula>
    </cfRule>
  </conditionalFormatting>
  <conditionalFormatting sqref="M2392">
    <cfRule type="cellIs" dxfId="3709" priority="7017" operator="equal">
      <formula>"DEDICACIO FACTURABLE PER ADMINISTRACIO"</formula>
    </cfRule>
  </conditionalFormatting>
  <conditionalFormatting sqref="G2392">
    <cfRule type="cellIs" dxfId="3708" priority="7016" stopIfTrue="1" operator="equal">
      <formula>"TA"</formula>
    </cfRule>
  </conditionalFormatting>
  <conditionalFormatting sqref="G2392">
    <cfRule type="cellIs" dxfId="3707" priority="7015" stopIfTrue="1" operator="equal">
      <formula>"OB"</formula>
    </cfRule>
  </conditionalFormatting>
  <conditionalFormatting sqref="G2393">
    <cfRule type="cellIs" dxfId="3706" priority="7013" stopIfTrue="1" operator="equal">
      <formula>"ST"</formula>
    </cfRule>
    <cfRule type="cellIs" dxfId="3705" priority="7014" stopIfTrue="1" operator="equal">
      <formula>ST</formula>
    </cfRule>
  </conditionalFormatting>
  <conditionalFormatting sqref="M2393">
    <cfRule type="cellIs" dxfId="3704" priority="7012" stopIfTrue="1" operator="equal">
      <formula>"Pendent obrir OF"</formula>
    </cfRule>
  </conditionalFormatting>
  <conditionalFormatting sqref="M2393">
    <cfRule type="cellIs" dxfId="3703" priority="7008" stopIfTrue="1" operator="equal">
      <formula>"PENDENT ASSIGNAR"</formula>
    </cfRule>
  </conditionalFormatting>
  <conditionalFormatting sqref="M2393">
    <cfRule type="cellIs" dxfId="3702" priority="7007" stopIfTrue="1" operator="equal">
      <formula>"PENDENT D'ASSIGNAR"</formula>
    </cfRule>
  </conditionalFormatting>
  <conditionalFormatting sqref="M2393">
    <cfRule type="cellIs" dxfId="3701" priority="7006" operator="equal">
      <formula>"DEDICACIO FACTURABLE PER ADMINISTRACIO"</formula>
    </cfRule>
  </conditionalFormatting>
  <conditionalFormatting sqref="G2393">
    <cfRule type="cellIs" dxfId="3700" priority="7005" stopIfTrue="1" operator="equal">
      <formula>"TA"</formula>
    </cfRule>
  </conditionalFormatting>
  <conditionalFormatting sqref="G2393">
    <cfRule type="cellIs" dxfId="3699" priority="7004" stopIfTrue="1" operator="equal">
      <formula>"OB"</formula>
    </cfRule>
  </conditionalFormatting>
  <conditionalFormatting sqref="G2394">
    <cfRule type="cellIs" dxfId="3698" priority="7002" stopIfTrue="1" operator="equal">
      <formula>"ST"</formula>
    </cfRule>
    <cfRule type="cellIs" dxfId="3697" priority="7003" stopIfTrue="1" operator="equal">
      <formula>ST</formula>
    </cfRule>
  </conditionalFormatting>
  <conditionalFormatting sqref="M2394">
    <cfRule type="cellIs" dxfId="3696" priority="7001" stopIfTrue="1" operator="equal">
      <formula>"Pendent obrir OF"</formula>
    </cfRule>
  </conditionalFormatting>
  <conditionalFormatting sqref="E2394">
    <cfRule type="cellIs" dxfId="3695" priority="7000" stopIfTrue="1" operator="equal">
      <formula>"Pte. Asignar"</formula>
    </cfRule>
  </conditionalFormatting>
  <conditionalFormatting sqref="E2394">
    <cfRule type="cellIs" dxfId="3694" priority="6999" stopIfTrue="1" operator="equal">
      <formula>"C-001"</formula>
    </cfRule>
  </conditionalFormatting>
  <conditionalFormatting sqref="E2394">
    <cfRule type="cellIs" dxfId="3693" priority="6998" operator="equal">
      <formula>"C-003"</formula>
    </cfRule>
  </conditionalFormatting>
  <conditionalFormatting sqref="M2394">
    <cfRule type="cellIs" dxfId="3692" priority="6997" stopIfTrue="1" operator="equal">
      <formula>"PENDENT ASSIGNAR"</formula>
    </cfRule>
  </conditionalFormatting>
  <conditionalFormatting sqref="M2394">
    <cfRule type="cellIs" dxfId="3691" priority="6996" stopIfTrue="1" operator="equal">
      <formula>"PENDENT D'ASSIGNAR"</formula>
    </cfRule>
  </conditionalFormatting>
  <conditionalFormatting sqref="M2394">
    <cfRule type="cellIs" dxfId="3690" priority="6995" operator="equal">
      <formula>"DEDICACIO FACTURABLE PER ADMINISTRACIO"</formula>
    </cfRule>
  </conditionalFormatting>
  <conditionalFormatting sqref="G2394">
    <cfRule type="cellIs" dxfId="3689" priority="6994" stopIfTrue="1" operator="equal">
      <formula>"TA"</formula>
    </cfRule>
  </conditionalFormatting>
  <conditionalFormatting sqref="G2394">
    <cfRule type="cellIs" dxfId="3688" priority="6993" stopIfTrue="1" operator="equal">
      <formula>"OB"</formula>
    </cfRule>
  </conditionalFormatting>
  <conditionalFormatting sqref="G2402">
    <cfRule type="cellIs" dxfId="3687" priority="6958" stopIfTrue="1" operator="equal">
      <formula>"ST"</formula>
    </cfRule>
    <cfRule type="cellIs" dxfId="3686" priority="6959" stopIfTrue="1" operator="equal">
      <formula>ST</formula>
    </cfRule>
  </conditionalFormatting>
  <conditionalFormatting sqref="M2402">
    <cfRule type="cellIs" dxfId="3685" priority="6957" stopIfTrue="1" operator="equal">
      <formula>"Pendent obrir OF"</formula>
    </cfRule>
  </conditionalFormatting>
  <conditionalFormatting sqref="E2402">
    <cfRule type="cellIs" dxfId="3684" priority="6956" stopIfTrue="1" operator="equal">
      <formula>"Pte. Asignar"</formula>
    </cfRule>
  </conditionalFormatting>
  <conditionalFormatting sqref="E2402">
    <cfRule type="cellIs" dxfId="3683" priority="6955" stopIfTrue="1" operator="equal">
      <formula>"C-001"</formula>
    </cfRule>
  </conditionalFormatting>
  <conditionalFormatting sqref="E2402">
    <cfRule type="cellIs" dxfId="3682" priority="6954" operator="equal">
      <formula>"C-003"</formula>
    </cfRule>
  </conditionalFormatting>
  <conditionalFormatting sqref="M2402">
    <cfRule type="cellIs" dxfId="3681" priority="6953" stopIfTrue="1" operator="equal">
      <formula>"PENDENT ASSIGNAR"</formula>
    </cfRule>
  </conditionalFormatting>
  <conditionalFormatting sqref="M2402">
    <cfRule type="cellIs" dxfId="3680" priority="6952" stopIfTrue="1" operator="equal">
      <formula>"PENDENT D'ASSIGNAR"</formula>
    </cfRule>
  </conditionalFormatting>
  <conditionalFormatting sqref="M2402">
    <cfRule type="cellIs" dxfId="3679" priority="6951" operator="equal">
      <formula>"DEDICACIO FACTURABLE PER ADMINISTRACIO"</formula>
    </cfRule>
  </conditionalFormatting>
  <conditionalFormatting sqref="G2402">
    <cfRule type="cellIs" dxfId="3678" priority="6950" stopIfTrue="1" operator="equal">
      <formula>"TA"</formula>
    </cfRule>
  </conditionalFormatting>
  <conditionalFormatting sqref="G2402">
    <cfRule type="cellIs" dxfId="3677" priority="6949" stopIfTrue="1" operator="equal">
      <formula>"OB"</formula>
    </cfRule>
  </conditionalFormatting>
  <conditionalFormatting sqref="G2403">
    <cfRule type="cellIs" dxfId="3676" priority="6947" stopIfTrue="1" operator="equal">
      <formula>"ST"</formula>
    </cfRule>
    <cfRule type="cellIs" dxfId="3675" priority="6948" stopIfTrue="1" operator="equal">
      <formula>ST</formula>
    </cfRule>
  </conditionalFormatting>
  <conditionalFormatting sqref="M2403">
    <cfRule type="cellIs" dxfId="3674" priority="6946" stopIfTrue="1" operator="equal">
      <formula>"Pendent obrir OF"</formula>
    </cfRule>
  </conditionalFormatting>
  <conditionalFormatting sqref="M2403">
    <cfRule type="cellIs" dxfId="3673" priority="6942" stopIfTrue="1" operator="equal">
      <formula>"PENDENT ASSIGNAR"</formula>
    </cfRule>
  </conditionalFormatting>
  <conditionalFormatting sqref="M2403">
    <cfRule type="cellIs" dxfId="3672" priority="6941" stopIfTrue="1" operator="equal">
      <formula>"PENDENT D'ASSIGNAR"</formula>
    </cfRule>
  </conditionalFormatting>
  <conditionalFormatting sqref="M2403">
    <cfRule type="cellIs" dxfId="3671" priority="6940" operator="equal">
      <formula>"DEDICACIO FACTURABLE PER ADMINISTRACIO"</formula>
    </cfRule>
  </conditionalFormatting>
  <conditionalFormatting sqref="G2403">
    <cfRule type="cellIs" dxfId="3670" priority="6939" stopIfTrue="1" operator="equal">
      <formula>"TA"</formula>
    </cfRule>
  </conditionalFormatting>
  <conditionalFormatting sqref="G2403">
    <cfRule type="cellIs" dxfId="3669" priority="6938" stopIfTrue="1" operator="equal">
      <formula>"OB"</formula>
    </cfRule>
  </conditionalFormatting>
  <conditionalFormatting sqref="G2404">
    <cfRule type="cellIs" dxfId="3668" priority="6936" stopIfTrue="1" operator="equal">
      <formula>"ST"</formula>
    </cfRule>
    <cfRule type="cellIs" dxfId="3667" priority="6937" stopIfTrue="1" operator="equal">
      <formula>ST</formula>
    </cfRule>
  </conditionalFormatting>
  <conditionalFormatting sqref="M2404">
    <cfRule type="cellIs" dxfId="3666" priority="6935" stopIfTrue="1" operator="equal">
      <formula>"Pendent obrir OF"</formula>
    </cfRule>
  </conditionalFormatting>
  <conditionalFormatting sqref="E2404">
    <cfRule type="cellIs" dxfId="3665" priority="6934" stopIfTrue="1" operator="equal">
      <formula>"Pte. Asignar"</formula>
    </cfRule>
  </conditionalFormatting>
  <conditionalFormatting sqref="E2404">
    <cfRule type="cellIs" dxfId="3664" priority="6933" stopIfTrue="1" operator="equal">
      <formula>"C-001"</formula>
    </cfRule>
  </conditionalFormatting>
  <conditionalFormatting sqref="E2404">
    <cfRule type="cellIs" dxfId="3663" priority="6932" operator="equal">
      <formula>"C-003"</formula>
    </cfRule>
  </conditionalFormatting>
  <conditionalFormatting sqref="M2404">
    <cfRule type="cellIs" dxfId="3662" priority="6931" stopIfTrue="1" operator="equal">
      <formula>"PENDENT ASSIGNAR"</formula>
    </cfRule>
  </conditionalFormatting>
  <conditionalFormatting sqref="M2404">
    <cfRule type="cellIs" dxfId="3661" priority="6930" stopIfTrue="1" operator="equal">
      <formula>"PENDENT D'ASSIGNAR"</formula>
    </cfRule>
  </conditionalFormatting>
  <conditionalFormatting sqref="M2404">
    <cfRule type="cellIs" dxfId="3660" priority="6929" operator="equal">
      <formula>"DEDICACIO FACTURABLE PER ADMINISTRACIO"</formula>
    </cfRule>
  </conditionalFormatting>
  <conditionalFormatting sqref="G2404">
    <cfRule type="cellIs" dxfId="3659" priority="6928" stopIfTrue="1" operator="equal">
      <formula>"TA"</formula>
    </cfRule>
  </conditionalFormatting>
  <conditionalFormatting sqref="G2404">
    <cfRule type="cellIs" dxfId="3658" priority="6927" stopIfTrue="1" operator="equal">
      <formula>"OB"</formula>
    </cfRule>
  </conditionalFormatting>
  <conditionalFormatting sqref="G2436">
    <cfRule type="cellIs" dxfId="3657" priority="6892" stopIfTrue="1" operator="equal">
      <formula>"ST"</formula>
    </cfRule>
    <cfRule type="cellIs" dxfId="3656" priority="6893" stopIfTrue="1" operator="equal">
      <formula>ST</formula>
    </cfRule>
  </conditionalFormatting>
  <conditionalFormatting sqref="M2436">
    <cfRule type="cellIs" dxfId="3655" priority="6891" stopIfTrue="1" operator="equal">
      <formula>"Pendent obrir OF"</formula>
    </cfRule>
  </conditionalFormatting>
  <conditionalFormatting sqref="E2436">
    <cfRule type="cellIs" dxfId="3654" priority="6890" stopIfTrue="1" operator="equal">
      <formula>"Pte. Asignar"</formula>
    </cfRule>
  </conditionalFormatting>
  <conditionalFormatting sqref="E2436">
    <cfRule type="cellIs" dxfId="3653" priority="6889" stopIfTrue="1" operator="equal">
      <formula>"C-001"</formula>
    </cfRule>
  </conditionalFormatting>
  <conditionalFormatting sqref="E2436">
    <cfRule type="cellIs" dxfId="3652" priority="6888" operator="equal">
      <formula>"C-003"</formula>
    </cfRule>
  </conditionalFormatting>
  <conditionalFormatting sqref="M2436">
    <cfRule type="cellIs" dxfId="3651" priority="6887" stopIfTrue="1" operator="equal">
      <formula>"PENDENT ASSIGNAR"</formula>
    </cfRule>
  </conditionalFormatting>
  <conditionalFormatting sqref="M2436">
    <cfRule type="cellIs" dxfId="3650" priority="6886" stopIfTrue="1" operator="equal">
      <formula>"PENDENT D'ASSIGNAR"</formula>
    </cfRule>
  </conditionalFormatting>
  <conditionalFormatting sqref="M2436">
    <cfRule type="cellIs" dxfId="3649" priority="6885" operator="equal">
      <formula>"DEDICACIO FACTURABLE PER ADMINISTRACIO"</formula>
    </cfRule>
  </conditionalFormatting>
  <conditionalFormatting sqref="G2436">
    <cfRule type="cellIs" dxfId="3648" priority="6884" stopIfTrue="1" operator="equal">
      <formula>"TA"</formula>
    </cfRule>
  </conditionalFormatting>
  <conditionalFormatting sqref="G2436">
    <cfRule type="cellIs" dxfId="3647" priority="6883" stopIfTrue="1" operator="equal">
      <formula>"OB"</formula>
    </cfRule>
  </conditionalFormatting>
  <conditionalFormatting sqref="G2437">
    <cfRule type="cellIs" dxfId="3646" priority="6881" stopIfTrue="1" operator="equal">
      <formula>"ST"</formula>
    </cfRule>
    <cfRule type="cellIs" dxfId="3645" priority="6882" stopIfTrue="1" operator="equal">
      <formula>ST</formula>
    </cfRule>
  </conditionalFormatting>
  <conditionalFormatting sqref="M2437">
    <cfRule type="cellIs" dxfId="3644" priority="6880" stopIfTrue="1" operator="equal">
      <formula>"Pendent obrir OF"</formula>
    </cfRule>
  </conditionalFormatting>
  <conditionalFormatting sqref="M2437">
    <cfRule type="cellIs" dxfId="3643" priority="6876" stopIfTrue="1" operator="equal">
      <formula>"PENDENT ASSIGNAR"</formula>
    </cfRule>
  </conditionalFormatting>
  <conditionalFormatting sqref="M2437">
    <cfRule type="cellIs" dxfId="3642" priority="6875" stopIfTrue="1" operator="equal">
      <formula>"PENDENT D'ASSIGNAR"</formula>
    </cfRule>
  </conditionalFormatting>
  <conditionalFormatting sqref="M2437">
    <cfRule type="cellIs" dxfId="3641" priority="6874" operator="equal">
      <formula>"DEDICACIO FACTURABLE PER ADMINISTRACIO"</formula>
    </cfRule>
  </conditionalFormatting>
  <conditionalFormatting sqref="G2437">
    <cfRule type="cellIs" dxfId="3640" priority="6873" stopIfTrue="1" operator="equal">
      <formula>"TA"</formula>
    </cfRule>
  </conditionalFormatting>
  <conditionalFormatting sqref="G2437">
    <cfRule type="cellIs" dxfId="3639" priority="6872" stopIfTrue="1" operator="equal">
      <formula>"OB"</formula>
    </cfRule>
  </conditionalFormatting>
  <conditionalFormatting sqref="G2438">
    <cfRule type="cellIs" dxfId="3638" priority="6870" stopIfTrue="1" operator="equal">
      <formula>"ST"</formula>
    </cfRule>
    <cfRule type="cellIs" dxfId="3637" priority="6871" stopIfTrue="1" operator="equal">
      <formula>ST</formula>
    </cfRule>
  </conditionalFormatting>
  <conditionalFormatting sqref="M2438">
    <cfRule type="cellIs" dxfId="3636" priority="6869" stopIfTrue="1" operator="equal">
      <formula>"Pendent obrir OF"</formula>
    </cfRule>
  </conditionalFormatting>
  <conditionalFormatting sqref="E2438">
    <cfRule type="cellIs" dxfId="3635" priority="6868" stopIfTrue="1" operator="equal">
      <formula>"Pte. Asignar"</formula>
    </cfRule>
  </conditionalFormatting>
  <conditionalFormatting sqref="E2438">
    <cfRule type="cellIs" dxfId="3634" priority="6867" stopIfTrue="1" operator="equal">
      <formula>"C-001"</formula>
    </cfRule>
  </conditionalFormatting>
  <conditionalFormatting sqref="E2438">
    <cfRule type="cellIs" dxfId="3633" priority="6866" operator="equal">
      <formula>"C-003"</formula>
    </cfRule>
  </conditionalFormatting>
  <conditionalFormatting sqref="M2438">
    <cfRule type="cellIs" dxfId="3632" priority="6865" stopIfTrue="1" operator="equal">
      <formula>"PENDENT ASSIGNAR"</formula>
    </cfRule>
  </conditionalFormatting>
  <conditionalFormatting sqref="M2438">
    <cfRule type="cellIs" dxfId="3631" priority="6864" stopIfTrue="1" operator="equal">
      <formula>"PENDENT D'ASSIGNAR"</formula>
    </cfRule>
  </conditionalFormatting>
  <conditionalFormatting sqref="M2438">
    <cfRule type="cellIs" dxfId="3630" priority="6863" operator="equal">
      <formula>"DEDICACIO FACTURABLE PER ADMINISTRACIO"</formula>
    </cfRule>
  </conditionalFormatting>
  <conditionalFormatting sqref="G2438">
    <cfRule type="cellIs" dxfId="3629" priority="6862" stopIfTrue="1" operator="equal">
      <formula>"TA"</formula>
    </cfRule>
  </conditionalFormatting>
  <conditionalFormatting sqref="G2438">
    <cfRule type="cellIs" dxfId="3628" priority="6861" stopIfTrue="1" operator="equal">
      <formula>"OB"</formula>
    </cfRule>
  </conditionalFormatting>
  <conditionalFormatting sqref="G2439">
    <cfRule type="cellIs" dxfId="3627" priority="6859" stopIfTrue="1" operator="equal">
      <formula>"ST"</formula>
    </cfRule>
    <cfRule type="cellIs" dxfId="3626" priority="6860" stopIfTrue="1" operator="equal">
      <formula>ST</formula>
    </cfRule>
  </conditionalFormatting>
  <conditionalFormatting sqref="M2439">
    <cfRule type="cellIs" dxfId="3625" priority="6858" stopIfTrue="1" operator="equal">
      <formula>"Pendent obrir OF"</formula>
    </cfRule>
  </conditionalFormatting>
  <conditionalFormatting sqref="E2439">
    <cfRule type="cellIs" dxfId="3624" priority="6857" stopIfTrue="1" operator="equal">
      <formula>"Pte. Asignar"</formula>
    </cfRule>
  </conditionalFormatting>
  <conditionalFormatting sqref="E2439">
    <cfRule type="cellIs" dxfId="3623" priority="6856" stopIfTrue="1" operator="equal">
      <formula>"C-001"</formula>
    </cfRule>
  </conditionalFormatting>
  <conditionalFormatting sqref="E2439">
    <cfRule type="cellIs" dxfId="3622" priority="6855" operator="equal">
      <formula>"C-003"</formula>
    </cfRule>
  </conditionalFormatting>
  <conditionalFormatting sqref="M2439">
    <cfRule type="cellIs" dxfId="3621" priority="6854" stopIfTrue="1" operator="equal">
      <formula>"PENDENT ASSIGNAR"</formula>
    </cfRule>
  </conditionalFormatting>
  <conditionalFormatting sqref="M2439">
    <cfRule type="cellIs" dxfId="3620" priority="6853" stopIfTrue="1" operator="equal">
      <formula>"PENDENT D'ASSIGNAR"</formula>
    </cfRule>
  </conditionalFormatting>
  <conditionalFormatting sqref="M2439">
    <cfRule type="cellIs" dxfId="3619" priority="6852" operator="equal">
      <formula>"DEDICACIO FACTURABLE PER ADMINISTRACIO"</formula>
    </cfRule>
  </conditionalFormatting>
  <conditionalFormatting sqref="G2439">
    <cfRule type="cellIs" dxfId="3618" priority="6851" stopIfTrue="1" operator="equal">
      <formula>"TA"</formula>
    </cfRule>
  </conditionalFormatting>
  <conditionalFormatting sqref="G2439">
    <cfRule type="cellIs" dxfId="3617" priority="6850" stopIfTrue="1" operator="equal">
      <formula>"OB"</formula>
    </cfRule>
  </conditionalFormatting>
  <conditionalFormatting sqref="G2440">
    <cfRule type="cellIs" dxfId="3616" priority="6848" stopIfTrue="1" operator="equal">
      <formula>"ST"</formula>
    </cfRule>
    <cfRule type="cellIs" dxfId="3615" priority="6849" stopIfTrue="1" operator="equal">
      <formula>ST</formula>
    </cfRule>
  </conditionalFormatting>
  <conditionalFormatting sqref="M2440">
    <cfRule type="cellIs" dxfId="3614" priority="6847" stopIfTrue="1" operator="equal">
      <formula>"Pendent obrir OF"</formula>
    </cfRule>
  </conditionalFormatting>
  <conditionalFormatting sqref="E2440">
    <cfRule type="cellIs" dxfId="3613" priority="6846" stopIfTrue="1" operator="equal">
      <formula>"Pte. Asignar"</formula>
    </cfRule>
  </conditionalFormatting>
  <conditionalFormatting sqref="E2440">
    <cfRule type="cellIs" dxfId="3612" priority="6845" stopIfTrue="1" operator="equal">
      <formula>"C-001"</formula>
    </cfRule>
  </conditionalFormatting>
  <conditionalFormatting sqref="E2440">
    <cfRule type="cellIs" dxfId="3611" priority="6844" operator="equal">
      <formula>"C-003"</formula>
    </cfRule>
  </conditionalFormatting>
  <conditionalFormatting sqref="M2440">
    <cfRule type="cellIs" dxfId="3610" priority="6843" stopIfTrue="1" operator="equal">
      <formula>"PENDENT ASSIGNAR"</formula>
    </cfRule>
  </conditionalFormatting>
  <conditionalFormatting sqref="M2440">
    <cfRule type="cellIs" dxfId="3609" priority="6842" stopIfTrue="1" operator="equal">
      <formula>"PENDENT D'ASSIGNAR"</formula>
    </cfRule>
  </conditionalFormatting>
  <conditionalFormatting sqref="M2440">
    <cfRule type="cellIs" dxfId="3608" priority="6841" operator="equal">
      <formula>"DEDICACIO FACTURABLE PER ADMINISTRACIO"</formula>
    </cfRule>
  </conditionalFormatting>
  <conditionalFormatting sqref="G2440">
    <cfRule type="cellIs" dxfId="3607" priority="6840" stopIfTrue="1" operator="equal">
      <formula>"TA"</formula>
    </cfRule>
  </conditionalFormatting>
  <conditionalFormatting sqref="G2440">
    <cfRule type="cellIs" dxfId="3606" priority="6839" stopIfTrue="1" operator="equal">
      <formula>"OB"</formula>
    </cfRule>
  </conditionalFormatting>
  <conditionalFormatting sqref="E2437">
    <cfRule type="cellIs" dxfId="3605" priority="6827" stopIfTrue="1" operator="equal">
      <formula>"Pte. Asignar"</formula>
    </cfRule>
  </conditionalFormatting>
  <conditionalFormatting sqref="E2437">
    <cfRule type="cellIs" dxfId="3604" priority="6826" stopIfTrue="1" operator="equal">
      <formula>"C-001"</formula>
    </cfRule>
  </conditionalFormatting>
  <conditionalFormatting sqref="E2437">
    <cfRule type="cellIs" dxfId="3603" priority="6825" operator="equal">
      <formula>"C-003"</formula>
    </cfRule>
  </conditionalFormatting>
  <conditionalFormatting sqref="E2403">
    <cfRule type="cellIs" dxfId="3602" priority="6824" stopIfTrue="1" operator="equal">
      <formula>"Pte. Asignar"</formula>
    </cfRule>
  </conditionalFormatting>
  <conditionalFormatting sqref="E2403">
    <cfRule type="cellIs" dxfId="3601" priority="6823" stopIfTrue="1" operator="equal">
      <formula>"C-001"</formula>
    </cfRule>
  </conditionalFormatting>
  <conditionalFormatting sqref="E2403">
    <cfRule type="cellIs" dxfId="3600" priority="6822" operator="equal">
      <formula>"C-003"</formula>
    </cfRule>
  </conditionalFormatting>
  <conditionalFormatting sqref="E2393">
    <cfRule type="cellIs" dxfId="3599" priority="6821" stopIfTrue="1" operator="equal">
      <formula>"Pte. Asignar"</formula>
    </cfRule>
  </conditionalFormatting>
  <conditionalFormatting sqref="E2393">
    <cfRule type="cellIs" dxfId="3598" priority="6820" stopIfTrue="1" operator="equal">
      <formula>"C-001"</formula>
    </cfRule>
  </conditionalFormatting>
  <conditionalFormatting sqref="E2393">
    <cfRule type="cellIs" dxfId="3597" priority="6819" operator="equal">
      <formula>"C-003"</formula>
    </cfRule>
  </conditionalFormatting>
  <conditionalFormatting sqref="E1331">
    <cfRule type="cellIs" dxfId="3596" priority="6818" stopIfTrue="1" operator="equal">
      <formula>"Pte. Asignar"</formula>
    </cfRule>
  </conditionalFormatting>
  <conditionalFormatting sqref="E1331">
    <cfRule type="cellIs" dxfId="3595" priority="6817" stopIfTrue="1" operator="equal">
      <formula>"C-001"</formula>
    </cfRule>
  </conditionalFormatting>
  <conditionalFormatting sqref="E1331">
    <cfRule type="cellIs" dxfId="3594" priority="6816" operator="equal">
      <formula>"C-003"</formula>
    </cfRule>
  </conditionalFormatting>
  <conditionalFormatting sqref="R2588:R2594">
    <cfRule type="cellIs" dxfId="3593" priority="6811" stopIfTrue="1" operator="equal">
      <formula>"Pte. Asignar"</formula>
    </cfRule>
  </conditionalFormatting>
  <conditionalFormatting sqref="R2588:R2594">
    <cfRule type="cellIs" dxfId="3592" priority="6810" stopIfTrue="1" operator="equal">
      <formula>"C-001"</formula>
    </cfRule>
  </conditionalFormatting>
  <conditionalFormatting sqref="R2588:R2594">
    <cfRule type="cellIs" dxfId="3591" priority="6809" operator="equal">
      <formula>"C-003"</formula>
    </cfRule>
  </conditionalFormatting>
  <conditionalFormatting sqref="G2462">
    <cfRule type="cellIs" dxfId="3590" priority="6792" stopIfTrue="1" operator="equal">
      <formula>"ST"</formula>
    </cfRule>
    <cfRule type="cellIs" dxfId="3589" priority="6793" stopIfTrue="1" operator="equal">
      <formula>ST</formula>
    </cfRule>
  </conditionalFormatting>
  <conditionalFormatting sqref="M2462">
    <cfRule type="cellIs" dxfId="3588" priority="6791" stopIfTrue="1" operator="equal">
      <formula>"Pendent obrir OF"</formula>
    </cfRule>
  </conditionalFormatting>
  <conditionalFormatting sqref="E2462">
    <cfRule type="cellIs" dxfId="3587" priority="6790" stopIfTrue="1" operator="equal">
      <formula>"Pte. Asignar"</formula>
    </cfRule>
  </conditionalFormatting>
  <conditionalFormatting sqref="E2462">
    <cfRule type="cellIs" dxfId="3586" priority="6789" stopIfTrue="1" operator="equal">
      <formula>"C-001"</formula>
    </cfRule>
  </conditionalFormatting>
  <conditionalFormatting sqref="E2462">
    <cfRule type="cellIs" dxfId="3585" priority="6788" operator="equal">
      <formula>"C-003"</formula>
    </cfRule>
  </conditionalFormatting>
  <conditionalFormatting sqref="M2462">
    <cfRule type="cellIs" dxfId="3584" priority="6787" stopIfTrue="1" operator="equal">
      <formula>"PENDENT ASSIGNAR"</formula>
    </cfRule>
  </conditionalFormatting>
  <conditionalFormatting sqref="M2462">
    <cfRule type="cellIs" dxfId="3583" priority="6786" stopIfTrue="1" operator="equal">
      <formula>"PENDENT D'ASSIGNAR"</formula>
    </cfRule>
  </conditionalFormatting>
  <conditionalFormatting sqref="M2462">
    <cfRule type="cellIs" dxfId="3582" priority="6785" operator="equal">
      <formula>"DEDICACIO FACTURABLE PER ADMINISTRACIO"</formula>
    </cfRule>
  </conditionalFormatting>
  <conditionalFormatting sqref="G2462">
    <cfRule type="cellIs" dxfId="3581" priority="6784" stopIfTrue="1" operator="equal">
      <formula>"TA"</formula>
    </cfRule>
  </conditionalFormatting>
  <conditionalFormatting sqref="G2462">
    <cfRule type="cellIs" dxfId="3580" priority="6783" stopIfTrue="1" operator="equal">
      <formula>"OB"</formula>
    </cfRule>
  </conditionalFormatting>
  <conditionalFormatting sqref="G2503">
    <cfRule type="cellIs" dxfId="3579" priority="6770" stopIfTrue="1" operator="equal">
      <formula>"ST"</formula>
    </cfRule>
    <cfRule type="cellIs" dxfId="3578" priority="6771" stopIfTrue="1" operator="equal">
      <formula>ST</formula>
    </cfRule>
  </conditionalFormatting>
  <conditionalFormatting sqref="M2503">
    <cfRule type="cellIs" dxfId="3577" priority="6769" stopIfTrue="1" operator="equal">
      <formula>"Pendent obrir OF"</formula>
    </cfRule>
  </conditionalFormatting>
  <conditionalFormatting sqref="E2503">
    <cfRule type="cellIs" dxfId="3576" priority="6768" stopIfTrue="1" operator="equal">
      <formula>"Pte. Asignar"</formula>
    </cfRule>
  </conditionalFormatting>
  <conditionalFormatting sqref="E2503">
    <cfRule type="cellIs" dxfId="3575" priority="6767" stopIfTrue="1" operator="equal">
      <formula>"C-001"</formula>
    </cfRule>
  </conditionalFormatting>
  <conditionalFormatting sqref="E2503">
    <cfRule type="cellIs" dxfId="3574" priority="6766" operator="equal">
      <formula>"C-003"</formula>
    </cfRule>
  </conditionalFormatting>
  <conditionalFormatting sqref="M2503">
    <cfRule type="cellIs" dxfId="3573" priority="6765" stopIfTrue="1" operator="equal">
      <formula>"PENDENT ASSIGNAR"</formula>
    </cfRule>
  </conditionalFormatting>
  <conditionalFormatting sqref="M2503">
    <cfRule type="cellIs" dxfId="3572" priority="6764" stopIfTrue="1" operator="equal">
      <formula>"PENDENT D'ASSIGNAR"</formula>
    </cfRule>
  </conditionalFormatting>
  <conditionalFormatting sqref="M2503">
    <cfRule type="cellIs" dxfId="3571" priority="6763" operator="equal">
      <formula>"DEDICACIO FACTURABLE PER ADMINISTRACIO"</formula>
    </cfRule>
  </conditionalFormatting>
  <conditionalFormatting sqref="G2503">
    <cfRule type="cellIs" dxfId="3570" priority="6762" stopIfTrue="1" operator="equal">
      <formula>"TA"</formula>
    </cfRule>
  </conditionalFormatting>
  <conditionalFormatting sqref="G2503">
    <cfRule type="cellIs" dxfId="3569" priority="6761" stopIfTrue="1" operator="equal">
      <formula>"OB"</formula>
    </cfRule>
  </conditionalFormatting>
  <conditionalFormatting sqref="G2502">
    <cfRule type="cellIs" dxfId="3568" priority="6759" stopIfTrue="1" operator="equal">
      <formula>"ST"</formula>
    </cfRule>
    <cfRule type="cellIs" dxfId="3567" priority="6760" stopIfTrue="1" operator="equal">
      <formula>ST</formula>
    </cfRule>
  </conditionalFormatting>
  <conditionalFormatting sqref="M2502">
    <cfRule type="cellIs" dxfId="3566" priority="6758" stopIfTrue="1" operator="equal">
      <formula>"Pendent obrir OF"</formula>
    </cfRule>
  </conditionalFormatting>
  <conditionalFormatting sqref="E2502">
    <cfRule type="cellIs" dxfId="3565" priority="6757" stopIfTrue="1" operator="equal">
      <formula>"Pte. Asignar"</formula>
    </cfRule>
  </conditionalFormatting>
  <conditionalFormatting sqref="E2502">
    <cfRule type="cellIs" dxfId="3564" priority="6756" stopIfTrue="1" operator="equal">
      <formula>"C-001"</formula>
    </cfRule>
  </conditionalFormatting>
  <conditionalFormatting sqref="E2502">
    <cfRule type="cellIs" dxfId="3563" priority="6755" operator="equal">
      <formula>"C-003"</formula>
    </cfRule>
  </conditionalFormatting>
  <conditionalFormatting sqref="M2502">
    <cfRule type="cellIs" dxfId="3562" priority="6754" stopIfTrue="1" operator="equal">
      <formula>"PENDENT ASSIGNAR"</formula>
    </cfRule>
  </conditionalFormatting>
  <conditionalFormatting sqref="M2502">
    <cfRule type="cellIs" dxfId="3561" priority="6753" stopIfTrue="1" operator="equal">
      <formula>"PENDENT D'ASSIGNAR"</formula>
    </cfRule>
  </conditionalFormatting>
  <conditionalFormatting sqref="M2502">
    <cfRule type="cellIs" dxfId="3560" priority="6752" operator="equal">
      <formula>"DEDICACIO FACTURABLE PER ADMINISTRACIO"</formula>
    </cfRule>
  </conditionalFormatting>
  <conditionalFormatting sqref="G2502">
    <cfRule type="cellIs" dxfId="3559" priority="6751" stopIfTrue="1" operator="equal">
      <formula>"TA"</formula>
    </cfRule>
  </conditionalFormatting>
  <conditionalFormatting sqref="G2502">
    <cfRule type="cellIs" dxfId="3558" priority="6750" stopIfTrue="1" operator="equal">
      <formula>"OB"</formula>
    </cfRule>
  </conditionalFormatting>
  <conditionalFormatting sqref="G2599">
    <cfRule type="cellIs" dxfId="3557" priority="6748" stopIfTrue="1" operator="equal">
      <formula>"ST"</formula>
    </cfRule>
    <cfRule type="cellIs" dxfId="3556" priority="6749" stopIfTrue="1" operator="equal">
      <formula>ST</formula>
    </cfRule>
  </conditionalFormatting>
  <conditionalFormatting sqref="M2599">
    <cfRule type="cellIs" dxfId="3555" priority="6747" stopIfTrue="1" operator="equal">
      <formula>"Pendent obrir OF"</formula>
    </cfRule>
  </conditionalFormatting>
  <conditionalFormatting sqref="E2599">
    <cfRule type="cellIs" dxfId="3554" priority="6746" stopIfTrue="1" operator="equal">
      <formula>"Pte. Asignar"</formula>
    </cfRule>
  </conditionalFormatting>
  <conditionalFormatting sqref="E2599">
    <cfRule type="cellIs" dxfId="3553" priority="6745" stopIfTrue="1" operator="equal">
      <formula>"C-001"</formula>
    </cfRule>
  </conditionalFormatting>
  <conditionalFormatting sqref="E2599">
    <cfRule type="cellIs" dxfId="3552" priority="6744" operator="equal">
      <formula>"C-003"</formula>
    </cfRule>
  </conditionalFormatting>
  <conditionalFormatting sqref="M2599">
    <cfRule type="cellIs" dxfId="3551" priority="6743" stopIfTrue="1" operator="equal">
      <formula>"PENDENT ASSIGNAR"</formula>
    </cfRule>
  </conditionalFormatting>
  <conditionalFormatting sqref="M2599">
    <cfRule type="cellIs" dxfId="3550" priority="6742" stopIfTrue="1" operator="equal">
      <formula>"PENDENT D'ASSIGNAR"</formula>
    </cfRule>
  </conditionalFormatting>
  <conditionalFormatting sqref="M2599">
    <cfRule type="cellIs" dxfId="3549" priority="6741" operator="equal">
      <formula>"DEDICACIO FACTURABLE PER ADMINISTRACIO"</formula>
    </cfRule>
  </conditionalFormatting>
  <conditionalFormatting sqref="G2599">
    <cfRule type="cellIs" dxfId="3548" priority="6740" stopIfTrue="1" operator="equal">
      <formula>"TA"</formula>
    </cfRule>
  </conditionalFormatting>
  <conditionalFormatting sqref="G2599">
    <cfRule type="cellIs" dxfId="3547" priority="6739" stopIfTrue="1" operator="equal">
      <formula>"OB"</formula>
    </cfRule>
  </conditionalFormatting>
  <conditionalFormatting sqref="G2598">
    <cfRule type="cellIs" dxfId="3546" priority="6737" stopIfTrue="1" operator="equal">
      <formula>"ST"</formula>
    </cfRule>
    <cfRule type="cellIs" dxfId="3545" priority="6738" stopIfTrue="1" operator="equal">
      <formula>ST</formula>
    </cfRule>
  </conditionalFormatting>
  <conditionalFormatting sqref="M2598">
    <cfRule type="cellIs" dxfId="3544" priority="6736" stopIfTrue="1" operator="equal">
      <formula>"Pendent obrir OF"</formula>
    </cfRule>
  </conditionalFormatting>
  <conditionalFormatting sqref="E2598">
    <cfRule type="cellIs" dxfId="3543" priority="6735" stopIfTrue="1" operator="equal">
      <formula>"Pte. Asignar"</formula>
    </cfRule>
  </conditionalFormatting>
  <conditionalFormatting sqref="E2598">
    <cfRule type="cellIs" dxfId="3542" priority="6734" stopIfTrue="1" operator="equal">
      <formula>"C-001"</formula>
    </cfRule>
  </conditionalFormatting>
  <conditionalFormatting sqref="E2598">
    <cfRule type="cellIs" dxfId="3541" priority="6733" operator="equal">
      <formula>"C-003"</formula>
    </cfRule>
  </conditionalFormatting>
  <conditionalFormatting sqref="M2598">
    <cfRule type="cellIs" dxfId="3540" priority="6732" stopIfTrue="1" operator="equal">
      <formula>"PENDENT ASSIGNAR"</formula>
    </cfRule>
  </conditionalFormatting>
  <conditionalFormatting sqref="M2598">
    <cfRule type="cellIs" dxfId="3539" priority="6731" stopIfTrue="1" operator="equal">
      <formula>"PENDENT D'ASSIGNAR"</formula>
    </cfRule>
  </conditionalFormatting>
  <conditionalFormatting sqref="M2598">
    <cfRule type="cellIs" dxfId="3538" priority="6730" operator="equal">
      <formula>"DEDICACIO FACTURABLE PER ADMINISTRACIO"</formula>
    </cfRule>
  </conditionalFormatting>
  <conditionalFormatting sqref="G2598">
    <cfRule type="cellIs" dxfId="3537" priority="6729" stopIfTrue="1" operator="equal">
      <formula>"TA"</formula>
    </cfRule>
  </conditionalFormatting>
  <conditionalFormatting sqref="G2598">
    <cfRule type="cellIs" dxfId="3536" priority="6728" stopIfTrue="1" operator="equal">
      <formula>"OB"</formula>
    </cfRule>
  </conditionalFormatting>
  <conditionalFormatting sqref="G2597">
    <cfRule type="cellIs" dxfId="3535" priority="6726" stopIfTrue="1" operator="equal">
      <formula>"ST"</formula>
    </cfRule>
    <cfRule type="cellIs" dxfId="3534" priority="6727" stopIfTrue="1" operator="equal">
      <formula>ST</formula>
    </cfRule>
  </conditionalFormatting>
  <conditionalFormatting sqref="M2597">
    <cfRule type="cellIs" dxfId="3533" priority="6725" stopIfTrue="1" operator="equal">
      <formula>"Pendent obrir OF"</formula>
    </cfRule>
  </conditionalFormatting>
  <conditionalFormatting sqref="E2597">
    <cfRule type="cellIs" dxfId="3532" priority="6724" stopIfTrue="1" operator="equal">
      <formula>"Pte. Asignar"</formula>
    </cfRule>
  </conditionalFormatting>
  <conditionalFormatting sqref="E2597">
    <cfRule type="cellIs" dxfId="3531" priority="6723" stopIfTrue="1" operator="equal">
      <formula>"C-001"</formula>
    </cfRule>
  </conditionalFormatting>
  <conditionalFormatting sqref="E2597">
    <cfRule type="cellIs" dxfId="3530" priority="6722" operator="equal">
      <formula>"C-003"</formula>
    </cfRule>
  </conditionalFormatting>
  <conditionalFormatting sqref="M2597">
    <cfRule type="cellIs" dxfId="3529" priority="6721" stopIfTrue="1" operator="equal">
      <formula>"PENDENT ASSIGNAR"</formula>
    </cfRule>
  </conditionalFormatting>
  <conditionalFormatting sqref="M2597">
    <cfRule type="cellIs" dxfId="3528" priority="6720" stopIfTrue="1" operator="equal">
      <formula>"PENDENT D'ASSIGNAR"</formula>
    </cfRule>
  </conditionalFormatting>
  <conditionalFormatting sqref="M2597">
    <cfRule type="cellIs" dxfId="3527" priority="6719" operator="equal">
      <formula>"DEDICACIO FACTURABLE PER ADMINISTRACIO"</formula>
    </cfRule>
  </conditionalFormatting>
  <conditionalFormatting sqref="G2597">
    <cfRule type="cellIs" dxfId="3526" priority="6718" stopIfTrue="1" operator="equal">
      <formula>"TA"</formula>
    </cfRule>
  </conditionalFormatting>
  <conditionalFormatting sqref="G2597">
    <cfRule type="cellIs" dxfId="3525" priority="6717" stopIfTrue="1" operator="equal">
      <formula>"OB"</formula>
    </cfRule>
  </conditionalFormatting>
  <conditionalFormatting sqref="G2600">
    <cfRule type="cellIs" dxfId="3524" priority="6715" stopIfTrue="1" operator="equal">
      <formula>"ST"</formula>
    </cfRule>
    <cfRule type="cellIs" dxfId="3523" priority="6716" stopIfTrue="1" operator="equal">
      <formula>ST</formula>
    </cfRule>
  </conditionalFormatting>
  <conditionalFormatting sqref="M2600">
    <cfRule type="cellIs" dxfId="3522" priority="6714" stopIfTrue="1" operator="equal">
      <formula>"Pendent obrir OF"</formula>
    </cfRule>
  </conditionalFormatting>
  <conditionalFormatting sqref="E2600">
    <cfRule type="cellIs" dxfId="3521" priority="6713" stopIfTrue="1" operator="equal">
      <formula>"Pte. Asignar"</formula>
    </cfRule>
  </conditionalFormatting>
  <conditionalFormatting sqref="E2600">
    <cfRule type="cellIs" dxfId="3520" priority="6712" stopIfTrue="1" operator="equal">
      <formula>"C-001"</formula>
    </cfRule>
  </conditionalFormatting>
  <conditionalFormatting sqref="E2600">
    <cfRule type="cellIs" dxfId="3519" priority="6711" operator="equal">
      <formula>"C-003"</formula>
    </cfRule>
  </conditionalFormatting>
  <conditionalFormatting sqref="M2600">
    <cfRule type="cellIs" dxfId="3518" priority="6710" stopIfTrue="1" operator="equal">
      <formula>"PENDENT ASSIGNAR"</formula>
    </cfRule>
  </conditionalFormatting>
  <conditionalFormatting sqref="M2600">
    <cfRule type="cellIs" dxfId="3517" priority="6709" stopIfTrue="1" operator="equal">
      <formula>"PENDENT D'ASSIGNAR"</formula>
    </cfRule>
  </conditionalFormatting>
  <conditionalFormatting sqref="M2600">
    <cfRule type="cellIs" dxfId="3516" priority="6708" operator="equal">
      <formula>"DEDICACIO FACTURABLE PER ADMINISTRACIO"</formula>
    </cfRule>
  </conditionalFormatting>
  <conditionalFormatting sqref="G2600">
    <cfRule type="cellIs" dxfId="3515" priority="6707" stopIfTrue="1" operator="equal">
      <formula>"TA"</formula>
    </cfRule>
  </conditionalFormatting>
  <conditionalFormatting sqref="G2600">
    <cfRule type="cellIs" dxfId="3514" priority="6706" stopIfTrue="1" operator="equal">
      <formula>"OB"</formula>
    </cfRule>
  </conditionalFormatting>
  <conditionalFormatting sqref="G797">
    <cfRule type="cellIs" dxfId="3513" priority="6704" stopIfTrue="1" operator="equal">
      <formula>"ST"</formula>
    </cfRule>
    <cfRule type="cellIs" dxfId="3512" priority="6705" stopIfTrue="1" operator="equal">
      <formula>ST</formula>
    </cfRule>
  </conditionalFormatting>
  <conditionalFormatting sqref="M797">
    <cfRule type="cellIs" dxfId="3511" priority="6703" stopIfTrue="1" operator="equal">
      <formula>"Pendent obrir OF"</formula>
    </cfRule>
  </conditionalFormatting>
  <conditionalFormatting sqref="E797">
    <cfRule type="cellIs" dxfId="3510" priority="6702" stopIfTrue="1" operator="equal">
      <formula>"Pte. Asignar"</formula>
    </cfRule>
  </conditionalFormatting>
  <conditionalFormatting sqref="E797">
    <cfRule type="cellIs" dxfId="3509" priority="6701" stopIfTrue="1" operator="equal">
      <formula>"C-001"</formula>
    </cfRule>
  </conditionalFormatting>
  <conditionalFormatting sqref="E797">
    <cfRule type="cellIs" dxfId="3508" priority="6700" operator="equal">
      <formula>"C-003"</formula>
    </cfRule>
  </conditionalFormatting>
  <conditionalFormatting sqref="M797">
    <cfRule type="cellIs" dxfId="3507" priority="6699" stopIfTrue="1" operator="equal">
      <formula>"PENDENT ASSIGNAR"</formula>
    </cfRule>
  </conditionalFormatting>
  <conditionalFormatting sqref="M797">
    <cfRule type="cellIs" dxfId="3506" priority="6698" stopIfTrue="1" operator="equal">
      <formula>"PENDENT D'ASSIGNAR"</formula>
    </cfRule>
  </conditionalFormatting>
  <conditionalFormatting sqref="M797">
    <cfRule type="cellIs" dxfId="3505" priority="6697" operator="equal">
      <formula>"DEDICACIO FACTURABLE PER ADMINISTRACIO"</formula>
    </cfRule>
  </conditionalFormatting>
  <conditionalFormatting sqref="G797">
    <cfRule type="cellIs" dxfId="3504" priority="6696" stopIfTrue="1" operator="equal">
      <formula>"TA"</formula>
    </cfRule>
  </conditionalFormatting>
  <conditionalFormatting sqref="G797">
    <cfRule type="cellIs" dxfId="3503" priority="6695" stopIfTrue="1" operator="equal">
      <formula>"OB"</formula>
    </cfRule>
  </conditionalFormatting>
  <conditionalFormatting sqref="X797">
    <cfRule type="cellIs" dxfId="3502" priority="6694" stopIfTrue="1" operator="equal">
      <formula>"Pte. Asignar"</formula>
    </cfRule>
  </conditionalFormatting>
  <conditionalFormatting sqref="X797">
    <cfRule type="cellIs" dxfId="3501" priority="6693" stopIfTrue="1" operator="equal">
      <formula>"C-001"</formula>
    </cfRule>
  </conditionalFormatting>
  <conditionalFormatting sqref="X797">
    <cfRule type="cellIs" dxfId="3500" priority="6692" operator="equal">
      <formula>"C-003"</formula>
    </cfRule>
  </conditionalFormatting>
  <conditionalFormatting sqref="G2601">
    <cfRule type="cellIs" dxfId="3499" priority="6690" stopIfTrue="1" operator="equal">
      <formula>"ST"</formula>
    </cfRule>
    <cfRule type="cellIs" dxfId="3498" priority="6691" stopIfTrue="1" operator="equal">
      <formula>ST</formula>
    </cfRule>
  </conditionalFormatting>
  <conditionalFormatting sqref="M2601">
    <cfRule type="cellIs" dxfId="3497" priority="6689" stopIfTrue="1" operator="equal">
      <formula>"Pendent obrir OF"</formula>
    </cfRule>
  </conditionalFormatting>
  <conditionalFormatting sqref="E2601">
    <cfRule type="cellIs" dxfId="3496" priority="6688" stopIfTrue="1" operator="equal">
      <formula>"Pte. Asignar"</formula>
    </cfRule>
  </conditionalFormatting>
  <conditionalFormatting sqref="E2601">
    <cfRule type="cellIs" dxfId="3495" priority="6687" stopIfTrue="1" operator="equal">
      <formula>"C-001"</formula>
    </cfRule>
  </conditionalFormatting>
  <conditionalFormatting sqref="E2601">
    <cfRule type="cellIs" dxfId="3494" priority="6686" operator="equal">
      <formula>"C-003"</formula>
    </cfRule>
  </conditionalFormatting>
  <conditionalFormatting sqref="M2601">
    <cfRule type="cellIs" dxfId="3493" priority="6685" stopIfTrue="1" operator="equal">
      <formula>"PENDENT ASSIGNAR"</formula>
    </cfRule>
  </conditionalFormatting>
  <conditionalFormatting sqref="M2601">
    <cfRule type="cellIs" dxfId="3492" priority="6684" stopIfTrue="1" operator="equal">
      <formula>"PENDENT D'ASSIGNAR"</formula>
    </cfRule>
  </conditionalFormatting>
  <conditionalFormatting sqref="M2601">
    <cfRule type="cellIs" dxfId="3491" priority="6683" operator="equal">
      <formula>"DEDICACIO FACTURABLE PER ADMINISTRACIO"</formula>
    </cfRule>
  </conditionalFormatting>
  <conditionalFormatting sqref="G2601">
    <cfRule type="cellIs" dxfId="3490" priority="6682" stopIfTrue="1" operator="equal">
      <formula>"TA"</formula>
    </cfRule>
  </conditionalFormatting>
  <conditionalFormatting sqref="G2601">
    <cfRule type="cellIs" dxfId="3489" priority="6681" stopIfTrue="1" operator="equal">
      <formula>"OB"</formula>
    </cfRule>
  </conditionalFormatting>
  <conditionalFormatting sqref="G2618">
    <cfRule type="cellIs" dxfId="3488" priority="6679" stopIfTrue="1" operator="equal">
      <formula>"ST"</formula>
    </cfRule>
    <cfRule type="cellIs" dxfId="3487" priority="6680" stopIfTrue="1" operator="equal">
      <formula>ST</formula>
    </cfRule>
  </conditionalFormatting>
  <conditionalFormatting sqref="M2618">
    <cfRule type="cellIs" dxfId="3486" priority="6678" stopIfTrue="1" operator="equal">
      <formula>"Pendent obrir OF"</formula>
    </cfRule>
  </conditionalFormatting>
  <conditionalFormatting sqref="E2618">
    <cfRule type="cellIs" dxfId="3485" priority="6677" stopIfTrue="1" operator="equal">
      <formula>"Pte. Asignar"</formula>
    </cfRule>
  </conditionalFormatting>
  <conditionalFormatting sqref="E2618">
    <cfRule type="cellIs" dxfId="3484" priority="6676" stopIfTrue="1" operator="equal">
      <formula>"C-001"</formula>
    </cfRule>
  </conditionalFormatting>
  <conditionalFormatting sqref="E2618">
    <cfRule type="cellIs" dxfId="3483" priority="6675" operator="equal">
      <formula>"C-003"</formula>
    </cfRule>
  </conditionalFormatting>
  <conditionalFormatting sqref="M2618">
    <cfRule type="cellIs" dxfId="3482" priority="6674" stopIfTrue="1" operator="equal">
      <formula>"PENDENT ASSIGNAR"</formula>
    </cfRule>
  </conditionalFormatting>
  <conditionalFormatting sqref="M2618">
    <cfRule type="cellIs" dxfId="3481" priority="6673" stopIfTrue="1" operator="equal">
      <formula>"PENDENT D'ASSIGNAR"</formula>
    </cfRule>
  </conditionalFormatting>
  <conditionalFormatting sqref="M2618">
    <cfRule type="cellIs" dxfId="3480" priority="6672" operator="equal">
      <formula>"DEDICACIO FACTURABLE PER ADMINISTRACIO"</formula>
    </cfRule>
  </conditionalFormatting>
  <conditionalFormatting sqref="G2618">
    <cfRule type="cellIs" dxfId="3479" priority="6671" stopIfTrue="1" operator="equal">
      <formula>"TA"</formula>
    </cfRule>
  </conditionalFormatting>
  <conditionalFormatting sqref="G2618">
    <cfRule type="cellIs" dxfId="3478" priority="6670" stopIfTrue="1" operator="equal">
      <formula>"OB"</formula>
    </cfRule>
  </conditionalFormatting>
  <conditionalFormatting sqref="G2619">
    <cfRule type="cellIs" dxfId="3477" priority="6668" stopIfTrue="1" operator="equal">
      <formula>"ST"</formula>
    </cfRule>
    <cfRule type="cellIs" dxfId="3476" priority="6669" stopIfTrue="1" operator="equal">
      <formula>ST</formula>
    </cfRule>
  </conditionalFormatting>
  <conditionalFormatting sqref="M2619">
    <cfRule type="cellIs" dxfId="3475" priority="6667" stopIfTrue="1" operator="equal">
      <formula>"Pendent obrir OF"</formula>
    </cfRule>
  </conditionalFormatting>
  <conditionalFormatting sqref="E2619">
    <cfRule type="cellIs" dxfId="3474" priority="6666" stopIfTrue="1" operator="equal">
      <formula>"Pte. Asignar"</formula>
    </cfRule>
  </conditionalFormatting>
  <conditionalFormatting sqref="E2619">
    <cfRule type="cellIs" dxfId="3473" priority="6665" stopIfTrue="1" operator="equal">
      <formula>"C-001"</formula>
    </cfRule>
  </conditionalFormatting>
  <conditionalFormatting sqref="E2619">
    <cfRule type="cellIs" dxfId="3472" priority="6664" operator="equal">
      <formula>"C-003"</formula>
    </cfRule>
  </conditionalFormatting>
  <conditionalFormatting sqref="M2619">
    <cfRule type="cellIs" dxfId="3471" priority="6663" stopIfTrue="1" operator="equal">
      <formula>"PENDENT ASSIGNAR"</formula>
    </cfRule>
  </conditionalFormatting>
  <conditionalFormatting sqref="M2619">
    <cfRule type="cellIs" dxfId="3470" priority="6662" stopIfTrue="1" operator="equal">
      <formula>"PENDENT D'ASSIGNAR"</formula>
    </cfRule>
  </conditionalFormatting>
  <conditionalFormatting sqref="M2619">
    <cfRule type="cellIs" dxfId="3469" priority="6661" operator="equal">
      <formula>"DEDICACIO FACTURABLE PER ADMINISTRACIO"</formula>
    </cfRule>
  </conditionalFormatting>
  <conditionalFormatting sqref="G2619">
    <cfRule type="cellIs" dxfId="3468" priority="6660" stopIfTrue="1" operator="equal">
      <formula>"TA"</formula>
    </cfRule>
  </conditionalFormatting>
  <conditionalFormatting sqref="G2619">
    <cfRule type="cellIs" dxfId="3467" priority="6659" stopIfTrue="1" operator="equal">
      <formula>"OB"</formula>
    </cfRule>
  </conditionalFormatting>
  <conditionalFormatting sqref="G2640">
    <cfRule type="cellIs" dxfId="3466" priority="6657" stopIfTrue="1" operator="equal">
      <formula>"ST"</formula>
    </cfRule>
    <cfRule type="cellIs" dxfId="3465" priority="6658" stopIfTrue="1" operator="equal">
      <formula>ST</formula>
    </cfRule>
  </conditionalFormatting>
  <conditionalFormatting sqref="M2640">
    <cfRule type="cellIs" dxfId="3464" priority="6656" stopIfTrue="1" operator="equal">
      <formula>"Pendent obrir OF"</formula>
    </cfRule>
  </conditionalFormatting>
  <conditionalFormatting sqref="E2640">
    <cfRule type="cellIs" dxfId="3463" priority="6655" stopIfTrue="1" operator="equal">
      <formula>"Pte. Asignar"</formula>
    </cfRule>
  </conditionalFormatting>
  <conditionalFormatting sqref="E2640">
    <cfRule type="cellIs" dxfId="3462" priority="6654" stopIfTrue="1" operator="equal">
      <formula>"C-001"</formula>
    </cfRule>
  </conditionalFormatting>
  <conditionalFormatting sqref="E2640">
    <cfRule type="cellIs" dxfId="3461" priority="6653" operator="equal">
      <formula>"C-003"</formula>
    </cfRule>
  </conditionalFormatting>
  <conditionalFormatting sqref="M2640">
    <cfRule type="cellIs" dxfId="3460" priority="6652" stopIfTrue="1" operator="equal">
      <formula>"PENDENT ASSIGNAR"</formula>
    </cfRule>
  </conditionalFormatting>
  <conditionalFormatting sqref="M2640">
    <cfRule type="cellIs" dxfId="3459" priority="6651" stopIfTrue="1" operator="equal">
      <formula>"PENDENT D'ASSIGNAR"</formula>
    </cfRule>
  </conditionalFormatting>
  <conditionalFormatting sqref="M2640">
    <cfRule type="cellIs" dxfId="3458" priority="6650" operator="equal">
      <formula>"DEDICACIO FACTURABLE PER ADMINISTRACIO"</formula>
    </cfRule>
  </conditionalFormatting>
  <conditionalFormatting sqref="G2640">
    <cfRule type="cellIs" dxfId="3457" priority="6649" stopIfTrue="1" operator="equal">
      <formula>"TA"</formula>
    </cfRule>
  </conditionalFormatting>
  <conditionalFormatting sqref="G2640">
    <cfRule type="cellIs" dxfId="3456" priority="6648" stopIfTrue="1" operator="equal">
      <formula>"OB"</formula>
    </cfRule>
  </conditionalFormatting>
  <conditionalFormatting sqref="G2643">
    <cfRule type="cellIs" dxfId="3455" priority="6646" stopIfTrue="1" operator="equal">
      <formula>"ST"</formula>
    </cfRule>
    <cfRule type="cellIs" dxfId="3454" priority="6647" stopIfTrue="1" operator="equal">
      <formula>ST</formula>
    </cfRule>
  </conditionalFormatting>
  <conditionalFormatting sqref="M2643">
    <cfRule type="cellIs" dxfId="3453" priority="6645" stopIfTrue="1" operator="equal">
      <formula>"Pendent obrir OF"</formula>
    </cfRule>
  </conditionalFormatting>
  <conditionalFormatting sqref="E2643">
    <cfRule type="cellIs" dxfId="3452" priority="6644" stopIfTrue="1" operator="equal">
      <formula>"Pte. Asignar"</formula>
    </cfRule>
  </conditionalFormatting>
  <conditionalFormatting sqref="E2643">
    <cfRule type="cellIs" dxfId="3451" priority="6643" stopIfTrue="1" operator="equal">
      <formula>"C-001"</formula>
    </cfRule>
  </conditionalFormatting>
  <conditionalFormatting sqref="E2643">
    <cfRule type="cellIs" dxfId="3450" priority="6642" operator="equal">
      <formula>"C-003"</formula>
    </cfRule>
  </conditionalFormatting>
  <conditionalFormatting sqref="M2643">
    <cfRule type="cellIs" dxfId="3449" priority="6641" stopIfTrue="1" operator="equal">
      <formula>"PENDENT ASSIGNAR"</formula>
    </cfRule>
  </conditionalFormatting>
  <conditionalFormatting sqref="M2643">
    <cfRule type="cellIs" dxfId="3448" priority="6640" stopIfTrue="1" operator="equal">
      <formula>"PENDENT D'ASSIGNAR"</formula>
    </cfRule>
  </conditionalFormatting>
  <conditionalFormatting sqref="M2643">
    <cfRule type="cellIs" dxfId="3447" priority="6639" operator="equal">
      <formula>"DEDICACIO FACTURABLE PER ADMINISTRACIO"</formula>
    </cfRule>
  </conditionalFormatting>
  <conditionalFormatting sqref="G2643">
    <cfRule type="cellIs" dxfId="3446" priority="6638" stopIfTrue="1" operator="equal">
      <formula>"TA"</formula>
    </cfRule>
  </conditionalFormatting>
  <conditionalFormatting sqref="G2643">
    <cfRule type="cellIs" dxfId="3445" priority="6637" stopIfTrue="1" operator="equal">
      <formula>"OB"</formula>
    </cfRule>
  </conditionalFormatting>
  <conditionalFormatting sqref="G2644">
    <cfRule type="cellIs" dxfId="3444" priority="6635" stopIfTrue="1" operator="equal">
      <formula>"ST"</formula>
    </cfRule>
    <cfRule type="cellIs" dxfId="3443" priority="6636" stopIfTrue="1" operator="equal">
      <formula>ST</formula>
    </cfRule>
  </conditionalFormatting>
  <conditionalFormatting sqref="M2644">
    <cfRule type="cellIs" dxfId="3442" priority="6634" stopIfTrue="1" operator="equal">
      <formula>"Pendent obrir OF"</formula>
    </cfRule>
  </conditionalFormatting>
  <conditionalFormatting sqref="E2644">
    <cfRule type="cellIs" dxfId="3441" priority="6633" stopIfTrue="1" operator="equal">
      <formula>"Pte. Asignar"</formula>
    </cfRule>
  </conditionalFormatting>
  <conditionalFormatting sqref="E2644">
    <cfRule type="cellIs" dxfId="3440" priority="6632" stopIfTrue="1" operator="equal">
      <formula>"C-001"</formula>
    </cfRule>
  </conditionalFormatting>
  <conditionalFormatting sqref="E2644">
    <cfRule type="cellIs" dxfId="3439" priority="6631" operator="equal">
      <formula>"C-003"</formula>
    </cfRule>
  </conditionalFormatting>
  <conditionalFormatting sqref="M2644">
    <cfRule type="cellIs" dxfId="3438" priority="6630" stopIfTrue="1" operator="equal">
      <formula>"PENDENT ASSIGNAR"</formula>
    </cfRule>
  </conditionalFormatting>
  <conditionalFormatting sqref="M2644">
    <cfRule type="cellIs" dxfId="3437" priority="6629" stopIfTrue="1" operator="equal">
      <formula>"PENDENT D'ASSIGNAR"</formula>
    </cfRule>
  </conditionalFormatting>
  <conditionalFormatting sqref="M2644">
    <cfRule type="cellIs" dxfId="3436" priority="6628" operator="equal">
      <formula>"DEDICACIO FACTURABLE PER ADMINISTRACIO"</formula>
    </cfRule>
  </conditionalFormatting>
  <conditionalFormatting sqref="G2644">
    <cfRule type="cellIs" dxfId="3435" priority="6627" stopIfTrue="1" operator="equal">
      <formula>"TA"</formula>
    </cfRule>
  </conditionalFormatting>
  <conditionalFormatting sqref="G2644">
    <cfRule type="cellIs" dxfId="3434" priority="6626" stopIfTrue="1" operator="equal">
      <formula>"OB"</formula>
    </cfRule>
  </conditionalFormatting>
  <conditionalFormatting sqref="G2645">
    <cfRule type="cellIs" dxfId="3433" priority="6624" stopIfTrue="1" operator="equal">
      <formula>"ST"</formula>
    </cfRule>
    <cfRule type="cellIs" dxfId="3432" priority="6625" stopIfTrue="1" operator="equal">
      <formula>ST</formula>
    </cfRule>
  </conditionalFormatting>
  <conditionalFormatting sqref="M2645">
    <cfRule type="cellIs" dxfId="3431" priority="6623" stopIfTrue="1" operator="equal">
      <formula>"Pendent obrir OF"</formula>
    </cfRule>
  </conditionalFormatting>
  <conditionalFormatting sqref="E2645">
    <cfRule type="cellIs" dxfId="3430" priority="6622" stopIfTrue="1" operator="equal">
      <formula>"Pte. Asignar"</formula>
    </cfRule>
  </conditionalFormatting>
  <conditionalFormatting sqref="E2645">
    <cfRule type="cellIs" dxfId="3429" priority="6621" stopIfTrue="1" operator="equal">
      <formula>"C-001"</formula>
    </cfRule>
  </conditionalFormatting>
  <conditionalFormatting sqref="E2645">
    <cfRule type="cellIs" dxfId="3428" priority="6620" operator="equal">
      <formula>"C-003"</formula>
    </cfRule>
  </conditionalFormatting>
  <conditionalFormatting sqref="M2645">
    <cfRule type="cellIs" dxfId="3427" priority="6619" stopIfTrue="1" operator="equal">
      <formula>"PENDENT ASSIGNAR"</formula>
    </cfRule>
  </conditionalFormatting>
  <conditionalFormatting sqref="M2645">
    <cfRule type="cellIs" dxfId="3426" priority="6618" stopIfTrue="1" operator="equal">
      <formula>"PENDENT D'ASSIGNAR"</formula>
    </cfRule>
  </conditionalFormatting>
  <conditionalFormatting sqref="M2645">
    <cfRule type="cellIs" dxfId="3425" priority="6617" operator="equal">
      <formula>"DEDICACIO FACTURABLE PER ADMINISTRACIO"</formula>
    </cfRule>
  </conditionalFormatting>
  <conditionalFormatting sqref="G2645">
    <cfRule type="cellIs" dxfId="3424" priority="6616" stopIfTrue="1" operator="equal">
      <formula>"TA"</formula>
    </cfRule>
  </conditionalFormatting>
  <conditionalFormatting sqref="G2645">
    <cfRule type="cellIs" dxfId="3423" priority="6615" stopIfTrue="1" operator="equal">
      <formula>"OB"</formula>
    </cfRule>
  </conditionalFormatting>
  <conditionalFormatting sqref="G2646">
    <cfRule type="cellIs" dxfId="3422" priority="6613" stopIfTrue="1" operator="equal">
      <formula>"ST"</formula>
    </cfRule>
    <cfRule type="cellIs" dxfId="3421" priority="6614" stopIfTrue="1" operator="equal">
      <formula>ST</formula>
    </cfRule>
  </conditionalFormatting>
  <conditionalFormatting sqref="M2646">
    <cfRule type="cellIs" dxfId="3420" priority="6612" stopIfTrue="1" operator="equal">
      <formula>"Pendent obrir OF"</formula>
    </cfRule>
  </conditionalFormatting>
  <conditionalFormatting sqref="E2646">
    <cfRule type="cellIs" dxfId="3419" priority="6611" stopIfTrue="1" operator="equal">
      <formula>"Pte. Asignar"</formula>
    </cfRule>
  </conditionalFormatting>
  <conditionalFormatting sqref="E2646">
    <cfRule type="cellIs" dxfId="3418" priority="6610" stopIfTrue="1" operator="equal">
      <formula>"C-001"</formula>
    </cfRule>
  </conditionalFormatting>
  <conditionalFormatting sqref="E2646">
    <cfRule type="cellIs" dxfId="3417" priority="6609" operator="equal">
      <formula>"C-003"</formula>
    </cfRule>
  </conditionalFormatting>
  <conditionalFormatting sqref="M2646">
    <cfRule type="cellIs" dxfId="3416" priority="6608" stopIfTrue="1" operator="equal">
      <formula>"PENDENT ASSIGNAR"</formula>
    </cfRule>
  </conditionalFormatting>
  <conditionalFormatting sqref="M2646">
    <cfRule type="cellIs" dxfId="3415" priority="6607" stopIfTrue="1" operator="equal">
      <formula>"PENDENT D'ASSIGNAR"</formula>
    </cfRule>
  </conditionalFormatting>
  <conditionalFormatting sqref="M2646">
    <cfRule type="cellIs" dxfId="3414" priority="6606" operator="equal">
      <formula>"DEDICACIO FACTURABLE PER ADMINISTRACIO"</formula>
    </cfRule>
  </conditionalFormatting>
  <conditionalFormatting sqref="G2646">
    <cfRule type="cellIs" dxfId="3413" priority="6605" stopIfTrue="1" operator="equal">
      <formula>"TA"</formula>
    </cfRule>
  </conditionalFormatting>
  <conditionalFormatting sqref="G2646">
    <cfRule type="cellIs" dxfId="3412" priority="6604" stopIfTrue="1" operator="equal">
      <formula>"OB"</formula>
    </cfRule>
  </conditionalFormatting>
  <conditionalFormatting sqref="E3042">
    <cfRule type="cellIs" dxfId="3411" priority="6602" stopIfTrue="1" operator="equal">
      <formula>"Pte. Asignar"</formula>
    </cfRule>
  </conditionalFormatting>
  <conditionalFormatting sqref="E3042">
    <cfRule type="cellIs" dxfId="3410" priority="6601" stopIfTrue="1" operator="equal">
      <formula>"C-001"</formula>
    </cfRule>
  </conditionalFormatting>
  <conditionalFormatting sqref="E3042">
    <cfRule type="cellIs" dxfId="3409" priority="6600" operator="equal">
      <formula>"C-003"</formula>
    </cfRule>
  </conditionalFormatting>
  <conditionalFormatting sqref="G3042">
    <cfRule type="cellIs" dxfId="3408" priority="6591" stopIfTrue="1" operator="equal">
      <formula>"ST"</formula>
    </cfRule>
    <cfRule type="cellIs" dxfId="3407" priority="6592" stopIfTrue="1" operator="equal">
      <formula>ST</formula>
    </cfRule>
  </conditionalFormatting>
  <conditionalFormatting sqref="G3042">
    <cfRule type="cellIs" dxfId="3406" priority="6590" stopIfTrue="1" operator="equal">
      <formula>"TA"</formula>
    </cfRule>
  </conditionalFormatting>
  <conditionalFormatting sqref="G3042">
    <cfRule type="cellIs" dxfId="3405" priority="6589" stopIfTrue="1" operator="equal">
      <formula>"OB"</formula>
    </cfRule>
  </conditionalFormatting>
  <conditionalFormatting sqref="M3042">
    <cfRule type="cellIs" dxfId="3404" priority="6588" stopIfTrue="1" operator="equal">
      <formula>"Pendent obrir OF"</formula>
    </cfRule>
  </conditionalFormatting>
  <conditionalFormatting sqref="M3042">
    <cfRule type="cellIs" dxfId="3403" priority="6587" stopIfTrue="1" operator="equal">
      <formula>"PENDENT ASSIGNAR"</formula>
    </cfRule>
  </conditionalFormatting>
  <conditionalFormatting sqref="M3042">
    <cfRule type="cellIs" dxfId="3402" priority="6586" stopIfTrue="1" operator="equal">
      <formula>"PENDENT D'ASSIGNAR"</formula>
    </cfRule>
  </conditionalFormatting>
  <conditionalFormatting sqref="M3042">
    <cfRule type="cellIs" dxfId="3401" priority="6585" operator="equal">
      <formula>"DEDICACIO FACTURABLE PER ADMINISTRACIO"</formula>
    </cfRule>
  </conditionalFormatting>
  <conditionalFormatting sqref="M3002">
    <cfRule type="cellIs" dxfId="3400" priority="6584" stopIfTrue="1" operator="equal">
      <formula>"Pendent obrir OF"</formula>
    </cfRule>
  </conditionalFormatting>
  <conditionalFormatting sqref="M3002">
    <cfRule type="cellIs" dxfId="3399" priority="6583" stopIfTrue="1" operator="equal">
      <formula>"PENDENT ASSIGNAR"</formula>
    </cfRule>
  </conditionalFormatting>
  <conditionalFormatting sqref="M3002">
    <cfRule type="cellIs" dxfId="3398" priority="6582" stopIfTrue="1" operator="equal">
      <formula>"PENDENT D'ASSIGNAR"</formula>
    </cfRule>
  </conditionalFormatting>
  <conditionalFormatting sqref="M3002">
    <cfRule type="cellIs" dxfId="3397" priority="6581" operator="equal">
      <formula>"DEDICACIO FACTURABLE PER ADMINISTRACIO"</formula>
    </cfRule>
  </conditionalFormatting>
  <conditionalFormatting sqref="E3025">
    <cfRule type="cellIs" dxfId="3396" priority="6579" stopIfTrue="1" operator="equal">
      <formula>"Pte. Asignar"</formula>
    </cfRule>
  </conditionalFormatting>
  <conditionalFormatting sqref="E3025">
    <cfRule type="cellIs" dxfId="3395" priority="6578" stopIfTrue="1" operator="equal">
      <formula>"C-001"</formula>
    </cfRule>
  </conditionalFormatting>
  <conditionalFormatting sqref="E3025">
    <cfRule type="cellIs" dxfId="3394" priority="6577" operator="equal">
      <formula>"C-003"</formula>
    </cfRule>
  </conditionalFormatting>
  <conditionalFormatting sqref="M3025">
    <cfRule type="cellIs" dxfId="3393" priority="6573" stopIfTrue="1" operator="equal">
      <formula>"Pendent obrir OF"</formula>
    </cfRule>
  </conditionalFormatting>
  <conditionalFormatting sqref="M3025">
    <cfRule type="cellIs" dxfId="3392" priority="6572" stopIfTrue="1" operator="equal">
      <formula>"PENDENT ASSIGNAR"</formula>
    </cfRule>
  </conditionalFormatting>
  <conditionalFormatting sqref="M3025">
    <cfRule type="cellIs" dxfId="3391" priority="6571" stopIfTrue="1" operator="equal">
      <formula>"PENDENT D'ASSIGNAR"</formula>
    </cfRule>
  </conditionalFormatting>
  <conditionalFormatting sqref="M3025">
    <cfRule type="cellIs" dxfId="3390" priority="6570" operator="equal">
      <formula>"DEDICACIO FACTURABLE PER ADMINISTRACIO"</formula>
    </cfRule>
  </conditionalFormatting>
  <conditionalFormatting sqref="G3286">
    <cfRule type="cellIs" dxfId="3389" priority="6568" stopIfTrue="1" operator="equal">
      <formula>"ST"</formula>
    </cfRule>
    <cfRule type="cellIs" dxfId="3388" priority="6569" stopIfTrue="1" operator="equal">
      <formula>ST</formula>
    </cfRule>
  </conditionalFormatting>
  <conditionalFormatting sqref="M3286">
    <cfRule type="cellIs" dxfId="3387" priority="6567" stopIfTrue="1" operator="equal">
      <formula>"Pendent obrir OF"</formula>
    </cfRule>
  </conditionalFormatting>
  <conditionalFormatting sqref="E3286">
    <cfRule type="cellIs" dxfId="3386" priority="6566" stopIfTrue="1" operator="equal">
      <formula>"Pte. Asignar"</formula>
    </cfRule>
  </conditionalFormatting>
  <conditionalFormatting sqref="E3286">
    <cfRule type="cellIs" dxfId="3385" priority="6565" stopIfTrue="1" operator="equal">
      <formula>"C-001"</formula>
    </cfRule>
  </conditionalFormatting>
  <conditionalFormatting sqref="E3286">
    <cfRule type="cellIs" dxfId="3384" priority="6564" operator="equal">
      <formula>"C-003"</formula>
    </cfRule>
  </conditionalFormatting>
  <conditionalFormatting sqref="M3286">
    <cfRule type="cellIs" dxfId="3383" priority="6563" stopIfTrue="1" operator="equal">
      <formula>"PENDENT ASSIGNAR"</formula>
    </cfRule>
  </conditionalFormatting>
  <conditionalFormatting sqref="M3286">
    <cfRule type="cellIs" dxfId="3382" priority="6562" stopIfTrue="1" operator="equal">
      <formula>"PENDENT D'ASSIGNAR"</formula>
    </cfRule>
  </conditionalFormatting>
  <conditionalFormatting sqref="M3286">
    <cfRule type="cellIs" dxfId="3381" priority="6561" operator="equal">
      <formula>"DEDICACIO FACTURABLE PER ADMINISTRACIO"</formula>
    </cfRule>
  </conditionalFormatting>
  <conditionalFormatting sqref="G3286">
    <cfRule type="cellIs" dxfId="3380" priority="6560" stopIfTrue="1" operator="equal">
      <formula>"TA"</formula>
    </cfRule>
  </conditionalFormatting>
  <conditionalFormatting sqref="G3286">
    <cfRule type="cellIs" dxfId="3379" priority="6559" stopIfTrue="1" operator="equal">
      <formula>"OB"</formula>
    </cfRule>
  </conditionalFormatting>
  <conditionalFormatting sqref="G3287">
    <cfRule type="cellIs" dxfId="3378" priority="6557" stopIfTrue="1" operator="equal">
      <formula>"ST"</formula>
    </cfRule>
    <cfRule type="cellIs" dxfId="3377" priority="6558" stopIfTrue="1" operator="equal">
      <formula>ST</formula>
    </cfRule>
  </conditionalFormatting>
  <conditionalFormatting sqref="M3287">
    <cfRule type="cellIs" dxfId="3376" priority="6556" stopIfTrue="1" operator="equal">
      <formula>"Pendent obrir OF"</formula>
    </cfRule>
  </conditionalFormatting>
  <conditionalFormatting sqref="E3287">
    <cfRule type="cellIs" dxfId="3375" priority="6555" stopIfTrue="1" operator="equal">
      <formula>"Pte. Asignar"</formula>
    </cfRule>
  </conditionalFormatting>
  <conditionalFormatting sqref="E3287">
    <cfRule type="cellIs" dxfId="3374" priority="6554" stopIfTrue="1" operator="equal">
      <formula>"C-001"</formula>
    </cfRule>
  </conditionalFormatting>
  <conditionalFormatting sqref="E3287">
    <cfRule type="cellIs" dxfId="3373" priority="6553" operator="equal">
      <formula>"C-003"</formula>
    </cfRule>
  </conditionalFormatting>
  <conditionalFormatting sqref="M3287">
    <cfRule type="cellIs" dxfId="3372" priority="6552" stopIfTrue="1" operator="equal">
      <formula>"PENDENT ASSIGNAR"</formula>
    </cfRule>
  </conditionalFormatting>
  <conditionalFormatting sqref="M3287">
    <cfRule type="cellIs" dxfId="3371" priority="6551" stopIfTrue="1" operator="equal">
      <formula>"PENDENT D'ASSIGNAR"</formula>
    </cfRule>
  </conditionalFormatting>
  <conditionalFormatting sqref="M3287">
    <cfRule type="cellIs" dxfId="3370" priority="6550" operator="equal">
      <formula>"DEDICACIO FACTURABLE PER ADMINISTRACIO"</formula>
    </cfRule>
  </conditionalFormatting>
  <conditionalFormatting sqref="G3287">
    <cfRule type="cellIs" dxfId="3369" priority="6549" stopIfTrue="1" operator="equal">
      <formula>"TA"</formula>
    </cfRule>
  </conditionalFormatting>
  <conditionalFormatting sqref="G3287">
    <cfRule type="cellIs" dxfId="3368" priority="6548" stopIfTrue="1" operator="equal">
      <formula>"OB"</formula>
    </cfRule>
  </conditionalFormatting>
  <conditionalFormatting sqref="G3288">
    <cfRule type="cellIs" dxfId="3367" priority="6546" stopIfTrue="1" operator="equal">
      <formula>"ST"</formula>
    </cfRule>
    <cfRule type="cellIs" dxfId="3366" priority="6547" stopIfTrue="1" operator="equal">
      <formula>ST</formula>
    </cfRule>
  </conditionalFormatting>
  <conditionalFormatting sqref="M3288">
    <cfRule type="cellIs" dxfId="3365" priority="6545" stopIfTrue="1" operator="equal">
      <formula>"Pendent obrir OF"</formula>
    </cfRule>
  </conditionalFormatting>
  <conditionalFormatting sqref="E3288">
    <cfRule type="cellIs" dxfId="3364" priority="6544" stopIfTrue="1" operator="equal">
      <formula>"Pte. Asignar"</formula>
    </cfRule>
  </conditionalFormatting>
  <conditionalFormatting sqref="E3288">
    <cfRule type="cellIs" dxfId="3363" priority="6543" stopIfTrue="1" operator="equal">
      <formula>"C-001"</formula>
    </cfRule>
  </conditionalFormatting>
  <conditionalFormatting sqref="E3288">
    <cfRule type="cellIs" dxfId="3362" priority="6542" operator="equal">
      <formula>"C-003"</formula>
    </cfRule>
  </conditionalFormatting>
  <conditionalFormatting sqref="M3288">
    <cfRule type="cellIs" dxfId="3361" priority="6541" stopIfTrue="1" operator="equal">
      <formula>"PENDENT ASSIGNAR"</formula>
    </cfRule>
  </conditionalFormatting>
  <conditionalFormatting sqref="M3288">
    <cfRule type="cellIs" dxfId="3360" priority="6540" stopIfTrue="1" operator="equal">
      <formula>"PENDENT D'ASSIGNAR"</formula>
    </cfRule>
  </conditionalFormatting>
  <conditionalFormatting sqref="M3288">
    <cfRule type="cellIs" dxfId="3359" priority="6539" operator="equal">
      <formula>"DEDICACIO FACTURABLE PER ADMINISTRACIO"</formula>
    </cfRule>
  </conditionalFormatting>
  <conditionalFormatting sqref="G3288">
    <cfRule type="cellIs" dxfId="3358" priority="6538" stopIfTrue="1" operator="equal">
      <formula>"TA"</formula>
    </cfRule>
  </conditionalFormatting>
  <conditionalFormatting sqref="G3288">
    <cfRule type="cellIs" dxfId="3357" priority="6537" stopIfTrue="1" operator="equal">
      <formula>"OB"</formula>
    </cfRule>
  </conditionalFormatting>
  <conditionalFormatting sqref="G3289">
    <cfRule type="cellIs" dxfId="3356" priority="6535" stopIfTrue="1" operator="equal">
      <formula>"ST"</formula>
    </cfRule>
    <cfRule type="cellIs" dxfId="3355" priority="6536" stopIfTrue="1" operator="equal">
      <formula>ST</formula>
    </cfRule>
  </conditionalFormatting>
  <conditionalFormatting sqref="M3289">
    <cfRule type="cellIs" dxfId="3354" priority="6534" stopIfTrue="1" operator="equal">
      <formula>"Pendent obrir OF"</formula>
    </cfRule>
  </conditionalFormatting>
  <conditionalFormatting sqref="E3289">
    <cfRule type="cellIs" dxfId="3353" priority="6533" stopIfTrue="1" operator="equal">
      <formula>"Pte. Asignar"</formula>
    </cfRule>
  </conditionalFormatting>
  <conditionalFormatting sqref="E3289">
    <cfRule type="cellIs" dxfId="3352" priority="6532" stopIfTrue="1" operator="equal">
      <formula>"C-001"</formula>
    </cfRule>
  </conditionalFormatting>
  <conditionalFormatting sqref="E3289">
    <cfRule type="cellIs" dxfId="3351" priority="6531" operator="equal">
      <formula>"C-003"</formula>
    </cfRule>
  </conditionalFormatting>
  <conditionalFormatting sqref="M3289">
    <cfRule type="cellIs" dxfId="3350" priority="6530" stopIfTrue="1" operator="equal">
      <formula>"PENDENT ASSIGNAR"</formula>
    </cfRule>
  </conditionalFormatting>
  <conditionalFormatting sqref="M3289">
    <cfRule type="cellIs" dxfId="3349" priority="6529" stopIfTrue="1" operator="equal">
      <formula>"PENDENT D'ASSIGNAR"</formula>
    </cfRule>
  </conditionalFormatting>
  <conditionalFormatting sqref="M3289">
    <cfRule type="cellIs" dxfId="3348" priority="6528" operator="equal">
      <formula>"DEDICACIO FACTURABLE PER ADMINISTRACIO"</formula>
    </cfRule>
  </conditionalFormatting>
  <conditionalFormatting sqref="G3289">
    <cfRule type="cellIs" dxfId="3347" priority="6527" stopIfTrue="1" operator="equal">
      <formula>"TA"</formula>
    </cfRule>
  </conditionalFormatting>
  <conditionalFormatting sqref="G3289">
    <cfRule type="cellIs" dxfId="3346" priority="6526" stopIfTrue="1" operator="equal">
      <formula>"OB"</formula>
    </cfRule>
  </conditionalFormatting>
  <conditionalFormatting sqref="G3290">
    <cfRule type="cellIs" dxfId="3345" priority="6524" stopIfTrue="1" operator="equal">
      <formula>"ST"</formula>
    </cfRule>
    <cfRule type="cellIs" dxfId="3344" priority="6525" stopIfTrue="1" operator="equal">
      <formula>ST</formula>
    </cfRule>
  </conditionalFormatting>
  <conditionalFormatting sqref="M3290">
    <cfRule type="cellIs" dxfId="3343" priority="6523" stopIfTrue="1" operator="equal">
      <formula>"Pendent obrir OF"</formula>
    </cfRule>
  </conditionalFormatting>
  <conditionalFormatting sqref="E3290">
    <cfRule type="cellIs" dxfId="3342" priority="6522" stopIfTrue="1" operator="equal">
      <formula>"Pte. Asignar"</formula>
    </cfRule>
  </conditionalFormatting>
  <conditionalFormatting sqref="E3290">
    <cfRule type="cellIs" dxfId="3341" priority="6521" stopIfTrue="1" operator="equal">
      <formula>"C-001"</formula>
    </cfRule>
  </conditionalFormatting>
  <conditionalFormatting sqref="E3290">
    <cfRule type="cellIs" dxfId="3340" priority="6520" operator="equal">
      <formula>"C-003"</formula>
    </cfRule>
  </conditionalFormatting>
  <conditionalFormatting sqref="M3290">
    <cfRule type="cellIs" dxfId="3339" priority="6519" stopIfTrue="1" operator="equal">
      <formula>"PENDENT ASSIGNAR"</formula>
    </cfRule>
  </conditionalFormatting>
  <conditionalFormatting sqref="M3290">
    <cfRule type="cellIs" dxfId="3338" priority="6518" stopIfTrue="1" operator="equal">
      <formula>"PENDENT D'ASSIGNAR"</formula>
    </cfRule>
  </conditionalFormatting>
  <conditionalFormatting sqref="M3290">
    <cfRule type="cellIs" dxfId="3337" priority="6517" operator="equal">
      <formula>"DEDICACIO FACTURABLE PER ADMINISTRACIO"</formula>
    </cfRule>
  </conditionalFormatting>
  <conditionalFormatting sqref="G3290">
    <cfRule type="cellIs" dxfId="3336" priority="6516" stopIfTrue="1" operator="equal">
      <formula>"TA"</formula>
    </cfRule>
  </conditionalFormatting>
  <conditionalFormatting sqref="G3290">
    <cfRule type="cellIs" dxfId="3335" priority="6515" stopIfTrue="1" operator="equal">
      <formula>"OB"</formula>
    </cfRule>
  </conditionalFormatting>
  <conditionalFormatting sqref="G3291">
    <cfRule type="cellIs" dxfId="3334" priority="6513" stopIfTrue="1" operator="equal">
      <formula>"ST"</formula>
    </cfRule>
    <cfRule type="cellIs" dxfId="3333" priority="6514" stopIfTrue="1" operator="equal">
      <formula>ST</formula>
    </cfRule>
  </conditionalFormatting>
  <conditionalFormatting sqref="M3291">
    <cfRule type="cellIs" dxfId="3332" priority="6512" stopIfTrue="1" operator="equal">
      <formula>"Pendent obrir OF"</formula>
    </cfRule>
  </conditionalFormatting>
  <conditionalFormatting sqref="E3291">
    <cfRule type="cellIs" dxfId="3331" priority="6511" stopIfTrue="1" operator="equal">
      <formula>"Pte. Asignar"</formula>
    </cfRule>
  </conditionalFormatting>
  <conditionalFormatting sqref="E3291">
    <cfRule type="cellIs" dxfId="3330" priority="6510" stopIfTrue="1" operator="equal">
      <formula>"C-001"</formula>
    </cfRule>
  </conditionalFormatting>
  <conditionalFormatting sqref="E3291">
    <cfRule type="cellIs" dxfId="3329" priority="6509" operator="equal">
      <formula>"C-003"</formula>
    </cfRule>
  </conditionalFormatting>
  <conditionalFormatting sqref="M3291">
    <cfRule type="cellIs" dxfId="3328" priority="6508" stopIfTrue="1" operator="equal">
      <formula>"PENDENT ASSIGNAR"</formula>
    </cfRule>
  </conditionalFormatting>
  <conditionalFormatting sqref="M3291">
    <cfRule type="cellIs" dxfId="3327" priority="6507" stopIfTrue="1" operator="equal">
      <formula>"PENDENT D'ASSIGNAR"</formula>
    </cfRule>
  </conditionalFormatting>
  <conditionalFormatting sqref="M3291">
    <cfRule type="cellIs" dxfId="3326" priority="6506" operator="equal">
      <formula>"DEDICACIO FACTURABLE PER ADMINISTRACIO"</formula>
    </cfRule>
  </conditionalFormatting>
  <conditionalFormatting sqref="G3291">
    <cfRule type="cellIs" dxfId="3325" priority="6505" stopIfTrue="1" operator="equal">
      <formula>"TA"</formula>
    </cfRule>
  </conditionalFormatting>
  <conditionalFormatting sqref="G3291">
    <cfRule type="cellIs" dxfId="3324" priority="6504" stopIfTrue="1" operator="equal">
      <formula>"OB"</formula>
    </cfRule>
  </conditionalFormatting>
  <conditionalFormatting sqref="G3295">
    <cfRule type="cellIs" dxfId="3323" priority="6502" stopIfTrue="1" operator="equal">
      <formula>"ST"</formula>
    </cfRule>
    <cfRule type="cellIs" dxfId="3322" priority="6503" stopIfTrue="1" operator="equal">
      <formula>ST</formula>
    </cfRule>
  </conditionalFormatting>
  <conditionalFormatting sqref="M3295">
    <cfRule type="cellIs" dxfId="3321" priority="6501" stopIfTrue="1" operator="equal">
      <formula>"Pendent obrir OF"</formula>
    </cfRule>
  </conditionalFormatting>
  <conditionalFormatting sqref="E3295">
    <cfRule type="cellIs" dxfId="3320" priority="6500" stopIfTrue="1" operator="equal">
      <formula>"Pte. Asignar"</formula>
    </cfRule>
  </conditionalFormatting>
  <conditionalFormatting sqref="E3295">
    <cfRule type="cellIs" dxfId="3319" priority="6499" stopIfTrue="1" operator="equal">
      <formula>"C-001"</formula>
    </cfRule>
  </conditionalFormatting>
  <conditionalFormatting sqref="E3295">
    <cfRule type="cellIs" dxfId="3318" priority="6498" operator="equal">
      <formula>"C-003"</formula>
    </cfRule>
  </conditionalFormatting>
  <conditionalFormatting sqref="M3295">
    <cfRule type="cellIs" dxfId="3317" priority="6497" stopIfTrue="1" operator="equal">
      <formula>"PENDENT ASSIGNAR"</formula>
    </cfRule>
  </conditionalFormatting>
  <conditionalFormatting sqref="M3295">
    <cfRule type="cellIs" dxfId="3316" priority="6496" stopIfTrue="1" operator="equal">
      <formula>"PENDENT D'ASSIGNAR"</formula>
    </cfRule>
  </conditionalFormatting>
  <conditionalFormatting sqref="M3295">
    <cfRule type="cellIs" dxfId="3315" priority="6495" operator="equal">
      <formula>"DEDICACIO FACTURABLE PER ADMINISTRACIO"</formula>
    </cfRule>
  </conditionalFormatting>
  <conditionalFormatting sqref="G3295">
    <cfRule type="cellIs" dxfId="3314" priority="6494" stopIfTrue="1" operator="equal">
      <formula>"TA"</formula>
    </cfRule>
  </conditionalFormatting>
  <conditionalFormatting sqref="G3295">
    <cfRule type="cellIs" dxfId="3313" priority="6493" stopIfTrue="1" operator="equal">
      <formula>"OB"</formula>
    </cfRule>
  </conditionalFormatting>
  <conditionalFormatting sqref="G3298">
    <cfRule type="cellIs" dxfId="3312" priority="6491" stopIfTrue="1" operator="equal">
      <formula>"ST"</formula>
    </cfRule>
    <cfRule type="cellIs" dxfId="3311" priority="6492" stopIfTrue="1" operator="equal">
      <formula>ST</formula>
    </cfRule>
  </conditionalFormatting>
  <conditionalFormatting sqref="M3298">
    <cfRule type="cellIs" dxfId="3310" priority="6490" stopIfTrue="1" operator="equal">
      <formula>"Pendent obrir OF"</formula>
    </cfRule>
  </conditionalFormatting>
  <conditionalFormatting sqref="M3298">
    <cfRule type="cellIs" dxfId="3309" priority="6486" stopIfTrue="1" operator="equal">
      <formula>"PENDENT ASSIGNAR"</formula>
    </cfRule>
  </conditionalFormatting>
  <conditionalFormatting sqref="M3298">
    <cfRule type="cellIs" dxfId="3308" priority="6485" stopIfTrue="1" operator="equal">
      <formula>"PENDENT D'ASSIGNAR"</formula>
    </cfRule>
  </conditionalFormatting>
  <conditionalFormatting sqref="M3298">
    <cfRule type="cellIs" dxfId="3307" priority="6484" operator="equal">
      <formula>"DEDICACIO FACTURABLE PER ADMINISTRACIO"</formula>
    </cfRule>
  </conditionalFormatting>
  <conditionalFormatting sqref="G3298">
    <cfRule type="cellIs" dxfId="3306" priority="6483" stopIfTrue="1" operator="equal">
      <formula>"TA"</formula>
    </cfRule>
  </conditionalFormatting>
  <conditionalFormatting sqref="G3298">
    <cfRule type="cellIs" dxfId="3305" priority="6482" stopIfTrue="1" operator="equal">
      <formula>"OB"</formula>
    </cfRule>
  </conditionalFormatting>
  <conditionalFormatting sqref="G3299">
    <cfRule type="cellIs" dxfId="3304" priority="6480" stopIfTrue="1" operator="equal">
      <formula>"ST"</formula>
    </cfRule>
    <cfRule type="cellIs" dxfId="3303" priority="6481" stopIfTrue="1" operator="equal">
      <formula>ST</formula>
    </cfRule>
  </conditionalFormatting>
  <conditionalFormatting sqref="M3299">
    <cfRule type="cellIs" dxfId="3302" priority="6479" stopIfTrue="1" operator="equal">
      <formula>"Pendent obrir OF"</formula>
    </cfRule>
  </conditionalFormatting>
  <conditionalFormatting sqref="E3299">
    <cfRule type="cellIs" dxfId="3301" priority="6478" stopIfTrue="1" operator="equal">
      <formula>"Pte. Asignar"</formula>
    </cfRule>
  </conditionalFormatting>
  <conditionalFormatting sqref="E3299">
    <cfRule type="cellIs" dxfId="3300" priority="6477" stopIfTrue="1" operator="equal">
      <formula>"C-001"</formula>
    </cfRule>
  </conditionalFormatting>
  <conditionalFormatting sqref="E3299">
    <cfRule type="cellIs" dxfId="3299" priority="6476" operator="equal">
      <formula>"C-003"</formula>
    </cfRule>
  </conditionalFormatting>
  <conditionalFormatting sqref="M3299">
    <cfRule type="cellIs" dxfId="3298" priority="6475" stopIfTrue="1" operator="equal">
      <formula>"PENDENT ASSIGNAR"</formula>
    </cfRule>
  </conditionalFormatting>
  <conditionalFormatting sqref="M3299">
    <cfRule type="cellIs" dxfId="3297" priority="6474" stopIfTrue="1" operator="equal">
      <formula>"PENDENT D'ASSIGNAR"</formula>
    </cfRule>
  </conditionalFormatting>
  <conditionalFormatting sqref="M3299">
    <cfRule type="cellIs" dxfId="3296" priority="6473" operator="equal">
      <formula>"DEDICACIO FACTURABLE PER ADMINISTRACIO"</formula>
    </cfRule>
  </conditionalFormatting>
  <conditionalFormatting sqref="G3299">
    <cfRule type="cellIs" dxfId="3295" priority="6472" stopIfTrue="1" operator="equal">
      <formula>"TA"</formula>
    </cfRule>
  </conditionalFormatting>
  <conditionalFormatting sqref="G3299">
    <cfRule type="cellIs" dxfId="3294" priority="6471" stopIfTrue="1" operator="equal">
      <formula>"OB"</formula>
    </cfRule>
  </conditionalFormatting>
  <conditionalFormatting sqref="G3300">
    <cfRule type="cellIs" dxfId="3293" priority="6469" stopIfTrue="1" operator="equal">
      <formula>"ST"</formula>
    </cfRule>
    <cfRule type="cellIs" dxfId="3292" priority="6470" stopIfTrue="1" operator="equal">
      <formula>ST</formula>
    </cfRule>
  </conditionalFormatting>
  <conditionalFormatting sqref="M3300">
    <cfRule type="cellIs" dxfId="3291" priority="6468" stopIfTrue="1" operator="equal">
      <formula>"Pendent obrir OF"</formula>
    </cfRule>
  </conditionalFormatting>
  <conditionalFormatting sqref="E3300">
    <cfRule type="cellIs" dxfId="3290" priority="6467" stopIfTrue="1" operator="equal">
      <formula>"Pte. Asignar"</formula>
    </cfRule>
  </conditionalFormatting>
  <conditionalFormatting sqref="E3300">
    <cfRule type="cellIs" dxfId="3289" priority="6466" stopIfTrue="1" operator="equal">
      <formula>"C-001"</formula>
    </cfRule>
  </conditionalFormatting>
  <conditionalFormatting sqref="E3300">
    <cfRule type="cellIs" dxfId="3288" priority="6465" operator="equal">
      <formula>"C-003"</formula>
    </cfRule>
  </conditionalFormatting>
  <conditionalFormatting sqref="M3300">
    <cfRule type="cellIs" dxfId="3287" priority="6464" stopIfTrue="1" operator="equal">
      <formula>"PENDENT ASSIGNAR"</formula>
    </cfRule>
  </conditionalFormatting>
  <conditionalFormatting sqref="M3300">
    <cfRule type="cellIs" dxfId="3286" priority="6463" stopIfTrue="1" operator="equal">
      <formula>"PENDENT D'ASSIGNAR"</formula>
    </cfRule>
  </conditionalFormatting>
  <conditionalFormatting sqref="M3300">
    <cfRule type="cellIs" dxfId="3285" priority="6462" operator="equal">
      <formula>"DEDICACIO FACTURABLE PER ADMINISTRACIO"</formula>
    </cfRule>
  </conditionalFormatting>
  <conditionalFormatting sqref="G3300">
    <cfRule type="cellIs" dxfId="3284" priority="6461" stopIfTrue="1" operator="equal">
      <formula>"TA"</formula>
    </cfRule>
  </conditionalFormatting>
  <conditionalFormatting sqref="G3300">
    <cfRule type="cellIs" dxfId="3283" priority="6460" stopIfTrue="1" operator="equal">
      <formula>"OB"</formula>
    </cfRule>
  </conditionalFormatting>
  <conditionalFormatting sqref="G3301">
    <cfRule type="cellIs" dxfId="3282" priority="6458" stopIfTrue="1" operator="equal">
      <formula>"ST"</formula>
    </cfRule>
    <cfRule type="cellIs" dxfId="3281" priority="6459" stopIfTrue="1" operator="equal">
      <formula>ST</formula>
    </cfRule>
  </conditionalFormatting>
  <conditionalFormatting sqref="M3301">
    <cfRule type="cellIs" dxfId="3280" priority="6457" stopIfTrue="1" operator="equal">
      <formula>"Pendent obrir OF"</formula>
    </cfRule>
  </conditionalFormatting>
  <conditionalFormatting sqref="M3301">
    <cfRule type="cellIs" dxfId="3279" priority="6453" stopIfTrue="1" operator="equal">
      <formula>"PENDENT ASSIGNAR"</formula>
    </cfRule>
  </conditionalFormatting>
  <conditionalFormatting sqref="M3301">
    <cfRule type="cellIs" dxfId="3278" priority="6452" stopIfTrue="1" operator="equal">
      <formula>"PENDENT D'ASSIGNAR"</formula>
    </cfRule>
  </conditionalFormatting>
  <conditionalFormatting sqref="M3301">
    <cfRule type="cellIs" dxfId="3277" priority="6451" operator="equal">
      <formula>"DEDICACIO FACTURABLE PER ADMINISTRACIO"</formula>
    </cfRule>
  </conditionalFormatting>
  <conditionalFormatting sqref="G3301">
    <cfRule type="cellIs" dxfId="3276" priority="6450" stopIfTrue="1" operator="equal">
      <formula>"TA"</formula>
    </cfRule>
  </conditionalFormatting>
  <conditionalFormatting sqref="G3301">
    <cfRule type="cellIs" dxfId="3275" priority="6449" stopIfTrue="1" operator="equal">
      <formula>"OB"</formula>
    </cfRule>
  </conditionalFormatting>
  <conditionalFormatting sqref="G3302">
    <cfRule type="cellIs" dxfId="3274" priority="6447" stopIfTrue="1" operator="equal">
      <formula>"ST"</formula>
    </cfRule>
    <cfRule type="cellIs" dxfId="3273" priority="6448" stopIfTrue="1" operator="equal">
      <formula>ST</formula>
    </cfRule>
  </conditionalFormatting>
  <conditionalFormatting sqref="M3302">
    <cfRule type="cellIs" dxfId="3272" priority="6446" stopIfTrue="1" operator="equal">
      <formula>"Pendent obrir OF"</formula>
    </cfRule>
  </conditionalFormatting>
  <conditionalFormatting sqref="M3302">
    <cfRule type="cellIs" dxfId="3271" priority="6442" stopIfTrue="1" operator="equal">
      <formula>"PENDENT ASSIGNAR"</formula>
    </cfRule>
  </conditionalFormatting>
  <conditionalFormatting sqref="M3302">
    <cfRule type="cellIs" dxfId="3270" priority="6441" stopIfTrue="1" operator="equal">
      <formula>"PENDENT D'ASSIGNAR"</formula>
    </cfRule>
  </conditionalFormatting>
  <conditionalFormatting sqref="M3302">
    <cfRule type="cellIs" dxfId="3269" priority="6440" operator="equal">
      <formula>"DEDICACIO FACTURABLE PER ADMINISTRACIO"</formula>
    </cfRule>
  </conditionalFormatting>
  <conditionalFormatting sqref="G3302">
    <cfRule type="cellIs" dxfId="3268" priority="6439" stopIfTrue="1" operator="equal">
      <formula>"TA"</formula>
    </cfRule>
  </conditionalFormatting>
  <conditionalFormatting sqref="G3302">
    <cfRule type="cellIs" dxfId="3267" priority="6438" stopIfTrue="1" operator="equal">
      <formula>"OB"</formula>
    </cfRule>
  </conditionalFormatting>
  <conditionalFormatting sqref="G3303">
    <cfRule type="cellIs" dxfId="3266" priority="6436" stopIfTrue="1" operator="equal">
      <formula>"ST"</formula>
    </cfRule>
    <cfRule type="cellIs" dxfId="3265" priority="6437" stopIfTrue="1" operator="equal">
      <formula>ST</formula>
    </cfRule>
  </conditionalFormatting>
  <conditionalFormatting sqref="M3303">
    <cfRule type="cellIs" dxfId="3264" priority="6435" stopIfTrue="1" operator="equal">
      <formula>"Pendent obrir OF"</formula>
    </cfRule>
  </conditionalFormatting>
  <conditionalFormatting sqref="M3303">
    <cfRule type="cellIs" dxfId="3263" priority="6431" stopIfTrue="1" operator="equal">
      <formula>"PENDENT ASSIGNAR"</formula>
    </cfRule>
  </conditionalFormatting>
  <conditionalFormatting sqref="M3303">
    <cfRule type="cellIs" dxfId="3262" priority="6430" stopIfTrue="1" operator="equal">
      <formula>"PENDENT D'ASSIGNAR"</formula>
    </cfRule>
  </conditionalFormatting>
  <conditionalFormatting sqref="M3303">
    <cfRule type="cellIs" dxfId="3261" priority="6429" operator="equal">
      <formula>"DEDICACIO FACTURABLE PER ADMINISTRACIO"</formula>
    </cfRule>
  </conditionalFormatting>
  <conditionalFormatting sqref="G3303">
    <cfRule type="cellIs" dxfId="3260" priority="6428" stopIfTrue="1" operator="equal">
      <formula>"TA"</formula>
    </cfRule>
  </conditionalFormatting>
  <conditionalFormatting sqref="G3303">
    <cfRule type="cellIs" dxfId="3259" priority="6427" stopIfTrue="1" operator="equal">
      <formula>"OB"</formula>
    </cfRule>
  </conditionalFormatting>
  <conditionalFormatting sqref="G3304">
    <cfRule type="cellIs" dxfId="3258" priority="6425" stopIfTrue="1" operator="equal">
      <formula>"ST"</formula>
    </cfRule>
    <cfRule type="cellIs" dxfId="3257" priority="6426" stopIfTrue="1" operator="equal">
      <formula>ST</formula>
    </cfRule>
  </conditionalFormatting>
  <conditionalFormatting sqref="M3304">
    <cfRule type="cellIs" dxfId="3256" priority="6424" stopIfTrue="1" operator="equal">
      <formula>"Pendent obrir OF"</formula>
    </cfRule>
  </conditionalFormatting>
  <conditionalFormatting sqref="E3304">
    <cfRule type="cellIs" dxfId="3255" priority="6423" stopIfTrue="1" operator="equal">
      <formula>"Pte. Asignar"</formula>
    </cfRule>
  </conditionalFormatting>
  <conditionalFormatting sqref="E3304">
    <cfRule type="cellIs" dxfId="3254" priority="6422" stopIfTrue="1" operator="equal">
      <formula>"C-001"</formula>
    </cfRule>
  </conditionalFormatting>
  <conditionalFormatting sqref="E3304">
    <cfRule type="cellIs" dxfId="3253" priority="6421" operator="equal">
      <formula>"C-003"</formula>
    </cfRule>
  </conditionalFormatting>
  <conditionalFormatting sqref="M3304">
    <cfRule type="cellIs" dxfId="3252" priority="6420" stopIfTrue="1" operator="equal">
      <formula>"PENDENT ASSIGNAR"</formula>
    </cfRule>
  </conditionalFormatting>
  <conditionalFormatting sqref="M3304">
    <cfRule type="cellIs" dxfId="3251" priority="6419" stopIfTrue="1" operator="equal">
      <formula>"PENDENT D'ASSIGNAR"</formula>
    </cfRule>
  </conditionalFormatting>
  <conditionalFormatting sqref="M3304">
    <cfRule type="cellIs" dxfId="3250" priority="6418" operator="equal">
      <formula>"DEDICACIO FACTURABLE PER ADMINISTRACIO"</formula>
    </cfRule>
  </conditionalFormatting>
  <conditionalFormatting sqref="G3304">
    <cfRule type="cellIs" dxfId="3249" priority="6417" stopIfTrue="1" operator="equal">
      <formula>"TA"</formula>
    </cfRule>
  </conditionalFormatting>
  <conditionalFormatting sqref="G3304">
    <cfRule type="cellIs" dxfId="3248" priority="6416" stopIfTrue="1" operator="equal">
      <formula>"OB"</formula>
    </cfRule>
  </conditionalFormatting>
  <conditionalFormatting sqref="G3305">
    <cfRule type="cellIs" dxfId="3247" priority="6414" stopIfTrue="1" operator="equal">
      <formula>"ST"</formula>
    </cfRule>
    <cfRule type="cellIs" dxfId="3246" priority="6415" stopIfTrue="1" operator="equal">
      <formula>ST</formula>
    </cfRule>
  </conditionalFormatting>
  <conditionalFormatting sqref="M3305">
    <cfRule type="cellIs" dxfId="3245" priority="6413" stopIfTrue="1" operator="equal">
      <formula>"Pendent obrir OF"</formula>
    </cfRule>
  </conditionalFormatting>
  <conditionalFormatting sqref="M3305">
    <cfRule type="cellIs" dxfId="3244" priority="6409" stopIfTrue="1" operator="equal">
      <formula>"PENDENT ASSIGNAR"</formula>
    </cfRule>
  </conditionalFormatting>
  <conditionalFormatting sqref="M3305">
    <cfRule type="cellIs" dxfId="3243" priority="6408" stopIfTrue="1" operator="equal">
      <formula>"PENDENT D'ASSIGNAR"</formula>
    </cfRule>
  </conditionalFormatting>
  <conditionalFormatting sqref="M3305">
    <cfRule type="cellIs" dxfId="3242" priority="6407" operator="equal">
      <formula>"DEDICACIO FACTURABLE PER ADMINISTRACIO"</formula>
    </cfRule>
  </conditionalFormatting>
  <conditionalFormatting sqref="G3305">
    <cfRule type="cellIs" dxfId="3241" priority="6406" stopIfTrue="1" operator="equal">
      <formula>"TA"</formula>
    </cfRule>
  </conditionalFormatting>
  <conditionalFormatting sqref="G3305">
    <cfRule type="cellIs" dxfId="3240" priority="6405" stopIfTrue="1" operator="equal">
      <formula>"OB"</formula>
    </cfRule>
  </conditionalFormatting>
  <conditionalFormatting sqref="G3306">
    <cfRule type="cellIs" dxfId="3239" priority="6403" stopIfTrue="1" operator="equal">
      <formula>"ST"</formula>
    </cfRule>
    <cfRule type="cellIs" dxfId="3238" priority="6404" stopIfTrue="1" operator="equal">
      <formula>ST</formula>
    </cfRule>
  </conditionalFormatting>
  <conditionalFormatting sqref="M3306">
    <cfRule type="cellIs" dxfId="3237" priority="6402" stopIfTrue="1" operator="equal">
      <formula>"Pendent obrir OF"</formula>
    </cfRule>
  </conditionalFormatting>
  <conditionalFormatting sqref="E3306">
    <cfRule type="cellIs" dxfId="3236" priority="6401" stopIfTrue="1" operator="equal">
      <formula>"Pte. Asignar"</formula>
    </cfRule>
  </conditionalFormatting>
  <conditionalFormatting sqref="E3306">
    <cfRule type="cellIs" dxfId="3235" priority="6400" stopIfTrue="1" operator="equal">
      <formula>"C-001"</formula>
    </cfRule>
  </conditionalFormatting>
  <conditionalFormatting sqref="E3306">
    <cfRule type="cellIs" dxfId="3234" priority="6399" operator="equal">
      <formula>"C-003"</formula>
    </cfRule>
  </conditionalFormatting>
  <conditionalFormatting sqref="M3306">
    <cfRule type="cellIs" dxfId="3233" priority="6398" stopIfTrue="1" operator="equal">
      <formula>"PENDENT ASSIGNAR"</formula>
    </cfRule>
  </conditionalFormatting>
  <conditionalFormatting sqref="M3306">
    <cfRule type="cellIs" dxfId="3232" priority="6397" stopIfTrue="1" operator="equal">
      <formula>"PENDENT D'ASSIGNAR"</formula>
    </cfRule>
  </conditionalFormatting>
  <conditionalFormatting sqref="M3306">
    <cfRule type="cellIs" dxfId="3231" priority="6396" operator="equal">
      <formula>"DEDICACIO FACTURABLE PER ADMINISTRACIO"</formula>
    </cfRule>
  </conditionalFormatting>
  <conditionalFormatting sqref="G3306">
    <cfRule type="cellIs" dxfId="3230" priority="6395" stopIfTrue="1" operator="equal">
      <formula>"TA"</formula>
    </cfRule>
  </conditionalFormatting>
  <conditionalFormatting sqref="G3306">
    <cfRule type="cellIs" dxfId="3229" priority="6394" stopIfTrue="1" operator="equal">
      <formula>"OB"</formula>
    </cfRule>
  </conditionalFormatting>
  <conditionalFormatting sqref="G3307">
    <cfRule type="cellIs" dxfId="3228" priority="6392" stopIfTrue="1" operator="equal">
      <formula>"ST"</formula>
    </cfRule>
    <cfRule type="cellIs" dxfId="3227" priority="6393" stopIfTrue="1" operator="equal">
      <formula>ST</formula>
    </cfRule>
  </conditionalFormatting>
  <conditionalFormatting sqref="M3307">
    <cfRule type="cellIs" dxfId="3226" priority="6391" stopIfTrue="1" operator="equal">
      <formula>"Pendent obrir OF"</formula>
    </cfRule>
  </conditionalFormatting>
  <conditionalFormatting sqref="E3307">
    <cfRule type="cellIs" dxfId="3225" priority="6390" stopIfTrue="1" operator="equal">
      <formula>"Pte. Asignar"</formula>
    </cfRule>
  </conditionalFormatting>
  <conditionalFormatting sqref="E3307">
    <cfRule type="cellIs" dxfId="3224" priority="6389" stopIfTrue="1" operator="equal">
      <formula>"C-001"</formula>
    </cfRule>
  </conditionalFormatting>
  <conditionalFormatting sqref="E3307">
    <cfRule type="cellIs" dxfId="3223" priority="6388" operator="equal">
      <formula>"C-003"</formula>
    </cfRule>
  </conditionalFormatting>
  <conditionalFormatting sqref="M3307">
    <cfRule type="cellIs" dxfId="3222" priority="6387" stopIfTrue="1" operator="equal">
      <formula>"PENDENT ASSIGNAR"</formula>
    </cfRule>
  </conditionalFormatting>
  <conditionalFormatting sqref="M3307">
    <cfRule type="cellIs" dxfId="3221" priority="6386" stopIfTrue="1" operator="equal">
      <formula>"PENDENT D'ASSIGNAR"</formula>
    </cfRule>
  </conditionalFormatting>
  <conditionalFormatting sqref="M3307">
    <cfRule type="cellIs" dxfId="3220" priority="6385" operator="equal">
      <formula>"DEDICACIO FACTURABLE PER ADMINISTRACIO"</formula>
    </cfRule>
  </conditionalFormatting>
  <conditionalFormatting sqref="G3307">
    <cfRule type="cellIs" dxfId="3219" priority="6384" stopIfTrue="1" operator="equal">
      <formula>"TA"</formula>
    </cfRule>
  </conditionalFormatting>
  <conditionalFormatting sqref="G3307">
    <cfRule type="cellIs" dxfId="3218" priority="6383" stopIfTrue="1" operator="equal">
      <formula>"OB"</formula>
    </cfRule>
  </conditionalFormatting>
  <conditionalFormatting sqref="G3309">
    <cfRule type="cellIs" dxfId="3217" priority="6381" stopIfTrue="1" operator="equal">
      <formula>"ST"</formula>
    </cfRule>
    <cfRule type="cellIs" dxfId="3216" priority="6382" stopIfTrue="1" operator="equal">
      <formula>ST</formula>
    </cfRule>
  </conditionalFormatting>
  <conditionalFormatting sqref="M3309">
    <cfRule type="cellIs" dxfId="3215" priority="6380" stopIfTrue="1" operator="equal">
      <formula>"Pendent obrir OF"</formula>
    </cfRule>
  </conditionalFormatting>
  <conditionalFormatting sqref="E3309">
    <cfRule type="cellIs" dxfId="3214" priority="6379" stopIfTrue="1" operator="equal">
      <formula>"Pte. Asignar"</formula>
    </cfRule>
  </conditionalFormatting>
  <conditionalFormatting sqref="E3309">
    <cfRule type="cellIs" dxfId="3213" priority="6378" stopIfTrue="1" operator="equal">
      <formula>"C-001"</formula>
    </cfRule>
  </conditionalFormatting>
  <conditionalFormatting sqref="E3309">
    <cfRule type="cellIs" dxfId="3212" priority="6377" operator="equal">
      <formula>"C-003"</formula>
    </cfRule>
  </conditionalFormatting>
  <conditionalFormatting sqref="M3309">
    <cfRule type="cellIs" dxfId="3211" priority="6376" stopIfTrue="1" operator="equal">
      <formula>"PENDENT ASSIGNAR"</formula>
    </cfRule>
  </conditionalFormatting>
  <conditionalFormatting sqref="M3309">
    <cfRule type="cellIs" dxfId="3210" priority="6375" stopIfTrue="1" operator="equal">
      <formula>"PENDENT D'ASSIGNAR"</formula>
    </cfRule>
  </conditionalFormatting>
  <conditionalFormatting sqref="M3309">
    <cfRule type="cellIs" dxfId="3209" priority="6374" operator="equal">
      <formula>"DEDICACIO FACTURABLE PER ADMINISTRACIO"</formula>
    </cfRule>
  </conditionalFormatting>
  <conditionalFormatting sqref="G3309">
    <cfRule type="cellIs" dxfId="3208" priority="6373" stopIfTrue="1" operator="equal">
      <formula>"TA"</formula>
    </cfRule>
  </conditionalFormatting>
  <conditionalFormatting sqref="G3309">
    <cfRule type="cellIs" dxfId="3207" priority="6372" stopIfTrue="1" operator="equal">
      <formula>"OB"</formula>
    </cfRule>
  </conditionalFormatting>
  <conditionalFormatting sqref="G3310">
    <cfRule type="cellIs" dxfId="3206" priority="6370" stopIfTrue="1" operator="equal">
      <formula>"ST"</formula>
    </cfRule>
    <cfRule type="cellIs" dxfId="3205" priority="6371" stopIfTrue="1" operator="equal">
      <formula>ST</formula>
    </cfRule>
  </conditionalFormatting>
  <conditionalFormatting sqref="M3310">
    <cfRule type="cellIs" dxfId="3204" priority="6369" stopIfTrue="1" operator="equal">
      <formula>"Pendent obrir OF"</formula>
    </cfRule>
  </conditionalFormatting>
  <conditionalFormatting sqref="E3310">
    <cfRule type="cellIs" dxfId="3203" priority="6368" stopIfTrue="1" operator="equal">
      <formula>"Pte. Asignar"</formula>
    </cfRule>
  </conditionalFormatting>
  <conditionalFormatting sqref="E3310">
    <cfRule type="cellIs" dxfId="3202" priority="6367" stopIfTrue="1" operator="equal">
      <formula>"C-001"</formula>
    </cfRule>
  </conditionalFormatting>
  <conditionalFormatting sqref="E3310">
    <cfRule type="cellIs" dxfId="3201" priority="6366" operator="equal">
      <formula>"C-003"</formula>
    </cfRule>
  </conditionalFormatting>
  <conditionalFormatting sqref="M3310">
    <cfRule type="cellIs" dxfId="3200" priority="6365" stopIfTrue="1" operator="equal">
      <formula>"PENDENT ASSIGNAR"</formula>
    </cfRule>
  </conditionalFormatting>
  <conditionalFormatting sqref="M3310">
    <cfRule type="cellIs" dxfId="3199" priority="6364" stopIfTrue="1" operator="equal">
      <formula>"PENDENT D'ASSIGNAR"</formula>
    </cfRule>
  </conditionalFormatting>
  <conditionalFormatting sqref="M3310">
    <cfRule type="cellIs" dxfId="3198" priority="6363" operator="equal">
      <formula>"DEDICACIO FACTURABLE PER ADMINISTRACIO"</formula>
    </cfRule>
  </conditionalFormatting>
  <conditionalFormatting sqref="G3310">
    <cfRule type="cellIs" dxfId="3197" priority="6362" stopIfTrue="1" operator="equal">
      <formula>"TA"</formula>
    </cfRule>
  </conditionalFormatting>
  <conditionalFormatting sqref="G3310">
    <cfRule type="cellIs" dxfId="3196" priority="6361" stopIfTrue="1" operator="equal">
      <formula>"OB"</formula>
    </cfRule>
  </conditionalFormatting>
  <conditionalFormatting sqref="G3311">
    <cfRule type="cellIs" dxfId="3195" priority="6359" stopIfTrue="1" operator="equal">
      <formula>"ST"</formula>
    </cfRule>
    <cfRule type="cellIs" dxfId="3194" priority="6360" stopIfTrue="1" operator="equal">
      <formula>ST</formula>
    </cfRule>
  </conditionalFormatting>
  <conditionalFormatting sqref="M3311">
    <cfRule type="cellIs" dxfId="3193" priority="6358" stopIfTrue="1" operator="equal">
      <formula>"Pendent obrir OF"</formula>
    </cfRule>
  </conditionalFormatting>
  <conditionalFormatting sqref="E3311">
    <cfRule type="cellIs" dxfId="3192" priority="6357" stopIfTrue="1" operator="equal">
      <formula>"Pte. Asignar"</formula>
    </cfRule>
  </conditionalFormatting>
  <conditionalFormatting sqref="E3311">
    <cfRule type="cellIs" dxfId="3191" priority="6356" stopIfTrue="1" operator="equal">
      <formula>"C-001"</formula>
    </cfRule>
  </conditionalFormatting>
  <conditionalFormatting sqref="E3311">
    <cfRule type="cellIs" dxfId="3190" priority="6355" operator="equal">
      <formula>"C-003"</formula>
    </cfRule>
  </conditionalFormatting>
  <conditionalFormatting sqref="M3311">
    <cfRule type="cellIs" dxfId="3189" priority="6354" stopIfTrue="1" operator="equal">
      <formula>"PENDENT ASSIGNAR"</formula>
    </cfRule>
  </conditionalFormatting>
  <conditionalFormatting sqref="M3311">
    <cfRule type="cellIs" dxfId="3188" priority="6353" stopIfTrue="1" operator="equal">
      <formula>"PENDENT D'ASSIGNAR"</formula>
    </cfRule>
  </conditionalFormatting>
  <conditionalFormatting sqref="M3311">
    <cfRule type="cellIs" dxfId="3187" priority="6352" operator="equal">
      <formula>"DEDICACIO FACTURABLE PER ADMINISTRACIO"</formula>
    </cfRule>
  </conditionalFormatting>
  <conditionalFormatting sqref="G3311">
    <cfRule type="cellIs" dxfId="3186" priority="6351" stopIfTrue="1" operator="equal">
      <formula>"TA"</formula>
    </cfRule>
  </conditionalFormatting>
  <conditionalFormatting sqref="G3311">
    <cfRule type="cellIs" dxfId="3185" priority="6350" stopIfTrue="1" operator="equal">
      <formula>"OB"</formula>
    </cfRule>
  </conditionalFormatting>
  <conditionalFormatting sqref="G3312">
    <cfRule type="cellIs" dxfId="3184" priority="6348" stopIfTrue="1" operator="equal">
      <formula>"ST"</formula>
    </cfRule>
    <cfRule type="cellIs" dxfId="3183" priority="6349" stopIfTrue="1" operator="equal">
      <formula>ST</formula>
    </cfRule>
  </conditionalFormatting>
  <conditionalFormatting sqref="M3312">
    <cfRule type="cellIs" dxfId="3182" priority="6347" stopIfTrue="1" operator="equal">
      <formula>"Pendent obrir OF"</formula>
    </cfRule>
  </conditionalFormatting>
  <conditionalFormatting sqref="E3312">
    <cfRule type="cellIs" dxfId="3181" priority="6346" stopIfTrue="1" operator="equal">
      <formula>"Pte. Asignar"</formula>
    </cfRule>
  </conditionalFormatting>
  <conditionalFormatting sqref="E3312">
    <cfRule type="cellIs" dxfId="3180" priority="6345" stopIfTrue="1" operator="equal">
      <formula>"C-001"</formula>
    </cfRule>
  </conditionalFormatting>
  <conditionalFormatting sqref="E3312">
    <cfRule type="cellIs" dxfId="3179" priority="6344" operator="equal">
      <formula>"C-003"</formula>
    </cfRule>
  </conditionalFormatting>
  <conditionalFormatting sqref="M3312">
    <cfRule type="cellIs" dxfId="3178" priority="6343" stopIfTrue="1" operator="equal">
      <formula>"PENDENT ASSIGNAR"</formula>
    </cfRule>
  </conditionalFormatting>
  <conditionalFormatting sqref="M3312">
    <cfRule type="cellIs" dxfId="3177" priority="6342" stopIfTrue="1" operator="equal">
      <formula>"PENDENT D'ASSIGNAR"</formula>
    </cfRule>
  </conditionalFormatting>
  <conditionalFormatting sqref="M3312">
    <cfRule type="cellIs" dxfId="3176" priority="6341" operator="equal">
      <formula>"DEDICACIO FACTURABLE PER ADMINISTRACIO"</formula>
    </cfRule>
  </conditionalFormatting>
  <conditionalFormatting sqref="G3312">
    <cfRule type="cellIs" dxfId="3175" priority="6340" stopIfTrue="1" operator="equal">
      <formula>"TA"</formula>
    </cfRule>
  </conditionalFormatting>
  <conditionalFormatting sqref="G3312">
    <cfRule type="cellIs" dxfId="3174" priority="6339" stopIfTrue="1" operator="equal">
      <formula>"OB"</formula>
    </cfRule>
  </conditionalFormatting>
  <conditionalFormatting sqref="G3313">
    <cfRule type="cellIs" dxfId="3173" priority="6337" stopIfTrue="1" operator="equal">
      <formula>"ST"</formula>
    </cfRule>
    <cfRule type="cellIs" dxfId="3172" priority="6338" stopIfTrue="1" operator="equal">
      <formula>ST</formula>
    </cfRule>
  </conditionalFormatting>
  <conditionalFormatting sqref="M3313">
    <cfRule type="cellIs" dxfId="3171" priority="6336" stopIfTrue="1" operator="equal">
      <formula>"Pendent obrir OF"</formula>
    </cfRule>
  </conditionalFormatting>
  <conditionalFormatting sqref="E3313">
    <cfRule type="cellIs" dxfId="3170" priority="6335" stopIfTrue="1" operator="equal">
      <formula>"Pte. Asignar"</formula>
    </cfRule>
  </conditionalFormatting>
  <conditionalFormatting sqref="E3313">
    <cfRule type="cellIs" dxfId="3169" priority="6334" stopIfTrue="1" operator="equal">
      <formula>"C-001"</formula>
    </cfRule>
  </conditionalFormatting>
  <conditionalFormatting sqref="E3313">
    <cfRule type="cellIs" dxfId="3168" priority="6333" operator="equal">
      <formula>"C-003"</formula>
    </cfRule>
  </conditionalFormatting>
  <conditionalFormatting sqref="M3313">
    <cfRule type="cellIs" dxfId="3167" priority="6332" stopIfTrue="1" operator="equal">
      <formula>"PENDENT ASSIGNAR"</formula>
    </cfRule>
  </conditionalFormatting>
  <conditionalFormatting sqref="M3313">
    <cfRule type="cellIs" dxfId="3166" priority="6331" stopIfTrue="1" operator="equal">
      <formula>"PENDENT D'ASSIGNAR"</formula>
    </cfRule>
  </conditionalFormatting>
  <conditionalFormatting sqref="M3313">
    <cfRule type="cellIs" dxfId="3165" priority="6330" operator="equal">
      <formula>"DEDICACIO FACTURABLE PER ADMINISTRACIO"</formula>
    </cfRule>
  </conditionalFormatting>
  <conditionalFormatting sqref="G3313">
    <cfRule type="cellIs" dxfId="3164" priority="6329" stopIfTrue="1" operator="equal">
      <formula>"TA"</formula>
    </cfRule>
  </conditionalFormatting>
  <conditionalFormatting sqref="G3313">
    <cfRule type="cellIs" dxfId="3163" priority="6328" stopIfTrue="1" operator="equal">
      <formula>"OB"</formula>
    </cfRule>
  </conditionalFormatting>
  <conditionalFormatting sqref="G3314">
    <cfRule type="cellIs" dxfId="3162" priority="6326" stopIfTrue="1" operator="equal">
      <formula>"ST"</formula>
    </cfRule>
    <cfRule type="cellIs" dxfId="3161" priority="6327" stopIfTrue="1" operator="equal">
      <formula>ST</formula>
    </cfRule>
  </conditionalFormatting>
  <conditionalFormatting sqref="M3314">
    <cfRule type="cellIs" dxfId="3160" priority="6325" stopIfTrue="1" operator="equal">
      <formula>"Pendent obrir OF"</formula>
    </cfRule>
  </conditionalFormatting>
  <conditionalFormatting sqref="E3314">
    <cfRule type="cellIs" dxfId="3159" priority="6324" stopIfTrue="1" operator="equal">
      <formula>"Pte. Asignar"</formula>
    </cfRule>
  </conditionalFormatting>
  <conditionalFormatting sqref="E3314">
    <cfRule type="cellIs" dxfId="3158" priority="6323" stopIfTrue="1" operator="equal">
      <formula>"C-001"</formula>
    </cfRule>
  </conditionalFormatting>
  <conditionalFormatting sqref="E3314">
    <cfRule type="cellIs" dxfId="3157" priority="6322" operator="equal">
      <formula>"C-003"</formula>
    </cfRule>
  </conditionalFormatting>
  <conditionalFormatting sqref="M3314">
    <cfRule type="cellIs" dxfId="3156" priority="6321" stopIfTrue="1" operator="equal">
      <formula>"PENDENT ASSIGNAR"</formula>
    </cfRule>
  </conditionalFormatting>
  <conditionalFormatting sqref="M3314">
    <cfRule type="cellIs" dxfId="3155" priority="6320" stopIfTrue="1" operator="equal">
      <formula>"PENDENT D'ASSIGNAR"</formula>
    </cfRule>
  </conditionalFormatting>
  <conditionalFormatting sqref="M3314">
    <cfRule type="cellIs" dxfId="3154" priority="6319" operator="equal">
      <formula>"DEDICACIO FACTURABLE PER ADMINISTRACIO"</formula>
    </cfRule>
  </conditionalFormatting>
  <conditionalFormatting sqref="G3314">
    <cfRule type="cellIs" dxfId="3153" priority="6318" stopIfTrue="1" operator="equal">
      <formula>"TA"</formula>
    </cfRule>
  </conditionalFormatting>
  <conditionalFormatting sqref="G3314">
    <cfRule type="cellIs" dxfId="3152" priority="6317" stopIfTrue="1" operator="equal">
      <formula>"OB"</formula>
    </cfRule>
  </conditionalFormatting>
  <conditionalFormatting sqref="G3315">
    <cfRule type="cellIs" dxfId="3151" priority="6315" stopIfTrue="1" operator="equal">
      <formula>"ST"</formula>
    </cfRule>
    <cfRule type="cellIs" dxfId="3150" priority="6316" stopIfTrue="1" operator="equal">
      <formula>ST</formula>
    </cfRule>
  </conditionalFormatting>
  <conditionalFormatting sqref="M3315">
    <cfRule type="cellIs" dxfId="3149" priority="6314" stopIfTrue="1" operator="equal">
      <formula>"Pendent obrir OF"</formula>
    </cfRule>
  </conditionalFormatting>
  <conditionalFormatting sqref="E3315">
    <cfRule type="cellIs" dxfId="3148" priority="6313" stopIfTrue="1" operator="equal">
      <formula>"Pte. Asignar"</formula>
    </cfRule>
  </conditionalFormatting>
  <conditionalFormatting sqref="E3315">
    <cfRule type="cellIs" dxfId="3147" priority="6312" stopIfTrue="1" operator="equal">
      <formula>"C-001"</formula>
    </cfRule>
  </conditionalFormatting>
  <conditionalFormatting sqref="E3315">
    <cfRule type="cellIs" dxfId="3146" priority="6311" operator="equal">
      <formula>"C-003"</formula>
    </cfRule>
  </conditionalFormatting>
  <conditionalFormatting sqref="M3315">
    <cfRule type="cellIs" dxfId="3145" priority="6310" stopIfTrue="1" operator="equal">
      <formula>"PENDENT ASSIGNAR"</formula>
    </cfRule>
  </conditionalFormatting>
  <conditionalFormatting sqref="M3315">
    <cfRule type="cellIs" dxfId="3144" priority="6309" stopIfTrue="1" operator="equal">
      <formula>"PENDENT D'ASSIGNAR"</formula>
    </cfRule>
  </conditionalFormatting>
  <conditionalFormatting sqref="M3315">
    <cfRule type="cellIs" dxfId="3143" priority="6308" operator="equal">
      <formula>"DEDICACIO FACTURABLE PER ADMINISTRACIO"</formula>
    </cfRule>
  </conditionalFormatting>
  <conditionalFormatting sqref="G3315">
    <cfRule type="cellIs" dxfId="3142" priority="6307" stopIfTrue="1" operator="equal">
      <formula>"TA"</formula>
    </cfRule>
  </conditionalFormatting>
  <conditionalFormatting sqref="G3315">
    <cfRule type="cellIs" dxfId="3141" priority="6306" stopIfTrue="1" operator="equal">
      <formula>"OB"</formula>
    </cfRule>
  </conditionalFormatting>
  <conditionalFormatting sqref="G3316">
    <cfRule type="cellIs" dxfId="3140" priority="6304" stopIfTrue="1" operator="equal">
      <formula>"ST"</formula>
    </cfRule>
    <cfRule type="cellIs" dxfId="3139" priority="6305" stopIfTrue="1" operator="equal">
      <formula>ST</formula>
    </cfRule>
  </conditionalFormatting>
  <conditionalFormatting sqref="M3316">
    <cfRule type="cellIs" dxfId="3138" priority="6303" stopIfTrue="1" operator="equal">
      <formula>"Pendent obrir OF"</formula>
    </cfRule>
  </conditionalFormatting>
  <conditionalFormatting sqref="E3316">
    <cfRule type="cellIs" dxfId="3137" priority="6302" stopIfTrue="1" operator="equal">
      <formula>"Pte. Asignar"</formula>
    </cfRule>
  </conditionalFormatting>
  <conditionalFormatting sqref="E3316">
    <cfRule type="cellIs" dxfId="3136" priority="6301" stopIfTrue="1" operator="equal">
      <formula>"C-001"</formula>
    </cfRule>
  </conditionalFormatting>
  <conditionalFormatting sqref="E3316">
    <cfRule type="cellIs" dxfId="3135" priority="6300" operator="equal">
      <formula>"C-003"</formula>
    </cfRule>
  </conditionalFormatting>
  <conditionalFormatting sqref="M3316">
    <cfRule type="cellIs" dxfId="3134" priority="6299" stopIfTrue="1" operator="equal">
      <formula>"PENDENT ASSIGNAR"</formula>
    </cfRule>
  </conditionalFormatting>
  <conditionalFormatting sqref="M3316">
    <cfRule type="cellIs" dxfId="3133" priority="6298" stopIfTrue="1" operator="equal">
      <formula>"PENDENT D'ASSIGNAR"</formula>
    </cfRule>
  </conditionalFormatting>
  <conditionalFormatting sqref="M3316">
    <cfRule type="cellIs" dxfId="3132" priority="6297" operator="equal">
      <formula>"DEDICACIO FACTURABLE PER ADMINISTRACIO"</formula>
    </cfRule>
  </conditionalFormatting>
  <conditionalFormatting sqref="G3316">
    <cfRule type="cellIs" dxfId="3131" priority="6296" stopIfTrue="1" operator="equal">
      <formula>"TA"</formula>
    </cfRule>
  </conditionalFormatting>
  <conditionalFormatting sqref="G3316">
    <cfRule type="cellIs" dxfId="3130" priority="6295" stopIfTrue="1" operator="equal">
      <formula>"OB"</formula>
    </cfRule>
  </conditionalFormatting>
  <conditionalFormatting sqref="G3317">
    <cfRule type="cellIs" dxfId="3129" priority="6293" stopIfTrue="1" operator="equal">
      <formula>"ST"</formula>
    </cfRule>
    <cfRule type="cellIs" dxfId="3128" priority="6294" stopIfTrue="1" operator="equal">
      <formula>ST</formula>
    </cfRule>
  </conditionalFormatting>
  <conditionalFormatting sqref="M3317">
    <cfRule type="cellIs" dxfId="3127" priority="6292" stopIfTrue="1" operator="equal">
      <formula>"Pendent obrir OF"</formula>
    </cfRule>
  </conditionalFormatting>
  <conditionalFormatting sqref="E3317">
    <cfRule type="cellIs" dxfId="3126" priority="6291" stopIfTrue="1" operator="equal">
      <formula>"Pte. Asignar"</formula>
    </cfRule>
  </conditionalFormatting>
  <conditionalFormatting sqref="E3317">
    <cfRule type="cellIs" dxfId="3125" priority="6290" stopIfTrue="1" operator="equal">
      <formula>"C-001"</formula>
    </cfRule>
  </conditionalFormatting>
  <conditionalFormatting sqref="E3317">
    <cfRule type="cellIs" dxfId="3124" priority="6289" operator="equal">
      <formula>"C-003"</formula>
    </cfRule>
  </conditionalFormatting>
  <conditionalFormatting sqref="M3317">
    <cfRule type="cellIs" dxfId="3123" priority="6288" stopIfTrue="1" operator="equal">
      <formula>"PENDENT ASSIGNAR"</formula>
    </cfRule>
  </conditionalFormatting>
  <conditionalFormatting sqref="M3317">
    <cfRule type="cellIs" dxfId="3122" priority="6287" stopIfTrue="1" operator="equal">
      <formula>"PENDENT D'ASSIGNAR"</formula>
    </cfRule>
  </conditionalFormatting>
  <conditionalFormatting sqref="M3317">
    <cfRule type="cellIs" dxfId="3121" priority="6286" operator="equal">
      <formula>"DEDICACIO FACTURABLE PER ADMINISTRACIO"</formula>
    </cfRule>
  </conditionalFormatting>
  <conditionalFormatting sqref="G3317">
    <cfRule type="cellIs" dxfId="3120" priority="6285" stopIfTrue="1" operator="equal">
      <formula>"TA"</formula>
    </cfRule>
  </conditionalFormatting>
  <conditionalFormatting sqref="G3317">
    <cfRule type="cellIs" dxfId="3119" priority="6284" stopIfTrue="1" operator="equal">
      <formula>"OB"</formula>
    </cfRule>
  </conditionalFormatting>
  <conditionalFormatting sqref="G3318">
    <cfRule type="cellIs" dxfId="3118" priority="6282" stopIfTrue="1" operator="equal">
      <formula>"ST"</formula>
    </cfRule>
    <cfRule type="cellIs" dxfId="3117" priority="6283" stopIfTrue="1" operator="equal">
      <formula>ST</formula>
    </cfRule>
  </conditionalFormatting>
  <conditionalFormatting sqref="M3318">
    <cfRule type="cellIs" dxfId="3116" priority="6281" stopIfTrue="1" operator="equal">
      <formula>"Pendent obrir OF"</formula>
    </cfRule>
  </conditionalFormatting>
  <conditionalFormatting sqref="E3318">
    <cfRule type="cellIs" dxfId="3115" priority="6280" stopIfTrue="1" operator="equal">
      <formula>"Pte. Asignar"</formula>
    </cfRule>
  </conditionalFormatting>
  <conditionalFormatting sqref="E3318">
    <cfRule type="cellIs" dxfId="3114" priority="6279" stopIfTrue="1" operator="equal">
      <formula>"C-001"</formula>
    </cfRule>
  </conditionalFormatting>
  <conditionalFormatting sqref="E3318">
    <cfRule type="cellIs" dxfId="3113" priority="6278" operator="equal">
      <formula>"C-003"</formula>
    </cfRule>
  </conditionalFormatting>
  <conditionalFormatting sqref="M3318">
    <cfRule type="cellIs" dxfId="3112" priority="6277" stopIfTrue="1" operator="equal">
      <formula>"PENDENT ASSIGNAR"</formula>
    </cfRule>
  </conditionalFormatting>
  <conditionalFormatting sqref="M3318">
    <cfRule type="cellIs" dxfId="3111" priority="6276" stopIfTrue="1" operator="equal">
      <formula>"PENDENT D'ASSIGNAR"</formula>
    </cfRule>
  </conditionalFormatting>
  <conditionalFormatting sqref="M3318">
    <cfRule type="cellIs" dxfId="3110" priority="6275" operator="equal">
      <formula>"DEDICACIO FACTURABLE PER ADMINISTRACIO"</formula>
    </cfRule>
  </conditionalFormatting>
  <conditionalFormatting sqref="G3318">
    <cfRule type="cellIs" dxfId="3109" priority="6274" stopIfTrue="1" operator="equal">
      <formula>"TA"</formula>
    </cfRule>
  </conditionalFormatting>
  <conditionalFormatting sqref="G3318">
    <cfRule type="cellIs" dxfId="3108" priority="6273" stopIfTrue="1" operator="equal">
      <formula>"OB"</formula>
    </cfRule>
  </conditionalFormatting>
  <conditionalFormatting sqref="G3319">
    <cfRule type="cellIs" dxfId="3107" priority="6271" stopIfTrue="1" operator="equal">
      <formula>"ST"</formula>
    </cfRule>
    <cfRule type="cellIs" dxfId="3106" priority="6272" stopIfTrue="1" operator="equal">
      <formula>ST</formula>
    </cfRule>
  </conditionalFormatting>
  <conditionalFormatting sqref="M3319">
    <cfRule type="cellIs" dxfId="3105" priority="6270" stopIfTrue="1" operator="equal">
      <formula>"Pendent obrir OF"</formula>
    </cfRule>
  </conditionalFormatting>
  <conditionalFormatting sqref="E3319">
    <cfRule type="cellIs" dxfId="3104" priority="6269" stopIfTrue="1" operator="equal">
      <formula>"Pte. Asignar"</formula>
    </cfRule>
  </conditionalFormatting>
  <conditionalFormatting sqref="E3319">
    <cfRule type="cellIs" dxfId="3103" priority="6268" stopIfTrue="1" operator="equal">
      <formula>"C-001"</formula>
    </cfRule>
  </conditionalFormatting>
  <conditionalFormatting sqref="E3319">
    <cfRule type="cellIs" dxfId="3102" priority="6267" operator="equal">
      <formula>"C-003"</formula>
    </cfRule>
  </conditionalFormatting>
  <conditionalFormatting sqref="M3319">
    <cfRule type="cellIs" dxfId="3101" priority="6266" stopIfTrue="1" operator="equal">
      <formula>"PENDENT ASSIGNAR"</formula>
    </cfRule>
  </conditionalFormatting>
  <conditionalFormatting sqref="M3319">
    <cfRule type="cellIs" dxfId="3100" priority="6265" stopIfTrue="1" operator="equal">
      <formula>"PENDENT D'ASSIGNAR"</formula>
    </cfRule>
  </conditionalFormatting>
  <conditionalFormatting sqref="M3319">
    <cfRule type="cellIs" dxfId="3099" priority="6264" operator="equal">
      <formula>"DEDICACIO FACTURABLE PER ADMINISTRACIO"</formula>
    </cfRule>
  </conditionalFormatting>
  <conditionalFormatting sqref="G3319">
    <cfRule type="cellIs" dxfId="3098" priority="6263" stopIfTrue="1" operator="equal">
      <formula>"TA"</formula>
    </cfRule>
  </conditionalFormatting>
  <conditionalFormatting sqref="G3319">
    <cfRule type="cellIs" dxfId="3097" priority="6262" stopIfTrue="1" operator="equal">
      <formula>"OB"</formula>
    </cfRule>
  </conditionalFormatting>
  <conditionalFormatting sqref="G3320">
    <cfRule type="cellIs" dxfId="3096" priority="6260" stopIfTrue="1" operator="equal">
      <formula>"ST"</formula>
    </cfRule>
    <cfRule type="cellIs" dxfId="3095" priority="6261" stopIfTrue="1" operator="equal">
      <formula>ST</formula>
    </cfRule>
  </conditionalFormatting>
  <conditionalFormatting sqref="M3320">
    <cfRule type="cellIs" dxfId="3094" priority="6259" stopIfTrue="1" operator="equal">
      <formula>"Pendent obrir OF"</formula>
    </cfRule>
  </conditionalFormatting>
  <conditionalFormatting sqref="E3320">
    <cfRule type="cellIs" dxfId="3093" priority="6258" stopIfTrue="1" operator="equal">
      <formula>"Pte. Asignar"</formula>
    </cfRule>
  </conditionalFormatting>
  <conditionalFormatting sqref="E3320">
    <cfRule type="cellIs" dxfId="3092" priority="6257" stopIfTrue="1" operator="equal">
      <formula>"C-001"</formula>
    </cfRule>
  </conditionalFormatting>
  <conditionalFormatting sqref="E3320">
    <cfRule type="cellIs" dxfId="3091" priority="6256" operator="equal">
      <formula>"C-003"</formula>
    </cfRule>
  </conditionalFormatting>
  <conditionalFormatting sqref="M3320">
    <cfRule type="cellIs" dxfId="3090" priority="6255" stopIfTrue="1" operator="equal">
      <formula>"PENDENT ASSIGNAR"</formula>
    </cfRule>
  </conditionalFormatting>
  <conditionalFormatting sqref="M3320">
    <cfRule type="cellIs" dxfId="3089" priority="6254" stopIfTrue="1" operator="equal">
      <formula>"PENDENT D'ASSIGNAR"</formula>
    </cfRule>
  </conditionalFormatting>
  <conditionalFormatting sqref="M3320">
    <cfRule type="cellIs" dxfId="3088" priority="6253" operator="equal">
      <formula>"DEDICACIO FACTURABLE PER ADMINISTRACIO"</formula>
    </cfRule>
  </conditionalFormatting>
  <conditionalFormatting sqref="G3320">
    <cfRule type="cellIs" dxfId="3087" priority="6252" stopIfTrue="1" operator="equal">
      <formula>"TA"</formula>
    </cfRule>
  </conditionalFormatting>
  <conditionalFormatting sqref="G3320">
    <cfRule type="cellIs" dxfId="3086" priority="6251" stopIfTrue="1" operator="equal">
      <formula>"OB"</formula>
    </cfRule>
  </conditionalFormatting>
  <conditionalFormatting sqref="G3321">
    <cfRule type="cellIs" dxfId="3085" priority="6249" stopIfTrue="1" operator="equal">
      <formula>"ST"</formula>
    </cfRule>
    <cfRule type="cellIs" dxfId="3084" priority="6250" stopIfTrue="1" operator="equal">
      <formula>ST</formula>
    </cfRule>
  </conditionalFormatting>
  <conditionalFormatting sqref="M3321">
    <cfRule type="cellIs" dxfId="3083" priority="6248" stopIfTrue="1" operator="equal">
      <formula>"Pendent obrir OF"</formula>
    </cfRule>
  </conditionalFormatting>
  <conditionalFormatting sqref="E3321">
    <cfRule type="cellIs" dxfId="3082" priority="6247" stopIfTrue="1" operator="equal">
      <formula>"Pte. Asignar"</formula>
    </cfRule>
  </conditionalFormatting>
  <conditionalFormatting sqref="E3321">
    <cfRule type="cellIs" dxfId="3081" priority="6246" stopIfTrue="1" operator="equal">
      <formula>"C-001"</formula>
    </cfRule>
  </conditionalFormatting>
  <conditionalFormatting sqref="E3321">
    <cfRule type="cellIs" dxfId="3080" priority="6245" operator="equal">
      <formula>"C-003"</formula>
    </cfRule>
  </conditionalFormatting>
  <conditionalFormatting sqref="M3321">
    <cfRule type="cellIs" dxfId="3079" priority="6244" stopIfTrue="1" operator="equal">
      <formula>"PENDENT ASSIGNAR"</formula>
    </cfRule>
  </conditionalFormatting>
  <conditionalFormatting sqref="M3321">
    <cfRule type="cellIs" dxfId="3078" priority="6243" stopIfTrue="1" operator="equal">
      <formula>"PENDENT D'ASSIGNAR"</formula>
    </cfRule>
  </conditionalFormatting>
  <conditionalFormatting sqref="M3321">
    <cfRule type="cellIs" dxfId="3077" priority="6242" operator="equal">
      <formula>"DEDICACIO FACTURABLE PER ADMINISTRACIO"</formula>
    </cfRule>
  </conditionalFormatting>
  <conditionalFormatting sqref="G3321">
    <cfRule type="cellIs" dxfId="3076" priority="6241" stopIfTrue="1" operator="equal">
      <formula>"TA"</formula>
    </cfRule>
  </conditionalFormatting>
  <conditionalFormatting sqref="G3321">
    <cfRule type="cellIs" dxfId="3075" priority="6240" stopIfTrue="1" operator="equal">
      <formula>"OB"</formula>
    </cfRule>
  </conditionalFormatting>
  <conditionalFormatting sqref="G3322">
    <cfRule type="cellIs" dxfId="3074" priority="6238" stopIfTrue="1" operator="equal">
      <formula>"ST"</formula>
    </cfRule>
    <cfRule type="cellIs" dxfId="3073" priority="6239" stopIfTrue="1" operator="equal">
      <formula>ST</formula>
    </cfRule>
  </conditionalFormatting>
  <conditionalFormatting sqref="M3322">
    <cfRule type="cellIs" dxfId="3072" priority="6237" stopIfTrue="1" operator="equal">
      <formula>"Pendent obrir OF"</formula>
    </cfRule>
  </conditionalFormatting>
  <conditionalFormatting sqref="E3322">
    <cfRule type="cellIs" dxfId="3071" priority="6236" stopIfTrue="1" operator="equal">
      <formula>"Pte. Asignar"</formula>
    </cfRule>
  </conditionalFormatting>
  <conditionalFormatting sqref="E3322">
    <cfRule type="cellIs" dxfId="3070" priority="6235" stopIfTrue="1" operator="equal">
      <formula>"C-001"</formula>
    </cfRule>
  </conditionalFormatting>
  <conditionalFormatting sqref="E3322">
    <cfRule type="cellIs" dxfId="3069" priority="6234" operator="equal">
      <formula>"C-003"</formula>
    </cfRule>
  </conditionalFormatting>
  <conditionalFormatting sqref="M3322">
    <cfRule type="cellIs" dxfId="3068" priority="6233" stopIfTrue="1" operator="equal">
      <formula>"PENDENT ASSIGNAR"</formula>
    </cfRule>
  </conditionalFormatting>
  <conditionalFormatting sqref="M3322">
    <cfRule type="cellIs" dxfId="3067" priority="6232" stopIfTrue="1" operator="equal">
      <formula>"PENDENT D'ASSIGNAR"</formula>
    </cfRule>
  </conditionalFormatting>
  <conditionalFormatting sqref="M3322">
    <cfRule type="cellIs" dxfId="3066" priority="6231" operator="equal">
      <formula>"DEDICACIO FACTURABLE PER ADMINISTRACIO"</formula>
    </cfRule>
  </conditionalFormatting>
  <conditionalFormatting sqref="G3322">
    <cfRule type="cellIs" dxfId="3065" priority="6230" stopIfTrue="1" operator="equal">
      <formula>"TA"</formula>
    </cfRule>
  </conditionalFormatting>
  <conditionalFormatting sqref="G3322">
    <cfRule type="cellIs" dxfId="3064" priority="6229" stopIfTrue="1" operator="equal">
      <formula>"OB"</formula>
    </cfRule>
  </conditionalFormatting>
  <conditionalFormatting sqref="G3323">
    <cfRule type="cellIs" dxfId="3063" priority="6227" stopIfTrue="1" operator="equal">
      <formula>"ST"</formula>
    </cfRule>
    <cfRule type="cellIs" dxfId="3062" priority="6228" stopIfTrue="1" operator="equal">
      <formula>ST</formula>
    </cfRule>
  </conditionalFormatting>
  <conditionalFormatting sqref="M3323">
    <cfRule type="cellIs" dxfId="3061" priority="6226" stopIfTrue="1" operator="equal">
      <formula>"Pendent obrir OF"</formula>
    </cfRule>
  </conditionalFormatting>
  <conditionalFormatting sqref="E3323">
    <cfRule type="cellIs" dxfId="3060" priority="6225" stopIfTrue="1" operator="equal">
      <formula>"Pte. Asignar"</formula>
    </cfRule>
  </conditionalFormatting>
  <conditionalFormatting sqref="E3323">
    <cfRule type="cellIs" dxfId="3059" priority="6224" stopIfTrue="1" operator="equal">
      <formula>"C-001"</formula>
    </cfRule>
  </conditionalFormatting>
  <conditionalFormatting sqref="E3323">
    <cfRule type="cellIs" dxfId="3058" priority="6223" operator="equal">
      <formula>"C-003"</formula>
    </cfRule>
  </conditionalFormatting>
  <conditionalFormatting sqref="M3323">
    <cfRule type="cellIs" dxfId="3057" priority="6222" stopIfTrue="1" operator="equal">
      <formula>"PENDENT ASSIGNAR"</formula>
    </cfRule>
  </conditionalFormatting>
  <conditionalFormatting sqref="M3323">
    <cfRule type="cellIs" dxfId="3056" priority="6221" stopIfTrue="1" operator="equal">
      <formula>"PENDENT D'ASSIGNAR"</formula>
    </cfRule>
  </conditionalFormatting>
  <conditionalFormatting sqref="M3323">
    <cfRule type="cellIs" dxfId="3055" priority="6220" operator="equal">
      <formula>"DEDICACIO FACTURABLE PER ADMINISTRACIO"</formula>
    </cfRule>
  </conditionalFormatting>
  <conditionalFormatting sqref="G3323">
    <cfRule type="cellIs" dxfId="3054" priority="6219" stopIfTrue="1" operator="equal">
      <formula>"TA"</formula>
    </cfRule>
  </conditionalFormatting>
  <conditionalFormatting sqref="G3323">
    <cfRule type="cellIs" dxfId="3053" priority="6218" stopIfTrue="1" operator="equal">
      <formula>"OB"</formula>
    </cfRule>
  </conditionalFormatting>
  <conditionalFormatting sqref="G3324">
    <cfRule type="cellIs" dxfId="3052" priority="6216" stopIfTrue="1" operator="equal">
      <formula>"ST"</formula>
    </cfRule>
    <cfRule type="cellIs" dxfId="3051" priority="6217" stopIfTrue="1" operator="equal">
      <formula>ST</formula>
    </cfRule>
  </conditionalFormatting>
  <conditionalFormatting sqref="M3324">
    <cfRule type="cellIs" dxfId="3050" priority="6215" stopIfTrue="1" operator="equal">
      <formula>"Pendent obrir OF"</formula>
    </cfRule>
  </conditionalFormatting>
  <conditionalFormatting sqref="E3324">
    <cfRule type="cellIs" dxfId="3049" priority="6214" stopIfTrue="1" operator="equal">
      <formula>"Pte. Asignar"</formula>
    </cfRule>
  </conditionalFormatting>
  <conditionalFormatting sqref="E3324">
    <cfRule type="cellIs" dxfId="3048" priority="6213" stopIfTrue="1" operator="equal">
      <formula>"C-001"</formula>
    </cfRule>
  </conditionalFormatting>
  <conditionalFormatting sqref="E3324">
    <cfRule type="cellIs" dxfId="3047" priority="6212" operator="equal">
      <formula>"C-003"</formula>
    </cfRule>
  </conditionalFormatting>
  <conditionalFormatting sqref="M3324">
    <cfRule type="cellIs" dxfId="3046" priority="6211" stopIfTrue="1" operator="equal">
      <formula>"PENDENT ASSIGNAR"</formula>
    </cfRule>
  </conditionalFormatting>
  <conditionalFormatting sqref="M3324">
    <cfRule type="cellIs" dxfId="3045" priority="6210" stopIfTrue="1" operator="equal">
      <formula>"PENDENT D'ASSIGNAR"</formula>
    </cfRule>
  </conditionalFormatting>
  <conditionalFormatting sqref="M3324">
    <cfRule type="cellIs" dxfId="3044" priority="6209" operator="equal">
      <formula>"DEDICACIO FACTURABLE PER ADMINISTRACIO"</formula>
    </cfRule>
  </conditionalFormatting>
  <conditionalFormatting sqref="G3324">
    <cfRule type="cellIs" dxfId="3043" priority="6208" stopIfTrue="1" operator="equal">
      <formula>"TA"</formula>
    </cfRule>
  </conditionalFormatting>
  <conditionalFormatting sqref="G3324">
    <cfRule type="cellIs" dxfId="3042" priority="6207" stopIfTrue="1" operator="equal">
      <formula>"OB"</formula>
    </cfRule>
  </conditionalFormatting>
  <conditionalFormatting sqref="G3325">
    <cfRule type="cellIs" dxfId="3041" priority="6205" stopIfTrue="1" operator="equal">
      <formula>"ST"</formula>
    </cfRule>
    <cfRule type="cellIs" dxfId="3040" priority="6206" stopIfTrue="1" operator="equal">
      <formula>ST</formula>
    </cfRule>
  </conditionalFormatting>
  <conditionalFormatting sqref="M3325">
    <cfRule type="cellIs" dxfId="3039" priority="6204" stopIfTrue="1" operator="equal">
      <formula>"Pendent obrir OF"</formula>
    </cfRule>
  </conditionalFormatting>
  <conditionalFormatting sqref="E3325">
    <cfRule type="cellIs" dxfId="3038" priority="6203" stopIfTrue="1" operator="equal">
      <formula>"Pte. Asignar"</formula>
    </cfRule>
  </conditionalFormatting>
  <conditionalFormatting sqref="E3325">
    <cfRule type="cellIs" dxfId="3037" priority="6202" stopIfTrue="1" operator="equal">
      <formula>"C-001"</formula>
    </cfRule>
  </conditionalFormatting>
  <conditionalFormatting sqref="E3325">
    <cfRule type="cellIs" dxfId="3036" priority="6201" operator="equal">
      <formula>"C-003"</formula>
    </cfRule>
  </conditionalFormatting>
  <conditionalFormatting sqref="M3325">
    <cfRule type="cellIs" dxfId="3035" priority="6200" stopIfTrue="1" operator="equal">
      <formula>"PENDENT ASSIGNAR"</formula>
    </cfRule>
  </conditionalFormatting>
  <conditionalFormatting sqref="M3325">
    <cfRule type="cellIs" dxfId="3034" priority="6199" stopIfTrue="1" operator="equal">
      <formula>"PENDENT D'ASSIGNAR"</formula>
    </cfRule>
  </conditionalFormatting>
  <conditionalFormatting sqref="M3325">
    <cfRule type="cellIs" dxfId="3033" priority="6198" operator="equal">
      <formula>"DEDICACIO FACTURABLE PER ADMINISTRACIO"</formula>
    </cfRule>
  </conditionalFormatting>
  <conditionalFormatting sqref="G3325">
    <cfRule type="cellIs" dxfId="3032" priority="6197" stopIfTrue="1" operator="equal">
      <formula>"TA"</formula>
    </cfRule>
  </conditionalFormatting>
  <conditionalFormatting sqref="G3325">
    <cfRule type="cellIs" dxfId="3031" priority="6196" stopIfTrue="1" operator="equal">
      <formula>"OB"</formula>
    </cfRule>
  </conditionalFormatting>
  <conditionalFormatting sqref="G3326">
    <cfRule type="cellIs" dxfId="3030" priority="6194" stopIfTrue="1" operator="equal">
      <formula>"ST"</formula>
    </cfRule>
    <cfRule type="cellIs" dxfId="3029" priority="6195" stopIfTrue="1" operator="equal">
      <formula>ST</formula>
    </cfRule>
  </conditionalFormatting>
  <conditionalFormatting sqref="M3326">
    <cfRule type="cellIs" dxfId="3028" priority="6193" stopIfTrue="1" operator="equal">
      <formula>"Pendent obrir OF"</formula>
    </cfRule>
  </conditionalFormatting>
  <conditionalFormatting sqref="M3326">
    <cfRule type="cellIs" dxfId="3027" priority="6189" stopIfTrue="1" operator="equal">
      <formula>"PENDENT ASSIGNAR"</formula>
    </cfRule>
  </conditionalFormatting>
  <conditionalFormatting sqref="M3326">
    <cfRule type="cellIs" dxfId="3026" priority="6188" stopIfTrue="1" operator="equal">
      <formula>"PENDENT D'ASSIGNAR"</formula>
    </cfRule>
  </conditionalFormatting>
  <conditionalFormatting sqref="M3326">
    <cfRule type="cellIs" dxfId="3025" priority="6187" operator="equal">
      <formula>"DEDICACIO FACTURABLE PER ADMINISTRACIO"</formula>
    </cfRule>
  </conditionalFormatting>
  <conditionalFormatting sqref="G3326">
    <cfRule type="cellIs" dxfId="3024" priority="6186" stopIfTrue="1" operator="equal">
      <formula>"TA"</formula>
    </cfRule>
  </conditionalFormatting>
  <conditionalFormatting sqref="G3326">
    <cfRule type="cellIs" dxfId="3023" priority="6185" stopIfTrue="1" operator="equal">
      <formula>"OB"</formula>
    </cfRule>
  </conditionalFormatting>
  <conditionalFormatting sqref="G3327">
    <cfRule type="cellIs" dxfId="3022" priority="6183" stopIfTrue="1" operator="equal">
      <formula>"ST"</formula>
    </cfRule>
    <cfRule type="cellIs" dxfId="3021" priority="6184" stopIfTrue="1" operator="equal">
      <formula>ST</formula>
    </cfRule>
  </conditionalFormatting>
  <conditionalFormatting sqref="M3327">
    <cfRule type="cellIs" dxfId="3020" priority="6182" stopIfTrue="1" operator="equal">
      <formula>"Pendent obrir OF"</formula>
    </cfRule>
  </conditionalFormatting>
  <conditionalFormatting sqref="E3327">
    <cfRule type="cellIs" dxfId="3019" priority="6181" stopIfTrue="1" operator="equal">
      <formula>"Pte. Asignar"</formula>
    </cfRule>
  </conditionalFormatting>
  <conditionalFormatting sqref="E3327">
    <cfRule type="cellIs" dxfId="3018" priority="6180" stopIfTrue="1" operator="equal">
      <formula>"C-001"</formula>
    </cfRule>
  </conditionalFormatting>
  <conditionalFormatting sqref="E3327">
    <cfRule type="cellIs" dxfId="3017" priority="6179" operator="equal">
      <formula>"C-003"</formula>
    </cfRule>
  </conditionalFormatting>
  <conditionalFormatting sqref="M3327">
    <cfRule type="cellIs" dxfId="3016" priority="6178" stopIfTrue="1" operator="equal">
      <formula>"PENDENT ASSIGNAR"</formula>
    </cfRule>
  </conditionalFormatting>
  <conditionalFormatting sqref="M3327">
    <cfRule type="cellIs" dxfId="3015" priority="6177" stopIfTrue="1" operator="equal">
      <formula>"PENDENT D'ASSIGNAR"</formula>
    </cfRule>
  </conditionalFormatting>
  <conditionalFormatting sqref="M3327">
    <cfRule type="cellIs" dxfId="3014" priority="6176" operator="equal">
      <formula>"DEDICACIO FACTURABLE PER ADMINISTRACIO"</formula>
    </cfRule>
  </conditionalFormatting>
  <conditionalFormatting sqref="G3327">
    <cfRule type="cellIs" dxfId="3013" priority="6175" stopIfTrue="1" operator="equal">
      <formula>"TA"</formula>
    </cfRule>
  </conditionalFormatting>
  <conditionalFormatting sqref="G3327">
    <cfRule type="cellIs" dxfId="3012" priority="6174" stopIfTrue="1" operator="equal">
      <formula>"OB"</formula>
    </cfRule>
  </conditionalFormatting>
  <conditionalFormatting sqref="E3329">
    <cfRule type="cellIs" dxfId="3011" priority="6173" stopIfTrue="1" operator="equal">
      <formula>"Pte. Asignar"</formula>
    </cfRule>
  </conditionalFormatting>
  <conditionalFormatting sqref="E3329">
    <cfRule type="cellIs" dxfId="3010" priority="6172" stopIfTrue="1" operator="equal">
      <formula>"C-001"</formula>
    </cfRule>
  </conditionalFormatting>
  <conditionalFormatting sqref="E3329">
    <cfRule type="cellIs" dxfId="3009" priority="6171" operator="equal">
      <formula>"C-003"</formula>
    </cfRule>
  </conditionalFormatting>
  <conditionalFormatting sqref="G3243:G3248">
    <cfRule type="cellIs" dxfId="3008" priority="6158" stopIfTrue="1" operator="equal">
      <formula>"ST"</formula>
    </cfRule>
    <cfRule type="cellIs" dxfId="3007" priority="6159" stopIfTrue="1" operator="equal">
      <formula>ST</formula>
    </cfRule>
  </conditionalFormatting>
  <conditionalFormatting sqref="M3243:M3248">
    <cfRule type="cellIs" dxfId="3006" priority="6157" stopIfTrue="1" operator="equal">
      <formula>"Pendent obrir OF"</formula>
    </cfRule>
  </conditionalFormatting>
  <conditionalFormatting sqref="E3243:E3248">
    <cfRule type="cellIs" dxfId="3005" priority="6156" stopIfTrue="1" operator="equal">
      <formula>"Pte. Asignar"</formula>
    </cfRule>
  </conditionalFormatting>
  <conditionalFormatting sqref="E3243:E3248">
    <cfRule type="cellIs" dxfId="3004" priority="6155" stopIfTrue="1" operator="equal">
      <formula>"C-001"</formula>
    </cfRule>
  </conditionalFormatting>
  <conditionalFormatting sqref="E3243:E3248">
    <cfRule type="cellIs" dxfId="3003" priority="6154" operator="equal">
      <formula>"C-003"</formula>
    </cfRule>
  </conditionalFormatting>
  <conditionalFormatting sqref="M3243:M3248">
    <cfRule type="cellIs" dxfId="3002" priority="6153" stopIfTrue="1" operator="equal">
      <formula>"PENDENT ASSIGNAR"</formula>
    </cfRule>
  </conditionalFormatting>
  <conditionalFormatting sqref="M3243:M3248">
    <cfRule type="cellIs" dxfId="3001" priority="6152" stopIfTrue="1" operator="equal">
      <formula>"PENDENT D'ASSIGNAR"</formula>
    </cfRule>
  </conditionalFormatting>
  <conditionalFormatting sqref="M3243:M3248">
    <cfRule type="cellIs" dxfId="3000" priority="6151" operator="equal">
      <formula>"DEDICACIO FACTURABLE PER ADMINISTRACIO"</formula>
    </cfRule>
  </conditionalFormatting>
  <conditionalFormatting sqref="G3243:G3248">
    <cfRule type="cellIs" dxfId="2999" priority="6150" stopIfTrue="1" operator="equal">
      <formula>"TA"</formula>
    </cfRule>
  </conditionalFormatting>
  <conditionalFormatting sqref="G3243:G3248">
    <cfRule type="cellIs" dxfId="2998" priority="6149" stopIfTrue="1" operator="equal">
      <formula>"OB"</formula>
    </cfRule>
  </conditionalFormatting>
  <conditionalFormatting sqref="G3353:G3354">
    <cfRule type="cellIs" dxfId="2997" priority="6147" stopIfTrue="1" operator="equal">
      <formula>"ST"</formula>
    </cfRule>
    <cfRule type="cellIs" dxfId="2996" priority="6148" stopIfTrue="1" operator="equal">
      <formula>ST</formula>
    </cfRule>
  </conditionalFormatting>
  <conditionalFormatting sqref="M3353:M3354">
    <cfRule type="cellIs" dxfId="2995" priority="6146" stopIfTrue="1" operator="equal">
      <formula>"Pendent obrir OF"</formula>
    </cfRule>
  </conditionalFormatting>
  <conditionalFormatting sqref="E3353:E3354">
    <cfRule type="cellIs" dxfId="2994" priority="6145" stopIfTrue="1" operator="equal">
      <formula>"Pte. Asignar"</formula>
    </cfRule>
  </conditionalFormatting>
  <conditionalFormatting sqref="E3353:E3354">
    <cfRule type="cellIs" dxfId="2993" priority="6144" stopIfTrue="1" operator="equal">
      <formula>"C-001"</formula>
    </cfRule>
  </conditionalFormatting>
  <conditionalFormatting sqref="E3353:E3354">
    <cfRule type="cellIs" dxfId="2992" priority="6143" operator="equal">
      <formula>"C-003"</formula>
    </cfRule>
  </conditionalFormatting>
  <conditionalFormatting sqref="M3353:M3354">
    <cfRule type="cellIs" dxfId="2991" priority="6142" stopIfTrue="1" operator="equal">
      <formula>"PENDENT ASSIGNAR"</formula>
    </cfRule>
  </conditionalFormatting>
  <conditionalFormatting sqref="M3353:M3354">
    <cfRule type="cellIs" dxfId="2990" priority="6141" stopIfTrue="1" operator="equal">
      <formula>"PENDENT D'ASSIGNAR"</formula>
    </cfRule>
  </conditionalFormatting>
  <conditionalFormatting sqref="M3353:M3354">
    <cfRule type="cellIs" dxfId="2989" priority="6140" operator="equal">
      <formula>"DEDICACIO FACTURABLE PER ADMINISTRACIO"</formula>
    </cfRule>
  </conditionalFormatting>
  <conditionalFormatting sqref="G3353:G3354">
    <cfRule type="cellIs" dxfId="2988" priority="6139" stopIfTrue="1" operator="equal">
      <formula>"TA"</formula>
    </cfRule>
  </conditionalFormatting>
  <conditionalFormatting sqref="G3353:G3354">
    <cfRule type="cellIs" dxfId="2987" priority="6138" stopIfTrue="1" operator="equal">
      <formula>"OB"</formula>
    </cfRule>
  </conditionalFormatting>
  <conditionalFormatting sqref="G3346:G3352">
    <cfRule type="cellIs" dxfId="2986" priority="6136" stopIfTrue="1" operator="equal">
      <formula>"ST"</formula>
    </cfRule>
    <cfRule type="cellIs" dxfId="2985" priority="6137" stopIfTrue="1" operator="equal">
      <formula>ST</formula>
    </cfRule>
  </conditionalFormatting>
  <conditionalFormatting sqref="M3346:M3352">
    <cfRule type="cellIs" dxfId="2984" priority="6135" stopIfTrue="1" operator="equal">
      <formula>"Pendent obrir OF"</formula>
    </cfRule>
  </conditionalFormatting>
  <conditionalFormatting sqref="E3346:E3352">
    <cfRule type="cellIs" dxfId="2983" priority="6134" stopIfTrue="1" operator="equal">
      <formula>"Pte. Asignar"</formula>
    </cfRule>
  </conditionalFormatting>
  <conditionalFormatting sqref="E3346:E3352">
    <cfRule type="cellIs" dxfId="2982" priority="6133" stopIfTrue="1" operator="equal">
      <formula>"C-001"</formula>
    </cfRule>
  </conditionalFormatting>
  <conditionalFormatting sqref="E3346:E3352">
    <cfRule type="cellIs" dxfId="2981" priority="6132" operator="equal">
      <formula>"C-003"</formula>
    </cfRule>
  </conditionalFormatting>
  <conditionalFormatting sqref="M3346:M3352">
    <cfRule type="cellIs" dxfId="2980" priority="6131" stopIfTrue="1" operator="equal">
      <formula>"PENDENT ASSIGNAR"</formula>
    </cfRule>
  </conditionalFormatting>
  <conditionalFormatting sqref="M3346:M3352">
    <cfRule type="cellIs" dxfId="2979" priority="6130" stopIfTrue="1" operator="equal">
      <formula>"PENDENT D'ASSIGNAR"</formula>
    </cfRule>
  </conditionalFormatting>
  <conditionalFormatting sqref="M3346:M3352">
    <cfRule type="cellIs" dxfId="2978" priority="6129" operator="equal">
      <formula>"DEDICACIO FACTURABLE PER ADMINISTRACIO"</formula>
    </cfRule>
  </conditionalFormatting>
  <conditionalFormatting sqref="G3346:G3352">
    <cfRule type="cellIs" dxfId="2977" priority="6128" stopIfTrue="1" operator="equal">
      <formula>"TA"</formula>
    </cfRule>
  </conditionalFormatting>
  <conditionalFormatting sqref="G3346:G3352">
    <cfRule type="cellIs" dxfId="2976" priority="6127" stopIfTrue="1" operator="equal">
      <formula>"OB"</formula>
    </cfRule>
  </conditionalFormatting>
  <conditionalFormatting sqref="E3326 E3305 E3301:E3303">
    <cfRule type="cellIs" dxfId="2975" priority="6123" stopIfTrue="1" operator="equal">
      <formula>"Pte. Asignar"</formula>
    </cfRule>
  </conditionalFormatting>
  <conditionalFormatting sqref="E3326 E3305 E3301:E3303">
    <cfRule type="cellIs" dxfId="2974" priority="6122" stopIfTrue="1" operator="equal">
      <formula>"C-001"</formula>
    </cfRule>
  </conditionalFormatting>
  <conditionalFormatting sqref="E3326 E3305 E3301:E3303">
    <cfRule type="cellIs" dxfId="2973" priority="6121" operator="equal">
      <formula>"C-003"</formula>
    </cfRule>
  </conditionalFormatting>
  <conditionalFormatting sqref="E3364:E3367">
    <cfRule type="cellIs" dxfId="2972" priority="6120" stopIfTrue="1" operator="equal">
      <formula>"Pte. Asignar"</formula>
    </cfRule>
  </conditionalFormatting>
  <conditionalFormatting sqref="E3364:E3367">
    <cfRule type="cellIs" dxfId="2971" priority="6119" stopIfTrue="1" operator="equal">
      <formula>"C-001"</formula>
    </cfRule>
  </conditionalFormatting>
  <conditionalFormatting sqref="E3364:E3367">
    <cfRule type="cellIs" dxfId="2970" priority="6118" operator="equal">
      <formula>"C-003"</formula>
    </cfRule>
  </conditionalFormatting>
  <conditionalFormatting sqref="E3368:E3372">
    <cfRule type="cellIs" dxfId="2969" priority="6117" stopIfTrue="1" operator="equal">
      <formula>"Pte. Asignar"</formula>
    </cfRule>
  </conditionalFormatting>
  <conditionalFormatting sqref="E3368:E3372">
    <cfRule type="cellIs" dxfId="2968" priority="6116" stopIfTrue="1" operator="equal">
      <formula>"C-001"</formula>
    </cfRule>
  </conditionalFormatting>
  <conditionalFormatting sqref="E3368:E3372">
    <cfRule type="cellIs" dxfId="2967" priority="6115" operator="equal">
      <formula>"C-003"</formula>
    </cfRule>
  </conditionalFormatting>
  <conditionalFormatting sqref="E3373">
    <cfRule type="cellIs" dxfId="2966" priority="6114" stopIfTrue="1" operator="equal">
      <formula>"Pte. Asignar"</formula>
    </cfRule>
  </conditionalFormatting>
  <conditionalFormatting sqref="E3373">
    <cfRule type="cellIs" dxfId="2965" priority="6113" stopIfTrue="1" operator="equal">
      <formula>"C-001"</formula>
    </cfRule>
  </conditionalFormatting>
  <conditionalFormatting sqref="E3373">
    <cfRule type="cellIs" dxfId="2964" priority="6112" operator="equal">
      <formula>"C-003"</formula>
    </cfRule>
  </conditionalFormatting>
  <conditionalFormatting sqref="G3582">
    <cfRule type="cellIs" dxfId="2963" priority="6110" stopIfTrue="1" operator="equal">
      <formula>"ST"</formula>
    </cfRule>
    <cfRule type="cellIs" dxfId="2962" priority="6111" stopIfTrue="1" operator="equal">
      <formula>ST</formula>
    </cfRule>
  </conditionalFormatting>
  <conditionalFormatting sqref="E3582">
    <cfRule type="cellIs" dxfId="2961" priority="6108" stopIfTrue="1" operator="equal">
      <formula>"Pte. Asignar"</formula>
    </cfRule>
  </conditionalFormatting>
  <conditionalFormatting sqref="E3582">
    <cfRule type="cellIs" dxfId="2960" priority="6107" stopIfTrue="1" operator="equal">
      <formula>"C-001"</formula>
    </cfRule>
  </conditionalFormatting>
  <conditionalFormatting sqref="E3582">
    <cfRule type="cellIs" dxfId="2959" priority="6106" operator="equal">
      <formula>"C-003"</formula>
    </cfRule>
  </conditionalFormatting>
  <conditionalFormatting sqref="M3575:M3576">
    <cfRule type="cellIs" dxfId="2958" priority="6069" stopIfTrue="1" operator="equal">
      <formula>"PENDENT ASSIGNAR"</formula>
    </cfRule>
  </conditionalFormatting>
  <conditionalFormatting sqref="M3575:M3576">
    <cfRule type="cellIs" dxfId="2957" priority="6068" stopIfTrue="1" operator="equal">
      <formula>"PENDENT D'ASSIGNAR"</formula>
    </cfRule>
  </conditionalFormatting>
  <conditionalFormatting sqref="M3575:M3576">
    <cfRule type="cellIs" dxfId="2956" priority="6067" operator="equal">
      <formula>"DEDICACIO FACTURABLE PER ADMINISTRACIO"</formula>
    </cfRule>
  </conditionalFormatting>
  <conditionalFormatting sqref="G3582">
    <cfRule type="cellIs" dxfId="2955" priority="6102" stopIfTrue="1" operator="equal">
      <formula>"TA"</formula>
    </cfRule>
  </conditionalFormatting>
  <conditionalFormatting sqref="G3582">
    <cfRule type="cellIs" dxfId="2954" priority="6101" stopIfTrue="1" operator="equal">
      <formula>"OB"</formula>
    </cfRule>
  </conditionalFormatting>
  <conditionalFormatting sqref="M3582">
    <cfRule type="cellIs" dxfId="2953" priority="6100" stopIfTrue="1" operator="equal">
      <formula>"Pendent obrir OF"</formula>
    </cfRule>
  </conditionalFormatting>
  <conditionalFormatting sqref="M3582">
    <cfRule type="cellIs" dxfId="2952" priority="6099" stopIfTrue="1" operator="equal">
      <formula>"PENDENT ASSIGNAR"</formula>
    </cfRule>
  </conditionalFormatting>
  <conditionalFormatting sqref="M3582">
    <cfRule type="cellIs" dxfId="2951" priority="6098" stopIfTrue="1" operator="equal">
      <formula>"PENDENT D'ASSIGNAR"</formula>
    </cfRule>
  </conditionalFormatting>
  <conditionalFormatting sqref="M3582">
    <cfRule type="cellIs" dxfId="2950" priority="6097" operator="equal">
      <formula>"DEDICACIO FACTURABLE PER ADMINISTRACIO"</formula>
    </cfRule>
  </conditionalFormatting>
  <conditionalFormatting sqref="G3575:G3576">
    <cfRule type="cellIs" dxfId="2949" priority="6080" stopIfTrue="1" operator="equal">
      <formula>"ST"</formula>
    </cfRule>
    <cfRule type="cellIs" dxfId="2948" priority="6081" stopIfTrue="1" operator="equal">
      <formula>ST</formula>
    </cfRule>
  </conditionalFormatting>
  <conditionalFormatting sqref="E3575:E3576">
    <cfRule type="cellIs" dxfId="2947" priority="6078" stopIfTrue="1" operator="equal">
      <formula>"Pte. Asignar"</formula>
    </cfRule>
  </conditionalFormatting>
  <conditionalFormatting sqref="E3575:E3576">
    <cfRule type="cellIs" dxfId="2946" priority="6077" stopIfTrue="1" operator="equal">
      <formula>"C-001"</formula>
    </cfRule>
  </conditionalFormatting>
  <conditionalFormatting sqref="E3575:E3576">
    <cfRule type="cellIs" dxfId="2945" priority="6076" operator="equal">
      <formula>"C-003"</formula>
    </cfRule>
  </conditionalFormatting>
  <conditionalFormatting sqref="M3580">
    <cfRule type="cellIs" dxfId="2944" priority="6039" stopIfTrue="1" operator="equal">
      <formula>"PENDENT ASSIGNAR"</formula>
    </cfRule>
  </conditionalFormatting>
  <conditionalFormatting sqref="M3580">
    <cfRule type="cellIs" dxfId="2943" priority="6038" stopIfTrue="1" operator="equal">
      <formula>"PENDENT D'ASSIGNAR"</formula>
    </cfRule>
  </conditionalFormatting>
  <conditionalFormatting sqref="M3580">
    <cfRule type="cellIs" dxfId="2942" priority="6037" operator="equal">
      <formula>"DEDICACIO FACTURABLE PER ADMINISTRACIO"</formula>
    </cfRule>
  </conditionalFormatting>
  <conditionalFormatting sqref="G3575:G3576">
    <cfRule type="cellIs" dxfId="2941" priority="6072" stopIfTrue="1" operator="equal">
      <formula>"TA"</formula>
    </cfRule>
  </conditionalFormatting>
  <conditionalFormatting sqref="G3575:G3576">
    <cfRule type="cellIs" dxfId="2940" priority="6071" stopIfTrue="1" operator="equal">
      <formula>"OB"</formula>
    </cfRule>
  </conditionalFormatting>
  <conditionalFormatting sqref="M3575:M3576">
    <cfRule type="cellIs" dxfId="2939" priority="6070" stopIfTrue="1" operator="equal">
      <formula>"Pendent obrir OF"</formula>
    </cfRule>
  </conditionalFormatting>
  <conditionalFormatting sqref="G3577">
    <cfRule type="cellIs" dxfId="2938" priority="6065" stopIfTrue="1" operator="equal">
      <formula>"ST"</formula>
    </cfRule>
    <cfRule type="cellIs" dxfId="2937" priority="6066" stopIfTrue="1" operator="equal">
      <formula>ST</formula>
    </cfRule>
  </conditionalFormatting>
  <conditionalFormatting sqref="E3577">
    <cfRule type="cellIs" dxfId="2936" priority="6063" stopIfTrue="1" operator="equal">
      <formula>"Pte. Asignar"</formula>
    </cfRule>
  </conditionalFormatting>
  <conditionalFormatting sqref="E3577">
    <cfRule type="cellIs" dxfId="2935" priority="6062" stopIfTrue="1" operator="equal">
      <formula>"C-001"</formula>
    </cfRule>
  </conditionalFormatting>
  <conditionalFormatting sqref="E3577">
    <cfRule type="cellIs" dxfId="2934" priority="6061" operator="equal">
      <formula>"C-003"</formula>
    </cfRule>
  </conditionalFormatting>
  <conditionalFormatting sqref="M3581">
    <cfRule type="cellIs" dxfId="2933" priority="6024" stopIfTrue="1" operator="equal">
      <formula>"PENDENT ASSIGNAR"</formula>
    </cfRule>
  </conditionalFormatting>
  <conditionalFormatting sqref="M3581">
    <cfRule type="cellIs" dxfId="2932" priority="6023" stopIfTrue="1" operator="equal">
      <formula>"PENDENT D'ASSIGNAR"</formula>
    </cfRule>
  </conditionalFormatting>
  <conditionalFormatting sqref="M3581">
    <cfRule type="cellIs" dxfId="2931" priority="6022" operator="equal">
      <formula>"DEDICACIO FACTURABLE PER ADMINISTRACIO"</formula>
    </cfRule>
  </conditionalFormatting>
  <conditionalFormatting sqref="G3577">
    <cfRule type="cellIs" dxfId="2930" priority="6057" stopIfTrue="1" operator="equal">
      <formula>"TA"</formula>
    </cfRule>
  </conditionalFormatting>
  <conditionalFormatting sqref="G3577">
    <cfRule type="cellIs" dxfId="2929" priority="6056" stopIfTrue="1" operator="equal">
      <formula>"OB"</formula>
    </cfRule>
  </conditionalFormatting>
  <conditionalFormatting sqref="M3577">
    <cfRule type="cellIs" dxfId="2928" priority="6055" stopIfTrue="1" operator="equal">
      <formula>"Pendent obrir OF"</formula>
    </cfRule>
  </conditionalFormatting>
  <conditionalFormatting sqref="M3577">
    <cfRule type="cellIs" dxfId="2927" priority="6054" stopIfTrue="1" operator="equal">
      <formula>"PENDENT ASSIGNAR"</formula>
    </cfRule>
  </conditionalFormatting>
  <conditionalFormatting sqref="M3577">
    <cfRule type="cellIs" dxfId="2926" priority="6053" stopIfTrue="1" operator="equal">
      <formula>"PENDENT D'ASSIGNAR"</formula>
    </cfRule>
  </conditionalFormatting>
  <conditionalFormatting sqref="M3577">
    <cfRule type="cellIs" dxfId="2925" priority="6052" operator="equal">
      <formula>"DEDICACIO FACTURABLE PER ADMINISTRACIO"</formula>
    </cfRule>
  </conditionalFormatting>
  <conditionalFormatting sqref="G3580">
    <cfRule type="cellIs" dxfId="2924" priority="6050" stopIfTrue="1" operator="equal">
      <formula>"ST"</formula>
    </cfRule>
    <cfRule type="cellIs" dxfId="2923" priority="6051" stopIfTrue="1" operator="equal">
      <formula>ST</formula>
    </cfRule>
  </conditionalFormatting>
  <conditionalFormatting sqref="E3580">
    <cfRule type="cellIs" dxfId="2922" priority="6048" stopIfTrue="1" operator="equal">
      <formula>"Pte. Asignar"</formula>
    </cfRule>
  </conditionalFormatting>
  <conditionalFormatting sqref="E3580">
    <cfRule type="cellIs" dxfId="2921" priority="6047" stopIfTrue="1" operator="equal">
      <formula>"C-001"</formula>
    </cfRule>
  </conditionalFormatting>
  <conditionalFormatting sqref="E3580">
    <cfRule type="cellIs" dxfId="2920" priority="6046" operator="equal">
      <formula>"C-003"</formula>
    </cfRule>
  </conditionalFormatting>
  <conditionalFormatting sqref="M3578">
    <cfRule type="cellIs" dxfId="2919" priority="6009" stopIfTrue="1" operator="equal">
      <formula>"PENDENT ASSIGNAR"</formula>
    </cfRule>
  </conditionalFormatting>
  <conditionalFormatting sqref="M3578">
    <cfRule type="cellIs" dxfId="2918" priority="6008" stopIfTrue="1" operator="equal">
      <formula>"PENDENT D'ASSIGNAR"</formula>
    </cfRule>
  </conditionalFormatting>
  <conditionalFormatting sqref="M3578">
    <cfRule type="cellIs" dxfId="2917" priority="6007" operator="equal">
      <formula>"DEDICACIO FACTURABLE PER ADMINISTRACIO"</formula>
    </cfRule>
  </conditionalFormatting>
  <conditionalFormatting sqref="G3580">
    <cfRule type="cellIs" dxfId="2916" priority="6042" stopIfTrue="1" operator="equal">
      <formula>"TA"</formula>
    </cfRule>
  </conditionalFormatting>
  <conditionalFormatting sqref="G3580">
    <cfRule type="cellIs" dxfId="2915" priority="6041" stopIfTrue="1" operator="equal">
      <formula>"OB"</formula>
    </cfRule>
  </conditionalFormatting>
  <conditionalFormatting sqref="M3580">
    <cfRule type="cellIs" dxfId="2914" priority="6040" stopIfTrue="1" operator="equal">
      <formula>"Pendent obrir OF"</formula>
    </cfRule>
  </conditionalFormatting>
  <conditionalFormatting sqref="G3581">
    <cfRule type="cellIs" dxfId="2913" priority="6035" stopIfTrue="1" operator="equal">
      <formula>"ST"</formula>
    </cfRule>
    <cfRule type="cellIs" dxfId="2912" priority="6036" stopIfTrue="1" operator="equal">
      <formula>ST</formula>
    </cfRule>
  </conditionalFormatting>
  <conditionalFormatting sqref="E3581">
    <cfRule type="cellIs" dxfId="2911" priority="6033" stopIfTrue="1" operator="equal">
      <formula>"Pte. Asignar"</formula>
    </cfRule>
  </conditionalFormatting>
  <conditionalFormatting sqref="E3581">
    <cfRule type="cellIs" dxfId="2910" priority="6032" stopIfTrue="1" operator="equal">
      <formula>"C-001"</formula>
    </cfRule>
  </conditionalFormatting>
  <conditionalFormatting sqref="E3581">
    <cfRule type="cellIs" dxfId="2909" priority="6031" operator="equal">
      <formula>"C-003"</formula>
    </cfRule>
  </conditionalFormatting>
  <conditionalFormatting sqref="M3579">
    <cfRule type="cellIs" dxfId="2908" priority="5994" stopIfTrue="1" operator="equal">
      <formula>"PENDENT ASSIGNAR"</formula>
    </cfRule>
  </conditionalFormatting>
  <conditionalFormatting sqref="M3579">
    <cfRule type="cellIs" dxfId="2907" priority="5993" stopIfTrue="1" operator="equal">
      <formula>"PENDENT D'ASSIGNAR"</formula>
    </cfRule>
  </conditionalFormatting>
  <conditionalFormatting sqref="M3579">
    <cfRule type="cellIs" dxfId="2906" priority="5992" operator="equal">
      <formula>"DEDICACIO FACTURABLE PER ADMINISTRACIO"</formula>
    </cfRule>
  </conditionalFormatting>
  <conditionalFormatting sqref="G3581">
    <cfRule type="cellIs" dxfId="2905" priority="6027" stopIfTrue="1" operator="equal">
      <formula>"TA"</formula>
    </cfRule>
  </conditionalFormatting>
  <conditionalFormatting sqref="G3581">
    <cfRule type="cellIs" dxfId="2904" priority="6026" stopIfTrue="1" operator="equal">
      <formula>"OB"</formula>
    </cfRule>
  </conditionalFormatting>
  <conditionalFormatting sqref="M3581">
    <cfRule type="cellIs" dxfId="2903" priority="6025" stopIfTrue="1" operator="equal">
      <formula>"Pendent obrir OF"</formula>
    </cfRule>
  </conditionalFormatting>
  <conditionalFormatting sqref="G3578">
    <cfRule type="cellIs" dxfId="2902" priority="6020" stopIfTrue="1" operator="equal">
      <formula>"ST"</formula>
    </cfRule>
    <cfRule type="cellIs" dxfId="2901" priority="6021" stopIfTrue="1" operator="equal">
      <formula>ST</formula>
    </cfRule>
  </conditionalFormatting>
  <conditionalFormatting sqref="E3578">
    <cfRule type="cellIs" dxfId="2900" priority="6018" stopIfTrue="1" operator="equal">
      <formula>"Pte. Asignar"</formula>
    </cfRule>
  </conditionalFormatting>
  <conditionalFormatting sqref="E3578">
    <cfRule type="cellIs" dxfId="2899" priority="6017" stopIfTrue="1" operator="equal">
      <formula>"C-001"</formula>
    </cfRule>
  </conditionalFormatting>
  <conditionalFormatting sqref="E3578">
    <cfRule type="cellIs" dxfId="2898" priority="6016" operator="equal">
      <formula>"C-003"</formula>
    </cfRule>
  </conditionalFormatting>
  <conditionalFormatting sqref="M3617">
    <cfRule type="cellIs" dxfId="2897" priority="5979" stopIfTrue="1" operator="equal">
      <formula>"PENDENT ASSIGNAR"</formula>
    </cfRule>
  </conditionalFormatting>
  <conditionalFormatting sqref="M3617">
    <cfRule type="cellIs" dxfId="2896" priority="5978" stopIfTrue="1" operator="equal">
      <formula>"PENDENT D'ASSIGNAR"</formula>
    </cfRule>
  </conditionalFormatting>
  <conditionalFormatting sqref="M3617">
    <cfRule type="cellIs" dxfId="2895" priority="5977" operator="equal">
      <formula>"DEDICACIO FACTURABLE PER ADMINISTRACIO"</formula>
    </cfRule>
  </conditionalFormatting>
  <conditionalFormatting sqref="G3578">
    <cfRule type="cellIs" dxfId="2894" priority="6012" stopIfTrue="1" operator="equal">
      <formula>"TA"</formula>
    </cfRule>
  </conditionalFormatting>
  <conditionalFormatting sqref="G3578">
    <cfRule type="cellIs" dxfId="2893" priority="6011" stopIfTrue="1" operator="equal">
      <formula>"OB"</formula>
    </cfRule>
  </conditionalFormatting>
  <conditionalFormatting sqref="M3578">
    <cfRule type="cellIs" dxfId="2892" priority="6010" stopIfTrue="1" operator="equal">
      <formula>"Pendent obrir OF"</formula>
    </cfRule>
  </conditionalFormatting>
  <conditionalFormatting sqref="G3579">
    <cfRule type="cellIs" dxfId="2891" priority="6005" stopIfTrue="1" operator="equal">
      <formula>"ST"</formula>
    </cfRule>
    <cfRule type="cellIs" dxfId="2890" priority="6006" stopIfTrue="1" operator="equal">
      <formula>ST</formula>
    </cfRule>
  </conditionalFormatting>
  <conditionalFormatting sqref="E3579">
    <cfRule type="cellIs" dxfId="2889" priority="6003" stopIfTrue="1" operator="equal">
      <formula>"Pte. Asignar"</formula>
    </cfRule>
  </conditionalFormatting>
  <conditionalFormatting sqref="E3579">
    <cfRule type="cellIs" dxfId="2888" priority="6002" stopIfTrue="1" operator="equal">
      <formula>"C-001"</formula>
    </cfRule>
  </conditionalFormatting>
  <conditionalFormatting sqref="E3579">
    <cfRule type="cellIs" dxfId="2887" priority="6001" operator="equal">
      <formula>"C-003"</formula>
    </cfRule>
  </conditionalFormatting>
  <conditionalFormatting sqref="M3618">
    <cfRule type="cellIs" dxfId="2886" priority="5964" stopIfTrue="1" operator="equal">
      <formula>"PENDENT ASSIGNAR"</formula>
    </cfRule>
  </conditionalFormatting>
  <conditionalFormatting sqref="M3618">
    <cfRule type="cellIs" dxfId="2885" priority="5963" stopIfTrue="1" operator="equal">
      <formula>"PENDENT D'ASSIGNAR"</formula>
    </cfRule>
  </conditionalFormatting>
  <conditionalFormatting sqref="M3618">
    <cfRule type="cellIs" dxfId="2884" priority="5962" operator="equal">
      <formula>"DEDICACIO FACTURABLE PER ADMINISTRACIO"</formula>
    </cfRule>
  </conditionalFormatting>
  <conditionalFormatting sqref="G3579">
    <cfRule type="cellIs" dxfId="2883" priority="5997" stopIfTrue="1" operator="equal">
      <formula>"TA"</formula>
    </cfRule>
  </conditionalFormatting>
  <conditionalFormatting sqref="G3579">
    <cfRule type="cellIs" dxfId="2882" priority="5996" stopIfTrue="1" operator="equal">
      <formula>"OB"</formula>
    </cfRule>
  </conditionalFormatting>
  <conditionalFormatting sqref="M3579">
    <cfRule type="cellIs" dxfId="2881" priority="5995" stopIfTrue="1" operator="equal">
      <formula>"Pendent obrir OF"</formula>
    </cfRule>
  </conditionalFormatting>
  <conditionalFormatting sqref="G3617">
    <cfRule type="cellIs" dxfId="2880" priority="5990" stopIfTrue="1" operator="equal">
      <formula>"ST"</formula>
    </cfRule>
    <cfRule type="cellIs" dxfId="2879" priority="5991" stopIfTrue="1" operator="equal">
      <formula>ST</formula>
    </cfRule>
  </conditionalFormatting>
  <conditionalFormatting sqref="E3617">
    <cfRule type="cellIs" dxfId="2878" priority="5988" stopIfTrue="1" operator="equal">
      <formula>"Pte. Asignar"</formula>
    </cfRule>
  </conditionalFormatting>
  <conditionalFormatting sqref="E3617">
    <cfRule type="cellIs" dxfId="2877" priority="5987" stopIfTrue="1" operator="equal">
      <formula>"C-001"</formula>
    </cfRule>
  </conditionalFormatting>
  <conditionalFormatting sqref="E3617">
    <cfRule type="cellIs" dxfId="2876" priority="5986" operator="equal">
      <formula>"C-003"</formula>
    </cfRule>
  </conditionalFormatting>
  <conditionalFormatting sqref="M3615">
    <cfRule type="cellIs" dxfId="2875" priority="5949" stopIfTrue="1" operator="equal">
      <formula>"PENDENT ASSIGNAR"</formula>
    </cfRule>
  </conditionalFormatting>
  <conditionalFormatting sqref="M3615">
    <cfRule type="cellIs" dxfId="2874" priority="5948" stopIfTrue="1" operator="equal">
      <formula>"PENDENT D'ASSIGNAR"</formula>
    </cfRule>
  </conditionalFormatting>
  <conditionalFormatting sqref="M3615">
    <cfRule type="cellIs" dxfId="2873" priority="5947" operator="equal">
      <formula>"DEDICACIO FACTURABLE PER ADMINISTRACIO"</formula>
    </cfRule>
  </conditionalFormatting>
  <conditionalFormatting sqref="G3617">
    <cfRule type="cellIs" dxfId="2872" priority="5982" stopIfTrue="1" operator="equal">
      <formula>"TA"</formula>
    </cfRule>
  </conditionalFormatting>
  <conditionalFormatting sqref="G3617">
    <cfRule type="cellIs" dxfId="2871" priority="5981" stopIfTrue="1" operator="equal">
      <formula>"OB"</formula>
    </cfRule>
  </conditionalFormatting>
  <conditionalFormatting sqref="M3617">
    <cfRule type="cellIs" dxfId="2870" priority="5980" stopIfTrue="1" operator="equal">
      <formula>"Pendent obrir OF"</formula>
    </cfRule>
  </conditionalFormatting>
  <conditionalFormatting sqref="G3618">
    <cfRule type="cellIs" dxfId="2869" priority="5975" stopIfTrue="1" operator="equal">
      <formula>"ST"</formula>
    </cfRule>
    <cfRule type="cellIs" dxfId="2868" priority="5976" stopIfTrue="1" operator="equal">
      <formula>ST</formula>
    </cfRule>
  </conditionalFormatting>
  <conditionalFormatting sqref="E3618">
    <cfRule type="cellIs" dxfId="2867" priority="5973" stopIfTrue="1" operator="equal">
      <formula>"Pte. Asignar"</formula>
    </cfRule>
  </conditionalFormatting>
  <conditionalFormatting sqref="E3618">
    <cfRule type="cellIs" dxfId="2866" priority="5972" stopIfTrue="1" operator="equal">
      <formula>"C-001"</formula>
    </cfRule>
  </conditionalFormatting>
  <conditionalFormatting sqref="E3618">
    <cfRule type="cellIs" dxfId="2865" priority="5971" operator="equal">
      <formula>"C-003"</formula>
    </cfRule>
  </conditionalFormatting>
  <conditionalFormatting sqref="M3616">
    <cfRule type="cellIs" dxfId="2864" priority="5934" stopIfTrue="1" operator="equal">
      <formula>"PENDENT ASSIGNAR"</formula>
    </cfRule>
  </conditionalFormatting>
  <conditionalFormatting sqref="M3616">
    <cfRule type="cellIs" dxfId="2863" priority="5933" stopIfTrue="1" operator="equal">
      <formula>"PENDENT D'ASSIGNAR"</formula>
    </cfRule>
  </conditionalFormatting>
  <conditionalFormatting sqref="M3616">
    <cfRule type="cellIs" dxfId="2862" priority="5932" operator="equal">
      <formula>"DEDICACIO FACTURABLE PER ADMINISTRACIO"</formula>
    </cfRule>
  </conditionalFormatting>
  <conditionalFormatting sqref="G3618">
    <cfRule type="cellIs" dxfId="2861" priority="5967" stopIfTrue="1" operator="equal">
      <formula>"TA"</formula>
    </cfRule>
  </conditionalFormatting>
  <conditionalFormatting sqref="G3618">
    <cfRule type="cellIs" dxfId="2860" priority="5966" stopIfTrue="1" operator="equal">
      <formula>"OB"</formula>
    </cfRule>
  </conditionalFormatting>
  <conditionalFormatting sqref="M3618">
    <cfRule type="cellIs" dxfId="2859" priority="5965" stopIfTrue="1" operator="equal">
      <formula>"Pendent obrir OF"</formula>
    </cfRule>
  </conditionalFormatting>
  <conditionalFormatting sqref="G3615">
    <cfRule type="cellIs" dxfId="2858" priority="5960" stopIfTrue="1" operator="equal">
      <formula>"ST"</formula>
    </cfRule>
    <cfRule type="cellIs" dxfId="2857" priority="5961" stopIfTrue="1" operator="equal">
      <formula>ST</formula>
    </cfRule>
  </conditionalFormatting>
  <conditionalFormatting sqref="E3615">
    <cfRule type="cellIs" dxfId="2856" priority="5958" stopIfTrue="1" operator="equal">
      <formula>"Pte. Asignar"</formula>
    </cfRule>
  </conditionalFormatting>
  <conditionalFormatting sqref="E3615">
    <cfRule type="cellIs" dxfId="2855" priority="5957" stopIfTrue="1" operator="equal">
      <formula>"C-001"</formula>
    </cfRule>
  </conditionalFormatting>
  <conditionalFormatting sqref="E3615">
    <cfRule type="cellIs" dxfId="2854" priority="5956" operator="equal">
      <formula>"C-003"</formula>
    </cfRule>
  </conditionalFormatting>
  <conditionalFormatting sqref="M3614">
    <cfRule type="cellIs" dxfId="2853" priority="5919" stopIfTrue="1" operator="equal">
      <formula>"PENDENT ASSIGNAR"</formula>
    </cfRule>
  </conditionalFormatting>
  <conditionalFormatting sqref="M3614">
    <cfRule type="cellIs" dxfId="2852" priority="5918" stopIfTrue="1" operator="equal">
      <formula>"PENDENT D'ASSIGNAR"</formula>
    </cfRule>
  </conditionalFormatting>
  <conditionalFormatting sqref="M3614">
    <cfRule type="cellIs" dxfId="2851" priority="5917" operator="equal">
      <formula>"DEDICACIO FACTURABLE PER ADMINISTRACIO"</formula>
    </cfRule>
  </conditionalFormatting>
  <conditionalFormatting sqref="G3615">
    <cfRule type="cellIs" dxfId="2850" priority="5952" stopIfTrue="1" operator="equal">
      <formula>"TA"</formula>
    </cfRule>
  </conditionalFormatting>
  <conditionalFormatting sqref="G3615">
    <cfRule type="cellIs" dxfId="2849" priority="5951" stopIfTrue="1" operator="equal">
      <formula>"OB"</formula>
    </cfRule>
  </conditionalFormatting>
  <conditionalFormatting sqref="M3615">
    <cfRule type="cellIs" dxfId="2848" priority="5950" stopIfTrue="1" operator="equal">
      <formula>"Pendent obrir OF"</formula>
    </cfRule>
  </conditionalFormatting>
  <conditionalFormatting sqref="G3616">
    <cfRule type="cellIs" dxfId="2847" priority="5945" stopIfTrue="1" operator="equal">
      <formula>"ST"</formula>
    </cfRule>
    <cfRule type="cellIs" dxfId="2846" priority="5946" stopIfTrue="1" operator="equal">
      <formula>ST</formula>
    </cfRule>
  </conditionalFormatting>
  <conditionalFormatting sqref="E3616">
    <cfRule type="cellIs" dxfId="2845" priority="5943" stopIfTrue="1" operator="equal">
      <formula>"Pte. Asignar"</formula>
    </cfRule>
  </conditionalFormatting>
  <conditionalFormatting sqref="E3616">
    <cfRule type="cellIs" dxfId="2844" priority="5942" stopIfTrue="1" operator="equal">
      <formula>"C-001"</formula>
    </cfRule>
  </conditionalFormatting>
  <conditionalFormatting sqref="E3616">
    <cfRule type="cellIs" dxfId="2843" priority="5941" operator="equal">
      <formula>"C-003"</formula>
    </cfRule>
  </conditionalFormatting>
  <conditionalFormatting sqref="G3616">
    <cfRule type="cellIs" dxfId="2842" priority="5937" stopIfTrue="1" operator="equal">
      <formula>"TA"</formula>
    </cfRule>
  </conditionalFormatting>
  <conditionalFormatting sqref="G3616">
    <cfRule type="cellIs" dxfId="2841" priority="5936" stopIfTrue="1" operator="equal">
      <formula>"OB"</formula>
    </cfRule>
  </conditionalFormatting>
  <conditionalFormatting sqref="M3616">
    <cfRule type="cellIs" dxfId="2840" priority="5935" stopIfTrue="1" operator="equal">
      <formula>"Pendent obrir OF"</formula>
    </cfRule>
  </conditionalFormatting>
  <conditionalFormatting sqref="G3614">
    <cfRule type="cellIs" dxfId="2839" priority="5930" stopIfTrue="1" operator="equal">
      <formula>"ST"</formula>
    </cfRule>
    <cfRule type="cellIs" dxfId="2838" priority="5931" stopIfTrue="1" operator="equal">
      <formula>ST</formula>
    </cfRule>
  </conditionalFormatting>
  <conditionalFormatting sqref="E3614">
    <cfRule type="cellIs" dxfId="2837" priority="5928" stopIfTrue="1" operator="equal">
      <formula>"Pte. Asignar"</formula>
    </cfRule>
  </conditionalFormatting>
  <conditionalFormatting sqref="E3614">
    <cfRule type="cellIs" dxfId="2836" priority="5927" stopIfTrue="1" operator="equal">
      <formula>"C-001"</formula>
    </cfRule>
  </conditionalFormatting>
  <conditionalFormatting sqref="E3614">
    <cfRule type="cellIs" dxfId="2835" priority="5926" operator="equal">
      <formula>"C-003"</formula>
    </cfRule>
  </conditionalFormatting>
  <conditionalFormatting sqref="M3638">
    <cfRule type="cellIs" dxfId="2834" priority="5889" stopIfTrue="1" operator="equal">
      <formula>"PENDENT ASSIGNAR"</formula>
    </cfRule>
  </conditionalFormatting>
  <conditionalFormatting sqref="M3638">
    <cfRule type="cellIs" dxfId="2833" priority="5888" stopIfTrue="1" operator="equal">
      <formula>"PENDENT D'ASSIGNAR"</formula>
    </cfRule>
  </conditionalFormatting>
  <conditionalFormatting sqref="M3638">
    <cfRule type="cellIs" dxfId="2832" priority="5887" operator="equal">
      <formula>"DEDICACIO FACTURABLE PER ADMINISTRACIO"</formula>
    </cfRule>
  </conditionalFormatting>
  <conditionalFormatting sqref="G3614">
    <cfRule type="cellIs" dxfId="2831" priority="5922" stopIfTrue="1" operator="equal">
      <formula>"TA"</formula>
    </cfRule>
  </conditionalFormatting>
  <conditionalFormatting sqref="G3614">
    <cfRule type="cellIs" dxfId="2830" priority="5921" stopIfTrue="1" operator="equal">
      <formula>"OB"</formula>
    </cfRule>
  </conditionalFormatting>
  <conditionalFormatting sqref="M3614">
    <cfRule type="cellIs" dxfId="2829" priority="5920" stopIfTrue="1" operator="equal">
      <formula>"Pendent obrir OF"</formula>
    </cfRule>
  </conditionalFormatting>
  <conditionalFormatting sqref="G3638">
    <cfRule type="cellIs" dxfId="2828" priority="5900" stopIfTrue="1" operator="equal">
      <formula>"ST"</formula>
    </cfRule>
    <cfRule type="cellIs" dxfId="2827" priority="5901" stopIfTrue="1" operator="equal">
      <formula>ST</formula>
    </cfRule>
  </conditionalFormatting>
  <conditionalFormatting sqref="E3638">
    <cfRule type="cellIs" dxfId="2826" priority="5898" stopIfTrue="1" operator="equal">
      <formula>"Pte. Asignar"</formula>
    </cfRule>
  </conditionalFormatting>
  <conditionalFormatting sqref="E3638">
    <cfRule type="cellIs" dxfId="2825" priority="5897" stopIfTrue="1" operator="equal">
      <formula>"C-001"</formula>
    </cfRule>
  </conditionalFormatting>
  <conditionalFormatting sqref="E3638">
    <cfRule type="cellIs" dxfId="2824" priority="5896" operator="equal">
      <formula>"C-003"</formula>
    </cfRule>
  </conditionalFormatting>
  <conditionalFormatting sqref="G3638">
    <cfRule type="cellIs" dxfId="2823" priority="5892" stopIfTrue="1" operator="equal">
      <formula>"TA"</formula>
    </cfRule>
  </conditionalFormatting>
  <conditionalFormatting sqref="G3638">
    <cfRule type="cellIs" dxfId="2822" priority="5891" stopIfTrue="1" operator="equal">
      <formula>"OB"</formula>
    </cfRule>
  </conditionalFormatting>
  <conditionalFormatting sqref="M3638">
    <cfRule type="cellIs" dxfId="2821" priority="5890" stopIfTrue="1" operator="equal">
      <formula>"Pendent obrir OF"</formula>
    </cfRule>
  </conditionalFormatting>
  <conditionalFormatting sqref="G3659">
    <cfRule type="cellIs" dxfId="2820" priority="5885" stopIfTrue="1" operator="equal">
      <formula>"ST"</formula>
    </cfRule>
    <cfRule type="cellIs" dxfId="2819" priority="5886" stopIfTrue="1" operator="equal">
      <formula>ST</formula>
    </cfRule>
  </conditionalFormatting>
  <conditionalFormatting sqref="E3659">
    <cfRule type="cellIs" dxfId="2818" priority="5883" stopIfTrue="1" operator="equal">
      <formula>"Pte. Asignar"</formula>
    </cfRule>
  </conditionalFormatting>
  <conditionalFormatting sqref="E3659">
    <cfRule type="cellIs" dxfId="2817" priority="5882" stopIfTrue="1" operator="equal">
      <formula>"C-001"</formula>
    </cfRule>
  </conditionalFormatting>
  <conditionalFormatting sqref="E3659">
    <cfRule type="cellIs" dxfId="2816" priority="5881" operator="equal">
      <formula>"C-003"</formula>
    </cfRule>
  </conditionalFormatting>
  <conditionalFormatting sqref="M3657">
    <cfRule type="cellIs" dxfId="2815" priority="5844" stopIfTrue="1" operator="equal">
      <formula>"PENDENT ASSIGNAR"</formula>
    </cfRule>
  </conditionalFormatting>
  <conditionalFormatting sqref="M3657">
    <cfRule type="cellIs" dxfId="2814" priority="5843" stopIfTrue="1" operator="equal">
      <formula>"PENDENT D'ASSIGNAR"</formula>
    </cfRule>
  </conditionalFormatting>
  <conditionalFormatting sqref="M3657">
    <cfRule type="cellIs" dxfId="2813" priority="5842" operator="equal">
      <formula>"DEDICACIO FACTURABLE PER ADMINISTRACIO"</formula>
    </cfRule>
  </conditionalFormatting>
  <conditionalFormatting sqref="G3659">
    <cfRule type="cellIs" dxfId="2812" priority="5877" stopIfTrue="1" operator="equal">
      <formula>"TA"</formula>
    </cfRule>
  </conditionalFormatting>
  <conditionalFormatting sqref="G3659">
    <cfRule type="cellIs" dxfId="2811" priority="5876" stopIfTrue="1" operator="equal">
      <formula>"OB"</formula>
    </cfRule>
  </conditionalFormatting>
  <conditionalFormatting sqref="M3659">
    <cfRule type="cellIs" dxfId="2810" priority="5875" stopIfTrue="1" operator="equal">
      <formula>"Pendent obrir OF"</formula>
    </cfRule>
  </conditionalFormatting>
  <conditionalFormatting sqref="M3659">
    <cfRule type="cellIs" dxfId="2809" priority="5874" stopIfTrue="1" operator="equal">
      <formula>"PENDENT ASSIGNAR"</formula>
    </cfRule>
  </conditionalFormatting>
  <conditionalFormatting sqref="M3659">
    <cfRule type="cellIs" dxfId="2808" priority="5873" stopIfTrue="1" operator="equal">
      <formula>"PENDENT D'ASSIGNAR"</formula>
    </cfRule>
  </conditionalFormatting>
  <conditionalFormatting sqref="M3659">
    <cfRule type="cellIs" dxfId="2807" priority="5872" operator="equal">
      <formula>"DEDICACIO FACTURABLE PER ADMINISTRACIO"</formula>
    </cfRule>
  </conditionalFormatting>
  <conditionalFormatting sqref="G3657">
    <cfRule type="cellIs" dxfId="2806" priority="5855" stopIfTrue="1" operator="equal">
      <formula>"ST"</formula>
    </cfRule>
    <cfRule type="cellIs" dxfId="2805" priority="5856" stopIfTrue="1" operator="equal">
      <formula>ST</formula>
    </cfRule>
  </conditionalFormatting>
  <conditionalFormatting sqref="E3657">
    <cfRule type="cellIs" dxfId="2804" priority="5853" stopIfTrue="1" operator="equal">
      <formula>"Pte. Asignar"</formula>
    </cfRule>
  </conditionalFormatting>
  <conditionalFormatting sqref="E3657">
    <cfRule type="cellIs" dxfId="2803" priority="5852" stopIfTrue="1" operator="equal">
      <formula>"C-001"</formula>
    </cfRule>
  </conditionalFormatting>
  <conditionalFormatting sqref="E3657">
    <cfRule type="cellIs" dxfId="2802" priority="5851" operator="equal">
      <formula>"C-003"</formula>
    </cfRule>
  </conditionalFormatting>
  <conditionalFormatting sqref="M3655">
    <cfRule type="cellIs" dxfId="2801" priority="5814" stopIfTrue="1" operator="equal">
      <formula>"PENDENT ASSIGNAR"</formula>
    </cfRule>
  </conditionalFormatting>
  <conditionalFormatting sqref="M3655">
    <cfRule type="cellIs" dxfId="2800" priority="5813" stopIfTrue="1" operator="equal">
      <formula>"PENDENT D'ASSIGNAR"</formula>
    </cfRule>
  </conditionalFormatting>
  <conditionalFormatting sqref="M3655">
    <cfRule type="cellIs" dxfId="2799" priority="5812" operator="equal">
      <formula>"DEDICACIO FACTURABLE PER ADMINISTRACIO"</formula>
    </cfRule>
  </conditionalFormatting>
  <conditionalFormatting sqref="G3657">
    <cfRule type="cellIs" dxfId="2798" priority="5847" stopIfTrue="1" operator="equal">
      <formula>"TA"</formula>
    </cfRule>
  </conditionalFormatting>
  <conditionalFormatting sqref="G3657">
    <cfRule type="cellIs" dxfId="2797" priority="5846" stopIfTrue="1" operator="equal">
      <formula>"OB"</formula>
    </cfRule>
  </conditionalFormatting>
  <conditionalFormatting sqref="M3657">
    <cfRule type="cellIs" dxfId="2796" priority="5845" stopIfTrue="1" operator="equal">
      <formula>"Pendent obrir OF"</formula>
    </cfRule>
  </conditionalFormatting>
  <conditionalFormatting sqref="G3658">
    <cfRule type="cellIs" dxfId="2795" priority="5840" stopIfTrue="1" operator="equal">
      <formula>"ST"</formula>
    </cfRule>
    <cfRule type="cellIs" dxfId="2794" priority="5841" stopIfTrue="1" operator="equal">
      <formula>ST</formula>
    </cfRule>
  </conditionalFormatting>
  <conditionalFormatting sqref="E3658">
    <cfRule type="cellIs" dxfId="2793" priority="5838" stopIfTrue="1" operator="equal">
      <formula>"Pte. Asignar"</formula>
    </cfRule>
  </conditionalFormatting>
  <conditionalFormatting sqref="E3658">
    <cfRule type="cellIs" dxfId="2792" priority="5837" stopIfTrue="1" operator="equal">
      <formula>"C-001"</formula>
    </cfRule>
  </conditionalFormatting>
  <conditionalFormatting sqref="E3658">
    <cfRule type="cellIs" dxfId="2791" priority="5836" operator="equal">
      <formula>"C-003"</formula>
    </cfRule>
  </conditionalFormatting>
  <conditionalFormatting sqref="M3656">
    <cfRule type="cellIs" dxfId="2790" priority="5799" stopIfTrue="1" operator="equal">
      <formula>"PENDENT ASSIGNAR"</formula>
    </cfRule>
  </conditionalFormatting>
  <conditionalFormatting sqref="M3656">
    <cfRule type="cellIs" dxfId="2789" priority="5798" stopIfTrue="1" operator="equal">
      <formula>"PENDENT D'ASSIGNAR"</formula>
    </cfRule>
  </conditionalFormatting>
  <conditionalFormatting sqref="M3656">
    <cfRule type="cellIs" dxfId="2788" priority="5797" operator="equal">
      <formula>"DEDICACIO FACTURABLE PER ADMINISTRACIO"</formula>
    </cfRule>
  </conditionalFormatting>
  <conditionalFormatting sqref="G3658">
    <cfRule type="cellIs" dxfId="2787" priority="5832" stopIfTrue="1" operator="equal">
      <formula>"TA"</formula>
    </cfRule>
  </conditionalFormatting>
  <conditionalFormatting sqref="G3658">
    <cfRule type="cellIs" dxfId="2786" priority="5831" stopIfTrue="1" operator="equal">
      <formula>"OB"</formula>
    </cfRule>
  </conditionalFormatting>
  <conditionalFormatting sqref="M3658">
    <cfRule type="cellIs" dxfId="2785" priority="5830" stopIfTrue="1" operator="equal">
      <formula>"Pendent obrir OF"</formula>
    </cfRule>
  </conditionalFormatting>
  <conditionalFormatting sqref="M3658">
    <cfRule type="cellIs" dxfId="2784" priority="5829" stopIfTrue="1" operator="equal">
      <formula>"PENDENT ASSIGNAR"</formula>
    </cfRule>
  </conditionalFormatting>
  <conditionalFormatting sqref="M3658">
    <cfRule type="cellIs" dxfId="2783" priority="5828" stopIfTrue="1" operator="equal">
      <formula>"PENDENT D'ASSIGNAR"</formula>
    </cfRule>
  </conditionalFormatting>
  <conditionalFormatting sqref="M3658">
    <cfRule type="cellIs" dxfId="2782" priority="5827" operator="equal">
      <formula>"DEDICACIO FACTURABLE PER ADMINISTRACIO"</formula>
    </cfRule>
  </conditionalFormatting>
  <conditionalFormatting sqref="G3655">
    <cfRule type="cellIs" dxfId="2781" priority="5825" stopIfTrue="1" operator="equal">
      <formula>"ST"</formula>
    </cfRule>
    <cfRule type="cellIs" dxfId="2780" priority="5826" stopIfTrue="1" operator="equal">
      <formula>ST</formula>
    </cfRule>
  </conditionalFormatting>
  <conditionalFormatting sqref="E3655">
    <cfRule type="cellIs" dxfId="2779" priority="5823" stopIfTrue="1" operator="equal">
      <formula>"Pte. Asignar"</formula>
    </cfRule>
  </conditionalFormatting>
  <conditionalFormatting sqref="E3655">
    <cfRule type="cellIs" dxfId="2778" priority="5822" stopIfTrue="1" operator="equal">
      <formula>"C-001"</formula>
    </cfRule>
  </conditionalFormatting>
  <conditionalFormatting sqref="E3655">
    <cfRule type="cellIs" dxfId="2777" priority="5821" operator="equal">
      <formula>"C-003"</formula>
    </cfRule>
  </conditionalFormatting>
  <conditionalFormatting sqref="M3753">
    <cfRule type="cellIs" dxfId="2776" priority="5784" stopIfTrue="1" operator="equal">
      <formula>"PENDENT ASSIGNAR"</formula>
    </cfRule>
  </conditionalFormatting>
  <conditionalFormatting sqref="M3753">
    <cfRule type="cellIs" dxfId="2775" priority="5783" stopIfTrue="1" operator="equal">
      <formula>"PENDENT D'ASSIGNAR"</formula>
    </cfRule>
  </conditionalFormatting>
  <conditionalFormatting sqref="M3753">
    <cfRule type="cellIs" dxfId="2774" priority="5782" operator="equal">
      <formula>"DEDICACIO FACTURABLE PER ADMINISTRACIO"</formula>
    </cfRule>
  </conditionalFormatting>
  <conditionalFormatting sqref="G3655">
    <cfRule type="cellIs" dxfId="2773" priority="5817" stopIfTrue="1" operator="equal">
      <formula>"TA"</formula>
    </cfRule>
  </conditionalFormatting>
  <conditionalFormatting sqref="G3655">
    <cfRule type="cellIs" dxfId="2772" priority="5816" stopIfTrue="1" operator="equal">
      <formula>"OB"</formula>
    </cfRule>
  </conditionalFormatting>
  <conditionalFormatting sqref="M3655">
    <cfRule type="cellIs" dxfId="2771" priority="5815" stopIfTrue="1" operator="equal">
      <formula>"Pendent obrir OF"</formula>
    </cfRule>
  </conditionalFormatting>
  <conditionalFormatting sqref="G3656">
    <cfRule type="cellIs" dxfId="2770" priority="5810" stopIfTrue="1" operator="equal">
      <formula>"ST"</formula>
    </cfRule>
    <cfRule type="cellIs" dxfId="2769" priority="5811" stopIfTrue="1" operator="equal">
      <formula>ST</formula>
    </cfRule>
  </conditionalFormatting>
  <conditionalFormatting sqref="E3656">
    <cfRule type="cellIs" dxfId="2768" priority="5808" stopIfTrue="1" operator="equal">
      <formula>"Pte. Asignar"</formula>
    </cfRule>
  </conditionalFormatting>
  <conditionalFormatting sqref="E3656">
    <cfRule type="cellIs" dxfId="2767" priority="5807" stopIfTrue="1" operator="equal">
      <formula>"C-001"</formula>
    </cfRule>
  </conditionalFormatting>
  <conditionalFormatting sqref="E3656">
    <cfRule type="cellIs" dxfId="2766" priority="5806" operator="equal">
      <formula>"C-003"</formula>
    </cfRule>
  </conditionalFormatting>
  <conditionalFormatting sqref="M3752">
    <cfRule type="cellIs" dxfId="2765" priority="5769" stopIfTrue="1" operator="equal">
      <formula>"PENDENT ASSIGNAR"</formula>
    </cfRule>
  </conditionalFormatting>
  <conditionalFormatting sqref="M3752">
    <cfRule type="cellIs" dxfId="2764" priority="5768" stopIfTrue="1" operator="equal">
      <formula>"PENDENT D'ASSIGNAR"</formula>
    </cfRule>
  </conditionalFormatting>
  <conditionalFormatting sqref="M3752">
    <cfRule type="cellIs" dxfId="2763" priority="5767" operator="equal">
      <formula>"DEDICACIO FACTURABLE PER ADMINISTRACIO"</formula>
    </cfRule>
  </conditionalFormatting>
  <conditionalFormatting sqref="G3656">
    <cfRule type="cellIs" dxfId="2762" priority="5802" stopIfTrue="1" operator="equal">
      <formula>"TA"</formula>
    </cfRule>
  </conditionalFormatting>
  <conditionalFormatting sqref="G3656">
    <cfRule type="cellIs" dxfId="2761" priority="5801" stopIfTrue="1" operator="equal">
      <formula>"OB"</formula>
    </cfRule>
  </conditionalFormatting>
  <conditionalFormatting sqref="M3656">
    <cfRule type="cellIs" dxfId="2760" priority="5800" stopIfTrue="1" operator="equal">
      <formula>"Pendent obrir OF"</formula>
    </cfRule>
  </conditionalFormatting>
  <conditionalFormatting sqref="G3753">
    <cfRule type="cellIs" dxfId="2759" priority="5795" stopIfTrue="1" operator="equal">
      <formula>"ST"</formula>
    </cfRule>
    <cfRule type="cellIs" dxfId="2758" priority="5796" stopIfTrue="1" operator="equal">
      <formula>ST</formula>
    </cfRule>
  </conditionalFormatting>
  <conditionalFormatting sqref="E3753">
    <cfRule type="cellIs" dxfId="2757" priority="5793" stopIfTrue="1" operator="equal">
      <formula>"Pte. Asignar"</formula>
    </cfRule>
  </conditionalFormatting>
  <conditionalFormatting sqref="E3753">
    <cfRule type="cellIs" dxfId="2756" priority="5792" stopIfTrue="1" operator="equal">
      <formula>"C-001"</formula>
    </cfRule>
  </conditionalFormatting>
  <conditionalFormatting sqref="E3753">
    <cfRule type="cellIs" dxfId="2755" priority="5791" operator="equal">
      <formula>"C-003"</formula>
    </cfRule>
  </conditionalFormatting>
  <conditionalFormatting sqref="M3751">
    <cfRule type="cellIs" dxfId="2754" priority="5754" stopIfTrue="1" operator="equal">
      <formula>"PENDENT ASSIGNAR"</formula>
    </cfRule>
  </conditionalFormatting>
  <conditionalFormatting sqref="M3751">
    <cfRule type="cellIs" dxfId="2753" priority="5753" stopIfTrue="1" operator="equal">
      <formula>"PENDENT D'ASSIGNAR"</formula>
    </cfRule>
  </conditionalFormatting>
  <conditionalFormatting sqref="M3751">
    <cfRule type="cellIs" dxfId="2752" priority="5752" operator="equal">
      <formula>"DEDICACIO FACTURABLE PER ADMINISTRACIO"</formula>
    </cfRule>
  </conditionalFormatting>
  <conditionalFormatting sqref="G3753">
    <cfRule type="cellIs" dxfId="2751" priority="5787" stopIfTrue="1" operator="equal">
      <formula>"TA"</formula>
    </cfRule>
  </conditionalFormatting>
  <conditionalFormatting sqref="G3753">
    <cfRule type="cellIs" dxfId="2750" priority="5786" stopIfTrue="1" operator="equal">
      <formula>"OB"</formula>
    </cfRule>
  </conditionalFormatting>
  <conditionalFormatting sqref="M3753">
    <cfRule type="cellIs" dxfId="2749" priority="5785" stopIfTrue="1" operator="equal">
      <formula>"Pendent obrir OF"</formula>
    </cfRule>
  </conditionalFormatting>
  <conditionalFormatting sqref="G3752">
    <cfRule type="cellIs" dxfId="2748" priority="5780" stopIfTrue="1" operator="equal">
      <formula>"ST"</formula>
    </cfRule>
    <cfRule type="cellIs" dxfId="2747" priority="5781" stopIfTrue="1" operator="equal">
      <formula>ST</formula>
    </cfRule>
  </conditionalFormatting>
  <conditionalFormatting sqref="E3752">
    <cfRule type="cellIs" dxfId="2746" priority="5778" stopIfTrue="1" operator="equal">
      <formula>"Pte. Asignar"</formula>
    </cfRule>
  </conditionalFormatting>
  <conditionalFormatting sqref="E3752">
    <cfRule type="cellIs" dxfId="2745" priority="5777" stopIfTrue="1" operator="equal">
      <formula>"C-001"</formula>
    </cfRule>
  </conditionalFormatting>
  <conditionalFormatting sqref="E3752">
    <cfRule type="cellIs" dxfId="2744" priority="5776" operator="equal">
      <formula>"C-003"</formula>
    </cfRule>
  </conditionalFormatting>
  <conditionalFormatting sqref="M3750">
    <cfRule type="cellIs" dxfId="2743" priority="5739" stopIfTrue="1" operator="equal">
      <formula>"PENDENT ASSIGNAR"</formula>
    </cfRule>
  </conditionalFormatting>
  <conditionalFormatting sqref="M3750">
    <cfRule type="cellIs" dxfId="2742" priority="5738" stopIfTrue="1" operator="equal">
      <formula>"PENDENT D'ASSIGNAR"</formula>
    </cfRule>
  </conditionalFormatting>
  <conditionalFormatting sqref="M3750">
    <cfRule type="cellIs" dxfId="2741" priority="5737" operator="equal">
      <formula>"DEDICACIO FACTURABLE PER ADMINISTRACIO"</formula>
    </cfRule>
  </conditionalFormatting>
  <conditionalFormatting sqref="G3752">
    <cfRule type="cellIs" dxfId="2740" priority="5772" stopIfTrue="1" operator="equal">
      <formula>"TA"</formula>
    </cfRule>
  </conditionalFormatting>
  <conditionalFormatting sqref="G3752">
    <cfRule type="cellIs" dxfId="2739" priority="5771" stopIfTrue="1" operator="equal">
      <formula>"OB"</formula>
    </cfRule>
  </conditionalFormatting>
  <conditionalFormatting sqref="M3752">
    <cfRule type="cellIs" dxfId="2738" priority="5770" stopIfTrue="1" operator="equal">
      <formula>"Pendent obrir OF"</formula>
    </cfRule>
  </conditionalFormatting>
  <conditionalFormatting sqref="G3751">
    <cfRule type="cellIs" dxfId="2737" priority="5765" stopIfTrue="1" operator="equal">
      <formula>"ST"</formula>
    </cfRule>
    <cfRule type="cellIs" dxfId="2736" priority="5766" stopIfTrue="1" operator="equal">
      <formula>ST</formula>
    </cfRule>
  </conditionalFormatting>
  <conditionalFormatting sqref="E3751">
    <cfRule type="cellIs" dxfId="2735" priority="5763" stopIfTrue="1" operator="equal">
      <formula>"Pte. Asignar"</formula>
    </cfRule>
  </conditionalFormatting>
  <conditionalFormatting sqref="E3751">
    <cfRule type="cellIs" dxfId="2734" priority="5762" stopIfTrue="1" operator="equal">
      <formula>"C-001"</formula>
    </cfRule>
  </conditionalFormatting>
  <conditionalFormatting sqref="E3751">
    <cfRule type="cellIs" dxfId="2733" priority="5761" operator="equal">
      <formula>"C-003"</formula>
    </cfRule>
  </conditionalFormatting>
  <conditionalFormatting sqref="M3749">
    <cfRule type="cellIs" dxfId="2732" priority="5724" stopIfTrue="1" operator="equal">
      <formula>"PENDENT ASSIGNAR"</formula>
    </cfRule>
  </conditionalFormatting>
  <conditionalFormatting sqref="M3749">
    <cfRule type="cellIs" dxfId="2731" priority="5723" stopIfTrue="1" operator="equal">
      <formula>"PENDENT D'ASSIGNAR"</formula>
    </cfRule>
  </conditionalFormatting>
  <conditionalFormatting sqref="M3749">
    <cfRule type="cellIs" dxfId="2730" priority="5722" operator="equal">
      <formula>"DEDICACIO FACTURABLE PER ADMINISTRACIO"</formula>
    </cfRule>
  </conditionalFormatting>
  <conditionalFormatting sqref="G3751">
    <cfRule type="cellIs" dxfId="2729" priority="5757" stopIfTrue="1" operator="equal">
      <formula>"TA"</formula>
    </cfRule>
  </conditionalFormatting>
  <conditionalFormatting sqref="G3751">
    <cfRule type="cellIs" dxfId="2728" priority="5756" stopIfTrue="1" operator="equal">
      <formula>"OB"</formula>
    </cfRule>
  </conditionalFormatting>
  <conditionalFormatting sqref="M3751">
    <cfRule type="cellIs" dxfId="2727" priority="5755" stopIfTrue="1" operator="equal">
      <formula>"Pendent obrir OF"</formula>
    </cfRule>
  </conditionalFormatting>
  <conditionalFormatting sqref="G3750">
    <cfRule type="cellIs" dxfId="2726" priority="5750" stopIfTrue="1" operator="equal">
      <formula>"ST"</formula>
    </cfRule>
    <cfRule type="cellIs" dxfId="2725" priority="5751" stopIfTrue="1" operator="equal">
      <formula>ST</formula>
    </cfRule>
  </conditionalFormatting>
  <conditionalFormatting sqref="E3750">
    <cfRule type="cellIs" dxfId="2724" priority="5748" stopIfTrue="1" operator="equal">
      <formula>"Pte. Asignar"</formula>
    </cfRule>
  </conditionalFormatting>
  <conditionalFormatting sqref="E3750">
    <cfRule type="cellIs" dxfId="2723" priority="5747" stopIfTrue="1" operator="equal">
      <formula>"C-001"</formula>
    </cfRule>
  </conditionalFormatting>
  <conditionalFormatting sqref="E3750">
    <cfRule type="cellIs" dxfId="2722" priority="5746" operator="equal">
      <formula>"C-003"</formula>
    </cfRule>
  </conditionalFormatting>
  <conditionalFormatting sqref="M3763">
    <cfRule type="cellIs" dxfId="2721" priority="5709" stopIfTrue="1" operator="equal">
      <formula>"PENDENT ASSIGNAR"</formula>
    </cfRule>
  </conditionalFormatting>
  <conditionalFormatting sqref="M3763">
    <cfRule type="cellIs" dxfId="2720" priority="5708" stopIfTrue="1" operator="equal">
      <formula>"PENDENT D'ASSIGNAR"</formula>
    </cfRule>
  </conditionalFormatting>
  <conditionalFormatting sqref="M3763">
    <cfRule type="cellIs" dxfId="2719" priority="5707" operator="equal">
      <formula>"DEDICACIO FACTURABLE PER ADMINISTRACIO"</formula>
    </cfRule>
  </conditionalFormatting>
  <conditionalFormatting sqref="G3750">
    <cfRule type="cellIs" dxfId="2718" priority="5742" stopIfTrue="1" operator="equal">
      <formula>"TA"</formula>
    </cfRule>
  </conditionalFormatting>
  <conditionalFormatting sqref="G3750">
    <cfRule type="cellIs" dxfId="2717" priority="5741" stopIfTrue="1" operator="equal">
      <formula>"OB"</formula>
    </cfRule>
  </conditionalFormatting>
  <conditionalFormatting sqref="M3750">
    <cfRule type="cellIs" dxfId="2716" priority="5740" stopIfTrue="1" operator="equal">
      <formula>"Pendent obrir OF"</formula>
    </cfRule>
  </conditionalFormatting>
  <conditionalFormatting sqref="G3749">
    <cfRule type="cellIs" dxfId="2715" priority="5735" stopIfTrue="1" operator="equal">
      <formula>"ST"</formula>
    </cfRule>
    <cfRule type="cellIs" dxfId="2714" priority="5736" stopIfTrue="1" operator="equal">
      <formula>ST</formula>
    </cfRule>
  </conditionalFormatting>
  <conditionalFormatting sqref="E3749">
    <cfRule type="cellIs" dxfId="2713" priority="5733" stopIfTrue="1" operator="equal">
      <formula>"Pte. Asignar"</formula>
    </cfRule>
  </conditionalFormatting>
  <conditionalFormatting sqref="E3749">
    <cfRule type="cellIs" dxfId="2712" priority="5732" stopIfTrue="1" operator="equal">
      <formula>"C-001"</formula>
    </cfRule>
  </conditionalFormatting>
  <conditionalFormatting sqref="E3749">
    <cfRule type="cellIs" dxfId="2711" priority="5731" operator="equal">
      <formula>"C-003"</formula>
    </cfRule>
  </conditionalFormatting>
  <conditionalFormatting sqref="M3762">
    <cfRule type="cellIs" dxfId="2710" priority="5694" stopIfTrue="1" operator="equal">
      <formula>"PENDENT ASSIGNAR"</formula>
    </cfRule>
  </conditionalFormatting>
  <conditionalFormatting sqref="M3762">
    <cfRule type="cellIs" dxfId="2709" priority="5693" stopIfTrue="1" operator="equal">
      <formula>"PENDENT D'ASSIGNAR"</formula>
    </cfRule>
  </conditionalFormatting>
  <conditionalFormatting sqref="M3762">
    <cfRule type="cellIs" dxfId="2708" priority="5692" operator="equal">
      <formula>"DEDICACIO FACTURABLE PER ADMINISTRACIO"</formula>
    </cfRule>
  </conditionalFormatting>
  <conditionalFormatting sqref="G3749">
    <cfRule type="cellIs" dxfId="2707" priority="5727" stopIfTrue="1" operator="equal">
      <formula>"TA"</formula>
    </cfRule>
  </conditionalFormatting>
  <conditionalFormatting sqref="G3749">
    <cfRule type="cellIs" dxfId="2706" priority="5726" stopIfTrue="1" operator="equal">
      <formula>"OB"</formula>
    </cfRule>
  </conditionalFormatting>
  <conditionalFormatting sqref="M3749">
    <cfRule type="cellIs" dxfId="2705" priority="5725" stopIfTrue="1" operator="equal">
      <formula>"Pendent obrir OF"</formula>
    </cfRule>
  </conditionalFormatting>
  <conditionalFormatting sqref="G3763">
    <cfRule type="cellIs" dxfId="2704" priority="5720" stopIfTrue="1" operator="equal">
      <formula>"ST"</formula>
    </cfRule>
    <cfRule type="cellIs" dxfId="2703" priority="5721" stopIfTrue="1" operator="equal">
      <formula>ST</formula>
    </cfRule>
  </conditionalFormatting>
  <conditionalFormatting sqref="E3763">
    <cfRule type="cellIs" dxfId="2702" priority="5718" stopIfTrue="1" operator="equal">
      <formula>"Pte. Asignar"</formula>
    </cfRule>
  </conditionalFormatting>
  <conditionalFormatting sqref="E3763">
    <cfRule type="cellIs" dxfId="2701" priority="5717" stopIfTrue="1" operator="equal">
      <formula>"C-001"</formula>
    </cfRule>
  </conditionalFormatting>
  <conditionalFormatting sqref="E3763">
    <cfRule type="cellIs" dxfId="2700" priority="5716" operator="equal">
      <formula>"C-003"</formula>
    </cfRule>
  </conditionalFormatting>
  <conditionalFormatting sqref="M3761">
    <cfRule type="cellIs" dxfId="2699" priority="5679" stopIfTrue="1" operator="equal">
      <formula>"PENDENT ASSIGNAR"</formula>
    </cfRule>
  </conditionalFormatting>
  <conditionalFormatting sqref="M3761">
    <cfRule type="cellIs" dxfId="2698" priority="5678" stopIfTrue="1" operator="equal">
      <formula>"PENDENT D'ASSIGNAR"</formula>
    </cfRule>
  </conditionalFormatting>
  <conditionalFormatting sqref="M3761">
    <cfRule type="cellIs" dxfId="2697" priority="5677" operator="equal">
      <formula>"DEDICACIO FACTURABLE PER ADMINISTRACIO"</formula>
    </cfRule>
  </conditionalFormatting>
  <conditionalFormatting sqref="G3763">
    <cfRule type="cellIs" dxfId="2696" priority="5712" stopIfTrue="1" operator="equal">
      <formula>"TA"</formula>
    </cfRule>
  </conditionalFormatting>
  <conditionalFormatting sqref="G3763">
    <cfRule type="cellIs" dxfId="2695" priority="5711" stopIfTrue="1" operator="equal">
      <formula>"OB"</formula>
    </cfRule>
  </conditionalFormatting>
  <conditionalFormatting sqref="M3763">
    <cfRule type="cellIs" dxfId="2694" priority="5710" stopIfTrue="1" operator="equal">
      <formula>"Pendent obrir OF"</formula>
    </cfRule>
  </conditionalFormatting>
  <conditionalFormatting sqref="G3762">
    <cfRule type="cellIs" dxfId="2693" priority="5705" stopIfTrue="1" operator="equal">
      <formula>"ST"</formula>
    </cfRule>
    <cfRule type="cellIs" dxfId="2692" priority="5706" stopIfTrue="1" operator="equal">
      <formula>ST</formula>
    </cfRule>
  </conditionalFormatting>
  <conditionalFormatting sqref="E3762">
    <cfRule type="cellIs" dxfId="2691" priority="5703" stopIfTrue="1" operator="equal">
      <formula>"Pte. Asignar"</formula>
    </cfRule>
  </conditionalFormatting>
  <conditionalFormatting sqref="E3762">
    <cfRule type="cellIs" dxfId="2690" priority="5702" stopIfTrue="1" operator="equal">
      <formula>"C-001"</formula>
    </cfRule>
  </conditionalFormatting>
  <conditionalFormatting sqref="E3762">
    <cfRule type="cellIs" dxfId="2689" priority="5701" operator="equal">
      <formula>"C-003"</formula>
    </cfRule>
  </conditionalFormatting>
  <conditionalFormatting sqref="M3760">
    <cfRule type="cellIs" dxfId="2688" priority="5664" stopIfTrue="1" operator="equal">
      <formula>"PENDENT ASSIGNAR"</formula>
    </cfRule>
  </conditionalFormatting>
  <conditionalFormatting sqref="M3760">
    <cfRule type="cellIs" dxfId="2687" priority="5663" stopIfTrue="1" operator="equal">
      <formula>"PENDENT D'ASSIGNAR"</formula>
    </cfRule>
  </conditionalFormatting>
  <conditionalFormatting sqref="M3760">
    <cfRule type="cellIs" dxfId="2686" priority="5662" operator="equal">
      <formula>"DEDICACIO FACTURABLE PER ADMINISTRACIO"</formula>
    </cfRule>
  </conditionalFormatting>
  <conditionalFormatting sqref="G3762">
    <cfRule type="cellIs" dxfId="2685" priority="5697" stopIfTrue="1" operator="equal">
      <formula>"TA"</formula>
    </cfRule>
  </conditionalFormatting>
  <conditionalFormatting sqref="G3762">
    <cfRule type="cellIs" dxfId="2684" priority="5696" stopIfTrue="1" operator="equal">
      <formula>"OB"</formula>
    </cfRule>
  </conditionalFormatting>
  <conditionalFormatting sqref="M3762">
    <cfRule type="cellIs" dxfId="2683" priority="5695" stopIfTrue="1" operator="equal">
      <formula>"Pendent obrir OF"</formula>
    </cfRule>
  </conditionalFormatting>
  <conditionalFormatting sqref="G3761">
    <cfRule type="cellIs" dxfId="2682" priority="5690" stopIfTrue="1" operator="equal">
      <formula>"ST"</formula>
    </cfRule>
    <cfRule type="cellIs" dxfId="2681" priority="5691" stopIfTrue="1" operator="equal">
      <formula>ST</formula>
    </cfRule>
  </conditionalFormatting>
  <conditionalFormatting sqref="E3761">
    <cfRule type="cellIs" dxfId="2680" priority="5688" stopIfTrue="1" operator="equal">
      <formula>"Pte. Asignar"</formula>
    </cfRule>
  </conditionalFormatting>
  <conditionalFormatting sqref="E3761">
    <cfRule type="cellIs" dxfId="2679" priority="5687" stopIfTrue="1" operator="equal">
      <formula>"C-001"</formula>
    </cfRule>
  </conditionalFormatting>
  <conditionalFormatting sqref="E3761">
    <cfRule type="cellIs" dxfId="2678" priority="5686" operator="equal">
      <formula>"C-003"</formula>
    </cfRule>
  </conditionalFormatting>
  <conditionalFormatting sqref="M3759">
    <cfRule type="cellIs" dxfId="2677" priority="5649" stopIfTrue="1" operator="equal">
      <formula>"PENDENT ASSIGNAR"</formula>
    </cfRule>
  </conditionalFormatting>
  <conditionalFormatting sqref="M3759">
    <cfRule type="cellIs" dxfId="2676" priority="5648" stopIfTrue="1" operator="equal">
      <formula>"PENDENT D'ASSIGNAR"</formula>
    </cfRule>
  </conditionalFormatting>
  <conditionalFormatting sqref="M3759">
    <cfRule type="cellIs" dxfId="2675" priority="5647" operator="equal">
      <formula>"DEDICACIO FACTURABLE PER ADMINISTRACIO"</formula>
    </cfRule>
  </conditionalFormatting>
  <conditionalFormatting sqref="G3761">
    <cfRule type="cellIs" dxfId="2674" priority="5682" stopIfTrue="1" operator="equal">
      <formula>"TA"</formula>
    </cfRule>
  </conditionalFormatting>
  <conditionalFormatting sqref="G3761">
    <cfRule type="cellIs" dxfId="2673" priority="5681" stopIfTrue="1" operator="equal">
      <formula>"OB"</formula>
    </cfRule>
  </conditionalFormatting>
  <conditionalFormatting sqref="M3761">
    <cfRule type="cellIs" dxfId="2672" priority="5680" stopIfTrue="1" operator="equal">
      <formula>"Pendent obrir OF"</formula>
    </cfRule>
  </conditionalFormatting>
  <conditionalFormatting sqref="G3760">
    <cfRule type="cellIs" dxfId="2671" priority="5675" stopIfTrue="1" operator="equal">
      <formula>"ST"</formula>
    </cfRule>
    <cfRule type="cellIs" dxfId="2670" priority="5676" stopIfTrue="1" operator="equal">
      <formula>ST</formula>
    </cfRule>
  </conditionalFormatting>
  <conditionalFormatting sqref="E3760">
    <cfRule type="cellIs" dxfId="2669" priority="5673" stopIfTrue="1" operator="equal">
      <formula>"Pte. Asignar"</formula>
    </cfRule>
  </conditionalFormatting>
  <conditionalFormatting sqref="E3760">
    <cfRule type="cellIs" dxfId="2668" priority="5672" stopIfTrue="1" operator="equal">
      <formula>"C-001"</formula>
    </cfRule>
  </conditionalFormatting>
  <conditionalFormatting sqref="E3760">
    <cfRule type="cellIs" dxfId="2667" priority="5671" operator="equal">
      <formula>"C-003"</formula>
    </cfRule>
  </conditionalFormatting>
  <conditionalFormatting sqref="M3775">
    <cfRule type="cellIs" dxfId="2666" priority="5634" stopIfTrue="1" operator="equal">
      <formula>"PENDENT ASSIGNAR"</formula>
    </cfRule>
  </conditionalFormatting>
  <conditionalFormatting sqref="M3775">
    <cfRule type="cellIs" dxfId="2665" priority="5633" stopIfTrue="1" operator="equal">
      <formula>"PENDENT D'ASSIGNAR"</formula>
    </cfRule>
  </conditionalFormatting>
  <conditionalFormatting sqref="M3775">
    <cfRule type="cellIs" dxfId="2664" priority="5632" operator="equal">
      <formula>"DEDICACIO FACTURABLE PER ADMINISTRACIO"</formula>
    </cfRule>
  </conditionalFormatting>
  <conditionalFormatting sqref="G3760">
    <cfRule type="cellIs" dxfId="2663" priority="5667" stopIfTrue="1" operator="equal">
      <formula>"TA"</formula>
    </cfRule>
  </conditionalFormatting>
  <conditionalFormatting sqref="G3760">
    <cfRule type="cellIs" dxfId="2662" priority="5666" stopIfTrue="1" operator="equal">
      <formula>"OB"</formula>
    </cfRule>
  </conditionalFormatting>
  <conditionalFormatting sqref="M3760">
    <cfRule type="cellIs" dxfId="2661" priority="5665" stopIfTrue="1" operator="equal">
      <formula>"Pendent obrir OF"</formula>
    </cfRule>
  </conditionalFormatting>
  <conditionalFormatting sqref="G3759">
    <cfRule type="cellIs" dxfId="2660" priority="5660" stopIfTrue="1" operator="equal">
      <formula>"ST"</formula>
    </cfRule>
    <cfRule type="cellIs" dxfId="2659" priority="5661" stopIfTrue="1" operator="equal">
      <formula>ST</formula>
    </cfRule>
  </conditionalFormatting>
  <conditionalFormatting sqref="E3759">
    <cfRule type="cellIs" dxfId="2658" priority="5658" stopIfTrue="1" operator="equal">
      <formula>"Pte. Asignar"</formula>
    </cfRule>
  </conditionalFormatting>
  <conditionalFormatting sqref="E3759">
    <cfRule type="cellIs" dxfId="2657" priority="5657" stopIfTrue="1" operator="equal">
      <formula>"C-001"</formula>
    </cfRule>
  </conditionalFormatting>
  <conditionalFormatting sqref="E3759">
    <cfRule type="cellIs" dxfId="2656" priority="5656" operator="equal">
      <formula>"C-003"</formula>
    </cfRule>
  </conditionalFormatting>
  <conditionalFormatting sqref="M3774">
    <cfRule type="cellIs" dxfId="2655" priority="5619" stopIfTrue="1" operator="equal">
      <formula>"PENDENT ASSIGNAR"</formula>
    </cfRule>
  </conditionalFormatting>
  <conditionalFormatting sqref="M3774">
    <cfRule type="cellIs" dxfId="2654" priority="5618" stopIfTrue="1" operator="equal">
      <formula>"PENDENT D'ASSIGNAR"</formula>
    </cfRule>
  </conditionalFormatting>
  <conditionalFormatting sqref="M3774">
    <cfRule type="cellIs" dxfId="2653" priority="5617" operator="equal">
      <formula>"DEDICACIO FACTURABLE PER ADMINISTRACIO"</formula>
    </cfRule>
  </conditionalFormatting>
  <conditionalFormatting sqref="G3759">
    <cfRule type="cellIs" dxfId="2652" priority="5652" stopIfTrue="1" operator="equal">
      <formula>"TA"</formula>
    </cfRule>
  </conditionalFormatting>
  <conditionalFormatting sqref="G3759">
    <cfRule type="cellIs" dxfId="2651" priority="5651" stopIfTrue="1" operator="equal">
      <formula>"OB"</formula>
    </cfRule>
  </conditionalFormatting>
  <conditionalFormatting sqref="M3759">
    <cfRule type="cellIs" dxfId="2650" priority="5650" stopIfTrue="1" operator="equal">
      <formula>"Pendent obrir OF"</formula>
    </cfRule>
  </conditionalFormatting>
  <conditionalFormatting sqref="G3775">
    <cfRule type="cellIs" dxfId="2649" priority="5645" stopIfTrue="1" operator="equal">
      <formula>"ST"</formula>
    </cfRule>
    <cfRule type="cellIs" dxfId="2648" priority="5646" stopIfTrue="1" operator="equal">
      <formula>ST</formula>
    </cfRule>
  </conditionalFormatting>
  <conditionalFormatting sqref="E3775">
    <cfRule type="cellIs" dxfId="2647" priority="5643" stopIfTrue="1" operator="equal">
      <formula>"Pte. Asignar"</formula>
    </cfRule>
  </conditionalFormatting>
  <conditionalFormatting sqref="E3775">
    <cfRule type="cellIs" dxfId="2646" priority="5642" stopIfTrue="1" operator="equal">
      <formula>"C-001"</formula>
    </cfRule>
  </conditionalFormatting>
  <conditionalFormatting sqref="E3775">
    <cfRule type="cellIs" dxfId="2645" priority="5641" operator="equal">
      <formula>"C-003"</formula>
    </cfRule>
  </conditionalFormatting>
  <conditionalFormatting sqref="M3772">
    <cfRule type="cellIs" dxfId="2644" priority="5604" stopIfTrue="1" operator="equal">
      <formula>"PENDENT ASSIGNAR"</formula>
    </cfRule>
  </conditionalFormatting>
  <conditionalFormatting sqref="M3772">
    <cfRule type="cellIs" dxfId="2643" priority="5603" stopIfTrue="1" operator="equal">
      <formula>"PENDENT D'ASSIGNAR"</formula>
    </cfRule>
  </conditionalFormatting>
  <conditionalFormatting sqref="M3772">
    <cfRule type="cellIs" dxfId="2642" priority="5602" operator="equal">
      <formula>"DEDICACIO FACTURABLE PER ADMINISTRACIO"</formula>
    </cfRule>
  </conditionalFormatting>
  <conditionalFormatting sqref="G3775">
    <cfRule type="cellIs" dxfId="2641" priority="5637" stopIfTrue="1" operator="equal">
      <formula>"TA"</formula>
    </cfRule>
  </conditionalFormatting>
  <conditionalFormatting sqref="G3775">
    <cfRule type="cellIs" dxfId="2640" priority="5636" stopIfTrue="1" operator="equal">
      <formula>"OB"</formula>
    </cfRule>
  </conditionalFormatting>
  <conditionalFormatting sqref="M3775">
    <cfRule type="cellIs" dxfId="2639" priority="5635" stopIfTrue="1" operator="equal">
      <formula>"Pendent obrir OF"</formula>
    </cfRule>
  </conditionalFormatting>
  <conditionalFormatting sqref="G3774">
    <cfRule type="cellIs" dxfId="2638" priority="5630" stopIfTrue="1" operator="equal">
      <formula>"ST"</formula>
    </cfRule>
    <cfRule type="cellIs" dxfId="2637" priority="5631" stopIfTrue="1" operator="equal">
      <formula>ST</formula>
    </cfRule>
  </conditionalFormatting>
  <conditionalFormatting sqref="E3774">
    <cfRule type="cellIs" dxfId="2636" priority="5628" stopIfTrue="1" operator="equal">
      <formula>"Pte. Asignar"</formula>
    </cfRule>
  </conditionalFormatting>
  <conditionalFormatting sqref="E3774">
    <cfRule type="cellIs" dxfId="2635" priority="5627" stopIfTrue="1" operator="equal">
      <formula>"C-001"</formula>
    </cfRule>
  </conditionalFormatting>
  <conditionalFormatting sqref="E3774">
    <cfRule type="cellIs" dxfId="2634" priority="5626" operator="equal">
      <formula>"C-003"</formula>
    </cfRule>
  </conditionalFormatting>
  <conditionalFormatting sqref="M3771">
    <cfRule type="cellIs" dxfId="2633" priority="5589" stopIfTrue="1" operator="equal">
      <formula>"PENDENT ASSIGNAR"</formula>
    </cfRule>
  </conditionalFormatting>
  <conditionalFormatting sqref="M3771">
    <cfRule type="cellIs" dxfId="2632" priority="5588" stopIfTrue="1" operator="equal">
      <formula>"PENDENT D'ASSIGNAR"</formula>
    </cfRule>
  </conditionalFormatting>
  <conditionalFormatting sqref="M3771">
    <cfRule type="cellIs" dxfId="2631" priority="5587" operator="equal">
      <formula>"DEDICACIO FACTURABLE PER ADMINISTRACIO"</formula>
    </cfRule>
  </conditionalFormatting>
  <conditionalFormatting sqref="G3774">
    <cfRule type="cellIs" dxfId="2630" priority="5622" stopIfTrue="1" operator="equal">
      <formula>"TA"</formula>
    </cfRule>
  </conditionalFormatting>
  <conditionalFormatting sqref="G3774">
    <cfRule type="cellIs" dxfId="2629" priority="5621" stopIfTrue="1" operator="equal">
      <formula>"OB"</formula>
    </cfRule>
  </conditionalFormatting>
  <conditionalFormatting sqref="M3774">
    <cfRule type="cellIs" dxfId="2628" priority="5620" stopIfTrue="1" operator="equal">
      <formula>"Pendent obrir OF"</formula>
    </cfRule>
  </conditionalFormatting>
  <conditionalFormatting sqref="G3772">
    <cfRule type="cellIs" dxfId="2627" priority="5615" stopIfTrue="1" operator="equal">
      <formula>"ST"</formula>
    </cfRule>
    <cfRule type="cellIs" dxfId="2626" priority="5616" stopIfTrue="1" operator="equal">
      <formula>ST</formula>
    </cfRule>
  </conditionalFormatting>
  <conditionalFormatting sqref="E3772">
    <cfRule type="cellIs" dxfId="2625" priority="5613" stopIfTrue="1" operator="equal">
      <formula>"Pte. Asignar"</formula>
    </cfRule>
  </conditionalFormatting>
  <conditionalFormatting sqref="E3772">
    <cfRule type="cellIs" dxfId="2624" priority="5612" stopIfTrue="1" operator="equal">
      <formula>"C-001"</formula>
    </cfRule>
  </conditionalFormatting>
  <conditionalFormatting sqref="E3772">
    <cfRule type="cellIs" dxfId="2623" priority="5611" operator="equal">
      <formula>"C-003"</formula>
    </cfRule>
  </conditionalFormatting>
  <conditionalFormatting sqref="M3770">
    <cfRule type="cellIs" dxfId="2622" priority="5574" stopIfTrue="1" operator="equal">
      <formula>"PENDENT ASSIGNAR"</formula>
    </cfRule>
  </conditionalFormatting>
  <conditionalFormatting sqref="M3770">
    <cfRule type="cellIs" dxfId="2621" priority="5573" stopIfTrue="1" operator="equal">
      <formula>"PENDENT D'ASSIGNAR"</formula>
    </cfRule>
  </conditionalFormatting>
  <conditionalFormatting sqref="M3770">
    <cfRule type="cellIs" dxfId="2620" priority="5572" operator="equal">
      <formula>"DEDICACIO FACTURABLE PER ADMINISTRACIO"</formula>
    </cfRule>
  </conditionalFormatting>
  <conditionalFormatting sqref="G3772">
    <cfRule type="cellIs" dxfId="2619" priority="5607" stopIfTrue="1" operator="equal">
      <formula>"TA"</formula>
    </cfRule>
  </conditionalFormatting>
  <conditionalFormatting sqref="G3772">
    <cfRule type="cellIs" dxfId="2618" priority="5606" stopIfTrue="1" operator="equal">
      <formula>"OB"</formula>
    </cfRule>
  </conditionalFormatting>
  <conditionalFormatting sqref="M3772">
    <cfRule type="cellIs" dxfId="2617" priority="5605" stopIfTrue="1" operator="equal">
      <formula>"Pendent obrir OF"</formula>
    </cfRule>
  </conditionalFormatting>
  <conditionalFormatting sqref="G3771">
    <cfRule type="cellIs" dxfId="2616" priority="5600" stopIfTrue="1" operator="equal">
      <formula>"ST"</formula>
    </cfRule>
    <cfRule type="cellIs" dxfId="2615" priority="5601" stopIfTrue="1" operator="equal">
      <formula>ST</formula>
    </cfRule>
  </conditionalFormatting>
  <conditionalFormatting sqref="E3771">
    <cfRule type="cellIs" dxfId="2614" priority="5598" stopIfTrue="1" operator="equal">
      <formula>"Pte. Asignar"</formula>
    </cfRule>
  </conditionalFormatting>
  <conditionalFormatting sqref="E3771">
    <cfRule type="cellIs" dxfId="2613" priority="5597" stopIfTrue="1" operator="equal">
      <formula>"C-001"</formula>
    </cfRule>
  </conditionalFormatting>
  <conditionalFormatting sqref="E3771">
    <cfRule type="cellIs" dxfId="2612" priority="5596" operator="equal">
      <formula>"C-003"</formula>
    </cfRule>
  </conditionalFormatting>
  <conditionalFormatting sqref="M3792">
    <cfRule type="cellIs" dxfId="2611" priority="5559" stopIfTrue="1" operator="equal">
      <formula>"PENDENT ASSIGNAR"</formula>
    </cfRule>
  </conditionalFormatting>
  <conditionalFormatting sqref="M3792">
    <cfRule type="cellIs" dxfId="2610" priority="5558" stopIfTrue="1" operator="equal">
      <formula>"PENDENT D'ASSIGNAR"</formula>
    </cfRule>
  </conditionalFormatting>
  <conditionalFormatting sqref="M3792">
    <cfRule type="cellIs" dxfId="2609" priority="5557" operator="equal">
      <formula>"DEDICACIO FACTURABLE PER ADMINISTRACIO"</formula>
    </cfRule>
  </conditionalFormatting>
  <conditionalFormatting sqref="G3771">
    <cfRule type="cellIs" dxfId="2608" priority="5592" stopIfTrue="1" operator="equal">
      <formula>"TA"</formula>
    </cfRule>
  </conditionalFormatting>
  <conditionalFormatting sqref="G3771">
    <cfRule type="cellIs" dxfId="2607" priority="5591" stopIfTrue="1" operator="equal">
      <formula>"OB"</formula>
    </cfRule>
  </conditionalFormatting>
  <conditionalFormatting sqref="M3771">
    <cfRule type="cellIs" dxfId="2606" priority="5590" stopIfTrue="1" operator="equal">
      <formula>"Pendent obrir OF"</formula>
    </cfRule>
  </conditionalFormatting>
  <conditionalFormatting sqref="G3770">
    <cfRule type="cellIs" dxfId="2605" priority="5585" stopIfTrue="1" operator="equal">
      <formula>"ST"</formula>
    </cfRule>
    <cfRule type="cellIs" dxfId="2604" priority="5586" stopIfTrue="1" operator="equal">
      <formula>ST</formula>
    </cfRule>
  </conditionalFormatting>
  <conditionalFormatting sqref="E3770">
    <cfRule type="cellIs" dxfId="2603" priority="5583" stopIfTrue="1" operator="equal">
      <formula>"Pte. Asignar"</formula>
    </cfRule>
  </conditionalFormatting>
  <conditionalFormatting sqref="E3770">
    <cfRule type="cellIs" dxfId="2602" priority="5582" stopIfTrue="1" operator="equal">
      <formula>"C-001"</formula>
    </cfRule>
  </conditionalFormatting>
  <conditionalFormatting sqref="E3770">
    <cfRule type="cellIs" dxfId="2601" priority="5581" operator="equal">
      <formula>"C-003"</formula>
    </cfRule>
  </conditionalFormatting>
  <conditionalFormatting sqref="M3791">
    <cfRule type="cellIs" dxfId="2600" priority="5544" stopIfTrue="1" operator="equal">
      <formula>"PENDENT ASSIGNAR"</formula>
    </cfRule>
  </conditionalFormatting>
  <conditionalFormatting sqref="M3791">
    <cfRule type="cellIs" dxfId="2599" priority="5543" stopIfTrue="1" operator="equal">
      <formula>"PENDENT D'ASSIGNAR"</formula>
    </cfRule>
  </conditionalFormatting>
  <conditionalFormatting sqref="M3791">
    <cfRule type="cellIs" dxfId="2598" priority="5542" operator="equal">
      <formula>"DEDICACIO FACTURABLE PER ADMINISTRACIO"</formula>
    </cfRule>
  </conditionalFormatting>
  <conditionalFormatting sqref="G3770">
    <cfRule type="cellIs" dxfId="2597" priority="5577" stopIfTrue="1" operator="equal">
      <formula>"TA"</formula>
    </cfRule>
  </conditionalFormatting>
  <conditionalFormatting sqref="G3770">
    <cfRule type="cellIs" dxfId="2596" priority="5576" stopIfTrue="1" operator="equal">
      <formula>"OB"</formula>
    </cfRule>
  </conditionalFormatting>
  <conditionalFormatting sqref="M3770">
    <cfRule type="cellIs" dxfId="2595" priority="5575" stopIfTrue="1" operator="equal">
      <formula>"Pendent obrir OF"</formula>
    </cfRule>
  </conditionalFormatting>
  <conditionalFormatting sqref="G3792">
    <cfRule type="cellIs" dxfId="2594" priority="5570" stopIfTrue="1" operator="equal">
      <formula>"ST"</formula>
    </cfRule>
    <cfRule type="cellIs" dxfId="2593" priority="5571" stopIfTrue="1" operator="equal">
      <formula>ST</formula>
    </cfRule>
  </conditionalFormatting>
  <conditionalFormatting sqref="E3792">
    <cfRule type="cellIs" dxfId="2592" priority="5568" stopIfTrue="1" operator="equal">
      <formula>"Pte. Asignar"</formula>
    </cfRule>
  </conditionalFormatting>
  <conditionalFormatting sqref="E3792">
    <cfRule type="cellIs" dxfId="2591" priority="5567" stopIfTrue="1" operator="equal">
      <formula>"C-001"</formula>
    </cfRule>
  </conditionalFormatting>
  <conditionalFormatting sqref="E3792">
    <cfRule type="cellIs" dxfId="2590" priority="5566" operator="equal">
      <formula>"C-003"</formula>
    </cfRule>
  </conditionalFormatting>
  <conditionalFormatting sqref="M3790">
    <cfRule type="cellIs" dxfId="2589" priority="5529" stopIfTrue="1" operator="equal">
      <formula>"PENDENT ASSIGNAR"</formula>
    </cfRule>
  </conditionalFormatting>
  <conditionalFormatting sqref="M3790">
    <cfRule type="cellIs" dxfId="2588" priority="5528" stopIfTrue="1" operator="equal">
      <formula>"PENDENT D'ASSIGNAR"</formula>
    </cfRule>
  </conditionalFormatting>
  <conditionalFormatting sqref="M3790">
    <cfRule type="cellIs" dxfId="2587" priority="5527" operator="equal">
      <formula>"DEDICACIO FACTURABLE PER ADMINISTRACIO"</formula>
    </cfRule>
  </conditionalFormatting>
  <conditionalFormatting sqref="G3792">
    <cfRule type="cellIs" dxfId="2586" priority="5562" stopIfTrue="1" operator="equal">
      <formula>"TA"</formula>
    </cfRule>
  </conditionalFormatting>
  <conditionalFormatting sqref="G3792">
    <cfRule type="cellIs" dxfId="2585" priority="5561" stopIfTrue="1" operator="equal">
      <formula>"OB"</formula>
    </cfRule>
  </conditionalFormatting>
  <conditionalFormatting sqref="M3792">
    <cfRule type="cellIs" dxfId="2584" priority="5560" stopIfTrue="1" operator="equal">
      <formula>"Pendent obrir OF"</formula>
    </cfRule>
  </conditionalFormatting>
  <conditionalFormatting sqref="G3791">
    <cfRule type="cellIs" dxfId="2583" priority="5555" stopIfTrue="1" operator="equal">
      <formula>"ST"</formula>
    </cfRule>
    <cfRule type="cellIs" dxfId="2582" priority="5556" stopIfTrue="1" operator="equal">
      <formula>ST</formula>
    </cfRule>
  </conditionalFormatting>
  <conditionalFormatting sqref="E3791">
    <cfRule type="cellIs" dxfId="2581" priority="5553" stopIfTrue="1" operator="equal">
      <formula>"Pte. Asignar"</formula>
    </cfRule>
  </conditionalFormatting>
  <conditionalFormatting sqref="E3791">
    <cfRule type="cellIs" dxfId="2580" priority="5552" stopIfTrue="1" operator="equal">
      <formula>"C-001"</formula>
    </cfRule>
  </conditionalFormatting>
  <conditionalFormatting sqref="E3791">
    <cfRule type="cellIs" dxfId="2579" priority="5551" operator="equal">
      <formula>"C-003"</formula>
    </cfRule>
  </conditionalFormatting>
  <conditionalFormatting sqref="M3789">
    <cfRule type="cellIs" dxfId="2578" priority="5514" stopIfTrue="1" operator="equal">
      <formula>"PENDENT ASSIGNAR"</formula>
    </cfRule>
  </conditionalFormatting>
  <conditionalFormatting sqref="M3789">
    <cfRule type="cellIs" dxfId="2577" priority="5513" stopIfTrue="1" operator="equal">
      <formula>"PENDENT D'ASSIGNAR"</formula>
    </cfRule>
  </conditionalFormatting>
  <conditionalFormatting sqref="M3789">
    <cfRule type="cellIs" dxfId="2576" priority="5512" operator="equal">
      <formula>"DEDICACIO FACTURABLE PER ADMINISTRACIO"</formula>
    </cfRule>
  </conditionalFormatting>
  <conditionalFormatting sqref="G3791">
    <cfRule type="cellIs" dxfId="2575" priority="5547" stopIfTrue="1" operator="equal">
      <formula>"TA"</formula>
    </cfRule>
  </conditionalFormatting>
  <conditionalFormatting sqref="G3791">
    <cfRule type="cellIs" dxfId="2574" priority="5546" stopIfTrue="1" operator="equal">
      <formula>"OB"</formula>
    </cfRule>
  </conditionalFormatting>
  <conditionalFormatting sqref="M3791">
    <cfRule type="cellIs" dxfId="2573" priority="5545" stopIfTrue="1" operator="equal">
      <formula>"Pendent obrir OF"</formula>
    </cfRule>
  </conditionalFormatting>
  <conditionalFormatting sqref="G3790">
    <cfRule type="cellIs" dxfId="2572" priority="5540" stopIfTrue="1" operator="equal">
      <formula>"ST"</formula>
    </cfRule>
    <cfRule type="cellIs" dxfId="2571" priority="5541" stopIfTrue="1" operator="equal">
      <formula>ST</formula>
    </cfRule>
  </conditionalFormatting>
  <conditionalFormatting sqref="E3790">
    <cfRule type="cellIs" dxfId="2570" priority="5538" stopIfTrue="1" operator="equal">
      <formula>"Pte. Asignar"</formula>
    </cfRule>
  </conditionalFormatting>
  <conditionalFormatting sqref="E3790">
    <cfRule type="cellIs" dxfId="2569" priority="5537" stopIfTrue="1" operator="equal">
      <formula>"C-001"</formula>
    </cfRule>
  </conditionalFormatting>
  <conditionalFormatting sqref="E3790">
    <cfRule type="cellIs" dxfId="2568" priority="5536" operator="equal">
      <formula>"C-003"</formula>
    </cfRule>
  </conditionalFormatting>
  <conditionalFormatting sqref="M3788">
    <cfRule type="cellIs" dxfId="2567" priority="5499" stopIfTrue="1" operator="equal">
      <formula>"PENDENT ASSIGNAR"</formula>
    </cfRule>
  </conditionalFormatting>
  <conditionalFormatting sqref="M3788">
    <cfRule type="cellIs" dxfId="2566" priority="5498" stopIfTrue="1" operator="equal">
      <formula>"PENDENT D'ASSIGNAR"</formula>
    </cfRule>
  </conditionalFormatting>
  <conditionalFormatting sqref="M3788">
    <cfRule type="cellIs" dxfId="2565" priority="5497" operator="equal">
      <formula>"DEDICACIO FACTURABLE PER ADMINISTRACIO"</formula>
    </cfRule>
  </conditionalFormatting>
  <conditionalFormatting sqref="G3790">
    <cfRule type="cellIs" dxfId="2564" priority="5532" stopIfTrue="1" operator="equal">
      <formula>"TA"</formula>
    </cfRule>
  </conditionalFormatting>
  <conditionalFormatting sqref="G3790">
    <cfRule type="cellIs" dxfId="2563" priority="5531" stopIfTrue="1" operator="equal">
      <formula>"OB"</formula>
    </cfRule>
  </conditionalFormatting>
  <conditionalFormatting sqref="M3790">
    <cfRule type="cellIs" dxfId="2562" priority="5530" stopIfTrue="1" operator="equal">
      <formula>"Pendent obrir OF"</formula>
    </cfRule>
  </conditionalFormatting>
  <conditionalFormatting sqref="G3789">
    <cfRule type="cellIs" dxfId="2561" priority="5525" stopIfTrue="1" operator="equal">
      <formula>"ST"</formula>
    </cfRule>
    <cfRule type="cellIs" dxfId="2560" priority="5526" stopIfTrue="1" operator="equal">
      <formula>ST</formula>
    </cfRule>
  </conditionalFormatting>
  <conditionalFormatting sqref="E3789">
    <cfRule type="cellIs" dxfId="2559" priority="5523" stopIfTrue="1" operator="equal">
      <formula>"Pte. Asignar"</formula>
    </cfRule>
  </conditionalFormatting>
  <conditionalFormatting sqref="E3789">
    <cfRule type="cellIs" dxfId="2558" priority="5522" stopIfTrue="1" operator="equal">
      <formula>"C-001"</formula>
    </cfRule>
  </conditionalFormatting>
  <conditionalFormatting sqref="E3789">
    <cfRule type="cellIs" dxfId="2557" priority="5521" operator="equal">
      <formula>"C-003"</formula>
    </cfRule>
  </conditionalFormatting>
  <conditionalFormatting sqref="M3773">
    <cfRule type="cellIs" dxfId="2556" priority="5484" stopIfTrue="1" operator="equal">
      <formula>"PENDENT ASSIGNAR"</formula>
    </cfRule>
  </conditionalFormatting>
  <conditionalFormatting sqref="M3773">
    <cfRule type="cellIs" dxfId="2555" priority="5483" stopIfTrue="1" operator="equal">
      <formula>"PENDENT D'ASSIGNAR"</formula>
    </cfRule>
  </conditionalFormatting>
  <conditionalFormatting sqref="M3773">
    <cfRule type="cellIs" dxfId="2554" priority="5482" operator="equal">
      <formula>"DEDICACIO FACTURABLE PER ADMINISTRACIO"</formula>
    </cfRule>
  </conditionalFormatting>
  <conditionalFormatting sqref="G3789">
    <cfRule type="cellIs" dxfId="2553" priority="5517" stopIfTrue="1" operator="equal">
      <formula>"TA"</formula>
    </cfRule>
  </conditionalFormatting>
  <conditionalFormatting sqref="G3789">
    <cfRule type="cellIs" dxfId="2552" priority="5516" stopIfTrue="1" operator="equal">
      <formula>"OB"</formula>
    </cfRule>
  </conditionalFormatting>
  <conditionalFormatting sqref="M3789">
    <cfRule type="cellIs" dxfId="2551" priority="5515" stopIfTrue="1" operator="equal">
      <formula>"Pendent obrir OF"</formula>
    </cfRule>
  </conditionalFormatting>
  <conditionalFormatting sqref="G3788">
    <cfRule type="cellIs" dxfId="2550" priority="5510" stopIfTrue="1" operator="equal">
      <formula>"ST"</formula>
    </cfRule>
    <cfRule type="cellIs" dxfId="2549" priority="5511" stopIfTrue="1" operator="equal">
      <formula>ST</formula>
    </cfRule>
  </conditionalFormatting>
  <conditionalFormatting sqref="E3788">
    <cfRule type="cellIs" dxfId="2548" priority="5508" stopIfTrue="1" operator="equal">
      <formula>"Pte. Asignar"</formula>
    </cfRule>
  </conditionalFormatting>
  <conditionalFormatting sqref="E3788">
    <cfRule type="cellIs" dxfId="2547" priority="5507" stopIfTrue="1" operator="equal">
      <formula>"C-001"</formula>
    </cfRule>
  </conditionalFormatting>
  <conditionalFormatting sqref="E3788">
    <cfRule type="cellIs" dxfId="2546" priority="5506" operator="equal">
      <formula>"C-003"</formula>
    </cfRule>
  </conditionalFormatting>
  <conditionalFormatting sqref="G3788">
    <cfRule type="cellIs" dxfId="2545" priority="5502" stopIfTrue="1" operator="equal">
      <formula>"TA"</formula>
    </cfRule>
  </conditionalFormatting>
  <conditionalFormatting sqref="G3788">
    <cfRule type="cellIs" dxfId="2544" priority="5501" stopIfTrue="1" operator="equal">
      <formula>"OB"</formula>
    </cfRule>
  </conditionalFormatting>
  <conditionalFormatting sqref="M3788">
    <cfRule type="cellIs" dxfId="2543" priority="5500" stopIfTrue="1" operator="equal">
      <formula>"Pendent obrir OF"</formula>
    </cfRule>
  </conditionalFormatting>
  <conditionalFormatting sqref="G3773">
    <cfRule type="cellIs" dxfId="2542" priority="5495" stopIfTrue="1" operator="equal">
      <formula>"ST"</formula>
    </cfRule>
    <cfRule type="cellIs" dxfId="2541" priority="5496" stopIfTrue="1" operator="equal">
      <formula>ST</formula>
    </cfRule>
  </conditionalFormatting>
  <conditionalFormatting sqref="E3773">
    <cfRule type="cellIs" dxfId="2540" priority="5493" stopIfTrue="1" operator="equal">
      <formula>"Pte. Asignar"</formula>
    </cfRule>
  </conditionalFormatting>
  <conditionalFormatting sqref="E3773">
    <cfRule type="cellIs" dxfId="2539" priority="5492" stopIfTrue="1" operator="equal">
      <formula>"C-001"</formula>
    </cfRule>
  </conditionalFormatting>
  <conditionalFormatting sqref="E3773">
    <cfRule type="cellIs" dxfId="2538" priority="5491" operator="equal">
      <formula>"C-003"</formula>
    </cfRule>
  </conditionalFormatting>
  <conditionalFormatting sqref="G3773">
    <cfRule type="cellIs" dxfId="2537" priority="5487" stopIfTrue="1" operator="equal">
      <formula>"TA"</formula>
    </cfRule>
  </conditionalFormatting>
  <conditionalFormatting sqref="G3773">
    <cfRule type="cellIs" dxfId="2536" priority="5486" stopIfTrue="1" operator="equal">
      <formula>"OB"</formula>
    </cfRule>
  </conditionalFormatting>
  <conditionalFormatting sqref="M3773">
    <cfRule type="cellIs" dxfId="2535" priority="5485" stopIfTrue="1" operator="equal">
      <formula>"Pendent obrir OF"</formula>
    </cfRule>
  </conditionalFormatting>
  <conditionalFormatting sqref="G3889">
    <cfRule type="cellIs" dxfId="2534" priority="5244" stopIfTrue="1" operator="equal">
      <formula>"ST"</formula>
    </cfRule>
    <cfRule type="cellIs" dxfId="2533" priority="5245" stopIfTrue="1" operator="equal">
      <formula>ST</formula>
    </cfRule>
  </conditionalFormatting>
  <conditionalFormatting sqref="E3889">
    <cfRule type="cellIs" dxfId="2532" priority="5242" stopIfTrue="1" operator="equal">
      <formula>"Pte. Asignar"</formula>
    </cfRule>
  </conditionalFormatting>
  <conditionalFormatting sqref="E3889">
    <cfRule type="cellIs" dxfId="2531" priority="5241" stopIfTrue="1" operator="equal">
      <formula>"C-001"</formula>
    </cfRule>
  </conditionalFormatting>
  <conditionalFormatting sqref="E3889">
    <cfRule type="cellIs" dxfId="2530" priority="5240" operator="equal">
      <formula>"C-003"</formula>
    </cfRule>
  </conditionalFormatting>
  <conditionalFormatting sqref="G3889">
    <cfRule type="cellIs" dxfId="2529" priority="5236" stopIfTrue="1" operator="equal">
      <formula>"TA"</formula>
    </cfRule>
  </conditionalFormatting>
  <conditionalFormatting sqref="G3889">
    <cfRule type="cellIs" dxfId="2528" priority="5235" stopIfTrue="1" operator="equal">
      <formula>"OB"</formula>
    </cfRule>
  </conditionalFormatting>
  <conditionalFormatting sqref="M3889">
    <cfRule type="cellIs" dxfId="2527" priority="5230" stopIfTrue="1" operator="equal">
      <formula>"Pendent obrir OF"</formula>
    </cfRule>
  </conditionalFormatting>
  <conditionalFormatting sqref="M3889">
    <cfRule type="cellIs" dxfId="2526" priority="5229" stopIfTrue="1" operator="equal">
      <formula>"PENDENT ASSIGNAR"</formula>
    </cfRule>
  </conditionalFormatting>
  <conditionalFormatting sqref="M3889">
    <cfRule type="cellIs" dxfId="2525" priority="5228" stopIfTrue="1" operator="equal">
      <formula>"PENDENT D'ASSIGNAR"</formula>
    </cfRule>
  </conditionalFormatting>
  <conditionalFormatting sqref="M3889">
    <cfRule type="cellIs" dxfId="2524" priority="5227" operator="equal">
      <formula>"DEDICACIO FACTURABLE PER ADMINISTRACIO"</formula>
    </cfRule>
  </conditionalFormatting>
  <conditionalFormatting sqref="G3949">
    <cfRule type="cellIs" dxfId="2523" priority="5054" stopIfTrue="1" operator="equal">
      <formula>"ST"</formula>
    </cfRule>
    <cfRule type="cellIs" dxfId="2522" priority="5055" stopIfTrue="1" operator="equal">
      <formula>ST</formula>
    </cfRule>
  </conditionalFormatting>
  <conditionalFormatting sqref="E3949">
    <cfRule type="cellIs" dxfId="2521" priority="5052" stopIfTrue="1" operator="equal">
      <formula>"Pte. Asignar"</formula>
    </cfRule>
  </conditionalFormatting>
  <conditionalFormatting sqref="E3949">
    <cfRule type="cellIs" dxfId="2520" priority="5051" stopIfTrue="1" operator="equal">
      <formula>"C-001"</formula>
    </cfRule>
  </conditionalFormatting>
  <conditionalFormatting sqref="E3949">
    <cfRule type="cellIs" dxfId="2519" priority="5050" operator="equal">
      <formula>"C-003"</formula>
    </cfRule>
  </conditionalFormatting>
  <conditionalFormatting sqref="G3949">
    <cfRule type="cellIs" dxfId="2518" priority="5046" stopIfTrue="1" operator="equal">
      <formula>"TA"</formula>
    </cfRule>
  </conditionalFormatting>
  <conditionalFormatting sqref="G3949">
    <cfRule type="cellIs" dxfId="2517" priority="5045" stopIfTrue="1" operator="equal">
      <formula>"OB"</formula>
    </cfRule>
  </conditionalFormatting>
  <conditionalFormatting sqref="M3949">
    <cfRule type="cellIs" dxfId="2516" priority="5040" stopIfTrue="1" operator="equal">
      <formula>"Pendent obrir OF"</formula>
    </cfRule>
  </conditionalFormatting>
  <conditionalFormatting sqref="M3949">
    <cfRule type="cellIs" dxfId="2515" priority="5039" stopIfTrue="1" operator="equal">
      <formula>"PENDENT ASSIGNAR"</formula>
    </cfRule>
  </conditionalFormatting>
  <conditionalFormatting sqref="M3949">
    <cfRule type="cellIs" dxfId="2514" priority="5038" stopIfTrue="1" operator="equal">
      <formula>"PENDENT D'ASSIGNAR"</formula>
    </cfRule>
  </conditionalFormatting>
  <conditionalFormatting sqref="M3949">
    <cfRule type="cellIs" dxfId="2513" priority="5037" operator="equal">
      <formula>"DEDICACIO FACTURABLE PER ADMINISTRACIO"</formula>
    </cfRule>
  </conditionalFormatting>
  <conditionalFormatting sqref="G3950">
    <cfRule type="cellIs" dxfId="2512" priority="4959" stopIfTrue="1" operator="equal">
      <formula>"ST"</formula>
    </cfRule>
    <cfRule type="cellIs" dxfId="2511" priority="4960" stopIfTrue="1" operator="equal">
      <formula>ST</formula>
    </cfRule>
  </conditionalFormatting>
  <conditionalFormatting sqref="E3950">
    <cfRule type="cellIs" dxfId="2510" priority="4957" stopIfTrue="1" operator="equal">
      <formula>"Pte. Asignar"</formula>
    </cfRule>
  </conditionalFormatting>
  <conditionalFormatting sqref="E3950">
    <cfRule type="cellIs" dxfId="2509" priority="4956" stopIfTrue="1" operator="equal">
      <formula>"C-001"</formula>
    </cfRule>
  </conditionalFormatting>
  <conditionalFormatting sqref="E3950">
    <cfRule type="cellIs" dxfId="2508" priority="4955" operator="equal">
      <formula>"C-003"</formula>
    </cfRule>
  </conditionalFormatting>
  <conditionalFormatting sqref="G3950">
    <cfRule type="cellIs" dxfId="2507" priority="4951" stopIfTrue="1" operator="equal">
      <formula>"TA"</formula>
    </cfRule>
  </conditionalFormatting>
  <conditionalFormatting sqref="G3950">
    <cfRule type="cellIs" dxfId="2506" priority="4950" stopIfTrue="1" operator="equal">
      <formula>"OB"</formula>
    </cfRule>
  </conditionalFormatting>
  <conditionalFormatting sqref="M3950">
    <cfRule type="cellIs" dxfId="2505" priority="4945" stopIfTrue="1" operator="equal">
      <formula>"Pendent obrir OF"</formula>
    </cfRule>
  </conditionalFormatting>
  <conditionalFormatting sqref="M3950">
    <cfRule type="cellIs" dxfId="2504" priority="4944" stopIfTrue="1" operator="equal">
      <formula>"PENDENT ASSIGNAR"</formula>
    </cfRule>
  </conditionalFormatting>
  <conditionalFormatting sqref="M3950">
    <cfRule type="cellIs" dxfId="2503" priority="4943" stopIfTrue="1" operator="equal">
      <formula>"PENDENT D'ASSIGNAR"</formula>
    </cfRule>
  </conditionalFormatting>
  <conditionalFormatting sqref="M3950">
    <cfRule type="cellIs" dxfId="2502" priority="4942" operator="equal">
      <formula>"DEDICACIO FACTURABLE PER ADMINISTRACIO"</formula>
    </cfRule>
  </conditionalFormatting>
  <conditionalFormatting sqref="G3921">
    <cfRule type="cellIs" dxfId="2501" priority="4921" stopIfTrue="1" operator="equal">
      <formula>"ST"</formula>
    </cfRule>
    <cfRule type="cellIs" dxfId="2500" priority="4922" stopIfTrue="1" operator="equal">
      <formula>ST</formula>
    </cfRule>
  </conditionalFormatting>
  <conditionalFormatting sqref="E3921">
    <cfRule type="cellIs" dxfId="2499" priority="4919" stopIfTrue="1" operator="equal">
      <formula>"Pte. Asignar"</formula>
    </cfRule>
  </conditionalFormatting>
  <conditionalFormatting sqref="E3921">
    <cfRule type="cellIs" dxfId="2498" priority="4918" stopIfTrue="1" operator="equal">
      <formula>"C-001"</formula>
    </cfRule>
  </conditionalFormatting>
  <conditionalFormatting sqref="E3921">
    <cfRule type="cellIs" dxfId="2497" priority="4917" operator="equal">
      <formula>"C-003"</formula>
    </cfRule>
  </conditionalFormatting>
  <conditionalFormatting sqref="G3921">
    <cfRule type="cellIs" dxfId="2496" priority="4913" stopIfTrue="1" operator="equal">
      <formula>"TA"</formula>
    </cfRule>
  </conditionalFormatting>
  <conditionalFormatting sqref="G3921">
    <cfRule type="cellIs" dxfId="2495" priority="4912" stopIfTrue="1" operator="equal">
      <formula>"OB"</formula>
    </cfRule>
  </conditionalFormatting>
  <conditionalFormatting sqref="M3921">
    <cfRule type="cellIs" dxfId="2494" priority="4907" stopIfTrue="1" operator="equal">
      <formula>"Pendent obrir OF"</formula>
    </cfRule>
  </conditionalFormatting>
  <conditionalFormatting sqref="M3921">
    <cfRule type="cellIs" dxfId="2493" priority="4906" stopIfTrue="1" operator="equal">
      <formula>"PENDENT ASSIGNAR"</formula>
    </cfRule>
  </conditionalFormatting>
  <conditionalFormatting sqref="M3921">
    <cfRule type="cellIs" dxfId="2492" priority="4905" stopIfTrue="1" operator="equal">
      <formula>"PENDENT D'ASSIGNAR"</formula>
    </cfRule>
  </conditionalFormatting>
  <conditionalFormatting sqref="M3921">
    <cfRule type="cellIs" dxfId="2491" priority="4904" operator="equal">
      <formula>"DEDICACIO FACTURABLE PER ADMINISTRACIO"</formula>
    </cfRule>
  </conditionalFormatting>
  <conditionalFormatting sqref="G3933">
    <cfRule type="cellIs" dxfId="2490" priority="4902" stopIfTrue="1" operator="equal">
      <formula>"ST"</formula>
    </cfRule>
    <cfRule type="cellIs" dxfId="2489" priority="4903" stopIfTrue="1" operator="equal">
      <formula>ST</formula>
    </cfRule>
  </conditionalFormatting>
  <conditionalFormatting sqref="E3933">
    <cfRule type="cellIs" dxfId="2488" priority="4900" stopIfTrue="1" operator="equal">
      <formula>"Pte. Asignar"</formula>
    </cfRule>
  </conditionalFormatting>
  <conditionalFormatting sqref="E3933">
    <cfRule type="cellIs" dxfId="2487" priority="4899" stopIfTrue="1" operator="equal">
      <formula>"C-001"</formula>
    </cfRule>
  </conditionalFormatting>
  <conditionalFormatting sqref="E3933">
    <cfRule type="cellIs" dxfId="2486" priority="4898" operator="equal">
      <formula>"C-003"</formula>
    </cfRule>
  </conditionalFormatting>
  <conditionalFormatting sqref="M4021">
    <cfRule type="cellIs" dxfId="2485" priority="4857" stopIfTrue="1" operator="equal">
      <formula>"PENDENT ASSIGNAR"</formula>
    </cfRule>
  </conditionalFormatting>
  <conditionalFormatting sqref="M4021">
    <cfRule type="cellIs" dxfId="2484" priority="4856" stopIfTrue="1" operator="equal">
      <formula>"PENDENT D'ASSIGNAR"</formula>
    </cfRule>
  </conditionalFormatting>
  <conditionalFormatting sqref="M4021">
    <cfRule type="cellIs" dxfId="2483" priority="4855" operator="equal">
      <formula>"DEDICACIO FACTURABLE PER ADMINISTRACIO"</formula>
    </cfRule>
  </conditionalFormatting>
  <conditionalFormatting sqref="G3933">
    <cfRule type="cellIs" dxfId="2482" priority="4894" stopIfTrue="1" operator="equal">
      <formula>"TA"</formula>
    </cfRule>
  </conditionalFormatting>
  <conditionalFormatting sqref="G3933">
    <cfRule type="cellIs" dxfId="2481" priority="4893" stopIfTrue="1" operator="equal">
      <formula>"OB"</formula>
    </cfRule>
  </conditionalFormatting>
  <conditionalFormatting sqref="M3933">
    <cfRule type="cellIs" dxfId="2480" priority="4888" stopIfTrue="1" operator="equal">
      <formula>"Pendent obrir OF"</formula>
    </cfRule>
  </conditionalFormatting>
  <conditionalFormatting sqref="M3933">
    <cfRule type="cellIs" dxfId="2479" priority="4887" stopIfTrue="1" operator="equal">
      <formula>"PENDENT ASSIGNAR"</formula>
    </cfRule>
  </conditionalFormatting>
  <conditionalFormatting sqref="M3933">
    <cfRule type="cellIs" dxfId="2478" priority="4886" stopIfTrue="1" operator="equal">
      <formula>"PENDENT D'ASSIGNAR"</formula>
    </cfRule>
  </conditionalFormatting>
  <conditionalFormatting sqref="M3933">
    <cfRule type="cellIs" dxfId="2477" priority="4885" operator="equal">
      <formula>"DEDICACIO FACTURABLE PER ADMINISTRACIO"</formula>
    </cfRule>
  </conditionalFormatting>
  <conditionalFormatting sqref="G4020">
    <cfRule type="cellIs" dxfId="2476" priority="4883" stopIfTrue="1" operator="equal">
      <formula>"ST"</formula>
    </cfRule>
    <cfRule type="cellIs" dxfId="2475" priority="4884" stopIfTrue="1" operator="equal">
      <formula>ST</formula>
    </cfRule>
  </conditionalFormatting>
  <conditionalFormatting sqref="E4020">
    <cfRule type="cellIs" dxfId="2474" priority="4881" stopIfTrue="1" operator="equal">
      <formula>"Pte. Asignar"</formula>
    </cfRule>
  </conditionalFormatting>
  <conditionalFormatting sqref="E4020">
    <cfRule type="cellIs" dxfId="2473" priority="4880" stopIfTrue="1" operator="equal">
      <formula>"C-001"</formula>
    </cfRule>
  </conditionalFormatting>
  <conditionalFormatting sqref="E4020">
    <cfRule type="cellIs" dxfId="2472" priority="4879" operator="equal">
      <formula>"C-003"</formula>
    </cfRule>
  </conditionalFormatting>
  <conditionalFormatting sqref="M4022">
    <cfRule type="cellIs" dxfId="2471" priority="4842" stopIfTrue="1" operator="equal">
      <formula>"PENDENT ASSIGNAR"</formula>
    </cfRule>
  </conditionalFormatting>
  <conditionalFormatting sqref="M4022">
    <cfRule type="cellIs" dxfId="2470" priority="4841" stopIfTrue="1" operator="equal">
      <formula>"PENDENT D'ASSIGNAR"</formula>
    </cfRule>
  </conditionalFormatting>
  <conditionalFormatting sqref="M4022">
    <cfRule type="cellIs" dxfId="2469" priority="4840" operator="equal">
      <formula>"DEDICACIO FACTURABLE PER ADMINISTRACIO"</formula>
    </cfRule>
  </conditionalFormatting>
  <conditionalFormatting sqref="G4020">
    <cfRule type="cellIs" dxfId="2468" priority="4875" stopIfTrue="1" operator="equal">
      <formula>"TA"</formula>
    </cfRule>
  </conditionalFormatting>
  <conditionalFormatting sqref="G4020">
    <cfRule type="cellIs" dxfId="2467" priority="4874" stopIfTrue="1" operator="equal">
      <formula>"OB"</formula>
    </cfRule>
  </conditionalFormatting>
  <conditionalFormatting sqref="M4020">
    <cfRule type="cellIs" dxfId="2466" priority="4873" stopIfTrue="1" operator="equal">
      <formula>"Pendent obrir OF"</formula>
    </cfRule>
  </conditionalFormatting>
  <conditionalFormatting sqref="M4020">
    <cfRule type="cellIs" dxfId="2465" priority="4872" stopIfTrue="1" operator="equal">
      <formula>"PENDENT ASSIGNAR"</formula>
    </cfRule>
  </conditionalFormatting>
  <conditionalFormatting sqref="M4020">
    <cfRule type="cellIs" dxfId="2464" priority="4871" stopIfTrue="1" operator="equal">
      <formula>"PENDENT D'ASSIGNAR"</formula>
    </cfRule>
  </conditionalFormatting>
  <conditionalFormatting sqref="M4020">
    <cfRule type="cellIs" dxfId="2463" priority="4870" operator="equal">
      <formula>"DEDICACIO FACTURABLE PER ADMINISTRACIO"</formula>
    </cfRule>
  </conditionalFormatting>
  <conditionalFormatting sqref="G4021">
    <cfRule type="cellIs" dxfId="2462" priority="4868" stopIfTrue="1" operator="equal">
      <formula>"ST"</formula>
    </cfRule>
    <cfRule type="cellIs" dxfId="2461" priority="4869" stopIfTrue="1" operator="equal">
      <formula>ST</formula>
    </cfRule>
  </conditionalFormatting>
  <conditionalFormatting sqref="E4021">
    <cfRule type="cellIs" dxfId="2460" priority="4866" stopIfTrue="1" operator="equal">
      <formula>"Pte. Asignar"</formula>
    </cfRule>
  </conditionalFormatting>
  <conditionalFormatting sqref="E4021">
    <cfRule type="cellIs" dxfId="2459" priority="4865" stopIfTrue="1" operator="equal">
      <formula>"C-001"</formula>
    </cfRule>
  </conditionalFormatting>
  <conditionalFormatting sqref="E4021">
    <cfRule type="cellIs" dxfId="2458" priority="4864" operator="equal">
      <formula>"C-003"</formula>
    </cfRule>
  </conditionalFormatting>
  <conditionalFormatting sqref="M4023">
    <cfRule type="cellIs" dxfId="2457" priority="4827" stopIfTrue="1" operator="equal">
      <formula>"PENDENT ASSIGNAR"</formula>
    </cfRule>
  </conditionalFormatting>
  <conditionalFormatting sqref="M4023">
    <cfRule type="cellIs" dxfId="2456" priority="4826" stopIfTrue="1" operator="equal">
      <formula>"PENDENT D'ASSIGNAR"</formula>
    </cfRule>
  </conditionalFormatting>
  <conditionalFormatting sqref="M4023">
    <cfRule type="cellIs" dxfId="2455" priority="4825" operator="equal">
      <formula>"DEDICACIO FACTURABLE PER ADMINISTRACIO"</formula>
    </cfRule>
  </conditionalFormatting>
  <conditionalFormatting sqref="G4021">
    <cfRule type="cellIs" dxfId="2454" priority="4860" stopIfTrue="1" operator="equal">
      <formula>"TA"</formula>
    </cfRule>
  </conditionalFormatting>
  <conditionalFormatting sqref="G4021">
    <cfRule type="cellIs" dxfId="2453" priority="4859" stopIfTrue="1" operator="equal">
      <formula>"OB"</formula>
    </cfRule>
  </conditionalFormatting>
  <conditionalFormatting sqref="M4021">
    <cfRule type="cellIs" dxfId="2452" priority="4858" stopIfTrue="1" operator="equal">
      <formula>"Pendent obrir OF"</formula>
    </cfRule>
  </conditionalFormatting>
  <conditionalFormatting sqref="G4022">
    <cfRule type="cellIs" dxfId="2451" priority="4853" stopIfTrue="1" operator="equal">
      <formula>"ST"</formula>
    </cfRule>
    <cfRule type="cellIs" dxfId="2450" priority="4854" stopIfTrue="1" operator="equal">
      <formula>ST</formula>
    </cfRule>
  </conditionalFormatting>
  <conditionalFormatting sqref="E4022">
    <cfRule type="cellIs" dxfId="2449" priority="4851" stopIfTrue="1" operator="equal">
      <formula>"Pte. Asignar"</formula>
    </cfRule>
  </conditionalFormatting>
  <conditionalFormatting sqref="E4022">
    <cfRule type="cellIs" dxfId="2448" priority="4850" stopIfTrue="1" operator="equal">
      <formula>"C-001"</formula>
    </cfRule>
  </conditionalFormatting>
  <conditionalFormatting sqref="E4022">
    <cfRule type="cellIs" dxfId="2447" priority="4849" operator="equal">
      <formula>"C-003"</formula>
    </cfRule>
  </conditionalFormatting>
  <conditionalFormatting sqref="G4022">
    <cfRule type="cellIs" dxfId="2446" priority="4845" stopIfTrue="1" operator="equal">
      <formula>"TA"</formula>
    </cfRule>
  </conditionalFormatting>
  <conditionalFormatting sqref="G4022">
    <cfRule type="cellIs" dxfId="2445" priority="4844" stopIfTrue="1" operator="equal">
      <formula>"OB"</formula>
    </cfRule>
  </conditionalFormatting>
  <conditionalFormatting sqref="M4022">
    <cfRule type="cellIs" dxfId="2444" priority="4843" stopIfTrue="1" operator="equal">
      <formula>"Pendent obrir OF"</formula>
    </cfRule>
  </conditionalFormatting>
  <conditionalFormatting sqref="G4023">
    <cfRule type="cellIs" dxfId="2443" priority="4838" stopIfTrue="1" operator="equal">
      <formula>"ST"</formula>
    </cfRule>
    <cfRule type="cellIs" dxfId="2442" priority="4839" stopIfTrue="1" operator="equal">
      <formula>ST</formula>
    </cfRule>
  </conditionalFormatting>
  <conditionalFormatting sqref="E4023">
    <cfRule type="cellIs" dxfId="2441" priority="4836" stopIfTrue="1" operator="equal">
      <formula>"Pte. Asignar"</formula>
    </cfRule>
  </conditionalFormatting>
  <conditionalFormatting sqref="E4023">
    <cfRule type="cellIs" dxfId="2440" priority="4835" stopIfTrue="1" operator="equal">
      <formula>"C-001"</formula>
    </cfRule>
  </conditionalFormatting>
  <conditionalFormatting sqref="E4023">
    <cfRule type="cellIs" dxfId="2439" priority="4834" operator="equal">
      <formula>"C-003"</formula>
    </cfRule>
  </conditionalFormatting>
  <conditionalFormatting sqref="G4023">
    <cfRule type="cellIs" dxfId="2438" priority="4830" stopIfTrue="1" operator="equal">
      <formula>"TA"</formula>
    </cfRule>
  </conditionalFormatting>
  <conditionalFormatting sqref="G4023">
    <cfRule type="cellIs" dxfId="2437" priority="4829" stopIfTrue="1" operator="equal">
      <formula>"OB"</formula>
    </cfRule>
  </conditionalFormatting>
  <conditionalFormatting sqref="M4023">
    <cfRule type="cellIs" dxfId="2436" priority="4828" stopIfTrue="1" operator="equal">
      <formula>"Pendent obrir OF"</formula>
    </cfRule>
  </conditionalFormatting>
  <conditionalFormatting sqref="G4024">
    <cfRule type="cellIs" dxfId="2435" priority="4823" stopIfTrue="1" operator="equal">
      <formula>"ST"</formula>
    </cfRule>
    <cfRule type="cellIs" dxfId="2434" priority="4824" stopIfTrue="1" operator="equal">
      <formula>ST</formula>
    </cfRule>
  </conditionalFormatting>
  <conditionalFormatting sqref="M4024">
    <cfRule type="cellIs" dxfId="2433" priority="4822" stopIfTrue="1" operator="equal">
      <formula>"Pendent obrir OF"</formula>
    </cfRule>
  </conditionalFormatting>
  <conditionalFormatting sqref="M4024">
    <cfRule type="cellIs" dxfId="2432" priority="4818" stopIfTrue="1" operator="equal">
      <formula>"PENDENT ASSIGNAR"</formula>
    </cfRule>
  </conditionalFormatting>
  <conditionalFormatting sqref="M4024">
    <cfRule type="cellIs" dxfId="2431" priority="4817" stopIfTrue="1" operator="equal">
      <formula>"PENDENT D'ASSIGNAR"</formula>
    </cfRule>
  </conditionalFormatting>
  <conditionalFormatting sqref="M4024">
    <cfRule type="cellIs" dxfId="2430" priority="4816" operator="equal">
      <formula>"DEDICACIO FACTURABLE PER ADMINISTRACIO"</formula>
    </cfRule>
  </conditionalFormatting>
  <conditionalFormatting sqref="G4024">
    <cfRule type="cellIs" dxfId="2429" priority="4815" stopIfTrue="1" operator="equal">
      <formula>"TA"</formula>
    </cfRule>
  </conditionalFormatting>
  <conditionalFormatting sqref="G4024">
    <cfRule type="cellIs" dxfId="2428" priority="4814" stopIfTrue="1" operator="equal">
      <formula>"OB"</formula>
    </cfRule>
  </conditionalFormatting>
  <conditionalFormatting sqref="G4025">
    <cfRule type="cellIs" dxfId="2427" priority="4812" stopIfTrue="1" operator="equal">
      <formula>"ST"</formula>
    </cfRule>
    <cfRule type="cellIs" dxfId="2426" priority="4813" stopIfTrue="1" operator="equal">
      <formula>ST</formula>
    </cfRule>
  </conditionalFormatting>
  <conditionalFormatting sqref="E4025">
    <cfRule type="cellIs" dxfId="2425" priority="4810" stopIfTrue="1" operator="equal">
      <formula>"Pte. Asignar"</formula>
    </cfRule>
  </conditionalFormatting>
  <conditionalFormatting sqref="E4025">
    <cfRule type="cellIs" dxfId="2424" priority="4809" stopIfTrue="1" operator="equal">
      <formula>"C-001"</formula>
    </cfRule>
  </conditionalFormatting>
  <conditionalFormatting sqref="E4025">
    <cfRule type="cellIs" dxfId="2423" priority="4808" operator="equal">
      <formula>"C-003"</formula>
    </cfRule>
  </conditionalFormatting>
  <conditionalFormatting sqref="G4025">
    <cfRule type="cellIs" dxfId="2422" priority="4804" stopIfTrue="1" operator="equal">
      <formula>"TA"</formula>
    </cfRule>
  </conditionalFormatting>
  <conditionalFormatting sqref="G4025">
    <cfRule type="cellIs" dxfId="2421" priority="4803" stopIfTrue="1" operator="equal">
      <formula>"OB"</formula>
    </cfRule>
  </conditionalFormatting>
  <conditionalFormatting sqref="M4025">
    <cfRule type="cellIs" dxfId="2420" priority="4802" stopIfTrue="1" operator="equal">
      <formula>"Pendent obrir OF"</formula>
    </cfRule>
  </conditionalFormatting>
  <conditionalFormatting sqref="M4025">
    <cfRule type="cellIs" dxfId="2419" priority="4801" stopIfTrue="1" operator="equal">
      <formula>"PENDENT ASSIGNAR"</formula>
    </cfRule>
  </conditionalFormatting>
  <conditionalFormatting sqref="M4025">
    <cfRule type="cellIs" dxfId="2418" priority="4800" stopIfTrue="1" operator="equal">
      <formula>"PENDENT D'ASSIGNAR"</formula>
    </cfRule>
  </conditionalFormatting>
  <conditionalFormatting sqref="M4025">
    <cfRule type="cellIs" dxfId="2417" priority="4799" operator="equal">
      <formula>"DEDICACIO FACTURABLE PER ADMINISTRACIO"</formula>
    </cfRule>
  </conditionalFormatting>
  <conditionalFormatting sqref="G4026">
    <cfRule type="cellIs" dxfId="2416" priority="4797" stopIfTrue="1" operator="equal">
      <formula>"ST"</formula>
    </cfRule>
    <cfRule type="cellIs" dxfId="2415" priority="4798" stopIfTrue="1" operator="equal">
      <formula>ST</formula>
    </cfRule>
  </conditionalFormatting>
  <conditionalFormatting sqref="E4026">
    <cfRule type="cellIs" dxfId="2414" priority="4795" stopIfTrue="1" operator="equal">
      <formula>"Pte. Asignar"</formula>
    </cfRule>
  </conditionalFormatting>
  <conditionalFormatting sqref="E4026">
    <cfRule type="cellIs" dxfId="2413" priority="4794" stopIfTrue="1" operator="equal">
      <formula>"C-001"</formula>
    </cfRule>
  </conditionalFormatting>
  <conditionalFormatting sqref="E4026">
    <cfRule type="cellIs" dxfId="2412" priority="4793" operator="equal">
      <formula>"C-003"</formula>
    </cfRule>
  </conditionalFormatting>
  <conditionalFormatting sqref="G4026">
    <cfRule type="cellIs" dxfId="2411" priority="4789" stopIfTrue="1" operator="equal">
      <formula>"TA"</formula>
    </cfRule>
  </conditionalFormatting>
  <conditionalFormatting sqref="G4026">
    <cfRule type="cellIs" dxfId="2410" priority="4788" stopIfTrue="1" operator="equal">
      <formula>"OB"</formula>
    </cfRule>
  </conditionalFormatting>
  <conditionalFormatting sqref="M4026">
    <cfRule type="cellIs" dxfId="2409" priority="4787" stopIfTrue="1" operator="equal">
      <formula>"Pendent obrir OF"</formula>
    </cfRule>
  </conditionalFormatting>
  <conditionalFormatting sqref="M4026">
    <cfRule type="cellIs" dxfId="2408" priority="4786" stopIfTrue="1" operator="equal">
      <formula>"PENDENT ASSIGNAR"</formula>
    </cfRule>
  </conditionalFormatting>
  <conditionalFormatting sqref="M4026">
    <cfRule type="cellIs" dxfId="2407" priority="4785" stopIfTrue="1" operator="equal">
      <formula>"PENDENT D'ASSIGNAR"</formula>
    </cfRule>
  </conditionalFormatting>
  <conditionalFormatting sqref="M4026">
    <cfRule type="cellIs" dxfId="2406" priority="4784" operator="equal">
      <formula>"DEDICACIO FACTURABLE PER ADMINISTRACIO"</formula>
    </cfRule>
  </conditionalFormatting>
  <conditionalFormatting sqref="G4027">
    <cfRule type="cellIs" dxfId="2405" priority="4782" stopIfTrue="1" operator="equal">
      <formula>"ST"</formula>
    </cfRule>
    <cfRule type="cellIs" dxfId="2404" priority="4783" stopIfTrue="1" operator="equal">
      <formula>ST</formula>
    </cfRule>
  </conditionalFormatting>
  <conditionalFormatting sqref="M4027">
    <cfRule type="cellIs" dxfId="2403" priority="4781" stopIfTrue="1" operator="equal">
      <formula>"Pendent obrir OF"</formula>
    </cfRule>
  </conditionalFormatting>
  <conditionalFormatting sqref="M4027">
    <cfRule type="cellIs" dxfId="2402" priority="4777" stopIfTrue="1" operator="equal">
      <formula>"PENDENT ASSIGNAR"</formula>
    </cfRule>
  </conditionalFormatting>
  <conditionalFormatting sqref="M4027">
    <cfRule type="cellIs" dxfId="2401" priority="4776" stopIfTrue="1" operator="equal">
      <formula>"PENDENT D'ASSIGNAR"</formula>
    </cfRule>
  </conditionalFormatting>
  <conditionalFormatting sqref="M4027">
    <cfRule type="cellIs" dxfId="2400" priority="4775" operator="equal">
      <formula>"DEDICACIO FACTURABLE PER ADMINISTRACIO"</formula>
    </cfRule>
  </conditionalFormatting>
  <conditionalFormatting sqref="G4027">
    <cfRule type="cellIs" dxfId="2399" priority="4774" stopIfTrue="1" operator="equal">
      <formula>"TA"</formula>
    </cfRule>
  </conditionalFormatting>
  <conditionalFormatting sqref="G4027">
    <cfRule type="cellIs" dxfId="2398" priority="4773" stopIfTrue="1" operator="equal">
      <formula>"OB"</formula>
    </cfRule>
  </conditionalFormatting>
  <conditionalFormatting sqref="G4028">
    <cfRule type="cellIs" dxfId="2397" priority="4771" stopIfTrue="1" operator="equal">
      <formula>"ST"</formula>
    </cfRule>
    <cfRule type="cellIs" dxfId="2396" priority="4772" stopIfTrue="1" operator="equal">
      <formula>ST</formula>
    </cfRule>
  </conditionalFormatting>
  <conditionalFormatting sqref="E4028">
    <cfRule type="cellIs" dxfId="2395" priority="4769" stopIfTrue="1" operator="equal">
      <formula>"Pte. Asignar"</formula>
    </cfRule>
  </conditionalFormatting>
  <conditionalFormatting sqref="E4028">
    <cfRule type="cellIs" dxfId="2394" priority="4768" stopIfTrue="1" operator="equal">
      <formula>"C-001"</formula>
    </cfRule>
  </conditionalFormatting>
  <conditionalFormatting sqref="E4028">
    <cfRule type="cellIs" dxfId="2393" priority="4767" operator="equal">
      <formula>"C-003"</formula>
    </cfRule>
  </conditionalFormatting>
  <conditionalFormatting sqref="G4028">
    <cfRule type="cellIs" dxfId="2392" priority="4763" stopIfTrue="1" operator="equal">
      <formula>"TA"</formula>
    </cfRule>
  </conditionalFormatting>
  <conditionalFormatting sqref="G4028">
    <cfRule type="cellIs" dxfId="2391" priority="4762" stopIfTrue="1" operator="equal">
      <formula>"OB"</formula>
    </cfRule>
  </conditionalFormatting>
  <conditionalFormatting sqref="M4028">
    <cfRule type="cellIs" dxfId="2390" priority="4761" stopIfTrue="1" operator="equal">
      <formula>"Pendent obrir OF"</formula>
    </cfRule>
  </conditionalFormatting>
  <conditionalFormatting sqref="M4028">
    <cfRule type="cellIs" dxfId="2389" priority="4760" stopIfTrue="1" operator="equal">
      <formula>"PENDENT ASSIGNAR"</formula>
    </cfRule>
  </conditionalFormatting>
  <conditionalFormatting sqref="M4028">
    <cfRule type="cellIs" dxfId="2388" priority="4759" stopIfTrue="1" operator="equal">
      <formula>"PENDENT D'ASSIGNAR"</formula>
    </cfRule>
  </conditionalFormatting>
  <conditionalFormatting sqref="M4028">
    <cfRule type="cellIs" dxfId="2387" priority="4758" operator="equal">
      <formula>"DEDICACIO FACTURABLE PER ADMINISTRACIO"</formula>
    </cfRule>
  </conditionalFormatting>
  <conditionalFormatting sqref="G4029">
    <cfRule type="cellIs" dxfId="2386" priority="4756" stopIfTrue="1" operator="equal">
      <formula>"ST"</formula>
    </cfRule>
    <cfRule type="cellIs" dxfId="2385" priority="4757" stopIfTrue="1" operator="equal">
      <formula>ST</formula>
    </cfRule>
  </conditionalFormatting>
  <conditionalFormatting sqref="M4029">
    <cfRule type="cellIs" dxfId="2384" priority="4755" stopIfTrue="1" operator="equal">
      <formula>"Pendent obrir OF"</formula>
    </cfRule>
  </conditionalFormatting>
  <conditionalFormatting sqref="M4029">
    <cfRule type="cellIs" dxfId="2383" priority="4751" stopIfTrue="1" operator="equal">
      <formula>"PENDENT ASSIGNAR"</formula>
    </cfRule>
  </conditionalFormatting>
  <conditionalFormatting sqref="M4029">
    <cfRule type="cellIs" dxfId="2382" priority="4750" stopIfTrue="1" operator="equal">
      <formula>"PENDENT D'ASSIGNAR"</formula>
    </cfRule>
  </conditionalFormatting>
  <conditionalFormatting sqref="M4029">
    <cfRule type="cellIs" dxfId="2381" priority="4749" operator="equal">
      <formula>"DEDICACIO FACTURABLE PER ADMINISTRACIO"</formula>
    </cfRule>
  </conditionalFormatting>
  <conditionalFormatting sqref="G4029">
    <cfRule type="cellIs" dxfId="2380" priority="4748" stopIfTrue="1" operator="equal">
      <formula>"TA"</formula>
    </cfRule>
  </conditionalFormatting>
  <conditionalFormatting sqref="G4029">
    <cfRule type="cellIs" dxfId="2379" priority="4747" stopIfTrue="1" operator="equal">
      <formula>"OB"</formula>
    </cfRule>
  </conditionalFormatting>
  <conditionalFormatting sqref="G4031">
    <cfRule type="cellIs" dxfId="2378" priority="4745" stopIfTrue="1" operator="equal">
      <formula>"ST"</formula>
    </cfRule>
    <cfRule type="cellIs" dxfId="2377" priority="4746" stopIfTrue="1" operator="equal">
      <formula>ST</formula>
    </cfRule>
  </conditionalFormatting>
  <conditionalFormatting sqref="E4031">
    <cfRule type="cellIs" dxfId="2376" priority="4743" stopIfTrue="1" operator="equal">
      <formula>"Pte. Asignar"</formula>
    </cfRule>
  </conditionalFormatting>
  <conditionalFormatting sqref="E4031">
    <cfRule type="cellIs" dxfId="2375" priority="4742" stopIfTrue="1" operator="equal">
      <formula>"C-001"</formula>
    </cfRule>
  </conditionalFormatting>
  <conditionalFormatting sqref="E4031">
    <cfRule type="cellIs" dxfId="2374" priority="4741" operator="equal">
      <formula>"C-003"</formula>
    </cfRule>
  </conditionalFormatting>
  <conditionalFormatting sqref="M4034">
    <cfRule type="cellIs" dxfId="2373" priority="4704" stopIfTrue="1" operator="equal">
      <formula>"PENDENT ASSIGNAR"</formula>
    </cfRule>
  </conditionalFormatting>
  <conditionalFormatting sqref="M4034">
    <cfRule type="cellIs" dxfId="2372" priority="4703" stopIfTrue="1" operator="equal">
      <formula>"PENDENT D'ASSIGNAR"</formula>
    </cfRule>
  </conditionalFormatting>
  <conditionalFormatting sqref="M4034">
    <cfRule type="cellIs" dxfId="2371" priority="4702" operator="equal">
      <formula>"DEDICACIO FACTURABLE PER ADMINISTRACIO"</formula>
    </cfRule>
  </conditionalFormatting>
  <conditionalFormatting sqref="G4031">
    <cfRule type="cellIs" dxfId="2370" priority="4737" stopIfTrue="1" operator="equal">
      <formula>"TA"</formula>
    </cfRule>
  </conditionalFormatting>
  <conditionalFormatting sqref="G4031">
    <cfRule type="cellIs" dxfId="2369" priority="4736" stopIfTrue="1" operator="equal">
      <formula>"OB"</formula>
    </cfRule>
  </conditionalFormatting>
  <conditionalFormatting sqref="M4031">
    <cfRule type="cellIs" dxfId="2368" priority="4735" stopIfTrue="1" operator="equal">
      <formula>"Pendent obrir OF"</formula>
    </cfRule>
  </conditionalFormatting>
  <conditionalFormatting sqref="M4031">
    <cfRule type="cellIs" dxfId="2367" priority="4734" stopIfTrue="1" operator="equal">
      <formula>"PENDENT ASSIGNAR"</formula>
    </cfRule>
  </conditionalFormatting>
  <conditionalFormatting sqref="M4031">
    <cfRule type="cellIs" dxfId="2366" priority="4733" stopIfTrue="1" operator="equal">
      <formula>"PENDENT D'ASSIGNAR"</formula>
    </cfRule>
  </conditionalFormatting>
  <conditionalFormatting sqref="M4031">
    <cfRule type="cellIs" dxfId="2365" priority="4732" operator="equal">
      <formula>"DEDICACIO FACTURABLE PER ADMINISTRACIO"</formula>
    </cfRule>
  </conditionalFormatting>
  <conditionalFormatting sqref="G4032">
    <cfRule type="cellIs" dxfId="2364" priority="4730" stopIfTrue="1" operator="equal">
      <formula>"ST"</formula>
    </cfRule>
    <cfRule type="cellIs" dxfId="2363" priority="4731" stopIfTrue="1" operator="equal">
      <formula>ST</formula>
    </cfRule>
  </conditionalFormatting>
  <conditionalFormatting sqref="E4032">
    <cfRule type="cellIs" dxfId="2362" priority="4728" stopIfTrue="1" operator="equal">
      <formula>"Pte. Asignar"</formula>
    </cfRule>
  </conditionalFormatting>
  <conditionalFormatting sqref="E4032">
    <cfRule type="cellIs" dxfId="2361" priority="4727" stopIfTrue="1" operator="equal">
      <formula>"C-001"</formula>
    </cfRule>
  </conditionalFormatting>
  <conditionalFormatting sqref="E4032">
    <cfRule type="cellIs" dxfId="2360" priority="4726" operator="equal">
      <formula>"C-003"</formula>
    </cfRule>
  </conditionalFormatting>
  <conditionalFormatting sqref="M4035">
    <cfRule type="cellIs" dxfId="2359" priority="4689" stopIfTrue="1" operator="equal">
      <formula>"PENDENT ASSIGNAR"</formula>
    </cfRule>
  </conditionalFormatting>
  <conditionalFormatting sqref="M4035">
    <cfRule type="cellIs" dxfId="2358" priority="4688" stopIfTrue="1" operator="equal">
      <formula>"PENDENT D'ASSIGNAR"</formula>
    </cfRule>
  </conditionalFormatting>
  <conditionalFormatting sqref="M4035">
    <cfRule type="cellIs" dxfId="2357" priority="4687" operator="equal">
      <formula>"DEDICACIO FACTURABLE PER ADMINISTRACIO"</formula>
    </cfRule>
  </conditionalFormatting>
  <conditionalFormatting sqref="G4032">
    <cfRule type="cellIs" dxfId="2356" priority="4722" stopIfTrue="1" operator="equal">
      <formula>"TA"</formula>
    </cfRule>
  </conditionalFormatting>
  <conditionalFormatting sqref="G4032">
    <cfRule type="cellIs" dxfId="2355" priority="4721" stopIfTrue="1" operator="equal">
      <formula>"OB"</formula>
    </cfRule>
  </conditionalFormatting>
  <conditionalFormatting sqref="M4032">
    <cfRule type="cellIs" dxfId="2354" priority="4720" stopIfTrue="1" operator="equal">
      <formula>"Pendent obrir OF"</formula>
    </cfRule>
  </conditionalFormatting>
  <conditionalFormatting sqref="M4032">
    <cfRule type="cellIs" dxfId="2353" priority="4719" stopIfTrue="1" operator="equal">
      <formula>"PENDENT ASSIGNAR"</formula>
    </cfRule>
  </conditionalFormatting>
  <conditionalFormatting sqref="M4032">
    <cfRule type="cellIs" dxfId="2352" priority="4718" stopIfTrue="1" operator="equal">
      <formula>"PENDENT D'ASSIGNAR"</formula>
    </cfRule>
  </conditionalFormatting>
  <conditionalFormatting sqref="M4032">
    <cfRule type="cellIs" dxfId="2351" priority="4717" operator="equal">
      <formula>"DEDICACIO FACTURABLE PER ADMINISTRACIO"</formula>
    </cfRule>
  </conditionalFormatting>
  <conditionalFormatting sqref="G4034">
    <cfRule type="cellIs" dxfId="2350" priority="4715" stopIfTrue="1" operator="equal">
      <formula>"ST"</formula>
    </cfRule>
    <cfRule type="cellIs" dxfId="2349" priority="4716" stopIfTrue="1" operator="equal">
      <formula>ST</formula>
    </cfRule>
  </conditionalFormatting>
  <conditionalFormatting sqref="E4034">
    <cfRule type="cellIs" dxfId="2348" priority="4713" stopIfTrue="1" operator="equal">
      <formula>"Pte. Asignar"</formula>
    </cfRule>
  </conditionalFormatting>
  <conditionalFormatting sqref="E4034">
    <cfRule type="cellIs" dxfId="2347" priority="4712" stopIfTrue="1" operator="equal">
      <formula>"C-001"</formula>
    </cfRule>
  </conditionalFormatting>
  <conditionalFormatting sqref="E4034">
    <cfRule type="cellIs" dxfId="2346" priority="4711" operator="equal">
      <formula>"C-003"</formula>
    </cfRule>
  </conditionalFormatting>
  <conditionalFormatting sqref="M4036">
    <cfRule type="cellIs" dxfId="2345" priority="4674" stopIfTrue="1" operator="equal">
      <formula>"PENDENT ASSIGNAR"</formula>
    </cfRule>
  </conditionalFormatting>
  <conditionalFormatting sqref="M4036">
    <cfRule type="cellIs" dxfId="2344" priority="4673" stopIfTrue="1" operator="equal">
      <formula>"PENDENT D'ASSIGNAR"</formula>
    </cfRule>
  </conditionalFormatting>
  <conditionalFormatting sqref="M4036">
    <cfRule type="cellIs" dxfId="2343" priority="4672" operator="equal">
      <formula>"DEDICACIO FACTURABLE PER ADMINISTRACIO"</formula>
    </cfRule>
  </conditionalFormatting>
  <conditionalFormatting sqref="G4034">
    <cfRule type="cellIs" dxfId="2342" priority="4707" stopIfTrue="1" operator="equal">
      <formula>"TA"</formula>
    </cfRule>
  </conditionalFormatting>
  <conditionalFormatting sqref="G4034">
    <cfRule type="cellIs" dxfId="2341" priority="4706" stopIfTrue="1" operator="equal">
      <formula>"OB"</formula>
    </cfRule>
  </conditionalFormatting>
  <conditionalFormatting sqref="M4034">
    <cfRule type="cellIs" dxfId="2340" priority="4705" stopIfTrue="1" operator="equal">
      <formula>"Pendent obrir OF"</formula>
    </cfRule>
  </conditionalFormatting>
  <conditionalFormatting sqref="G4035">
    <cfRule type="cellIs" dxfId="2339" priority="4700" stopIfTrue="1" operator="equal">
      <formula>"ST"</formula>
    </cfRule>
    <cfRule type="cellIs" dxfId="2338" priority="4701" stopIfTrue="1" operator="equal">
      <formula>ST</formula>
    </cfRule>
  </conditionalFormatting>
  <conditionalFormatting sqref="E4035">
    <cfRule type="cellIs" dxfId="2337" priority="4698" stopIfTrue="1" operator="equal">
      <formula>"Pte. Asignar"</formula>
    </cfRule>
  </conditionalFormatting>
  <conditionalFormatting sqref="E4035">
    <cfRule type="cellIs" dxfId="2336" priority="4697" stopIfTrue="1" operator="equal">
      <formula>"C-001"</formula>
    </cfRule>
  </conditionalFormatting>
  <conditionalFormatting sqref="E4035">
    <cfRule type="cellIs" dxfId="2335" priority="4696" operator="equal">
      <formula>"C-003"</formula>
    </cfRule>
  </conditionalFormatting>
  <conditionalFormatting sqref="M4037">
    <cfRule type="cellIs" dxfId="2334" priority="4659" stopIfTrue="1" operator="equal">
      <formula>"PENDENT ASSIGNAR"</formula>
    </cfRule>
  </conditionalFormatting>
  <conditionalFormatting sqref="M4037">
    <cfRule type="cellIs" dxfId="2333" priority="4658" stopIfTrue="1" operator="equal">
      <formula>"PENDENT D'ASSIGNAR"</formula>
    </cfRule>
  </conditionalFormatting>
  <conditionalFormatting sqref="M4037">
    <cfRule type="cellIs" dxfId="2332" priority="4657" operator="equal">
      <formula>"DEDICACIO FACTURABLE PER ADMINISTRACIO"</formula>
    </cfRule>
  </conditionalFormatting>
  <conditionalFormatting sqref="G4035">
    <cfRule type="cellIs" dxfId="2331" priority="4692" stopIfTrue="1" operator="equal">
      <formula>"TA"</formula>
    </cfRule>
  </conditionalFormatting>
  <conditionalFormatting sqref="G4035">
    <cfRule type="cellIs" dxfId="2330" priority="4691" stopIfTrue="1" operator="equal">
      <formula>"OB"</formula>
    </cfRule>
  </conditionalFormatting>
  <conditionalFormatting sqref="M4035">
    <cfRule type="cellIs" dxfId="2329" priority="4690" stopIfTrue="1" operator="equal">
      <formula>"Pendent obrir OF"</formula>
    </cfRule>
  </conditionalFormatting>
  <conditionalFormatting sqref="G4036">
    <cfRule type="cellIs" dxfId="2328" priority="4685" stopIfTrue="1" operator="equal">
      <formula>"ST"</formula>
    </cfRule>
    <cfRule type="cellIs" dxfId="2327" priority="4686" stopIfTrue="1" operator="equal">
      <formula>ST</formula>
    </cfRule>
  </conditionalFormatting>
  <conditionalFormatting sqref="E4036">
    <cfRule type="cellIs" dxfId="2326" priority="4683" stopIfTrue="1" operator="equal">
      <formula>"Pte. Asignar"</formula>
    </cfRule>
  </conditionalFormatting>
  <conditionalFormatting sqref="E4036">
    <cfRule type="cellIs" dxfId="2325" priority="4682" stopIfTrue="1" operator="equal">
      <formula>"C-001"</formula>
    </cfRule>
  </conditionalFormatting>
  <conditionalFormatting sqref="E4036">
    <cfRule type="cellIs" dxfId="2324" priority="4681" operator="equal">
      <formula>"C-003"</formula>
    </cfRule>
  </conditionalFormatting>
  <conditionalFormatting sqref="M4038">
    <cfRule type="cellIs" dxfId="2323" priority="4644" stopIfTrue="1" operator="equal">
      <formula>"PENDENT ASSIGNAR"</formula>
    </cfRule>
  </conditionalFormatting>
  <conditionalFormatting sqref="M4038">
    <cfRule type="cellIs" dxfId="2322" priority="4643" stopIfTrue="1" operator="equal">
      <formula>"PENDENT D'ASSIGNAR"</formula>
    </cfRule>
  </conditionalFormatting>
  <conditionalFormatting sqref="M4038">
    <cfRule type="cellIs" dxfId="2321" priority="4642" operator="equal">
      <formula>"DEDICACIO FACTURABLE PER ADMINISTRACIO"</formula>
    </cfRule>
  </conditionalFormatting>
  <conditionalFormatting sqref="G4036">
    <cfRule type="cellIs" dxfId="2320" priority="4677" stopIfTrue="1" operator="equal">
      <formula>"TA"</formula>
    </cfRule>
  </conditionalFormatting>
  <conditionalFormatting sqref="G4036">
    <cfRule type="cellIs" dxfId="2319" priority="4676" stopIfTrue="1" operator="equal">
      <formula>"OB"</formula>
    </cfRule>
  </conditionalFormatting>
  <conditionalFormatting sqref="M4036">
    <cfRule type="cellIs" dxfId="2318" priority="4675" stopIfTrue="1" operator="equal">
      <formula>"Pendent obrir OF"</formula>
    </cfRule>
  </conditionalFormatting>
  <conditionalFormatting sqref="G4037">
    <cfRule type="cellIs" dxfId="2317" priority="4670" stopIfTrue="1" operator="equal">
      <formula>"ST"</formula>
    </cfRule>
    <cfRule type="cellIs" dxfId="2316" priority="4671" stopIfTrue="1" operator="equal">
      <formula>ST</formula>
    </cfRule>
  </conditionalFormatting>
  <conditionalFormatting sqref="E4037">
    <cfRule type="cellIs" dxfId="2315" priority="4668" stopIfTrue="1" operator="equal">
      <formula>"Pte. Asignar"</formula>
    </cfRule>
  </conditionalFormatting>
  <conditionalFormatting sqref="E4037">
    <cfRule type="cellIs" dxfId="2314" priority="4667" stopIfTrue="1" operator="equal">
      <formula>"C-001"</formula>
    </cfRule>
  </conditionalFormatting>
  <conditionalFormatting sqref="E4037">
    <cfRule type="cellIs" dxfId="2313" priority="4666" operator="equal">
      <formula>"C-003"</formula>
    </cfRule>
  </conditionalFormatting>
  <conditionalFormatting sqref="M4039">
    <cfRule type="cellIs" dxfId="2312" priority="4629" stopIfTrue="1" operator="equal">
      <formula>"PENDENT ASSIGNAR"</formula>
    </cfRule>
  </conditionalFormatting>
  <conditionalFormatting sqref="M4039">
    <cfRule type="cellIs" dxfId="2311" priority="4628" stopIfTrue="1" operator="equal">
      <formula>"PENDENT D'ASSIGNAR"</formula>
    </cfRule>
  </conditionalFormatting>
  <conditionalFormatting sqref="M4039">
    <cfRule type="cellIs" dxfId="2310" priority="4627" operator="equal">
      <formula>"DEDICACIO FACTURABLE PER ADMINISTRACIO"</formula>
    </cfRule>
  </conditionalFormatting>
  <conditionalFormatting sqref="G4037">
    <cfRule type="cellIs" dxfId="2309" priority="4662" stopIfTrue="1" operator="equal">
      <formula>"TA"</formula>
    </cfRule>
  </conditionalFormatting>
  <conditionalFormatting sqref="G4037">
    <cfRule type="cellIs" dxfId="2308" priority="4661" stopIfTrue="1" operator="equal">
      <formula>"OB"</formula>
    </cfRule>
  </conditionalFormatting>
  <conditionalFormatting sqref="M4037">
    <cfRule type="cellIs" dxfId="2307" priority="4660" stopIfTrue="1" operator="equal">
      <formula>"Pendent obrir OF"</formula>
    </cfRule>
  </conditionalFormatting>
  <conditionalFormatting sqref="G4038">
    <cfRule type="cellIs" dxfId="2306" priority="4655" stopIfTrue="1" operator="equal">
      <formula>"ST"</formula>
    </cfRule>
    <cfRule type="cellIs" dxfId="2305" priority="4656" stopIfTrue="1" operator="equal">
      <formula>ST</formula>
    </cfRule>
  </conditionalFormatting>
  <conditionalFormatting sqref="E4038">
    <cfRule type="cellIs" dxfId="2304" priority="4653" stopIfTrue="1" operator="equal">
      <formula>"Pte. Asignar"</formula>
    </cfRule>
  </conditionalFormatting>
  <conditionalFormatting sqref="E4038">
    <cfRule type="cellIs" dxfId="2303" priority="4652" stopIfTrue="1" operator="equal">
      <formula>"C-001"</formula>
    </cfRule>
  </conditionalFormatting>
  <conditionalFormatting sqref="E4038">
    <cfRule type="cellIs" dxfId="2302" priority="4651" operator="equal">
      <formula>"C-003"</formula>
    </cfRule>
  </conditionalFormatting>
  <conditionalFormatting sqref="M4040">
    <cfRule type="cellIs" dxfId="2301" priority="4614" stopIfTrue="1" operator="equal">
      <formula>"PENDENT ASSIGNAR"</formula>
    </cfRule>
  </conditionalFormatting>
  <conditionalFormatting sqref="M4040">
    <cfRule type="cellIs" dxfId="2300" priority="4613" stopIfTrue="1" operator="equal">
      <formula>"PENDENT D'ASSIGNAR"</formula>
    </cfRule>
  </conditionalFormatting>
  <conditionalFormatting sqref="M4040">
    <cfRule type="cellIs" dxfId="2299" priority="4612" operator="equal">
      <formula>"DEDICACIO FACTURABLE PER ADMINISTRACIO"</formula>
    </cfRule>
  </conditionalFormatting>
  <conditionalFormatting sqref="G4038">
    <cfRule type="cellIs" dxfId="2298" priority="4647" stopIfTrue="1" operator="equal">
      <formula>"TA"</formula>
    </cfRule>
  </conditionalFormatting>
  <conditionalFormatting sqref="G4038">
    <cfRule type="cellIs" dxfId="2297" priority="4646" stopIfTrue="1" operator="equal">
      <formula>"OB"</formula>
    </cfRule>
  </conditionalFormatting>
  <conditionalFormatting sqref="M4038">
    <cfRule type="cellIs" dxfId="2296" priority="4645" stopIfTrue="1" operator="equal">
      <formula>"Pendent obrir OF"</formula>
    </cfRule>
  </conditionalFormatting>
  <conditionalFormatting sqref="G4039">
    <cfRule type="cellIs" dxfId="2295" priority="4640" stopIfTrue="1" operator="equal">
      <formula>"ST"</formula>
    </cfRule>
    <cfRule type="cellIs" dxfId="2294" priority="4641" stopIfTrue="1" operator="equal">
      <formula>ST</formula>
    </cfRule>
  </conditionalFormatting>
  <conditionalFormatting sqref="E4039">
    <cfRule type="cellIs" dxfId="2293" priority="4638" stopIfTrue="1" operator="equal">
      <formula>"Pte. Asignar"</formula>
    </cfRule>
  </conditionalFormatting>
  <conditionalFormatting sqref="E4039">
    <cfRule type="cellIs" dxfId="2292" priority="4637" stopIfTrue="1" operator="equal">
      <formula>"C-001"</formula>
    </cfRule>
  </conditionalFormatting>
  <conditionalFormatting sqref="E4039">
    <cfRule type="cellIs" dxfId="2291" priority="4636" operator="equal">
      <formula>"C-003"</formula>
    </cfRule>
  </conditionalFormatting>
  <conditionalFormatting sqref="M4041">
    <cfRule type="cellIs" dxfId="2290" priority="4599" stopIfTrue="1" operator="equal">
      <formula>"PENDENT ASSIGNAR"</formula>
    </cfRule>
  </conditionalFormatting>
  <conditionalFormatting sqref="M4041">
    <cfRule type="cellIs" dxfId="2289" priority="4598" stopIfTrue="1" operator="equal">
      <formula>"PENDENT D'ASSIGNAR"</formula>
    </cfRule>
  </conditionalFormatting>
  <conditionalFormatting sqref="M4041">
    <cfRule type="cellIs" dxfId="2288" priority="4597" operator="equal">
      <formula>"DEDICACIO FACTURABLE PER ADMINISTRACIO"</formula>
    </cfRule>
  </conditionalFormatting>
  <conditionalFormatting sqref="G4039">
    <cfRule type="cellIs" dxfId="2287" priority="4632" stopIfTrue="1" operator="equal">
      <formula>"TA"</formula>
    </cfRule>
  </conditionalFormatting>
  <conditionalFormatting sqref="G4039">
    <cfRule type="cellIs" dxfId="2286" priority="4631" stopIfTrue="1" operator="equal">
      <formula>"OB"</formula>
    </cfRule>
  </conditionalFormatting>
  <conditionalFormatting sqref="M4039">
    <cfRule type="cellIs" dxfId="2285" priority="4630" stopIfTrue="1" operator="equal">
      <formula>"Pendent obrir OF"</formula>
    </cfRule>
  </conditionalFormatting>
  <conditionalFormatting sqref="G4040">
    <cfRule type="cellIs" dxfId="2284" priority="4625" stopIfTrue="1" operator="equal">
      <formula>"ST"</formula>
    </cfRule>
    <cfRule type="cellIs" dxfId="2283" priority="4626" stopIfTrue="1" operator="equal">
      <formula>ST</formula>
    </cfRule>
  </conditionalFormatting>
  <conditionalFormatting sqref="E4040">
    <cfRule type="cellIs" dxfId="2282" priority="4623" stopIfTrue="1" operator="equal">
      <formula>"Pte. Asignar"</formula>
    </cfRule>
  </conditionalFormatting>
  <conditionalFormatting sqref="E4040">
    <cfRule type="cellIs" dxfId="2281" priority="4622" stopIfTrue="1" operator="equal">
      <formula>"C-001"</formula>
    </cfRule>
  </conditionalFormatting>
  <conditionalFormatting sqref="E4040">
    <cfRule type="cellIs" dxfId="2280" priority="4621" operator="equal">
      <formula>"C-003"</formula>
    </cfRule>
  </conditionalFormatting>
  <conditionalFormatting sqref="G4040">
    <cfRule type="cellIs" dxfId="2279" priority="4617" stopIfTrue="1" operator="equal">
      <formula>"TA"</formula>
    </cfRule>
  </conditionalFormatting>
  <conditionalFormatting sqref="G4040">
    <cfRule type="cellIs" dxfId="2278" priority="4616" stopIfTrue="1" operator="equal">
      <formula>"OB"</formula>
    </cfRule>
  </conditionalFormatting>
  <conditionalFormatting sqref="M4040">
    <cfRule type="cellIs" dxfId="2277" priority="4615" stopIfTrue="1" operator="equal">
      <formula>"Pendent obrir OF"</formula>
    </cfRule>
  </conditionalFormatting>
  <conditionalFormatting sqref="G4041">
    <cfRule type="cellIs" dxfId="2276" priority="4610" stopIfTrue="1" operator="equal">
      <formula>"ST"</formula>
    </cfRule>
    <cfRule type="cellIs" dxfId="2275" priority="4611" stopIfTrue="1" operator="equal">
      <formula>ST</formula>
    </cfRule>
  </conditionalFormatting>
  <conditionalFormatting sqref="E4041">
    <cfRule type="cellIs" dxfId="2274" priority="4608" stopIfTrue="1" operator="equal">
      <formula>"Pte. Asignar"</formula>
    </cfRule>
  </conditionalFormatting>
  <conditionalFormatting sqref="E4041">
    <cfRule type="cellIs" dxfId="2273" priority="4607" stopIfTrue="1" operator="equal">
      <formula>"C-001"</formula>
    </cfRule>
  </conditionalFormatting>
  <conditionalFormatting sqref="E4041">
    <cfRule type="cellIs" dxfId="2272" priority="4606" operator="equal">
      <formula>"C-003"</formula>
    </cfRule>
  </conditionalFormatting>
  <conditionalFormatting sqref="G4041">
    <cfRule type="cellIs" dxfId="2271" priority="4602" stopIfTrue="1" operator="equal">
      <formula>"TA"</formula>
    </cfRule>
  </conditionalFormatting>
  <conditionalFormatting sqref="G4041">
    <cfRule type="cellIs" dxfId="2270" priority="4601" stopIfTrue="1" operator="equal">
      <formula>"OB"</formula>
    </cfRule>
  </conditionalFormatting>
  <conditionalFormatting sqref="M4041">
    <cfRule type="cellIs" dxfId="2269" priority="4600" stopIfTrue="1" operator="equal">
      <formula>"Pendent obrir OF"</formula>
    </cfRule>
  </conditionalFormatting>
  <conditionalFormatting sqref="E4024">
    <cfRule type="cellIs" dxfId="2268" priority="4596" stopIfTrue="1" operator="equal">
      <formula>"Pte. Asignar"</formula>
    </cfRule>
  </conditionalFormatting>
  <conditionalFormatting sqref="E4024">
    <cfRule type="cellIs" dxfId="2267" priority="4595" stopIfTrue="1" operator="equal">
      <formula>"C-001"</formula>
    </cfRule>
  </conditionalFormatting>
  <conditionalFormatting sqref="E4024">
    <cfRule type="cellIs" dxfId="2266" priority="4594" operator="equal">
      <formula>"C-003"</formula>
    </cfRule>
  </conditionalFormatting>
  <conditionalFormatting sqref="E4027">
    <cfRule type="cellIs" dxfId="2265" priority="4593" stopIfTrue="1" operator="equal">
      <formula>"Pte. Asignar"</formula>
    </cfRule>
  </conditionalFormatting>
  <conditionalFormatting sqref="E4027">
    <cfRule type="cellIs" dxfId="2264" priority="4592" stopIfTrue="1" operator="equal">
      <formula>"C-001"</formula>
    </cfRule>
  </conditionalFormatting>
  <conditionalFormatting sqref="E4027">
    <cfRule type="cellIs" dxfId="2263" priority="4591" operator="equal">
      <formula>"C-003"</formula>
    </cfRule>
  </conditionalFormatting>
  <conditionalFormatting sqref="E4029">
    <cfRule type="cellIs" dxfId="2262" priority="4590" stopIfTrue="1" operator="equal">
      <formula>"Pte. Asignar"</formula>
    </cfRule>
  </conditionalFormatting>
  <conditionalFormatting sqref="E4029">
    <cfRule type="cellIs" dxfId="2261" priority="4589" stopIfTrue="1" operator="equal">
      <formula>"C-001"</formula>
    </cfRule>
  </conditionalFormatting>
  <conditionalFormatting sqref="E4029">
    <cfRule type="cellIs" dxfId="2260" priority="4588" operator="equal">
      <formula>"C-003"</formula>
    </cfRule>
  </conditionalFormatting>
  <conditionalFormatting sqref="G3972">
    <cfRule type="cellIs" dxfId="2259" priority="4586" stopIfTrue="1" operator="equal">
      <formula>"ST"</formula>
    </cfRule>
    <cfRule type="cellIs" dxfId="2258" priority="4587" stopIfTrue="1" operator="equal">
      <formula>ST</formula>
    </cfRule>
  </conditionalFormatting>
  <conditionalFormatting sqref="E3972">
    <cfRule type="cellIs" dxfId="2257" priority="4584" stopIfTrue="1" operator="equal">
      <formula>"Pte. Asignar"</formula>
    </cfRule>
  </conditionalFormatting>
  <conditionalFormatting sqref="E3972">
    <cfRule type="cellIs" dxfId="2256" priority="4583" stopIfTrue="1" operator="equal">
      <formula>"C-001"</formula>
    </cfRule>
  </conditionalFormatting>
  <conditionalFormatting sqref="E3972">
    <cfRule type="cellIs" dxfId="2255" priority="4582" operator="equal">
      <formula>"C-003"</formula>
    </cfRule>
  </conditionalFormatting>
  <conditionalFormatting sqref="G3972">
    <cfRule type="cellIs" dxfId="2254" priority="4578" stopIfTrue="1" operator="equal">
      <formula>"TA"</formula>
    </cfRule>
  </conditionalFormatting>
  <conditionalFormatting sqref="G3972">
    <cfRule type="cellIs" dxfId="2253" priority="4577" stopIfTrue="1" operator="equal">
      <formula>"OB"</formula>
    </cfRule>
  </conditionalFormatting>
  <conditionalFormatting sqref="M3972">
    <cfRule type="cellIs" dxfId="2252" priority="4576" stopIfTrue="1" operator="equal">
      <formula>"Pendent obrir OF"</formula>
    </cfRule>
  </conditionalFormatting>
  <conditionalFormatting sqref="M3972">
    <cfRule type="cellIs" dxfId="2251" priority="4575" stopIfTrue="1" operator="equal">
      <formula>"PENDENT ASSIGNAR"</formula>
    </cfRule>
  </conditionalFormatting>
  <conditionalFormatting sqref="M3972">
    <cfRule type="cellIs" dxfId="2250" priority="4574" stopIfTrue="1" operator="equal">
      <formula>"PENDENT D'ASSIGNAR"</formula>
    </cfRule>
  </conditionalFormatting>
  <conditionalFormatting sqref="M3972">
    <cfRule type="cellIs" dxfId="2249" priority="4573" operator="equal">
      <formula>"DEDICACIO FACTURABLE PER ADMINISTRACIO"</formula>
    </cfRule>
  </conditionalFormatting>
  <conditionalFormatting sqref="E4196">
    <cfRule type="cellIs" dxfId="2248" priority="4572" stopIfTrue="1" operator="equal">
      <formula>"Pte. Asignar"</formula>
    </cfRule>
  </conditionalFormatting>
  <conditionalFormatting sqref="E4196">
    <cfRule type="cellIs" dxfId="2247" priority="4571" stopIfTrue="1" operator="equal">
      <formula>"C-001"</formula>
    </cfRule>
  </conditionalFormatting>
  <conditionalFormatting sqref="E4196">
    <cfRule type="cellIs" dxfId="2246" priority="4570" operator="equal">
      <formula>"C-003"</formula>
    </cfRule>
  </conditionalFormatting>
  <conditionalFormatting sqref="E4197">
    <cfRule type="cellIs" dxfId="2245" priority="4569" stopIfTrue="1" operator="equal">
      <formula>"Pte. Asignar"</formula>
    </cfRule>
  </conditionalFormatting>
  <conditionalFormatting sqref="E4197">
    <cfRule type="cellIs" dxfId="2244" priority="4568" stopIfTrue="1" operator="equal">
      <formula>"C-001"</formula>
    </cfRule>
  </conditionalFormatting>
  <conditionalFormatting sqref="E4197">
    <cfRule type="cellIs" dxfId="2243" priority="4567" operator="equal">
      <formula>"C-003"</formula>
    </cfRule>
  </conditionalFormatting>
  <conditionalFormatting sqref="E4198">
    <cfRule type="cellIs" dxfId="2242" priority="4566" stopIfTrue="1" operator="equal">
      <formula>"Pte. Asignar"</formula>
    </cfRule>
  </conditionalFormatting>
  <conditionalFormatting sqref="E4198">
    <cfRule type="cellIs" dxfId="2241" priority="4565" stopIfTrue="1" operator="equal">
      <formula>"C-001"</formula>
    </cfRule>
  </conditionalFormatting>
  <conditionalFormatting sqref="E4198">
    <cfRule type="cellIs" dxfId="2240" priority="4564" operator="equal">
      <formula>"C-003"</formula>
    </cfRule>
  </conditionalFormatting>
  <conditionalFormatting sqref="E4199">
    <cfRule type="cellIs" dxfId="2239" priority="4563" stopIfTrue="1" operator="equal">
      <formula>"Pte. Asignar"</formula>
    </cfRule>
  </conditionalFormatting>
  <conditionalFormatting sqref="E4199">
    <cfRule type="cellIs" dxfId="2238" priority="4562" stopIfTrue="1" operator="equal">
      <formula>"C-001"</formula>
    </cfRule>
  </conditionalFormatting>
  <conditionalFormatting sqref="E4199">
    <cfRule type="cellIs" dxfId="2237" priority="4561" operator="equal">
      <formula>"C-003"</formula>
    </cfRule>
  </conditionalFormatting>
  <conditionalFormatting sqref="E4200">
    <cfRule type="cellIs" dxfId="2236" priority="4560" stopIfTrue="1" operator="equal">
      <formula>"Pte. Asignar"</formula>
    </cfRule>
  </conditionalFormatting>
  <conditionalFormatting sqref="E4200">
    <cfRule type="cellIs" dxfId="2235" priority="4559" stopIfTrue="1" operator="equal">
      <formula>"C-001"</formula>
    </cfRule>
  </conditionalFormatting>
  <conditionalFormatting sqref="E4200">
    <cfRule type="cellIs" dxfId="2234" priority="4558" operator="equal">
      <formula>"C-003"</formula>
    </cfRule>
  </conditionalFormatting>
  <conditionalFormatting sqref="E4201">
    <cfRule type="cellIs" dxfId="2233" priority="4557" stopIfTrue="1" operator="equal">
      <formula>"Pte. Asignar"</formula>
    </cfRule>
  </conditionalFormatting>
  <conditionalFormatting sqref="E4201">
    <cfRule type="cellIs" dxfId="2232" priority="4556" stopIfTrue="1" operator="equal">
      <formula>"C-001"</formula>
    </cfRule>
  </conditionalFormatting>
  <conditionalFormatting sqref="E4201">
    <cfRule type="cellIs" dxfId="2231" priority="4555" operator="equal">
      <formula>"C-003"</formula>
    </cfRule>
  </conditionalFormatting>
  <conditionalFormatting sqref="E4202">
    <cfRule type="cellIs" dxfId="2230" priority="4554" stopIfTrue="1" operator="equal">
      <formula>"Pte. Asignar"</formula>
    </cfRule>
  </conditionalFormatting>
  <conditionalFormatting sqref="E4202">
    <cfRule type="cellIs" dxfId="2229" priority="4553" stopIfTrue="1" operator="equal">
      <formula>"C-001"</formula>
    </cfRule>
  </conditionalFormatting>
  <conditionalFormatting sqref="E4202">
    <cfRule type="cellIs" dxfId="2228" priority="4552" operator="equal">
      <formula>"C-003"</formula>
    </cfRule>
  </conditionalFormatting>
  <conditionalFormatting sqref="E4203">
    <cfRule type="cellIs" dxfId="2227" priority="4551" stopIfTrue="1" operator="equal">
      <formula>"Pte. Asignar"</formula>
    </cfRule>
  </conditionalFormatting>
  <conditionalFormatting sqref="E4203">
    <cfRule type="cellIs" dxfId="2226" priority="4550" stopIfTrue="1" operator="equal">
      <formula>"C-001"</formula>
    </cfRule>
  </conditionalFormatting>
  <conditionalFormatting sqref="E4203">
    <cfRule type="cellIs" dxfId="2225" priority="4549" operator="equal">
      <formula>"C-003"</formula>
    </cfRule>
  </conditionalFormatting>
  <conditionalFormatting sqref="E4204">
    <cfRule type="cellIs" dxfId="2224" priority="4548" stopIfTrue="1" operator="equal">
      <formula>"Pte. Asignar"</formula>
    </cfRule>
  </conditionalFormatting>
  <conditionalFormatting sqref="E4204">
    <cfRule type="cellIs" dxfId="2223" priority="4547" stopIfTrue="1" operator="equal">
      <formula>"C-001"</formula>
    </cfRule>
  </conditionalFormatting>
  <conditionalFormatting sqref="E4204">
    <cfRule type="cellIs" dxfId="2222" priority="4546" operator="equal">
      <formula>"C-003"</formula>
    </cfRule>
  </conditionalFormatting>
  <conditionalFormatting sqref="E4205">
    <cfRule type="cellIs" dxfId="2221" priority="4545" stopIfTrue="1" operator="equal">
      <formula>"Pte. Asignar"</formula>
    </cfRule>
  </conditionalFormatting>
  <conditionalFormatting sqref="E4205">
    <cfRule type="cellIs" dxfId="2220" priority="4544" stopIfTrue="1" operator="equal">
      <formula>"C-001"</formula>
    </cfRule>
  </conditionalFormatting>
  <conditionalFormatting sqref="E4205">
    <cfRule type="cellIs" dxfId="2219" priority="4543" operator="equal">
      <formula>"C-003"</formula>
    </cfRule>
  </conditionalFormatting>
  <conditionalFormatting sqref="E4206">
    <cfRule type="cellIs" dxfId="2218" priority="4542" stopIfTrue="1" operator="equal">
      <formula>"Pte. Asignar"</formula>
    </cfRule>
  </conditionalFormatting>
  <conditionalFormatting sqref="E4206">
    <cfRule type="cellIs" dxfId="2217" priority="4541" stopIfTrue="1" operator="equal">
      <formula>"C-001"</formula>
    </cfRule>
  </conditionalFormatting>
  <conditionalFormatting sqref="E4206">
    <cfRule type="cellIs" dxfId="2216" priority="4540" operator="equal">
      <formula>"C-003"</formula>
    </cfRule>
  </conditionalFormatting>
  <conditionalFormatting sqref="E4207">
    <cfRule type="cellIs" dxfId="2215" priority="4539" stopIfTrue="1" operator="equal">
      <formula>"Pte. Asignar"</formula>
    </cfRule>
  </conditionalFormatting>
  <conditionalFormatting sqref="E4207">
    <cfRule type="cellIs" dxfId="2214" priority="4538" stopIfTrue="1" operator="equal">
      <formula>"C-001"</formula>
    </cfRule>
  </conditionalFormatting>
  <conditionalFormatting sqref="E4207">
    <cfRule type="cellIs" dxfId="2213" priority="4537" operator="equal">
      <formula>"C-003"</formula>
    </cfRule>
  </conditionalFormatting>
  <conditionalFormatting sqref="E4208">
    <cfRule type="cellIs" dxfId="2212" priority="4536" stopIfTrue="1" operator="equal">
      <formula>"Pte. Asignar"</formula>
    </cfRule>
  </conditionalFormatting>
  <conditionalFormatting sqref="E4208">
    <cfRule type="cellIs" dxfId="2211" priority="4535" stopIfTrue="1" operator="equal">
      <formula>"C-001"</formula>
    </cfRule>
  </conditionalFormatting>
  <conditionalFormatting sqref="E4208">
    <cfRule type="cellIs" dxfId="2210" priority="4534" operator="equal">
      <formula>"C-003"</formula>
    </cfRule>
  </conditionalFormatting>
  <conditionalFormatting sqref="E4204">
    <cfRule type="cellIs" dxfId="2209" priority="4533" stopIfTrue="1" operator="equal">
      <formula>"Pte. Asignar"</formula>
    </cfRule>
  </conditionalFormatting>
  <conditionalFormatting sqref="E4204">
    <cfRule type="cellIs" dxfId="2208" priority="4532" stopIfTrue="1" operator="equal">
      <formula>"C-001"</formula>
    </cfRule>
  </conditionalFormatting>
  <conditionalFormatting sqref="E4204">
    <cfRule type="cellIs" dxfId="2207" priority="4531" operator="equal">
      <formula>"C-003"</formula>
    </cfRule>
  </conditionalFormatting>
  <conditionalFormatting sqref="E4205">
    <cfRule type="cellIs" dxfId="2206" priority="4530" stopIfTrue="1" operator="equal">
      <formula>"Pte. Asignar"</formula>
    </cfRule>
  </conditionalFormatting>
  <conditionalFormatting sqref="E4205">
    <cfRule type="cellIs" dxfId="2205" priority="4529" stopIfTrue="1" operator="equal">
      <formula>"C-001"</formula>
    </cfRule>
  </conditionalFormatting>
  <conditionalFormatting sqref="E4205">
    <cfRule type="cellIs" dxfId="2204" priority="4528" operator="equal">
      <formula>"C-003"</formula>
    </cfRule>
  </conditionalFormatting>
  <conditionalFormatting sqref="E4206">
    <cfRule type="cellIs" dxfId="2203" priority="4527" stopIfTrue="1" operator="equal">
      <formula>"Pte. Asignar"</formula>
    </cfRule>
  </conditionalFormatting>
  <conditionalFormatting sqref="E4206">
    <cfRule type="cellIs" dxfId="2202" priority="4526" stopIfTrue="1" operator="equal">
      <formula>"C-001"</formula>
    </cfRule>
  </conditionalFormatting>
  <conditionalFormatting sqref="E4206">
    <cfRule type="cellIs" dxfId="2201" priority="4525" operator="equal">
      <formula>"C-003"</formula>
    </cfRule>
  </conditionalFormatting>
  <conditionalFormatting sqref="E4207">
    <cfRule type="cellIs" dxfId="2200" priority="4524" stopIfTrue="1" operator="equal">
      <formula>"Pte. Asignar"</formula>
    </cfRule>
  </conditionalFormatting>
  <conditionalFormatting sqref="E4207">
    <cfRule type="cellIs" dxfId="2199" priority="4523" stopIfTrue="1" operator="equal">
      <formula>"C-001"</formula>
    </cfRule>
  </conditionalFormatting>
  <conditionalFormatting sqref="E4207">
    <cfRule type="cellIs" dxfId="2198" priority="4522" operator="equal">
      <formula>"C-003"</formula>
    </cfRule>
  </conditionalFormatting>
  <conditionalFormatting sqref="E4208">
    <cfRule type="cellIs" dxfId="2197" priority="4521" stopIfTrue="1" operator="equal">
      <formula>"Pte. Asignar"</formula>
    </cfRule>
  </conditionalFormatting>
  <conditionalFormatting sqref="E4208">
    <cfRule type="cellIs" dxfId="2196" priority="4520" stopIfTrue="1" operator="equal">
      <formula>"C-001"</formula>
    </cfRule>
  </conditionalFormatting>
  <conditionalFormatting sqref="E4208">
    <cfRule type="cellIs" dxfId="2195" priority="4519" operator="equal">
      <formula>"C-003"</formula>
    </cfRule>
  </conditionalFormatting>
  <conditionalFormatting sqref="E4315:E4322">
    <cfRule type="cellIs" dxfId="2194" priority="4518" stopIfTrue="1" operator="equal">
      <formula>"Pte. Asignar"</formula>
    </cfRule>
  </conditionalFormatting>
  <conditionalFormatting sqref="E4315:E4322">
    <cfRule type="cellIs" dxfId="2193" priority="4517" stopIfTrue="1" operator="equal">
      <formula>"C-001"</formula>
    </cfRule>
  </conditionalFormatting>
  <conditionalFormatting sqref="E4315:E4322">
    <cfRule type="cellIs" dxfId="2192" priority="4516" operator="equal">
      <formula>"C-003"</formula>
    </cfRule>
  </conditionalFormatting>
  <conditionalFormatting sqref="E4354:E4361">
    <cfRule type="cellIs" dxfId="2191" priority="4515" stopIfTrue="1" operator="equal">
      <formula>"Pte. Asignar"</formula>
    </cfRule>
  </conditionalFormatting>
  <conditionalFormatting sqref="E4354:E4361">
    <cfRule type="cellIs" dxfId="2190" priority="4514" stopIfTrue="1" operator="equal">
      <formula>"C-001"</formula>
    </cfRule>
  </conditionalFormatting>
  <conditionalFormatting sqref="E4354:E4361">
    <cfRule type="cellIs" dxfId="2189" priority="4513" operator="equal">
      <formula>"C-003"</formula>
    </cfRule>
  </conditionalFormatting>
  <conditionalFormatting sqref="G4263">
    <cfRule type="cellIs" dxfId="2188" priority="3997" stopIfTrue="1" operator="equal">
      <formula>"ST"</formula>
    </cfRule>
    <cfRule type="cellIs" dxfId="2187" priority="3998" stopIfTrue="1" operator="equal">
      <formula>ST</formula>
    </cfRule>
  </conditionalFormatting>
  <conditionalFormatting sqref="E4263">
    <cfRule type="cellIs" dxfId="2186" priority="3995" stopIfTrue="1" operator="equal">
      <formula>"Pte. Asignar"</formula>
    </cfRule>
  </conditionalFormatting>
  <conditionalFormatting sqref="E4263">
    <cfRule type="cellIs" dxfId="2185" priority="3994" stopIfTrue="1" operator="equal">
      <formula>"C-001"</formula>
    </cfRule>
  </conditionalFormatting>
  <conditionalFormatting sqref="E4263">
    <cfRule type="cellIs" dxfId="2184" priority="3993" operator="equal">
      <formula>"C-003"</formula>
    </cfRule>
  </conditionalFormatting>
  <conditionalFormatting sqref="G4263">
    <cfRule type="cellIs" dxfId="2183" priority="3989" stopIfTrue="1" operator="equal">
      <formula>"TA"</formula>
    </cfRule>
  </conditionalFormatting>
  <conditionalFormatting sqref="G4263">
    <cfRule type="cellIs" dxfId="2182" priority="3988" stopIfTrue="1" operator="equal">
      <formula>"OB"</formula>
    </cfRule>
  </conditionalFormatting>
  <conditionalFormatting sqref="M4263">
    <cfRule type="cellIs" dxfId="2181" priority="3987" stopIfTrue="1" operator="equal">
      <formula>"Pendent obrir OF"</formula>
    </cfRule>
  </conditionalFormatting>
  <conditionalFormatting sqref="M4263">
    <cfRule type="cellIs" dxfId="2180" priority="3986" stopIfTrue="1" operator="equal">
      <formula>"PENDENT ASSIGNAR"</formula>
    </cfRule>
  </conditionalFormatting>
  <conditionalFormatting sqref="M4263">
    <cfRule type="cellIs" dxfId="2179" priority="3985" stopIfTrue="1" operator="equal">
      <formula>"PENDENT D'ASSIGNAR"</formula>
    </cfRule>
  </conditionalFormatting>
  <conditionalFormatting sqref="M4263">
    <cfRule type="cellIs" dxfId="2178" priority="3984" operator="equal">
      <formula>"DEDICACIO FACTURABLE PER ADMINISTRACIO"</formula>
    </cfRule>
  </conditionalFormatting>
  <conditionalFormatting sqref="E4362:E4369">
    <cfRule type="cellIs" dxfId="2177" priority="3848" stopIfTrue="1" operator="equal">
      <formula>"Pte. Asignar"</formula>
    </cfRule>
  </conditionalFormatting>
  <conditionalFormatting sqref="E4362:E4369">
    <cfRule type="cellIs" dxfId="2176" priority="3847" stopIfTrue="1" operator="equal">
      <formula>"C-001"</formula>
    </cfRule>
  </conditionalFormatting>
  <conditionalFormatting sqref="E4362:E4369">
    <cfRule type="cellIs" dxfId="2175" priority="3846" operator="equal">
      <formula>"C-003"</formula>
    </cfRule>
  </conditionalFormatting>
  <conditionalFormatting sqref="E4396:E4403">
    <cfRule type="cellIs" dxfId="2174" priority="3845" stopIfTrue="1" operator="equal">
      <formula>"Pte. Asignar"</formula>
    </cfRule>
  </conditionalFormatting>
  <conditionalFormatting sqref="E4396:E4403">
    <cfRule type="cellIs" dxfId="2173" priority="3844" stopIfTrue="1" operator="equal">
      <formula>"C-001"</formula>
    </cfRule>
  </conditionalFormatting>
  <conditionalFormatting sqref="E4396:E4403">
    <cfRule type="cellIs" dxfId="2172" priority="3843" operator="equal">
      <formula>"C-003"</formula>
    </cfRule>
  </conditionalFormatting>
  <conditionalFormatting sqref="E4441:E4442">
    <cfRule type="cellIs" dxfId="2171" priority="3842" stopIfTrue="1" operator="equal">
      <formula>"Pte. Asignar"</formula>
    </cfRule>
  </conditionalFormatting>
  <conditionalFormatting sqref="E4441:E4442">
    <cfRule type="cellIs" dxfId="2170" priority="3841" stopIfTrue="1" operator="equal">
      <formula>"C-001"</formula>
    </cfRule>
  </conditionalFormatting>
  <conditionalFormatting sqref="E4441:E4442">
    <cfRule type="cellIs" dxfId="2169" priority="3840" operator="equal">
      <formula>"C-003"</formula>
    </cfRule>
  </conditionalFormatting>
  <conditionalFormatting sqref="G4265">
    <cfRule type="cellIs" dxfId="2168" priority="3838" stopIfTrue="1" operator="equal">
      <formula>"ST"</formula>
    </cfRule>
    <cfRule type="cellIs" dxfId="2167" priority="3839" stopIfTrue="1" operator="equal">
      <formula>ST</formula>
    </cfRule>
  </conditionalFormatting>
  <conditionalFormatting sqref="E4265">
    <cfRule type="cellIs" dxfId="2166" priority="3836" stopIfTrue="1" operator="equal">
      <formula>"Pte. Asignar"</formula>
    </cfRule>
  </conditionalFormatting>
  <conditionalFormatting sqref="E4265">
    <cfRule type="cellIs" dxfId="2165" priority="3835" stopIfTrue="1" operator="equal">
      <formula>"C-001"</formula>
    </cfRule>
  </conditionalFormatting>
  <conditionalFormatting sqref="E4265">
    <cfRule type="cellIs" dxfId="2164" priority="3834" operator="equal">
      <formula>"C-003"</formula>
    </cfRule>
  </conditionalFormatting>
  <conditionalFormatting sqref="M4268">
    <cfRule type="cellIs" dxfId="2163" priority="3797" stopIfTrue="1" operator="equal">
      <formula>"PENDENT ASSIGNAR"</formula>
    </cfRule>
  </conditionalFormatting>
  <conditionalFormatting sqref="M4268">
    <cfRule type="cellIs" dxfId="2162" priority="3796" stopIfTrue="1" operator="equal">
      <formula>"PENDENT D'ASSIGNAR"</formula>
    </cfRule>
  </conditionalFormatting>
  <conditionalFormatting sqref="M4268">
    <cfRule type="cellIs" dxfId="2161" priority="3795" operator="equal">
      <formula>"DEDICACIO FACTURABLE PER ADMINISTRACIO"</formula>
    </cfRule>
  </conditionalFormatting>
  <conditionalFormatting sqref="G4265">
    <cfRule type="cellIs" dxfId="2160" priority="3830" stopIfTrue="1" operator="equal">
      <formula>"TA"</formula>
    </cfRule>
  </conditionalFormatting>
  <conditionalFormatting sqref="G4265">
    <cfRule type="cellIs" dxfId="2159" priority="3829" stopIfTrue="1" operator="equal">
      <formula>"OB"</formula>
    </cfRule>
  </conditionalFormatting>
  <conditionalFormatting sqref="M4265">
    <cfRule type="cellIs" dxfId="2158" priority="3828" stopIfTrue="1" operator="equal">
      <formula>"Pendent obrir OF"</formula>
    </cfRule>
  </conditionalFormatting>
  <conditionalFormatting sqref="M4265">
    <cfRule type="cellIs" dxfId="2157" priority="3827" stopIfTrue="1" operator="equal">
      <formula>"PENDENT ASSIGNAR"</formula>
    </cfRule>
  </conditionalFormatting>
  <conditionalFormatting sqref="M4265">
    <cfRule type="cellIs" dxfId="2156" priority="3826" stopIfTrue="1" operator="equal">
      <formula>"PENDENT D'ASSIGNAR"</formula>
    </cfRule>
  </conditionalFormatting>
  <conditionalFormatting sqref="M4265">
    <cfRule type="cellIs" dxfId="2155" priority="3825" operator="equal">
      <formula>"DEDICACIO FACTURABLE PER ADMINISTRACIO"</formula>
    </cfRule>
  </conditionalFormatting>
  <conditionalFormatting sqref="G4264">
    <cfRule type="cellIs" dxfId="2154" priority="3823" stopIfTrue="1" operator="equal">
      <formula>"ST"</formula>
    </cfRule>
    <cfRule type="cellIs" dxfId="2153" priority="3824" stopIfTrue="1" operator="equal">
      <formula>ST</formula>
    </cfRule>
  </conditionalFormatting>
  <conditionalFormatting sqref="E4264">
    <cfRule type="cellIs" dxfId="2152" priority="3821" stopIfTrue="1" operator="equal">
      <formula>"Pte. Asignar"</formula>
    </cfRule>
  </conditionalFormatting>
  <conditionalFormatting sqref="E4264">
    <cfRule type="cellIs" dxfId="2151" priority="3820" stopIfTrue="1" operator="equal">
      <formula>"C-001"</formula>
    </cfRule>
  </conditionalFormatting>
  <conditionalFormatting sqref="E4264">
    <cfRule type="cellIs" dxfId="2150" priority="3819" operator="equal">
      <formula>"C-003"</formula>
    </cfRule>
  </conditionalFormatting>
  <conditionalFormatting sqref="M4266">
    <cfRule type="cellIs" dxfId="2149" priority="3782" stopIfTrue="1" operator="equal">
      <formula>"PENDENT ASSIGNAR"</formula>
    </cfRule>
  </conditionalFormatting>
  <conditionalFormatting sqref="M4266">
    <cfRule type="cellIs" dxfId="2148" priority="3781" stopIfTrue="1" operator="equal">
      <formula>"PENDENT D'ASSIGNAR"</formula>
    </cfRule>
  </conditionalFormatting>
  <conditionalFormatting sqref="M4266">
    <cfRule type="cellIs" dxfId="2147" priority="3780" operator="equal">
      <formula>"DEDICACIO FACTURABLE PER ADMINISTRACIO"</formula>
    </cfRule>
  </conditionalFormatting>
  <conditionalFormatting sqref="G4264">
    <cfRule type="cellIs" dxfId="2146" priority="3815" stopIfTrue="1" operator="equal">
      <formula>"TA"</formula>
    </cfRule>
  </conditionalFormatting>
  <conditionalFormatting sqref="G4264">
    <cfRule type="cellIs" dxfId="2145" priority="3814" stopIfTrue="1" operator="equal">
      <formula>"OB"</formula>
    </cfRule>
  </conditionalFormatting>
  <conditionalFormatting sqref="M4264">
    <cfRule type="cellIs" dxfId="2144" priority="3813" stopIfTrue="1" operator="equal">
      <formula>"Pendent obrir OF"</formula>
    </cfRule>
  </conditionalFormatting>
  <conditionalFormatting sqref="M4264">
    <cfRule type="cellIs" dxfId="2143" priority="3812" stopIfTrue="1" operator="equal">
      <formula>"PENDENT ASSIGNAR"</formula>
    </cfRule>
  </conditionalFormatting>
  <conditionalFormatting sqref="M4264">
    <cfRule type="cellIs" dxfId="2142" priority="3811" stopIfTrue="1" operator="equal">
      <formula>"PENDENT D'ASSIGNAR"</formula>
    </cfRule>
  </conditionalFormatting>
  <conditionalFormatting sqref="M4264">
    <cfRule type="cellIs" dxfId="2141" priority="3810" operator="equal">
      <formula>"DEDICACIO FACTURABLE PER ADMINISTRACIO"</formula>
    </cfRule>
  </conditionalFormatting>
  <conditionalFormatting sqref="G4268">
    <cfRule type="cellIs" dxfId="2140" priority="3808" stopIfTrue="1" operator="equal">
      <formula>"ST"</formula>
    </cfRule>
    <cfRule type="cellIs" dxfId="2139" priority="3809" stopIfTrue="1" operator="equal">
      <formula>ST</formula>
    </cfRule>
  </conditionalFormatting>
  <conditionalFormatting sqref="E4268">
    <cfRule type="cellIs" dxfId="2138" priority="3806" stopIfTrue="1" operator="equal">
      <formula>"Pte. Asignar"</formula>
    </cfRule>
  </conditionalFormatting>
  <conditionalFormatting sqref="E4268">
    <cfRule type="cellIs" dxfId="2137" priority="3805" stopIfTrue="1" operator="equal">
      <formula>"C-001"</formula>
    </cfRule>
  </conditionalFormatting>
  <conditionalFormatting sqref="E4268">
    <cfRule type="cellIs" dxfId="2136" priority="3804" operator="equal">
      <formula>"C-003"</formula>
    </cfRule>
  </conditionalFormatting>
  <conditionalFormatting sqref="M4267">
    <cfRule type="cellIs" dxfId="2135" priority="3767" stopIfTrue="1" operator="equal">
      <formula>"PENDENT ASSIGNAR"</formula>
    </cfRule>
  </conditionalFormatting>
  <conditionalFormatting sqref="M4267">
    <cfRule type="cellIs" dxfId="2134" priority="3766" stopIfTrue="1" operator="equal">
      <formula>"PENDENT D'ASSIGNAR"</formula>
    </cfRule>
  </conditionalFormatting>
  <conditionalFormatting sqref="M4267">
    <cfRule type="cellIs" dxfId="2133" priority="3765" operator="equal">
      <formula>"DEDICACIO FACTURABLE PER ADMINISTRACIO"</formula>
    </cfRule>
  </conditionalFormatting>
  <conditionalFormatting sqref="G4268">
    <cfRule type="cellIs" dxfId="2132" priority="3800" stopIfTrue="1" operator="equal">
      <formula>"TA"</formula>
    </cfRule>
  </conditionalFormatting>
  <conditionalFormatting sqref="G4268">
    <cfRule type="cellIs" dxfId="2131" priority="3799" stopIfTrue="1" operator="equal">
      <formula>"OB"</formula>
    </cfRule>
  </conditionalFormatting>
  <conditionalFormatting sqref="M4268">
    <cfRule type="cellIs" dxfId="2130" priority="3798" stopIfTrue="1" operator="equal">
      <formula>"Pendent obrir OF"</formula>
    </cfRule>
  </conditionalFormatting>
  <conditionalFormatting sqref="G4266">
    <cfRule type="cellIs" dxfId="2129" priority="3793" stopIfTrue="1" operator="equal">
      <formula>"ST"</formula>
    </cfRule>
    <cfRule type="cellIs" dxfId="2128" priority="3794" stopIfTrue="1" operator="equal">
      <formula>ST</formula>
    </cfRule>
  </conditionalFormatting>
  <conditionalFormatting sqref="E4266">
    <cfRule type="cellIs" dxfId="2127" priority="3791" stopIfTrue="1" operator="equal">
      <formula>"Pte. Asignar"</formula>
    </cfRule>
  </conditionalFormatting>
  <conditionalFormatting sqref="E4266">
    <cfRule type="cellIs" dxfId="2126" priority="3790" stopIfTrue="1" operator="equal">
      <formula>"C-001"</formula>
    </cfRule>
  </conditionalFormatting>
  <conditionalFormatting sqref="E4266">
    <cfRule type="cellIs" dxfId="2125" priority="3789" operator="equal">
      <formula>"C-003"</formula>
    </cfRule>
  </conditionalFormatting>
  <conditionalFormatting sqref="G4266">
    <cfRule type="cellIs" dxfId="2124" priority="3785" stopIfTrue="1" operator="equal">
      <formula>"TA"</formula>
    </cfRule>
  </conditionalFormatting>
  <conditionalFormatting sqref="G4266">
    <cfRule type="cellIs" dxfId="2123" priority="3784" stopIfTrue="1" operator="equal">
      <formula>"OB"</formula>
    </cfRule>
  </conditionalFormatting>
  <conditionalFormatting sqref="M4266">
    <cfRule type="cellIs" dxfId="2122" priority="3783" stopIfTrue="1" operator="equal">
      <formula>"Pendent obrir OF"</formula>
    </cfRule>
  </conditionalFormatting>
  <conditionalFormatting sqref="G4267">
    <cfRule type="cellIs" dxfId="2121" priority="3778" stopIfTrue="1" operator="equal">
      <formula>"ST"</formula>
    </cfRule>
    <cfRule type="cellIs" dxfId="2120" priority="3779" stopIfTrue="1" operator="equal">
      <formula>ST</formula>
    </cfRule>
  </conditionalFormatting>
  <conditionalFormatting sqref="E4267">
    <cfRule type="cellIs" dxfId="2119" priority="3776" stopIfTrue="1" operator="equal">
      <formula>"Pte. Asignar"</formula>
    </cfRule>
  </conditionalFormatting>
  <conditionalFormatting sqref="E4267">
    <cfRule type="cellIs" dxfId="2118" priority="3775" stopIfTrue="1" operator="equal">
      <formula>"C-001"</formula>
    </cfRule>
  </conditionalFormatting>
  <conditionalFormatting sqref="E4267">
    <cfRule type="cellIs" dxfId="2117" priority="3774" operator="equal">
      <formula>"C-003"</formula>
    </cfRule>
  </conditionalFormatting>
  <conditionalFormatting sqref="G4267">
    <cfRule type="cellIs" dxfId="2116" priority="3770" stopIfTrue="1" operator="equal">
      <formula>"TA"</formula>
    </cfRule>
  </conditionalFormatting>
  <conditionalFormatting sqref="G4267">
    <cfRule type="cellIs" dxfId="2115" priority="3769" stopIfTrue="1" operator="equal">
      <formula>"OB"</formula>
    </cfRule>
  </conditionalFormatting>
  <conditionalFormatting sqref="M4267">
    <cfRule type="cellIs" dxfId="2114" priority="3768" stopIfTrue="1" operator="equal">
      <formula>"Pendent obrir OF"</formula>
    </cfRule>
  </conditionalFormatting>
  <conditionalFormatting sqref="E4324">
    <cfRule type="cellIs" dxfId="2113" priority="3761" stopIfTrue="1" operator="equal">
      <formula>"Pte. Asignar"</formula>
    </cfRule>
  </conditionalFormatting>
  <conditionalFormatting sqref="E4324">
    <cfRule type="cellIs" dxfId="2112" priority="3760" stopIfTrue="1" operator="equal">
      <formula>"C-001"</formula>
    </cfRule>
  </conditionalFormatting>
  <conditionalFormatting sqref="E4324">
    <cfRule type="cellIs" dxfId="2111" priority="3759" operator="equal">
      <formula>"C-003"</formula>
    </cfRule>
  </conditionalFormatting>
  <conditionalFormatting sqref="E4323">
    <cfRule type="cellIs" dxfId="2110" priority="3746" stopIfTrue="1" operator="equal">
      <formula>"Pte. Asignar"</formula>
    </cfRule>
  </conditionalFormatting>
  <conditionalFormatting sqref="E4323">
    <cfRule type="cellIs" dxfId="2109" priority="3745" stopIfTrue="1" operator="equal">
      <formula>"C-001"</formula>
    </cfRule>
  </conditionalFormatting>
  <conditionalFormatting sqref="E4323">
    <cfRule type="cellIs" dxfId="2108" priority="3744" operator="equal">
      <formula>"C-003"</formula>
    </cfRule>
  </conditionalFormatting>
  <conditionalFormatting sqref="G4327">
    <cfRule type="cellIs" dxfId="2107" priority="3733" stopIfTrue="1" operator="equal">
      <formula>"ST"</formula>
    </cfRule>
    <cfRule type="cellIs" dxfId="2106" priority="3734" stopIfTrue="1" operator="equal">
      <formula>ST</formula>
    </cfRule>
  </conditionalFormatting>
  <conditionalFormatting sqref="E4327">
    <cfRule type="cellIs" dxfId="2105" priority="3731" stopIfTrue="1" operator="equal">
      <formula>"Pte. Asignar"</formula>
    </cfRule>
  </conditionalFormatting>
  <conditionalFormatting sqref="E4327">
    <cfRule type="cellIs" dxfId="2104" priority="3730" stopIfTrue="1" operator="equal">
      <formula>"C-001"</formula>
    </cfRule>
  </conditionalFormatting>
  <conditionalFormatting sqref="E4327">
    <cfRule type="cellIs" dxfId="2103" priority="3729" operator="equal">
      <formula>"C-003"</formula>
    </cfRule>
  </conditionalFormatting>
  <conditionalFormatting sqref="G4327">
    <cfRule type="cellIs" dxfId="2102" priority="3725" stopIfTrue="1" operator="equal">
      <formula>"TA"</formula>
    </cfRule>
  </conditionalFormatting>
  <conditionalFormatting sqref="G4327">
    <cfRule type="cellIs" dxfId="2101" priority="3724" stopIfTrue="1" operator="equal">
      <formula>"OB"</formula>
    </cfRule>
  </conditionalFormatting>
  <conditionalFormatting sqref="E4325">
    <cfRule type="cellIs" dxfId="2100" priority="3716" stopIfTrue="1" operator="equal">
      <formula>"Pte. Asignar"</formula>
    </cfRule>
  </conditionalFormatting>
  <conditionalFormatting sqref="E4325">
    <cfRule type="cellIs" dxfId="2099" priority="3715" stopIfTrue="1" operator="equal">
      <formula>"C-001"</formula>
    </cfRule>
  </conditionalFormatting>
  <conditionalFormatting sqref="E4325">
    <cfRule type="cellIs" dxfId="2098" priority="3714" operator="equal">
      <formula>"C-003"</formula>
    </cfRule>
  </conditionalFormatting>
  <conditionalFormatting sqref="E4326">
    <cfRule type="cellIs" dxfId="2097" priority="3701" stopIfTrue="1" operator="equal">
      <formula>"Pte. Asignar"</formula>
    </cfRule>
  </conditionalFormatting>
  <conditionalFormatting sqref="E4326">
    <cfRule type="cellIs" dxfId="2096" priority="3700" stopIfTrue="1" operator="equal">
      <formula>"C-001"</formula>
    </cfRule>
  </conditionalFormatting>
  <conditionalFormatting sqref="E4326">
    <cfRule type="cellIs" dxfId="2095" priority="3699" operator="equal">
      <formula>"C-003"</formula>
    </cfRule>
  </conditionalFormatting>
  <conditionalFormatting sqref="M4370">
    <cfRule type="cellIs" dxfId="2094" priority="3662" stopIfTrue="1" operator="equal">
      <formula>"PENDENT ASSIGNAR"</formula>
    </cfRule>
  </conditionalFormatting>
  <conditionalFormatting sqref="M4370">
    <cfRule type="cellIs" dxfId="2093" priority="3661" stopIfTrue="1" operator="equal">
      <formula>"PENDENT D'ASSIGNAR"</formula>
    </cfRule>
  </conditionalFormatting>
  <conditionalFormatting sqref="M4370">
    <cfRule type="cellIs" dxfId="2092" priority="3660" operator="equal">
      <formula>"DEDICACIO FACTURABLE PER ADMINISTRACIO"</formula>
    </cfRule>
  </conditionalFormatting>
  <conditionalFormatting sqref="G4371">
    <cfRule type="cellIs" dxfId="2091" priority="3688" stopIfTrue="1" operator="equal">
      <formula>"ST"</formula>
    </cfRule>
    <cfRule type="cellIs" dxfId="2090" priority="3689" stopIfTrue="1" operator="equal">
      <formula>ST</formula>
    </cfRule>
  </conditionalFormatting>
  <conditionalFormatting sqref="E4371">
    <cfRule type="cellIs" dxfId="2089" priority="3686" stopIfTrue="1" operator="equal">
      <formula>"Pte. Asignar"</formula>
    </cfRule>
  </conditionalFormatting>
  <conditionalFormatting sqref="E4371">
    <cfRule type="cellIs" dxfId="2088" priority="3685" stopIfTrue="1" operator="equal">
      <formula>"C-001"</formula>
    </cfRule>
  </conditionalFormatting>
  <conditionalFormatting sqref="E4371">
    <cfRule type="cellIs" dxfId="2087" priority="3684" operator="equal">
      <formula>"C-003"</formula>
    </cfRule>
  </conditionalFormatting>
  <conditionalFormatting sqref="M4374">
    <cfRule type="cellIs" dxfId="2086" priority="3647" stopIfTrue="1" operator="equal">
      <formula>"PENDENT ASSIGNAR"</formula>
    </cfRule>
  </conditionalFormatting>
  <conditionalFormatting sqref="M4374">
    <cfRule type="cellIs" dxfId="2085" priority="3646" stopIfTrue="1" operator="equal">
      <formula>"PENDENT D'ASSIGNAR"</formula>
    </cfRule>
  </conditionalFormatting>
  <conditionalFormatting sqref="M4374">
    <cfRule type="cellIs" dxfId="2084" priority="3645" operator="equal">
      <formula>"DEDICACIO FACTURABLE PER ADMINISTRACIO"</formula>
    </cfRule>
  </conditionalFormatting>
  <conditionalFormatting sqref="G4371">
    <cfRule type="cellIs" dxfId="2083" priority="3680" stopIfTrue="1" operator="equal">
      <formula>"TA"</formula>
    </cfRule>
  </conditionalFormatting>
  <conditionalFormatting sqref="G4371">
    <cfRule type="cellIs" dxfId="2082" priority="3679" stopIfTrue="1" operator="equal">
      <formula>"OB"</formula>
    </cfRule>
  </conditionalFormatting>
  <conditionalFormatting sqref="M4371">
    <cfRule type="cellIs" dxfId="2081" priority="3678" stopIfTrue="1" operator="equal">
      <formula>"Pendent obrir OF"</formula>
    </cfRule>
  </conditionalFormatting>
  <conditionalFormatting sqref="M4371">
    <cfRule type="cellIs" dxfId="2080" priority="3677" stopIfTrue="1" operator="equal">
      <formula>"PENDENT ASSIGNAR"</formula>
    </cfRule>
  </conditionalFormatting>
  <conditionalFormatting sqref="M4371">
    <cfRule type="cellIs" dxfId="2079" priority="3676" stopIfTrue="1" operator="equal">
      <formula>"PENDENT D'ASSIGNAR"</formula>
    </cfRule>
  </conditionalFormatting>
  <conditionalFormatting sqref="M4371">
    <cfRule type="cellIs" dxfId="2078" priority="3675" operator="equal">
      <formula>"DEDICACIO FACTURABLE PER ADMINISTRACIO"</formula>
    </cfRule>
  </conditionalFormatting>
  <conditionalFormatting sqref="G4370">
    <cfRule type="cellIs" dxfId="2077" priority="3673" stopIfTrue="1" operator="equal">
      <formula>"ST"</formula>
    </cfRule>
    <cfRule type="cellIs" dxfId="2076" priority="3674" stopIfTrue="1" operator="equal">
      <formula>ST</formula>
    </cfRule>
  </conditionalFormatting>
  <conditionalFormatting sqref="E4370">
    <cfRule type="cellIs" dxfId="2075" priority="3671" stopIfTrue="1" operator="equal">
      <formula>"Pte. Asignar"</formula>
    </cfRule>
  </conditionalFormatting>
  <conditionalFormatting sqref="E4370">
    <cfRule type="cellIs" dxfId="2074" priority="3670" stopIfTrue="1" operator="equal">
      <formula>"C-001"</formula>
    </cfRule>
  </conditionalFormatting>
  <conditionalFormatting sqref="E4370">
    <cfRule type="cellIs" dxfId="2073" priority="3669" operator="equal">
      <formula>"C-003"</formula>
    </cfRule>
  </conditionalFormatting>
  <conditionalFormatting sqref="M4372">
    <cfRule type="cellIs" dxfId="2072" priority="3632" stopIfTrue="1" operator="equal">
      <formula>"PENDENT ASSIGNAR"</formula>
    </cfRule>
  </conditionalFormatting>
  <conditionalFormatting sqref="M4372">
    <cfRule type="cellIs" dxfId="2071" priority="3631" stopIfTrue="1" operator="equal">
      <formula>"PENDENT D'ASSIGNAR"</formula>
    </cfRule>
  </conditionalFormatting>
  <conditionalFormatting sqref="M4372">
    <cfRule type="cellIs" dxfId="2070" priority="3630" operator="equal">
      <formula>"DEDICACIO FACTURABLE PER ADMINISTRACIO"</formula>
    </cfRule>
  </conditionalFormatting>
  <conditionalFormatting sqref="G4370">
    <cfRule type="cellIs" dxfId="2069" priority="3665" stopIfTrue="1" operator="equal">
      <formula>"TA"</formula>
    </cfRule>
  </conditionalFormatting>
  <conditionalFormatting sqref="G4370">
    <cfRule type="cellIs" dxfId="2068" priority="3664" stopIfTrue="1" operator="equal">
      <formula>"OB"</formula>
    </cfRule>
  </conditionalFormatting>
  <conditionalFormatting sqref="M4370">
    <cfRule type="cellIs" dxfId="2067" priority="3663" stopIfTrue="1" operator="equal">
      <formula>"Pendent obrir OF"</formula>
    </cfRule>
  </conditionalFormatting>
  <conditionalFormatting sqref="G4374">
    <cfRule type="cellIs" dxfId="2066" priority="3658" stopIfTrue="1" operator="equal">
      <formula>"ST"</formula>
    </cfRule>
    <cfRule type="cellIs" dxfId="2065" priority="3659" stopIfTrue="1" operator="equal">
      <formula>ST</formula>
    </cfRule>
  </conditionalFormatting>
  <conditionalFormatting sqref="E4374">
    <cfRule type="cellIs" dxfId="2064" priority="3656" stopIfTrue="1" operator="equal">
      <formula>"Pte. Asignar"</formula>
    </cfRule>
  </conditionalFormatting>
  <conditionalFormatting sqref="E4374">
    <cfRule type="cellIs" dxfId="2063" priority="3655" stopIfTrue="1" operator="equal">
      <formula>"C-001"</formula>
    </cfRule>
  </conditionalFormatting>
  <conditionalFormatting sqref="E4374">
    <cfRule type="cellIs" dxfId="2062" priority="3654" operator="equal">
      <formula>"C-003"</formula>
    </cfRule>
  </conditionalFormatting>
  <conditionalFormatting sqref="M4373">
    <cfRule type="cellIs" dxfId="2061" priority="3617" stopIfTrue="1" operator="equal">
      <formula>"PENDENT ASSIGNAR"</formula>
    </cfRule>
  </conditionalFormatting>
  <conditionalFormatting sqref="M4373">
    <cfRule type="cellIs" dxfId="2060" priority="3616" stopIfTrue="1" operator="equal">
      <formula>"PENDENT D'ASSIGNAR"</formula>
    </cfRule>
  </conditionalFormatting>
  <conditionalFormatting sqref="M4373">
    <cfRule type="cellIs" dxfId="2059" priority="3615" operator="equal">
      <formula>"DEDICACIO FACTURABLE PER ADMINISTRACIO"</formula>
    </cfRule>
  </conditionalFormatting>
  <conditionalFormatting sqref="G4374">
    <cfRule type="cellIs" dxfId="2058" priority="3650" stopIfTrue="1" operator="equal">
      <formula>"TA"</formula>
    </cfRule>
  </conditionalFormatting>
  <conditionalFormatting sqref="G4374">
    <cfRule type="cellIs" dxfId="2057" priority="3649" stopIfTrue="1" operator="equal">
      <formula>"OB"</formula>
    </cfRule>
  </conditionalFormatting>
  <conditionalFormatting sqref="M4374">
    <cfRule type="cellIs" dxfId="2056" priority="3648" stopIfTrue="1" operator="equal">
      <formula>"Pendent obrir OF"</formula>
    </cfRule>
  </conditionalFormatting>
  <conditionalFormatting sqref="G4372">
    <cfRule type="cellIs" dxfId="2055" priority="3643" stopIfTrue="1" operator="equal">
      <formula>"ST"</formula>
    </cfRule>
    <cfRule type="cellIs" dxfId="2054" priority="3644" stopIfTrue="1" operator="equal">
      <formula>ST</formula>
    </cfRule>
  </conditionalFormatting>
  <conditionalFormatting sqref="E4372">
    <cfRule type="cellIs" dxfId="2053" priority="3641" stopIfTrue="1" operator="equal">
      <formula>"Pte. Asignar"</formula>
    </cfRule>
  </conditionalFormatting>
  <conditionalFormatting sqref="E4372">
    <cfRule type="cellIs" dxfId="2052" priority="3640" stopIfTrue="1" operator="equal">
      <formula>"C-001"</formula>
    </cfRule>
  </conditionalFormatting>
  <conditionalFormatting sqref="E4372">
    <cfRule type="cellIs" dxfId="2051" priority="3639" operator="equal">
      <formula>"C-003"</formula>
    </cfRule>
  </conditionalFormatting>
  <conditionalFormatting sqref="M4407">
    <cfRule type="cellIs" dxfId="2050" priority="3602" stopIfTrue="1" operator="equal">
      <formula>"PENDENT ASSIGNAR"</formula>
    </cfRule>
  </conditionalFormatting>
  <conditionalFormatting sqref="M4407">
    <cfRule type="cellIs" dxfId="2049" priority="3601" stopIfTrue="1" operator="equal">
      <formula>"PENDENT D'ASSIGNAR"</formula>
    </cfRule>
  </conditionalFormatting>
  <conditionalFormatting sqref="M4407">
    <cfRule type="cellIs" dxfId="2048" priority="3600" operator="equal">
      <formula>"DEDICACIO FACTURABLE PER ADMINISTRACIO"</formula>
    </cfRule>
  </conditionalFormatting>
  <conditionalFormatting sqref="G4372">
    <cfRule type="cellIs" dxfId="2047" priority="3635" stopIfTrue="1" operator="equal">
      <formula>"TA"</formula>
    </cfRule>
  </conditionalFormatting>
  <conditionalFormatting sqref="G4372">
    <cfRule type="cellIs" dxfId="2046" priority="3634" stopIfTrue="1" operator="equal">
      <formula>"OB"</formula>
    </cfRule>
  </conditionalFormatting>
  <conditionalFormatting sqref="M4372">
    <cfRule type="cellIs" dxfId="2045" priority="3633" stopIfTrue="1" operator="equal">
      <formula>"Pendent obrir OF"</formula>
    </cfRule>
  </conditionalFormatting>
  <conditionalFormatting sqref="G4373">
    <cfRule type="cellIs" dxfId="2044" priority="3628" stopIfTrue="1" operator="equal">
      <formula>"ST"</formula>
    </cfRule>
    <cfRule type="cellIs" dxfId="2043" priority="3629" stopIfTrue="1" operator="equal">
      <formula>ST</formula>
    </cfRule>
  </conditionalFormatting>
  <conditionalFormatting sqref="E4373">
    <cfRule type="cellIs" dxfId="2042" priority="3626" stopIfTrue="1" operator="equal">
      <formula>"Pte. Asignar"</formula>
    </cfRule>
  </conditionalFormatting>
  <conditionalFormatting sqref="E4373">
    <cfRule type="cellIs" dxfId="2041" priority="3625" stopIfTrue="1" operator="equal">
      <formula>"C-001"</formula>
    </cfRule>
  </conditionalFormatting>
  <conditionalFormatting sqref="E4373">
    <cfRule type="cellIs" dxfId="2040" priority="3624" operator="equal">
      <formula>"C-003"</formula>
    </cfRule>
  </conditionalFormatting>
  <conditionalFormatting sqref="M4406">
    <cfRule type="cellIs" dxfId="2039" priority="3587" stopIfTrue="1" operator="equal">
      <formula>"PENDENT ASSIGNAR"</formula>
    </cfRule>
  </conditionalFormatting>
  <conditionalFormatting sqref="M4406">
    <cfRule type="cellIs" dxfId="2038" priority="3586" stopIfTrue="1" operator="equal">
      <formula>"PENDENT D'ASSIGNAR"</formula>
    </cfRule>
  </conditionalFormatting>
  <conditionalFormatting sqref="M4406">
    <cfRule type="cellIs" dxfId="2037" priority="3585" operator="equal">
      <formula>"DEDICACIO FACTURABLE PER ADMINISTRACIO"</formula>
    </cfRule>
  </conditionalFormatting>
  <conditionalFormatting sqref="G4373">
    <cfRule type="cellIs" dxfId="2036" priority="3620" stopIfTrue="1" operator="equal">
      <formula>"TA"</formula>
    </cfRule>
  </conditionalFormatting>
  <conditionalFormatting sqref="G4373">
    <cfRule type="cellIs" dxfId="2035" priority="3619" stopIfTrue="1" operator="equal">
      <formula>"OB"</formula>
    </cfRule>
  </conditionalFormatting>
  <conditionalFormatting sqref="M4373">
    <cfRule type="cellIs" dxfId="2034" priority="3618" stopIfTrue="1" operator="equal">
      <formula>"Pendent obrir OF"</formula>
    </cfRule>
  </conditionalFormatting>
  <conditionalFormatting sqref="G4407">
    <cfRule type="cellIs" dxfId="2033" priority="3613" stopIfTrue="1" operator="equal">
      <formula>"ST"</formula>
    </cfRule>
    <cfRule type="cellIs" dxfId="2032" priority="3614" stopIfTrue="1" operator="equal">
      <formula>ST</formula>
    </cfRule>
  </conditionalFormatting>
  <conditionalFormatting sqref="E4407">
    <cfRule type="cellIs" dxfId="2031" priority="3611" stopIfTrue="1" operator="equal">
      <formula>"Pte. Asignar"</formula>
    </cfRule>
  </conditionalFormatting>
  <conditionalFormatting sqref="E4407">
    <cfRule type="cellIs" dxfId="2030" priority="3610" stopIfTrue="1" operator="equal">
      <formula>"C-001"</formula>
    </cfRule>
  </conditionalFormatting>
  <conditionalFormatting sqref="E4407">
    <cfRule type="cellIs" dxfId="2029" priority="3609" operator="equal">
      <formula>"C-003"</formula>
    </cfRule>
  </conditionalFormatting>
  <conditionalFormatting sqref="M4410">
    <cfRule type="cellIs" dxfId="2028" priority="3572" stopIfTrue="1" operator="equal">
      <formula>"PENDENT ASSIGNAR"</formula>
    </cfRule>
  </conditionalFormatting>
  <conditionalFormatting sqref="M4410">
    <cfRule type="cellIs" dxfId="2027" priority="3571" stopIfTrue="1" operator="equal">
      <formula>"PENDENT D'ASSIGNAR"</formula>
    </cfRule>
  </conditionalFormatting>
  <conditionalFormatting sqref="M4410">
    <cfRule type="cellIs" dxfId="2026" priority="3570" operator="equal">
      <formula>"DEDICACIO FACTURABLE PER ADMINISTRACIO"</formula>
    </cfRule>
  </conditionalFormatting>
  <conditionalFormatting sqref="G4407">
    <cfRule type="cellIs" dxfId="2025" priority="3605" stopIfTrue="1" operator="equal">
      <formula>"TA"</formula>
    </cfRule>
  </conditionalFormatting>
  <conditionalFormatting sqref="G4407">
    <cfRule type="cellIs" dxfId="2024" priority="3604" stopIfTrue="1" operator="equal">
      <formula>"OB"</formula>
    </cfRule>
  </conditionalFormatting>
  <conditionalFormatting sqref="M4407">
    <cfRule type="cellIs" dxfId="2023" priority="3603" stopIfTrue="1" operator="equal">
      <formula>"Pendent obrir OF"</formula>
    </cfRule>
  </conditionalFormatting>
  <conditionalFormatting sqref="G4406">
    <cfRule type="cellIs" dxfId="2022" priority="3598" stopIfTrue="1" operator="equal">
      <formula>"ST"</formula>
    </cfRule>
    <cfRule type="cellIs" dxfId="2021" priority="3599" stopIfTrue="1" operator="equal">
      <formula>ST</formula>
    </cfRule>
  </conditionalFormatting>
  <conditionalFormatting sqref="E4406">
    <cfRule type="cellIs" dxfId="2020" priority="3596" stopIfTrue="1" operator="equal">
      <formula>"Pte. Asignar"</formula>
    </cfRule>
  </conditionalFormatting>
  <conditionalFormatting sqref="E4406">
    <cfRule type="cellIs" dxfId="2019" priority="3595" stopIfTrue="1" operator="equal">
      <formula>"C-001"</formula>
    </cfRule>
  </conditionalFormatting>
  <conditionalFormatting sqref="E4406">
    <cfRule type="cellIs" dxfId="2018" priority="3594" operator="equal">
      <formula>"C-003"</formula>
    </cfRule>
  </conditionalFormatting>
  <conditionalFormatting sqref="M4408">
    <cfRule type="cellIs" dxfId="2017" priority="3557" stopIfTrue="1" operator="equal">
      <formula>"PENDENT ASSIGNAR"</formula>
    </cfRule>
  </conditionalFormatting>
  <conditionalFormatting sqref="M4408">
    <cfRule type="cellIs" dxfId="2016" priority="3556" stopIfTrue="1" operator="equal">
      <formula>"PENDENT D'ASSIGNAR"</formula>
    </cfRule>
  </conditionalFormatting>
  <conditionalFormatting sqref="M4408">
    <cfRule type="cellIs" dxfId="2015" priority="3555" operator="equal">
      <formula>"DEDICACIO FACTURABLE PER ADMINISTRACIO"</formula>
    </cfRule>
  </conditionalFormatting>
  <conditionalFormatting sqref="G4406">
    <cfRule type="cellIs" dxfId="2014" priority="3590" stopIfTrue="1" operator="equal">
      <formula>"TA"</formula>
    </cfRule>
  </conditionalFormatting>
  <conditionalFormatting sqref="G4406">
    <cfRule type="cellIs" dxfId="2013" priority="3589" stopIfTrue="1" operator="equal">
      <formula>"OB"</formula>
    </cfRule>
  </conditionalFormatting>
  <conditionalFormatting sqref="M4406">
    <cfRule type="cellIs" dxfId="2012" priority="3588" stopIfTrue="1" operator="equal">
      <formula>"Pendent obrir OF"</formula>
    </cfRule>
  </conditionalFormatting>
  <conditionalFormatting sqref="G4410">
    <cfRule type="cellIs" dxfId="2011" priority="3583" stopIfTrue="1" operator="equal">
      <formula>"ST"</formula>
    </cfRule>
    <cfRule type="cellIs" dxfId="2010" priority="3584" stopIfTrue="1" operator="equal">
      <formula>ST</formula>
    </cfRule>
  </conditionalFormatting>
  <conditionalFormatting sqref="E4410">
    <cfRule type="cellIs" dxfId="2009" priority="3581" stopIfTrue="1" operator="equal">
      <formula>"Pte. Asignar"</formula>
    </cfRule>
  </conditionalFormatting>
  <conditionalFormatting sqref="E4410">
    <cfRule type="cellIs" dxfId="2008" priority="3580" stopIfTrue="1" operator="equal">
      <formula>"C-001"</formula>
    </cfRule>
  </conditionalFormatting>
  <conditionalFormatting sqref="E4410">
    <cfRule type="cellIs" dxfId="2007" priority="3579" operator="equal">
      <formula>"C-003"</formula>
    </cfRule>
  </conditionalFormatting>
  <conditionalFormatting sqref="M4409">
    <cfRule type="cellIs" dxfId="2006" priority="3542" stopIfTrue="1" operator="equal">
      <formula>"PENDENT ASSIGNAR"</formula>
    </cfRule>
  </conditionalFormatting>
  <conditionalFormatting sqref="M4409">
    <cfRule type="cellIs" dxfId="2005" priority="3541" stopIfTrue="1" operator="equal">
      <formula>"PENDENT D'ASSIGNAR"</formula>
    </cfRule>
  </conditionalFormatting>
  <conditionalFormatting sqref="M4409">
    <cfRule type="cellIs" dxfId="2004" priority="3540" operator="equal">
      <formula>"DEDICACIO FACTURABLE PER ADMINISTRACIO"</formula>
    </cfRule>
  </conditionalFormatting>
  <conditionalFormatting sqref="G4410">
    <cfRule type="cellIs" dxfId="2003" priority="3575" stopIfTrue="1" operator="equal">
      <formula>"TA"</formula>
    </cfRule>
  </conditionalFormatting>
  <conditionalFormatting sqref="G4410">
    <cfRule type="cellIs" dxfId="2002" priority="3574" stopIfTrue="1" operator="equal">
      <formula>"OB"</formula>
    </cfRule>
  </conditionalFormatting>
  <conditionalFormatting sqref="M4410">
    <cfRule type="cellIs" dxfId="2001" priority="3573" stopIfTrue="1" operator="equal">
      <formula>"Pendent obrir OF"</formula>
    </cfRule>
  </conditionalFormatting>
  <conditionalFormatting sqref="G4408">
    <cfRule type="cellIs" dxfId="2000" priority="3568" stopIfTrue="1" operator="equal">
      <formula>"ST"</formula>
    </cfRule>
    <cfRule type="cellIs" dxfId="1999" priority="3569" stopIfTrue="1" operator="equal">
      <formula>ST</formula>
    </cfRule>
  </conditionalFormatting>
  <conditionalFormatting sqref="E4408">
    <cfRule type="cellIs" dxfId="1998" priority="3566" stopIfTrue="1" operator="equal">
      <formula>"Pte. Asignar"</formula>
    </cfRule>
  </conditionalFormatting>
  <conditionalFormatting sqref="E4408">
    <cfRule type="cellIs" dxfId="1997" priority="3565" stopIfTrue="1" operator="equal">
      <formula>"C-001"</formula>
    </cfRule>
  </conditionalFormatting>
  <conditionalFormatting sqref="E4408">
    <cfRule type="cellIs" dxfId="1996" priority="3564" operator="equal">
      <formula>"C-003"</formula>
    </cfRule>
  </conditionalFormatting>
  <conditionalFormatting sqref="M4437">
    <cfRule type="cellIs" dxfId="1995" priority="3527" stopIfTrue="1" operator="equal">
      <formula>"PENDENT ASSIGNAR"</formula>
    </cfRule>
  </conditionalFormatting>
  <conditionalFormatting sqref="M4437">
    <cfRule type="cellIs" dxfId="1994" priority="3526" stopIfTrue="1" operator="equal">
      <formula>"PENDENT D'ASSIGNAR"</formula>
    </cfRule>
  </conditionalFormatting>
  <conditionalFormatting sqref="M4437">
    <cfRule type="cellIs" dxfId="1993" priority="3525" operator="equal">
      <formula>"DEDICACIO FACTURABLE PER ADMINISTRACIO"</formula>
    </cfRule>
  </conditionalFormatting>
  <conditionalFormatting sqref="G4408">
    <cfRule type="cellIs" dxfId="1992" priority="3560" stopIfTrue="1" operator="equal">
      <formula>"TA"</formula>
    </cfRule>
  </conditionalFormatting>
  <conditionalFormatting sqref="G4408">
    <cfRule type="cellIs" dxfId="1991" priority="3559" stopIfTrue="1" operator="equal">
      <formula>"OB"</formula>
    </cfRule>
  </conditionalFormatting>
  <conditionalFormatting sqref="M4408">
    <cfRule type="cellIs" dxfId="1990" priority="3558" stopIfTrue="1" operator="equal">
      <formula>"Pendent obrir OF"</formula>
    </cfRule>
  </conditionalFormatting>
  <conditionalFormatting sqref="G4409">
    <cfRule type="cellIs" dxfId="1989" priority="3553" stopIfTrue="1" operator="equal">
      <formula>"ST"</formula>
    </cfRule>
    <cfRule type="cellIs" dxfId="1988" priority="3554" stopIfTrue="1" operator="equal">
      <formula>ST</formula>
    </cfRule>
  </conditionalFormatting>
  <conditionalFormatting sqref="E4409">
    <cfRule type="cellIs" dxfId="1987" priority="3551" stopIfTrue="1" operator="equal">
      <formula>"Pte. Asignar"</formula>
    </cfRule>
  </conditionalFormatting>
  <conditionalFormatting sqref="E4409">
    <cfRule type="cellIs" dxfId="1986" priority="3550" stopIfTrue="1" operator="equal">
      <formula>"C-001"</formula>
    </cfRule>
  </conditionalFormatting>
  <conditionalFormatting sqref="E4409">
    <cfRule type="cellIs" dxfId="1985" priority="3549" operator="equal">
      <formula>"C-003"</formula>
    </cfRule>
  </conditionalFormatting>
  <conditionalFormatting sqref="M4436">
    <cfRule type="cellIs" dxfId="1984" priority="3512" stopIfTrue="1" operator="equal">
      <formula>"PENDENT ASSIGNAR"</formula>
    </cfRule>
  </conditionalFormatting>
  <conditionalFormatting sqref="M4436">
    <cfRule type="cellIs" dxfId="1983" priority="3511" stopIfTrue="1" operator="equal">
      <formula>"PENDENT D'ASSIGNAR"</formula>
    </cfRule>
  </conditionalFormatting>
  <conditionalFormatting sqref="M4436">
    <cfRule type="cellIs" dxfId="1982" priority="3510" operator="equal">
      <formula>"DEDICACIO FACTURABLE PER ADMINISTRACIO"</formula>
    </cfRule>
  </conditionalFormatting>
  <conditionalFormatting sqref="G4409">
    <cfRule type="cellIs" dxfId="1981" priority="3545" stopIfTrue="1" operator="equal">
      <formula>"TA"</formula>
    </cfRule>
  </conditionalFormatting>
  <conditionalFormatting sqref="G4409">
    <cfRule type="cellIs" dxfId="1980" priority="3544" stopIfTrue="1" operator="equal">
      <formula>"OB"</formula>
    </cfRule>
  </conditionalFormatting>
  <conditionalFormatting sqref="M4409">
    <cfRule type="cellIs" dxfId="1979" priority="3543" stopIfTrue="1" operator="equal">
      <formula>"Pendent obrir OF"</formula>
    </cfRule>
  </conditionalFormatting>
  <conditionalFormatting sqref="G4437">
    <cfRule type="cellIs" dxfId="1978" priority="3538" stopIfTrue="1" operator="equal">
      <formula>"ST"</formula>
    </cfRule>
    <cfRule type="cellIs" dxfId="1977" priority="3539" stopIfTrue="1" operator="equal">
      <formula>ST</formula>
    </cfRule>
  </conditionalFormatting>
  <conditionalFormatting sqref="E4437">
    <cfRule type="cellIs" dxfId="1976" priority="3536" stopIfTrue="1" operator="equal">
      <formula>"Pte. Asignar"</formula>
    </cfRule>
  </conditionalFormatting>
  <conditionalFormatting sqref="E4437">
    <cfRule type="cellIs" dxfId="1975" priority="3535" stopIfTrue="1" operator="equal">
      <formula>"C-001"</formula>
    </cfRule>
  </conditionalFormatting>
  <conditionalFormatting sqref="E4437">
    <cfRule type="cellIs" dxfId="1974" priority="3534" operator="equal">
      <formula>"C-003"</formula>
    </cfRule>
  </conditionalFormatting>
  <conditionalFormatting sqref="M4440">
    <cfRule type="cellIs" dxfId="1973" priority="3497" stopIfTrue="1" operator="equal">
      <formula>"PENDENT ASSIGNAR"</formula>
    </cfRule>
  </conditionalFormatting>
  <conditionalFormatting sqref="M4440">
    <cfRule type="cellIs" dxfId="1972" priority="3496" stopIfTrue="1" operator="equal">
      <formula>"PENDENT D'ASSIGNAR"</formula>
    </cfRule>
  </conditionalFormatting>
  <conditionalFormatting sqref="M4440">
    <cfRule type="cellIs" dxfId="1971" priority="3495" operator="equal">
      <formula>"DEDICACIO FACTURABLE PER ADMINISTRACIO"</formula>
    </cfRule>
  </conditionalFormatting>
  <conditionalFormatting sqref="G4437">
    <cfRule type="cellIs" dxfId="1970" priority="3530" stopIfTrue="1" operator="equal">
      <formula>"TA"</formula>
    </cfRule>
  </conditionalFormatting>
  <conditionalFormatting sqref="G4437">
    <cfRule type="cellIs" dxfId="1969" priority="3529" stopIfTrue="1" operator="equal">
      <formula>"OB"</formula>
    </cfRule>
  </conditionalFormatting>
  <conditionalFormatting sqref="M4437">
    <cfRule type="cellIs" dxfId="1968" priority="3528" stopIfTrue="1" operator="equal">
      <formula>"Pendent obrir OF"</formula>
    </cfRule>
  </conditionalFormatting>
  <conditionalFormatting sqref="G4436">
    <cfRule type="cellIs" dxfId="1967" priority="3523" stopIfTrue="1" operator="equal">
      <formula>"ST"</formula>
    </cfRule>
    <cfRule type="cellIs" dxfId="1966" priority="3524" stopIfTrue="1" operator="equal">
      <formula>ST</formula>
    </cfRule>
  </conditionalFormatting>
  <conditionalFormatting sqref="E4436">
    <cfRule type="cellIs" dxfId="1965" priority="3521" stopIfTrue="1" operator="equal">
      <formula>"Pte. Asignar"</formula>
    </cfRule>
  </conditionalFormatting>
  <conditionalFormatting sqref="E4436">
    <cfRule type="cellIs" dxfId="1964" priority="3520" stopIfTrue="1" operator="equal">
      <formula>"C-001"</formula>
    </cfRule>
  </conditionalFormatting>
  <conditionalFormatting sqref="E4436">
    <cfRule type="cellIs" dxfId="1963" priority="3519" operator="equal">
      <formula>"C-003"</formula>
    </cfRule>
  </conditionalFormatting>
  <conditionalFormatting sqref="M4438">
    <cfRule type="cellIs" dxfId="1962" priority="3482" stopIfTrue="1" operator="equal">
      <formula>"PENDENT ASSIGNAR"</formula>
    </cfRule>
  </conditionalFormatting>
  <conditionalFormatting sqref="M4438">
    <cfRule type="cellIs" dxfId="1961" priority="3481" stopIfTrue="1" operator="equal">
      <formula>"PENDENT D'ASSIGNAR"</formula>
    </cfRule>
  </conditionalFormatting>
  <conditionalFormatting sqref="M4438">
    <cfRule type="cellIs" dxfId="1960" priority="3480" operator="equal">
      <formula>"DEDICACIO FACTURABLE PER ADMINISTRACIO"</formula>
    </cfRule>
  </conditionalFormatting>
  <conditionalFormatting sqref="G4436">
    <cfRule type="cellIs" dxfId="1959" priority="3515" stopIfTrue="1" operator="equal">
      <formula>"TA"</formula>
    </cfRule>
  </conditionalFormatting>
  <conditionalFormatting sqref="G4436">
    <cfRule type="cellIs" dxfId="1958" priority="3514" stopIfTrue="1" operator="equal">
      <formula>"OB"</formula>
    </cfRule>
  </conditionalFormatting>
  <conditionalFormatting sqref="M4436">
    <cfRule type="cellIs" dxfId="1957" priority="3513" stopIfTrue="1" operator="equal">
      <formula>"Pendent obrir OF"</formula>
    </cfRule>
  </conditionalFormatting>
  <conditionalFormatting sqref="G4440">
    <cfRule type="cellIs" dxfId="1956" priority="3508" stopIfTrue="1" operator="equal">
      <formula>"ST"</formula>
    </cfRule>
    <cfRule type="cellIs" dxfId="1955" priority="3509" stopIfTrue="1" operator="equal">
      <formula>ST</formula>
    </cfRule>
  </conditionalFormatting>
  <conditionalFormatting sqref="E4440">
    <cfRule type="cellIs" dxfId="1954" priority="3506" stopIfTrue="1" operator="equal">
      <formula>"Pte. Asignar"</formula>
    </cfRule>
  </conditionalFormatting>
  <conditionalFormatting sqref="E4440">
    <cfRule type="cellIs" dxfId="1953" priority="3505" stopIfTrue="1" operator="equal">
      <formula>"C-001"</formula>
    </cfRule>
  </conditionalFormatting>
  <conditionalFormatting sqref="E4440">
    <cfRule type="cellIs" dxfId="1952" priority="3504" operator="equal">
      <formula>"C-003"</formula>
    </cfRule>
  </conditionalFormatting>
  <conditionalFormatting sqref="M4439">
    <cfRule type="cellIs" dxfId="1951" priority="3467" stopIfTrue="1" operator="equal">
      <formula>"PENDENT ASSIGNAR"</formula>
    </cfRule>
  </conditionalFormatting>
  <conditionalFormatting sqref="M4439">
    <cfRule type="cellIs" dxfId="1950" priority="3466" stopIfTrue="1" operator="equal">
      <formula>"PENDENT D'ASSIGNAR"</formula>
    </cfRule>
  </conditionalFormatting>
  <conditionalFormatting sqref="M4439">
    <cfRule type="cellIs" dxfId="1949" priority="3465" operator="equal">
      <formula>"DEDICACIO FACTURABLE PER ADMINISTRACIO"</formula>
    </cfRule>
  </conditionalFormatting>
  <conditionalFormatting sqref="G4440">
    <cfRule type="cellIs" dxfId="1948" priority="3500" stopIfTrue="1" operator="equal">
      <formula>"TA"</formula>
    </cfRule>
  </conditionalFormatting>
  <conditionalFormatting sqref="G4440">
    <cfRule type="cellIs" dxfId="1947" priority="3499" stopIfTrue="1" operator="equal">
      <formula>"OB"</formula>
    </cfRule>
  </conditionalFormatting>
  <conditionalFormatting sqref="M4440">
    <cfRule type="cellIs" dxfId="1946" priority="3498" stopIfTrue="1" operator="equal">
      <formula>"Pendent obrir OF"</formula>
    </cfRule>
  </conditionalFormatting>
  <conditionalFormatting sqref="G4438">
    <cfRule type="cellIs" dxfId="1945" priority="3493" stopIfTrue="1" operator="equal">
      <formula>"ST"</formula>
    </cfRule>
    <cfRule type="cellIs" dxfId="1944" priority="3494" stopIfTrue="1" operator="equal">
      <formula>ST</formula>
    </cfRule>
  </conditionalFormatting>
  <conditionalFormatting sqref="E4438">
    <cfRule type="cellIs" dxfId="1943" priority="3491" stopIfTrue="1" operator="equal">
      <formula>"Pte. Asignar"</formula>
    </cfRule>
  </conditionalFormatting>
  <conditionalFormatting sqref="E4438">
    <cfRule type="cellIs" dxfId="1942" priority="3490" stopIfTrue="1" operator="equal">
      <formula>"C-001"</formula>
    </cfRule>
  </conditionalFormatting>
  <conditionalFormatting sqref="E4438">
    <cfRule type="cellIs" dxfId="1941" priority="3489" operator="equal">
      <formula>"C-003"</formula>
    </cfRule>
  </conditionalFormatting>
  <conditionalFormatting sqref="M4486">
    <cfRule type="cellIs" dxfId="1940" priority="3452" stopIfTrue="1" operator="equal">
      <formula>"PENDENT ASSIGNAR"</formula>
    </cfRule>
  </conditionalFormatting>
  <conditionalFormatting sqref="M4486">
    <cfRule type="cellIs" dxfId="1939" priority="3451" stopIfTrue="1" operator="equal">
      <formula>"PENDENT D'ASSIGNAR"</formula>
    </cfRule>
  </conditionalFormatting>
  <conditionalFormatting sqref="M4486">
    <cfRule type="cellIs" dxfId="1938" priority="3450" operator="equal">
      <formula>"DEDICACIO FACTURABLE PER ADMINISTRACIO"</formula>
    </cfRule>
  </conditionalFormatting>
  <conditionalFormatting sqref="G4438">
    <cfRule type="cellIs" dxfId="1937" priority="3485" stopIfTrue="1" operator="equal">
      <formula>"TA"</formula>
    </cfRule>
  </conditionalFormatting>
  <conditionalFormatting sqref="G4438">
    <cfRule type="cellIs" dxfId="1936" priority="3484" stopIfTrue="1" operator="equal">
      <formula>"OB"</formula>
    </cfRule>
  </conditionalFormatting>
  <conditionalFormatting sqref="M4438">
    <cfRule type="cellIs" dxfId="1935" priority="3483" stopIfTrue="1" operator="equal">
      <formula>"Pendent obrir OF"</formula>
    </cfRule>
  </conditionalFormatting>
  <conditionalFormatting sqref="G4439">
    <cfRule type="cellIs" dxfId="1934" priority="3478" stopIfTrue="1" operator="equal">
      <formula>"ST"</formula>
    </cfRule>
    <cfRule type="cellIs" dxfId="1933" priority="3479" stopIfTrue="1" operator="equal">
      <formula>ST</formula>
    </cfRule>
  </conditionalFormatting>
  <conditionalFormatting sqref="E4439">
    <cfRule type="cellIs" dxfId="1932" priority="3476" stopIfTrue="1" operator="equal">
      <formula>"Pte. Asignar"</formula>
    </cfRule>
  </conditionalFormatting>
  <conditionalFormatting sqref="E4439">
    <cfRule type="cellIs" dxfId="1931" priority="3475" stopIfTrue="1" operator="equal">
      <formula>"C-001"</formula>
    </cfRule>
  </conditionalFormatting>
  <conditionalFormatting sqref="E4439">
    <cfRule type="cellIs" dxfId="1930" priority="3474" operator="equal">
      <formula>"C-003"</formula>
    </cfRule>
  </conditionalFormatting>
  <conditionalFormatting sqref="M4485">
    <cfRule type="cellIs" dxfId="1929" priority="3437" stopIfTrue="1" operator="equal">
      <formula>"PENDENT ASSIGNAR"</formula>
    </cfRule>
  </conditionalFormatting>
  <conditionalFormatting sqref="M4485">
    <cfRule type="cellIs" dxfId="1928" priority="3436" stopIfTrue="1" operator="equal">
      <formula>"PENDENT D'ASSIGNAR"</formula>
    </cfRule>
  </conditionalFormatting>
  <conditionalFormatting sqref="M4485">
    <cfRule type="cellIs" dxfId="1927" priority="3435" operator="equal">
      <formula>"DEDICACIO FACTURABLE PER ADMINISTRACIO"</formula>
    </cfRule>
  </conditionalFormatting>
  <conditionalFormatting sqref="G4439">
    <cfRule type="cellIs" dxfId="1926" priority="3470" stopIfTrue="1" operator="equal">
      <formula>"TA"</formula>
    </cfRule>
  </conditionalFormatting>
  <conditionalFormatting sqref="G4439">
    <cfRule type="cellIs" dxfId="1925" priority="3469" stopIfTrue="1" operator="equal">
      <formula>"OB"</formula>
    </cfRule>
  </conditionalFormatting>
  <conditionalFormatting sqref="M4439">
    <cfRule type="cellIs" dxfId="1924" priority="3468" stopIfTrue="1" operator="equal">
      <formula>"Pendent obrir OF"</formula>
    </cfRule>
  </conditionalFormatting>
  <conditionalFormatting sqref="G4486">
    <cfRule type="cellIs" dxfId="1923" priority="3463" stopIfTrue="1" operator="equal">
      <formula>"ST"</formula>
    </cfRule>
    <cfRule type="cellIs" dxfId="1922" priority="3464" stopIfTrue="1" operator="equal">
      <formula>ST</formula>
    </cfRule>
  </conditionalFormatting>
  <conditionalFormatting sqref="E4486">
    <cfRule type="cellIs" dxfId="1921" priority="3461" stopIfTrue="1" operator="equal">
      <formula>"Pte. Asignar"</formula>
    </cfRule>
  </conditionalFormatting>
  <conditionalFormatting sqref="E4486">
    <cfRule type="cellIs" dxfId="1920" priority="3460" stopIfTrue="1" operator="equal">
      <formula>"C-001"</formula>
    </cfRule>
  </conditionalFormatting>
  <conditionalFormatting sqref="E4486">
    <cfRule type="cellIs" dxfId="1919" priority="3459" operator="equal">
      <formula>"C-003"</formula>
    </cfRule>
  </conditionalFormatting>
  <conditionalFormatting sqref="M4489">
    <cfRule type="cellIs" dxfId="1918" priority="3422" stopIfTrue="1" operator="equal">
      <formula>"PENDENT ASSIGNAR"</formula>
    </cfRule>
  </conditionalFormatting>
  <conditionalFormatting sqref="M4489">
    <cfRule type="cellIs" dxfId="1917" priority="3421" stopIfTrue="1" operator="equal">
      <formula>"PENDENT D'ASSIGNAR"</formula>
    </cfRule>
  </conditionalFormatting>
  <conditionalFormatting sqref="M4489">
    <cfRule type="cellIs" dxfId="1916" priority="3420" operator="equal">
      <formula>"DEDICACIO FACTURABLE PER ADMINISTRACIO"</formula>
    </cfRule>
  </conditionalFormatting>
  <conditionalFormatting sqref="G4486">
    <cfRule type="cellIs" dxfId="1915" priority="3455" stopIfTrue="1" operator="equal">
      <formula>"TA"</formula>
    </cfRule>
  </conditionalFormatting>
  <conditionalFormatting sqref="G4486">
    <cfRule type="cellIs" dxfId="1914" priority="3454" stopIfTrue="1" operator="equal">
      <formula>"OB"</formula>
    </cfRule>
  </conditionalFormatting>
  <conditionalFormatting sqref="M4486">
    <cfRule type="cellIs" dxfId="1913" priority="3453" stopIfTrue="1" operator="equal">
      <formula>"Pendent obrir OF"</formula>
    </cfRule>
  </conditionalFormatting>
  <conditionalFormatting sqref="G4485">
    <cfRule type="cellIs" dxfId="1912" priority="3448" stopIfTrue="1" operator="equal">
      <formula>"ST"</formula>
    </cfRule>
    <cfRule type="cellIs" dxfId="1911" priority="3449" stopIfTrue="1" operator="equal">
      <formula>ST</formula>
    </cfRule>
  </conditionalFormatting>
  <conditionalFormatting sqref="E4485">
    <cfRule type="cellIs" dxfId="1910" priority="3446" stopIfTrue="1" operator="equal">
      <formula>"Pte. Asignar"</formula>
    </cfRule>
  </conditionalFormatting>
  <conditionalFormatting sqref="E4485">
    <cfRule type="cellIs" dxfId="1909" priority="3445" stopIfTrue="1" operator="equal">
      <formula>"C-001"</formula>
    </cfRule>
  </conditionalFormatting>
  <conditionalFormatting sqref="E4485">
    <cfRule type="cellIs" dxfId="1908" priority="3444" operator="equal">
      <formula>"C-003"</formula>
    </cfRule>
  </conditionalFormatting>
  <conditionalFormatting sqref="M4487">
    <cfRule type="cellIs" dxfId="1907" priority="3407" stopIfTrue="1" operator="equal">
      <formula>"PENDENT ASSIGNAR"</formula>
    </cfRule>
  </conditionalFormatting>
  <conditionalFormatting sqref="M4487">
    <cfRule type="cellIs" dxfId="1906" priority="3406" stopIfTrue="1" operator="equal">
      <formula>"PENDENT D'ASSIGNAR"</formula>
    </cfRule>
  </conditionalFormatting>
  <conditionalFormatting sqref="M4487">
    <cfRule type="cellIs" dxfId="1905" priority="3405" operator="equal">
      <formula>"DEDICACIO FACTURABLE PER ADMINISTRACIO"</formula>
    </cfRule>
  </conditionalFormatting>
  <conditionalFormatting sqref="G4485">
    <cfRule type="cellIs" dxfId="1904" priority="3440" stopIfTrue="1" operator="equal">
      <formula>"TA"</formula>
    </cfRule>
  </conditionalFormatting>
  <conditionalFormatting sqref="G4485">
    <cfRule type="cellIs" dxfId="1903" priority="3439" stopIfTrue="1" operator="equal">
      <formula>"OB"</formula>
    </cfRule>
  </conditionalFormatting>
  <conditionalFormatting sqref="M4485">
    <cfRule type="cellIs" dxfId="1902" priority="3438" stopIfTrue="1" operator="equal">
      <formula>"Pendent obrir OF"</formula>
    </cfRule>
  </conditionalFormatting>
  <conditionalFormatting sqref="G4489">
    <cfRule type="cellIs" dxfId="1901" priority="3433" stopIfTrue="1" operator="equal">
      <formula>"ST"</formula>
    </cfRule>
    <cfRule type="cellIs" dxfId="1900" priority="3434" stopIfTrue="1" operator="equal">
      <formula>ST</formula>
    </cfRule>
  </conditionalFormatting>
  <conditionalFormatting sqref="E4489">
    <cfRule type="cellIs" dxfId="1899" priority="3431" stopIfTrue="1" operator="equal">
      <formula>"Pte. Asignar"</formula>
    </cfRule>
  </conditionalFormatting>
  <conditionalFormatting sqref="E4489">
    <cfRule type="cellIs" dxfId="1898" priority="3430" stopIfTrue="1" operator="equal">
      <formula>"C-001"</formula>
    </cfRule>
  </conditionalFormatting>
  <conditionalFormatting sqref="E4489">
    <cfRule type="cellIs" dxfId="1897" priority="3429" operator="equal">
      <formula>"C-003"</formula>
    </cfRule>
  </conditionalFormatting>
  <conditionalFormatting sqref="M4488">
    <cfRule type="cellIs" dxfId="1896" priority="3392" stopIfTrue="1" operator="equal">
      <formula>"PENDENT ASSIGNAR"</formula>
    </cfRule>
  </conditionalFormatting>
  <conditionalFormatting sqref="M4488">
    <cfRule type="cellIs" dxfId="1895" priority="3391" stopIfTrue="1" operator="equal">
      <formula>"PENDENT D'ASSIGNAR"</formula>
    </cfRule>
  </conditionalFormatting>
  <conditionalFormatting sqref="M4488">
    <cfRule type="cellIs" dxfId="1894" priority="3390" operator="equal">
      <formula>"DEDICACIO FACTURABLE PER ADMINISTRACIO"</formula>
    </cfRule>
  </conditionalFormatting>
  <conditionalFormatting sqref="G4489">
    <cfRule type="cellIs" dxfId="1893" priority="3425" stopIfTrue="1" operator="equal">
      <formula>"TA"</formula>
    </cfRule>
  </conditionalFormatting>
  <conditionalFormatting sqref="G4489">
    <cfRule type="cellIs" dxfId="1892" priority="3424" stopIfTrue="1" operator="equal">
      <formula>"OB"</formula>
    </cfRule>
  </conditionalFormatting>
  <conditionalFormatting sqref="M4489">
    <cfRule type="cellIs" dxfId="1891" priority="3423" stopIfTrue="1" operator="equal">
      <formula>"Pendent obrir OF"</formula>
    </cfRule>
  </conditionalFormatting>
  <conditionalFormatting sqref="G4487">
    <cfRule type="cellIs" dxfId="1890" priority="3418" stopIfTrue="1" operator="equal">
      <formula>"ST"</formula>
    </cfRule>
    <cfRule type="cellIs" dxfId="1889" priority="3419" stopIfTrue="1" operator="equal">
      <formula>ST</formula>
    </cfRule>
  </conditionalFormatting>
  <conditionalFormatting sqref="E4487">
    <cfRule type="cellIs" dxfId="1888" priority="3416" stopIfTrue="1" operator="equal">
      <formula>"Pte. Asignar"</formula>
    </cfRule>
  </conditionalFormatting>
  <conditionalFormatting sqref="E4487">
    <cfRule type="cellIs" dxfId="1887" priority="3415" stopIfTrue="1" operator="equal">
      <formula>"C-001"</formula>
    </cfRule>
  </conditionalFormatting>
  <conditionalFormatting sqref="E4487">
    <cfRule type="cellIs" dxfId="1886" priority="3414" operator="equal">
      <formula>"C-003"</formula>
    </cfRule>
  </conditionalFormatting>
  <conditionalFormatting sqref="M4491">
    <cfRule type="cellIs" dxfId="1885" priority="3377" stopIfTrue="1" operator="equal">
      <formula>"PENDENT ASSIGNAR"</formula>
    </cfRule>
  </conditionalFormatting>
  <conditionalFormatting sqref="M4491">
    <cfRule type="cellIs" dxfId="1884" priority="3376" stopIfTrue="1" operator="equal">
      <formula>"PENDENT D'ASSIGNAR"</formula>
    </cfRule>
  </conditionalFormatting>
  <conditionalFormatting sqref="M4491">
    <cfRule type="cellIs" dxfId="1883" priority="3375" operator="equal">
      <formula>"DEDICACIO FACTURABLE PER ADMINISTRACIO"</formula>
    </cfRule>
  </conditionalFormatting>
  <conditionalFormatting sqref="G4487">
    <cfRule type="cellIs" dxfId="1882" priority="3410" stopIfTrue="1" operator="equal">
      <formula>"TA"</formula>
    </cfRule>
  </conditionalFormatting>
  <conditionalFormatting sqref="G4487">
    <cfRule type="cellIs" dxfId="1881" priority="3409" stopIfTrue="1" operator="equal">
      <formula>"OB"</formula>
    </cfRule>
  </conditionalFormatting>
  <conditionalFormatting sqref="M4487">
    <cfRule type="cellIs" dxfId="1880" priority="3408" stopIfTrue="1" operator="equal">
      <formula>"Pendent obrir OF"</formula>
    </cfRule>
  </conditionalFormatting>
  <conditionalFormatting sqref="G4488">
    <cfRule type="cellIs" dxfId="1879" priority="3403" stopIfTrue="1" operator="equal">
      <formula>"ST"</formula>
    </cfRule>
    <cfRule type="cellIs" dxfId="1878" priority="3404" stopIfTrue="1" operator="equal">
      <formula>ST</formula>
    </cfRule>
  </conditionalFormatting>
  <conditionalFormatting sqref="E4488">
    <cfRule type="cellIs" dxfId="1877" priority="3401" stopIfTrue="1" operator="equal">
      <formula>"Pte. Asignar"</formula>
    </cfRule>
  </conditionalFormatting>
  <conditionalFormatting sqref="E4488">
    <cfRule type="cellIs" dxfId="1876" priority="3400" stopIfTrue="1" operator="equal">
      <formula>"C-001"</formula>
    </cfRule>
  </conditionalFormatting>
  <conditionalFormatting sqref="E4488">
    <cfRule type="cellIs" dxfId="1875" priority="3399" operator="equal">
      <formula>"C-003"</formula>
    </cfRule>
  </conditionalFormatting>
  <conditionalFormatting sqref="M4490">
    <cfRule type="cellIs" dxfId="1874" priority="3362" stopIfTrue="1" operator="equal">
      <formula>"PENDENT ASSIGNAR"</formula>
    </cfRule>
  </conditionalFormatting>
  <conditionalFormatting sqref="M4490">
    <cfRule type="cellIs" dxfId="1873" priority="3361" stopIfTrue="1" operator="equal">
      <formula>"PENDENT D'ASSIGNAR"</formula>
    </cfRule>
  </conditionalFormatting>
  <conditionalFormatting sqref="M4490">
    <cfRule type="cellIs" dxfId="1872" priority="3360" operator="equal">
      <formula>"DEDICACIO FACTURABLE PER ADMINISTRACIO"</formula>
    </cfRule>
  </conditionalFormatting>
  <conditionalFormatting sqref="G4488">
    <cfRule type="cellIs" dxfId="1871" priority="3395" stopIfTrue="1" operator="equal">
      <formula>"TA"</formula>
    </cfRule>
  </conditionalFormatting>
  <conditionalFormatting sqref="G4488">
    <cfRule type="cellIs" dxfId="1870" priority="3394" stopIfTrue="1" operator="equal">
      <formula>"OB"</formula>
    </cfRule>
  </conditionalFormatting>
  <conditionalFormatting sqref="M4488">
    <cfRule type="cellIs" dxfId="1869" priority="3393" stopIfTrue="1" operator="equal">
      <formula>"Pendent obrir OF"</formula>
    </cfRule>
  </conditionalFormatting>
  <conditionalFormatting sqref="G4491">
    <cfRule type="cellIs" dxfId="1868" priority="3388" stopIfTrue="1" operator="equal">
      <formula>"ST"</formula>
    </cfRule>
    <cfRule type="cellIs" dxfId="1867" priority="3389" stopIfTrue="1" operator="equal">
      <formula>ST</formula>
    </cfRule>
  </conditionalFormatting>
  <conditionalFormatting sqref="E4491">
    <cfRule type="cellIs" dxfId="1866" priority="3386" stopIfTrue="1" operator="equal">
      <formula>"Pte. Asignar"</formula>
    </cfRule>
  </conditionalFormatting>
  <conditionalFormatting sqref="E4491">
    <cfRule type="cellIs" dxfId="1865" priority="3385" stopIfTrue="1" operator="equal">
      <formula>"C-001"</formula>
    </cfRule>
  </conditionalFormatting>
  <conditionalFormatting sqref="E4491">
    <cfRule type="cellIs" dxfId="1864" priority="3384" operator="equal">
      <formula>"C-003"</formula>
    </cfRule>
  </conditionalFormatting>
  <conditionalFormatting sqref="M4494">
    <cfRule type="cellIs" dxfId="1863" priority="3347" stopIfTrue="1" operator="equal">
      <formula>"PENDENT ASSIGNAR"</formula>
    </cfRule>
  </conditionalFormatting>
  <conditionalFormatting sqref="M4494">
    <cfRule type="cellIs" dxfId="1862" priority="3346" stopIfTrue="1" operator="equal">
      <formula>"PENDENT D'ASSIGNAR"</formula>
    </cfRule>
  </conditionalFormatting>
  <conditionalFormatting sqref="M4494">
    <cfRule type="cellIs" dxfId="1861" priority="3345" operator="equal">
      <formula>"DEDICACIO FACTURABLE PER ADMINISTRACIO"</formula>
    </cfRule>
  </conditionalFormatting>
  <conditionalFormatting sqref="G4491">
    <cfRule type="cellIs" dxfId="1860" priority="3380" stopIfTrue="1" operator="equal">
      <formula>"TA"</formula>
    </cfRule>
  </conditionalFormatting>
  <conditionalFormatting sqref="G4491">
    <cfRule type="cellIs" dxfId="1859" priority="3379" stopIfTrue="1" operator="equal">
      <formula>"OB"</formula>
    </cfRule>
  </conditionalFormatting>
  <conditionalFormatting sqref="M4491">
    <cfRule type="cellIs" dxfId="1858" priority="3378" stopIfTrue="1" operator="equal">
      <formula>"Pendent obrir OF"</formula>
    </cfRule>
  </conditionalFormatting>
  <conditionalFormatting sqref="G4490">
    <cfRule type="cellIs" dxfId="1857" priority="3373" stopIfTrue="1" operator="equal">
      <formula>"ST"</formula>
    </cfRule>
    <cfRule type="cellIs" dxfId="1856" priority="3374" stopIfTrue="1" operator="equal">
      <formula>ST</formula>
    </cfRule>
  </conditionalFormatting>
  <conditionalFormatting sqref="E4490">
    <cfRule type="cellIs" dxfId="1855" priority="3371" stopIfTrue="1" operator="equal">
      <formula>"Pte. Asignar"</formula>
    </cfRule>
  </conditionalFormatting>
  <conditionalFormatting sqref="E4490">
    <cfRule type="cellIs" dxfId="1854" priority="3370" stopIfTrue="1" operator="equal">
      <formula>"C-001"</formula>
    </cfRule>
  </conditionalFormatting>
  <conditionalFormatting sqref="E4490">
    <cfRule type="cellIs" dxfId="1853" priority="3369" operator="equal">
      <formula>"C-003"</formula>
    </cfRule>
  </conditionalFormatting>
  <conditionalFormatting sqref="M4492">
    <cfRule type="cellIs" dxfId="1852" priority="3332" stopIfTrue="1" operator="equal">
      <formula>"PENDENT ASSIGNAR"</formula>
    </cfRule>
  </conditionalFormatting>
  <conditionalFormatting sqref="M4492">
    <cfRule type="cellIs" dxfId="1851" priority="3331" stopIfTrue="1" operator="equal">
      <formula>"PENDENT D'ASSIGNAR"</formula>
    </cfRule>
  </conditionalFormatting>
  <conditionalFormatting sqref="M4492">
    <cfRule type="cellIs" dxfId="1850" priority="3330" operator="equal">
      <formula>"DEDICACIO FACTURABLE PER ADMINISTRACIO"</formula>
    </cfRule>
  </conditionalFormatting>
  <conditionalFormatting sqref="G4490">
    <cfRule type="cellIs" dxfId="1849" priority="3365" stopIfTrue="1" operator="equal">
      <formula>"TA"</formula>
    </cfRule>
  </conditionalFormatting>
  <conditionalFormatting sqref="G4490">
    <cfRule type="cellIs" dxfId="1848" priority="3364" stopIfTrue="1" operator="equal">
      <formula>"OB"</formula>
    </cfRule>
  </conditionalFormatting>
  <conditionalFormatting sqref="M4490">
    <cfRule type="cellIs" dxfId="1847" priority="3363" stopIfTrue="1" operator="equal">
      <formula>"Pendent obrir OF"</formula>
    </cfRule>
  </conditionalFormatting>
  <conditionalFormatting sqref="G4494">
    <cfRule type="cellIs" dxfId="1846" priority="3358" stopIfTrue="1" operator="equal">
      <formula>"ST"</formula>
    </cfRule>
    <cfRule type="cellIs" dxfId="1845" priority="3359" stopIfTrue="1" operator="equal">
      <formula>ST</formula>
    </cfRule>
  </conditionalFormatting>
  <conditionalFormatting sqref="E4494">
    <cfRule type="cellIs" dxfId="1844" priority="3356" stopIfTrue="1" operator="equal">
      <formula>"Pte. Asignar"</formula>
    </cfRule>
  </conditionalFormatting>
  <conditionalFormatting sqref="E4494">
    <cfRule type="cellIs" dxfId="1843" priority="3355" stopIfTrue="1" operator="equal">
      <formula>"C-001"</formula>
    </cfRule>
  </conditionalFormatting>
  <conditionalFormatting sqref="E4494">
    <cfRule type="cellIs" dxfId="1842" priority="3354" operator="equal">
      <formula>"C-003"</formula>
    </cfRule>
  </conditionalFormatting>
  <conditionalFormatting sqref="M4493">
    <cfRule type="cellIs" dxfId="1841" priority="3317" stopIfTrue="1" operator="equal">
      <formula>"PENDENT ASSIGNAR"</formula>
    </cfRule>
  </conditionalFormatting>
  <conditionalFormatting sqref="M4493">
    <cfRule type="cellIs" dxfId="1840" priority="3316" stopIfTrue="1" operator="equal">
      <formula>"PENDENT D'ASSIGNAR"</formula>
    </cfRule>
  </conditionalFormatting>
  <conditionalFormatting sqref="M4493">
    <cfRule type="cellIs" dxfId="1839" priority="3315" operator="equal">
      <formula>"DEDICACIO FACTURABLE PER ADMINISTRACIO"</formula>
    </cfRule>
  </conditionalFormatting>
  <conditionalFormatting sqref="G4494">
    <cfRule type="cellIs" dxfId="1838" priority="3350" stopIfTrue="1" operator="equal">
      <formula>"TA"</formula>
    </cfRule>
  </conditionalFormatting>
  <conditionalFormatting sqref="G4494">
    <cfRule type="cellIs" dxfId="1837" priority="3349" stopIfTrue="1" operator="equal">
      <formula>"OB"</formula>
    </cfRule>
  </conditionalFormatting>
  <conditionalFormatting sqref="M4494">
    <cfRule type="cellIs" dxfId="1836" priority="3348" stopIfTrue="1" operator="equal">
      <formula>"Pendent obrir OF"</formula>
    </cfRule>
  </conditionalFormatting>
  <conditionalFormatting sqref="G4492">
    <cfRule type="cellIs" dxfId="1835" priority="3343" stopIfTrue="1" operator="equal">
      <formula>"ST"</formula>
    </cfRule>
    <cfRule type="cellIs" dxfId="1834" priority="3344" stopIfTrue="1" operator="equal">
      <formula>ST</formula>
    </cfRule>
  </conditionalFormatting>
  <conditionalFormatting sqref="E4492">
    <cfRule type="cellIs" dxfId="1833" priority="3341" stopIfTrue="1" operator="equal">
      <formula>"Pte. Asignar"</formula>
    </cfRule>
  </conditionalFormatting>
  <conditionalFormatting sqref="E4492">
    <cfRule type="cellIs" dxfId="1832" priority="3340" stopIfTrue="1" operator="equal">
      <formula>"C-001"</formula>
    </cfRule>
  </conditionalFormatting>
  <conditionalFormatting sqref="E4492">
    <cfRule type="cellIs" dxfId="1831" priority="3339" operator="equal">
      <formula>"C-003"</formula>
    </cfRule>
  </conditionalFormatting>
  <conditionalFormatting sqref="M4580">
    <cfRule type="cellIs" dxfId="1830" priority="3302" stopIfTrue="1" operator="equal">
      <formula>"PENDENT ASSIGNAR"</formula>
    </cfRule>
  </conditionalFormatting>
  <conditionalFormatting sqref="M4580">
    <cfRule type="cellIs" dxfId="1829" priority="3301" stopIfTrue="1" operator="equal">
      <formula>"PENDENT D'ASSIGNAR"</formula>
    </cfRule>
  </conditionalFormatting>
  <conditionalFormatting sqref="M4580">
    <cfRule type="cellIs" dxfId="1828" priority="3300" operator="equal">
      <formula>"DEDICACIO FACTURABLE PER ADMINISTRACIO"</formula>
    </cfRule>
  </conditionalFormatting>
  <conditionalFormatting sqref="G4492">
    <cfRule type="cellIs" dxfId="1827" priority="3335" stopIfTrue="1" operator="equal">
      <formula>"TA"</formula>
    </cfRule>
  </conditionalFormatting>
  <conditionalFormatting sqref="G4492">
    <cfRule type="cellIs" dxfId="1826" priority="3334" stopIfTrue="1" operator="equal">
      <formula>"OB"</formula>
    </cfRule>
  </conditionalFormatting>
  <conditionalFormatting sqref="M4492">
    <cfRule type="cellIs" dxfId="1825" priority="3333" stopIfTrue="1" operator="equal">
      <formula>"Pendent obrir OF"</formula>
    </cfRule>
  </conditionalFormatting>
  <conditionalFormatting sqref="G4493">
    <cfRule type="cellIs" dxfId="1824" priority="3328" stopIfTrue="1" operator="equal">
      <formula>"ST"</formula>
    </cfRule>
    <cfRule type="cellIs" dxfId="1823" priority="3329" stopIfTrue="1" operator="equal">
      <formula>ST</formula>
    </cfRule>
  </conditionalFormatting>
  <conditionalFormatting sqref="E4493">
    <cfRule type="cellIs" dxfId="1822" priority="3326" stopIfTrue="1" operator="equal">
      <formula>"Pte. Asignar"</formula>
    </cfRule>
  </conditionalFormatting>
  <conditionalFormatting sqref="E4493">
    <cfRule type="cellIs" dxfId="1821" priority="3325" stopIfTrue="1" operator="equal">
      <formula>"C-001"</formula>
    </cfRule>
  </conditionalFormatting>
  <conditionalFormatting sqref="E4493">
    <cfRule type="cellIs" dxfId="1820" priority="3324" operator="equal">
      <formula>"C-003"</formula>
    </cfRule>
  </conditionalFormatting>
  <conditionalFormatting sqref="M4581">
    <cfRule type="cellIs" dxfId="1819" priority="3287" stopIfTrue="1" operator="equal">
      <formula>"PENDENT ASSIGNAR"</formula>
    </cfRule>
  </conditionalFormatting>
  <conditionalFormatting sqref="M4581">
    <cfRule type="cellIs" dxfId="1818" priority="3286" stopIfTrue="1" operator="equal">
      <formula>"PENDENT D'ASSIGNAR"</formula>
    </cfRule>
  </conditionalFormatting>
  <conditionalFormatting sqref="M4581">
    <cfRule type="cellIs" dxfId="1817" priority="3285" operator="equal">
      <formula>"DEDICACIO FACTURABLE PER ADMINISTRACIO"</formula>
    </cfRule>
  </conditionalFormatting>
  <conditionalFormatting sqref="G4493">
    <cfRule type="cellIs" dxfId="1816" priority="3320" stopIfTrue="1" operator="equal">
      <formula>"TA"</formula>
    </cfRule>
  </conditionalFormatting>
  <conditionalFormatting sqref="G4493">
    <cfRule type="cellIs" dxfId="1815" priority="3319" stopIfTrue="1" operator="equal">
      <formula>"OB"</formula>
    </cfRule>
  </conditionalFormatting>
  <conditionalFormatting sqref="M4493">
    <cfRule type="cellIs" dxfId="1814" priority="3318" stopIfTrue="1" operator="equal">
      <formula>"Pendent obrir OF"</formula>
    </cfRule>
  </conditionalFormatting>
  <conditionalFormatting sqref="G4580">
    <cfRule type="cellIs" dxfId="1813" priority="3313" stopIfTrue="1" operator="equal">
      <formula>"ST"</formula>
    </cfRule>
    <cfRule type="cellIs" dxfId="1812" priority="3314" stopIfTrue="1" operator="equal">
      <formula>ST</formula>
    </cfRule>
  </conditionalFormatting>
  <conditionalFormatting sqref="E4580">
    <cfRule type="cellIs" dxfId="1811" priority="3311" stopIfTrue="1" operator="equal">
      <formula>"Pte. Asignar"</formula>
    </cfRule>
  </conditionalFormatting>
  <conditionalFormatting sqref="E4580">
    <cfRule type="cellIs" dxfId="1810" priority="3310" stopIfTrue="1" operator="equal">
      <formula>"C-001"</formula>
    </cfRule>
  </conditionalFormatting>
  <conditionalFormatting sqref="E4580">
    <cfRule type="cellIs" dxfId="1809" priority="3309" operator="equal">
      <formula>"C-003"</formula>
    </cfRule>
  </conditionalFormatting>
  <conditionalFormatting sqref="G4580">
    <cfRule type="cellIs" dxfId="1808" priority="3305" stopIfTrue="1" operator="equal">
      <formula>"TA"</formula>
    </cfRule>
  </conditionalFormatting>
  <conditionalFormatting sqref="G4580">
    <cfRule type="cellIs" dxfId="1807" priority="3304" stopIfTrue="1" operator="equal">
      <formula>"OB"</formula>
    </cfRule>
  </conditionalFormatting>
  <conditionalFormatting sqref="M4580">
    <cfRule type="cellIs" dxfId="1806" priority="3303" stopIfTrue="1" operator="equal">
      <formula>"Pendent obrir OF"</formula>
    </cfRule>
  </conditionalFormatting>
  <conditionalFormatting sqref="G4581">
    <cfRule type="cellIs" dxfId="1805" priority="3298" stopIfTrue="1" operator="equal">
      <formula>"ST"</formula>
    </cfRule>
    <cfRule type="cellIs" dxfId="1804" priority="3299" stopIfTrue="1" operator="equal">
      <formula>ST</formula>
    </cfRule>
  </conditionalFormatting>
  <conditionalFormatting sqref="E4581">
    <cfRule type="cellIs" dxfId="1803" priority="3296" stopIfTrue="1" operator="equal">
      <formula>"Pte. Asignar"</formula>
    </cfRule>
  </conditionalFormatting>
  <conditionalFormatting sqref="E4581">
    <cfRule type="cellIs" dxfId="1802" priority="3295" stopIfTrue="1" operator="equal">
      <formula>"C-001"</formula>
    </cfRule>
  </conditionalFormatting>
  <conditionalFormatting sqref="E4581">
    <cfRule type="cellIs" dxfId="1801" priority="3294" operator="equal">
      <formula>"C-003"</formula>
    </cfRule>
  </conditionalFormatting>
  <conditionalFormatting sqref="G4581">
    <cfRule type="cellIs" dxfId="1800" priority="3290" stopIfTrue="1" operator="equal">
      <formula>"TA"</formula>
    </cfRule>
  </conditionalFormatting>
  <conditionalFormatting sqref="G4581">
    <cfRule type="cellIs" dxfId="1799" priority="3289" stopIfTrue="1" operator="equal">
      <formula>"OB"</formula>
    </cfRule>
  </conditionalFormatting>
  <conditionalFormatting sqref="M4581">
    <cfRule type="cellIs" dxfId="1798" priority="3288" stopIfTrue="1" operator="equal">
      <formula>"Pendent obrir OF"</formula>
    </cfRule>
  </conditionalFormatting>
  <conditionalFormatting sqref="G4584">
    <cfRule type="cellIs" dxfId="1797" priority="3283" stopIfTrue="1" operator="equal">
      <formula>"ST"</formula>
    </cfRule>
    <cfRule type="cellIs" dxfId="1796" priority="3284" stopIfTrue="1" operator="equal">
      <formula>ST</formula>
    </cfRule>
  </conditionalFormatting>
  <conditionalFormatting sqref="M4584">
    <cfRule type="cellIs" dxfId="1795" priority="3282" stopIfTrue="1" operator="equal">
      <formula>"Pendent obrir OF"</formula>
    </cfRule>
  </conditionalFormatting>
  <conditionalFormatting sqref="E4584">
    <cfRule type="cellIs" dxfId="1794" priority="3281" stopIfTrue="1" operator="equal">
      <formula>"Pte. Asignar"</formula>
    </cfRule>
  </conditionalFormatting>
  <conditionalFormatting sqref="E4584">
    <cfRule type="cellIs" dxfId="1793" priority="3280" stopIfTrue="1" operator="equal">
      <formula>"C-001"</formula>
    </cfRule>
  </conditionalFormatting>
  <conditionalFormatting sqref="E4584">
    <cfRule type="cellIs" dxfId="1792" priority="3279" operator="equal">
      <formula>"C-003"</formula>
    </cfRule>
  </conditionalFormatting>
  <conditionalFormatting sqref="M4584">
    <cfRule type="cellIs" dxfId="1791" priority="3278" stopIfTrue="1" operator="equal">
      <formula>"PENDENT ASSIGNAR"</formula>
    </cfRule>
  </conditionalFormatting>
  <conditionalFormatting sqref="M4584">
    <cfRule type="cellIs" dxfId="1790" priority="3277" stopIfTrue="1" operator="equal">
      <formula>"PENDENT D'ASSIGNAR"</formula>
    </cfRule>
  </conditionalFormatting>
  <conditionalFormatting sqref="M4584">
    <cfRule type="cellIs" dxfId="1789" priority="3276" operator="equal">
      <formula>"DEDICACIO FACTURABLE PER ADMINISTRACIO"</formula>
    </cfRule>
  </conditionalFormatting>
  <conditionalFormatting sqref="G4584">
    <cfRule type="cellIs" dxfId="1788" priority="3275" stopIfTrue="1" operator="equal">
      <formula>"TA"</formula>
    </cfRule>
  </conditionalFormatting>
  <conditionalFormatting sqref="G4584">
    <cfRule type="cellIs" dxfId="1787" priority="3274" stopIfTrue="1" operator="equal">
      <formula>"OB"</formula>
    </cfRule>
  </conditionalFormatting>
  <conditionalFormatting sqref="G4586">
    <cfRule type="cellIs" dxfId="1786" priority="3272" stopIfTrue="1" operator="equal">
      <formula>"ST"</formula>
    </cfRule>
    <cfRule type="cellIs" dxfId="1785" priority="3273" stopIfTrue="1" operator="equal">
      <formula>ST</formula>
    </cfRule>
  </conditionalFormatting>
  <conditionalFormatting sqref="M4586">
    <cfRule type="cellIs" dxfId="1784" priority="3271" stopIfTrue="1" operator="equal">
      <formula>"Pendent obrir OF"</formula>
    </cfRule>
  </conditionalFormatting>
  <conditionalFormatting sqref="E4586">
    <cfRule type="cellIs" dxfId="1783" priority="3270" stopIfTrue="1" operator="equal">
      <formula>"Pte. Asignar"</formula>
    </cfRule>
  </conditionalFormatting>
  <conditionalFormatting sqref="E4586">
    <cfRule type="cellIs" dxfId="1782" priority="3269" stopIfTrue="1" operator="equal">
      <formula>"C-001"</formula>
    </cfRule>
  </conditionalFormatting>
  <conditionalFormatting sqref="E4586">
    <cfRule type="cellIs" dxfId="1781" priority="3268" operator="equal">
      <formula>"C-003"</formula>
    </cfRule>
  </conditionalFormatting>
  <conditionalFormatting sqref="M4586">
    <cfRule type="cellIs" dxfId="1780" priority="3267" stopIfTrue="1" operator="equal">
      <formula>"PENDENT ASSIGNAR"</formula>
    </cfRule>
  </conditionalFormatting>
  <conditionalFormatting sqref="M4586">
    <cfRule type="cellIs" dxfId="1779" priority="3266" stopIfTrue="1" operator="equal">
      <formula>"PENDENT D'ASSIGNAR"</formula>
    </cfRule>
  </conditionalFormatting>
  <conditionalFormatting sqref="M4586">
    <cfRule type="cellIs" dxfId="1778" priority="3265" operator="equal">
      <formula>"DEDICACIO FACTURABLE PER ADMINISTRACIO"</formula>
    </cfRule>
  </conditionalFormatting>
  <conditionalFormatting sqref="G4586">
    <cfRule type="cellIs" dxfId="1777" priority="3264" stopIfTrue="1" operator="equal">
      <formula>"TA"</formula>
    </cfRule>
  </conditionalFormatting>
  <conditionalFormatting sqref="G4586">
    <cfRule type="cellIs" dxfId="1776" priority="3263" stopIfTrue="1" operator="equal">
      <formula>"OB"</formula>
    </cfRule>
  </conditionalFormatting>
  <conditionalFormatting sqref="G4587">
    <cfRule type="cellIs" dxfId="1775" priority="3261" stopIfTrue="1" operator="equal">
      <formula>"ST"</formula>
    </cfRule>
    <cfRule type="cellIs" dxfId="1774" priority="3262" stopIfTrue="1" operator="equal">
      <formula>ST</formula>
    </cfRule>
  </conditionalFormatting>
  <conditionalFormatting sqref="M4587">
    <cfRule type="cellIs" dxfId="1773" priority="3260" stopIfTrue="1" operator="equal">
      <formula>"Pendent obrir OF"</formula>
    </cfRule>
  </conditionalFormatting>
  <conditionalFormatting sqref="E4587">
    <cfRule type="cellIs" dxfId="1772" priority="3259" stopIfTrue="1" operator="equal">
      <formula>"Pte. Asignar"</formula>
    </cfRule>
  </conditionalFormatting>
  <conditionalFormatting sqref="E4587">
    <cfRule type="cellIs" dxfId="1771" priority="3258" stopIfTrue="1" operator="equal">
      <formula>"C-001"</formula>
    </cfRule>
  </conditionalFormatting>
  <conditionalFormatting sqref="E4587">
    <cfRule type="cellIs" dxfId="1770" priority="3257" operator="equal">
      <formula>"C-003"</formula>
    </cfRule>
  </conditionalFormatting>
  <conditionalFormatting sqref="M4587">
    <cfRule type="cellIs" dxfId="1769" priority="3256" stopIfTrue="1" operator="equal">
      <formula>"PENDENT ASSIGNAR"</formula>
    </cfRule>
  </conditionalFormatting>
  <conditionalFormatting sqref="M4587">
    <cfRule type="cellIs" dxfId="1768" priority="3255" stopIfTrue="1" operator="equal">
      <formula>"PENDENT D'ASSIGNAR"</formula>
    </cfRule>
  </conditionalFormatting>
  <conditionalFormatting sqref="M4587">
    <cfRule type="cellIs" dxfId="1767" priority="3254" operator="equal">
      <formula>"DEDICACIO FACTURABLE PER ADMINISTRACIO"</formula>
    </cfRule>
  </conditionalFormatting>
  <conditionalFormatting sqref="G4587">
    <cfRule type="cellIs" dxfId="1766" priority="3253" stopIfTrue="1" operator="equal">
      <formula>"TA"</formula>
    </cfRule>
  </conditionalFormatting>
  <conditionalFormatting sqref="G4587">
    <cfRule type="cellIs" dxfId="1765" priority="3252" stopIfTrue="1" operator="equal">
      <formula>"OB"</formula>
    </cfRule>
  </conditionalFormatting>
  <conditionalFormatting sqref="G4588">
    <cfRule type="cellIs" dxfId="1764" priority="3250" stopIfTrue="1" operator="equal">
      <formula>"ST"</formula>
    </cfRule>
    <cfRule type="cellIs" dxfId="1763" priority="3251" stopIfTrue="1" operator="equal">
      <formula>ST</formula>
    </cfRule>
  </conditionalFormatting>
  <conditionalFormatting sqref="M4588">
    <cfRule type="cellIs" dxfId="1762" priority="3249" stopIfTrue="1" operator="equal">
      <formula>"Pendent obrir OF"</formula>
    </cfRule>
  </conditionalFormatting>
  <conditionalFormatting sqref="E4588">
    <cfRule type="cellIs" dxfId="1761" priority="3248" stopIfTrue="1" operator="equal">
      <formula>"Pte. Asignar"</formula>
    </cfRule>
  </conditionalFormatting>
  <conditionalFormatting sqref="E4588">
    <cfRule type="cellIs" dxfId="1760" priority="3247" stopIfTrue="1" operator="equal">
      <formula>"C-001"</formula>
    </cfRule>
  </conditionalFormatting>
  <conditionalFormatting sqref="E4588">
    <cfRule type="cellIs" dxfId="1759" priority="3246" operator="equal">
      <formula>"C-003"</formula>
    </cfRule>
  </conditionalFormatting>
  <conditionalFormatting sqref="M4588">
    <cfRule type="cellIs" dxfId="1758" priority="3245" stopIfTrue="1" operator="equal">
      <formula>"PENDENT ASSIGNAR"</formula>
    </cfRule>
  </conditionalFormatting>
  <conditionalFormatting sqref="M4588">
    <cfRule type="cellIs" dxfId="1757" priority="3244" stopIfTrue="1" operator="equal">
      <formula>"PENDENT D'ASSIGNAR"</formula>
    </cfRule>
  </conditionalFormatting>
  <conditionalFormatting sqref="M4588">
    <cfRule type="cellIs" dxfId="1756" priority="3243" operator="equal">
      <formula>"DEDICACIO FACTURABLE PER ADMINISTRACIO"</formula>
    </cfRule>
  </conditionalFormatting>
  <conditionalFormatting sqref="G4588">
    <cfRule type="cellIs" dxfId="1755" priority="3242" stopIfTrue="1" operator="equal">
      <formula>"TA"</formula>
    </cfRule>
  </conditionalFormatting>
  <conditionalFormatting sqref="G4588">
    <cfRule type="cellIs" dxfId="1754" priority="3241" stopIfTrue="1" operator="equal">
      <formula>"OB"</formula>
    </cfRule>
  </conditionalFormatting>
  <conditionalFormatting sqref="G4589">
    <cfRule type="cellIs" dxfId="1753" priority="3239" stopIfTrue="1" operator="equal">
      <formula>"ST"</formula>
    </cfRule>
    <cfRule type="cellIs" dxfId="1752" priority="3240" stopIfTrue="1" operator="equal">
      <formula>ST</formula>
    </cfRule>
  </conditionalFormatting>
  <conditionalFormatting sqref="M4589">
    <cfRule type="cellIs" dxfId="1751" priority="3238" stopIfTrue="1" operator="equal">
      <formula>"Pendent obrir OF"</formula>
    </cfRule>
  </conditionalFormatting>
  <conditionalFormatting sqref="E4589">
    <cfRule type="cellIs" dxfId="1750" priority="3237" stopIfTrue="1" operator="equal">
      <formula>"Pte. Asignar"</formula>
    </cfRule>
  </conditionalFormatting>
  <conditionalFormatting sqref="E4589">
    <cfRule type="cellIs" dxfId="1749" priority="3236" stopIfTrue="1" operator="equal">
      <formula>"C-001"</formula>
    </cfRule>
  </conditionalFormatting>
  <conditionalFormatting sqref="E4589">
    <cfRule type="cellIs" dxfId="1748" priority="3235" operator="equal">
      <formula>"C-003"</formula>
    </cfRule>
  </conditionalFormatting>
  <conditionalFormatting sqref="M4589">
    <cfRule type="cellIs" dxfId="1747" priority="3234" stopIfTrue="1" operator="equal">
      <formula>"PENDENT ASSIGNAR"</formula>
    </cfRule>
  </conditionalFormatting>
  <conditionalFormatting sqref="M4589">
    <cfRule type="cellIs" dxfId="1746" priority="3233" stopIfTrue="1" operator="equal">
      <formula>"PENDENT D'ASSIGNAR"</formula>
    </cfRule>
  </conditionalFormatting>
  <conditionalFormatting sqref="M4589">
    <cfRule type="cellIs" dxfId="1745" priority="3232" operator="equal">
      <formula>"DEDICACIO FACTURABLE PER ADMINISTRACIO"</formula>
    </cfRule>
  </conditionalFormatting>
  <conditionalFormatting sqref="G4589">
    <cfRule type="cellIs" dxfId="1744" priority="3231" stopIfTrue="1" operator="equal">
      <formula>"TA"</formula>
    </cfRule>
  </conditionalFormatting>
  <conditionalFormatting sqref="G4589">
    <cfRule type="cellIs" dxfId="1743" priority="3230" stopIfTrue="1" operator="equal">
      <formula>"OB"</formula>
    </cfRule>
  </conditionalFormatting>
  <conditionalFormatting sqref="G4590">
    <cfRule type="cellIs" dxfId="1742" priority="3228" stopIfTrue="1" operator="equal">
      <formula>"ST"</formula>
    </cfRule>
    <cfRule type="cellIs" dxfId="1741" priority="3229" stopIfTrue="1" operator="equal">
      <formula>ST</formula>
    </cfRule>
  </conditionalFormatting>
  <conditionalFormatting sqref="M4590">
    <cfRule type="cellIs" dxfId="1740" priority="3227" stopIfTrue="1" operator="equal">
      <formula>"Pendent obrir OF"</formula>
    </cfRule>
  </conditionalFormatting>
  <conditionalFormatting sqref="E4590">
    <cfRule type="cellIs" dxfId="1739" priority="3226" stopIfTrue="1" operator="equal">
      <formula>"Pte. Asignar"</formula>
    </cfRule>
  </conditionalFormatting>
  <conditionalFormatting sqref="E4590">
    <cfRule type="cellIs" dxfId="1738" priority="3225" stopIfTrue="1" operator="equal">
      <formula>"C-001"</formula>
    </cfRule>
  </conditionalFormatting>
  <conditionalFormatting sqref="E4590">
    <cfRule type="cellIs" dxfId="1737" priority="3224" operator="equal">
      <formula>"C-003"</formula>
    </cfRule>
  </conditionalFormatting>
  <conditionalFormatting sqref="M4590">
    <cfRule type="cellIs" dxfId="1736" priority="3223" stopIfTrue="1" operator="equal">
      <formula>"PENDENT ASSIGNAR"</formula>
    </cfRule>
  </conditionalFormatting>
  <conditionalFormatting sqref="M4590">
    <cfRule type="cellIs" dxfId="1735" priority="3222" stopIfTrue="1" operator="equal">
      <formula>"PENDENT D'ASSIGNAR"</formula>
    </cfRule>
  </conditionalFormatting>
  <conditionalFormatting sqref="M4590">
    <cfRule type="cellIs" dxfId="1734" priority="3221" operator="equal">
      <formula>"DEDICACIO FACTURABLE PER ADMINISTRACIO"</formula>
    </cfRule>
  </conditionalFormatting>
  <conditionalFormatting sqref="G4590">
    <cfRule type="cellIs" dxfId="1733" priority="3220" stopIfTrue="1" operator="equal">
      <formula>"TA"</formula>
    </cfRule>
  </conditionalFormatting>
  <conditionalFormatting sqref="G4590">
    <cfRule type="cellIs" dxfId="1732" priority="3219" stopIfTrue="1" operator="equal">
      <formula>"OB"</formula>
    </cfRule>
  </conditionalFormatting>
  <conditionalFormatting sqref="G4591">
    <cfRule type="cellIs" dxfId="1731" priority="3217" stopIfTrue="1" operator="equal">
      <formula>"ST"</formula>
    </cfRule>
    <cfRule type="cellIs" dxfId="1730" priority="3218" stopIfTrue="1" operator="equal">
      <formula>ST</formula>
    </cfRule>
  </conditionalFormatting>
  <conditionalFormatting sqref="M4591">
    <cfRule type="cellIs" dxfId="1729" priority="3216" stopIfTrue="1" operator="equal">
      <formula>"Pendent obrir OF"</formula>
    </cfRule>
  </conditionalFormatting>
  <conditionalFormatting sqref="E4591">
    <cfRule type="cellIs" dxfId="1728" priority="3215" stopIfTrue="1" operator="equal">
      <formula>"Pte. Asignar"</formula>
    </cfRule>
  </conditionalFormatting>
  <conditionalFormatting sqref="E4591">
    <cfRule type="cellIs" dxfId="1727" priority="3214" stopIfTrue="1" operator="equal">
      <formula>"C-001"</formula>
    </cfRule>
  </conditionalFormatting>
  <conditionalFormatting sqref="E4591">
    <cfRule type="cellIs" dxfId="1726" priority="3213" operator="equal">
      <formula>"C-003"</formula>
    </cfRule>
  </conditionalFormatting>
  <conditionalFormatting sqref="M4591">
    <cfRule type="cellIs" dxfId="1725" priority="3212" stopIfTrue="1" operator="equal">
      <formula>"PENDENT ASSIGNAR"</formula>
    </cfRule>
  </conditionalFormatting>
  <conditionalFormatting sqref="M4591">
    <cfRule type="cellIs" dxfId="1724" priority="3211" stopIfTrue="1" operator="equal">
      <formula>"PENDENT D'ASSIGNAR"</formula>
    </cfRule>
  </conditionalFormatting>
  <conditionalFormatting sqref="M4591">
    <cfRule type="cellIs" dxfId="1723" priority="3210" operator="equal">
      <formula>"DEDICACIO FACTURABLE PER ADMINISTRACIO"</formula>
    </cfRule>
  </conditionalFormatting>
  <conditionalFormatting sqref="G4591">
    <cfRule type="cellIs" dxfId="1722" priority="3209" stopIfTrue="1" operator="equal">
      <formula>"TA"</formula>
    </cfRule>
  </conditionalFormatting>
  <conditionalFormatting sqref="G4591">
    <cfRule type="cellIs" dxfId="1721" priority="3208" stopIfTrue="1" operator="equal">
      <formula>"OB"</formula>
    </cfRule>
  </conditionalFormatting>
  <conditionalFormatting sqref="G4592">
    <cfRule type="cellIs" dxfId="1720" priority="3206" stopIfTrue="1" operator="equal">
      <formula>"ST"</formula>
    </cfRule>
    <cfRule type="cellIs" dxfId="1719" priority="3207" stopIfTrue="1" operator="equal">
      <formula>ST</formula>
    </cfRule>
  </conditionalFormatting>
  <conditionalFormatting sqref="M4592">
    <cfRule type="cellIs" dxfId="1718" priority="3205" stopIfTrue="1" operator="equal">
      <formula>"Pendent obrir OF"</formula>
    </cfRule>
  </conditionalFormatting>
  <conditionalFormatting sqref="E4592">
    <cfRule type="cellIs" dxfId="1717" priority="3204" stopIfTrue="1" operator="equal">
      <formula>"Pte. Asignar"</formula>
    </cfRule>
  </conditionalFormatting>
  <conditionalFormatting sqref="E4592">
    <cfRule type="cellIs" dxfId="1716" priority="3203" stopIfTrue="1" operator="equal">
      <formula>"C-001"</formula>
    </cfRule>
  </conditionalFormatting>
  <conditionalFormatting sqref="E4592">
    <cfRule type="cellIs" dxfId="1715" priority="3202" operator="equal">
      <formula>"C-003"</formula>
    </cfRule>
  </conditionalFormatting>
  <conditionalFormatting sqref="M4592">
    <cfRule type="cellIs" dxfId="1714" priority="3201" stopIfTrue="1" operator="equal">
      <formula>"PENDENT ASSIGNAR"</formula>
    </cfRule>
  </conditionalFormatting>
  <conditionalFormatting sqref="M4592">
    <cfRule type="cellIs" dxfId="1713" priority="3200" stopIfTrue="1" operator="equal">
      <formula>"PENDENT D'ASSIGNAR"</formula>
    </cfRule>
  </conditionalFormatting>
  <conditionalFormatting sqref="M4592">
    <cfRule type="cellIs" dxfId="1712" priority="3199" operator="equal">
      <formula>"DEDICACIO FACTURABLE PER ADMINISTRACIO"</formula>
    </cfRule>
  </conditionalFormatting>
  <conditionalFormatting sqref="G4592">
    <cfRule type="cellIs" dxfId="1711" priority="3198" stopIfTrue="1" operator="equal">
      <formula>"TA"</formula>
    </cfRule>
  </conditionalFormatting>
  <conditionalFormatting sqref="G4592">
    <cfRule type="cellIs" dxfId="1710" priority="3197" stopIfTrue="1" operator="equal">
      <formula>"OB"</formula>
    </cfRule>
  </conditionalFormatting>
  <conditionalFormatting sqref="G4593">
    <cfRule type="cellIs" dxfId="1709" priority="3195" stopIfTrue="1" operator="equal">
      <formula>"ST"</formula>
    </cfRule>
    <cfRule type="cellIs" dxfId="1708" priority="3196" stopIfTrue="1" operator="equal">
      <formula>ST</formula>
    </cfRule>
  </conditionalFormatting>
  <conditionalFormatting sqref="M4593">
    <cfRule type="cellIs" dxfId="1707" priority="3194" stopIfTrue="1" operator="equal">
      <formula>"Pendent obrir OF"</formula>
    </cfRule>
  </conditionalFormatting>
  <conditionalFormatting sqref="E4593">
    <cfRule type="cellIs" dxfId="1706" priority="3193" stopIfTrue="1" operator="equal">
      <formula>"Pte. Asignar"</formula>
    </cfRule>
  </conditionalFormatting>
  <conditionalFormatting sqref="E4593">
    <cfRule type="cellIs" dxfId="1705" priority="3192" stopIfTrue="1" operator="equal">
      <formula>"C-001"</formula>
    </cfRule>
  </conditionalFormatting>
  <conditionalFormatting sqref="E4593">
    <cfRule type="cellIs" dxfId="1704" priority="3191" operator="equal">
      <formula>"C-003"</formula>
    </cfRule>
  </conditionalFormatting>
  <conditionalFormatting sqref="M4593">
    <cfRule type="cellIs" dxfId="1703" priority="3190" stopIfTrue="1" operator="equal">
      <formula>"PENDENT ASSIGNAR"</formula>
    </cfRule>
  </conditionalFormatting>
  <conditionalFormatting sqref="M4593">
    <cfRule type="cellIs" dxfId="1702" priority="3189" stopIfTrue="1" operator="equal">
      <formula>"PENDENT D'ASSIGNAR"</formula>
    </cfRule>
  </conditionalFormatting>
  <conditionalFormatting sqref="M4593">
    <cfRule type="cellIs" dxfId="1701" priority="3188" operator="equal">
      <formula>"DEDICACIO FACTURABLE PER ADMINISTRACIO"</formula>
    </cfRule>
  </conditionalFormatting>
  <conditionalFormatting sqref="G4593">
    <cfRule type="cellIs" dxfId="1700" priority="3187" stopIfTrue="1" operator="equal">
      <formula>"TA"</formula>
    </cfRule>
  </conditionalFormatting>
  <conditionalFormatting sqref="G4593">
    <cfRule type="cellIs" dxfId="1699" priority="3186" stopIfTrue="1" operator="equal">
      <formula>"OB"</formula>
    </cfRule>
  </conditionalFormatting>
  <conditionalFormatting sqref="G4594">
    <cfRule type="cellIs" dxfId="1698" priority="3184" stopIfTrue="1" operator="equal">
      <formula>"ST"</formula>
    </cfRule>
    <cfRule type="cellIs" dxfId="1697" priority="3185" stopIfTrue="1" operator="equal">
      <formula>ST</formula>
    </cfRule>
  </conditionalFormatting>
  <conditionalFormatting sqref="M4594">
    <cfRule type="cellIs" dxfId="1696" priority="3183" stopIfTrue="1" operator="equal">
      <formula>"Pendent obrir OF"</formula>
    </cfRule>
  </conditionalFormatting>
  <conditionalFormatting sqref="E4594">
    <cfRule type="cellIs" dxfId="1695" priority="3182" stopIfTrue="1" operator="equal">
      <formula>"Pte. Asignar"</formula>
    </cfRule>
  </conditionalFormatting>
  <conditionalFormatting sqref="E4594">
    <cfRule type="cellIs" dxfId="1694" priority="3181" stopIfTrue="1" operator="equal">
      <formula>"C-001"</formula>
    </cfRule>
  </conditionalFormatting>
  <conditionalFormatting sqref="E4594">
    <cfRule type="cellIs" dxfId="1693" priority="3180" operator="equal">
      <formula>"C-003"</formula>
    </cfRule>
  </conditionalFormatting>
  <conditionalFormatting sqref="M4594">
    <cfRule type="cellIs" dxfId="1692" priority="3179" stopIfTrue="1" operator="equal">
      <formula>"PENDENT ASSIGNAR"</formula>
    </cfRule>
  </conditionalFormatting>
  <conditionalFormatting sqref="M4594">
    <cfRule type="cellIs" dxfId="1691" priority="3178" stopIfTrue="1" operator="equal">
      <formula>"PENDENT D'ASSIGNAR"</formula>
    </cfRule>
  </conditionalFormatting>
  <conditionalFormatting sqref="M4594">
    <cfRule type="cellIs" dxfId="1690" priority="3177" operator="equal">
      <formula>"DEDICACIO FACTURABLE PER ADMINISTRACIO"</formula>
    </cfRule>
  </conditionalFormatting>
  <conditionalFormatting sqref="G4594">
    <cfRule type="cellIs" dxfId="1689" priority="3176" stopIfTrue="1" operator="equal">
      <formula>"TA"</formula>
    </cfRule>
  </conditionalFormatting>
  <conditionalFormatting sqref="G4594">
    <cfRule type="cellIs" dxfId="1688" priority="3175" stopIfTrue="1" operator="equal">
      <formula>"OB"</formula>
    </cfRule>
  </conditionalFormatting>
  <conditionalFormatting sqref="G4596">
    <cfRule type="cellIs" dxfId="1687" priority="3173" stopIfTrue="1" operator="equal">
      <formula>"ST"</formula>
    </cfRule>
    <cfRule type="cellIs" dxfId="1686" priority="3174" stopIfTrue="1" operator="equal">
      <formula>ST</formula>
    </cfRule>
  </conditionalFormatting>
  <conditionalFormatting sqref="M4596">
    <cfRule type="cellIs" dxfId="1685" priority="3172" stopIfTrue="1" operator="equal">
      <formula>"Pendent obrir OF"</formula>
    </cfRule>
  </conditionalFormatting>
  <conditionalFormatting sqref="E4596">
    <cfRule type="cellIs" dxfId="1684" priority="3171" stopIfTrue="1" operator="equal">
      <formula>"Pte. Asignar"</formula>
    </cfRule>
  </conditionalFormatting>
  <conditionalFormatting sqref="E4596">
    <cfRule type="cellIs" dxfId="1683" priority="3170" stopIfTrue="1" operator="equal">
      <formula>"C-001"</formula>
    </cfRule>
  </conditionalFormatting>
  <conditionalFormatting sqref="E4596">
    <cfRule type="cellIs" dxfId="1682" priority="3169" operator="equal">
      <formula>"C-003"</formula>
    </cfRule>
  </conditionalFormatting>
  <conditionalFormatting sqref="M4596">
    <cfRule type="cellIs" dxfId="1681" priority="3168" stopIfTrue="1" operator="equal">
      <formula>"PENDENT ASSIGNAR"</formula>
    </cfRule>
  </conditionalFormatting>
  <conditionalFormatting sqref="M4596">
    <cfRule type="cellIs" dxfId="1680" priority="3167" stopIfTrue="1" operator="equal">
      <formula>"PENDENT D'ASSIGNAR"</formula>
    </cfRule>
  </conditionalFormatting>
  <conditionalFormatting sqref="M4596">
    <cfRule type="cellIs" dxfId="1679" priority="3166" operator="equal">
      <formula>"DEDICACIO FACTURABLE PER ADMINISTRACIO"</formula>
    </cfRule>
  </conditionalFormatting>
  <conditionalFormatting sqref="G4596">
    <cfRule type="cellIs" dxfId="1678" priority="3165" stopIfTrue="1" operator="equal">
      <formula>"TA"</formula>
    </cfRule>
  </conditionalFormatting>
  <conditionalFormatting sqref="G4596">
    <cfRule type="cellIs" dxfId="1677" priority="3164" stopIfTrue="1" operator="equal">
      <formula>"OB"</formula>
    </cfRule>
  </conditionalFormatting>
  <conditionalFormatting sqref="G4597">
    <cfRule type="cellIs" dxfId="1676" priority="3162" stopIfTrue="1" operator="equal">
      <formula>"ST"</formula>
    </cfRule>
    <cfRule type="cellIs" dxfId="1675" priority="3163" stopIfTrue="1" operator="equal">
      <formula>ST</formula>
    </cfRule>
  </conditionalFormatting>
  <conditionalFormatting sqref="M4597">
    <cfRule type="cellIs" dxfId="1674" priority="3161" stopIfTrue="1" operator="equal">
      <formula>"Pendent obrir OF"</formula>
    </cfRule>
  </conditionalFormatting>
  <conditionalFormatting sqref="E4597">
    <cfRule type="cellIs" dxfId="1673" priority="3160" stopIfTrue="1" operator="equal">
      <formula>"Pte. Asignar"</formula>
    </cfRule>
  </conditionalFormatting>
  <conditionalFormatting sqref="E4597">
    <cfRule type="cellIs" dxfId="1672" priority="3159" stopIfTrue="1" operator="equal">
      <formula>"C-001"</formula>
    </cfRule>
  </conditionalFormatting>
  <conditionalFormatting sqref="E4597">
    <cfRule type="cellIs" dxfId="1671" priority="3158" operator="equal">
      <formula>"C-003"</formula>
    </cfRule>
  </conditionalFormatting>
  <conditionalFormatting sqref="M4597">
    <cfRule type="cellIs" dxfId="1670" priority="3157" stopIfTrue="1" operator="equal">
      <formula>"PENDENT ASSIGNAR"</formula>
    </cfRule>
  </conditionalFormatting>
  <conditionalFormatting sqref="M4597">
    <cfRule type="cellIs" dxfId="1669" priority="3156" stopIfTrue="1" operator="equal">
      <formula>"PENDENT D'ASSIGNAR"</formula>
    </cfRule>
  </conditionalFormatting>
  <conditionalFormatting sqref="M4597">
    <cfRule type="cellIs" dxfId="1668" priority="3155" operator="equal">
      <formula>"DEDICACIO FACTURABLE PER ADMINISTRACIO"</formula>
    </cfRule>
  </conditionalFormatting>
  <conditionalFormatting sqref="G4597">
    <cfRule type="cellIs" dxfId="1667" priority="3154" stopIfTrue="1" operator="equal">
      <formula>"TA"</formula>
    </cfRule>
  </conditionalFormatting>
  <conditionalFormatting sqref="G4597">
    <cfRule type="cellIs" dxfId="1666" priority="3153" stopIfTrue="1" operator="equal">
      <formula>"OB"</formula>
    </cfRule>
  </conditionalFormatting>
  <conditionalFormatting sqref="G4599">
    <cfRule type="cellIs" dxfId="1665" priority="3151" stopIfTrue="1" operator="equal">
      <formula>"ST"</formula>
    </cfRule>
    <cfRule type="cellIs" dxfId="1664" priority="3152" stopIfTrue="1" operator="equal">
      <formula>ST</formula>
    </cfRule>
  </conditionalFormatting>
  <conditionalFormatting sqref="M4599">
    <cfRule type="cellIs" dxfId="1663" priority="3150" stopIfTrue="1" operator="equal">
      <formula>"Pendent obrir OF"</formula>
    </cfRule>
  </conditionalFormatting>
  <conditionalFormatting sqref="E4599">
    <cfRule type="cellIs" dxfId="1662" priority="3149" stopIfTrue="1" operator="equal">
      <formula>"Pte. Asignar"</formula>
    </cfRule>
  </conditionalFormatting>
  <conditionalFormatting sqref="E4599">
    <cfRule type="cellIs" dxfId="1661" priority="3148" stopIfTrue="1" operator="equal">
      <formula>"C-001"</formula>
    </cfRule>
  </conditionalFormatting>
  <conditionalFormatting sqref="E4599">
    <cfRule type="cellIs" dxfId="1660" priority="3147" operator="equal">
      <formula>"C-003"</formula>
    </cfRule>
  </conditionalFormatting>
  <conditionalFormatting sqref="M4599">
    <cfRule type="cellIs" dxfId="1659" priority="3146" stopIfTrue="1" operator="equal">
      <formula>"PENDENT ASSIGNAR"</formula>
    </cfRule>
  </conditionalFormatting>
  <conditionalFormatting sqref="M4599">
    <cfRule type="cellIs" dxfId="1658" priority="3145" stopIfTrue="1" operator="equal">
      <formula>"PENDENT D'ASSIGNAR"</formula>
    </cfRule>
  </conditionalFormatting>
  <conditionalFormatting sqref="M4599">
    <cfRule type="cellIs" dxfId="1657" priority="3144" operator="equal">
      <formula>"DEDICACIO FACTURABLE PER ADMINISTRACIO"</formula>
    </cfRule>
  </conditionalFormatting>
  <conditionalFormatting sqref="G4599">
    <cfRule type="cellIs" dxfId="1656" priority="3143" stopIfTrue="1" operator="equal">
      <formula>"TA"</formula>
    </cfRule>
  </conditionalFormatting>
  <conditionalFormatting sqref="G4599">
    <cfRule type="cellIs" dxfId="1655" priority="3142" stopIfTrue="1" operator="equal">
      <formula>"OB"</formula>
    </cfRule>
  </conditionalFormatting>
  <conditionalFormatting sqref="G4600">
    <cfRule type="cellIs" dxfId="1654" priority="3140" stopIfTrue="1" operator="equal">
      <formula>"ST"</formula>
    </cfRule>
    <cfRule type="cellIs" dxfId="1653" priority="3141" stopIfTrue="1" operator="equal">
      <formula>ST</formula>
    </cfRule>
  </conditionalFormatting>
  <conditionalFormatting sqref="M4600">
    <cfRule type="cellIs" dxfId="1652" priority="3139" stopIfTrue="1" operator="equal">
      <formula>"Pendent obrir OF"</formula>
    </cfRule>
  </conditionalFormatting>
  <conditionalFormatting sqref="E4600">
    <cfRule type="cellIs" dxfId="1651" priority="3138" stopIfTrue="1" operator="equal">
      <formula>"Pte. Asignar"</formula>
    </cfRule>
  </conditionalFormatting>
  <conditionalFormatting sqref="E4600">
    <cfRule type="cellIs" dxfId="1650" priority="3137" stopIfTrue="1" operator="equal">
      <formula>"C-001"</formula>
    </cfRule>
  </conditionalFormatting>
  <conditionalFormatting sqref="E4600">
    <cfRule type="cellIs" dxfId="1649" priority="3136" operator="equal">
      <formula>"C-003"</formula>
    </cfRule>
  </conditionalFormatting>
  <conditionalFormatting sqref="M4600">
    <cfRule type="cellIs" dxfId="1648" priority="3135" stopIfTrue="1" operator="equal">
      <formula>"PENDENT ASSIGNAR"</formula>
    </cfRule>
  </conditionalFormatting>
  <conditionalFormatting sqref="M4600">
    <cfRule type="cellIs" dxfId="1647" priority="3134" stopIfTrue="1" operator="equal">
      <formula>"PENDENT D'ASSIGNAR"</formula>
    </cfRule>
  </conditionalFormatting>
  <conditionalFormatting sqref="M4600">
    <cfRule type="cellIs" dxfId="1646" priority="3133" operator="equal">
      <formula>"DEDICACIO FACTURABLE PER ADMINISTRACIO"</formula>
    </cfRule>
  </conditionalFormatting>
  <conditionalFormatting sqref="G4600">
    <cfRule type="cellIs" dxfId="1645" priority="3132" stopIfTrue="1" operator="equal">
      <formula>"TA"</formula>
    </cfRule>
  </conditionalFormatting>
  <conditionalFormatting sqref="G4600">
    <cfRule type="cellIs" dxfId="1644" priority="3131" stopIfTrue="1" operator="equal">
      <formula>"OB"</formula>
    </cfRule>
  </conditionalFormatting>
  <conditionalFormatting sqref="G4601">
    <cfRule type="cellIs" dxfId="1643" priority="3129" stopIfTrue="1" operator="equal">
      <formula>"ST"</formula>
    </cfRule>
    <cfRule type="cellIs" dxfId="1642" priority="3130" stopIfTrue="1" operator="equal">
      <formula>ST</formula>
    </cfRule>
  </conditionalFormatting>
  <conditionalFormatting sqref="M4601">
    <cfRule type="cellIs" dxfId="1641" priority="3128" stopIfTrue="1" operator="equal">
      <formula>"Pendent obrir OF"</formula>
    </cfRule>
  </conditionalFormatting>
  <conditionalFormatting sqref="E4601">
    <cfRule type="cellIs" dxfId="1640" priority="3127" stopIfTrue="1" operator="equal">
      <formula>"Pte. Asignar"</formula>
    </cfRule>
  </conditionalFormatting>
  <conditionalFormatting sqref="E4601">
    <cfRule type="cellIs" dxfId="1639" priority="3126" stopIfTrue="1" operator="equal">
      <formula>"C-001"</formula>
    </cfRule>
  </conditionalFormatting>
  <conditionalFormatting sqref="E4601">
    <cfRule type="cellIs" dxfId="1638" priority="3125" operator="equal">
      <formula>"C-003"</formula>
    </cfRule>
  </conditionalFormatting>
  <conditionalFormatting sqref="M4601">
    <cfRule type="cellIs" dxfId="1637" priority="3124" stopIfTrue="1" operator="equal">
      <formula>"PENDENT ASSIGNAR"</formula>
    </cfRule>
  </conditionalFormatting>
  <conditionalFormatting sqref="M4601">
    <cfRule type="cellIs" dxfId="1636" priority="3123" stopIfTrue="1" operator="equal">
      <formula>"PENDENT D'ASSIGNAR"</formula>
    </cfRule>
  </conditionalFormatting>
  <conditionalFormatting sqref="M4601">
    <cfRule type="cellIs" dxfId="1635" priority="3122" operator="equal">
      <formula>"DEDICACIO FACTURABLE PER ADMINISTRACIO"</formula>
    </cfRule>
  </conditionalFormatting>
  <conditionalFormatting sqref="G4601">
    <cfRule type="cellIs" dxfId="1634" priority="3121" stopIfTrue="1" operator="equal">
      <formula>"TA"</formula>
    </cfRule>
  </conditionalFormatting>
  <conditionalFormatting sqref="G4601">
    <cfRule type="cellIs" dxfId="1633" priority="3120" stopIfTrue="1" operator="equal">
      <formula>"OB"</formula>
    </cfRule>
  </conditionalFormatting>
  <conditionalFormatting sqref="G4604">
    <cfRule type="cellIs" dxfId="1632" priority="3118" stopIfTrue="1" operator="equal">
      <formula>"ST"</formula>
    </cfRule>
    <cfRule type="cellIs" dxfId="1631" priority="3119" stopIfTrue="1" operator="equal">
      <formula>ST</formula>
    </cfRule>
  </conditionalFormatting>
  <conditionalFormatting sqref="M4604">
    <cfRule type="cellIs" dxfId="1630" priority="3117" stopIfTrue="1" operator="equal">
      <formula>"Pendent obrir OF"</formula>
    </cfRule>
  </conditionalFormatting>
  <conditionalFormatting sqref="E4604">
    <cfRule type="cellIs" dxfId="1629" priority="3116" stopIfTrue="1" operator="equal">
      <formula>"Pte. Asignar"</formula>
    </cfRule>
  </conditionalFormatting>
  <conditionalFormatting sqref="E4604">
    <cfRule type="cellIs" dxfId="1628" priority="3115" stopIfTrue="1" operator="equal">
      <formula>"C-001"</formula>
    </cfRule>
  </conditionalFormatting>
  <conditionalFormatting sqref="E4604">
    <cfRule type="cellIs" dxfId="1627" priority="3114" operator="equal">
      <formula>"C-003"</formula>
    </cfRule>
  </conditionalFormatting>
  <conditionalFormatting sqref="M4604">
    <cfRule type="cellIs" dxfId="1626" priority="3113" stopIfTrue="1" operator="equal">
      <formula>"PENDENT ASSIGNAR"</formula>
    </cfRule>
  </conditionalFormatting>
  <conditionalFormatting sqref="M4604">
    <cfRule type="cellIs" dxfId="1625" priority="3112" stopIfTrue="1" operator="equal">
      <formula>"PENDENT D'ASSIGNAR"</formula>
    </cfRule>
  </conditionalFormatting>
  <conditionalFormatting sqref="M4604">
    <cfRule type="cellIs" dxfId="1624" priority="3111" operator="equal">
      <formula>"DEDICACIO FACTURABLE PER ADMINISTRACIO"</formula>
    </cfRule>
  </conditionalFormatting>
  <conditionalFormatting sqref="G4604">
    <cfRule type="cellIs" dxfId="1623" priority="3110" stopIfTrue="1" operator="equal">
      <formula>"TA"</formula>
    </cfRule>
  </conditionalFormatting>
  <conditionalFormatting sqref="G4604">
    <cfRule type="cellIs" dxfId="1622" priority="3109" stopIfTrue="1" operator="equal">
      <formula>"OB"</formula>
    </cfRule>
  </conditionalFormatting>
  <conditionalFormatting sqref="G4605">
    <cfRule type="cellIs" dxfId="1621" priority="3107" stopIfTrue="1" operator="equal">
      <formula>"ST"</formula>
    </cfRule>
    <cfRule type="cellIs" dxfId="1620" priority="3108" stopIfTrue="1" operator="equal">
      <formula>ST</formula>
    </cfRule>
  </conditionalFormatting>
  <conditionalFormatting sqref="M4605">
    <cfRule type="cellIs" dxfId="1619" priority="3106" stopIfTrue="1" operator="equal">
      <formula>"Pendent obrir OF"</formula>
    </cfRule>
  </conditionalFormatting>
  <conditionalFormatting sqref="E4605">
    <cfRule type="cellIs" dxfId="1618" priority="3105" stopIfTrue="1" operator="equal">
      <formula>"Pte. Asignar"</formula>
    </cfRule>
  </conditionalFormatting>
  <conditionalFormatting sqref="E4605">
    <cfRule type="cellIs" dxfId="1617" priority="3104" stopIfTrue="1" operator="equal">
      <formula>"C-001"</formula>
    </cfRule>
  </conditionalFormatting>
  <conditionalFormatting sqref="E4605">
    <cfRule type="cellIs" dxfId="1616" priority="3103" operator="equal">
      <formula>"C-003"</formula>
    </cfRule>
  </conditionalFormatting>
  <conditionalFormatting sqref="M4605">
    <cfRule type="cellIs" dxfId="1615" priority="3102" stopIfTrue="1" operator="equal">
      <formula>"PENDENT ASSIGNAR"</formula>
    </cfRule>
  </conditionalFormatting>
  <conditionalFormatting sqref="M4605">
    <cfRule type="cellIs" dxfId="1614" priority="3101" stopIfTrue="1" operator="equal">
      <formula>"PENDENT D'ASSIGNAR"</formula>
    </cfRule>
  </conditionalFormatting>
  <conditionalFormatting sqref="M4605">
    <cfRule type="cellIs" dxfId="1613" priority="3100" operator="equal">
      <formula>"DEDICACIO FACTURABLE PER ADMINISTRACIO"</formula>
    </cfRule>
  </conditionalFormatting>
  <conditionalFormatting sqref="G4605">
    <cfRule type="cellIs" dxfId="1612" priority="3099" stopIfTrue="1" operator="equal">
      <formula>"TA"</formula>
    </cfRule>
  </conditionalFormatting>
  <conditionalFormatting sqref="G4605">
    <cfRule type="cellIs" dxfId="1611" priority="3098" stopIfTrue="1" operator="equal">
      <formula>"OB"</formula>
    </cfRule>
  </conditionalFormatting>
  <conditionalFormatting sqref="G4606">
    <cfRule type="cellIs" dxfId="1610" priority="3096" stopIfTrue="1" operator="equal">
      <formula>"ST"</formula>
    </cfRule>
    <cfRule type="cellIs" dxfId="1609" priority="3097" stopIfTrue="1" operator="equal">
      <formula>ST</formula>
    </cfRule>
  </conditionalFormatting>
  <conditionalFormatting sqref="M4606">
    <cfRule type="cellIs" dxfId="1608" priority="3095" stopIfTrue="1" operator="equal">
      <formula>"Pendent obrir OF"</formula>
    </cfRule>
  </conditionalFormatting>
  <conditionalFormatting sqref="E4606">
    <cfRule type="cellIs" dxfId="1607" priority="3094" stopIfTrue="1" operator="equal">
      <formula>"Pte. Asignar"</formula>
    </cfRule>
  </conditionalFormatting>
  <conditionalFormatting sqref="E4606">
    <cfRule type="cellIs" dxfId="1606" priority="3093" stopIfTrue="1" operator="equal">
      <formula>"C-001"</formula>
    </cfRule>
  </conditionalFormatting>
  <conditionalFormatting sqref="E4606">
    <cfRule type="cellIs" dxfId="1605" priority="3092" operator="equal">
      <formula>"C-003"</formula>
    </cfRule>
  </conditionalFormatting>
  <conditionalFormatting sqref="M4606">
    <cfRule type="cellIs" dxfId="1604" priority="3091" stopIfTrue="1" operator="equal">
      <formula>"PENDENT ASSIGNAR"</formula>
    </cfRule>
  </conditionalFormatting>
  <conditionalFormatting sqref="M4606">
    <cfRule type="cellIs" dxfId="1603" priority="3090" stopIfTrue="1" operator="equal">
      <formula>"PENDENT D'ASSIGNAR"</formula>
    </cfRule>
  </conditionalFormatting>
  <conditionalFormatting sqref="M4606">
    <cfRule type="cellIs" dxfId="1602" priority="3089" operator="equal">
      <formula>"DEDICACIO FACTURABLE PER ADMINISTRACIO"</formula>
    </cfRule>
  </conditionalFormatting>
  <conditionalFormatting sqref="G4606">
    <cfRule type="cellIs" dxfId="1601" priority="3088" stopIfTrue="1" operator="equal">
      <formula>"TA"</formula>
    </cfRule>
  </conditionalFormatting>
  <conditionalFormatting sqref="G4606">
    <cfRule type="cellIs" dxfId="1600" priority="3087" stopIfTrue="1" operator="equal">
      <formula>"OB"</formula>
    </cfRule>
  </conditionalFormatting>
  <conditionalFormatting sqref="G4607">
    <cfRule type="cellIs" dxfId="1599" priority="3085" stopIfTrue="1" operator="equal">
      <formula>"ST"</formula>
    </cfRule>
    <cfRule type="cellIs" dxfId="1598" priority="3086" stopIfTrue="1" operator="equal">
      <formula>ST</formula>
    </cfRule>
  </conditionalFormatting>
  <conditionalFormatting sqref="M4607">
    <cfRule type="cellIs" dxfId="1597" priority="3084" stopIfTrue="1" operator="equal">
      <formula>"Pendent obrir OF"</formula>
    </cfRule>
  </conditionalFormatting>
  <conditionalFormatting sqref="E4607">
    <cfRule type="cellIs" dxfId="1596" priority="3083" stopIfTrue="1" operator="equal">
      <formula>"Pte. Asignar"</formula>
    </cfRule>
  </conditionalFormatting>
  <conditionalFormatting sqref="E4607">
    <cfRule type="cellIs" dxfId="1595" priority="3082" stopIfTrue="1" operator="equal">
      <formula>"C-001"</formula>
    </cfRule>
  </conditionalFormatting>
  <conditionalFormatting sqref="E4607">
    <cfRule type="cellIs" dxfId="1594" priority="3081" operator="equal">
      <formula>"C-003"</formula>
    </cfRule>
  </conditionalFormatting>
  <conditionalFormatting sqref="M4607">
    <cfRule type="cellIs" dxfId="1593" priority="3080" stopIfTrue="1" operator="equal">
      <formula>"PENDENT ASSIGNAR"</formula>
    </cfRule>
  </conditionalFormatting>
  <conditionalFormatting sqref="M4607">
    <cfRule type="cellIs" dxfId="1592" priority="3079" stopIfTrue="1" operator="equal">
      <formula>"PENDENT D'ASSIGNAR"</formula>
    </cfRule>
  </conditionalFormatting>
  <conditionalFormatting sqref="M4607">
    <cfRule type="cellIs" dxfId="1591" priority="3078" operator="equal">
      <formula>"DEDICACIO FACTURABLE PER ADMINISTRACIO"</formula>
    </cfRule>
  </conditionalFormatting>
  <conditionalFormatting sqref="G4607">
    <cfRule type="cellIs" dxfId="1590" priority="3077" stopIfTrue="1" operator="equal">
      <formula>"TA"</formula>
    </cfRule>
  </conditionalFormatting>
  <conditionalFormatting sqref="G4607">
    <cfRule type="cellIs" dxfId="1589" priority="3076" stopIfTrue="1" operator="equal">
      <formula>"OB"</formula>
    </cfRule>
  </conditionalFormatting>
  <conditionalFormatting sqref="G4608">
    <cfRule type="cellIs" dxfId="1588" priority="3074" stopIfTrue="1" operator="equal">
      <formula>"ST"</formula>
    </cfRule>
    <cfRule type="cellIs" dxfId="1587" priority="3075" stopIfTrue="1" operator="equal">
      <formula>ST</formula>
    </cfRule>
  </conditionalFormatting>
  <conditionalFormatting sqref="M4608">
    <cfRule type="cellIs" dxfId="1586" priority="3073" stopIfTrue="1" operator="equal">
      <formula>"Pendent obrir OF"</formula>
    </cfRule>
  </conditionalFormatting>
  <conditionalFormatting sqref="E4608">
    <cfRule type="cellIs" dxfId="1585" priority="3072" stopIfTrue="1" operator="equal">
      <formula>"Pte. Asignar"</formula>
    </cfRule>
  </conditionalFormatting>
  <conditionalFormatting sqref="E4608">
    <cfRule type="cellIs" dxfId="1584" priority="3071" stopIfTrue="1" operator="equal">
      <formula>"C-001"</formula>
    </cfRule>
  </conditionalFormatting>
  <conditionalFormatting sqref="E4608">
    <cfRule type="cellIs" dxfId="1583" priority="3070" operator="equal">
      <formula>"C-003"</formula>
    </cfRule>
  </conditionalFormatting>
  <conditionalFormatting sqref="M4608">
    <cfRule type="cellIs" dxfId="1582" priority="3069" stopIfTrue="1" operator="equal">
      <formula>"PENDENT ASSIGNAR"</formula>
    </cfRule>
  </conditionalFormatting>
  <conditionalFormatting sqref="M4608">
    <cfRule type="cellIs" dxfId="1581" priority="3068" stopIfTrue="1" operator="equal">
      <formula>"PENDENT D'ASSIGNAR"</formula>
    </cfRule>
  </conditionalFormatting>
  <conditionalFormatting sqref="M4608">
    <cfRule type="cellIs" dxfId="1580" priority="3067" operator="equal">
      <formula>"DEDICACIO FACTURABLE PER ADMINISTRACIO"</formula>
    </cfRule>
  </conditionalFormatting>
  <conditionalFormatting sqref="G4608">
    <cfRule type="cellIs" dxfId="1579" priority="3066" stopIfTrue="1" operator="equal">
      <formula>"TA"</formula>
    </cfRule>
  </conditionalFormatting>
  <conditionalFormatting sqref="G4608">
    <cfRule type="cellIs" dxfId="1578" priority="3065" stopIfTrue="1" operator="equal">
      <formula>"OB"</formula>
    </cfRule>
  </conditionalFormatting>
  <conditionalFormatting sqref="G4609">
    <cfRule type="cellIs" dxfId="1577" priority="3063" stopIfTrue="1" operator="equal">
      <formula>"ST"</formula>
    </cfRule>
    <cfRule type="cellIs" dxfId="1576" priority="3064" stopIfTrue="1" operator="equal">
      <formula>ST</formula>
    </cfRule>
  </conditionalFormatting>
  <conditionalFormatting sqref="M4609">
    <cfRule type="cellIs" dxfId="1575" priority="3062" stopIfTrue="1" operator="equal">
      <formula>"Pendent obrir OF"</formula>
    </cfRule>
  </conditionalFormatting>
  <conditionalFormatting sqref="E4609">
    <cfRule type="cellIs" dxfId="1574" priority="3061" stopIfTrue="1" operator="equal">
      <formula>"Pte. Asignar"</formula>
    </cfRule>
  </conditionalFormatting>
  <conditionalFormatting sqref="E4609">
    <cfRule type="cellIs" dxfId="1573" priority="3060" stopIfTrue="1" operator="equal">
      <formula>"C-001"</formula>
    </cfRule>
  </conditionalFormatting>
  <conditionalFormatting sqref="E4609">
    <cfRule type="cellIs" dxfId="1572" priority="3059" operator="equal">
      <formula>"C-003"</formula>
    </cfRule>
  </conditionalFormatting>
  <conditionalFormatting sqref="M4609">
    <cfRule type="cellIs" dxfId="1571" priority="3058" stopIfTrue="1" operator="equal">
      <formula>"PENDENT ASSIGNAR"</formula>
    </cfRule>
  </conditionalFormatting>
  <conditionalFormatting sqref="M4609">
    <cfRule type="cellIs" dxfId="1570" priority="3057" stopIfTrue="1" operator="equal">
      <formula>"PENDENT D'ASSIGNAR"</formula>
    </cfRule>
  </conditionalFormatting>
  <conditionalFormatting sqref="M4609">
    <cfRule type="cellIs" dxfId="1569" priority="3056" operator="equal">
      <formula>"DEDICACIO FACTURABLE PER ADMINISTRACIO"</formula>
    </cfRule>
  </conditionalFormatting>
  <conditionalFormatting sqref="G4609">
    <cfRule type="cellIs" dxfId="1568" priority="3055" stopIfTrue="1" operator="equal">
      <formula>"TA"</formula>
    </cfRule>
  </conditionalFormatting>
  <conditionalFormatting sqref="G4609">
    <cfRule type="cellIs" dxfId="1567" priority="3054" stopIfTrue="1" operator="equal">
      <formula>"OB"</formula>
    </cfRule>
  </conditionalFormatting>
  <conditionalFormatting sqref="G4610">
    <cfRule type="cellIs" dxfId="1566" priority="3052" stopIfTrue="1" operator="equal">
      <formula>"ST"</formula>
    </cfRule>
    <cfRule type="cellIs" dxfId="1565" priority="3053" stopIfTrue="1" operator="equal">
      <formula>ST</formula>
    </cfRule>
  </conditionalFormatting>
  <conditionalFormatting sqref="M4610">
    <cfRule type="cellIs" dxfId="1564" priority="3051" stopIfTrue="1" operator="equal">
      <formula>"Pendent obrir OF"</formula>
    </cfRule>
  </conditionalFormatting>
  <conditionalFormatting sqref="E4610">
    <cfRule type="cellIs" dxfId="1563" priority="3050" stopIfTrue="1" operator="equal">
      <formula>"Pte. Asignar"</formula>
    </cfRule>
  </conditionalFormatting>
  <conditionalFormatting sqref="E4610">
    <cfRule type="cellIs" dxfId="1562" priority="3049" stopIfTrue="1" operator="equal">
      <formula>"C-001"</formula>
    </cfRule>
  </conditionalFormatting>
  <conditionalFormatting sqref="E4610">
    <cfRule type="cellIs" dxfId="1561" priority="3048" operator="equal">
      <formula>"C-003"</formula>
    </cfRule>
  </conditionalFormatting>
  <conditionalFormatting sqref="M4610">
    <cfRule type="cellIs" dxfId="1560" priority="3047" stopIfTrue="1" operator="equal">
      <formula>"PENDENT ASSIGNAR"</formula>
    </cfRule>
  </conditionalFormatting>
  <conditionalFormatting sqref="M4610">
    <cfRule type="cellIs" dxfId="1559" priority="3046" stopIfTrue="1" operator="equal">
      <formula>"PENDENT D'ASSIGNAR"</formula>
    </cfRule>
  </conditionalFormatting>
  <conditionalFormatting sqref="M4610">
    <cfRule type="cellIs" dxfId="1558" priority="3045" operator="equal">
      <formula>"DEDICACIO FACTURABLE PER ADMINISTRACIO"</formula>
    </cfRule>
  </conditionalFormatting>
  <conditionalFormatting sqref="G4610">
    <cfRule type="cellIs" dxfId="1557" priority="3044" stopIfTrue="1" operator="equal">
      <formula>"TA"</formula>
    </cfRule>
  </conditionalFormatting>
  <conditionalFormatting sqref="G4610">
    <cfRule type="cellIs" dxfId="1556" priority="3043" stopIfTrue="1" operator="equal">
      <formula>"OB"</formula>
    </cfRule>
  </conditionalFormatting>
  <conditionalFormatting sqref="G4611">
    <cfRule type="cellIs" dxfId="1555" priority="3041" stopIfTrue="1" operator="equal">
      <formula>"ST"</formula>
    </cfRule>
    <cfRule type="cellIs" dxfId="1554" priority="3042" stopIfTrue="1" operator="equal">
      <formula>ST</formula>
    </cfRule>
  </conditionalFormatting>
  <conditionalFormatting sqref="M4611">
    <cfRule type="cellIs" dxfId="1553" priority="3040" stopIfTrue="1" operator="equal">
      <formula>"Pendent obrir OF"</formula>
    </cfRule>
  </conditionalFormatting>
  <conditionalFormatting sqref="E4611">
    <cfRule type="cellIs" dxfId="1552" priority="3039" stopIfTrue="1" operator="equal">
      <formula>"Pte. Asignar"</formula>
    </cfRule>
  </conditionalFormatting>
  <conditionalFormatting sqref="E4611">
    <cfRule type="cellIs" dxfId="1551" priority="3038" stopIfTrue="1" operator="equal">
      <formula>"C-001"</formula>
    </cfRule>
  </conditionalFormatting>
  <conditionalFormatting sqref="E4611">
    <cfRule type="cellIs" dxfId="1550" priority="3037" operator="equal">
      <formula>"C-003"</formula>
    </cfRule>
  </conditionalFormatting>
  <conditionalFormatting sqref="M4611">
    <cfRule type="cellIs" dxfId="1549" priority="3036" stopIfTrue="1" operator="equal">
      <formula>"PENDENT ASSIGNAR"</formula>
    </cfRule>
  </conditionalFormatting>
  <conditionalFormatting sqref="M4611">
    <cfRule type="cellIs" dxfId="1548" priority="3035" stopIfTrue="1" operator="equal">
      <formula>"PENDENT D'ASSIGNAR"</formula>
    </cfRule>
  </conditionalFormatting>
  <conditionalFormatting sqref="M4611">
    <cfRule type="cellIs" dxfId="1547" priority="3034" operator="equal">
      <formula>"DEDICACIO FACTURABLE PER ADMINISTRACIO"</formula>
    </cfRule>
  </conditionalFormatting>
  <conditionalFormatting sqref="G4611">
    <cfRule type="cellIs" dxfId="1546" priority="3033" stopIfTrue="1" operator="equal">
      <formula>"TA"</formula>
    </cfRule>
  </conditionalFormatting>
  <conditionalFormatting sqref="G4611">
    <cfRule type="cellIs" dxfId="1545" priority="3032" stopIfTrue="1" operator="equal">
      <formula>"OB"</formula>
    </cfRule>
  </conditionalFormatting>
  <conditionalFormatting sqref="G4612">
    <cfRule type="cellIs" dxfId="1544" priority="3030" stopIfTrue="1" operator="equal">
      <formula>"ST"</formula>
    </cfRule>
    <cfRule type="cellIs" dxfId="1543" priority="3031" stopIfTrue="1" operator="equal">
      <formula>ST</formula>
    </cfRule>
  </conditionalFormatting>
  <conditionalFormatting sqref="M4612">
    <cfRule type="cellIs" dxfId="1542" priority="3029" stopIfTrue="1" operator="equal">
      <formula>"Pendent obrir OF"</formula>
    </cfRule>
  </conditionalFormatting>
  <conditionalFormatting sqref="E4612">
    <cfRule type="cellIs" dxfId="1541" priority="3028" stopIfTrue="1" operator="equal">
      <formula>"Pte. Asignar"</formula>
    </cfRule>
  </conditionalFormatting>
  <conditionalFormatting sqref="E4612">
    <cfRule type="cellIs" dxfId="1540" priority="3027" stopIfTrue="1" operator="equal">
      <formula>"C-001"</formula>
    </cfRule>
  </conditionalFormatting>
  <conditionalFormatting sqref="E4612">
    <cfRule type="cellIs" dxfId="1539" priority="3026" operator="equal">
      <formula>"C-003"</formula>
    </cfRule>
  </conditionalFormatting>
  <conditionalFormatting sqref="M4612">
    <cfRule type="cellIs" dxfId="1538" priority="3025" stopIfTrue="1" operator="equal">
      <formula>"PENDENT ASSIGNAR"</formula>
    </cfRule>
  </conditionalFormatting>
  <conditionalFormatting sqref="M4612">
    <cfRule type="cellIs" dxfId="1537" priority="3024" stopIfTrue="1" operator="equal">
      <formula>"PENDENT D'ASSIGNAR"</formula>
    </cfRule>
  </conditionalFormatting>
  <conditionalFormatting sqref="M4612">
    <cfRule type="cellIs" dxfId="1536" priority="3023" operator="equal">
      <formula>"DEDICACIO FACTURABLE PER ADMINISTRACIO"</formula>
    </cfRule>
  </conditionalFormatting>
  <conditionalFormatting sqref="G4612">
    <cfRule type="cellIs" dxfId="1535" priority="3022" stopIfTrue="1" operator="equal">
      <formula>"TA"</formula>
    </cfRule>
  </conditionalFormatting>
  <conditionalFormatting sqref="G4612">
    <cfRule type="cellIs" dxfId="1534" priority="3021" stopIfTrue="1" operator="equal">
      <formula>"OB"</formula>
    </cfRule>
  </conditionalFormatting>
  <conditionalFormatting sqref="G4306">
    <cfRule type="cellIs" dxfId="1533" priority="2644" stopIfTrue="1" operator="equal">
      <formula>"ST"</formula>
    </cfRule>
    <cfRule type="cellIs" dxfId="1532" priority="2645" stopIfTrue="1" operator="equal">
      <formula>ST</formula>
    </cfRule>
  </conditionalFormatting>
  <conditionalFormatting sqref="E4306">
    <cfRule type="cellIs" dxfId="1531" priority="2642" stopIfTrue="1" operator="equal">
      <formula>"Pte. Asignar"</formula>
    </cfRule>
  </conditionalFormatting>
  <conditionalFormatting sqref="E4306">
    <cfRule type="cellIs" dxfId="1530" priority="2641" stopIfTrue="1" operator="equal">
      <formula>"C-001"</formula>
    </cfRule>
  </conditionalFormatting>
  <conditionalFormatting sqref="E4306">
    <cfRule type="cellIs" dxfId="1529" priority="2640" operator="equal">
      <formula>"C-003"</formula>
    </cfRule>
  </conditionalFormatting>
  <conditionalFormatting sqref="G4306">
    <cfRule type="cellIs" dxfId="1528" priority="2636" stopIfTrue="1" operator="equal">
      <formula>"TA"</formula>
    </cfRule>
  </conditionalFormatting>
  <conditionalFormatting sqref="G4306">
    <cfRule type="cellIs" dxfId="1527" priority="2635" stopIfTrue="1" operator="equal">
      <formula>"OB"</formula>
    </cfRule>
  </conditionalFormatting>
  <conditionalFormatting sqref="M4306">
    <cfRule type="cellIs" dxfId="1526" priority="2634" stopIfTrue="1" operator="equal">
      <formula>"Pendent obrir OF"</formula>
    </cfRule>
  </conditionalFormatting>
  <conditionalFormatting sqref="M4306">
    <cfRule type="cellIs" dxfId="1525" priority="2633" stopIfTrue="1" operator="equal">
      <formula>"PENDENT ASSIGNAR"</formula>
    </cfRule>
  </conditionalFormatting>
  <conditionalFormatting sqref="M4306">
    <cfRule type="cellIs" dxfId="1524" priority="2632" stopIfTrue="1" operator="equal">
      <formula>"PENDENT D'ASSIGNAR"</formula>
    </cfRule>
  </conditionalFormatting>
  <conditionalFormatting sqref="M4306">
    <cfRule type="cellIs" dxfId="1523" priority="2631" operator="equal">
      <formula>"DEDICACIO FACTURABLE PER ADMINISTRACIO"</formula>
    </cfRule>
  </conditionalFormatting>
  <conditionalFormatting sqref="G4431">
    <cfRule type="cellIs" dxfId="1522" priority="2344" stopIfTrue="1" operator="equal">
      <formula>"ST"</formula>
    </cfRule>
    <cfRule type="cellIs" dxfId="1521" priority="2345" stopIfTrue="1" operator="equal">
      <formula>ST</formula>
    </cfRule>
  </conditionalFormatting>
  <conditionalFormatting sqref="E4431">
    <cfRule type="cellIs" dxfId="1520" priority="2342" stopIfTrue="1" operator="equal">
      <formula>"Pte. Asignar"</formula>
    </cfRule>
  </conditionalFormatting>
  <conditionalFormatting sqref="E4431">
    <cfRule type="cellIs" dxfId="1519" priority="2341" stopIfTrue="1" operator="equal">
      <formula>"C-001"</formula>
    </cfRule>
  </conditionalFormatting>
  <conditionalFormatting sqref="E4431">
    <cfRule type="cellIs" dxfId="1518" priority="2340" operator="equal">
      <formula>"C-003"</formula>
    </cfRule>
  </conditionalFormatting>
  <conditionalFormatting sqref="M4434">
    <cfRule type="cellIs" dxfId="1517" priority="2303" stopIfTrue="1" operator="equal">
      <formula>"PENDENT ASSIGNAR"</formula>
    </cfRule>
  </conditionalFormatting>
  <conditionalFormatting sqref="M4434">
    <cfRule type="cellIs" dxfId="1516" priority="2302" stopIfTrue="1" operator="equal">
      <formula>"PENDENT D'ASSIGNAR"</formula>
    </cfRule>
  </conditionalFormatting>
  <conditionalFormatting sqref="M4434">
    <cfRule type="cellIs" dxfId="1515" priority="2301" operator="equal">
      <formula>"DEDICACIO FACTURABLE PER ADMINISTRACIO"</formula>
    </cfRule>
  </conditionalFormatting>
  <conditionalFormatting sqref="G4431">
    <cfRule type="cellIs" dxfId="1514" priority="2336" stopIfTrue="1" operator="equal">
      <formula>"TA"</formula>
    </cfRule>
  </conditionalFormatting>
  <conditionalFormatting sqref="G4431">
    <cfRule type="cellIs" dxfId="1513" priority="2335" stopIfTrue="1" operator="equal">
      <formula>"OB"</formula>
    </cfRule>
  </conditionalFormatting>
  <conditionalFormatting sqref="M4431">
    <cfRule type="cellIs" dxfId="1512" priority="2334" stopIfTrue="1" operator="equal">
      <formula>"Pendent obrir OF"</formula>
    </cfRule>
  </conditionalFormatting>
  <conditionalFormatting sqref="M4431">
    <cfRule type="cellIs" dxfId="1511" priority="2333" stopIfTrue="1" operator="equal">
      <formula>"PENDENT ASSIGNAR"</formula>
    </cfRule>
  </conditionalFormatting>
  <conditionalFormatting sqref="M4431">
    <cfRule type="cellIs" dxfId="1510" priority="2332" stopIfTrue="1" operator="equal">
      <formula>"PENDENT D'ASSIGNAR"</formula>
    </cfRule>
  </conditionalFormatting>
  <conditionalFormatting sqref="M4431">
    <cfRule type="cellIs" dxfId="1509" priority="2331" operator="equal">
      <formula>"DEDICACIO FACTURABLE PER ADMINISTRACIO"</formula>
    </cfRule>
  </conditionalFormatting>
  <conditionalFormatting sqref="G4432">
    <cfRule type="cellIs" dxfId="1508" priority="2329" stopIfTrue="1" operator="equal">
      <formula>"ST"</formula>
    </cfRule>
    <cfRule type="cellIs" dxfId="1507" priority="2330" stopIfTrue="1" operator="equal">
      <formula>ST</formula>
    </cfRule>
  </conditionalFormatting>
  <conditionalFormatting sqref="E4432">
    <cfRule type="cellIs" dxfId="1506" priority="2327" stopIfTrue="1" operator="equal">
      <formula>"Pte. Asignar"</formula>
    </cfRule>
  </conditionalFormatting>
  <conditionalFormatting sqref="E4432">
    <cfRule type="cellIs" dxfId="1505" priority="2326" stopIfTrue="1" operator="equal">
      <formula>"C-001"</formula>
    </cfRule>
  </conditionalFormatting>
  <conditionalFormatting sqref="E4432">
    <cfRule type="cellIs" dxfId="1504" priority="2325" operator="equal">
      <formula>"C-003"</formula>
    </cfRule>
  </conditionalFormatting>
  <conditionalFormatting sqref="M4435">
    <cfRule type="cellIs" dxfId="1503" priority="2288" stopIfTrue="1" operator="equal">
      <formula>"PENDENT ASSIGNAR"</formula>
    </cfRule>
  </conditionalFormatting>
  <conditionalFormatting sqref="M4435">
    <cfRule type="cellIs" dxfId="1502" priority="2287" stopIfTrue="1" operator="equal">
      <formula>"PENDENT D'ASSIGNAR"</formula>
    </cfRule>
  </conditionalFormatting>
  <conditionalFormatting sqref="M4435">
    <cfRule type="cellIs" dxfId="1501" priority="2286" operator="equal">
      <formula>"DEDICACIO FACTURABLE PER ADMINISTRACIO"</formula>
    </cfRule>
  </conditionalFormatting>
  <conditionalFormatting sqref="G4432">
    <cfRule type="cellIs" dxfId="1500" priority="2321" stopIfTrue="1" operator="equal">
      <formula>"TA"</formula>
    </cfRule>
  </conditionalFormatting>
  <conditionalFormatting sqref="G4432">
    <cfRule type="cellIs" dxfId="1499" priority="2320" stopIfTrue="1" operator="equal">
      <formula>"OB"</formula>
    </cfRule>
  </conditionalFormatting>
  <conditionalFormatting sqref="M4432">
    <cfRule type="cellIs" dxfId="1498" priority="2319" stopIfTrue="1" operator="equal">
      <formula>"Pendent obrir OF"</formula>
    </cfRule>
  </conditionalFormatting>
  <conditionalFormatting sqref="M4432">
    <cfRule type="cellIs" dxfId="1497" priority="2318" stopIfTrue="1" operator="equal">
      <formula>"PENDENT ASSIGNAR"</formula>
    </cfRule>
  </conditionalFormatting>
  <conditionalFormatting sqref="M4432">
    <cfRule type="cellIs" dxfId="1496" priority="2317" stopIfTrue="1" operator="equal">
      <formula>"PENDENT D'ASSIGNAR"</formula>
    </cfRule>
  </conditionalFormatting>
  <conditionalFormatting sqref="M4432">
    <cfRule type="cellIs" dxfId="1495" priority="2316" operator="equal">
      <formula>"DEDICACIO FACTURABLE PER ADMINISTRACIO"</formula>
    </cfRule>
  </conditionalFormatting>
  <conditionalFormatting sqref="G4434">
    <cfRule type="cellIs" dxfId="1494" priority="2314" stopIfTrue="1" operator="equal">
      <formula>"ST"</formula>
    </cfRule>
    <cfRule type="cellIs" dxfId="1493" priority="2315" stopIfTrue="1" operator="equal">
      <formula>ST</formula>
    </cfRule>
  </conditionalFormatting>
  <conditionalFormatting sqref="E4434">
    <cfRule type="cellIs" dxfId="1492" priority="2312" stopIfTrue="1" operator="equal">
      <formula>"Pte. Asignar"</formula>
    </cfRule>
  </conditionalFormatting>
  <conditionalFormatting sqref="E4434">
    <cfRule type="cellIs" dxfId="1491" priority="2311" stopIfTrue="1" operator="equal">
      <formula>"C-001"</formula>
    </cfRule>
  </conditionalFormatting>
  <conditionalFormatting sqref="E4434">
    <cfRule type="cellIs" dxfId="1490" priority="2310" operator="equal">
      <formula>"C-003"</formula>
    </cfRule>
  </conditionalFormatting>
  <conditionalFormatting sqref="M4433">
    <cfRule type="cellIs" dxfId="1489" priority="2273" stopIfTrue="1" operator="equal">
      <formula>"PENDENT ASSIGNAR"</formula>
    </cfRule>
  </conditionalFormatting>
  <conditionalFormatting sqref="M4433">
    <cfRule type="cellIs" dxfId="1488" priority="2272" stopIfTrue="1" operator="equal">
      <formula>"PENDENT D'ASSIGNAR"</formula>
    </cfRule>
  </conditionalFormatting>
  <conditionalFormatting sqref="M4433">
    <cfRule type="cellIs" dxfId="1487" priority="2271" operator="equal">
      <formula>"DEDICACIO FACTURABLE PER ADMINISTRACIO"</formula>
    </cfRule>
  </conditionalFormatting>
  <conditionalFormatting sqref="G4434">
    <cfRule type="cellIs" dxfId="1486" priority="2306" stopIfTrue="1" operator="equal">
      <formula>"TA"</formula>
    </cfRule>
  </conditionalFormatting>
  <conditionalFormatting sqref="G4434">
    <cfRule type="cellIs" dxfId="1485" priority="2305" stopIfTrue="1" operator="equal">
      <formula>"OB"</formula>
    </cfRule>
  </conditionalFormatting>
  <conditionalFormatting sqref="M4434">
    <cfRule type="cellIs" dxfId="1484" priority="2304" stopIfTrue="1" operator="equal">
      <formula>"Pendent obrir OF"</formula>
    </cfRule>
  </conditionalFormatting>
  <conditionalFormatting sqref="G4435">
    <cfRule type="cellIs" dxfId="1483" priority="2299" stopIfTrue="1" operator="equal">
      <formula>"ST"</formula>
    </cfRule>
    <cfRule type="cellIs" dxfId="1482" priority="2300" stopIfTrue="1" operator="equal">
      <formula>ST</formula>
    </cfRule>
  </conditionalFormatting>
  <conditionalFormatting sqref="E4435">
    <cfRule type="cellIs" dxfId="1481" priority="2297" stopIfTrue="1" operator="equal">
      <formula>"Pte. Asignar"</formula>
    </cfRule>
  </conditionalFormatting>
  <conditionalFormatting sqref="E4435">
    <cfRule type="cellIs" dxfId="1480" priority="2296" stopIfTrue="1" operator="equal">
      <formula>"C-001"</formula>
    </cfRule>
  </conditionalFormatting>
  <conditionalFormatting sqref="E4435">
    <cfRule type="cellIs" dxfId="1479" priority="2295" operator="equal">
      <formula>"C-003"</formula>
    </cfRule>
  </conditionalFormatting>
  <conditionalFormatting sqref="M4460">
    <cfRule type="cellIs" dxfId="1478" priority="2258" stopIfTrue="1" operator="equal">
      <formula>"PENDENT ASSIGNAR"</formula>
    </cfRule>
  </conditionalFormatting>
  <conditionalFormatting sqref="M4460">
    <cfRule type="cellIs" dxfId="1477" priority="2257" stopIfTrue="1" operator="equal">
      <formula>"PENDENT D'ASSIGNAR"</formula>
    </cfRule>
  </conditionalFormatting>
  <conditionalFormatting sqref="M4460">
    <cfRule type="cellIs" dxfId="1476" priority="2256" operator="equal">
      <formula>"DEDICACIO FACTURABLE PER ADMINISTRACIO"</formula>
    </cfRule>
  </conditionalFormatting>
  <conditionalFormatting sqref="G4435">
    <cfRule type="cellIs" dxfId="1475" priority="2291" stopIfTrue="1" operator="equal">
      <formula>"TA"</formula>
    </cfRule>
  </conditionalFormatting>
  <conditionalFormatting sqref="G4435">
    <cfRule type="cellIs" dxfId="1474" priority="2290" stopIfTrue="1" operator="equal">
      <formula>"OB"</formula>
    </cfRule>
  </conditionalFormatting>
  <conditionalFormatting sqref="M4435">
    <cfRule type="cellIs" dxfId="1473" priority="2289" stopIfTrue="1" operator="equal">
      <formula>"Pendent obrir OF"</formula>
    </cfRule>
  </conditionalFormatting>
  <conditionalFormatting sqref="G4433">
    <cfRule type="cellIs" dxfId="1472" priority="2284" stopIfTrue="1" operator="equal">
      <formula>"ST"</formula>
    </cfRule>
    <cfRule type="cellIs" dxfId="1471" priority="2285" stopIfTrue="1" operator="equal">
      <formula>ST</formula>
    </cfRule>
  </conditionalFormatting>
  <conditionalFormatting sqref="E4433">
    <cfRule type="cellIs" dxfId="1470" priority="2282" stopIfTrue="1" operator="equal">
      <formula>"Pte. Asignar"</formula>
    </cfRule>
  </conditionalFormatting>
  <conditionalFormatting sqref="E4433">
    <cfRule type="cellIs" dxfId="1469" priority="2281" stopIfTrue="1" operator="equal">
      <formula>"C-001"</formula>
    </cfRule>
  </conditionalFormatting>
  <conditionalFormatting sqref="E4433">
    <cfRule type="cellIs" dxfId="1468" priority="2280" operator="equal">
      <formula>"C-003"</formula>
    </cfRule>
  </conditionalFormatting>
  <conditionalFormatting sqref="M4461">
    <cfRule type="cellIs" dxfId="1467" priority="2243" stopIfTrue="1" operator="equal">
      <formula>"PENDENT ASSIGNAR"</formula>
    </cfRule>
  </conditionalFormatting>
  <conditionalFormatting sqref="M4461">
    <cfRule type="cellIs" dxfId="1466" priority="2242" stopIfTrue="1" operator="equal">
      <formula>"PENDENT D'ASSIGNAR"</formula>
    </cfRule>
  </conditionalFormatting>
  <conditionalFormatting sqref="M4461">
    <cfRule type="cellIs" dxfId="1465" priority="2241" operator="equal">
      <formula>"DEDICACIO FACTURABLE PER ADMINISTRACIO"</formula>
    </cfRule>
  </conditionalFormatting>
  <conditionalFormatting sqref="G4433">
    <cfRule type="cellIs" dxfId="1464" priority="2276" stopIfTrue="1" operator="equal">
      <formula>"TA"</formula>
    </cfRule>
  </conditionalFormatting>
  <conditionalFormatting sqref="G4433">
    <cfRule type="cellIs" dxfId="1463" priority="2275" stopIfTrue="1" operator="equal">
      <formula>"OB"</formula>
    </cfRule>
  </conditionalFormatting>
  <conditionalFormatting sqref="M4433">
    <cfRule type="cellIs" dxfId="1462" priority="2274" stopIfTrue="1" operator="equal">
      <formula>"Pendent obrir OF"</formula>
    </cfRule>
  </conditionalFormatting>
  <conditionalFormatting sqref="G4460">
    <cfRule type="cellIs" dxfId="1461" priority="2269" stopIfTrue="1" operator="equal">
      <formula>"ST"</formula>
    </cfRule>
    <cfRule type="cellIs" dxfId="1460" priority="2270" stopIfTrue="1" operator="equal">
      <formula>ST</formula>
    </cfRule>
  </conditionalFormatting>
  <conditionalFormatting sqref="E4460">
    <cfRule type="cellIs" dxfId="1459" priority="2267" stopIfTrue="1" operator="equal">
      <formula>"Pte. Asignar"</formula>
    </cfRule>
  </conditionalFormatting>
  <conditionalFormatting sqref="E4460">
    <cfRule type="cellIs" dxfId="1458" priority="2266" stopIfTrue="1" operator="equal">
      <formula>"C-001"</formula>
    </cfRule>
  </conditionalFormatting>
  <conditionalFormatting sqref="E4460">
    <cfRule type="cellIs" dxfId="1457" priority="2265" operator="equal">
      <formula>"C-003"</formula>
    </cfRule>
  </conditionalFormatting>
  <conditionalFormatting sqref="M4463">
    <cfRule type="cellIs" dxfId="1456" priority="2228" stopIfTrue="1" operator="equal">
      <formula>"PENDENT ASSIGNAR"</formula>
    </cfRule>
  </conditionalFormatting>
  <conditionalFormatting sqref="M4463">
    <cfRule type="cellIs" dxfId="1455" priority="2227" stopIfTrue="1" operator="equal">
      <formula>"PENDENT D'ASSIGNAR"</formula>
    </cfRule>
  </conditionalFormatting>
  <conditionalFormatting sqref="M4463">
    <cfRule type="cellIs" dxfId="1454" priority="2226" operator="equal">
      <formula>"DEDICACIO FACTURABLE PER ADMINISTRACIO"</formula>
    </cfRule>
  </conditionalFormatting>
  <conditionalFormatting sqref="G4460">
    <cfRule type="cellIs" dxfId="1453" priority="2261" stopIfTrue="1" operator="equal">
      <formula>"TA"</formula>
    </cfRule>
  </conditionalFormatting>
  <conditionalFormatting sqref="G4460">
    <cfRule type="cellIs" dxfId="1452" priority="2260" stopIfTrue="1" operator="equal">
      <formula>"OB"</formula>
    </cfRule>
  </conditionalFormatting>
  <conditionalFormatting sqref="M4460">
    <cfRule type="cellIs" dxfId="1451" priority="2259" stopIfTrue="1" operator="equal">
      <formula>"Pendent obrir OF"</formula>
    </cfRule>
  </conditionalFormatting>
  <conditionalFormatting sqref="G4461">
    <cfRule type="cellIs" dxfId="1450" priority="2254" stopIfTrue="1" operator="equal">
      <formula>"ST"</formula>
    </cfRule>
    <cfRule type="cellIs" dxfId="1449" priority="2255" stopIfTrue="1" operator="equal">
      <formula>ST</formula>
    </cfRule>
  </conditionalFormatting>
  <conditionalFormatting sqref="E4461">
    <cfRule type="cellIs" dxfId="1448" priority="2252" stopIfTrue="1" operator="equal">
      <formula>"Pte. Asignar"</formula>
    </cfRule>
  </conditionalFormatting>
  <conditionalFormatting sqref="E4461">
    <cfRule type="cellIs" dxfId="1447" priority="2251" stopIfTrue="1" operator="equal">
      <formula>"C-001"</formula>
    </cfRule>
  </conditionalFormatting>
  <conditionalFormatting sqref="E4461">
    <cfRule type="cellIs" dxfId="1446" priority="2250" operator="equal">
      <formula>"C-003"</formula>
    </cfRule>
  </conditionalFormatting>
  <conditionalFormatting sqref="M4464">
    <cfRule type="cellIs" dxfId="1445" priority="2213" stopIfTrue="1" operator="equal">
      <formula>"PENDENT ASSIGNAR"</formula>
    </cfRule>
  </conditionalFormatting>
  <conditionalFormatting sqref="M4464">
    <cfRule type="cellIs" dxfId="1444" priority="2212" stopIfTrue="1" operator="equal">
      <formula>"PENDENT D'ASSIGNAR"</formula>
    </cfRule>
  </conditionalFormatting>
  <conditionalFormatting sqref="M4464">
    <cfRule type="cellIs" dxfId="1443" priority="2211" operator="equal">
      <formula>"DEDICACIO FACTURABLE PER ADMINISTRACIO"</formula>
    </cfRule>
  </conditionalFormatting>
  <conditionalFormatting sqref="G4461">
    <cfRule type="cellIs" dxfId="1442" priority="2246" stopIfTrue="1" operator="equal">
      <formula>"TA"</formula>
    </cfRule>
  </conditionalFormatting>
  <conditionalFormatting sqref="G4461">
    <cfRule type="cellIs" dxfId="1441" priority="2245" stopIfTrue="1" operator="equal">
      <formula>"OB"</formula>
    </cfRule>
  </conditionalFormatting>
  <conditionalFormatting sqref="M4461">
    <cfRule type="cellIs" dxfId="1440" priority="2244" stopIfTrue="1" operator="equal">
      <formula>"Pendent obrir OF"</formula>
    </cfRule>
  </conditionalFormatting>
  <conditionalFormatting sqref="G4463">
    <cfRule type="cellIs" dxfId="1439" priority="2239" stopIfTrue="1" operator="equal">
      <formula>"ST"</formula>
    </cfRule>
    <cfRule type="cellIs" dxfId="1438" priority="2240" stopIfTrue="1" operator="equal">
      <formula>ST</formula>
    </cfRule>
  </conditionalFormatting>
  <conditionalFormatting sqref="E4463">
    <cfRule type="cellIs" dxfId="1437" priority="2237" stopIfTrue="1" operator="equal">
      <formula>"Pte. Asignar"</formula>
    </cfRule>
  </conditionalFormatting>
  <conditionalFormatting sqref="E4463">
    <cfRule type="cellIs" dxfId="1436" priority="2236" stopIfTrue="1" operator="equal">
      <formula>"C-001"</formula>
    </cfRule>
  </conditionalFormatting>
  <conditionalFormatting sqref="E4463">
    <cfRule type="cellIs" dxfId="1435" priority="2235" operator="equal">
      <formula>"C-003"</formula>
    </cfRule>
  </conditionalFormatting>
  <conditionalFormatting sqref="M4462">
    <cfRule type="cellIs" dxfId="1434" priority="2198" stopIfTrue="1" operator="equal">
      <formula>"PENDENT ASSIGNAR"</formula>
    </cfRule>
  </conditionalFormatting>
  <conditionalFormatting sqref="M4462">
    <cfRule type="cellIs" dxfId="1433" priority="2197" stopIfTrue="1" operator="equal">
      <formula>"PENDENT D'ASSIGNAR"</formula>
    </cfRule>
  </conditionalFormatting>
  <conditionalFormatting sqref="M4462">
    <cfRule type="cellIs" dxfId="1432" priority="2196" operator="equal">
      <formula>"DEDICACIO FACTURABLE PER ADMINISTRACIO"</formula>
    </cfRule>
  </conditionalFormatting>
  <conditionalFormatting sqref="G4463">
    <cfRule type="cellIs" dxfId="1431" priority="2231" stopIfTrue="1" operator="equal">
      <formula>"TA"</formula>
    </cfRule>
  </conditionalFormatting>
  <conditionalFormatting sqref="G4463">
    <cfRule type="cellIs" dxfId="1430" priority="2230" stopIfTrue="1" operator="equal">
      <formula>"OB"</formula>
    </cfRule>
  </conditionalFormatting>
  <conditionalFormatting sqref="M4463">
    <cfRule type="cellIs" dxfId="1429" priority="2229" stopIfTrue="1" operator="equal">
      <formula>"Pendent obrir OF"</formula>
    </cfRule>
  </conditionalFormatting>
  <conditionalFormatting sqref="G4464">
    <cfRule type="cellIs" dxfId="1428" priority="2224" stopIfTrue="1" operator="equal">
      <formula>"ST"</formula>
    </cfRule>
    <cfRule type="cellIs" dxfId="1427" priority="2225" stopIfTrue="1" operator="equal">
      <formula>ST</formula>
    </cfRule>
  </conditionalFormatting>
  <conditionalFormatting sqref="E4464">
    <cfRule type="cellIs" dxfId="1426" priority="2222" stopIfTrue="1" operator="equal">
      <formula>"Pte. Asignar"</formula>
    </cfRule>
  </conditionalFormatting>
  <conditionalFormatting sqref="E4464">
    <cfRule type="cellIs" dxfId="1425" priority="2221" stopIfTrue="1" operator="equal">
      <formula>"C-001"</formula>
    </cfRule>
  </conditionalFormatting>
  <conditionalFormatting sqref="E4464">
    <cfRule type="cellIs" dxfId="1424" priority="2220" operator="equal">
      <formula>"C-003"</formula>
    </cfRule>
  </conditionalFormatting>
  <conditionalFormatting sqref="M4622">
    <cfRule type="cellIs" dxfId="1423" priority="2183" stopIfTrue="1" operator="equal">
      <formula>"PENDENT ASSIGNAR"</formula>
    </cfRule>
  </conditionalFormatting>
  <conditionalFormatting sqref="M4622">
    <cfRule type="cellIs" dxfId="1422" priority="2182" stopIfTrue="1" operator="equal">
      <formula>"PENDENT D'ASSIGNAR"</formula>
    </cfRule>
  </conditionalFormatting>
  <conditionalFormatting sqref="M4622">
    <cfRule type="cellIs" dxfId="1421" priority="2181" operator="equal">
      <formula>"DEDICACIO FACTURABLE PER ADMINISTRACIO"</formula>
    </cfRule>
  </conditionalFormatting>
  <conditionalFormatting sqref="G4464">
    <cfRule type="cellIs" dxfId="1420" priority="2216" stopIfTrue="1" operator="equal">
      <formula>"TA"</formula>
    </cfRule>
  </conditionalFormatting>
  <conditionalFormatting sqref="G4464">
    <cfRule type="cellIs" dxfId="1419" priority="2215" stopIfTrue="1" operator="equal">
      <formula>"OB"</formula>
    </cfRule>
  </conditionalFormatting>
  <conditionalFormatting sqref="M4464">
    <cfRule type="cellIs" dxfId="1418" priority="2214" stopIfTrue="1" operator="equal">
      <formula>"Pendent obrir OF"</formula>
    </cfRule>
  </conditionalFormatting>
  <conditionalFormatting sqref="G4462">
    <cfRule type="cellIs" dxfId="1417" priority="2209" stopIfTrue="1" operator="equal">
      <formula>"ST"</formula>
    </cfRule>
    <cfRule type="cellIs" dxfId="1416" priority="2210" stopIfTrue="1" operator="equal">
      <formula>ST</formula>
    </cfRule>
  </conditionalFormatting>
  <conditionalFormatting sqref="E4462">
    <cfRule type="cellIs" dxfId="1415" priority="2207" stopIfTrue="1" operator="equal">
      <formula>"Pte. Asignar"</formula>
    </cfRule>
  </conditionalFormatting>
  <conditionalFormatting sqref="E4462">
    <cfRule type="cellIs" dxfId="1414" priority="2206" stopIfTrue="1" operator="equal">
      <formula>"C-001"</formula>
    </cfRule>
  </conditionalFormatting>
  <conditionalFormatting sqref="E4462">
    <cfRule type="cellIs" dxfId="1413" priority="2205" operator="equal">
      <formula>"C-003"</formula>
    </cfRule>
  </conditionalFormatting>
  <conditionalFormatting sqref="G4462">
    <cfRule type="cellIs" dxfId="1412" priority="2201" stopIfTrue="1" operator="equal">
      <formula>"TA"</formula>
    </cfRule>
  </conditionalFormatting>
  <conditionalFormatting sqref="G4462">
    <cfRule type="cellIs" dxfId="1411" priority="2200" stopIfTrue="1" operator="equal">
      <formula>"OB"</formula>
    </cfRule>
  </conditionalFormatting>
  <conditionalFormatting sqref="M4462">
    <cfRule type="cellIs" dxfId="1410" priority="2199" stopIfTrue="1" operator="equal">
      <formula>"Pendent obrir OF"</formula>
    </cfRule>
  </conditionalFormatting>
  <conditionalFormatting sqref="G4622">
    <cfRule type="cellIs" dxfId="1409" priority="2194" stopIfTrue="1" operator="equal">
      <formula>"ST"</formula>
    </cfRule>
    <cfRule type="cellIs" dxfId="1408" priority="2195" stopIfTrue="1" operator="equal">
      <formula>ST</formula>
    </cfRule>
  </conditionalFormatting>
  <conditionalFormatting sqref="E4622">
    <cfRule type="cellIs" dxfId="1407" priority="2192" stopIfTrue="1" operator="equal">
      <formula>"Pte. Asignar"</formula>
    </cfRule>
  </conditionalFormatting>
  <conditionalFormatting sqref="E4622">
    <cfRule type="cellIs" dxfId="1406" priority="2191" stopIfTrue="1" operator="equal">
      <formula>"C-001"</formula>
    </cfRule>
  </conditionalFormatting>
  <conditionalFormatting sqref="E4622">
    <cfRule type="cellIs" dxfId="1405" priority="2190" operator="equal">
      <formula>"C-003"</formula>
    </cfRule>
  </conditionalFormatting>
  <conditionalFormatting sqref="G4622">
    <cfRule type="cellIs" dxfId="1404" priority="2186" stopIfTrue="1" operator="equal">
      <formula>"TA"</formula>
    </cfRule>
  </conditionalFormatting>
  <conditionalFormatting sqref="G4622">
    <cfRule type="cellIs" dxfId="1403" priority="2185" stopIfTrue="1" operator="equal">
      <formula>"OB"</formula>
    </cfRule>
  </conditionalFormatting>
  <conditionalFormatting sqref="M4622">
    <cfRule type="cellIs" dxfId="1402" priority="2184" stopIfTrue="1" operator="equal">
      <formula>"Pendent obrir OF"</formula>
    </cfRule>
  </conditionalFormatting>
  <conditionalFormatting sqref="G4623">
    <cfRule type="cellIs" dxfId="1401" priority="2014" stopIfTrue="1" operator="equal">
      <formula>"ST"</formula>
    </cfRule>
    <cfRule type="cellIs" dxfId="1400" priority="2015" stopIfTrue="1" operator="equal">
      <formula>ST</formula>
    </cfRule>
  </conditionalFormatting>
  <conditionalFormatting sqref="E4623">
    <cfRule type="cellIs" dxfId="1399" priority="2012" stopIfTrue="1" operator="equal">
      <formula>"Pte. Asignar"</formula>
    </cfRule>
  </conditionalFormatting>
  <conditionalFormatting sqref="E4623">
    <cfRule type="cellIs" dxfId="1398" priority="2011" stopIfTrue="1" operator="equal">
      <formula>"C-001"</formula>
    </cfRule>
  </conditionalFormatting>
  <conditionalFormatting sqref="E4623">
    <cfRule type="cellIs" dxfId="1397" priority="2010" operator="equal">
      <formula>"C-003"</formula>
    </cfRule>
  </conditionalFormatting>
  <conditionalFormatting sqref="G4623">
    <cfRule type="cellIs" dxfId="1396" priority="2006" stopIfTrue="1" operator="equal">
      <formula>"TA"</formula>
    </cfRule>
  </conditionalFormatting>
  <conditionalFormatting sqref="G4623">
    <cfRule type="cellIs" dxfId="1395" priority="2005" stopIfTrue="1" operator="equal">
      <formula>"OB"</formula>
    </cfRule>
  </conditionalFormatting>
  <conditionalFormatting sqref="M4623">
    <cfRule type="cellIs" dxfId="1394" priority="2004" stopIfTrue="1" operator="equal">
      <formula>"Pendent obrir OF"</formula>
    </cfRule>
  </conditionalFormatting>
  <conditionalFormatting sqref="M4623">
    <cfRule type="cellIs" dxfId="1393" priority="2003" stopIfTrue="1" operator="equal">
      <formula>"PENDENT ASSIGNAR"</formula>
    </cfRule>
  </conditionalFormatting>
  <conditionalFormatting sqref="M4623">
    <cfRule type="cellIs" dxfId="1392" priority="2002" stopIfTrue="1" operator="equal">
      <formula>"PENDENT D'ASSIGNAR"</formula>
    </cfRule>
  </conditionalFormatting>
  <conditionalFormatting sqref="M4623">
    <cfRule type="cellIs" dxfId="1391" priority="2001" operator="equal">
      <formula>"DEDICACIO FACTURABLE PER ADMINISTRACIO"</formula>
    </cfRule>
  </conditionalFormatting>
  <conditionalFormatting sqref="G4624">
    <cfRule type="cellIs" dxfId="1390" priority="1999" stopIfTrue="1" operator="equal">
      <formula>"ST"</formula>
    </cfRule>
    <cfRule type="cellIs" dxfId="1389" priority="2000" stopIfTrue="1" operator="equal">
      <formula>ST</formula>
    </cfRule>
  </conditionalFormatting>
  <conditionalFormatting sqref="E4624">
    <cfRule type="cellIs" dxfId="1388" priority="1997" stopIfTrue="1" operator="equal">
      <formula>"Pte. Asignar"</formula>
    </cfRule>
  </conditionalFormatting>
  <conditionalFormatting sqref="E4624">
    <cfRule type="cellIs" dxfId="1387" priority="1996" stopIfTrue="1" operator="equal">
      <formula>"C-001"</formula>
    </cfRule>
  </conditionalFormatting>
  <conditionalFormatting sqref="E4624">
    <cfRule type="cellIs" dxfId="1386" priority="1995" operator="equal">
      <formula>"C-003"</formula>
    </cfRule>
  </conditionalFormatting>
  <conditionalFormatting sqref="G4624">
    <cfRule type="cellIs" dxfId="1385" priority="1991" stopIfTrue="1" operator="equal">
      <formula>"TA"</formula>
    </cfRule>
  </conditionalFormatting>
  <conditionalFormatting sqref="G4624">
    <cfRule type="cellIs" dxfId="1384" priority="1990" stopIfTrue="1" operator="equal">
      <formula>"OB"</formula>
    </cfRule>
  </conditionalFormatting>
  <conditionalFormatting sqref="M4624">
    <cfRule type="cellIs" dxfId="1383" priority="1989" stopIfTrue="1" operator="equal">
      <formula>"Pendent obrir OF"</formula>
    </cfRule>
  </conditionalFormatting>
  <conditionalFormatting sqref="M4624">
    <cfRule type="cellIs" dxfId="1382" priority="1988" stopIfTrue="1" operator="equal">
      <formula>"PENDENT ASSIGNAR"</formula>
    </cfRule>
  </conditionalFormatting>
  <conditionalFormatting sqref="M4624">
    <cfRule type="cellIs" dxfId="1381" priority="1987" stopIfTrue="1" operator="equal">
      <formula>"PENDENT D'ASSIGNAR"</formula>
    </cfRule>
  </conditionalFormatting>
  <conditionalFormatting sqref="M4624">
    <cfRule type="cellIs" dxfId="1380" priority="1986" operator="equal">
      <formula>"DEDICACIO FACTURABLE PER ADMINISTRACIO"</formula>
    </cfRule>
  </conditionalFormatting>
  <conditionalFormatting sqref="G4627">
    <cfRule type="cellIs" dxfId="1379" priority="1894" stopIfTrue="1" operator="equal">
      <formula>"ST"</formula>
    </cfRule>
    <cfRule type="cellIs" dxfId="1378" priority="1895" stopIfTrue="1" operator="equal">
      <formula>ST</formula>
    </cfRule>
  </conditionalFormatting>
  <conditionalFormatting sqref="E4627">
    <cfRule type="cellIs" dxfId="1377" priority="1892" stopIfTrue="1" operator="equal">
      <formula>"Pte. Asignar"</formula>
    </cfRule>
  </conditionalFormatting>
  <conditionalFormatting sqref="E4627">
    <cfRule type="cellIs" dxfId="1376" priority="1891" stopIfTrue="1" operator="equal">
      <formula>"C-001"</formula>
    </cfRule>
  </conditionalFormatting>
  <conditionalFormatting sqref="E4627">
    <cfRule type="cellIs" dxfId="1375" priority="1890" operator="equal">
      <formula>"C-003"</formula>
    </cfRule>
  </conditionalFormatting>
  <conditionalFormatting sqref="M4630">
    <cfRule type="cellIs" dxfId="1374" priority="1853" stopIfTrue="1" operator="equal">
      <formula>"PENDENT ASSIGNAR"</formula>
    </cfRule>
  </conditionalFormatting>
  <conditionalFormatting sqref="M4630">
    <cfRule type="cellIs" dxfId="1373" priority="1852" stopIfTrue="1" operator="equal">
      <formula>"PENDENT D'ASSIGNAR"</formula>
    </cfRule>
  </conditionalFormatting>
  <conditionalFormatting sqref="M4630">
    <cfRule type="cellIs" dxfId="1372" priority="1851" operator="equal">
      <formula>"DEDICACIO FACTURABLE PER ADMINISTRACIO"</formula>
    </cfRule>
  </conditionalFormatting>
  <conditionalFormatting sqref="G4627">
    <cfRule type="cellIs" dxfId="1371" priority="1886" stopIfTrue="1" operator="equal">
      <formula>"TA"</formula>
    </cfRule>
  </conditionalFormatting>
  <conditionalFormatting sqref="G4627">
    <cfRule type="cellIs" dxfId="1370" priority="1885" stopIfTrue="1" operator="equal">
      <formula>"OB"</formula>
    </cfRule>
  </conditionalFormatting>
  <conditionalFormatting sqref="M4627">
    <cfRule type="cellIs" dxfId="1369" priority="1884" stopIfTrue="1" operator="equal">
      <formula>"Pendent obrir OF"</formula>
    </cfRule>
  </conditionalFormatting>
  <conditionalFormatting sqref="M4627">
    <cfRule type="cellIs" dxfId="1368" priority="1883" stopIfTrue="1" operator="equal">
      <formula>"PENDENT ASSIGNAR"</formula>
    </cfRule>
  </conditionalFormatting>
  <conditionalFormatting sqref="M4627">
    <cfRule type="cellIs" dxfId="1367" priority="1882" stopIfTrue="1" operator="equal">
      <formula>"PENDENT D'ASSIGNAR"</formula>
    </cfRule>
  </conditionalFormatting>
  <conditionalFormatting sqref="M4627">
    <cfRule type="cellIs" dxfId="1366" priority="1881" operator="equal">
      <formula>"DEDICACIO FACTURABLE PER ADMINISTRACIO"</formula>
    </cfRule>
  </conditionalFormatting>
  <conditionalFormatting sqref="G4628">
    <cfRule type="cellIs" dxfId="1365" priority="1879" stopIfTrue="1" operator="equal">
      <formula>"ST"</formula>
    </cfRule>
    <cfRule type="cellIs" dxfId="1364" priority="1880" stopIfTrue="1" operator="equal">
      <formula>ST</formula>
    </cfRule>
  </conditionalFormatting>
  <conditionalFormatting sqref="E4628">
    <cfRule type="cellIs" dxfId="1363" priority="1877" stopIfTrue="1" operator="equal">
      <formula>"Pte. Asignar"</formula>
    </cfRule>
  </conditionalFormatting>
  <conditionalFormatting sqref="E4628">
    <cfRule type="cellIs" dxfId="1362" priority="1876" stopIfTrue="1" operator="equal">
      <formula>"C-001"</formula>
    </cfRule>
  </conditionalFormatting>
  <conditionalFormatting sqref="E4628">
    <cfRule type="cellIs" dxfId="1361" priority="1875" operator="equal">
      <formula>"C-003"</formula>
    </cfRule>
  </conditionalFormatting>
  <conditionalFormatting sqref="M4631">
    <cfRule type="cellIs" dxfId="1360" priority="1838" stopIfTrue="1" operator="equal">
      <formula>"PENDENT ASSIGNAR"</formula>
    </cfRule>
  </conditionalFormatting>
  <conditionalFormatting sqref="M4631">
    <cfRule type="cellIs" dxfId="1359" priority="1837" stopIfTrue="1" operator="equal">
      <formula>"PENDENT D'ASSIGNAR"</formula>
    </cfRule>
  </conditionalFormatting>
  <conditionalFormatting sqref="M4631">
    <cfRule type="cellIs" dxfId="1358" priority="1836" operator="equal">
      <formula>"DEDICACIO FACTURABLE PER ADMINISTRACIO"</formula>
    </cfRule>
  </conditionalFormatting>
  <conditionalFormatting sqref="G4628">
    <cfRule type="cellIs" dxfId="1357" priority="1871" stopIfTrue="1" operator="equal">
      <formula>"TA"</formula>
    </cfRule>
  </conditionalFormatting>
  <conditionalFormatting sqref="G4628">
    <cfRule type="cellIs" dxfId="1356" priority="1870" stopIfTrue="1" operator="equal">
      <formula>"OB"</formula>
    </cfRule>
  </conditionalFormatting>
  <conditionalFormatting sqref="M4628">
    <cfRule type="cellIs" dxfId="1355" priority="1869" stopIfTrue="1" operator="equal">
      <formula>"Pendent obrir OF"</formula>
    </cfRule>
  </conditionalFormatting>
  <conditionalFormatting sqref="M4628">
    <cfRule type="cellIs" dxfId="1354" priority="1868" stopIfTrue="1" operator="equal">
      <formula>"PENDENT ASSIGNAR"</formula>
    </cfRule>
  </conditionalFormatting>
  <conditionalFormatting sqref="M4628">
    <cfRule type="cellIs" dxfId="1353" priority="1867" stopIfTrue="1" operator="equal">
      <formula>"PENDENT D'ASSIGNAR"</formula>
    </cfRule>
  </conditionalFormatting>
  <conditionalFormatting sqref="M4628">
    <cfRule type="cellIs" dxfId="1352" priority="1866" operator="equal">
      <formula>"DEDICACIO FACTURABLE PER ADMINISTRACIO"</formula>
    </cfRule>
  </conditionalFormatting>
  <conditionalFormatting sqref="G4630">
    <cfRule type="cellIs" dxfId="1351" priority="1864" stopIfTrue="1" operator="equal">
      <formula>"ST"</formula>
    </cfRule>
    <cfRule type="cellIs" dxfId="1350" priority="1865" stopIfTrue="1" operator="equal">
      <formula>ST</formula>
    </cfRule>
  </conditionalFormatting>
  <conditionalFormatting sqref="E4630">
    <cfRule type="cellIs" dxfId="1349" priority="1862" stopIfTrue="1" operator="equal">
      <formula>"Pte. Asignar"</formula>
    </cfRule>
  </conditionalFormatting>
  <conditionalFormatting sqref="E4630">
    <cfRule type="cellIs" dxfId="1348" priority="1861" stopIfTrue="1" operator="equal">
      <formula>"C-001"</formula>
    </cfRule>
  </conditionalFormatting>
  <conditionalFormatting sqref="E4630">
    <cfRule type="cellIs" dxfId="1347" priority="1860" operator="equal">
      <formula>"C-003"</formula>
    </cfRule>
  </conditionalFormatting>
  <conditionalFormatting sqref="M4629">
    <cfRule type="cellIs" dxfId="1346" priority="1823" stopIfTrue="1" operator="equal">
      <formula>"PENDENT ASSIGNAR"</formula>
    </cfRule>
  </conditionalFormatting>
  <conditionalFormatting sqref="M4629">
    <cfRule type="cellIs" dxfId="1345" priority="1822" stopIfTrue="1" operator="equal">
      <formula>"PENDENT D'ASSIGNAR"</formula>
    </cfRule>
  </conditionalFormatting>
  <conditionalFormatting sqref="M4629">
    <cfRule type="cellIs" dxfId="1344" priority="1821" operator="equal">
      <formula>"DEDICACIO FACTURABLE PER ADMINISTRACIO"</formula>
    </cfRule>
  </conditionalFormatting>
  <conditionalFormatting sqref="G4630">
    <cfRule type="cellIs" dxfId="1343" priority="1856" stopIfTrue="1" operator="equal">
      <formula>"TA"</formula>
    </cfRule>
  </conditionalFormatting>
  <conditionalFormatting sqref="G4630">
    <cfRule type="cellIs" dxfId="1342" priority="1855" stopIfTrue="1" operator="equal">
      <formula>"OB"</formula>
    </cfRule>
  </conditionalFormatting>
  <conditionalFormatting sqref="M4630">
    <cfRule type="cellIs" dxfId="1341" priority="1854" stopIfTrue="1" operator="equal">
      <formula>"Pendent obrir OF"</formula>
    </cfRule>
  </conditionalFormatting>
  <conditionalFormatting sqref="G4631">
    <cfRule type="cellIs" dxfId="1340" priority="1849" stopIfTrue="1" operator="equal">
      <formula>"ST"</formula>
    </cfRule>
    <cfRule type="cellIs" dxfId="1339" priority="1850" stopIfTrue="1" operator="equal">
      <formula>ST</formula>
    </cfRule>
  </conditionalFormatting>
  <conditionalFormatting sqref="E4631">
    <cfRule type="cellIs" dxfId="1338" priority="1847" stopIfTrue="1" operator="equal">
      <formula>"Pte. Asignar"</formula>
    </cfRule>
  </conditionalFormatting>
  <conditionalFormatting sqref="E4631">
    <cfRule type="cellIs" dxfId="1337" priority="1846" stopIfTrue="1" operator="equal">
      <formula>"C-001"</formula>
    </cfRule>
  </conditionalFormatting>
  <conditionalFormatting sqref="E4631">
    <cfRule type="cellIs" dxfId="1336" priority="1845" operator="equal">
      <formula>"C-003"</formula>
    </cfRule>
  </conditionalFormatting>
  <conditionalFormatting sqref="M4632">
    <cfRule type="cellIs" dxfId="1335" priority="1808" stopIfTrue="1" operator="equal">
      <formula>"PENDENT ASSIGNAR"</formula>
    </cfRule>
  </conditionalFormatting>
  <conditionalFormatting sqref="M4632">
    <cfRule type="cellIs" dxfId="1334" priority="1807" stopIfTrue="1" operator="equal">
      <formula>"PENDENT D'ASSIGNAR"</formula>
    </cfRule>
  </conditionalFormatting>
  <conditionalFormatting sqref="M4632">
    <cfRule type="cellIs" dxfId="1333" priority="1806" operator="equal">
      <formula>"DEDICACIO FACTURABLE PER ADMINISTRACIO"</formula>
    </cfRule>
  </conditionalFormatting>
  <conditionalFormatting sqref="G4631">
    <cfRule type="cellIs" dxfId="1332" priority="1841" stopIfTrue="1" operator="equal">
      <formula>"TA"</formula>
    </cfRule>
  </conditionalFormatting>
  <conditionalFormatting sqref="G4631">
    <cfRule type="cellIs" dxfId="1331" priority="1840" stopIfTrue="1" operator="equal">
      <formula>"OB"</formula>
    </cfRule>
  </conditionalFormatting>
  <conditionalFormatting sqref="M4631">
    <cfRule type="cellIs" dxfId="1330" priority="1839" stopIfTrue="1" operator="equal">
      <formula>"Pendent obrir OF"</formula>
    </cfRule>
  </conditionalFormatting>
  <conditionalFormatting sqref="G4629">
    <cfRule type="cellIs" dxfId="1329" priority="1834" stopIfTrue="1" operator="equal">
      <formula>"ST"</formula>
    </cfRule>
    <cfRule type="cellIs" dxfId="1328" priority="1835" stopIfTrue="1" operator="equal">
      <formula>ST</formula>
    </cfRule>
  </conditionalFormatting>
  <conditionalFormatting sqref="E4629">
    <cfRule type="cellIs" dxfId="1327" priority="1832" stopIfTrue="1" operator="equal">
      <formula>"Pte. Asignar"</formula>
    </cfRule>
  </conditionalFormatting>
  <conditionalFormatting sqref="E4629">
    <cfRule type="cellIs" dxfId="1326" priority="1831" stopIfTrue="1" operator="equal">
      <formula>"C-001"</formula>
    </cfRule>
  </conditionalFormatting>
  <conditionalFormatting sqref="E4629">
    <cfRule type="cellIs" dxfId="1325" priority="1830" operator="equal">
      <formula>"C-003"</formula>
    </cfRule>
  </conditionalFormatting>
  <conditionalFormatting sqref="M4633">
    <cfRule type="cellIs" dxfId="1324" priority="1793" stopIfTrue="1" operator="equal">
      <formula>"PENDENT ASSIGNAR"</formula>
    </cfRule>
  </conditionalFormatting>
  <conditionalFormatting sqref="M4633">
    <cfRule type="cellIs" dxfId="1323" priority="1792" stopIfTrue="1" operator="equal">
      <formula>"PENDENT D'ASSIGNAR"</formula>
    </cfRule>
  </conditionalFormatting>
  <conditionalFormatting sqref="M4633">
    <cfRule type="cellIs" dxfId="1322" priority="1791" operator="equal">
      <formula>"DEDICACIO FACTURABLE PER ADMINISTRACIO"</formula>
    </cfRule>
  </conditionalFormatting>
  <conditionalFormatting sqref="G4629">
    <cfRule type="cellIs" dxfId="1321" priority="1826" stopIfTrue="1" operator="equal">
      <formula>"TA"</formula>
    </cfRule>
  </conditionalFormatting>
  <conditionalFormatting sqref="G4629">
    <cfRule type="cellIs" dxfId="1320" priority="1825" stopIfTrue="1" operator="equal">
      <formula>"OB"</formula>
    </cfRule>
  </conditionalFormatting>
  <conditionalFormatting sqref="M4629">
    <cfRule type="cellIs" dxfId="1319" priority="1824" stopIfTrue="1" operator="equal">
      <formula>"Pendent obrir OF"</formula>
    </cfRule>
  </conditionalFormatting>
  <conditionalFormatting sqref="G4632">
    <cfRule type="cellIs" dxfId="1318" priority="1819" stopIfTrue="1" operator="equal">
      <formula>"ST"</formula>
    </cfRule>
    <cfRule type="cellIs" dxfId="1317" priority="1820" stopIfTrue="1" operator="equal">
      <formula>ST</formula>
    </cfRule>
  </conditionalFormatting>
  <conditionalFormatting sqref="E4632">
    <cfRule type="cellIs" dxfId="1316" priority="1817" stopIfTrue="1" operator="equal">
      <formula>"Pte. Asignar"</formula>
    </cfRule>
  </conditionalFormatting>
  <conditionalFormatting sqref="E4632">
    <cfRule type="cellIs" dxfId="1315" priority="1816" stopIfTrue="1" operator="equal">
      <formula>"C-001"</formula>
    </cfRule>
  </conditionalFormatting>
  <conditionalFormatting sqref="E4632">
    <cfRule type="cellIs" dxfId="1314" priority="1815" operator="equal">
      <formula>"C-003"</formula>
    </cfRule>
  </conditionalFormatting>
  <conditionalFormatting sqref="M4635">
    <cfRule type="cellIs" dxfId="1313" priority="1778" stopIfTrue="1" operator="equal">
      <formula>"PENDENT ASSIGNAR"</formula>
    </cfRule>
  </conditionalFormatting>
  <conditionalFormatting sqref="M4635">
    <cfRule type="cellIs" dxfId="1312" priority="1777" stopIfTrue="1" operator="equal">
      <formula>"PENDENT D'ASSIGNAR"</formula>
    </cfRule>
  </conditionalFormatting>
  <conditionalFormatting sqref="M4635">
    <cfRule type="cellIs" dxfId="1311" priority="1776" operator="equal">
      <formula>"DEDICACIO FACTURABLE PER ADMINISTRACIO"</formula>
    </cfRule>
  </conditionalFormatting>
  <conditionalFormatting sqref="G4632">
    <cfRule type="cellIs" dxfId="1310" priority="1811" stopIfTrue="1" operator="equal">
      <formula>"TA"</formula>
    </cfRule>
  </conditionalFormatting>
  <conditionalFormatting sqref="G4632">
    <cfRule type="cellIs" dxfId="1309" priority="1810" stopIfTrue="1" operator="equal">
      <formula>"OB"</formula>
    </cfRule>
  </conditionalFormatting>
  <conditionalFormatting sqref="M4632">
    <cfRule type="cellIs" dxfId="1308" priority="1809" stopIfTrue="1" operator="equal">
      <formula>"Pendent obrir OF"</formula>
    </cfRule>
  </conditionalFormatting>
  <conditionalFormatting sqref="G4633">
    <cfRule type="cellIs" dxfId="1307" priority="1804" stopIfTrue="1" operator="equal">
      <formula>"ST"</formula>
    </cfRule>
    <cfRule type="cellIs" dxfId="1306" priority="1805" stopIfTrue="1" operator="equal">
      <formula>ST</formula>
    </cfRule>
  </conditionalFormatting>
  <conditionalFormatting sqref="E4633">
    <cfRule type="cellIs" dxfId="1305" priority="1802" stopIfTrue="1" operator="equal">
      <formula>"Pte. Asignar"</formula>
    </cfRule>
  </conditionalFormatting>
  <conditionalFormatting sqref="E4633">
    <cfRule type="cellIs" dxfId="1304" priority="1801" stopIfTrue="1" operator="equal">
      <formula>"C-001"</formula>
    </cfRule>
  </conditionalFormatting>
  <conditionalFormatting sqref="E4633">
    <cfRule type="cellIs" dxfId="1303" priority="1800" operator="equal">
      <formula>"C-003"</formula>
    </cfRule>
  </conditionalFormatting>
  <conditionalFormatting sqref="M4636">
    <cfRule type="cellIs" dxfId="1302" priority="1763" stopIfTrue="1" operator="equal">
      <formula>"PENDENT ASSIGNAR"</formula>
    </cfRule>
  </conditionalFormatting>
  <conditionalFormatting sqref="M4636">
    <cfRule type="cellIs" dxfId="1301" priority="1762" stopIfTrue="1" operator="equal">
      <formula>"PENDENT D'ASSIGNAR"</formula>
    </cfRule>
  </conditionalFormatting>
  <conditionalFormatting sqref="M4636">
    <cfRule type="cellIs" dxfId="1300" priority="1761" operator="equal">
      <formula>"DEDICACIO FACTURABLE PER ADMINISTRACIO"</formula>
    </cfRule>
  </conditionalFormatting>
  <conditionalFormatting sqref="G4633">
    <cfRule type="cellIs" dxfId="1299" priority="1796" stopIfTrue="1" operator="equal">
      <formula>"TA"</formula>
    </cfRule>
  </conditionalFormatting>
  <conditionalFormatting sqref="G4633">
    <cfRule type="cellIs" dxfId="1298" priority="1795" stopIfTrue="1" operator="equal">
      <formula>"OB"</formula>
    </cfRule>
  </conditionalFormatting>
  <conditionalFormatting sqref="M4633">
    <cfRule type="cellIs" dxfId="1297" priority="1794" stopIfTrue="1" operator="equal">
      <formula>"Pendent obrir OF"</formula>
    </cfRule>
  </conditionalFormatting>
  <conditionalFormatting sqref="G4635">
    <cfRule type="cellIs" dxfId="1296" priority="1789" stopIfTrue="1" operator="equal">
      <formula>"ST"</formula>
    </cfRule>
    <cfRule type="cellIs" dxfId="1295" priority="1790" stopIfTrue="1" operator="equal">
      <formula>ST</formula>
    </cfRule>
  </conditionalFormatting>
  <conditionalFormatting sqref="E4635">
    <cfRule type="cellIs" dxfId="1294" priority="1787" stopIfTrue="1" operator="equal">
      <formula>"Pte. Asignar"</formula>
    </cfRule>
  </conditionalFormatting>
  <conditionalFormatting sqref="E4635">
    <cfRule type="cellIs" dxfId="1293" priority="1786" stopIfTrue="1" operator="equal">
      <formula>"C-001"</formula>
    </cfRule>
  </conditionalFormatting>
  <conditionalFormatting sqref="E4635">
    <cfRule type="cellIs" dxfId="1292" priority="1785" operator="equal">
      <formula>"C-003"</formula>
    </cfRule>
  </conditionalFormatting>
  <conditionalFormatting sqref="M4634">
    <cfRule type="cellIs" dxfId="1291" priority="1748" stopIfTrue="1" operator="equal">
      <formula>"PENDENT ASSIGNAR"</formula>
    </cfRule>
  </conditionalFormatting>
  <conditionalFormatting sqref="M4634">
    <cfRule type="cellIs" dxfId="1290" priority="1747" stopIfTrue="1" operator="equal">
      <formula>"PENDENT D'ASSIGNAR"</formula>
    </cfRule>
  </conditionalFormatting>
  <conditionalFormatting sqref="M4634">
    <cfRule type="cellIs" dxfId="1289" priority="1746" operator="equal">
      <formula>"DEDICACIO FACTURABLE PER ADMINISTRACIO"</formula>
    </cfRule>
  </conditionalFormatting>
  <conditionalFormatting sqref="G4635">
    <cfRule type="cellIs" dxfId="1288" priority="1781" stopIfTrue="1" operator="equal">
      <formula>"TA"</formula>
    </cfRule>
  </conditionalFormatting>
  <conditionalFormatting sqref="G4635">
    <cfRule type="cellIs" dxfId="1287" priority="1780" stopIfTrue="1" operator="equal">
      <formula>"OB"</formula>
    </cfRule>
  </conditionalFormatting>
  <conditionalFormatting sqref="M4635">
    <cfRule type="cellIs" dxfId="1286" priority="1779" stopIfTrue="1" operator="equal">
      <formula>"Pendent obrir OF"</formula>
    </cfRule>
  </conditionalFormatting>
  <conditionalFormatting sqref="G4636">
    <cfRule type="cellIs" dxfId="1285" priority="1774" stopIfTrue="1" operator="equal">
      <formula>"ST"</formula>
    </cfRule>
    <cfRule type="cellIs" dxfId="1284" priority="1775" stopIfTrue="1" operator="equal">
      <formula>ST</formula>
    </cfRule>
  </conditionalFormatting>
  <conditionalFormatting sqref="E4636">
    <cfRule type="cellIs" dxfId="1283" priority="1772" stopIfTrue="1" operator="equal">
      <formula>"Pte. Asignar"</formula>
    </cfRule>
  </conditionalFormatting>
  <conditionalFormatting sqref="E4636">
    <cfRule type="cellIs" dxfId="1282" priority="1771" stopIfTrue="1" operator="equal">
      <formula>"C-001"</formula>
    </cfRule>
  </conditionalFormatting>
  <conditionalFormatting sqref="E4636">
    <cfRule type="cellIs" dxfId="1281" priority="1770" operator="equal">
      <formula>"C-003"</formula>
    </cfRule>
  </conditionalFormatting>
  <conditionalFormatting sqref="M4637">
    <cfRule type="cellIs" dxfId="1280" priority="1733" stopIfTrue="1" operator="equal">
      <formula>"PENDENT ASSIGNAR"</formula>
    </cfRule>
  </conditionalFormatting>
  <conditionalFormatting sqref="M4637">
    <cfRule type="cellIs" dxfId="1279" priority="1732" stopIfTrue="1" operator="equal">
      <formula>"PENDENT D'ASSIGNAR"</formula>
    </cfRule>
  </conditionalFormatting>
  <conditionalFormatting sqref="M4637">
    <cfRule type="cellIs" dxfId="1278" priority="1731" operator="equal">
      <formula>"DEDICACIO FACTURABLE PER ADMINISTRACIO"</formula>
    </cfRule>
  </conditionalFormatting>
  <conditionalFormatting sqref="G4636">
    <cfRule type="cellIs" dxfId="1277" priority="1766" stopIfTrue="1" operator="equal">
      <formula>"TA"</formula>
    </cfRule>
  </conditionalFormatting>
  <conditionalFormatting sqref="G4636">
    <cfRule type="cellIs" dxfId="1276" priority="1765" stopIfTrue="1" operator="equal">
      <formula>"OB"</formula>
    </cfRule>
  </conditionalFormatting>
  <conditionalFormatting sqref="M4636">
    <cfRule type="cellIs" dxfId="1275" priority="1764" stopIfTrue="1" operator="equal">
      <formula>"Pendent obrir OF"</formula>
    </cfRule>
  </conditionalFormatting>
  <conditionalFormatting sqref="G4634">
    <cfRule type="cellIs" dxfId="1274" priority="1759" stopIfTrue="1" operator="equal">
      <formula>"ST"</formula>
    </cfRule>
    <cfRule type="cellIs" dxfId="1273" priority="1760" stopIfTrue="1" operator="equal">
      <formula>ST</formula>
    </cfRule>
  </conditionalFormatting>
  <conditionalFormatting sqref="E4634">
    <cfRule type="cellIs" dxfId="1272" priority="1757" stopIfTrue="1" operator="equal">
      <formula>"Pte. Asignar"</formula>
    </cfRule>
  </conditionalFormatting>
  <conditionalFormatting sqref="E4634">
    <cfRule type="cellIs" dxfId="1271" priority="1756" stopIfTrue="1" operator="equal">
      <formula>"C-001"</formula>
    </cfRule>
  </conditionalFormatting>
  <conditionalFormatting sqref="E4634">
    <cfRule type="cellIs" dxfId="1270" priority="1755" operator="equal">
      <formula>"C-003"</formula>
    </cfRule>
  </conditionalFormatting>
  <conditionalFormatting sqref="M4638">
    <cfRule type="cellIs" dxfId="1269" priority="1718" stopIfTrue="1" operator="equal">
      <formula>"PENDENT ASSIGNAR"</formula>
    </cfRule>
  </conditionalFormatting>
  <conditionalFormatting sqref="M4638">
    <cfRule type="cellIs" dxfId="1268" priority="1717" stopIfTrue="1" operator="equal">
      <formula>"PENDENT D'ASSIGNAR"</formula>
    </cfRule>
  </conditionalFormatting>
  <conditionalFormatting sqref="M4638">
    <cfRule type="cellIs" dxfId="1267" priority="1716" operator="equal">
      <formula>"DEDICACIO FACTURABLE PER ADMINISTRACIO"</formula>
    </cfRule>
  </conditionalFormatting>
  <conditionalFormatting sqref="G4634">
    <cfRule type="cellIs" dxfId="1266" priority="1751" stopIfTrue="1" operator="equal">
      <formula>"TA"</formula>
    </cfRule>
  </conditionalFormatting>
  <conditionalFormatting sqref="G4634">
    <cfRule type="cellIs" dxfId="1265" priority="1750" stopIfTrue="1" operator="equal">
      <formula>"OB"</formula>
    </cfRule>
  </conditionalFormatting>
  <conditionalFormatting sqref="M4634">
    <cfRule type="cellIs" dxfId="1264" priority="1749" stopIfTrue="1" operator="equal">
      <formula>"Pendent obrir OF"</formula>
    </cfRule>
  </conditionalFormatting>
  <conditionalFormatting sqref="G4637">
    <cfRule type="cellIs" dxfId="1263" priority="1744" stopIfTrue="1" operator="equal">
      <formula>"ST"</formula>
    </cfRule>
    <cfRule type="cellIs" dxfId="1262" priority="1745" stopIfTrue="1" operator="equal">
      <formula>ST</formula>
    </cfRule>
  </conditionalFormatting>
  <conditionalFormatting sqref="E4637">
    <cfRule type="cellIs" dxfId="1261" priority="1742" stopIfTrue="1" operator="equal">
      <formula>"Pte. Asignar"</formula>
    </cfRule>
  </conditionalFormatting>
  <conditionalFormatting sqref="E4637">
    <cfRule type="cellIs" dxfId="1260" priority="1741" stopIfTrue="1" operator="equal">
      <formula>"C-001"</formula>
    </cfRule>
  </conditionalFormatting>
  <conditionalFormatting sqref="E4637">
    <cfRule type="cellIs" dxfId="1259" priority="1740" operator="equal">
      <formula>"C-003"</formula>
    </cfRule>
  </conditionalFormatting>
  <conditionalFormatting sqref="G4637">
    <cfRule type="cellIs" dxfId="1258" priority="1736" stopIfTrue="1" operator="equal">
      <formula>"TA"</formula>
    </cfRule>
  </conditionalFormatting>
  <conditionalFormatting sqref="G4637">
    <cfRule type="cellIs" dxfId="1257" priority="1735" stopIfTrue="1" operator="equal">
      <formula>"OB"</formula>
    </cfRule>
  </conditionalFormatting>
  <conditionalFormatting sqref="M4637">
    <cfRule type="cellIs" dxfId="1256" priority="1734" stopIfTrue="1" operator="equal">
      <formula>"Pendent obrir OF"</formula>
    </cfRule>
  </conditionalFormatting>
  <conditionalFormatting sqref="G4638">
    <cfRule type="cellIs" dxfId="1255" priority="1729" stopIfTrue="1" operator="equal">
      <formula>"ST"</formula>
    </cfRule>
    <cfRule type="cellIs" dxfId="1254" priority="1730" stopIfTrue="1" operator="equal">
      <formula>ST</formula>
    </cfRule>
  </conditionalFormatting>
  <conditionalFormatting sqref="E4638">
    <cfRule type="cellIs" dxfId="1253" priority="1727" stopIfTrue="1" operator="equal">
      <formula>"Pte. Asignar"</formula>
    </cfRule>
  </conditionalFormatting>
  <conditionalFormatting sqref="E4638">
    <cfRule type="cellIs" dxfId="1252" priority="1726" stopIfTrue="1" operator="equal">
      <formula>"C-001"</formula>
    </cfRule>
  </conditionalFormatting>
  <conditionalFormatting sqref="E4638">
    <cfRule type="cellIs" dxfId="1251" priority="1725" operator="equal">
      <formula>"C-003"</formula>
    </cfRule>
  </conditionalFormatting>
  <conditionalFormatting sqref="G4638">
    <cfRule type="cellIs" dxfId="1250" priority="1721" stopIfTrue="1" operator="equal">
      <formula>"TA"</formula>
    </cfRule>
  </conditionalFormatting>
  <conditionalFormatting sqref="G4638">
    <cfRule type="cellIs" dxfId="1249" priority="1720" stopIfTrue="1" operator="equal">
      <formula>"OB"</formula>
    </cfRule>
  </conditionalFormatting>
  <conditionalFormatting sqref="M4638">
    <cfRule type="cellIs" dxfId="1248" priority="1719" stopIfTrue="1" operator="equal">
      <formula>"Pendent obrir OF"</formula>
    </cfRule>
  </conditionalFormatting>
  <conditionalFormatting sqref="G4639">
    <cfRule type="cellIs" dxfId="1247" priority="1684" stopIfTrue="1" operator="equal">
      <formula>"ST"</formula>
    </cfRule>
    <cfRule type="cellIs" dxfId="1246" priority="1685" stopIfTrue="1" operator="equal">
      <formula>ST</formula>
    </cfRule>
  </conditionalFormatting>
  <conditionalFormatting sqref="E4639">
    <cfRule type="cellIs" dxfId="1245" priority="1682" stopIfTrue="1" operator="equal">
      <formula>"Pte. Asignar"</formula>
    </cfRule>
  </conditionalFormatting>
  <conditionalFormatting sqref="E4639">
    <cfRule type="cellIs" dxfId="1244" priority="1681" stopIfTrue="1" operator="equal">
      <formula>"C-001"</formula>
    </cfRule>
  </conditionalFormatting>
  <conditionalFormatting sqref="E4639">
    <cfRule type="cellIs" dxfId="1243" priority="1680" operator="equal">
      <formula>"C-003"</formula>
    </cfRule>
  </conditionalFormatting>
  <conditionalFormatting sqref="M4641">
    <cfRule type="cellIs" dxfId="1242" priority="1643" stopIfTrue="1" operator="equal">
      <formula>"PENDENT ASSIGNAR"</formula>
    </cfRule>
  </conditionalFormatting>
  <conditionalFormatting sqref="M4641">
    <cfRule type="cellIs" dxfId="1241" priority="1642" stopIfTrue="1" operator="equal">
      <formula>"PENDENT D'ASSIGNAR"</formula>
    </cfRule>
  </conditionalFormatting>
  <conditionalFormatting sqref="M4641">
    <cfRule type="cellIs" dxfId="1240" priority="1641" operator="equal">
      <formula>"DEDICACIO FACTURABLE PER ADMINISTRACIO"</formula>
    </cfRule>
  </conditionalFormatting>
  <conditionalFormatting sqref="G4639">
    <cfRule type="cellIs" dxfId="1239" priority="1676" stopIfTrue="1" operator="equal">
      <formula>"TA"</formula>
    </cfRule>
  </conditionalFormatting>
  <conditionalFormatting sqref="G4639">
    <cfRule type="cellIs" dxfId="1238" priority="1675" stopIfTrue="1" operator="equal">
      <formula>"OB"</formula>
    </cfRule>
  </conditionalFormatting>
  <conditionalFormatting sqref="M4639">
    <cfRule type="cellIs" dxfId="1237" priority="1674" stopIfTrue="1" operator="equal">
      <formula>"Pendent obrir OF"</formula>
    </cfRule>
  </conditionalFormatting>
  <conditionalFormatting sqref="M4639">
    <cfRule type="cellIs" dxfId="1236" priority="1673" stopIfTrue="1" operator="equal">
      <formula>"PENDENT ASSIGNAR"</formula>
    </cfRule>
  </conditionalFormatting>
  <conditionalFormatting sqref="M4639">
    <cfRule type="cellIs" dxfId="1235" priority="1672" stopIfTrue="1" operator="equal">
      <formula>"PENDENT D'ASSIGNAR"</formula>
    </cfRule>
  </conditionalFormatting>
  <conditionalFormatting sqref="M4639">
    <cfRule type="cellIs" dxfId="1234" priority="1671" operator="equal">
      <formula>"DEDICACIO FACTURABLE PER ADMINISTRACIO"</formula>
    </cfRule>
  </conditionalFormatting>
  <conditionalFormatting sqref="G4640">
    <cfRule type="cellIs" dxfId="1233" priority="1669" stopIfTrue="1" operator="equal">
      <formula>"ST"</formula>
    </cfRule>
    <cfRule type="cellIs" dxfId="1232" priority="1670" stopIfTrue="1" operator="equal">
      <formula>ST</formula>
    </cfRule>
  </conditionalFormatting>
  <conditionalFormatting sqref="E4640">
    <cfRule type="cellIs" dxfId="1231" priority="1667" stopIfTrue="1" operator="equal">
      <formula>"Pte. Asignar"</formula>
    </cfRule>
  </conditionalFormatting>
  <conditionalFormatting sqref="E4640">
    <cfRule type="cellIs" dxfId="1230" priority="1666" stopIfTrue="1" operator="equal">
      <formula>"C-001"</formula>
    </cfRule>
  </conditionalFormatting>
  <conditionalFormatting sqref="E4640">
    <cfRule type="cellIs" dxfId="1229" priority="1665" operator="equal">
      <formula>"C-003"</formula>
    </cfRule>
  </conditionalFormatting>
  <conditionalFormatting sqref="G4640">
    <cfRule type="cellIs" dxfId="1228" priority="1661" stopIfTrue="1" operator="equal">
      <formula>"TA"</formula>
    </cfRule>
  </conditionalFormatting>
  <conditionalFormatting sqref="G4640">
    <cfRule type="cellIs" dxfId="1227" priority="1660" stopIfTrue="1" operator="equal">
      <formula>"OB"</formula>
    </cfRule>
  </conditionalFormatting>
  <conditionalFormatting sqref="M4640">
    <cfRule type="cellIs" dxfId="1226" priority="1659" stopIfTrue="1" operator="equal">
      <formula>"Pendent obrir OF"</formula>
    </cfRule>
  </conditionalFormatting>
  <conditionalFormatting sqref="M4640">
    <cfRule type="cellIs" dxfId="1225" priority="1658" stopIfTrue="1" operator="equal">
      <formula>"PENDENT ASSIGNAR"</formula>
    </cfRule>
  </conditionalFormatting>
  <conditionalFormatting sqref="M4640">
    <cfRule type="cellIs" dxfId="1224" priority="1657" stopIfTrue="1" operator="equal">
      <formula>"PENDENT D'ASSIGNAR"</formula>
    </cfRule>
  </conditionalFormatting>
  <conditionalFormatting sqref="M4640">
    <cfRule type="cellIs" dxfId="1223" priority="1656" operator="equal">
      <formula>"DEDICACIO FACTURABLE PER ADMINISTRACIO"</formula>
    </cfRule>
  </conditionalFormatting>
  <conditionalFormatting sqref="G4641">
    <cfRule type="cellIs" dxfId="1222" priority="1654" stopIfTrue="1" operator="equal">
      <formula>"ST"</formula>
    </cfRule>
    <cfRule type="cellIs" dxfId="1221" priority="1655" stopIfTrue="1" operator="equal">
      <formula>ST</formula>
    </cfRule>
  </conditionalFormatting>
  <conditionalFormatting sqref="E4641">
    <cfRule type="cellIs" dxfId="1220" priority="1652" stopIfTrue="1" operator="equal">
      <formula>"Pte. Asignar"</formula>
    </cfRule>
  </conditionalFormatting>
  <conditionalFormatting sqref="E4641">
    <cfRule type="cellIs" dxfId="1219" priority="1651" stopIfTrue="1" operator="equal">
      <formula>"C-001"</formula>
    </cfRule>
  </conditionalFormatting>
  <conditionalFormatting sqref="E4641">
    <cfRule type="cellIs" dxfId="1218" priority="1650" operator="equal">
      <formula>"C-003"</formula>
    </cfRule>
  </conditionalFormatting>
  <conditionalFormatting sqref="G4641">
    <cfRule type="cellIs" dxfId="1217" priority="1646" stopIfTrue="1" operator="equal">
      <formula>"TA"</formula>
    </cfRule>
  </conditionalFormatting>
  <conditionalFormatting sqref="G4641">
    <cfRule type="cellIs" dxfId="1216" priority="1645" stopIfTrue="1" operator="equal">
      <formula>"OB"</formula>
    </cfRule>
  </conditionalFormatting>
  <conditionalFormatting sqref="M4641">
    <cfRule type="cellIs" dxfId="1215" priority="1644" stopIfTrue="1" operator="equal">
      <formula>"Pendent obrir OF"</formula>
    </cfRule>
  </conditionalFormatting>
  <conditionalFormatting sqref="G4642">
    <cfRule type="cellIs" dxfId="1214" priority="1609" stopIfTrue="1" operator="equal">
      <formula>"ST"</formula>
    </cfRule>
    <cfRule type="cellIs" dxfId="1213" priority="1610" stopIfTrue="1" operator="equal">
      <formula>ST</formula>
    </cfRule>
  </conditionalFormatting>
  <conditionalFormatting sqref="E4642">
    <cfRule type="cellIs" dxfId="1212" priority="1607" stopIfTrue="1" operator="equal">
      <formula>"Pte. Asignar"</formula>
    </cfRule>
  </conditionalFormatting>
  <conditionalFormatting sqref="E4642">
    <cfRule type="cellIs" dxfId="1211" priority="1606" stopIfTrue="1" operator="equal">
      <formula>"C-001"</formula>
    </cfRule>
  </conditionalFormatting>
  <conditionalFormatting sqref="E4642">
    <cfRule type="cellIs" dxfId="1210" priority="1605" operator="equal">
      <formula>"C-003"</formula>
    </cfRule>
  </conditionalFormatting>
  <conditionalFormatting sqref="M4644">
    <cfRule type="cellIs" dxfId="1209" priority="1568" stopIfTrue="1" operator="equal">
      <formula>"PENDENT ASSIGNAR"</formula>
    </cfRule>
  </conditionalFormatting>
  <conditionalFormatting sqref="M4644">
    <cfRule type="cellIs" dxfId="1208" priority="1567" stopIfTrue="1" operator="equal">
      <formula>"PENDENT D'ASSIGNAR"</formula>
    </cfRule>
  </conditionalFormatting>
  <conditionalFormatting sqref="M4644">
    <cfRule type="cellIs" dxfId="1207" priority="1566" operator="equal">
      <formula>"DEDICACIO FACTURABLE PER ADMINISTRACIO"</formula>
    </cfRule>
  </conditionalFormatting>
  <conditionalFormatting sqref="G4642">
    <cfRule type="cellIs" dxfId="1206" priority="1601" stopIfTrue="1" operator="equal">
      <formula>"TA"</formula>
    </cfRule>
  </conditionalFormatting>
  <conditionalFormatting sqref="G4642">
    <cfRule type="cellIs" dxfId="1205" priority="1600" stopIfTrue="1" operator="equal">
      <formula>"OB"</formula>
    </cfRule>
  </conditionalFormatting>
  <conditionalFormatting sqref="M4642">
    <cfRule type="cellIs" dxfId="1204" priority="1599" stopIfTrue="1" operator="equal">
      <formula>"Pendent obrir OF"</formula>
    </cfRule>
  </conditionalFormatting>
  <conditionalFormatting sqref="M4642">
    <cfRule type="cellIs" dxfId="1203" priority="1598" stopIfTrue="1" operator="equal">
      <formula>"PENDENT ASSIGNAR"</formula>
    </cfRule>
  </conditionalFormatting>
  <conditionalFormatting sqref="M4642">
    <cfRule type="cellIs" dxfId="1202" priority="1597" stopIfTrue="1" operator="equal">
      <formula>"PENDENT D'ASSIGNAR"</formula>
    </cfRule>
  </conditionalFormatting>
  <conditionalFormatting sqref="M4642">
    <cfRule type="cellIs" dxfId="1201" priority="1596" operator="equal">
      <formula>"DEDICACIO FACTURABLE PER ADMINISTRACIO"</formula>
    </cfRule>
  </conditionalFormatting>
  <conditionalFormatting sqref="G4643">
    <cfRule type="cellIs" dxfId="1200" priority="1594" stopIfTrue="1" operator="equal">
      <formula>"ST"</formula>
    </cfRule>
    <cfRule type="cellIs" dxfId="1199" priority="1595" stopIfTrue="1" operator="equal">
      <formula>ST</formula>
    </cfRule>
  </conditionalFormatting>
  <conditionalFormatting sqref="E4643">
    <cfRule type="cellIs" dxfId="1198" priority="1592" stopIfTrue="1" operator="equal">
      <formula>"Pte. Asignar"</formula>
    </cfRule>
  </conditionalFormatting>
  <conditionalFormatting sqref="E4643">
    <cfRule type="cellIs" dxfId="1197" priority="1591" stopIfTrue="1" operator="equal">
      <formula>"C-001"</formula>
    </cfRule>
  </conditionalFormatting>
  <conditionalFormatting sqref="E4643">
    <cfRule type="cellIs" dxfId="1196" priority="1590" operator="equal">
      <formula>"C-003"</formula>
    </cfRule>
  </conditionalFormatting>
  <conditionalFormatting sqref="G4643">
    <cfRule type="cellIs" dxfId="1195" priority="1586" stopIfTrue="1" operator="equal">
      <formula>"TA"</formula>
    </cfRule>
  </conditionalFormatting>
  <conditionalFormatting sqref="G4643">
    <cfRule type="cellIs" dxfId="1194" priority="1585" stopIfTrue="1" operator="equal">
      <formula>"OB"</formula>
    </cfRule>
  </conditionalFormatting>
  <conditionalFormatting sqref="M4643">
    <cfRule type="cellIs" dxfId="1193" priority="1584" stopIfTrue="1" operator="equal">
      <formula>"Pendent obrir OF"</formula>
    </cfRule>
  </conditionalFormatting>
  <conditionalFormatting sqref="M4643">
    <cfRule type="cellIs" dxfId="1192" priority="1583" stopIfTrue="1" operator="equal">
      <formula>"PENDENT ASSIGNAR"</formula>
    </cfRule>
  </conditionalFormatting>
  <conditionalFormatting sqref="M4643">
    <cfRule type="cellIs" dxfId="1191" priority="1582" stopIfTrue="1" operator="equal">
      <formula>"PENDENT D'ASSIGNAR"</formula>
    </cfRule>
  </conditionalFormatting>
  <conditionalFormatting sqref="M4643">
    <cfRule type="cellIs" dxfId="1190" priority="1581" operator="equal">
      <formula>"DEDICACIO FACTURABLE PER ADMINISTRACIO"</formula>
    </cfRule>
  </conditionalFormatting>
  <conditionalFormatting sqref="G4644">
    <cfRule type="cellIs" dxfId="1189" priority="1579" stopIfTrue="1" operator="equal">
      <formula>"ST"</formula>
    </cfRule>
    <cfRule type="cellIs" dxfId="1188" priority="1580" stopIfTrue="1" operator="equal">
      <formula>ST</formula>
    </cfRule>
  </conditionalFormatting>
  <conditionalFormatting sqref="E4644">
    <cfRule type="cellIs" dxfId="1187" priority="1577" stopIfTrue="1" operator="equal">
      <formula>"Pte. Asignar"</formula>
    </cfRule>
  </conditionalFormatting>
  <conditionalFormatting sqref="E4644">
    <cfRule type="cellIs" dxfId="1186" priority="1576" stopIfTrue="1" operator="equal">
      <formula>"C-001"</formula>
    </cfRule>
  </conditionalFormatting>
  <conditionalFormatting sqref="E4644">
    <cfRule type="cellIs" dxfId="1185" priority="1575" operator="equal">
      <formula>"C-003"</formula>
    </cfRule>
  </conditionalFormatting>
  <conditionalFormatting sqref="M4646">
    <cfRule type="cellIs" dxfId="1184" priority="1538" stopIfTrue="1" operator="equal">
      <formula>"PENDENT ASSIGNAR"</formula>
    </cfRule>
  </conditionalFormatting>
  <conditionalFormatting sqref="M4646">
    <cfRule type="cellIs" dxfId="1183" priority="1537" stopIfTrue="1" operator="equal">
      <formula>"PENDENT D'ASSIGNAR"</formula>
    </cfRule>
  </conditionalFormatting>
  <conditionalFormatting sqref="M4646">
    <cfRule type="cellIs" dxfId="1182" priority="1536" operator="equal">
      <formula>"DEDICACIO FACTURABLE PER ADMINISTRACIO"</formula>
    </cfRule>
  </conditionalFormatting>
  <conditionalFormatting sqref="G4644">
    <cfRule type="cellIs" dxfId="1181" priority="1571" stopIfTrue="1" operator="equal">
      <formula>"TA"</formula>
    </cfRule>
  </conditionalFormatting>
  <conditionalFormatting sqref="G4644">
    <cfRule type="cellIs" dxfId="1180" priority="1570" stopIfTrue="1" operator="equal">
      <formula>"OB"</formula>
    </cfRule>
  </conditionalFormatting>
  <conditionalFormatting sqref="M4644">
    <cfRule type="cellIs" dxfId="1179" priority="1569" stopIfTrue="1" operator="equal">
      <formula>"Pendent obrir OF"</formula>
    </cfRule>
  </conditionalFormatting>
  <conditionalFormatting sqref="G4646">
    <cfRule type="cellIs" dxfId="1178" priority="1549" stopIfTrue="1" operator="equal">
      <formula>"ST"</formula>
    </cfRule>
    <cfRule type="cellIs" dxfId="1177" priority="1550" stopIfTrue="1" operator="equal">
      <formula>ST</formula>
    </cfRule>
  </conditionalFormatting>
  <conditionalFormatting sqref="E4646">
    <cfRule type="cellIs" dxfId="1176" priority="1547" stopIfTrue="1" operator="equal">
      <formula>"Pte. Asignar"</formula>
    </cfRule>
  </conditionalFormatting>
  <conditionalFormatting sqref="E4646">
    <cfRule type="cellIs" dxfId="1175" priority="1546" stopIfTrue="1" operator="equal">
      <formula>"C-001"</formula>
    </cfRule>
  </conditionalFormatting>
  <conditionalFormatting sqref="E4646">
    <cfRule type="cellIs" dxfId="1174" priority="1545" operator="equal">
      <formula>"C-003"</formula>
    </cfRule>
  </conditionalFormatting>
  <conditionalFormatting sqref="M4647">
    <cfRule type="cellIs" dxfId="1173" priority="1508" stopIfTrue="1" operator="equal">
      <formula>"PENDENT ASSIGNAR"</formula>
    </cfRule>
  </conditionalFormatting>
  <conditionalFormatting sqref="M4647">
    <cfRule type="cellIs" dxfId="1172" priority="1507" stopIfTrue="1" operator="equal">
      <formula>"PENDENT D'ASSIGNAR"</formula>
    </cfRule>
  </conditionalFormatting>
  <conditionalFormatting sqref="M4647">
    <cfRule type="cellIs" dxfId="1171" priority="1506" operator="equal">
      <formula>"DEDICACIO FACTURABLE PER ADMINISTRACIO"</formula>
    </cfRule>
  </conditionalFormatting>
  <conditionalFormatting sqref="G4646">
    <cfRule type="cellIs" dxfId="1170" priority="1541" stopIfTrue="1" operator="equal">
      <formula>"TA"</formula>
    </cfRule>
  </conditionalFormatting>
  <conditionalFormatting sqref="G4646">
    <cfRule type="cellIs" dxfId="1169" priority="1540" stopIfTrue="1" operator="equal">
      <formula>"OB"</formula>
    </cfRule>
  </conditionalFormatting>
  <conditionalFormatting sqref="M4646">
    <cfRule type="cellIs" dxfId="1168" priority="1539" stopIfTrue="1" operator="equal">
      <formula>"Pendent obrir OF"</formula>
    </cfRule>
  </conditionalFormatting>
  <conditionalFormatting sqref="G4645">
    <cfRule type="cellIs" dxfId="1167" priority="1534" stopIfTrue="1" operator="equal">
      <formula>"ST"</formula>
    </cfRule>
    <cfRule type="cellIs" dxfId="1166" priority="1535" stopIfTrue="1" operator="equal">
      <formula>ST</formula>
    </cfRule>
  </conditionalFormatting>
  <conditionalFormatting sqref="E4645">
    <cfRule type="cellIs" dxfId="1165" priority="1532" stopIfTrue="1" operator="equal">
      <formula>"Pte. Asignar"</formula>
    </cfRule>
  </conditionalFormatting>
  <conditionalFormatting sqref="E4645">
    <cfRule type="cellIs" dxfId="1164" priority="1531" stopIfTrue="1" operator="equal">
      <formula>"C-001"</formula>
    </cfRule>
  </conditionalFormatting>
  <conditionalFormatting sqref="E4645">
    <cfRule type="cellIs" dxfId="1163" priority="1530" operator="equal">
      <formula>"C-003"</formula>
    </cfRule>
  </conditionalFormatting>
  <conditionalFormatting sqref="M4648">
    <cfRule type="cellIs" dxfId="1162" priority="1493" stopIfTrue="1" operator="equal">
      <formula>"PENDENT ASSIGNAR"</formula>
    </cfRule>
  </conditionalFormatting>
  <conditionalFormatting sqref="M4648">
    <cfRule type="cellIs" dxfId="1161" priority="1492" stopIfTrue="1" operator="equal">
      <formula>"PENDENT D'ASSIGNAR"</formula>
    </cfRule>
  </conditionalFormatting>
  <conditionalFormatting sqref="M4648">
    <cfRule type="cellIs" dxfId="1160" priority="1491" operator="equal">
      <formula>"DEDICACIO FACTURABLE PER ADMINISTRACIO"</formula>
    </cfRule>
  </conditionalFormatting>
  <conditionalFormatting sqref="G4645">
    <cfRule type="cellIs" dxfId="1159" priority="1526" stopIfTrue="1" operator="equal">
      <formula>"TA"</formula>
    </cfRule>
  </conditionalFormatting>
  <conditionalFormatting sqref="G4645">
    <cfRule type="cellIs" dxfId="1158" priority="1525" stopIfTrue="1" operator="equal">
      <formula>"OB"</formula>
    </cfRule>
  </conditionalFormatting>
  <conditionalFormatting sqref="M4645">
    <cfRule type="cellIs" dxfId="1157" priority="1524" stopIfTrue="1" operator="equal">
      <formula>"Pendent obrir OF"</formula>
    </cfRule>
  </conditionalFormatting>
  <conditionalFormatting sqref="M4645">
    <cfRule type="cellIs" dxfId="1156" priority="1523" stopIfTrue="1" operator="equal">
      <formula>"PENDENT ASSIGNAR"</formula>
    </cfRule>
  </conditionalFormatting>
  <conditionalFormatting sqref="M4645">
    <cfRule type="cellIs" dxfId="1155" priority="1522" stopIfTrue="1" operator="equal">
      <formula>"PENDENT D'ASSIGNAR"</formula>
    </cfRule>
  </conditionalFormatting>
  <conditionalFormatting sqref="M4645">
    <cfRule type="cellIs" dxfId="1154" priority="1521" operator="equal">
      <formula>"DEDICACIO FACTURABLE PER ADMINISTRACIO"</formula>
    </cfRule>
  </conditionalFormatting>
  <conditionalFormatting sqref="G4647">
    <cfRule type="cellIs" dxfId="1153" priority="1519" stopIfTrue="1" operator="equal">
      <formula>"ST"</formula>
    </cfRule>
    <cfRule type="cellIs" dxfId="1152" priority="1520" stopIfTrue="1" operator="equal">
      <formula>ST</formula>
    </cfRule>
  </conditionalFormatting>
  <conditionalFormatting sqref="E4647">
    <cfRule type="cellIs" dxfId="1151" priority="1517" stopIfTrue="1" operator="equal">
      <formula>"Pte. Asignar"</formula>
    </cfRule>
  </conditionalFormatting>
  <conditionalFormatting sqref="E4647">
    <cfRule type="cellIs" dxfId="1150" priority="1516" stopIfTrue="1" operator="equal">
      <formula>"C-001"</formula>
    </cfRule>
  </conditionalFormatting>
  <conditionalFormatting sqref="E4647">
    <cfRule type="cellIs" dxfId="1149" priority="1515" operator="equal">
      <formula>"C-003"</formula>
    </cfRule>
  </conditionalFormatting>
  <conditionalFormatting sqref="G4647">
    <cfRule type="cellIs" dxfId="1148" priority="1511" stopIfTrue="1" operator="equal">
      <formula>"TA"</formula>
    </cfRule>
  </conditionalFormatting>
  <conditionalFormatting sqref="G4647">
    <cfRule type="cellIs" dxfId="1147" priority="1510" stopIfTrue="1" operator="equal">
      <formula>"OB"</formula>
    </cfRule>
  </conditionalFormatting>
  <conditionalFormatting sqref="M4647">
    <cfRule type="cellIs" dxfId="1146" priority="1509" stopIfTrue="1" operator="equal">
      <formula>"Pendent obrir OF"</formula>
    </cfRule>
  </conditionalFormatting>
  <conditionalFormatting sqref="G4648">
    <cfRule type="cellIs" dxfId="1145" priority="1504" stopIfTrue="1" operator="equal">
      <formula>"ST"</formula>
    </cfRule>
    <cfRule type="cellIs" dxfId="1144" priority="1505" stopIfTrue="1" operator="equal">
      <formula>ST</formula>
    </cfRule>
  </conditionalFormatting>
  <conditionalFormatting sqref="E4648">
    <cfRule type="cellIs" dxfId="1143" priority="1502" stopIfTrue="1" operator="equal">
      <formula>"Pte. Asignar"</formula>
    </cfRule>
  </conditionalFormatting>
  <conditionalFormatting sqref="E4648">
    <cfRule type="cellIs" dxfId="1142" priority="1501" stopIfTrue="1" operator="equal">
      <formula>"C-001"</formula>
    </cfRule>
  </conditionalFormatting>
  <conditionalFormatting sqref="E4648">
    <cfRule type="cellIs" dxfId="1141" priority="1500" operator="equal">
      <formula>"C-003"</formula>
    </cfRule>
  </conditionalFormatting>
  <conditionalFormatting sqref="M4650">
    <cfRule type="cellIs" dxfId="1140" priority="1463" stopIfTrue="1" operator="equal">
      <formula>"PENDENT ASSIGNAR"</formula>
    </cfRule>
  </conditionalFormatting>
  <conditionalFormatting sqref="M4650">
    <cfRule type="cellIs" dxfId="1139" priority="1462" stopIfTrue="1" operator="equal">
      <formula>"PENDENT D'ASSIGNAR"</formula>
    </cfRule>
  </conditionalFormatting>
  <conditionalFormatting sqref="M4650">
    <cfRule type="cellIs" dxfId="1138" priority="1461" operator="equal">
      <formula>"DEDICACIO FACTURABLE PER ADMINISTRACIO"</formula>
    </cfRule>
  </conditionalFormatting>
  <conditionalFormatting sqref="G4648">
    <cfRule type="cellIs" dxfId="1137" priority="1496" stopIfTrue="1" operator="equal">
      <formula>"TA"</formula>
    </cfRule>
  </conditionalFormatting>
  <conditionalFormatting sqref="G4648">
    <cfRule type="cellIs" dxfId="1136" priority="1495" stopIfTrue="1" operator="equal">
      <formula>"OB"</formula>
    </cfRule>
  </conditionalFormatting>
  <conditionalFormatting sqref="M4648">
    <cfRule type="cellIs" dxfId="1135" priority="1494" stopIfTrue="1" operator="equal">
      <formula>"Pendent obrir OF"</formula>
    </cfRule>
  </conditionalFormatting>
  <conditionalFormatting sqref="G4650">
    <cfRule type="cellIs" dxfId="1134" priority="1474" stopIfTrue="1" operator="equal">
      <formula>"ST"</formula>
    </cfRule>
    <cfRule type="cellIs" dxfId="1133" priority="1475" stopIfTrue="1" operator="equal">
      <formula>ST</formula>
    </cfRule>
  </conditionalFormatting>
  <conditionalFormatting sqref="E4650">
    <cfRule type="cellIs" dxfId="1132" priority="1472" stopIfTrue="1" operator="equal">
      <formula>"Pte. Asignar"</formula>
    </cfRule>
  </conditionalFormatting>
  <conditionalFormatting sqref="E4650">
    <cfRule type="cellIs" dxfId="1131" priority="1471" stopIfTrue="1" operator="equal">
      <formula>"C-001"</formula>
    </cfRule>
  </conditionalFormatting>
  <conditionalFormatting sqref="E4650">
    <cfRule type="cellIs" dxfId="1130" priority="1470" operator="equal">
      <formula>"C-003"</formula>
    </cfRule>
  </conditionalFormatting>
  <conditionalFormatting sqref="G4650">
    <cfRule type="cellIs" dxfId="1129" priority="1466" stopIfTrue="1" operator="equal">
      <formula>"TA"</formula>
    </cfRule>
  </conditionalFormatting>
  <conditionalFormatting sqref="G4650">
    <cfRule type="cellIs" dxfId="1128" priority="1465" stopIfTrue="1" operator="equal">
      <formula>"OB"</formula>
    </cfRule>
  </conditionalFormatting>
  <conditionalFormatting sqref="M4650">
    <cfRule type="cellIs" dxfId="1127" priority="1464" stopIfTrue="1" operator="equal">
      <formula>"Pendent obrir OF"</formula>
    </cfRule>
  </conditionalFormatting>
  <conditionalFormatting sqref="G4649">
    <cfRule type="cellIs" dxfId="1126" priority="1459" stopIfTrue="1" operator="equal">
      <formula>"ST"</formula>
    </cfRule>
    <cfRule type="cellIs" dxfId="1125" priority="1460" stopIfTrue="1" operator="equal">
      <formula>ST</formula>
    </cfRule>
  </conditionalFormatting>
  <conditionalFormatting sqref="E4649">
    <cfRule type="cellIs" dxfId="1124" priority="1457" stopIfTrue="1" operator="equal">
      <formula>"Pte. Asignar"</formula>
    </cfRule>
  </conditionalFormatting>
  <conditionalFormatting sqref="E4649">
    <cfRule type="cellIs" dxfId="1123" priority="1456" stopIfTrue="1" operator="equal">
      <formula>"C-001"</formula>
    </cfRule>
  </conditionalFormatting>
  <conditionalFormatting sqref="E4649">
    <cfRule type="cellIs" dxfId="1122" priority="1455" operator="equal">
      <formula>"C-003"</formula>
    </cfRule>
  </conditionalFormatting>
  <conditionalFormatting sqref="G4649">
    <cfRule type="cellIs" dxfId="1121" priority="1451" stopIfTrue="1" operator="equal">
      <formula>"TA"</formula>
    </cfRule>
  </conditionalFormatting>
  <conditionalFormatting sqref="G4649">
    <cfRule type="cellIs" dxfId="1120" priority="1450" stopIfTrue="1" operator="equal">
      <formula>"OB"</formula>
    </cfRule>
  </conditionalFormatting>
  <conditionalFormatting sqref="M4649">
    <cfRule type="cellIs" dxfId="1119" priority="1449" stopIfTrue="1" operator="equal">
      <formula>"Pendent obrir OF"</formula>
    </cfRule>
  </conditionalFormatting>
  <conditionalFormatting sqref="M4649">
    <cfRule type="cellIs" dxfId="1118" priority="1448" stopIfTrue="1" operator="equal">
      <formula>"PENDENT ASSIGNAR"</formula>
    </cfRule>
  </conditionalFormatting>
  <conditionalFormatting sqref="M4649">
    <cfRule type="cellIs" dxfId="1117" priority="1447" stopIfTrue="1" operator="equal">
      <formula>"PENDENT D'ASSIGNAR"</formula>
    </cfRule>
  </conditionalFormatting>
  <conditionalFormatting sqref="M4649">
    <cfRule type="cellIs" dxfId="1116" priority="1446" operator="equal">
      <formula>"DEDICACIO FACTURABLE PER ADMINISTRACIO"</formula>
    </cfRule>
  </conditionalFormatting>
  <conditionalFormatting sqref="G4661">
    <cfRule type="cellIs" dxfId="1115" priority="1444" stopIfTrue="1" operator="equal">
      <formula>"ST"</formula>
    </cfRule>
    <cfRule type="cellIs" dxfId="1114" priority="1445" stopIfTrue="1" operator="equal">
      <formula>ST</formula>
    </cfRule>
  </conditionalFormatting>
  <conditionalFormatting sqref="M4661">
    <cfRule type="cellIs" dxfId="1113" priority="1443" stopIfTrue="1" operator="equal">
      <formula>"Pendent obrir OF"</formula>
    </cfRule>
  </conditionalFormatting>
  <conditionalFormatting sqref="E4661">
    <cfRule type="cellIs" dxfId="1112" priority="1442" stopIfTrue="1" operator="equal">
      <formula>"Pte. Asignar"</formula>
    </cfRule>
  </conditionalFormatting>
  <conditionalFormatting sqref="E4661">
    <cfRule type="cellIs" dxfId="1111" priority="1441" stopIfTrue="1" operator="equal">
      <formula>"C-001"</formula>
    </cfRule>
  </conditionalFormatting>
  <conditionalFormatting sqref="E4661">
    <cfRule type="cellIs" dxfId="1110" priority="1440" operator="equal">
      <formula>"C-003"</formula>
    </cfRule>
  </conditionalFormatting>
  <conditionalFormatting sqref="M4661">
    <cfRule type="cellIs" dxfId="1109" priority="1439" stopIfTrue="1" operator="equal">
      <formula>"PENDENT ASSIGNAR"</formula>
    </cfRule>
  </conditionalFormatting>
  <conditionalFormatting sqref="M4661">
    <cfRule type="cellIs" dxfId="1108" priority="1438" stopIfTrue="1" operator="equal">
      <formula>"PENDENT D'ASSIGNAR"</formula>
    </cfRule>
  </conditionalFormatting>
  <conditionalFormatting sqref="M4661">
    <cfRule type="cellIs" dxfId="1107" priority="1437" operator="equal">
      <formula>"DEDICACIO FACTURABLE PER ADMINISTRACIO"</formula>
    </cfRule>
  </conditionalFormatting>
  <conditionalFormatting sqref="G4661">
    <cfRule type="cellIs" dxfId="1106" priority="1436" stopIfTrue="1" operator="equal">
      <formula>"TA"</formula>
    </cfRule>
  </conditionalFormatting>
  <conditionalFormatting sqref="G4661">
    <cfRule type="cellIs" dxfId="1105" priority="1435" stopIfTrue="1" operator="equal">
      <formula>"OB"</formula>
    </cfRule>
  </conditionalFormatting>
  <conditionalFormatting sqref="G4625">
    <cfRule type="cellIs" dxfId="1104" priority="1433" stopIfTrue="1" operator="equal">
      <formula>"ST"</formula>
    </cfRule>
    <cfRule type="cellIs" dxfId="1103" priority="1434" stopIfTrue="1" operator="equal">
      <formula>ST</formula>
    </cfRule>
  </conditionalFormatting>
  <conditionalFormatting sqref="M4625">
    <cfRule type="cellIs" dxfId="1102" priority="1432" stopIfTrue="1" operator="equal">
      <formula>"Pendent obrir OF"</formula>
    </cfRule>
  </conditionalFormatting>
  <conditionalFormatting sqref="E4625">
    <cfRule type="cellIs" dxfId="1101" priority="1431" stopIfTrue="1" operator="equal">
      <formula>"Pte. Asignar"</formula>
    </cfRule>
  </conditionalFormatting>
  <conditionalFormatting sqref="E4625">
    <cfRule type="cellIs" dxfId="1100" priority="1430" stopIfTrue="1" operator="equal">
      <formula>"C-001"</formula>
    </cfRule>
  </conditionalFormatting>
  <conditionalFormatting sqref="E4625">
    <cfRule type="cellIs" dxfId="1099" priority="1429" operator="equal">
      <formula>"C-003"</formula>
    </cfRule>
  </conditionalFormatting>
  <conditionalFormatting sqref="M4625">
    <cfRule type="cellIs" dxfId="1098" priority="1428" stopIfTrue="1" operator="equal">
      <formula>"PENDENT ASSIGNAR"</formula>
    </cfRule>
  </conditionalFormatting>
  <conditionalFormatting sqref="M4625">
    <cfRule type="cellIs" dxfId="1097" priority="1427" stopIfTrue="1" operator="equal">
      <formula>"PENDENT D'ASSIGNAR"</formula>
    </cfRule>
  </conditionalFormatting>
  <conditionalFormatting sqref="M4625">
    <cfRule type="cellIs" dxfId="1096" priority="1426" operator="equal">
      <formula>"DEDICACIO FACTURABLE PER ADMINISTRACIO"</formula>
    </cfRule>
  </conditionalFormatting>
  <conditionalFormatting sqref="G4625">
    <cfRule type="cellIs" dxfId="1095" priority="1425" stopIfTrue="1" operator="equal">
      <formula>"TA"</formula>
    </cfRule>
  </conditionalFormatting>
  <conditionalFormatting sqref="G4625">
    <cfRule type="cellIs" dxfId="1094" priority="1424" stopIfTrue="1" operator="equal">
      <formula>"OB"</formula>
    </cfRule>
  </conditionalFormatting>
  <conditionalFormatting sqref="G4626">
    <cfRule type="cellIs" dxfId="1093" priority="1422" stopIfTrue="1" operator="equal">
      <formula>"ST"</formula>
    </cfRule>
    <cfRule type="cellIs" dxfId="1092" priority="1423" stopIfTrue="1" operator="equal">
      <formula>ST</formula>
    </cfRule>
  </conditionalFormatting>
  <conditionalFormatting sqref="M4626">
    <cfRule type="cellIs" dxfId="1091" priority="1421" stopIfTrue="1" operator="equal">
      <formula>"Pendent obrir OF"</formula>
    </cfRule>
  </conditionalFormatting>
  <conditionalFormatting sqref="E4626">
    <cfRule type="cellIs" dxfId="1090" priority="1420" stopIfTrue="1" operator="equal">
      <formula>"Pte. Asignar"</formula>
    </cfRule>
  </conditionalFormatting>
  <conditionalFormatting sqref="E4626">
    <cfRule type="cellIs" dxfId="1089" priority="1419" stopIfTrue="1" operator="equal">
      <formula>"C-001"</formula>
    </cfRule>
  </conditionalFormatting>
  <conditionalFormatting sqref="E4626">
    <cfRule type="cellIs" dxfId="1088" priority="1418" operator="equal">
      <formula>"C-003"</formula>
    </cfRule>
  </conditionalFormatting>
  <conditionalFormatting sqref="M4626">
    <cfRule type="cellIs" dxfId="1087" priority="1417" stopIfTrue="1" operator="equal">
      <formula>"PENDENT ASSIGNAR"</formula>
    </cfRule>
  </conditionalFormatting>
  <conditionalFormatting sqref="M4626">
    <cfRule type="cellIs" dxfId="1086" priority="1416" stopIfTrue="1" operator="equal">
      <formula>"PENDENT D'ASSIGNAR"</formula>
    </cfRule>
  </conditionalFormatting>
  <conditionalFormatting sqref="M4626">
    <cfRule type="cellIs" dxfId="1085" priority="1415" operator="equal">
      <formula>"DEDICACIO FACTURABLE PER ADMINISTRACIO"</formula>
    </cfRule>
  </conditionalFormatting>
  <conditionalFormatting sqref="G4626">
    <cfRule type="cellIs" dxfId="1084" priority="1414" stopIfTrue="1" operator="equal">
      <formula>"TA"</formula>
    </cfRule>
  </conditionalFormatting>
  <conditionalFormatting sqref="G4626">
    <cfRule type="cellIs" dxfId="1083" priority="1413" stopIfTrue="1" operator="equal">
      <formula>"OB"</formula>
    </cfRule>
  </conditionalFormatting>
  <conditionalFormatting sqref="G4810">
    <cfRule type="cellIs" dxfId="1082" priority="1411" stopIfTrue="1" operator="equal">
      <formula>"ST"</formula>
    </cfRule>
    <cfRule type="cellIs" dxfId="1081" priority="1412" stopIfTrue="1" operator="equal">
      <formula>ST</formula>
    </cfRule>
  </conditionalFormatting>
  <conditionalFormatting sqref="M4810">
    <cfRule type="cellIs" dxfId="1080" priority="1410" stopIfTrue="1" operator="equal">
      <formula>"Pendent obrir OF"</formula>
    </cfRule>
  </conditionalFormatting>
  <conditionalFormatting sqref="E4810">
    <cfRule type="cellIs" dxfId="1079" priority="1409" stopIfTrue="1" operator="equal">
      <formula>"Pte. Asignar"</formula>
    </cfRule>
  </conditionalFormatting>
  <conditionalFormatting sqref="E4810">
    <cfRule type="cellIs" dxfId="1078" priority="1408" stopIfTrue="1" operator="equal">
      <formula>"C-001"</formula>
    </cfRule>
  </conditionalFormatting>
  <conditionalFormatting sqref="E4810">
    <cfRule type="cellIs" dxfId="1077" priority="1407" operator="equal">
      <formula>"C-003"</formula>
    </cfRule>
  </conditionalFormatting>
  <conditionalFormatting sqref="M4810">
    <cfRule type="cellIs" dxfId="1076" priority="1406" stopIfTrue="1" operator="equal">
      <formula>"PENDENT ASSIGNAR"</formula>
    </cfRule>
  </conditionalFormatting>
  <conditionalFormatting sqref="M4810">
    <cfRule type="cellIs" dxfId="1075" priority="1405" stopIfTrue="1" operator="equal">
      <formula>"PENDENT D'ASSIGNAR"</formula>
    </cfRule>
  </conditionalFormatting>
  <conditionalFormatting sqref="M4810">
    <cfRule type="cellIs" dxfId="1074" priority="1404" operator="equal">
      <formula>"DEDICACIO FACTURABLE PER ADMINISTRACIO"</formula>
    </cfRule>
  </conditionalFormatting>
  <conditionalFormatting sqref="G4810">
    <cfRule type="cellIs" dxfId="1073" priority="1403" stopIfTrue="1" operator="equal">
      <formula>"TA"</formula>
    </cfRule>
  </conditionalFormatting>
  <conditionalFormatting sqref="G4810">
    <cfRule type="cellIs" dxfId="1072" priority="1402" stopIfTrue="1" operator="equal">
      <formula>"OB"</formula>
    </cfRule>
  </conditionalFormatting>
  <conditionalFormatting sqref="G4811">
    <cfRule type="cellIs" dxfId="1071" priority="1400" stopIfTrue="1" operator="equal">
      <formula>"ST"</formula>
    </cfRule>
    <cfRule type="cellIs" dxfId="1070" priority="1401" stopIfTrue="1" operator="equal">
      <formula>ST</formula>
    </cfRule>
  </conditionalFormatting>
  <conditionalFormatting sqref="M4811">
    <cfRule type="cellIs" dxfId="1069" priority="1399" stopIfTrue="1" operator="equal">
      <formula>"Pendent obrir OF"</formula>
    </cfRule>
  </conditionalFormatting>
  <conditionalFormatting sqref="E4811">
    <cfRule type="cellIs" dxfId="1068" priority="1398" stopIfTrue="1" operator="equal">
      <formula>"Pte. Asignar"</formula>
    </cfRule>
  </conditionalFormatting>
  <conditionalFormatting sqref="E4811">
    <cfRule type="cellIs" dxfId="1067" priority="1397" stopIfTrue="1" operator="equal">
      <formula>"C-001"</formula>
    </cfRule>
  </conditionalFormatting>
  <conditionalFormatting sqref="E4811">
    <cfRule type="cellIs" dxfId="1066" priority="1396" operator="equal">
      <formula>"C-003"</formula>
    </cfRule>
  </conditionalFormatting>
  <conditionalFormatting sqref="M4811">
    <cfRule type="cellIs" dxfId="1065" priority="1395" stopIfTrue="1" operator="equal">
      <formula>"PENDENT ASSIGNAR"</formula>
    </cfRule>
  </conditionalFormatting>
  <conditionalFormatting sqref="M4811">
    <cfRule type="cellIs" dxfId="1064" priority="1394" stopIfTrue="1" operator="equal">
      <formula>"PENDENT D'ASSIGNAR"</formula>
    </cfRule>
  </conditionalFormatting>
  <conditionalFormatting sqref="M4811">
    <cfRule type="cellIs" dxfId="1063" priority="1393" operator="equal">
      <formula>"DEDICACIO FACTURABLE PER ADMINISTRACIO"</formula>
    </cfRule>
  </conditionalFormatting>
  <conditionalFormatting sqref="G4811">
    <cfRule type="cellIs" dxfId="1062" priority="1392" stopIfTrue="1" operator="equal">
      <formula>"TA"</formula>
    </cfRule>
  </conditionalFormatting>
  <conditionalFormatting sqref="G4811">
    <cfRule type="cellIs" dxfId="1061" priority="1391" stopIfTrue="1" operator="equal">
      <formula>"OB"</formula>
    </cfRule>
  </conditionalFormatting>
  <conditionalFormatting sqref="G4812">
    <cfRule type="cellIs" dxfId="1060" priority="1389" stopIfTrue="1" operator="equal">
      <formula>"ST"</formula>
    </cfRule>
    <cfRule type="cellIs" dxfId="1059" priority="1390" stopIfTrue="1" operator="equal">
      <formula>ST</formula>
    </cfRule>
  </conditionalFormatting>
  <conditionalFormatting sqref="M4812">
    <cfRule type="cellIs" dxfId="1058" priority="1388" stopIfTrue="1" operator="equal">
      <formula>"Pendent obrir OF"</formula>
    </cfRule>
  </conditionalFormatting>
  <conditionalFormatting sqref="E4812">
    <cfRule type="cellIs" dxfId="1057" priority="1387" stopIfTrue="1" operator="equal">
      <formula>"Pte. Asignar"</formula>
    </cfRule>
  </conditionalFormatting>
  <conditionalFormatting sqref="E4812">
    <cfRule type="cellIs" dxfId="1056" priority="1386" stopIfTrue="1" operator="equal">
      <formula>"C-001"</formula>
    </cfRule>
  </conditionalFormatting>
  <conditionalFormatting sqref="E4812">
    <cfRule type="cellIs" dxfId="1055" priority="1385" operator="equal">
      <formula>"C-003"</formula>
    </cfRule>
  </conditionalFormatting>
  <conditionalFormatting sqref="M4812">
    <cfRule type="cellIs" dxfId="1054" priority="1384" stopIfTrue="1" operator="equal">
      <formula>"PENDENT ASSIGNAR"</formula>
    </cfRule>
  </conditionalFormatting>
  <conditionalFormatting sqref="M4812">
    <cfRule type="cellIs" dxfId="1053" priority="1383" stopIfTrue="1" operator="equal">
      <formula>"PENDENT D'ASSIGNAR"</formula>
    </cfRule>
  </conditionalFormatting>
  <conditionalFormatting sqref="M4812">
    <cfRule type="cellIs" dxfId="1052" priority="1382" operator="equal">
      <formula>"DEDICACIO FACTURABLE PER ADMINISTRACIO"</formula>
    </cfRule>
  </conditionalFormatting>
  <conditionalFormatting sqref="G4812">
    <cfRule type="cellIs" dxfId="1051" priority="1381" stopIfTrue="1" operator="equal">
      <formula>"TA"</formula>
    </cfRule>
  </conditionalFormatting>
  <conditionalFormatting sqref="G4812">
    <cfRule type="cellIs" dxfId="1050" priority="1380" stopIfTrue="1" operator="equal">
      <formula>"OB"</formula>
    </cfRule>
  </conditionalFormatting>
  <conditionalFormatting sqref="G4813">
    <cfRule type="cellIs" dxfId="1049" priority="1378" stopIfTrue="1" operator="equal">
      <formula>"ST"</formula>
    </cfRule>
    <cfRule type="cellIs" dxfId="1048" priority="1379" stopIfTrue="1" operator="equal">
      <formula>ST</formula>
    </cfRule>
  </conditionalFormatting>
  <conditionalFormatting sqref="M4813">
    <cfRule type="cellIs" dxfId="1047" priority="1377" stopIfTrue="1" operator="equal">
      <formula>"Pendent obrir OF"</formula>
    </cfRule>
  </conditionalFormatting>
  <conditionalFormatting sqref="E4813">
    <cfRule type="cellIs" dxfId="1046" priority="1376" stopIfTrue="1" operator="equal">
      <formula>"Pte. Asignar"</formula>
    </cfRule>
  </conditionalFormatting>
  <conditionalFormatting sqref="E4813">
    <cfRule type="cellIs" dxfId="1045" priority="1375" stopIfTrue="1" operator="equal">
      <formula>"C-001"</formula>
    </cfRule>
  </conditionalFormatting>
  <conditionalFormatting sqref="E4813">
    <cfRule type="cellIs" dxfId="1044" priority="1374" operator="equal">
      <formula>"C-003"</formula>
    </cfRule>
  </conditionalFormatting>
  <conditionalFormatting sqref="M4813">
    <cfRule type="cellIs" dxfId="1043" priority="1373" stopIfTrue="1" operator="equal">
      <formula>"PENDENT ASSIGNAR"</formula>
    </cfRule>
  </conditionalFormatting>
  <conditionalFormatting sqref="M4813">
    <cfRule type="cellIs" dxfId="1042" priority="1372" stopIfTrue="1" operator="equal">
      <formula>"PENDENT D'ASSIGNAR"</formula>
    </cfRule>
  </conditionalFormatting>
  <conditionalFormatting sqref="M4813">
    <cfRule type="cellIs" dxfId="1041" priority="1371" operator="equal">
      <formula>"DEDICACIO FACTURABLE PER ADMINISTRACIO"</formula>
    </cfRule>
  </conditionalFormatting>
  <conditionalFormatting sqref="G4813">
    <cfRule type="cellIs" dxfId="1040" priority="1370" stopIfTrue="1" operator="equal">
      <formula>"TA"</formula>
    </cfRule>
  </conditionalFormatting>
  <conditionalFormatting sqref="G4813">
    <cfRule type="cellIs" dxfId="1039" priority="1369" stopIfTrue="1" operator="equal">
      <formula>"OB"</formula>
    </cfRule>
  </conditionalFormatting>
  <conditionalFormatting sqref="G4814">
    <cfRule type="cellIs" dxfId="1038" priority="1367" stopIfTrue="1" operator="equal">
      <formula>"ST"</formula>
    </cfRule>
    <cfRule type="cellIs" dxfId="1037" priority="1368" stopIfTrue="1" operator="equal">
      <formula>ST</formula>
    </cfRule>
  </conditionalFormatting>
  <conditionalFormatting sqref="M4814">
    <cfRule type="cellIs" dxfId="1036" priority="1366" stopIfTrue="1" operator="equal">
      <formula>"Pendent obrir OF"</formula>
    </cfRule>
  </conditionalFormatting>
  <conditionalFormatting sqref="E4814">
    <cfRule type="cellIs" dxfId="1035" priority="1365" stopIfTrue="1" operator="equal">
      <formula>"Pte. Asignar"</formula>
    </cfRule>
  </conditionalFormatting>
  <conditionalFormatting sqref="E4814">
    <cfRule type="cellIs" dxfId="1034" priority="1364" stopIfTrue="1" operator="equal">
      <formula>"C-001"</formula>
    </cfRule>
  </conditionalFormatting>
  <conditionalFormatting sqref="E4814">
    <cfRule type="cellIs" dxfId="1033" priority="1363" operator="equal">
      <formula>"C-003"</formula>
    </cfRule>
  </conditionalFormatting>
  <conditionalFormatting sqref="M4814">
    <cfRule type="cellIs" dxfId="1032" priority="1362" stopIfTrue="1" operator="equal">
      <formula>"PENDENT ASSIGNAR"</formula>
    </cfRule>
  </conditionalFormatting>
  <conditionalFormatting sqref="M4814">
    <cfRule type="cellIs" dxfId="1031" priority="1361" stopIfTrue="1" operator="equal">
      <formula>"PENDENT D'ASSIGNAR"</formula>
    </cfRule>
  </conditionalFormatting>
  <conditionalFormatting sqref="M4814">
    <cfRule type="cellIs" dxfId="1030" priority="1360" operator="equal">
      <formula>"DEDICACIO FACTURABLE PER ADMINISTRACIO"</formula>
    </cfRule>
  </conditionalFormatting>
  <conditionalFormatting sqref="G4814">
    <cfRule type="cellIs" dxfId="1029" priority="1359" stopIfTrue="1" operator="equal">
      <formula>"TA"</formula>
    </cfRule>
  </conditionalFormatting>
  <conditionalFormatting sqref="G4814">
    <cfRule type="cellIs" dxfId="1028" priority="1358" stopIfTrue="1" operator="equal">
      <formula>"OB"</formula>
    </cfRule>
  </conditionalFormatting>
  <conditionalFormatting sqref="G4819">
    <cfRule type="cellIs" dxfId="1027" priority="1356" stopIfTrue="1" operator="equal">
      <formula>"ST"</formula>
    </cfRule>
    <cfRule type="cellIs" dxfId="1026" priority="1357" stopIfTrue="1" operator="equal">
      <formula>ST</formula>
    </cfRule>
  </conditionalFormatting>
  <conditionalFormatting sqref="M4819">
    <cfRule type="cellIs" dxfId="1025" priority="1355" stopIfTrue="1" operator="equal">
      <formula>"Pendent obrir OF"</formula>
    </cfRule>
  </conditionalFormatting>
  <conditionalFormatting sqref="E4819">
    <cfRule type="cellIs" dxfId="1024" priority="1354" stopIfTrue="1" operator="equal">
      <formula>"Pte. Asignar"</formula>
    </cfRule>
  </conditionalFormatting>
  <conditionalFormatting sqref="E4819">
    <cfRule type="cellIs" dxfId="1023" priority="1353" stopIfTrue="1" operator="equal">
      <formula>"C-001"</formula>
    </cfRule>
  </conditionalFormatting>
  <conditionalFormatting sqref="E4819">
    <cfRule type="cellIs" dxfId="1022" priority="1352" operator="equal">
      <formula>"C-003"</formula>
    </cfRule>
  </conditionalFormatting>
  <conditionalFormatting sqref="M4819">
    <cfRule type="cellIs" dxfId="1021" priority="1351" stopIfTrue="1" operator="equal">
      <formula>"PENDENT ASSIGNAR"</formula>
    </cfRule>
  </conditionalFormatting>
  <conditionalFormatting sqref="M4819">
    <cfRule type="cellIs" dxfId="1020" priority="1350" stopIfTrue="1" operator="equal">
      <formula>"PENDENT D'ASSIGNAR"</formula>
    </cfRule>
  </conditionalFormatting>
  <conditionalFormatting sqref="M4819">
    <cfRule type="cellIs" dxfId="1019" priority="1349" operator="equal">
      <formula>"DEDICACIO FACTURABLE PER ADMINISTRACIO"</formula>
    </cfRule>
  </conditionalFormatting>
  <conditionalFormatting sqref="G4819">
    <cfRule type="cellIs" dxfId="1018" priority="1348" stopIfTrue="1" operator="equal">
      <formula>"TA"</formula>
    </cfRule>
  </conditionalFormatting>
  <conditionalFormatting sqref="G4819">
    <cfRule type="cellIs" dxfId="1017" priority="1347" stopIfTrue="1" operator="equal">
      <formula>"OB"</formula>
    </cfRule>
  </conditionalFormatting>
  <conditionalFormatting sqref="G4821">
    <cfRule type="cellIs" dxfId="1016" priority="1345" stopIfTrue="1" operator="equal">
      <formula>"ST"</formula>
    </cfRule>
    <cfRule type="cellIs" dxfId="1015" priority="1346" stopIfTrue="1" operator="equal">
      <formula>ST</formula>
    </cfRule>
  </conditionalFormatting>
  <conditionalFormatting sqref="M4821">
    <cfRule type="cellIs" dxfId="1014" priority="1344" stopIfTrue="1" operator="equal">
      <formula>"Pendent obrir OF"</formula>
    </cfRule>
  </conditionalFormatting>
  <conditionalFormatting sqref="E4821">
    <cfRule type="cellIs" dxfId="1013" priority="1343" stopIfTrue="1" operator="equal">
      <formula>"Pte. Asignar"</formula>
    </cfRule>
  </conditionalFormatting>
  <conditionalFormatting sqref="E4821">
    <cfRule type="cellIs" dxfId="1012" priority="1342" stopIfTrue="1" operator="equal">
      <formula>"C-001"</formula>
    </cfRule>
  </conditionalFormatting>
  <conditionalFormatting sqref="E4821">
    <cfRule type="cellIs" dxfId="1011" priority="1341" operator="equal">
      <formula>"C-003"</formula>
    </cfRule>
  </conditionalFormatting>
  <conditionalFormatting sqref="M4821">
    <cfRule type="cellIs" dxfId="1010" priority="1340" stopIfTrue="1" operator="equal">
      <formula>"PENDENT ASSIGNAR"</formula>
    </cfRule>
  </conditionalFormatting>
  <conditionalFormatting sqref="M4821">
    <cfRule type="cellIs" dxfId="1009" priority="1339" stopIfTrue="1" operator="equal">
      <formula>"PENDENT D'ASSIGNAR"</formula>
    </cfRule>
  </conditionalFormatting>
  <conditionalFormatting sqref="M4821">
    <cfRule type="cellIs" dxfId="1008" priority="1338" operator="equal">
      <formula>"DEDICACIO FACTURABLE PER ADMINISTRACIO"</formula>
    </cfRule>
  </conditionalFormatting>
  <conditionalFormatting sqref="G4821">
    <cfRule type="cellIs" dxfId="1007" priority="1337" stopIfTrue="1" operator="equal">
      <formula>"TA"</formula>
    </cfRule>
  </conditionalFormatting>
  <conditionalFormatting sqref="G4821">
    <cfRule type="cellIs" dxfId="1006" priority="1336" stopIfTrue="1" operator="equal">
      <formula>"OB"</formula>
    </cfRule>
  </conditionalFormatting>
  <conditionalFormatting sqref="G4822">
    <cfRule type="cellIs" dxfId="1005" priority="1334" stopIfTrue="1" operator="equal">
      <formula>"ST"</formula>
    </cfRule>
    <cfRule type="cellIs" dxfId="1004" priority="1335" stopIfTrue="1" operator="equal">
      <formula>ST</formula>
    </cfRule>
  </conditionalFormatting>
  <conditionalFormatting sqref="M4822">
    <cfRule type="cellIs" dxfId="1003" priority="1333" stopIfTrue="1" operator="equal">
      <formula>"Pendent obrir OF"</formula>
    </cfRule>
  </conditionalFormatting>
  <conditionalFormatting sqref="E4822">
    <cfRule type="cellIs" dxfId="1002" priority="1332" stopIfTrue="1" operator="equal">
      <formula>"Pte. Asignar"</formula>
    </cfRule>
  </conditionalFormatting>
  <conditionalFormatting sqref="E4822">
    <cfRule type="cellIs" dxfId="1001" priority="1331" stopIfTrue="1" operator="equal">
      <formula>"C-001"</formula>
    </cfRule>
  </conditionalFormatting>
  <conditionalFormatting sqref="E4822">
    <cfRule type="cellIs" dxfId="1000" priority="1330" operator="equal">
      <formula>"C-003"</formula>
    </cfRule>
  </conditionalFormatting>
  <conditionalFormatting sqref="M4822">
    <cfRule type="cellIs" dxfId="999" priority="1329" stopIfTrue="1" operator="equal">
      <formula>"PENDENT ASSIGNAR"</formula>
    </cfRule>
  </conditionalFormatting>
  <conditionalFormatting sqref="M4822">
    <cfRule type="cellIs" dxfId="998" priority="1328" stopIfTrue="1" operator="equal">
      <formula>"PENDENT D'ASSIGNAR"</formula>
    </cfRule>
  </conditionalFormatting>
  <conditionalFormatting sqref="M4822">
    <cfRule type="cellIs" dxfId="997" priority="1327" operator="equal">
      <formula>"DEDICACIO FACTURABLE PER ADMINISTRACIO"</formula>
    </cfRule>
  </conditionalFormatting>
  <conditionalFormatting sqref="G4822">
    <cfRule type="cellIs" dxfId="996" priority="1326" stopIfTrue="1" operator="equal">
      <formula>"TA"</formula>
    </cfRule>
  </conditionalFormatting>
  <conditionalFormatting sqref="G4822">
    <cfRule type="cellIs" dxfId="995" priority="1325" stopIfTrue="1" operator="equal">
      <formula>"OB"</formula>
    </cfRule>
  </conditionalFormatting>
  <conditionalFormatting sqref="G4823">
    <cfRule type="cellIs" dxfId="994" priority="1323" stopIfTrue="1" operator="equal">
      <formula>"ST"</formula>
    </cfRule>
    <cfRule type="cellIs" dxfId="993" priority="1324" stopIfTrue="1" operator="equal">
      <formula>ST</formula>
    </cfRule>
  </conditionalFormatting>
  <conditionalFormatting sqref="M4823">
    <cfRule type="cellIs" dxfId="992" priority="1322" stopIfTrue="1" operator="equal">
      <formula>"Pendent obrir OF"</formula>
    </cfRule>
  </conditionalFormatting>
  <conditionalFormatting sqref="E4823">
    <cfRule type="cellIs" dxfId="991" priority="1321" stopIfTrue="1" operator="equal">
      <formula>"Pte. Asignar"</formula>
    </cfRule>
  </conditionalFormatting>
  <conditionalFormatting sqref="E4823">
    <cfRule type="cellIs" dxfId="990" priority="1320" stopIfTrue="1" operator="equal">
      <formula>"C-001"</formula>
    </cfRule>
  </conditionalFormatting>
  <conditionalFormatting sqref="E4823">
    <cfRule type="cellIs" dxfId="989" priority="1319" operator="equal">
      <formula>"C-003"</formula>
    </cfRule>
  </conditionalFormatting>
  <conditionalFormatting sqref="M4823">
    <cfRule type="cellIs" dxfId="988" priority="1318" stopIfTrue="1" operator="equal">
      <formula>"PENDENT ASSIGNAR"</formula>
    </cfRule>
  </conditionalFormatting>
  <conditionalFormatting sqref="M4823">
    <cfRule type="cellIs" dxfId="987" priority="1317" stopIfTrue="1" operator="equal">
      <formula>"PENDENT D'ASSIGNAR"</formula>
    </cfRule>
  </conditionalFormatting>
  <conditionalFormatting sqref="M4823">
    <cfRule type="cellIs" dxfId="986" priority="1316" operator="equal">
      <formula>"DEDICACIO FACTURABLE PER ADMINISTRACIO"</formula>
    </cfRule>
  </conditionalFormatting>
  <conditionalFormatting sqref="G4823">
    <cfRule type="cellIs" dxfId="985" priority="1315" stopIfTrue="1" operator="equal">
      <formula>"TA"</formula>
    </cfRule>
  </conditionalFormatting>
  <conditionalFormatting sqref="G4823">
    <cfRule type="cellIs" dxfId="984" priority="1314" stopIfTrue="1" operator="equal">
      <formula>"OB"</formula>
    </cfRule>
  </conditionalFormatting>
  <conditionalFormatting sqref="G4824:G4832">
    <cfRule type="cellIs" dxfId="983" priority="1312" stopIfTrue="1" operator="equal">
      <formula>"ST"</formula>
    </cfRule>
    <cfRule type="cellIs" dxfId="982" priority="1313" stopIfTrue="1" operator="equal">
      <formula>ST</formula>
    </cfRule>
  </conditionalFormatting>
  <conditionalFormatting sqref="M4824:M4832">
    <cfRule type="cellIs" dxfId="981" priority="1311" stopIfTrue="1" operator="equal">
      <formula>"Pendent obrir OF"</formula>
    </cfRule>
  </conditionalFormatting>
  <conditionalFormatting sqref="E4824:E4832">
    <cfRule type="cellIs" dxfId="980" priority="1310" stopIfTrue="1" operator="equal">
      <formula>"Pte. Asignar"</formula>
    </cfRule>
  </conditionalFormatting>
  <conditionalFormatting sqref="E4824:E4832">
    <cfRule type="cellIs" dxfId="979" priority="1309" stopIfTrue="1" operator="equal">
      <formula>"C-001"</formula>
    </cfRule>
  </conditionalFormatting>
  <conditionalFormatting sqref="E4824:E4832">
    <cfRule type="cellIs" dxfId="978" priority="1308" operator="equal">
      <formula>"C-003"</formula>
    </cfRule>
  </conditionalFormatting>
  <conditionalFormatting sqref="M4824:M4832">
    <cfRule type="cellIs" dxfId="977" priority="1307" stopIfTrue="1" operator="equal">
      <formula>"PENDENT ASSIGNAR"</formula>
    </cfRule>
  </conditionalFormatting>
  <conditionalFormatting sqref="M4824:M4832">
    <cfRule type="cellIs" dxfId="976" priority="1306" stopIfTrue="1" operator="equal">
      <formula>"PENDENT D'ASSIGNAR"</formula>
    </cfRule>
  </conditionalFormatting>
  <conditionalFormatting sqref="M4824:M4832">
    <cfRule type="cellIs" dxfId="975" priority="1305" operator="equal">
      <formula>"DEDICACIO FACTURABLE PER ADMINISTRACIO"</formula>
    </cfRule>
  </conditionalFormatting>
  <conditionalFormatting sqref="G4824:G4832">
    <cfRule type="cellIs" dxfId="974" priority="1304" stopIfTrue="1" operator="equal">
      <formula>"TA"</formula>
    </cfRule>
  </conditionalFormatting>
  <conditionalFormatting sqref="G4824:G4832">
    <cfRule type="cellIs" dxfId="973" priority="1303" stopIfTrue="1" operator="equal">
      <formula>"OB"</formula>
    </cfRule>
  </conditionalFormatting>
  <conditionalFormatting sqref="G4834">
    <cfRule type="cellIs" dxfId="972" priority="1301" stopIfTrue="1" operator="equal">
      <formula>"ST"</formula>
    </cfRule>
    <cfRule type="cellIs" dxfId="971" priority="1302" stopIfTrue="1" operator="equal">
      <formula>ST</formula>
    </cfRule>
  </conditionalFormatting>
  <conditionalFormatting sqref="M4834">
    <cfRule type="cellIs" dxfId="970" priority="1300" stopIfTrue="1" operator="equal">
      <formula>"Pendent obrir OF"</formula>
    </cfRule>
  </conditionalFormatting>
  <conditionalFormatting sqref="E4834">
    <cfRule type="cellIs" dxfId="969" priority="1299" stopIfTrue="1" operator="equal">
      <formula>"Pte. Asignar"</formula>
    </cfRule>
  </conditionalFormatting>
  <conditionalFormatting sqref="E4834">
    <cfRule type="cellIs" dxfId="968" priority="1298" stopIfTrue="1" operator="equal">
      <formula>"C-001"</formula>
    </cfRule>
  </conditionalFormatting>
  <conditionalFormatting sqref="E4834">
    <cfRule type="cellIs" dxfId="967" priority="1297" operator="equal">
      <formula>"C-003"</formula>
    </cfRule>
  </conditionalFormatting>
  <conditionalFormatting sqref="M4834">
    <cfRule type="cellIs" dxfId="966" priority="1296" stopIfTrue="1" operator="equal">
      <formula>"PENDENT ASSIGNAR"</formula>
    </cfRule>
  </conditionalFormatting>
  <conditionalFormatting sqref="M4834">
    <cfRule type="cellIs" dxfId="965" priority="1295" stopIfTrue="1" operator="equal">
      <formula>"PENDENT D'ASSIGNAR"</formula>
    </cfRule>
  </conditionalFormatting>
  <conditionalFormatting sqref="M4834">
    <cfRule type="cellIs" dxfId="964" priority="1294" operator="equal">
      <formula>"DEDICACIO FACTURABLE PER ADMINISTRACIO"</formula>
    </cfRule>
  </conditionalFormatting>
  <conditionalFormatting sqref="G4834">
    <cfRule type="cellIs" dxfId="963" priority="1293" stopIfTrue="1" operator="equal">
      <formula>"TA"</formula>
    </cfRule>
  </conditionalFormatting>
  <conditionalFormatting sqref="G4834">
    <cfRule type="cellIs" dxfId="962" priority="1292" stopIfTrue="1" operator="equal">
      <formula>"OB"</formula>
    </cfRule>
  </conditionalFormatting>
  <conditionalFormatting sqref="G5069:G5089">
    <cfRule type="cellIs" dxfId="961" priority="1290" stopIfTrue="1" operator="equal">
      <formula>"ST"</formula>
    </cfRule>
    <cfRule type="cellIs" dxfId="960" priority="1291" stopIfTrue="1" operator="equal">
      <formula>ST</formula>
    </cfRule>
  </conditionalFormatting>
  <conditionalFormatting sqref="M5069:M5089">
    <cfRule type="cellIs" dxfId="959" priority="1289" stopIfTrue="1" operator="equal">
      <formula>"Pendent obrir OF"</formula>
    </cfRule>
  </conditionalFormatting>
  <conditionalFormatting sqref="E5069:E5089">
    <cfRule type="cellIs" dxfId="958" priority="1288" stopIfTrue="1" operator="equal">
      <formula>"Pte. Asignar"</formula>
    </cfRule>
  </conditionalFormatting>
  <conditionalFormatting sqref="E5069:E5089">
    <cfRule type="cellIs" dxfId="957" priority="1287" stopIfTrue="1" operator="equal">
      <formula>"C-001"</formula>
    </cfRule>
  </conditionalFormatting>
  <conditionalFormatting sqref="E5069:E5089">
    <cfRule type="cellIs" dxfId="956" priority="1286" operator="equal">
      <formula>"C-003"</formula>
    </cfRule>
  </conditionalFormatting>
  <conditionalFormatting sqref="M5069:M5089">
    <cfRule type="cellIs" dxfId="955" priority="1285" stopIfTrue="1" operator="equal">
      <formula>"PENDENT ASSIGNAR"</formula>
    </cfRule>
  </conditionalFormatting>
  <conditionalFormatting sqref="M5069:M5089">
    <cfRule type="cellIs" dxfId="954" priority="1284" stopIfTrue="1" operator="equal">
      <formula>"PENDENT D'ASSIGNAR"</formula>
    </cfRule>
  </conditionalFormatting>
  <conditionalFormatting sqref="M5069:M5089">
    <cfRule type="cellIs" dxfId="953" priority="1283" operator="equal">
      <formula>"DEDICACIO FACTURABLE PER ADMINISTRACIO"</formula>
    </cfRule>
  </conditionalFormatting>
  <conditionalFormatting sqref="G5069:G5089">
    <cfRule type="cellIs" dxfId="952" priority="1282" stopIfTrue="1" operator="equal">
      <formula>"TA"</formula>
    </cfRule>
  </conditionalFormatting>
  <conditionalFormatting sqref="G5069:G5089">
    <cfRule type="cellIs" dxfId="951" priority="1281" stopIfTrue="1" operator="equal">
      <formula>"OB"</formula>
    </cfRule>
  </conditionalFormatting>
  <conditionalFormatting sqref="E5066:E5068">
    <cfRule type="cellIs" dxfId="950" priority="1280" stopIfTrue="1" operator="equal">
      <formula>"Pte. Asignar"</formula>
    </cfRule>
  </conditionalFormatting>
  <conditionalFormatting sqref="E5066:E5068">
    <cfRule type="cellIs" dxfId="949" priority="1279" stopIfTrue="1" operator="equal">
      <formula>"C-001"</formula>
    </cfRule>
  </conditionalFormatting>
  <conditionalFormatting sqref="E5066:E5068">
    <cfRule type="cellIs" dxfId="948" priority="1278" operator="equal">
      <formula>"C-003"</formula>
    </cfRule>
  </conditionalFormatting>
  <conditionalFormatting sqref="G5090:G5099">
    <cfRule type="cellIs" dxfId="947" priority="1276" stopIfTrue="1" operator="equal">
      <formula>"ST"</formula>
    </cfRule>
    <cfRule type="cellIs" dxfId="946" priority="1277" stopIfTrue="1" operator="equal">
      <formula>ST</formula>
    </cfRule>
  </conditionalFormatting>
  <conditionalFormatting sqref="M5090:M5099">
    <cfRule type="cellIs" dxfId="945" priority="1275" stopIfTrue="1" operator="equal">
      <formula>"Pendent obrir OF"</formula>
    </cfRule>
  </conditionalFormatting>
  <conditionalFormatting sqref="E5090:E5099 E5480:E5487">
    <cfRule type="cellIs" dxfId="944" priority="1274" stopIfTrue="1" operator="equal">
      <formula>"Pte. Asignar"</formula>
    </cfRule>
  </conditionalFormatting>
  <conditionalFormatting sqref="E5090:E5099 E5480:E5487">
    <cfRule type="cellIs" dxfId="943" priority="1273" stopIfTrue="1" operator="equal">
      <formula>"C-001"</formula>
    </cfRule>
  </conditionalFormatting>
  <conditionalFormatting sqref="E5090:E5099 E5480:E5487">
    <cfRule type="cellIs" dxfId="942" priority="1272" operator="equal">
      <formula>"C-003"</formula>
    </cfRule>
  </conditionalFormatting>
  <conditionalFormatting sqref="M5090:M5099">
    <cfRule type="cellIs" dxfId="941" priority="1271" stopIfTrue="1" operator="equal">
      <formula>"PENDENT ASSIGNAR"</formula>
    </cfRule>
  </conditionalFormatting>
  <conditionalFormatting sqref="M5090:M5099">
    <cfRule type="cellIs" dxfId="940" priority="1270" stopIfTrue="1" operator="equal">
      <formula>"PENDENT D'ASSIGNAR"</formula>
    </cfRule>
  </conditionalFormatting>
  <conditionalFormatting sqref="M5090:M5099">
    <cfRule type="cellIs" dxfId="939" priority="1269" operator="equal">
      <formula>"DEDICACIO FACTURABLE PER ADMINISTRACIO"</formula>
    </cfRule>
  </conditionalFormatting>
  <conditionalFormatting sqref="G5090:G5099">
    <cfRule type="cellIs" dxfId="938" priority="1268" stopIfTrue="1" operator="equal">
      <formula>"TA"</formula>
    </cfRule>
  </conditionalFormatting>
  <conditionalFormatting sqref="G5090:G5099">
    <cfRule type="cellIs" dxfId="937" priority="1267" stopIfTrue="1" operator="equal">
      <formula>"OB"</formula>
    </cfRule>
  </conditionalFormatting>
  <conditionalFormatting sqref="G2399">
    <cfRule type="cellIs" dxfId="936" priority="1265" stopIfTrue="1" operator="equal">
      <formula>"ST"</formula>
    </cfRule>
    <cfRule type="cellIs" dxfId="935" priority="1266" stopIfTrue="1" operator="equal">
      <formula>ST</formula>
    </cfRule>
  </conditionalFormatting>
  <conditionalFormatting sqref="G2399">
    <cfRule type="cellIs" dxfId="934" priority="1264" stopIfTrue="1" operator="equal">
      <formula>"TA"</formula>
    </cfRule>
  </conditionalFormatting>
  <conditionalFormatting sqref="G2399">
    <cfRule type="cellIs" dxfId="933" priority="1263" stopIfTrue="1" operator="equal">
      <formula>"OB"</formula>
    </cfRule>
  </conditionalFormatting>
  <conditionalFormatting sqref="G5518">
    <cfRule type="cellIs" dxfId="932" priority="1190" stopIfTrue="1" operator="equal">
      <formula>"TA"</formula>
    </cfRule>
  </conditionalFormatting>
  <conditionalFormatting sqref="G5518">
    <cfRule type="cellIs" dxfId="931" priority="1189" stopIfTrue="1" operator="equal">
      <formula>"OB"</formula>
    </cfRule>
  </conditionalFormatting>
  <conditionalFormatting sqref="G5480">
    <cfRule type="cellIs" dxfId="930" priority="1246" stopIfTrue="1" operator="equal">
      <formula>"ST"</formula>
    </cfRule>
    <cfRule type="cellIs" dxfId="929" priority="1247" stopIfTrue="1" operator="equal">
      <formula>ST</formula>
    </cfRule>
  </conditionalFormatting>
  <conditionalFormatting sqref="G5480">
    <cfRule type="cellIs" dxfId="928" priority="1245" stopIfTrue="1" operator="equal">
      <formula>"TA"</formula>
    </cfRule>
  </conditionalFormatting>
  <conditionalFormatting sqref="G5480">
    <cfRule type="cellIs" dxfId="927" priority="1244" stopIfTrue="1" operator="equal">
      <formula>"OB"</formula>
    </cfRule>
  </conditionalFormatting>
  <conditionalFormatting sqref="E5489:E5492">
    <cfRule type="cellIs" dxfId="926" priority="1243" stopIfTrue="1" operator="equal">
      <formula>"Pte. Asignar"</formula>
    </cfRule>
  </conditionalFormatting>
  <conditionalFormatting sqref="E5489:E5492">
    <cfRule type="cellIs" dxfId="925" priority="1242" stopIfTrue="1" operator="equal">
      <formula>"C-001"</formula>
    </cfRule>
  </conditionalFormatting>
  <conditionalFormatting sqref="E5489:E5492">
    <cfRule type="cellIs" dxfId="924" priority="1241" operator="equal">
      <formula>"C-003"</formula>
    </cfRule>
  </conditionalFormatting>
  <conditionalFormatting sqref="E5495">
    <cfRule type="cellIs" dxfId="923" priority="1222" stopIfTrue="1" operator="equal">
      <formula>"Pte. Asignar"</formula>
    </cfRule>
  </conditionalFormatting>
  <conditionalFormatting sqref="E5495">
    <cfRule type="cellIs" dxfId="922" priority="1221" stopIfTrue="1" operator="equal">
      <formula>"C-001"</formula>
    </cfRule>
  </conditionalFormatting>
  <conditionalFormatting sqref="E5495">
    <cfRule type="cellIs" dxfId="921" priority="1220" operator="equal">
      <formula>"C-003"</formula>
    </cfRule>
  </conditionalFormatting>
  <conditionalFormatting sqref="M5540">
    <cfRule type="cellIs" dxfId="920" priority="1175" stopIfTrue="1" operator="equal">
      <formula>"Pendent obrir OF"</formula>
    </cfRule>
  </conditionalFormatting>
  <conditionalFormatting sqref="M5497">
    <cfRule type="cellIs" dxfId="919" priority="1203" stopIfTrue="1" operator="equal">
      <formula>"Pendent obrir OF"</formula>
    </cfRule>
  </conditionalFormatting>
  <conditionalFormatting sqref="M5497">
    <cfRule type="cellIs" dxfId="918" priority="1202" stopIfTrue="1" operator="equal">
      <formula>"PENDENT ASSIGNAR"</formula>
    </cfRule>
  </conditionalFormatting>
  <conditionalFormatting sqref="M5497">
    <cfRule type="cellIs" dxfId="917" priority="1201" stopIfTrue="1" operator="equal">
      <formula>"PENDENT D'ASSIGNAR"</formula>
    </cfRule>
  </conditionalFormatting>
  <conditionalFormatting sqref="M5497">
    <cfRule type="cellIs" dxfId="916" priority="1200" operator="equal">
      <formula>"DEDICACIO FACTURABLE PER ADMINISTRACIO"</formula>
    </cfRule>
  </conditionalFormatting>
  <conditionalFormatting sqref="G5518">
    <cfRule type="cellIs" dxfId="915" priority="1198" stopIfTrue="1" operator="equal">
      <formula>"ST"</formula>
    </cfRule>
    <cfRule type="cellIs" dxfId="914" priority="1199" stopIfTrue="1" operator="equal">
      <formula>ST</formula>
    </cfRule>
  </conditionalFormatting>
  <conditionalFormatting sqref="M5518">
    <cfRule type="cellIs" dxfId="913" priority="1197" stopIfTrue="1" operator="equal">
      <formula>"Pendent obrir OF"</formula>
    </cfRule>
  </conditionalFormatting>
  <conditionalFormatting sqref="E5518">
    <cfRule type="cellIs" dxfId="912" priority="1196" stopIfTrue="1" operator="equal">
      <formula>"Pte. Asignar"</formula>
    </cfRule>
  </conditionalFormatting>
  <conditionalFormatting sqref="E5518">
    <cfRule type="cellIs" dxfId="911" priority="1195" stopIfTrue="1" operator="equal">
      <formula>"C-001"</formula>
    </cfRule>
  </conditionalFormatting>
  <conditionalFormatting sqref="E5518">
    <cfRule type="cellIs" dxfId="910" priority="1194" operator="equal">
      <formula>"C-003"</formula>
    </cfRule>
  </conditionalFormatting>
  <conditionalFormatting sqref="M5518">
    <cfRule type="cellIs" dxfId="909" priority="1193" stopIfTrue="1" operator="equal">
      <formula>"PENDENT ASSIGNAR"</formula>
    </cfRule>
  </conditionalFormatting>
  <conditionalFormatting sqref="M5518">
    <cfRule type="cellIs" dxfId="908" priority="1192" stopIfTrue="1" operator="equal">
      <formula>"PENDENT D'ASSIGNAR"</formula>
    </cfRule>
  </conditionalFormatting>
  <conditionalFormatting sqref="M5518">
    <cfRule type="cellIs" dxfId="907" priority="1191" operator="equal">
      <formula>"DEDICACIO FACTURABLE PER ADMINISTRACIO"</formula>
    </cfRule>
  </conditionalFormatting>
  <conditionalFormatting sqref="G5539">
    <cfRule type="cellIs" dxfId="906" priority="1187" stopIfTrue="1" operator="equal">
      <formula>"ST"</formula>
    </cfRule>
    <cfRule type="cellIs" dxfId="905" priority="1188" stopIfTrue="1" operator="equal">
      <formula>ST</formula>
    </cfRule>
  </conditionalFormatting>
  <conditionalFormatting sqref="M5539">
    <cfRule type="cellIs" dxfId="904" priority="1186" stopIfTrue="1" operator="equal">
      <formula>"Pendent obrir OF"</formula>
    </cfRule>
  </conditionalFormatting>
  <conditionalFormatting sqref="E5539">
    <cfRule type="cellIs" dxfId="903" priority="1185" stopIfTrue="1" operator="equal">
      <formula>"Pte. Asignar"</formula>
    </cfRule>
  </conditionalFormatting>
  <conditionalFormatting sqref="E5539">
    <cfRule type="cellIs" dxfId="902" priority="1184" stopIfTrue="1" operator="equal">
      <formula>"C-001"</formula>
    </cfRule>
  </conditionalFormatting>
  <conditionalFormatting sqref="E5539">
    <cfRule type="cellIs" dxfId="901" priority="1183" operator="equal">
      <formula>"C-003"</formula>
    </cfRule>
  </conditionalFormatting>
  <conditionalFormatting sqref="M5539">
    <cfRule type="cellIs" dxfId="900" priority="1182" stopIfTrue="1" operator="equal">
      <formula>"PENDENT ASSIGNAR"</formula>
    </cfRule>
  </conditionalFormatting>
  <conditionalFormatting sqref="M5539">
    <cfRule type="cellIs" dxfId="899" priority="1181" stopIfTrue="1" operator="equal">
      <formula>"PENDENT D'ASSIGNAR"</formula>
    </cfRule>
  </conditionalFormatting>
  <conditionalFormatting sqref="M5539">
    <cfRule type="cellIs" dxfId="898" priority="1180" operator="equal">
      <formula>"DEDICACIO FACTURABLE PER ADMINISTRACIO"</formula>
    </cfRule>
  </conditionalFormatting>
  <conditionalFormatting sqref="G5539">
    <cfRule type="cellIs" dxfId="897" priority="1179" stopIfTrue="1" operator="equal">
      <formula>"TA"</formula>
    </cfRule>
  </conditionalFormatting>
  <conditionalFormatting sqref="G5539">
    <cfRule type="cellIs" dxfId="896" priority="1178" stopIfTrue="1" operator="equal">
      <formula>"OB"</formula>
    </cfRule>
  </conditionalFormatting>
  <conditionalFormatting sqref="G5540">
    <cfRule type="cellIs" dxfId="895" priority="1176" stopIfTrue="1" operator="equal">
      <formula>"ST"</formula>
    </cfRule>
    <cfRule type="cellIs" dxfId="894" priority="1177" stopIfTrue="1" operator="equal">
      <formula>ST</formula>
    </cfRule>
  </conditionalFormatting>
  <conditionalFormatting sqref="E5540">
    <cfRule type="cellIs" dxfId="893" priority="1174" stopIfTrue="1" operator="equal">
      <formula>"Pte. Asignar"</formula>
    </cfRule>
  </conditionalFormatting>
  <conditionalFormatting sqref="E5540">
    <cfRule type="cellIs" dxfId="892" priority="1173" stopIfTrue="1" operator="equal">
      <formula>"C-001"</formula>
    </cfRule>
  </conditionalFormatting>
  <conditionalFormatting sqref="E5540">
    <cfRule type="cellIs" dxfId="891" priority="1172" operator="equal">
      <formula>"C-003"</formula>
    </cfRule>
  </conditionalFormatting>
  <conditionalFormatting sqref="M5540">
    <cfRule type="cellIs" dxfId="890" priority="1171" stopIfTrue="1" operator="equal">
      <formula>"PENDENT ASSIGNAR"</formula>
    </cfRule>
  </conditionalFormatting>
  <conditionalFormatting sqref="M5540">
    <cfRule type="cellIs" dxfId="889" priority="1170" stopIfTrue="1" operator="equal">
      <formula>"PENDENT D'ASSIGNAR"</formula>
    </cfRule>
  </conditionalFormatting>
  <conditionalFormatting sqref="M5540">
    <cfRule type="cellIs" dxfId="888" priority="1169" operator="equal">
      <formula>"DEDICACIO FACTURABLE PER ADMINISTRACIO"</formula>
    </cfRule>
  </conditionalFormatting>
  <conditionalFormatting sqref="G5540">
    <cfRule type="cellIs" dxfId="887" priority="1168" stopIfTrue="1" operator="equal">
      <formula>"TA"</formula>
    </cfRule>
  </conditionalFormatting>
  <conditionalFormatting sqref="G5540">
    <cfRule type="cellIs" dxfId="886" priority="1167" stopIfTrue="1" operator="equal">
      <formula>"OB"</formula>
    </cfRule>
  </conditionalFormatting>
  <conditionalFormatting sqref="G5543">
    <cfRule type="cellIs" dxfId="885" priority="1154" stopIfTrue="1" operator="equal">
      <formula>"ST"</formula>
    </cfRule>
    <cfRule type="cellIs" dxfId="884" priority="1155" stopIfTrue="1" operator="equal">
      <formula>ST</formula>
    </cfRule>
  </conditionalFormatting>
  <conditionalFormatting sqref="M5543">
    <cfRule type="cellIs" dxfId="883" priority="1153" stopIfTrue="1" operator="equal">
      <formula>"Pendent obrir OF"</formula>
    </cfRule>
  </conditionalFormatting>
  <conditionalFormatting sqref="E5543">
    <cfRule type="cellIs" dxfId="882" priority="1152" stopIfTrue="1" operator="equal">
      <formula>"Pte. Asignar"</formula>
    </cfRule>
  </conditionalFormatting>
  <conditionalFormatting sqref="E5543">
    <cfRule type="cellIs" dxfId="881" priority="1151" stopIfTrue="1" operator="equal">
      <formula>"C-001"</formula>
    </cfRule>
  </conditionalFormatting>
  <conditionalFormatting sqref="E5543">
    <cfRule type="cellIs" dxfId="880" priority="1150" operator="equal">
      <formula>"C-003"</formula>
    </cfRule>
  </conditionalFormatting>
  <conditionalFormatting sqref="M5543">
    <cfRule type="cellIs" dxfId="879" priority="1149" stopIfTrue="1" operator="equal">
      <formula>"PENDENT ASSIGNAR"</formula>
    </cfRule>
  </conditionalFormatting>
  <conditionalFormatting sqref="M5543">
    <cfRule type="cellIs" dxfId="878" priority="1148" stopIfTrue="1" operator="equal">
      <formula>"PENDENT D'ASSIGNAR"</formula>
    </cfRule>
  </conditionalFormatting>
  <conditionalFormatting sqref="M5543">
    <cfRule type="cellIs" dxfId="877" priority="1147" operator="equal">
      <formula>"DEDICACIO FACTURABLE PER ADMINISTRACIO"</formula>
    </cfRule>
  </conditionalFormatting>
  <conditionalFormatting sqref="G5543">
    <cfRule type="cellIs" dxfId="876" priority="1146" stopIfTrue="1" operator="equal">
      <formula>"TA"</formula>
    </cfRule>
  </conditionalFormatting>
  <conditionalFormatting sqref="G5543">
    <cfRule type="cellIs" dxfId="875" priority="1145" stopIfTrue="1" operator="equal">
      <formula>"OB"</formula>
    </cfRule>
  </conditionalFormatting>
  <conditionalFormatting sqref="G5546">
    <cfRule type="cellIs" dxfId="874" priority="1143" stopIfTrue="1" operator="equal">
      <formula>"ST"</formula>
    </cfRule>
    <cfRule type="cellIs" dxfId="873" priority="1144" stopIfTrue="1" operator="equal">
      <formula>ST</formula>
    </cfRule>
  </conditionalFormatting>
  <conditionalFormatting sqref="M5546">
    <cfRule type="cellIs" dxfId="872" priority="1142" stopIfTrue="1" operator="equal">
      <formula>"Pendent obrir OF"</formula>
    </cfRule>
  </conditionalFormatting>
  <conditionalFormatting sqref="E5546">
    <cfRule type="cellIs" dxfId="871" priority="1141" stopIfTrue="1" operator="equal">
      <formula>"Pte. Asignar"</formula>
    </cfRule>
  </conditionalFormatting>
  <conditionalFormatting sqref="E5546">
    <cfRule type="cellIs" dxfId="870" priority="1140" stopIfTrue="1" operator="equal">
      <formula>"C-001"</formula>
    </cfRule>
  </conditionalFormatting>
  <conditionalFormatting sqref="E5546">
    <cfRule type="cellIs" dxfId="869" priority="1139" operator="equal">
      <formula>"C-003"</formula>
    </cfRule>
  </conditionalFormatting>
  <conditionalFormatting sqref="M5546">
    <cfRule type="cellIs" dxfId="868" priority="1138" stopIfTrue="1" operator="equal">
      <formula>"PENDENT ASSIGNAR"</formula>
    </cfRule>
  </conditionalFormatting>
  <conditionalFormatting sqref="M5546">
    <cfRule type="cellIs" dxfId="867" priority="1137" stopIfTrue="1" operator="equal">
      <formula>"PENDENT D'ASSIGNAR"</formula>
    </cfRule>
  </conditionalFormatting>
  <conditionalFormatting sqref="M5546">
    <cfRule type="cellIs" dxfId="866" priority="1136" operator="equal">
      <formula>"DEDICACIO FACTURABLE PER ADMINISTRACIO"</formula>
    </cfRule>
  </conditionalFormatting>
  <conditionalFormatting sqref="G5546">
    <cfRule type="cellIs" dxfId="865" priority="1135" stopIfTrue="1" operator="equal">
      <formula>"TA"</formula>
    </cfRule>
  </conditionalFormatting>
  <conditionalFormatting sqref="G5546">
    <cfRule type="cellIs" dxfId="864" priority="1134" stopIfTrue="1" operator="equal">
      <formula>"OB"</formula>
    </cfRule>
  </conditionalFormatting>
  <conditionalFormatting sqref="G5547">
    <cfRule type="cellIs" dxfId="863" priority="1132" stopIfTrue="1" operator="equal">
      <formula>"ST"</formula>
    </cfRule>
    <cfRule type="cellIs" dxfId="862" priority="1133" stopIfTrue="1" operator="equal">
      <formula>ST</formula>
    </cfRule>
  </conditionalFormatting>
  <conditionalFormatting sqref="M5547">
    <cfRule type="cellIs" dxfId="861" priority="1131" stopIfTrue="1" operator="equal">
      <formula>"Pendent obrir OF"</formula>
    </cfRule>
  </conditionalFormatting>
  <conditionalFormatting sqref="E5547">
    <cfRule type="cellIs" dxfId="860" priority="1130" stopIfTrue="1" operator="equal">
      <formula>"Pte. Asignar"</formula>
    </cfRule>
  </conditionalFormatting>
  <conditionalFormatting sqref="E5547">
    <cfRule type="cellIs" dxfId="859" priority="1129" stopIfTrue="1" operator="equal">
      <formula>"C-001"</formula>
    </cfRule>
  </conditionalFormatting>
  <conditionalFormatting sqref="E5547">
    <cfRule type="cellIs" dxfId="858" priority="1128" operator="equal">
      <formula>"C-003"</formula>
    </cfRule>
  </conditionalFormatting>
  <conditionalFormatting sqref="M5547">
    <cfRule type="cellIs" dxfId="857" priority="1127" stopIfTrue="1" operator="equal">
      <formula>"PENDENT ASSIGNAR"</formula>
    </cfRule>
  </conditionalFormatting>
  <conditionalFormatting sqref="M5547">
    <cfRule type="cellIs" dxfId="856" priority="1126" stopIfTrue="1" operator="equal">
      <formula>"PENDENT D'ASSIGNAR"</formula>
    </cfRule>
  </conditionalFormatting>
  <conditionalFormatting sqref="M5547">
    <cfRule type="cellIs" dxfId="855" priority="1125" operator="equal">
      <formula>"DEDICACIO FACTURABLE PER ADMINISTRACIO"</formula>
    </cfRule>
  </conditionalFormatting>
  <conditionalFormatting sqref="G5547">
    <cfRule type="cellIs" dxfId="854" priority="1124" stopIfTrue="1" operator="equal">
      <formula>"TA"</formula>
    </cfRule>
  </conditionalFormatting>
  <conditionalFormatting sqref="G5547">
    <cfRule type="cellIs" dxfId="853" priority="1123" stopIfTrue="1" operator="equal">
      <formula>"OB"</formula>
    </cfRule>
  </conditionalFormatting>
  <conditionalFormatting sqref="E5592:E5601">
    <cfRule type="cellIs" dxfId="852" priority="1100" stopIfTrue="1" operator="equal">
      <formula>"Pte. Asignar"</formula>
    </cfRule>
  </conditionalFormatting>
  <conditionalFormatting sqref="E5592:E5601">
    <cfRule type="cellIs" dxfId="851" priority="1099" stopIfTrue="1" operator="equal">
      <formula>"C-001"</formula>
    </cfRule>
  </conditionalFormatting>
  <conditionalFormatting sqref="E5592:E5601">
    <cfRule type="cellIs" dxfId="850" priority="1098" operator="equal">
      <formula>"C-003"</formula>
    </cfRule>
  </conditionalFormatting>
  <conditionalFormatting sqref="E5818">
    <cfRule type="cellIs" dxfId="849" priority="1094" stopIfTrue="1" operator="equal">
      <formula>"Pte. Asignar"</formula>
    </cfRule>
  </conditionalFormatting>
  <conditionalFormatting sqref="E5818">
    <cfRule type="cellIs" dxfId="848" priority="1093" stopIfTrue="1" operator="equal">
      <formula>"C-001"</formula>
    </cfRule>
  </conditionalFormatting>
  <conditionalFormatting sqref="E5818">
    <cfRule type="cellIs" dxfId="847" priority="1092" operator="equal">
      <formula>"C-003"</formula>
    </cfRule>
  </conditionalFormatting>
  <conditionalFormatting sqref="E5819">
    <cfRule type="cellIs" dxfId="846" priority="1083" stopIfTrue="1" operator="equal">
      <formula>"Pte. Asignar"</formula>
    </cfRule>
  </conditionalFormatting>
  <conditionalFormatting sqref="E5819">
    <cfRule type="cellIs" dxfId="845" priority="1082" stopIfTrue="1" operator="equal">
      <formula>"C-001"</formula>
    </cfRule>
  </conditionalFormatting>
  <conditionalFormatting sqref="E5819">
    <cfRule type="cellIs" dxfId="844" priority="1081" operator="equal">
      <formula>"C-003"</formula>
    </cfRule>
  </conditionalFormatting>
  <conditionalFormatting sqref="E5822">
    <cfRule type="cellIs" dxfId="843" priority="1072" stopIfTrue="1" operator="equal">
      <formula>"Pte. Asignar"</formula>
    </cfRule>
  </conditionalFormatting>
  <conditionalFormatting sqref="E5822">
    <cfRule type="cellIs" dxfId="842" priority="1071" stopIfTrue="1" operator="equal">
      <formula>"C-001"</formula>
    </cfRule>
  </conditionalFormatting>
  <conditionalFormatting sqref="E5822">
    <cfRule type="cellIs" dxfId="841" priority="1070" operator="equal">
      <formula>"C-003"</formula>
    </cfRule>
  </conditionalFormatting>
  <conditionalFormatting sqref="E5825">
    <cfRule type="cellIs" dxfId="840" priority="1061" stopIfTrue="1" operator="equal">
      <formula>"Pte. Asignar"</formula>
    </cfRule>
  </conditionalFormatting>
  <conditionalFormatting sqref="E5825">
    <cfRule type="cellIs" dxfId="839" priority="1060" stopIfTrue="1" operator="equal">
      <formula>"C-001"</formula>
    </cfRule>
  </conditionalFormatting>
  <conditionalFormatting sqref="E5825">
    <cfRule type="cellIs" dxfId="838" priority="1059" operator="equal">
      <formula>"C-003"</formula>
    </cfRule>
  </conditionalFormatting>
  <conditionalFormatting sqref="E5826">
    <cfRule type="cellIs" dxfId="837" priority="1050" stopIfTrue="1" operator="equal">
      <formula>"Pte. Asignar"</formula>
    </cfRule>
  </conditionalFormatting>
  <conditionalFormatting sqref="E5826">
    <cfRule type="cellIs" dxfId="836" priority="1049" stopIfTrue="1" operator="equal">
      <formula>"C-001"</formula>
    </cfRule>
  </conditionalFormatting>
  <conditionalFormatting sqref="E5826">
    <cfRule type="cellIs" dxfId="835" priority="1048" operator="equal">
      <formula>"C-003"</formula>
    </cfRule>
  </conditionalFormatting>
  <conditionalFormatting sqref="E5828">
    <cfRule type="cellIs" dxfId="834" priority="1039" stopIfTrue="1" operator="equal">
      <formula>"Pte. Asignar"</formula>
    </cfRule>
  </conditionalFormatting>
  <conditionalFormatting sqref="E5828">
    <cfRule type="cellIs" dxfId="833" priority="1038" stopIfTrue="1" operator="equal">
      <formula>"C-001"</formula>
    </cfRule>
  </conditionalFormatting>
  <conditionalFormatting sqref="E5828">
    <cfRule type="cellIs" dxfId="832" priority="1037" operator="equal">
      <formula>"C-003"</formula>
    </cfRule>
  </conditionalFormatting>
  <conditionalFormatting sqref="E5830">
    <cfRule type="cellIs" dxfId="831" priority="1028" stopIfTrue="1" operator="equal">
      <formula>"Pte. Asignar"</formula>
    </cfRule>
  </conditionalFormatting>
  <conditionalFormatting sqref="E5830">
    <cfRule type="cellIs" dxfId="830" priority="1027" stopIfTrue="1" operator="equal">
      <formula>"C-001"</formula>
    </cfRule>
  </conditionalFormatting>
  <conditionalFormatting sqref="E5830">
    <cfRule type="cellIs" dxfId="829" priority="1026" operator="equal">
      <formula>"C-003"</formula>
    </cfRule>
  </conditionalFormatting>
  <conditionalFormatting sqref="E5831">
    <cfRule type="cellIs" dxfId="828" priority="1017" stopIfTrue="1" operator="equal">
      <formula>"Pte. Asignar"</formula>
    </cfRule>
  </conditionalFormatting>
  <conditionalFormatting sqref="E5831">
    <cfRule type="cellIs" dxfId="827" priority="1016" stopIfTrue="1" operator="equal">
      <formula>"C-001"</formula>
    </cfRule>
  </conditionalFormatting>
  <conditionalFormatting sqref="E5831">
    <cfRule type="cellIs" dxfId="826" priority="1015" operator="equal">
      <formula>"C-003"</formula>
    </cfRule>
  </conditionalFormatting>
  <conditionalFormatting sqref="E5832">
    <cfRule type="cellIs" dxfId="825" priority="1006" stopIfTrue="1" operator="equal">
      <formula>"Pte. Asignar"</formula>
    </cfRule>
  </conditionalFormatting>
  <conditionalFormatting sqref="E5832">
    <cfRule type="cellIs" dxfId="824" priority="1005" stopIfTrue="1" operator="equal">
      <formula>"C-001"</formula>
    </cfRule>
  </conditionalFormatting>
  <conditionalFormatting sqref="E5832">
    <cfRule type="cellIs" dxfId="823" priority="1004" operator="equal">
      <formula>"C-003"</formula>
    </cfRule>
  </conditionalFormatting>
  <conditionalFormatting sqref="E5833">
    <cfRule type="cellIs" dxfId="822" priority="995" stopIfTrue="1" operator="equal">
      <formula>"Pte. Asignar"</formula>
    </cfRule>
  </conditionalFormatting>
  <conditionalFormatting sqref="E5833">
    <cfRule type="cellIs" dxfId="821" priority="994" stopIfTrue="1" operator="equal">
      <formula>"C-001"</formula>
    </cfRule>
  </conditionalFormatting>
  <conditionalFormatting sqref="E5833">
    <cfRule type="cellIs" dxfId="820" priority="993" operator="equal">
      <formula>"C-003"</formula>
    </cfRule>
  </conditionalFormatting>
  <conditionalFormatting sqref="E5834">
    <cfRule type="cellIs" dxfId="819" priority="984" stopIfTrue="1" operator="equal">
      <formula>"Pte. Asignar"</formula>
    </cfRule>
  </conditionalFormatting>
  <conditionalFormatting sqref="E5834">
    <cfRule type="cellIs" dxfId="818" priority="983" stopIfTrue="1" operator="equal">
      <formula>"C-001"</formula>
    </cfRule>
  </conditionalFormatting>
  <conditionalFormatting sqref="E5834">
    <cfRule type="cellIs" dxfId="817" priority="982" operator="equal">
      <formula>"C-003"</formula>
    </cfRule>
  </conditionalFormatting>
  <conditionalFormatting sqref="E5835">
    <cfRule type="cellIs" dxfId="816" priority="973" stopIfTrue="1" operator="equal">
      <formula>"Pte. Asignar"</formula>
    </cfRule>
  </conditionalFormatting>
  <conditionalFormatting sqref="E5835">
    <cfRule type="cellIs" dxfId="815" priority="972" stopIfTrue="1" operator="equal">
      <formula>"C-001"</formula>
    </cfRule>
  </conditionalFormatting>
  <conditionalFormatting sqref="E5835">
    <cfRule type="cellIs" dxfId="814" priority="971" operator="equal">
      <formula>"C-003"</formula>
    </cfRule>
  </conditionalFormatting>
  <conditionalFormatting sqref="E5837">
    <cfRule type="cellIs" dxfId="813" priority="962" stopIfTrue="1" operator="equal">
      <formula>"Pte. Asignar"</formula>
    </cfRule>
  </conditionalFormatting>
  <conditionalFormatting sqref="E5837">
    <cfRule type="cellIs" dxfId="812" priority="961" stopIfTrue="1" operator="equal">
      <formula>"C-001"</formula>
    </cfRule>
  </conditionalFormatting>
  <conditionalFormatting sqref="E5837">
    <cfRule type="cellIs" dxfId="811" priority="960" operator="equal">
      <formula>"C-003"</formula>
    </cfRule>
  </conditionalFormatting>
  <conditionalFormatting sqref="E6013:E6015">
    <cfRule type="cellIs" dxfId="810" priority="954" stopIfTrue="1" operator="equal">
      <formula>"Pte. Asignar"</formula>
    </cfRule>
  </conditionalFormatting>
  <conditionalFormatting sqref="E6013:E6015">
    <cfRule type="cellIs" dxfId="809" priority="953" stopIfTrue="1" operator="equal">
      <formula>"C-001"</formula>
    </cfRule>
  </conditionalFormatting>
  <conditionalFormatting sqref="E6013:E6015">
    <cfRule type="cellIs" dxfId="808" priority="952" operator="equal">
      <formula>"C-003"</formula>
    </cfRule>
  </conditionalFormatting>
  <conditionalFormatting sqref="E6169 E6178">
    <cfRule type="cellIs" dxfId="807" priority="951" stopIfTrue="1" operator="equal">
      <formula>"Pte. Asignar"</formula>
    </cfRule>
  </conditionalFormatting>
  <conditionalFormatting sqref="E6169 E6178">
    <cfRule type="cellIs" dxfId="806" priority="950" stopIfTrue="1" operator="equal">
      <formula>"C-001"</formula>
    </cfRule>
  </conditionalFormatting>
  <conditionalFormatting sqref="E6169 E6178">
    <cfRule type="cellIs" dxfId="805" priority="949" operator="equal">
      <formula>"C-003"</formula>
    </cfRule>
  </conditionalFormatting>
  <conditionalFormatting sqref="E6151:E6153">
    <cfRule type="cellIs" dxfId="804" priority="948" stopIfTrue="1" operator="equal">
      <formula>"Pte. Asignar"</formula>
    </cfRule>
  </conditionalFormatting>
  <conditionalFormatting sqref="E6151:E6153">
    <cfRule type="cellIs" dxfId="803" priority="947" stopIfTrue="1" operator="equal">
      <formula>"C-001"</formula>
    </cfRule>
  </conditionalFormatting>
  <conditionalFormatting sqref="E6151:E6153">
    <cfRule type="cellIs" dxfId="802" priority="946" operator="equal">
      <formula>"C-003"</formula>
    </cfRule>
  </conditionalFormatting>
  <conditionalFormatting sqref="E6154">
    <cfRule type="cellIs" dxfId="801" priority="945" stopIfTrue="1" operator="equal">
      <formula>"Pte. Asignar"</formula>
    </cfRule>
  </conditionalFormatting>
  <conditionalFormatting sqref="E6154">
    <cfRule type="cellIs" dxfId="800" priority="944" stopIfTrue="1" operator="equal">
      <formula>"C-001"</formula>
    </cfRule>
  </conditionalFormatting>
  <conditionalFormatting sqref="E6154">
    <cfRule type="cellIs" dxfId="799" priority="943" operator="equal">
      <formula>"C-003"</formula>
    </cfRule>
  </conditionalFormatting>
  <conditionalFormatting sqref="E6155">
    <cfRule type="cellIs" dxfId="798" priority="942" stopIfTrue="1" operator="equal">
      <formula>"Pte. Asignar"</formula>
    </cfRule>
  </conditionalFormatting>
  <conditionalFormatting sqref="E6155">
    <cfRule type="cellIs" dxfId="797" priority="941" stopIfTrue="1" operator="equal">
      <formula>"C-001"</formula>
    </cfRule>
  </conditionalFormatting>
  <conditionalFormatting sqref="E6155">
    <cfRule type="cellIs" dxfId="796" priority="940" operator="equal">
      <formula>"C-003"</formula>
    </cfRule>
  </conditionalFormatting>
  <conditionalFormatting sqref="E6156">
    <cfRule type="cellIs" dxfId="795" priority="939" stopIfTrue="1" operator="equal">
      <formula>"Pte. Asignar"</formula>
    </cfRule>
  </conditionalFormatting>
  <conditionalFormatting sqref="E6156">
    <cfRule type="cellIs" dxfId="794" priority="938" stopIfTrue="1" operator="equal">
      <formula>"C-001"</formula>
    </cfRule>
  </conditionalFormatting>
  <conditionalFormatting sqref="E6156">
    <cfRule type="cellIs" dxfId="793" priority="937" operator="equal">
      <formula>"C-003"</formula>
    </cfRule>
  </conditionalFormatting>
  <conditionalFormatting sqref="E6157">
    <cfRule type="cellIs" dxfId="792" priority="936" stopIfTrue="1" operator="equal">
      <formula>"Pte. Asignar"</formula>
    </cfRule>
  </conditionalFormatting>
  <conditionalFormatting sqref="E6157">
    <cfRule type="cellIs" dxfId="791" priority="935" stopIfTrue="1" operator="equal">
      <formula>"C-001"</formula>
    </cfRule>
  </conditionalFormatting>
  <conditionalFormatting sqref="E6157">
    <cfRule type="cellIs" dxfId="790" priority="934" operator="equal">
      <formula>"C-003"</formula>
    </cfRule>
  </conditionalFormatting>
  <conditionalFormatting sqref="E6158">
    <cfRule type="cellIs" dxfId="789" priority="933" stopIfTrue="1" operator="equal">
      <formula>"Pte. Asignar"</formula>
    </cfRule>
  </conditionalFormatting>
  <conditionalFormatting sqref="E6158">
    <cfRule type="cellIs" dxfId="788" priority="932" stopIfTrue="1" operator="equal">
      <formula>"C-001"</formula>
    </cfRule>
  </conditionalFormatting>
  <conditionalFormatting sqref="E6158">
    <cfRule type="cellIs" dxfId="787" priority="931" operator="equal">
      <formula>"C-003"</formula>
    </cfRule>
  </conditionalFormatting>
  <conditionalFormatting sqref="E6159">
    <cfRule type="cellIs" dxfId="786" priority="930" stopIfTrue="1" operator="equal">
      <formula>"Pte. Asignar"</formula>
    </cfRule>
  </conditionalFormatting>
  <conditionalFormatting sqref="E6159">
    <cfRule type="cellIs" dxfId="785" priority="929" stopIfTrue="1" operator="equal">
      <formula>"C-001"</formula>
    </cfRule>
  </conditionalFormatting>
  <conditionalFormatting sqref="E6159">
    <cfRule type="cellIs" dxfId="784" priority="928" operator="equal">
      <formula>"C-003"</formula>
    </cfRule>
  </conditionalFormatting>
  <conditionalFormatting sqref="E6160">
    <cfRule type="cellIs" dxfId="783" priority="927" stopIfTrue="1" operator="equal">
      <formula>"Pte. Asignar"</formula>
    </cfRule>
  </conditionalFormatting>
  <conditionalFormatting sqref="E6160">
    <cfRule type="cellIs" dxfId="782" priority="926" stopIfTrue="1" operator="equal">
      <formula>"C-001"</formula>
    </cfRule>
  </conditionalFormatting>
  <conditionalFormatting sqref="E6160">
    <cfRule type="cellIs" dxfId="781" priority="925" operator="equal">
      <formula>"C-003"</formula>
    </cfRule>
  </conditionalFormatting>
  <conditionalFormatting sqref="E6161">
    <cfRule type="cellIs" dxfId="780" priority="924" stopIfTrue="1" operator="equal">
      <formula>"Pte. Asignar"</formula>
    </cfRule>
  </conditionalFormatting>
  <conditionalFormatting sqref="E6161">
    <cfRule type="cellIs" dxfId="779" priority="923" stopIfTrue="1" operator="equal">
      <formula>"C-001"</formula>
    </cfRule>
  </conditionalFormatting>
  <conditionalFormatting sqref="E6161">
    <cfRule type="cellIs" dxfId="778" priority="922" operator="equal">
      <formula>"C-003"</formula>
    </cfRule>
  </conditionalFormatting>
  <conditionalFormatting sqref="E6162">
    <cfRule type="cellIs" dxfId="777" priority="921" stopIfTrue="1" operator="equal">
      <formula>"Pte. Asignar"</formula>
    </cfRule>
  </conditionalFormatting>
  <conditionalFormatting sqref="E6162">
    <cfRule type="cellIs" dxfId="776" priority="920" stopIfTrue="1" operator="equal">
      <formula>"C-001"</formula>
    </cfRule>
  </conditionalFormatting>
  <conditionalFormatting sqref="E6162">
    <cfRule type="cellIs" dxfId="775" priority="919" operator="equal">
      <formula>"C-003"</formula>
    </cfRule>
  </conditionalFormatting>
  <conditionalFormatting sqref="E6163">
    <cfRule type="cellIs" dxfId="774" priority="918" stopIfTrue="1" operator="equal">
      <formula>"Pte. Asignar"</formula>
    </cfRule>
  </conditionalFormatting>
  <conditionalFormatting sqref="E6163">
    <cfRule type="cellIs" dxfId="773" priority="917" stopIfTrue="1" operator="equal">
      <formula>"C-001"</formula>
    </cfRule>
  </conditionalFormatting>
  <conditionalFormatting sqref="E6163">
    <cfRule type="cellIs" dxfId="772" priority="916" operator="equal">
      <formula>"C-003"</formula>
    </cfRule>
  </conditionalFormatting>
  <conditionalFormatting sqref="E6164">
    <cfRule type="cellIs" dxfId="771" priority="915" stopIfTrue="1" operator="equal">
      <formula>"Pte. Asignar"</formula>
    </cfRule>
  </conditionalFormatting>
  <conditionalFormatting sqref="E6164">
    <cfRule type="cellIs" dxfId="770" priority="914" stopIfTrue="1" operator="equal">
      <formula>"C-001"</formula>
    </cfRule>
  </conditionalFormatting>
  <conditionalFormatting sqref="E6164">
    <cfRule type="cellIs" dxfId="769" priority="913" operator="equal">
      <formula>"C-003"</formula>
    </cfRule>
  </conditionalFormatting>
  <conditionalFormatting sqref="E6165">
    <cfRule type="cellIs" dxfId="768" priority="912" stopIfTrue="1" operator="equal">
      <formula>"Pte. Asignar"</formula>
    </cfRule>
  </conditionalFormatting>
  <conditionalFormatting sqref="E6165">
    <cfRule type="cellIs" dxfId="767" priority="911" stopIfTrue="1" operator="equal">
      <formula>"C-001"</formula>
    </cfRule>
  </conditionalFormatting>
  <conditionalFormatting sqref="E6165">
    <cfRule type="cellIs" dxfId="766" priority="910" operator="equal">
      <formula>"C-003"</formula>
    </cfRule>
  </conditionalFormatting>
  <conditionalFormatting sqref="E6166">
    <cfRule type="cellIs" dxfId="765" priority="909" stopIfTrue="1" operator="equal">
      <formula>"Pte. Asignar"</formula>
    </cfRule>
  </conditionalFormatting>
  <conditionalFormatting sqref="E6166">
    <cfRule type="cellIs" dxfId="764" priority="908" stopIfTrue="1" operator="equal">
      <formula>"C-001"</formula>
    </cfRule>
  </conditionalFormatting>
  <conditionalFormatting sqref="E6166">
    <cfRule type="cellIs" dxfId="763" priority="907" operator="equal">
      <formula>"C-003"</formula>
    </cfRule>
  </conditionalFormatting>
  <conditionalFormatting sqref="E6167">
    <cfRule type="cellIs" dxfId="762" priority="906" stopIfTrue="1" operator="equal">
      <formula>"Pte. Asignar"</formula>
    </cfRule>
  </conditionalFormatting>
  <conditionalFormatting sqref="E6167">
    <cfRule type="cellIs" dxfId="761" priority="905" stopIfTrue="1" operator="equal">
      <formula>"C-001"</formula>
    </cfRule>
  </conditionalFormatting>
  <conditionalFormatting sqref="E6167">
    <cfRule type="cellIs" dxfId="760" priority="904" operator="equal">
      <formula>"C-003"</formula>
    </cfRule>
  </conditionalFormatting>
  <conditionalFormatting sqref="E6168">
    <cfRule type="cellIs" dxfId="759" priority="903" stopIfTrue="1" operator="equal">
      <formula>"Pte. Asignar"</formula>
    </cfRule>
  </conditionalFormatting>
  <conditionalFormatting sqref="E6168">
    <cfRule type="cellIs" dxfId="758" priority="902" stopIfTrue="1" operator="equal">
      <formula>"C-001"</formula>
    </cfRule>
  </conditionalFormatting>
  <conditionalFormatting sqref="E6168">
    <cfRule type="cellIs" dxfId="757" priority="901" operator="equal">
      <formula>"C-003"</formula>
    </cfRule>
  </conditionalFormatting>
  <conditionalFormatting sqref="E6177">
    <cfRule type="cellIs" dxfId="756" priority="900" stopIfTrue="1" operator="equal">
      <formula>"Pte. Asignar"</formula>
    </cfRule>
  </conditionalFormatting>
  <conditionalFormatting sqref="E6177">
    <cfRule type="cellIs" dxfId="755" priority="899" stopIfTrue="1" operator="equal">
      <formula>"C-001"</formula>
    </cfRule>
  </conditionalFormatting>
  <conditionalFormatting sqref="E6177">
    <cfRule type="cellIs" dxfId="754" priority="898" operator="equal">
      <formula>"C-003"</formula>
    </cfRule>
  </conditionalFormatting>
  <conditionalFormatting sqref="E6170">
    <cfRule type="cellIs" dxfId="753" priority="897" stopIfTrue="1" operator="equal">
      <formula>"Pte. Asignar"</formula>
    </cfRule>
  </conditionalFormatting>
  <conditionalFormatting sqref="E6170">
    <cfRule type="cellIs" dxfId="752" priority="896" stopIfTrue="1" operator="equal">
      <formula>"C-001"</formula>
    </cfRule>
  </conditionalFormatting>
  <conditionalFormatting sqref="E6170">
    <cfRule type="cellIs" dxfId="751" priority="895" operator="equal">
      <formula>"C-003"</formula>
    </cfRule>
  </conditionalFormatting>
  <conditionalFormatting sqref="E6171">
    <cfRule type="cellIs" dxfId="750" priority="894" stopIfTrue="1" operator="equal">
      <formula>"Pte. Asignar"</formula>
    </cfRule>
  </conditionalFormatting>
  <conditionalFormatting sqref="E6171">
    <cfRule type="cellIs" dxfId="749" priority="893" stopIfTrue="1" operator="equal">
      <formula>"C-001"</formula>
    </cfRule>
  </conditionalFormatting>
  <conditionalFormatting sqref="E6171">
    <cfRule type="cellIs" dxfId="748" priority="892" operator="equal">
      <formula>"C-003"</formula>
    </cfRule>
  </conditionalFormatting>
  <conditionalFormatting sqref="E6172">
    <cfRule type="cellIs" dxfId="747" priority="891" stopIfTrue="1" operator="equal">
      <formula>"Pte. Asignar"</formula>
    </cfRule>
  </conditionalFormatting>
  <conditionalFormatting sqref="E6172">
    <cfRule type="cellIs" dxfId="746" priority="890" stopIfTrue="1" operator="equal">
      <formula>"C-001"</formula>
    </cfRule>
  </conditionalFormatting>
  <conditionalFormatting sqref="E6172">
    <cfRule type="cellIs" dxfId="745" priority="889" operator="equal">
      <formula>"C-003"</formula>
    </cfRule>
  </conditionalFormatting>
  <conditionalFormatting sqref="E6173">
    <cfRule type="cellIs" dxfId="744" priority="888" stopIfTrue="1" operator="equal">
      <formula>"Pte. Asignar"</formula>
    </cfRule>
  </conditionalFormatting>
  <conditionalFormatting sqref="E6173">
    <cfRule type="cellIs" dxfId="743" priority="887" stopIfTrue="1" operator="equal">
      <formula>"C-001"</formula>
    </cfRule>
  </conditionalFormatting>
  <conditionalFormatting sqref="E6173">
    <cfRule type="cellIs" dxfId="742" priority="886" operator="equal">
      <formula>"C-003"</formula>
    </cfRule>
  </conditionalFormatting>
  <conditionalFormatting sqref="E6174">
    <cfRule type="cellIs" dxfId="741" priority="885" stopIfTrue="1" operator="equal">
      <formula>"Pte. Asignar"</formula>
    </cfRule>
  </conditionalFormatting>
  <conditionalFormatting sqref="E6174">
    <cfRule type="cellIs" dxfId="740" priority="884" stopIfTrue="1" operator="equal">
      <formula>"C-001"</formula>
    </cfRule>
  </conditionalFormatting>
  <conditionalFormatting sqref="E6174">
    <cfRule type="cellIs" dxfId="739" priority="883" operator="equal">
      <formula>"C-003"</formula>
    </cfRule>
  </conditionalFormatting>
  <conditionalFormatting sqref="E6175">
    <cfRule type="cellIs" dxfId="738" priority="882" stopIfTrue="1" operator="equal">
      <formula>"Pte. Asignar"</formula>
    </cfRule>
  </conditionalFormatting>
  <conditionalFormatting sqref="E6175">
    <cfRule type="cellIs" dxfId="737" priority="881" stopIfTrue="1" operator="equal">
      <formula>"C-001"</formula>
    </cfRule>
  </conditionalFormatting>
  <conditionalFormatting sqref="E6175">
    <cfRule type="cellIs" dxfId="736" priority="880" operator="equal">
      <formula>"C-003"</formula>
    </cfRule>
  </conditionalFormatting>
  <conditionalFormatting sqref="E6176">
    <cfRule type="cellIs" dxfId="735" priority="879" stopIfTrue="1" operator="equal">
      <formula>"Pte. Asignar"</formula>
    </cfRule>
  </conditionalFormatting>
  <conditionalFormatting sqref="E6176">
    <cfRule type="cellIs" dxfId="734" priority="878" stopIfTrue="1" operator="equal">
      <formula>"C-001"</formula>
    </cfRule>
  </conditionalFormatting>
  <conditionalFormatting sqref="E6176">
    <cfRule type="cellIs" dxfId="733" priority="877" operator="equal">
      <formula>"C-003"</formula>
    </cfRule>
  </conditionalFormatting>
  <conditionalFormatting sqref="E6186">
    <cfRule type="cellIs" dxfId="732" priority="876" stopIfTrue="1" operator="equal">
      <formula>"Pte. Asignar"</formula>
    </cfRule>
  </conditionalFormatting>
  <conditionalFormatting sqref="E6186">
    <cfRule type="cellIs" dxfId="731" priority="875" stopIfTrue="1" operator="equal">
      <formula>"C-001"</formula>
    </cfRule>
  </conditionalFormatting>
  <conditionalFormatting sqref="E6186">
    <cfRule type="cellIs" dxfId="730" priority="874" operator="equal">
      <formula>"C-003"</formula>
    </cfRule>
  </conditionalFormatting>
  <conditionalFormatting sqref="E6179">
    <cfRule type="cellIs" dxfId="729" priority="873" stopIfTrue="1" operator="equal">
      <formula>"Pte. Asignar"</formula>
    </cfRule>
  </conditionalFormatting>
  <conditionalFormatting sqref="E6179">
    <cfRule type="cellIs" dxfId="728" priority="872" stopIfTrue="1" operator="equal">
      <formula>"C-001"</formula>
    </cfRule>
  </conditionalFormatting>
  <conditionalFormatting sqref="E6179">
    <cfRule type="cellIs" dxfId="727" priority="871" operator="equal">
      <formula>"C-003"</formula>
    </cfRule>
  </conditionalFormatting>
  <conditionalFormatting sqref="E6180">
    <cfRule type="cellIs" dxfId="726" priority="870" stopIfTrue="1" operator="equal">
      <formula>"Pte. Asignar"</formula>
    </cfRule>
  </conditionalFormatting>
  <conditionalFormatting sqref="E6180">
    <cfRule type="cellIs" dxfId="725" priority="869" stopIfTrue="1" operator="equal">
      <formula>"C-001"</formula>
    </cfRule>
  </conditionalFormatting>
  <conditionalFormatting sqref="E6180">
    <cfRule type="cellIs" dxfId="724" priority="868" operator="equal">
      <formula>"C-003"</formula>
    </cfRule>
  </conditionalFormatting>
  <conditionalFormatting sqref="E6181">
    <cfRule type="cellIs" dxfId="723" priority="867" stopIfTrue="1" operator="equal">
      <formula>"Pte. Asignar"</formula>
    </cfRule>
  </conditionalFormatting>
  <conditionalFormatting sqref="E6181">
    <cfRule type="cellIs" dxfId="722" priority="866" stopIfTrue="1" operator="equal">
      <formula>"C-001"</formula>
    </cfRule>
  </conditionalFormatting>
  <conditionalFormatting sqref="E6181">
    <cfRule type="cellIs" dxfId="721" priority="865" operator="equal">
      <formula>"C-003"</formula>
    </cfRule>
  </conditionalFormatting>
  <conditionalFormatting sqref="E6182">
    <cfRule type="cellIs" dxfId="720" priority="864" stopIfTrue="1" operator="equal">
      <formula>"Pte. Asignar"</formula>
    </cfRule>
  </conditionalFormatting>
  <conditionalFormatting sqref="E6182">
    <cfRule type="cellIs" dxfId="719" priority="863" stopIfTrue="1" operator="equal">
      <formula>"C-001"</formula>
    </cfRule>
  </conditionalFormatting>
  <conditionalFormatting sqref="E6182">
    <cfRule type="cellIs" dxfId="718" priority="862" operator="equal">
      <formula>"C-003"</formula>
    </cfRule>
  </conditionalFormatting>
  <conditionalFormatting sqref="E6183">
    <cfRule type="cellIs" dxfId="717" priority="861" stopIfTrue="1" operator="equal">
      <formula>"Pte. Asignar"</formula>
    </cfRule>
  </conditionalFormatting>
  <conditionalFormatting sqref="E6183">
    <cfRule type="cellIs" dxfId="716" priority="860" stopIfTrue="1" operator="equal">
      <formula>"C-001"</formula>
    </cfRule>
  </conditionalFormatting>
  <conditionalFormatting sqref="E6183">
    <cfRule type="cellIs" dxfId="715" priority="859" operator="equal">
      <formula>"C-003"</formula>
    </cfRule>
  </conditionalFormatting>
  <conditionalFormatting sqref="E6184">
    <cfRule type="cellIs" dxfId="714" priority="858" stopIfTrue="1" operator="equal">
      <formula>"Pte. Asignar"</formula>
    </cfRule>
  </conditionalFormatting>
  <conditionalFormatting sqref="E6184">
    <cfRule type="cellIs" dxfId="713" priority="857" stopIfTrue="1" operator="equal">
      <formula>"C-001"</formula>
    </cfRule>
  </conditionalFormatting>
  <conditionalFormatting sqref="E6184">
    <cfRule type="cellIs" dxfId="712" priority="856" operator="equal">
      <formula>"C-003"</formula>
    </cfRule>
  </conditionalFormatting>
  <conditionalFormatting sqref="E6185">
    <cfRule type="cellIs" dxfId="711" priority="855" stopIfTrue="1" operator="equal">
      <formula>"Pte. Asignar"</formula>
    </cfRule>
  </conditionalFormatting>
  <conditionalFormatting sqref="E6185">
    <cfRule type="cellIs" dxfId="710" priority="854" stopIfTrue="1" operator="equal">
      <formula>"C-001"</formula>
    </cfRule>
  </conditionalFormatting>
  <conditionalFormatting sqref="E6185">
    <cfRule type="cellIs" dxfId="709" priority="853" operator="equal">
      <formula>"C-003"</formula>
    </cfRule>
  </conditionalFormatting>
  <conditionalFormatting sqref="E6194">
    <cfRule type="cellIs" dxfId="708" priority="852" stopIfTrue="1" operator="equal">
      <formula>"Pte. Asignar"</formula>
    </cfRule>
  </conditionalFormatting>
  <conditionalFormatting sqref="E6194">
    <cfRule type="cellIs" dxfId="707" priority="851" stopIfTrue="1" operator="equal">
      <formula>"C-001"</formula>
    </cfRule>
  </conditionalFormatting>
  <conditionalFormatting sqref="E6194">
    <cfRule type="cellIs" dxfId="706" priority="850" operator="equal">
      <formula>"C-003"</formula>
    </cfRule>
  </conditionalFormatting>
  <conditionalFormatting sqref="E6187">
    <cfRule type="cellIs" dxfId="705" priority="849" stopIfTrue="1" operator="equal">
      <formula>"Pte. Asignar"</formula>
    </cfRule>
  </conditionalFormatting>
  <conditionalFormatting sqref="E6187">
    <cfRule type="cellIs" dxfId="704" priority="848" stopIfTrue="1" operator="equal">
      <formula>"C-001"</formula>
    </cfRule>
  </conditionalFormatting>
  <conditionalFormatting sqref="E6187">
    <cfRule type="cellIs" dxfId="703" priority="847" operator="equal">
      <formula>"C-003"</formula>
    </cfRule>
  </conditionalFormatting>
  <conditionalFormatting sqref="E6188">
    <cfRule type="cellIs" dxfId="702" priority="846" stopIfTrue="1" operator="equal">
      <formula>"Pte. Asignar"</formula>
    </cfRule>
  </conditionalFormatting>
  <conditionalFormatting sqref="E6188">
    <cfRule type="cellIs" dxfId="701" priority="845" stopIfTrue="1" operator="equal">
      <formula>"C-001"</formula>
    </cfRule>
  </conditionalFormatting>
  <conditionalFormatting sqref="E6188">
    <cfRule type="cellIs" dxfId="700" priority="844" operator="equal">
      <formula>"C-003"</formula>
    </cfRule>
  </conditionalFormatting>
  <conditionalFormatting sqref="E6189">
    <cfRule type="cellIs" dxfId="699" priority="843" stopIfTrue="1" operator="equal">
      <formula>"Pte. Asignar"</formula>
    </cfRule>
  </conditionalFormatting>
  <conditionalFormatting sqref="E6189">
    <cfRule type="cellIs" dxfId="698" priority="842" stopIfTrue="1" operator="equal">
      <formula>"C-001"</formula>
    </cfRule>
  </conditionalFormatting>
  <conditionalFormatting sqref="E6189">
    <cfRule type="cellIs" dxfId="697" priority="841" operator="equal">
      <formula>"C-003"</formula>
    </cfRule>
  </conditionalFormatting>
  <conditionalFormatting sqref="E6190">
    <cfRule type="cellIs" dxfId="696" priority="840" stopIfTrue="1" operator="equal">
      <formula>"Pte. Asignar"</formula>
    </cfRule>
  </conditionalFormatting>
  <conditionalFormatting sqref="E6190">
    <cfRule type="cellIs" dxfId="695" priority="839" stopIfTrue="1" operator="equal">
      <formula>"C-001"</formula>
    </cfRule>
  </conditionalFormatting>
  <conditionalFormatting sqref="E6190">
    <cfRule type="cellIs" dxfId="694" priority="838" operator="equal">
      <formula>"C-003"</formula>
    </cfRule>
  </conditionalFormatting>
  <conditionalFormatting sqref="E6191">
    <cfRule type="cellIs" dxfId="693" priority="837" stopIfTrue="1" operator="equal">
      <formula>"Pte. Asignar"</formula>
    </cfRule>
  </conditionalFormatting>
  <conditionalFormatting sqref="E6191">
    <cfRule type="cellIs" dxfId="692" priority="836" stopIfTrue="1" operator="equal">
      <formula>"C-001"</formula>
    </cfRule>
  </conditionalFormatting>
  <conditionalFormatting sqref="E6191">
    <cfRule type="cellIs" dxfId="691" priority="835" operator="equal">
      <formula>"C-003"</formula>
    </cfRule>
  </conditionalFormatting>
  <conditionalFormatting sqref="E6192">
    <cfRule type="cellIs" dxfId="690" priority="834" stopIfTrue="1" operator="equal">
      <formula>"Pte. Asignar"</formula>
    </cfRule>
  </conditionalFormatting>
  <conditionalFormatting sqref="E6192">
    <cfRule type="cellIs" dxfId="689" priority="833" stopIfTrue="1" operator="equal">
      <formula>"C-001"</formula>
    </cfRule>
  </conditionalFormatting>
  <conditionalFormatting sqref="E6192">
    <cfRule type="cellIs" dxfId="688" priority="832" operator="equal">
      <formula>"C-003"</formula>
    </cfRule>
  </conditionalFormatting>
  <conditionalFormatting sqref="E6193">
    <cfRule type="cellIs" dxfId="687" priority="831" stopIfTrue="1" operator="equal">
      <formula>"Pte. Asignar"</formula>
    </cfRule>
  </conditionalFormatting>
  <conditionalFormatting sqref="E6193">
    <cfRule type="cellIs" dxfId="686" priority="830" stopIfTrue="1" operator="equal">
      <formula>"C-001"</formula>
    </cfRule>
  </conditionalFormatting>
  <conditionalFormatting sqref="E6193">
    <cfRule type="cellIs" dxfId="685" priority="829" operator="equal">
      <formula>"C-003"</formula>
    </cfRule>
  </conditionalFormatting>
  <conditionalFormatting sqref="M6610">
    <cfRule type="cellIs" dxfId="684" priority="818" stopIfTrue="1" operator="equal">
      <formula>"Pendent obrir OF"</formula>
    </cfRule>
  </conditionalFormatting>
  <conditionalFormatting sqref="E6610">
    <cfRule type="cellIs" dxfId="683" priority="817" stopIfTrue="1" operator="equal">
      <formula>"Pte. Asignar"</formula>
    </cfRule>
  </conditionalFormatting>
  <conditionalFormatting sqref="E6610">
    <cfRule type="cellIs" dxfId="682" priority="816" stopIfTrue="1" operator="equal">
      <formula>"C-001"</formula>
    </cfRule>
  </conditionalFormatting>
  <conditionalFormatting sqref="E6610">
    <cfRule type="cellIs" dxfId="681" priority="815" operator="equal">
      <formula>"C-003"</formula>
    </cfRule>
  </conditionalFormatting>
  <conditionalFormatting sqref="M6610">
    <cfRule type="cellIs" dxfId="680" priority="814" stopIfTrue="1" operator="equal">
      <formula>"PENDENT ASSIGNAR"</formula>
    </cfRule>
  </conditionalFormatting>
  <conditionalFormatting sqref="M6610">
    <cfRule type="cellIs" dxfId="679" priority="813" stopIfTrue="1" operator="equal">
      <formula>"PENDENT D'ASSIGNAR"</formula>
    </cfRule>
  </conditionalFormatting>
  <conditionalFormatting sqref="M6610">
    <cfRule type="cellIs" dxfId="678" priority="812" operator="equal">
      <formula>"DEDICACIO FACTURABLE PER ADMINISTRACIO"</formula>
    </cfRule>
  </conditionalFormatting>
  <conditionalFormatting sqref="M6612">
    <cfRule type="cellIs" dxfId="677" priority="807" stopIfTrue="1" operator="equal">
      <formula>"Pendent obrir OF"</formula>
    </cfRule>
  </conditionalFormatting>
  <conditionalFormatting sqref="E6612">
    <cfRule type="cellIs" dxfId="676" priority="806" stopIfTrue="1" operator="equal">
      <formula>"Pte. Asignar"</formula>
    </cfRule>
  </conditionalFormatting>
  <conditionalFormatting sqref="E6612">
    <cfRule type="cellIs" dxfId="675" priority="805" stopIfTrue="1" operator="equal">
      <formula>"C-001"</formula>
    </cfRule>
  </conditionalFormatting>
  <conditionalFormatting sqref="E6612">
    <cfRule type="cellIs" dxfId="674" priority="804" operator="equal">
      <formula>"C-003"</formula>
    </cfRule>
  </conditionalFormatting>
  <conditionalFormatting sqref="M6612">
    <cfRule type="cellIs" dxfId="673" priority="803" stopIfTrue="1" operator="equal">
      <formula>"PENDENT ASSIGNAR"</formula>
    </cfRule>
  </conditionalFormatting>
  <conditionalFormatting sqref="M6612">
    <cfRule type="cellIs" dxfId="672" priority="802" stopIfTrue="1" operator="equal">
      <formula>"PENDENT D'ASSIGNAR"</formula>
    </cfRule>
  </conditionalFormatting>
  <conditionalFormatting sqref="M6612">
    <cfRule type="cellIs" dxfId="671" priority="801" operator="equal">
      <formula>"DEDICACIO FACTURABLE PER ADMINISTRACIO"</formula>
    </cfRule>
  </conditionalFormatting>
  <conditionalFormatting sqref="M6611">
    <cfRule type="cellIs" dxfId="670" priority="796" stopIfTrue="1" operator="equal">
      <formula>"Pendent obrir OF"</formula>
    </cfRule>
  </conditionalFormatting>
  <conditionalFormatting sqref="E6611">
    <cfRule type="cellIs" dxfId="669" priority="795" stopIfTrue="1" operator="equal">
      <formula>"Pte. Asignar"</formula>
    </cfRule>
  </conditionalFormatting>
  <conditionalFormatting sqref="E6611">
    <cfRule type="cellIs" dxfId="668" priority="794" stopIfTrue="1" operator="equal">
      <formula>"C-001"</formula>
    </cfRule>
  </conditionalFormatting>
  <conditionalFormatting sqref="E6611">
    <cfRule type="cellIs" dxfId="667" priority="793" operator="equal">
      <formula>"C-003"</formula>
    </cfRule>
  </conditionalFormatting>
  <conditionalFormatting sqref="M6611">
    <cfRule type="cellIs" dxfId="666" priority="792" stopIfTrue="1" operator="equal">
      <formula>"PENDENT ASSIGNAR"</formula>
    </cfRule>
  </conditionalFormatting>
  <conditionalFormatting sqref="M6611">
    <cfRule type="cellIs" dxfId="665" priority="791" stopIfTrue="1" operator="equal">
      <formula>"PENDENT D'ASSIGNAR"</formula>
    </cfRule>
  </conditionalFormatting>
  <conditionalFormatting sqref="M6611">
    <cfRule type="cellIs" dxfId="664" priority="790" operator="equal">
      <formula>"DEDICACIO FACTURABLE PER ADMINISTRACIO"</formula>
    </cfRule>
  </conditionalFormatting>
  <conditionalFormatting sqref="M6613">
    <cfRule type="cellIs" dxfId="663" priority="785" stopIfTrue="1" operator="equal">
      <formula>"Pendent obrir OF"</formula>
    </cfRule>
  </conditionalFormatting>
  <conditionalFormatting sqref="E6613">
    <cfRule type="cellIs" dxfId="662" priority="784" stopIfTrue="1" operator="equal">
      <formula>"Pte. Asignar"</formula>
    </cfRule>
  </conditionalFormatting>
  <conditionalFormatting sqref="E6613">
    <cfRule type="cellIs" dxfId="661" priority="783" stopIfTrue="1" operator="equal">
      <formula>"C-001"</formula>
    </cfRule>
  </conditionalFormatting>
  <conditionalFormatting sqref="E6613">
    <cfRule type="cellIs" dxfId="660" priority="782" operator="equal">
      <formula>"C-003"</formula>
    </cfRule>
  </conditionalFormatting>
  <conditionalFormatting sqref="M6613">
    <cfRule type="cellIs" dxfId="659" priority="781" stopIfTrue="1" operator="equal">
      <formula>"PENDENT ASSIGNAR"</formula>
    </cfRule>
  </conditionalFormatting>
  <conditionalFormatting sqref="M6613">
    <cfRule type="cellIs" dxfId="658" priority="780" stopIfTrue="1" operator="equal">
      <formula>"PENDENT D'ASSIGNAR"</formula>
    </cfRule>
  </conditionalFormatting>
  <conditionalFormatting sqref="M6613">
    <cfRule type="cellIs" dxfId="657" priority="779" operator="equal">
      <formula>"DEDICACIO FACTURABLE PER ADMINISTRACIO"</formula>
    </cfRule>
  </conditionalFormatting>
  <conditionalFormatting sqref="M6614">
    <cfRule type="cellIs" dxfId="656" priority="774" stopIfTrue="1" operator="equal">
      <formula>"Pendent obrir OF"</formula>
    </cfRule>
  </conditionalFormatting>
  <conditionalFormatting sqref="E6614">
    <cfRule type="cellIs" dxfId="655" priority="773" stopIfTrue="1" operator="equal">
      <formula>"Pte. Asignar"</formula>
    </cfRule>
  </conditionalFormatting>
  <conditionalFormatting sqref="E6614">
    <cfRule type="cellIs" dxfId="654" priority="772" stopIfTrue="1" operator="equal">
      <formula>"C-001"</formula>
    </cfRule>
  </conditionalFormatting>
  <conditionalFormatting sqref="E6614">
    <cfRule type="cellIs" dxfId="653" priority="771" operator="equal">
      <formula>"C-003"</formula>
    </cfRule>
  </conditionalFormatting>
  <conditionalFormatting sqref="M6614">
    <cfRule type="cellIs" dxfId="652" priority="770" stopIfTrue="1" operator="equal">
      <formula>"PENDENT ASSIGNAR"</formula>
    </cfRule>
  </conditionalFormatting>
  <conditionalFormatting sqref="M6614">
    <cfRule type="cellIs" dxfId="651" priority="769" stopIfTrue="1" operator="equal">
      <formula>"PENDENT D'ASSIGNAR"</formula>
    </cfRule>
  </conditionalFormatting>
  <conditionalFormatting sqref="M6614">
    <cfRule type="cellIs" dxfId="650" priority="768" operator="equal">
      <formula>"DEDICACIO FACTURABLE PER ADMINISTRACIO"</formula>
    </cfRule>
  </conditionalFormatting>
  <conditionalFormatting sqref="M6615">
    <cfRule type="cellIs" dxfId="649" priority="763" stopIfTrue="1" operator="equal">
      <formula>"Pendent obrir OF"</formula>
    </cfRule>
  </conditionalFormatting>
  <conditionalFormatting sqref="E6615">
    <cfRule type="cellIs" dxfId="648" priority="762" stopIfTrue="1" operator="equal">
      <formula>"Pte. Asignar"</formula>
    </cfRule>
  </conditionalFormatting>
  <conditionalFormatting sqref="E6615">
    <cfRule type="cellIs" dxfId="647" priority="761" stopIfTrue="1" operator="equal">
      <formula>"C-001"</formula>
    </cfRule>
  </conditionalFormatting>
  <conditionalFormatting sqref="E6615">
    <cfRule type="cellIs" dxfId="646" priority="760" operator="equal">
      <formula>"C-003"</formula>
    </cfRule>
  </conditionalFormatting>
  <conditionalFormatting sqref="M6615">
    <cfRule type="cellIs" dxfId="645" priority="759" stopIfTrue="1" operator="equal">
      <formula>"PENDENT ASSIGNAR"</formula>
    </cfRule>
  </conditionalFormatting>
  <conditionalFormatting sqref="M6615">
    <cfRule type="cellIs" dxfId="644" priority="758" stopIfTrue="1" operator="equal">
      <formula>"PENDENT D'ASSIGNAR"</formula>
    </cfRule>
  </conditionalFormatting>
  <conditionalFormatting sqref="M6615">
    <cfRule type="cellIs" dxfId="643" priority="757" operator="equal">
      <formula>"DEDICACIO FACTURABLE PER ADMINISTRACIO"</formula>
    </cfRule>
  </conditionalFormatting>
  <conditionalFormatting sqref="M6617">
    <cfRule type="cellIs" dxfId="642" priority="752" stopIfTrue="1" operator="equal">
      <formula>"Pendent obrir OF"</formula>
    </cfRule>
  </conditionalFormatting>
  <conditionalFormatting sqref="E6617">
    <cfRule type="cellIs" dxfId="641" priority="751" stopIfTrue="1" operator="equal">
      <formula>"Pte. Asignar"</formula>
    </cfRule>
  </conditionalFormatting>
  <conditionalFormatting sqref="E6617">
    <cfRule type="cellIs" dxfId="640" priority="750" stopIfTrue="1" operator="equal">
      <formula>"C-001"</formula>
    </cfRule>
  </conditionalFormatting>
  <conditionalFormatting sqref="E6617">
    <cfRule type="cellIs" dxfId="639" priority="749" operator="equal">
      <formula>"C-003"</formula>
    </cfRule>
  </conditionalFormatting>
  <conditionalFormatting sqref="M6617">
    <cfRule type="cellIs" dxfId="638" priority="748" stopIfTrue="1" operator="equal">
      <formula>"PENDENT ASSIGNAR"</formula>
    </cfRule>
  </conditionalFormatting>
  <conditionalFormatting sqref="M6617">
    <cfRule type="cellIs" dxfId="637" priority="747" stopIfTrue="1" operator="equal">
      <formula>"PENDENT D'ASSIGNAR"</formula>
    </cfRule>
  </conditionalFormatting>
  <conditionalFormatting sqref="M6617">
    <cfRule type="cellIs" dxfId="636" priority="746" operator="equal">
      <formula>"DEDICACIO FACTURABLE PER ADMINISTRACIO"</formula>
    </cfRule>
  </conditionalFormatting>
  <conditionalFormatting sqref="M6618">
    <cfRule type="cellIs" dxfId="635" priority="741" stopIfTrue="1" operator="equal">
      <formula>"Pendent obrir OF"</formula>
    </cfRule>
  </conditionalFormatting>
  <conditionalFormatting sqref="E6618">
    <cfRule type="cellIs" dxfId="634" priority="740" stopIfTrue="1" operator="equal">
      <formula>"Pte. Asignar"</formula>
    </cfRule>
  </conditionalFormatting>
  <conditionalFormatting sqref="E6618">
    <cfRule type="cellIs" dxfId="633" priority="739" stopIfTrue="1" operator="equal">
      <formula>"C-001"</formula>
    </cfRule>
  </conditionalFormatting>
  <conditionalFormatting sqref="E6618">
    <cfRule type="cellIs" dxfId="632" priority="738" operator="equal">
      <formula>"C-003"</formula>
    </cfRule>
  </conditionalFormatting>
  <conditionalFormatting sqref="M6618">
    <cfRule type="cellIs" dxfId="631" priority="737" stopIfTrue="1" operator="equal">
      <formula>"PENDENT ASSIGNAR"</formula>
    </cfRule>
  </conditionalFormatting>
  <conditionalFormatting sqref="M6618">
    <cfRule type="cellIs" dxfId="630" priority="736" stopIfTrue="1" operator="equal">
      <formula>"PENDENT D'ASSIGNAR"</formula>
    </cfRule>
  </conditionalFormatting>
  <conditionalFormatting sqref="M6618">
    <cfRule type="cellIs" dxfId="629" priority="735" operator="equal">
      <formula>"DEDICACIO FACTURABLE PER ADMINISTRACIO"</formula>
    </cfRule>
  </conditionalFormatting>
  <conditionalFormatting sqref="M6619">
    <cfRule type="cellIs" dxfId="628" priority="730" stopIfTrue="1" operator="equal">
      <formula>"Pendent obrir OF"</formula>
    </cfRule>
  </conditionalFormatting>
  <conditionalFormatting sqref="E6619">
    <cfRule type="cellIs" dxfId="627" priority="729" stopIfTrue="1" operator="equal">
      <formula>"Pte. Asignar"</formula>
    </cfRule>
  </conditionalFormatting>
  <conditionalFormatting sqref="E6619">
    <cfRule type="cellIs" dxfId="626" priority="728" stopIfTrue="1" operator="equal">
      <formula>"C-001"</formula>
    </cfRule>
  </conditionalFormatting>
  <conditionalFormatting sqref="E6619">
    <cfRule type="cellIs" dxfId="625" priority="727" operator="equal">
      <formula>"C-003"</formula>
    </cfRule>
  </conditionalFormatting>
  <conditionalFormatting sqref="M6619">
    <cfRule type="cellIs" dxfId="624" priority="726" stopIfTrue="1" operator="equal">
      <formula>"PENDENT ASSIGNAR"</formula>
    </cfRule>
  </conditionalFormatting>
  <conditionalFormatting sqref="M6619">
    <cfRule type="cellIs" dxfId="623" priority="725" stopIfTrue="1" operator="equal">
      <formula>"PENDENT D'ASSIGNAR"</formula>
    </cfRule>
  </conditionalFormatting>
  <conditionalFormatting sqref="M6619">
    <cfRule type="cellIs" dxfId="622" priority="724" operator="equal">
      <formula>"DEDICACIO FACTURABLE PER ADMINISTRACIO"</formula>
    </cfRule>
  </conditionalFormatting>
  <conditionalFormatting sqref="M6620">
    <cfRule type="cellIs" dxfId="621" priority="719" stopIfTrue="1" operator="equal">
      <formula>"Pendent obrir OF"</formula>
    </cfRule>
  </conditionalFormatting>
  <conditionalFormatting sqref="E6620">
    <cfRule type="cellIs" dxfId="620" priority="718" stopIfTrue="1" operator="equal">
      <formula>"Pte. Asignar"</formula>
    </cfRule>
  </conditionalFormatting>
  <conditionalFormatting sqref="E6620">
    <cfRule type="cellIs" dxfId="619" priority="717" stopIfTrue="1" operator="equal">
      <formula>"C-001"</formula>
    </cfRule>
  </conditionalFormatting>
  <conditionalFormatting sqref="E6620">
    <cfRule type="cellIs" dxfId="618" priority="716" operator="equal">
      <formula>"C-003"</formula>
    </cfRule>
  </conditionalFormatting>
  <conditionalFormatting sqref="M6620">
    <cfRule type="cellIs" dxfId="617" priority="715" stopIfTrue="1" operator="equal">
      <formula>"PENDENT ASSIGNAR"</formula>
    </cfRule>
  </conditionalFormatting>
  <conditionalFormatting sqref="M6620">
    <cfRule type="cellIs" dxfId="616" priority="714" stopIfTrue="1" operator="equal">
      <formula>"PENDENT D'ASSIGNAR"</formula>
    </cfRule>
  </conditionalFormatting>
  <conditionalFormatting sqref="M6620">
    <cfRule type="cellIs" dxfId="615" priority="713" operator="equal">
      <formula>"DEDICACIO FACTURABLE PER ADMINISTRACIO"</formula>
    </cfRule>
  </conditionalFormatting>
  <conditionalFormatting sqref="M6621">
    <cfRule type="cellIs" dxfId="614" priority="708" stopIfTrue="1" operator="equal">
      <formula>"Pendent obrir OF"</formula>
    </cfRule>
  </conditionalFormatting>
  <conditionalFormatting sqref="E6621">
    <cfRule type="cellIs" dxfId="613" priority="707" stopIfTrue="1" operator="equal">
      <formula>"Pte. Asignar"</formula>
    </cfRule>
  </conditionalFormatting>
  <conditionalFormatting sqref="E6621">
    <cfRule type="cellIs" dxfId="612" priority="706" stopIfTrue="1" operator="equal">
      <formula>"C-001"</formula>
    </cfRule>
  </conditionalFormatting>
  <conditionalFormatting sqref="E6621">
    <cfRule type="cellIs" dxfId="611" priority="705" operator="equal">
      <formula>"C-003"</formula>
    </cfRule>
  </conditionalFormatting>
  <conditionalFormatting sqref="M6621">
    <cfRule type="cellIs" dxfId="610" priority="704" stopIfTrue="1" operator="equal">
      <formula>"PENDENT ASSIGNAR"</formula>
    </cfRule>
  </conditionalFormatting>
  <conditionalFormatting sqref="M6621">
    <cfRule type="cellIs" dxfId="609" priority="703" stopIfTrue="1" operator="equal">
      <formula>"PENDENT D'ASSIGNAR"</formula>
    </cfRule>
  </conditionalFormatting>
  <conditionalFormatting sqref="M6621">
    <cfRule type="cellIs" dxfId="608" priority="702" operator="equal">
      <formula>"DEDICACIO FACTURABLE PER ADMINISTRACIO"</formula>
    </cfRule>
  </conditionalFormatting>
  <conditionalFormatting sqref="M6622">
    <cfRule type="cellIs" dxfId="607" priority="697" stopIfTrue="1" operator="equal">
      <formula>"Pendent obrir OF"</formula>
    </cfRule>
  </conditionalFormatting>
  <conditionalFormatting sqref="E6622">
    <cfRule type="cellIs" dxfId="606" priority="696" stopIfTrue="1" operator="equal">
      <formula>"Pte. Asignar"</formula>
    </cfRule>
  </conditionalFormatting>
  <conditionalFormatting sqref="E6622">
    <cfRule type="cellIs" dxfId="605" priority="695" stopIfTrue="1" operator="equal">
      <formula>"C-001"</formula>
    </cfRule>
  </conditionalFormatting>
  <conditionalFormatting sqref="E6622">
    <cfRule type="cellIs" dxfId="604" priority="694" operator="equal">
      <formula>"C-003"</formula>
    </cfRule>
  </conditionalFormatting>
  <conditionalFormatting sqref="M6622">
    <cfRule type="cellIs" dxfId="603" priority="693" stopIfTrue="1" operator="equal">
      <formula>"PENDENT ASSIGNAR"</formula>
    </cfRule>
  </conditionalFormatting>
  <conditionalFormatting sqref="M6622">
    <cfRule type="cellIs" dxfId="602" priority="692" stopIfTrue="1" operator="equal">
      <formula>"PENDENT D'ASSIGNAR"</formula>
    </cfRule>
  </conditionalFormatting>
  <conditionalFormatting sqref="M6622">
    <cfRule type="cellIs" dxfId="601" priority="691" operator="equal">
      <formula>"DEDICACIO FACTURABLE PER ADMINISTRACIO"</formula>
    </cfRule>
  </conditionalFormatting>
  <conditionalFormatting sqref="M6623">
    <cfRule type="cellIs" dxfId="600" priority="686" stopIfTrue="1" operator="equal">
      <formula>"Pendent obrir OF"</formula>
    </cfRule>
  </conditionalFormatting>
  <conditionalFormatting sqref="E6623">
    <cfRule type="cellIs" dxfId="599" priority="685" stopIfTrue="1" operator="equal">
      <formula>"Pte. Asignar"</formula>
    </cfRule>
  </conditionalFormatting>
  <conditionalFormatting sqref="E6623">
    <cfRule type="cellIs" dxfId="598" priority="684" stopIfTrue="1" operator="equal">
      <formula>"C-001"</formula>
    </cfRule>
  </conditionalFormatting>
  <conditionalFormatting sqref="E6623">
    <cfRule type="cellIs" dxfId="597" priority="683" operator="equal">
      <formula>"C-003"</formula>
    </cfRule>
  </conditionalFormatting>
  <conditionalFormatting sqref="M6623">
    <cfRule type="cellIs" dxfId="596" priority="682" stopIfTrue="1" operator="equal">
      <formula>"PENDENT ASSIGNAR"</formula>
    </cfRule>
  </conditionalFormatting>
  <conditionalFormatting sqref="M6623">
    <cfRule type="cellIs" dxfId="595" priority="681" stopIfTrue="1" operator="equal">
      <formula>"PENDENT D'ASSIGNAR"</formula>
    </cfRule>
  </conditionalFormatting>
  <conditionalFormatting sqref="M6623">
    <cfRule type="cellIs" dxfId="594" priority="680" operator="equal">
      <formula>"DEDICACIO FACTURABLE PER ADMINISTRACIO"</formula>
    </cfRule>
  </conditionalFormatting>
  <conditionalFormatting sqref="M6624">
    <cfRule type="cellIs" dxfId="593" priority="675" stopIfTrue="1" operator="equal">
      <formula>"Pendent obrir OF"</formula>
    </cfRule>
  </conditionalFormatting>
  <conditionalFormatting sqref="E6624">
    <cfRule type="cellIs" dxfId="592" priority="674" stopIfTrue="1" operator="equal">
      <formula>"Pte. Asignar"</formula>
    </cfRule>
  </conditionalFormatting>
  <conditionalFormatting sqref="E6624">
    <cfRule type="cellIs" dxfId="591" priority="673" stopIfTrue="1" operator="equal">
      <formula>"C-001"</formula>
    </cfRule>
  </conditionalFormatting>
  <conditionalFormatting sqref="E6624">
    <cfRule type="cellIs" dxfId="590" priority="672" operator="equal">
      <formula>"C-003"</formula>
    </cfRule>
  </conditionalFormatting>
  <conditionalFormatting sqref="M6624">
    <cfRule type="cellIs" dxfId="589" priority="671" stopIfTrue="1" operator="equal">
      <formula>"PENDENT ASSIGNAR"</formula>
    </cfRule>
  </conditionalFormatting>
  <conditionalFormatting sqref="M6624">
    <cfRule type="cellIs" dxfId="588" priority="670" stopIfTrue="1" operator="equal">
      <formula>"PENDENT D'ASSIGNAR"</formula>
    </cfRule>
  </conditionalFormatting>
  <conditionalFormatting sqref="M6624">
    <cfRule type="cellIs" dxfId="587" priority="669" operator="equal">
      <formula>"DEDICACIO FACTURABLE PER ADMINISTRACIO"</formula>
    </cfRule>
  </conditionalFormatting>
  <conditionalFormatting sqref="M6625">
    <cfRule type="cellIs" dxfId="586" priority="664" stopIfTrue="1" operator="equal">
      <formula>"Pendent obrir OF"</formula>
    </cfRule>
  </conditionalFormatting>
  <conditionalFormatting sqref="E6625">
    <cfRule type="cellIs" dxfId="585" priority="663" stopIfTrue="1" operator="equal">
      <formula>"Pte. Asignar"</formula>
    </cfRule>
  </conditionalFormatting>
  <conditionalFormatting sqref="E6625">
    <cfRule type="cellIs" dxfId="584" priority="662" stopIfTrue="1" operator="equal">
      <formula>"C-001"</formula>
    </cfRule>
  </conditionalFormatting>
  <conditionalFormatting sqref="E6625">
    <cfRule type="cellIs" dxfId="583" priority="661" operator="equal">
      <formula>"C-003"</formula>
    </cfRule>
  </conditionalFormatting>
  <conditionalFormatting sqref="M6625">
    <cfRule type="cellIs" dxfId="582" priority="660" stopIfTrue="1" operator="equal">
      <formula>"PENDENT ASSIGNAR"</formula>
    </cfRule>
  </conditionalFormatting>
  <conditionalFormatting sqref="M6625">
    <cfRule type="cellIs" dxfId="581" priority="659" stopIfTrue="1" operator="equal">
      <formula>"PENDENT D'ASSIGNAR"</formula>
    </cfRule>
  </conditionalFormatting>
  <conditionalFormatting sqref="M6625">
    <cfRule type="cellIs" dxfId="580" priority="658" operator="equal">
      <formula>"DEDICACIO FACTURABLE PER ADMINISTRACIO"</formula>
    </cfRule>
  </conditionalFormatting>
  <conditionalFormatting sqref="M6626">
    <cfRule type="cellIs" dxfId="579" priority="653" stopIfTrue="1" operator="equal">
      <formula>"Pendent obrir OF"</formula>
    </cfRule>
  </conditionalFormatting>
  <conditionalFormatting sqref="E6626">
    <cfRule type="cellIs" dxfId="578" priority="652" stopIfTrue="1" operator="equal">
      <formula>"Pte. Asignar"</formula>
    </cfRule>
  </conditionalFormatting>
  <conditionalFormatting sqref="E6626">
    <cfRule type="cellIs" dxfId="577" priority="651" stopIfTrue="1" operator="equal">
      <formula>"C-001"</formula>
    </cfRule>
  </conditionalFormatting>
  <conditionalFormatting sqref="E6626">
    <cfRule type="cellIs" dxfId="576" priority="650" operator="equal">
      <formula>"C-003"</formula>
    </cfRule>
  </conditionalFormatting>
  <conditionalFormatting sqref="M6626">
    <cfRule type="cellIs" dxfId="575" priority="649" stopIfTrue="1" operator="equal">
      <formula>"PENDENT ASSIGNAR"</formula>
    </cfRule>
  </conditionalFormatting>
  <conditionalFormatting sqref="M6626">
    <cfRule type="cellIs" dxfId="574" priority="648" stopIfTrue="1" operator="equal">
      <formula>"PENDENT D'ASSIGNAR"</formula>
    </cfRule>
  </conditionalFormatting>
  <conditionalFormatting sqref="M6626">
    <cfRule type="cellIs" dxfId="573" priority="647" operator="equal">
      <formula>"DEDICACIO FACTURABLE PER ADMINISTRACIO"</formula>
    </cfRule>
  </conditionalFormatting>
  <conditionalFormatting sqref="M6627">
    <cfRule type="cellIs" dxfId="572" priority="642" stopIfTrue="1" operator="equal">
      <formula>"Pendent obrir OF"</formula>
    </cfRule>
  </conditionalFormatting>
  <conditionalFormatting sqref="E6627">
    <cfRule type="cellIs" dxfId="571" priority="641" stopIfTrue="1" operator="equal">
      <formula>"Pte. Asignar"</formula>
    </cfRule>
  </conditionalFormatting>
  <conditionalFormatting sqref="E6627">
    <cfRule type="cellIs" dxfId="570" priority="640" stopIfTrue="1" operator="equal">
      <formula>"C-001"</formula>
    </cfRule>
  </conditionalFormatting>
  <conditionalFormatting sqref="E6627">
    <cfRule type="cellIs" dxfId="569" priority="639" operator="equal">
      <formula>"C-003"</formula>
    </cfRule>
  </conditionalFormatting>
  <conditionalFormatting sqref="M6627">
    <cfRule type="cellIs" dxfId="568" priority="638" stopIfTrue="1" operator="equal">
      <formula>"PENDENT ASSIGNAR"</formula>
    </cfRule>
  </conditionalFormatting>
  <conditionalFormatting sqref="M6627">
    <cfRule type="cellIs" dxfId="567" priority="637" stopIfTrue="1" operator="equal">
      <formula>"PENDENT D'ASSIGNAR"</formula>
    </cfRule>
  </conditionalFormatting>
  <conditionalFormatting sqref="M6627">
    <cfRule type="cellIs" dxfId="566" priority="636" operator="equal">
      <formula>"DEDICACIO FACTURABLE PER ADMINISTRACIO"</formula>
    </cfRule>
  </conditionalFormatting>
  <conditionalFormatting sqref="M6628">
    <cfRule type="cellIs" dxfId="565" priority="631" stopIfTrue="1" operator="equal">
      <formula>"Pendent obrir OF"</formula>
    </cfRule>
  </conditionalFormatting>
  <conditionalFormatting sqref="E6628">
    <cfRule type="cellIs" dxfId="564" priority="630" stopIfTrue="1" operator="equal">
      <formula>"Pte. Asignar"</formula>
    </cfRule>
  </conditionalFormatting>
  <conditionalFormatting sqref="E6628">
    <cfRule type="cellIs" dxfId="563" priority="629" stopIfTrue="1" operator="equal">
      <formula>"C-001"</formula>
    </cfRule>
  </conditionalFormatting>
  <conditionalFormatting sqref="E6628">
    <cfRule type="cellIs" dxfId="562" priority="628" operator="equal">
      <formula>"C-003"</formula>
    </cfRule>
  </conditionalFormatting>
  <conditionalFormatting sqref="M6628">
    <cfRule type="cellIs" dxfId="561" priority="627" stopIfTrue="1" operator="equal">
      <formula>"PENDENT ASSIGNAR"</formula>
    </cfRule>
  </conditionalFormatting>
  <conditionalFormatting sqref="M6628">
    <cfRule type="cellIs" dxfId="560" priority="626" stopIfTrue="1" operator="equal">
      <formula>"PENDENT D'ASSIGNAR"</formula>
    </cfRule>
  </conditionalFormatting>
  <conditionalFormatting sqref="M6628">
    <cfRule type="cellIs" dxfId="559" priority="625" operator="equal">
      <formula>"DEDICACIO FACTURABLE PER ADMINISTRACIO"</formula>
    </cfRule>
  </conditionalFormatting>
  <conditionalFormatting sqref="M6629">
    <cfRule type="cellIs" dxfId="558" priority="620" stopIfTrue="1" operator="equal">
      <formula>"Pendent obrir OF"</formula>
    </cfRule>
  </conditionalFormatting>
  <conditionalFormatting sqref="E6629">
    <cfRule type="cellIs" dxfId="557" priority="619" stopIfTrue="1" operator="equal">
      <formula>"Pte. Asignar"</formula>
    </cfRule>
  </conditionalFormatting>
  <conditionalFormatting sqref="E6629">
    <cfRule type="cellIs" dxfId="556" priority="618" stopIfTrue="1" operator="equal">
      <formula>"C-001"</formula>
    </cfRule>
  </conditionalFormatting>
  <conditionalFormatting sqref="E6629">
    <cfRule type="cellIs" dxfId="555" priority="617" operator="equal">
      <formula>"C-003"</formula>
    </cfRule>
  </conditionalFormatting>
  <conditionalFormatting sqref="M6629">
    <cfRule type="cellIs" dxfId="554" priority="616" stopIfTrue="1" operator="equal">
      <formula>"PENDENT ASSIGNAR"</formula>
    </cfRule>
  </conditionalFormatting>
  <conditionalFormatting sqref="M6629">
    <cfRule type="cellIs" dxfId="553" priority="615" stopIfTrue="1" operator="equal">
      <formula>"PENDENT D'ASSIGNAR"</formula>
    </cfRule>
  </conditionalFormatting>
  <conditionalFormatting sqref="M6629">
    <cfRule type="cellIs" dxfId="552" priority="614" operator="equal">
      <formula>"DEDICACIO FACTURABLE PER ADMINISTRACIO"</formula>
    </cfRule>
  </conditionalFormatting>
  <conditionalFormatting sqref="M6630">
    <cfRule type="cellIs" dxfId="551" priority="609" stopIfTrue="1" operator="equal">
      <formula>"Pendent obrir OF"</formula>
    </cfRule>
  </conditionalFormatting>
  <conditionalFormatting sqref="E6630">
    <cfRule type="cellIs" dxfId="550" priority="608" stopIfTrue="1" operator="equal">
      <formula>"Pte. Asignar"</formula>
    </cfRule>
  </conditionalFormatting>
  <conditionalFormatting sqref="E6630">
    <cfRule type="cellIs" dxfId="549" priority="607" stopIfTrue="1" operator="equal">
      <formula>"C-001"</formula>
    </cfRule>
  </conditionalFormatting>
  <conditionalFormatting sqref="E6630">
    <cfRule type="cellIs" dxfId="548" priority="606" operator="equal">
      <formula>"C-003"</formula>
    </cfRule>
  </conditionalFormatting>
  <conditionalFormatting sqref="M6630">
    <cfRule type="cellIs" dxfId="547" priority="605" stopIfTrue="1" operator="equal">
      <formula>"PENDENT ASSIGNAR"</formula>
    </cfRule>
  </conditionalFormatting>
  <conditionalFormatting sqref="M6630">
    <cfRule type="cellIs" dxfId="546" priority="604" stopIfTrue="1" operator="equal">
      <formula>"PENDENT D'ASSIGNAR"</formula>
    </cfRule>
  </conditionalFormatting>
  <conditionalFormatting sqref="M6630">
    <cfRule type="cellIs" dxfId="545" priority="603" operator="equal">
      <formula>"DEDICACIO FACTURABLE PER ADMINISTRACIO"</formula>
    </cfRule>
  </conditionalFormatting>
  <conditionalFormatting sqref="M6631">
    <cfRule type="cellIs" dxfId="544" priority="598" stopIfTrue="1" operator="equal">
      <formula>"Pendent obrir OF"</formula>
    </cfRule>
  </conditionalFormatting>
  <conditionalFormatting sqref="E6631">
    <cfRule type="cellIs" dxfId="543" priority="597" stopIfTrue="1" operator="equal">
      <formula>"Pte. Asignar"</formula>
    </cfRule>
  </conditionalFormatting>
  <conditionalFormatting sqref="E6631">
    <cfRule type="cellIs" dxfId="542" priority="596" stopIfTrue="1" operator="equal">
      <formula>"C-001"</formula>
    </cfRule>
  </conditionalFormatting>
  <conditionalFormatting sqref="E6631">
    <cfRule type="cellIs" dxfId="541" priority="595" operator="equal">
      <formula>"C-003"</formula>
    </cfRule>
  </conditionalFormatting>
  <conditionalFormatting sqref="M6631">
    <cfRule type="cellIs" dxfId="540" priority="594" stopIfTrue="1" operator="equal">
      <formula>"PENDENT ASSIGNAR"</formula>
    </cfRule>
  </conditionalFormatting>
  <conditionalFormatting sqref="M6631">
    <cfRule type="cellIs" dxfId="539" priority="593" stopIfTrue="1" operator="equal">
      <formula>"PENDENT D'ASSIGNAR"</formula>
    </cfRule>
  </conditionalFormatting>
  <conditionalFormatting sqref="M6631">
    <cfRule type="cellIs" dxfId="538" priority="592" operator="equal">
      <formula>"DEDICACIO FACTURABLE PER ADMINISTRACIO"</formula>
    </cfRule>
  </conditionalFormatting>
  <conditionalFormatting sqref="M6632">
    <cfRule type="cellIs" dxfId="537" priority="587" stopIfTrue="1" operator="equal">
      <formula>"Pendent obrir OF"</formula>
    </cfRule>
  </conditionalFormatting>
  <conditionalFormatting sqref="E6632">
    <cfRule type="cellIs" dxfId="536" priority="586" stopIfTrue="1" operator="equal">
      <formula>"Pte. Asignar"</formula>
    </cfRule>
  </conditionalFormatting>
  <conditionalFormatting sqref="E6632">
    <cfRule type="cellIs" dxfId="535" priority="585" stopIfTrue="1" operator="equal">
      <formula>"C-001"</formula>
    </cfRule>
  </conditionalFormatting>
  <conditionalFormatting sqref="E6632">
    <cfRule type="cellIs" dxfId="534" priority="584" operator="equal">
      <formula>"C-003"</formula>
    </cfRule>
  </conditionalFormatting>
  <conditionalFormatting sqref="M6632">
    <cfRule type="cellIs" dxfId="533" priority="583" stopIfTrue="1" operator="equal">
      <formula>"PENDENT ASSIGNAR"</formula>
    </cfRule>
  </conditionalFormatting>
  <conditionalFormatting sqref="M6632">
    <cfRule type="cellIs" dxfId="532" priority="582" stopIfTrue="1" operator="equal">
      <formula>"PENDENT D'ASSIGNAR"</formula>
    </cfRule>
  </conditionalFormatting>
  <conditionalFormatting sqref="M6632">
    <cfRule type="cellIs" dxfId="531" priority="581" operator="equal">
      <formula>"DEDICACIO FACTURABLE PER ADMINISTRACIO"</formula>
    </cfRule>
  </conditionalFormatting>
  <conditionalFormatting sqref="M6633">
    <cfRule type="cellIs" dxfId="530" priority="576" stopIfTrue="1" operator="equal">
      <formula>"Pendent obrir OF"</formula>
    </cfRule>
  </conditionalFormatting>
  <conditionalFormatting sqref="E6633">
    <cfRule type="cellIs" dxfId="529" priority="575" stopIfTrue="1" operator="equal">
      <formula>"Pte. Asignar"</formula>
    </cfRule>
  </conditionalFormatting>
  <conditionalFormatting sqref="E6633">
    <cfRule type="cellIs" dxfId="528" priority="574" stopIfTrue="1" operator="equal">
      <formula>"C-001"</formula>
    </cfRule>
  </conditionalFormatting>
  <conditionalFormatting sqref="E6633">
    <cfRule type="cellIs" dxfId="527" priority="573" operator="equal">
      <formula>"C-003"</formula>
    </cfRule>
  </conditionalFormatting>
  <conditionalFormatting sqref="M6633">
    <cfRule type="cellIs" dxfId="526" priority="572" stopIfTrue="1" operator="equal">
      <formula>"PENDENT ASSIGNAR"</formula>
    </cfRule>
  </conditionalFormatting>
  <conditionalFormatting sqref="M6633">
    <cfRule type="cellIs" dxfId="525" priority="571" stopIfTrue="1" operator="equal">
      <formula>"PENDENT D'ASSIGNAR"</formula>
    </cfRule>
  </conditionalFormatting>
  <conditionalFormatting sqref="M6633">
    <cfRule type="cellIs" dxfId="524" priority="570" operator="equal">
      <formula>"DEDICACIO FACTURABLE PER ADMINISTRACIO"</formula>
    </cfRule>
  </conditionalFormatting>
  <conditionalFormatting sqref="M6634">
    <cfRule type="cellIs" dxfId="523" priority="565" stopIfTrue="1" operator="equal">
      <formula>"Pendent obrir OF"</formula>
    </cfRule>
  </conditionalFormatting>
  <conditionalFormatting sqref="E6634">
    <cfRule type="cellIs" dxfId="522" priority="564" stopIfTrue="1" operator="equal">
      <formula>"Pte. Asignar"</formula>
    </cfRule>
  </conditionalFormatting>
  <conditionalFormatting sqref="E6634">
    <cfRule type="cellIs" dxfId="521" priority="563" stopIfTrue="1" operator="equal">
      <formula>"C-001"</formula>
    </cfRule>
  </conditionalFormatting>
  <conditionalFormatting sqref="E6634">
    <cfRule type="cellIs" dxfId="520" priority="562" operator="equal">
      <formula>"C-003"</formula>
    </cfRule>
  </conditionalFormatting>
  <conditionalFormatting sqref="M6634">
    <cfRule type="cellIs" dxfId="519" priority="561" stopIfTrue="1" operator="equal">
      <formula>"PENDENT ASSIGNAR"</formula>
    </cfRule>
  </conditionalFormatting>
  <conditionalFormatting sqref="M6634">
    <cfRule type="cellIs" dxfId="518" priority="560" stopIfTrue="1" operator="equal">
      <formula>"PENDENT D'ASSIGNAR"</formula>
    </cfRule>
  </conditionalFormatting>
  <conditionalFormatting sqref="M6634">
    <cfRule type="cellIs" dxfId="517" priority="559" operator="equal">
      <formula>"DEDICACIO FACTURABLE PER ADMINISTRACIO"</formula>
    </cfRule>
  </conditionalFormatting>
  <conditionalFormatting sqref="M6635">
    <cfRule type="cellIs" dxfId="516" priority="554" stopIfTrue="1" operator="equal">
      <formula>"Pendent obrir OF"</formula>
    </cfRule>
  </conditionalFormatting>
  <conditionalFormatting sqref="E6635">
    <cfRule type="cellIs" dxfId="515" priority="553" stopIfTrue="1" operator="equal">
      <formula>"Pte. Asignar"</formula>
    </cfRule>
  </conditionalFormatting>
  <conditionalFormatting sqref="E6635">
    <cfRule type="cellIs" dxfId="514" priority="552" stopIfTrue="1" operator="equal">
      <formula>"C-001"</formula>
    </cfRule>
  </conditionalFormatting>
  <conditionalFormatting sqref="E6635">
    <cfRule type="cellIs" dxfId="513" priority="551" operator="equal">
      <formula>"C-003"</formula>
    </cfRule>
  </conditionalFormatting>
  <conditionalFormatting sqref="M6635">
    <cfRule type="cellIs" dxfId="512" priority="550" stopIfTrue="1" operator="equal">
      <formula>"PENDENT ASSIGNAR"</formula>
    </cfRule>
  </conditionalFormatting>
  <conditionalFormatting sqref="M6635">
    <cfRule type="cellIs" dxfId="511" priority="549" stopIfTrue="1" operator="equal">
      <formula>"PENDENT D'ASSIGNAR"</formula>
    </cfRule>
  </conditionalFormatting>
  <conditionalFormatting sqref="M6635">
    <cfRule type="cellIs" dxfId="510" priority="548" operator="equal">
      <formula>"DEDICACIO FACTURABLE PER ADMINISTRACIO"</formula>
    </cfRule>
  </conditionalFormatting>
  <conditionalFormatting sqref="M6636">
    <cfRule type="cellIs" dxfId="509" priority="543" stopIfTrue="1" operator="equal">
      <formula>"Pendent obrir OF"</formula>
    </cfRule>
  </conditionalFormatting>
  <conditionalFormatting sqref="E6636">
    <cfRule type="cellIs" dxfId="508" priority="542" stopIfTrue="1" operator="equal">
      <formula>"Pte. Asignar"</formula>
    </cfRule>
  </conditionalFormatting>
  <conditionalFormatting sqref="E6636">
    <cfRule type="cellIs" dxfId="507" priority="541" stopIfTrue="1" operator="equal">
      <formula>"C-001"</formula>
    </cfRule>
  </conditionalFormatting>
  <conditionalFormatting sqref="E6636">
    <cfRule type="cellIs" dxfId="506" priority="540" operator="equal">
      <formula>"C-003"</formula>
    </cfRule>
  </conditionalFormatting>
  <conditionalFormatting sqref="M6636">
    <cfRule type="cellIs" dxfId="505" priority="539" stopIfTrue="1" operator="equal">
      <formula>"PENDENT ASSIGNAR"</formula>
    </cfRule>
  </conditionalFormatting>
  <conditionalFormatting sqref="M6636">
    <cfRule type="cellIs" dxfId="504" priority="538" stopIfTrue="1" operator="equal">
      <formula>"PENDENT D'ASSIGNAR"</formula>
    </cfRule>
  </conditionalFormatting>
  <conditionalFormatting sqref="M6636">
    <cfRule type="cellIs" dxfId="503" priority="537" operator="equal">
      <formula>"DEDICACIO FACTURABLE PER ADMINISTRACIO"</formula>
    </cfRule>
  </conditionalFormatting>
  <conditionalFormatting sqref="M6637">
    <cfRule type="cellIs" dxfId="502" priority="532" stopIfTrue="1" operator="equal">
      <formula>"Pendent obrir OF"</formula>
    </cfRule>
  </conditionalFormatting>
  <conditionalFormatting sqref="E6637">
    <cfRule type="cellIs" dxfId="501" priority="531" stopIfTrue="1" operator="equal">
      <formula>"Pte. Asignar"</formula>
    </cfRule>
  </conditionalFormatting>
  <conditionalFormatting sqref="E6637">
    <cfRule type="cellIs" dxfId="500" priority="530" stopIfTrue="1" operator="equal">
      <formula>"C-001"</formula>
    </cfRule>
  </conditionalFormatting>
  <conditionalFormatting sqref="E6637">
    <cfRule type="cellIs" dxfId="499" priority="529" operator="equal">
      <formula>"C-003"</formula>
    </cfRule>
  </conditionalFormatting>
  <conditionalFormatting sqref="M6637">
    <cfRule type="cellIs" dxfId="498" priority="528" stopIfTrue="1" operator="equal">
      <formula>"PENDENT ASSIGNAR"</formula>
    </cfRule>
  </conditionalFormatting>
  <conditionalFormatting sqref="M6637">
    <cfRule type="cellIs" dxfId="497" priority="527" stopIfTrue="1" operator="equal">
      <formula>"PENDENT D'ASSIGNAR"</formula>
    </cfRule>
  </conditionalFormatting>
  <conditionalFormatting sqref="M6637">
    <cfRule type="cellIs" dxfId="496" priority="526" operator="equal">
      <formula>"DEDICACIO FACTURABLE PER ADMINISTRACIO"</formula>
    </cfRule>
  </conditionalFormatting>
  <conditionalFormatting sqref="M6638">
    <cfRule type="cellIs" dxfId="495" priority="521" stopIfTrue="1" operator="equal">
      <formula>"Pendent obrir OF"</formula>
    </cfRule>
  </conditionalFormatting>
  <conditionalFormatting sqref="E6638">
    <cfRule type="cellIs" dxfId="494" priority="520" stopIfTrue="1" operator="equal">
      <formula>"Pte. Asignar"</formula>
    </cfRule>
  </conditionalFormatting>
  <conditionalFormatting sqref="E6638">
    <cfRule type="cellIs" dxfId="493" priority="519" stopIfTrue="1" operator="equal">
      <formula>"C-001"</formula>
    </cfRule>
  </conditionalFormatting>
  <conditionalFormatting sqref="E6638">
    <cfRule type="cellIs" dxfId="492" priority="518" operator="equal">
      <formula>"C-003"</formula>
    </cfRule>
  </conditionalFormatting>
  <conditionalFormatting sqref="M6638">
    <cfRule type="cellIs" dxfId="491" priority="517" stopIfTrue="1" operator="equal">
      <formula>"PENDENT ASSIGNAR"</formula>
    </cfRule>
  </conditionalFormatting>
  <conditionalFormatting sqref="M6638">
    <cfRule type="cellIs" dxfId="490" priority="516" stopIfTrue="1" operator="equal">
      <formula>"PENDENT D'ASSIGNAR"</formula>
    </cfRule>
  </conditionalFormatting>
  <conditionalFormatting sqref="M6638">
    <cfRule type="cellIs" dxfId="489" priority="515" operator="equal">
      <formula>"DEDICACIO FACTURABLE PER ADMINISTRACIO"</formula>
    </cfRule>
  </conditionalFormatting>
  <conditionalFormatting sqref="M6639">
    <cfRule type="cellIs" dxfId="488" priority="510" stopIfTrue="1" operator="equal">
      <formula>"Pendent obrir OF"</formula>
    </cfRule>
  </conditionalFormatting>
  <conditionalFormatting sqref="E6639">
    <cfRule type="cellIs" dxfId="487" priority="509" stopIfTrue="1" operator="equal">
      <formula>"Pte. Asignar"</formula>
    </cfRule>
  </conditionalFormatting>
  <conditionalFormatting sqref="E6639">
    <cfRule type="cellIs" dxfId="486" priority="508" stopIfTrue="1" operator="equal">
      <formula>"C-001"</formula>
    </cfRule>
  </conditionalFormatting>
  <conditionalFormatting sqref="E6639">
    <cfRule type="cellIs" dxfId="485" priority="507" operator="equal">
      <formula>"C-003"</formula>
    </cfRule>
  </conditionalFormatting>
  <conditionalFormatting sqref="M6639">
    <cfRule type="cellIs" dxfId="484" priority="506" stopIfTrue="1" operator="equal">
      <formula>"PENDENT ASSIGNAR"</formula>
    </cfRule>
  </conditionalFormatting>
  <conditionalFormatting sqref="M6639">
    <cfRule type="cellIs" dxfId="483" priority="505" stopIfTrue="1" operator="equal">
      <formula>"PENDENT D'ASSIGNAR"</formula>
    </cfRule>
  </conditionalFormatting>
  <conditionalFormatting sqref="M6639">
    <cfRule type="cellIs" dxfId="482" priority="504" operator="equal">
      <formula>"DEDICACIO FACTURABLE PER ADMINISTRACIO"</formula>
    </cfRule>
  </conditionalFormatting>
  <conditionalFormatting sqref="M6640">
    <cfRule type="cellIs" dxfId="481" priority="499" stopIfTrue="1" operator="equal">
      <formula>"Pendent obrir OF"</formula>
    </cfRule>
  </conditionalFormatting>
  <conditionalFormatting sqref="E6640">
    <cfRule type="cellIs" dxfId="480" priority="498" stopIfTrue="1" operator="equal">
      <formula>"Pte. Asignar"</formula>
    </cfRule>
  </conditionalFormatting>
  <conditionalFormatting sqref="E6640">
    <cfRule type="cellIs" dxfId="479" priority="497" stopIfTrue="1" operator="equal">
      <formula>"C-001"</formula>
    </cfRule>
  </conditionalFormatting>
  <conditionalFormatting sqref="E6640">
    <cfRule type="cellIs" dxfId="478" priority="496" operator="equal">
      <formula>"C-003"</formula>
    </cfRule>
  </conditionalFormatting>
  <conditionalFormatting sqref="M6640">
    <cfRule type="cellIs" dxfId="477" priority="495" stopIfTrue="1" operator="equal">
      <formula>"PENDENT ASSIGNAR"</formula>
    </cfRule>
  </conditionalFormatting>
  <conditionalFormatting sqref="M6640">
    <cfRule type="cellIs" dxfId="476" priority="494" stopIfTrue="1" operator="equal">
      <formula>"PENDENT D'ASSIGNAR"</formula>
    </cfRule>
  </conditionalFormatting>
  <conditionalFormatting sqref="M6640">
    <cfRule type="cellIs" dxfId="475" priority="493" operator="equal">
      <formula>"DEDICACIO FACTURABLE PER ADMINISTRACIO"</formula>
    </cfRule>
  </conditionalFormatting>
  <conditionalFormatting sqref="M6641">
    <cfRule type="cellIs" dxfId="474" priority="488" stopIfTrue="1" operator="equal">
      <formula>"Pendent obrir OF"</formula>
    </cfRule>
  </conditionalFormatting>
  <conditionalFormatting sqref="E6641">
    <cfRule type="cellIs" dxfId="473" priority="487" stopIfTrue="1" operator="equal">
      <formula>"Pte. Asignar"</formula>
    </cfRule>
  </conditionalFormatting>
  <conditionalFormatting sqref="E6641">
    <cfRule type="cellIs" dxfId="472" priority="486" stopIfTrue="1" operator="equal">
      <formula>"C-001"</formula>
    </cfRule>
  </conditionalFormatting>
  <conditionalFormatting sqref="E6641">
    <cfRule type="cellIs" dxfId="471" priority="485" operator="equal">
      <formula>"C-003"</formula>
    </cfRule>
  </conditionalFormatting>
  <conditionalFormatting sqref="M6641">
    <cfRule type="cellIs" dxfId="470" priority="484" stopIfTrue="1" operator="equal">
      <formula>"PENDENT ASSIGNAR"</formula>
    </cfRule>
  </conditionalFormatting>
  <conditionalFormatting sqref="M6641">
    <cfRule type="cellIs" dxfId="469" priority="483" stopIfTrue="1" operator="equal">
      <formula>"PENDENT D'ASSIGNAR"</formula>
    </cfRule>
  </conditionalFormatting>
  <conditionalFormatting sqref="M6641">
    <cfRule type="cellIs" dxfId="468" priority="482" operator="equal">
      <formula>"DEDICACIO FACTURABLE PER ADMINISTRACIO"</formula>
    </cfRule>
  </conditionalFormatting>
  <conditionalFormatting sqref="M6642">
    <cfRule type="cellIs" dxfId="467" priority="477" stopIfTrue="1" operator="equal">
      <formula>"Pendent obrir OF"</formula>
    </cfRule>
  </conditionalFormatting>
  <conditionalFormatting sqref="E6642">
    <cfRule type="cellIs" dxfId="466" priority="476" stopIfTrue="1" operator="equal">
      <formula>"Pte. Asignar"</formula>
    </cfRule>
  </conditionalFormatting>
  <conditionalFormatting sqref="E6642">
    <cfRule type="cellIs" dxfId="465" priority="475" stopIfTrue="1" operator="equal">
      <formula>"C-001"</formula>
    </cfRule>
  </conditionalFormatting>
  <conditionalFormatting sqref="E6642">
    <cfRule type="cellIs" dxfId="464" priority="474" operator="equal">
      <formula>"C-003"</formula>
    </cfRule>
  </conditionalFormatting>
  <conditionalFormatting sqref="M6642">
    <cfRule type="cellIs" dxfId="463" priority="473" stopIfTrue="1" operator="equal">
      <formula>"PENDENT ASSIGNAR"</formula>
    </cfRule>
  </conditionalFormatting>
  <conditionalFormatting sqref="M6642">
    <cfRule type="cellIs" dxfId="462" priority="472" stopIfTrue="1" operator="equal">
      <formula>"PENDENT D'ASSIGNAR"</formula>
    </cfRule>
  </conditionalFormatting>
  <conditionalFormatting sqref="M6642">
    <cfRule type="cellIs" dxfId="461" priority="471" operator="equal">
      <formula>"DEDICACIO FACTURABLE PER ADMINISTRACIO"</formula>
    </cfRule>
  </conditionalFormatting>
  <conditionalFormatting sqref="M6643">
    <cfRule type="cellIs" dxfId="460" priority="466" stopIfTrue="1" operator="equal">
      <formula>"Pendent obrir OF"</formula>
    </cfRule>
  </conditionalFormatting>
  <conditionalFormatting sqref="E6643">
    <cfRule type="cellIs" dxfId="459" priority="465" stopIfTrue="1" operator="equal">
      <formula>"Pte. Asignar"</formula>
    </cfRule>
  </conditionalFormatting>
  <conditionalFormatting sqref="E6643">
    <cfRule type="cellIs" dxfId="458" priority="464" stopIfTrue="1" operator="equal">
      <formula>"C-001"</formula>
    </cfRule>
  </conditionalFormatting>
  <conditionalFormatting sqref="E6643">
    <cfRule type="cellIs" dxfId="457" priority="463" operator="equal">
      <formula>"C-003"</formula>
    </cfRule>
  </conditionalFormatting>
  <conditionalFormatting sqref="M6643">
    <cfRule type="cellIs" dxfId="456" priority="462" stopIfTrue="1" operator="equal">
      <formula>"PENDENT ASSIGNAR"</formula>
    </cfRule>
  </conditionalFormatting>
  <conditionalFormatting sqref="M6643">
    <cfRule type="cellIs" dxfId="455" priority="461" stopIfTrue="1" operator="equal">
      <formula>"PENDENT D'ASSIGNAR"</formula>
    </cfRule>
  </conditionalFormatting>
  <conditionalFormatting sqref="M6643">
    <cfRule type="cellIs" dxfId="454" priority="460" operator="equal">
      <formula>"DEDICACIO FACTURABLE PER ADMINISTRACIO"</formula>
    </cfRule>
  </conditionalFormatting>
  <conditionalFormatting sqref="M6644">
    <cfRule type="cellIs" dxfId="453" priority="455" stopIfTrue="1" operator="equal">
      <formula>"Pendent obrir OF"</formula>
    </cfRule>
  </conditionalFormatting>
  <conditionalFormatting sqref="E6644">
    <cfRule type="cellIs" dxfId="452" priority="454" stopIfTrue="1" operator="equal">
      <formula>"Pte. Asignar"</formula>
    </cfRule>
  </conditionalFormatting>
  <conditionalFormatting sqref="E6644">
    <cfRule type="cellIs" dxfId="451" priority="453" stopIfTrue="1" operator="equal">
      <formula>"C-001"</formula>
    </cfRule>
  </conditionalFormatting>
  <conditionalFormatting sqref="E6644">
    <cfRule type="cellIs" dxfId="450" priority="452" operator="equal">
      <formula>"C-003"</formula>
    </cfRule>
  </conditionalFormatting>
  <conditionalFormatting sqref="M6644">
    <cfRule type="cellIs" dxfId="449" priority="451" stopIfTrue="1" operator="equal">
      <formula>"PENDENT ASSIGNAR"</formula>
    </cfRule>
  </conditionalFormatting>
  <conditionalFormatting sqref="M6644">
    <cfRule type="cellIs" dxfId="448" priority="450" stopIfTrue="1" operator="equal">
      <formula>"PENDENT D'ASSIGNAR"</formula>
    </cfRule>
  </conditionalFormatting>
  <conditionalFormatting sqref="M6644">
    <cfRule type="cellIs" dxfId="447" priority="449" operator="equal">
      <formula>"DEDICACIO FACTURABLE PER ADMINISTRACIO"</formula>
    </cfRule>
  </conditionalFormatting>
  <conditionalFormatting sqref="M6645">
    <cfRule type="cellIs" dxfId="446" priority="444" stopIfTrue="1" operator="equal">
      <formula>"Pendent obrir OF"</formula>
    </cfRule>
  </conditionalFormatting>
  <conditionalFormatting sqref="E6645">
    <cfRule type="cellIs" dxfId="445" priority="443" stopIfTrue="1" operator="equal">
      <formula>"Pte. Asignar"</formula>
    </cfRule>
  </conditionalFormatting>
  <conditionalFormatting sqref="E6645">
    <cfRule type="cellIs" dxfId="444" priority="442" stopIfTrue="1" operator="equal">
      <formula>"C-001"</formula>
    </cfRule>
  </conditionalFormatting>
  <conditionalFormatting sqref="E6645">
    <cfRule type="cellIs" dxfId="443" priority="441" operator="equal">
      <formula>"C-003"</formula>
    </cfRule>
  </conditionalFormatting>
  <conditionalFormatting sqref="M6645">
    <cfRule type="cellIs" dxfId="442" priority="440" stopIfTrue="1" operator="equal">
      <formula>"PENDENT ASSIGNAR"</formula>
    </cfRule>
  </conditionalFormatting>
  <conditionalFormatting sqref="M6645">
    <cfRule type="cellIs" dxfId="441" priority="439" stopIfTrue="1" operator="equal">
      <formula>"PENDENT D'ASSIGNAR"</formula>
    </cfRule>
  </conditionalFormatting>
  <conditionalFormatting sqref="M6645">
    <cfRule type="cellIs" dxfId="440" priority="438" operator="equal">
      <formula>"DEDICACIO FACTURABLE PER ADMINISTRACIO"</formula>
    </cfRule>
  </conditionalFormatting>
  <conditionalFormatting sqref="M6646">
    <cfRule type="cellIs" dxfId="439" priority="433" stopIfTrue="1" operator="equal">
      <formula>"Pendent obrir OF"</formula>
    </cfRule>
  </conditionalFormatting>
  <conditionalFormatting sqref="E6646">
    <cfRule type="cellIs" dxfId="438" priority="432" stopIfTrue="1" operator="equal">
      <formula>"Pte. Asignar"</formula>
    </cfRule>
  </conditionalFormatting>
  <conditionalFormatting sqref="E6646">
    <cfRule type="cellIs" dxfId="437" priority="431" stopIfTrue="1" operator="equal">
      <formula>"C-001"</formula>
    </cfRule>
  </conditionalFormatting>
  <conditionalFormatting sqref="E6646">
    <cfRule type="cellIs" dxfId="436" priority="430" operator="equal">
      <formula>"C-003"</formula>
    </cfRule>
  </conditionalFormatting>
  <conditionalFormatting sqref="M6646">
    <cfRule type="cellIs" dxfId="435" priority="429" stopIfTrue="1" operator="equal">
      <formula>"PENDENT ASSIGNAR"</formula>
    </cfRule>
  </conditionalFormatting>
  <conditionalFormatting sqref="M6646">
    <cfRule type="cellIs" dxfId="434" priority="428" stopIfTrue="1" operator="equal">
      <formula>"PENDENT D'ASSIGNAR"</formula>
    </cfRule>
  </conditionalFormatting>
  <conditionalFormatting sqref="M6646">
    <cfRule type="cellIs" dxfId="433" priority="427" operator="equal">
      <formula>"DEDICACIO FACTURABLE PER ADMINISTRACIO"</formula>
    </cfRule>
  </conditionalFormatting>
  <conditionalFormatting sqref="M6647">
    <cfRule type="cellIs" dxfId="432" priority="422" stopIfTrue="1" operator="equal">
      <formula>"Pendent obrir OF"</formula>
    </cfRule>
  </conditionalFormatting>
  <conditionalFormatting sqref="E6647">
    <cfRule type="cellIs" dxfId="431" priority="421" stopIfTrue="1" operator="equal">
      <formula>"Pte. Asignar"</formula>
    </cfRule>
  </conditionalFormatting>
  <conditionalFormatting sqref="E6647">
    <cfRule type="cellIs" dxfId="430" priority="420" stopIfTrue="1" operator="equal">
      <formula>"C-001"</formula>
    </cfRule>
  </conditionalFormatting>
  <conditionalFormatting sqref="E6647">
    <cfRule type="cellIs" dxfId="429" priority="419" operator="equal">
      <formula>"C-003"</formula>
    </cfRule>
  </conditionalFormatting>
  <conditionalFormatting sqref="M6647">
    <cfRule type="cellIs" dxfId="428" priority="418" stopIfTrue="1" operator="equal">
      <formula>"PENDENT ASSIGNAR"</formula>
    </cfRule>
  </conditionalFormatting>
  <conditionalFormatting sqref="M6647">
    <cfRule type="cellIs" dxfId="427" priority="417" stopIfTrue="1" operator="equal">
      <formula>"PENDENT D'ASSIGNAR"</formula>
    </cfRule>
  </conditionalFormatting>
  <conditionalFormatting sqref="M6647">
    <cfRule type="cellIs" dxfId="426" priority="416" operator="equal">
      <formula>"DEDICACIO FACTURABLE PER ADMINISTRACIO"</formula>
    </cfRule>
  </conditionalFormatting>
  <conditionalFormatting sqref="M6648">
    <cfRule type="cellIs" dxfId="425" priority="411" stopIfTrue="1" operator="equal">
      <formula>"Pendent obrir OF"</formula>
    </cfRule>
  </conditionalFormatting>
  <conditionalFormatting sqref="E6648">
    <cfRule type="cellIs" dxfId="424" priority="410" stopIfTrue="1" operator="equal">
      <formula>"Pte. Asignar"</formula>
    </cfRule>
  </conditionalFormatting>
  <conditionalFormatting sqref="E6648">
    <cfRule type="cellIs" dxfId="423" priority="409" stopIfTrue="1" operator="equal">
      <formula>"C-001"</formula>
    </cfRule>
  </conditionalFormatting>
  <conditionalFormatting sqref="E6648">
    <cfRule type="cellIs" dxfId="422" priority="408" operator="equal">
      <formula>"C-003"</formula>
    </cfRule>
  </conditionalFormatting>
  <conditionalFormatting sqref="M6648">
    <cfRule type="cellIs" dxfId="421" priority="407" stopIfTrue="1" operator="equal">
      <formula>"PENDENT ASSIGNAR"</formula>
    </cfRule>
  </conditionalFormatting>
  <conditionalFormatting sqref="M6648">
    <cfRule type="cellIs" dxfId="420" priority="406" stopIfTrue="1" operator="equal">
      <formula>"PENDENT D'ASSIGNAR"</formula>
    </cfRule>
  </conditionalFormatting>
  <conditionalFormatting sqref="M6648">
    <cfRule type="cellIs" dxfId="419" priority="405" operator="equal">
      <formula>"DEDICACIO FACTURABLE PER ADMINISTRACIO"</formula>
    </cfRule>
  </conditionalFormatting>
  <conditionalFormatting sqref="M6649">
    <cfRule type="cellIs" dxfId="418" priority="400" stopIfTrue="1" operator="equal">
      <formula>"Pendent obrir OF"</formula>
    </cfRule>
  </conditionalFormatting>
  <conditionalFormatting sqref="E6649">
    <cfRule type="cellIs" dxfId="417" priority="399" stopIfTrue="1" operator="equal">
      <formula>"Pte. Asignar"</formula>
    </cfRule>
  </conditionalFormatting>
  <conditionalFormatting sqref="E6649">
    <cfRule type="cellIs" dxfId="416" priority="398" stopIfTrue="1" operator="equal">
      <formula>"C-001"</formula>
    </cfRule>
  </conditionalFormatting>
  <conditionalFormatting sqref="E6649">
    <cfRule type="cellIs" dxfId="415" priority="397" operator="equal">
      <formula>"C-003"</formula>
    </cfRule>
  </conditionalFormatting>
  <conditionalFormatting sqref="M6649">
    <cfRule type="cellIs" dxfId="414" priority="396" stopIfTrue="1" operator="equal">
      <formula>"PENDENT ASSIGNAR"</formula>
    </cfRule>
  </conditionalFormatting>
  <conditionalFormatting sqref="M6649">
    <cfRule type="cellIs" dxfId="413" priority="395" stopIfTrue="1" operator="equal">
      <formula>"PENDENT D'ASSIGNAR"</formula>
    </cfRule>
  </conditionalFormatting>
  <conditionalFormatting sqref="M6649">
    <cfRule type="cellIs" dxfId="412" priority="394" operator="equal">
      <formula>"DEDICACIO FACTURABLE PER ADMINISTRACIO"</formula>
    </cfRule>
  </conditionalFormatting>
  <conditionalFormatting sqref="M6650">
    <cfRule type="cellIs" dxfId="411" priority="389" stopIfTrue="1" operator="equal">
      <formula>"Pendent obrir OF"</formula>
    </cfRule>
  </conditionalFormatting>
  <conditionalFormatting sqref="E6650">
    <cfRule type="cellIs" dxfId="410" priority="388" stopIfTrue="1" operator="equal">
      <formula>"Pte. Asignar"</formula>
    </cfRule>
  </conditionalFormatting>
  <conditionalFormatting sqref="E6650">
    <cfRule type="cellIs" dxfId="409" priority="387" stopIfTrue="1" operator="equal">
      <formula>"C-001"</formula>
    </cfRule>
  </conditionalFormatting>
  <conditionalFormatting sqref="E6650">
    <cfRule type="cellIs" dxfId="408" priority="386" operator="equal">
      <formula>"C-003"</formula>
    </cfRule>
  </conditionalFormatting>
  <conditionalFormatting sqref="M6650">
    <cfRule type="cellIs" dxfId="407" priority="385" stopIfTrue="1" operator="equal">
      <formula>"PENDENT ASSIGNAR"</formula>
    </cfRule>
  </conditionalFormatting>
  <conditionalFormatting sqref="M6650">
    <cfRule type="cellIs" dxfId="406" priority="384" stopIfTrue="1" operator="equal">
      <formula>"PENDENT D'ASSIGNAR"</formula>
    </cfRule>
  </conditionalFormatting>
  <conditionalFormatting sqref="M6650">
    <cfRule type="cellIs" dxfId="405" priority="383" operator="equal">
      <formula>"DEDICACIO FACTURABLE PER ADMINISTRACIO"</formula>
    </cfRule>
  </conditionalFormatting>
  <conditionalFormatting sqref="M6653">
    <cfRule type="cellIs" dxfId="404" priority="378" stopIfTrue="1" operator="equal">
      <formula>"Pendent obrir OF"</formula>
    </cfRule>
  </conditionalFormatting>
  <conditionalFormatting sqref="E6653">
    <cfRule type="cellIs" dxfId="403" priority="377" stopIfTrue="1" operator="equal">
      <formula>"Pte. Asignar"</formula>
    </cfRule>
  </conditionalFormatting>
  <conditionalFormatting sqref="E6653">
    <cfRule type="cellIs" dxfId="402" priority="376" stopIfTrue="1" operator="equal">
      <formula>"C-001"</formula>
    </cfRule>
  </conditionalFormatting>
  <conditionalFormatting sqref="E6653">
    <cfRule type="cellIs" dxfId="401" priority="375" operator="equal">
      <formula>"C-003"</formula>
    </cfRule>
  </conditionalFormatting>
  <conditionalFormatting sqref="M6653">
    <cfRule type="cellIs" dxfId="400" priority="374" stopIfTrue="1" operator="equal">
      <formula>"PENDENT ASSIGNAR"</formula>
    </cfRule>
  </conditionalFormatting>
  <conditionalFormatting sqref="M6653">
    <cfRule type="cellIs" dxfId="399" priority="373" stopIfTrue="1" operator="equal">
      <formula>"PENDENT D'ASSIGNAR"</formula>
    </cfRule>
  </conditionalFormatting>
  <conditionalFormatting sqref="M6653">
    <cfRule type="cellIs" dxfId="398" priority="372" operator="equal">
      <formula>"DEDICACIO FACTURABLE PER ADMINISTRACIO"</formula>
    </cfRule>
  </conditionalFormatting>
  <conditionalFormatting sqref="M6652">
    <cfRule type="cellIs" dxfId="397" priority="367" stopIfTrue="1" operator="equal">
      <formula>"Pendent obrir OF"</formula>
    </cfRule>
  </conditionalFormatting>
  <conditionalFormatting sqref="E6652">
    <cfRule type="cellIs" dxfId="396" priority="366" stopIfTrue="1" operator="equal">
      <formula>"Pte. Asignar"</formula>
    </cfRule>
  </conditionalFormatting>
  <conditionalFormatting sqref="E6652">
    <cfRule type="cellIs" dxfId="395" priority="365" stopIfTrue="1" operator="equal">
      <formula>"C-001"</formula>
    </cfRule>
  </conditionalFormatting>
  <conditionalFormatting sqref="E6652">
    <cfRule type="cellIs" dxfId="394" priority="364" operator="equal">
      <formula>"C-003"</formula>
    </cfRule>
  </conditionalFormatting>
  <conditionalFormatting sqref="M6652">
    <cfRule type="cellIs" dxfId="393" priority="363" stopIfTrue="1" operator="equal">
      <formula>"PENDENT ASSIGNAR"</formula>
    </cfRule>
  </conditionalFormatting>
  <conditionalFormatting sqref="M6652">
    <cfRule type="cellIs" dxfId="392" priority="362" stopIfTrue="1" operator="equal">
      <formula>"PENDENT D'ASSIGNAR"</formula>
    </cfRule>
  </conditionalFormatting>
  <conditionalFormatting sqref="M6652">
    <cfRule type="cellIs" dxfId="391" priority="361" operator="equal">
      <formula>"DEDICACIO FACTURABLE PER ADMINISTRACIO"</formula>
    </cfRule>
  </conditionalFormatting>
  <conditionalFormatting sqref="M6654">
    <cfRule type="cellIs" dxfId="390" priority="356" stopIfTrue="1" operator="equal">
      <formula>"Pendent obrir OF"</formula>
    </cfRule>
  </conditionalFormatting>
  <conditionalFormatting sqref="E6654">
    <cfRule type="cellIs" dxfId="389" priority="355" stopIfTrue="1" operator="equal">
      <formula>"Pte. Asignar"</formula>
    </cfRule>
  </conditionalFormatting>
  <conditionalFormatting sqref="E6654">
    <cfRule type="cellIs" dxfId="388" priority="354" stopIfTrue="1" operator="equal">
      <formula>"C-001"</formula>
    </cfRule>
  </conditionalFormatting>
  <conditionalFormatting sqref="E6654">
    <cfRule type="cellIs" dxfId="387" priority="353" operator="equal">
      <formula>"C-003"</formula>
    </cfRule>
  </conditionalFormatting>
  <conditionalFormatting sqref="M6654">
    <cfRule type="cellIs" dxfId="386" priority="352" stopIfTrue="1" operator="equal">
      <formula>"PENDENT ASSIGNAR"</formula>
    </cfRule>
  </conditionalFormatting>
  <conditionalFormatting sqref="M6654">
    <cfRule type="cellIs" dxfId="385" priority="351" stopIfTrue="1" operator="equal">
      <formula>"PENDENT D'ASSIGNAR"</formula>
    </cfRule>
  </conditionalFormatting>
  <conditionalFormatting sqref="M6654">
    <cfRule type="cellIs" dxfId="384" priority="350" operator="equal">
      <formula>"DEDICACIO FACTURABLE PER ADMINISTRACIO"</formula>
    </cfRule>
  </conditionalFormatting>
  <conditionalFormatting sqref="M6655">
    <cfRule type="cellIs" dxfId="383" priority="345" stopIfTrue="1" operator="equal">
      <formula>"Pendent obrir OF"</formula>
    </cfRule>
  </conditionalFormatting>
  <conditionalFormatting sqref="E6655">
    <cfRule type="cellIs" dxfId="382" priority="344" stopIfTrue="1" operator="equal">
      <formula>"Pte. Asignar"</formula>
    </cfRule>
  </conditionalFormatting>
  <conditionalFormatting sqref="E6655">
    <cfRule type="cellIs" dxfId="381" priority="343" stopIfTrue="1" operator="equal">
      <formula>"C-001"</formula>
    </cfRule>
  </conditionalFormatting>
  <conditionalFormatting sqref="E6655">
    <cfRule type="cellIs" dxfId="380" priority="342" operator="equal">
      <formula>"C-003"</formula>
    </cfRule>
  </conditionalFormatting>
  <conditionalFormatting sqref="M6655">
    <cfRule type="cellIs" dxfId="379" priority="341" stopIfTrue="1" operator="equal">
      <formula>"PENDENT ASSIGNAR"</formula>
    </cfRule>
  </conditionalFormatting>
  <conditionalFormatting sqref="M6655">
    <cfRule type="cellIs" dxfId="378" priority="340" stopIfTrue="1" operator="equal">
      <formula>"PENDENT D'ASSIGNAR"</formula>
    </cfRule>
  </conditionalFormatting>
  <conditionalFormatting sqref="M6655">
    <cfRule type="cellIs" dxfId="377" priority="339" operator="equal">
      <formula>"DEDICACIO FACTURABLE PER ADMINISTRACIO"</formula>
    </cfRule>
  </conditionalFormatting>
  <conditionalFormatting sqref="M6656">
    <cfRule type="cellIs" dxfId="376" priority="334" stopIfTrue="1" operator="equal">
      <formula>"Pendent obrir OF"</formula>
    </cfRule>
  </conditionalFormatting>
  <conditionalFormatting sqref="E6656">
    <cfRule type="cellIs" dxfId="375" priority="333" stopIfTrue="1" operator="equal">
      <formula>"Pte. Asignar"</formula>
    </cfRule>
  </conditionalFormatting>
  <conditionalFormatting sqref="E6656">
    <cfRule type="cellIs" dxfId="374" priority="332" stopIfTrue="1" operator="equal">
      <formula>"C-001"</formula>
    </cfRule>
  </conditionalFormatting>
  <conditionalFormatting sqref="E6656">
    <cfRule type="cellIs" dxfId="373" priority="331" operator="equal">
      <formula>"C-003"</formula>
    </cfRule>
  </conditionalFormatting>
  <conditionalFormatting sqref="M6656">
    <cfRule type="cellIs" dxfId="372" priority="330" stopIfTrue="1" operator="equal">
      <formula>"PENDENT ASSIGNAR"</formula>
    </cfRule>
  </conditionalFormatting>
  <conditionalFormatting sqref="M6656">
    <cfRule type="cellIs" dxfId="371" priority="329" stopIfTrue="1" operator="equal">
      <formula>"PENDENT D'ASSIGNAR"</formula>
    </cfRule>
  </conditionalFormatting>
  <conditionalFormatting sqref="M6656">
    <cfRule type="cellIs" dxfId="370" priority="328" operator="equal">
      <formula>"DEDICACIO FACTURABLE PER ADMINISTRACIO"</formula>
    </cfRule>
  </conditionalFormatting>
  <conditionalFormatting sqref="M6657">
    <cfRule type="cellIs" dxfId="369" priority="323" stopIfTrue="1" operator="equal">
      <formula>"Pendent obrir OF"</formula>
    </cfRule>
  </conditionalFormatting>
  <conditionalFormatting sqref="E6657">
    <cfRule type="cellIs" dxfId="368" priority="322" stopIfTrue="1" operator="equal">
      <formula>"Pte. Asignar"</formula>
    </cfRule>
  </conditionalFormatting>
  <conditionalFormatting sqref="E6657">
    <cfRule type="cellIs" dxfId="367" priority="321" stopIfTrue="1" operator="equal">
      <formula>"C-001"</formula>
    </cfRule>
  </conditionalFormatting>
  <conditionalFormatting sqref="E6657">
    <cfRule type="cellIs" dxfId="366" priority="320" operator="equal">
      <formula>"C-003"</formula>
    </cfRule>
  </conditionalFormatting>
  <conditionalFormatting sqref="M6657">
    <cfRule type="cellIs" dxfId="365" priority="319" stopIfTrue="1" operator="equal">
      <formula>"PENDENT ASSIGNAR"</formula>
    </cfRule>
  </conditionalFormatting>
  <conditionalFormatting sqref="M6657">
    <cfRule type="cellIs" dxfId="364" priority="318" stopIfTrue="1" operator="equal">
      <formula>"PENDENT D'ASSIGNAR"</formula>
    </cfRule>
  </conditionalFormatting>
  <conditionalFormatting sqref="M6657">
    <cfRule type="cellIs" dxfId="363" priority="317" operator="equal">
      <formula>"DEDICACIO FACTURABLE PER ADMINISTRACIO"</formula>
    </cfRule>
  </conditionalFormatting>
  <conditionalFormatting sqref="M6658">
    <cfRule type="cellIs" dxfId="362" priority="312" stopIfTrue="1" operator="equal">
      <formula>"Pendent obrir OF"</formula>
    </cfRule>
  </conditionalFormatting>
  <conditionalFormatting sqref="E6658">
    <cfRule type="cellIs" dxfId="361" priority="311" stopIfTrue="1" operator="equal">
      <formula>"Pte. Asignar"</formula>
    </cfRule>
  </conditionalFormatting>
  <conditionalFormatting sqref="E6658">
    <cfRule type="cellIs" dxfId="360" priority="310" stopIfTrue="1" operator="equal">
      <formula>"C-001"</formula>
    </cfRule>
  </conditionalFormatting>
  <conditionalFormatting sqref="E6658">
    <cfRule type="cellIs" dxfId="359" priority="309" operator="equal">
      <formula>"C-003"</formula>
    </cfRule>
  </conditionalFormatting>
  <conditionalFormatting sqref="M6658">
    <cfRule type="cellIs" dxfId="358" priority="308" stopIfTrue="1" operator="equal">
      <formula>"PENDENT ASSIGNAR"</formula>
    </cfRule>
  </conditionalFormatting>
  <conditionalFormatting sqref="M6658">
    <cfRule type="cellIs" dxfId="357" priority="307" stopIfTrue="1" operator="equal">
      <formula>"PENDENT D'ASSIGNAR"</formula>
    </cfRule>
  </conditionalFormatting>
  <conditionalFormatting sqref="M6658">
    <cfRule type="cellIs" dxfId="356" priority="306" operator="equal">
      <formula>"DEDICACIO FACTURABLE PER ADMINISTRACIO"</formula>
    </cfRule>
  </conditionalFormatting>
  <conditionalFormatting sqref="G6801">
    <cfRule type="cellIs" dxfId="355" priority="302" stopIfTrue="1" operator="equal">
      <formula>"ST"</formula>
    </cfRule>
    <cfRule type="cellIs" dxfId="354" priority="303" stopIfTrue="1" operator="equal">
      <formula>ST</formula>
    </cfRule>
  </conditionalFormatting>
  <conditionalFormatting sqref="M6801">
    <cfRule type="cellIs" dxfId="353" priority="301" stopIfTrue="1" operator="equal">
      <formula>"Pendent obrir OF"</formula>
    </cfRule>
  </conditionalFormatting>
  <conditionalFormatting sqref="E6801">
    <cfRule type="cellIs" dxfId="352" priority="300" stopIfTrue="1" operator="equal">
      <formula>"Pte. Asignar"</formula>
    </cfRule>
  </conditionalFormatting>
  <conditionalFormatting sqref="E6801">
    <cfRule type="cellIs" dxfId="351" priority="299" stopIfTrue="1" operator="equal">
      <formula>"C-001"</formula>
    </cfRule>
  </conditionalFormatting>
  <conditionalFormatting sqref="E6801">
    <cfRule type="cellIs" dxfId="350" priority="298" operator="equal">
      <formula>"C-003"</formula>
    </cfRule>
  </conditionalFormatting>
  <conditionalFormatting sqref="M6801">
    <cfRule type="cellIs" dxfId="349" priority="297" stopIfTrue="1" operator="equal">
      <formula>"PENDENT ASSIGNAR"</formula>
    </cfRule>
  </conditionalFormatting>
  <conditionalFormatting sqref="M6801">
    <cfRule type="cellIs" dxfId="348" priority="296" stopIfTrue="1" operator="equal">
      <formula>"PENDENT D'ASSIGNAR"</formula>
    </cfRule>
  </conditionalFormatting>
  <conditionalFormatting sqref="M6801">
    <cfRule type="cellIs" dxfId="347" priority="295" operator="equal">
      <formula>"DEDICACIO FACTURABLE PER ADMINISTRACIO"</formula>
    </cfRule>
  </conditionalFormatting>
  <conditionalFormatting sqref="G6801">
    <cfRule type="cellIs" dxfId="346" priority="294" stopIfTrue="1" operator="equal">
      <formula>"TA"</formula>
    </cfRule>
  </conditionalFormatting>
  <conditionalFormatting sqref="G6801">
    <cfRule type="cellIs" dxfId="345" priority="293" stopIfTrue="1" operator="equal">
      <formula>"OB"</formula>
    </cfRule>
  </conditionalFormatting>
  <conditionalFormatting sqref="G6802">
    <cfRule type="cellIs" dxfId="344" priority="291" stopIfTrue="1" operator="equal">
      <formula>"ST"</formula>
    </cfRule>
    <cfRule type="cellIs" dxfId="343" priority="292" stopIfTrue="1" operator="equal">
      <formula>ST</formula>
    </cfRule>
  </conditionalFormatting>
  <conditionalFormatting sqref="M6802">
    <cfRule type="cellIs" dxfId="342" priority="290" stopIfTrue="1" operator="equal">
      <formula>"Pendent obrir OF"</formula>
    </cfRule>
  </conditionalFormatting>
  <conditionalFormatting sqref="E6802">
    <cfRule type="cellIs" dxfId="341" priority="289" stopIfTrue="1" operator="equal">
      <formula>"Pte. Asignar"</formula>
    </cfRule>
  </conditionalFormatting>
  <conditionalFormatting sqref="E6802">
    <cfRule type="cellIs" dxfId="340" priority="288" stopIfTrue="1" operator="equal">
      <formula>"C-001"</formula>
    </cfRule>
  </conditionalFormatting>
  <conditionalFormatting sqref="E6802">
    <cfRule type="cellIs" dxfId="339" priority="287" operator="equal">
      <formula>"C-003"</formula>
    </cfRule>
  </conditionalFormatting>
  <conditionalFormatting sqref="M6802">
    <cfRule type="cellIs" dxfId="338" priority="286" stopIfTrue="1" operator="equal">
      <formula>"PENDENT ASSIGNAR"</formula>
    </cfRule>
  </conditionalFormatting>
  <conditionalFormatting sqref="M6802">
    <cfRule type="cellIs" dxfId="337" priority="285" stopIfTrue="1" operator="equal">
      <formula>"PENDENT D'ASSIGNAR"</formula>
    </cfRule>
  </conditionalFormatting>
  <conditionalFormatting sqref="M6802">
    <cfRule type="cellIs" dxfId="336" priority="284" operator="equal">
      <formula>"DEDICACIO FACTURABLE PER ADMINISTRACIO"</formula>
    </cfRule>
  </conditionalFormatting>
  <conditionalFormatting sqref="G6802">
    <cfRule type="cellIs" dxfId="335" priority="283" stopIfTrue="1" operator="equal">
      <formula>"TA"</formula>
    </cfRule>
  </conditionalFormatting>
  <conditionalFormatting sqref="G6802">
    <cfRule type="cellIs" dxfId="334" priority="282" stopIfTrue="1" operator="equal">
      <formula>"OB"</formula>
    </cfRule>
  </conditionalFormatting>
  <conditionalFormatting sqref="G6803">
    <cfRule type="cellIs" dxfId="333" priority="280" stopIfTrue="1" operator="equal">
      <formula>"ST"</formula>
    </cfRule>
    <cfRule type="cellIs" dxfId="332" priority="281" stopIfTrue="1" operator="equal">
      <formula>ST</formula>
    </cfRule>
  </conditionalFormatting>
  <conditionalFormatting sqref="M6803">
    <cfRule type="cellIs" dxfId="331" priority="279" stopIfTrue="1" operator="equal">
      <formula>"Pendent obrir OF"</formula>
    </cfRule>
  </conditionalFormatting>
  <conditionalFormatting sqref="E6803">
    <cfRule type="cellIs" dxfId="330" priority="278" stopIfTrue="1" operator="equal">
      <formula>"Pte. Asignar"</formula>
    </cfRule>
  </conditionalFormatting>
  <conditionalFormatting sqref="E6803">
    <cfRule type="cellIs" dxfId="329" priority="277" stopIfTrue="1" operator="equal">
      <formula>"C-001"</formula>
    </cfRule>
  </conditionalFormatting>
  <conditionalFormatting sqref="E6803">
    <cfRule type="cellIs" dxfId="328" priority="276" operator="equal">
      <formula>"C-003"</formula>
    </cfRule>
  </conditionalFormatting>
  <conditionalFormatting sqref="M6803">
    <cfRule type="cellIs" dxfId="327" priority="275" stopIfTrue="1" operator="equal">
      <formula>"PENDENT ASSIGNAR"</formula>
    </cfRule>
  </conditionalFormatting>
  <conditionalFormatting sqref="M6803">
    <cfRule type="cellIs" dxfId="326" priority="274" stopIfTrue="1" operator="equal">
      <formula>"PENDENT D'ASSIGNAR"</formula>
    </cfRule>
  </conditionalFormatting>
  <conditionalFormatting sqref="M6803">
    <cfRule type="cellIs" dxfId="325" priority="273" operator="equal">
      <formula>"DEDICACIO FACTURABLE PER ADMINISTRACIO"</formula>
    </cfRule>
  </conditionalFormatting>
  <conditionalFormatting sqref="G6803">
    <cfRule type="cellIs" dxfId="324" priority="272" stopIfTrue="1" operator="equal">
      <formula>"TA"</formula>
    </cfRule>
  </conditionalFormatting>
  <conditionalFormatting sqref="G6803">
    <cfRule type="cellIs" dxfId="323" priority="271" stopIfTrue="1" operator="equal">
      <formula>"OB"</formula>
    </cfRule>
  </conditionalFormatting>
  <conditionalFormatting sqref="G6804">
    <cfRule type="cellIs" dxfId="322" priority="269" stopIfTrue="1" operator="equal">
      <formula>"ST"</formula>
    </cfRule>
    <cfRule type="cellIs" dxfId="321" priority="270" stopIfTrue="1" operator="equal">
      <formula>ST</formula>
    </cfRule>
  </conditionalFormatting>
  <conditionalFormatting sqref="M6804">
    <cfRule type="cellIs" dxfId="320" priority="268" stopIfTrue="1" operator="equal">
      <formula>"Pendent obrir OF"</formula>
    </cfRule>
  </conditionalFormatting>
  <conditionalFormatting sqref="E6804">
    <cfRule type="cellIs" dxfId="319" priority="267" stopIfTrue="1" operator="equal">
      <formula>"Pte. Asignar"</formula>
    </cfRule>
  </conditionalFormatting>
  <conditionalFormatting sqref="E6804">
    <cfRule type="cellIs" dxfId="318" priority="266" stopIfTrue="1" operator="equal">
      <formula>"C-001"</formula>
    </cfRule>
  </conditionalFormatting>
  <conditionalFormatting sqref="E6804">
    <cfRule type="cellIs" dxfId="317" priority="265" operator="equal">
      <formula>"C-003"</formula>
    </cfRule>
  </conditionalFormatting>
  <conditionalFormatting sqref="M6804">
    <cfRule type="cellIs" dxfId="316" priority="264" stopIfTrue="1" operator="equal">
      <formula>"PENDENT ASSIGNAR"</formula>
    </cfRule>
  </conditionalFormatting>
  <conditionalFormatting sqref="M6804">
    <cfRule type="cellIs" dxfId="315" priority="263" stopIfTrue="1" operator="equal">
      <formula>"PENDENT D'ASSIGNAR"</formula>
    </cfRule>
  </conditionalFormatting>
  <conditionalFormatting sqref="M6804">
    <cfRule type="cellIs" dxfId="314" priority="262" operator="equal">
      <formula>"DEDICACIO FACTURABLE PER ADMINISTRACIO"</formula>
    </cfRule>
  </conditionalFormatting>
  <conditionalFormatting sqref="G6804">
    <cfRule type="cellIs" dxfId="313" priority="261" stopIfTrue="1" operator="equal">
      <formula>"TA"</formula>
    </cfRule>
  </conditionalFormatting>
  <conditionalFormatting sqref="G6804">
    <cfRule type="cellIs" dxfId="312" priority="260" stopIfTrue="1" operator="equal">
      <formula>"OB"</formula>
    </cfRule>
  </conditionalFormatting>
  <conditionalFormatting sqref="G6805">
    <cfRule type="cellIs" dxfId="311" priority="258" stopIfTrue="1" operator="equal">
      <formula>"ST"</formula>
    </cfRule>
    <cfRule type="cellIs" dxfId="310" priority="259" stopIfTrue="1" operator="equal">
      <formula>ST</formula>
    </cfRule>
  </conditionalFormatting>
  <conditionalFormatting sqref="M6805">
    <cfRule type="cellIs" dxfId="309" priority="257" stopIfTrue="1" operator="equal">
      <formula>"Pendent obrir OF"</formula>
    </cfRule>
  </conditionalFormatting>
  <conditionalFormatting sqref="E6805">
    <cfRule type="cellIs" dxfId="308" priority="256" stopIfTrue="1" operator="equal">
      <formula>"Pte. Asignar"</formula>
    </cfRule>
  </conditionalFormatting>
  <conditionalFormatting sqref="E6805">
    <cfRule type="cellIs" dxfId="307" priority="255" stopIfTrue="1" operator="equal">
      <formula>"C-001"</formula>
    </cfRule>
  </conditionalFormatting>
  <conditionalFormatting sqref="E6805">
    <cfRule type="cellIs" dxfId="306" priority="254" operator="equal">
      <formula>"C-003"</formula>
    </cfRule>
  </conditionalFormatting>
  <conditionalFormatting sqref="M6805">
    <cfRule type="cellIs" dxfId="305" priority="253" stopIfTrue="1" operator="equal">
      <formula>"PENDENT ASSIGNAR"</formula>
    </cfRule>
  </conditionalFormatting>
  <conditionalFormatting sqref="M6805">
    <cfRule type="cellIs" dxfId="304" priority="252" stopIfTrue="1" operator="equal">
      <formula>"PENDENT D'ASSIGNAR"</formula>
    </cfRule>
  </conditionalFormatting>
  <conditionalFormatting sqref="M6805">
    <cfRule type="cellIs" dxfId="303" priority="251" operator="equal">
      <formula>"DEDICACIO FACTURABLE PER ADMINISTRACIO"</formula>
    </cfRule>
  </conditionalFormatting>
  <conditionalFormatting sqref="G6805">
    <cfRule type="cellIs" dxfId="302" priority="250" stopIfTrue="1" operator="equal">
      <formula>"TA"</formula>
    </cfRule>
  </conditionalFormatting>
  <conditionalFormatting sqref="G6805">
    <cfRule type="cellIs" dxfId="301" priority="249" stopIfTrue="1" operator="equal">
      <formula>"OB"</formula>
    </cfRule>
  </conditionalFormatting>
  <conditionalFormatting sqref="G6806">
    <cfRule type="cellIs" dxfId="300" priority="247" stopIfTrue="1" operator="equal">
      <formula>"ST"</formula>
    </cfRule>
    <cfRule type="cellIs" dxfId="299" priority="248" stopIfTrue="1" operator="equal">
      <formula>ST</formula>
    </cfRule>
  </conditionalFormatting>
  <conditionalFormatting sqref="M6806">
    <cfRule type="cellIs" dxfId="298" priority="246" stopIfTrue="1" operator="equal">
      <formula>"Pendent obrir OF"</formula>
    </cfRule>
  </conditionalFormatting>
  <conditionalFormatting sqref="E6806">
    <cfRule type="cellIs" dxfId="297" priority="245" stopIfTrue="1" operator="equal">
      <formula>"Pte. Asignar"</formula>
    </cfRule>
  </conditionalFormatting>
  <conditionalFormatting sqref="E6806">
    <cfRule type="cellIs" dxfId="296" priority="244" stopIfTrue="1" operator="equal">
      <formula>"C-001"</formula>
    </cfRule>
  </conditionalFormatting>
  <conditionalFormatting sqref="E6806">
    <cfRule type="cellIs" dxfId="295" priority="243" operator="equal">
      <formula>"C-003"</formula>
    </cfRule>
  </conditionalFormatting>
  <conditionalFormatting sqref="M6806">
    <cfRule type="cellIs" dxfId="294" priority="242" stopIfTrue="1" operator="equal">
      <formula>"PENDENT ASSIGNAR"</formula>
    </cfRule>
  </conditionalFormatting>
  <conditionalFormatting sqref="M6806">
    <cfRule type="cellIs" dxfId="293" priority="241" stopIfTrue="1" operator="equal">
      <formula>"PENDENT D'ASSIGNAR"</formula>
    </cfRule>
  </conditionalFormatting>
  <conditionalFormatting sqref="M6806">
    <cfRule type="cellIs" dxfId="292" priority="240" operator="equal">
      <formula>"DEDICACIO FACTURABLE PER ADMINISTRACIO"</formula>
    </cfRule>
  </conditionalFormatting>
  <conditionalFormatting sqref="G6806">
    <cfRule type="cellIs" dxfId="291" priority="239" stopIfTrue="1" operator="equal">
      <formula>"TA"</formula>
    </cfRule>
  </conditionalFormatting>
  <conditionalFormatting sqref="G6806">
    <cfRule type="cellIs" dxfId="290" priority="238" stopIfTrue="1" operator="equal">
      <formula>"OB"</formula>
    </cfRule>
  </conditionalFormatting>
  <conditionalFormatting sqref="E6979:E6982">
    <cfRule type="cellIs" dxfId="289" priority="210" stopIfTrue="1" operator="equal">
      <formula>"Pte. Asignar"</formula>
    </cfRule>
  </conditionalFormatting>
  <conditionalFormatting sqref="E6979:E6982">
    <cfRule type="cellIs" dxfId="288" priority="209" stopIfTrue="1" operator="equal">
      <formula>"C-001"</formula>
    </cfRule>
  </conditionalFormatting>
  <conditionalFormatting sqref="E6979:E6982">
    <cfRule type="cellIs" dxfId="287" priority="208" operator="equal">
      <formula>"C-003"</formula>
    </cfRule>
  </conditionalFormatting>
  <conditionalFormatting sqref="M7066 D7066">
    <cfRule type="cellIs" dxfId="286" priority="171" stopIfTrue="1" operator="equal">
      <formula>"Pendent obrir OF"</formula>
    </cfRule>
  </conditionalFormatting>
  <conditionalFormatting sqref="M6983">
    <cfRule type="cellIs" dxfId="285" priority="203" stopIfTrue="1" operator="equal">
      <formula>"Pendent obrir OF"</formula>
    </cfRule>
  </conditionalFormatting>
  <conditionalFormatting sqref="M6983">
    <cfRule type="cellIs" dxfId="284" priority="202" stopIfTrue="1" operator="equal">
      <formula>"PENDENT ASSIGNAR"</formula>
    </cfRule>
  </conditionalFormatting>
  <conditionalFormatting sqref="M6983">
    <cfRule type="cellIs" dxfId="283" priority="201" stopIfTrue="1" operator="equal">
      <formula>"PENDENT D'ASSIGNAR"</formula>
    </cfRule>
  </conditionalFormatting>
  <conditionalFormatting sqref="M6983">
    <cfRule type="cellIs" dxfId="282" priority="200" operator="equal">
      <formula>"DEDICACIO FACTURABLE PER ADMINISTRACIO"</formula>
    </cfRule>
  </conditionalFormatting>
  <conditionalFormatting sqref="E7041:E7042">
    <cfRule type="cellIs" dxfId="281" priority="198" stopIfTrue="1" operator="equal">
      <formula>"Pte. Asignar"</formula>
    </cfRule>
  </conditionalFormatting>
  <conditionalFormatting sqref="E7041:E7042">
    <cfRule type="cellIs" dxfId="280" priority="197" stopIfTrue="1" operator="equal">
      <formula>"C-001"</formula>
    </cfRule>
  </conditionalFormatting>
  <conditionalFormatting sqref="E7041:E7042">
    <cfRule type="cellIs" dxfId="279" priority="196" operator="equal">
      <formula>"C-003"</formula>
    </cfRule>
  </conditionalFormatting>
  <conditionalFormatting sqref="G7043:G7054 G7067:G7076 G7078:G7097">
    <cfRule type="cellIs" dxfId="278" priority="183" stopIfTrue="1" operator="equal">
      <formula>"ST"</formula>
    </cfRule>
    <cfRule type="cellIs" dxfId="277" priority="184" stopIfTrue="1" operator="equal">
      <formula>ST</formula>
    </cfRule>
  </conditionalFormatting>
  <conditionalFormatting sqref="D7046:D7054 M7043:M7054 M7067:M7076 D7067:D7076 D7078:D7097 M7078:M7097">
    <cfRule type="cellIs" dxfId="276" priority="182" stopIfTrue="1" operator="equal">
      <formula>"Pendent obrir OF"</formula>
    </cfRule>
  </conditionalFormatting>
  <conditionalFormatting sqref="E7043:E7054 E7067:E7076 E7078:E7097">
    <cfRule type="cellIs" dxfId="275" priority="181" stopIfTrue="1" operator="equal">
      <formula>"Pte. Asignar"</formula>
    </cfRule>
  </conditionalFormatting>
  <conditionalFormatting sqref="E7043:E7054 E7067:E7076 E7078:E7097">
    <cfRule type="cellIs" dxfId="274" priority="180" stopIfTrue="1" operator="equal">
      <formula>"C-001"</formula>
    </cfRule>
  </conditionalFormatting>
  <conditionalFormatting sqref="E7043:E7054 E7067:E7076 E7078:E7097">
    <cfRule type="cellIs" dxfId="273" priority="179" operator="equal">
      <formula>"C-003"</formula>
    </cfRule>
  </conditionalFormatting>
  <conditionalFormatting sqref="D7046:D7054 M7043:M7054 M7067:M7076 D7067:D7076 D7078:D7097 M7078:M7097">
    <cfRule type="cellIs" dxfId="272" priority="178" stopIfTrue="1" operator="equal">
      <formula>"PENDENT ASSIGNAR"</formula>
    </cfRule>
  </conditionalFormatting>
  <conditionalFormatting sqref="D7046:D7054 M7043:M7054 M7067:M7076 D7067:D7076 D7078:D7097 M7078:M7097">
    <cfRule type="cellIs" dxfId="271" priority="177" stopIfTrue="1" operator="equal">
      <formula>"PENDENT D'ASSIGNAR"</formula>
    </cfRule>
  </conditionalFormatting>
  <conditionalFormatting sqref="D7046:D7054 M7043:M7054 M7067:M7076 D7067:D7076 D7078:D7097 M7078:M7097">
    <cfRule type="cellIs" dxfId="270" priority="176" operator="equal">
      <formula>"DEDICACIO FACTURABLE PER ADMINISTRACIO"</formula>
    </cfRule>
  </conditionalFormatting>
  <conditionalFormatting sqref="G7043:G7054 G7067:G7076 G7078:G7097">
    <cfRule type="cellIs" dxfId="269" priority="175" stopIfTrue="1" operator="equal">
      <formula>"TA"</formula>
    </cfRule>
  </conditionalFormatting>
  <conditionalFormatting sqref="G7043:G7054 G7067:G7076 G7078:G7097">
    <cfRule type="cellIs" dxfId="268" priority="174" stopIfTrue="1" operator="equal">
      <formula>"OB"</formula>
    </cfRule>
  </conditionalFormatting>
  <conditionalFormatting sqref="G7066">
    <cfRule type="cellIs" dxfId="267" priority="172" stopIfTrue="1" operator="equal">
      <formula>"ST"</formula>
    </cfRule>
    <cfRule type="cellIs" dxfId="266" priority="173" stopIfTrue="1" operator="equal">
      <formula>ST</formula>
    </cfRule>
  </conditionalFormatting>
  <conditionalFormatting sqref="E7066">
    <cfRule type="cellIs" dxfId="265" priority="170" stopIfTrue="1" operator="equal">
      <formula>"Pte. Asignar"</formula>
    </cfRule>
  </conditionalFormatting>
  <conditionalFormatting sqref="E7066">
    <cfRule type="cellIs" dxfId="264" priority="169" stopIfTrue="1" operator="equal">
      <formula>"C-001"</formula>
    </cfRule>
  </conditionalFormatting>
  <conditionalFormatting sqref="E7066">
    <cfRule type="cellIs" dxfId="263" priority="168" operator="equal">
      <formula>"C-003"</formula>
    </cfRule>
  </conditionalFormatting>
  <conditionalFormatting sqref="M7066 D7066">
    <cfRule type="cellIs" dxfId="262" priority="167" stopIfTrue="1" operator="equal">
      <formula>"PENDENT ASSIGNAR"</formula>
    </cfRule>
  </conditionalFormatting>
  <conditionalFormatting sqref="M7066 D7066">
    <cfRule type="cellIs" dxfId="261" priority="166" stopIfTrue="1" operator="equal">
      <formula>"PENDENT D'ASSIGNAR"</formula>
    </cfRule>
  </conditionalFormatting>
  <conditionalFormatting sqref="M7066 D7066">
    <cfRule type="cellIs" dxfId="260" priority="165" operator="equal">
      <formula>"DEDICACIO FACTURABLE PER ADMINISTRACIO"</formula>
    </cfRule>
  </conditionalFormatting>
  <conditionalFormatting sqref="G7066">
    <cfRule type="cellIs" dxfId="259" priority="164" stopIfTrue="1" operator="equal">
      <formula>"TA"</formula>
    </cfRule>
  </conditionalFormatting>
  <conditionalFormatting sqref="G7066">
    <cfRule type="cellIs" dxfId="258" priority="163" stopIfTrue="1" operator="equal">
      <formula>"OB"</formula>
    </cfRule>
  </conditionalFormatting>
  <conditionalFormatting sqref="G7077">
    <cfRule type="cellIs" dxfId="257" priority="161" stopIfTrue="1" operator="equal">
      <formula>"ST"</formula>
    </cfRule>
    <cfRule type="cellIs" dxfId="256" priority="162" stopIfTrue="1" operator="equal">
      <formula>ST</formula>
    </cfRule>
  </conditionalFormatting>
  <conditionalFormatting sqref="D7077 M7077">
    <cfRule type="cellIs" dxfId="255" priority="160" stopIfTrue="1" operator="equal">
      <formula>"Pendent obrir OF"</formula>
    </cfRule>
  </conditionalFormatting>
  <conditionalFormatting sqref="E7077">
    <cfRule type="cellIs" dxfId="254" priority="159" stopIfTrue="1" operator="equal">
      <formula>"Pte. Asignar"</formula>
    </cfRule>
  </conditionalFormatting>
  <conditionalFormatting sqref="E7077">
    <cfRule type="cellIs" dxfId="253" priority="158" stopIfTrue="1" operator="equal">
      <formula>"C-001"</formula>
    </cfRule>
  </conditionalFormatting>
  <conditionalFormatting sqref="E7077">
    <cfRule type="cellIs" dxfId="252" priority="157" operator="equal">
      <formula>"C-003"</formula>
    </cfRule>
  </conditionalFormatting>
  <conditionalFormatting sqref="D7077 M7077">
    <cfRule type="cellIs" dxfId="251" priority="156" stopIfTrue="1" operator="equal">
      <formula>"PENDENT ASSIGNAR"</formula>
    </cfRule>
  </conditionalFormatting>
  <conditionalFormatting sqref="D7077 M7077">
    <cfRule type="cellIs" dxfId="250" priority="155" stopIfTrue="1" operator="equal">
      <formula>"PENDENT D'ASSIGNAR"</formula>
    </cfRule>
  </conditionalFormatting>
  <conditionalFormatting sqref="D7077 M7077">
    <cfRule type="cellIs" dxfId="249" priority="154" operator="equal">
      <formula>"DEDICACIO FACTURABLE PER ADMINISTRACIO"</formula>
    </cfRule>
  </conditionalFormatting>
  <conditionalFormatting sqref="G7077">
    <cfRule type="cellIs" dxfId="248" priority="153" stopIfTrue="1" operator="equal">
      <formula>"TA"</formula>
    </cfRule>
  </conditionalFormatting>
  <conditionalFormatting sqref="G7077">
    <cfRule type="cellIs" dxfId="247" priority="152" stopIfTrue="1" operator="equal">
      <formula>"OB"</formula>
    </cfRule>
  </conditionalFormatting>
  <conditionalFormatting sqref="G7055">
    <cfRule type="cellIs" dxfId="246" priority="150" stopIfTrue="1" operator="equal">
      <formula>"ST"</formula>
    </cfRule>
    <cfRule type="cellIs" dxfId="245" priority="151" stopIfTrue="1" operator="equal">
      <formula>ST</formula>
    </cfRule>
  </conditionalFormatting>
  <conditionalFormatting sqref="M7055 D7055">
    <cfRule type="cellIs" dxfId="244" priority="149" stopIfTrue="1" operator="equal">
      <formula>"Pendent obrir OF"</formula>
    </cfRule>
  </conditionalFormatting>
  <conditionalFormatting sqref="E7055">
    <cfRule type="cellIs" dxfId="243" priority="148" stopIfTrue="1" operator="equal">
      <formula>"Pte. Asignar"</formula>
    </cfRule>
  </conditionalFormatting>
  <conditionalFormatting sqref="E7055">
    <cfRule type="cellIs" dxfId="242" priority="147" stopIfTrue="1" operator="equal">
      <formula>"C-001"</formula>
    </cfRule>
  </conditionalFormatting>
  <conditionalFormatting sqref="E7055">
    <cfRule type="cellIs" dxfId="241" priority="146" operator="equal">
      <formula>"C-003"</formula>
    </cfRule>
  </conditionalFormatting>
  <conditionalFormatting sqref="M7055 D7055">
    <cfRule type="cellIs" dxfId="240" priority="145" stopIfTrue="1" operator="equal">
      <formula>"PENDENT ASSIGNAR"</formula>
    </cfRule>
  </conditionalFormatting>
  <conditionalFormatting sqref="M7055 D7055">
    <cfRule type="cellIs" dxfId="239" priority="144" stopIfTrue="1" operator="equal">
      <formula>"PENDENT D'ASSIGNAR"</formula>
    </cfRule>
  </conditionalFormatting>
  <conditionalFormatting sqref="M7055 D7055">
    <cfRule type="cellIs" dxfId="238" priority="143" operator="equal">
      <formula>"DEDICACIO FACTURABLE PER ADMINISTRACIO"</formula>
    </cfRule>
  </conditionalFormatting>
  <conditionalFormatting sqref="G7055">
    <cfRule type="cellIs" dxfId="237" priority="142" stopIfTrue="1" operator="equal">
      <formula>"TA"</formula>
    </cfRule>
  </conditionalFormatting>
  <conditionalFormatting sqref="G7055">
    <cfRule type="cellIs" dxfId="236" priority="141" stopIfTrue="1" operator="equal">
      <formula>"OB"</formula>
    </cfRule>
  </conditionalFormatting>
  <conditionalFormatting sqref="G7098">
    <cfRule type="cellIs" dxfId="235" priority="139" stopIfTrue="1" operator="equal">
      <formula>"ST"</formula>
    </cfRule>
    <cfRule type="cellIs" dxfId="234" priority="140" stopIfTrue="1" operator="equal">
      <formula>ST</formula>
    </cfRule>
  </conditionalFormatting>
  <conditionalFormatting sqref="M7098 D7098">
    <cfRule type="cellIs" dxfId="233" priority="138" stopIfTrue="1" operator="equal">
      <formula>"Pendent obrir OF"</formula>
    </cfRule>
  </conditionalFormatting>
  <conditionalFormatting sqref="M7098 D7098">
    <cfRule type="cellIs" dxfId="232" priority="137" stopIfTrue="1" operator="equal">
      <formula>"PENDENT ASSIGNAR"</formula>
    </cfRule>
  </conditionalFormatting>
  <conditionalFormatting sqref="M7098 D7098">
    <cfRule type="cellIs" dxfId="231" priority="136" stopIfTrue="1" operator="equal">
      <formula>"PENDENT D'ASSIGNAR"</formula>
    </cfRule>
  </conditionalFormatting>
  <conditionalFormatting sqref="M7098 D7098">
    <cfRule type="cellIs" dxfId="230" priority="135" operator="equal">
      <formula>"DEDICACIO FACTURABLE PER ADMINISTRACIO"</formula>
    </cfRule>
  </conditionalFormatting>
  <conditionalFormatting sqref="G7098">
    <cfRule type="cellIs" dxfId="229" priority="134" stopIfTrue="1" operator="equal">
      <formula>"TA"</formula>
    </cfRule>
  </conditionalFormatting>
  <conditionalFormatting sqref="G7098">
    <cfRule type="cellIs" dxfId="228" priority="133" stopIfTrue="1" operator="equal">
      <formula>"OB"</formula>
    </cfRule>
  </conditionalFormatting>
  <conditionalFormatting sqref="E7098">
    <cfRule type="cellIs" dxfId="227" priority="132" stopIfTrue="1" operator="equal">
      <formula>"Pte. Asignar"</formula>
    </cfRule>
  </conditionalFormatting>
  <conditionalFormatting sqref="E7098">
    <cfRule type="cellIs" dxfId="226" priority="131" stopIfTrue="1" operator="equal">
      <formula>"C-001"</formula>
    </cfRule>
  </conditionalFormatting>
  <conditionalFormatting sqref="E7098">
    <cfRule type="cellIs" dxfId="225" priority="130" operator="equal">
      <formula>"C-003"</formula>
    </cfRule>
  </conditionalFormatting>
  <conditionalFormatting sqref="G7185">
    <cfRule type="cellIs" dxfId="224" priority="128" stopIfTrue="1" operator="equal">
      <formula>"ST"</formula>
    </cfRule>
    <cfRule type="cellIs" dxfId="223" priority="129" stopIfTrue="1" operator="equal">
      <formula>ST</formula>
    </cfRule>
  </conditionalFormatting>
  <conditionalFormatting sqref="D7185 M7185">
    <cfRule type="cellIs" dxfId="222" priority="127" stopIfTrue="1" operator="equal">
      <formula>"Pendent obrir OF"</formula>
    </cfRule>
  </conditionalFormatting>
  <conditionalFormatting sqref="E7185">
    <cfRule type="cellIs" dxfId="221" priority="126" stopIfTrue="1" operator="equal">
      <formula>"Pte. Asignar"</formula>
    </cfRule>
  </conditionalFormatting>
  <conditionalFormatting sqref="E7185">
    <cfRule type="cellIs" dxfId="220" priority="125" stopIfTrue="1" operator="equal">
      <formula>"C-001"</formula>
    </cfRule>
  </conditionalFormatting>
  <conditionalFormatting sqref="E7185">
    <cfRule type="cellIs" dxfId="219" priority="124" operator="equal">
      <formula>"C-003"</formula>
    </cfRule>
  </conditionalFormatting>
  <conditionalFormatting sqref="D7185 M7185">
    <cfRule type="cellIs" dxfId="218" priority="123" stopIfTrue="1" operator="equal">
      <formula>"PENDENT ASSIGNAR"</formula>
    </cfRule>
  </conditionalFormatting>
  <conditionalFormatting sqref="D7185 M7185">
    <cfRule type="cellIs" dxfId="217" priority="122" stopIfTrue="1" operator="equal">
      <formula>"PENDENT D'ASSIGNAR"</formula>
    </cfRule>
  </conditionalFormatting>
  <conditionalFormatting sqref="D7185 M7185">
    <cfRule type="cellIs" dxfId="216" priority="121" operator="equal">
      <formula>"DEDICACIO FACTURABLE PER ADMINISTRACIO"</formula>
    </cfRule>
  </conditionalFormatting>
  <conditionalFormatting sqref="G7185">
    <cfRule type="cellIs" dxfId="215" priority="120" stopIfTrue="1" operator="equal">
      <formula>"TA"</formula>
    </cfRule>
  </conditionalFormatting>
  <conditionalFormatting sqref="G7185">
    <cfRule type="cellIs" dxfId="214" priority="119" stopIfTrue="1" operator="equal">
      <formula>"OB"</formula>
    </cfRule>
  </conditionalFormatting>
  <conditionalFormatting sqref="G7186">
    <cfRule type="cellIs" dxfId="213" priority="117" stopIfTrue="1" operator="equal">
      <formula>"ST"</formula>
    </cfRule>
    <cfRule type="cellIs" dxfId="212" priority="118" stopIfTrue="1" operator="equal">
      <formula>ST</formula>
    </cfRule>
  </conditionalFormatting>
  <conditionalFormatting sqref="D7186 M7186">
    <cfRule type="cellIs" dxfId="211" priority="116" stopIfTrue="1" operator="equal">
      <formula>"Pendent obrir OF"</formula>
    </cfRule>
  </conditionalFormatting>
  <conditionalFormatting sqref="E7186">
    <cfRule type="cellIs" dxfId="210" priority="115" stopIfTrue="1" operator="equal">
      <formula>"Pte. Asignar"</formula>
    </cfRule>
  </conditionalFormatting>
  <conditionalFormatting sqref="E7186">
    <cfRule type="cellIs" dxfId="209" priority="114" stopIfTrue="1" operator="equal">
      <formula>"C-001"</formula>
    </cfRule>
  </conditionalFormatting>
  <conditionalFormatting sqref="E7186">
    <cfRule type="cellIs" dxfId="208" priority="113" operator="equal">
      <formula>"C-003"</formula>
    </cfRule>
  </conditionalFormatting>
  <conditionalFormatting sqref="D7186 M7186">
    <cfRule type="cellIs" dxfId="207" priority="112" stopIfTrue="1" operator="equal">
      <formula>"PENDENT ASSIGNAR"</formula>
    </cfRule>
  </conditionalFormatting>
  <conditionalFormatting sqref="D7186 M7186">
    <cfRule type="cellIs" dxfId="206" priority="111" stopIfTrue="1" operator="equal">
      <formula>"PENDENT D'ASSIGNAR"</formula>
    </cfRule>
  </conditionalFormatting>
  <conditionalFormatting sqref="D7186 M7186">
    <cfRule type="cellIs" dxfId="205" priority="110" operator="equal">
      <formula>"DEDICACIO FACTURABLE PER ADMINISTRACIO"</formula>
    </cfRule>
  </conditionalFormatting>
  <conditionalFormatting sqref="G7186">
    <cfRule type="cellIs" dxfId="204" priority="109" stopIfTrue="1" operator="equal">
      <formula>"TA"</formula>
    </cfRule>
  </conditionalFormatting>
  <conditionalFormatting sqref="G7186">
    <cfRule type="cellIs" dxfId="203" priority="108" stopIfTrue="1" operator="equal">
      <formula>"OB"</formula>
    </cfRule>
  </conditionalFormatting>
  <conditionalFormatting sqref="G7187">
    <cfRule type="cellIs" dxfId="202" priority="106" stopIfTrue="1" operator="equal">
      <formula>"ST"</formula>
    </cfRule>
    <cfRule type="cellIs" dxfId="201" priority="107" stopIfTrue="1" operator="equal">
      <formula>ST</formula>
    </cfRule>
  </conditionalFormatting>
  <conditionalFormatting sqref="D7187 M7187">
    <cfRule type="cellIs" dxfId="200" priority="105" stopIfTrue="1" operator="equal">
      <formula>"Pendent obrir OF"</formula>
    </cfRule>
  </conditionalFormatting>
  <conditionalFormatting sqref="E7187">
    <cfRule type="cellIs" dxfId="199" priority="104" stopIfTrue="1" operator="equal">
      <formula>"Pte. Asignar"</formula>
    </cfRule>
  </conditionalFormatting>
  <conditionalFormatting sqref="E7187">
    <cfRule type="cellIs" dxfId="198" priority="103" stopIfTrue="1" operator="equal">
      <formula>"C-001"</formula>
    </cfRule>
  </conditionalFormatting>
  <conditionalFormatting sqref="E7187">
    <cfRule type="cellIs" dxfId="197" priority="102" operator="equal">
      <formula>"C-003"</formula>
    </cfRule>
  </conditionalFormatting>
  <conditionalFormatting sqref="D7187 M7187">
    <cfRule type="cellIs" dxfId="196" priority="101" stopIfTrue="1" operator="equal">
      <formula>"PENDENT ASSIGNAR"</formula>
    </cfRule>
  </conditionalFormatting>
  <conditionalFormatting sqref="D7187 M7187">
    <cfRule type="cellIs" dxfId="195" priority="100" stopIfTrue="1" operator="equal">
      <formula>"PENDENT D'ASSIGNAR"</formula>
    </cfRule>
  </conditionalFormatting>
  <conditionalFormatting sqref="D7187 M7187">
    <cfRule type="cellIs" dxfId="194" priority="99" operator="equal">
      <formula>"DEDICACIO FACTURABLE PER ADMINISTRACIO"</formula>
    </cfRule>
  </conditionalFormatting>
  <conditionalFormatting sqref="G7187">
    <cfRule type="cellIs" dxfId="193" priority="98" stopIfTrue="1" operator="equal">
      <formula>"TA"</formula>
    </cfRule>
  </conditionalFormatting>
  <conditionalFormatting sqref="G7187">
    <cfRule type="cellIs" dxfId="192" priority="97" stopIfTrue="1" operator="equal">
      <formula>"OB"</formula>
    </cfRule>
  </conditionalFormatting>
  <conditionalFormatting sqref="G7188">
    <cfRule type="cellIs" dxfId="191" priority="95" stopIfTrue="1" operator="equal">
      <formula>"ST"</formula>
    </cfRule>
    <cfRule type="cellIs" dxfId="190" priority="96" stopIfTrue="1" operator="equal">
      <formula>ST</formula>
    </cfRule>
  </conditionalFormatting>
  <conditionalFormatting sqref="D7188 M7188">
    <cfRule type="cellIs" dxfId="189" priority="94" stopIfTrue="1" operator="equal">
      <formula>"Pendent obrir OF"</formula>
    </cfRule>
  </conditionalFormatting>
  <conditionalFormatting sqref="E7188">
    <cfRule type="cellIs" dxfId="188" priority="93" stopIfTrue="1" operator="equal">
      <formula>"Pte. Asignar"</formula>
    </cfRule>
  </conditionalFormatting>
  <conditionalFormatting sqref="E7188">
    <cfRule type="cellIs" dxfId="187" priority="92" stopIfTrue="1" operator="equal">
      <formula>"C-001"</formula>
    </cfRule>
  </conditionalFormatting>
  <conditionalFormatting sqref="E7188">
    <cfRule type="cellIs" dxfId="186" priority="91" operator="equal">
      <formula>"C-003"</formula>
    </cfRule>
  </conditionalFormatting>
  <conditionalFormatting sqref="D7188 M7188">
    <cfRule type="cellIs" dxfId="185" priority="90" stopIfTrue="1" operator="equal">
      <formula>"PENDENT ASSIGNAR"</formula>
    </cfRule>
  </conditionalFormatting>
  <conditionalFormatting sqref="D7188 M7188">
    <cfRule type="cellIs" dxfId="184" priority="89" stopIfTrue="1" operator="equal">
      <formula>"PENDENT D'ASSIGNAR"</formula>
    </cfRule>
  </conditionalFormatting>
  <conditionalFormatting sqref="D7188 M7188">
    <cfRule type="cellIs" dxfId="183" priority="88" operator="equal">
      <formula>"DEDICACIO FACTURABLE PER ADMINISTRACIO"</formula>
    </cfRule>
  </conditionalFormatting>
  <conditionalFormatting sqref="G7188">
    <cfRule type="cellIs" dxfId="182" priority="87" stopIfTrue="1" operator="equal">
      <formula>"TA"</formula>
    </cfRule>
  </conditionalFormatting>
  <conditionalFormatting sqref="G7188">
    <cfRule type="cellIs" dxfId="181" priority="86" stopIfTrue="1" operator="equal">
      <formula>"OB"</formula>
    </cfRule>
  </conditionalFormatting>
  <conditionalFormatting sqref="G7189">
    <cfRule type="cellIs" dxfId="180" priority="84" stopIfTrue="1" operator="equal">
      <formula>"ST"</formula>
    </cfRule>
    <cfRule type="cellIs" dxfId="179" priority="85" stopIfTrue="1" operator="equal">
      <formula>ST</formula>
    </cfRule>
  </conditionalFormatting>
  <conditionalFormatting sqref="D7189 M7189">
    <cfRule type="cellIs" dxfId="178" priority="83" stopIfTrue="1" operator="equal">
      <formula>"Pendent obrir OF"</formula>
    </cfRule>
  </conditionalFormatting>
  <conditionalFormatting sqref="E7189">
    <cfRule type="cellIs" dxfId="177" priority="82" stopIfTrue="1" operator="equal">
      <formula>"Pte. Asignar"</formula>
    </cfRule>
  </conditionalFormatting>
  <conditionalFormatting sqref="E7189">
    <cfRule type="cellIs" dxfId="176" priority="81" stopIfTrue="1" operator="equal">
      <formula>"C-001"</formula>
    </cfRule>
  </conditionalFormatting>
  <conditionalFormatting sqref="E7189">
    <cfRule type="cellIs" dxfId="175" priority="80" operator="equal">
      <formula>"C-003"</formula>
    </cfRule>
  </conditionalFormatting>
  <conditionalFormatting sqref="D7189 M7189">
    <cfRule type="cellIs" dxfId="174" priority="79" stopIfTrue="1" operator="equal">
      <formula>"PENDENT ASSIGNAR"</formula>
    </cfRule>
  </conditionalFormatting>
  <conditionalFormatting sqref="D7189 M7189">
    <cfRule type="cellIs" dxfId="173" priority="78" stopIfTrue="1" operator="equal">
      <formula>"PENDENT D'ASSIGNAR"</formula>
    </cfRule>
  </conditionalFormatting>
  <conditionalFormatting sqref="D7189 M7189">
    <cfRule type="cellIs" dxfId="172" priority="77" operator="equal">
      <formula>"DEDICACIO FACTURABLE PER ADMINISTRACIO"</formula>
    </cfRule>
  </conditionalFormatting>
  <conditionalFormatting sqref="G7189">
    <cfRule type="cellIs" dxfId="171" priority="76" stopIfTrue="1" operator="equal">
      <formula>"TA"</formula>
    </cfRule>
  </conditionalFormatting>
  <conditionalFormatting sqref="G7189">
    <cfRule type="cellIs" dxfId="170" priority="75" stopIfTrue="1" operator="equal">
      <formula>"OB"</formula>
    </cfRule>
  </conditionalFormatting>
  <conditionalFormatting sqref="G7190">
    <cfRule type="cellIs" dxfId="169" priority="73" stopIfTrue="1" operator="equal">
      <formula>"ST"</formula>
    </cfRule>
    <cfRule type="cellIs" dxfId="168" priority="74" stopIfTrue="1" operator="equal">
      <formula>ST</formula>
    </cfRule>
  </conditionalFormatting>
  <conditionalFormatting sqref="D7190 M7190">
    <cfRule type="cellIs" dxfId="167" priority="72" stopIfTrue="1" operator="equal">
      <formula>"Pendent obrir OF"</formula>
    </cfRule>
  </conditionalFormatting>
  <conditionalFormatting sqref="E7190">
    <cfRule type="cellIs" dxfId="166" priority="71" stopIfTrue="1" operator="equal">
      <formula>"Pte. Asignar"</formula>
    </cfRule>
  </conditionalFormatting>
  <conditionalFormatting sqref="E7190">
    <cfRule type="cellIs" dxfId="165" priority="70" stopIfTrue="1" operator="equal">
      <formula>"C-001"</formula>
    </cfRule>
  </conditionalFormatting>
  <conditionalFormatting sqref="E7190">
    <cfRule type="cellIs" dxfId="164" priority="69" operator="equal">
      <formula>"C-003"</formula>
    </cfRule>
  </conditionalFormatting>
  <conditionalFormatting sqref="D7190 M7190">
    <cfRule type="cellIs" dxfId="163" priority="68" stopIfTrue="1" operator="equal">
      <formula>"PENDENT ASSIGNAR"</formula>
    </cfRule>
  </conditionalFormatting>
  <conditionalFormatting sqref="D7190 M7190">
    <cfRule type="cellIs" dxfId="162" priority="67" stopIfTrue="1" operator="equal">
      <formula>"PENDENT D'ASSIGNAR"</formula>
    </cfRule>
  </conditionalFormatting>
  <conditionalFormatting sqref="D7190 M7190">
    <cfRule type="cellIs" dxfId="161" priority="66" operator="equal">
      <formula>"DEDICACIO FACTURABLE PER ADMINISTRACIO"</formula>
    </cfRule>
  </conditionalFormatting>
  <conditionalFormatting sqref="G7190">
    <cfRule type="cellIs" dxfId="160" priority="65" stopIfTrue="1" operator="equal">
      <formula>"TA"</formula>
    </cfRule>
  </conditionalFormatting>
  <conditionalFormatting sqref="G7190">
    <cfRule type="cellIs" dxfId="159" priority="64" stopIfTrue="1" operator="equal">
      <formula>"OB"</formula>
    </cfRule>
  </conditionalFormatting>
  <conditionalFormatting sqref="F8:F5589 F7185:F7190 F7043:F7183 F6975:F7040 F5591:F6810">
    <cfRule type="cellIs" dxfId="158" priority="59" stopIfTrue="1" operator="equal">
      <formula>"Pendent obrir OF"</formula>
    </cfRule>
  </conditionalFormatting>
  <conditionalFormatting sqref="F8:F5589 F7185:F7190 F7043:F7183 F6975:F7040 F5591:F6810">
    <cfRule type="cellIs" dxfId="157" priority="58" stopIfTrue="1" operator="equal">
      <formula>"PENDENT ASSIGNAR"</formula>
    </cfRule>
  </conditionalFormatting>
  <conditionalFormatting sqref="F8:F5589 F7185:F7190 F7043:F7183 F6975:F7040 F5591:F6810">
    <cfRule type="cellIs" dxfId="156" priority="57" stopIfTrue="1" operator="equal">
      <formula>"PENDENT D'ASSIGNAR"</formula>
    </cfRule>
  </conditionalFormatting>
  <conditionalFormatting sqref="F8:F5589 F7185:F7190 F7043:F7183 F6975:F7040 F5591:F6810">
    <cfRule type="cellIs" dxfId="155" priority="56" operator="equal">
      <formula>"DEDICACIO FACTURABLE PER ADMINISTRACIO"</formula>
    </cfRule>
  </conditionalFormatting>
  <conditionalFormatting sqref="G7184">
    <cfRule type="cellIs" dxfId="154" priority="54" stopIfTrue="1" operator="equal">
      <formula>"ST"</formula>
    </cfRule>
    <cfRule type="cellIs" dxfId="153" priority="55" stopIfTrue="1" operator="equal">
      <formula>ST</formula>
    </cfRule>
  </conditionalFormatting>
  <conditionalFormatting sqref="M7184 D7184">
    <cfRule type="cellIs" dxfId="152" priority="53" stopIfTrue="1" operator="equal">
      <formula>"Pendent obrir OF"</formula>
    </cfRule>
  </conditionalFormatting>
  <conditionalFormatting sqref="E7184">
    <cfRule type="cellIs" dxfId="151" priority="52" stopIfTrue="1" operator="equal">
      <formula>"Pte. Asignar"</formula>
    </cfRule>
  </conditionalFormatting>
  <conditionalFormatting sqref="E7184">
    <cfRule type="cellIs" dxfId="150" priority="51" stopIfTrue="1" operator="equal">
      <formula>"C-001"</formula>
    </cfRule>
  </conditionalFormatting>
  <conditionalFormatting sqref="E7184">
    <cfRule type="cellIs" dxfId="149" priority="50" operator="equal">
      <formula>"C-003"</formula>
    </cfRule>
  </conditionalFormatting>
  <conditionalFormatting sqref="M7184 D7184">
    <cfRule type="cellIs" dxfId="148" priority="49" stopIfTrue="1" operator="equal">
      <formula>"PENDENT ASSIGNAR"</formula>
    </cfRule>
  </conditionalFormatting>
  <conditionalFormatting sqref="M7184 D7184">
    <cfRule type="cellIs" dxfId="147" priority="48" stopIfTrue="1" operator="equal">
      <formula>"PENDENT D'ASSIGNAR"</formula>
    </cfRule>
  </conditionalFormatting>
  <conditionalFormatting sqref="M7184 D7184">
    <cfRule type="cellIs" dxfId="146" priority="47" operator="equal">
      <formula>"DEDICACIO FACTURABLE PER ADMINISTRACIO"</formula>
    </cfRule>
  </conditionalFormatting>
  <conditionalFormatting sqref="G7184">
    <cfRule type="cellIs" dxfId="145" priority="46" stopIfTrue="1" operator="equal">
      <formula>"TA"</formula>
    </cfRule>
  </conditionalFormatting>
  <conditionalFormatting sqref="G7184">
    <cfRule type="cellIs" dxfId="144" priority="45" stopIfTrue="1" operator="equal">
      <formula>"OB"</formula>
    </cfRule>
  </conditionalFormatting>
  <conditionalFormatting sqref="F7184">
    <cfRule type="cellIs" dxfId="143" priority="44" stopIfTrue="1" operator="equal">
      <formula>"Pendent obrir OF"</formula>
    </cfRule>
  </conditionalFormatting>
  <conditionalFormatting sqref="F7184">
    <cfRule type="cellIs" dxfId="142" priority="43" stopIfTrue="1" operator="equal">
      <formula>"PENDENT ASSIGNAR"</formula>
    </cfRule>
  </conditionalFormatting>
  <conditionalFormatting sqref="F7184">
    <cfRule type="cellIs" dxfId="141" priority="42" stopIfTrue="1" operator="equal">
      <formula>"PENDENT D'ASSIGNAR"</formula>
    </cfRule>
  </conditionalFormatting>
  <conditionalFormatting sqref="F7184">
    <cfRule type="cellIs" dxfId="140" priority="41" operator="equal">
      <formula>"DEDICACIO FACTURABLE PER ADMINISTRACIO"</formula>
    </cfRule>
  </conditionalFormatting>
  <conditionalFormatting sqref="D21:D7045">
    <cfRule type="cellIs" dxfId="139" priority="40" stopIfTrue="1" operator="equal">
      <formula>"Pendent obrir OF"</formula>
    </cfRule>
  </conditionalFormatting>
  <conditionalFormatting sqref="D21:D7045">
    <cfRule type="cellIs" dxfId="138" priority="39" stopIfTrue="1" operator="equal">
      <formula>"PENDENT ASSIGNAR"</formula>
    </cfRule>
  </conditionalFormatting>
  <conditionalFormatting sqref="D21:D7045">
    <cfRule type="cellIs" dxfId="137" priority="38" stopIfTrue="1" operator="equal">
      <formula>"PENDENT D'ASSIGNAR"</formula>
    </cfRule>
  </conditionalFormatting>
  <conditionalFormatting sqref="D21:D7045">
    <cfRule type="cellIs" dxfId="136" priority="37" operator="equal">
      <formula>"DEDICACIO FACTURABLE PER ADMINISTRACIO"</formula>
    </cfRule>
  </conditionalFormatting>
  <conditionalFormatting sqref="B94:B7190">
    <cfRule type="cellIs" dxfId="135" priority="36" stopIfTrue="1" operator="equal">
      <formula>"Pendent obrir OF"</formula>
    </cfRule>
  </conditionalFormatting>
  <conditionalFormatting sqref="B94:B7190">
    <cfRule type="cellIs" dxfId="134" priority="35" stopIfTrue="1" operator="equal">
      <formula>"PENDENT ASSIGNAR"</formula>
    </cfRule>
  </conditionalFormatting>
  <conditionalFormatting sqref="B94:B7190">
    <cfRule type="cellIs" dxfId="133" priority="34" stopIfTrue="1" operator="equal">
      <formula>"PENDENT D'ASSIGNAR"</formula>
    </cfRule>
  </conditionalFormatting>
  <conditionalFormatting sqref="B94:B7190">
    <cfRule type="cellIs" dxfId="132" priority="33" operator="equal">
      <formula>"DEDICACIO FACTURABLE PER ADMINISTRACIO"</formula>
    </cfRule>
  </conditionalFormatting>
  <conditionalFormatting sqref="G7041:G7042">
    <cfRule type="cellIs" dxfId="131" priority="31" stopIfTrue="1" operator="equal">
      <formula>"ST"</formula>
    </cfRule>
    <cfRule type="cellIs" dxfId="130" priority="32" stopIfTrue="1" operator="equal">
      <formula>ST</formula>
    </cfRule>
  </conditionalFormatting>
  <conditionalFormatting sqref="M7041:M7042">
    <cfRule type="cellIs" dxfId="129" priority="30" stopIfTrue="1" operator="equal">
      <formula>"Pendent obrir OF"</formula>
    </cfRule>
  </conditionalFormatting>
  <conditionalFormatting sqref="M7041:M7042">
    <cfRule type="cellIs" dxfId="128" priority="29" stopIfTrue="1" operator="equal">
      <formula>"PENDENT ASSIGNAR"</formula>
    </cfRule>
  </conditionalFormatting>
  <conditionalFormatting sqref="M7041:M7042">
    <cfRule type="cellIs" dxfId="127" priority="28" stopIfTrue="1" operator="equal">
      <formula>"PENDENT D'ASSIGNAR"</formula>
    </cfRule>
  </conditionalFormatting>
  <conditionalFormatting sqref="M7041:M7042">
    <cfRule type="cellIs" dxfId="126" priority="27" operator="equal">
      <formula>"DEDICACIO FACTURABLE PER ADMINISTRACIO"</formula>
    </cfRule>
  </conditionalFormatting>
  <conditionalFormatting sqref="G7041:G7042">
    <cfRule type="cellIs" dxfId="125" priority="26" stopIfTrue="1" operator="equal">
      <formula>"TA"</formula>
    </cfRule>
  </conditionalFormatting>
  <conditionalFormatting sqref="G7041:G7042">
    <cfRule type="cellIs" dxfId="124" priority="25" stopIfTrue="1" operator="equal">
      <formula>"OB"</formula>
    </cfRule>
  </conditionalFormatting>
  <conditionalFormatting sqref="F7041:F7042">
    <cfRule type="cellIs" dxfId="123" priority="24" stopIfTrue="1" operator="equal">
      <formula>"Pendent obrir OF"</formula>
    </cfRule>
  </conditionalFormatting>
  <conditionalFormatting sqref="F7041:F7042">
    <cfRule type="cellIs" dxfId="122" priority="23" stopIfTrue="1" operator="equal">
      <formula>"PENDENT ASSIGNAR"</formula>
    </cfRule>
  </conditionalFormatting>
  <conditionalFormatting sqref="F7041:F7042">
    <cfRule type="cellIs" dxfId="121" priority="22" stopIfTrue="1" operator="equal">
      <formula>"PENDENT D'ASSIGNAR"</formula>
    </cfRule>
  </conditionalFormatting>
  <conditionalFormatting sqref="F7041:F7042">
    <cfRule type="cellIs" dxfId="120" priority="21" operator="equal">
      <formula>"DEDICACIO FACTURABLE PER ADMINISTRACIO"</formula>
    </cfRule>
  </conditionalFormatting>
  <conditionalFormatting sqref="G6811:G6974">
    <cfRule type="cellIs" dxfId="119" priority="19" stopIfTrue="1" operator="equal">
      <formula>"ST"</formula>
    </cfRule>
    <cfRule type="cellIs" dxfId="118" priority="20" stopIfTrue="1" operator="equal">
      <formula>ST</formula>
    </cfRule>
  </conditionalFormatting>
  <conditionalFormatting sqref="M6811:M6974">
    <cfRule type="cellIs" dxfId="117" priority="18" stopIfTrue="1" operator="equal">
      <formula>"Pendent obrir OF"</formula>
    </cfRule>
  </conditionalFormatting>
  <conditionalFormatting sqref="M6811:M6974">
    <cfRule type="cellIs" dxfId="116" priority="17" stopIfTrue="1" operator="equal">
      <formula>"PENDENT ASSIGNAR"</formula>
    </cfRule>
  </conditionalFormatting>
  <conditionalFormatting sqref="M6811:M6974">
    <cfRule type="cellIs" dxfId="115" priority="16" stopIfTrue="1" operator="equal">
      <formula>"PENDENT D'ASSIGNAR"</formula>
    </cfRule>
  </conditionalFormatting>
  <conditionalFormatting sqref="M6811:M6974">
    <cfRule type="cellIs" dxfId="114" priority="15" operator="equal">
      <formula>"DEDICACIO FACTURABLE PER ADMINISTRACIO"</formula>
    </cfRule>
  </conditionalFormatting>
  <conditionalFormatting sqref="G6811:G6974">
    <cfRule type="cellIs" dxfId="113" priority="14" stopIfTrue="1" operator="equal">
      <formula>"TA"</formula>
    </cfRule>
  </conditionalFormatting>
  <conditionalFormatting sqref="G6811:G6974">
    <cfRule type="cellIs" dxfId="112" priority="13" stopIfTrue="1" operator="equal">
      <formula>"OB"</formula>
    </cfRule>
  </conditionalFormatting>
  <conditionalFormatting sqref="F6811:F6974">
    <cfRule type="cellIs" dxfId="111" priority="12" stopIfTrue="1" operator="equal">
      <formula>"Pendent obrir OF"</formula>
    </cfRule>
  </conditionalFormatting>
  <conditionalFormatting sqref="F6811:F6974">
    <cfRule type="cellIs" dxfId="110" priority="11" stopIfTrue="1" operator="equal">
      <formula>"PENDENT ASSIGNAR"</formula>
    </cfRule>
  </conditionalFormatting>
  <conditionalFormatting sqref="F6811:F6974">
    <cfRule type="cellIs" dxfId="109" priority="10" stopIfTrue="1" operator="equal">
      <formula>"PENDENT D'ASSIGNAR"</formula>
    </cfRule>
  </conditionalFormatting>
  <conditionalFormatting sqref="F6811:F6974">
    <cfRule type="cellIs" dxfId="108" priority="9" operator="equal">
      <formula>"DEDICACIO FACTURABLE PER ADMINISTRACIO"</formula>
    </cfRule>
  </conditionalFormatting>
  <conditionalFormatting sqref="G5590">
    <cfRule type="cellIs" dxfId="107" priority="7" stopIfTrue="1" operator="equal">
      <formula>"ST"</formula>
    </cfRule>
    <cfRule type="cellIs" dxfId="106" priority="8" stopIfTrue="1" operator="equal">
      <formula>ST</formula>
    </cfRule>
  </conditionalFormatting>
  <conditionalFormatting sqref="G5590">
    <cfRule type="cellIs" dxfId="105" priority="6" stopIfTrue="1" operator="equal">
      <formula>"TA"</formula>
    </cfRule>
  </conditionalFormatting>
  <conditionalFormatting sqref="G5590">
    <cfRule type="cellIs" dxfId="104" priority="5" stopIfTrue="1" operator="equal">
      <formula>"OB"</formula>
    </cfRule>
  </conditionalFormatting>
  <conditionalFormatting sqref="F5590">
    <cfRule type="cellIs" dxfId="103" priority="4" stopIfTrue="1" operator="equal">
      <formula>"Pendent obrir OF"</formula>
    </cfRule>
  </conditionalFormatting>
  <conditionalFormatting sqref="F5590">
    <cfRule type="cellIs" dxfId="102" priority="3" stopIfTrue="1" operator="equal">
      <formula>"PENDENT ASSIGNAR"</formula>
    </cfRule>
  </conditionalFormatting>
  <conditionalFormatting sqref="F5590">
    <cfRule type="cellIs" dxfId="101" priority="2" stopIfTrue="1" operator="equal">
      <formula>"PENDENT D'ASSIGNAR"</formula>
    </cfRule>
  </conditionalFormatting>
  <conditionalFormatting sqref="F5590">
    <cfRule type="cellIs" dxfId="100" priority="1" operator="equal">
      <formula>"DEDICACIO FACTURABLE PER ADMINISTRACIO"</formula>
    </cfRule>
  </conditionalFormatting>
  <dataValidations count="1">
    <dataValidation type="list" allowBlank="1" showInputMessage="1" showErrorMessage="1" sqref="T65364:T65366 JP65364:JP65366 TL65364:TL65366 ADH65364:ADH65366 AND65364:AND65366 AWZ65364:AWZ65366 BGV65364:BGV65366 BQR65364:BQR65366 CAN65364:CAN65366 CKJ65364:CKJ65366 CUF65364:CUF65366 DEB65364:DEB65366 DNX65364:DNX65366 DXT65364:DXT65366 EHP65364:EHP65366 ERL65364:ERL65366 FBH65364:FBH65366 FLD65364:FLD65366 FUZ65364:FUZ65366 GEV65364:GEV65366 GOR65364:GOR65366 GYN65364:GYN65366 HIJ65364:HIJ65366 HSF65364:HSF65366 ICB65364:ICB65366 ILX65364:ILX65366 IVT65364:IVT65366 JFP65364:JFP65366 JPL65364:JPL65366 JZH65364:JZH65366 KJD65364:KJD65366 KSZ65364:KSZ65366 LCV65364:LCV65366 LMR65364:LMR65366 LWN65364:LWN65366 MGJ65364:MGJ65366 MQF65364:MQF65366 NAB65364:NAB65366 NJX65364:NJX65366 NTT65364:NTT65366 ODP65364:ODP65366 ONL65364:ONL65366 OXH65364:OXH65366 PHD65364:PHD65366 PQZ65364:PQZ65366 QAV65364:QAV65366 QKR65364:QKR65366 QUN65364:QUN65366 REJ65364:REJ65366 ROF65364:ROF65366 RYB65364:RYB65366 SHX65364:SHX65366 SRT65364:SRT65366 TBP65364:TBP65366 TLL65364:TLL65366 TVH65364:TVH65366 UFD65364:UFD65366 UOZ65364:UOZ65366 UYV65364:UYV65366 VIR65364:VIR65366 VSN65364:VSN65366 WCJ65364:WCJ65366 WMF65364:WMF65366 WWB65364:WWB65366 T130900:T130902 JP130900:JP130902 TL130900:TL130902 ADH130900:ADH130902 AND130900:AND130902 AWZ130900:AWZ130902 BGV130900:BGV130902 BQR130900:BQR130902 CAN130900:CAN130902 CKJ130900:CKJ130902 CUF130900:CUF130902 DEB130900:DEB130902 DNX130900:DNX130902 DXT130900:DXT130902 EHP130900:EHP130902 ERL130900:ERL130902 FBH130900:FBH130902 FLD130900:FLD130902 FUZ130900:FUZ130902 GEV130900:GEV130902 GOR130900:GOR130902 GYN130900:GYN130902 HIJ130900:HIJ130902 HSF130900:HSF130902 ICB130900:ICB130902 ILX130900:ILX130902 IVT130900:IVT130902 JFP130900:JFP130902 JPL130900:JPL130902 JZH130900:JZH130902 KJD130900:KJD130902 KSZ130900:KSZ130902 LCV130900:LCV130902 LMR130900:LMR130902 LWN130900:LWN130902 MGJ130900:MGJ130902 MQF130900:MQF130902 NAB130900:NAB130902 NJX130900:NJX130902 NTT130900:NTT130902 ODP130900:ODP130902 ONL130900:ONL130902 OXH130900:OXH130902 PHD130900:PHD130902 PQZ130900:PQZ130902 QAV130900:QAV130902 QKR130900:QKR130902 QUN130900:QUN130902 REJ130900:REJ130902 ROF130900:ROF130902 RYB130900:RYB130902 SHX130900:SHX130902 SRT130900:SRT130902 TBP130900:TBP130902 TLL130900:TLL130902 TVH130900:TVH130902 UFD130900:UFD130902 UOZ130900:UOZ130902 UYV130900:UYV130902 VIR130900:VIR130902 VSN130900:VSN130902 WCJ130900:WCJ130902 WMF130900:WMF130902 WWB130900:WWB130902 T196436:T196438 JP196436:JP196438 TL196436:TL196438 ADH196436:ADH196438 AND196436:AND196438 AWZ196436:AWZ196438 BGV196436:BGV196438 BQR196436:BQR196438 CAN196436:CAN196438 CKJ196436:CKJ196438 CUF196436:CUF196438 DEB196436:DEB196438 DNX196436:DNX196438 DXT196436:DXT196438 EHP196436:EHP196438 ERL196436:ERL196438 FBH196436:FBH196438 FLD196436:FLD196438 FUZ196436:FUZ196438 GEV196436:GEV196438 GOR196436:GOR196438 GYN196436:GYN196438 HIJ196436:HIJ196438 HSF196436:HSF196438 ICB196436:ICB196438 ILX196436:ILX196438 IVT196436:IVT196438 JFP196436:JFP196438 JPL196436:JPL196438 JZH196436:JZH196438 KJD196436:KJD196438 KSZ196436:KSZ196438 LCV196436:LCV196438 LMR196436:LMR196438 LWN196436:LWN196438 MGJ196436:MGJ196438 MQF196436:MQF196438 NAB196436:NAB196438 NJX196436:NJX196438 NTT196436:NTT196438 ODP196436:ODP196438 ONL196436:ONL196438 OXH196436:OXH196438 PHD196436:PHD196438 PQZ196436:PQZ196438 QAV196436:QAV196438 QKR196436:QKR196438 QUN196436:QUN196438 REJ196436:REJ196438 ROF196436:ROF196438 RYB196436:RYB196438 SHX196436:SHX196438 SRT196436:SRT196438 TBP196436:TBP196438 TLL196436:TLL196438 TVH196436:TVH196438 UFD196436:UFD196438 UOZ196436:UOZ196438 UYV196436:UYV196438 VIR196436:VIR196438 VSN196436:VSN196438 WCJ196436:WCJ196438 WMF196436:WMF196438 WWB196436:WWB196438 T261972:T261974 JP261972:JP261974 TL261972:TL261974 ADH261972:ADH261974 AND261972:AND261974 AWZ261972:AWZ261974 BGV261972:BGV261974 BQR261972:BQR261974 CAN261972:CAN261974 CKJ261972:CKJ261974 CUF261972:CUF261974 DEB261972:DEB261974 DNX261972:DNX261974 DXT261972:DXT261974 EHP261972:EHP261974 ERL261972:ERL261974 FBH261972:FBH261974 FLD261972:FLD261974 FUZ261972:FUZ261974 GEV261972:GEV261974 GOR261972:GOR261974 GYN261972:GYN261974 HIJ261972:HIJ261974 HSF261972:HSF261974 ICB261972:ICB261974 ILX261972:ILX261974 IVT261972:IVT261974 JFP261972:JFP261974 JPL261972:JPL261974 JZH261972:JZH261974 KJD261972:KJD261974 KSZ261972:KSZ261974 LCV261972:LCV261974 LMR261972:LMR261974 LWN261972:LWN261974 MGJ261972:MGJ261974 MQF261972:MQF261974 NAB261972:NAB261974 NJX261972:NJX261974 NTT261972:NTT261974 ODP261972:ODP261974 ONL261972:ONL261974 OXH261972:OXH261974 PHD261972:PHD261974 PQZ261972:PQZ261974 QAV261972:QAV261974 QKR261972:QKR261974 QUN261972:QUN261974 REJ261972:REJ261974 ROF261972:ROF261974 RYB261972:RYB261974 SHX261972:SHX261974 SRT261972:SRT261974 TBP261972:TBP261974 TLL261972:TLL261974 TVH261972:TVH261974 UFD261972:UFD261974 UOZ261972:UOZ261974 UYV261972:UYV261974 VIR261972:VIR261974 VSN261972:VSN261974 WCJ261972:WCJ261974 WMF261972:WMF261974 WWB261972:WWB261974 T327508:T327510 JP327508:JP327510 TL327508:TL327510 ADH327508:ADH327510 AND327508:AND327510 AWZ327508:AWZ327510 BGV327508:BGV327510 BQR327508:BQR327510 CAN327508:CAN327510 CKJ327508:CKJ327510 CUF327508:CUF327510 DEB327508:DEB327510 DNX327508:DNX327510 DXT327508:DXT327510 EHP327508:EHP327510 ERL327508:ERL327510 FBH327508:FBH327510 FLD327508:FLD327510 FUZ327508:FUZ327510 GEV327508:GEV327510 GOR327508:GOR327510 GYN327508:GYN327510 HIJ327508:HIJ327510 HSF327508:HSF327510 ICB327508:ICB327510 ILX327508:ILX327510 IVT327508:IVT327510 JFP327508:JFP327510 JPL327508:JPL327510 JZH327508:JZH327510 KJD327508:KJD327510 KSZ327508:KSZ327510 LCV327508:LCV327510 LMR327508:LMR327510 LWN327508:LWN327510 MGJ327508:MGJ327510 MQF327508:MQF327510 NAB327508:NAB327510 NJX327508:NJX327510 NTT327508:NTT327510 ODP327508:ODP327510 ONL327508:ONL327510 OXH327508:OXH327510 PHD327508:PHD327510 PQZ327508:PQZ327510 QAV327508:QAV327510 QKR327508:QKR327510 QUN327508:QUN327510 REJ327508:REJ327510 ROF327508:ROF327510 RYB327508:RYB327510 SHX327508:SHX327510 SRT327508:SRT327510 TBP327508:TBP327510 TLL327508:TLL327510 TVH327508:TVH327510 UFD327508:UFD327510 UOZ327508:UOZ327510 UYV327508:UYV327510 VIR327508:VIR327510 VSN327508:VSN327510 WCJ327508:WCJ327510 WMF327508:WMF327510 WWB327508:WWB327510 T393044:T393046 JP393044:JP393046 TL393044:TL393046 ADH393044:ADH393046 AND393044:AND393046 AWZ393044:AWZ393046 BGV393044:BGV393046 BQR393044:BQR393046 CAN393044:CAN393046 CKJ393044:CKJ393046 CUF393044:CUF393046 DEB393044:DEB393046 DNX393044:DNX393046 DXT393044:DXT393046 EHP393044:EHP393046 ERL393044:ERL393046 FBH393044:FBH393046 FLD393044:FLD393046 FUZ393044:FUZ393046 GEV393044:GEV393046 GOR393044:GOR393046 GYN393044:GYN393046 HIJ393044:HIJ393046 HSF393044:HSF393046 ICB393044:ICB393046 ILX393044:ILX393046 IVT393044:IVT393046 JFP393044:JFP393046 JPL393044:JPL393046 JZH393044:JZH393046 KJD393044:KJD393046 KSZ393044:KSZ393046 LCV393044:LCV393046 LMR393044:LMR393046 LWN393044:LWN393046 MGJ393044:MGJ393046 MQF393044:MQF393046 NAB393044:NAB393046 NJX393044:NJX393046 NTT393044:NTT393046 ODP393044:ODP393046 ONL393044:ONL393046 OXH393044:OXH393046 PHD393044:PHD393046 PQZ393044:PQZ393046 QAV393044:QAV393046 QKR393044:QKR393046 QUN393044:QUN393046 REJ393044:REJ393046 ROF393044:ROF393046 RYB393044:RYB393046 SHX393044:SHX393046 SRT393044:SRT393046 TBP393044:TBP393046 TLL393044:TLL393046 TVH393044:TVH393046 UFD393044:UFD393046 UOZ393044:UOZ393046 UYV393044:UYV393046 VIR393044:VIR393046 VSN393044:VSN393046 WCJ393044:WCJ393046 WMF393044:WMF393046 WWB393044:WWB393046 T458580:T458582 JP458580:JP458582 TL458580:TL458582 ADH458580:ADH458582 AND458580:AND458582 AWZ458580:AWZ458582 BGV458580:BGV458582 BQR458580:BQR458582 CAN458580:CAN458582 CKJ458580:CKJ458582 CUF458580:CUF458582 DEB458580:DEB458582 DNX458580:DNX458582 DXT458580:DXT458582 EHP458580:EHP458582 ERL458580:ERL458582 FBH458580:FBH458582 FLD458580:FLD458582 FUZ458580:FUZ458582 GEV458580:GEV458582 GOR458580:GOR458582 GYN458580:GYN458582 HIJ458580:HIJ458582 HSF458580:HSF458582 ICB458580:ICB458582 ILX458580:ILX458582 IVT458580:IVT458582 JFP458580:JFP458582 JPL458580:JPL458582 JZH458580:JZH458582 KJD458580:KJD458582 KSZ458580:KSZ458582 LCV458580:LCV458582 LMR458580:LMR458582 LWN458580:LWN458582 MGJ458580:MGJ458582 MQF458580:MQF458582 NAB458580:NAB458582 NJX458580:NJX458582 NTT458580:NTT458582 ODP458580:ODP458582 ONL458580:ONL458582 OXH458580:OXH458582 PHD458580:PHD458582 PQZ458580:PQZ458582 QAV458580:QAV458582 QKR458580:QKR458582 QUN458580:QUN458582 REJ458580:REJ458582 ROF458580:ROF458582 RYB458580:RYB458582 SHX458580:SHX458582 SRT458580:SRT458582 TBP458580:TBP458582 TLL458580:TLL458582 TVH458580:TVH458582 UFD458580:UFD458582 UOZ458580:UOZ458582 UYV458580:UYV458582 VIR458580:VIR458582 VSN458580:VSN458582 WCJ458580:WCJ458582 WMF458580:WMF458582 WWB458580:WWB458582 T524116:T524118 JP524116:JP524118 TL524116:TL524118 ADH524116:ADH524118 AND524116:AND524118 AWZ524116:AWZ524118 BGV524116:BGV524118 BQR524116:BQR524118 CAN524116:CAN524118 CKJ524116:CKJ524118 CUF524116:CUF524118 DEB524116:DEB524118 DNX524116:DNX524118 DXT524116:DXT524118 EHP524116:EHP524118 ERL524116:ERL524118 FBH524116:FBH524118 FLD524116:FLD524118 FUZ524116:FUZ524118 GEV524116:GEV524118 GOR524116:GOR524118 GYN524116:GYN524118 HIJ524116:HIJ524118 HSF524116:HSF524118 ICB524116:ICB524118 ILX524116:ILX524118 IVT524116:IVT524118 JFP524116:JFP524118 JPL524116:JPL524118 JZH524116:JZH524118 KJD524116:KJD524118 KSZ524116:KSZ524118 LCV524116:LCV524118 LMR524116:LMR524118 LWN524116:LWN524118 MGJ524116:MGJ524118 MQF524116:MQF524118 NAB524116:NAB524118 NJX524116:NJX524118 NTT524116:NTT524118 ODP524116:ODP524118 ONL524116:ONL524118 OXH524116:OXH524118 PHD524116:PHD524118 PQZ524116:PQZ524118 QAV524116:QAV524118 QKR524116:QKR524118 QUN524116:QUN524118 REJ524116:REJ524118 ROF524116:ROF524118 RYB524116:RYB524118 SHX524116:SHX524118 SRT524116:SRT524118 TBP524116:TBP524118 TLL524116:TLL524118 TVH524116:TVH524118 UFD524116:UFD524118 UOZ524116:UOZ524118 UYV524116:UYV524118 VIR524116:VIR524118 VSN524116:VSN524118 WCJ524116:WCJ524118 WMF524116:WMF524118 WWB524116:WWB524118 T589652:T589654 JP589652:JP589654 TL589652:TL589654 ADH589652:ADH589654 AND589652:AND589654 AWZ589652:AWZ589654 BGV589652:BGV589654 BQR589652:BQR589654 CAN589652:CAN589654 CKJ589652:CKJ589654 CUF589652:CUF589654 DEB589652:DEB589654 DNX589652:DNX589654 DXT589652:DXT589654 EHP589652:EHP589654 ERL589652:ERL589654 FBH589652:FBH589654 FLD589652:FLD589654 FUZ589652:FUZ589654 GEV589652:GEV589654 GOR589652:GOR589654 GYN589652:GYN589654 HIJ589652:HIJ589654 HSF589652:HSF589654 ICB589652:ICB589654 ILX589652:ILX589654 IVT589652:IVT589654 JFP589652:JFP589654 JPL589652:JPL589654 JZH589652:JZH589654 KJD589652:KJD589654 KSZ589652:KSZ589654 LCV589652:LCV589654 LMR589652:LMR589654 LWN589652:LWN589654 MGJ589652:MGJ589654 MQF589652:MQF589654 NAB589652:NAB589654 NJX589652:NJX589654 NTT589652:NTT589654 ODP589652:ODP589654 ONL589652:ONL589654 OXH589652:OXH589654 PHD589652:PHD589654 PQZ589652:PQZ589654 QAV589652:QAV589654 QKR589652:QKR589654 QUN589652:QUN589654 REJ589652:REJ589654 ROF589652:ROF589654 RYB589652:RYB589654 SHX589652:SHX589654 SRT589652:SRT589654 TBP589652:TBP589654 TLL589652:TLL589654 TVH589652:TVH589654 UFD589652:UFD589654 UOZ589652:UOZ589654 UYV589652:UYV589654 VIR589652:VIR589654 VSN589652:VSN589654 WCJ589652:WCJ589654 WMF589652:WMF589654 WWB589652:WWB589654 T655188:T655190 JP655188:JP655190 TL655188:TL655190 ADH655188:ADH655190 AND655188:AND655190 AWZ655188:AWZ655190 BGV655188:BGV655190 BQR655188:BQR655190 CAN655188:CAN655190 CKJ655188:CKJ655190 CUF655188:CUF655190 DEB655188:DEB655190 DNX655188:DNX655190 DXT655188:DXT655190 EHP655188:EHP655190 ERL655188:ERL655190 FBH655188:FBH655190 FLD655188:FLD655190 FUZ655188:FUZ655190 GEV655188:GEV655190 GOR655188:GOR655190 GYN655188:GYN655190 HIJ655188:HIJ655190 HSF655188:HSF655190 ICB655188:ICB655190 ILX655188:ILX655190 IVT655188:IVT655190 JFP655188:JFP655190 JPL655188:JPL655190 JZH655188:JZH655190 KJD655188:KJD655190 KSZ655188:KSZ655190 LCV655188:LCV655190 LMR655188:LMR655190 LWN655188:LWN655190 MGJ655188:MGJ655190 MQF655188:MQF655190 NAB655188:NAB655190 NJX655188:NJX655190 NTT655188:NTT655190 ODP655188:ODP655190 ONL655188:ONL655190 OXH655188:OXH655190 PHD655188:PHD655190 PQZ655188:PQZ655190 QAV655188:QAV655190 QKR655188:QKR655190 QUN655188:QUN655190 REJ655188:REJ655190 ROF655188:ROF655190 RYB655188:RYB655190 SHX655188:SHX655190 SRT655188:SRT655190 TBP655188:TBP655190 TLL655188:TLL655190 TVH655188:TVH655190 UFD655188:UFD655190 UOZ655188:UOZ655190 UYV655188:UYV655190 VIR655188:VIR655190 VSN655188:VSN655190 WCJ655188:WCJ655190 WMF655188:WMF655190 WWB655188:WWB655190 T720724:T720726 JP720724:JP720726 TL720724:TL720726 ADH720724:ADH720726 AND720724:AND720726 AWZ720724:AWZ720726 BGV720724:BGV720726 BQR720724:BQR720726 CAN720724:CAN720726 CKJ720724:CKJ720726 CUF720724:CUF720726 DEB720724:DEB720726 DNX720724:DNX720726 DXT720724:DXT720726 EHP720724:EHP720726 ERL720724:ERL720726 FBH720724:FBH720726 FLD720724:FLD720726 FUZ720724:FUZ720726 GEV720724:GEV720726 GOR720724:GOR720726 GYN720724:GYN720726 HIJ720724:HIJ720726 HSF720724:HSF720726 ICB720724:ICB720726 ILX720724:ILX720726 IVT720724:IVT720726 JFP720724:JFP720726 JPL720724:JPL720726 JZH720724:JZH720726 KJD720724:KJD720726 KSZ720724:KSZ720726 LCV720724:LCV720726 LMR720724:LMR720726 LWN720724:LWN720726 MGJ720724:MGJ720726 MQF720724:MQF720726 NAB720724:NAB720726 NJX720724:NJX720726 NTT720724:NTT720726 ODP720724:ODP720726 ONL720724:ONL720726 OXH720724:OXH720726 PHD720724:PHD720726 PQZ720724:PQZ720726 QAV720724:QAV720726 QKR720724:QKR720726 QUN720724:QUN720726 REJ720724:REJ720726 ROF720724:ROF720726 RYB720724:RYB720726 SHX720724:SHX720726 SRT720724:SRT720726 TBP720724:TBP720726 TLL720724:TLL720726 TVH720724:TVH720726 UFD720724:UFD720726 UOZ720724:UOZ720726 UYV720724:UYV720726 VIR720724:VIR720726 VSN720724:VSN720726 WCJ720724:WCJ720726 WMF720724:WMF720726 WWB720724:WWB720726 T786260:T786262 JP786260:JP786262 TL786260:TL786262 ADH786260:ADH786262 AND786260:AND786262 AWZ786260:AWZ786262 BGV786260:BGV786262 BQR786260:BQR786262 CAN786260:CAN786262 CKJ786260:CKJ786262 CUF786260:CUF786262 DEB786260:DEB786262 DNX786260:DNX786262 DXT786260:DXT786262 EHP786260:EHP786262 ERL786260:ERL786262 FBH786260:FBH786262 FLD786260:FLD786262 FUZ786260:FUZ786262 GEV786260:GEV786262 GOR786260:GOR786262 GYN786260:GYN786262 HIJ786260:HIJ786262 HSF786260:HSF786262 ICB786260:ICB786262 ILX786260:ILX786262 IVT786260:IVT786262 JFP786260:JFP786262 JPL786260:JPL786262 JZH786260:JZH786262 KJD786260:KJD786262 KSZ786260:KSZ786262 LCV786260:LCV786262 LMR786260:LMR786262 LWN786260:LWN786262 MGJ786260:MGJ786262 MQF786260:MQF786262 NAB786260:NAB786262 NJX786260:NJX786262 NTT786260:NTT786262 ODP786260:ODP786262 ONL786260:ONL786262 OXH786260:OXH786262 PHD786260:PHD786262 PQZ786260:PQZ786262 QAV786260:QAV786262 QKR786260:QKR786262 QUN786260:QUN786262 REJ786260:REJ786262 ROF786260:ROF786262 RYB786260:RYB786262 SHX786260:SHX786262 SRT786260:SRT786262 TBP786260:TBP786262 TLL786260:TLL786262 TVH786260:TVH786262 UFD786260:UFD786262 UOZ786260:UOZ786262 UYV786260:UYV786262 VIR786260:VIR786262 VSN786260:VSN786262 WCJ786260:WCJ786262 WMF786260:WMF786262 WWB786260:WWB786262 T851796:T851798 JP851796:JP851798 TL851796:TL851798 ADH851796:ADH851798 AND851796:AND851798 AWZ851796:AWZ851798 BGV851796:BGV851798 BQR851796:BQR851798 CAN851796:CAN851798 CKJ851796:CKJ851798 CUF851796:CUF851798 DEB851796:DEB851798 DNX851796:DNX851798 DXT851796:DXT851798 EHP851796:EHP851798 ERL851796:ERL851798 FBH851796:FBH851798 FLD851796:FLD851798 FUZ851796:FUZ851798 GEV851796:GEV851798 GOR851796:GOR851798 GYN851796:GYN851798 HIJ851796:HIJ851798 HSF851796:HSF851798 ICB851796:ICB851798 ILX851796:ILX851798 IVT851796:IVT851798 JFP851796:JFP851798 JPL851796:JPL851798 JZH851796:JZH851798 KJD851796:KJD851798 KSZ851796:KSZ851798 LCV851796:LCV851798 LMR851796:LMR851798 LWN851796:LWN851798 MGJ851796:MGJ851798 MQF851796:MQF851798 NAB851796:NAB851798 NJX851796:NJX851798 NTT851796:NTT851798 ODP851796:ODP851798 ONL851796:ONL851798 OXH851796:OXH851798 PHD851796:PHD851798 PQZ851796:PQZ851798 QAV851796:QAV851798 QKR851796:QKR851798 QUN851796:QUN851798 REJ851796:REJ851798 ROF851796:ROF851798 RYB851796:RYB851798 SHX851796:SHX851798 SRT851796:SRT851798 TBP851796:TBP851798 TLL851796:TLL851798 TVH851796:TVH851798 UFD851796:UFD851798 UOZ851796:UOZ851798 UYV851796:UYV851798 VIR851796:VIR851798 VSN851796:VSN851798 WCJ851796:WCJ851798 WMF851796:WMF851798 WWB851796:WWB851798 T917332:T917334 JP917332:JP917334 TL917332:TL917334 ADH917332:ADH917334 AND917332:AND917334 AWZ917332:AWZ917334 BGV917332:BGV917334 BQR917332:BQR917334 CAN917332:CAN917334 CKJ917332:CKJ917334 CUF917332:CUF917334 DEB917332:DEB917334 DNX917332:DNX917334 DXT917332:DXT917334 EHP917332:EHP917334 ERL917332:ERL917334 FBH917332:FBH917334 FLD917332:FLD917334 FUZ917332:FUZ917334 GEV917332:GEV917334 GOR917332:GOR917334 GYN917332:GYN917334 HIJ917332:HIJ917334 HSF917332:HSF917334 ICB917332:ICB917334 ILX917332:ILX917334 IVT917332:IVT917334 JFP917332:JFP917334 JPL917332:JPL917334 JZH917332:JZH917334 KJD917332:KJD917334 KSZ917332:KSZ917334 LCV917332:LCV917334 LMR917332:LMR917334 LWN917332:LWN917334 MGJ917332:MGJ917334 MQF917332:MQF917334 NAB917332:NAB917334 NJX917332:NJX917334 NTT917332:NTT917334 ODP917332:ODP917334 ONL917332:ONL917334 OXH917332:OXH917334 PHD917332:PHD917334 PQZ917332:PQZ917334 QAV917332:QAV917334 QKR917332:QKR917334 QUN917332:QUN917334 REJ917332:REJ917334 ROF917332:ROF917334 RYB917332:RYB917334 SHX917332:SHX917334 SRT917332:SRT917334 TBP917332:TBP917334 TLL917332:TLL917334 TVH917332:TVH917334 UFD917332:UFD917334 UOZ917332:UOZ917334 UYV917332:UYV917334 VIR917332:VIR917334 VSN917332:VSN917334 WCJ917332:WCJ917334 WMF917332:WMF917334 WWB917332:WWB917334 T982868:T982870 JP982868:JP982870 TL982868:TL982870 ADH982868:ADH982870 AND982868:AND982870 AWZ982868:AWZ982870 BGV982868:BGV982870 BQR982868:BQR982870 CAN982868:CAN982870 CKJ982868:CKJ982870 CUF982868:CUF982870 DEB982868:DEB982870 DNX982868:DNX982870 DXT982868:DXT982870 EHP982868:EHP982870 ERL982868:ERL982870 FBH982868:FBH982870 FLD982868:FLD982870 FUZ982868:FUZ982870 GEV982868:GEV982870 GOR982868:GOR982870 GYN982868:GYN982870 HIJ982868:HIJ982870 HSF982868:HSF982870 ICB982868:ICB982870 ILX982868:ILX982870 IVT982868:IVT982870 JFP982868:JFP982870 JPL982868:JPL982870 JZH982868:JZH982870 KJD982868:KJD982870 KSZ982868:KSZ982870 LCV982868:LCV982870 LMR982868:LMR982870 LWN982868:LWN982870 MGJ982868:MGJ982870 MQF982868:MQF982870 NAB982868:NAB982870 NJX982868:NJX982870 NTT982868:NTT982870 ODP982868:ODP982870 ONL982868:ONL982870 OXH982868:OXH982870 PHD982868:PHD982870 PQZ982868:PQZ982870 QAV982868:QAV982870 QKR982868:QKR982870 QUN982868:QUN982870 REJ982868:REJ982870 ROF982868:ROF982870 RYB982868:RYB982870 SHX982868:SHX982870 SRT982868:SRT982870 TBP982868:TBP982870 TLL982868:TLL982870 TVH982868:TVH982870 UFD982868:UFD982870 UOZ982868:UOZ982870 UYV982868:UYV982870 VIR982868:VIR982870 VSN982868:VSN982870 WCJ982868:WCJ982870 WMF982868:WMF982870 WWB982868:WWB982870 A61990:A63171 IW61990:IW63171 SS61990:SS63171 ACO61990:ACO63171 AMK61990:AMK63171 AWG61990:AWG63171 BGC61990:BGC63171 BPY61990:BPY63171 BZU61990:BZU63171 CJQ61990:CJQ63171 CTM61990:CTM63171 DDI61990:DDI63171 DNE61990:DNE63171 DXA61990:DXA63171 EGW61990:EGW63171 EQS61990:EQS63171 FAO61990:FAO63171 FKK61990:FKK63171 FUG61990:FUG63171 GEC61990:GEC63171 GNY61990:GNY63171 GXU61990:GXU63171 HHQ61990:HHQ63171 HRM61990:HRM63171 IBI61990:IBI63171 ILE61990:ILE63171 IVA61990:IVA63171 JEW61990:JEW63171 JOS61990:JOS63171 JYO61990:JYO63171 KIK61990:KIK63171 KSG61990:KSG63171 LCC61990:LCC63171 LLY61990:LLY63171 LVU61990:LVU63171 MFQ61990:MFQ63171 MPM61990:MPM63171 MZI61990:MZI63171 NJE61990:NJE63171 NTA61990:NTA63171 OCW61990:OCW63171 OMS61990:OMS63171 OWO61990:OWO63171 PGK61990:PGK63171 PQG61990:PQG63171 QAC61990:QAC63171 QJY61990:QJY63171 QTU61990:QTU63171 RDQ61990:RDQ63171 RNM61990:RNM63171 RXI61990:RXI63171 SHE61990:SHE63171 SRA61990:SRA63171 TAW61990:TAW63171 TKS61990:TKS63171 TUO61990:TUO63171 UEK61990:UEK63171 UOG61990:UOG63171 UYC61990:UYC63171 VHY61990:VHY63171 VRU61990:VRU63171 WBQ61990:WBQ63171 WLM61990:WLM63171 WVI61990:WVI63171 A127526:A128707 IW127526:IW128707 SS127526:SS128707 ACO127526:ACO128707 AMK127526:AMK128707 AWG127526:AWG128707 BGC127526:BGC128707 BPY127526:BPY128707 BZU127526:BZU128707 CJQ127526:CJQ128707 CTM127526:CTM128707 DDI127526:DDI128707 DNE127526:DNE128707 DXA127526:DXA128707 EGW127526:EGW128707 EQS127526:EQS128707 FAO127526:FAO128707 FKK127526:FKK128707 FUG127526:FUG128707 GEC127526:GEC128707 GNY127526:GNY128707 GXU127526:GXU128707 HHQ127526:HHQ128707 HRM127526:HRM128707 IBI127526:IBI128707 ILE127526:ILE128707 IVA127526:IVA128707 JEW127526:JEW128707 JOS127526:JOS128707 JYO127526:JYO128707 KIK127526:KIK128707 KSG127526:KSG128707 LCC127526:LCC128707 LLY127526:LLY128707 LVU127526:LVU128707 MFQ127526:MFQ128707 MPM127526:MPM128707 MZI127526:MZI128707 NJE127526:NJE128707 NTA127526:NTA128707 OCW127526:OCW128707 OMS127526:OMS128707 OWO127526:OWO128707 PGK127526:PGK128707 PQG127526:PQG128707 QAC127526:QAC128707 QJY127526:QJY128707 QTU127526:QTU128707 RDQ127526:RDQ128707 RNM127526:RNM128707 RXI127526:RXI128707 SHE127526:SHE128707 SRA127526:SRA128707 TAW127526:TAW128707 TKS127526:TKS128707 TUO127526:TUO128707 UEK127526:UEK128707 UOG127526:UOG128707 UYC127526:UYC128707 VHY127526:VHY128707 VRU127526:VRU128707 WBQ127526:WBQ128707 WLM127526:WLM128707 WVI127526:WVI128707 A193062:A194243 IW193062:IW194243 SS193062:SS194243 ACO193062:ACO194243 AMK193062:AMK194243 AWG193062:AWG194243 BGC193062:BGC194243 BPY193062:BPY194243 BZU193062:BZU194243 CJQ193062:CJQ194243 CTM193062:CTM194243 DDI193062:DDI194243 DNE193062:DNE194243 DXA193062:DXA194243 EGW193062:EGW194243 EQS193062:EQS194243 FAO193062:FAO194243 FKK193062:FKK194243 FUG193062:FUG194243 GEC193062:GEC194243 GNY193062:GNY194243 GXU193062:GXU194243 HHQ193062:HHQ194243 HRM193062:HRM194243 IBI193062:IBI194243 ILE193062:ILE194243 IVA193062:IVA194243 JEW193062:JEW194243 JOS193062:JOS194243 JYO193062:JYO194243 KIK193062:KIK194243 KSG193062:KSG194243 LCC193062:LCC194243 LLY193062:LLY194243 LVU193062:LVU194243 MFQ193062:MFQ194243 MPM193062:MPM194243 MZI193062:MZI194243 NJE193062:NJE194243 NTA193062:NTA194243 OCW193062:OCW194243 OMS193062:OMS194243 OWO193062:OWO194243 PGK193062:PGK194243 PQG193062:PQG194243 QAC193062:QAC194243 QJY193062:QJY194243 QTU193062:QTU194243 RDQ193062:RDQ194243 RNM193062:RNM194243 RXI193062:RXI194243 SHE193062:SHE194243 SRA193062:SRA194243 TAW193062:TAW194243 TKS193062:TKS194243 TUO193062:TUO194243 UEK193062:UEK194243 UOG193062:UOG194243 UYC193062:UYC194243 VHY193062:VHY194243 VRU193062:VRU194243 WBQ193062:WBQ194243 WLM193062:WLM194243 WVI193062:WVI194243 A258598:A259779 IW258598:IW259779 SS258598:SS259779 ACO258598:ACO259779 AMK258598:AMK259779 AWG258598:AWG259779 BGC258598:BGC259779 BPY258598:BPY259779 BZU258598:BZU259779 CJQ258598:CJQ259779 CTM258598:CTM259779 DDI258598:DDI259779 DNE258598:DNE259779 DXA258598:DXA259779 EGW258598:EGW259779 EQS258598:EQS259779 FAO258598:FAO259779 FKK258598:FKK259779 FUG258598:FUG259779 GEC258598:GEC259779 GNY258598:GNY259779 GXU258598:GXU259779 HHQ258598:HHQ259779 HRM258598:HRM259779 IBI258598:IBI259779 ILE258598:ILE259779 IVA258598:IVA259779 JEW258598:JEW259779 JOS258598:JOS259779 JYO258598:JYO259779 KIK258598:KIK259779 KSG258598:KSG259779 LCC258598:LCC259779 LLY258598:LLY259779 LVU258598:LVU259779 MFQ258598:MFQ259779 MPM258598:MPM259779 MZI258598:MZI259779 NJE258598:NJE259779 NTA258598:NTA259779 OCW258598:OCW259779 OMS258598:OMS259779 OWO258598:OWO259779 PGK258598:PGK259779 PQG258598:PQG259779 QAC258598:QAC259779 QJY258598:QJY259779 QTU258598:QTU259779 RDQ258598:RDQ259779 RNM258598:RNM259779 RXI258598:RXI259779 SHE258598:SHE259779 SRA258598:SRA259779 TAW258598:TAW259779 TKS258598:TKS259779 TUO258598:TUO259779 UEK258598:UEK259779 UOG258598:UOG259779 UYC258598:UYC259779 VHY258598:VHY259779 VRU258598:VRU259779 WBQ258598:WBQ259779 WLM258598:WLM259779 WVI258598:WVI259779 A324134:A325315 IW324134:IW325315 SS324134:SS325315 ACO324134:ACO325315 AMK324134:AMK325315 AWG324134:AWG325315 BGC324134:BGC325315 BPY324134:BPY325315 BZU324134:BZU325315 CJQ324134:CJQ325315 CTM324134:CTM325315 DDI324134:DDI325315 DNE324134:DNE325315 DXA324134:DXA325315 EGW324134:EGW325315 EQS324134:EQS325315 FAO324134:FAO325315 FKK324134:FKK325315 FUG324134:FUG325315 GEC324134:GEC325315 GNY324134:GNY325315 GXU324134:GXU325315 HHQ324134:HHQ325315 HRM324134:HRM325315 IBI324134:IBI325315 ILE324134:ILE325315 IVA324134:IVA325315 JEW324134:JEW325315 JOS324134:JOS325315 JYO324134:JYO325315 KIK324134:KIK325315 KSG324134:KSG325315 LCC324134:LCC325315 LLY324134:LLY325315 LVU324134:LVU325315 MFQ324134:MFQ325315 MPM324134:MPM325315 MZI324134:MZI325315 NJE324134:NJE325315 NTA324134:NTA325315 OCW324134:OCW325315 OMS324134:OMS325315 OWO324134:OWO325315 PGK324134:PGK325315 PQG324134:PQG325315 QAC324134:QAC325315 QJY324134:QJY325315 QTU324134:QTU325315 RDQ324134:RDQ325315 RNM324134:RNM325315 RXI324134:RXI325315 SHE324134:SHE325315 SRA324134:SRA325315 TAW324134:TAW325315 TKS324134:TKS325315 TUO324134:TUO325315 UEK324134:UEK325315 UOG324134:UOG325315 UYC324134:UYC325315 VHY324134:VHY325315 VRU324134:VRU325315 WBQ324134:WBQ325315 WLM324134:WLM325315 WVI324134:WVI325315 A389670:A390851 IW389670:IW390851 SS389670:SS390851 ACO389670:ACO390851 AMK389670:AMK390851 AWG389670:AWG390851 BGC389670:BGC390851 BPY389670:BPY390851 BZU389670:BZU390851 CJQ389670:CJQ390851 CTM389670:CTM390851 DDI389670:DDI390851 DNE389670:DNE390851 DXA389670:DXA390851 EGW389670:EGW390851 EQS389670:EQS390851 FAO389670:FAO390851 FKK389670:FKK390851 FUG389670:FUG390851 GEC389670:GEC390851 GNY389670:GNY390851 GXU389670:GXU390851 HHQ389670:HHQ390851 HRM389670:HRM390851 IBI389670:IBI390851 ILE389670:ILE390851 IVA389670:IVA390851 JEW389670:JEW390851 JOS389670:JOS390851 JYO389670:JYO390851 KIK389670:KIK390851 KSG389670:KSG390851 LCC389670:LCC390851 LLY389670:LLY390851 LVU389670:LVU390851 MFQ389670:MFQ390851 MPM389670:MPM390851 MZI389670:MZI390851 NJE389670:NJE390851 NTA389670:NTA390851 OCW389670:OCW390851 OMS389670:OMS390851 OWO389670:OWO390851 PGK389670:PGK390851 PQG389670:PQG390851 QAC389670:QAC390851 QJY389670:QJY390851 QTU389670:QTU390851 RDQ389670:RDQ390851 RNM389670:RNM390851 RXI389670:RXI390851 SHE389670:SHE390851 SRA389670:SRA390851 TAW389670:TAW390851 TKS389670:TKS390851 TUO389670:TUO390851 UEK389670:UEK390851 UOG389670:UOG390851 UYC389670:UYC390851 VHY389670:VHY390851 VRU389670:VRU390851 WBQ389670:WBQ390851 WLM389670:WLM390851 WVI389670:WVI390851 A455206:A456387 IW455206:IW456387 SS455206:SS456387 ACO455206:ACO456387 AMK455206:AMK456387 AWG455206:AWG456387 BGC455206:BGC456387 BPY455206:BPY456387 BZU455206:BZU456387 CJQ455206:CJQ456387 CTM455206:CTM456387 DDI455206:DDI456387 DNE455206:DNE456387 DXA455206:DXA456387 EGW455206:EGW456387 EQS455206:EQS456387 FAO455206:FAO456387 FKK455206:FKK456387 FUG455206:FUG456387 GEC455206:GEC456387 GNY455206:GNY456387 GXU455206:GXU456387 HHQ455206:HHQ456387 HRM455206:HRM456387 IBI455206:IBI456387 ILE455206:ILE456387 IVA455206:IVA456387 JEW455206:JEW456387 JOS455206:JOS456387 JYO455206:JYO456387 KIK455206:KIK456387 KSG455206:KSG456387 LCC455206:LCC456387 LLY455206:LLY456387 LVU455206:LVU456387 MFQ455206:MFQ456387 MPM455206:MPM456387 MZI455206:MZI456387 NJE455206:NJE456387 NTA455206:NTA456387 OCW455206:OCW456387 OMS455206:OMS456387 OWO455206:OWO456387 PGK455206:PGK456387 PQG455206:PQG456387 QAC455206:QAC456387 QJY455206:QJY456387 QTU455206:QTU456387 RDQ455206:RDQ456387 RNM455206:RNM456387 RXI455206:RXI456387 SHE455206:SHE456387 SRA455206:SRA456387 TAW455206:TAW456387 TKS455206:TKS456387 TUO455206:TUO456387 UEK455206:UEK456387 UOG455206:UOG456387 UYC455206:UYC456387 VHY455206:VHY456387 VRU455206:VRU456387 WBQ455206:WBQ456387 WLM455206:WLM456387 WVI455206:WVI456387 A520742:A521923 IW520742:IW521923 SS520742:SS521923 ACO520742:ACO521923 AMK520742:AMK521923 AWG520742:AWG521923 BGC520742:BGC521923 BPY520742:BPY521923 BZU520742:BZU521923 CJQ520742:CJQ521923 CTM520742:CTM521923 DDI520742:DDI521923 DNE520742:DNE521923 DXA520742:DXA521923 EGW520742:EGW521923 EQS520742:EQS521923 FAO520742:FAO521923 FKK520742:FKK521923 FUG520742:FUG521923 GEC520742:GEC521923 GNY520742:GNY521923 GXU520742:GXU521923 HHQ520742:HHQ521923 HRM520742:HRM521923 IBI520742:IBI521923 ILE520742:ILE521923 IVA520742:IVA521923 JEW520742:JEW521923 JOS520742:JOS521923 JYO520742:JYO521923 KIK520742:KIK521923 KSG520742:KSG521923 LCC520742:LCC521923 LLY520742:LLY521923 LVU520742:LVU521923 MFQ520742:MFQ521923 MPM520742:MPM521923 MZI520742:MZI521923 NJE520742:NJE521923 NTA520742:NTA521923 OCW520742:OCW521923 OMS520742:OMS521923 OWO520742:OWO521923 PGK520742:PGK521923 PQG520742:PQG521923 QAC520742:QAC521923 QJY520742:QJY521923 QTU520742:QTU521923 RDQ520742:RDQ521923 RNM520742:RNM521923 RXI520742:RXI521923 SHE520742:SHE521923 SRA520742:SRA521923 TAW520742:TAW521923 TKS520742:TKS521923 TUO520742:TUO521923 UEK520742:UEK521923 UOG520742:UOG521923 UYC520742:UYC521923 VHY520742:VHY521923 VRU520742:VRU521923 WBQ520742:WBQ521923 WLM520742:WLM521923 WVI520742:WVI521923 A586278:A587459 IW586278:IW587459 SS586278:SS587459 ACO586278:ACO587459 AMK586278:AMK587459 AWG586278:AWG587459 BGC586278:BGC587459 BPY586278:BPY587459 BZU586278:BZU587459 CJQ586278:CJQ587459 CTM586278:CTM587459 DDI586278:DDI587459 DNE586278:DNE587459 DXA586278:DXA587459 EGW586278:EGW587459 EQS586278:EQS587459 FAO586278:FAO587459 FKK586278:FKK587459 FUG586278:FUG587459 GEC586278:GEC587459 GNY586278:GNY587459 GXU586278:GXU587459 HHQ586278:HHQ587459 HRM586278:HRM587459 IBI586278:IBI587459 ILE586278:ILE587459 IVA586278:IVA587459 JEW586278:JEW587459 JOS586278:JOS587459 JYO586278:JYO587459 KIK586278:KIK587459 KSG586278:KSG587459 LCC586278:LCC587459 LLY586278:LLY587459 LVU586278:LVU587459 MFQ586278:MFQ587459 MPM586278:MPM587459 MZI586278:MZI587459 NJE586278:NJE587459 NTA586278:NTA587459 OCW586278:OCW587459 OMS586278:OMS587459 OWO586278:OWO587459 PGK586278:PGK587459 PQG586278:PQG587459 QAC586278:QAC587459 QJY586278:QJY587459 QTU586278:QTU587459 RDQ586278:RDQ587459 RNM586278:RNM587459 RXI586278:RXI587459 SHE586278:SHE587459 SRA586278:SRA587459 TAW586278:TAW587459 TKS586278:TKS587459 TUO586278:TUO587459 UEK586278:UEK587459 UOG586278:UOG587459 UYC586278:UYC587459 VHY586278:VHY587459 VRU586278:VRU587459 WBQ586278:WBQ587459 WLM586278:WLM587459 WVI586278:WVI587459 A651814:A652995 IW651814:IW652995 SS651814:SS652995 ACO651814:ACO652995 AMK651814:AMK652995 AWG651814:AWG652995 BGC651814:BGC652995 BPY651814:BPY652995 BZU651814:BZU652995 CJQ651814:CJQ652995 CTM651814:CTM652995 DDI651814:DDI652995 DNE651814:DNE652995 DXA651814:DXA652995 EGW651814:EGW652995 EQS651814:EQS652995 FAO651814:FAO652995 FKK651814:FKK652995 FUG651814:FUG652995 GEC651814:GEC652995 GNY651814:GNY652995 GXU651814:GXU652995 HHQ651814:HHQ652995 HRM651814:HRM652995 IBI651814:IBI652995 ILE651814:ILE652995 IVA651814:IVA652995 JEW651814:JEW652995 JOS651814:JOS652995 JYO651814:JYO652995 KIK651814:KIK652995 KSG651814:KSG652995 LCC651814:LCC652995 LLY651814:LLY652995 LVU651814:LVU652995 MFQ651814:MFQ652995 MPM651814:MPM652995 MZI651814:MZI652995 NJE651814:NJE652995 NTA651814:NTA652995 OCW651814:OCW652995 OMS651814:OMS652995 OWO651814:OWO652995 PGK651814:PGK652995 PQG651814:PQG652995 QAC651814:QAC652995 QJY651814:QJY652995 QTU651814:QTU652995 RDQ651814:RDQ652995 RNM651814:RNM652995 RXI651814:RXI652995 SHE651814:SHE652995 SRA651814:SRA652995 TAW651814:TAW652995 TKS651814:TKS652995 TUO651814:TUO652995 UEK651814:UEK652995 UOG651814:UOG652995 UYC651814:UYC652995 VHY651814:VHY652995 VRU651814:VRU652995 WBQ651814:WBQ652995 WLM651814:WLM652995 WVI651814:WVI652995 A717350:A718531 IW717350:IW718531 SS717350:SS718531 ACO717350:ACO718531 AMK717350:AMK718531 AWG717350:AWG718531 BGC717350:BGC718531 BPY717350:BPY718531 BZU717350:BZU718531 CJQ717350:CJQ718531 CTM717350:CTM718531 DDI717350:DDI718531 DNE717350:DNE718531 DXA717350:DXA718531 EGW717350:EGW718531 EQS717350:EQS718531 FAO717350:FAO718531 FKK717350:FKK718531 FUG717350:FUG718531 GEC717350:GEC718531 GNY717350:GNY718531 GXU717350:GXU718531 HHQ717350:HHQ718531 HRM717350:HRM718531 IBI717350:IBI718531 ILE717350:ILE718531 IVA717350:IVA718531 JEW717350:JEW718531 JOS717350:JOS718531 JYO717350:JYO718531 KIK717350:KIK718531 KSG717350:KSG718531 LCC717350:LCC718531 LLY717350:LLY718531 LVU717350:LVU718531 MFQ717350:MFQ718531 MPM717350:MPM718531 MZI717350:MZI718531 NJE717350:NJE718531 NTA717350:NTA718531 OCW717350:OCW718531 OMS717350:OMS718531 OWO717350:OWO718531 PGK717350:PGK718531 PQG717350:PQG718531 QAC717350:QAC718531 QJY717350:QJY718531 QTU717350:QTU718531 RDQ717350:RDQ718531 RNM717350:RNM718531 RXI717350:RXI718531 SHE717350:SHE718531 SRA717350:SRA718531 TAW717350:TAW718531 TKS717350:TKS718531 TUO717350:TUO718531 UEK717350:UEK718531 UOG717350:UOG718531 UYC717350:UYC718531 VHY717350:VHY718531 VRU717350:VRU718531 WBQ717350:WBQ718531 WLM717350:WLM718531 WVI717350:WVI718531 A782886:A784067 IW782886:IW784067 SS782886:SS784067 ACO782886:ACO784067 AMK782886:AMK784067 AWG782886:AWG784067 BGC782886:BGC784067 BPY782886:BPY784067 BZU782886:BZU784067 CJQ782886:CJQ784067 CTM782886:CTM784067 DDI782886:DDI784067 DNE782886:DNE784067 DXA782886:DXA784067 EGW782886:EGW784067 EQS782886:EQS784067 FAO782886:FAO784067 FKK782886:FKK784067 FUG782886:FUG784067 GEC782886:GEC784067 GNY782886:GNY784067 GXU782886:GXU784067 HHQ782886:HHQ784067 HRM782886:HRM784067 IBI782886:IBI784067 ILE782886:ILE784067 IVA782886:IVA784067 JEW782886:JEW784067 JOS782886:JOS784067 JYO782886:JYO784067 KIK782886:KIK784067 KSG782886:KSG784067 LCC782886:LCC784067 LLY782886:LLY784067 LVU782886:LVU784067 MFQ782886:MFQ784067 MPM782886:MPM784067 MZI782886:MZI784067 NJE782886:NJE784067 NTA782886:NTA784067 OCW782886:OCW784067 OMS782886:OMS784067 OWO782886:OWO784067 PGK782886:PGK784067 PQG782886:PQG784067 QAC782886:QAC784067 QJY782886:QJY784067 QTU782886:QTU784067 RDQ782886:RDQ784067 RNM782886:RNM784067 RXI782886:RXI784067 SHE782886:SHE784067 SRA782886:SRA784067 TAW782886:TAW784067 TKS782886:TKS784067 TUO782886:TUO784067 UEK782886:UEK784067 UOG782886:UOG784067 UYC782886:UYC784067 VHY782886:VHY784067 VRU782886:VRU784067 WBQ782886:WBQ784067 WLM782886:WLM784067 WVI782886:WVI784067 A848422:A849603 IW848422:IW849603 SS848422:SS849603 ACO848422:ACO849603 AMK848422:AMK849603 AWG848422:AWG849603 BGC848422:BGC849603 BPY848422:BPY849603 BZU848422:BZU849603 CJQ848422:CJQ849603 CTM848422:CTM849603 DDI848422:DDI849603 DNE848422:DNE849603 DXA848422:DXA849603 EGW848422:EGW849603 EQS848422:EQS849603 FAO848422:FAO849603 FKK848422:FKK849603 FUG848422:FUG849603 GEC848422:GEC849603 GNY848422:GNY849603 GXU848422:GXU849603 HHQ848422:HHQ849603 HRM848422:HRM849603 IBI848422:IBI849603 ILE848422:ILE849603 IVA848422:IVA849603 JEW848422:JEW849603 JOS848422:JOS849603 JYO848422:JYO849603 KIK848422:KIK849603 KSG848422:KSG849603 LCC848422:LCC849603 LLY848422:LLY849603 LVU848422:LVU849603 MFQ848422:MFQ849603 MPM848422:MPM849603 MZI848422:MZI849603 NJE848422:NJE849603 NTA848422:NTA849603 OCW848422:OCW849603 OMS848422:OMS849603 OWO848422:OWO849603 PGK848422:PGK849603 PQG848422:PQG849603 QAC848422:QAC849603 QJY848422:QJY849603 QTU848422:QTU849603 RDQ848422:RDQ849603 RNM848422:RNM849603 RXI848422:RXI849603 SHE848422:SHE849603 SRA848422:SRA849603 TAW848422:TAW849603 TKS848422:TKS849603 TUO848422:TUO849603 UEK848422:UEK849603 UOG848422:UOG849603 UYC848422:UYC849603 VHY848422:VHY849603 VRU848422:VRU849603 WBQ848422:WBQ849603 WLM848422:WLM849603 WVI848422:WVI849603 A913958:A915139 IW913958:IW915139 SS913958:SS915139 ACO913958:ACO915139 AMK913958:AMK915139 AWG913958:AWG915139 BGC913958:BGC915139 BPY913958:BPY915139 BZU913958:BZU915139 CJQ913958:CJQ915139 CTM913958:CTM915139 DDI913958:DDI915139 DNE913958:DNE915139 DXA913958:DXA915139 EGW913958:EGW915139 EQS913958:EQS915139 FAO913958:FAO915139 FKK913958:FKK915139 FUG913958:FUG915139 GEC913958:GEC915139 GNY913958:GNY915139 GXU913958:GXU915139 HHQ913958:HHQ915139 HRM913958:HRM915139 IBI913958:IBI915139 ILE913958:ILE915139 IVA913958:IVA915139 JEW913958:JEW915139 JOS913958:JOS915139 JYO913958:JYO915139 KIK913958:KIK915139 KSG913958:KSG915139 LCC913958:LCC915139 LLY913958:LLY915139 LVU913958:LVU915139 MFQ913958:MFQ915139 MPM913958:MPM915139 MZI913958:MZI915139 NJE913958:NJE915139 NTA913958:NTA915139 OCW913958:OCW915139 OMS913958:OMS915139 OWO913958:OWO915139 PGK913958:PGK915139 PQG913958:PQG915139 QAC913958:QAC915139 QJY913958:QJY915139 QTU913958:QTU915139 RDQ913958:RDQ915139 RNM913958:RNM915139 RXI913958:RXI915139 SHE913958:SHE915139 SRA913958:SRA915139 TAW913958:TAW915139 TKS913958:TKS915139 TUO913958:TUO915139 UEK913958:UEK915139 UOG913958:UOG915139 UYC913958:UYC915139 VHY913958:VHY915139 VRU913958:VRU915139 WBQ913958:WBQ915139 WLM913958:WLM915139 WVI913958:WVI915139 A979494:A980675 IW979494:IW980675 SS979494:SS980675 ACO979494:ACO980675 AMK979494:AMK980675 AWG979494:AWG980675 BGC979494:BGC980675 BPY979494:BPY980675 BZU979494:BZU980675 CJQ979494:CJQ980675 CTM979494:CTM980675 DDI979494:DDI980675 DNE979494:DNE980675 DXA979494:DXA980675 EGW979494:EGW980675 EQS979494:EQS980675 FAO979494:FAO980675 FKK979494:FKK980675 FUG979494:FUG980675 GEC979494:GEC980675 GNY979494:GNY980675 GXU979494:GXU980675 HHQ979494:HHQ980675 HRM979494:HRM980675 IBI979494:IBI980675 ILE979494:ILE980675 IVA979494:IVA980675 JEW979494:JEW980675 JOS979494:JOS980675 JYO979494:JYO980675 KIK979494:KIK980675 KSG979494:KSG980675 LCC979494:LCC980675 LLY979494:LLY980675 LVU979494:LVU980675 MFQ979494:MFQ980675 MPM979494:MPM980675 MZI979494:MZI980675 NJE979494:NJE980675 NTA979494:NTA980675 OCW979494:OCW980675 OMS979494:OMS980675 OWO979494:OWO980675 PGK979494:PGK980675 PQG979494:PQG980675 QAC979494:QAC980675 QJY979494:QJY980675 QTU979494:QTU980675 RDQ979494:RDQ980675 RNM979494:RNM980675 RXI979494:RXI980675 SHE979494:SHE980675 SRA979494:SRA980675 TAW979494:TAW980675 TKS979494:TKS980675 TUO979494:TUO980675 UEK979494:UEK980675 UOG979494:UOG980675 UYC979494:UYC980675 VHY979494:VHY980675 VRU979494:VRU980675 WBQ979494:WBQ980675 WLM979494:WLM980675 WVI979494:WVI980675 WVI980677:WVI986358 H61990:H68854 JD61990:JD68854 SZ61990:SZ68854 ACV61990:ACV68854 AMR61990:AMR68854 AWN61990:AWN68854 BGJ61990:BGJ68854 BQF61990:BQF68854 CAB61990:CAB68854 CJX61990:CJX68854 CTT61990:CTT68854 DDP61990:DDP68854 DNL61990:DNL68854 DXH61990:DXH68854 EHD61990:EHD68854 EQZ61990:EQZ68854 FAV61990:FAV68854 FKR61990:FKR68854 FUN61990:FUN68854 GEJ61990:GEJ68854 GOF61990:GOF68854 GYB61990:GYB68854 HHX61990:HHX68854 HRT61990:HRT68854 IBP61990:IBP68854 ILL61990:ILL68854 IVH61990:IVH68854 JFD61990:JFD68854 JOZ61990:JOZ68854 JYV61990:JYV68854 KIR61990:KIR68854 KSN61990:KSN68854 LCJ61990:LCJ68854 LMF61990:LMF68854 LWB61990:LWB68854 MFX61990:MFX68854 MPT61990:MPT68854 MZP61990:MZP68854 NJL61990:NJL68854 NTH61990:NTH68854 ODD61990:ODD68854 OMZ61990:OMZ68854 OWV61990:OWV68854 PGR61990:PGR68854 PQN61990:PQN68854 QAJ61990:QAJ68854 QKF61990:QKF68854 QUB61990:QUB68854 RDX61990:RDX68854 RNT61990:RNT68854 RXP61990:RXP68854 SHL61990:SHL68854 SRH61990:SRH68854 TBD61990:TBD68854 TKZ61990:TKZ68854 TUV61990:TUV68854 UER61990:UER68854 UON61990:UON68854 UYJ61990:UYJ68854 VIF61990:VIF68854 VSB61990:VSB68854 WBX61990:WBX68854 WLT61990:WLT68854 WVP61990:WVP68854 H127526:H134390 JD127526:JD134390 SZ127526:SZ134390 ACV127526:ACV134390 AMR127526:AMR134390 AWN127526:AWN134390 BGJ127526:BGJ134390 BQF127526:BQF134390 CAB127526:CAB134390 CJX127526:CJX134390 CTT127526:CTT134390 DDP127526:DDP134390 DNL127526:DNL134390 DXH127526:DXH134390 EHD127526:EHD134390 EQZ127526:EQZ134390 FAV127526:FAV134390 FKR127526:FKR134390 FUN127526:FUN134390 GEJ127526:GEJ134390 GOF127526:GOF134390 GYB127526:GYB134390 HHX127526:HHX134390 HRT127526:HRT134390 IBP127526:IBP134390 ILL127526:ILL134390 IVH127526:IVH134390 JFD127526:JFD134390 JOZ127526:JOZ134390 JYV127526:JYV134390 KIR127526:KIR134390 KSN127526:KSN134390 LCJ127526:LCJ134390 LMF127526:LMF134390 LWB127526:LWB134390 MFX127526:MFX134390 MPT127526:MPT134390 MZP127526:MZP134390 NJL127526:NJL134390 NTH127526:NTH134390 ODD127526:ODD134390 OMZ127526:OMZ134390 OWV127526:OWV134390 PGR127526:PGR134390 PQN127526:PQN134390 QAJ127526:QAJ134390 QKF127526:QKF134390 QUB127526:QUB134390 RDX127526:RDX134390 RNT127526:RNT134390 RXP127526:RXP134390 SHL127526:SHL134390 SRH127526:SRH134390 TBD127526:TBD134390 TKZ127526:TKZ134390 TUV127526:TUV134390 UER127526:UER134390 UON127526:UON134390 UYJ127526:UYJ134390 VIF127526:VIF134390 VSB127526:VSB134390 WBX127526:WBX134390 WLT127526:WLT134390 WVP127526:WVP134390 H193062:H199926 JD193062:JD199926 SZ193062:SZ199926 ACV193062:ACV199926 AMR193062:AMR199926 AWN193062:AWN199926 BGJ193062:BGJ199926 BQF193062:BQF199926 CAB193062:CAB199926 CJX193062:CJX199926 CTT193062:CTT199926 DDP193062:DDP199926 DNL193062:DNL199926 DXH193062:DXH199926 EHD193062:EHD199926 EQZ193062:EQZ199926 FAV193062:FAV199926 FKR193062:FKR199926 FUN193062:FUN199926 GEJ193062:GEJ199926 GOF193062:GOF199926 GYB193062:GYB199926 HHX193062:HHX199926 HRT193062:HRT199926 IBP193062:IBP199926 ILL193062:ILL199926 IVH193062:IVH199926 JFD193062:JFD199926 JOZ193062:JOZ199926 JYV193062:JYV199926 KIR193062:KIR199926 KSN193062:KSN199926 LCJ193062:LCJ199926 LMF193062:LMF199926 LWB193062:LWB199926 MFX193062:MFX199926 MPT193062:MPT199926 MZP193062:MZP199926 NJL193062:NJL199926 NTH193062:NTH199926 ODD193062:ODD199926 OMZ193062:OMZ199926 OWV193062:OWV199926 PGR193062:PGR199926 PQN193062:PQN199926 QAJ193062:QAJ199926 QKF193062:QKF199926 QUB193062:QUB199926 RDX193062:RDX199926 RNT193062:RNT199926 RXP193062:RXP199926 SHL193062:SHL199926 SRH193062:SRH199926 TBD193062:TBD199926 TKZ193062:TKZ199926 TUV193062:TUV199926 UER193062:UER199926 UON193062:UON199926 UYJ193062:UYJ199926 VIF193062:VIF199926 VSB193062:VSB199926 WBX193062:WBX199926 WLT193062:WLT199926 WVP193062:WVP199926 H258598:H265462 JD258598:JD265462 SZ258598:SZ265462 ACV258598:ACV265462 AMR258598:AMR265462 AWN258598:AWN265462 BGJ258598:BGJ265462 BQF258598:BQF265462 CAB258598:CAB265462 CJX258598:CJX265462 CTT258598:CTT265462 DDP258598:DDP265462 DNL258598:DNL265462 DXH258598:DXH265462 EHD258598:EHD265462 EQZ258598:EQZ265462 FAV258598:FAV265462 FKR258598:FKR265462 FUN258598:FUN265462 GEJ258598:GEJ265462 GOF258598:GOF265462 GYB258598:GYB265462 HHX258598:HHX265462 HRT258598:HRT265462 IBP258598:IBP265462 ILL258598:ILL265462 IVH258598:IVH265462 JFD258598:JFD265462 JOZ258598:JOZ265462 JYV258598:JYV265462 KIR258598:KIR265462 KSN258598:KSN265462 LCJ258598:LCJ265462 LMF258598:LMF265462 LWB258598:LWB265462 MFX258598:MFX265462 MPT258598:MPT265462 MZP258598:MZP265462 NJL258598:NJL265462 NTH258598:NTH265462 ODD258598:ODD265462 OMZ258598:OMZ265462 OWV258598:OWV265462 PGR258598:PGR265462 PQN258598:PQN265462 QAJ258598:QAJ265462 QKF258598:QKF265462 QUB258598:QUB265462 RDX258598:RDX265462 RNT258598:RNT265462 RXP258598:RXP265462 SHL258598:SHL265462 SRH258598:SRH265462 TBD258598:TBD265462 TKZ258598:TKZ265462 TUV258598:TUV265462 UER258598:UER265462 UON258598:UON265462 UYJ258598:UYJ265462 VIF258598:VIF265462 VSB258598:VSB265462 WBX258598:WBX265462 WLT258598:WLT265462 WVP258598:WVP265462 H324134:H330998 JD324134:JD330998 SZ324134:SZ330998 ACV324134:ACV330998 AMR324134:AMR330998 AWN324134:AWN330998 BGJ324134:BGJ330998 BQF324134:BQF330998 CAB324134:CAB330998 CJX324134:CJX330998 CTT324134:CTT330998 DDP324134:DDP330998 DNL324134:DNL330998 DXH324134:DXH330998 EHD324134:EHD330998 EQZ324134:EQZ330998 FAV324134:FAV330998 FKR324134:FKR330998 FUN324134:FUN330998 GEJ324134:GEJ330998 GOF324134:GOF330998 GYB324134:GYB330998 HHX324134:HHX330998 HRT324134:HRT330998 IBP324134:IBP330998 ILL324134:ILL330998 IVH324134:IVH330998 JFD324134:JFD330998 JOZ324134:JOZ330998 JYV324134:JYV330998 KIR324134:KIR330998 KSN324134:KSN330998 LCJ324134:LCJ330998 LMF324134:LMF330998 LWB324134:LWB330998 MFX324134:MFX330998 MPT324134:MPT330998 MZP324134:MZP330998 NJL324134:NJL330998 NTH324134:NTH330998 ODD324134:ODD330998 OMZ324134:OMZ330998 OWV324134:OWV330998 PGR324134:PGR330998 PQN324134:PQN330998 QAJ324134:QAJ330998 QKF324134:QKF330998 QUB324134:QUB330998 RDX324134:RDX330998 RNT324134:RNT330998 RXP324134:RXP330998 SHL324134:SHL330998 SRH324134:SRH330998 TBD324134:TBD330998 TKZ324134:TKZ330998 TUV324134:TUV330998 UER324134:UER330998 UON324134:UON330998 UYJ324134:UYJ330998 VIF324134:VIF330998 VSB324134:VSB330998 WBX324134:WBX330998 WLT324134:WLT330998 WVP324134:WVP330998 H389670:H396534 JD389670:JD396534 SZ389670:SZ396534 ACV389670:ACV396534 AMR389670:AMR396534 AWN389670:AWN396534 BGJ389670:BGJ396534 BQF389670:BQF396534 CAB389670:CAB396534 CJX389670:CJX396534 CTT389670:CTT396534 DDP389670:DDP396534 DNL389670:DNL396534 DXH389670:DXH396534 EHD389670:EHD396534 EQZ389670:EQZ396534 FAV389670:FAV396534 FKR389670:FKR396534 FUN389670:FUN396534 GEJ389670:GEJ396534 GOF389670:GOF396534 GYB389670:GYB396534 HHX389670:HHX396534 HRT389670:HRT396534 IBP389670:IBP396534 ILL389670:ILL396534 IVH389670:IVH396534 JFD389670:JFD396534 JOZ389670:JOZ396534 JYV389670:JYV396534 KIR389670:KIR396534 KSN389670:KSN396534 LCJ389670:LCJ396534 LMF389670:LMF396534 LWB389670:LWB396534 MFX389670:MFX396534 MPT389670:MPT396534 MZP389670:MZP396534 NJL389670:NJL396534 NTH389670:NTH396534 ODD389670:ODD396534 OMZ389670:OMZ396534 OWV389670:OWV396534 PGR389670:PGR396534 PQN389670:PQN396534 QAJ389670:QAJ396534 QKF389670:QKF396534 QUB389670:QUB396534 RDX389670:RDX396534 RNT389670:RNT396534 RXP389670:RXP396534 SHL389670:SHL396534 SRH389670:SRH396534 TBD389670:TBD396534 TKZ389670:TKZ396534 TUV389670:TUV396534 UER389670:UER396534 UON389670:UON396534 UYJ389670:UYJ396534 VIF389670:VIF396534 VSB389670:VSB396534 WBX389670:WBX396534 WLT389670:WLT396534 WVP389670:WVP396534 H455206:H462070 JD455206:JD462070 SZ455206:SZ462070 ACV455206:ACV462070 AMR455206:AMR462070 AWN455206:AWN462070 BGJ455206:BGJ462070 BQF455206:BQF462070 CAB455206:CAB462070 CJX455206:CJX462070 CTT455206:CTT462070 DDP455206:DDP462070 DNL455206:DNL462070 DXH455206:DXH462070 EHD455206:EHD462070 EQZ455206:EQZ462070 FAV455206:FAV462070 FKR455206:FKR462070 FUN455206:FUN462070 GEJ455206:GEJ462070 GOF455206:GOF462070 GYB455206:GYB462070 HHX455206:HHX462070 HRT455206:HRT462070 IBP455206:IBP462070 ILL455206:ILL462070 IVH455206:IVH462070 JFD455206:JFD462070 JOZ455206:JOZ462070 JYV455206:JYV462070 KIR455206:KIR462070 KSN455206:KSN462070 LCJ455206:LCJ462070 LMF455206:LMF462070 LWB455206:LWB462070 MFX455206:MFX462070 MPT455206:MPT462070 MZP455206:MZP462070 NJL455206:NJL462070 NTH455206:NTH462070 ODD455206:ODD462070 OMZ455206:OMZ462070 OWV455206:OWV462070 PGR455206:PGR462070 PQN455206:PQN462070 QAJ455206:QAJ462070 QKF455206:QKF462070 QUB455206:QUB462070 RDX455206:RDX462070 RNT455206:RNT462070 RXP455206:RXP462070 SHL455206:SHL462070 SRH455206:SRH462070 TBD455206:TBD462070 TKZ455206:TKZ462070 TUV455206:TUV462070 UER455206:UER462070 UON455206:UON462070 UYJ455206:UYJ462070 VIF455206:VIF462070 VSB455206:VSB462070 WBX455206:WBX462070 WLT455206:WLT462070 WVP455206:WVP462070 H520742:H527606 JD520742:JD527606 SZ520742:SZ527606 ACV520742:ACV527606 AMR520742:AMR527606 AWN520742:AWN527606 BGJ520742:BGJ527606 BQF520742:BQF527606 CAB520742:CAB527606 CJX520742:CJX527606 CTT520742:CTT527606 DDP520742:DDP527606 DNL520742:DNL527606 DXH520742:DXH527606 EHD520742:EHD527606 EQZ520742:EQZ527606 FAV520742:FAV527606 FKR520742:FKR527606 FUN520742:FUN527606 GEJ520742:GEJ527606 GOF520742:GOF527606 GYB520742:GYB527606 HHX520742:HHX527606 HRT520742:HRT527606 IBP520742:IBP527606 ILL520742:ILL527606 IVH520742:IVH527606 JFD520742:JFD527606 JOZ520742:JOZ527606 JYV520742:JYV527606 KIR520742:KIR527606 KSN520742:KSN527606 LCJ520742:LCJ527606 LMF520742:LMF527606 LWB520742:LWB527606 MFX520742:MFX527606 MPT520742:MPT527606 MZP520742:MZP527606 NJL520742:NJL527606 NTH520742:NTH527606 ODD520742:ODD527606 OMZ520742:OMZ527606 OWV520742:OWV527606 PGR520742:PGR527606 PQN520742:PQN527606 QAJ520742:QAJ527606 QKF520742:QKF527606 QUB520742:QUB527606 RDX520742:RDX527606 RNT520742:RNT527606 RXP520742:RXP527606 SHL520742:SHL527606 SRH520742:SRH527606 TBD520742:TBD527606 TKZ520742:TKZ527606 TUV520742:TUV527606 UER520742:UER527606 UON520742:UON527606 UYJ520742:UYJ527606 VIF520742:VIF527606 VSB520742:VSB527606 WBX520742:WBX527606 WLT520742:WLT527606 WVP520742:WVP527606 H586278:H593142 JD586278:JD593142 SZ586278:SZ593142 ACV586278:ACV593142 AMR586278:AMR593142 AWN586278:AWN593142 BGJ586278:BGJ593142 BQF586278:BQF593142 CAB586278:CAB593142 CJX586278:CJX593142 CTT586278:CTT593142 DDP586278:DDP593142 DNL586278:DNL593142 DXH586278:DXH593142 EHD586278:EHD593142 EQZ586278:EQZ593142 FAV586278:FAV593142 FKR586278:FKR593142 FUN586278:FUN593142 GEJ586278:GEJ593142 GOF586278:GOF593142 GYB586278:GYB593142 HHX586278:HHX593142 HRT586278:HRT593142 IBP586278:IBP593142 ILL586278:ILL593142 IVH586278:IVH593142 JFD586278:JFD593142 JOZ586278:JOZ593142 JYV586278:JYV593142 KIR586278:KIR593142 KSN586278:KSN593142 LCJ586278:LCJ593142 LMF586278:LMF593142 LWB586278:LWB593142 MFX586278:MFX593142 MPT586278:MPT593142 MZP586278:MZP593142 NJL586278:NJL593142 NTH586278:NTH593142 ODD586278:ODD593142 OMZ586278:OMZ593142 OWV586278:OWV593142 PGR586278:PGR593142 PQN586278:PQN593142 QAJ586278:QAJ593142 QKF586278:QKF593142 QUB586278:QUB593142 RDX586278:RDX593142 RNT586278:RNT593142 RXP586278:RXP593142 SHL586278:SHL593142 SRH586278:SRH593142 TBD586278:TBD593142 TKZ586278:TKZ593142 TUV586278:TUV593142 UER586278:UER593142 UON586278:UON593142 UYJ586278:UYJ593142 VIF586278:VIF593142 VSB586278:VSB593142 WBX586278:WBX593142 WLT586278:WLT593142 WVP586278:WVP593142 H651814:H658678 JD651814:JD658678 SZ651814:SZ658678 ACV651814:ACV658678 AMR651814:AMR658678 AWN651814:AWN658678 BGJ651814:BGJ658678 BQF651814:BQF658678 CAB651814:CAB658678 CJX651814:CJX658678 CTT651814:CTT658678 DDP651814:DDP658678 DNL651814:DNL658678 DXH651814:DXH658678 EHD651814:EHD658678 EQZ651814:EQZ658678 FAV651814:FAV658678 FKR651814:FKR658678 FUN651814:FUN658678 GEJ651814:GEJ658678 GOF651814:GOF658678 GYB651814:GYB658678 HHX651814:HHX658678 HRT651814:HRT658678 IBP651814:IBP658678 ILL651814:ILL658678 IVH651814:IVH658678 JFD651814:JFD658678 JOZ651814:JOZ658678 JYV651814:JYV658678 KIR651814:KIR658678 KSN651814:KSN658678 LCJ651814:LCJ658678 LMF651814:LMF658678 LWB651814:LWB658678 MFX651814:MFX658678 MPT651814:MPT658678 MZP651814:MZP658678 NJL651814:NJL658678 NTH651814:NTH658678 ODD651814:ODD658678 OMZ651814:OMZ658678 OWV651814:OWV658678 PGR651814:PGR658678 PQN651814:PQN658678 QAJ651814:QAJ658678 QKF651814:QKF658678 QUB651814:QUB658678 RDX651814:RDX658678 RNT651814:RNT658678 RXP651814:RXP658678 SHL651814:SHL658678 SRH651814:SRH658678 TBD651814:TBD658678 TKZ651814:TKZ658678 TUV651814:TUV658678 UER651814:UER658678 UON651814:UON658678 UYJ651814:UYJ658678 VIF651814:VIF658678 VSB651814:VSB658678 WBX651814:WBX658678 WLT651814:WLT658678 WVP651814:WVP658678 H717350:H724214 JD717350:JD724214 SZ717350:SZ724214 ACV717350:ACV724214 AMR717350:AMR724214 AWN717350:AWN724214 BGJ717350:BGJ724214 BQF717350:BQF724214 CAB717350:CAB724214 CJX717350:CJX724214 CTT717350:CTT724214 DDP717350:DDP724214 DNL717350:DNL724214 DXH717350:DXH724214 EHD717350:EHD724214 EQZ717350:EQZ724214 FAV717350:FAV724214 FKR717350:FKR724214 FUN717350:FUN724214 GEJ717350:GEJ724214 GOF717350:GOF724214 GYB717350:GYB724214 HHX717350:HHX724214 HRT717350:HRT724214 IBP717350:IBP724214 ILL717350:ILL724214 IVH717350:IVH724214 JFD717350:JFD724214 JOZ717350:JOZ724214 JYV717350:JYV724214 KIR717350:KIR724214 KSN717350:KSN724214 LCJ717350:LCJ724214 LMF717350:LMF724214 LWB717350:LWB724214 MFX717350:MFX724214 MPT717350:MPT724214 MZP717350:MZP724214 NJL717350:NJL724214 NTH717350:NTH724214 ODD717350:ODD724214 OMZ717350:OMZ724214 OWV717350:OWV724214 PGR717350:PGR724214 PQN717350:PQN724214 QAJ717350:QAJ724214 QKF717350:QKF724214 QUB717350:QUB724214 RDX717350:RDX724214 RNT717350:RNT724214 RXP717350:RXP724214 SHL717350:SHL724214 SRH717350:SRH724214 TBD717350:TBD724214 TKZ717350:TKZ724214 TUV717350:TUV724214 UER717350:UER724214 UON717350:UON724214 UYJ717350:UYJ724214 VIF717350:VIF724214 VSB717350:VSB724214 WBX717350:WBX724214 WLT717350:WLT724214 WVP717350:WVP724214 H782886:H789750 JD782886:JD789750 SZ782886:SZ789750 ACV782886:ACV789750 AMR782886:AMR789750 AWN782886:AWN789750 BGJ782886:BGJ789750 BQF782886:BQF789750 CAB782886:CAB789750 CJX782886:CJX789750 CTT782886:CTT789750 DDP782886:DDP789750 DNL782886:DNL789750 DXH782886:DXH789750 EHD782886:EHD789750 EQZ782886:EQZ789750 FAV782886:FAV789750 FKR782886:FKR789750 FUN782886:FUN789750 GEJ782886:GEJ789750 GOF782886:GOF789750 GYB782886:GYB789750 HHX782886:HHX789750 HRT782886:HRT789750 IBP782886:IBP789750 ILL782886:ILL789750 IVH782886:IVH789750 JFD782886:JFD789750 JOZ782886:JOZ789750 JYV782886:JYV789750 KIR782886:KIR789750 KSN782886:KSN789750 LCJ782886:LCJ789750 LMF782886:LMF789750 LWB782886:LWB789750 MFX782886:MFX789750 MPT782886:MPT789750 MZP782886:MZP789750 NJL782886:NJL789750 NTH782886:NTH789750 ODD782886:ODD789750 OMZ782886:OMZ789750 OWV782886:OWV789750 PGR782886:PGR789750 PQN782886:PQN789750 QAJ782886:QAJ789750 QKF782886:QKF789750 QUB782886:QUB789750 RDX782886:RDX789750 RNT782886:RNT789750 RXP782886:RXP789750 SHL782886:SHL789750 SRH782886:SRH789750 TBD782886:TBD789750 TKZ782886:TKZ789750 TUV782886:TUV789750 UER782886:UER789750 UON782886:UON789750 UYJ782886:UYJ789750 VIF782886:VIF789750 VSB782886:VSB789750 WBX782886:WBX789750 WLT782886:WLT789750 WVP782886:WVP789750 H848422:H855286 JD848422:JD855286 SZ848422:SZ855286 ACV848422:ACV855286 AMR848422:AMR855286 AWN848422:AWN855286 BGJ848422:BGJ855286 BQF848422:BQF855286 CAB848422:CAB855286 CJX848422:CJX855286 CTT848422:CTT855286 DDP848422:DDP855286 DNL848422:DNL855286 DXH848422:DXH855286 EHD848422:EHD855286 EQZ848422:EQZ855286 FAV848422:FAV855286 FKR848422:FKR855286 FUN848422:FUN855286 GEJ848422:GEJ855286 GOF848422:GOF855286 GYB848422:GYB855286 HHX848422:HHX855286 HRT848422:HRT855286 IBP848422:IBP855286 ILL848422:ILL855286 IVH848422:IVH855286 JFD848422:JFD855286 JOZ848422:JOZ855286 JYV848422:JYV855286 KIR848422:KIR855286 KSN848422:KSN855286 LCJ848422:LCJ855286 LMF848422:LMF855286 LWB848422:LWB855286 MFX848422:MFX855286 MPT848422:MPT855286 MZP848422:MZP855286 NJL848422:NJL855286 NTH848422:NTH855286 ODD848422:ODD855286 OMZ848422:OMZ855286 OWV848422:OWV855286 PGR848422:PGR855286 PQN848422:PQN855286 QAJ848422:QAJ855286 QKF848422:QKF855286 QUB848422:QUB855286 RDX848422:RDX855286 RNT848422:RNT855286 RXP848422:RXP855286 SHL848422:SHL855286 SRH848422:SRH855286 TBD848422:TBD855286 TKZ848422:TKZ855286 TUV848422:TUV855286 UER848422:UER855286 UON848422:UON855286 UYJ848422:UYJ855286 VIF848422:VIF855286 VSB848422:VSB855286 WBX848422:WBX855286 WLT848422:WLT855286 WVP848422:WVP855286 H913958:H920822 JD913958:JD920822 SZ913958:SZ920822 ACV913958:ACV920822 AMR913958:AMR920822 AWN913958:AWN920822 BGJ913958:BGJ920822 BQF913958:BQF920822 CAB913958:CAB920822 CJX913958:CJX920822 CTT913958:CTT920822 DDP913958:DDP920822 DNL913958:DNL920822 DXH913958:DXH920822 EHD913958:EHD920822 EQZ913958:EQZ920822 FAV913958:FAV920822 FKR913958:FKR920822 FUN913958:FUN920822 GEJ913958:GEJ920822 GOF913958:GOF920822 GYB913958:GYB920822 HHX913958:HHX920822 HRT913958:HRT920822 IBP913958:IBP920822 ILL913958:ILL920822 IVH913958:IVH920822 JFD913958:JFD920822 JOZ913958:JOZ920822 JYV913958:JYV920822 KIR913958:KIR920822 KSN913958:KSN920822 LCJ913958:LCJ920822 LMF913958:LMF920822 LWB913958:LWB920822 MFX913958:MFX920822 MPT913958:MPT920822 MZP913958:MZP920822 NJL913958:NJL920822 NTH913958:NTH920822 ODD913958:ODD920822 OMZ913958:OMZ920822 OWV913958:OWV920822 PGR913958:PGR920822 PQN913958:PQN920822 QAJ913958:QAJ920822 QKF913958:QKF920822 QUB913958:QUB920822 RDX913958:RDX920822 RNT913958:RNT920822 RXP913958:RXP920822 SHL913958:SHL920822 SRH913958:SRH920822 TBD913958:TBD920822 TKZ913958:TKZ920822 TUV913958:TUV920822 UER913958:UER920822 UON913958:UON920822 UYJ913958:UYJ920822 VIF913958:VIF920822 VSB913958:VSB920822 WBX913958:WBX920822 WLT913958:WLT920822 WVP913958:WVP920822 H979494:H986358 JD979494:JD986358 SZ979494:SZ986358 ACV979494:ACV986358 AMR979494:AMR986358 AWN979494:AWN986358 BGJ979494:BGJ986358 BQF979494:BQF986358 CAB979494:CAB986358 CJX979494:CJX986358 CTT979494:CTT986358 DDP979494:DDP986358 DNL979494:DNL986358 DXH979494:DXH986358 EHD979494:EHD986358 EQZ979494:EQZ986358 FAV979494:FAV986358 FKR979494:FKR986358 FUN979494:FUN986358 GEJ979494:GEJ986358 GOF979494:GOF986358 GYB979494:GYB986358 HHX979494:HHX986358 HRT979494:HRT986358 IBP979494:IBP986358 ILL979494:ILL986358 IVH979494:IVH986358 JFD979494:JFD986358 JOZ979494:JOZ986358 JYV979494:JYV986358 KIR979494:KIR986358 KSN979494:KSN986358 LCJ979494:LCJ986358 LMF979494:LMF986358 LWB979494:LWB986358 MFX979494:MFX986358 MPT979494:MPT986358 MZP979494:MZP986358 NJL979494:NJL986358 NTH979494:NTH986358 ODD979494:ODD986358 OMZ979494:OMZ986358 OWV979494:OWV986358 PGR979494:PGR986358 PQN979494:PQN986358 QAJ979494:QAJ986358 QKF979494:QKF986358 QUB979494:QUB986358 RDX979494:RDX986358 RNT979494:RNT986358 RXP979494:RXP986358 SHL979494:SHL986358 SRH979494:SRH986358 TBD979494:TBD986358 TKZ979494:TKZ986358 TUV979494:TUV986358 UER979494:UER986358 UON979494:UON986358 UYJ979494:UYJ986358 VIF979494:VIF986358 VSB979494:VSB986358 WBX979494:WBX986358 WLT979494:WLT986358 WVP979494:WVP986358 A63173:A68854 IW63173:IW68854 SS63173:SS68854 ACO63173:ACO68854 AMK63173:AMK68854 AWG63173:AWG68854 BGC63173:BGC68854 BPY63173:BPY68854 BZU63173:BZU68854 CJQ63173:CJQ68854 CTM63173:CTM68854 DDI63173:DDI68854 DNE63173:DNE68854 DXA63173:DXA68854 EGW63173:EGW68854 EQS63173:EQS68854 FAO63173:FAO68854 FKK63173:FKK68854 FUG63173:FUG68854 GEC63173:GEC68854 GNY63173:GNY68854 GXU63173:GXU68854 HHQ63173:HHQ68854 HRM63173:HRM68854 IBI63173:IBI68854 ILE63173:ILE68854 IVA63173:IVA68854 JEW63173:JEW68854 JOS63173:JOS68854 JYO63173:JYO68854 KIK63173:KIK68854 KSG63173:KSG68854 LCC63173:LCC68854 LLY63173:LLY68854 LVU63173:LVU68854 MFQ63173:MFQ68854 MPM63173:MPM68854 MZI63173:MZI68854 NJE63173:NJE68854 NTA63173:NTA68854 OCW63173:OCW68854 OMS63173:OMS68854 OWO63173:OWO68854 PGK63173:PGK68854 PQG63173:PQG68854 QAC63173:QAC68854 QJY63173:QJY68854 QTU63173:QTU68854 RDQ63173:RDQ68854 RNM63173:RNM68854 RXI63173:RXI68854 SHE63173:SHE68854 SRA63173:SRA68854 TAW63173:TAW68854 TKS63173:TKS68854 TUO63173:TUO68854 UEK63173:UEK68854 UOG63173:UOG68854 UYC63173:UYC68854 VHY63173:VHY68854 VRU63173:VRU68854 WBQ63173:WBQ68854 WLM63173:WLM68854 WVI63173:WVI68854 A128709:A134390 IW128709:IW134390 SS128709:SS134390 ACO128709:ACO134390 AMK128709:AMK134390 AWG128709:AWG134390 BGC128709:BGC134390 BPY128709:BPY134390 BZU128709:BZU134390 CJQ128709:CJQ134390 CTM128709:CTM134390 DDI128709:DDI134390 DNE128709:DNE134390 DXA128709:DXA134390 EGW128709:EGW134390 EQS128709:EQS134390 FAO128709:FAO134390 FKK128709:FKK134390 FUG128709:FUG134390 GEC128709:GEC134390 GNY128709:GNY134390 GXU128709:GXU134390 HHQ128709:HHQ134390 HRM128709:HRM134390 IBI128709:IBI134390 ILE128709:ILE134390 IVA128709:IVA134390 JEW128709:JEW134390 JOS128709:JOS134390 JYO128709:JYO134390 KIK128709:KIK134390 KSG128709:KSG134390 LCC128709:LCC134390 LLY128709:LLY134390 LVU128709:LVU134390 MFQ128709:MFQ134390 MPM128709:MPM134390 MZI128709:MZI134390 NJE128709:NJE134390 NTA128709:NTA134390 OCW128709:OCW134390 OMS128709:OMS134390 OWO128709:OWO134390 PGK128709:PGK134390 PQG128709:PQG134390 QAC128709:QAC134390 QJY128709:QJY134390 QTU128709:QTU134390 RDQ128709:RDQ134390 RNM128709:RNM134390 RXI128709:RXI134390 SHE128709:SHE134390 SRA128709:SRA134390 TAW128709:TAW134390 TKS128709:TKS134390 TUO128709:TUO134390 UEK128709:UEK134390 UOG128709:UOG134390 UYC128709:UYC134390 VHY128709:VHY134390 VRU128709:VRU134390 WBQ128709:WBQ134390 WLM128709:WLM134390 WVI128709:WVI134390 A194245:A199926 IW194245:IW199926 SS194245:SS199926 ACO194245:ACO199926 AMK194245:AMK199926 AWG194245:AWG199926 BGC194245:BGC199926 BPY194245:BPY199926 BZU194245:BZU199926 CJQ194245:CJQ199926 CTM194245:CTM199926 DDI194245:DDI199926 DNE194245:DNE199926 DXA194245:DXA199926 EGW194245:EGW199926 EQS194245:EQS199926 FAO194245:FAO199926 FKK194245:FKK199926 FUG194245:FUG199926 GEC194245:GEC199926 GNY194245:GNY199926 GXU194245:GXU199926 HHQ194245:HHQ199926 HRM194245:HRM199926 IBI194245:IBI199926 ILE194245:ILE199926 IVA194245:IVA199926 JEW194245:JEW199926 JOS194245:JOS199926 JYO194245:JYO199926 KIK194245:KIK199926 KSG194245:KSG199926 LCC194245:LCC199926 LLY194245:LLY199926 LVU194245:LVU199926 MFQ194245:MFQ199926 MPM194245:MPM199926 MZI194245:MZI199926 NJE194245:NJE199926 NTA194245:NTA199926 OCW194245:OCW199926 OMS194245:OMS199926 OWO194245:OWO199926 PGK194245:PGK199926 PQG194245:PQG199926 QAC194245:QAC199926 QJY194245:QJY199926 QTU194245:QTU199926 RDQ194245:RDQ199926 RNM194245:RNM199926 RXI194245:RXI199926 SHE194245:SHE199926 SRA194245:SRA199926 TAW194245:TAW199926 TKS194245:TKS199926 TUO194245:TUO199926 UEK194245:UEK199926 UOG194245:UOG199926 UYC194245:UYC199926 VHY194245:VHY199926 VRU194245:VRU199926 WBQ194245:WBQ199926 WLM194245:WLM199926 WVI194245:WVI199926 A259781:A265462 IW259781:IW265462 SS259781:SS265462 ACO259781:ACO265462 AMK259781:AMK265462 AWG259781:AWG265462 BGC259781:BGC265462 BPY259781:BPY265462 BZU259781:BZU265462 CJQ259781:CJQ265462 CTM259781:CTM265462 DDI259781:DDI265462 DNE259781:DNE265462 DXA259781:DXA265462 EGW259781:EGW265462 EQS259781:EQS265462 FAO259781:FAO265462 FKK259781:FKK265462 FUG259781:FUG265462 GEC259781:GEC265462 GNY259781:GNY265462 GXU259781:GXU265462 HHQ259781:HHQ265462 HRM259781:HRM265462 IBI259781:IBI265462 ILE259781:ILE265462 IVA259781:IVA265462 JEW259781:JEW265462 JOS259781:JOS265462 JYO259781:JYO265462 KIK259781:KIK265462 KSG259781:KSG265462 LCC259781:LCC265462 LLY259781:LLY265462 LVU259781:LVU265462 MFQ259781:MFQ265462 MPM259781:MPM265462 MZI259781:MZI265462 NJE259781:NJE265462 NTA259781:NTA265462 OCW259781:OCW265462 OMS259781:OMS265462 OWO259781:OWO265462 PGK259781:PGK265462 PQG259781:PQG265462 QAC259781:QAC265462 QJY259781:QJY265462 QTU259781:QTU265462 RDQ259781:RDQ265462 RNM259781:RNM265462 RXI259781:RXI265462 SHE259781:SHE265462 SRA259781:SRA265462 TAW259781:TAW265462 TKS259781:TKS265462 TUO259781:TUO265462 UEK259781:UEK265462 UOG259781:UOG265462 UYC259781:UYC265462 VHY259781:VHY265462 VRU259781:VRU265462 WBQ259781:WBQ265462 WLM259781:WLM265462 WVI259781:WVI265462 A325317:A330998 IW325317:IW330998 SS325317:SS330998 ACO325317:ACO330998 AMK325317:AMK330998 AWG325317:AWG330998 BGC325317:BGC330998 BPY325317:BPY330998 BZU325317:BZU330998 CJQ325317:CJQ330998 CTM325317:CTM330998 DDI325317:DDI330998 DNE325317:DNE330998 DXA325317:DXA330998 EGW325317:EGW330998 EQS325317:EQS330998 FAO325317:FAO330998 FKK325317:FKK330998 FUG325317:FUG330998 GEC325317:GEC330998 GNY325317:GNY330998 GXU325317:GXU330998 HHQ325317:HHQ330998 HRM325317:HRM330998 IBI325317:IBI330998 ILE325317:ILE330998 IVA325317:IVA330998 JEW325317:JEW330998 JOS325317:JOS330998 JYO325317:JYO330998 KIK325317:KIK330998 KSG325317:KSG330998 LCC325317:LCC330998 LLY325317:LLY330998 LVU325317:LVU330998 MFQ325317:MFQ330998 MPM325317:MPM330998 MZI325317:MZI330998 NJE325317:NJE330998 NTA325317:NTA330998 OCW325317:OCW330998 OMS325317:OMS330998 OWO325317:OWO330998 PGK325317:PGK330998 PQG325317:PQG330998 QAC325317:QAC330998 QJY325317:QJY330998 QTU325317:QTU330998 RDQ325317:RDQ330998 RNM325317:RNM330998 RXI325317:RXI330998 SHE325317:SHE330998 SRA325317:SRA330998 TAW325317:TAW330998 TKS325317:TKS330998 TUO325317:TUO330998 UEK325317:UEK330998 UOG325317:UOG330998 UYC325317:UYC330998 VHY325317:VHY330998 VRU325317:VRU330998 WBQ325317:WBQ330998 WLM325317:WLM330998 WVI325317:WVI330998 A390853:A396534 IW390853:IW396534 SS390853:SS396534 ACO390853:ACO396534 AMK390853:AMK396534 AWG390853:AWG396534 BGC390853:BGC396534 BPY390853:BPY396534 BZU390853:BZU396534 CJQ390853:CJQ396534 CTM390853:CTM396534 DDI390853:DDI396534 DNE390853:DNE396534 DXA390853:DXA396534 EGW390853:EGW396534 EQS390853:EQS396534 FAO390853:FAO396534 FKK390853:FKK396534 FUG390853:FUG396534 GEC390853:GEC396534 GNY390853:GNY396534 GXU390853:GXU396534 HHQ390853:HHQ396534 HRM390853:HRM396534 IBI390853:IBI396534 ILE390853:ILE396534 IVA390853:IVA396534 JEW390853:JEW396534 JOS390853:JOS396534 JYO390853:JYO396534 KIK390853:KIK396534 KSG390853:KSG396534 LCC390853:LCC396534 LLY390853:LLY396534 LVU390853:LVU396534 MFQ390853:MFQ396534 MPM390853:MPM396534 MZI390853:MZI396534 NJE390853:NJE396534 NTA390853:NTA396534 OCW390853:OCW396534 OMS390853:OMS396534 OWO390853:OWO396534 PGK390853:PGK396534 PQG390853:PQG396534 QAC390853:QAC396534 QJY390853:QJY396534 QTU390853:QTU396534 RDQ390853:RDQ396534 RNM390853:RNM396534 RXI390853:RXI396534 SHE390853:SHE396534 SRA390853:SRA396534 TAW390853:TAW396534 TKS390853:TKS396534 TUO390853:TUO396534 UEK390853:UEK396534 UOG390853:UOG396534 UYC390853:UYC396534 VHY390853:VHY396534 VRU390853:VRU396534 WBQ390853:WBQ396534 WLM390853:WLM396534 WVI390853:WVI396534 A456389:A462070 IW456389:IW462070 SS456389:SS462070 ACO456389:ACO462070 AMK456389:AMK462070 AWG456389:AWG462070 BGC456389:BGC462070 BPY456389:BPY462070 BZU456389:BZU462070 CJQ456389:CJQ462070 CTM456389:CTM462070 DDI456389:DDI462070 DNE456389:DNE462070 DXA456389:DXA462070 EGW456389:EGW462070 EQS456389:EQS462070 FAO456389:FAO462070 FKK456389:FKK462070 FUG456389:FUG462070 GEC456389:GEC462070 GNY456389:GNY462070 GXU456389:GXU462070 HHQ456389:HHQ462070 HRM456389:HRM462070 IBI456389:IBI462070 ILE456389:ILE462070 IVA456389:IVA462070 JEW456389:JEW462070 JOS456389:JOS462070 JYO456389:JYO462070 KIK456389:KIK462070 KSG456389:KSG462070 LCC456389:LCC462070 LLY456389:LLY462070 LVU456389:LVU462070 MFQ456389:MFQ462070 MPM456389:MPM462070 MZI456389:MZI462070 NJE456389:NJE462070 NTA456389:NTA462070 OCW456389:OCW462070 OMS456389:OMS462070 OWO456389:OWO462070 PGK456389:PGK462070 PQG456389:PQG462070 QAC456389:QAC462070 QJY456389:QJY462070 QTU456389:QTU462070 RDQ456389:RDQ462070 RNM456389:RNM462070 RXI456389:RXI462070 SHE456389:SHE462070 SRA456389:SRA462070 TAW456389:TAW462070 TKS456389:TKS462070 TUO456389:TUO462070 UEK456389:UEK462070 UOG456389:UOG462070 UYC456389:UYC462070 VHY456389:VHY462070 VRU456389:VRU462070 WBQ456389:WBQ462070 WLM456389:WLM462070 WVI456389:WVI462070 A521925:A527606 IW521925:IW527606 SS521925:SS527606 ACO521925:ACO527606 AMK521925:AMK527606 AWG521925:AWG527606 BGC521925:BGC527606 BPY521925:BPY527606 BZU521925:BZU527606 CJQ521925:CJQ527606 CTM521925:CTM527606 DDI521925:DDI527606 DNE521925:DNE527606 DXA521925:DXA527606 EGW521925:EGW527606 EQS521925:EQS527606 FAO521925:FAO527606 FKK521925:FKK527606 FUG521925:FUG527606 GEC521925:GEC527606 GNY521925:GNY527606 GXU521925:GXU527606 HHQ521925:HHQ527606 HRM521925:HRM527606 IBI521925:IBI527606 ILE521925:ILE527606 IVA521925:IVA527606 JEW521925:JEW527606 JOS521925:JOS527606 JYO521925:JYO527606 KIK521925:KIK527606 KSG521925:KSG527606 LCC521925:LCC527606 LLY521925:LLY527606 LVU521925:LVU527606 MFQ521925:MFQ527606 MPM521925:MPM527606 MZI521925:MZI527606 NJE521925:NJE527606 NTA521925:NTA527606 OCW521925:OCW527606 OMS521925:OMS527606 OWO521925:OWO527606 PGK521925:PGK527606 PQG521925:PQG527606 QAC521925:QAC527606 QJY521925:QJY527606 QTU521925:QTU527606 RDQ521925:RDQ527606 RNM521925:RNM527606 RXI521925:RXI527606 SHE521925:SHE527606 SRA521925:SRA527606 TAW521925:TAW527606 TKS521925:TKS527606 TUO521925:TUO527606 UEK521925:UEK527606 UOG521925:UOG527606 UYC521925:UYC527606 VHY521925:VHY527606 VRU521925:VRU527606 WBQ521925:WBQ527606 WLM521925:WLM527606 WVI521925:WVI527606 A587461:A593142 IW587461:IW593142 SS587461:SS593142 ACO587461:ACO593142 AMK587461:AMK593142 AWG587461:AWG593142 BGC587461:BGC593142 BPY587461:BPY593142 BZU587461:BZU593142 CJQ587461:CJQ593142 CTM587461:CTM593142 DDI587461:DDI593142 DNE587461:DNE593142 DXA587461:DXA593142 EGW587461:EGW593142 EQS587461:EQS593142 FAO587461:FAO593142 FKK587461:FKK593142 FUG587461:FUG593142 GEC587461:GEC593142 GNY587461:GNY593142 GXU587461:GXU593142 HHQ587461:HHQ593142 HRM587461:HRM593142 IBI587461:IBI593142 ILE587461:ILE593142 IVA587461:IVA593142 JEW587461:JEW593142 JOS587461:JOS593142 JYO587461:JYO593142 KIK587461:KIK593142 KSG587461:KSG593142 LCC587461:LCC593142 LLY587461:LLY593142 LVU587461:LVU593142 MFQ587461:MFQ593142 MPM587461:MPM593142 MZI587461:MZI593142 NJE587461:NJE593142 NTA587461:NTA593142 OCW587461:OCW593142 OMS587461:OMS593142 OWO587461:OWO593142 PGK587461:PGK593142 PQG587461:PQG593142 QAC587461:QAC593142 QJY587461:QJY593142 QTU587461:QTU593142 RDQ587461:RDQ593142 RNM587461:RNM593142 RXI587461:RXI593142 SHE587461:SHE593142 SRA587461:SRA593142 TAW587461:TAW593142 TKS587461:TKS593142 TUO587461:TUO593142 UEK587461:UEK593142 UOG587461:UOG593142 UYC587461:UYC593142 VHY587461:VHY593142 VRU587461:VRU593142 WBQ587461:WBQ593142 WLM587461:WLM593142 WVI587461:WVI593142 A652997:A658678 IW652997:IW658678 SS652997:SS658678 ACO652997:ACO658678 AMK652997:AMK658678 AWG652997:AWG658678 BGC652997:BGC658678 BPY652997:BPY658678 BZU652997:BZU658678 CJQ652997:CJQ658678 CTM652997:CTM658678 DDI652997:DDI658678 DNE652997:DNE658678 DXA652997:DXA658678 EGW652997:EGW658678 EQS652997:EQS658678 FAO652997:FAO658678 FKK652997:FKK658678 FUG652997:FUG658678 GEC652997:GEC658678 GNY652997:GNY658678 GXU652997:GXU658678 HHQ652997:HHQ658678 HRM652997:HRM658678 IBI652997:IBI658678 ILE652997:ILE658678 IVA652997:IVA658678 JEW652997:JEW658678 JOS652997:JOS658678 JYO652997:JYO658678 KIK652997:KIK658678 KSG652997:KSG658678 LCC652997:LCC658678 LLY652997:LLY658678 LVU652997:LVU658678 MFQ652997:MFQ658678 MPM652997:MPM658678 MZI652997:MZI658678 NJE652997:NJE658678 NTA652997:NTA658678 OCW652997:OCW658678 OMS652997:OMS658678 OWO652997:OWO658678 PGK652997:PGK658678 PQG652997:PQG658678 QAC652997:QAC658678 QJY652997:QJY658678 QTU652997:QTU658678 RDQ652997:RDQ658678 RNM652997:RNM658678 RXI652997:RXI658678 SHE652997:SHE658678 SRA652997:SRA658678 TAW652997:TAW658678 TKS652997:TKS658678 TUO652997:TUO658678 UEK652997:UEK658678 UOG652997:UOG658678 UYC652997:UYC658678 VHY652997:VHY658678 VRU652997:VRU658678 WBQ652997:WBQ658678 WLM652997:WLM658678 WVI652997:WVI658678 A718533:A724214 IW718533:IW724214 SS718533:SS724214 ACO718533:ACO724214 AMK718533:AMK724214 AWG718533:AWG724214 BGC718533:BGC724214 BPY718533:BPY724214 BZU718533:BZU724214 CJQ718533:CJQ724214 CTM718533:CTM724214 DDI718533:DDI724214 DNE718533:DNE724214 DXA718533:DXA724214 EGW718533:EGW724214 EQS718533:EQS724214 FAO718533:FAO724214 FKK718533:FKK724214 FUG718533:FUG724214 GEC718533:GEC724214 GNY718533:GNY724214 GXU718533:GXU724214 HHQ718533:HHQ724214 HRM718533:HRM724214 IBI718533:IBI724214 ILE718533:ILE724214 IVA718533:IVA724214 JEW718533:JEW724214 JOS718533:JOS724214 JYO718533:JYO724214 KIK718533:KIK724214 KSG718533:KSG724214 LCC718533:LCC724214 LLY718533:LLY724214 LVU718533:LVU724214 MFQ718533:MFQ724214 MPM718533:MPM724214 MZI718533:MZI724214 NJE718533:NJE724214 NTA718533:NTA724214 OCW718533:OCW724214 OMS718533:OMS724214 OWO718533:OWO724214 PGK718533:PGK724214 PQG718533:PQG724214 QAC718533:QAC724214 QJY718533:QJY724214 QTU718533:QTU724214 RDQ718533:RDQ724214 RNM718533:RNM724214 RXI718533:RXI724214 SHE718533:SHE724214 SRA718533:SRA724214 TAW718533:TAW724214 TKS718533:TKS724214 TUO718533:TUO724214 UEK718533:UEK724214 UOG718533:UOG724214 UYC718533:UYC724214 VHY718533:VHY724214 VRU718533:VRU724214 WBQ718533:WBQ724214 WLM718533:WLM724214 WVI718533:WVI724214 A784069:A789750 IW784069:IW789750 SS784069:SS789750 ACO784069:ACO789750 AMK784069:AMK789750 AWG784069:AWG789750 BGC784069:BGC789750 BPY784069:BPY789750 BZU784069:BZU789750 CJQ784069:CJQ789750 CTM784069:CTM789750 DDI784069:DDI789750 DNE784069:DNE789750 DXA784069:DXA789750 EGW784069:EGW789750 EQS784069:EQS789750 FAO784069:FAO789750 FKK784069:FKK789750 FUG784069:FUG789750 GEC784069:GEC789750 GNY784069:GNY789750 GXU784069:GXU789750 HHQ784069:HHQ789750 HRM784069:HRM789750 IBI784069:IBI789750 ILE784069:ILE789750 IVA784069:IVA789750 JEW784069:JEW789750 JOS784069:JOS789750 JYO784069:JYO789750 KIK784069:KIK789750 KSG784069:KSG789750 LCC784069:LCC789750 LLY784069:LLY789750 LVU784069:LVU789750 MFQ784069:MFQ789750 MPM784069:MPM789750 MZI784069:MZI789750 NJE784069:NJE789750 NTA784069:NTA789750 OCW784069:OCW789750 OMS784069:OMS789750 OWO784069:OWO789750 PGK784069:PGK789750 PQG784069:PQG789750 QAC784069:QAC789750 QJY784069:QJY789750 QTU784069:QTU789750 RDQ784069:RDQ789750 RNM784069:RNM789750 RXI784069:RXI789750 SHE784069:SHE789750 SRA784069:SRA789750 TAW784069:TAW789750 TKS784069:TKS789750 TUO784069:TUO789750 UEK784069:UEK789750 UOG784069:UOG789750 UYC784069:UYC789750 VHY784069:VHY789750 VRU784069:VRU789750 WBQ784069:WBQ789750 WLM784069:WLM789750 WVI784069:WVI789750 A849605:A855286 IW849605:IW855286 SS849605:SS855286 ACO849605:ACO855286 AMK849605:AMK855286 AWG849605:AWG855286 BGC849605:BGC855286 BPY849605:BPY855286 BZU849605:BZU855286 CJQ849605:CJQ855286 CTM849605:CTM855286 DDI849605:DDI855286 DNE849605:DNE855286 DXA849605:DXA855286 EGW849605:EGW855286 EQS849605:EQS855286 FAO849605:FAO855286 FKK849605:FKK855286 FUG849605:FUG855286 GEC849605:GEC855286 GNY849605:GNY855286 GXU849605:GXU855286 HHQ849605:HHQ855286 HRM849605:HRM855286 IBI849605:IBI855286 ILE849605:ILE855286 IVA849605:IVA855286 JEW849605:JEW855286 JOS849605:JOS855286 JYO849605:JYO855286 KIK849605:KIK855286 KSG849605:KSG855286 LCC849605:LCC855286 LLY849605:LLY855286 LVU849605:LVU855286 MFQ849605:MFQ855286 MPM849605:MPM855286 MZI849605:MZI855286 NJE849605:NJE855286 NTA849605:NTA855286 OCW849605:OCW855286 OMS849605:OMS855286 OWO849605:OWO855286 PGK849605:PGK855286 PQG849605:PQG855286 QAC849605:QAC855286 QJY849605:QJY855286 QTU849605:QTU855286 RDQ849605:RDQ855286 RNM849605:RNM855286 RXI849605:RXI855286 SHE849605:SHE855286 SRA849605:SRA855286 TAW849605:TAW855286 TKS849605:TKS855286 TUO849605:TUO855286 UEK849605:UEK855286 UOG849605:UOG855286 UYC849605:UYC855286 VHY849605:VHY855286 VRU849605:VRU855286 WBQ849605:WBQ855286 WLM849605:WLM855286 WVI849605:WVI855286 A915141:A920822 IW915141:IW920822 SS915141:SS920822 ACO915141:ACO920822 AMK915141:AMK920822 AWG915141:AWG920822 BGC915141:BGC920822 BPY915141:BPY920822 BZU915141:BZU920822 CJQ915141:CJQ920822 CTM915141:CTM920822 DDI915141:DDI920822 DNE915141:DNE920822 DXA915141:DXA920822 EGW915141:EGW920822 EQS915141:EQS920822 FAO915141:FAO920822 FKK915141:FKK920822 FUG915141:FUG920822 GEC915141:GEC920822 GNY915141:GNY920822 GXU915141:GXU920822 HHQ915141:HHQ920822 HRM915141:HRM920822 IBI915141:IBI920822 ILE915141:ILE920822 IVA915141:IVA920822 JEW915141:JEW920822 JOS915141:JOS920822 JYO915141:JYO920822 KIK915141:KIK920822 KSG915141:KSG920822 LCC915141:LCC920822 LLY915141:LLY920822 LVU915141:LVU920822 MFQ915141:MFQ920822 MPM915141:MPM920822 MZI915141:MZI920822 NJE915141:NJE920822 NTA915141:NTA920822 OCW915141:OCW920822 OMS915141:OMS920822 OWO915141:OWO920822 PGK915141:PGK920822 PQG915141:PQG920822 QAC915141:QAC920822 QJY915141:QJY920822 QTU915141:QTU920822 RDQ915141:RDQ920822 RNM915141:RNM920822 RXI915141:RXI920822 SHE915141:SHE920822 SRA915141:SRA920822 TAW915141:TAW920822 TKS915141:TKS920822 TUO915141:TUO920822 UEK915141:UEK920822 UOG915141:UOG920822 UYC915141:UYC920822 VHY915141:VHY920822 VRU915141:VRU920822 WBQ915141:WBQ920822 WLM915141:WLM920822 WVI915141:WVI920822 A980677:A986358 IW980677:IW986358 SS980677:SS986358 ACO980677:ACO986358 AMK980677:AMK986358 AWG980677:AWG986358 BGC980677:BGC986358 BPY980677:BPY986358 BZU980677:BZU986358 CJQ980677:CJQ986358 CTM980677:CTM986358 DDI980677:DDI986358 DNE980677:DNE986358 DXA980677:DXA986358 EGW980677:EGW986358 EQS980677:EQS986358 FAO980677:FAO986358 FKK980677:FKK986358 FUG980677:FUG986358 GEC980677:GEC986358 GNY980677:GNY986358 GXU980677:GXU986358 HHQ980677:HHQ986358 HRM980677:HRM986358 IBI980677:IBI986358 ILE980677:ILE986358 IVA980677:IVA986358 JEW980677:JEW986358 JOS980677:JOS986358 JYO980677:JYO986358 KIK980677:KIK986358 KSG980677:KSG986358 LCC980677:LCC986358 LLY980677:LLY986358 LVU980677:LVU986358 MFQ980677:MFQ986358 MPM980677:MPM986358 MZI980677:MZI986358 NJE980677:NJE986358 NTA980677:NTA986358 OCW980677:OCW986358 OMS980677:OMS986358 OWO980677:OWO986358 PGK980677:PGK986358 PQG980677:PQG986358 QAC980677:QAC986358 QJY980677:QJY986358 QTU980677:QTU986358 RDQ980677:RDQ986358 RNM980677:RNM986358 RXI980677:RXI986358 SHE980677:SHE986358 SRA980677:SRA986358 TAW980677:TAW986358 TKS980677:TKS986358 TUO980677:TUO986358 UEK980677:UEK986358 UOG980677:UOG986358 UYC980677:UYC986358 VHY980677:VHY986358 VRU980677:VRU986358 WBQ980677:WBQ986358 WLM980677:WLM986358 H3743:H3745 H3817:H3821 H3860:H3861 H3838:H3840 UON8:UON286 TUV8:TUV286 TKZ8:TKZ286 TBD8:TBD286 SRH8:SRH286 SHL8:SHL286 RXP8:RXP286 RNT8:RNT286 RDX8:RDX286 QUB8:QUB286 QKF8:QKF286 QAJ8:QAJ286 PQN8:PQN286 PGR8:PGR286 OWV8:OWV286 OMZ8:OMZ286 ODD8:ODD286 NTH8:NTH286 NJL8:NJL286 MZP8:MZP286 MPT8:MPT286 MFX8:MFX286 LWB8:LWB286 LMF8:LMF286 LCJ8:LCJ286 KSN8:KSN286 KIR8:KIR286 JYV8:JYV286 JOZ8:JOZ286 JFD8:JFD286 IVH8:IVH286 ILL8:ILL286 IBP8:IBP286 HRT8:HRT286 HHX8:HHX286 GYB8:GYB286 GOF8:GOF286 GEJ8:GEJ286 FUN8:FUN286 FKR8:FKR286 FAV8:FAV286 EQZ8:EQZ286 EHD8:EHD286 DXH8:DXH286 DNL8:DNL286 DDP8:DDP286 CTT8:CTT286 CJX8:CJX286 CAB8:CAB286 BQF8:BQF286 BGJ8:BGJ286 AWN8:AWN286 AMR8:AMR286 ACV8:ACV286 SZ8:SZ286 JD8:JD286 WVP8:WVP286 WLM8:WLM286 WBQ8:WBQ286 VRU8:VRU286 VHY8:VHY286 UYC8:UYC286 UOG8:UOG286 UEK8:UEK286 TUO8:TUO286 TKS8:TKS286 TAW8:TAW286 SRA8:SRA286 SHE8:SHE286 RXI8:RXI286 RNM8:RNM286 RDQ8:RDQ286 QTU8:QTU286 QJY8:QJY286 QAC8:QAC286 PQG8:PQG286 PGK8:PGK286 OWO8:OWO286 OMS8:OMS286 OCW8:OCW286 NTA8:NTA286 NJE8:NJE286 MZI8:MZI286 MPM8:MPM286 MFQ8:MFQ286 LVU8:LVU286 LLY8:LLY286 LCC8:LCC286 KSG8:KSG286 KIK8:KIK286 JYO8:JYO286 JOS8:JOS286 JEW8:JEW286 IVA8:IVA286 ILE8:ILE286 IBI8:IBI286 HRM8:HRM286 HHQ8:HHQ286 GXU8:GXU286 GNY8:GNY286 GEC8:GEC286 FUG8:FUG286 FKK8:FKK286 FAO8:FAO286 EQS8:EQS286 EGW8:EGW286 DXA8:DXA286 DNE8:DNE286 DDI8:DDI286 CTM8:CTM286 CJQ8:CJQ286 BZU8:BZU286 BPY8:BPY286 BGC8:BGC286 AWG8:AWG286 AMK8:AMK286 ACO8:ACO286 SS8:SS286 IW8:IW286 WVI8:WVI286 UER8:UER286 WLT8:WLT286 WBX8:WBX286 VSB8:VSB286 VIF8:VIF286 UYJ8:UYJ286 TUU287:TUU305 UOM287:UOM305 UYI287:UYI305 VIE287:VIE305 VSA287:VSA305 WBW287:WBW305 WLS287:WLS305 UEQ287:UEQ305 WVH287:WVH305 IV287:IV305 SR287:SR305 ACN287:ACN305 AMJ287:AMJ305 AWF287:AWF305 BGB287:BGB305 BPX287:BPX305 BZT287:BZT305 CJP287:CJP305 CTL287:CTL305 DDH287:DDH305 DND287:DND305 DWZ287:DWZ305 EGV287:EGV305 EQR287:EQR305 FAN287:FAN305 FKJ287:FKJ305 FUF287:FUF305 GEB287:GEB305 GNX287:GNX305 GXT287:GXT305 HHP287:HHP305 HRL287:HRL305 IBH287:IBH305 ILD287:ILD305 IUZ287:IUZ305 JEV287:JEV305 JOR287:JOR305 JYN287:JYN305 KIJ287:KIJ305 KSF287:KSF305 LCB287:LCB305 LLX287:LLX305 LVT287:LVT305 MFP287:MFP305 MPL287:MPL305 MZH287:MZH305 NJD287:NJD305 NSZ287:NSZ305 OCV287:OCV305 OMR287:OMR305 OWN287:OWN305 PGJ287:PGJ305 PQF287:PQF305 QAB287:QAB305 QJX287:QJX305 QTT287:QTT305 RDP287:RDP305 RNL287:RNL305 RXH287:RXH305 SHD287:SHD305 SQZ287:SQZ305 TAV287:TAV305 TKR287:TKR305 TUN287:TUN305 UEJ287:UEJ305 UOF287:UOF305 UYB287:UYB305 VHX287:VHX305 VRT287:VRT305 WBP287:WBP305 WLL287:WLL305 WVO287:WVO305 JC287:JC305 SY287:SY305 ACU287:ACU305 AMQ287:AMQ305 AWM287:AWM305 BGI287:BGI305 BQE287:BQE305 CAA287:CAA305 CJW287:CJW305 CTS287:CTS305 DDO287:DDO305 DNK287:DNK305 DXG287:DXG305 EHC287:EHC305 EQY287:EQY305 FAU287:FAU305 FKQ287:FKQ305 FUM287:FUM305 GEI287:GEI305 GOE287:GOE305 GYA287:GYA305 HHW287:HHW305 HRS287:HRS305 IBO287:IBO305 ILK287:ILK305 IVG287:IVG305 JFC287:JFC305 JOY287:JOY305 JYU287:JYU305 KIQ287:KIQ305 KSM287:KSM305 LCI287:LCI305 LME287:LME305 LWA287:LWA305 MFW287:MFW305 MPS287:MPS305 MZO287:MZO305 NJK287:NJK305 NTG287:NTG305 ODC287:ODC305 OMY287:OMY305 OWU287:OWU305 PGQ287:PGQ305 PQM287:PQM305 QAI287:QAI305 QKE287:QKE305 QUA287:QUA305 RDW287:RDW305 RNS287:RNS305 RXO287:RXO305 SHK287:SHK305 SRG287:SRG305 TBC287:TBC305 TKY287:TKY305 A7185:A7190 H4024 H4027 H4029 H4269:H4276 H4242:H4262 UOM7041:UOM7042 UYI7041:UYI7042 VIE7041:VIE7042 VSA7041:VSA7042 WBW7041:WBW7042 WLS7041:WLS7042 UEQ7041:UEQ7042 WVH7041:WVH7042 IV7041:IV7042 SR7041:SR7042 ACN7041:ACN7042 AMJ7041:AMJ7042 AWF7041:AWF7042 BGB7041:BGB7042 BPX7041:BPX7042 BZT7041:BZT7042 CJP7041:CJP7042 CTL7041:CTL7042 DDH7041:DDH7042 DND7041:DND7042 DWZ7041:DWZ7042 EGV7041:EGV7042 EQR7041:EQR7042 FAN7041:FAN7042 FKJ7041:FKJ7042 FUF7041:FUF7042 GEB7041:GEB7042 GNX7041:GNX7042 GXT7041:GXT7042 HHP7041:HHP7042 HRL7041:HRL7042 IBH7041:IBH7042 ILD7041:ILD7042 IUZ7041:IUZ7042 JEV7041:JEV7042 JOR7041:JOR7042 JYN7041:JYN7042 KIJ7041:KIJ7042 KSF7041:KSF7042 LCB7041:LCB7042 LLX7041:LLX7042 LVT7041:LVT7042 MFP7041:MFP7042 MPL7041:MPL7042 MZH7041:MZH7042 NJD7041:NJD7042 NSZ7041:NSZ7042 OCV7041:OCV7042 OMR7041:OMR7042 OWN7041:OWN7042 PGJ7041:PGJ7042 PQF7041:PQF7042 QAB7041:QAB7042 QJX7041:QJX7042 QTT7041:QTT7042 RDP7041:RDP7042 RNL7041:RNL7042 RXH7041:RXH7042 SHD7041:SHD7042 SQZ7041:SQZ7042 TAV7041:TAV7042 TKR7041:TKR7042 TUN7041:TUN7042 UEJ7041:UEJ7042 UOF7041:UOF7042 UYB7041:UYB7042 VHX7041:VHX7042 VRT7041:VRT7042 WBP7041:WBP7042 WLL7041:WLL7042 WVO7041:WVO7042 JC7041:JC7042 SY7041:SY7042 ACU7041:ACU7042 AMQ7041:AMQ7042 AWM7041:AWM7042 BGI7041:BGI7042 BQE7041:BQE7042 CAA7041:CAA7042 CJW7041:CJW7042 CTS7041:CTS7042 DDO7041:DDO7042 DNK7041:DNK7042 DXG7041:DXG7042 EHC7041:EHC7042 EQY7041:EQY7042 FAU7041:FAU7042 FKQ7041:FKQ7042 FUM7041:FUM7042 GEI7041:GEI7042 GOE7041:GOE7042 GYA7041:GYA7042 HHW7041:HHW7042 HRS7041:HRS7042 IBO7041:IBO7042 ILK7041:ILK7042 IVG7041:IVG7042 JFC7041:JFC7042 JOY7041:JOY7042 JYU7041:JYU7042 KIQ7041:KIQ7042 KSM7041:KSM7042 LCI7041:LCI7042 LME7041:LME7042 LWA7041:LWA7042 MFW7041:MFW7042 MPS7041:MPS7042 MZO7041:MZO7042 NJK7041:NJK7042 NTG7041:NTG7042 ODC7041:ODC7042 OMY7041:OMY7042 OWU7041:OWU7042 PGQ7041:PGQ7042 PQM7041:PQM7042 QAI7041:QAI7042 QKE7041:QKE7042 QUA7041:QUA7042 RDW7041:RDW7042 RNS7041:RNS7042 RXO7041:RXO7042 SHK7041:SHK7042 SRG7041:SRG7042 TBC7041:TBC7042 TKY7041:TKY7042 TUU7041:TUU7042 TUV306:TUV7040 TKZ306:TKZ7040 TBD306:TBD7040 SRH306:SRH7040 SHL306:SHL7040 RXP306:RXP7040 RNT306:RNT7040 RDX306:RDX7040 QUB306:QUB7040 QKF306:QKF7040 QAJ306:QAJ7040 PQN306:PQN7040 PGR306:PGR7040 OWV306:OWV7040 OMZ306:OMZ7040 ODD306:ODD7040 NTH306:NTH7040 NJL306:NJL7040 MZP306:MZP7040 MPT306:MPT7040 MFX306:MFX7040 LWB306:LWB7040 LMF306:LMF7040 LCJ306:LCJ7040 KSN306:KSN7040 KIR306:KIR7040 JYV306:JYV7040 JOZ306:JOZ7040 JFD306:JFD7040 IVH306:IVH7040 ILL306:ILL7040 IBP306:IBP7040 HRT306:HRT7040 HHX306:HHX7040 GYB306:GYB7040 GOF306:GOF7040 GEJ306:GEJ7040 FUN306:FUN7040 FKR306:FKR7040 FAV306:FAV7040 EQZ306:EQZ7040 EHD306:EHD7040 DXH306:DXH7040 DNL306:DNL7040 DDP306:DDP7040 CTT306:CTT7040 CJX306:CJX7040 CAB306:CAB7040 BQF306:BQF7040 BGJ306:BGJ7040 AWN306:AWN7040 AMR306:AMR7040 ACV306:ACV7040 SZ306:SZ7040 JD306:JD7040 WVP306:WVP7040 WLM306:WLM7040 WBQ306:WBQ7040 VRU306:VRU7040 VHY306:VHY7040 UYC306:UYC7040 UOG306:UOG7040 UEK306:UEK7040 TUO306:TUO7040 TKS306:TKS7040 TAW306:TAW7040 SRA306:SRA7040 SHE306:SHE7040 RXI306:RXI7040 RNM306:RNM7040 RDQ306:RDQ7040 QTU306:QTU7040 QJY306:QJY7040 QAC306:QAC7040 PQG306:PQG7040 PGK306:PGK7040 OWO306:OWO7040 OMS306:OMS7040 OCW306:OCW7040 NTA306:NTA7040 NJE306:NJE7040 MZI306:MZI7040 MPM306:MPM7040 MFQ306:MFQ7040 LVU306:LVU7040 LLY306:LLY7040 LCC306:LCC7040 KSG306:KSG7040 KIK306:KIK7040 JYO306:JYO7040 JOS306:JOS7040 JEW306:JEW7040 IVA306:IVA7040 ILE306:ILE7040 IBI306:IBI7040 HRM306:HRM7040 HHQ306:HHQ7040 GXU306:GXU7040 GNY306:GNY7040 GEC306:GEC7040 FUG306:FUG7040 FKK306:FKK7040 FAO306:FAO7040 EQS306:EQS7040 EGW306:EGW7040 DXA306:DXA7040 DNE306:DNE7040 DDI306:DDI7040 CTM306:CTM7040 CJQ306:CJQ7040 BZU306:BZU7040 BPY306:BPY7040 BGC306:BGC7040 AWG306:AWG7040 AMK306:AMK7040 ACO306:ACO7040 SS306:SS7040 IW306:IW7040 WVI306:WVI7040 UER306:UER7040 WLT306:WLT7040 WBX306:WBX7040 VSB306:VSB7040 VIF306:VIF7040 UYJ306:UYJ7040 UON306:UON7040 UYJ7043:UYJ7143 UON7043:UON7143 TUV7043:TUV7143 TKZ7043:TKZ7143 TBD7043:TBD7143 SRH7043:SRH7143 SHL7043:SHL7143 RXP7043:RXP7143 RNT7043:RNT7143 RDX7043:RDX7143 QUB7043:QUB7143 QKF7043:QKF7143 QAJ7043:QAJ7143 PQN7043:PQN7143 PGR7043:PGR7143 OWV7043:OWV7143 OMZ7043:OMZ7143 ODD7043:ODD7143 NTH7043:NTH7143 NJL7043:NJL7143 MZP7043:MZP7143 MPT7043:MPT7143 MFX7043:MFX7143 LWB7043:LWB7143 LMF7043:LMF7143 LCJ7043:LCJ7143 KSN7043:KSN7143 KIR7043:KIR7143 JYV7043:JYV7143 JOZ7043:JOZ7143 JFD7043:JFD7143 IVH7043:IVH7143 ILL7043:ILL7143 IBP7043:IBP7143 HRT7043:HRT7143 HHX7043:HHX7143 GYB7043:GYB7143 GOF7043:GOF7143 GEJ7043:GEJ7143 FUN7043:FUN7143 FKR7043:FKR7143 FAV7043:FAV7143 EQZ7043:EQZ7143 EHD7043:EHD7143 DXH7043:DXH7143 DNL7043:DNL7143 DDP7043:DDP7143 CTT7043:CTT7143 CJX7043:CJX7143 CAB7043:CAB7143 BQF7043:BQF7143 BGJ7043:BGJ7143 AWN7043:AWN7143 AMR7043:AMR7143 ACV7043:ACV7143 SZ7043:SZ7143 JD7043:JD7143 WVP7043:WVP7143 WLM7043:WLM7143 WBQ7043:WBQ7143 VRU7043:VRU7143 VHY7043:VHY7143 UYC7043:UYC7143 UOG7043:UOG7143 UEK7043:UEK7143 TUO7043:TUO7143 TKS7043:TKS7143 TAW7043:TAW7143 SRA7043:SRA7143 SHE7043:SHE7143 RXI7043:RXI7143 RNM7043:RNM7143 RDQ7043:RDQ7143 QTU7043:QTU7143 QJY7043:QJY7143 QAC7043:QAC7143 PQG7043:PQG7143 PGK7043:PGK7143 OWO7043:OWO7143 OMS7043:OMS7143 OCW7043:OCW7143 NTA7043:NTA7143 NJE7043:NJE7143 MZI7043:MZI7143 MPM7043:MPM7143 MFQ7043:MFQ7143 LVU7043:LVU7143 LLY7043:LLY7143 LCC7043:LCC7143 KSG7043:KSG7143 KIK7043:KIK7143 JYO7043:JYO7143 JOS7043:JOS7143 JEW7043:JEW7143 IVA7043:IVA7143 ILE7043:ILE7143 IBI7043:IBI7143 HRM7043:HRM7143 HHQ7043:HHQ7143 GXU7043:GXU7143 GNY7043:GNY7143 GEC7043:GEC7143 FUG7043:FUG7143 FKK7043:FKK7143 FAO7043:FAO7143 EQS7043:EQS7143 EGW7043:EGW7143 DXA7043:DXA7143 DNE7043:DNE7143 DDI7043:DDI7143 CTM7043:CTM7143 CJQ7043:CJQ7143 BZU7043:BZU7143 BPY7043:BPY7143 BGC7043:BGC7143 AWG7043:AWG7143 AMK7043:AMK7143 ACO7043:ACO7143 SS7043:SS7143 IW7043:IW7143 WVI7043:WVI7143 UER7043:UER7143 WLT7043:WLT7143 WBX7043:WBX7143 VSB7043:VSB7143 VIF7043:VIF7143 A8:A7143 TUV7185:TUV7190 TKZ7185:TKZ7190 TBD7185:TBD7190 SRH7185:SRH7190 SHL7185:SHL7190 RXP7185:RXP7190 RNT7185:RNT7190 RDX7185:RDX7190 QUB7185:QUB7190 QKF7185:QKF7190 QAJ7185:QAJ7190 PQN7185:PQN7190 PGR7185:PGR7190 OWV7185:OWV7190 OMZ7185:OMZ7190 ODD7185:ODD7190 NTH7185:NTH7190 NJL7185:NJL7190 MZP7185:MZP7190 MPT7185:MPT7190 MFX7185:MFX7190 LWB7185:LWB7190 LMF7185:LMF7190 LCJ7185:LCJ7190 KSN7185:KSN7190 KIR7185:KIR7190 JYV7185:JYV7190 JOZ7185:JOZ7190 JFD7185:JFD7190 IVH7185:IVH7190 ILL7185:ILL7190 IBP7185:IBP7190 HRT7185:HRT7190 HHX7185:HHX7190 GYB7185:GYB7190 GOF7185:GOF7190 GEJ7185:GEJ7190 FUN7185:FUN7190 FKR7185:FKR7190 FAV7185:FAV7190 EQZ7185:EQZ7190 EHD7185:EHD7190 DXH7185:DXH7190 DNL7185:DNL7190 DDP7185:DDP7190 CTT7185:CTT7190 CJX7185:CJX7190 CAB7185:CAB7190 BQF7185:BQF7190 BGJ7185:BGJ7190 AWN7185:AWN7190 AMR7185:AMR7190 ACV7185:ACV7190 SZ7185:SZ7190 JD7185:JD7190 WVP7185:WVP7190 WLM7185:WLM7190 WBQ7185:WBQ7190 VRU7185:VRU7190 VHY7185:VHY7190 UYC7185:UYC7190 UOG7185:UOG7190 UEK7185:UEK7190 TUO7185:TUO7190 TKS7185:TKS7190 TAW7185:TAW7190 SRA7185:SRA7190 SHE7185:SHE7190 RXI7185:RXI7190 RNM7185:RNM7190 RDQ7185:RDQ7190 QTU7185:QTU7190 QJY7185:QJY7190 QAC7185:QAC7190 PQG7185:PQG7190 PGK7185:PGK7190 OWO7185:OWO7190 OMS7185:OMS7190 OCW7185:OCW7190 NTA7185:NTA7190 NJE7185:NJE7190 MZI7185:MZI7190 MPM7185:MPM7190 MFQ7185:MFQ7190 LVU7185:LVU7190 LLY7185:LLY7190 LCC7185:LCC7190 KSG7185:KSG7190 KIK7185:KIK7190 JYO7185:JYO7190 JOS7185:JOS7190 JEW7185:JEW7190 IVA7185:IVA7190 ILE7185:ILE7190 IBI7185:IBI7190 HRM7185:HRM7190 HHQ7185:HHQ7190 GXU7185:GXU7190 GNY7185:GNY7190 GEC7185:GEC7190 FUG7185:FUG7190 FKK7185:FKK7190 FAO7185:FAO7190 EQS7185:EQS7190 EGW7185:EGW7190 DXA7185:DXA7190 DNE7185:DNE7190 DDI7185:DDI7190 CTM7185:CTM7190 CJQ7185:CJQ7190 BZU7185:BZU7190 BPY7185:BPY7190 BGC7185:BGC7190 AWG7185:AWG7190 AMK7185:AMK7190 ACO7185:ACO7190 SS7185:SS7190 IW7185:IW7190 WVI7185:WVI7190 UER7185:UER7190 WLT7185:WLT7190 WBX7185:WBX7190 VSB7185:VSB7190 VIF7185:VIF7190 UYJ7185:UYJ7190 UON7185:UON7190 H8:H3741" xr:uid="{00000000-0002-0000-0000-000000000000}">
      <formula1>COLABORADORES</formula1>
    </dataValidation>
  </dataValidations>
  <pageMargins left="0.12986111111111112" right="0.1701388888888889" top="0.52986111111111112" bottom="0.98402777777777772" header="0.22013888888888888" footer="0"/>
  <pageSetup paperSize="9" scale="62" firstPageNumber="0" orientation="landscape" horizontalDpi="300" verticalDpi="300" r:id="rId1"/>
  <headerFooter alignWithMargins="0">
    <oddHeader>&amp;L&amp;F&amp;C&amp;D&amp;R&amp;T</oddHeader>
    <oddFooter>&amp;C&amp;P de &amp;N</oddFooter>
  </headerFooter>
  <legacyDrawing r:id="rId2"/>
  <extLst>
    <ext xmlns:x14="http://schemas.microsoft.com/office/spreadsheetml/2009/9/main" uri="{CCE6A557-97BC-4b89-ADB6-D9C93CAAB3DF}">
      <x14:dataValidations xmlns:xm="http://schemas.microsoft.com/office/excel/2006/main" count="4">
        <x14:dataValidation type="list" allowBlank="1" showErrorMessage="1" errorTitle="Error" error="Error. No s´ha seleccionat un valor vàlid" xr:uid="{00000000-0002-0000-0000-000001000000}">
          <x14:formula1>
            <xm:f>DETALLES</xm:f>
          </x14:formula1>
          <x14:formula2>
            <xm:f>0</xm:f>
          </x14:formula2>
          <xm:sqref>Q62289:Q62508 JM62289:JM62508 TI62289:TI62508 ADE62289:ADE62508 ANA62289:ANA62508 AWW62289:AWW62508 BGS62289:BGS62508 BQO62289:BQO62508 CAK62289:CAK62508 CKG62289:CKG62508 CUC62289:CUC62508 DDY62289:DDY62508 DNU62289:DNU62508 DXQ62289:DXQ62508 EHM62289:EHM62508 ERI62289:ERI62508 FBE62289:FBE62508 FLA62289:FLA62508 FUW62289:FUW62508 GES62289:GES62508 GOO62289:GOO62508 GYK62289:GYK62508 HIG62289:HIG62508 HSC62289:HSC62508 IBY62289:IBY62508 ILU62289:ILU62508 IVQ62289:IVQ62508 JFM62289:JFM62508 JPI62289:JPI62508 JZE62289:JZE62508 KJA62289:KJA62508 KSW62289:KSW62508 LCS62289:LCS62508 LMO62289:LMO62508 LWK62289:LWK62508 MGG62289:MGG62508 MQC62289:MQC62508 MZY62289:MZY62508 NJU62289:NJU62508 NTQ62289:NTQ62508 ODM62289:ODM62508 ONI62289:ONI62508 OXE62289:OXE62508 PHA62289:PHA62508 PQW62289:PQW62508 QAS62289:QAS62508 QKO62289:QKO62508 QUK62289:QUK62508 REG62289:REG62508 ROC62289:ROC62508 RXY62289:RXY62508 SHU62289:SHU62508 SRQ62289:SRQ62508 TBM62289:TBM62508 TLI62289:TLI62508 TVE62289:TVE62508 UFA62289:UFA62508 UOW62289:UOW62508 UYS62289:UYS62508 VIO62289:VIO62508 VSK62289:VSK62508 WCG62289:WCG62508 WMC62289:WMC62508 WVY62289:WVY62508 Q127825:Q128044 JM127825:JM128044 TI127825:TI128044 ADE127825:ADE128044 ANA127825:ANA128044 AWW127825:AWW128044 BGS127825:BGS128044 BQO127825:BQO128044 CAK127825:CAK128044 CKG127825:CKG128044 CUC127825:CUC128044 DDY127825:DDY128044 DNU127825:DNU128044 DXQ127825:DXQ128044 EHM127825:EHM128044 ERI127825:ERI128044 FBE127825:FBE128044 FLA127825:FLA128044 FUW127825:FUW128044 GES127825:GES128044 GOO127825:GOO128044 GYK127825:GYK128044 HIG127825:HIG128044 HSC127825:HSC128044 IBY127825:IBY128044 ILU127825:ILU128044 IVQ127825:IVQ128044 JFM127825:JFM128044 JPI127825:JPI128044 JZE127825:JZE128044 KJA127825:KJA128044 KSW127825:KSW128044 LCS127825:LCS128044 LMO127825:LMO128044 LWK127825:LWK128044 MGG127825:MGG128044 MQC127825:MQC128044 MZY127825:MZY128044 NJU127825:NJU128044 NTQ127825:NTQ128044 ODM127825:ODM128044 ONI127825:ONI128044 OXE127825:OXE128044 PHA127825:PHA128044 PQW127825:PQW128044 QAS127825:QAS128044 QKO127825:QKO128044 QUK127825:QUK128044 REG127825:REG128044 ROC127825:ROC128044 RXY127825:RXY128044 SHU127825:SHU128044 SRQ127825:SRQ128044 TBM127825:TBM128044 TLI127825:TLI128044 TVE127825:TVE128044 UFA127825:UFA128044 UOW127825:UOW128044 UYS127825:UYS128044 VIO127825:VIO128044 VSK127825:VSK128044 WCG127825:WCG128044 WMC127825:WMC128044 WVY127825:WVY128044 Q193361:Q193580 JM193361:JM193580 TI193361:TI193580 ADE193361:ADE193580 ANA193361:ANA193580 AWW193361:AWW193580 BGS193361:BGS193580 BQO193361:BQO193580 CAK193361:CAK193580 CKG193361:CKG193580 CUC193361:CUC193580 DDY193361:DDY193580 DNU193361:DNU193580 DXQ193361:DXQ193580 EHM193361:EHM193580 ERI193361:ERI193580 FBE193361:FBE193580 FLA193361:FLA193580 FUW193361:FUW193580 GES193361:GES193580 GOO193361:GOO193580 GYK193361:GYK193580 HIG193361:HIG193580 HSC193361:HSC193580 IBY193361:IBY193580 ILU193361:ILU193580 IVQ193361:IVQ193580 JFM193361:JFM193580 JPI193361:JPI193580 JZE193361:JZE193580 KJA193361:KJA193580 KSW193361:KSW193580 LCS193361:LCS193580 LMO193361:LMO193580 LWK193361:LWK193580 MGG193361:MGG193580 MQC193361:MQC193580 MZY193361:MZY193580 NJU193361:NJU193580 NTQ193361:NTQ193580 ODM193361:ODM193580 ONI193361:ONI193580 OXE193361:OXE193580 PHA193361:PHA193580 PQW193361:PQW193580 QAS193361:QAS193580 QKO193361:QKO193580 QUK193361:QUK193580 REG193361:REG193580 ROC193361:ROC193580 RXY193361:RXY193580 SHU193361:SHU193580 SRQ193361:SRQ193580 TBM193361:TBM193580 TLI193361:TLI193580 TVE193361:TVE193580 UFA193361:UFA193580 UOW193361:UOW193580 UYS193361:UYS193580 VIO193361:VIO193580 VSK193361:VSK193580 WCG193361:WCG193580 WMC193361:WMC193580 WVY193361:WVY193580 Q258897:Q259116 JM258897:JM259116 TI258897:TI259116 ADE258897:ADE259116 ANA258897:ANA259116 AWW258897:AWW259116 BGS258897:BGS259116 BQO258897:BQO259116 CAK258897:CAK259116 CKG258897:CKG259116 CUC258897:CUC259116 DDY258897:DDY259116 DNU258897:DNU259116 DXQ258897:DXQ259116 EHM258897:EHM259116 ERI258897:ERI259116 FBE258897:FBE259116 FLA258897:FLA259116 FUW258897:FUW259116 GES258897:GES259116 GOO258897:GOO259116 GYK258897:GYK259116 HIG258897:HIG259116 HSC258897:HSC259116 IBY258897:IBY259116 ILU258897:ILU259116 IVQ258897:IVQ259116 JFM258897:JFM259116 JPI258897:JPI259116 JZE258897:JZE259116 KJA258897:KJA259116 KSW258897:KSW259116 LCS258897:LCS259116 LMO258897:LMO259116 LWK258897:LWK259116 MGG258897:MGG259116 MQC258897:MQC259116 MZY258897:MZY259116 NJU258897:NJU259116 NTQ258897:NTQ259116 ODM258897:ODM259116 ONI258897:ONI259116 OXE258897:OXE259116 PHA258897:PHA259116 PQW258897:PQW259116 QAS258897:QAS259116 QKO258897:QKO259116 QUK258897:QUK259116 REG258897:REG259116 ROC258897:ROC259116 RXY258897:RXY259116 SHU258897:SHU259116 SRQ258897:SRQ259116 TBM258897:TBM259116 TLI258897:TLI259116 TVE258897:TVE259116 UFA258897:UFA259116 UOW258897:UOW259116 UYS258897:UYS259116 VIO258897:VIO259116 VSK258897:VSK259116 WCG258897:WCG259116 WMC258897:WMC259116 WVY258897:WVY259116 Q324433:Q324652 JM324433:JM324652 TI324433:TI324652 ADE324433:ADE324652 ANA324433:ANA324652 AWW324433:AWW324652 BGS324433:BGS324652 BQO324433:BQO324652 CAK324433:CAK324652 CKG324433:CKG324652 CUC324433:CUC324652 DDY324433:DDY324652 DNU324433:DNU324652 DXQ324433:DXQ324652 EHM324433:EHM324652 ERI324433:ERI324652 FBE324433:FBE324652 FLA324433:FLA324652 FUW324433:FUW324652 GES324433:GES324652 GOO324433:GOO324652 GYK324433:GYK324652 HIG324433:HIG324652 HSC324433:HSC324652 IBY324433:IBY324652 ILU324433:ILU324652 IVQ324433:IVQ324652 JFM324433:JFM324652 JPI324433:JPI324652 JZE324433:JZE324652 KJA324433:KJA324652 KSW324433:KSW324652 LCS324433:LCS324652 LMO324433:LMO324652 LWK324433:LWK324652 MGG324433:MGG324652 MQC324433:MQC324652 MZY324433:MZY324652 NJU324433:NJU324652 NTQ324433:NTQ324652 ODM324433:ODM324652 ONI324433:ONI324652 OXE324433:OXE324652 PHA324433:PHA324652 PQW324433:PQW324652 QAS324433:QAS324652 QKO324433:QKO324652 QUK324433:QUK324652 REG324433:REG324652 ROC324433:ROC324652 RXY324433:RXY324652 SHU324433:SHU324652 SRQ324433:SRQ324652 TBM324433:TBM324652 TLI324433:TLI324652 TVE324433:TVE324652 UFA324433:UFA324652 UOW324433:UOW324652 UYS324433:UYS324652 VIO324433:VIO324652 VSK324433:VSK324652 WCG324433:WCG324652 WMC324433:WMC324652 WVY324433:WVY324652 Q389969:Q390188 JM389969:JM390188 TI389969:TI390188 ADE389969:ADE390188 ANA389969:ANA390188 AWW389969:AWW390188 BGS389969:BGS390188 BQO389969:BQO390188 CAK389969:CAK390188 CKG389969:CKG390188 CUC389969:CUC390188 DDY389969:DDY390188 DNU389969:DNU390188 DXQ389969:DXQ390188 EHM389969:EHM390188 ERI389969:ERI390188 FBE389969:FBE390188 FLA389969:FLA390188 FUW389969:FUW390188 GES389969:GES390188 GOO389969:GOO390188 GYK389969:GYK390188 HIG389969:HIG390188 HSC389969:HSC390188 IBY389969:IBY390188 ILU389969:ILU390188 IVQ389969:IVQ390188 JFM389969:JFM390188 JPI389969:JPI390188 JZE389969:JZE390188 KJA389969:KJA390188 KSW389969:KSW390188 LCS389969:LCS390188 LMO389969:LMO390188 LWK389969:LWK390188 MGG389969:MGG390188 MQC389969:MQC390188 MZY389969:MZY390188 NJU389969:NJU390188 NTQ389969:NTQ390188 ODM389969:ODM390188 ONI389969:ONI390188 OXE389969:OXE390188 PHA389969:PHA390188 PQW389969:PQW390188 QAS389969:QAS390188 QKO389969:QKO390188 QUK389969:QUK390188 REG389969:REG390188 ROC389969:ROC390188 RXY389969:RXY390188 SHU389969:SHU390188 SRQ389969:SRQ390188 TBM389969:TBM390188 TLI389969:TLI390188 TVE389969:TVE390188 UFA389969:UFA390188 UOW389969:UOW390188 UYS389969:UYS390188 VIO389969:VIO390188 VSK389969:VSK390188 WCG389969:WCG390188 WMC389969:WMC390188 WVY389969:WVY390188 Q455505:Q455724 JM455505:JM455724 TI455505:TI455724 ADE455505:ADE455724 ANA455505:ANA455724 AWW455505:AWW455724 BGS455505:BGS455724 BQO455505:BQO455724 CAK455505:CAK455724 CKG455505:CKG455724 CUC455505:CUC455724 DDY455505:DDY455724 DNU455505:DNU455724 DXQ455505:DXQ455724 EHM455505:EHM455724 ERI455505:ERI455724 FBE455505:FBE455724 FLA455505:FLA455724 FUW455505:FUW455724 GES455505:GES455724 GOO455505:GOO455724 GYK455505:GYK455724 HIG455505:HIG455724 HSC455505:HSC455724 IBY455505:IBY455724 ILU455505:ILU455724 IVQ455505:IVQ455724 JFM455505:JFM455724 JPI455505:JPI455724 JZE455505:JZE455724 KJA455505:KJA455724 KSW455505:KSW455724 LCS455505:LCS455724 LMO455505:LMO455724 LWK455505:LWK455724 MGG455505:MGG455724 MQC455505:MQC455724 MZY455505:MZY455724 NJU455505:NJU455724 NTQ455505:NTQ455724 ODM455505:ODM455724 ONI455505:ONI455724 OXE455505:OXE455724 PHA455505:PHA455724 PQW455505:PQW455724 QAS455505:QAS455724 QKO455505:QKO455724 QUK455505:QUK455724 REG455505:REG455724 ROC455505:ROC455724 RXY455505:RXY455724 SHU455505:SHU455724 SRQ455505:SRQ455724 TBM455505:TBM455724 TLI455505:TLI455724 TVE455505:TVE455724 UFA455505:UFA455724 UOW455505:UOW455724 UYS455505:UYS455724 VIO455505:VIO455724 VSK455505:VSK455724 WCG455505:WCG455724 WMC455505:WMC455724 WVY455505:WVY455724 Q521041:Q521260 JM521041:JM521260 TI521041:TI521260 ADE521041:ADE521260 ANA521041:ANA521260 AWW521041:AWW521260 BGS521041:BGS521260 BQO521041:BQO521260 CAK521041:CAK521260 CKG521041:CKG521260 CUC521041:CUC521260 DDY521041:DDY521260 DNU521041:DNU521260 DXQ521041:DXQ521260 EHM521041:EHM521260 ERI521041:ERI521260 FBE521041:FBE521260 FLA521041:FLA521260 FUW521041:FUW521260 GES521041:GES521260 GOO521041:GOO521260 GYK521041:GYK521260 HIG521041:HIG521260 HSC521041:HSC521260 IBY521041:IBY521260 ILU521041:ILU521260 IVQ521041:IVQ521260 JFM521041:JFM521260 JPI521041:JPI521260 JZE521041:JZE521260 KJA521041:KJA521260 KSW521041:KSW521260 LCS521041:LCS521260 LMO521041:LMO521260 LWK521041:LWK521260 MGG521041:MGG521260 MQC521041:MQC521260 MZY521041:MZY521260 NJU521041:NJU521260 NTQ521041:NTQ521260 ODM521041:ODM521260 ONI521041:ONI521260 OXE521041:OXE521260 PHA521041:PHA521260 PQW521041:PQW521260 QAS521041:QAS521260 QKO521041:QKO521260 QUK521041:QUK521260 REG521041:REG521260 ROC521041:ROC521260 RXY521041:RXY521260 SHU521041:SHU521260 SRQ521041:SRQ521260 TBM521041:TBM521260 TLI521041:TLI521260 TVE521041:TVE521260 UFA521041:UFA521260 UOW521041:UOW521260 UYS521041:UYS521260 VIO521041:VIO521260 VSK521041:VSK521260 WCG521041:WCG521260 WMC521041:WMC521260 WVY521041:WVY521260 Q586577:Q586796 JM586577:JM586796 TI586577:TI586796 ADE586577:ADE586796 ANA586577:ANA586796 AWW586577:AWW586796 BGS586577:BGS586796 BQO586577:BQO586796 CAK586577:CAK586796 CKG586577:CKG586796 CUC586577:CUC586796 DDY586577:DDY586796 DNU586577:DNU586796 DXQ586577:DXQ586796 EHM586577:EHM586796 ERI586577:ERI586796 FBE586577:FBE586796 FLA586577:FLA586796 FUW586577:FUW586796 GES586577:GES586796 GOO586577:GOO586796 GYK586577:GYK586796 HIG586577:HIG586796 HSC586577:HSC586796 IBY586577:IBY586796 ILU586577:ILU586796 IVQ586577:IVQ586796 JFM586577:JFM586796 JPI586577:JPI586796 JZE586577:JZE586796 KJA586577:KJA586796 KSW586577:KSW586796 LCS586577:LCS586796 LMO586577:LMO586796 LWK586577:LWK586796 MGG586577:MGG586796 MQC586577:MQC586796 MZY586577:MZY586796 NJU586577:NJU586796 NTQ586577:NTQ586796 ODM586577:ODM586796 ONI586577:ONI586796 OXE586577:OXE586796 PHA586577:PHA586796 PQW586577:PQW586796 QAS586577:QAS586796 QKO586577:QKO586796 QUK586577:QUK586796 REG586577:REG586796 ROC586577:ROC586796 RXY586577:RXY586796 SHU586577:SHU586796 SRQ586577:SRQ586796 TBM586577:TBM586796 TLI586577:TLI586796 TVE586577:TVE586796 UFA586577:UFA586796 UOW586577:UOW586796 UYS586577:UYS586796 VIO586577:VIO586796 VSK586577:VSK586796 WCG586577:WCG586796 WMC586577:WMC586796 WVY586577:WVY586796 Q652113:Q652332 JM652113:JM652332 TI652113:TI652332 ADE652113:ADE652332 ANA652113:ANA652332 AWW652113:AWW652332 BGS652113:BGS652332 BQO652113:BQO652332 CAK652113:CAK652332 CKG652113:CKG652332 CUC652113:CUC652332 DDY652113:DDY652332 DNU652113:DNU652332 DXQ652113:DXQ652332 EHM652113:EHM652332 ERI652113:ERI652332 FBE652113:FBE652332 FLA652113:FLA652332 FUW652113:FUW652332 GES652113:GES652332 GOO652113:GOO652332 GYK652113:GYK652332 HIG652113:HIG652332 HSC652113:HSC652332 IBY652113:IBY652332 ILU652113:ILU652332 IVQ652113:IVQ652332 JFM652113:JFM652332 JPI652113:JPI652332 JZE652113:JZE652332 KJA652113:KJA652332 KSW652113:KSW652332 LCS652113:LCS652332 LMO652113:LMO652332 LWK652113:LWK652332 MGG652113:MGG652332 MQC652113:MQC652332 MZY652113:MZY652332 NJU652113:NJU652332 NTQ652113:NTQ652332 ODM652113:ODM652332 ONI652113:ONI652332 OXE652113:OXE652332 PHA652113:PHA652332 PQW652113:PQW652332 QAS652113:QAS652332 QKO652113:QKO652332 QUK652113:QUK652332 REG652113:REG652332 ROC652113:ROC652332 RXY652113:RXY652332 SHU652113:SHU652332 SRQ652113:SRQ652332 TBM652113:TBM652332 TLI652113:TLI652332 TVE652113:TVE652332 UFA652113:UFA652332 UOW652113:UOW652332 UYS652113:UYS652332 VIO652113:VIO652332 VSK652113:VSK652332 WCG652113:WCG652332 WMC652113:WMC652332 WVY652113:WVY652332 Q717649:Q717868 JM717649:JM717868 TI717649:TI717868 ADE717649:ADE717868 ANA717649:ANA717868 AWW717649:AWW717868 BGS717649:BGS717868 BQO717649:BQO717868 CAK717649:CAK717868 CKG717649:CKG717868 CUC717649:CUC717868 DDY717649:DDY717868 DNU717649:DNU717868 DXQ717649:DXQ717868 EHM717649:EHM717868 ERI717649:ERI717868 FBE717649:FBE717868 FLA717649:FLA717868 FUW717649:FUW717868 GES717649:GES717868 GOO717649:GOO717868 GYK717649:GYK717868 HIG717649:HIG717868 HSC717649:HSC717868 IBY717649:IBY717868 ILU717649:ILU717868 IVQ717649:IVQ717868 JFM717649:JFM717868 JPI717649:JPI717868 JZE717649:JZE717868 KJA717649:KJA717868 KSW717649:KSW717868 LCS717649:LCS717868 LMO717649:LMO717868 LWK717649:LWK717868 MGG717649:MGG717868 MQC717649:MQC717868 MZY717649:MZY717868 NJU717649:NJU717868 NTQ717649:NTQ717868 ODM717649:ODM717868 ONI717649:ONI717868 OXE717649:OXE717868 PHA717649:PHA717868 PQW717649:PQW717868 QAS717649:QAS717868 QKO717649:QKO717868 QUK717649:QUK717868 REG717649:REG717868 ROC717649:ROC717868 RXY717649:RXY717868 SHU717649:SHU717868 SRQ717649:SRQ717868 TBM717649:TBM717868 TLI717649:TLI717868 TVE717649:TVE717868 UFA717649:UFA717868 UOW717649:UOW717868 UYS717649:UYS717868 VIO717649:VIO717868 VSK717649:VSK717868 WCG717649:WCG717868 WMC717649:WMC717868 WVY717649:WVY717868 Q783185:Q783404 JM783185:JM783404 TI783185:TI783404 ADE783185:ADE783404 ANA783185:ANA783404 AWW783185:AWW783404 BGS783185:BGS783404 BQO783185:BQO783404 CAK783185:CAK783404 CKG783185:CKG783404 CUC783185:CUC783404 DDY783185:DDY783404 DNU783185:DNU783404 DXQ783185:DXQ783404 EHM783185:EHM783404 ERI783185:ERI783404 FBE783185:FBE783404 FLA783185:FLA783404 FUW783185:FUW783404 GES783185:GES783404 GOO783185:GOO783404 GYK783185:GYK783404 HIG783185:HIG783404 HSC783185:HSC783404 IBY783185:IBY783404 ILU783185:ILU783404 IVQ783185:IVQ783404 JFM783185:JFM783404 JPI783185:JPI783404 JZE783185:JZE783404 KJA783185:KJA783404 KSW783185:KSW783404 LCS783185:LCS783404 LMO783185:LMO783404 LWK783185:LWK783404 MGG783185:MGG783404 MQC783185:MQC783404 MZY783185:MZY783404 NJU783185:NJU783404 NTQ783185:NTQ783404 ODM783185:ODM783404 ONI783185:ONI783404 OXE783185:OXE783404 PHA783185:PHA783404 PQW783185:PQW783404 QAS783185:QAS783404 QKO783185:QKO783404 QUK783185:QUK783404 REG783185:REG783404 ROC783185:ROC783404 RXY783185:RXY783404 SHU783185:SHU783404 SRQ783185:SRQ783404 TBM783185:TBM783404 TLI783185:TLI783404 TVE783185:TVE783404 UFA783185:UFA783404 UOW783185:UOW783404 UYS783185:UYS783404 VIO783185:VIO783404 VSK783185:VSK783404 WCG783185:WCG783404 WMC783185:WMC783404 WVY783185:WVY783404 Q848721:Q848940 JM848721:JM848940 TI848721:TI848940 ADE848721:ADE848940 ANA848721:ANA848940 AWW848721:AWW848940 BGS848721:BGS848940 BQO848721:BQO848940 CAK848721:CAK848940 CKG848721:CKG848940 CUC848721:CUC848940 DDY848721:DDY848940 DNU848721:DNU848940 DXQ848721:DXQ848940 EHM848721:EHM848940 ERI848721:ERI848940 FBE848721:FBE848940 FLA848721:FLA848940 FUW848721:FUW848940 GES848721:GES848940 GOO848721:GOO848940 GYK848721:GYK848940 HIG848721:HIG848940 HSC848721:HSC848940 IBY848721:IBY848940 ILU848721:ILU848940 IVQ848721:IVQ848940 JFM848721:JFM848940 JPI848721:JPI848940 JZE848721:JZE848940 KJA848721:KJA848940 KSW848721:KSW848940 LCS848721:LCS848940 LMO848721:LMO848940 LWK848721:LWK848940 MGG848721:MGG848940 MQC848721:MQC848940 MZY848721:MZY848940 NJU848721:NJU848940 NTQ848721:NTQ848940 ODM848721:ODM848940 ONI848721:ONI848940 OXE848721:OXE848940 PHA848721:PHA848940 PQW848721:PQW848940 QAS848721:QAS848940 QKO848721:QKO848940 QUK848721:QUK848940 REG848721:REG848940 ROC848721:ROC848940 RXY848721:RXY848940 SHU848721:SHU848940 SRQ848721:SRQ848940 TBM848721:TBM848940 TLI848721:TLI848940 TVE848721:TVE848940 UFA848721:UFA848940 UOW848721:UOW848940 UYS848721:UYS848940 VIO848721:VIO848940 VSK848721:VSK848940 WCG848721:WCG848940 WMC848721:WMC848940 WVY848721:WVY848940 Q914257:Q914476 JM914257:JM914476 TI914257:TI914476 ADE914257:ADE914476 ANA914257:ANA914476 AWW914257:AWW914476 BGS914257:BGS914476 BQO914257:BQO914476 CAK914257:CAK914476 CKG914257:CKG914476 CUC914257:CUC914476 DDY914257:DDY914476 DNU914257:DNU914476 DXQ914257:DXQ914476 EHM914257:EHM914476 ERI914257:ERI914476 FBE914257:FBE914476 FLA914257:FLA914476 FUW914257:FUW914476 GES914257:GES914476 GOO914257:GOO914476 GYK914257:GYK914476 HIG914257:HIG914476 HSC914257:HSC914476 IBY914257:IBY914476 ILU914257:ILU914476 IVQ914257:IVQ914476 JFM914257:JFM914476 JPI914257:JPI914476 JZE914257:JZE914476 KJA914257:KJA914476 KSW914257:KSW914476 LCS914257:LCS914476 LMO914257:LMO914476 LWK914257:LWK914476 MGG914257:MGG914476 MQC914257:MQC914476 MZY914257:MZY914476 NJU914257:NJU914476 NTQ914257:NTQ914476 ODM914257:ODM914476 ONI914257:ONI914476 OXE914257:OXE914476 PHA914257:PHA914476 PQW914257:PQW914476 QAS914257:QAS914476 QKO914257:QKO914476 QUK914257:QUK914476 REG914257:REG914476 ROC914257:ROC914476 RXY914257:RXY914476 SHU914257:SHU914476 SRQ914257:SRQ914476 TBM914257:TBM914476 TLI914257:TLI914476 TVE914257:TVE914476 UFA914257:UFA914476 UOW914257:UOW914476 UYS914257:UYS914476 VIO914257:VIO914476 VSK914257:VSK914476 WCG914257:WCG914476 WMC914257:WMC914476 WVY914257:WVY914476 Q979793:Q980012 JM979793:JM980012 TI979793:TI980012 ADE979793:ADE980012 ANA979793:ANA980012 AWW979793:AWW980012 BGS979793:BGS980012 BQO979793:BQO980012 CAK979793:CAK980012 CKG979793:CKG980012 CUC979793:CUC980012 DDY979793:DDY980012 DNU979793:DNU980012 DXQ979793:DXQ980012 EHM979793:EHM980012 ERI979793:ERI980012 FBE979793:FBE980012 FLA979793:FLA980012 FUW979793:FUW980012 GES979793:GES980012 GOO979793:GOO980012 GYK979793:GYK980012 HIG979793:HIG980012 HSC979793:HSC980012 IBY979793:IBY980012 ILU979793:ILU980012 IVQ979793:IVQ980012 JFM979793:JFM980012 JPI979793:JPI980012 JZE979793:JZE980012 KJA979793:KJA980012 KSW979793:KSW980012 LCS979793:LCS980012 LMO979793:LMO980012 LWK979793:LWK980012 MGG979793:MGG980012 MQC979793:MQC980012 MZY979793:MZY980012 NJU979793:NJU980012 NTQ979793:NTQ980012 ODM979793:ODM980012 ONI979793:ONI980012 OXE979793:OXE980012 PHA979793:PHA980012 PQW979793:PQW980012 QAS979793:QAS980012 QKO979793:QKO980012 QUK979793:QUK980012 REG979793:REG980012 ROC979793:ROC980012 RXY979793:RXY980012 SHU979793:SHU980012 SRQ979793:SRQ980012 TBM979793:TBM980012 TLI979793:TLI980012 TVE979793:TVE980012 UFA979793:UFA980012 UOW979793:UOW980012 UYS979793:UYS980012 VIO979793:VIO980012 VSK979793:VSK980012 WCG979793:WCG980012 WMC979793:WMC980012 WVY979793:WVY980012 Q62082:Q62287 JM62082:JM62287 TI62082:TI62287 ADE62082:ADE62287 ANA62082:ANA62287 AWW62082:AWW62287 BGS62082:BGS62287 BQO62082:BQO62287 CAK62082:CAK62287 CKG62082:CKG62287 CUC62082:CUC62287 DDY62082:DDY62287 DNU62082:DNU62287 DXQ62082:DXQ62287 EHM62082:EHM62287 ERI62082:ERI62287 FBE62082:FBE62287 FLA62082:FLA62287 FUW62082:FUW62287 GES62082:GES62287 GOO62082:GOO62287 GYK62082:GYK62287 HIG62082:HIG62287 HSC62082:HSC62287 IBY62082:IBY62287 ILU62082:ILU62287 IVQ62082:IVQ62287 JFM62082:JFM62287 JPI62082:JPI62287 JZE62082:JZE62287 KJA62082:KJA62287 KSW62082:KSW62287 LCS62082:LCS62287 LMO62082:LMO62287 LWK62082:LWK62287 MGG62082:MGG62287 MQC62082:MQC62287 MZY62082:MZY62287 NJU62082:NJU62287 NTQ62082:NTQ62287 ODM62082:ODM62287 ONI62082:ONI62287 OXE62082:OXE62287 PHA62082:PHA62287 PQW62082:PQW62287 QAS62082:QAS62287 QKO62082:QKO62287 QUK62082:QUK62287 REG62082:REG62287 ROC62082:ROC62287 RXY62082:RXY62287 SHU62082:SHU62287 SRQ62082:SRQ62287 TBM62082:TBM62287 TLI62082:TLI62287 TVE62082:TVE62287 UFA62082:UFA62287 UOW62082:UOW62287 UYS62082:UYS62287 VIO62082:VIO62287 VSK62082:VSK62287 WCG62082:WCG62287 WMC62082:WMC62287 WVY62082:WVY62287 Q127618:Q127823 JM127618:JM127823 TI127618:TI127823 ADE127618:ADE127823 ANA127618:ANA127823 AWW127618:AWW127823 BGS127618:BGS127823 BQO127618:BQO127823 CAK127618:CAK127823 CKG127618:CKG127823 CUC127618:CUC127823 DDY127618:DDY127823 DNU127618:DNU127823 DXQ127618:DXQ127823 EHM127618:EHM127823 ERI127618:ERI127823 FBE127618:FBE127823 FLA127618:FLA127823 FUW127618:FUW127823 GES127618:GES127823 GOO127618:GOO127823 GYK127618:GYK127823 HIG127618:HIG127823 HSC127618:HSC127823 IBY127618:IBY127823 ILU127618:ILU127823 IVQ127618:IVQ127823 JFM127618:JFM127823 JPI127618:JPI127823 JZE127618:JZE127823 KJA127618:KJA127823 KSW127618:KSW127823 LCS127618:LCS127823 LMO127618:LMO127823 LWK127618:LWK127823 MGG127618:MGG127823 MQC127618:MQC127823 MZY127618:MZY127823 NJU127618:NJU127823 NTQ127618:NTQ127823 ODM127618:ODM127823 ONI127618:ONI127823 OXE127618:OXE127823 PHA127618:PHA127823 PQW127618:PQW127823 QAS127618:QAS127823 QKO127618:QKO127823 QUK127618:QUK127823 REG127618:REG127823 ROC127618:ROC127823 RXY127618:RXY127823 SHU127618:SHU127823 SRQ127618:SRQ127823 TBM127618:TBM127823 TLI127618:TLI127823 TVE127618:TVE127823 UFA127618:UFA127823 UOW127618:UOW127823 UYS127618:UYS127823 VIO127618:VIO127823 VSK127618:VSK127823 WCG127618:WCG127823 WMC127618:WMC127823 WVY127618:WVY127823 Q193154:Q193359 JM193154:JM193359 TI193154:TI193359 ADE193154:ADE193359 ANA193154:ANA193359 AWW193154:AWW193359 BGS193154:BGS193359 BQO193154:BQO193359 CAK193154:CAK193359 CKG193154:CKG193359 CUC193154:CUC193359 DDY193154:DDY193359 DNU193154:DNU193359 DXQ193154:DXQ193359 EHM193154:EHM193359 ERI193154:ERI193359 FBE193154:FBE193359 FLA193154:FLA193359 FUW193154:FUW193359 GES193154:GES193359 GOO193154:GOO193359 GYK193154:GYK193359 HIG193154:HIG193359 HSC193154:HSC193359 IBY193154:IBY193359 ILU193154:ILU193359 IVQ193154:IVQ193359 JFM193154:JFM193359 JPI193154:JPI193359 JZE193154:JZE193359 KJA193154:KJA193359 KSW193154:KSW193359 LCS193154:LCS193359 LMO193154:LMO193359 LWK193154:LWK193359 MGG193154:MGG193359 MQC193154:MQC193359 MZY193154:MZY193359 NJU193154:NJU193359 NTQ193154:NTQ193359 ODM193154:ODM193359 ONI193154:ONI193359 OXE193154:OXE193359 PHA193154:PHA193359 PQW193154:PQW193359 QAS193154:QAS193359 QKO193154:QKO193359 QUK193154:QUK193359 REG193154:REG193359 ROC193154:ROC193359 RXY193154:RXY193359 SHU193154:SHU193359 SRQ193154:SRQ193359 TBM193154:TBM193359 TLI193154:TLI193359 TVE193154:TVE193359 UFA193154:UFA193359 UOW193154:UOW193359 UYS193154:UYS193359 VIO193154:VIO193359 VSK193154:VSK193359 WCG193154:WCG193359 WMC193154:WMC193359 WVY193154:WVY193359 Q258690:Q258895 JM258690:JM258895 TI258690:TI258895 ADE258690:ADE258895 ANA258690:ANA258895 AWW258690:AWW258895 BGS258690:BGS258895 BQO258690:BQO258895 CAK258690:CAK258895 CKG258690:CKG258895 CUC258690:CUC258895 DDY258690:DDY258895 DNU258690:DNU258895 DXQ258690:DXQ258895 EHM258690:EHM258895 ERI258690:ERI258895 FBE258690:FBE258895 FLA258690:FLA258895 FUW258690:FUW258895 GES258690:GES258895 GOO258690:GOO258895 GYK258690:GYK258895 HIG258690:HIG258895 HSC258690:HSC258895 IBY258690:IBY258895 ILU258690:ILU258895 IVQ258690:IVQ258895 JFM258690:JFM258895 JPI258690:JPI258895 JZE258690:JZE258895 KJA258690:KJA258895 KSW258690:KSW258895 LCS258690:LCS258895 LMO258690:LMO258895 LWK258690:LWK258895 MGG258690:MGG258895 MQC258690:MQC258895 MZY258690:MZY258895 NJU258690:NJU258895 NTQ258690:NTQ258895 ODM258690:ODM258895 ONI258690:ONI258895 OXE258690:OXE258895 PHA258690:PHA258895 PQW258690:PQW258895 QAS258690:QAS258895 QKO258690:QKO258895 QUK258690:QUK258895 REG258690:REG258895 ROC258690:ROC258895 RXY258690:RXY258895 SHU258690:SHU258895 SRQ258690:SRQ258895 TBM258690:TBM258895 TLI258690:TLI258895 TVE258690:TVE258895 UFA258690:UFA258895 UOW258690:UOW258895 UYS258690:UYS258895 VIO258690:VIO258895 VSK258690:VSK258895 WCG258690:WCG258895 WMC258690:WMC258895 WVY258690:WVY258895 Q324226:Q324431 JM324226:JM324431 TI324226:TI324431 ADE324226:ADE324431 ANA324226:ANA324431 AWW324226:AWW324431 BGS324226:BGS324431 BQO324226:BQO324431 CAK324226:CAK324431 CKG324226:CKG324431 CUC324226:CUC324431 DDY324226:DDY324431 DNU324226:DNU324431 DXQ324226:DXQ324431 EHM324226:EHM324431 ERI324226:ERI324431 FBE324226:FBE324431 FLA324226:FLA324431 FUW324226:FUW324431 GES324226:GES324431 GOO324226:GOO324431 GYK324226:GYK324431 HIG324226:HIG324431 HSC324226:HSC324431 IBY324226:IBY324431 ILU324226:ILU324431 IVQ324226:IVQ324431 JFM324226:JFM324431 JPI324226:JPI324431 JZE324226:JZE324431 KJA324226:KJA324431 KSW324226:KSW324431 LCS324226:LCS324431 LMO324226:LMO324431 LWK324226:LWK324431 MGG324226:MGG324431 MQC324226:MQC324431 MZY324226:MZY324431 NJU324226:NJU324431 NTQ324226:NTQ324431 ODM324226:ODM324431 ONI324226:ONI324431 OXE324226:OXE324431 PHA324226:PHA324431 PQW324226:PQW324431 QAS324226:QAS324431 QKO324226:QKO324431 QUK324226:QUK324431 REG324226:REG324431 ROC324226:ROC324431 RXY324226:RXY324431 SHU324226:SHU324431 SRQ324226:SRQ324431 TBM324226:TBM324431 TLI324226:TLI324431 TVE324226:TVE324431 UFA324226:UFA324431 UOW324226:UOW324431 UYS324226:UYS324431 VIO324226:VIO324431 VSK324226:VSK324431 WCG324226:WCG324431 WMC324226:WMC324431 WVY324226:WVY324431 Q389762:Q389967 JM389762:JM389967 TI389762:TI389967 ADE389762:ADE389967 ANA389762:ANA389967 AWW389762:AWW389967 BGS389762:BGS389967 BQO389762:BQO389967 CAK389762:CAK389967 CKG389762:CKG389967 CUC389762:CUC389967 DDY389762:DDY389967 DNU389762:DNU389967 DXQ389762:DXQ389967 EHM389762:EHM389967 ERI389762:ERI389967 FBE389762:FBE389967 FLA389762:FLA389967 FUW389762:FUW389967 GES389762:GES389967 GOO389762:GOO389967 GYK389762:GYK389967 HIG389762:HIG389967 HSC389762:HSC389967 IBY389762:IBY389967 ILU389762:ILU389967 IVQ389762:IVQ389967 JFM389762:JFM389967 JPI389762:JPI389967 JZE389762:JZE389967 KJA389762:KJA389967 KSW389762:KSW389967 LCS389762:LCS389967 LMO389762:LMO389967 LWK389762:LWK389967 MGG389762:MGG389967 MQC389762:MQC389967 MZY389762:MZY389967 NJU389762:NJU389967 NTQ389762:NTQ389967 ODM389762:ODM389967 ONI389762:ONI389967 OXE389762:OXE389967 PHA389762:PHA389967 PQW389762:PQW389967 QAS389762:QAS389967 QKO389762:QKO389967 QUK389762:QUK389967 REG389762:REG389967 ROC389762:ROC389967 RXY389762:RXY389967 SHU389762:SHU389967 SRQ389762:SRQ389967 TBM389762:TBM389967 TLI389762:TLI389967 TVE389762:TVE389967 UFA389762:UFA389967 UOW389762:UOW389967 UYS389762:UYS389967 VIO389762:VIO389967 VSK389762:VSK389967 WCG389762:WCG389967 WMC389762:WMC389967 WVY389762:WVY389967 Q455298:Q455503 JM455298:JM455503 TI455298:TI455503 ADE455298:ADE455503 ANA455298:ANA455503 AWW455298:AWW455503 BGS455298:BGS455503 BQO455298:BQO455503 CAK455298:CAK455503 CKG455298:CKG455503 CUC455298:CUC455503 DDY455298:DDY455503 DNU455298:DNU455503 DXQ455298:DXQ455503 EHM455298:EHM455503 ERI455298:ERI455503 FBE455298:FBE455503 FLA455298:FLA455503 FUW455298:FUW455503 GES455298:GES455503 GOO455298:GOO455503 GYK455298:GYK455503 HIG455298:HIG455503 HSC455298:HSC455503 IBY455298:IBY455503 ILU455298:ILU455503 IVQ455298:IVQ455503 JFM455298:JFM455503 JPI455298:JPI455503 JZE455298:JZE455503 KJA455298:KJA455503 KSW455298:KSW455503 LCS455298:LCS455503 LMO455298:LMO455503 LWK455298:LWK455503 MGG455298:MGG455503 MQC455298:MQC455503 MZY455298:MZY455503 NJU455298:NJU455503 NTQ455298:NTQ455503 ODM455298:ODM455503 ONI455298:ONI455503 OXE455298:OXE455503 PHA455298:PHA455503 PQW455298:PQW455503 QAS455298:QAS455503 QKO455298:QKO455503 QUK455298:QUK455503 REG455298:REG455503 ROC455298:ROC455503 RXY455298:RXY455503 SHU455298:SHU455503 SRQ455298:SRQ455503 TBM455298:TBM455503 TLI455298:TLI455503 TVE455298:TVE455503 UFA455298:UFA455503 UOW455298:UOW455503 UYS455298:UYS455503 VIO455298:VIO455503 VSK455298:VSK455503 WCG455298:WCG455503 WMC455298:WMC455503 WVY455298:WVY455503 Q520834:Q521039 JM520834:JM521039 TI520834:TI521039 ADE520834:ADE521039 ANA520834:ANA521039 AWW520834:AWW521039 BGS520834:BGS521039 BQO520834:BQO521039 CAK520834:CAK521039 CKG520834:CKG521039 CUC520834:CUC521039 DDY520834:DDY521039 DNU520834:DNU521039 DXQ520834:DXQ521039 EHM520834:EHM521039 ERI520834:ERI521039 FBE520834:FBE521039 FLA520834:FLA521039 FUW520834:FUW521039 GES520834:GES521039 GOO520834:GOO521039 GYK520834:GYK521039 HIG520834:HIG521039 HSC520834:HSC521039 IBY520834:IBY521039 ILU520834:ILU521039 IVQ520834:IVQ521039 JFM520834:JFM521039 JPI520834:JPI521039 JZE520834:JZE521039 KJA520834:KJA521039 KSW520834:KSW521039 LCS520834:LCS521039 LMO520834:LMO521039 LWK520834:LWK521039 MGG520834:MGG521039 MQC520834:MQC521039 MZY520834:MZY521039 NJU520834:NJU521039 NTQ520834:NTQ521039 ODM520834:ODM521039 ONI520834:ONI521039 OXE520834:OXE521039 PHA520834:PHA521039 PQW520834:PQW521039 QAS520834:QAS521039 QKO520834:QKO521039 QUK520834:QUK521039 REG520834:REG521039 ROC520834:ROC521039 RXY520834:RXY521039 SHU520834:SHU521039 SRQ520834:SRQ521039 TBM520834:TBM521039 TLI520834:TLI521039 TVE520834:TVE521039 UFA520834:UFA521039 UOW520834:UOW521039 UYS520834:UYS521039 VIO520834:VIO521039 VSK520834:VSK521039 WCG520834:WCG521039 WMC520834:WMC521039 WVY520834:WVY521039 Q586370:Q586575 JM586370:JM586575 TI586370:TI586575 ADE586370:ADE586575 ANA586370:ANA586575 AWW586370:AWW586575 BGS586370:BGS586575 BQO586370:BQO586575 CAK586370:CAK586575 CKG586370:CKG586575 CUC586370:CUC586575 DDY586370:DDY586575 DNU586370:DNU586575 DXQ586370:DXQ586575 EHM586370:EHM586575 ERI586370:ERI586575 FBE586370:FBE586575 FLA586370:FLA586575 FUW586370:FUW586575 GES586370:GES586575 GOO586370:GOO586575 GYK586370:GYK586575 HIG586370:HIG586575 HSC586370:HSC586575 IBY586370:IBY586575 ILU586370:ILU586575 IVQ586370:IVQ586575 JFM586370:JFM586575 JPI586370:JPI586575 JZE586370:JZE586575 KJA586370:KJA586575 KSW586370:KSW586575 LCS586370:LCS586575 LMO586370:LMO586575 LWK586370:LWK586575 MGG586370:MGG586575 MQC586370:MQC586575 MZY586370:MZY586575 NJU586370:NJU586575 NTQ586370:NTQ586575 ODM586370:ODM586575 ONI586370:ONI586575 OXE586370:OXE586575 PHA586370:PHA586575 PQW586370:PQW586575 QAS586370:QAS586575 QKO586370:QKO586575 QUK586370:QUK586575 REG586370:REG586575 ROC586370:ROC586575 RXY586370:RXY586575 SHU586370:SHU586575 SRQ586370:SRQ586575 TBM586370:TBM586575 TLI586370:TLI586575 TVE586370:TVE586575 UFA586370:UFA586575 UOW586370:UOW586575 UYS586370:UYS586575 VIO586370:VIO586575 VSK586370:VSK586575 WCG586370:WCG586575 WMC586370:WMC586575 WVY586370:WVY586575 Q651906:Q652111 JM651906:JM652111 TI651906:TI652111 ADE651906:ADE652111 ANA651906:ANA652111 AWW651906:AWW652111 BGS651906:BGS652111 BQO651906:BQO652111 CAK651906:CAK652111 CKG651906:CKG652111 CUC651906:CUC652111 DDY651906:DDY652111 DNU651906:DNU652111 DXQ651906:DXQ652111 EHM651906:EHM652111 ERI651906:ERI652111 FBE651906:FBE652111 FLA651906:FLA652111 FUW651906:FUW652111 GES651906:GES652111 GOO651906:GOO652111 GYK651906:GYK652111 HIG651906:HIG652111 HSC651906:HSC652111 IBY651906:IBY652111 ILU651906:ILU652111 IVQ651906:IVQ652111 JFM651906:JFM652111 JPI651906:JPI652111 JZE651906:JZE652111 KJA651906:KJA652111 KSW651906:KSW652111 LCS651906:LCS652111 LMO651906:LMO652111 LWK651906:LWK652111 MGG651906:MGG652111 MQC651906:MQC652111 MZY651906:MZY652111 NJU651906:NJU652111 NTQ651906:NTQ652111 ODM651906:ODM652111 ONI651906:ONI652111 OXE651906:OXE652111 PHA651906:PHA652111 PQW651906:PQW652111 QAS651906:QAS652111 QKO651906:QKO652111 QUK651906:QUK652111 REG651906:REG652111 ROC651906:ROC652111 RXY651906:RXY652111 SHU651906:SHU652111 SRQ651906:SRQ652111 TBM651906:TBM652111 TLI651906:TLI652111 TVE651906:TVE652111 UFA651906:UFA652111 UOW651906:UOW652111 UYS651906:UYS652111 VIO651906:VIO652111 VSK651906:VSK652111 WCG651906:WCG652111 WMC651906:WMC652111 WVY651906:WVY652111 Q717442:Q717647 JM717442:JM717647 TI717442:TI717647 ADE717442:ADE717647 ANA717442:ANA717647 AWW717442:AWW717647 BGS717442:BGS717647 BQO717442:BQO717647 CAK717442:CAK717647 CKG717442:CKG717647 CUC717442:CUC717647 DDY717442:DDY717647 DNU717442:DNU717647 DXQ717442:DXQ717647 EHM717442:EHM717647 ERI717442:ERI717647 FBE717442:FBE717647 FLA717442:FLA717647 FUW717442:FUW717647 GES717442:GES717647 GOO717442:GOO717647 GYK717442:GYK717647 HIG717442:HIG717647 HSC717442:HSC717647 IBY717442:IBY717647 ILU717442:ILU717647 IVQ717442:IVQ717647 JFM717442:JFM717647 JPI717442:JPI717647 JZE717442:JZE717647 KJA717442:KJA717647 KSW717442:KSW717647 LCS717442:LCS717647 LMO717442:LMO717647 LWK717442:LWK717647 MGG717442:MGG717647 MQC717442:MQC717647 MZY717442:MZY717647 NJU717442:NJU717647 NTQ717442:NTQ717647 ODM717442:ODM717647 ONI717442:ONI717647 OXE717442:OXE717647 PHA717442:PHA717647 PQW717442:PQW717647 QAS717442:QAS717647 QKO717442:QKO717647 QUK717442:QUK717647 REG717442:REG717647 ROC717442:ROC717647 RXY717442:RXY717647 SHU717442:SHU717647 SRQ717442:SRQ717647 TBM717442:TBM717647 TLI717442:TLI717647 TVE717442:TVE717647 UFA717442:UFA717647 UOW717442:UOW717647 UYS717442:UYS717647 VIO717442:VIO717647 VSK717442:VSK717647 WCG717442:WCG717647 WMC717442:WMC717647 WVY717442:WVY717647 Q782978:Q783183 JM782978:JM783183 TI782978:TI783183 ADE782978:ADE783183 ANA782978:ANA783183 AWW782978:AWW783183 BGS782978:BGS783183 BQO782978:BQO783183 CAK782978:CAK783183 CKG782978:CKG783183 CUC782978:CUC783183 DDY782978:DDY783183 DNU782978:DNU783183 DXQ782978:DXQ783183 EHM782978:EHM783183 ERI782978:ERI783183 FBE782978:FBE783183 FLA782978:FLA783183 FUW782978:FUW783183 GES782978:GES783183 GOO782978:GOO783183 GYK782978:GYK783183 HIG782978:HIG783183 HSC782978:HSC783183 IBY782978:IBY783183 ILU782978:ILU783183 IVQ782978:IVQ783183 JFM782978:JFM783183 JPI782978:JPI783183 JZE782978:JZE783183 KJA782978:KJA783183 KSW782978:KSW783183 LCS782978:LCS783183 LMO782978:LMO783183 LWK782978:LWK783183 MGG782978:MGG783183 MQC782978:MQC783183 MZY782978:MZY783183 NJU782978:NJU783183 NTQ782978:NTQ783183 ODM782978:ODM783183 ONI782978:ONI783183 OXE782978:OXE783183 PHA782978:PHA783183 PQW782978:PQW783183 QAS782978:QAS783183 QKO782978:QKO783183 QUK782978:QUK783183 REG782978:REG783183 ROC782978:ROC783183 RXY782978:RXY783183 SHU782978:SHU783183 SRQ782978:SRQ783183 TBM782978:TBM783183 TLI782978:TLI783183 TVE782978:TVE783183 UFA782978:UFA783183 UOW782978:UOW783183 UYS782978:UYS783183 VIO782978:VIO783183 VSK782978:VSK783183 WCG782978:WCG783183 WMC782978:WMC783183 WVY782978:WVY783183 Q848514:Q848719 JM848514:JM848719 TI848514:TI848719 ADE848514:ADE848719 ANA848514:ANA848719 AWW848514:AWW848719 BGS848514:BGS848719 BQO848514:BQO848719 CAK848514:CAK848719 CKG848514:CKG848719 CUC848514:CUC848719 DDY848514:DDY848719 DNU848514:DNU848719 DXQ848514:DXQ848719 EHM848514:EHM848719 ERI848514:ERI848719 FBE848514:FBE848719 FLA848514:FLA848719 FUW848514:FUW848719 GES848514:GES848719 GOO848514:GOO848719 GYK848514:GYK848719 HIG848514:HIG848719 HSC848514:HSC848719 IBY848514:IBY848719 ILU848514:ILU848719 IVQ848514:IVQ848719 JFM848514:JFM848719 JPI848514:JPI848719 JZE848514:JZE848719 KJA848514:KJA848719 KSW848514:KSW848719 LCS848514:LCS848719 LMO848514:LMO848719 LWK848514:LWK848719 MGG848514:MGG848719 MQC848514:MQC848719 MZY848514:MZY848719 NJU848514:NJU848719 NTQ848514:NTQ848719 ODM848514:ODM848719 ONI848514:ONI848719 OXE848514:OXE848719 PHA848514:PHA848719 PQW848514:PQW848719 QAS848514:QAS848719 QKO848514:QKO848719 QUK848514:QUK848719 REG848514:REG848719 ROC848514:ROC848719 RXY848514:RXY848719 SHU848514:SHU848719 SRQ848514:SRQ848719 TBM848514:TBM848719 TLI848514:TLI848719 TVE848514:TVE848719 UFA848514:UFA848719 UOW848514:UOW848719 UYS848514:UYS848719 VIO848514:VIO848719 VSK848514:VSK848719 WCG848514:WCG848719 WMC848514:WMC848719 WVY848514:WVY848719 Q914050:Q914255 JM914050:JM914255 TI914050:TI914255 ADE914050:ADE914255 ANA914050:ANA914255 AWW914050:AWW914255 BGS914050:BGS914255 BQO914050:BQO914255 CAK914050:CAK914255 CKG914050:CKG914255 CUC914050:CUC914255 DDY914050:DDY914255 DNU914050:DNU914255 DXQ914050:DXQ914255 EHM914050:EHM914255 ERI914050:ERI914255 FBE914050:FBE914255 FLA914050:FLA914255 FUW914050:FUW914255 GES914050:GES914255 GOO914050:GOO914255 GYK914050:GYK914255 HIG914050:HIG914255 HSC914050:HSC914255 IBY914050:IBY914255 ILU914050:ILU914255 IVQ914050:IVQ914255 JFM914050:JFM914255 JPI914050:JPI914255 JZE914050:JZE914255 KJA914050:KJA914255 KSW914050:KSW914255 LCS914050:LCS914255 LMO914050:LMO914255 LWK914050:LWK914255 MGG914050:MGG914255 MQC914050:MQC914255 MZY914050:MZY914255 NJU914050:NJU914255 NTQ914050:NTQ914255 ODM914050:ODM914255 ONI914050:ONI914255 OXE914050:OXE914255 PHA914050:PHA914255 PQW914050:PQW914255 QAS914050:QAS914255 QKO914050:QKO914255 QUK914050:QUK914255 REG914050:REG914255 ROC914050:ROC914255 RXY914050:RXY914255 SHU914050:SHU914255 SRQ914050:SRQ914255 TBM914050:TBM914255 TLI914050:TLI914255 TVE914050:TVE914255 UFA914050:UFA914255 UOW914050:UOW914255 UYS914050:UYS914255 VIO914050:VIO914255 VSK914050:VSK914255 WCG914050:WCG914255 WMC914050:WMC914255 WVY914050:WVY914255 Q979586:Q979791 JM979586:JM979791 TI979586:TI979791 ADE979586:ADE979791 ANA979586:ANA979791 AWW979586:AWW979791 BGS979586:BGS979791 BQO979586:BQO979791 CAK979586:CAK979791 CKG979586:CKG979791 CUC979586:CUC979791 DDY979586:DDY979791 DNU979586:DNU979791 DXQ979586:DXQ979791 EHM979586:EHM979791 ERI979586:ERI979791 FBE979586:FBE979791 FLA979586:FLA979791 FUW979586:FUW979791 GES979586:GES979791 GOO979586:GOO979791 GYK979586:GYK979791 HIG979586:HIG979791 HSC979586:HSC979791 IBY979586:IBY979791 ILU979586:ILU979791 IVQ979586:IVQ979791 JFM979586:JFM979791 JPI979586:JPI979791 JZE979586:JZE979791 KJA979586:KJA979791 KSW979586:KSW979791 LCS979586:LCS979791 LMO979586:LMO979791 LWK979586:LWK979791 MGG979586:MGG979791 MQC979586:MQC979791 MZY979586:MZY979791 NJU979586:NJU979791 NTQ979586:NTQ979791 ODM979586:ODM979791 ONI979586:ONI979791 OXE979586:OXE979791 PHA979586:PHA979791 PQW979586:PQW979791 QAS979586:QAS979791 QKO979586:QKO979791 QUK979586:QUK979791 REG979586:REG979791 ROC979586:ROC979791 RXY979586:RXY979791 SHU979586:SHU979791 SRQ979586:SRQ979791 TBM979586:TBM979791 TLI979586:TLI979791 TVE979586:TVE979791 UFA979586:UFA979791 UOW979586:UOW979791 UYS979586:UYS979791 VIO979586:VIO979791 VSK979586:VSK979791 WCG979586:WCG979791 WMC979586:WMC979791 WVY979586:WVY979791 ANA917403:ANA920822 AWW917403:AWW920822 BGS917403:BGS920822 BQO917403:BQO920822 CAK917403:CAK920822 CKG917403:CKG920822 CUC917403:CUC920822 DDY917403:DDY920822 DNU917403:DNU920822 DXQ917403:DXQ920822 EHM917403:EHM920822 ERI917403:ERI920822 FBE917403:FBE920822 FLA917403:FLA920822 FUW917403:FUW920822 GES917403:GES920822 GOO917403:GOO920822 GYK917403:GYK920822 HIG917403:HIG920822 HSC917403:HSC920822 IBY917403:IBY920822 ILU917403:ILU920822 IVQ917403:IVQ920822 JFM917403:JFM920822 JPI917403:JPI920822 JZE917403:JZE920822 KJA917403:KJA920822 KSW917403:KSW920822 LCS917403:LCS920822 LMO917403:LMO920822 LWK917403:LWK920822 MGG917403:MGG920822 MQC917403:MQC920822 MZY917403:MZY920822 NJU917403:NJU920822 NTQ917403:NTQ920822 ODM917403:ODM920822 ONI917403:ONI920822 OXE917403:OXE920822 PHA917403:PHA920822 PQW917403:PQW920822 QAS917403:QAS920822 QKO917403:QKO920822 QUK917403:QUK920822 REG917403:REG920822 ROC917403:ROC920822 RXY917403:RXY920822 SHU917403:SHU920822 SRQ917403:SRQ920822 TBM917403:TBM920822 TLI917403:TLI920822 TVE917403:TVE920822 UFA917403:UFA920822 UOW917403:UOW920822 UYS917403:UYS920822 VIO917403:VIO920822 VSK917403:VSK920822 WCG917403:WCG920822 WMC917403:WMC920822 WVY917403:WVY920822 Q982939:Q986358 JM982939:JM986358 TI982939:TI986358 Q62510:Q62537 JM62510:JM62537 TI62510:TI62537 ADE62510:ADE62537 ANA62510:ANA62537 AWW62510:AWW62537 BGS62510:BGS62537 BQO62510:BQO62537 CAK62510:CAK62537 CKG62510:CKG62537 CUC62510:CUC62537 DDY62510:DDY62537 DNU62510:DNU62537 DXQ62510:DXQ62537 EHM62510:EHM62537 ERI62510:ERI62537 FBE62510:FBE62537 FLA62510:FLA62537 FUW62510:FUW62537 GES62510:GES62537 GOO62510:GOO62537 GYK62510:GYK62537 HIG62510:HIG62537 HSC62510:HSC62537 IBY62510:IBY62537 ILU62510:ILU62537 IVQ62510:IVQ62537 JFM62510:JFM62537 JPI62510:JPI62537 JZE62510:JZE62537 KJA62510:KJA62537 KSW62510:KSW62537 LCS62510:LCS62537 LMO62510:LMO62537 LWK62510:LWK62537 MGG62510:MGG62537 MQC62510:MQC62537 MZY62510:MZY62537 NJU62510:NJU62537 NTQ62510:NTQ62537 ODM62510:ODM62537 ONI62510:ONI62537 OXE62510:OXE62537 PHA62510:PHA62537 PQW62510:PQW62537 QAS62510:QAS62537 QKO62510:QKO62537 QUK62510:QUK62537 REG62510:REG62537 ROC62510:ROC62537 RXY62510:RXY62537 SHU62510:SHU62537 SRQ62510:SRQ62537 TBM62510:TBM62537 TLI62510:TLI62537 TVE62510:TVE62537 UFA62510:UFA62537 UOW62510:UOW62537 UYS62510:UYS62537 VIO62510:VIO62537 VSK62510:VSK62537 WCG62510:WCG62537 WMC62510:WMC62537 WVY62510:WVY62537 Q128046:Q128073 JM128046:JM128073 TI128046:TI128073 ADE128046:ADE128073 ANA128046:ANA128073 AWW128046:AWW128073 BGS128046:BGS128073 BQO128046:BQO128073 CAK128046:CAK128073 CKG128046:CKG128073 CUC128046:CUC128073 DDY128046:DDY128073 DNU128046:DNU128073 DXQ128046:DXQ128073 EHM128046:EHM128073 ERI128046:ERI128073 FBE128046:FBE128073 FLA128046:FLA128073 FUW128046:FUW128073 GES128046:GES128073 GOO128046:GOO128073 GYK128046:GYK128073 HIG128046:HIG128073 HSC128046:HSC128073 IBY128046:IBY128073 ILU128046:ILU128073 IVQ128046:IVQ128073 JFM128046:JFM128073 JPI128046:JPI128073 JZE128046:JZE128073 KJA128046:KJA128073 KSW128046:KSW128073 LCS128046:LCS128073 LMO128046:LMO128073 LWK128046:LWK128073 MGG128046:MGG128073 MQC128046:MQC128073 MZY128046:MZY128073 NJU128046:NJU128073 NTQ128046:NTQ128073 ODM128046:ODM128073 ONI128046:ONI128073 OXE128046:OXE128073 PHA128046:PHA128073 PQW128046:PQW128073 QAS128046:QAS128073 QKO128046:QKO128073 QUK128046:QUK128073 REG128046:REG128073 ROC128046:ROC128073 RXY128046:RXY128073 SHU128046:SHU128073 SRQ128046:SRQ128073 TBM128046:TBM128073 TLI128046:TLI128073 TVE128046:TVE128073 UFA128046:UFA128073 UOW128046:UOW128073 UYS128046:UYS128073 VIO128046:VIO128073 VSK128046:VSK128073 WCG128046:WCG128073 WMC128046:WMC128073 WVY128046:WVY128073 Q193582:Q193609 JM193582:JM193609 TI193582:TI193609 ADE193582:ADE193609 ANA193582:ANA193609 AWW193582:AWW193609 BGS193582:BGS193609 BQO193582:BQO193609 CAK193582:CAK193609 CKG193582:CKG193609 CUC193582:CUC193609 DDY193582:DDY193609 DNU193582:DNU193609 DXQ193582:DXQ193609 EHM193582:EHM193609 ERI193582:ERI193609 FBE193582:FBE193609 FLA193582:FLA193609 FUW193582:FUW193609 GES193582:GES193609 GOO193582:GOO193609 GYK193582:GYK193609 HIG193582:HIG193609 HSC193582:HSC193609 IBY193582:IBY193609 ILU193582:ILU193609 IVQ193582:IVQ193609 JFM193582:JFM193609 JPI193582:JPI193609 JZE193582:JZE193609 KJA193582:KJA193609 KSW193582:KSW193609 LCS193582:LCS193609 LMO193582:LMO193609 LWK193582:LWK193609 MGG193582:MGG193609 MQC193582:MQC193609 MZY193582:MZY193609 NJU193582:NJU193609 NTQ193582:NTQ193609 ODM193582:ODM193609 ONI193582:ONI193609 OXE193582:OXE193609 PHA193582:PHA193609 PQW193582:PQW193609 QAS193582:QAS193609 QKO193582:QKO193609 QUK193582:QUK193609 REG193582:REG193609 ROC193582:ROC193609 RXY193582:RXY193609 SHU193582:SHU193609 SRQ193582:SRQ193609 TBM193582:TBM193609 TLI193582:TLI193609 TVE193582:TVE193609 UFA193582:UFA193609 UOW193582:UOW193609 UYS193582:UYS193609 VIO193582:VIO193609 VSK193582:VSK193609 WCG193582:WCG193609 WMC193582:WMC193609 WVY193582:WVY193609 Q259118:Q259145 JM259118:JM259145 TI259118:TI259145 ADE259118:ADE259145 ANA259118:ANA259145 AWW259118:AWW259145 BGS259118:BGS259145 BQO259118:BQO259145 CAK259118:CAK259145 CKG259118:CKG259145 CUC259118:CUC259145 DDY259118:DDY259145 DNU259118:DNU259145 DXQ259118:DXQ259145 EHM259118:EHM259145 ERI259118:ERI259145 FBE259118:FBE259145 FLA259118:FLA259145 FUW259118:FUW259145 GES259118:GES259145 GOO259118:GOO259145 GYK259118:GYK259145 HIG259118:HIG259145 HSC259118:HSC259145 IBY259118:IBY259145 ILU259118:ILU259145 IVQ259118:IVQ259145 JFM259118:JFM259145 JPI259118:JPI259145 JZE259118:JZE259145 KJA259118:KJA259145 KSW259118:KSW259145 LCS259118:LCS259145 LMO259118:LMO259145 LWK259118:LWK259145 MGG259118:MGG259145 MQC259118:MQC259145 MZY259118:MZY259145 NJU259118:NJU259145 NTQ259118:NTQ259145 ODM259118:ODM259145 ONI259118:ONI259145 OXE259118:OXE259145 PHA259118:PHA259145 PQW259118:PQW259145 QAS259118:QAS259145 QKO259118:QKO259145 QUK259118:QUK259145 REG259118:REG259145 ROC259118:ROC259145 RXY259118:RXY259145 SHU259118:SHU259145 SRQ259118:SRQ259145 TBM259118:TBM259145 TLI259118:TLI259145 TVE259118:TVE259145 UFA259118:UFA259145 UOW259118:UOW259145 UYS259118:UYS259145 VIO259118:VIO259145 VSK259118:VSK259145 WCG259118:WCG259145 WMC259118:WMC259145 WVY259118:WVY259145 Q324654:Q324681 JM324654:JM324681 TI324654:TI324681 ADE324654:ADE324681 ANA324654:ANA324681 AWW324654:AWW324681 BGS324654:BGS324681 BQO324654:BQO324681 CAK324654:CAK324681 CKG324654:CKG324681 CUC324654:CUC324681 DDY324654:DDY324681 DNU324654:DNU324681 DXQ324654:DXQ324681 EHM324654:EHM324681 ERI324654:ERI324681 FBE324654:FBE324681 FLA324654:FLA324681 FUW324654:FUW324681 GES324654:GES324681 GOO324654:GOO324681 GYK324654:GYK324681 HIG324654:HIG324681 HSC324654:HSC324681 IBY324654:IBY324681 ILU324654:ILU324681 IVQ324654:IVQ324681 JFM324654:JFM324681 JPI324654:JPI324681 JZE324654:JZE324681 KJA324654:KJA324681 KSW324654:KSW324681 LCS324654:LCS324681 LMO324654:LMO324681 LWK324654:LWK324681 MGG324654:MGG324681 MQC324654:MQC324681 MZY324654:MZY324681 NJU324654:NJU324681 NTQ324654:NTQ324681 ODM324654:ODM324681 ONI324654:ONI324681 OXE324654:OXE324681 PHA324654:PHA324681 PQW324654:PQW324681 QAS324654:QAS324681 QKO324654:QKO324681 QUK324654:QUK324681 REG324654:REG324681 ROC324654:ROC324681 RXY324654:RXY324681 SHU324654:SHU324681 SRQ324654:SRQ324681 TBM324654:TBM324681 TLI324654:TLI324681 TVE324654:TVE324681 UFA324654:UFA324681 UOW324654:UOW324681 UYS324654:UYS324681 VIO324654:VIO324681 VSK324654:VSK324681 WCG324654:WCG324681 WMC324654:WMC324681 WVY324654:WVY324681 Q390190:Q390217 JM390190:JM390217 TI390190:TI390217 ADE390190:ADE390217 ANA390190:ANA390217 AWW390190:AWW390217 BGS390190:BGS390217 BQO390190:BQO390217 CAK390190:CAK390217 CKG390190:CKG390217 CUC390190:CUC390217 DDY390190:DDY390217 DNU390190:DNU390217 DXQ390190:DXQ390217 EHM390190:EHM390217 ERI390190:ERI390217 FBE390190:FBE390217 FLA390190:FLA390217 FUW390190:FUW390217 GES390190:GES390217 GOO390190:GOO390217 GYK390190:GYK390217 HIG390190:HIG390217 HSC390190:HSC390217 IBY390190:IBY390217 ILU390190:ILU390217 IVQ390190:IVQ390217 JFM390190:JFM390217 JPI390190:JPI390217 JZE390190:JZE390217 KJA390190:KJA390217 KSW390190:KSW390217 LCS390190:LCS390217 LMO390190:LMO390217 LWK390190:LWK390217 MGG390190:MGG390217 MQC390190:MQC390217 MZY390190:MZY390217 NJU390190:NJU390217 NTQ390190:NTQ390217 ODM390190:ODM390217 ONI390190:ONI390217 OXE390190:OXE390217 PHA390190:PHA390217 PQW390190:PQW390217 QAS390190:QAS390217 QKO390190:QKO390217 QUK390190:QUK390217 REG390190:REG390217 ROC390190:ROC390217 RXY390190:RXY390217 SHU390190:SHU390217 SRQ390190:SRQ390217 TBM390190:TBM390217 TLI390190:TLI390217 TVE390190:TVE390217 UFA390190:UFA390217 UOW390190:UOW390217 UYS390190:UYS390217 VIO390190:VIO390217 VSK390190:VSK390217 WCG390190:WCG390217 WMC390190:WMC390217 WVY390190:WVY390217 Q455726:Q455753 JM455726:JM455753 TI455726:TI455753 ADE455726:ADE455753 ANA455726:ANA455753 AWW455726:AWW455753 BGS455726:BGS455753 BQO455726:BQO455753 CAK455726:CAK455753 CKG455726:CKG455753 CUC455726:CUC455753 DDY455726:DDY455753 DNU455726:DNU455753 DXQ455726:DXQ455753 EHM455726:EHM455753 ERI455726:ERI455753 FBE455726:FBE455753 FLA455726:FLA455753 FUW455726:FUW455753 GES455726:GES455753 GOO455726:GOO455753 GYK455726:GYK455753 HIG455726:HIG455753 HSC455726:HSC455753 IBY455726:IBY455753 ILU455726:ILU455753 IVQ455726:IVQ455753 JFM455726:JFM455753 JPI455726:JPI455753 JZE455726:JZE455753 KJA455726:KJA455753 KSW455726:KSW455753 LCS455726:LCS455753 LMO455726:LMO455753 LWK455726:LWK455753 MGG455726:MGG455753 MQC455726:MQC455753 MZY455726:MZY455753 NJU455726:NJU455753 NTQ455726:NTQ455753 ODM455726:ODM455753 ONI455726:ONI455753 OXE455726:OXE455753 PHA455726:PHA455753 PQW455726:PQW455753 QAS455726:QAS455753 QKO455726:QKO455753 QUK455726:QUK455753 REG455726:REG455753 ROC455726:ROC455753 RXY455726:RXY455753 SHU455726:SHU455753 SRQ455726:SRQ455753 TBM455726:TBM455753 TLI455726:TLI455753 TVE455726:TVE455753 UFA455726:UFA455753 UOW455726:UOW455753 UYS455726:UYS455753 VIO455726:VIO455753 VSK455726:VSK455753 WCG455726:WCG455753 WMC455726:WMC455753 WVY455726:WVY455753 Q521262:Q521289 JM521262:JM521289 TI521262:TI521289 ADE521262:ADE521289 ANA521262:ANA521289 AWW521262:AWW521289 BGS521262:BGS521289 BQO521262:BQO521289 CAK521262:CAK521289 CKG521262:CKG521289 CUC521262:CUC521289 DDY521262:DDY521289 DNU521262:DNU521289 DXQ521262:DXQ521289 EHM521262:EHM521289 ERI521262:ERI521289 FBE521262:FBE521289 FLA521262:FLA521289 FUW521262:FUW521289 GES521262:GES521289 GOO521262:GOO521289 GYK521262:GYK521289 HIG521262:HIG521289 HSC521262:HSC521289 IBY521262:IBY521289 ILU521262:ILU521289 IVQ521262:IVQ521289 JFM521262:JFM521289 JPI521262:JPI521289 JZE521262:JZE521289 KJA521262:KJA521289 KSW521262:KSW521289 LCS521262:LCS521289 LMO521262:LMO521289 LWK521262:LWK521289 MGG521262:MGG521289 MQC521262:MQC521289 MZY521262:MZY521289 NJU521262:NJU521289 NTQ521262:NTQ521289 ODM521262:ODM521289 ONI521262:ONI521289 OXE521262:OXE521289 PHA521262:PHA521289 PQW521262:PQW521289 QAS521262:QAS521289 QKO521262:QKO521289 QUK521262:QUK521289 REG521262:REG521289 ROC521262:ROC521289 RXY521262:RXY521289 SHU521262:SHU521289 SRQ521262:SRQ521289 TBM521262:TBM521289 TLI521262:TLI521289 TVE521262:TVE521289 UFA521262:UFA521289 UOW521262:UOW521289 UYS521262:UYS521289 VIO521262:VIO521289 VSK521262:VSK521289 WCG521262:WCG521289 WMC521262:WMC521289 WVY521262:WVY521289 Q586798:Q586825 JM586798:JM586825 TI586798:TI586825 ADE586798:ADE586825 ANA586798:ANA586825 AWW586798:AWW586825 BGS586798:BGS586825 BQO586798:BQO586825 CAK586798:CAK586825 CKG586798:CKG586825 CUC586798:CUC586825 DDY586798:DDY586825 DNU586798:DNU586825 DXQ586798:DXQ586825 EHM586798:EHM586825 ERI586798:ERI586825 FBE586798:FBE586825 FLA586798:FLA586825 FUW586798:FUW586825 GES586798:GES586825 GOO586798:GOO586825 GYK586798:GYK586825 HIG586798:HIG586825 HSC586798:HSC586825 IBY586798:IBY586825 ILU586798:ILU586825 IVQ586798:IVQ586825 JFM586798:JFM586825 JPI586798:JPI586825 JZE586798:JZE586825 KJA586798:KJA586825 KSW586798:KSW586825 LCS586798:LCS586825 LMO586798:LMO586825 LWK586798:LWK586825 MGG586798:MGG586825 MQC586798:MQC586825 MZY586798:MZY586825 NJU586798:NJU586825 NTQ586798:NTQ586825 ODM586798:ODM586825 ONI586798:ONI586825 OXE586798:OXE586825 PHA586798:PHA586825 PQW586798:PQW586825 QAS586798:QAS586825 QKO586798:QKO586825 QUK586798:QUK586825 REG586798:REG586825 ROC586798:ROC586825 RXY586798:RXY586825 SHU586798:SHU586825 SRQ586798:SRQ586825 TBM586798:TBM586825 TLI586798:TLI586825 TVE586798:TVE586825 UFA586798:UFA586825 UOW586798:UOW586825 UYS586798:UYS586825 VIO586798:VIO586825 VSK586798:VSK586825 WCG586798:WCG586825 WMC586798:WMC586825 WVY586798:WVY586825 Q652334:Q652361 JM652334:JM652361 TI652334:TI652361 ADE652334:ADE652361 ANA652334:ANA652361 AWW652334:AWW652361 BGS652334:BGS652361 BQO652334:BQO652361 CAK652334:CAK652361 CKG652334:CKG652361 CUC652334:CUC652361 DDY652334:DDY652361 DNU652334:DNU652361 DXQ652334:DXQ652361 EHM652334:EHM652361 ERI652334:ERI652361 FBE652334:FBE652361 FLA652334:FLA652361 FUW652334:FUW652361 GES652334:GES652361 GOO652334:GOO652361 GYK652334:GYK652361 HIG652334:HIG652361 HSC652334:HSC652361 IBY652334:IBY652361 ILU652334:ILU652361 IVQ652334:IVQ652361 JFM652334:JFM652361 JPI652334:JPI652361 JZE652334:JZE652361 KJA652334:KJA652361 KSW652334:KSW652361 LCS652334:LCS652361 LMO652334:LMO652361 LWK652334:LWK652361 MGG652334:MGG652361 MQC652334:MQC652361 MZY652334:MZY652361 NJU652334:NJU652361 NTQ652334:NTQ652361 ODM652334:ODM652361 ONI652334:ONI652361 OXE652334:OXE652361 PHA652334:PHA652361 PQW652334:PQW652361 QAS652334:QAS652361 QKO652334:QKO652361 QUK652334:QUK652361 REG652334:REG652361 ROC652334:ROC652361 RXY652334:RXY652361 SHU652334:SHU652361 SRQ652334:SRQ652361 TBM652334:TBM652361 TLI652334:TLI652361 TVE652334:TVE652361 UFA652334:UFA652361 UOW652334:UOW652361 UYS652334:UYS652361 VIO652334:VIO652361 VSK652334:VSK652361 WCG652334:WCG652361 WMC652334:WMC652361 WVY652334:WVY652361 Q717870:Q717897 JM717870:JM717897 TI717870:TI717897 ADE717870:ADE717897 ANA717870:ANA717897 AWW717870:AWW717897 BGS717870:BGS717897 BQO717870:BQO717897 CAK717870:CAK717897 CKG717870:CKG717897 CUC717870:CUC717897 DDY717870:DDY717897 DNU717870:DNU717897 DXQ717870:DXQ717897 EHM717870:EHM717897 ERI717870:ERI717897 FBE717870:FBE717897 FLA717870:FLA717897 FUW717870:FUW717897 GES717870:GES717897 GOO717870:GOO717897 GYK717870:GYK717897 HIG717870:HIG717897 HSC717870:HSC717897 IBY717870:IBY717897 ILU717870:ILU717897 IVQ717870:IVQ717897 JFM717870:JFM717897 JPI717870:JPI717897 JZE717870:JZE717897 KJA717870:KJA717897 KSW717870:KSW717897 LCS717870:LCS717897 LMO717870:LMO717897 LWK717870:LWK717897 MGG717870:MGG717897 MQC717870:MQC717897 MZY717870:MZY717897 NJU717870:NJU717897 NTQ717870:NTQ717897 ODM717870:ODM717897 ONI717870:ONI717897 OXE717870:OXE717897 PHA717870:PHA717897 PQW717870:PQW717897 QAS717870:QAS717897 QKO717870:QKO717897 QUK717870:QUK717897 REG717870:REG717897 ROC717870:ROC717897 RXY717870:RXY717897 SHU717870:SHU717897 SRQ717870:SRQ717897 TBM717870:TBM717897 TLI717870:TLI717897 TVE717870:TVE717897 UFA717870:UFA717897 UOW717870:UOW717897 UYS717870:UYS717897 VIO717870:VIO717897 VSK717870:VSK717897 WCG717870:WCG717897 WMC717870:WMC717897 WVY717870:WVY717897 Q783406:Q783433 JM783406:JM783433 TI783406:TI783433 ADE783406:ADE783433 ANA783406:ANA783433 AWW783406:AWW783433 BGS783406:BGS783433 BQO783406:BQO783433 CAK783406:CAK783433 CKG783406:CKG783433 CUC783406:CUC783433 DDY783406:DDY783433 DNU783406:DNU783433 DXQ783406:DXQ783433 EHM783406:EHM783433 ERI783406:ERI783433 FBE783406:FBE783433 FLA783406:FLA783433 FUW783406:FUW783433 GES783406:GES783433 GOO783406:GOO783433 GYK783406:GYK783433 HIG783406:HIG783433 HSC783406:HSC783433 IBY783406:IBY783433 ILU783406:ILU783433 IVQ783406:IVQ783433 JFM783406:JFM783433 JPI783406:JPI783433 JZE783406:JZE783433 KJA783406:KJA783433 KSW783406:KSW783433 LCS783406:LCS783433 LMO783406:LMO783433 LWK783406:LWK783433 MGG783406:MGG783433 MQC783406:MQC783433 MZY783406:MZY783433 NJU783406:NJU783433 NTQ783406:NTQ783433 ODM783406:ODM783433 ONI783406:ONI783433 OXE783406:OXE783433 PHA783406:PHA783433 PQW783406:PQW783433 QAS783406:QAS783433 QKO783406:QKO783433 QUK783406:QUK783433 REG783406:REG783433 ROC783406:ROC783433 RXY783406:RXY783433 SHU783406:SHU783433 SRQ783406:SRQ783433 TBM783406:TBM783433 TLI783406:TLI783433 TVE783406:TVE783433 UFA783406:UFA783433 UOW783406:UOW783433 UYS783406:UYS783433 VIO783406:VIO783433 VSK783406:VSK783433 WCG783406:WCG783433 WMC783406:WMC783433 WVY783406:WVY783433 Q848942:Q848969 JM848942:JM848969 TI848942:TI848969 ADE848942:ADE848969 ANA848942:ANA848969 AWW848942:AWW848969 BGS848942:BGS848969 BQO848942:BQO848969 CAK848942:CAK848969 CKG848942:CKG848969 CUC848942:CUC848969 DDY848942:DDY848969 DNU848942:DNU848969 DXQ848942:DXQ848969 EHM848942:EHM848969 ERI848942:ERI848969 FBE848942:FBE848969 FLA848942:FLA848969 FUW848942:FUW848969 GES848942:GES848969 GOO848942:GOO848969 GYK848942:GYK848969 HIG848942:HIG848969 HSC848942:HSC848969 IBY848942:IBY848969 ILU848942:ILU848969 IVQ848942:IVQ848969 JFM848942:JFM848969 JPI848942:JPI848969 JZE848942:JZE848969 KJA848942:KJA848969 KSW848942:KSW848969 LCS848942:LCS848969 LMO848942:LMO848969 LWK848942:LWK848969 MGG848942:MGG848969 MQC848942:MQC848969 MZY848942:MZY848969 NJU848942:NJU848969 NTQ848942:NTQ848969 ODM848942:ODM848969 ONI848942:ONI848969 OXE848942:OXE848969 PHA848942:PHA848969 PQW848942:PQW848969 QAS848942:QAS848969 QKO848942:QKO848969 QUK848942:QUK848969 REG848942:REG848969 ROC848942:ROC848969 RXY848942:RXY848969 SHU848942:SHU848969 SRQ848942:SRQ848969 TBM848942:TBM848969 TLI848942:TLI848969 TVE848942:TVE848969 UFA848942:UFA848969 UOW848942:UOW848969 UYS848942:UYS848969 VIO848942:VIO848969 VSK848942:VSK848969 WCG848942:WCG848969 WMC848942:WMC848969 WVY848942:WVY848969 Q914478:Q914505 JM914478:JM914505 TI914478:TI914505 ADE914478:ADE914505 ANA914478:ANA914505 AWW914478:AWW914505 BGS914478:BGS914505 BQO914478:BQO914505 CAK914478:CAK914505 CKG914478:CKG914505 CUC914478:CUC914505 DDY914478:DDY914505 DNU914478:DNU914505 DXQ914478:DXQ914505 EHM914478:EHM914505 ERI914478:ERI914505 FBE914478:FBE914505 FLA914478:FLA914505 FUW914478:FUW914505 GES914478:GES914505 GOO914478:GOO914505 GYK914478:GYK914505 HIG914478:HIG914505 HSC914478:HSC914505 IBY914478:IBY914505 ILU914478:ILU914505 IVQ914478:IVQ914505 JFM914478:JFM914505 JPI914478:JPI914505 JZE914478:JZE914505 KJA914478:KJA914505 KSW914478:KSW914505 LCS914478:LCS914505 LMO914478:LMO914505 LWK914478:LWK914505 MGG914478:MGG914505 MQC914478:MQC914505 MZY914478:MZY914505 NJU914478:NJU914505 NTQ914478:NTQ914505 ODM914478:ODM914505 ONI914478:ONI914505 OXE914478:OXE914505 PHA914478:PHA914505 PQW914478:PQW914505 QAS914478:QAS914505 QKO914478:QKO914505 QUK914478:QUK914505 REG914478:REG914505 ROC914478:ROC914505 RXY914478:RXY914505 SHU914478:SHU914505 SRQ914478:SRQ914505 TBM914478:TBM914505 TLI914478:TLI914505 TVE914478:TVE914505 UFA914478:UFA914505 UOW914478:UOW914505 UYS914478:UYS914505 VIO914478:VIO914505 VSK914478:VSK914505 WCG914478:WCG914505 WMC914478:WMC914505 WVY914478:WVY914505 Q980014:Q980041 JM980014:JM980041 TI980014:TI980041 ADE980014:ADE980041 ANA980014:ANA980041 AWW980014:AWW980041 BGS980014:BGS980041 BQO980014:BQO980041 CAK980014:CAK980041 CKG980014:CKG980041 CUC980014:CUC980041 DDY980014:DDY980041 DNU980014:DNU980041 DXQ980014:DXQ980041 EHM980014:EHM980041 ERI980014:ERI980041 FBE980014:FBE980041 FLA980014:FLA980041 FUW980014:FUW980041 GES980014:GES980041 GOO980014:GOO980041 GYK980014:GYK980041 HIG980014:HIG980041 HSC980014:HSC980041 IBY980014:IBY980041 ILU980014:ILU980041 IVQ980014:IVQ980041 JFM980014:JFM980041 JPI980014:JPI980041 JZE980014:JZE980041 KJA980014:KJA980041 KSW980014:KSW980041 LCS980014:LCS980041 LMO980014:LMO980041 LWK980014:LWK980041 MGG980014:MGG980041 MQC980014:MQC980041 MZY980014:MZY980041 NJU980014:NJU980041 NTQ980014:NTQ980041 ODM980014:ODM980041 ONI980014:ONI980041 OXE980014:OXE980041 PHA980014:PHA980041 PQW980014:PQW980041 QAS980014:QAS980041 QKO980014:QKO980041 QUK980014:QUK980041 REG980014:REG980041 ROC980014:ROC980041 RXY980014:RXY980041 SHU980014:SHU980041 SRQ980014:SRQ980041 TBM980014:TBM980041 TLI980014:TLI980041 TVE980014:TVE980041 UFA980014:UFA980041 UOW980014:UOW980041 UYS980014:UYS980041 VIO980014:VIO980041 VSK980014:VSK980041 WCG980014:WCG980041 WMC980014:WMC980041 WVY980014:WVY980041 ADE982939:ADE986358 ANA982939:ANA986358 AWW982939:AWW986358 BGS982939:BGS986358 BQO982939:BQO986358 CAK982939:CAK986358 CKG982939:CKG986358 CUC982939:CUC986358 DDY982939:DDY986358 DNU982939:DNU986358 DXQ982939:DXQ986358 EHM982939:EHM986358 ERI982939:ERI986358 FBE982939:FBE986358 FLA982939:FLA986358 FUW982939:FUW986358 GES982939:GES986358 GOO982939:GOO986358 GYK982939:GYK986358 HIG982939:HIG986358 HSC982939:HSC986358 IBY982939:IBY986358 ILU982939:ILU986358 IVQ982939:IVQ986358 JFM982939:JFM986358 JPI982939:JPI986358 JZE982939:JZE986358 KJA982939:KJA986358 KSW982939:KSW986358 LCS982939:LCS986358 LMO982939:LMO986358 LWK982939:LWK986358 MGG982939:MGG986358 MQC982939:MQC986358 MZY982939:MZY986358 NJU982939:NJU986358 NTQ982939:NTQ986358 ODM982939:ODM986358 ONI982939:ONI986358 OXE982939:OXE986358 PHA982939:PHA986358 PQW982939:PQW986358 QAS982939:QAS986358 QKO982939:QKO986358 QUK982939:QUK986358 REG982939:REG986358 ROC982939:ROC986358 RXY982939:RXY986358 SHU982939:SHU986358 SRQ982939:SRQ986358 TBM982939:TBM986358 TLI982939:TLI986358 TVE982939:TVE986358 UFA982939:UFA986358 UOW982939:UOW986358 UYS982939:UYS986358 VIO982939:VIO986358 VSK982939:VSK986358 WCG982939:WCG986358 WMC982939:WMC986358 WVY982939:WVY986358 Q62957:Q62958 JM62957:JM62958 TI62957:TI62958 ADE62957:ADE62958 ANA62957:ANA62958 AWW62957:AWW62958 BGS62957:BGS62958 BQO62957:BQO62958 CAK62957:CAK62958 CKG62957:CKG62958 CUC62957:CUC62958 DDY62957:DDY62958 DNU62957:DNU62958 DXQ62957:DXQ62958 EHM62957:EHM62958 ERI62957:ERI62958 FBE62957:FBE62958 FLA62957:FLA62958 FUW62957:FUW62958 GES62957:GES62958 GOO62957:GOO62958 GYK62957:GYK62958 HIG62957:HIG62958 HSC62957:HSC62958 IBY62957:IBY62958 ILU62957:ILU62958 IVQ62957:IVQ62958 JFM62957:JFM62958 JPI62957:JPI62958 JZE62957:JZE62958 KJA62957:KJA62958 KSW62957:KSW62958 LCS62957:LCS62958 LMO62957:LMO62958 LWK62957:LWK62958 MGG62957:MGG62958 MQC62957:MQC62958 MZY62957:MZY62958 NJU62957:NJU62958 NTQ62957:NTQ62958 ODM62957:ODM62958 ONI62957:ONI62958 OXE62957:OXE62958 PHA62957:PHA62958 PQW62957:PQW62958 QAS62957:QAS62958 QKO62957:QKO62958 QUK62957:QUK62958 REG62957:REG62958 ROC62957:ROC62958 RXY62957:RXY62958 SHU62957:SHU62958 SRQ62957:SRQ62958 TBM62957:TBM62958 TLI62957:TLI62958 TVE62957:TVE62958 UFA62957:UFA62958 UOW62957:UOW62958 UYS62957:UYS62958 VIO62957:VIO62958 VSK62957:VSK62958 WCG62957:WCG62958 WMC62957:WMC62958 WVY62957:WVY62958 Q128493:Q128494 JM128493:JM128494 TI128493:TI128494 ADE128493:ADE128494 ANA128493:ANA128494 AWW128493:AWW128494 BGS128493:BGS128494 BQO128493:BQO128494 CAK128493:CAK128494 CKG128493:CKG128494 CUC128493:CUC128494 DDY128493:DDY128494 DNU128493:DNU128494 DXQ128493:DXQ128494 EHM128493:EHM128494 ERI128493:ERI128494 FBE128493:FBE128494 FLA128493:FLA128494 FUW128493:FUW128494 GES128493:GES128494 GOO128493:GOO128494 GYK128493:GYK128494 HIG128493:HIG128494 HSC128493:HSC128494 IBY128493:IBY128494 ILU128493:ILU128494 IVQ128493:IVQ128494 JFM128493:JFM128494 JPI128493:JPI128494 JZE128493:JZE128494 KJA128493:KJA128494 KSW128493:KSW128494 LCS128493:LCS128494 LMO128493:LMO128494 LWK128493:LWK128494 MGG128493:MGG128494 MQC128493:MQC128494 MZY128493:MZY128494 NJU128493:NJU128494 NTQ128493:NTQ128494 ODM128493:ODM128494 ONI128493:ONI128494 OXE128493:OXE128494 PHA128493:PHA128494 PQW128493:PQW128494 QAS128493:QAS128494 QKO128493:QKO128494 QUK128493:QUK128494 REG128493:REG128494 ROC128493:ROC128494 RXY128493:RXY128494 SHU128493:SHU128494 SRQ128493:SRQ128494 TBM128493:TBM128494 TLI128493:TLI128494 TVE128493:TVE128494 UFA128493:UFA128494 UOW128493:UOW128494 UYS128493:UYS128494 VIO128493:VIO128494 VSK128493:VSK128494 WCG128493:WCG128494 WMC128493:WMC128494 WVY128493:WVY128494 Q194029:Q194030 JM194029:JM194030 TI194029:TI194030 ADE194029:ADE194030 ANA194029:ANA194030 AWW194029:AWW194030 BGS194029:BGS194030 BQO194029:BQO194030 CAK194029:CAK194030 CKG194029:CKG194030 CUC194029:CUC194030 DDY194029:DDY194030 DNU194029:DNU194030 DXQ194029:DXQ194030 EHM194029:EHM194030 ERI194029:ERI194030 FBE194029:FBE194030 FLA194029:FLA194030 FUW194029:FUW194030 GES194029:GES194030 GOO194029:GOO194030 GYK194029:GYK194030 HIG194029:HIG194030 HSC194029:HSC194030 IBY194029:IBY194030 ILU194029:ILU194030 IVQ194029:IVQ194030 JFM194029:JFM194030 JPI194029:JPI194030 JZE194029:JZE194030 KJA194029:KJA194030 KSW194029:KSW194030 LCS194029:LCS194030 LMO194029:LMO194030 LWK194029:LWK194030 MGG194029:MGG194030 MQC194029:MQC194030 MZY194029:MZY194030 NJU194029:NJU194030 NTQ194029:NTQ194030 ODM194029:ODM194030 ONI194029:ONI194030 OXE194029:OXE194030 PHA194029:PHA194030 PQW194029:PQW194030 QAS194029:QAS194030 QKO194029:QKO194030 QUK194029:QUK194030 REG194029:REG194030 ROC194029:ROC194030 RXY194029:RXY194030 SHU194029:SHU194030 SRQ194029:SRQ194030 TBM194029:TBM194030 TLI194029:TLI194030 TVE194029:TVE194030 UFA194029:UFA194030 UOW194029:UOW194030 UYS194029:UYS194030 VIO194029:VIO194030 VSK194029:VSK194030 WCG194029:WCG194030 WMC194029:WMC194030 WVY194029:WVY194030 Q259565:Q259566 JM259565:JM259566 TI259565:TI259566 ADE259565:ADE259566 ANA259565:ANA259566 AWW259565:AWW259566 BGS259565:BGS259566 BQO259565:BQO259566 CAK259565:CAK259566 CKG259565:CKG259566 CUC259565:CUC259566 DDY259565:DDY259566 DNU259565:DNU259566 DXQ259565:DXQ259566 EHM259565:EHM259566 ERI259565:ERI259566 FBE259565:FBE259566 FLA259565:FLA259566 FUW259565:FUW259566 GES259565:GES259566 GOO259565:GOO259566 GYK259565:GYK259566 HIG259565:HIG259566 HSC259565:HSC259566 IBY259565:IBY259566 ILU259565:ILU259566 IVQ259565:IVQ259566 JFM259565:JFM259566 JPI259565:JPI259566 JZE259565:JZE259566 KJA259565:KJA259566 KSW259565:KSW259566 LCS259565:LCS259566 LMO259565:LMO259566 LWK259565:LWK259566 MGG259565:MGG259566 MQC259565:MQC259566 MZY259565:MZY259566 NJU259565:NJU259566 NTQ259565:NTQ259566 ODM259565:ODM259566 ONI259565:ONI259566 OXE259565:OXE259566 PHA259565:PHA259566 PQW259565:PQW259566 QAS259565:QAS259566 QKO259565:QKO259566 QUK259565:QUK259566 REG259565:REG259566 ROC259565:ROC259566 RXY259565:RXY259566 SHU259565:SHU259566 SRQ259565:SRQ259566 TBM259565:TBM259566 TLI259565:TLI259566 TVE259565:TVE259566 UFA259565:UFA259566 UOW259565:UOW259566 UYS259565:UYS259566 VIO259565:VIO259566 VSK259565:VSK259566 WCG259565:WCG259566 WMC259565:WMC259566 WVY259565:WVY259566 Q325101:Q325102 JM325101:JM325102 TI325101:TI325102 ADE325101:ADE325102 ANA325101:ANA325102 AWW325101:AWW325102 BGS325101:BGS325102 BQO325101:BQO325102 CAK325101:CAK325102 CKG325101:CKG325102 CUC325101:CUC325102 DDY325101:DDY325102 DNU325101:DNU325102 DXQ325101:DXQ325102 EHM325101:EHM325102 ERI325101:ERI325102 FBE325101:FBE325102 FLA325101:FLA325102 FUW325101:FUW325102 GES325101:GES325102 GOO325101:GOO325102 GYK325101:GYK325102 HIG325101:HIG325102 HSC325101:HSC325102 IBY325101:IBY325102 ILU325101:ILU325102 IVQ325101:IVQ325102 JFM325101:JFM325102 JPI325101:JPI325102 JZE325101:JZE325102 KJA325101:KJA325102 KSW325101:KSW325102 LCS325101:LCS325102 LMO325101:LMO325102 LWK325101:LWK325102 MGG325101:MGG325102 MQC325101:MQC325102 MZY325101:MZY325102 NJU325101:NJU325102 NTQ325101:NTQ325102 ODM325101:ODM325102 ONI325101:ONI325102 OXE325101:OXE325102 PHA325101:PHA325102 PQW325101:PQW325102 QAS325101:QAS325102 QKO325101:QKO325102 QUK325101:QUK325102 REG325101:REG325102 ROC325101:ROC325102 RXY325101:RXY325102 SHU325101:SHU325102 SRQ325101:SRQ325102 TBM325101:TBM325102 TLI325101:TLI325102 TVE325101:TVE325102 UFA325101:UFA325102 UOW325101:UOW325102 UYS325101:UYS325102 VIO325101:VIO325102 VSK325101:VSK325102 WCG325101:WCG325102 WMC325101:WMC325102 WVY325101:WVY325102 Q390637:Q390638 JM390637:JM390638 TI390637:TI390638 ADE390637:ADE390638 ANA390637:ANA390638 AWW390637:AWW390638 BGS390637:BGS390638 BQO390637:BQO390638 CAK390637:CAK390638 CKG390637:CKG390638 CUC390637:CUC390638 DDY390637:DDY390638 DNU390637:DNU390638 DXQ390637:DXQ390638 EHM390637:EHM390638 ERI390637:ERI390638 FBE390637:FBE390638 FLA390637:FLA390638 FUW390637:FUW390638 GES390637:GES390638 GOO390637:GOO390638 GYK390637:GYK390638 HIG390637:HIG390638 HSC390637:HSC390638 IBY390637:IBY390638 ILU390637:ILU390638 IVQ390637:IVQ390638 JFM390637:JFM390638 JPI390637:JPI390638 JZE390637:JZE390638 KJA390637:KJA390638 KSW390637:KSW390638 LCS390637:LCS390638 LMO390637:LMO390638 LWK390637:LWK390638 MGG390637:MGG390638 MQC390637:MQC390638 MZY390637:MZY390638 NJU390637:NJU390638 NTQ390637:NTQ390638 ODM390637:ODM390638 ONI390637:ONI390638 OXE390637:OXE390638 PHA390637:PHA390638 PQW390637:PQW390638 QAS390637:QAS390638 QKO390637:QKO390638 QUK390637:QUK390638 REG390637:REG390638 ROC390637:ROC390638 RXY390637:RXY390638 SHU390637:SHU390638 SRQ390637:SRQ390638 TBM390637:TBM390638 TLI390637:TLI390638 TVE390637:TVE390638 UFA390637:UFA390638 UOW390637:UOW390638 UYS390637:UYS390638 VIO390637:VIO390638 VSK390637:VSK390638 WCG390637:WCG390638 WMC390637:WMC390638 WVY390637:WVY390638 Q456173:Q456174 JM456173:JM456174 TI456173:TI456174 ADE456173:ADE456174 ANA456173:ANA456174 AWW456173:AWW456174 BGS456173:BGS456174 BQO456173:BQO456174 CAK456173:CAK456174 CKG456173:CKG456174 CUC456173:CUC456174 DDY456173:DDY456174 DNU456173:DNU456174 DXQ456173:DXQ456174 EHM456173:EHM456174 ERI456173:ERI456174 FBE456173:FBE456174 FLA456173:FLA456174 FUW456173:FUW456174 GES456173:GES456174 GOO456173:GOO456174 GYK456173:GYK456174 HIG456173:HIG456174 HSC456173:HSC456174 IBY456173:IBY456174 ILU456173:ILU456174 IVQ456173:IVQ456174 JFM456173:JFM456174 JPI456173:JPI456174 JZE456173:JZE456174 KJA456173:KJA456174 KSW456173:KSW456174 LCS456173:LCS456174 LMO456173:LMO456174 LWK456173:LWK456174 MGG456173:MGG456174 MQC456173:MQC456174 MZY456173:MZY456174 NJU456173:NJU456174 NTQ456173:NTQ456174 ODM456173:ODM456174 ONI456173:ONI456174 OXE456173:OXE456174 PHA456173:PHA456174 PQW456173:PQW456174 QAS456173:QAS456174 QKO456173:QKO456174 QUK456173:QUK456174 REG456173:REG456174 ROC456173:ROC456174 RXY456173:RXY456174 SHU456173:SHU456174 SRQ456173:SRQ456174 TBM456173:TBM456174 TLI456173:TLI456174 TVE456173:TVE456174 UFA456173:UFA456174 UOW456173:UOW456174 UYS456173:UYS456174 VIO456173:VIO456174 VSK456173:VSK456174 WCG456173:WCG456174 WMC456173:WMC456174 WVY456173:WVY456174 Q521709:Q521710 JM521709:JM521710 TI521709:TI521710 ADE521709:ADE521710 ANA521709:ANA521710 AWW521709:AWW521710 BGS521709:BGS521710 BQO521709:BQO521710 CAK521709:CAK521710 CKG521709:CKG521710 CUC521709:CUC521710 DDY521709:DDY521710 DNU521709:DNU521710 DXQ521709:DXQ521710 EHM521709:EHM521710 ERI521709:ERI521710 FBE521709:FBE521710 FLA521709:FLA521710 FUW521709:FUW521710 GES521709:GES521710 GOO521709:GOO521710 GYK521709:GYK521710 HIG521709:HIG521710 HSC521709:HSC521710 IBY521709:IBY521710 ILU521709:ILU521710 IVQ521709:IVQ521710 JFM521709:JFM521710 JPI521709:JPI521710 JZE521709:JZE521710 KJA521709:KJA521710 KSW521709:KSW521710 LCS521709:LCS521710 LMO521709:LMO521710 LWK521709:LWK521710 MGG521709:MGG521710 MQC521709:MQC521710 MZY521709:MZY521710 NJU521709:NJU521710 NTQ521709:NTQ521710 ODM521709:ODM521710 ONI521709:ONI521710 OXE521709:OXE521710 PHA521709:PHA521710 PQW521709:PQW521710 QAS521709:QAS521710 QKO521709:QKO521710 QUK521709:QUK521710 REG521709:REG521710 ROC521709:ROC521710 RXY521709:RXY521710 SHU521709:SHU521710 SRQ521709:SRQ521710 TBM521709:TBM521710 TLI521709:TLI521710 TVE521709:TVE521710 UFA521709:UFA521710 UOW521709:UOW521710 UYS521709:UYS521710 VIO521709:VIO521710 VSK521709:VSK521710 WCG521709:WCG521710 WMC521709:WMC521710 WVY521709:WVY521710 Q587245:Q587246 JM587245:JM587246 TI587245:TI587246 ADE587245:ADE587246 ANA587245:ANA587246 AWW587245:AWW587246 BGS587245:BGS587246 BQO587245:BQO587246 CAK587245:CAK587246 CKG587245:CKG587246 CUC587245:CUC587246 DDY587245:DDY587246 DNU587245:DNU587246 DXQ587245:DXQ587246 EHM587245:EHM587246 ERI587245:ERI587246 FBE587245:FBE587246 FLA587245:FLA587246 FUW587245:FUW587246 GES587245:GES587246 GOO587245:GOO587246 GYK587245:GYK587246 HIG587245:HIG587246 HSC587245:HSC587246 IBY587245:IBY587246 ILU587245:ILU587246 IVQ587245:IVQ587246 JFM587245:JFM587246 JPI587245:JPI587246 JZE587245:JZE587246 KJA587245:KJA587246 KSW587245:KSW587246 LCS587245:LCS587246 LMO587245:LMO587246 LWK587245:LWK587246 MGG587245:MGG587246 MQC587245:MQC587246 MZY587245:MZY587246 NJU587245:NJU587246 NTQ587245:NTQ587246 ODM587245:ODM587246 ONI587245:ONI587246 OXE587245:OXE587246 PHA587245:PHA587246 PQW587245:PQW587246 QAS587245:QAS587246 QKO587245:QKO587246 QUK587245:QUK587246 REG587245:REG587246 ROC587245:ROC587246 RXY587245:RXY587246 SHU587245:SHU587246 SRQ587245:SRQ587246 TBM587245:TBM587246 TLI587245:TLI587246 TVE587245:TVE587246 UFA587245:UFA587246 UOW587245:UOW587246 UYS587245:UYS587246 VIO587245:VIO587246 VSK587245:VSK587246 WCG587245:WCG587246 WMC587245:WMC587246 WVY587245:WVY587246 Q652781:Q652782 JM652781:JM652782 TI652781:TI652782 ADE652781:ADE652782 ANA652781:ANA652782 AWW652781:AWW652782 BGS652781:BGS652782 BQO652781:BQO652782 CAK652781:CAK652782 CKG652781:CKG652782 CUC652781:CUC652782 DDY652781:DDY652782 DNU652781:DNU652782 DXQ652781:DXQ652782 EHM652781:EHM652782 ERI652781:ERI652782 FBE652781:FBE652782 FLA652781:FLA652782 FUW652781:FUW652782 GES652781:GES652782 GOO652781:GOO652782 GYK652781:GYK652782 HIG652781:HIG652782 HSC652781:HSC652782 IBY652781:IBY652782 ILU652781:ILU652782 IVQ652781:IVQ652782 JFM652781:JFM652782 JPI652781:JPI652782 JZE652781:JZE652782 KJA652781:KJA652782 KSW652781:KSW652782 LCS652781:LCS652782 LMO652781:LMO652782 LWK652781:LWK652782 MGG652781:MGG652782 MQC652781:MQC652782 MZY652781:MZY652782 NJU652781:NJU652782 NTQ652781:NTQ652782 ODM652781:ODM652782 ONI652781:ONI652782 OXE652781:OXE652782 PHA652781:PHA652782 PQW652781:PQW652782 QAS652781:QAS652782 QKO652781:QKO652782 QUK652781:QUK652782 REG652781:REG652782 ROC652781:ROC652782 RXY652781:RXY652782 SHU652781:SHU652782 SRQ652781:SRQ652782 TBM652781:TBM652782 TLI652781:TLI652782 TVE652781:TVE652782 UFA652781:UFA652782 UOW652781:UOW652782 UYS652781:UYS652782 VIO652781:VIO652782 VSK652781:VSK652782 WCG652781:WCG652782 WMC652781:WMC652782 WVY652781:WVY652782 Q718317:Q718318 JM718317:JM718318 TI718317:TI718318 ADE718317:ADE718318 ANA718317:ANA718318 AWW718317:AWW718318 BGS718317:BGS718318 BQO718317:BQO718318 CAK718317:CAK718318 CKG718317:CKG718318 CUC718317:CUC718318 DDY718317:DDY718318 DNU718317:DNU718318 DXQ718317:DXQ718318 EHM718317:EHM718318 ERI718317:ERI718318 FBE718317:FBE718318 FLA718317:FLA718318 FUW718317:FUW718318 GES718317:GES718318 GOO718317:GOO718318 GYK718317:GYK718318 HIG718317:HIG718318 HSC718317:HSC718318 IBY718317:IBY718318 ILU718317:ILU718318 IVQ718317:IVQ718318 JFM718317:JFM718318 JPI718317:JPI718318 JZE718317:JZE718318 KJA718317:KJA718318 KSW718317:KSW718318 LCS718317:LCS718318 LMO718317:LMO718318 LWK718317:LWK718318 MGG718317:MGG718318 MQC718317:MQC718318 MZY718317:MZY718318 NJU718317:NJU718318 NTQ718317:NTQ718318 ODM718317:ODM718318 ONI718317:ONI718318 OXE718317:OXE718318 PHA718317:PHA718318 PQW718317:PQW718318 QAS718317:QAS718318 QKO718317:QKO718318 QUK718317:QUK718318 REG718317:REG718318 ROC718317:ROC718318 RXY718317:RXY718318 SHU718317:SHU718318 SRQ718317:SRQ718318 TBM718317:TBM718318 TLI718317:TLI718318 TVE718317:TVE718318 UFA718317:UFA718318 UOW718317:UOW718318 UYS718317:UYS718318 VIO718317:VIO718318 VSK718317:VSK718318 WCG718317:WCG718318 WMC718317:WMC718318 WVY718317:WVY718318 Q783853:Q783854 JM783853:JM783854 TI783853:TI783854 ADE783853:ADE783854 ANA783853:ANA783854 AWW783853:AWW783854 BGS783853:BGS783854 BQO783853:BQO783854 CAK783853:CAK783854 CKG783853:CKG783854 CUC783853:CUC783854 DDY783853:DDY783854 DNU783853:DNU783854 DXQ783853:DXQ783854 EHM783853:EHM783854 ERI783853:ERI783854 FBE783853:FBE783854 FLA783853:FLA783854 FUW783853:FUW783854 GES783853:GES783854 GOO783853:GOO783854 GYK783853:GYK783854 HIG783853:HIG783854 HSC783853:HSC783854 IBY783853:IBY783854 ILU783853:ILU783854 IVQ783853:IVQ783854 JFM783853:JFM783854 JPI783853:JPI783854 JZE783853:JZE783854 KJA783853:KJA783854 KSW783853:KSW783854 LCS783853:LCS783854 LMO783853:LMO783854 LWK783853:LWK783854 MGG783853:MGG783854 MQC783853:MQC783854 MZY783853:MZY783854 NJU783853:NJU783854 NTQ783853:NTQ783854 ODM783853:ODM783854 ONI783853:ONI783854 OXE783853:OXE783854 PHA783853:PHA783854 PQW783853:PQW783854 QAS783853:QAS783854 QKO783853:QKO783854 QUK783853:QUK783854 REG783853:REG783854 ROC783853:ROC783854 RXY783853:RXY783854 SHU783853:SHU783854 SRQ783853:SRQ783854 TBM783853:TBM783854 TLI783853:TLI783854 TVE783853:TVE783854 UFA783853:UFA783854 UOW783853:UOW783854 UYS783853:UYS783854 VIO783853:VIO783854 VSK783853:VSK783854 WCG783853:WCG783854 WMC783853:WMC783854 WVY783853:WVY783854 Q849389:Q849390 JM849389:JM849390 TI849389:TI849390 ADE849389:ADE849390 ANA849389:ANA849390 AWW849389:AWW849390 BGS849389:BGS849390 BQO849389:BQO849390 CAK849389:CAK849390 CKG849389:CKG849390 CUC849389:CUC849390 DDY849389:DDY849390 DNU849389:DNU849390 DXQ849389:DXQ849390 EHM849389:EHM849390 ERI849389:ERI849390 FBE849389:FBE849390 FLA849389:FLA849390 FUW849389:FUW849390 GES849389:GES849390 GOO849389:GOO849390 GYK849389:GYK849390 HIG849389:HIG849390 HSC849389:HSC849390 IBY849389:IBY849390 ILU849389:ILU849390 IVQ849389:IVQ849390 JFM849389:JFM849390 JPI849389:JPI849390 JZE849389:JZE849390 KJA849389:KJA849390 KSW849389:KSW849390 LCS849389:LCS849390 LMO849389:LMO849390 LWK849389:LWK849390 MGG849389:MGG849390 MQC849389:MQC849390 MZY849389:MZY849390 NJU849389:NJU849390 NTQ849389:NTQ849390 ODM849389:ODM849390 ONI849389:ONI849390 OXE849389:OXE849390 PHA849389:PHA849390 PQW849389:PQW849390 QAS849389:QAS849390 QKO849389:QKO849390 QUK849389:QUK849390 REG849389:REG849390 ROC849389:ROC849390 RXY849389:RXY849390 SHU849389:SHU849390 SRQ849389:SRQ849390 TBM849389:TBM849390 TLI849389:TLI849390 TVE849389:TVE849390 UFA849389:UFA849390 UOW849389:UOW849390 UYS849389:UYS849390 VIO849389:VIO849390 VSK849389:VSK849390 WCG849389:WCG849390 WMC849389:WMC849390 WVY849389:WVY849390 Q914925:Q914926 JM914925:JM914926 TI914925:TI914926 ADE914925:ADE914926 ANA914925:ANA914926 AWW914925:AWW914926 BGS914925:BGS914926 BQO914925:BQO914926 CAK914925:CAK914926 CKG914925:CKG914926 CUC914925:CUC914926 DDY914925:DDY914926 DNU914925:DNU914926 DXQ914925:DXQ914926 EHM914925:EHM914926 ERI914925:ERI914926 FBE914925:FBE914926 FLA914925:FLA914926 FUW914925:FUW914926 GES914925:GES914926 GOO914925:GOO914926 GYK914925:GYK914926 HIG914925:HIG914926 HSC914925:HSC914926 IBY914925:IBY914926 ILU914925:ILU914926 IVQ914925:IVQ914926 JFM914925:JFM914926 JPI914925:JPI914926 JZE914925:JZE914926 KJA914925:KJA914926 KSW914925:KSW914926 LCS914925:LCS914926 LMO914925:LMO914926 LWK914925:LWK914926 MGG914925:MGG914926 MQC914925:MQC914926 MZY914925:MZY914926 NJU914925:NJU914926 NTQ914925:NTQ914926 ODM914925:ODM914926 ONI914925:ONI914926 OXE914925:OXE914926 PHA914925:PHA914926 PQW914925:PQW914926 QAS914925:QAS914926 QKO914925:QKO914926 QUK914925:QUK914926 REG914925:REG914926 ROC914925:ROC914926 RXY914925:RXY914926 SHU914925:SHU914926 SRQ914925:SRQ914926 TBM914925:TBM914926 TLI914925:TLI914926 TVE914925:TVE914926 UFA914925:UFA914926 UOW914925:UOW914926 UYS914925:UYS914926 VIO914925:VIO914926 VSK914925:VSK914926 WCG914925:WCG914926 WMC914925:WMC914926 WVY914925:WVY914926 Q980461:Q980462 JM980461:JM980462 TI980461:TI980462 ADE980461:ADE980462 ANA980461:ANA980462 AWW980461:AWW980462 BGS980461:BGS980462 BQO980461:BQO980462 CAK980461:CAK980462 CKG980461:CKG980462 CUC980461:CUC980462 DDY980461:DDY980462 DNU980461:DNU980462 DXQ980461:DXQ980462 EHM980461:EHM980462 ERI980461:ERI980462 FBE980461:FBE980462 FLA980461:FLA980462 FUW980461:FUW980462 GES980461:GES980462 GOO980461:GOO980462 GYK980461:GYK980462 HIG980461:HIG980462 HSC980461:HSC980462 IBY980461:IBY980462 ILU980461:ILU980462 IVQ980461:IVQ980462 JFM980461:JFM980462 JPI980461:JPI980462 JZE980461:JZE980462 KJA980461:KJA980462 KSW980461:KSW980462 LCS980461:LCS980462 LMO980461:LMO980462 LWK980461:LWK980462 MGG980461:MGG980462 MQC980461:MQC980462 MZY980461:MZY980462 NJU980461:NJU980462 NTQ980461:NTQ980462 ODM980461:ODM980462 ONI980461:ONI980462 OXE980461:OXE980462 PHA980461:PHA980462 PQW980461:PQW980462 QAS980461:QAS980462 QKO980461:QKO980462 QUK980461:QUK980462 REG980461:REG980462 ROC980461:ROC980462 RXY980461:RXY980462 SHU980461:SHU980462 SRQ980461:SRQ980462 TBM980461:TBM980462 TLI980461:TLI980462 TVE980461:TVE980462 UFA980461:UFA980462 UOW980461:UOW980462 UYS980461:UYS980462 VIO980461:VIO980462 VSK980461:VSK980462 WCG980461:WCG980462 WMC980461:WMC980462 WVY980461:WVY980462 Q65006:Q65433 JM65006:JM65433 TI65006:TI65433 ADE65006:ADE65433 ANA65006:ANA65433 AWW65006:AWW65433 BGS65006:BGS65433 BQO65006:BQO65433 CAK65006:CAK65433 CKG65006:CKG65433 CUC65006:CUC65433 DDY65006:DDY65433 DNU65006:DNU65433 DXQ65006:DXQ65433 EHM65006:EHM65433 ERI65006:ERI65433 FBE65006:FBE65433 FLA65006:FLA65433 FUW65006:FUW65433 GES65006:GES65433 GOO65006:GOO65433 GYK65006:GYK65433 HIG65006:HIG65433 HSC65006:HSC65433 IBY65006:IBY65433 ILU65006:ILU65433 IVQ65006:IVQ65433 JFM65006:JFM65433 JPI65006:JPI65433 JZE65006:JZE65433 KJA65006:KJA65433 KSW65006:KSW65433 LCS65006:LCS65433 LMO65006:LMO65433 LWK65006:LWK65433 MGG65006:MGG65433 MQC65006:MQC65433 MZY65006:MZY65433 NJU65006:NJU65433 NTQ65006:NTQ65433 ODM65006:ODM65433 ONI65006:ONI65433 OXE65006:OXE65433 PHA65006:PHA65433 PQW65006:PQW65433 QAS65006:QAS65433 QKO65006:QKO65433 QUK65006:QUK65433 REG65006:REG65433 ROC65006:ROC65433 RXY65006:RXY65433 SHU65006:SHU65433 SRQ65006:SRQ65433 TBM65006:TBM65433 TLI65006:TLI65433 TVE65006:TVE65433 UFA65006:UFA65433 UOW65006:UOW65433 UYS65006:UYS65433 VIO65006:VIO65433 VSK65006:VSK65433 WCG65006:WCG65433 WMC65006:WMC65433 WVY65006:WVY65433 Q130542:Q130969 JM130542:JM130969 TI130542:TI130969 ADE130542:ADE130969 ANA130542:ANA130969 AWW130542:AWW130969 BGS130542:BGS130969 BQO130542:BQO130969 CAK130542:CAK130969 CKG130542:CKG130969 CUC130542:CUC130969 DDY130542:DDY130969 DNU130542:DNU130969 DXQ130542:DXQ130969 EHM130542:EHM130969 ERI130542:ERI130969 FBE130542:FBE130969 FLA130542:FLA130969 FUW130542:FUW130969 GES130542:GES130969 GOO130542:GOO130969 GYK130542:GYK130969 HIG130542:HIG130969 HSC130542:HSC130969 IBY130542:IBY130969 ILU130542:ILU130969 IVQ130542:IVQ130969 JFM130542:JFM130969 JPI130542:JPI130969 JZE130542:JZE130969 KJA130542:KJA130969 KSW130542:KSW130969 LCS130542:LCS130969 LMO130542:LMO130969 LWK130542:LWK130969 MGG130542:MGG130969 MQC130542:MQC130969 MZY130542:MZY130969 NJU130542:NJU130969 NTQ130542:NTQ130969 ODM130542:ODM130969 ONI130542:ONI130969 OXE130542:OXE130969 PHA130542:PHA130969 PQW130542:PQW130969 QAS130542:QAS130969 QKO130542:QKO130969 QUK130542:QUK130969 REG130542:REG130969 ROC130542:ROC130969 RXY130542:RXY130969 SHU130542:SHU130969 SRQ130542:SRQ130969 TBM130542:TBM130969 TLI130542:TLI130969 TVE130542:TVE130969 UFA130542:UFA130969 UOW130542:UOW130969 UYS130542:UYS130969 VIO130542:VIO130969 VSK130542:VSK130969 WCG130542:WCG130969 WMC130542:WMC130969 WVY130542:WVY130969 Q196078:Q196505 JM196078:JM196505 TI196078:TI196505 ADE196078:ADE196505 ANA196078:ANA196505 AWW196078:AWW196505 BGS196078:BGS196505 BQO196078:BQO196505 CAK196078:CAK196505 CKG196078:CKG196505 CUC196078:CUC196505 DDY196078:DDY196505 DNU196078:DNU196505 DXQ196078:DXQ196505 EHM196078:EHM196505 ERI196078:ERI196505 FBE196078:FBE196505 FLA196078:FLA196505 FUW196078:FUW196505 GES196078:GES196505 GOO196078:GOO196505 GYK196078:GYK196505 HIG196078:HIG196505 HSC196078:HSC196505 IBY196078:IBY196505 ILU196078:ILU196505 IVQ196078:IVQ196505 JFM196078:JFM196505 JPI196078:JPI196505 JZE196078:JZE196505 KJA196078:KJA196505 KSW196078:KSW196505 LCS196078:LCS196505 LMO196078:LMO196505 LWK196078:LWK196505 MGG196078:MGG196505 MQC196078:MQC196505 MZY196078:MZY196505 NJU196078:NJU196505 NTQ196078:NTQ196505 ODM196078:ODM196505 ONI196078:ONI196505 OXE196078:OXE196505 PHA196078:PHA196505 PQW196078:PQW196505 QAS196078:QAS196505 QKO196078:QKO196505 QUK196078:QUK196505 REG196078:REG196505 ROC196078:ROC196505 RXY196078:RXY196505 SHU196078:SHU196505 SRQ196078:SRQ196505 TBM196078:TBM196505 TLI196078:TLI196505 TVE196078:TVE196505 UFA196078:UFA196505 UOW196078:UOW196505 UYS196078:UYS196505 VIO196078:VIO196505 VSK196078:VSK196505 WCG196078:WCG196505 WMC196078:WMC196505 WVY196078:WVY196505 Q261614:Q262041 JM261614:JM262041 TI261614:TI262041 ADE261614:ADE262041 ANA261614:ANA262041 AWW261614:AWW262041 BGS261614:BGS262041 BQO261614:BQO262041 CAK261614:CAK262041 CKG261614:CKG262041 CUC261614:CUC262041 DDY261614:DDY262041 DNU261614:DNU262041 DXQ261614:DXQ262041 EHM261614:EHM262041 ERI261614:ERI262041 FBE261614:FBE262041 FLA261614:FLA262041 FUW261614:FUW262041 GES261614:GES262041 GOO261614:GOO262041 GYK261614:GYK262041 HIG261614:HIG262041 HSC261614:HSC262041 IBY261614:IBY262041 ILU261614:ILU262041 IVQ261614:IVQ262041 JFM261614:JFM262041 JPI261614:JPI262041 JZE261614:JZE262041 KJA261614:KJA262041 KSW261614:KSW262041 LCS261614:LCS262041 LMO261614:LMO262041 LWK261614:LWK262041 MGG261614:MGG262041 MQC261614:MQC262041 MZY261614:MZY262041 NJU261614:NJU262041 NTQ261614:NTQ262041 ODM261614:ODM262041 ONI261614:ONI262041 OXE261614:OXE262041 PHA261614:PHA262041 PQW261614:PQW262041 QAS261614:QAS262041 QKO261614:QKO262041 QUK261614:QUK262041 REG261614:REG262041 ROC261614:ROC262041 RXY261614:RXY262041 SHU261614:SHU262041 SRQ261614:SRQ262041 TBM261614:TBM262041 TLI261614:TLI262041 TVE261614:TVE262041 UFA261614:UFA262041 UOW261614:UOW262041 UYS261614:UYS262041 VIO261614:VIO262041 VSK261614:VSK262041 WCG261614:WCG262041 WMC261614:WMC262041 WVY261614:WVY262041 Q327150:Q327577 JM327150:JM327577 TI327150:TI327577 ADE327150:ADE327577 ANA327150:ANA327577 AWW327150:AWW327577 BGS327150:BGS327577 BQO327150:BQO327577 CAK327150:CAK327577 CKG327150:CKG327577 CUC327150:CUC327577 DDY327150:DDY327577 DNU327150:DNU327577 DXQ327150:DXQ327577 EHM327150:EHM327577 ERI327150:ERI327577 FBE327150:FBE327577 FLA327150:FLA327577 FUW327150:FUW327577 GES327150:GES327577 GOO327150:GOO327577 GYK327150:GYK327577 HIG327150:HIG327577 HSC327150:HSC327577 IBY327150:IBY327577 ILU327150:ILU327577 IVQ327150:IVQ327577 JFM327150:JFM327577 JPI327150:JPI327577 JZE327150:JZE327577 KJA327150:KJA327577 KSW327150:KSW327577 LCS327150:LCS327577 LMO327150:LMO327577 LWK327150:LWK327577 MGG327150:MGG327577 MQC327150:MQC327577 MZY327150:MZY327577 NJU327150:NJU327577 NTQ327150:NTQ327577 ODM327150:ODM327577 ONI327150:ONI327577 OXE327150:OXE327577 PHA327150:PHA327577 PQW327150:PQW327577 QAS327150:QAS327577 QKO327150:QKO327577 QUK327150:QUK327577 REG327150:REG327577 ROC327150:ROC327577 RXY327150:RXY327577 SHU327150:SHU327577 SRQ327150:SRQ327577 TBM327150:TBM327577 TLI327150:TLI327577 TVE327150:TVE327577 UFA327150:UFA327577 UOW327150:UOW327577 UYS327150:UYS327577 VIO327150:VIO327577 VSK327150:VSK327577 WCG327150:WCG327577 WMC327150:WMC327577 WVY327150:WVY327577 Q392686:Q393113 JM392686:JM393113 TI392686:TI393113 ADE392686:ADE393113 ANA392686:ANA393113 AWW392686:AWW393113 BGS392686:BGS393113 BQO392686:BQO393113 CAK392686:CAK393113 CKG392686:CKG393113 CUC392686:CUC393113 DDY392686:DDY393113 DNU392686:DNU393113 DXQ392686:DXQ393113 EHM392686:EHM393113 ERI392686:ERI393113 FBE392686:FBE393113 FLA392686:FLA393113 FUW392686:FUW393113 GES392686:GES393113 GOO392686:GOO393113 GYK392686:GYK393113 HIG392686:HIG393113 HSC392686:HSC393113 IBY392686:IBY393113 ILU392686:ILU393113 IVQ392686:IVQ393113 JFM392686:JFM393113 JPI392686:JPI393113 JZE392686:JZE393113 KJA392686:KJA393113 KSW392686:KSW393113 LCS392686:LCS393113 LMO392686:LMO393113 LWK392686:LWK393113 MGG392686:MGG393113 MQC392686:MQC393113 MZY392686:MZY393113 NJU392686:NJU393113 NTQ392686:NTQ393113 ODM392686:ODM393113 ONI392686:ONI393113 OXE392686:OXE393113 PHA392686:PHA393113 PQW392686:PQW393113 QAS392686:QAS393113 QKO392686:QKO393113 QUK392686:QUK393113 REG392686:REG393113 ROC392686:ROC393113 RXY392686:RXY393113 SHU392686:SHU393113 SRQ392686:SRQ393113 TBM392686:TBM393113 TLI392686:TLI393113 TVE392686:TVE393113 UFA392686:UFA393113 UOW392686:UOW393113 UYS392686:UYS393113 VIO392686:VIO393113 VSK392686:VSK393113 WCG392686:WCG393113 WMC392686:WMC393113 WVY392686:WVY393113 Q458222:Q458649 JM458222:JM458649 TI458222:TI458649 ADE458222:ADE458649 ANA458222:ANA458649 AWW458222:AWW458649 BGS458222:BGS458649 BQO458222:BQO458649 CAK458222:CAK458649 CKG458222:CKG458649 CUC458222:CUC458649 DDY458222:DDY458649 DNU458222:DNU458649 DXQ458222:DXQ458649 EHM458222:EHM458649 ERI458222:ERI458649 FBE458222:FBE458649 FLA458222:FLA458649 FUW458222:FUW458649 GES458222:GES458649 GOO458222:GOO458649 GYK458222:GYK458649 HIG458222:HIG458649 HSC458222:HSC458649 IBY458222:IBY458649 ILU458222:ILU458649 IVQ458222:IVQ458649 JFM458222:JFM458649 JPI458222:JPI458649 JZE458222:JZE458649 KJA458222:KJA458649 KSW458222:KSW458649 LCS458222:LCS458649 LMO458222:LMO458649 LWK458222:LWK458649 MGG458222:MGG458649 MQC458222:MQC458649 MZY458222:MZY458649 NJU458222:NJU458649 NTQ458222:NTQ458649 ODM458222:ODM458649 ONI458222:ONI458649 OXE458222:OXE458649 PHA458222:PHA458649 PQW458222:PQW458649 QAS458222:QAS458649 QKO458222:QKO458649 QUK458222:QUK458649 REG458222:REG458649 ROC458222:ROC458649 RXY458222:RXY458649 SHU458222:SHU458649 SRQ458222:SRQ458649 TBM458222:TBM458649 TLI458222:TLI458649 TVE458222:TVE458649 UFA458222:UFA458649 UOW458222:UOW458649 UYS458222:UYS458649 VIO458222:VIO458649 VSK458222:VSK458649 WCG458222:WCG458649 WMC458222:WMC458649 WVY458222:WVY458649 Q523758:Q524185 JM523758:JM524185 TI523758:TI524185 ADE523758:ADE524185 ANA523758:ANA524185 AWW523758:AWW524185 BGS523758:BGS524185 BQO523758:BQO524185 CAK523758:CAK524185 CKG523758:CKG524185 CUC523758:CUC524185 DDY523758:DDY524185 DNU523758:DNU524185 DXQ523758:DXQ524185 EHM523758:EHM524185 ERI523758:ERI524185 FBE523758:FBE524185 FLA523758:FLA524185 FUW523758:FUW524185 GES523758:GES524185 GOO523758:GOO524185 GYK523758:GYK524185 HIG523758:HIG524185 HSC523758:HSC524185 IBY523758:IBY524185 ILU523758:ILU524185 IVQ523758:IVQ524185 JFM523758:JFM524185 JPI523758:JPI524185 JZE523758:JZE524185 KJA523758:KJA524185 KSW523758:KSW524185 LCS523758:LCS524185 LMO523758:LMO524185 LWK523758:LWK524185 MGG523758:MGG524185 MQC523758:MQC524185 MZY523758:MZY524185 NJU523758:NJU524185 NTQ523758:NTQ524185 ODM523758:ODM524185 ONI523758:ONI524185 OXE523758:OXE524185 PHA523758:PHA524185 PQW523758:PQW524185 QAS523758:QAS524185 QKO523758:QKO524185 QUK523758:QUK524185 REG523758:REG524185 ROC523758:ROC524185 RXY523758:RXY524185 SHU523758:SHU524185 SRQ523758:SRQ524185 TBM523758:TBM524185 TLI523758:TLI524185 TVE523758:TVE524185 UFA523758:UFA524185 UOW523758:UOW524185 UYS523758:UYS524185 VIO523758:VIO524185 VSK523758:VSK524185 WCG523758:WCG524185 WMC523758:WMC524185 WVY523758:WVY524185 Q589294:Q589721 JM589294:JM589721 TI589294:TI589721 ADE589294:ADE589721 ANA589294:ANA589721 AWW589294:AWW589721 BGS589294:BGS589721 BQO589294:BQO589721 CAK589294:CAK589721 CKG589294:CKG589721 CUC589294:CUC589721 DDY589294:DDY589721 DNU589294:DNU589721 DXQ589294:DXQ589721 EHM589294:EHM589721 ERI589294:ERI589721 FBE589294:FBE589721 FLA589294:FLA589721 FUW589294:FUW589721 GES589294:GES589721 GOO589294:GOO589721 GYK589294:GYK589721 HIG589294:HIG589721 HSC589294:HSC589721 IBY589294:IBY589721 ILU589294:ILU589721 IVQ589294:IVQ589721 JFM589294:JFM589721 JPI589294:JPI589721 JZE589294:JZE589721 KJA589294:KJA589721 KSW589294:KSW589721 LCS589294:LCS589721 LMO589294:LMO589721 LWK589294:LWK589721 MGG589294:MGG589721 MQC589294:MQC589721 MZY589294:MZY589721 NJU589294:NJU589721 NTQ589294:NTQ589721 ODM589294:ODM589721 ONI589294:ONI589721 OXE589294:OXE589721 PHA589294:PHA589721 PQW589294:PQW589721 QAS589294:QAS589721 QKO589294:QKO589721 QUK589294:QUK589721 REG589294:REG589721 ROC589294:ROC589721 RXY589294:RXY589721 SHU589294:SHU589721 SRQ589294:SRQ589721 TBM589294:TBM589721 TLI589294:TLI589721 TVE589294:TVE589721 UFA589294:UFA589721 UOW589294:UOW589721 UYS589294:UYS589721 VIO589294:VIO589721 VSK589294:VSK589721 WCG589294:WCG589721 WMC589294:WMC589721 WVY589294:WVY589721 Q654830:Q655257 JM654830:JM655257 TI654830:TI655257 ADE654830:ADE655257 ANA654830:ANA655257 AWW654830:AWW655257 BGS654830:BGS655257 BQO654830:BQO655257 CAK654830:CAK655257 CKG654830:CKG655257 CUC654830:CUC655257 DDY654830:DDY655257 DNU654830:DNU655257 DXQ654830:DXQ655257 EHM654830:EHM655257 ERI654830:ERI655257 FBE654830:FBE655257 FLA654830:FLA655257 FUW654830:FUW655257 GES654830:GES655257 GOO654830:GOO655257 GYK654830:GYK655257 HIG654830:HIG655257 HSC654830:HSC655257 IBY654830:IBY655257 ILU654830:ILU655257 IVQ654830:IVQ655257 JFM654830:JFM655257 JPI654830:JPI655257 JZE654830:JZE655257 KJA654830:KJA655257 KSW654830:KSW655257 LCS654830:LCS655257 LMO654830:LMO655257 LWK654830:LWK655257 MGG654830:MGG655257 MQC654830:MQC655257 MZY654830:MZY655257 NJU654830:NJU655257 NTQ654830:NTQ655257 ODM654830:ODM655257 ONI654830:ONI655257 OXE654830:OXE655257 PHA654830:PHA655257 PQW654830:PQW655257 QAS654830:QAS655257 QKO654830:QKO655257 QUK654830:QUK655257 REG654830:REG655257 ROC654830:ROC655257 RXY654830:RXY655257 SHU654830:SHU655257 SRQ654830:SRQ655257 TBM654830:TBM655257 TLI654830:TLI655257 TVE654830:TVE655257 UFA654830:UFA655257 UOW654830:UOW655257 UYS654830:UYS655257 VIO654830:VIO655257 VSK654830:VSK655257 WCG654830:WCG655257 WMC654830:WMC655257 WVY654830:WVY655257 Q720366:Q720793 JM720366:JM720793 TI720366:TI720793 ADE720366:ADE720793 ANA720366:ANA720793 AWW720366:AWW720793 BGS720366:BGS720793 BQO720366:BQO720793 CAK720366:CAK720793 CKG720366:CKG720793 CUC720366:CUC720793 DDY720366:DDY720793 DNU720366:DNU720793 DXQ720366:DXQ720793 EHM720366:EHM720793 ERI720366:ERI720793 FBE720366:FBE720793 FLA720366:FLA720793 FUW720366:FUW720793 GES720366:GES720793 GOO720366:GOO720793 GYK720366:GYK720793 HIG720366:HIG720793 HSC720366:HSC720793 IBY720366:IBY720793 ILU720366:ILU720793 IVQ720366:IVQ720793 JFM720366:JFM720793 JPI720366:JPI720793 JZE720366:JZE720793 KJA720366:KJA720793 KSW720366:KSW720793 LCS720366:LCS720793 LMO720366:LMO720793 LWK720366:LWK720793 MGG720366:MGG720793 MQC720366:MQC720793 MZY720366:MZY720793 NJU720366:NJU720793 NTQ720366:NTQ720793 ODM720366:ODM720793 ONI720366:ONI720793 OXE720366:OXE720793 PHA720366:PHA720793 PQW720366:PQW720793 QAS720366:QAS720793 QKO720366:QKO720793 QUK720366:QUK720793 REG720366:REG720793 ROC720366:ROC720793 RXY720366:RXY720793 SHU720366:SHU720793 SRQ720366:SRQ720793 TBM720366:TBM720793 TLI720366:TLI720793 TVE720366:TVE720793 UFA720366:UFA720793 UOW720366:UOW720793 UYS720366:UYS720793 VIO720366:VIO720793 VSK720366:VSK720793 WCG720366:WCG720793 WMC720366:WMC720793 WVY720366:WVY720793 Q785902:Q786329 JM785902:JM786329 TI785902:TI786329 ADE785902:ADE786329 ANA785902:ANA786329 AWW785902:AWW786329 BGS785902:BGS786329 BQO785902:BQO786329 CAK785902:CAK786329 CKG785902:CKG786329 CUC785902:CUC786329 DDY785902:DDY786329 DNU785902:DNU786329 DXQ785902:DXQ786329 EHM785902:EHM786329 ERI785902:ERI786329 FBE785902:FBE786329 FLA785902:FLA786329 FUW785902:FUW786329 GES785902:GES786329 GOO785902:GOO786329 GYK785902:GYK786329 HIG785902:HIG786329 HSC785902:HSC786329 IBY785902:IBY786329 ILU785902:ILU786329 IVQ785902:IVQ786329 JFM785902:JFM786329 JPI785902:JPI786329 JZE785902:JZE786329 KJA785902:KJA786329 KSW785902:KSW786329 LCS785902:LCS786329 LMO785902:LMO786329 LWK785902:LWK786329 MGG785902:MGG786329 MQC785902:MQC786329 MZY785902:MZY786329 NJU785902:NJU786329 NTQ785902:NTQ786329 ODM785902:ODM786329 ONI785902:ONI786329 OXE785902:OXE786329 PHA785902:PHA786329 PQW785902:PQW786329 QAS785902:QAS786329 QKO785902:QKO786329 QUK785902:QUK786329 REG785902:REG786329 ROC785902:ROC786329 RXY785902:RXY786329 SHU785902:SHU786329 SRQ785902:SRQ786329 TBM785902:TBM786329 TLI785902:TLI786329 TVE785902:TVE786329 UFA785902:UFA786329 UOW785902:UOW786329 UYS785902:UYS786329 VIO785902:VIO786329 VSK785902:VSK786329 WCG785902:WCG786329 WMC785902:WMC786329 WVY785902:WVY786329 Q851438:Q851865 JM851438:JM851865 TI851438:TI851865 ADE851438:ADE851865 ANA851438:ANA851865 AWW851438:AWW851865 BGS851438:BGS851865 BQO851438:BQO851865 CAK851438:CAK851865 CKG851438:CKG851865 CUC851438:CUC851865 DDY851438:DDY851865 DNU851438:DNU851865 DXQ851438:DXQ851865 EHM851438:EHM851865 ERI851438:ERI851865 FBE851438:FBE851865 FLA851438:FLA851865 FUW851438:FUW851865 GES851438:GES851865 GOO851438:GOO851865 GYK851438:GYK851865 HIG851438:HIG851865 HSC851438:HSC851865 IBY851438:IBY851865 ILU851438:ILU851865 IVQ851438:IVQ851865 JFM851438:JFM851865 JPI851438:JPI851865 JZE851438:JZE851865 KJA851438:KJA851865 KSW851438:KSW851865 LCS851438:LCS851865 LMO851438:LMO851865 LWK851438:LWK851865 MGG851438:MGG851865 MQC851438:MQC851865 MZY851438:MZY851865 NJU851438:NJU851865 NTQ851438:NTQ851865 ODM851438:ODM851865 ONI851438:ONI851865 OXE851438:OXE851865 PHA851438:PHA851865 PQW851438:PQW851865 QAS851438:QAS851865 QKO851438:QKO851865 QUK851438:QUK851865 REG851438:REG851865 ROC851438:ROC851865 RXY851438:RXY851865 SHU851438:SHU851865 SRQ851438:SRQ851865 TBM851438:TBM851865 TLI851438:TLI851865 TVE851438:TVE851865 UFA851438:UFA851865 UOW851438:UOW851865 UYS851438:UYS851865 VIO851438:VIO851865 VSK851438:VSK851865 WCG851438:WCG851865 WMC851438:WMC851865 WVY851438:WVY851865 Q916974:Q917401 JM916974:JM917401 TI916974:TI917401 ADE916974:ADE917401 ANA916974:ANA917401 AWW916974:AWW917401 BGS916974:BGS917401 BQO916974:BQO917401 CAK916974:CAK917401 CKG916974:CKG917401 CUC916974:CUC917401 DDY916974:DDY917401 DNU916974:DNU917401 DXQ916974:DXQ917401 EHM916974:EHM917401 ERI916974:ERI917401 FBE916974:FBE917401 FLA916974:FLA917401 FUW916974:FUW917401 GES916974:GES917401 GOO916974:GOO917401 GYK916974:GYK917401 HIG916974:HIG917401 HSC916974:HSC917401 IBY916974:IBY917401 ILU916974:ILU917401 IVQ916974:IVQ917401 JFM916974:JFM917401 JPI916974:JPI917401 JZE916974:JZE917401 KJA916974:KJA917401 KSW916974:KSW917401 LCS916974:LCS917401 LMO916974:LMO917401 LWK916974:LWK917401 MGG916974:MGG917401 MQC916974:MQC917401 MZY916974:MZY917401 NJU916974:NJU917401 NTQ916974:NTQ917401 ODM916974:ODM917401 ONI916974:ONI917401 OXE916974:OXE917401 PHA916974:PHA917401 PQW916974:PQW917401 QAS916974:QAS917401 QKO916974:QKO917401 QUK916974:QUK917401 REG916974:REG917401 ROC916974:ROC917401 RXY916974:RXY917401 SHU916974:SHU917401 SRQ916974:SRQ917401 TBM916974:TBM917401 TLI916974:TLI917401 TVE916974:TVE917401 UFA916974:UFA917401 UOW916974:UOW917401 UYS916974:UYS917401 VIO916974:VIO917401 VSK916974:VSK917401 WCG916974:WCG917401 WMC916974:WMC917401 WVY916974:WVY917401 Q982510:Q982937 JM982510:JM982937 TI982510:TI982937 ADE982510:ADE982937 ANA982510:ANA982937 AWW982510:AWW982937 BGS982510:BGS982937 BQO982510:BQO982937 CAK982510:CAK982937 CKG982510:CKG982937 CUC982510:CUC982937 DDY982510:DDY982937 DNU982510:DNU982937 DXQ982510:DXQ982937 EHM982510:EHM982937 ERI982510:ERI982937 FBE982510:FBE982937 FLA982510:FLA982937 FUW982510:FUW982937 GES982510:GES982937 GOO982510:GOO982937 GYK982510:GYK982937 HIG982510:HIG982937 HSC982510:HSC982937 IBY982510:IBY982937 ILU982510:ILU982937 IVQ982510:IVQ982937 JFM982510:JFM982937 JPI982510:JPI982937 JZE982510:JZE982937 KJA982510:KJA982937 KSW982510:KSW982937 LCS982510:LCS982937 LMO982510:LMO982937 LWK982510:LWK982937 MGG982510:MGG982937 MQC982510:MQC982937 MZY982510:MZY982937 NJU982510:NJU982937 NTQ982510:NTQ982937 ODM982510:ODM982937 ONI982510:ONI982937 OXE982510:OXE982937 PHA982510:PHA982937 PQW982510:PQW982937 QAS982510:QAS982937 QKO982510:QKO982937 QUK982510:QUK982937 REG982510:REG982937 ROC982510:ROC982937 RXY982510:RXY982937 SHU982510:SHU982937 SRQ982510:SRQ982937 TBM982510:TBM982937 TLI982510:TLI982937 TVE982510:TVE982937 UFA982510:UFA982937 UOW982510:UOW982937 UYS982510:UYS982937 VIO982510:VIO982937 VSK982510:VSK982937 WCG982510:WCG982937 WMC982510:WMC982937 WVY982510:WVY982937 Q62961:Q62985 JM62961:JM62985 TI62961:TI62985 ADE62961:ADE62985 ANA62961:ANA62985 AWW62961:AWW62985 BGS62961:BGS62985 BQO62961:BQO62985 CAK62961:CAK62985 CKG62961:CKG62985 CUC62961:CUC62985 DDY62961:DDY62985 DNU62961:DNU62985 DXQ62961:DXQ62985 EHM62961:EHM62985 ERI62961:ERI62985 FBE62961:FBE62985 FLA62961:FLA62985 FUW62961:FUW62985 GES62961:GES62985 GOO62961:GOO62985 GYK62961:GYK62985 HIG62961:HIG62985 HSC62961:HSC62985 IBY62961:IBY62985 ILU62961:ILU62985 IVQ62961:IVQ62985 JFM62961:JFM62985 JPI62961:JPI62985 JZE62961:JZE62985 KJA62961:KJA62985 KSW62961:KSW62985 LCS62961:LCS62985 LMO62961:LMO62985 LWK62961:LWK62985 MGG62961:MGG62985 MQC62961:MQC62985 MZY62961:MZY62985 NJU62961:NJU62985 NTQ62961:NTQ62985 ODM62961:ODM62985 ONI62961:ONI62985 OXE62961:OXE62985 PHA62961:PHA62985 PQW62961:PQW62985 QAS62961:QAS62985 QKO62961:QKO62985 QUK62961:QUK62985 REG62961:REG62985 ROC62961:ROC62985 RXY62961:RXY62985 SHU62961:SHU62985 SRQ62961:SRQ62985 TBM62961:TBM62985 TLI62961:TLI62985 TVE62961:TVE62985 UFA62961:UFA62985 UOW62961:UOW62985 UYS62961:UYS62985 VIO62961:VIO62985 VSK62961:VSK62985 WCG62961:WCG62985 WMC62961:WMC62985 WVY62961:WVY62985 Q128497:Q128521 JM128497:JM128521 TI128497:TI128521 ADE128497:ADE128521 ANA128497:ANA128521 AWW128497:AWW128521 BGS128497:BGS128521 BQO128497:BQO128521 CAK128497:CAK128521 CKG128497:CKG128521 CUC128497:CUC128521 DDY128497:DDY128521 DNU128497:DNU128521 DXQ128497:DXQ128521 EHM128497:EHM128521 ERI128497:ERI128521 FBE128497:FBE128521 FLA128497:FLA128521 FUW128497:FUW128521 GES128497:GES128521 GOO128497:GOO128521 GYK128497:GYK128521 HIG128497:HIG128521 HSC128497:HSC128521 IBY128497:IBY128521 ILU128497:ILU128521 IVQ128497:IVQ128521 JFM128497:JFM128521 JPI128497:JPI128521 JZE128497:JZE128521 KJA128497:KJA128521 KSW128497:KSW128521 LCS128497:LCS128521 LMO128497:LMO128521 LWK128497:LWK128521 MGG128497:MGG128521 MQC128497:MQC128521 MZY128497:MZY128521 NJU128497:NJU128521 NTQ128497:NTQ128521 ODM128497:ODM128521 ONI128497:ONI128521 OXE128497:OXE128521 PHA128497:PHA128521 PQW128497:PQW128521 QAS128497:QAS128521 QKO128497:QKO128521 QUK128497:QUK128521 REG128497:REG128521 ROC128497:ROC128521 RXY128497:RXY128521 SHU128497:SHU128521 SRQ128497:SRQ128521 TBM128497:TBM128521 TLI128497:TLI128521 TVE128497:TVE128521 UFA128497:UFA128521 UOW128497:UOW128521 UYS128497:UYS128521 VIO128497:VIO128521 VSK128497:VSK128521 WCG128497:WCG128521 WMC128497:WMC128521 WVY128497:WVY128521 Q194033:Q194057 JM194033:JM194057 TI194033:TI194057 ADE194033:ADE194057 ANA194033:ANA194057 AWW194033:AWW194057 BGS194033:BGS194057 BQO194033:BQO194057 CAK194033:CAK194057 CKG194033:CKG194057 CUC194033:CUC194057 DDY194033:DDY194057 DNU194033:DNU194057 DXQ194033:DXQ194057 EHM194033:EHM194057 ERI194033:ERI194057 FBE194033:FBE194057 FLA194033:FLA194057 FUW194033:FUW194057 GES194033:GES194057 GOO194033:GOO194057 GYK194033:GYK194057 HIG194033:HIG194057 HSC194033:HSC194057 IBY194033:IBY194057 ILU194033:ILU194057 IVQ194033:IVQ194057 JFM194033:JFM194057 JPI194033:JPI194057 JZE194033:JZE194057 KJA194033:KJA194057 KSW194033:KSW194057 LCS194033:LCS194057 LMO194033:LMO194057 LWK194033:LWK194057 MGG194033:MGG194057 MQC194033:MQC194057 MZY194033:MZY194057 NJU194033:NJU194057 NTQ194033:NTQ194057 ODM194033:ODM194057 ONI194033:ONI194057 OXE194033:OXE194057 PHA194033:PHA194057 PQW194033:PQW194057 QAS194033:QAS194057 QKO194033:QKO194057 QUK194033:QUK194057 REG194033:REG194057 ROC194033:ROC194057 RXY194033:RXY194057 SHU194033:SHU194057 SRQ194033:SRQ194057 TBM194033:TBM194057 TLI194033:TLI194057 TVE194033:TVE194057 UFA194033:UFA194057 UOW194033:UOW194057 UYS194033:UYS194057 VIO194033:VIO194057 VSK194033:VSK194057 WCG194033:WCG194057 WMC194033:WMC194057 WVY194033:WVY194057 Q259569:Q259593 JM259569:JM259593 TI259569:TI259593 ADE259569:ADE259593 ANA259569:ANA259593 AWW259569:AWW259593 BGS259569:BGS259593 BQO259569:BQO259593 CAK259569:CAK259593 CKG259569:CKG259593 CUC259569:CUC259593 DDY259569:DDY259593 DNU259569:DNU259593 DXQ259569:DXQ259593 EHM259569:EHM259593 ERI259569:ERI259593 FBE259569:FBE259593 FLA259569:FLA259593 FUW259569:FUW259593 GES259569:GES259593 GOO259569:GOO259593 GYK259569:GYK259593 HIG259569:HIG259593 HSC259569:HSC259593 IBY259569:IBY259593 ILU259569:ILU259593 IVQ259569:IVQ259593 JFM259569:JFM259593 JPI259569:JPI259593 JZE259569:JZE259593 KJA259569:KJA259593 KSW259569:KSW259593 LCS259569:LCS259593 LMO259569:LMO259593 LWK259569:LWK259593 MGG259569:MGG259593 MQC259569:MQC259593 MZY259569:MZY259593 NJU259569:NJU259593 NTQ259569:NTQ259593 ODM259569:ODM259593 ONI259569:ONI259593 OXE259569:OXE259593 PHA259569:PHA259593 PQW259569:PQW259593 QAS259569:QAS259593 QKO259569:QKO259593 QUK259569:QUK259593 REG259569:REG259593 ROC259569:ROC259593 RXY259569:RXY259593 SHU259569:SHU259593 SRQ259569:SRQ259593 TBM259569:TBM259593 TLI259569:TLI259593 TVE259569:TVE259593 UFA259569:UFA259593 UOW259569:UOW259593 UYS259569:UYS259593 VIO259569:VIO259593 VSK259569:VSK259593 WCG259569:WCG259593 WMC259569:WMC259593 WVY259569:WVY259593 Q325105:Q325129 JM325105:JM325129 TI325105:TI325129 ADE325105:ADE325129 ANA325105:ANA325129 AWW325105:AWW325129 BGS325105:BGS325129 BQO325105:BQO325129 CAK325105:CAK325129 CKG325105:CKG325129 CUC325105:CUC325129 DDY325105:DDY325129 DNU325105:DNU325129 DXQ325105:DXQ325129 EHM325105:EHM325129 ERI325105:ERI325129 FBE325105:FBE325129 FLA325105:FLA325129 FUW325105:FUW325129 GES325105:GES325129 GOO325105:GOO325129 GYK325105:GYK325129 HIG325105:HIG325129 HSC325105:HSC325129 IBY325105:IBY325129 ILU325105:ILU325129 IVQ325105:IVQ325129 JFM325105:JFM325129 JPI325105:JPI325129 JZE325105:JZE325129 KJA325105:KJA325129 KSW325105:KSW325129 LCS325105:LCS325129 LMO325105:LMO325129 LWK325105:LWK325129 MGG325105:MGG325129 MQC325105:MQC325129 MZY325105:MZY325129 NJU325105:NJU325129 NTQ325105:NTQ325129 ODM325105:ODM325129 ONI325105:ONI325129 OXE325105:OXE325129 PHA325105:PHA325129 PQW325105:PQW325129 QAS325105:QAS325129 QKO325105:QKO325129 QUK325105:QUK325129 REG325105:REG325129 ROC325105:ROC325129 RXY325105:RXY325129 SHU325105:SHU325129 SRQ325105:SRQ325129 TBM325105:TBM325129 TLI325105:TLI325129 TVE325105:TVE325129 UFA325105:UFA325129 UOW325105:UOW325129 UYS325105:UYS325129 VIO325105:VIO325129 VSK325105:VSK325129 WCG325105:WCG325129 WMC325105:WMC325129 WVY325105:WVY325129 Q390641:Q390665 JM390641:JM390665 TI390641:TI390665 ADE390641:ADE390665 ANA390641:ANA390665 AWW390641:AWW390665 BGS390641:BGS390665 BQO390641:BQO390665 CAK390641:CAK390665 CKG390641:CKG390665 CUC390641:CUC390665 DDY390641:DDY390665 DNU390641:DNU390665 DXQ390641:DXQ390665 EHM390641:EHM390665 ERI390641:ERI390665 FBE390641:FBE390665 FLA390641:FLA390665 FUW390641:FUW390665 GES390641:GES390665 GOO390641:GOO390665 GYK390641:GYK390665 HIG390641:HIG390665 HSC390641:HSC390665 IBY390641:IBY390665 ILU390641:ILU390665 IVQ390641:IVQ390665 JFM390641:JFM390665 JPI390641:JPI390665 JZE390641:JZE390665 KJA390641:KJA390665 KSW390641:KSW390665 LCS390641:LCS390665 LMO390641:LMO390665 LWK390641:LWK390665 MGG390641:MGG390665 MQC390641:MQC390665 MZY390641:MZY390665 NJU390641:NJU390665 NTQ390641:NTQ390665 ODM390641:ODM390665 ONI390641:ONI390665 OXE390641:OXE390665 PHA390641:PHA390665 PQW390641:PQW390665 QAS390641:QAS390665 QKO390641:QKO390665 QUK390641:QUK390665 REG390641:REG390665 ROC390641:ROC390665 RXY390641:RXY390665 SHU390641:SHU390665 SRQ390641:SRQ390665 TBM390641:TBM390665 TLI390641:TLI390665 TVE390641:TVE390665 UFA390641:UFA390665 UOW390641:UOW390665 UYS390641:UYS390665 VIO390641:VIO390665 VSK390641:VSK390665 WCG390641:WCG390665 WMC390641:WMC390665 WVY390641:WVY390665 Q456177:Q456201 JM456177:JM456201 TI456177:TI456201 ADE456177:ADE456201 ANA456177:ANA456201 AWW456177:AWW456201 BGS456177:BGS456201 BQO456177:BQO456201 CAK456177:CAK456201 CKG456177:CKG456201 CUC456177:CUC456201 DDY456177:DDY456201 DNU456177:DNU456201 DXQ456177:DXQ456201 EHM456177:EHM456201 ERI456177:ERI456201 FBE456177:FBE456201 FLA456177:FLA456201 FUW456177:FUW456201 GES456177:GES456201 GOO456177:GOO456201 GYK456177:GYK456201 HIG456177:HIG456201 HSC456177:HSC456201 IBY456177:IBY456201 ILU456177:ILU456201 IVQ456177:IVQ456201 JFM456177:JFM456201 JPI456177:JPI456201 JZE456177:JZE456201 KJA456177:KJA456201 KSW456177:KSW456201 LCS456177:LCS456201 LMO456177:LMO456201 LWK456177:LWK456201 MGG456177:MGG456201 MQC456177:MQC456201 MZY456177:MZY456201 NJU456177:NJU456201 NTQ456177:NTQ456201 ODM456177:ODM456201 ONI456177:ONI456201 OXE456177:OXE456201 PHA456177:PHA456201 PQW456177:PQW456201 QAS456177:QAS456201 QKO456177:QKO456201 QUK456177:QUK456201 REG456177:REG456201 ROC456177:ROC456201 RXY456177:RXY456201 SHU456177:SHU456201 SRQ456177:SRQ456201 TBM456177:TBM456201 TLI456177:TLI456201 TVE456177:TVE456201 UFA456177:UFA456201 UOW456177:UOW456201 UYS456177:UYS456201 VIO456177:VIO456201 VSK456177:VSK456201 WCG456177:WCG456201 WMC456177:WMC456201 WVY456177:WVY456201 Q521713:Q521737 JM521713:JM521737 TI521713:TI521737 ADE521713:ADE521737 ANA521713:ANA521737 AWW521713:AWW521737 BGS521713:BGS521737 BQO521713:BQO521737 CAK521713:CAK521737 CKG521713:CKG521737 CUC521713:CUC521737 DDY521713:DDY521737 DNU521713:DNU521737 DXQ521713:DXQ521737 EHM521713:EHM521737 ERI521713:ERI521737 FBE521713:FBE521737 FLA521713:FLA521737 FUW521713:FUW521737 GES521713:GES521737 GOO521713:GOO521737 GYK521713:GYK521737 HIG521713:HIG521737 HSC521713:HSC521737 IBY521713:IBY521737 ILU521713:ILU521737 IVQ521713:IVQ521737 JFM521713:JFM521737 JPI521713:JPI521737 JZE521713:JZE521737 KJA521713:KJA521737 KSW521713:KSW521737 LCS521713:LCS521737 LMO521713:LMO521737 LWK521713:LWK521737 MGG521713:MGG521737 MQC521713:MQC521737 MZY521713:MZY521737 NJU521713:NJU521737 NTQ521713:NTQ521737 ODM521713:ODM521737 ONI521713:ONI521737 OXE521713:OXE521737 PHA521713:PHA521737 PQW521713:PQW521737 QAS521713:QAS521737 QKO521713:QKO521737 QUK521713:QUK521737 REG521713:REG521737 ROC521713:ROC521737 RXY521713:RXY521737 SHU521713:SHU521737 SRQ521713:SRQ521737 TBM521713:TBM521737 TLI521713:TLI521737 TVE521713:TVE521737 UFA521713:UFA521737 UOW521713:UOW521737 UYS521713:UYS521737 VIO521713:VIO521737 VSK521713:VSK521737 WCG521713:WCG521737 WMC521713:WMC521737 WVY521713:WVY521737 Q587249:Q587273 JM587249:JM587273 TI587249:TI587273 ADE587249:ADE587273 ANA587249:ANA587273 AWW587249:AWW587273 BGS587249:BGS587273 BQO587249:BQO587273 CAK587249:CAK587273 CKG587249:CKG587273 CUC587249:CUC587273 DDY587249:DDY587273 DNU587249:DNU587273 DXQ587249:DXQ587273 EHM587249:EHM587273 ERI587249:ERI587273 FBE587249:FBE587273 FLA587249:FLA587273 FUW587249:FUW587273 GES587249:GES587273 GOO587249:GOO587273 GYK587249:GYK587273 HIG587249:HIG587273 HSC587249:HSC587273 IBY587249:IBY587273 ILU587249:ILU587273 IVQ587249:IVQ587273 JFM587249:JFM587273 JPI587249:JPI587273 JZE587249:JZE587273 KJA587249:KJA587273 KSW587249:KSW587273 LCS587249:LCS587273 LMO587249:LMO587273 LWK587249:LWK587273 MGG587249:MGG587273 MQC587249:MQC587273 MZY587249:MZY587273 NJU587249:NJU587273 NTQ587249:NTQ587273 ODM587249:ODM587273 ONI587249:ONI587273 OXE587249:OXE587273 PHA587249:PHA587273 PQW587249:PQW587273 QAS587249:QAS587273 QKO587249:QKO587273 QUK587249:QUK587273 REG587249:REG587273 ROC587249:ROC587273 RXY587249:RXY587273 SHU587249:SHU587273 SRQ587249:SRQ587273 TBM587249:TBM587273 TLI587249:TLI587273 TVE587249:TVE587273 UFA587249:UFA587273 UOW587249:UOW587273 UYS587249:UYS587273 VIO587249:VIO587273 VSK587249:VSK587273 WCG587249:WCG587273 WMC587249:WMC587273 WVY587249:WVY587273 Q652785:Q652809 JM652785:JM652809 TI652785:TI652809 ADE652785:ADE652809 ANA652785:ANA652809 AWW652785:AWW652809 BGS652785:BGS652809 BQO652785:BQO652809 CAK652785:CAK652809 CKG652785:CKG652809 CUC652785:CUC652809 DDY652785:DDY652809 DNU652785:DNU652809 DXQ652785:DXQ652809 EHM652785:EHM652809 ERI652785:ERI652809 FBE652785:FBE652809 FLA652785:FLA652809 FUW652785:FUW652809 GES652785:GES652809 GOO652785:GOO652809 GYK652785:GYK652809 HIG652785:HIG652809 HSC652785:HSC652809 IBY652785:IBY652809 ILU652785:ILU652809 IVQ652785:IVQ652809 JFM652785:JFM652809 JPI652785:JPI652809 JZE652785:JZE652809 KJA652785:KJA652809 KSW652785:KSW652809 LCS652785:LCS652809 LMO652785:LMO652809 LWK652785:LWK652809 MGG652785:MGG652809 MQC652785:MQC652809 MZY652785:MZY652809 NJU652785:NJU652809 NTQ652785:NTQ652809 ODM652785:ODM652809 ONI652785:ONI652809 OXE652785:OXE652809 PHA652785:PHA652809 PQW652785:PQW652809 QAS652785:QAS652809 QKO652785:QKO652809 QUK652785:QUK652809 REG652785:REG652809 ROC652785:ROC652809 RXY652785:RXY652809 SHU652785:SHU652809 SRQ652785:SRQ652809 TBM652785:TBM652809 TLI652785:TLI652809 TVE652785:TVE652809 UFA652785:UFA652809 UOW652785:UOW652809 UYS652785:UYS652809 VIO652785:VIO652809 VSK652785:VSK652809 WCG652785:WCG652809 WMC652785:WMC652809 WVY652785:WVY652809 Q718321:Q718345 JM718321:JM718345 TI718321:TI718345 ADE718321:ADE718345 ANA718321:ANA718345 AWW718321:AWW718345 BGS718321:BGS718345 BQO718321:BQO718345 CAK718321:CAK718345 CKG718321:CKG718345 CUC718321:CUC718345 DDY718321:DDY718345 DNU718321:DNU718345 DXQ718321:DXQ718345 EHM718321:EHM718345 ERI718321:ERI718345 FBE718321:FBE718345 FLA718321:FLA718345 FUW718321:FUW718345 GES718321:GES718345 GOO718321:GOO718345 GYK718321:GYK718345 HIG718321:HIG718345 HSC718321:HSC718345 IBY718321:IBY718345 ILU718321:ILU718345 IVQ718321:IVQ718345 JFM718321:JFM718345 JPI718321:JPI718345 JZE718321:JZE718345 KJA718321:KJA718345 KSW718321:KSW718345 LCS718321:LCS718345 LMO718321:LMO718345 LWK718321:LWK718345 MGG718321:MGG718345 MQC718321:MQC718345 MZY718321:MZY718345 NJU718321:NJU718345 NTQ718321:NTQ718345 ODM718321:ODM718345 ONI718321:ONI718345 OXE718321:OXE718345 PHA718321:PHA718345 PQW718321:PQW718345 QAS718321:QAS718345 QKO718321:QKO718345 QUK718321:QUK718345 REG718321:REG718345 ROC718321:ROC718345 RXY718321:RXY718345 SHU718321:SHU718345 SRQ718321:SRQ718345 TBM718321:TBM718345 TLI718321:TLI718345 TVE718321:TVE718345 UFA718321:UFA718345 UOW718321:UOW718345 UYS718321:UYS718345 VIO718321:VIO718345 VSK718321:VSK718345 WCG718321:WCG718345 WMC718321:WMC718345 WVY718321:WVY718345 Q783857:Q783881 JM783857:JM783881 TI783857:TI783881 ADE783857:ADE783881 ANA783857:ANA783881 AWW783857:AWW783881 BGS783857:BGS783881 BQO783857:BQO783881 CAK783857:CAK783881 CKG783857:CKG783881 CUC783857:CUC783881 DDY783857:DDY783881 DNU783857:DNU783881 DXQ783857:DXQ783881 EHM783857:EHM783881 ERI783857:ERI783881 FBE783857:FBE783881 FLA783857:FLA783881 FUW783857:FUW783881 GES783857:GES783881 GOO783857:GOO783881 GYK783857:GYK783881 HIG783857:HIG783881 HSC783857:HSC783881 IBY783857:IBY783881 ILU783857:ILU783881 IVQ783857:IVQ783881 JFM783857:JFM783881 JPI783857:JPI783881 JZE783857:JZE783881 KJA783857:KJA783881 KSW783857:KSW783881 LCS783857:LCS783881 LMO783857:LMO783881 LWK783857:LWK783881 MGG783857:MGG783881 MQC783857:MQC783881 MZY783857:MZY783881 NJU783857:NJU783881 NTQ783857:NTQ783881 ODM783857:ODM783881 ONI783857:ONI783881 OXE783857:OXE783881 PHA783857:PHA783881 PQW783857:PQW783881 QAS783857:QAS783881 QKO783857:QKO783881 QUK783857:QUK783881 REG783857:REG783881 ROC783857:ROC783881 RXY783857:RXY783881 SHU783857:SHU783881 SRQ783857:SRQ783881 TBM783857:TBM783881 TLI783857:TLI783881 TVE783857:TVE783881 UFA783857:UFA783881 UOW783857:UOW783881 UYS783857:UYS783881 VIO783857:VIO783881 VSK783857:VSK783881 WCG783857:WCG783881 WMC783857:WMC783881 WVY783857:WVY783881 Q849393:Q849417 JM849393:JM849417 TI849393:TI849417 ADE849393:ADE849417 ANA849393:ANA849417 AWW849393:AWW849417 BGS849393:BGS849417 BQO849393:BQO849417 CAK849393:CAK849417 CKG849393:CKG849417 CUC849393:CUC849417 DDY849393:DDY849417 DNU849393:DNU849417 DXQ849393:DXQ849417 EHM849393:EHM849417 ERI849393:ERI849417 FBE849393:FBE849417 FLA849393:FLA849417 FUW849393:FUW849417 GES849393:GES849417 GOO849393:GOO849417 GYK849393:GYK849417 HIG849393:HIG849417 HSC849393:HSC849417 IBY849393:IBY849417 ILU849393:ILU849417 IVQ849393:IVQ849417 JFM849393:JFM849417 JPI849393:JPI849417 JZE849393:JZE849417 KJA849393:KJA849417 KSW849393:KSW849417 LCS849393:LCS849417 LMO849393:LMO849417 LWK849393:LWK849417 MGG849393:MGG849417 MQC849393:MQC849417 MZY849393:MZY849417 NJU849393:NJU849417 NTQ849393:NTQ849417 ODM849393:ODM849417 ONI849393:ONI849417 OXE849393:OXE849417 PHA849393:PHA849417 PQW849393:PQW849417 QAS849393:QAS849417 QKO849393:QKO849417 QUK849393:QUK849417 REG849393:REG849417 ROC849393:ROC849417 RXY849393:RXY849417 SHU849393:SHU849417 SRQ849393:SRQ849417 TBM849393:TBM849417 TLI849393:TLI849417 TVE849393:TVE849417 UFA849393:UFA849417 UOW849393:UOW849417 UYS849393:UYS849417 VIO849393:VIO849417 VSK849393:VSK849417 WCG849393:WCG849417 WMC849393:WMC849417 WVY849393:WVY849417 Q914929:Q914953 JM914929:JM914953 TI914929:TI914953 ADE914929:ADE914953 ANA914929:ANA914953 AWW914929:AWW914953 BGS914929:BGS914953 BQO914929:BQO914953 CAK914929:CAK914953 CKG914929:CKG914953 CUC914929:CUC914953 DDY914929:DDY914953 DNU914929:DNU914953 DXQ914929:DXQ914953 EHM914929:EHM914953 ERI914929:ERI914953 FBE914929:FBE914953 FLA914929:FLA914953 FUW914929:FUW914953 GES914929:GES914953 GOO914929:GOO914953 GYK914929:GYK914953 HIG914929:HIG914953 HSC914929:HSC914953 IBY914929:IBY914953 ILU914929:ILU914953 IVQ914929:IVQ914953 JFM914929:JFM914953 JPI914929:JPI914953 JZE914929:JZE914953 KJA914929:KJA914953 KSW914929:KSW914953 LCS914929:LCS914953 LMO914929:LMO914953 LWK914929:LWK914953 MGG914929:MGG914953 MQC914929:MQC914953 MZY914929:MZY914953 NJU914929:NJU914953 NTQ914929:NTQ914953 ODM914929:ODM914953 ONI914929:ONI914953 OXE914929:OXE914953 PHA914929:PHA914953 PQW914929:PQW914953 QAS914929:QAS914953 QKO914929:QKO914953 QUK914929:QUK914953 REG914929:REG914953 ROC914929:ROC914953 RXY914929:RXY914953 SHU914929:SHU914953 SRQ914929:SRQ914953 TBM914929:TBM914953 TLI914929:TLI914953 TVE914929:TVE914953 UFA914929:UFA914953 UOW914929:UOW914953 UYS914929:UYS914953 VIO914929:VIO914953 VSK914929:VSK914953 WCG914929:WCG914953 WMC914929:WMC914953 WVY914929:WVY914953 Q980465:Q980489 JM980465:JM980489 TI980465:TI980489 ADE980465:ADE980489 ANA980465:ANA980489 AWW980465:AWW980489 BGS980465:BGS980489 BQO980465:BQO980489 CAK980465:CAK980489 CKG980465:CKG980489 CUC980465:CUC980489 DDY980465:DDY980489 DNU980465:DNU980489 DXQ980465:DXQ980489 EHM980465:EHM980489 ERI980465:ERI980489 FBE980465:FBE980489 FLA980465:FLA980489 FUW980465:FUW980489 GES980465:GES980489 GOO980465:GOO980489 GYK980465:GYK980489 HIG980465:HIG980489 HSC980465:HSC980489 IBY980465:IBY980489 ILU980465:ILU980489 IVQ980465:IVQ980489 JFM980465:JFM980489 JPI980465:JPI980489 JZE980465:JZE980489 KJA980465:KJA980489 KSW980465:KSW980489 LCS980465:LCS980489 LMO980465:LMO980489 LWK980465:LWK980489 MGG980465:MGG980489 MQC980465:MQC980489 MZY980465:MZY980489 NJU980465:NJU980489 NTQ980465:NTQ980489 ODM980465:ODM980489 ONI980465:ONI980489 OXE980465:OXE980489 PHA980465:PHA980489 PQW980465:PQW980489 QAS980465:QAS980489 QKO980465:QKO980489 QUK980465:QUK980489 REG980465:REG980489 ROC980465:ROC980489 RXY980465:RXY980489 SHU980465:SHU980489 SRQ980465:SRQ980489 TBM980465:TBM980489 TLI980465:TLI980489 TVE980465:TVE980489 UFA980465:UFA980489 UOW980465:UOW980489 UYS980465:UYS980489 VIO980465:VIO980489 VSK980465:VSK980489 WCG980465:WCG980489 WMC980465:WMC980489 WVY980465:WVY980489 ADE917403:ADE920822 Q62539:Q62575 JM62539:JM62575 TI62539:TI62575 ADE62539:ADE62575 ANA62539:ANA62575 AWW62539:AWW62575 BGS62539:BGS62575 BQO62539:BQO62575 CAK62539:CAK62575 CKG62539:CKG62575 CUC62539:CUC62575 DDY62539:DDY62575 DNU62539:DNU62575 DXQ62539:DXQ62575 EHM62539:EHM62575 ERI62539:ERI62575 FBE62539:FBE62575 FLA62539:FLA62575 FUW62539:FUW62575 GES62539:GES62575 GOO62539:GOO62575 GYK62539:GYK62575 HIG62539:HIG62575 HSC62539:HSC62575 IBY62539:IBY62575 ILU62539:ILU62575 IVQ62539:IVQ62575 JFM62539:JFM62575 JPI62539:JPI62575 JZE62539:JZE62575 KJA62539:KJA62575 KSW62539:KSW62575 LCS62539:LCS62575 LMO62539:LMO62575 LWK62539:LWK62575 MGG62539:MGG62575 MQC62539:MQC62575 MZY62539:MZY62575 NJU62539:NJU62575 NTQ62539:NTQ62575 ODM62539:ODM62575 ONI62539:ONI62575 OXE62539:OXE62575 PHA62539:PHA62575 PQW62539:PQW62575 QAS62539:QAS62575 QKO62539:QKO62575 QUK62539:QUK62575 REG62539:REG62575 ROC62539:ROC62575 RXY62539:RXY62575 SHU62539:SHU62575 SRQ62539:SRQ62575 TBM62539:TBM62575 TLI62539:TLI62575 TVE62539:TVE62575 UFA62539:UFA62575 UOW62539:UOW62575 UYS62539:UYS62575 VIO62539:VIO62575 VSK62539:VSK62575 WCG62539:WCG62575 WMC62539:WMC62575 WVY62539:WVY62575 Q128075:Q128111 JM128075:JM128111 TI128075:TI128111 ADE128075:ADE128111 ANA128075:ANA128111 AWW128075:AWW128111 BGS128075:BGS128111 BQO128075:BQO128111 CAK128075:CAK128111 CKG128075:CKG128111 CUC128075:CUC128111 DDY128075:DDY128111 DNU128075:DNU128111 DXQ128075:DXQ128111 EHM128075:EHM128111 ERI128075:ERI128111 FBE128075:FBE128111 FLA128075:FLA128111 FUW128075:FUW128111 GES128075:GES128111 GOO128075:GOO128111 GYK128075:GYK128111 HIG128075:HIG128111 HSC128075:HSC128111 IBY128075:IBY128111 ILU128075:ILU128111 IVQ128075:IVQ128111 JFM128075:JFM128111 JPI128075:JPI128111 JZE128075:JZE128111 KJA128075:KJA128111 KSW128075:KSW128111 LCS128075:LCS128111 LMO128075:LMO128111 LWK128075:LWK128111 MGG128075:MGG128111 MQC128075:MQC128111 MZY128075:MZY128111 NJU128075:NJU128111 NTQ128075:NTQ128111 ODM128075:ODM128111 ONI128075:ONI128111 OXE128075:OXE128111 PHA128075:PHA128111 PQW128075:PQW128111 QAS128075:QAS128111 QKO128075:QKO128111 QUK128075:QUK128111 REG128075:REG128111 ROC128075:ROC128111 RXY128075:RXY128111 SHU128075:SHU128111 SRQ128075:SRQ128111 TBM128075:TBM128111 TLI128075:TLI128111 TVE128075:TVE128111 UFA128075:UFA128111 UOW128075:UOW128111 UYS128075:UYS128111 VIO128075:VIO128111 VSK128075:VSK128111 WCG128075:WCG128111 WMC128075:WMC128111 WVY128075:WVY128111 Q193611:Q193647 JM193611:JM193647 TI193611:TI193647 ADE193611:ADE193647 ANA193611:ANA193647 AWW193611:AWW193647 BGS193611:BGS193647 BQO193611:BQO193647 CAK193611:CAK193647 CKG193611:CKG193647 CUC193611:CUC193647 DDY193611:DDY193647 DNU193611:DNU193647 DXQ193611:DXQ193647 EHM193611:EHM193647 ERI193611:ERI193647 FBE193611:FBE193647 FLA193611:FLA193647 FUW193611:FUW193647 GES193611:GES193647 GOO193611:GOO193647 GYK193611:GYK193647 HIG193611:HIG193647 HSC193611:HSC193647 IBY193611:IBY193647 ILU193611:ILU193647 IVQ193611:IVQ193647 JFM193611:JFM193647 JPI193611:JPI193647 JZE193611:JZE193647 KJA193611:KJA193647 KSW193611:KSW193647 LCS193611:LCS193647 LMO193611:LMO193647 LWK193611:LWK193647 MGG193611:MGG193647 MQC193611:MQC193647 MZY193611:MZY193647 NJU193611:NJU193647 NTQ193611:NTQ193647 ODM193611:ODM193647 ONI193611:ONI193647 OXE193611:OXE193647 PHA193611:PHA193647 PQW193611:PQW193647 QAS193611:QAS193647 QKO193611:QKO193647 QUK193611:QUK193647 REG193611:REG193647 ROC193611:ROC193647 RXY193611:RXY193647 SHU193611:SHU193647 SRQ193611:SRQ193647 TBM193611:TBM193647 TLI193611:TLI193647 TVE193611:TVE193647 UFA193611:UFA193647 UOW193611:UOW193647 UYS193611:UYS193647 VIO193611:VIO193647 VSK193611:VSK193647 WCG193611:WCG193647 WMC193611:WMC193647 WVY193611:WVY193647 Q259147:Q259183 JM259147:JM259183 TI259147:TI259183 ADE259147:ADE259183 ANA259147:ANA259183 AWW259147:AWW259183 BGS259147:BGS259183 BQO259147:BQO259183 CAK259147:CAK259183 CKG259147:CKG259183 CUC259147:CUC259183 DDY259147:DDY259183 DNU259147:DNU259183 DXQ259147:DXQ259183 EHM259147:EHM259183 ERI259147:ERI259183 FBE259147:FBE259183 FLA259147:FLA259183 FUW259147:FUW259183 GES259147:GES259183 GOO259147:GOO259183 GYK259147:GYK259183 HIG259147:HIG259183 HSC259147:HSC259183 IBY259147:IBY259183 ILU259147:ILU259183 IVQ259147:IVQ259183 JFM259147:JFM259183 JPI259147:JPI259183 JZE259147:JZE259183 KJA259147:KJA259183 KSW259147:KSW259183 LCS259147:LCS259183 LMO259147:LMO259183 LWK259147:LWK259183 MGG259147:MGG259183 MQC259147:MQC259183 MZY259147:MZY259183 NJU259147:NJU259183 NTQ259147:NTQ259183 ODM259147:ODM259183 ONI259147:ONI259183 OXE259147:OXE259183 PHA259147:PHA259183 PQW259147:PQW259183 QAS259147:QAS259183 QKO259147:QKO259183 QUK259147:QUK259183 REG259147:REG259183 ROC259147:ROC259183 RXY259147:RXY259183 SHU259147:SHU259183 SRQ259147:SRQ259183 TBM259147:TBM259183 TLI259147:TLI259183 TVE259147:TVE259183 UFA259147:UFA259183 UOW259147:UOW259183 UYS259147:UYS259183 VIO259147:VIO259183 VSK259147:VSK259183 WCG259147:WCG259183 WMC259147:WMC259183 WVY259147:WVY259183 Q324683:Q324719 JM324683:JM324719 TI324683:TI324719 ADE324683:ADE324719 ANA324683:ANA324719 AWW324683:AWW324719 BGS324683:BGS324719 BQO324683:BQO324719 CAK324683:CAK324719 CKG324683:CKG324719 CUC324683:CUC324719 DDY324683:DDY324719 DNU324683:DNU324719 DXQ324683:DXQ324719 EHM324683:EHM324719 ERI324683:ERI324719 FBE324683:FBE324719 FLA324683:FLA324719 FUW324683:FUW324719 GES324683:GES324719 GOO324683:GOO324719 GYK324683:GYK324719 HIG324683:HIG324719 HSC324683:HSC324719 IBY324683:IBY324719 ILU324683:ILU324719 IVQ324683:IVQ324719 JFM324683:JFM324719 JPI324683:JPI324719 JZE324683:JZE324719 KJA324683:KJA324719 KSW324683:KSW324719 LCS324683:LCS324719 LMO324683:LMO324719 LWK324683:LWK324719 MGG324683:MGG324719 MQC324683:MQC324719 MZY324683:MZY324719 NJU324683:NJU324719 NTQ324683:NTQ324719 ODM324683:ODM324719 ONI324683:ONI324719 OXE324683:OXE324719 PHA324683:PHA324719 PQW324683:PQW324719 QAS324683:QAS324719 QKO324683:QKO324719 QUK324683:QUK324719 REG324683:REG324719 ROC324683:ROC324719 RXY324683:RXY324719 SHU324683:SHU324719 SRQ324683:SRQ324719 TBM324683:TBM324719 TLI324683:TLI324719 TVE324683:TVE324719 UFA324683:UFA324719 UOW324683:UOW324719 UYS324683:UYS324719 VIO324683:VIO324719 VSK324683:VSK324719 WCG324683:WCG324719 WMC324683:WMC324719 WVY324683:WVY324719 Q390219:Q390255 JM390219:JM390255 TI390219:TI390255 ADE390219:ADE390255 ANA390219:ANA390255 AWW390219:AWW390255 BGS390219:BGS390255 BQO390219:BQO390255 CAK390219:CAK390255 CKG390219:CKG390255 CUC390219:CUC390255 DDY390219:DDY390255 DNU390219:DNU390255 DXQ390219:DXQ390255 EHM390219:EHM390255 ERI390219:ERI390255 FBE390219:FBE390255 FLA390219:FLA390255 FUW390219:FUW390255 GES390219:GES390255 GOO390219:GOO390255 GYK390219:GYK390255 HIG390219:HIG390255 HSC390219:HSC390255 IBY390219:IBY390255 ILU390219:ILU390255 IVQ390219:IVQ390255 JFM390219:JFM390255 JPI390219:JPI390255 JZE390219:JZE390255 KJA390219:KJA390255 KSW390219:KSW390255 LCS390219:LCS390255 LMO390219:LMO390255 LWK390219:LWK390255 MGG390219:MGG390255 MQC390219:MQC390255 MZY390219:MZY390255 NJU390219:NJU390255 NTQ390219:NTQ390255 ODM390219:ODM390255 ONI390219:ONI390255 OXE390219:OXE390255 PHA390219:PHA390255 PQW390219:PQW390255 QAS390219:QAS390255 QKO390219:QKO390255 QUK390219:QUK390255 REG390219:REG390255 ROC390219:ROC390255 RXY390219:RXY390255 SHU390219:SHU390255 SRQ390219:SRQ390255 TBM390219:TBM390255 TLI390219:TLI390255 TVE390219:TVE390255 UFA390219:UFA390255 UOW390219:UOW390255 UYS390219:UYS390255 VIO390219:VIO390255 VSK390219:VSK390255 WCG390219:WCG390255 WMC390219:WMC390255 WVY390219:WVY390255 Q455755:Q455791 JM455755:JM455791 TI455755:TI455791 ADE455755:ADE455791 ANA455755:ANA455791 AWW455755:AWW455791 BGS455755:BGS455791 BQO455755:BQO455791 CAK455755:CAK455791 CKG455755:CKG455791 CUC455755:CUC455791 DDY455755:DDY455791 DNU455755:DNU455791 DXQ455755:DXQ455791 EHM455755:EHM455791 ERI455755:ERI455791 FBE455755:FBE455791 FLA455755:FLA455791 FUW455755:FUW455791 GES455755:GES455791 GOO455755:GOO455791 GYK455755:GYK455791 HIG455755:HIG455791 HSC455755:HSC455791 IBY455755:IBY455791 ILU455755:ILU455791 IVQ455755:IVQ455791 JFM455755:JFM455791 JPI455755:JPI455791 JZE455755:JZE455791 KJA455755:KJA455791 KSW455755:KSW455791 LCS455755:LCS455791 LMO455755:LMO455791 LWK455755:LWK455791 MGG455755:MGG455791 MQC455755:MQC455791 MZY455755:MZY455791 NJU455755:NJU455791 NTQ455755:NTQ455791 ODM455755:ODM455791 ONI455755:ONI455791 OXE455755:OXE455791 PHA455755:PHA455791 PQW455755:PQW455791 QAS455755:QAS455791 QKO455755:QKO455791 QUK455755:QUK455791 REG455755:REG455791 ROC455755:ROC455791 RXY455755:RXY455791 SHU455755:SHU455791 SRQ455755:SRQ455791 TBM455755:TBM455791 TLI455755:TLI455791 TVE455755:TVE455791 UFA455755:UFA455791 UOW455755:UOW455791 UYS455755:UYS455791 VIO455755:VIO455791 VSK455755:VSK455791 WCG455755:WCG455791 WMC455755:WMC455791 WVY455755:WVY455791 Q521291:Q521327 JM521291:JM521327 TI521291:TI521327 ADE521291:ADE521327 ANA521291:ANA521327 AWW521291:AWW521327 BGS521291:BGS521327 BQO521291:BQO521327 CAK521291:CAK521327 CKG521291:CKG521327 CUC521291:CUC521327 DDY521291:DDY521327 DNU521291:DNU521327 DXQ521291:DXQ521327 EHM521291:EHM521327 ERI521291:ERI521327 FBE521291:FBE521327 FLA521291:FLA521327 FUW521291:FUW521327 GES521291:GES521327 GOO521291:GOO521327 GYK521291:GYK521327 HIG521291:HIG521327 HSC521291:HSC521327 IBY521291:IBY521327 ILU521291:ILU521327 IVQ521291:IVQ521327 JFM521291:JFM521327 JPI521291:JPI521327 JZE521291:JZE521327 KJA521291:KJA521327 KSW521291:KSW521327 LCS521291:LCS521327 LMO521291:LMO521327 LWK521291:LWK521327 MGG521291:MGG521327 MQC521291:MQC521327 MZY521291:MZY521327 NJU521291:NJU521327 NTQ521291:NTQ521327 ODM521291:ODM521327 ONI521291:ONI521327 OXE521291:OXE521327 PHA521291:PHA521327 PQW521291:PQW521327 QAS521291:QAS521327 QKO521291:QKO521327 QUK521291:QUK521327 REG521291:REG521327 ROC521291:ROC521327 RXY521291:RXY521327 SHU521291:SHU521327 SRQ521291:SRQ521327 TBM521291:TBM521327 TLI521291:TLI521327 TVE521291:TVE521327 UFA521291:UFA521327 UOW521291:UOW521327 UYS521291:UYS521327 VIO521291:VIO521327 VSK521291:VSK521327 WCG521291:WCG521327 WMC521291:WMC521327 WVY521291:WVY521327 Q586827:Q586863 JM586827:JM586863 TI586827:TI586863 ADE586827:ADE586863 ANA586827:ANA586863 AWW586827:AWW586863 BGS586827:BGS586863 BQO586827:BQO586863 CAK586827:CAK586863 CKG586827:CKG586863 CUC586827:CUC586863 DDY586827:DDY586863 DNU586827:DNU586863 DXQ586827:DXQ586863 EHM586827:EHM586863 ERI586827:ERI586863 FBE586827:FBE586863 FLA586827:FLA586863 FUW586827:FUW586863 GES586827:GES586863 GOO586827:GOO586863 GYK586827:GYK586863 HIG586827:HIG586863 HSC586827:HSC586863 IBY586827:IBY586863 ILU586827:ILU586863 IVQ586827:IVQ586863 JFM586827:JFM586863 JPI586827:JPI586863 JZE586827:JZE586863 KJA586827:KJA586863 KSW586827:KSW586863 LCS586827:LCS586863 LMO586827:LMO586863 LWK586827:LWK586863 MGG586827:MGG586863 MQC586827:MQC586863 MZY586827:MZY586863 NJU586827:NJU586863 NTQ586827:NTQ586863 ODM586827:ODM586863 ONI586827:ONI586863 OXE586827:OXE586863 PHA586827:PHA586863 PQW586827:PQW586863 QAS586827:QAS586863 QKO586827:QKO586863 QUK586827:QUK586863 REG586827:REG586863 ROC586827:ROC586863 RXY586827:RXY586863 SHU586827:SHU586863 SRQ586827:SRQ586863 TBM586827:TBM586863 TLI586827:TLI586863 TVE586827:TVE586863 UFA586827:UFA586863 UOW586827:UOW586863 UYS586827:UYS586863 VIO586827:VIO586863 VSK586827:VSK586863 WCG586827:WCG586863 WMC586827:WMC586863 WVY586827:WVY586863 Q652363:Q652399 JM652363:JM652399 TI652363:TI652399 ADE652363:ADE652399 ANA652363:ANA652399 AWW652363:AWW652399 BGS652363:BGS652399 BQO652363:BQO652399 CAK652363:CAK652399 CKG652363:CKG652399 CUC652363:CUC652399 DDY652363:DDY652399 DNU652363:DNU652399 DXQ652363:DXQ652399 EHM652363:EHM652399 ERI652363:ERI652399 FBE652363:FBE652399 FLA652363:FLA652399 FUW652363:FUW652399 GES652363:GES652399 GOO652363:GOO652399 GYK652363:GYK652399 HIG652363:HIG652399 HSC652363:HSC652399 IBY652363:IBY652399 ILU652363:ILU652399 IVQ652363:IVQ652399 JFM652363:JFM652399 JPI652363:JPI652399 JZE652363:JZE652399 KJA652363:KJA652399 KSW652363:KSW652399 LCS652363:LCS652399 LMO652363:LMO652399 LWK652363:LWK652399 MGG652363:MGG652399 MQC652363:MQC652399 MZY652363:MZY652399 NJU652363:NJU652399 NTQ652363:NTQ652399 ODM652363:ODM652399 ONI652363:ONI652399 OXE652363:OXE652399 PHA652363:PHA652399 PQW652363:PQW652399 QAS652363:QAS652399 QKO652363:QKO652399 QUK652363:QUK652399 REG652363:REG652399 ROC652363:ROC652399 RXY652363:RXY652399 SHU652363:SHU652399 SRQ652363:SRQ652399 TBM652363:TBM652399 TLI652363:TLI652399 TVE652363:TVE652399 UFA652363:UFA652399 UOW652363:UOW652399 UYS652363:UYS652399 VIO652363:VIO652399 VSK652363:VSK652399 WCG652363:WCG652399 WMC652363:WMC652399 WVY652363:WVY652399 Q717899:Q717935 JM717899:JM717935 TI717899:TI717935 ADE717899:ADE717935 ANA717899:ANA717935 AWW717899:AWW717935 BGS717899:BGS717935 BQO717899:BQO717935 CAK717899:CAK717935 CKG717899:CKG717935 CUC717899:CUC717935 DDY717899:DDY717935 DNU717899:DNU717935 DXQ717899:DXQ717935 EHM717899:EHM717935 ERI717899:ERI717935 FBE717899:FBE717935 FLA717899:FLA717935 FUW717899:FUW717935 GES717899:GES717935 GOO717899:GOO717935 GYK717899:GYK717935 HIG717899:HIG717935 HSC717899:HSC717935 IBY717899:IBY717935 ILU717899:ILU717935 IVQ717899:IVQ717935 JFM717899:JFM717935 JPI717899:JPI717935 JZE717899:JZE717935 KJA717899:KJA717935 KSW717899:KSW717935 LCS717899:LCS717935 LMO717899:LMO717935 LWK717899:LWK717935 MGG717899:MGG717935 MQC717899:MQC717935 MZY717899:MZY717935 NJU717899:NJU717935 NTQ717899:NTQ717935 ODM717899:ODM717935 ONI717899:ONI717935 OXE717899:OXE717935 PHA717899:PHA717935 PQW717899:PQW717935 QAS717899:QAS717935 QKO717899:QKO717935 QUK717899:QUK717935 REG717899:REG717935 ROC717899:ROC717935 RXY717899:RXY717935 SHU717899:SHU717935 SRQ717899:SRQ717935 TBM717899:TBM717935 TLI717899:TLI717935 TVE717899:TVE717935 UFA717899:UFA717935 UOW717899:UOW717935 UYS717899:UYS717935 VIO717899:VIO717935 VSK717899:VSK717935 WCG717899:WCG717935 WMC717899:WMC717935 WVY717899:WVY717935 Q783435:Q783471 JM783435:JM783471 TI783435:TI783471 ADE783435:ADE783471 ANA783435:ANA783471 AWW783435:AWW783471 BGS783435:BGS783471 BQO783435:BQO783471 CAK783435:CAK783471 CKG783435:CKG783471 CUC783435:CUC783471 DDY783435:DDY783471 DNU783435:DNU783471 DXQ783435:DXQ783471 EHM783435:EHM783471 ERI783435:ERI783471 FBE783435:FBE783471 FLA783435:FLA783471 FUW783435:FUW783471 GES783435:GES783471 GOO783435:GOO783471 GYK783435:GYK783471 HIG783435:HIG783471 HSC783435:HSC783471 IBY783435:IBY783471 ILU783435:ILU783471 IVQ783435:IVQ783471 JFM783435:JFM783471 JPI783435:JPI783471 JZE783435:JZE783471 KJA783435:KJA783471 KSW783435:KSW783471 LCS783435:LCS783471 LMO783435:LMO783471 LWK783435:LWK783471 MGG783435:MGG783471 MQC783435:MQC783471 MZY783435:MZY783471 NJU783435:NJU783471 NTQ783435:NTQ783471 ODM783435:ODM783471 ONI783435:ONI783471 OXE783435:OXE783471 PHA783435:PHA783471 PQW783435:PQW783471 QAS783435:QAS783471 QKO783435:QKO783471 QUK783435:QUK783471 REG783435:REG783471 ROC783435:ROC783471 RXY783435:RXY783471 SHU783435:SHU783471 SRQ783435:SRQ783471 TBM783435:TBM783471 TLI783435:TLI783471 TVE783435:TVE783471 UFA783435:UFA783471 UOW783435:UOW783471 UYS783435:UYS783471 VIO783435:VIO783471 VSK783435:VSK783471 WCG783435:WCG783471 WMC783435:WMC783471 WVY783435:WVY783471 Q848971:Q849007 JM848971:JM849007 TI848971:TI849007 ADE848971:ADE849007 ANA848971:ANA849007 AWW848971:AWW849007 BGS848971:BGS849007 BQO848971:BQO849007 CAK848971:CAK849007 CKG848971:CKG849007 CUC848971:CUC849007 DDY848971:DDY849007 DNU848971:DNU849007 DXQ848971:DXQ849007 EHM848971:EHM849007 ERI848971:ERI849007 FBE848971:FBE849007 FLA848971:FLA849007 FUW848971:FUW849007 GES848971:GES849007 GOO848971:GOO849007 GYK848971:GYK849007 HIG848971:HIG849007 HSC848971:HSC849007 IBY848971:IBY849007 ILU848971:ILU849007 IVQ848971:IVQ849007 JFM848971:JFM849007 JPI848971:JPI849007 JZE848971:JZE849007 KJA848971:KJA849007 KSW848971:KSW849007 LCS848971:LCS849007 LMO848971:LMO849007 LWK848971:LWK849007 MGG848971:MGG849007 MQC848971:MQC849007 MZY848971:MZY849007 NJU848971:NJU849007 NTQ848971:NTQ849007 ODM848971:ODM849007 ONI848971:ONI849007 OXE848971:OXE849007 PHA848971:PHA849007 PQW848971:PQW849007 QAS848971:QAS849007 QKO848971:QKO849007 QUK848971:QUK849007 REG848971:REG849007 ROC848971:ROC849007 RXY848971:RXY849007 SHU848971:SHU849007 SRQ848971:SRQ849007 TBM848971:TBM849007 TLI848971:TLI849007 TVE848971:TVE849007 UFA848971:UFA849007 UOW848971:UOW849007 UYS848971:UYS849007 VIO848971:VIO849007 VSK848971:VSK849007 WCG848971:WCG849007 WMC848971:WMC849007 WVY848971:WVY849007 Q914507:Q914543 JM914507:JM914543 TI914507:TI914543 ADE914507:ADE914543 ANA914507:ANA914543 AWW914507:AWW914543 BGS914507:BGS914543 BQO914507:BQO914543 CAK914507:CAK914543 CKG914507:CKG914543 CUC914507:CUC914543 DDY914507:DDY914543 DNU914507:DNU914543 DXQ914507:DXQ914543 EHM914507:EHM914543 ERI914507:ERI914543 FBE914507:FBE914543 FLA914507:FLA914543 FUW914507:FUW914543 GES914507:GES914543 GOO914507:GOO914543 GYK914507:GYK914543 HIG914507:HIG914543 HSC914507:HSC914543 IBY914507:IBY914543 ILU914507:ILU914543 IVQ914507:IVQ914543 JFM914507:JFM914543 JPI914507:JPI914543 JZE914507:JZE914543 KJA914507:KJA914543 KSW914507:KSW914543 LCS914507:LCS914543 LMO914507:LMO914543 LWK914507:LWK914543 MGG914507:MGG914543 MQC914507:MQC914543 MZY914507:MZY914543 NJU914507:NJU914543 NTQ914507:NTQ914543 ODM914507:ODM914543 ONI914507:ONI914543 OXE914507:OXE914543 PHA914507:PHA914543 PQW914507:PQW914543 QAS914507:QAS914543 QKO914507:QKO914543 QUK914507:QUK914543 REG914507:REG914543 ROC914507:ROC914543 RXY914507:RXY914543 SHU914507:SHU914543 SRQ914507:SRQ914543 TBM914507:TBM914543 TLI914507:TLI914543 TVE914507:TVE914543 UFA914507:UFA914543 UOW914507:UOW914543 UYS914507:UYS914543 VIO914507:VIO914543 VSK914507:VSK914543 WCG914507:WCG914543 WMC914507:WMC914543 WVY914507:WVY914543 Q980043:Q980079 JM980043:JM980079 TI980043:TI980079 ADE980043:ADE980079 ANA980043:ANA980079 AWW980043:AWW980079 BGS980043:BGS980079 BQO980043:BQO980079 CAK980043:CAK980079 CKG980043:CKG980079 CUC980043:CUC980079 DDY980043:DDY980079 DNU980043:DNU980079 DXQ980043:DXQ980079 EHM980043:EHM980079 ERI980043:ERI980079 FBE980043:FBE980079 FLA980043:FLA980079 FUW980043:FUW980079 GES980043:GES980079 GOO980043:GOO980079 GYK980043:GYK980079 HIG980043:HIG980079 HSC980043:HSC980079 IBY980043:IBY980079 ILU980043:ILU980079 IVQ980043:IVQ980079 JFM980043:JFM980079 JPI980043:JPI980079 JZE980043:JZE980079 KJA980043:KJA980079 KSW980043:KSW980079 LCS980043:LCS980079 LMO980043:LMO980079 LWK980043:LWK980079 MGG980043:MGG980079 MQC980043:MQC980079 MZY980043:MZY980079 NJU980043:NJU980079 NTQ980043:NTQ980079 ODM980043:ODM980079 ONI980043:ONI980079 OXE980043:OXE980079 PHA980043:PHA980079 PQW980043:PQW980079 QAS980043:QAS980079 QKO980043:QKO980079 QUK980043:QUK980079 REG980043:REG980079 ROC980043:ROC980079 RXY980043:RXY980079 SHU980043:SHU980079 SRQ980043:SRQ980079 TBM980043:TBM980079 TLI980043:TLI980079 TVE980043:TVE980079 UFA980043:UFA980079 UOW980043:UOW980079 UYS980043:UYS980079 VIO980043:VIO980079 VSK980043:VSK980079 WCG980043:WCG980079 WMC980043:WMC980079 WVY980043:WVY980079 Q62988:Q63075 JM62988:JM63075 TI62988:TI63075 ADE62988:ADE63075 ANA62988:ANA63075 AWW62988:AWW63075 BGS62988:BGS63075 BQO62988:BQO63075 CAK62988:CAK63075 CKG62988:CKG63075 CUC62988:CUC63075 DDY62988:DDY63075 DNU62988:DNU63075 DXQ62988:DXQ63075 EHM62988:EHM63075 ERI62988:ERI63075 FBE62988:FBE63075 FLA62988:FLA63075 FUW62988:FUW63075 GES62988:GES63075 GOO62988:GOO63075 GYK62988:GYK63075 HIG62988:HIG63075 HSC62988:HSC63075 IBY62988:IBY63075 ILU62988:ILU63075 IVQ62988:IVQ63075 JFM62988:JFM63075 JPI62988:JPI63075 JZE62988:JZE63075 KJA62988:KJA63075 KSW62988:KSW63075 LCS62988:LCS63075 LMO62988:LMO63075 LWK62988:LWK63075 MGG62988:MGG63075 MQC62988:MQC63075 MZY62988:MZY63075 NJU62988:NJU63075 NTQ62988:NTQ63075 ODM62988:ODM63075 ONI62988:ONI63075 OXE62988:OXE63075 PHA62988:PHA63075 PQW62988:PQW63075 QAS62988:QAS63075 QKO62988:QKO63075 QUK62988:QUK63075 REG62988:REG63075 ROC62988:ROC63075 RXY62988:RXY63075 SHU62988:SHU63075 SRQ62988:SRQ63075 TBM62988:TBM63075 TLI62988:TLI63075 TVE62988:TVE63075 UFA62988:UFA63075 UOW62988:UOW63075 UYS62988:UYS63075 VIO62988:VIO63075 VSK62988:VSK63075 WCG62988:WCG63075 WMC62988:WMC63075 WVY62988:WVY63075 Q128524:Q128611 JM128524:JM128611 TI128524:TI128611 ADE128524:ADE128611 ANA128524:ANA128611 AWW128524:AWW128611 BGS128524:BGS128611 BQO128524:BQO128611 CAK128524:CAK128611 CKG128524:CKG128611 CUC128524:CUC128611 DDY128524:DDY128611 DNU128524:DNU128611 DXQ128524:DXQ128611 EHM128524:EHM128611 ERI128524:ERI128611 FBE128524:FBE128611 FLA128524:FLA128611 FUW128524:FUW128611 GES128524:GES128611 GOO128524:GOO128611 GYK128524:GYK128611 HIG128524:HIG128611 HSC128524:HSC128611 IBY128524:IBY128611 ILU128524:ILU128611 IVQ128524:IVQ128611 JFM128524:JFM128611 JPI128524:JPI128611 JZE128524:JZE128611 KJA128524:KJA128611 KSW128524:KSW128611 LCS128524:LCS128611 LMO128524:LMO128611 LWK128524:LWK128611 MGG128524:MGG128611 MQC128524:MQC128611 MZY128524:MZY128611 NJU128524:NJU128611 NTQ128524:NTQ128611 ODM128524:ODM128611 ONI128524:ONI128611 OXE128524:OXE128611 PHA128524:PHA128611 PQW128524:PQW128611 QAS128524:QAS128611 QKO128524:QKO128611 QUK128524:QUK128611 REG128524:REG128611 ROC128524:ROC128611 RXY128524:RXY128611 SHU128524:SHU128611 SRQ128524:SRQ128611 TBM128524:TBM128611 TLI128524:TLI128611 TVE128524:TVE128611 UFA128524:UFA128611 UOW128524:UOW128611 UYS128524:UYS128611 VIO128524:VIO128611 VSK128524:VSK128611 WCG128524:WCG128611 WMC128524:WMC128611 WVY128524:WVY128611 Q194060:Q194147 JM194060:JM194147 TI194060:TI194147 ADE194060:ADE194147 ANA194060:ANA194147 AWW194060:AWW194147 BGS194060:BGS194147 BQO194060:BQO194147 CAK194060:CAK194147 CKG194060:CKG194147 CUC194060:CUC194147 DDY194060:DDY194147 DNU194060:DNU194147 DXQ194060:DXQ194147 EHM194060:EHM194147 ERI194060:ERI194147 FBE194060:FBE194147 FLA194060:FLA194147 FUW194060:FUW194147 GES194060:GES194147 GOO194060:GOO194147 GYK194060:GYK194147 HIG194060:HIG194147 HSC194060:HSC194147 IBY194060:IBY194147 ILU194060:ILU194147 IVQ194060:IVQ194147 JFM194060:JFM194147 JPI194060:JPI194147 JZE194060:JZE194147 KJA194060:KJA194147 KSW194060:KSW194147 LCS194060:LCS194147 LMO194060:LMO194147 LWK194060:LWK194147 MGG194060:MGG194147 MQC194060:MQC194147 MZY194060:MZY194147 NJU194060:NJU194147 NTQ194060:NTQ194147 ODM194060:ODM194147 ONI194060:ONI194147 OXE194060:OXE194147 PHA194060:PHA194147 PQW194060:PQW194147 QAS194060:QAS194147 QKO194060:QKO194147 QUK194060:QUK194147 REG194060:REG194147 ROC194060:ROC194147 RXY194060:RXY194147 SHU194060:SHU194147 SRQ194060:SRQ194147 TBM194060:TBM194147 TLI194060:TLI194147 TVE194060:TVE194147 UFA194060:UFA194147 UOW194060:UOW194147 UYS194060:UYS194147 VIO194060:VIO194147 VSK194060:VSK194147 WCG194060:WCG194147 WMC194060:WMC194147 WVY194060:WVY194147 Q259596:Q259683 JM259596:JM259683 TI259596:TI259683 ADE259596:ADE259683 ANA259596:ANA259683 AWW259596:AWW259683 BGS259596:BGS259683 BQO259596:BQO259683 CAK259596:CAK259683 CKG259596:CKG259683 CUC259596:CUC259683 DDY259596:DDY259683 DNU259596:DNU259683 DXQ259596:DXQ259683 EHM259596:EHM259683 ERI259596:ERI259683 FBE259596:FBE259683 FLA259596:FLA259683 FUW259596:FUW259683 GES259596:GES259683 GOO259596:GOO259683 GYK259596:GYK259683 HIG259596:HIG259683 HSC259596:HSC259683 IBY259596:IBY259683 ILU259596:ILU259683 IVQ259596:IVQ259683 JFM259596:JFM259683 JPI259596:JPI259683 JZE259596:JZE259683 KJA259596:KJA259683 KSW259596:KSW259683 LCS259596:LCS259683 LMO259596:LMO259683 LWK259596:LWK259683 MGG259596:MGG259683 MQC259596:MQC259683 MZY259596:MZY259683 NJU259596:NJU259683 NTQ259596:NTQ259683 ODM259596:ODM259683 ONI259596:ONI259683 OXE259596:OXE259683 PHA259596:PHA259683 PQW259596:PQW259683 QAS259596:QAS259683 QKO259596:QKO259683 QUK259596:QUK259683 REG259596:REG259683 ROC259596:ROC259683 RXY259596:RXY259683 SHU259596:SHU259683 SRQ259596:SRQ259683 TBM259596:TBM259683 TLI259596:TLI259683 TVE259596:TVE259683 UFA259596:UFA259683 UOW259596:UOW259683 UYS259596:UYS259683 VIO259596:VIO259683 VSK259596:VSK259683 WCG259596:WCG259683 WMC259596:WMC259683 WVY259596:WVY259683 Q325132:Q325219 JM325132:JM325219 TI325132:TI325219 ADE325132:ADE325219 ANA325132:ANA325219 AWW325132:AWW325219 BGS325132:BGS325219 BQO325132:BQO325219 CAK325132:CAK325219 CKG325132:CKG325219 CUC325132:CUC325219 DDY325132:DDY325219 DNU325132:DNU325219 DXQ325132:DXQ325219 EHM325132:EHM325219 ERI325132:ERI325219 FBE325132:FBE325219 FLA325132:FLA325219 FUW325132:FUW325219 GES325132:GES325219 GOO325132:GOO325219 GYK325132:GYK325219 HIG325132:HIG325219 HSC325132:HSC325219 IBY325132:IBY325219 ILU325132:ILU325219 IVQ325132:IVQ325219 JFM325132:JFM325219 JPI325132:JPI325219 JZE325132:JZE325219 KJA325132:KJA325219 KSW325132:KSW325219 LCS325132:LCS325219 LMO325132:LMO325219 LWK325132:LWK325219 MGG325132:MGG325219 MQC325132:MQC325219 MZY325132:MZY325219 NJU325132:NJU325219 NTQ325132:NTQ325219 ODM325132:ODM325219 ONI325132:ONI325219 OXE325132:OXE325219 PHA325132:PHA325219 PQW325132:PQW325219 QAS325132:QAS325219 QKO325132:QKO325219 QUK325132:QUK325219 REG325132:REG325219 ROC325132:ROC325219 RXY325132:RXY325219 SHU325132:SHU325219 SRQ325132:SRQ325219 TBM325132:TBM325219 TLI325132:TLI325219 TVE325132:TVE325219 UFA325132:UFA325219 UOW325132:UOW325219 UYS325132:UYS325219 VIO325132:VIO325219 VSK325132:VSK325219 WCG325132:WCG325219 WMC325132:WMC325219 WVY325132:WVY325219 Q390668:Q390755 JM390668:JM390755 TI390668:TI390755 ADE390668:ADE390755 ANA390668:ANA390755 AWW390668:AWW390755 BGS390668:BGS390755 BQO390668:BQO390755 CAK390668:CAK390755 CKG390668:CKG390755 CUC390668:CUC390755 DDY390668:DDY390755 DNU390668:DNU390755 DXQ390668:DXQ390755 EHM390668:EHM390755 ERI390668:ERI390755 FBE390668:FBE390755 FLA390668:FLA390755 FUW390668:FUW390755 GES390668:GES390755 GOO390668:GOO390755 GYK390668:GYK390755 HIG390668:HIG390755 HSC390668:HSC390755 IBY390668:IBY390755 ILU390668:ILU390755 IVQ390668:IVQ390755 JFM390668:JFM390755 JPI390668:JPI390755 JZE390668:JZE390755 KJA390668:KJA390755 KSW390668:KSW390755 LCS390668:LCS390755 LMO390668:LMO390755 LWK390668:LWK390755 MGG390668:MGG390755 MQC390668:MQC390755 MZY390668:MZY390755 NJU390668:NJU390755 NTQ390668:NTQ390755 ODM390668:ODM390755 ONI390668:ONI390755 OXE390668:OXE390755 PHA390668:PHA390755 PQW390668:PQW390755 QAS390668:QAS390755 QKO390668:QKO390755 QUK390668:QUK390755 REG390668:REG390755 ROC390668:ROC390755 RXY390668:RXY390755 SHU390668:SHU390755 SRQ390668:SRQ390755 TBM390668:TBM390755 TLI390668:TLI390755 TVE390668:TVE390755 UFA390668:UFA390755 UOW390668:UOW390755 UYS390668:UYS390755 VIO390668:VIO390755 VSK390668:VSK390755 WCG390668:WCG390755 WMC390668:WMC390755 WVY390668:WVY390755 Q456204:Q456291 JM456204:JM456291 TI456204:TI456291 ADE456204:ADE456291 ANA456204:ANA456291 AWW456204:AWW456291 BGS456204:BGS456291 BQO456204:BQO456291 CAK456204:CAK456291 CKG456204:CKG456291 CUC456204:CUC456291 DDY456204:DDY456291 DNU456204:DNU456291 DXQ456204:DXQ456291 EHM456204:EHM456291 ERI456204:ERI456291 FBE456204:FBE456291 FLA456204:FLA456291 FUW456204:FUW456291 GES456204:GES456291 GOO456204:GOO456291 GYK456204:GYK456291 HIG456204:HIG456291 HSC456204:HSC456291 IBY456204:IBY456291 ILU456204:ILU456291 IVQ456204:IVQ456291 JFM456204:JFM456291 JPI456204:JPI456291 JZE456204:JZE456291 KJA456204:KJA456291 KSW456204:KSW456291 LCS456204:LCS456291 LMO456204:LMO456291 LWK456204:LWK456291 MGG456204:MGG456291 MQC456204:MQC456291 MZY456204:MZY456291 NJU456204:NJU456291 NTQ456204:NTQ456291 ODM456204:ODM456291 ONI456204:ONI456291 OXE456204:OXE456291 PHA456204:PHA456291 PQW456204:PQW456291 QAS456204:QAS456291 QKO456204:QKO456291 QUK456204:QUK456291 REG456204:REG456291 ROC456204:ROC456291 RXY456204:RXY456291 SHU456204:SHU456291 SRQ456204:SRQ456291 TBM456204:TBM456291 TLI456204:TLI456291 TVE456204:TVE456291 UFA456204:UFA456291 UOW456204:UOW456291 UYS456204:UYS456291 VIO456204:VIO456291 VSK456204:VSK456291 WCG456204:WCG456291 WMC456204:WMC456291 WVY456204:WVY456291 Q521740:Q521827 JM521740:JM521827 TI521740:TI521827 ADE521740:ADE521827 ANA521740:ANA521827 AWW521740:AWW521827 BGS521740:BGS521827 BQO521740:BQO521827 CAK521740:CAK521827 CKG521740:CKG521827 CUC521740:CUC521827 DDY521740:DDY521827 DNU521740:DNU521827 DXQ521740:DXQ521827 EHM521740:EHM521827 ERI521740:ERI521827 FBE521740:FBE521827 FLA521740:FLA521827 FUW521740:FUW521827 GES521740:GES521827 GOO521740:GOO521827 GYK521740:GYK521827 HIG521740:HIG521827 HSC521740:HSC521827 IBY521740:IBY521827 ILU521740:ILU521827 IVQ521740:IVQ521827 JFM521740:JFM521827 JPI521740:JPI521827 JZE521740:JZE521827 KJA521740:KJA521827 KSW521740:KSW521827 LCS521740:LCS521827 LMO521740:LMO521827 LWK521740:LWK521827 MGG521740:MGG521827 MQC521740:MQC521827 MZY521740:MZY521827 NJU521740:NJU521827 NTQ521740:NTQ521827 ODM521740:ODM521827 ONI521740:ONI521827 OXE521740:OXE521827 PHA521740:PHA521827 PQW521740:PQW521827 QAS521740:QAS521827 QKO521740:QKO521827 QUK521740:QUK521827 REG521740:REG521827 ROC521740:ROC521827 RXY521740:RXY521827 SHU521740:SHU521827 SRQ521740:SRQ521827 TBM521740:TBM521827 TLI521740:TLI521827 TVE521740:TVE521827 UFA521740:UFA521827 UOW521740:UOW521827 UYS521740:UYS521827 VIO521740:VIO521827 VSK521740:VSK521827 WCG521740:WCG521827 WMC521740:WMC521827 WVY521740:WVY521827 Q587276:Q587363 JM587276:JM587363 TI587276:TI587363 ADE587276:ADE587363 ANA587276:ANA587363 AWW587276:AWW587363 BGS587276:BGS587363 BQO587276:BQO587363 CAK587276:CAK587363 CKG587276:CKG587363 CUC587276:CUC587363 DDY587276:DDY587363 DNU587276:DNU587363 DXQ587276:DXQ587363 EHM587276:EHM587363 ERI587276:ERI587363 FBE587276:FBE587363 FLA587276:FLA587363 FUW587276:FUW587363 GES587276:GES587363 GOO587276:GOO587363 GYK587276:GYK587363 HIG587276:HIG587363 HSC587276:HSC587363 IBY587276:IBY587363 ILU587276:ILU587363 IVQ587276:IVQ587363 JFM587276:JFM587363 JPI587276:JPI587363 JZE587276:JZE587363 KJA587276:KJA587363 KSW587276:KSW587363 LCS587276:LCS587363 LMO587276:LMO587363 LWK587276:LWK587363 MGG587276:MGG587363 MQC587276:MQC587363 MZY587276:MZY587363 NJU587276:NJU587363 NTQ587276:NTQ587363 ODM587276:ODM587363 ONI587276:ONI587363 OXE587276:OXE587363 PHA587276:PHA587363 PQW587276:PQW587363 QAS587276:QAS587363 QKO587276:QKO587363 QUK587276:QUK587363 REG587276:REG587363 ROC587276:ROC587363 RXY587276:RXY587363 SHU587276:SHU587363 SRQ587276:SRQ587363 TBM587276:TBM587363 TLI587276:TLI587363 TVE587276:TVE587363 UFA587276:UFA587363 UOW587276:UOW587363 UYS587276:UYS587363 VIO587276:VIO587363 VSK587276:VSK587363 WCG587276:WCG587363 WMC587276:WMC587363 WVY587276:WVY587363 Q652812:Q652899 JM652812:JM652899 TI652812:TI652899 ADE652812:ADE652899 ANA652812:ANA652899 AWW652812:AWW652899 BGS652812:BGS652899 BQO652812:BQO652899 CAK652812:CAK652899 CKG652812:CKG652899 CUC652812:CUC652899 DDY652812:DDY652899 DNU652812:DNU652899 DXQ652812:DXQ652899 EHM652812:EHM652899 ERI652812:ERI652899 FBE652812:FBE652899 FLA652812:FLA652899 FUW652812:FUW652899 GES652812:GES652899 GOO652812:GOO652899 GYK652812:GYK652899 HIG652812:HIG652899 HSC652812:HSC652899 IBY652812:IBY652899 ILU652812:ILU652899 IVQ652812:IVQ652899 JFM652812:JFM652899 JPI652812:JPI652899 JZE652812:JZE652899 KJA652812:KJA652899 KSW652812:KSW652899 LCS652812:LCS652899 LMO652812:LMO652899 LWK652812:LWK652899 MGG652812:MGG652899 MQC652812:MQC652899 MZY652812:MZY652899 NJU652812:NJU652899 NTQ652812:NTQ652899 ODM652812:ODM652899 ONI652812:ONI652899 OXE652812:OXE652899 PHA652812:PHA652899 PQW652812:PQW652899 QAS652812:QAS652899 QKO652812:QKO652899 QUK652812:QUK652899 REG652812:REG652899 ROC652812:ROC652899 RXY652812:RXY652899 SHU652812:SHU652899 SRQ652812:SRQ652899 TBM652812:TBM652899 TLI652812:TLI652899 TVE652812:TVE652899 UFA652812:UFA652899 UOW652812:UOW652899 UYS652812:UYS652899 VIO652812:VIO652899 VSK652812:VSK652899 WCG652812:WCG652899 WMC652812:WMC652899 WVY652812:WVY652899 Q718348:Q718435 JM718348:JM718435 TI718348:TI718435 ADE718348:ADE718435 ANA718348:ANA718435 AWW718348:AWW718435 BGS718348:BGS718435 BQO718348:BQO718435 CAK718348:CAK718435 CKG718348:CKG718435 CUC718348:CUC718435 DDY718348:DDY718435 DNU718348:DNU718435 DXQ718348:DXQ718435 EHM718348:EHM718435 ERI718348:ERI718435 FBE718348:FBE718435 FLA718348:FLA718435 FUW718348:FUW718435 GES718348:GES718435 GOO718348:GOO718435 GYK718348:GYK718435 HIG718348:HIG718435 HSC718348:HSC718435 IBY718348:IBY718435 ILU718348:ILU718435 IVQ718348:IVQ718435 JFM718348:JFM718435 JPI718348:JPI718435 JZE718348:JZE718435 KJA718348:KJA718435 KSW718348:KSW718435 LCS718348:LCS718435 LMO718348:LMO718435 LWK718348:LWK718435 MGG718348:MGG718435 MQC718348:MQC718435 MZY718348:MZY718435 NJU718348:NJU718435 NTQ718348:NTQ718435 ODM718348:ODM718435 ONI718348:ONI718435 OXE718348:OXE718435 PHA718348:PHA718435 PQW718348:PQW718435 QAS718348:QAS718435 QKO718348:QKO718435 QUK718348:QUK718435 REG718348:REG718435 ROC718348:ROC718435 RXY718348:RXY718435 SHU718348:SHU718435 SRQ718348:SRQ718435 TBM718348:TBM718435 TLI718348:TLI718435 TVE718348:TVE718435 UFA718348:UFA718435 UOW718348:UOW718435 UYS718348:UYS718435 VIO718348:VIO718435 VSK718348:VSK718435 WCG718348:WCG718435 WMC718348:WMC718435 WVY718348:WVY718435 Q783884:Q783971 JM783884:JM783971 TI783884:TI783971 ADE783884:ADE783971 ANA783884:ANA783971 AWW783884:AWW783971 BGS783884:BGS783971 BQO783884:BQO783971 CAK783884:CAK783971 CKG783884:CKG783971 CUC783884:CUC783971 DDY783884:DDY783971 DNU783884:DNU783971 DXQ783884:DXQ783971 EHM783884:EHM783971 ERI783884:ERI783971 FBE783884:FBE783971 FLA783884:FLA783971 FUW783884:FUW783971 GES783884:GES783971 GOO783884:GOO783971 GYK783884:GYK783971 HIG783884:HIG783971 HSC783884:HSC783971 IBY783884:IBY783971 ILU783884:ILU783971 IVQ783884:IVQ783971 JFM783884:JFM783971 JPI783884:JPI783971 JZE783884:JZE783971 KJA783884:KJA783971 KSW783884:KSW783971 LCS783884:LCS783971 LMO783884:LMO783971 LWK783884:LWK783971 MGG783884:MGG783971 MQC783884:MQC783971 MZY783884:MZY783971 NJU783884:NJU783971 NTQ783884:NTQ783971 ODM783884:ODM783971 ONI783884:ONI783971 OXE783884:OXE783971 PHA783884:PHA783971 PQW783884:PQW783971 QAS783884:QAS783971 QKO783884:QKO783971 QUK783884:QUK783971 REG783884:REG783971 ROC783884:ROC783971 RXY783884:RXY783971 SHU783884:SHU783971 SRQ783884:SRQ783971 TBM783884:TBM783971 TLI783884:TLI783971 TVE783884:TVE783971 UFA783884:UFA783971 UOW783884:UOW783971 UYS783884:UYS783971 VIO783884:VIO783971 VSK783884:VSK783971 WCG783884:WCG783971 WMC783884:WMC783971 WVY783884:WVY783971 Q849420:Q849507 JM849420:JM849507 TI849420:TI849507 ADE849420:ADE849507 ANA849420:ANA849507 AWW849420:AWW849507 BGS849420:BGS849507 BQO849420:BQO849507 CAK849420:CAK849507 CKG849420:CKG849507 CUC849420:CUC849507 DDY849420:DDY849507 DNU849420:DNU849507 DXQ849420:DXQ849507 EHM849420:EHM849507 ERI849420:ERI849507 FBE849420:FBE849507 FLA849420:FLA849507 FUW849420:FUW849507 GES849420:GES849507 GOO849420:GOO849507 GYK849420:GYK849507 HIG849420:HIG849507 HSC849420:HSC849507 IBY849420:IBY849507 ILU849420:ILU849507 IVQ849420:IVQ849507 JFM849420:JFM849507 JPI849420:JPI849507 JZE849420:JZE849507 KJA849420:KJA849507 KSW849420:KSW849507 LCS849420:LCS849507 LMO849420:LMO849507 LWK849420:LWK849507 MGG849420:MGG849507 MQC849420:MQC849507 MZY849420:MZY849507 NJU849420:NJU849507 NTQ849420:NTQ849507 ODM849420:ODM849507 ONI849420:ONI849507 OXE849420:OXE849507 PHA849420:PHA849507 PQW849420:PQW849507 QAS849420:QAS849507 QKO849420:QKO849507 QUK849420:QUK849507 REG849420:REG849507 ROC849420:ROC849507 RXY849420:RXY849507 SHU849420:SHU849507 SRQ849420:SRQ849507 TBM849420:TBM849507 TLI849420:TLI849507 TVE849420:TVE849507 UFA849420:UFA849507 UOW849420:UOW849507 UYS849420:UYS849507 VIO849420:VIO849507 VSK849420:VSK849507 WCG849420:WCG849507 WMC849420:WMC849507 WVY849420:WVY849507 Q914956:Q915043 JM914956:JM915043 TI914956:TI915043 ADE914956:ADE915043 ANA914956:ANA915043 AWW914956:AWW915043 BGS914956:BGS915043 BQO914956:BQO915043 CAK914956:CAK915043 CKG914956:CKG915043 CUC914956:CUC915043 DDY914956:DDY915043 DNU914956:DNU915043 DXQ914956:DXQ915043 EHM914956:EHM915043 ERI914956:ERI915043 FBE914956:FBE915043 FLA914956:FLA915043 FUW914956:FUW915043 GES914956:GES915043 GOO914956:GOO915043 GYK914956:GYK915043 HIG914956:HIG915043 HSC914956:HSC915043 IBY914956:IBY915043 ILU914956:ILU915043 IVQ914956:IVQ915043 JFM914956:JFM915043 JPI914956:JPI915043 JZE914956:JZE915043 KJA914956:KJA915043 KSW914956:KSW915043 LCS914956:LCS915043 LMO914956:LMO915043 LWK914956:LWK915043 MGG914956:MGG915043 MQC914956:MQC915043 MZY914956:MZY915043 NJU914956:NJU915043 NTQ914956:NTQ915043 ODM914956:ODM915043 ONI914956:ONI915043 OXE914956:OXE915043 PHA914956:PHA915043 PQW914956:PQW915043 QAS914956:QAS915043 QKO914956:QKO915043 QUK914956:QUK915043 REG914956:REG915043 ROC914956:ROC915043 RXY914956:RXY915043 SHU914956:SHU915043 SRQ914956:SRQ915043 TBM914956:TBM915043 TLI914956:TLI915043 TVE914956:TVE915043 UFA914956:UFA915043 UOW914956:UOW915043 UYS914956:UYS915043 VIO914956:VIO915043 VSK914956:VSK915043 WCG914956:WCG915043 WMC914956:WMC915043 WVY914956:WVY915043 Q980492:Q980579 JM980492:JM980579 TI980492:TI980579 ADE980492:ADE980579 ANA980492:ANA980579 AWW980492:AWW980579 BGS980492:BGS980579 BQO980492:BQO980579 CAK980492:CAK980579 CKG980492:CKG980579 CUC980492:CUC980579 DDY980492:DDY980579 DNU980492:DNU980579 DXQ980492:DXQ980579 EHM980492:EHM980579 ERI980492:ERI980579 FBE980492:FBE980579 FLA980492:FLA980579 FUW980492:FUW980579 GES980492:GES980579 GOO980492:GOO980579 GYK980492:GYK980579 HIG980492:HIG980579 HSC980492:HSC980579 IBY980492:IBY980579 ILU980492:ILU980579 IVQ980492:IVQ980579 JFM980492:JFM980579 JPI980492:JPI980579 JZE980492:JZE980579 KJA980492:KJA980579 KSW980492:KSW980579 LCS980492:LCS980579 LMO980492:LMO980579 LWK980492:LWK980579 MGG980492:MGG980579 MQC980492:MQC980579 MZY980492:MZY980579 NJU980492:NJU980579 NTQ980492:NTQ980579 ODM980492:ODM980579 ONI980492:ONI980579 OXE980492:OXE980579 PHA980492:PHA980579 PQW980492:PQW980579 QAS980492:QAS980579 QKO980492:QKO980579 QUK980492:QUK980579 REG980492:REG980579 ROC980492:ROC980579 RXY980492:RXY980579 SHU980492:SHU980579 SRQ980492:SRQ980579 TBM980492:TBM980579 TLI980492:TLI980579 TVE980492:TVE980579 UFA980492:UFA980579 UOW980492:UOW980579 UYS980492:UYS980579 VIO980492:VIO980579 VSK980492:VSK980579 WCG980492:WCG980579 WMC980492:WMC980579 WVY980492:WVY980579 Q62577:Q62954 JM62577:JM62954 TI62577:TI62954 ADE62577:ADE62954 ANA62577:ANA62954 AWW62577:AWW62954 BGS62577:BGS62954 BQO62577:BQO62954 CAK62577:CAK62954 CKG62577:CKG62954 CUC62577:CUC62954 DDY62577:DDY62954 DNU62577:DNU62954 DXQ62577:DXQ62954 EHM62577:EHM62954 ERI62577:ERI62954 FBE62577:FBE62954 FLA62577:FLA62954 FUW62577:FUW62954 GES62577:GES62954 GOO62577:GOO62954 GYK62577:GYK62954 HIG62577:HIG62954 HSC62577:HSC62954 IBY62577:IBY62954 ILU62577:ILU62954 IVQ62577:IVQ62954 JFM62577:JFM62954 JPI62577:JPI62954 JZE62577:JZE62954 KJA62577:KJA62954 KSW62577:KSW62954 LCS62577:LCS62954 LMO62577:LMO62954 LWK62577:LWK62954 MGG62577:MGG62954 MQC62577:MQC62954 MZY62577:MZY62954 NJU62577:NJU62954 NTQ62577:NTQ62954 ODM62577:ODM62954 ONI62577:ONI62954 OXE62577:OXE62954 PHA62577:PHA62954 PQW62577:PQW62954 QAS62577:QAS62954 QKO62577:QKO62954 QUK62577:QUK62954 REG62577:REG62954 ROC62577:ROC62954 RXY62577:RXY62954 SHU62577:SHU62954 SRQ62577:SRQ62954 TBM62577:TBM62954 TLI62577:TLI62954 TVE62577:TVE62954 UFA62577:UFA62954 UOW62577:UOW62954 UYS62577:UYS62954 VIO62577:VIO62954 VSK62577:VSK62954 WCG62577:WCG62954 WMC62577:WMC62954 WVY62577:WVY62954 Q128113:Q128490 JM128113:JM128490 TI128113:TI128490 ADE128113:ADE128490 ANA128113:ANA128490 AWW128113:AWW128490 BGS128113:BGS128490 BQO128113:BQO128490 CAK128113:CAK128490 CKG128113:CKG128490 CUC128113:CUC128490 DDY128113:DDY128490 DNU128113:DNU128490 DXQ128113:DXQ128490 EHM128113:EHM128490 ERI128113:ERI128490 FBE128113:FBE128490 FLA128113:FLA128490 FUW128113:FUW128490 GES128113:GES128490 GOO128113:GOO128490 GYK128113:GYK128490 HIG128113:HIG128490 HSC128113:HSC128490 IBY128113:IBY128490 ILU128113:ILU128490 IVQ128113:IVQ128490 JFM128113:JFM128490 JPI128113:JPI128490 JZE128113:JZE128490 KJA128113:KJA128490 KSW128113:KSW128490 LCS128113:LCS128490 LMO128113:LMO128490 LWK128113:LWK128490 MGG128113:MGG128490 MQC128113:MQC128490 MZY128113:MZY128490 NJU128113:NJU128490 NTQ128113:NTQ128490 ODM128113:ODM128490 ONI128113:ONI128490 OXE128113:OXE128490 PHA128113:PHA128490 PQW128113:PQW128490 QAS128113:QAS128490 QKO128113:QKO128490 QUK128113:QUK128490 REG128113:REG128490 ROC128113:ROC128490 RXY128113:RXY128490 SHU128113:SHU128490 SRQ128113:SRQ128490 TBM128113:TBM128490 TLI128113:TLI128490 TVE128113:TVE128490 UFA128113:UFA128490 UOW128113:UOW128490 UYS128113:UYS128490 VIO128113:VIO128490 VSK128113:VSK128490 WCG128113:WCG128490 WMC128113:WMC128490 WVY128113:WVY128490 Q193649:Q194026 JM193649:JM194026 TI193649:TI194026 ADE193649:ADE194026 ANA193649:ANA194026 AWW193649:AWW194026 BGS193649:BGS194026 BQO193649:BQO194026 CAK193649:CAK194026 CKG193649:CKG194026 CUC193649:CUC194026 DDY193649:DDY194026 DNU193649:DNU194026 DXQ193649:DXQ194026 EHM193649:EHM194026 ERI193649:ERI194026 FBE193649:FBE194026 FLA193649:FLA194026 FUW193649:FUW194026 GES193649:GES194026 GOO193649:GOO194026 GYK193649:GYK194026 HIG193649:HIG194026 HSC193649:HSC194026 IBY193649:IBY194026 ILU193649:ILU194026 IVQ193649:IVQ194026 JFM193649:JFM194026 JPI193649:JPI194026 JZE193649:JZE194026 KJA193649:KJA194026 KSW193649:KSW194026 LCS193649:LCS194026 LMO193649:LMO194026 LWK193649:LWK194026 MGG193649:MGG194026 MQC193649:MQC194026 MZY193649:MZY194026 NJU193649:NJU194026 NTQ193649:NTQ194026 ODM193649:ODM194026 ONI193649:ONI194026 OXE193649:OXE194026 PHA193649:PHA194026 PQW193649:PQW194026 QAS193649:QAS194026 QKO193649:QKO194026 QUK193649:QUK194026 REG193649:REG194026 ROC193649:ROC194026 RXY193649:RXY194026 SHU193649:SHU194026 SRQ193649:SRQ194026 TBM193649:TBM194026 TLI193649:TLI194026 TVE193649:TVE194026 UFA193649:UFA194026 UOW193649:UOW194026 UYS193649:UYS194026 VIO193649:VIO194026 VSK193649:VSK194026 WCG193649:WCG194026 WMC193649:WMC194026 WVY193649:WVY194026 Q259185:Q259562 JM259185:JM259562 TI259185:TI259562 ADE259185:ADE259562 ANA259185:ANA259562 AWW259185:AWW259562 BGS259185:BGS259562 BQO259185:BQO259562 CAK259185:CAK259562 CKG259185:CKG259562 CUC259185:CUC259562 DDY259185:DDY259562 DNU259185:DNU259562 DXQ259185:DXQ259562 EHM259185:EHM259562 ERI259185:ERI259562 FBE259185:FBE259562 FLA259185:FLA259562 FUW259185:FUW259562 GES259185:GES259562 GOO259185:GOO259562 GYK259185:GYK259562 HIG259185:HIG259562 HSC259185:HSC259562 IBY259185:IBY259562 ILU259185:ILU259562 IVQ259185:IVQ259562 JFM259185:JFM259562 JPI259185:JPI259562 JZE259185:JZE259562 KJA259185:KJA259562 KSW259185:KSW259562 LCS259185:LCS259562 LMO259185:LMO259562 LWK259185:LWK259562 MGG259185:MGG259562 MQC259185:MQC259562 MZY259185:MZY259562 NJU259185:NJU259562 NTQ259185:NTQ259562 ODM259185:ODM259562 ONI259185:ONI259562 OXE259185:OXE259562 PHA259185:PHA259562 PQW259185:PQW259562 QAS259185:QAS259562 QKO259185:QKO259562 QUK259185:QUK259562 REG259185:REG259562 ROC259185:ROC259562 RXY259185:RXY259562 SHU259185:SHU259562 SRQ259185:SRQ259562 TBM259185:TBM259562 TLI259185:TLI259562 TVE259185:TVE259562 UFA259185:UFA259562 UOW259185:UOW259562 UYS259185:UYS259562 VIO259185:VIO259562 VSK259185:VSK259562 WCG259185:WCG259562 WMC259185:WMC259562 WVY259185:WVY259562 Q324721:Q325098 JM324721:JM325098 TI324721:TI325098 ADE324721:ADE325098 ANA324721:ANA325098 AWW324721:AWW325098 BGS324721:BGS325098 BQO324721:BQO325098 CAK324721:CAK325098 CKG324721:CKG325098 CUC324721:CUC325098 DDY324721:DDY325098 DNU324721:DNU325098 DXQ324721:DXQ325098 EHM324721:EHM325098 ERI324721:ERI325098 FBE324721:FBE325098 FLA324721:FLA325098 FUW324721:FUW325098 GES324721:GES325098 GOO324721:GOO325098 GYK324721:GYK325098 HIG324721:HIG325098 HSC324721:HSC325098 IBY324721:IBY325098 ILU324721:ILU325098 IVQ324721:IVQ325098 JFM324721:JFM325098 JPI324721:JPI325098 JZE324721:JZE325098 KJA324721:KJA325098 KSW324721:KSW325098 LCS324721:LCS325098 LMO324721:LMO325098 LWK324721:LWK325098 MGG324721:MGG325098 MQC324721:MQC325098 MZY324721:MZY325098 NJU324721:NJU325098 NTQ324721:NTQ325098 ODM324721:ODM325098 ONI324721:ONI325098 OXE324721:OXE325098 PHA324721:PHA325098 PQW324721:PQW325098 QAS324721:QAS325098 QKO324721:QKO325098 QUK324721:QUK325098 REG324721:REG325098 ROC324721:ROC325098 RXY324721:RXY325098 SHU324721:SHU325098 SRQ324721:SRQ325098 TBM324721:TBM325098 TLI324721:TLI325098 TVE324721:TVE325098 UFA324721:UFA325098 UOW324721:UOW325098 UYS324721:UYS325098 VIO324721:VIO325098 VSK324721:VSK325098 WCG324721:WCG325098 WMC324721:WMC325098 WVY324721:WVY325098 Q390257:Q390634 JM390257:JM390634 TI390257:TI390634 ADE390257:ADE390634 ANA390257:ANA390634 AWW390257:AWW390634 BGS390257:BGS390634 BQO390257:BQO390634 CAK390257:CAK390634 CKG390257:CKG390634 CUC390257:CUC390634 DDY390257:DDY390634 DNU390257:DNU390634 DXQ390257:DXQ390634 EHM390257:EHM390634 ERI390257:ERI390634 FBE390257:FBE390634 FLA390257:FLA390634 FUW390257:FUW390634 GES390257:GES390634 GOO390257:GOO390634 GYK390257:GYK390634 HIG390257:HIG390634 HSC390257:HSC390634 IBY390257:IBY390634 ILU390257:ILU390634 IVQ390257:IVQ390634 JFM390257:JFM390634 JPI390257:JPI390634 JZE390257:JZE390634 KJA390257:KJA390634 KSW390257:KSW390634 LCS390257:LCS390634 LMO390257:LMO390634 LWK390257:LWK390634 MGG390257:MGG390634 MQC390257:MQC390634 MZY390257:MZY390634 NJU390257:NJU390634 NTQ390257:NTQ390634 ODM390257:ODM390634 ONI390257:ONI390634 OXE390257:OXE390634 PHA390257:PHA390634 PQW390257:PQW390634 QAS390257:QAS390634 QKO390257:QKO390634 QUK390257:QUK390634 REG390257:REG390634 ROC390257:ROC390634 RXY390257:RXY390634 SHU390257:SHU390634 SRQ390257:SRQ390634 TBM390257:TBM390634 TLI390257:TLI390634 TVE390257:TVE390634 UFA390257:UFA390634 UOW390257:UOW390634 UYS390257:UYS390634 VIO390257:VIO390634 VSK390257:VSK390634 WCG390257:WCG390634 WMC390257:WMC390634 WVY390257:WVY390634 Q455793:Q456170 JM455793:JM456170 TI455793:TI456170 ADE455793:ADE456170 ANA455793:ANA456170 AWW455793:AWW456170 BGS455793:BGS456170 BQO455793:BQO456170 CAK455793:CAK456170 CKG455793:CKG456170 CUC455793:CUC456170 DDY455793:DDY456170 DNU455793:DNU456170 DXQ455793:DXQ456170 EHM455793:EHM456170 ERI455793:ERI456170 FBE455793:FBE456170 FLA455793:FLA456170 FUW455793:FUW456170 GES455793:GES456170 GOO455793:GOO456170 GYK455793:GYK456170 HIG455793:HIG456170 HSC455793:HSC456170 IBY455793:IBY456170 ILU455793:ILU456170 IVQ455793:IVQ456170 JFM455793:JFM456170 JPI455793:JPI456170 JZE455793:JZE456170 KJA455793:KJA456170 KSW455793:KSW456170 LCS455793:LCS456170 LMO455793:LMO456170 LWK455793:LWK456170 MGG455793:MGG456170 MQC455793:MQC456170 MZY455793:MZY456170 NJU455793:NJU456170 NTQ455793:NTQ456170 ODM455793:ODM456170 ONI455793:ONI456170 OXE455793:OXE456170 PHA455793:PHA456170 PQW455793:PQW456170 QAS455793:QAS456170 QKO455793:QKO456170 QUK455793:QUK456170 REG455793:REG456170 ROC455793:ROC456170 RXY455793:RXY456170 SHU455793:SHU456170 SRQ455793:SRQ456170 TBM455793:TBM456170 TLI455793:TLI456170 TVE455793:TVE456170 UFA455793:UFA456170 UOW455793:UOW456170 UYS455793:UYS456170 VIO455793:VIO456170 VSK455793:VSK456170 WCG455793:WCG456170 WMC455793:WMC456170 WVY455793:WVY456170 Q521329:Q521706 JM521329:JM521706 TI521329:TI521706 ADE521329:ADE521706 ANA521329:ANA521706 AWW521329:AWW521706 BGS521329:BGS521706 BQO521329:BQO521706 CAK521329:CAK521706 CKG521329:CKG521706 CUC521329:CUC521706 DDY521329:DDY521706 DNU521329:DNU521706 DXQ521329:DXQ521706 EHM521329:EHM521706 ERI521329:ERI521706 FBE521329:FBE521706 FLA521329:FLA521706 FUW521329:FUW521706 GES521329:GES521706 GOO521329:GOO521706 GYK521329:GYK521706 HIG521329:HIG521706 HSC521329:HSC521706 IBY521329:IBY521706 ILU521329:ILU521706 IVQ521329:IVQ521706 JFM521329:JFM521706 JPI521329:JPI521706 JZE521329:JZE521706 KJA521329:KJA521706 KSW521329:KSW521706 LCS521329:LCS521706 LMO521329:LMO521706 LWK521329:LWK521706 MGG521329:MGG521706 MQC521329:MQC521706 MZY521329:MZY521706 NJU521329:NJU521706 NTQ521329:NTQ521706 ODM521329:ODM521706 ONI521329:ONI521706 OXE521329:OXE521706 PHA521329:PHA521706 PQW521329:PQW521706 QAS521329:QAS521706 QKO521329:QKO521706 QUK521329:QUK521706 REG521329:REG521706 ROC521329:ROC521706 RXY521329:RXY521706 SHU521329:SHU521706 SRQ521329:SRQ521706 TBM521329:TBM521706 TLI521329:TLI521706 TVE521329:TVE521706 UFA521329:UFA521706 UOW521329:UOW521706 UYS521329:UYS521706 VIO521329:VIO521706 VSK521329:VSK521706 WCG521329:WCG521706 WMC521329:WMC521706 WVY521329:WVY521706 Q586865:Q587242 JM586865:JM587242 TI586865:TI587242 ADE586865:ADE587242 ANA586865:ANA587242 AWW586865:AWW587242 BGS586865:BGS587242 BQO586865:BQO587242 CAK586865:CAK587242 CKG586865:CKG587242 CUC586865:CUC587242 DDY586865:DDY587242 DNU586865:DNU587242 DXQ586865:DXQ587242 EHM586865:EHM587242 ERI586865:ERI587242 FBE586865:FBE587242 FLA586865:FLA587242 FUW586865:FUW587242 GES586865:GES587242 GOO586865:GOO587242 GYK586865:GYK587242 HIG586865:HIG587242 HSC586865:HSC587242 IBY586865:IBY587242 ILU586865:ILU587242 IVQ586865:IVQ587242 JFM586865:JFM587242 JPI586865:JPI587242 JZE586865:JZE587242 KJA586865:KJA587242 KSW586865:KSW587242 LCS586865:LCS587242 LMO586865:LMO587242 LWK586865:LWK587242 MGG586865:MGG587242 MQC586865:MQC587242 MZY586865:MZY587242 NJU586865:NJU587242 NTQ586865:NTQ587242 ODM586865:ODM587242 ONI586865:ONI587242 OXE586865:OXE587242 PHA586865:PHA587242 PQW586865:PQW587242 QAS586865:QAS587242 QKO586865:QKO587242 QUK586865:QUK587242 REG586865:REG587242 ROC586865:ROC587242 RXY586865:RXY587242 SHU586865:SHU587242 SRQ586865:SRQ587242 TBM586865:TBM587242 TLI586865:TLI587242 TVE586865:TVE587242 UFA586865:UFA587242 UOW586865:UOW587242 UYS586865:UYS587242 VIO586865:VIO587242 VSK586865:VSK587242 WCG586865:WCG587242 WMC586865:WMC587242 WVY586865:WVY587242 Q652401:Q652778 JM652401:JM652778 TI652401:TI652778 ADE652401:ADE652778 ANA652401:ANA652778 AWW652401:AWW652778 BGS652401:BGS652778 BQO652401:BQO652778 CAK652401:CAK652778 CKG652401:CKG652778 CUC652401:CUC652778 DDY652401:DDY652778 DNU652401:DNU652778 DXQ652401:DXQ652778 EHM652401:EHM652778 ERI652401:ERI652778 FBE652401:FBE652778 FLA652401:FLA652778 FUW652401:FUW652778 GES652401:GES652778 GOO652401:GOO652778 GYK652401:GYK652778 HIG652401:HIG652778 HSC652401:HSC652778 IBY652401:IBY652778 ILU652401:ILU652778 IVQ652401:IVQ652778 JFM652401:JFM652778 JPI652401:JPI652778 JZE652401:JZE652778 KJA652401:KJA652778 KSW652401:KSW652778 LCS652401:LCS652778 LMO652401:LMO652778 LWK652401:LWK652778 MGG652401:MGG652778 MQC652401:MQC652778 MZY652401:MZY652778 NJU652401:NJU652778 NTQ652401:NTQ652778 ODM652401:ODM652778 ONI652401:ONI652778 OXE652401:OXE652778 PHA652401:PHA652778 PQW652401:PQW652778 QAS652401:QAS652778 QKO652401:QKO652778 QUK652401:QUK652778 REG652401:REG652778 ROC652401:ROC652778 RXY652401:RXY652778 SHU652401:SHU652778 SRQ652401:SRQ652778 TBM652401:TBM652778 TLI652401:TLI652778 TVE652401:TVE652778 UFA652401:UFA652778 UOW652401:UOW652778 UYS652401:UYS652778 VIO652401:VIO652778 VSK652401:VSK652778 WCG652401:WCG652778 WMC652401:WMC652778 WVY652401:WVY652778 Q717937:Q718314 JM717937:JM718314 TI717937:TI718314 ADE717937:ADE718314 ANA717937:ANA718314 AWW717937:AWW718314 BGS717937:BGS718314 BQO717937:BQO718314 CAK717937:CAK718314 CKG717937:CKG718314 CUC717937:CUC718314 DDY717937:DDY718314 DNU717937:DNU718314 DXQ717937:DXQ718314 EHM717937:EHM718314 ERI717937:ERI718314 FBE717937:FBE718314 FLA717937:FLA718314 FUW717937:FUW718314 GES717937:GES718314 GOO717937:GOO718314 GYK717937:GYK718314 HIG717937:HIG718314 HSC717937:HSC718314 IBY717937:IBY718314 ILU717937:ILU718314 IVQ717937:IVQ718314 JFM717937:JFM718314 JPI717937:JPI718314 JZE717937:JZE718314 KJA717937:KJA718314 KSW717937:KSW718314 LCS717937:LCS718314 LMO717937:LMO718314 LWK717937:LWK718314 MGG717937:MGG718314 MQC717937:MQC718314 MZY717937:MZY718314 NJU717937:NJU718314 NTQ717937:NTQ718314 ODM717937:ODM718314 ONI717937:ONI718314 OXE717937:OXE718314 PHA717937:PHA718314 PQW717937:PQW718314 QAS717937:QAS718314 QKO717937:QKO718314 QUK717937:QUK718314 REG717937:REG718314 ROC717937:ROC718314 RXY717937:RXY718314 SHU717937:SHU718314 SRQ717937:SRQ718314 TBM717937:TBM718314 TLI717937:TLI718314 TVE717937:TVE718314 UFA717937:UFA718314 UOW717937:UOW718314 UYS717937:UYS718314 VIO717937:VIO718314 VSK717937:VSK718314 WCG717937:WCG718314 WMC717937:WMC718314 WVY717937:WVY718314 Q783473:Q783850 JM783473:JM783850 TI783473:TI783850 ADE783473:ADE783850 ANA783473:ANA783850 AWW783473:AWW783850 BGS783473:BGS783850 BQO783473:BQO783850 CAK783473:CAK783850 CKG783473:CKG783850 CUC783473:CUC783850 DDY783473:DDY783850 DNU783473:DNU783850 DXQ783473:DXQ783850 EHM783473:EHM783850 ERI783473:ERI783850 FBE783473:FBE783850 FLA783473:FLA783850 FUW783473:FUW783850 GES783473:GES783850 GOO783473:GOO783850 GYK783473:GYK783850 HIG783473:HIG783850 HSC783473:HSC783850 IBY783473:IBY783850 ILU783473:ILU783850 IVQ783473:IVQ783850 JFM783473:JFM783850 JPI783473:JPI783850 JZE783473:JZE783850 KJA783473:KJA783850 KSW783473:KSW783850 LCS783473:LCS783850 LMO783473:LMO783850 LWK783473:LWK783850 MGG783473:MGG783850 MQC783473:MQC783850 MZY783473:MZY783850 NJU783473:NJU783850 NTQ783473:NTQ783850 ODM783473:ODM783850 ONI783473:ONI783850 OXE783473:OXE783850 PHA783473:PHA783850 PQW783473:PQW783850 QAS783473:QAS783850 QKO783473:QKO783850 QUK783473:QUK783850 REG783473:REG783850 ROC783473:ROC783850 RXY783473:RXY783850 SHU783473:SHU783850 SRQ783473:SRQ783850 TBM783473:TBM783850 TLI783473:TLI783850 TVE783473:TVE783850 UFA783473:UFA783850 UOW783473:UOW783850 UYS783473:UYS783850 VIO783473:VIO783850 VSK783473:VSK783850 WCG783473:WCG783850 WMC783473:WMC783850 WVY783473:WVY783850 Q849009:Q849386 JM849009:JM849386 TI849009:TI849386 ADE849009:ADE849386 ANA849009:ANA849386 AWW849009:AWW849386 BGS849009:BGS849386 BQO849009:BQO849386 CAK849009:CAK849386 CKG849009:CKG849386 CUC849009:CUC849386 DDY849009:DDY849386 DNU849009:DNU849386 DXQ849009:DXQ849386 EHM849009:EHM849386 ERI849009:ERI849386 FBE849009:FBE849386 FLA849009:FLA849386 FUW849009:FUW849386 GES849009:GES849386 GOO849009:GOO849386 GYK849009:GYK849386 HIG849009:HIG849386 HSC849009:HSC849386 IBY849009:IBY849386 ILU849009:ILU849386 IVQ849009:IVQ849386 JFM849009:JFM849386 JPI849009:JPI849386 JZE849009:JZE849386 KJA849009:KJA849386 KSW849009:KSW849386 LCS849009:LCS849386 LMO849009:LMO849386 LWK849009:LWK849386 MGG849009:MGG849386 MQC849009:MQC849386 MZY849009:MZY849386 NJU849009:NJU849386 NTQ849009:NTQ849386 ODM849009:ODM849386 ONI849009:ONI849386 OXE849009:OXE849386 PHA849009:PHA849386 PQW849009:PQW849386 QAS849009:QAS849386 QKO849009:QKO849386 QUK849009:QUK849386 REG849009:REG849386 ROC849009:ROC849386 RXY849009:RXY849386 SHU849009:SHU849386 SRQ849009:SRQ849386 TBM849009:TBM849386 TLI849009:TLI849386 TVE849009:TVE849386 UFA849009:UFA849386 UOW849009:UOW849386 UYS849009:UYS849386 VIO849009:VIO849386 VSK849009:VSK849386 WCG849009:WCG849386 WMC849009:WMC849386 WVY849009:WVY849386 Q914545:Q914922 JM914545:JM914922 TI914545:TI914922 ADE914545:ADE914922 ANA914545:ANA914922 AWW914545:AWW914922 BGS914545:BGS914922 BQO914545:BQO914922 CAK914545:CAK914922 CKG914545:CKG914922 CUC914545:CUC914922 DDY914545:DDY914922 DNU914545:DNU914922 DXQ914545:DXQ914922 EHM914545:EHM914922 ERI914545:ERI914922 FBE914545:FBE914922 FLA914545:FLA914922 FUW914545:FUW914922 GES914545:GES914922 GOO914545:GOO914922 GYK914545:GYK914922 HIG914545:HIG914922 HSC914545:HSC914922 IBY914545:IBY914922 ILU914545:ILU914922 IVQ914545:IVQ914922 JFM914545:JFM914922 JPI914545:JPI914922 JZE914545:JZE914922 KJA914545:KJA914922 KSW914545:KSW914922 LCS914545:LCS914922 LMO914545:LMO914922 LWK914545:LWK914922 MGG914545:MGG914922 MQC914545:MQC914922 MZY914545:MZY914922 NJU914545:NJU914922 NTQ914545:NTQ914922 ODM914545:ODM914922 ONI914545:ONI914922 OXE914545:OXE914922 PHA914545:PHA914922 PQW914545:PQW914922 QAS914545:QAS914922 QKO914545:QKO914922 QUK914545:QUK914922 REG914545:REG914922 ROC914545:ROC914922 RXY914545:RXY914922 SHU914545:SHU914922 SRQ914545:SRQ914922 TBM914545:TBM914922 TLI914545:TLI914922 TVE914545:TVE914922 UFA914545:UFA914922 UOW914545:UOW914922 UYS914545:UYS914922 VIO914545:VIO914922 VSK914545:VSK914922 WCG914545:WCG914922 WMC914545:WMC914922 WVY914545:WVY914922 Q980081:Q980458 JM980081:JM980458 TI980081:TI980458 ADE980081:ADE980458 ANA980081:ANA980458 AWW980081:AWW980458 BGS980081:BGS980458 BQO980081:BQO980458 CAK980081:CAK980458 CKG980081:CKG980458 CUC980081:CUC980458 DDY980081:DDY980458 DNU980081:DNU980458 DXQ980081:DXQ980458 EHM980081:EHM980458 ERI980081:ERI980458 FBE980081:FBE980458 FLA980081:FLA980458 FUW980081:FUW980458 GES980081:GES980458 GOO980081:GOO980458 GYK980081:GYK980458 HIG980081:HIG980458 HSC980081:HSC980458 IBY980081:IBY980458 ILU980081:ILU980458 IVQ980081:IVQ980458 JFM980081:JFM980458 JPI980081:JPI980458 JZE980081:JZE980458 KJA980081:KJA980458 KSW980081:KSW980458 LCS980081:LCS980458 LMO980081:LMO980458 LWK980081:LWK980458 MGG980081:MGG980458 MQC980081:MQC980458 MZY980081:MZY980458 NJU980081:NJU980458 NTQ980081:NTQ980458 ODM980081:ODM980458 ONI980081:ONI980458 OXE980081:OXE980458 PHA980081:PHA980458 PQW980081:PQW980458 QAS980081:QAS980458 QKO980081:QKO980458 QUK980081:QUK980458 REG980081:REG980458 ROC980081:ROC980458 RXY980081:RXY980458 SHU980081:SHU980458 SRQ980081:SRQ980458 TBM980081:TBM980458 TLI980081:TLI980458 TVE980081:TVE980458 UFA980081:UFA980458 UOW980081:UOW980458 UYS980081:UYS980458 VIO980081:VIO980458 VSK980081:VSK980458 WCG980081:WCG980458 WMC980081:WMC980458 WVY980081:WVY980458 Q62037:Q62077 JM62037:JM62077 TI62037:TI62077 ADE62037:ADE62077 ANA62037:ANA62077 AWW62037:AWW62077 BGS62037:BGS62077 BQO62037:BQO62077 CAK62037:CAK62077 CKG62037:CKG62077 CUC62037:CUC62077 DDY62037:DDY62077 DNU62037:DNU62077 DXQ62037:DXQ62077 EHM62037:EHM62077 ERI62037:ERI62077 FBE62037:FBE62077 FLA62037:FLA62077 FUW62037:FUW62077 GES62037:GES62077 GOO62037:GOO62077 GYK62037:GYK62077 HIG62037:HIG62077 HSC62037:HSC62077 IBY62037:IBY62077 ILU62037:ILU62077 IVQ62037:IVQ62077 JFM62037:JFM62077 JPI62037:JPI62077 JZE62037:JZE62077 KJA62037:KJA62077 KSW62037:KSW62077 LCS62037:LCS62077 LMO62037:LMO62077 LWK62037:LWK62077 MGG62037:MGG62077 MQC62037:MQC62077 MZY62037:MZY62077 NJU62037:NJU62077 NTQ62037:NTQ62077 ODM62037:ODM62077 ONI62037:ONI62077 OXE62037:OXE62077 PHA62037:PHA62077 PQW62037:PQW62077 QAS62037:QAS62077 QKO62037:QKO62077 QUK62037:QUK62077 REG62037:REG62077 ROC62037:ROC62077 RXY62037:RXY62077 SHU62037:SHU62077 SRQ62037:SRQ62077 TBM62037:TBM62077 TLI62037:TLI62077 TVE62037:TVE62077 UFA62037:UFA62077 UOW62037:UOW62077 UYS62037:UYS62077 VIO62037:VIO62077 VSK62037:VSK62077 WCG62037:WCG62077 WMC62037:WMC62077 WVY62037:WVY62077 Q127573:Q127613 JM127573:JM127613 TI127573:TI127613 ADE127573:ADE127613 ANA127573:ANA127613 AWW127573:AWW127613 BGS127573:BGS127613 BQO127573:BQO127613 CAK127573:CAK127613 CKG127573:CKG127613 CUC127573:CUC127613 DDY127573:DDY127613 DNU127573:DNU127613 DXQ127573:DXQ127613 EHM127573:EHM127613 ERI127573:ERI127613 FBE127573:FBE127613 FLA127573:FLA127613 FUW127573:FUW127613 GES127573:GES127613 GOO127573:GOO127613 GYK127573:GYK127613 HIG127573:HIG127613 HSC127573:HSC127613 IBY127573:IBY127613 ILU127573:ILU127613 IVQ127573:IVQ127613 JFM127573:JFM127613 JPI127573:JPI127613 JZE127573:JZE127613 KJA127573:KJA127613 KSW127573:KSW127613 LCS127573:LCS127613 LMO127573:LMO127613 LWK127573:LWK127613 MGG127573:MGG127613 MQC127573:MQC127613 MZY127573:MZY127613 NJU127573:NJU127613 NTQ127573:NTQ127613 ODM127573:ODM127613 ONI127573:ONI127613 OXE127573:OXE127613 PHA127573:PHA127613 PQW127573:PQW127613 QAS127573:QAS127613 QKO127573:QKO127613 QUK127573:QUK127613 REG127573:REG127613 ROC127573:ROC127613 RXY127573:RXY127613 SHU127573:SHU127613 SRQ127573:SRQ127613 TBM127573:TBM127613 TLI127573:TLI127613 TVE127573:TVE127613 UFA127573:UFA127613 UOW127573:UOW127613 UYS127573:UYS127613 VIO127573:VIO127613 VSK127573:VSK127613 WCG127573:WCG127613 WMC127573:WMC127613 WVY127573:WVY127613 Q193109:Q193149 JM193109:JM193149 TI193109:TI193149 ADE193109:ADE193149 ANA193109:ANA193149 AWW193109:AWW193149 BGS193109:BGS193149 BQO193109:BQO193149 CAK193109:CAK193149 CKG193109:CKG193149 CUC193109:CUC193149 DDY193109:DDY193149 DNU193109:DNU193149 DXQ193109:DXQ193149 EHM193109:EHM193149 ERI193109:ERI193149 FBE193109:FBE193149 FLA193109:FLA193149 FUW193109:FUW193149 GES193109:GES193149 GOO193109:GOO193149 GYK193109:GYK193149 HIG193109:HIG193149 HSC193109:HSC193149 IBY193109:IBY193149 ILU193109:ILU193149 IVQ193109:IVQ193149 JFM193109:JFM193149 JPI193109:JPI193149 JZE193109:JZE193149 KJA193109:KJA193149 KSW193109:KSW193149 LCS193109:LCS193149 LMO193109:LMO193149 LWK193109:LWK193149 MGG193109:MGG193149 MQC193109:MQC193149 MZY193109:MZY193149 NJU193109:NJU193149 NTQ193109:NTQ193149 ODM193109:ODM193149 ONI193109:ONI193149 OXE193109:OXE193149 PHA193109:PHA193149 PQW193109:PQW193149 QAS193109:QAS193149 QKO193109:QKO193149 QUK193109:QUK193149 REG193109:REG193149 ROC193109:ROC193149 RXY193109:RXY193149 SHU193109:SHU193149 SRQ193109:SRQ193149 TBM193109:TBM193149 TLI193109:TLI193149 TVE193109:TVE193149 UFA193109:UFA193149 UOW193109:UOW193149 UYS193109:UYS193149 VIO193109:VIO193149 VSK193109:VSK193149 WCG193109:WCG193149 WMC193109:WMC193149 WVY193109:WVY193149 Q258645:Q258685 JM258645:JM258685 TI258645:TI258685 ADE258645:ADE258685 ANA258645:ANA258685 AWW258645:AWW258685 BGS258645:BGS258685 BQO258645:BQO258685 CAK258645:CAK258685 CKG258645:CKG258685 CUC258645:CUC258685 DDY258645:DDY258685 DNU258645:DNU258685 DXQ258645:DXQ258685 EHM258645:EHM258685 ERI258645:ERI258685 FBE258645:FBE258685 FLA258645:FLA258685 FUW258645:FUW258685 GES258645:GES258685 GOO258645:GOO258685 GYK258645:GYK258685 HIG258645:HIG258685 HSC258645:HSC258685 IBY258645:IBY258685 ILU258645:ILU258685 IVQ258645:IVQ258685 JFM258645:JFM258685 JPI258645:JPI258685 JZE258645:JZE258685 KJA258645:KJA258685 KSW258645:KSW258685 LCS258645:LCS258685 LMO258645:LMO258685 LWK258645:LWK258685 MGG258645:MGG258685 MQC258645:MQC258685 MZY258645:MZY258685 NJU258645:NJU258685 NTQ258645:NTQ258685 ODM258645:ODM258685 ONI258645:ONI258685 OXE258645:OXE258685 PHA258645:PHA258685 PQW258645:PQW258685 QAS258645:QAS258685 QKO258645:QKO258685 QUK258645:QUK258685 REG258645:REG258685 ROC258645:ROC258685 RXY258645:RXY258685 SHU258645:SHU258685 SRQ258645:SRQ258685 TBM258645:TBM258685 TLI258645:TLI258685 TVE258645:TVE258685 UFA258645:UFA258685 UOW258645:UOW258685 UYS258645:UYS258685 VIO258645:VIO258685 VSK258645:VSK258685 WCG258645:WCG258685 WMC258645:WMC258685 WVY258645:WVY258685 Q324181:Q324221 JM324181:JM324221 TI324181:TI324221 ADE324181:ADE324221 ANA324181:ANA324221 AWW324181:AWW324221 BGS324181:BGS324221 BQO324181:BQO324221 CAK324181:CAK324221 CKG324181:CKG324221 CUC324181:CUC324221 DDY324181:DDY324221 DNU324181:DNU324221 DXQ324181:DXQ324221 EHM324181:EHM324221 ERI324181:ERI324221 FBE324181:FBE324221 FLA324181:FLA324221 FUW324181:FUW324221 GES324181:GES324221 GOO324181:GOO324221 GYK324181:GYK324221 HIG324181:HIG324221 HSC324181:HSC324221 IBY324181:IBY324221 ILU324181:ILU324221 IVQ324181:IVQ324221 JFM324181:JFM324221 JPI324181:JPI324221 JZE324181:JZE324221 KJA324181:KJA324221 KSW324181:KSW324221 LCS324181:LCS324221 LMO324181:LMO324221 LWK324181:LWK324221 MGG324181:MGG324221 MQC324181:MQC324221 MZY324181:MZY324221 NJU324181:NJU324221 NTQ324181:NTQ324221 ODM324181:ODM324221 ONI324181:ONI324221 OXE324181:OXE324221 PHA324181:PHA324221 PQW324181:PQW324221 QAS324181:QAS324221 QKO324181:QKO324221 QUK324181:QUK324221 REG324181:REG324221 ROC324181:ROC324221 RXY324181:RXY324221 SHU324181:SHU324221 SRQ324181:SRQ324221 TBM324181:TBM324221 TLI324181:TLI324221 TVE324181:TVE324221 UFA324181:UFA324221 UOW324181:UOW324221 UYS324181:UYS324221 VIO324181:VIO324221 VSK324181:VSK324221 WCG324181:WCG324221 WMC324181:WMC324221 WVY324181:WVY324221 Q389717:Q389757 JM389717:JM389757 TI389717:TI389757 ADE389717:ADE389757 ANA389717:ANA389757 AWW389717:AWW389757 BGS389717:BGS389757 BQO389717:BQO389757 CAK389717:CAK389757 CKG389717:CKG389757 CUC389717:CUC389757 DDY389717:DDY389757 DNU389717:DNU389757 DXQ389717:DXQ389757 EHM389717:EHM389757 ERI389717:ERI389757 FBE389717:FBE389757 FLA389717:FLA389757 FUW389717:FUW389757 GES389717:GES389757 GOO389717:GOO389757 GYK389717:GYK389757 HIG389717:HIG389757 HSC389717:HSC389757 IBY389717:IBY389757 ILU389717:ILU389757 IVQ389717:IVQ389757 JFM389717:JFM389757 JPI389717:JPI389757 JZE389717:JZE389757 KJA389717:KJA389757 KSW389717:KSW389757 LCS389717:LCS389757 LMO389717:LMO389757 LWK389717:LWK389757 MGG389717:MGG389757 MQC389717:MQC389757 MZY389717:MZY389757 NJU389717:NJU389757 NTQ389717:NTQ389757 ODM389717:ODM389757 ONI389717:ONI389757 OXE389717:OXE389757 PHA389717:PHA389757 PQW389717:PQW389757 QAS389717:QAS389757 QKO389717:QKO389757 QUK389717:QUK389757 REG389717:REG389757 ROC389717:ROC389757 RXY389717:RXY389757 SHU389717:SHU389757 SRQ389717:SRQ389757 TBM389717:TBM389757 TLI389717:TLI389757 TVE389717:TVE389757 UFA389717:UFA389757 UOW389717:UOW389757 UYS389717:UYS389757 VIO389717:VIO389757 VSK389717:VSK389757 WCG389717:WCG389757 WMC389717:WMC389757 WVY389717:WVY389757 Q455253:Q455293 JM455253:JM455293 TI455253:TI455293 ADE455253:ADE455293 ANA455253:ANA455293 AWW455253:AWW455293 BGS455253:BGS455293 BQO455253:BQO455293 CAK455253:CAK455293 CKG455253:CKG455293 CUC455253:CUC455293 DDY455253:DDY455293 DNU455253:DNU455293 DXQ455253:DXQ455293 EHM455253:EHM455293 ERI455253:ERI455293 FBE455253:FBE455293 FLA455253:FLA455293 FUW455253:FUW455293 GES455253:GES455293 GOO455253:GOO455293 GYK455253:GYK455293 HIG455253:HIG455293 HSC455253:HSC455293 IBY455253:IBY455293 ILU455253:ILU455293 IVQ455253:IVQ455293 JFM455253:JFM455293 JPI455253:JPI455293 JZE455253:JZE455293 KJA455253:KJA455293 KSW455253:KSW455293 LCS455253:LCS455293 LMO455253:LMO455293 LWK455253:LWK455293 MGG455253:MGG455293 MQC455253:MQC455293 MZY455253:MZY455293 NJU455253:NJU455293 NTQ455253:NTQ455293 ODM455253:ODM455293 ONI455253:ONI455293 OXE455253:OXE455293 PHA455253:PHA455293 PQW455253:PQW455293 QAS455253:QAS455293 QKO455253:QKO455293 QUK455253:QUK455293 REG455253:REG455293 ROC455253:ROC455293 RXY455253:RXY455293 SHU455253:SHU455293 SRQ455253:SRQ455293 TBM455253:TBM455293 TLI455253:TLI455293 TVE455253:TVE455293 UFA455253:UFA455293 UOW455253:UOW455293 UYS455253:UYS455293 VIO455253:VIO455293 VSK455253:VSK455293 WCG455253:WCG455293 WMC455253:WMC455293 WVY455253:WVY455293 Q520789:Q520829 JM520789:JM520829 TI520789:TI520829 ADE520789:ADE520829 ANA520789:ANA520829 AWW520789:AWW520829 BGS520789:BGS520829 BQO520789:BQO520829 CAK520789:CAK520829 CKG520789:CKG520829 CUC520789:CUC520829 DDY520789:DDY520829 DNU520789:DNU520829 DXQ520789:DXQ520829 EHM520789:EHM520829 ERI520789:ERI520829 FBE520789:FBE520829 FLA520789:FLA520829 FUW520789:FUW520829 GES520789:GES520829 GOO520789:GOO520829 GYK520789:GYK520829 HIG520789:HIG520829 HSC520789:HSC520829 IBY520789:IBY520829 ILU520789:ILU520829 IVQ520789:IVQ520829 JFM520789:JFM520829 JPI520789:JPI520829 JZE520789:JZE520829 KJA520789:KJA520829 KSW520789:KSW520829 LCS520789:LCS520829 LMO520789:LMO520829 LWK520789:LWK520829 MGG520789:MGG520829 MQC520789:MQC520829 MZY520789:MZY520829 NJU520789:NJU520829 NTQ520789:NTQ520829 ODM520789:ODM520829 ONI520789:ONI520829 OXE520789:OXE520829 PHA520789:PHA520829 PQW520789:PQW520829 QAS520789:QAS520829 QKO520789:QKO520829 QUK520789:QUK520829 REG520789:REG520829 ROC520789:ROC520829 RXY520789:RXY520829 SHU520789:SHU520829 SRQ520789:SRQ520829 TBM520789:TBM520829 TLI520789:TLI520829 TVE520789:TVE520829 UFA520789:UFA520829 UOW520789:UOW520829 UYS520789:UYS520829 VIO520789:VIO520829 VSK520789:VSK520829 WCG520789:WCG520829 WMC520789:WMC520829 WVY520789:WVY520829 Q586325:Q586365 JM586325:JM586365 TI586325:TI586365 ADE586325:ADE586365 ANA586325:ANA586365 AWW586325:AWW586365 BGS586325:BGS586365 BQO586325:BQO586365 CAK586325:CAK586365 CKG586325:CKG586365 CUC586325:CUC586365 DDY586325:DDY586365 DNU586325:DNU586365 DXQ586325:DXQ586365 EHM586325:EHM586365 ERI586325:ERI586365 FBE586325:FBE586365 FLA586325:FLA586365 FUW586325:FUW586365 GES586325:GES586365 GOO586325:GOO586365 GYK586325:GYK586365 HIG586325:HIG586365 HSC586325:HSC586365 IBY586325:IBY586365 ILU586325:ILU586365 IVQ586325:IVQ586365 JFM586325:JFM586365 JPI586325:JPI586365 JZE586325:JZE586365 KJA586325:KJA586365 KSW586325:KSW586365 LCS586325:LCS586365 LMO586325:LMO586365 LWK586325:LWK586365 MGG586325:MGG586365 MQC586325:MQC586365 MZY586325:MZY586365 NJU586325:NJU586365 NTQ586325:NTQ586365 ODM586325:ODM586365 ONI586325:ONI586365 OXE586325:OXE586365 PHA586325:PHA586365 PQW586325:PQW586365 QAS586325:QAS586365 QKO586325:QKO586365 QUK586325:QUK586365 REG586325:REG586365 ROC586325:ROC586365 RXY586325:RXY586365 SHU586325:SHU586365 SRQ586325:SRQ586365 TBM586325:TBM586365 TLI586325:TLI586365 TVE586325:TVE586365 UFA586325:UFA586365 UOW586325:UOW586365 UYS586325:UYS586365 VIO586325:VIO586365 VSK586325:VSK586365 WCG586325:WCG586365 WMC586325:WMC586365 WVY586325:WVY586365 Q651861:Q651901 JM651861:JM651901 TI651861:TI651901 ADE651861:ADE651901 ANA651861:ANA651901 AWW651861:AWW651901 BGS651861:BGS651901 BQO651861:BQO651901 CAK651861:CAK651901 CKG651861:CKG651901 CUC651861:CUC651901 DDY651861:DDY651901 DNU651861:DNU651901 DXQ651861:DXQ651901 EHM651861:EHM651901 ERI651861:ERI651901 FBE651861:FBE651901 FLA651861:FLA651901 FUW651861:FUW651901 GES651861:GES651901 GOO651861:GOO651901 GYK651861:GYK651901 HIG651861:HIG651901 HSC651861:HSC651901 IBY651861:IBY651901 ILU651861:ILU651901 IVQ651861:IVQ651901 JFM651861:JFM651901 JPI651861:JPI651901 JZE651861:JZE651901 KJA651861:KJA651901 KSW651861:KSW651901 LCS651861:LCS651901 LMO651861:LMO651901 LWK651861:LWK651901 MGG651861:MGG651901 MQC651861:MQC651901 MZY651861:MZY651901 NJU651861:NJU651901 NTQ651861:NTQ651901 ODM651861:ODM651901 ONI651861:ONI651901 OXE651861:OXE651901 PHA651861:PHA651901 PQW651861:PQW651901 QAS651861:QAS651901 QKO651861:QKO651901 QUK651861:QUK651901 REG651861:REG651901 ROC651861:ROC651901 RXY651861:RXY651901 SHU651861:SHU651901 SRQ651861:SRQ651901 TBM651861:TBM651901 TLI651861:TLI651901 TVE651861:TVE651901 UFA651861:UFA651901 UOW651861:UOW651901 UYS651861:UYS651901 VIO651861:VIO651901 VSK651861:VSK651901 WCG651861:WCG651901 WMC651861:WMC651901 WVY651861:WVY651901 Q717397:Q717437 JM717397:JM717437 TI717397:TI717437 ADE717397:ADE717437 ANA717397:ANA717437 AWW717397:AWW717437 BGS717397:BGS717437 BQO717397:BQO717437 CAK717397:CAK717437 CKG717397:CKG717437 CUC717397:CUC717437 DDY717397:DDY717437 DNU717397:DNU717437 DXQ717397:DXQ717437 EHM717397:EHM717437 ERI717397:ERI717437 FBE717397:FBE717437 FLA717397:FLA717437 FUW717397:FUW717437 GES717397:GES717437 GOO717397:GOO717437 GYK717397:GYK717437 HIG717397:HIG717437 HSC717397:HSC717437 IBY717397:IBY717437 ILU717397:ILU717437 IVQ717397:IVQ717437 JFM717397:JFM717437 JPI717397:JPI717437 JZE717397:JZE717437 KJA717397:KJA717437 KSW717397:KSW717437 LCS717397:LCS717437 LMO717397:LMO717437 LWK717397:LWK717437 MGG717397:MGG717437 MQC717397:MQC717437 MZY717397:MZY717437 NJU717397:NJU717437 NTQ717397:NTQ717437 ODM717397:ODM717437 ONI717397:ONI717437 OXE717397:OXE717437 PHA717397:PHA717437 PQW717397:PQW717437 QAS717397:QAS717437 QKO717397:QKO717437 QUK717397:QUK717437 REG717397:REG717437 ROC717397:ROC717437 RXY717397:RXY717437 SHU717397:SHU717437 SRQ717397:SRQ717437 TBM717397:TBM717437 TLI717397:TLI717437 TVE717397:TVE717437 UFA717397:UFA717437 UOW717397:UOW717437 UYS717397:UYS717437 VIO717397:VIO717437 VSK717397:VSK717437 WCG717397:WCG717437 WMC717397:WMC717437 WVY717397:WVY717437 Q782933:Q782973 JM782933:JM782973 TI782933:TI782973 ADE782933:ADE782973 ANA782933:ANA782973 AWW782933:AWW782973 BGS782933:BGS782973 BQO782933:BQO782973 CAK782933:CAK782973 CKG782933:CKG782973 CUC782933:CUC782973 DDY782933:DDY782973 DNU782933:DNU782973 DXQ782933:DXQ782973 EHM782933:EHM782973 ERI782933:ERI782973 FBE782933:FBE782973 FLA782933:FLA782973 FUW782933:FUW782973 GES782933:GES782973 GOO782933:GOO782973 GYK782933:GYK782973 HIG782933:HIG782973 HSC782933:HSC782973 IBY782933:IBY782973 ILU782933:ILU782973 IVQ782933:IVQ782973 JFM782933:JFM782973 JPI782933:JPI782973 JZE782933:JZE782973 KJA782933:KJA782973 KSW782933:KSW782973 LCS782933:LCS782973 LMO782933:LMO782973 LWK782933:LWK782973 MGG782933:MGG782973 MQC782933:MQC782973 MZY782933:MZY782973 NJU782933:NJU782973 NTQ782933:NTQ782973 ODM782933:ODM782973 ONI782933:ONI782973 OXE782933:OXE782973 PHA782933:PHA782973 PQW782933:PQW782973 QAS782933:QAS782973 QKO782933:QKO782973 QUK782933:QUK782973 REG782933:REG782973 ROC782933:ROC782973 RXY782933:RXY782973 SHU782933:SHU782973 SRQ782933:SRQ782973 TBM782933:TBM782973 TLI782933:TLI782973 TVE782933:TVE782973 UFA782933:UFA782973 UOW782933:UOW782973 UYS782933:UYS782973 VIO782933:VIO782973 VSK782933:VSK782973 WCG782933:WCG782973 WMC782933:WMC782973 WVY782933:WVY782973 Q848469:Q848509 JM848469:JM848509 TI848469:TI848509 ADE848469:ADE848509 ANA848469:ANA848509 AWW848469:AWW848509 BGS848469:BGS848509 BQO848469:BQO848509 CAK848469:CAK848509 CKG848469:CKG848509 CUC848469:CUC848509 DDY848469:DDY848509 DNU848469:DNU848509 DXQ848469:DXQ848509 EHM848469:EHM848509 ERI848469:ERI848509 FBE848469:FBE848509 FLA848469:FLA848509 FUW848469:FUW848509 GES848469:GES848509 GOO848469:GOO848509 GYK848469:GYK848509 HIG848469:HIG848509 HSC848469:HSC848509 IBY848469:IBY848509 ILU848469:ILU848509 IVQ848469:IVQ848509 JFM848469:JFM848509 JPI848469:JPI848509 JZE848469:JZE848509 KJA848469:KJA848509 KSW848469:KSW848509 LCS848469:LCS848509 LMO848469:LMO848509 LWK848469:LWK848509 MGG848469:MGG848509 MQC848469:MQC848509 MZY848469:MZY848509 NJU848469:NJU848509 NTQ848469:NTQ848509 ODM848469:ODM848509 ONI848469:ONI848509 OXE848469:OXE848509 PHA848469:PHA848509 PQW848469:PQW848509 QAS848469:QAS848509 QKO848469:QKO848509 QUK848469:QUK848509 REG848469:REG848509 ROC848469:ROC848509 RXY848469:RXY848509 SHU848469:SHU848509 SRQ848469:SRQ848509 TBM848469:TBM848509 TLI848469:TLI848509 TVE848469:TVE848509 UFA848469:UFA848509 UOW848469:UOW848509 UYS848469:UYS848509 VIO848469:VIO848509 VSK848469:VSK848509 WCG848469:WCG848509 WMC848469:WMC848509 WVY848469:WVY848509 Q914005:Q914045 JM914005:JM914045 TI914005:TI914045 ADE914005:ADE914045 ANA914005:ANA914045 AWW914005:AWW914045 BGS914005:BGS914045 BQO914005:BQO914045 CAK914005:CAK914045 CKG914005:CKG914045 CUC914005:CUC914045 DDY914005:DDY914045 DNU914005:DNU914045 DXQ914005:DXQ914045 EHM914005:EHM914045 ERI914005:ERI914045 FBE914005:FBE914045 FLA914005:FLA914045 FUW914005:FUW914045 GES914005:GES914045 GOO914005:GOO914045 GYK914005:GYK914045 HIG914005:HIG914045 HSC914005:HSC914045 IBY914005:IBY914045 ILU914005:ILU914045 IVQ914005:IVQ914045 JFM914005:JFM914045 JPI914005:JPI914045 JZE914005:JZE914045 KJA914005:KJA914045 KSW914005:KSW914045 LCS914005:LCS914045 LMO914005:LMO914045 LWK914005:LWK914045 MGG914005:MGG914045 MQC914005:MQC914045 MZY914005:MZY914045 NJU914005:NJU914045 NTQ914005:NTQ914045 ODM914005:ODM914045 ONI914005:ONI914045 OXE914005:OXE914045 PHA914005:PHA914045 PQW914005:PQW914045 QAS914005:QAS914045 QKO914005:QKO914045 QUK914005:QUK914045 REG914005:REG914045 ROC914005:ROC914045 RXY914005:RXY914045 SHU914005:SHU914045 SRQ914005:SRQ914045 TBM914005:TBM914045 TLI914005:TLI914045 TVE914005:TVE914045 UFA914005:UFA914045 UOW914005:UOW914045 UYS914005:UYS914045 VIO914005:VIO914045 VSK914005:VSK914045 WCG914005:WCG914045 WMC914005:WMC914045 WVY914005:WVY914045 Q979541:Q979581 JM979541:JM979581 TI979541:TI979581 ADE979541:ADE979581 ANA979541:ANA979581 AWW979541:AWW979581 BGS979541:BGS979581 BQO979541:BQO979581 CAK979541:CAK979581 CKG979541:CKG979581 CUC979541:CUC979581 DDY979541:DDY979581 DNU979541:DNU979581 DXQ979541:DXQ979581 EHM979541:EHM979581 ERI979541:ERI979581 FBE979541:FBE979581 FLA979541:FLA979581 FUW979541:FUW979581 GES979541:GES979581 GOO979541:GOO979581 GYK979541:GYK979581 HIG979541:HIG979581 HSC979541:HSC979581 IBY979541:IBY979581 ILU979541:ILU979581 IVQ979541:IVQ979581 JFM979541:JFM979581 JPI979541:JPI979581 JZE979541:JZE979581 KJA979541:KJA979581 KSW979541:KSW979581 LCS979541:LCS979581 LMO979541:LMO979581 LWK979541:LWK979581 MGG979541:MGG979581 MQC979541:MQC979581 MZY979541:MZY979581 NJU979541:NJU979581 NTQ979541:NTQ979581 ODM979541:ODM979581 ONI979541:ONI979581 OXE979541:OXE979581 PHA979541:PHA979581 PQW979541:PQW979581 QAS979541:QAS979581 QKO979541:QKO979581 QUK979541:QUK979581 REG979541:REG979581 ROC979541:ROC979581 RXY979541:RXY979581 SHU979541:SHU979581 SRQ979541:SRQ979581 TBM979541:TBM979581 TLI979541:TLI979581 TVE979541:TVE979581 UFA979541:UFA979581 UOW979541:UOW979581 UYS979541:UYS979581 VIO979541:VIO979581 VSK979541:VSK979581 WCG979541:WCG979581 WMC979541:WMC979581 WVY979541:WVY979581 Q61999:Q62034 JM61999:JM62034 TI61999:TI62034 ADE61999:ADE62034 ANA61999:ANA62034 AWW61999:AWW62034 BGS61999:BGS62034 BQO61999:BQO62034 CAK61999:CAK62034 CKG61999:CKG62034 CUC61999:CUC62034 DDY61999:DDY62034 DNU61999:DNU62034 DXQ61999:DXQ62034 EHM61999:EHM62034 ERI61999:ERI62034 FBE61999:FBE62034 FLA61999:FLA62034 FUW61999:FUW62034 GES61999:GES62034 GOO61999:GOO62034 GYK61999:GYK62034 HIG61999:HIG62034 HSC61999:HSC62034 IBY61999:IBY62034 ILU61999:ILU62034 IVQ61999:IVQ62034 JFM61999:JFM62034 JPI61999:JPI62034 JZE61999:JZE62034 KJA61999:KJA62034 KSW61999:KSW62034 LCS61999:LCS62034 LMO61999:LMO62034 LWK61999:LWK62034 MGG61999:MGG62034 MQC61999:MQC62034 MZY61999:MZY62034 NJU61999:NJU62034 NTQ61999:NTQ62034 ODM61999:ODM62034 ONI61999:ONI62034 OXE61999:OXE62034 PHA61999:PHA62034 PQW61999:PQW62034 QAS61999:QAS62034 QKO61999:QKO62034 QUK61999:QUK62034 REG61999:REG62034 ROC61999:ROC62034 RXY61999:RXY62034 SHU61999:SHU62034 SRQ61999:SRQ62034 TBM61999:TBM62034 TLI61999:TLI62034 TVE61999:TVE62034 UFA61999:UFA62034 UOW61999:UOW62034 UYS61999:UYS62034 VIO61999:VIO62034 VSK61999:VSK62034 WCG61999:WCG62034 WMC61999:WMC62034 WVY61999:WVY62034 Q127535:Q127570 JM127535:JM127570 TI127535:TI127570 ADE127535:ADE127570 ANA127535:ANA127570 AWW127535:AWW127570 BGS127535:BGS127570 BQO127535:BQO127570 CAK127535:CAK127570 CKG127535:CKG127570 CUC127535:CUC127570 DDY127535:DDY127570 DNU127535:DNU127570 DXQ127535:DXQ127570 EHM127535:EHM127570 ERI127535:ERI127570 FBE127535:FBE127570 FLA127535:FLA127570 FUW127535:FUW127570 GES127535:GES127570 GOO127535:GOO127570 GYK127535:GYK127570 HIG127535:HIG127570 HSC127535:HSC127570 IBY127535:IBY127570 ILU127535:ILU127570 IVQ127535:IVQ127570 JFM127535:JFM127570 JPI127535:JPI127570 JZE127535:JZE127570 KJA127535:KJA127570 KSW127535:KSW127570 LCS127535:LCS127570 LMO127535:LMO127570 LWK127535:LWK127570 MGG127535:MGG127570 MQC127535:MQC127570 MZY127535:MZY127570 NJU127535:NJU127570 NTQ127535:NTQ127570 ODM127535:ODM127570 ONI127535:ONI127570 OXE127535:OXE127570 PHA127535:PHA127570 PQW127535:PQW127570 QAS127535:QAS127570 QKO127535:QKO127570 QUK127535:QUK127570 REG127535:REG127570 ROC127535:ROC127570 RXY127535:RXY127570 SHU127535:SHU127570 SRQ127535:SRQ127570 TBM127535:TBM127570 TLI127535:TLI127570 TVE127535:TVE127570 UFA127535:UFA127570 UOW127535:UOW127570 UYS127535:UYS127570 VIO127535:VIO127570 VSK127535:VSK127570 WCG127535:WCG127570 WMC127535:WMC127570 WVY127535:WVY127570 Q193071:Q193106 JM193071:JM193106 TI193071:TI193106 ADE193071:ADE193106 ANA193071:ANA193106 AWW193071:AWW193106 BGS193071:BGS193106 BQO193071:BQO193106 CAK193071:CAK193106 CKG193071:CKG193106 CUC193071:CUC193106 DDY193071:DDY193106 DNU193071:DNU193106 DXQ193071:DXQ193106 EHM193071:EHM193106 ERI193071:ERI193106 FBE193071:FBE193106 FLA193071:FLA193106 FUW193071:FUW193106 GES193071:GES193106 GOO193071:GOO193106 GYK193071:GYK193106 HIG193071:HIG193106 HSC193071:HSC193106 IBY193071:IBY193106 ILU193071:ILU193106 IVQ193071:IVQ193106 JFM193071:JFM193106 JPI193071:JPI193106 JZE193071:JZE193106 KJA193071:KJA193106 KSW193071:KSW193106 LCS193071:LCS193106 LMO193071:LMO193106 LWK193071:LWK193106 MGG193071:MGG193106 MQC193071:MQC193106 MZY193071:MZY193106 NJU193071:NJU193106 NTQ193071:NTQ193106 ODM193071:ODM193106 ONI193071:ONI193106 OXE193071:OXE193106 PHA193071:PHA193106 PQW193071:PQW193106 QAS193071:QAS193106 QKO193071:QKO193106 QUK193071:QUK193106 REG193071:REG193106 ROC193071:ROC193106 RXY193071:RXY193106 SHU193071:SHU193106 SRQ193071:SRQ193106 TBM193071:TBM193106 TLI193071:TLI193106 TVE193071:TVE193106 UFA193071:UFA193106 UOW193071:UOW193106 UYS193071:UYS193106 VIO193071:VIO193106 VSK193071:VSK193106 WCG193071:WCG193106 WMC193071:WMC193106 WVY193071:WVY193106 Q258607:Q258642 JM258607:JM258642 TI258607:TI258642 ADE258607:ADE258642 ANA258607:ANA258642 AWW258607:AWW258642 BGS258607:BGS258642 BQO258607:BQO258642 CAK258607:CAK258642 CKG258607:CKG258642 CUC258607:CUC258642 DDY258607:DDY258642 DNU258607:DNU258642 DXQ258607:DXQ258642 EHM258607:EHM258642 ERI258607:ERI258642 FBE258607:FBE258642 FLA258607:FLA258642 FUW258607:FUW258642 GES258607:GES258642 GOO258607:GOO258642 GYK258607:GYK258642 HIG258607:HIG258642 HSC258607:HSC258642 IBY258607:IBY258642 ILU258607:ILU258642 IVQ258607:IVQ258642 JFM258607:JFM258642 JPI258607:JPI258642 JZE258607:JZE258642 KJA258607:KJA258642 KSW258607:KSW258642 LCS258607:LCS258642 LMO258607:LMO258642 LWK258607:LWK258642 MGG258607:MGG258642 MQC258607:MQC258642 MZY258607:MZY258642 NJU258607:NJU258642 NTQ258607:NTQ258642 ODM258607:ODM258642 ONI258607:ONI258642 OXE258607:OXE258642 PHA258607:PHA258642 PQW258607:PQW258642 QAS258607:QAS258642 QKO258607:QKO258642 QUK258607:QUK258642 REG258607:REG258642 ROC258607:ROC258642 RXY258607:RXY258642 SHU258607:SHU258642 SRQ258607:SRQ258642 TBM258607:TBM258642 TLI258607:TLI258642 TVE258607:TVE258642 UFA258607:UFA258642 UOW258607:UOW258642 UYS258607:UYS258642 VIO258607:VIO258642 VSK258607:VSK258642 WCG258607:WCG258642 WMC258607:WMC258642 WVY258607:WVY258642 Q324143:Q324178 JM324143:JM324178 TI324143:TI324178 ADE324143:ADE324178 ANA324143:ANA324178 AWW324143:AWW324178 BGS324143:BGS324178 BQO324143:BQO324178 CAK324143:CAK324178 CKG324143:CKG324178 CUC324143:CUC324178 DDY324143:DDY324178 DNU324143:DNU324178 DXQ324143:DXQ324178 EHM324143:EHM324178 ERI324143:ERI324178 FBE324143:FBE324178 FLA324143:FLA324178 FUW324143:FUW324178 GES324143:GES324178 GOO324143:GOO324178 GYK324143:GYK324178 HIG324143:HIG324178 HSC324143:HSC324178 IBY324143:IBY324178 ILU324143:ILU324178 IVQ324143:IVQ324178 JFM324143:JFM324178 JPI324143:JPI324178 JZE324143:JZE324178 KJA324143:KJA324178 KSW324143:KSW324178 LCS324143:LCS324178 LMO324143:LMO324178 LWK324143:LWK324178 MGG324143:MGG324178 MQC324143:MQC324178 MZY324143:MZY324178 NJU324143:NJU324178 NTQ324143:NTQ324178 ODM324143:ODM324178 ONI324143:ONI324178 OXE324143:OXE324178 PHA324143:PHA324178 PQW324143:PQW324178 QAS324143:QAS324178 QKO324143:QKO324178 QUK324143:QUK324178 REG324143:REG324178 ROC324143:ROC324178 RXY324143:RXY324178 SHU324143:SHU324178 SRQ324143:SRQ324178 TBM324143:TBM324178 TLI324143:TLI324178 TVE324143:TVE324178 UFA324143:UFA324178 UOW324143:UOW324178 UYS324143:UYS324178 VIO324143:VIO324178 VSK324143:VSK324178 WCG324143:WCG324178 WMC324143:WMC324178 WVY324143:WVY324178 Q389679:Q389714 JM389679:JM389714 TI389679:TI389714 ADE389679:ADE389714 ANA389679:ANA389714 AWW389679:AWW389714 BGS389679:BGS389714 BQO389679:BQO389714 CAK389679:CAK389714 CKG389679:CKG389714 CUC389679:CUC389714 DDY389679:DDY389714 DNU389679:DNU389714 DXQ389679:DXQ389714 EHM389679:EHM389714 ERI389679:ERI389714 FBE389679:FBE389714 FLA389679:FLA389714 FUW389679:FUW389714 GES389679:GES389714 GOO389679:GOO389714 GYK389679:GYK389714 HIG389679:HIG389714 HSC389679:HSC389714 IBY389679:IBY389714 ILU389679:ILU389714 IVQ389679:IVQ389714 JFM389679:JFM389714 JPI389679:JPI389714 JZE389679:JZE389714 KJA389679:KJA389714 KSW389679:KSW389714 LCS389679:LCS389714 LMO389679:LMO389714 LWK389679:LWK389714 MGG389679:MGG389714 MQC389679:MQC389714 MZY389679:MZY389714 NJU389679:NJU389714 NTQ389679:NTQ389714 ODM389679:ODM389714 ONI389679:ONI389714 OXE389679:OXE389714 PHA389679:PHA389714 PQW389679:PQW389714 QAS389679:QAS389714 QKO389679:QKO389714 QUK389679:QUK389714 REG389679:REG389714 ROC389679:ROC389714 RXY389679:RXY389714 SHU389679:SHU389714 SRQ389679:SRQ389714 TBM389679:TBM389714 TLI389679:TLI389714 TVE389679:TVE389714 UFA389679:UFA389714 UOW389679:UOW389714 UYS389679:UYS389714 VIO389679:VIO389714 VSK389679:VSK389714 WCG389679:WCG389714 WMC389679:WMC389714 WVY389679:WVY389714 Q455215:Q455250 JM455215:JM455250 TI455215:TI455250 ADE455215:ADE455250 ANA455215:ANA455250 AWW455215:AWW455250 BGS455215:BGS455250 BQO455215:BQO455250 CAK455215:CAK455250 CKG455215:CKG455250 CUC455215:CUC455250 DDY455215:DDY455250 DNU455215:DNU455250 DXQ455215:DXQ455250 EHM455215:EHM455250 ERI455215:ERI455250 FBE455215:FBE455250 FLA455215:FLA455250 FUW455215:FUW455250 GES455215:GES455250 GOO455215:GOO455250 GYK455215:GYK455250 HIG455215:HIG455250 HSC455215:HSC455250 IBY455215:IBY455250 ILU455215:ILU455250 IVQ455215:IVQ455250 JFM455215:JFM455250 JPI455215:JPI455250 JZE455215:JZE455250 KJA455215:KJA455250 KSW455215:KSW455250 LCS455215:LCS455250 LMO455215:LMO455250 LWK455215:LWK455250 MGG455215:MGG455250 MQC455215:MQC455250 MZY455215:MZY455250 NJU455215:NJU455250 NTQ455215:NTQ455250 ODM455215:ODM455250 ONI455215:ONI455250 OXE455215:OXE455250 PHA455215:PHA455250 PQW455215:PQW455250 QAS455215:QAS455250 QKO455215:QKO455250 QUK455215:QUK455250 REG455215:REG455250 ROC455215:ROC455250 RXY455215:RXY455250 SHU455215:SHU455250 SRQ455215:SRQ455250 TBM455215:TBM455250 TLI455215:TLI455250 TVE455215:TVE455250 UFA455215:UFA455250 UOW455215:UOW455250 UYS455215:UYS455250 VIO455215:VIO455250 VSK455215:VSK455250 WCG455215:WCG455250 WMC455215:WMC455250 WVY455215:WVY455250 Q520751:Q520786 JM520751:JM520786 TI520751:TI520786 ADE520751:ADE520786 ANA520751:ANA520786 AWW520751:AWW520786 BGS520751:BGS520786 BQO520751:BQO520786 CAK520751:CAK520786 CKG520751:CKG520786 CUC520751:CUC520786 DDY520751:DDY520786 DNU520751:DNU520786 DXQ520751:DXQ520786 EHM520751:EHM520786 ERI520751:ERI520786 FBE520751:FBE520786 FLA520751:FLA520786 FUW520751:FUW520786 GES520751:GES520786 GOO520751:GOO520786 GYK520751:GYK520786 HIG520751:HIG520786 HSC520751:HSC520786 IBY520751:IBY520786 ILU520751:ILU520786 IVQ520751:IVQ520786 JFM520751:JFM520786 JPI520751:JPI520786 JZE520751:JZE520786 KJA520751:KJA520786 KSW520751:KSW520786 LCS520751:LCS520786 LMO520751:LMO520786 LWK520751:LWK520786 MGG520751:MGG520786 MQC520751:MQC520786 MZY520751:MZY520786 NJU520751:NJU520786 NTQ520751:NTQ520786 ODM520751:ODM520786 ONI520751:ONI520786 OXE520751:OXE520786 PHA520751:PHA520786 PQW520751:PQW520786 QAS520751:QAS520786 QKO520751:QKO520786 QUK520751:QUK520786 REG520751:REG520786 ROC520751:ROC520786 RXY520751:RXY520786 SHU520751:SHU520786 SRQ520751:SRQ520786 TBM520751:TBM520786 TLI520751:TLI520786 TVE520751:TVE520786 UFA520751:UFA520786 UOW520751:UOW520786 UYS520751:UYS520786 VIO520751:VIO520786 VSK520751:VSK520786 WCG520751:WCG520786 WMC520751:WMC520786 WVY520751:WVY520786 Q586287:Q586322 JM586287:JM586322 TI586287:TI586322 ADE586287:ADE586322 ANA586287:ANA586322 AWW586287:AWW586322 BGS586287:BGS586322 BQO586287:BQO586322 CAK586287:CAK586322 CKG586287:CKG586322 CUC586287:CUC586322 DDY586287:DDY586322 DNU586287:DNU586322 DXQ586287:DXQ586322 EHM586287:EHM586322 ERI586287:ERI586322 FBE586287:FBE586322 FLA586287:FLA586322 FUW586287:FUW586322 GES586287:GES586322 GOO586287:GOO586322 GYK586287:GYK586322 HIG586287:HIG586322 HSC586287:HSC586322 IBY586287:IBY586322 ILU586287:ILU586322 IVQ586287:IVQ586322 JFM586287:JFM586322 JPI586287:JPI586322 JZE586287:JZE586322 KJA586287:KJA586322 KSW586287:KSW586322 LCS586287:LCS586322 LMO586287:LMO586322 LWK586287:LWK586322 MGG586287:MGG586322 MQC586287:MQC586322 MZY586287:MZY586322 NJU586287:NJU586322 NTQ586287:NTQ586322 ODM586287:ODM586322 ONI586287:ONI586322 OXE586287:OXE586322 PHA586287:PHA586322 PQW586287:PQW586322 QAS586287:QAS586322 QKO586287:QKO586322 QUK586287:QUK586322 REG586287:REG586322 ROC586287:ROC586322 RXY586287:RXY586322 SHU586287:SHU586322 SRQ586287:SRQ586322 TBM586287:TBM586322 TLI586287:TLI586322 TVE586287:TVE586322 UFA586287:UFA586322 UOW586287:UOW586322 UYS586287:UYS586322 VIO586287:VIO586322 VSK586287:VSK586322 WCG586287:WCG586322 WMC586287:WMC586322 WVY586287:WVY586322 Q651823:Q651858 JM651823:JM651858 TI651823:TI651858 ADE651823:ADE651858 ANA651823:ANA651858 AWW651823:AWW651858 BGS651823:BGS651858 BQO651823:BQO651858 CAK651823:CAK651858 CKG651823:CKG651858 CUC651823:CUC651858 DDY651823:DDY651858 DNU651823:DNU651858 DXQ651823:DXQ651858 EHM651823:EHM651858 ERI651823:ERI651858 FBE651823:FBE651858 FLA651823:FLA651858 FUW651823:FUW651858 GES651823:GES651858 GOO651823:GOO651858 GYK651823:GYK651858 HIG651823:HIG651858 HSC651823:HSC651858 IBY651823:IBY651858 ILU651823:ILU651858 IVQ651823:IVQ651858 JFM651823:JFM651858 JPI651823:JPI651858 JZE651823:JZE651858 KJA651823:KJA651858 KSW651823:KSW651858 LCS651823:LCS651858 LMO651823:LMO651858 LWK651823:LWK651858 MGG651823:MGG651858 MQC651823:MQC651858 MZY651823:MZY651858 NJU651823:NJU651858 NTQ651823:NTQ651858 ODM651823:ODM651858 ONI651823:ONI651858 OXE651823:OXE651858 PHA651823:PHA651858 PQW651823:PQW651858 QAS651823:QAS651858 QKO651823:QKO651858 QUK651823:QUK651858 REG651823:REG651858 ROC651823:ROC651858 RXY651823:RXY651858 SHU651823:SHU651858 SRQ651823:SRQ651858 TBM651823:TBM651858 TLI651823:TLI651858 TVE651823:TVE651858 UFA651823:UFA651858 UOW651823:UOW651858 UYS651823:UYS651858 VIO651823:VIO651858 VSK651823:VSK651858 WCG651823:WCG651858 WMC651823:WMC651858 WVY651823:WVY651858 Q717359:Q717394 JM717359:JM717394 TI717359:TI717394 ADE717359:ADE717394 ANA717359:ANA717394 AWW717359:AWW717394 BGS717359:BGS717394 BQO717359:BQO717394 CAK717359:CAK717394 CKG717359:CKG717394 CUC717359:CUC717394 DDY717359:DDY717394 DNU717359:DNU717394 DXQ717359:DXQ717394 EHM717359:EHM717394 ERI717359:ERI717394 FBE717359:FBE717394 FLA717359:FLA717394 FUW717359:FUW717394 GES717359:GES717394 GOO717359:GOO717394 GYK717359:GYK717394 HIG717359:HIG717394 HSC717359:HSC717394 IBY717359:IBY717394 ILU717359:ILU717394 IVQ717359:IVQ717394 JFM717359:JFM717394 JPI717359:JPI717394 JZE717359:JZE717394 KJA717359:KJA717394 KSW717359:KSW717394 LCS717359:LCS717394 LMO717359:LMO717394 LWK717359:LWK717394 MGG717359:MGG717394 MQC717359:MQC717394 MZY717359:MZY717394 NJU717359:NJU717394 NTQ717359:NTQ717394 ODM717359:ODM717394 ONI717359:ONI717394 OXE717359:OXE717394 PHA717359:PHA717394 PQW717359:PQW717394 QAS717359:QAS717394 QKO717359:QKO717394 QUK717359:QUK717394 REG717359:REG717394 ROC717359:ROC717394 RXY717359:RXY717394 SHU717359:SHU717394 SRQ717359:SRQ717394 TBM717359:TBM717394 TLI717359:TLI717394 TVE717359:TVE717394 UFA717359:UFA717394 UOW717359:UOW717394 UYS717359:UYS717394 VIO717359:VIO717394 VSK717359:VSK717394 WCG717359:WCG717394 WMC717359:WMC717394 WVY717359:WVY717394 Q782895:Q782930 JM782895:JM782930 TI782895:TI782930 ADE782895:ADE782930 ANA782895:ANA782930 AWW782895:AWW782930 BGS782895:BGS782930 BQO782895:BQO782930 CAK782895:CAK782930 CKG782895:CKG782930 CUC782895:CUC782930 DDY782895:DDY782930 DNU782895:DNU782930 DXQ782895:DXQ782930 EHM782895:EHM782930 ERI782895:ERI782930 FBE782895:FBE782930 FLA782895:FLA782930 FUW782895:FUW782930 GES782895:GES782930 GOO782895:GOO782930 GYK782895:GYK782930 HIG782895:HIG782930 HSC782895:HSC782930 IBY782895:IBY782930 ILU782895:ILU782930 IVQ782895:IVQ782930 JFM782895:JFM782930 JPI782895:JPI782930 JZE782895:JZE782930 KJA782895:KJA782930 KSW782895:KSW782930 LCS782895:LCS782930 LMO782895:LMO782930 LWK782895:LWK782930 MGG782895:MGG782930 MQC782895:MQC782930 MZY782895:MZY782930 NJU782895:NJU782930 NTQ782895:NTQ782930 ODM782895:ODM782930 ONI782895:ONI782930 OXE782895:OXE782930 PHA782895:PHA782930 PQW782895:PQW782930 QAS782895:QAS782930 QKO782895:QKO782930 QUK782895:QUK782930 REG782895:REG782930 ROC782895:ROC782930 RXY782895:RXY782930 SHU782895:SHU782930 SRQ782895:SRQ782930 TBM782895:TBM782930 TLI782895:TLI782930 TVE782895:TVE782930 UFA782895:UFA782930 UOW782895:UOW782930 UYS782895:UYS782930 VIO782895:VIO782930 VSK782895:VSK782930 WCG782895:WCG782930 WMC782895:WMC782930 WVY782895:WVY782930 Q848431:Q848466 JM848431:JM848466 TI848431:TI848466 ADE848431:ADE848466 ANA848431:ANA848466 AWW848431:AWW848466 BGS848431:BGS848466 BQO848431:BQO848466 CAK848431:CAK848466 CKG848431:CKG848466 CUC848431:CUC848466 DDY848431:DDY848466 DNU848431:DNU848466 DXQ848431:DXQ848466 EHM848431:EHM848466 ERI848431:ERI848466 FBE848431:FBE848466 FLA848431:FLA848466 FUW848431:FUW848466 GES848431:GES848466 GOO848431:GOO848466 GYK848431:GYK848466 HIG848431:HIG848466 HSC848431:HSC848466 IBY848431:IBY848466 ILU848431:ILU848466 IVQ848431:IVQ848466 JFM848431:JFM848466 JPI848431:JPI848466 JZE848431:JZE848466 KJA848431:KJA848466 KSW848431:KSW848466 LCS848431:LCS848466 LMO848431:LMO848466 LWK848431:LWK848466 MGG848431:MGG848466 MQC848431:MQC848466 MZY848431:MZY848466 NJU848431:NJU848466 NTQ848431:NTQ848466 ODM848431:ODM848466 ONI848431:ONI848466 OXE848431:OXE848466 PHA848431:PHA848466 PQW848431:PQW848466 QAS848431:QAS848466 QKO848431:QKO848466 QUK848431:QUK848466 REG848431:REG848466 ROC848431:ROC848466 RXY848431:RXY848466 SHU848431:SHU848466 SRQ848431:SRQ848466 TBM848431:TBM848466 TLI848431:TLI848466 TVE848431:TVE848466 UFA848431:UFA848466 UOW848431:UOW848466 UYS848431:UYS848466 VIO848431:VIO848466 VSK848431:VSK848466 WCG848431:WCG848466 WMC848431:WMC848466 WVY848431:WVY848466 Q913967:Q914002 JM913967:JM914002 TI913967:TI914002 ADE913967:ADE914002 ANA913967:ANA914002 AWW913967:AWW914002 BGS913967:BGS914002 BQO913967:BQO914002 CAK913967:CAK914002 CKG913967:CKG914002 CUC913967:CUC914002 DDY913967:DDY914002 DNU913967:DNU914002 DXQ913967:DXQ914002 EHM913967:EHM914002 ERI913967:ERI914002 FBE913967:FBE914002 FLA913967:FLA914002 FUW913967:FUW914002 GES913967:GES914002 GOO913967:GOO914002 GYK913967:GYK914002 HIG913967:HIG914002 HSC913967:HSC914002 IBY913967:IBY914002 ILU913967:ILU914002 IVQ913967:IVQ914002 JFM913967:JFM914002 JPI913967:JPI914002 JZE913967:JZE914002 KJA913967:KJA914002 KSW913967:KSW914002 LCS913967:LCS914002 LMO913967:LMO914002 LWK913967:LWK914002 MGG913967:MGG914002 MQC913967:MQC914002 MZY913967:MZY914002 NJU913967:NJU914002 NTQ913967:NTQ914002 ODM913967:ODM914002 ONI913967:ONI914002 OXE913967:OXE914002 PHA913967:PHA914002 PQW913967:PQW914002 QAS913967:QAS914002 QKO913967:QKO914002 QUK913967:QUK914002 REG913967:REG914002 ROC913967:ROC914002 RXY913967:RXY914002 SHU913967:SHU914002 SRQ913967:SRQ914002 TBM913967:TBM914002 TLI913967:TLI914002 TVE913967:TVE914002 UFA913967:UFA914002 UOW913967:UOW914002 UYS913967:UYS914002 VIO913967:VIO914002 VSK913967:VSK914002 WCG913967:WCG914002 WMC913967:WMC914002 WVY913967:WVY914002 Q979503:Q979538 JM979503:JM979538 TI979503:TI979538 ADE979503:ADE979538 ANA979503:ANA979538 AWW979503:AWW979538 BGS979503:BGS979538 BQO979503:BQO979538 CAK979503:CAK979538 CKG979503:CKG979538 CUC979503:CUC979538 DDY979503:DDY979538 DNU979503:DNU979538 DXQ979503:DXQ979538 EHM979503:EHM979538 ERI979503:ERI979538 FBE979503:FBE979538 FLA979503:FLA979538 FUW979503:FUW979538 GES979503:GES979538 GOO979503:GOO979538 GYK979503:GYK979538 HIG979503:HIG979538 HSC979503:HSC979538 IBY979503:IBY979538 ILU979503:ILU979538 IVQ979503:IVQ979538 JFM979503:JFM979538 JPI979503:JPI979538 JZE979503:JZE979538 KJA979503:KJA979538 KSW979503:KSW979538 LCS979503:LCS979538 LMO979503:LMO979538 LWK979503:LWK979538 MGG979503:MGG979538 MQC979503:MQC979538 MZY979503:MZY979538 NJU979503:NJU979538 NTQ979503:NTQ979538 ODM979503:ODM979538 ONI979503:ONI979538 OXE979503:OXE979538 PHA979503:PHA979538 PQW979503:PQW979538 QAS979503:QAS979538 QKO979503:QKO979538 QUK979503:QUK979538 REG979503:REG979538 ROC979503:ROC979538 RXY979503:RXY979538 SHU979503:SHU979538 SRQ979503:SRQ979538 TBM979503:TBM979538 TLI979503:TLI979538 TVE979503:TVE979538 UFA979503:UFA979538 UOW979503:UOW979538 UYS979503:UYS979538 VIO979503:VIO979538 VSK979503:VSK979538 WCG979503:WCG979538 WMC979503:WMC979538 WVY979503:WVY979538 Q63081:Q65004 JM63081:JM65004 TI63081:TI65004 ADE63081:ADE65004 ANA63081:ANA65004 AWW63081:AWW65004 BGS63081:BGS65004 BQO63081:BQO65004 CAK63081:CAK65004 CKG63081:CKG65004 CUC63081:CUC65004 DDY63081:DDY65004 DNU63081:DNU65004 DXQ63081:DXQ65004 EHM63081:EHM65004 ERI63081:ERI65004 FBE63081:FBE65004 FLA63081:FLA65004 FUW63081:FUW65004 GES63081:GES65004 GOO63081:GOO65004 GYK63081:GYK65004 HIG63081:HIG65004 HSC63081:HSC65004 IBY63081:IBY65004 ILU63081:ILU65004 IVQ63081:IVQ65004 JFM63081:JFM65004 JPI63081:JPI65004 JZE63081:JZE65004 KJA63081:KJA65004 KSW63081:KSW65004 LCS63081:LCS65004 LMO63081:LMO65004 LWK63081:LWK65004 MGG63081:MGG65004 MQC63081:MQC65004 MZY63081:MZY65004 NJU63081:NJU65004 NTQ63081:NTQ65004 ODM63081:ODM65004 ONI63081:ONI65004 OXE63081:OXE65004 PHA63081:PHA65004 PQW63081:PQW65004 QAS63081:QAS65004 QKO63081:QKO65004 QUK63081:QUK65004 REG63081:REG65004 ROC63081:ROC65004 RXY63081:RXY65004 SHU63081:SHU65004 SRQ63081:SRQ65004 TBM63081:TBM65004 TLI63081:TLI65004 TVE63081:TVE65004 UFA63081:UFA65004 UOW63081:UOW65004 UYS63081:UYS65004 VIO63081:VIO65004 VSK63081:VSK65004 WCG63081:WCG65004 WMC63081:WMC65004 WVY63081:WVY65004 Q128617:Q130540 JM128617:JM130540 TI128617:TI130540 ADE128617:ADE130540 ANA128617:ANA130540 AWW128617:AWW130540 BGS128617:BGS130540 BQO128617:BQO130540 CAK128617:CAK130540 CKG128617:CKG130540 CUC128617:CUC130540 DDY128617:DDY130540 DNU128617:DNU130540 DXQ128617:DXQ130540 EHM128617:EHM130540 ERI128617:ERI130540 FBE128617:FBE130540 FLA128617:FLA130540 FUW128617:FUW130540 GES128617:GES130540 GOO128617:GOO130540 GYK128617:GYK130540 HIG128617:HIG130540 HSC128617:HSC130540 IBY128617:IBY130540 ILU128617:ILU130540 IVQ128617:IVQ130540 JFM128617:JFM130540 JPI128617:JPI130540 JZE128617:JZE130540 KJA128617:KJA130540 KSW128617:KSW130540 LCS128617:LCS130540 LMO128617:LMO130540 LWK128617:LWK130540 MGG128617:MGG130540 MQC128617:MQC130540 MZY128617:MZY130540 NJU128617:NJU130540 NTQ128617:NTQ130540 ODM128617:ODM130540 ONI128617:ONI130540 OXE128617:OXE130540 PHA128617:PHA130540 PQW128617:PQW130540 QAS128617:QAS130540 QKO128617:QKO130540 QUK128617:QUK130540 REG128617:REG130540 ROC128617:ROC130540 RXY128617:RXY130540 SHU128617:SHU130540 SRQ128617:SRQ130540 TBM128617:TBM130540 TLI128617:TLI130540 TVE128617:TVE130540 UFA128617:UFA130540 UOW128617:UOW130540 UYS128617:UYS130540 VIO128617:VIO130540 VSK128617:VSK130540 WCG128617:WCG130540 WMC128617:WMC130540 WVY128617:WVY130540 Q194153:Q196076 JM194153:JM196076 TI194153:TI196076 ADE194153:ADE196076 ANA194153:ANA196076 AWW194153:AWW196076 BGS194153:BGS196076 BQO194153:BQO196076 CAK194153:CAK196076 CKG194153:CKG196076 CUC194153:CUC196076 DDY194153:DDY196076 DNU194153:DNU196076 DXQ194153:DXQ196076 EHM194153:EHM196076 ERI194153:ERI196076 FBE194153:FBE196076 FLA194153:FLA196076 FUW194153:FUW196076 GES194153:GES196076 GOO194153:GOO196076 GYK194153:GYK196076 HIG194153:HIG196076 HSC194153:HSC196076 IBY194153:IBY196076 ILU194153:ILU196076 IVQ194153:IVQ196076 JFM194153:JFM196076 JPI194153:JPI196076 JZE194153:JZE196076 KJA194153:KJA196076 KSW194153:KSW196076 LCS194153:LCS196076 LMO194153:LMO196076 LWK194153:LWK196076 MGG194153:MGG196076 MQC194153:MQC196076 MZY194153:MZY196076 NJU194153:NJU196076 NTQ194153:NTQ196076 ODM194153:ODM196076 ONI194153:ONI196076 OXE194153:OXE196076 PHA194153:PHA196076 PQW194153:PQW196076 QAS194153:QAS196076 QKO194153:QKO196076 QUK194153:QUK196076 REG194153:REG196076 ROC194153:ROC196076 RXY194153:RXY196076 SHU194153:SHU196076 SRQ194153:SRQ196076 TBM194153:TBM196076 TLI194153:TLI196076 TVE194153:TVE196076 UFA194153:UFA196076 UOW194153:UOW196076 UYS194153:UYS196076 VIO194153:VIO196076 VSK194153:VSK196076 WCG194153:WCG196076 WMC194153:WMC196076 WVY194153:WVY196076 Q259689:Q261612 JM259689:JM261612 TI259689:TI261612 ADE259689:ADE261612 ANA259689:ANA261612 AWW259689:AWW261612 BGS259689:BGS261612 BQO259689:BQO261612 CAK259689:CAK261612 CKG259689:CKG261612 CUC259689:CUC261612 DDY259689:DDY261612 DNU259689:DNU261612 DXQ259689:DXQ261612 EHM259689:EHM261612 ERI259689:ERI261612 FBE259689:FBE261612 FLA259689:FLA261612 FUW259689:FUW261612 GES259689:GES261612 GOO259689:GOO261612 GYK259689:GYK261612 HIG259689:HIG261612 HSC259689:HSC261612 IBY259689:IBY261612 ILU259689:ILU261612 IVQ259689:IVQ261612 JFM259689:JFM261612 JPI259689:JPI261612 JZE259689:JZE261612 KJA259689:KJA261612 KSW259689:KSW261612 LCS259689:LCS261612 LMO259689:LMO261612 LWK259689:LWK261612 MGG259689:MGG261612 MQC259689:MQC261612 MZY259689:MZY261612 NJU259689:NJU261612 NTQ259689:NTQ261612 ODM259689:ODM261612 ONI259689:ONI261612 OXE259689:OXE261612 PHA259689:PHA261612 PQW259689:PQW261612 QAS259689:QAS261612 QKO259689:QKO261612 QUK259689:QUK261612 REG259689:REG261612 ROC259689:ROC261612 RXY259689:RXY261612 SHU259689:SHU261612 SRQ259689:SRQ261612 TBM259689:TBM261612 TLI259689:TLI261612 TVE259689:TVE261612 UFA259689:UFA261612 UOW259689:UOW261612 UYS259689:UYS261612 VIO259689:VIO261612 VSK259689:VSK261612 WCG259689:WCG261612 WMC259689:WMC261612 WVY259689:WVY261612 Q325225:Q327148 JM325225:JM327148 TI325225:TI327148 ADE325225:ADE327148 ANA325225:ANA327148 AWW325225:AWW327148 BGS325225:BGS327148 BQO325225:BQO327148 CAK325225:CAK327148 CKG325225:CKG327148 CUC325225:CUC327148 DDY325225:DDY327148 DNU325225:DNU327148 DXQ325225:DXQ327148 EHM325225:EHM327148 ERI325225:ERI327148 FBE325225:FBE327148 FLA325225:FLA327148 FUW325225:FUW327148 GES325225:GES327148 GOO325225:GOO327148 GYK325225:GYK327148 HIG325225:HIG327148 HSC325225:HSC327148 IBY325225:IBY327148 ILU325225:ILU327148 IVQ325225:IVQ327148 JFM325225:JFM327148 JPI325225:JPI327148 JZE325225:JZE327148 KJA325225:KJA327148 KSW325225:KSW327148 LCS325225:LCS327148 LMO325225:LMO327148 LWK325225:LWK327148 MGG325225:MGG327148 MQC325225:MQC327148 MZY325225:MZY327148 NJU325225:NJU327148 NTQ325225:NTQ327148 ODM325225:ODM327148 ONI325225:ONI327148 OXE325225:OXE327148 PHA325225:PHA327148 PQW325225:PQW327148 QAS325225:QAS327148 QKO325225:QKO327148 QUK325225:QUK327148 REG325225:REG327148 ROC325225:ROC327148 RXY325225:RXY327148 SHU325225:SHU327148 SRQ325225:SRQ327148 TBM325225:TBM327148 TLI325225:TLI327148 TVE325225:TVE327148 UFA325225:UFA327148 UOW325225:UOW327148 UYS325225:UYS327148 VIO325225:VIO327148 VSK325225:VSK327148 WCG325225:WCG327148 WMC325225:WMC327148 WVY325225:WVY327148 Q390761:Q392684 JM390761:JM392684 TI390761:TI392684 ADE390761:ADE392684 ANA390761:ANA392684 AWW390761:AWW392684 BGS390761:BGS392684 BQO390761:BQO392684 CAK390761:CAK392684 CKG390761:CKG392684 CUC390761:CUC392684 DDY390761:DDY392684 DNU390761:DNU392684 DXQ390761:DXQ392684 EHM390761:EHM392684 ERI390761:ERI392684 FBE390761:FBE392684 FLA390761:FLA392684 FUW390761:FUW392684 GES390761:GES392684 GOO390761:GOO392684 GYK390761:GYK392684 HIG390761:HIG392684 HSC390761:HSC392684 IBY390761:IBY392684 ILU390761:ILU392684 IVQ390761:IVQ392684 JFM390761:JFM392684 JPI390761:JPI392684 JZE390761:JZE392684 KJA390761:KJA392684 KSW390761:KSW392684 LCS390761:LCS392684 LMO390761:LMO392684 LWK390761:LWK392684 MGG390761:MGG392684 MQC390761:MQC392684 MZY390761:MZY392684 NJU390761:NJU392684 NTQ390761:NTQ392684 ODM390761:ODM392684 ONI390761:ONI392684 OXE390761:OXE392684 PHA390761:PHA392684 PQW390761:PQW392684 QAS390761:QAS392684 QKO390761:QKO392684 QUK390761:QUK392684 REG390761:REG392684 ROC390761:ROC392684 RXY390761:RXY392684 SHU390761:SHU392684 SRQ390761:SRQ392684 TBM390761:TBM392684 TLI390761:TLI392684 TVE390761:TVE392684 UFA390761:UFA392684 UOW390761:UOW392684 UYS390761:UYS392684 VIO390761:VIO392684 VSK390761:VSK392684 WCG390761:WCG392684 WMC390761:WMC392684 WVY390761:WVY392684 Q456297:Q458220 JM456297:JM458220 TI456297:TI458220 ADE456297:ADE458220 ANA456297:ANA458220 AWW456297:AWW458220 BGS456297:BGS458220 BQO456297:BQO458220 CAK456297:CAK458220 CKG456297:CKG458220 CUC456297:CUC458220 DDY456297:DDY458220 DNU456297:DNU458220 DXQ456297:DXQ458220 EHM456297:EHM458220 ERI456297:ERI458220 FBE456297:FBE458220 FLA456297:FLA458220 FUW456297:FUW458220 GES456297:GES458220 GOO456297:GOO458220 GYK456297:GYK458220 HIG456297:HIG458220 HSC456297:HSC458220 IBY456297:IBY458220 ILU456297:ILU458220 IVQ456297:IVQ458220 JFM456297:JFM458220 JPI456297:JPI458220 JZE456297:JZE458220 KJA456297:KJA458220 KSW456297:KSW458220 LCS456297:LCS458220 LMO456297:LMO458220 LWK456297:LWK458220 MGG456297:MGG458220 MQC456297:MQC458220 MZY456297:MZY458220 NJU456297:NJU458220 NTQ456297:NTQ458220 ODM456297:ODM458220 ONI456297:ONI458220 OXE456297:OXE458220 PHA456297:PHA458220 PQW456297:PQW458220 QAS456297:QAS458220 QKO456297:QKO458220 QUK456297:QUK458220 REG456297:REG458220 ROC456297:ROC458220 RXY456297:RXY458220 SHU456297:SHU458220 SRQ456297:SRQ458220 TBM456297:TBM458220 TLI456297:TLI458220 TVE456297:TVE458220 UFA456297:UFA458220 UOW456297:UOW458220 UYS456297:UYS458220 VIO456297:VIO458220 VSK456297:VSK458220 WCG456297:WCG458220 WMC456297:WMC458220 WVY456297:WVY458220 Q521833:Q523756 JM521833:JM523756 TI521833:TI523756 ADE521833:ADE523756 ANA521833:ANA523756 AWW521833:AWW523756 BGS521833:BGS523756 BQO521833:BQO523756 CAK521833:CAK523756 CKG521833:CKG523756 CUC521833:CUC523756 DDY521833:DDY523756 DNU521833:DNU523756 DXQ521833:DXQ523756 EHM521833:EHM523756 ERI521833:ERI523756 FBE521833:FBE523756 FLA521833:FLA523756 FUW521833:FUW523756 GES521833:GES523756 GOO521833:GOO523756 GYK521833:GYK523756 HIG521833:HIG523756 HSC521833:HSC523756 IBY521833:IBY523756 ILU521833:ILU523756 IVQ521833:IVQ523756 JFM521833:JFM523756 JPI521833:JPI523756 JZE521833:JZE523756 KJA521833:KJA523756 KSW521833:KSW523756 LCS521833:LCS523756 LMO521833:LMO523756 LWK521833:LWK523756 MGG521833:MGG523756 MQC521833:MQC523756 MZY521833:MZY523756 NJU521833:NJU523756 NTQ521833:NTQ523756 ODM521833:ODM523756 ONI521833:ONI523756 OXE521833:OXE523756 PHA521833:PHA523756 PQW521833:PQW523756 QAS521833:QAS523756 QKO521833:QKO523756 QUK521833:QUK523756 REG521833:REG523756 ROC521833:ROC523756 RXY521833:RXY523756 SHU521833:SHU523756 SRQ521833:SRQ523756 TBM521833:TBM523756 TLI521833:TLI523756 TVE521833:TVE523756 UFA521833:UFA523756 UOW521833:UOW523756 UYS521833:UYS523756 VIO521833:VIO523756 VSK521833:VSK523756 WCG521833:WCG523756 WMC521833:WMC523756 WVY521833:WVY523756 Q587369:Q589292 JM587369:JM589292 TI587369:TI589292 ADE587369:ADE589292 ANA587369:ANA589292 AWW587369:AWW589292 BGS587369:BGS589292 BQO587369:BQO589292 CAK587369:CAK589292 CKG587369:CKG589292 CUC587369:CUC589292 DDY587369:DDY589292 DNU587369:DNU589292 DXQ587369:DXQ589292 EHM587369:EHM589292 ERI587369:ERI589292 FBE587369:FBE589292 FLA587369:FLA589292 FUW587369:FUW589292 GES587369:GES589292 GOO587369:GOO589292 GYK587369:GYK589292 HIG587369:HIG589292 HSC587369:HSC589292 IBY587369:IBY589292 ILU587369:ILU589292 IVQ587369:IVQ589292 JFM587369:JFM589292 JPI587369:JPI589292 JZE587369:JZE589292 KJA587369:KJA589292 KSW587369:KSW589292 LCS587369:LCS589292 LMO587369:LMO589292 LWK587369:LWK589292 MGG587369:MGG589292 MQC587369:MQC589292 MZY587369:MZY589292 NJU587369:NJU589292 NTQ587369:NTQ589292 ODM587369:ODM589292 ONI587369:ONI589292 OXE587369:OXE589292 PHA587369:PHA589292 PQW587369:PQW589292 QAS587369:QAS589292 QKO587369:QKO589292 QUK587369:QUK589292 REG587369:REG589292 ROC587369:ROC589292 RXY587369:RXY589292 SHU587369:SHU589292 SRQ587369:SRQ589292 TBM587369:TBM589292 TLI587369:TLI589292 TVE587369:TVE589292 UFA587369:UFA589292 UOW587369:UOW589292 UYS587369:UYS589292 VIO587369:VIO589292 VSK587369:VSK589292 WCG587369:WCG589292 WMC587369:WMC589292 WVY587369:WVY589292 Q652905:Q654828 JM652905:JM654828 TI652905:TI654828 ADE652905:ADE654828 ANA652905:ANA654828 AWW652905:AWW654828 BGS652905:BGS654828 BQO652905:BQO654828 CAK652905:CAK654828 CKG652905:CKG654828 CUC652905:CUC654828 DDY652905:DDY654828 DNU652905:DNU654828 DXQ652905:DXQ654828 EHM652905:EHM654828 ERI652905:ERI654828 FBE652905:FBE654828 FLA652905:FLA654828 FUW652905:FUW654828 GES652905:GES654828 GOO652905:GOO654828 GYK652905:GYK654828 HIG652905:HIG654828 HSC652905:HSC654828 IBY652905:IBY654828 ILU652905:ILU654828 IVQ652905:IVQ654828 JFM652905:JFM654828 JPI652905:JPI654828 JZE652905:JZE654828 KJA652905:KJA654828 KSW652905:KSW654828 LCS652905:LCS654828 LMO652905:LMO654828 LWK652905:LWK654828 MGG652905:MGG654828 MQC652905:MQC654828 MZY652905:MZY654828 NJU652905:NJU654828 NTQ652905:NTQ654828 ODM652905:ODM654828 ONI652905:ONI654828 OXE652905:OXE654828 PHA652905:PHA654828 PQW652905:PQW654828 QAS652905:QAS654828 QKO652905:QKO654828 QUK652905:QUK654828 REG652905:REG654828 ROC652905:ROC654828 RXY652905:RXY654828 SHU652905:SHU654828 SRQ652905:SRQ654828 TBM652905:TBM654828 TLI652905:TLI654828 TVE652905:TVE654828 UFA652905:UFA654828 UOW652905:UOW654828 UYS652905:UYS654828 VIO652905:VIO654828 VSK652905:VSK654828 WCG652905:WCG654828 WMC652905:WMC654828 WVY652905:WVY654828 Q718441:Q720364 JM718441:JM720364 TI718441:TI720364 ADE718441:ADE720364 ANA718441:ANA720364 AWW718441:AWW720364 BGS718441:BGS720364 BQO718441:BQO720364 CAK718441:CAK720364 CKG718441:CKG720364 CUC718441:CUC720364 DDY718441:DDY720364 DNU718441:DNU720364 DXQ718441:DXQ720364 EHM718441:EHM720364 ERI718441:ERI720364 FBE718441:FBE720364 FLA718441:FLA720364 FUW718441:FUW720364 GES718441:GES720364 GOO718441:GOO720364 GYK718441:GYK720364 HIG718441:HIG720364 HSC718441:HSC720364 IBY718441:IBY720364 ILU718441:ILU720364 IVQ718441:IVQ720364 JFM718441:JFM720364 JPI718441:JPI720364 JZE718441:JZE720364 KJA718441:KJA720364 KSW718441:KSW720364 LCS718441:LCS720364 LMO718441:LMO720364 LWK718441:LWK720364 MGG718441:MGG720364 MQC718441:MQC720364 MZY718441:MZY720364 NJU718441:NJU720364 NTQ718441:NTQ720364 ODM718441:ODM720364 ONI718441:ONI720364 OXE718441:OXE720364 PHA718441:PHA720364 PQW718441:PQW720364 QAS718441:QAS720364 QKO718441:QKO720364 QUK718441:QUK720364 REG718441:REG720364 ROC718441:ROC720364 RXY718441:RXY720364 SHU718441:SHU720364 SRQ718441:SRQ720364 TBM718441:TBM720364 TLI718441:TLI720364 TVE718441:TVE720364 UFA718441:UFA720364 UOW718441:UOW720364 UYS718441:UYS720364 VIO718441:VIO720364 VSK718441:VSK720364 WCG718441:WCG720364 WMC718441:WMC720364 WVY718441:WVY720364 Q783977:Q785900 JM783977:JM785900 TI783977:TI785900 ADE783977:ADE785900 ANA783977:ANA785900 AWW783977:AWW785900 BGS783977:BGS785900 BQO783977:BQO785900 CAK783977:CAK785900 CKG783977:CKG785900 CUC783977:CUC785900 DDY783977:DDY785900 DNU783977:DNU785900 DXQ783977:DXQ785900 EHM783977:EHM785900 ERI783977:ERI785900 FBE783977:FBE785900 FLA783977:FLA785900 FUW783977:FUW785900 GES783977:GES785900 GOO783977:GOO785900 GYK783977:GYK785900 HIG783977:HIG785900 HSC783977:HSC785900 IBY783977:IBY785900 ILU783977:ILU785900 IVQ783977:IVQ785900 JFM783977:JFM785900 JPI783977:JPI785900 JZE783977:JZE785900 KJA783977:KJA785900 KSW783977:KSW785900 LCS783977:LCS785900 LMO783977:LMO785900 LWK783977:LWK785900 MGG783977:MGG785900 MQC783977:MQC785900 MZY783977:MZY785900 NJU783977:NJU785900 NTQ783977:NTQ785900 ODM783977:ODM785900 ONI783977:ONI785900 OXE783977:OXE785900 PHA783977:PHA785900 PQW783977:PQW785900 QAS783977:QAS785900 QKO783977:QKO785900 QUK783977:QUK785900 REG783977:REG785900 ROC783977:ROC785900 RXY783977:RXY785900 SHU783977:SHU785900 SRQ783977:SRQ785900 TBM783977:TBM785900 TLI783977:TLI785900 TVE783977:TVE785900 UFA783977:UFA785900 UOW783977:UOW785900 UYS783977:UYS785900 VIO783977:VIO785900 VSK783977:VSK785900 WCG783977:WCG785900 WMC783977:WMC785900 WVY783977:WVY785900 Q849513:Q851436 JM849513:JM851436 TI849513:TI851436 ADE849513:ADE851436 ANA849513:ANA851436 AWW849513:AWW851436 BGS849513:BGS851436 BQO849513:BQO851436 CAK849513:CAK851436 CKG849513:CKG851436 CUC849513:CUC851436 DDY849513:DDY851436 DNU849513:DNU851436 DXQ849513:DXQ851436 EHM849513:EHM851436 ERI849513:ERI851436 FBE849513:FBE851436 FLA849513:FLA851436 FUW849513:FUW851436 GES849513:GES851436 GOO849513:GOO851436 GYK849513:GYK851436 HIG849513:HIG851436 HSC849513:HSC851436 IBY849513:IBY851436 ILU849513:ILU851436 IVQ849513:IVQ851436 JFM849513:JFM851436 JPI849513:JPI851436 JZE849513:JZE851436 KJA849513:KJA851436 KSW849513:KSW851436 LCS849513:LCS851436 LMO849513:LMO851436 LWK849513:LWK851436 MGG849513:MGG851436 MQC849513:MQC851436 MZY849513:MZY851436 NJU849513:NJU851436 NTQ849513:NTQ851436 ODM849513:ODM851436 ONI849513:ONI851436 OXE849513:OXE851436 PHA849513:PHA851436 PQW849513:PQW851436 QAS849513:QAS851436 QKO849513:QKO851436 QUK849513:QUK851436 REG849513:REG851436 ROC849513:ROC851436 RXY849513:RXY851436 SHU849513:SHU851436 SRQ849513:SRQ851436 TBM849513:TBM851436 TLI849513:TLI851436 TVE849513:TVE851436 UFA849513:UFA851436 UOW849513:UOW851436 UYS849513:UYS851436 VIO849513:VIO851436 VSK849513:VSK851436 WCG849513:WCG851436 WMC849513:WMC851436 WVY849513:WVY851436 Q915049:Q916972 JM915049:JM916972 TI915049:TI916972 ADE915049:ADE916972 ANA915049:ANA916972 AWW915049:AWW916972 BGS915049:BGS916972 BQO915049:BQO916972 CAK915049:CAK916972 CKG915049:CKG916972 CUC915049:CUC916972 DDY915049:DDY916972 DNU915049:DNU916972 DXQ915049:DXQ916972 EHM915049:EHM916972 ERI915049:ERI916972 FBE915049:FBE916972 FLA915049:FLA916972 FUW915049:FUW916972 GES915049:GES916972 GOO915049:GOO916972 GYK915049:GYK916972 HIG915049:HIG916972 HSC915049:HSC916972 IBY915049:IBY916972 ILU915049:ILU916972 IVQ915049:IVQ916972 JFM915049:JFM916972 JPI915049:JPI916972 JZE915049:JZE916972 KJA915049:KJA916972 KSW915049:KSW916972 LCS915049:LCS916972 LMO915049:LMO916972 LWK915049:LWK916972 MGG915049:MGG916972 MQC915049:MQC916972 MZY915049:MZY916972 NJU915049:NJU916972 NTQ915049:NTQ916972 ODM915049:ODM916972 ONI915049:ONI916972 OXE915049:OXE916972 PHA915049:PHA916972 PQW915049:PQW916972 QAS915049:QAS916972 QKO915049:QKO916972 QUK915049:QUK916972 REG915049:REG916972 ROC915049:ROC916972 RXY915049:RXY916972 SHU915049:SHU916972 SRQ915049:SRQ916972 TBM915049:TBM916972 TLI915049:TLI916972 TVE915049:TVE916972 UFA915049:UFA916972 UOW915049:UOW916972 UYS915049:UYS916972 VIO915049:VIO916972 VSK915049:VSK916972 WCG915049:WCG916972 WMC915049:WMC916972 WVY915049:WVY916972 Q980585:Q982508 JM980585:JM982508 TI980585:TI982508 ADE980585:ADE982508 ANA980585:ANA982508 AWW980585:AWW982508 BGS980585:BGS982508 BQO980585:BQO982508 CAK980585:CAK982508 CKG980585:CKG982508 CUC980585:CUC982508 DDY980585:DDY982508 DNU980585:DNU982508 DXQ980585:DXQ982508 EHM980585:EHM982508 ERI980585:ERI982508 FBE980585:FBE982508 FLA980585:FLA982508 FUW980585:FUW982508 GES980585:GES982508 GOO980585:GOO982508 GYK980585:GYK982508 HIG980585:HIG982508 HSC980585:HSC982508 IBY980585:IBY982508 ILU980585:ILU982508 IVQ980585:IVQ982508 JFM980585:JFM982508 JPI980585:JPI982508 JZE980585:JZE982508 KJA980585:KJA982508 KSW980585:KSW982508 LCS980585:LCS982508 LMO980585:LMO982508 LWK980585:LWK982508 MGG980585:MGG982508 MQC980585:MQC982508 MZY980585:MZY982508 NJU980585:NJU982508 NTQ980585:NTQ982508 ODM980585:ODM982508 ONI980585:ONI982508 OXE980585:OXE982508 PHA980585:PHA982508 PQW980585:PQW982508 QAS980585:QAS982508 QKO980585:QKO982508 QUK980585:QUK982508 REG980585:REG982508 ROC980585:ROC982508 RXY980585:RXY982508 SHU980585:SHU982508 SRQ980585:SRQ982508 TBM980585:TBM982508 TLI980585:TLI982508 TVE980585:TVE982508 UFA980585:UFA982508 UOW980585:UOW982508 UYS980585:UYS982508 VIO980585:VIO982508 VSK980585:VSK982508 WCG980585:WCG982508 WMC980585:WMC982508 WVY980585:WVY982508 Q65435:Q68854 JM65435:JM68854 TI65435:TI68854 ADE65435:ADE68854 ANA65435:ANA68854 AWW65435:AWW68854 BGS65435:BGS68854 BQO65435:BQO68854 CAK65435:CAK68854 CKG65435:CKG68854 CUC65435:CUC68854 DDY65435:DDY68854 DNU65435:DNU68854 DXQ65435:DXQ68854 EHM65435:EHM68854 ERI65435:ERI68854 FBE65435:FBE68854 FLA65435:FLA68854 FUW65435:FUW68854 GES65435:GES68854 GOO65435:GOO68854 GYK65435:GYK68854 HIG65435:HIG68854 HSC65435:HSC68854 IBY65435:IBY68854 ILU65435:ILU68854 IVQ65435:IVQ68854 JFM65435:JFM68854 JPI65435:JPI68854 JZE65435:JZE68854 KJA65435:KJA68854 KSW65435:KSW68854 LCS65435:LCS68854 LMO65435:LMO68854 LWK65435:LWK68854 MGG65435:MGG68854 MQC65435:MQC68854 MZY65435:MZY68854 NJU65435:NJU68854 NTQ65435:NTQ68854 ODM65435:ODM68854 ONI65435:ONI68854 OXE65435:OXE68854 PHA65435:PHA68854 PQW65435:PQW68854 QAS65435:QAS68854 QKO65435:QKO68854 QUK65435:QUK68854 REG65435:REG68854 ROC65435:ROC68854 RXY65435:RXY68854 SHU65435:SHU68854 SRQ65435:SRQ68854 TBM65435:TBM68854 TLI65435:TLI68854 TVE65435:TVE68854 UFA65435:UFA68854 UOW65435:UOW68854 UYS65435:UYS68854 VIO65435:VIO68854 VSK65435:VSK68854 WCG65435:WCG68854 WMC65435:WMC68854 WVY65435:WVY68854 Q130971:Q134390 JM130971:JM134390 TI130971:TI134390 ADE130971:ADE134390 ANA130971:ANA134390 AWW130971:AWW134390 BGS130971:BGS134390 BQO130971:BQO134390 CAK130971:CAK134390 CKG130971:CKG134390 CUC130971:CUC134390 DDY130971:DDY134390 DNU130971:DNU134390 DXQ130971:DXQ134390 EHM130971:EHM134390 ERI130971:ERI134390 FBE130971:FBE134390 FLA130971:FLA134390 FUW130971:FUW134390 GES130971:GES134390 GOO130971:GOO134390 GYK130971:GYK134390 HIG130971:HIG134390 HSC130971:HSC134390 IBY130971:IBY134390 ILU130971:ILU134390 IVQ130971:IVQ134390 JFM130971:JFM134390 JPI130971:JPI134390 JZE130971:JZE134390 KJA130971:KJA134390 KSW130971:KSW134390 LCS130971:LCS134390 LMO130971:LMO134390 LWK130971:LWK134390 MGG130971:MGG134390 MQC130971:MQC134390 MZY130971:MZY134390 NJU130971:NJU134390 NTQ130971:NTQ134390 ODM130971:ODM134390 ONI130971:ONI134390 OXE130971:OXE134390 PHA130971:PHA134390 PQW130971:PQW134390 QAS130971:QAS134390 QKO130971:QKO134390 QUK130971:QUK134390 REG130971:REG134390 ROC130971:ROC134390 RXY130971:RXY134390 SHU130971:SHU134390 SRQ130971:SRQ134390 TBM130971:TBM134390 TLI130971:TLI134390 TVE130971:TVE134390 UFA130971:UFA134390 UOW130971:UOW134390 UYS130971:UYS134390 VIO130971:VIO134390 VSK130971:VSK134390 WCG130971:WCG134390 WMC130971:WMC134390 WVY130971:WVY134390 Q196507:Q199926 JM196507:JM199926 TI196507:TI199926 ADE196507:ADE199926 ANA196507:ANA199926 AWW196507:AWW199926 BGS196507:BGS199926 BQO196507:BQO199926 CAK196507:CAK199926 CKG196507:CKG199926 CUC196507:CUC199926 DDY196507:DDY199926 DNU196507:DNU199926 DXQ196507:DXQ199926 EHM196507:EHM199926 ERI196507:ERI199926 FBE196507:FBE199926 FLA196507:FLA199926 FUW196507:FUW199926 GES196507:GES199926 GOO196507:GOO199926 GYK196507:GYK199926 HIG196507:HIG199926 HSC196507:HSC199926 IBY196507:IBY199926 ILU196507:ILU199926 IVQ196507:IVQ199926 JFM196507:JFM199926 JPI196507:JPI199926 JZE196507:JZE199926 KJA196507:KJA199926 KSW196507:KSW199926 LCS196507:LCS199926 LMO196507:LMO199926 LWK196507:LWK199926 MGG196507:MGG199926 MQC196507:MQC199926 MZY196507:MZY199926 NJU196507:NJU199926 NTQ196507:NTQ199926 ODM196507:ODM199926 ONI196507:ONI199926 OXE196507:OXE199926 PHA196507:PHA199926 PQW196507:PQW199926 QAS196507:QAS199926 QKO196507:QKO199926 QUK196507:QUK199926 REG196507:REG199926 ROC196507:ROC199926 RXY196507:RXY199926 SHU196507:SHU199926 SRQ196507:SRQ199926 TBM196507:TBM199926 TLI196507:TLI199926 TVE196507:TVE199926 UFA196507:UFA199926 UOW196507:UOW199926 UYS196507:UYS199926 VIO196507:VIO199926 VSK196507:VSK199926 WCG196507:WCG199926 WMC196507:WMC199926 WVY196507:WVY199926 Q262043:Q265462 JM262043:JM265462 TI262043:TI265462 ADE262043:ADE265462 ANA262043:ANA265462 AWW262043:AWW265462 BGS262043:BGS265462 BQO262043:BQO265462 CAK262043:CAK265462 CKG262043:CKG265462 CUC262043:CUC265462 DDY262043:DDY265462 DNU262043:DNU265462 DXQ262043:DXQ265462 EHM262043:EHM265462 ERI262043:ERI265462 FBE262043:FBE265462 FLA262043:FLA265462 FUW262043:FUW265462 GES262043:GES265462 GOO262043:GOO265462 GYK262043:GYK265462 HIG262043:HIG265462 HSC262043:HSC265462 IBY262043:IBY265462 ILU262043:ILU265462 IVQ262043:IVQ265462 JFM262043:JFM265462 JPI262043:JPI265462 JZE262043:JZE265462 KJA262043:KJA265462 KSW262043:KSW265462 LCS262043:LCS265462 LMO262043:LMO265462 LWK262043:LWK265462 MGG262043:MGG265462 MQC262043:MQC265462 MZY262043:MZY265462 NJU262043:NJU265462 NTQ262043:NTQ265462 ODM262043:ODM265462 ONI262043:ONI265462 OXE262043:OXE265462 PHA262043:PHA265462 PQW262043:PQW265462 QAS262043:QAS265462 QKO262043:QKO265462 QUK262043:QUK265462 REG262043:REG265462 ROC262043:ROC265462 RXY262043:RXY265462 SHU262043:SHU265462 SRQ262043:SRQ265462 TBM262043:TBM265462 TLI262043:TLI265462 TVE262043:TVE265462 UFA262043:UFA265462 UOW262043:UOW265462 UYS262043:UYS265462 VIO262043:VIO265462 VSK262043:VSK265462 WCG262043:WCG265462 WMC262043:WMC265462 WVY262043:WVY265462 Q327579:Q330998 JM327579:JM330998 TI327579:TI330998 ADE327579:ADE330998 ANA327579:ANA330998 AWW327579:AWW330998 BGS327579:BGS330998 BQO327579:BQO330998 CAK327579:CAK330998 CKG327579:CKG330998 CUC327579:CUC330998 DDY327579:DDY330998 DNU327579:DNU330998 DXQ327579:DXQ330998 EHM327579:EHM330998 ERI327579:ERI330998 FBE327579:FBE330998 FLA327579:FLA330998 FUW327579:FUW330998 GES327579:GES330998 GOO327579:GOO330998 GYK327579:GYK330998 HIG327579:HIG330998 HSC327579:HSC330998 IBY327579:IBY330998 ILU327579:ILU330998 IVQ327579:IVQ330998 JFM327579:JFM330998 JPI327579:JPI330998 JZE327579:JZE330998 KJA327579:KJA330998 KSW327579:KSW330998 LCS327579:LCS330998 LMO327579:LMO330998 LWK327579:LWK330998 MGG327579:MGG330998 MQC327579:MQC330998 MZY327579:MZY330998 NJU327579:NJU330998 NTQ327579:NTQ330998 ODM327579:ODM330998 ONI327579:ONI330998 OXE327579:OXE330998 PHA327579:PHA330998 PQW327579:PQW330998 QAS327579:QAS330998 QKO327579:QKO330998 QUK327579:QUK330998 REG327579:REG330998 ROC327579:ROC330998 RXY327579:RXY330998 SHU327579:SHU330998 SRQ327579:SRQ330998 TBM327579:TBM330998 TLI327579:TLI330998 TVE327579:TVE330998 UFA327579:UFA330998 UOW327579:UOW330998 UYS327579:UYS330998 VIO327579:VIO330998 VSK327579:VSK330998 WCG327579:WCG330998 WMC327579:WMC330998 WVY327579:WVY330998 Q393115:Q396534 JM393115:JM396534 TI393115:TI396534 ADE393115:ADE396534 ANA393115:ANA396534 AWW393115:AWW396534 BGS393115:BGS396534 BQO393115:BQO396534 CAK393115:CAK396534 CKG393115:CKG396534 CUC393115:CUC396534 DDY393115:DDY396534 DNU393115:DNU396534 DXQ393115:DXQ396534 EHM393115:EHM396534 ERI393115:ERI396534 FBE393115:FBE396534 FLA393115:FLA396534 FUW393115:FUW396534 GES393115:GES396534 GOO393115:GOO396534 GYK393115:GYK396534 HIG393115:HIG396534 HSC393115:HSC396534 IBY393115:IBY396534 ILU393115:ILU396534 IVQ393115:IVQ396534 JFM393115:JFM396534 JPI393115:JPI396534 JZE393115:JZE396534 KJA393115:KJA396534 KSW393115:KSW396534 LCS393115:LCS396534 LMO393115:LMO396534 LWK393115:LWK396534 MGG393115:MGG396534 MQC393115:MQC396534 MZY393115:MZY396534 NJU393115:NJU396534 NTQ393115:NTQ396534 ODM393115:ODM396534 ONI393115:ONI396534 OXE393115:OXE396534 PHA393115:PHA396534 PQW393115:PQW396534 QAS393115:QAS396534 QKO393115:QKO396534 QUK393115:QUK396534 REG393115:REG396534 ROC393115:ROC396534 RXY393115:RXY396534 SHU393115:SHU396534 SRQ393115:SRQ396534 TBM393115:TBM396534 TLI393115:TLI396534 TVE393115:TVE396534 UFA393115:UFA396534 UOW393115:UOW396534 UYS393115:UYS396534 VIO393115:VIO396534 VSK393115:VSK396534 WCG393115:WCG396534 WMC393115:WMC396534 WVY393115:WVY396534 Q458651:Q462070 JM458651:JM462070 TI458651:TI462070 ADE458651:ADE462070 ANA458651:ANA462070 AWW458651:AWW462070 BGS458651:BGS462070 BQO458651:BQO462070 CAK458651:CAK462070 CKG458651:CKG462070 CUC458651:CUC462070 DDY458651:DDY462070 DNU458651:DNU462070 DXQ458651:DXQ462070 EHM458651:EHM462070 ERI458651:ERI462070 FBE458651:FBE462070 FLA458651:FLA462070 FUW458651:FUW462070 GES458651:GES462070 GOO458651:GOO462070 GYK458651:GYK462070 HIG458651:HIG462070 HSC458651:HSC462070 IBY458651:IBY462070 ILU458651:ILU462070 IVQ458651:IVQ462070 JFM458651:JFM462070 JPI458651:JPI462070 JZE458651:JZE462070 KJA458651:KJA462070 KSW458651:KSW462070 LCS458651:LCS462070 LMO458651:LMO462070 LWK458651:LWK462070 MGG458651:MGG462070 MQC458651:MQC462070 MZY458651:MZY462070 NJU458651:NJU462070 NTQ458651:NTQ462070 ODM458651:ODM462070 ONI458651:ONI462070 OXE458651:OXE462070 PHA458651:PHA462070 PQW458651:PQW462070 QAS458651:QAS462070 QKO458651:QKO462070 QUK458651:QUK462070 REG458651:REG462070 ROC458651:ROC462070 RXY458651:RXY462070 SHU458651:SHU462070 SRQ458651:SRQ462070 TBM458651:TBM462070 TLI458651:TLI462070 TVE458651:TVE462070 UFA458651:UFA462070 UOW458651:UOW462070 UYS458651:UYS462070 VIO458651:VIO462070 VSK458651:VSK462070 WCG458651:WCG462070 WMC458651:WMC462070 WVY458651:WVY462070 Q524187:Q527606 JM524187:JM527606 TI524187:TI527606 ADE524187:ADE527606 ANA524187:ANA527606 AWW524187:AWW527606 BGS524187:BGS527606 BQO524187:BQO527606 CAK524187:CAK527606 CKG524187:CKG527606 CUC524187:CUC527606 DDY524187:DDY527606 DNU524187:DNU527606 DXQ524187:DXQ527606 EHM524187:EHM527606 ERI524187:ERI527606 FBE524187:FBE527606 FLA524187:FLA527606 FUW524187:FUW527606 GES524187:GES527606 GOO524187:GOO527606 GYK524187:GYK527606 HIG524187:HIG527606 HSC524187:HSC527606 IBY524187:IBY527606 ILU524187:ILU527606 IVQ524187:IVQ527606 JFM524187:JFM527606 JPI524187:JPI527606 JZE524187:JZE527606 KJA524187:KJA527606 KSW524187:KSW527606 LCS524187:LCS527606 LMO524187:LMO527606 LWK524187:LWK527606 MGG524187:MGG527606 MQC524187:MQC527606 MZY524187:MZY527606 NJU524187:NJU527606 NTQ524187:NTQ527606 ODM524187:ODM527606 ONI524187:ONI527606 OXE524187:OXE527606 PHA524187:PHA527606 PQW524187:PQW527606 QAS524187:QAS527606 QKO524187:QKO527606 QUK524187:QUK527606 REG524187:REG527606 ROC524187:ROC527606 RXY524187:RXY527606 SHU524187:SHU527606 SRQ524187:SRQ527606 TBM524187:TBM527606 TLI524187:TLI527606 TVE524187:TVE527606 UFA524187:UFA527606 UOW524187:UOW527606 UYS524187:UYS527606 VIO524187:VIO527606 VSK524187:VSK527606 WCG524187:WCG527606 WMC524187:WMC527606 WVY524187:WVY527606 Q589723:Q593142 JM589723:JM593142 TI589723:TI593142 ADE589723:ADE593142 ANA589723:ANA593142 AWW589723:AWW593142 BGS589723:BGS593142 BQO589723:BQO593142 CAK589723:CAK593142 CKG589723:CKG593142 CUC589723:CUC593142 DDY589723:DDY593142 DNU589723:DNU593142 DXQ589723:DXQ593142 EHM589723:EHM593142 ERI589723:ERI593142 FBE589723:FBE593142 FLA589723:FLA593142 FUW589723:FUW593142 GES589723:GES593142 GOO589723:GOO593142 GYK589723:GYK593142 HIG589723:HIG593142 HSC589723:HSC593142 IBY589723:IBY593142 ILU589723:ILU593142 IVQ589723:IVQ593142 JFM589723:JFM593142 JPI589723:JPI593142 JZE589723:JZE593142 KJA589723:KJA593142 KSW589723:KSW593142 LCS589723:LCS593142 LMO589723:LMO593142 LWK589723:LWK593142 MGG589723:MGG593142 MQC589723:MQC593142 MZY589723:MZY593142 NJU589723:NJU593142 NTQ589723:NTQ593142 ODM589723:ODM593142 ONI589723:ONI593142 OXE589723:OXE593142 PHA589723:PHA593142 PQW589723:PQW593142 QAS589723:QAS593142 QKO589723:QKO593142 QUK589723:QUK593142 REG589723:REG593142 ROC589723:ROC593142 RXY589723:RXY593142 SHU589723:SHU593142 SRQ589723:SRQ593142 TBM589723:TBM593142 TLI589723:TLI593142 TVE589723:TVE593142 UFA589723:UFA593142 UOW589723:UOW593142 UYS589723:UYS593142 VIO589723:VIO593142 VSK589723:VSK593142 WCG589723:WCG593142 WMC589723:WMC593142 WVY589723:WVY593142 Q655259:Q658678 JM655259:JM658678 TI655259:TI658678 ADE655259:ADE658678 ANA655259:ANA658678 AWW655259:AWW658678 BGS655259:BGS658678 BQO655259:BQO658678 CAK655259:CAK658678 CKG655259:CKG658678 CUC655259:CUC658678 DDY655259:DDY658678 DNU655259:DNU658678 DXQ655259:DXQ658678 EHM655259:EHM658678 ERI655259:ERI658678 FBE655259:FBE658678 FLA655259:FLA658678 FUW655259:FUW658678 GES655259:GES658678 GOO655259:GOO658678 GYK655259:GYK658678 HIG655259:HIG658678 HSC655259:HSC658678 IBY655259:IBY658678 ILU655259:ILU658678 IVQ655259:IVQ658678 JFM655259:JFM658678 JPI655259:JPI658678 JZE655259:JZE658678 KJA655259:KJA658678 KSW655259:KSW658678 LCS655259:LCS658678 LMO655259:LMO658678 LWK655259:LWK658678 MGG655259:MGG658678 MQC655259:MQC658678 MZY655259:MZY658678 NJU655259:NJU658678 NTQ655259:NTQ658678 ODM655259:ODM658678 ONI655259:ONI658678 OXE655259:OXE658678 PHA655259:PHA658678 PQW655259:PQW658678 QAS655259:QAS658678 QKO655259:QKO658678 QUK655259:QUK658678 REG655259:REG658678 ROC655259:ROC658678 RXY655259:RXY658678 SHU655259:SHU658678 SRQ655259:SRQ658678 TBM655259:TBM658678 TLI655259:TLI658678 TVE655259:TVE658678 UFA655259:UFA658678 UOW655259:UOW658678 UYS655259:UYS658678 VIO655259:VIO658678 VSK655259:VSK658678 WCG655259:WCG658678 WMC655259:WMC658678 WVY655259:WVY658678 Q720795:Q724214 JM720795:JM724214 TI720795:TI724214 ADE720795:ADE724214 ANA720795:ANA724214 AWW720795:AWW724214 BGS720795:BGS724214 BQO720795:BQO724214 CAK720795:CAK724214 CKG720795:CKG724214 CUC720795:CUC724214 DDY720795:DDY724214 DNU720795:DNU724214 DXQ720795:DXQ724214 EHM720795:EHM724214 ERI720795:ERI724214 FBE720795:FBE724214 FLA720795:FLA724214 FUW720795:FUW724214 GES720795:GES724214 GOO720795:GOO724214 GYK720795:GYK724214 HIG720795:HIG724214 HSC720795:HSC724214 IBY720795:IBY724214 ILU720795:ILU724214 IVQ720795:IVQ724214 JFM720795:JFM724214 JPI720795:JPI724214 JZE720795:JZE724214 KJA720795:KJA724214 KSW720795:KSW724214 LCS720795:LCS724214 LMO720795:LMO724214 LWK720795:LWK724214 MGG720795:MGG724214 MQC720795:MQC724214 MZY720795:MZY724214 NJU720795:NJU724214 NTQ720795:NTQ724214 ODM720795:ODM724214 ONI720795:ONI724214 OXE720795:OXE724214 PHA720795:PHA724214 PQW720795:PQW724214 QAS720795:QAS724214 QKO720795:QKO724214 QUK720795:QUK724214 REG720795:REG724214 ROC720795:ROC724214 RXY720795:RXY724214 SHU720795:SHU724214 SRQ720795:SRQ724214 TBM720795:TBM724214 TLI720795:TLI724214 TVE720795:TVE724214 UFA720795:UFA724214 UOW720795:UOW724214 UYS720795:UYS724214 VIO720795:VIO724214 VSK720795:VSK724214 WCG720795:WCG724214 WMC720795:WMC724214 WVY720795:WVY724214 Q786331:Q789750 JM786331:JM789750 TI786331:TI789750 ADE786331:ADE789750 ANA786331:ANA789750 AWW786331:AWW789750 BGS786331:BGS789750 BQO786331:BQO789750 CAK786331:CAK789750 CKG786331:CKG789750 CUC786331:CUC789750 DDY786331:DDY789750 DNU786331:DNU789750 DXQ786331:DXQ789750 EHM786331:EHM789750 ERI786331:ERI789750 FBE786331:FBE789750 FLA786331:FLA789750 FUW786331:FUW789750 GES786331:GES789750 GOO786331:GOO789750 GYK786331:GYK789750 HIG786331:HIG789750 HSC786331:HSC789750 IBY786331:IBY789750 ILU786331:ILU789750 IVQ786331:IVQ789750 JFM786331:JFM789750 JPI786331:JPI789750 JZE786331:JZE789750 KJA786331:KJA789750 KSW786331:KSW789750 LCS786331:LCS789750 LMO786331:LMO789750 LWK786331:LWK789750 MGG786331:MGG789750 MQC786331:MQC789750 MZY786331:MZY789750 NJU786331:NJU789750 NTQ786331:NTQ789750 ODM786331:ODM789750 ONI786331:ONI789750 OXE786331:OXE789750 PHA786331:PHA789750 PQW786331:PQW789750 QAS786331:QAS789750 QKO786331:QKO789750 QUK786331:QUK789750 REG786331:REG789750 ROC786331:ROC789750 RXY786331:RXY789750 SHU786331:SHU789750 SRQ786331:SRQ789750 TBM786331:TBM789750 TLI786331:TLI789750 TVE786331:TVE789750 UFA786331:UFA789750 UOW786331:UOW789750 UYS786331:UYS789750 VIO786331:VIO789750 VSK786331:VSK789750 WCG786331:WCG789750 WMC786331:WMC789750 WVY786331:WVY789750 Q851867:Q855286 JM851867:JM855286 TI851867:TI855286 ADE851867:ADE855286 ANA851867:ANA855286 AWW851867:AWW855286 BGS851867:BGS855286 BQO851867:BQO855286 CAK851867:CAK855286 CKG851867:CKG855286 CUC851867:CUC855286 DDY851867:DDY855286 DNU851867:DNU855286 DXQ851867:DXQ855286 EHM851867:EHM855286 ERI851867:ERI855286 FBE851867:FBE855286 FLA851867:FLA855286 FUW851867:FUW855286 GES851867:GES855286 GOO851867:GOO855286 GYK851867:GYK855286 HIG851867:HIG855286 HSC851867:HSC855286 IBY851867:IBY855286 ILU851867:ILU855286 IVQ851867:IVQ855286 JFM851867:JFM855286 JPI851867:JPI855286 JZE851867:JZE855286 KJA851867:KJA855286 KSW851867:KSW855286 LCS851867:LCS855286 LMO851867:LMO855286 LWK851867:LWK855286 MGG851867:MGG855286 MQC851867:MQC855286 MZY851867:MZY855286 NJU851867:NJU855286 NTQ851867:NTQ855286 ODM851867:ODM855286 ONI851867:ONI855286 OXE851867:OXE855286 PHA851867:PHA855286 PQW851867:PQW855286 QAS851867:QAS855286 QKO851867:QKO855286 QUK851867:QUK855286 REG851867:REG855286 ROC851867:ROC855286 RXY851867:RXY855286 SHU851867:SHU855286 SRQ851867:SRQ855286 TBM851867:TBM855286 TLI851867:TLI855286 TVE851867:TVE855286 UFA851867:UFA855286 UOW851867:UOW855286 UYS851867:UYS855286 VIO851867:VIO855286 VSK851867:VSK855286 WCG851867:WCG855286 WMC851867:WMC855286 WVY851867:WVY855286 Q917403:Q920822 JM917403:JM920822 TI917403:TI920822 WMC17:WMC44 WCG17:WCG44 VSK17:VSK44 VIO17:VIO44 UYS17:UYS44 UOW17:UOW44 UFA17:UFA44 TVE17:TVE44 TLI17:TLI44 TBM17:TBM44 SRQ17:SRQ44 SHU17:SHU44 RXY17:RXY44 ROC17:ROC44 REG17:REG44 QUK17:QUK44 QKO17:QKO44 QAS17:QAS44 PQW17:PQW44 PHA17:PHA44 OXE17:OXE44 ONI17:ONI44 ODM17:ODM44 NTQ17:NTQ44 NJU17:NJU44 MZY17:MZY44 MQC17:MQC44 MGG17:MGG44 LWK17:LWK44 LMO17:LMO44 LCS17:LCS44 KSW17:KSW44 KJA17:KJA44 JZE17:JZE44 JPI17:JPI44 JFM17:JFM44 IVQ17:IVQ44 ILU17:ILU44 IBY17:IBY44 HSC17:HSC44 HIG17:HIG44 GYK17:GYK44 GOO17:GOO44 GES17:GES44 FUW17:FUW44 FLA17:FLA44 FBE17:FBE44 ERI17:ERI44 EHM17:EHM44 DXQ17:DXQ44 DNU17:DNU44 DDY17:DDY44 CUC17:CUC44 CKG17:CKG44 CAK17:CAK44 BQO17:BQO44 BGS17:BGS44 AWW17:AWW44 ANA17:ANA44 ADE17:ADE44 TI17:TI44 JM17:JM44 WVY17:WVY44 S5133:S5176 WVY46:WVY286 WMC46:WMC286 WCG46:WCG286 VSK46:VSK286 VIO46:VIO286 UYS46:UYS286 UOW46:UOW286 UFA46:UFA286 TVE46:TVE286 TLI46:TLI286 TBM46:TBM286 SRQ46:SRQ286 SHU46:SHU286 RXY46:RXY286 ROC46:ROC286 REG46:REG286 QUK46:QUK286 QKO46:QKO286 QAS46:QAS286 PQW46:PQW286 PHA46:PHA286 OXE46:OXE286 ONI46:ONI286 ODM46:ODM286 NTQ46:NTQ286 NJU46:NJU286 MZY46:MZY286 MQC46:MQC286 MGG46:MGG286 LWK46:LWK286 LMO46:LMO286 LCS46:LCS286 KSW46:KSW286 KJA46:KJA286 JZE46:JZE286 JPI46:JPI286 JFM46:JFM286 IVQ46:IVQ286 ILU46:ILU286 IBY46:IBY286 HSC46:HSC286 HIG46:HIG286 GYK46:GYK286 GOO46:GOO286 GES46:GES286 FUW46:FUW286 FLA46:FLA286 FBE46:FBE286 ERI46:ERI286 EHM46:EHM286 DXQ46:DXQ286 DNU46:DNU286 DDY46:DDY286 CUC46:CUC286 CKG46:CKG286 CAK46:CAK286 BQO46:BQO286 BGS46:BGS286 AWW46:AWW286 ANA46:ANA286 ADE46:ADE286 TI46:TI286 JM46:JM286 JL287:JL305 TH287:TH305 ADD287:ADD305 AMZ287:AMZ305 AWV287:AWV305 BGR287:BGR305 BQN287:BQN305 CAJ287:CAJ305 CKF287:CKF305 CUB287:CUB305 DDX287:DDX305 DNT287:DNT305 DXP287:DXP305 EHL287:EHL305 ERH287:ERH305 FBD287:FBD305 FKZ287:FKZ305 FUV287:FUV305 GER287:GER305 GON287:GON305 GYJ287:GYJ305 HIF287:HIF305 HSB287:HSB305 IBX287:IBX305 ILT287:ILT305 IVP287:IVP305 JFL287:JFL305 JPH287:JPH305 JZD287:JZD305 KIZ287:KIZ305 KSV287:KSV305 LCR287:LCR305 LMN287:LMN305 LWJ287:LWJ305 MGF287:MGF305 MQB287:MQB305 MZX287:MZX305 NJT287:NJT305 NTP287:NTP305 ODL287:ODL305 ONH287:ONH305 OXD287:OXD305 PGZ287:PGZ305 PQV287:PQV305 QAR287:QAR305 QKN287:QKN305 QUJ287:QUJ305 REF287:REF305 ROB287:ROB305 RXX287:RXX305 SHT287:SHT305 SRP287:SRP305 TBL287:TBL305 TLH287:TLH305 TVD287:TVD305 UEZ287:UEZ305 UOV287:UOV305 UYR287:UYR305 VIN287:VIN305 VSJ287:VSJ305 WCF287:WCF305 WMB287:WMB305 WVX287:WVX305 Q17:Q3363 WMB7041:WMB7042 WVX7041:WVX7042 JL7041:JL7042 TH7041:TH7042 ADD7041:ADD7042 AMZ7041:AMZ7042 AWV7041:AWV7042 BGR7041:BGR7042 BQN7041:BQN7042 CAJ7041:CAJ7042 CKF7041:CKF7042 CUB7041:CUB7042 DDX7041:DDX7042 DNT7041:DNT7042 DXP7041:DXP7042 EHL7041:EHL7042 ERH7041:ERH7042 FBD7041:FBD7042 FKZ7041:FKZ7042 FUV7041:FUV7042 GER7041:GER7042 GON7041:GON7042 GYJ7041:GYJ7042 HIF7041:HIF7042 HSB7041:HSB7042 IBX7041:IBX7042 ILT7041:ILT7042 IVP7041:IVP7042 JFL7041:JFL7042 JPH7041:JPH7042 JZD7041:JZD7042 KIZ7041:KIZ7042 KSV7041:KSV7042 LCR7041:LCR7042 LMN7041:LMN7042 LWJ7041:LWJ7042 MGF7041:MGF7042 MQB7041:MQB7042 MZX7041:MZX7042 NJT7041:NJT7042 NTP7041:NTP7042 ODL7041:ODL7042 ONH7041:ONH7042 OXD7041:OXD7042 PGZ7041:PGZ7042 PQV7041:PQV7042 QAR7041:QAR7042 QKN7041:QKN7042 QUJ7041:QUJ7042 REF7041:REF7042 ROB7041:ROB7042 RXX7041:RXX7042 SHT7041:SHT7042 SRP7041:SRP7042 TBL7041:TBL7042 TLH7041:TLH7042 TVD7041:TVD7042 UEZ7041:UEZ7042 UOV7041:UOV7042 UYR7041:UYR7042 VIN7041:VIN7042 VSJ7041:VSJ7042 WCF7041:WCF7042 WVY306:WVY7040 WMC306:WMC7040 WCG306:WCG7040 VSK306:VSK7040 VIO306:VIO7040 UYS306:UYS7040 UOW306:UOW7040 UFA306:UFA7040 TVE306:TVE7040 TLI306:TLI7040 TBM306:TBM7040 SRQ306:SRQ7040 SHU306:SHU7040 RXY306:RXY7040 ROC306:ROC7040 REG306:REG7040 QUK306:QUK7040 QKO306:QKO7040 QAS306:QAS7040 PQW306:PQW7040 PHA306:PHA7040 OXE306:OXE7040 ONI306:ONI7040 ODM306:ODM7040 NTQ306:NTQ7040 NJU306:NJU7040 MZY306:MZY7040 MQC306:MQC7040 MGG306:MGG7040 LWK306:LWK7040 LMO306:LMO7040 LCS306:LCS7040 KSW306:KSW7040 KJA306:KJA7040 JZE306:JZE7040 JPI306:JPI7040 JFM306:JFM7040 IVQ306:IVQ7040 ILU306:ILU7040 IBY306:IBY7040 HSC306:HSC7040 HIG306:HIG7040 GYK306:GYK7040 GOO306:GOO7040 GES306:GES7040 FUW306:FUW7040 FLA306:FLA7040 FBE306:FBE7040 ERI306:ERI7040 EHM306:EHM7040 DXQ306:DXQ7040 DNU306:DNU7040 DDY306:DDY7040 CUC306:CUC7040 CKG306:CKG7040 CAK306:CAK7040 BQO306:BQO7040 BGS306:BGS7040 AWW306:AWW7040 ANA306:ANA7040 ADE306:ADE7040 TI306:TI7040 JM306:JM7040 TI7043:TI7143 JM7043:JM7143 WVY7043:WVY7143 WMC7043:WMC7143 WCG7043:WCG7143 VSK7043:VSK7143 VIO7043:VIO7143 UYS7043:UYS7143 UOW7043:UOW7143 UFA7043:UFA7143 TVE7043:TVE7143 TLI7043:TLI7143 TBM7043:TBM7143 SRQ7043:SRQ7143 SHU7043:SHU7143 RXY7043:RXY7143 ROC7043:ROC7143 REG7043:REG7143 QUK7043:QUK7143 QKO7043:QKO7143 QAS7043:QAS7143 PQW7043:PQW7143 PHA7043:PHA7143 OXE7043:OXE7143 ONI7043:ONI7143 ODM7043:ODM7143 NTQ7043:NTQ7143 NJU7043:NJU7143 MZY7043:MZY7143 MQC7043:MQC7143 MGG7043:MGG7143 LWK7043:LWK7143 LMO7043:LMO7143 LCS7043:LCS7143 KSW7043:KSW7143 KJA7043:KJA7143 JZE7043:JZE7143 JPI7043:JPI7143 JFM7043:JFM7143 IVQ7043:IVQ7143 ILU7043:ILU7143 IBY7043:IBY7143 HSC7043:HSC7143 HIG7043:HIG7143 GYK7043:GYK7143 GOO7043:GOO7143 GES7043:GES7143 FUW7043:FUW7143 FLA7043:FLA7143 FBE7043:FBE7143 ERI7043:ERI7143 EHM7043:EHM7143 DXQ7043:DXQ7143 DNU7043:DNU7143 DDY7043:DDY7143 CUC7043:CUC7143 CKG7043:CKG7143 CAK7043:CAK7143 BQO7043:BQO7143 BGS7043:BGS7143 AWW7043:AWW7143 ANA7043:ANA7143 ADE7043:ADE7143 Q7185:Q7190 WVY7185:WVY7190 WMC7185:WMC7190 WCG7185:WCG7190 VSK7185:VSK7190 VIO7185:VIO7190 UYS7185:UYS7190 UOW7185:UOW7190 UFA7185:UFA7190 TVE7185:TVE7190 TLI7185:TLI7190 TBM7185:TBM7190 SRQ7185:SRQ7190 SHU7185:SHU7190 RXY7185:RXY7190 ROC7185:ROC7190 REG7185:REG7190 QUK7185:QUK7190 QKO7185:QKO7190 QAS7185:QAS7190 PQW7185:PQW7190 PHA7185:PHA7190 OXE7185:OXE7190 ONI7185:ONI7190 ODM7185:ODM7190 NTQ7185:NTQ7190 NJU7185:NJU7190 MZY7185:MZY7190 MQC7185:MQC7190 MGG7185:MGG7190 LWK7185:LWK7190 LMO7185:LMO7190 LCS7185:LCS7190 KSW7185:KSW7190 KJA7185:KJA7190 JZE7185:JZE7190 JPI7185:JPI7190 JFM7185:JFM7190 IVQ7185:IVQ7190 ILU7185:ILU7190 IBY7185:IBY7190 HSC7185:HSC7190 HIG7185:HIG7190 GYK7185:GYK7190 GOO7185:GOO7190 GES7185:GES7190 FUW7185:FUW7190 FLA7185:FLA7190 FBE7185:FBE7190 ERI7185:ERI7190 EHM7185:EHM7190 DXQ7185:DXQ7190 DNU7185:DNU7190 DDY7185:DDY7190 CUC7185:CUC7190 CKG7185:CKG7190 CAK7185:CAK7190 BQO7185:BQO7190 BGS7185:BGS7190 AWW7185:AWW7190 ANA7185:ANA7190 ADE7185:ADE7190 TI7185:TI7190 JM7185:JM7190 Q3374:Q7143</xm:sqref>
        </x14:dataValidation>
        <x14:dataValidation type="list" allowBlank="1" showErrorMessage="1" xr:uid="{00000000-0002-0000-0000-000002000000}">
          <x14:formula1>
            <xm:f>DETALLES</xm:f>
          </x14:formula1>
          <x14:formula2>
            <xm:f>0</xm:f>
          </x14:formula2>
          <xm:sqref>WVY390666:WVY390667 Q456202:Q456203 JM456202:JM456203 TI456202:TI456203 ADE456202:ADE456203 ANA456202:ANA456203 AWW456202:AWW456203 BGS456202:BGS456203 BQO456202:BQO456203 CAK456202:CAK456203 CKG456202:CKG456203 CUC456202:CUC456203 DDY456202:DDY456203 DNU456202:DNU456203 DXQ456202:DXQ456203 EHM456202:EHM456203 ERI456202:ERI456203 FBE456202:FBE456203 FLA456202:FLA456203 FUW456202:FUW456203 GES456202:GES456203 GOO456202:GOO456203 GYK456202:GYK456203 HIG456202:HIG456203 HSC456202:HSC456203 IBY456202:IBY456203 ILU456202:ILU456203 IVQ456202:IVQ456203 JFM456202:JFM456203 JPI456202:JPI456203 JZE456202:JZE456203 KJA456202:KJA456203 KSW456202:KSW456203 LCS456202:LCS456203 LMO456202:LMO456203 LWK456202:LWK456203 MGG456202:MGG456203 MQC456202:MQC456203 MZY456202:MZY456203 NJU456202:NJU456203 NTQ456202:NTQ456203 ODM456202:ODM456203 ONI456202:ONI456203 OXE456202:OXE456203 PHA456202:PHA456203 PQW456202:PQW456203 QAS456202:QAS456203 QKO456202:QKO456203 QUK456202:QUK456203 REG456202:REG456203 ROC456202:ROC456203 RXY456202:RXY456203 SHU456202:SHU456203 SRQ456202:SRQ456203 TBM456202:TBM456203 TLI456202:TLI456203 TVE456202:TVE456203 UFA456202:UFA456203 UOW456202:UOW456203 UYS456202:UYS456203 VIO456202:VIO456203 VSK456202:VSK456203 WCG456202:WCG456203 WMC456202:WMC456203 Q63076:Q63080 JM63076:JM63080 TI63076:TI63080 ADE63076:ADE63080 ANA63076:ANA63080 AWW63076:AWW63080 BGS63076:BGS63080 BQO63076:BQO63080 CAK63076:CAK63080 CKG63076:CKG63080 CUC63076:CUC63080 DDY63076:DDY63080 DNU63076:DNU63080 DXQ63076:DXQ63080 EHM63076:EHM63080 ERI63076:ERI63080 FBE63076:FBE63080 FLA63076:FLA63080 FUW63076:FUW63080 GES63076:GES63080 GOO63076:GOO63080 GYK63076:GYK63080 HIG63076:HIG63080 HSC63076:HSC63080 IBY63076:IBY63080 ILU63076:ILU63080 IVQ63076:IVQ63080 JFM63076:JFM63080 JPI63076:JPI63080 JZE63076:JZE63080 KJA63076:KJA63080 KSW63076:KSW63080 LCS63076:LCS63080 LMO63076:LMO63080 LWK63076:LWK63080 MGG63076:MGG63080 MQC63076:MQC63080 MZY63076:MZY63080 NJU63076:NJU63080 NTQ63076:NTQ63080 ODM63076:ODM63080 ONI63076:ONI63080 OXE63076:OXE63080 PHA63076:PHA63080 PQW63076:PQW63080 QAS63076:QAS63080 QKO63076:QKO63080 QUK63076:QUK63080 REG63076:REG63080 ROC63076:ROC63080 RXY63076:RXY63080 SHU63076:SHU63080 SRQ63076:SRQ63080 TBM63076:TBM63080 TLI63076:TLI63080 TVE63076:TVE63080 UFA63076:UFA63080 UOW63076:UOW63080 UYS63076:UYS63080 VIO63076:VIO63080 VSK63076:VSK63080 WCG63076:WCG63080 WMC63076:WMC63080 WVY63076:WVY63080 Q128612:Q128616 JM128612:JM128616 TI128612:TI128616 ADE128612:ADE128616 ANA128612:ANA128616 AWW128612:AWW128616 BGS128612:BGS128616 BQO128612:BQO128616 CAK128612:CAK128616 CKG128612:CKG128616 CUC128612:CUC128616 DDY128612:DDY128616 DNU128612:DNU128616 DXQ128612:DXQ128616 EHM128612:EHM128616 ERI128612:ERI128616 FBE128612:FBE128616 FLA128612:FLA128616 FUW128612:FUW128616 GES128612:GES128616 GOO128612:GOO128616 GYK128612:GYK128616 HIG128612:HIG128616 HSC128612:HSC128616 IBY128612:IBY128616 ILU128612:ILU128616 IVQ128612:IVQ128616 JFM128612:JFM128616 JPI128612:JPI128616 JZE128612:JZE128616 KJA128612:KJA128616 KSW128612:KSW128616 LCS128612:LCS128616 LMO128612:LMO128616 LWK128612:LWK128616 MGG128612:MGG128616 MQC128612:MQC128616 MZY128612:MZY128616 NJU128612:NJU128616 NTQ128612:NTQ128616 ODM128612:ODM128616 ONI128612:ONI128616 OXE128612:OXE128616 PHA128612:PHA128616 PQW128612:PQW128616 QAS128612:QAS128616 QKO128612:QKO128616 QUK128612:QUK128616 REG128612:REG128616 ROC128612:ROC128616 RXY128612:RXY128616 SHU128612:SHU128616 SRQ128612:SRQ128616 TBM128612:TBM128616 TLI128612:TLI128616 TVE128612:TVE128616 UFA128612:UFA128616 UOW128612:UOW128616 UYS128612:UYS128616 VIO128612:VIO128616 VSK128612:VSK128616 WCG128612:WCG128616 WMC128612:WMC128616 WVY128612:WVY128616 Q194148:Q194152 JM194148:JM194152 TI194148:TI194152 ADE194148:ADE194152 ANA194148:ANA194152 AWW194148:AWW194152 BGS194148:BGS194152 BQO194148:BQO194152 CAK194148:CAK194152 CKG194148:CKG194152 CUC194148:CUC194152 DDY194148:DDY194152 DNU194148:DNU194152 DXQ194148:DXQ194152 EHM194148:EHM194152 ERI194148:ERI194152 FBE194148:FBE194152 FLA194148:FLA194152 FUW194148:FUW194152 GES194148:GES194152 GOO194148:GOO194152 GYK194148:GYK194152 HIG194148:HIG194152 HSC194148:HSC194152 IBY194148:IBY194152 ILU194148:ILU194152 IVQ194148:IVQ194152 JFM194148:JFM194152 JPI194148:JPI194152 JZE194148:JZE194152 KJA194148:KJA194152 KSW194148:KSW194152 LCS194148:LCS194152 LMO194148:LMO194152 LWK194148:LWK194152 MGG194148:MGG194152 MQC194148:MQC194152 MZY194148:MZY194152 NJU194148:NJU194152 NTQ194148:NTQ194152 ODM194148:ODM194152 ONI194148:ONI194152 OXE194148:OXE194152 PHA194148:PHA194152 PQW194148:PQW194152 QAS194148:QAS194152 QKO194148:QKO194152 QUK194148:QUK194152 REG194148:REG194152 ROC194148:ROC194152 RXY194148:RXY194152 SHU194148:SHU194152 SRQ194148:SRQ194152 TBM194148:TBM194152 TLI194148:TLI194152 TVE194148:TVE194152 UFA194148:UFA194152 UOW194148:UOW194152 UYS194148:UYS194152 VIO194148:VIO194152 VSK194148:VSK194152 WCG194148:WCG194152 WMC194148:WMC194152 WVY194148:WVY194152 Q259684:Q259688 JM259684:JM259688 TI259684:TI259688 ADE259684:ADE259688 ANA259684:ANA259688 AWW259684:AWW259688 BGS259684:BGS259688 BQO259684:BQO259688 CAK259684:CAK259688 CKG259684:CKG259688 CUC259684:CUC259688 DDY259684:DDY259688 DNU259684:DNU259688 DXQ259684:DXQ259688 EHM259684:EHM259688 ERI259684:ERI259688 FBE259684:FBE259688 FLA259684:FLA259688 FUW259684:FUW259688 GES259684:GES259688 GOO259684:GOO259688 GYK259684:GYK259688 HIG259684:HIG259688 HSC259684:HSC259688 IBY259684:IBY259688 ILU259684:ILU259688 IVQ259684:IVQ259688 JFM259684:JFM259688 JPI259684:JPI259688 JZE259684:JZE259688 KJA259684:KJA259688 KSW259684:KSW259688 LCS259684:LCS259688 LMO259684:LMO259688 LWK259684:LWK259688 MGG259684:MGG259688 MQC259684:MQC259688 MZY259684:MZY259688 NJU259684:NJU259688 NTQ259684:NTQ259688 ODM259684:ODM259688 ONI259684:ONI259688 OXE259684:OXE259688 PHA259684:PHA259688 PQW259684:PQW259688 QAS259684:QAS259688 QKO259684:QKO259688 QUK259684:QUK259688 REG259684:REG259688 ROC259684:ROC259688 RXY259684:RXY259688 SHU259684:SHU259688 SRQ259684:SRQ259688 TBM259684:TBM259688 TLI259684:TLI259688 TVE259684:TVE259688 UFA259684:UFA259688 UOW259684:UOW259688 UYS259684:UYS259688 VIO259684:VIO259688 VSK259684:VSK259688 WCG259684:WCG259688 WMC259684:WMC259688 WVY259684:WVY259688 Q325220:Q325224 JM325220:JM325224 TI325220:TI325224 ADE325220:ADE325224 ANA325220:ANA325224 AWW325220:AWW325224 BGS325220:BGS325224 BQO325220:BQO325224 CAK325220:CAK325224 CKG325220:CKG325224 CUC325220:CUC325224 DDY325220:DDY325224 DNU325220:DNU325224 DXQ325220:DXQ325224 EHM325220:EHM325224 ERI325220:ERI325224 FBE325220:FBE325224 FLA325220:FLA325224 FUW325220:FUW325224 GES325220:GES325224 GOO325220:GOO325224 GYK325220:GYK325224 HIG325220:HIG325224 HSC325220:HSC325224 IBY325220:IBY325224 ILU325220:ILU325224 IVQ325220:IVQ325224 JFM325220:JFM325224 JPI325220:JPI325224 JZE325220:JZE325224 KJA325220:KJA325224 KSW325220:KSW325224 LCS325220:LCS325224 LMO325220:LMO325224 LWK325220:LWK325224 MGG325220:MGG325224 MQC325220:MQC325224 MZY325220:MZY325224 NJU325220:NJU325224 NTQ325220:NTQ325224 ODM325220:ODM325224 ONI325220:ONI325224 OXE325220:OXE325224 PHA325220:PHA325224 PQW325220:PQW325224 QAS325220:QAS325224 QKO325220:QKO325224 QUK325220:QUK325224 REG325220:REG325224 ROC325220:ROC325224 RXY325220:RXY325224 SHU325220:SHU325224 SRQ325220:SRQ325224 TBM325220:TBM325224 TLI325220:TLI325224 TVE325220:TVE325224 UFA325220:UFA325224 UOW325220:UOW325224 UYS325220:UYS325224 VIO325220:VIO325224 VSK325220:VSK325224 WCG325220:WCG325224 WMC325220:WMC325224 WVY325220:WVY325224 Q390756:Q390760 JM390756:JM390760 TI390756:TI390760 ADE390756:ADE390760 ANA390756:ANA390760 AWW390756:AWW390760 BGS390756:BGS390760 BQO390756:BQO390760 CAK390756:CAK390760 CKG390756:CKG390760 CUC390756:CUC390760 DDY390756:DDY390760 DNU390756:DNU390760 DXQ390756:DXQ390760 EHM390756:EHM390760 ERI390756:ERI390760 FBE390756:FBE390760 FLA390756:FLA390760 FUW390756:FUW390760 GES390756:GES390760 GOO390756:GOO390760 GYK390756:GYK390760 HIG390756:HIG390760 HSC390756:HSC390760 IBY390756:IBY390760 ILU390756:ILU390760 IVQ390756:IVQ390760 JFM390756:JFM390760 JPI390756:JPI390760 JZE390756:JZE390760 KJA390756:KJA390760 KSW390756:KSW390760 LCS390756:LCS390760 LMO390756:LMO390760 LWK390756:LWK390760 MGG390756:MGG390760 MQC390756:MQC390760 MZY390756:MZY390760 NJU390756:NJU390760 NTQ390756:NTQ390760 ODM390756:ODM390760 ONI390756:ONI390760 OXE390756:OXE390760 PHA390756:PHA390760 PQW390756:PQW390760 QAS390756:QAS390760 QKO390756:QKO390760 QUK390756:QUK390760 REG390756:REG390760 ROC390756:ROC390760 RXY390756:RXY390760 SHU390756:SHU390760 SRQ390756:SRQ390760 TBM390756:TBM390760 TLI390756:TLI390760 TVE390756:TVE390760 UFA390756:UFA390760 UOW390756:UOW390760 UYS390756:UYS390760 VIO390756:VIO390760 VSK390756:VSK390760 WCG390756:WCG390760 WMC390756:WMC390760 WVY390756:WVY390760 Q456292:Q456296 JM456292:JM456296 TI456292:TI456296 ADE456292:ADE456296 ANA456292:ANA456296 AWW456292:AWW456296 BGS456292:BGS456296 BQO456292:BQO456296 CAK456292:CAK456296 CKG456292:CKG456296 CUC456292:CUC456296 DDY456292:DDY456296 DNU456292:DNU456296 DXQ456292:DXQ456296 EHM456292:EHM456296 ERI456292:ERI456296 FBE456292:FBE456296 FLA456292:FLA456296 FUW456292:FUW456296 GES456292:GES456296 GOO456292:GOO456296 GYK456292:GYK456296 HIG456292:HIG456296 HSC456292:HSC456296 IBY456292:IBY456296 ILU456292:ILU456296 IVQ456292:IVQ456296 JFM456292:JFM456296 JPI456292:JPI456296 JZE456292:JZE456296 KJA456292:KJA456296 KSW456292:KSW456296 LCS456292:LCS456296 LMO456292:LMO456296 LWK456292:LWK456296 MGG456292:MGG456296 MQC456292:MQC456296 MZY456292:MZY456296 NJU456292:NJU456296 NTQ456292:NTQ456296 ODM456292:ODM456296 ONI456292:ONI456296 OXE456292:OXE456296 PHA456292:PHA456296 PQW456292:PQW456296 QAS456292:QAS456296 QKO456292:QKO456296 QUK456292:QUK456296 REG456292:REG456296 ROC456292:ROC456296 RXY456292:RXY456296 SHU456292:SHU456296 SRQ456292:SRQ456296 TBM456292:TBM456296 TLI456292:TLI456296 TVE456292:TVE456296 UFA456292:UFA456296 UOW456292:UOW456296 UYS456292:UYS456296 VIO456292:VIO456296 VSK456292:VSK456296 WCG456292:WCG456296 WMC456292:WMC456296 WVY456292:WVY456296 Q521828:Q521832 JM521828:JM521832 TI521828:TI521832 ADE521828:ADE521832 ANA521828:ANA521832 AWW521828:AWW521832 BGS521828:BGS521832 BQO521828:BQO521832 CAK521828:CAK521832 CKG521828:CKG521832 CUC521828:CUC521832 DDY521828:DDY521832 DNU521828:DNU521832 DXQ521828:DXQ521832 EHM521828:EHM521832 ERI521828:ERI521832 FBE521828:FBE521832 FLA521828:FLA521832 FUW521828:FUW521832 GES521828:GES521832 GOO521828:GOO521832 GYK521828:GYK521832 HIG521828:HIG521832 HSC521828:HSC521832 IBY521828:IBY521832 ILU521828:ILU521832 IVQ521828:IVQ521832 JFM521828:JFM521832 JPI521828:JPI521832 JZE521828:JZE521832 KJA521828:KJA521832 KSW521828:KSW521832 LCS521828:LCS521832 LMO521828:LMO521832 LWK521828:LWK521832 MGG521828:MGG521832 MQC521828:MQC521832 MZY521828:MZY521832 NJU521828:NJU521832 NTQ521828:NTQ521832 ODM521828:ODM521832 ONI521828:ONI521832 OXE521828:OXE521832 PHA521828:PHA521832 PQW521828:PQW521832 QAS521828:QAS521832 QKO521828:QKO521832 QUK521828:QUK521832 REG521828:REG521832 ROC521828:ROC521832 RXY521828:RXY521832 SHU521828:SHU521832 SRQ521828:SRQ521832 TBM521828:TBM521832 TLI521828:TLI521832 TVE521828:TVE521832 UFA521828:UFA521832 UOW521828:UOW521832 UYS521828:UYS521832 VIO521828:VIO521832 VSK521828:VSK521832 WCG521828:WCG521832 WMC521828:WMC521832 WVY521828:WVY521832 Q587364:Q587368 JM587364:JM587368 TI587364:TI587368 ADE587364:ADE587368 ANA587364:ANA587368 AWW587364:AWW587368 BGS587364:BGS587368 BQO587364:BQO587368 CAK587364:CAK587368 CKG587364:CKG587368 CUC587364:CUC587368 DDY587364:DDY587368 DNU587364:DNU587368 DXQ587364:DXQ587368 EHM587364:EHM587368 ERI587364:ERI587368 FBE587364:FBE587368 FLA587364:FLA587368 FUW587364:FUW587368 GES587364:GES587368 GOO587364:GOO587368 GYK587364:GYK587368 HIG587364:HIG587368 HSC587364:HSC587368 IBY587364:IBY587368 ILU587364:ILU587368 IVQ587364:IVQ587368 JFM587364:JFM587368 JPI587364:JPI587368 JZE587364:JZE587368 KJA587364:KJA587368 KSW587364:KSW587368 LCS587364:LCS587368 LMO587364:LMO587368 LWK587364:LWK587368 MGG587364:MGG587368 MQC587364:MQC587368 MZY587364:MZY587368 NJU587364:NJU587368 NTQ587364:NTQ587368 ODM587364:ODM587368 ONI587364:ONI587368 OXE587364:OXE587368 PHA587364:PHA587368 PQW587364:PQW587368 QAS587364:QAS587368 QKO587364:QKO587368 QUK587364:QUK587368 REG587364:REG587368 ROC587364:ROC587368 RXY587364:RXY587368 SHU587364:SHU587368 SRQ587364:SRQ587368 TBM587364:TBM587368 TLI587364:TLI587368 TVE587364:TVE587368 UFA587364:UFA587368 UOW587364:UOW587368 UYS587364:UYS587368 VIO587364:VIO587368 VSK587364:VSK587368 WCG587364:WCG587368 WMC587364:WMC587368 WVY587364:WVY587368 Q652900:Q652904 JM652900:JM652904 TI652900:TI652904 ADE652900:ADE652904 ANA652900:ANA652904 AWW652900:AWW652904 BGS652900:BGS652904 BQO652900:BQO652904 CAK652900:CAK652904 CKG652900:CKG652904 CUC652900:CUC652904 DDY652900:DDY652904 DNU652900:DNU652904 DXQ652900:DXQ652904 EHM652900:EHM652904 ERI652900:ERI652904 FBE652900:FBE652904 FLA652900:FLA652904 FUW652900:FUW652904 GES652900:GES652904 GOO652900:GOO652904 GYK652900:GYK652904 HIG652900:HIG652904 HSC652900:HSC652904 IBY652900:IBY652904 ILU652900:ILU652904 IVQ652900:IVQ652904 JFM652900:JFM652904 JPI652900:JPI652904 JZE652900:JZE652904 KJA652900:KJA652904 KSW652900:KSW652904 LCS652900:LCS652904 LMO652900:LMO652904 LWK652900:LWK652904 MGG652900:MGG652904 MQC652900:MQC652904 MZY652900:MZY652904 NJU652900:NJU652904 NTQ652900:NTQ652904 ODM652900:ODM652904 ONI652900:ONI652904 OXE652900:OXE652904 PHA652900:PHA652904 PQW652900:PQW652904 QAS652900:QAS652904 QKO652900:QKO652904 QUK652900:QUK652904 REG652900:REG652904 ROC652900:ROC652904 RXY652900:RXY652904 SHU652900:SHU652904 SRQ652900:SRQ652904 TBM652900:TBM652904 TLI652900:TLI652904 TVE652900:TVE652904 UFA652900:UFA652904 UOW652900:UOW652904 UYS652900:UYS652904 VIO652900:VIO652904 VSK652900:VSK652904 WCG652900:WCG652904 WMC652900:WMC652904 WVY652900:WVY652904 Q718436:Q718440 JM718436:JM718440 TI718436:TI718440 ADE718436:ADE718440 ANA718436:ANA718440 AWW718436:AWW718440 BGS718436:BGS718440 BQO718436:BQO718440 CAK718436:CAK718440 CKG718436:CKG718440 CUC718436:CUC718440 DDY718436:DDY718440 DNU718436:DNU718440 DXQ718436:DXQ718440 EHM718436:EHM718440 ERI718436:ERI718440 FBE718436:FBE718440 FLA718436:FLA718440 FUW718436:FUW718440 GES718436:GES718440 GOO718436:GOO718440 GYK718436:GYK718440 HIG718436:HIG718440 HSC718436:HSC718440 IBY718436:IBY718440 ILU718436:ILU718440 IVQ718436:IVQ718440 JFM718436:JFM718440 JPI718436:JPI718440 JZE718436:JZE718440 KJA718436:KJA718440 KSW718436:KSW718440 LCS718436:LCS718440 LMO718436:LMO718440 LWK718436:LWK718440 MGG718436:MGG718440 MQC718436:MQC718440 MZY718436:MZY718440 NJU718436:NJU718440 NTQ718436:NTQ718440 ODM718436:ODM718440 ONI718436:ONI718440 OXE718436:OXE718440 PHA718436:PHA718440 PQW718436:PQW718440 QAS718436:QAS718440 QKO718436:QKO718440 QUK718436:QUK718440 REG718436:REG718440 ROC718436:ROC718440 RXY718436:RXY718440 SHU718436:SHU718440 SRQ718436:SRQ718440 TBM718436:TBM718440 TLI718436:TLI718440 TVE718436:TVE718440 UFA718436:UFA718440 UOW718436:UOW718440 UYS718436:UYS718440 VIO718436:VIO718440 VSK718436:VSK718440 WCG718436:WCG718440 WMC718436:WMC718440 WVY718436:WVY718440 Q783972:Q783976 JM783972:JM783976 TI783972:TI783976 ADE783972:ADE783976 ANA783972:ANA783976 AWW783972:AWW783976 BGS783972:BGS783976 BQO783972:BQO783976 CAK783972:CAK783976 CKG783972:CKG783976 CUC783972:CUC783976 DDY783972:DDY783976 DNU783972:DNU783976 DXQ783972:DXQ783976 EHM783972:EHM783976 ERI783972:ERI783976 FBE783972:FBE783976 FLA783972:FLA783976 FUW783972:FUW783976 GES783972:GES783976 GOO783972:GOO783976 GYK783972:GYK783976 HIG783972:HIG783976 HSC783972:HSC783976 IBY783972:IBY783976 ILU783972:ILU783976 IVQ783972:IVQ783976 JFM783972:JFM783976 JPI783972:JPI783976 JZE783972:JZE783976 KJA783972:KJA783976 KSW783972:KSW783976 LCS783972:LCS783976 LMO783972:LMO783976 LWK783972:LWK783976 MGG783972:MGG783976 MQC783972:MQC783976 MZY783972:MZY783976 NJU783972:NJU783976 NTQ783972:NTQ783976 ODM783972:ODM783976 ONI783972:ONI783976 OXE783972:OXE783976 PHA783972:PHA783976 PQW783972:PQW783976 QAS783972:QAS783976 QKO783972:QKO783976 QUK783972:QUK783976 REG783972:REG783976 ROC783972:ROC783976 RXY783972:RXY783976 SHU783972:SHU783976 SRQ783972:SRQ783976 TBM783972:TBM783976 TLI783972:TLI783976 TVE783972:TVE783976 UFA783972:UFA783976 UOW783972:UOW783976 UYS783972:UYS783976 VIO783972:VIO783976 VSK783972:VSK783976 WCG783972:WCG783976 WMC783972:WMC783976 WVY783972:WVY783976 Q849508:Q849512 JM849508:JM849512 TI849508:TI849512 ADE849508:ADE849512 ANA849508:ANA849512 AWW849508:AWW849512 BGS849508:BGS849512 BQO849508:BQO849512 CAK849508:CAK849512 CKG849508:CKG849512 CUC849508:CUC849512 DDY849508:DDY849512 DNU849508:DNU849512 DXQ849508:DXQ849512 EHM849508:EHM849512 ERI849508:ERI849512 FBE849508:FBE849512 FLA849508:FLA849512 FUW849508:FUW849512 GES849508:GES849512 GOO849508:GOO849512 GYK849508:GYK849512 HIG849508:HIG849512 HSC849508:HSC849512 IBY849508:IBY849512 ILU849508:ILU849512 IVQ849508:IVQ849512 JFM849508:JFM849512 JPI849508:JPI849512 JZE849508:JZE849512 KJA849508:KJA849512 KSW849508:KSW849512 LCS849508:LCS849512 LMO849508:LMO849512 LWK849508:LWK849512 MGG849508:MGG849512 MQC849508:MQC849512 MZY849508:MZY849512 NJU849508:NJU849512 NTQ849508:NTQ849512 ODM849508:ODM849512 ONI849508:ONI849512 OXE849508:OXE849512 PHA849508:PHA849512 PQW849508:PQW849512 QAS849508:QAS849512 QKO849508:QKO849512 QUK849508:QUK849512 REG849508:REG849512 ROC849508:ROC849512 RXY849508:RXY849512 SHU849508:SHU849512 SRQ849508:SRQ849512 TBM849508:TBM849512 TLI849508:TLI849512 TVE849508:TVE849512 UFA849508:UFA849512 UOW849508:UOW849512 UYS849508:UYS849512 VIO849508:VIO849512 VSK849508:VSK849512 WCG849508:WCG849512 WMC849508:WMC849512 WVY849508:WVY849512 Q915044:Q915048 JM915044:JM915048 TI915044:TI915048 ADE915044:ADE915048 ANA915044:ANA915048 AWW915044:AWW915048 BGS915044:BGS915048 BQO915044:BQO915048 CAK915044:CAK915048 CKG915044:CKG915048 CUC915044:CUC915048 DDY915044:DDY915048 DNU915044:DNU915048 DXQ915044:DXQ915048 EHM915044:EHM915048 ERI915044:ERI915048 FBE915044:FBE915048 FLA915044:FLA915048 FUW915044:FUW915048 GES915044:GES915048 GOO915044:GOO915048 GYK915044:GYK915048 HIG915044:HIG915048 HSC915044:HSC915048 IBY915044:IBY915048 ILU915044:ILU915048 IVQ915044:IVQ915048 JFM915044:JFM915048 JPI915044:JPI915048 JZE915044:JZE915048 KJA915044:KJA915048 KSW915044:KSW915048 LCS915044:LCS915048 LMO915044:LMO915048 LWK915044:LWK915048 MGG915044:MGG915048 MQC915044:MQC915048 MZY915044:MZY915048 NJU915044:NJU915048 NTQ915044:NTQ915048 ODM915044:ODM915048 ONI915044:ONI915048 OXE915044:OXE915048 PHA915044:PHA915048 PQW915044:PQW915048 QAS915044:QAS915048 QKO915044:QKO915048 QUK915044:QUK915048 REG915044:REG915048 ROC915044:ROC915048 RXY915044:RXY915048 SHU915044:SHU915048 SRQ915044:SRQ915048 TBM915044:TBM915048 TLI915044:TLI915048 TVE915044:TVE915048 UFA915044:UFA915048 UOW915044:UOW915048 UYS915044:UYS915048 VIO915044:VIO915048 VSK915044:VSK915048 WCG915044:WCG915048 WMC915044:WMC915048 WVY915044:WVY915048 Q980580:Q980584 JM980580:JM980584 TI980580:TI980584 ADE980580:ADE980584 ANA980580:ANA980584 AWW980580:AWW980584 BGS980580:BGS980584 BQO980580:BQO980584 CAK980580:CAK980584 CKG980580:CKG980584 CUC980580:CUC980584 DDY980580:DDY980584 DNU980580:DNU980584 DXQ980580:DXQ980584 EHM980580:EHM980584 ERI980580:ERI980584 FBE980580:FBE980584 FLA980580:FLA980584 FUW980580:FUW980584 GES980580:GES980584 GOO980580:GOO980584 GYK980580:GYK980584 HIG980580:HIG980584 HSC980580:HSC980584 IBY980580:IBY980584 ILU980580:ILU980584 IVQ980580:IVQ980584 JFM980580:JFM980584 JPI980580:JPI980584 JZE980580:JZE980584 KJA980580:KJA980584 KSW980580:KSW980584 LCS980580:LCS980584 LMO980580:LMO980584 LWK980580:LWK980584 MGG980580:MGG980584 MQC980580:MQC980584 MZY980580:MZY980584 NJU980580:NJU980584 NTQ980580:NTQ980584 ODM980580:ODM980584 ONI980580:ONI980584 OXE980580:OXE980584 PHA980580:PHA980584 PQW980580:PQW980584 QAS980580:QAS980584 QKO980580:QKO980584 QUK980580:QUK980584 REG980580:REG980584 ROC980580:ROC980584 RXY980580:RXY980584 SHU980580:SHU980584 SRQ980580:SRQ980584 TBM980580:TBM980584 TLI980580:TLI980584 TVE980580:TVE980584 UFA980580:UFA980584 UOW980580:UOW980584 UYS980580:UYS980584 VIO980580:VIO980584 VSK980580:VSK980584 WCG980580:WCG980584 WMC980580:WMC980584 WVY980580:WVY980584 VSK980490:VSK980491 WVY456202:WVY456203 Q521738:Q521739 JM521738:JM521739 TI521738:TI521739 ADE521738:ADE521739 ANA521738:ANA521739 AWW521738:AWW521739 BGS521738:BGS521739 BQO521738:BQO521739 CAK521738:CAK521739 CKG521738:CKG521739 CUC521738:CUC521739 DDY521738:DDY521739 DNU521738:DNU521739 DXQ521738:DXQ521739 EHM521738:EHM521739 ERI521738:ERI521739 FBE521738:FBE521739 FLA521738:FLA521739 FUW521738:FUW521739 GES521738:GES521739 GOO521738:GOO521739 GYK521738:GYK521739 HIG521738:HIG521739 HSC521738:HSC521739 IBY521738:IBY521739 ILU521738:ILU521739 IVQ521738:IVQ521739 JFM521738:JFM521739 JPI521738:JPI521739 JZE521738:JZE521739 KJA521738:KJA521739 KSW521738:KSW521739 LCS521738:LCS521739 LMO521738:LMO521739 LWK521738:LWK521739 MGG521738:MGG521739 MQC521738:MQC521739 MZY521738:MZY521739 NJU521738:NJU521739 NTQ521738:NTQ521739 ODM521738:ODM521739 ONI521738:ONI521739 OXE521738:OXE521739 PHA521738:PHA521739 PQW521738:PQW521739 QAS521738:QAS521739 QKO521738:QKO521739 QUK521738:QUK521739 REG521738:REG521739 ROC521738:ROC521739 RXY521738:RXY521739 SHU521738:SHU521739 SRQ521738:SRQ521739 TBM521738:TBM521739 TLI521738:TLI521739 TVE521738:TVE521739 UFA521738:UFA521739 UOW521738:UOW521739 UYS521738:UYS521739 VIO521738:VIO521739 VSK521738:VSK521739 WCG521738:WCG521739 Q62955:Q62956 JM62955:JM62956 TI62955:TI62956 ADE62955:ADE62956 ANA62955:ANA62956 AWW62955:AWW62956 BGS62955:BGS62956 BQO62955:BQO62956 CAK62955:CAK62956 CKG62955:CKG62956 CUC62955:CUC62956 DDY62955:DDY62956 DNU62955:DNU62956 DXQ62955:DXQ62956 EHM62955:EHM62956 ERI62955:ERI62956 FBE62955:FBE62956 FLA62955:FLA62956 FUW62955:FUW62956 GES62955:GES62956 GOO62955:GOO62956 GYK62955:GYK62956 HIG62955:HIG62956 HSC62955:HSC62956 IBY62955:IBY62956 ILU62955:ILU62956 IVQ62955:IVQ62956 JFM62955:JFM62956 JPI62955:JPI62956 JZE62955:JZE62956 KJA62955:KJA62956 KSW62955:KSW62956 LCS62955:LCS62956 LMO62955:LMO62956 LWK62955:LWK62956 MGG62955:MGG62956 MQC62955:MQC62956 MZY62955:MZY62956 NJU62955:NJU62956 NTQ62955:NTQ62956 ODM62955:ODM62956 ONI62955:ONI62956 OXE62955:OXE62956 PHA62955:PHA62956 PQW62955:PQW62956 QAS62955:QAS62956 QKO62955:QKO62956 QUK62955:QUK62956 REG62955:REG62956 ROC62955:ROC62956 RXY62955:RXY62956 SHU62955:SHU62956 SRQ62955:SRQ62956 TBM62955:TBM62956 TLI62955:TLI62956 TVE62955:TVE62956 UFA62955:UFA62956 UOW62955:UOW62956 UYS62955:UYS62956 VIO62955:VIO62956 VSK62955:VSK62956 WCG62955:WCG62956 WMC62955:WMC62956 WVY62955:WVY62956 Q128491:Q128492 JM128491:JM128492 TI128491:TI128492 ADE128491:ADE128492 ANA128491:ANA128492 AWW128491:AWW128492 BGS128491:BGS128492 BQO128491:BQO128492 CAK128491:CAK128492 CKG128491:CKG128492 CUC128491:CUC128492 DDY128491:DDY128492 DNU128491:DNU128492 DXQ128491:DXQ128492 EHM128491:EHM128492 ERI128491:ERI128492 FBE128491:FBE128492 FLA128491:FLA128492 FUW128491:FUW128492 GES128491:GES128492 GOO128491:GOO128492 GYK128491:GYK128492 HIG128491:HIG128492 HSC128491:HSC128492 IBY128491:IBY128492 ILU128491:ILU128492 IVQ128491:IVQ128492 JFM128491:JFM128492 JPI128491:JPI128492 JZE128491:JZE128492 KJA128491:KJA128492 KSW128491:KSW128492 LCS128491:LCS128492 LMO128491:LMO128492 LWK128491:LWK128492 MGG128491:MGG128492 MQC128491:MQC128492 MZY128491:MZY128492 NJU128491:NJU128492 NTQ128491:NTQ128492 ODM128491:ODM128492 ONI128491:ONI128492 OXE128491:OXE128492 PHA128491:PHA128492 PQW128491:PQW128492 QAS128491:QAS128492 QKO128491:QKO128492 QUK128491:QUK128492 REG128491:REG128492 ROC128491:ROC128492 RXY128491:RXY128492 SHU128491:SHU128492 SRQ128491:SRQ128492 TBM128491:TBM128492 TLI128491:TLI128492 TVE128491:TVE128492 UFA128491:UFA128492 UOW128491:UOW128492 UYS128491:UYS128492 VIO128491:VIO128492 VSK128491:VSK128492 WCG128491:WCG128492 WMC128491:WMC128492 WVY128491:WVY128492 Q194027:Q194028 JM194027:JM194028 TI194027:TI194028 ADE194027:ADE194028 ANA194027:ANA194028 AWW194027:AWW194028 BGS194027:BGS194028 BQO194027:BQO194028 CAK194027:CAK194028 CKG194027:CKG194028 CUC194027:CUC194028 DDY194027:DDY194028 DNU194027:DNU194028 DXQ194027:DXQ194028 EHM194027:EHM194028 ERI194027:ERI194028 FBE194027:FBE194028 FLA194027:FLA194028 FUW194027:FUW194028 GES194027:GES194028 GOO194027:GOO194028 GYK194027:GYK194028 HIG194027:HIG194028 HSC194027:HSC194028 IBY194027:IBY194028 ILU194027:ILU194028 IVQ194027:IVQ194028 JFM194027:JFM194028 JPI194027:JPI194028 JZE194027:JZE194028 KJA194027:KJA194028 KSW194027:KSW194028 LCS194027:LCS194028 LMO194027:LMO194028 LWK194027:LWK194028 MGG194027:MGG194028 MQC194027:MQC194028 MZY194027:MZY194028 NJU194027:NJU194028 NTQ194027:NTQ194028 ODM194027:ODM194028 ONI194027:ONI194028 OXE194027:OXE194028 PHA194027:PHA194028 PQW194027:PQW194028 QAS194027:QAS194028 QKO194027:QKO194028 QUK194027:QUK194028 REG194027:REG194028 ROC194027:ROC194028 RXY194027:RXY194028 SHU194027:SHU194028 SRQ194027:SRQ194028 TBM194027:TBM194028 TLI194027:TLI194028 TVE194027:TVE194028 UFA194027:UFA194028 UOW194027:UOW194028 UYS194027:UYS194028 VIO194027:VIO194028 VSK194027:VSK194028 WCG194027:WCG194028 WMC194027:WMC194028 WVY194027:WVY194028 Q259563:Q259564 JM259563:JM259564 TI259563:TI259564 ADE259563:ADE259564 ANA259563:ANA259564 AWW259563:AWW259564 BGS259563:BGS259564 BQO259563:BQO259564 CAK259563:CAK259564 CKG259563:CKG259564 CUC259563:CUC259564 DDY259563:DDY259564 DNU259563:DNU259564 DXQ259563:DXQ259564 EHM259563:EHM259564 ERI259563:ERI259564 FBE259563:FBE259564 FLA259563:FLA259564 FUW259563:FUW259564 GES259563:GES259564 GOO259563:GOO259564 GYK259563:GYK259564 HIG259563:HIG259564 HSC259563:HSC259564 IBY259563:IBY259564 ILU259563:ILU259564 IVQ259563:IVQ259564 JFM259563:JFM259564 JPI259563:JPI259564 JZE259563:JZE259564 KJA259563:KJA259564 KSW259563:KSW259564 LCS259563:LCS259564 LMO259563:LMO259564 LWK259563:LWK259564 MGG259563:MGG259564 MQC259563:MQC259564 MZY259563:MZY259564 NJU259563:NJU259564 NTQ259563:NTQ259564 ODM259563:ODM259564 ONI259563:ONI259564 OXE259563:OXE259564 PHA259563:PHA259564 PQW259563:PQW259564 QAS259563:QAS259564 QKO259563:QKO259564 QUK259563:QUK259564 REG259563:REG259564 ROC259563:ROC259564 RXY259563:RXY259564 SHU259563:SHU259564 SRQ259563:SRQ259564 TBM259563:TBM259564 TLI259563:TLI259564 TVE259563:TVE259564 UFA259563:UFA259564 UOW259563:UOW259564 UYS259563:UYS259564 VIO259563:VIO259564 VSK259563:VSK259564 WCG259563:WCG259564 WMC259563:WMC259564 WVY259563:WVY259564 Q325099:Q325100 JM325099:JM325100 TI325099:TI325100 ADE325099:ADE325100 ANA325099:ANA325100 AWW325099:AWW325100 BGS325099:BGS325100 BQO325099:BQO325100 CAK325099:CAK325100 CKG325099:CKG325100 CUC325099:CUC325100 DDY325099:DDY325100 DNU325099:DNU325100 DXQ325099:DXQ325100 EHM325099:EHM325100 ERI325099:ERI325100 FBE325099:FBE325100 FLA325099:FLA325100 FUW325099:FUW325100 GES325099:GES325100 GOO325099:GOO325100 GYK325099:GYK325100 HIG325099:HIG325100 HSC325099:HSC325100 IBY325099:IBY325100 ILU325099:ILU325100 IVQ325099:IVQ325100 JFM325099:JFM325100 JPI325099:JPI325100 JZE325099:JZE325100 KJA325099:KJA325100 KSW325099:KSW325100 LCS325099:LCS325100 LMO325099:LMO325100 LWK325099:LWK325100 MGG325099:MGG325100 MQC325099:MQC325100 MZY325099:MZY325100 NJU325099:NJU325100 NTQ325099:NTQ325100 ODM325099:ODM325100 ONI325099:ONI325100 OXE325099:OXE325100 PHA325099:PHA325100 PQW325099:PQW325100 QAS325099:QAS325100 QKO325099:QKO325100 QUK325099:QUK325100 REG325099:REG325100 ROC325099:ROC325100 RXY325099:RXY325100 SHU325099:SHU325100 SRQ325099:SRQ325100 TBM325099:TBM325100 TLI325099:TLI325100 TVE325099:TVE325100 UFA325099:UFA325100 UOW325099:UOW325100 UYS325099:UYS325100 VIO325099:VIO325100 VSK325099:VSK325100 WCG325099:WCG325100 WMC325099:WMC325100 WVY325099:WVY325100 Q390635:Q390636 JM390635:JM390636 TI390635:TI390636 ADE390635:ADE390636 ANA390635:ANA390636 AWW390635:AWW390636 BGS390635:BGS390636 BQO390635:BQO390636 CAK390635:CAK390636 CKG390635:CKG390636 CUC390635:CUC390636 DDY390635:DDY390636 DNU390635:DNU390636 DXQ390635:DXQ390636 EHM390635:EHM390636 ERI390635:ERI390636 FBE390635:FBE390636 FLA390635:FLA390636 FUW390635:FUW390636 GES390635:GES390636 GOO390635:GOO390636 GYK390635:GYK390636 HIG390635:HIG390636 HSC390635:HSC390636 IBY390635:IBY390636 ILU390635:ILU390636 IVQ390635:IVQ390636 JFM390635:JFM390636 JPI390635:JPI390636 JZE390635:JZE390636 KJA390635:KJA390636 KSW390635:KSW390636 LCS390635:LCS390636 LMO390635:LMO390636 LWK390635:LWK390636 MGG390635:MGG390636 MQC390635:MQC390636 MZY390635:MZY390636 NJU390635:NJU390636 NTQ390635:NTQ390636 ODM390635:ODM390636 ONI390635:ONI390636 OXE390635:OXE390636 PHA390635:PHA390636 PQW390635:PQW390636 QAS390635:QAS390636 QKO390635:QKO390636 QUK390635:QUK390636 REG390635:REG390636 ROC390635:ROC390636 RXY390635:RXY390636 SHU390635:SHU390636 SRQ390635:SRQ390636 TBM390635:TBM390636 TLI390635:TLI390636 TVE390635:TVE390636 UFA390635:UFA390636 UOW390635:UOW390636 UYS390635:UYS390636 VIO390635:VIO390636 VSK390635:VSK390636 WCG390635:WCG390636 WMC390635:WMC390636 WVY390635:WVY390636 Q456171:Q456172 JM456171:JM456172 TI456171:TI456172 ADE456171:ADE456172 ANA456171:ANA456172 AWW456171:AWW456172 BGS456171:BGS456172 BQO456171:BQO456172 CAK456171:CAK456172 CKG456171:CKG456172 CUC456171:CUC456172 DDY456171:DDY456172 DNU456171:DNU456172 DXQ456171:DXQ456172 EHM456171:EHM456172 ERI456171:ERI456172 FBE456171:FBE456172 FLA456171:FLA456172 FUW456171:FUW456172 GES456171:GES456172 GOO456171:GOO456172 GYK456171:GYK456172 HIG456171:HIG456172 HSC456171:HSC456172 IBY456171:IBY456172 ILU456171:ILU456172 IVQ456171:IVQ456172 JFM456171:JFM456172 JPI456171:JPI456172 JZE456171:JZE456172 KJA456171:KJA456172 KSW456171:KSW456172 LCS456171:LCS456172 LMO456171:LMO456172 LWK456171:LWK456172 MGG456171:MGG456172 MQC456171:MQC456172 MZY456171:MZY456172 NJU456171:NJU456172 NTQ456171:NTQ456172 ODM456171:ODM456172 ONI456171:ONI456172 OXE456171:OXE456172 PHA456171:PHA456172 PQW456171:PQW456172 QAS456171:QAS456172 QKO456171:QKO456172 QUK456171:QUK456172 REG456171:REG456172 ROC456171:ROC456172 RXY456171:RXY456172 SHU456171:SHU456172 SRQ456171:SRQ456172 TBM456171:TBM456172 TLI456171:TLI456172 TVE456171:TVE456172 UFA456171:UFA456172 UOW456171:UOW456172 UYS456171:UYS456172 VIO456171:VIO456172 VSK456171:VSK456172 WCG456171:WCG456172 WMC456171:WMC456172 WVY456171:WVY456172 Q521707:Q521708 JM521707:JM521708 TI521707:TI521708 ADE521707:ADE521708 ANA521707:ANA521708 AWW521707:AWW521708 BGS521707:BGS521708 BQO521707:BQO521708 CAK521707:CAK521708 CKG521707:CKG521708 CUC521707:CUC521708 DDY521707:DDY521708 DNU521707:DNU521708 DXQ521707:DXQ521708 EHM521707:EHM521708 ERI521707:ERI521708 FBE521707:FBE521708 FLA521707:FLA521708 FUW521707:FUW521708 GES521707:GES521708 GOO521707:GOO521708 GYK521707:GYK521708 HIG521707:HIG521708 HSC521707:HSC521708 IBY521707:IBY521708 ILU521707:ILU521708 IVQ521707:IVQ521708 JFM521707:JFM521708 JPI521707:JPI521708 JZE521707:JZE521708 KJA521707:KJA521708 KSW521707:KSW521708 LCS521707:LCS521708 LMO521707:LMO521708 LWK521707:LWK521708 MGG521707:MGG521708 MQC521707:MQC521708 MZY521707:MZY521708 NJU521707:NJU521708 NTQ521707:NTQ521708 ODM521707:ODM521708 ONI521707:ONI521708 OXE521707:OXE521708 PHA521707:PHA521708 PQW521707:PQW521708 QAS521707:QAS521708 QKO521707:QKO521708 QUK521707:QUK521708 REG521707:REG521708 ROC521707:ROC521708 RXY521707:RXY521708 SHU521707:SHU521708 SRQ521707:SRQ521708 TBM521707:TBM521708 TLI521707:TLI521708 TVE521707:TVE521708 UFA521707:UFA521708 UOW521707:UOW521708 UYS521707:UYS521708 VIO521707:VIO521708 VSK521707:VSK521708 WCG521707:WCG521708 WMC521707:WMC521708 WVY521707:WVY521708 Q587243:Q587244 JM587243:JM587244 TI587243:TI587244 ADE587243:ADE587244 ANA587243:ANA587244 AWW587243:AWW587244 BGS587243:BGS587244 BQO587243:BQO587244 CAK587243:CAK587244 CKG587243:CKG587244 CUC587243:CUC587244 DDY587243:DDY587244 DNU587243:DNU587244 DXQ587243:DXQ587244 EHM587243:EHM587244 ERI587243:ERI587244 FBE587243:FBE587244 FLA587243:FLA587244 FUW587243:FUW587244 GES587243:GES587244 GOO587243:GOO587244 GYK587243:GYK587244 HIG587243:HIG587244 HSC587243:HSC587244 IBY587243:IBY587244 ILU587243:ILU587244 IVQ587243:IVQ587244 JFM587243:JFM587244 JPI587243:JPI587244 JZE587243:JZE587244 KJA587243:KJA587244 KSW587243:KSW587244 LCS587243:LCS587244 LMO587243:LMO587244 LWK587243:LWK587244 MGG587243:MGG587244 MQC587243:MQC587244 MZY587243:MZY587244 NJU587243:NJU587244 NTQ587243:NTQ587244 ODM587243:ODM587244 ONI587243:ONI587244 OXE587243:OXE587244 PHA587243:PHA587244 PQW587243:PQW587244 QAS587243:QAS587244 QKO587243:QKO587244 QUK587243:QUK587244 REG587243:REG587244 ROC587243:ROC587244 RXY587243:RXY587244 SHU587243:SHU587244 SRQ587243:SRQ587244 TBM587243:TBM587244 TLI587243:TLI587244 TVE587243:TVE587244 UFA587243:UFA587244 UOW587243:UOW587244 UYS587243:UYS587244 VIO587243:VIO587244 VSK587243:VSK587244 WCG587243:WCG587244 WMC587243:WMC587244 WVY587243:WVY587244 Q652779:Q652780 JM652779:JM652780 TI652779:TI652780 ADE652779:ADE652780 ANA652779:ANA652780 AWW652779:AWW652780 BGS652779:BGS652780 BQO652779:BQO652780 CAK652779:CAK652780 CKG652779:CKG652780 CUC652779:CUC652780 DDY652779:DDY652780 DNU652779:DNU652780 DXQ652779:DXQ652780 EHM652779:EHM652780 ERI652779:ERI652780 FBE652779:FBE652780 FLA652779:FLA652780 FUW652779:FUW652780 GES652779:GES652780 GOO652779:GOO652780 GYK652779:GYK652780 HIG652779:HIG652780 HSC652779:HSC652780 IBY652779:IBY652780 ILU652779:ILU652780 IVQ652779:IVQ652780 JFM652779:JFM652780 JPI652779:JPI652780 JZE652779:JZE652780 KJA652779:KJA652780 KSW652779:KSW652780 LCS652779:LCS652780 LMO652779:LMO652780 LWK652779:LWK652780 MGG652779:MGG652780 MQC652779:MQC652780 MZY652779:MZY652780 NJU652779:NJU652780 NTQ652779:NTQ652780 ODM652779:ODM652780 ONI652779:ONI652780 OXE652779:OXE652780 PHA652779:PHA652780 PQW652779:PQW652780 QAS652779:QAS652780 QKO652779:QKO652780 QUK652779:QUK652780 REG652779:REG652780 ROC652779:ROC652780 RXY652779:RXY652780 SHU652779:SHU652780 SRQ652779:SRQ652780 TBM652779:TBM652780 TLI652779:TLI652780 TVE652779:TVE652780 UFA652779:UFA652780 UOW652779:UOW652780 UYS652779:UYS652780 VIO652779:VIO652780 VSK652779:VSK652780 WCG652779:WCG652780 WMC652779:WMC652780 WVY652779:WVY652780 Q718315:Q718316 JM718315:JM718316 TI718315:TI718316 ADE718315:ADE718316 ANA718315:ANA718316 AWW718315:AWW718316 BGS718315:BGS718316 BQO718315:BQO718316 CAK718315:CAK718316 CKG718315:CKG718316 CUC718315:CUC718316 DDY718315:DDY718316 DNU718315:DNU718316 DXQ718315:DXQ718316 EHM718315:EHM718316 ERI718315:ERI718316 FBE718315:FBE718316 FLA718315:FLA718316 FUW718315:FUW718316 GES718315:GES718316 GOO718315:GOO718316 GYK718315:GYK718316 HIG718315:HIG718316 HSC718315:HSC718316 IBY718315:IBY718316 ILU718315:ILU718316 IVQ718315:IVQ718316 JFM718315:JFM718316 JPI718315:JPI718316 JZE718315:JZE718316 KJA718315:KJA718316 KSW718315:KSW718316 LCS718315:LCS718316 LMO718315:LMO718316 LWK718315:LWK718316 MGG718315:MGG718316 MQC718315:MQC718316 MZY718315:MZY718316 NJU718315:NJU718316 NTQ718315:NTQ718316 ODM718315:ODM718316 ONI718315:ONI718316 OXE718315:OXE718316 PHA718315:PHA718316 PQW718315:PQW718316 QAS718315:QAS718316 QKO718315:QKO718316 QUK718315:QUK718316 REG718315:REG718316 ROC718315:ROC718316 RXY718315:RXY718316 SHU718315:SHU718316 SRQ718315:SRQ718316 TBM718315:TBM718316 TLI718315:TLI718316 TVE718315:TVE718316 UFA718315:UFA718316 UOW718315:UOW718316 UYS718315:UYS718316 VIO718315:VIO718316 VSK718315:VSK718316 WCG718315:WCG718316 WMC718315:WMC718316 WVY718315:WVY718316 Q783851:Q783852 JM783851:JM783852 TI783851:TI783852 ADE783851:ADE783852 ANA783851:ANA783852 AWW783851:AWW783852 BGS783851:BGS783852 BQO783851:BQO783852 CAK783851:CAK783852 CKG783851:CKG783852 CUC783851:CUC783852 DDY783851:DDY783852 DNU783851:DNU783852 DXQ783851:DXQ783852 EHM783851:EHM783852 ERI783851:ERI783852 FBE783851:FBE783852 FLA783851:FLA783852 FUW783851:FUW783852 GES783851:GES783852 GOO783851:GOO783852 GYK783851:GYK783852 HIG783851:HIG783852 HSC783851:HSC783852 IBY783851:IBY783852 ILU783851:ILU783852 IVQ783851:IVQ783852 JFM783851:JFM783852 JPI783851:JPI783852 JZE783851:JZE783852 KJA783851:KJA783852 KSW783851:KSW783852 LCS783851:LCS783852 LMO783851:LMO783852 LWK783851:LWK783852 MGG783851:MGG783852 MQC783851:MQC783852 MZY783851:MZY783852 NJU783851:NJU783852 NTQ783851:NTQ783852 ODM783851:ODM783852 ONI783851:ONI783852 OXE783851:OXE783852 PHA783851:PHA783852 PQW783851:PQW783852 QAS783851:QAS783852 QKO783851:QKO783852 QUK783851:QUK783852 REG783851:REG783852 ROC783851:ROC783852 RXY783851:RXY783852 SHU783851:SHU783852 SRQ783851:SRQ783852 TBM783851:TBM783852 TLI783851:TLI783852 TVE783851:TVE783852 UFA783851:UFA783852 UOW783851:UOW783852 UYS783851:UYS783852 VIO783851:VIO783852 VSK783851:VSK783852 WCG783851:WCG783852 WMC783851:WMC783852 WVY783851:WVY783852 Q849387:Q849388 JM849387:JM849388 TI849387:TI849388 ADE849387:ADE849388 ANA849387:ANA849388 AWW849387:AWW849388 BGS849387:BGS849388 BQO849387:BQO849388 CAK849387:CAK849388 CKG849387:CKG849388 CUC849387:CUC849388 DDY849387:DDY849388 DNU849387:DNU849388 DXQ849387:DXQ849388 EHM849387:EHM849388 ERI849387:ERI849388 FBE849387:FBE849388 FLA849387:FLA849388 FUW849387:FUW849388 GES849387:GES849388 GOO849387:GOO849388 GYK849387:GYK849388 HIG849387:HIG849388 HSC849387:HSC849388 IBY849387:IBY849388 ILU849387:ILU849388 IVQ849387:IVQ849388 JFM849387:JFM849388 JPI849387:JPI849388 JZE849387:JZE849388 KJA849387:KJA849388 KSW849387:KSW849388 LCS849387:LCS849388 LMO849387:LMO849388 LWK849387:LWK849388 MGG849387:MGG849388 MQC849387:MQC849388 MZY849387:MZY849388 NJU849387:NJU849388 NTQ849387:NTQ849388 ODM849387:ODM849388 ONI849387:ONI849388 OXE849387:OXE849388 PHA849387:PHA849388 PQW849387:PQW849388 QAS849387:QAS849388 QKO849387:QKO849388 QUK849387:QUK849388 REG849387:REG849388 ROC849387:ROC849388 RXY849387:RXY849388 SHU849387:SHU849388 SRQ849387:SRQ849388 TBM849387:TBM849388 TLI849387:TLI849388 TVE849387:TVE849388 UFA849387:UFA849388 UOW849387:UOW849388 UYS849387:UYS849388 VIO849387:VIO849388 VSK849387:VSK849388 WCG849387:WCG849388 WMC849387:WMC849388 WVY849387:WVY849388 Q914923:Q914924 JM914923:JM914924 TI914923:TI914924 ADE914923:ADE914924 ANA914923:ANA914924 AWW914923:AWW914924 BGS914923:BGS914924 BQO914923:BQO914924 CAK914923:CAK914924 CKG914923:CKG914924 CUC914923:CUC914924 DDY914923:DDY914924 DNU914923:DNU914924 DXQ914923:DXQ914924 EHM914923:EHM914924 ERI914923:ERI914924 FBE914923:FBE914924 FLA914923:FLA914924 FUW914923:FUW914924 GES914923:GES914924 GOO914923:GOO914924 GYK914923:GYK914924 HIG914923:HIG914924 HSC914923:HSC914924 IBY914923:IBY914924 ILU914923:ILU914924 IVQ914923:IVQ914924 JFM914923:JFM914924 JPI914923:JPI914924 JZE914923:JZE914924 KJA914923:KJA914924 KSW914923:KSW914924 LCS914923:LCS914924 LMO914923:LMO914924 LWK914923:LWK914924 MGG914923:MGG914924 MQC914923:MQC914924 MZY914923:MZY914924 NJU914923:NJU914924 NTQ914923:NTQ914924 ODM914923:ODM914924 ONI914923:ONI914924 OXE914923:OXE914924 PHA914923:PHA914924 PQW914923:PQW914924 QAS914923:QAS914924 QKO914923:QKO914924 QUK914923:QUK914924 REG914923:REG914924 ROC914923:ROC914924 RXY914923:RXY914924 SHU914923:SHU914924 SRQ914923:SRQ914924 TBM914923:TBM914924 TLI914923:TLI914924 TVE914923:TVE914924 UFA914923:UFA914924 UOW914923:UOW914924 UYS914923:UYS914924 VIO914923:VIO914924 VSK914923:VSK914924 WCG914923:WCG914924 WMC914923:WMC914924 WVY914923:WVY914924 Q980459:Q980460 JM980459:JM980460 TI980459:TI980460 ADE980459:ADE980460 ANA980459:ANA980460 AWW980459:AWW980460 BGS980459:BGS980460 BQO980459:BQO980460 CAK980459:CAK980460 CKG980459:CKG980460 CUC980459:CUC980460 DDY980459:DDY980460 DNU980459:DNU980460 DXQ980459:DXQ980460 EHM980459:EHM980460 ERI980459:ERI980460 FBE980459:FBE980460 FLA980459:FLA980460 FUW980459:FUW980460 GES980459:GES980460 GOO980459:GOO980460 GYK980459:GYK980460 HIG980459:HIG980460 HSC980459:HSC980460 IBY980459:IBY980460 ILU980459:ILU980460 IVQ980459:IVQ980460 JFM980459:JFM980460 JPI980459:JPI980460 JZE980459:JZE980460 KJA980459:KJA980460 KSW980459:KSW980460 LCS980459:LCS980460 LMO980459:LMO980460 LWK980459:LWK980460 MGG980459:MGG980460 MQC980459:MQC980460 MZY980459:MZY980460 NJU980459:NJU980460 NTQ980459:NTQ980460 ODM980459:ODM980460 ONI980459:ONI980460 OXE980459:OXE980460 PHA980459:PHA980460 PQW980459:PQW980460 QAS980459:QAS980460 QKO980459:QKO980460 QUK980459:QUK980460 REG980459:REG980460 ROC980459:ROC980460 RXY980459:RXY980460 SHU980459:SHU980460 SRQ980459:SRQ980460 TBM980459:TBM980460 TLI980459:TLI980460 TVE980459:TVE980460 UFA980459:UFA980460 UOW980459:UOW980460 UYS980459:UYS980460 VIO980459:VIO980460 VSK980459:VSK980460 WCG980459:WCG980460 WMC980459:WMC980460 WVY980459:WVY980460 Q8:Q16 JM8:JM16 TI8:TI16 ADE8:ADE16 ANA8:ANA16 AWW8:AWW16 BGS8:BGS16 BQO8:BQO16 CAK8:CAK16 CKG8:CKG16 CUC8:CUC16 DDY8:DDY16 DNU8:DNU16 DXQ8:DXQ16 EHM8:EHM16 ERI8:ERI16 FBE8:FBE16 FLA8:FLA16 FUW8:FUW16 GES8:GES16 GOO8:GOO16 GYK8:GYK16 HIG8:HIG16 HSC8:HSC16 IBY8:IBY16 ILU8:ILU16 IVQ8:IVQ16 JFM8:JFM16 JPI8:JPI16 JZE8:JZE16 KJA8:KJA16 KSW8:KSW16 LCS8:LCS16 LMO8:LMO16 LWK8:LWK16 MGG8:MGG16 MQC8:MQC16 MZY8:MZY16 NJU8:NJU16 NTQ8:NTQ16 ODM8:ODM16 ONI8:ONI16 OXE8:OXE16 PHA8:PHA16 PQW8:PQW16 QAS8:QAS16 QKO8:QKO16 QUK8:QUK16 REG8:REG16 ROC8:ROC16 RXY8:RXY16 SHU8:SHU16 SRQ8:SRQ16 TBM8:TBM16 TLI8:TLI16 TVE8:TVE16 UFA8:UFA16 UOW8:UOW16 UYS8:UYS16 VIO8:VIO16 VSK8:VSK16 WCG8:WCG16 WMC8:WMC16 WVY8:WVY16 Q61990:Q61998 JM61990:JM61998 TI61990:TI61998 ADE61990:ADE61998 ANA61990:ANA61998 AWW61990:AWW61998 BGS61990:BGS61998 BQO61990:BQO61998 CAK61990:CAK61998 CKG61990:CKG61998 CUC61990:CUC61998 DDY61990:DDY61998 DNU61990:DNU61998 DXQ61990:DXQ61998 EHM61990:EHM61998 ERI61990:ERI61998 FBE61990:FBE61998 FLA61990:FLA61998 FUW61990:FUW61998 GES61990:GES61998 GOO61990:GOO61998 GYK61990:GYK61998 HIG61990:HIG61998 HSC61990:HSC61998 IBY61990:IBY61998 ILU61990:ILU61998 IVQ61990:IVQ61998 JFM61990:JFM61998 JPI61990:JPI61998 JZE61990:JZE61998 KJA61990:KJA61998 KSW61990:KSW61998 LCS61990:LCS61998 LMO61990:LMO61998 LWK61990:LWK61998 MGG61990:MGG61998 MQC61990:MQC61998 MZY61990:MZY61998 NJU61990:NJU61998 NTQ61990:NTQ61998 ODM61990:ODM61998 ONI61990:ONI61998 OXE61990:OXE61998 PHA61990:PHA61998 PQW61990:PQW61998 QAS61990:QAS61998 QKO61990:QKO61998 QUK61990:QUK61998 REG61990:REG61998 ROC61990:ROC61998 RXY61990:RXY61998 SHU61990:SHU61998 SRQ61990:SRQ61998 TBM61990:TBM61998 TLI61990:TLI61998 TVE61990:TVE61998 UFA61990:UFA61998 UOW61990:UOW61998 UYS61990:UYS61998 VIO61990:VIO61998 VSK61990:VSK61998 WCG61990:WCG61998 WMC61990:WMC61998 WVY61990:WVY61998 Q127526:Q127534 JM127526:JM127534 TI127526:TI127534 ADE127526:ADE127534 ANA127526:ANA127534 AWW127526:AWW127534 BGS127526:BGS127534 BQO127526:BQO127534 CAK127526:CAK127534 CKG127526:CKG127534 CUC127526:CUC127534 DDY127526:DDY127534 DNU127526:DNU127534 DXQ127526:DXQ127534 EHM127526:EHM127534 ERI127526:ERI127534 FBE127526:FBE127534 FLA127526:FLA127534 FUW127526:FUW127534 GES127526:GES127534 GOO127526:GOO127534 GYK127526:GYK127534 HIG127526:HIG127534 HSC127526:HSC127534 IBY127526:IBY127534 ILU127526:ILU127534 IVQ127526:IVQ127534 JFM127526:JFM127534 JPI127526:JPI127534 JZE127526:JZE127534 KJA127526:KJA127534 KSW127526:KSW127534 LCS127526:LCS127534 LMO127526:LMO127534 LWK127526:LWK127534 MGG127526:MGG127534 MQC127526:MQC127534 MZY127526:MZY127534 NJU127526:NJU127534 NTQ127526:NTQ127534 ODM127526:ODM127534 ONI127526:ONI127534 OXE127526:OXE127534 PHA127526:PHA127534 PQW127526:PQW127534 QAS127526:QAS127534 QKO127526:QKO127534 QUK127526:QUK127534 REG127526:REG127534 ROC127526:ROC127534 RXY127526:RXY127534 SHU127526:SHU127534 SRQ127526:SRQ127534 TBM127526:TBM127534 TLI127526:TLI127534 TVE127526:TVE127534 UFA127526:UFA127534 UOW127526:UOW127534 UYS127526:UYS127534 VIO127526:VIO127534 VSK127526:VSK127534 WCG127526:WCG127534 WMC127526:WMC127534 WVY127526:WVY127534 Q193062:Q193070 JM193062:JM193070 TI193062:TI193070 ADE193062:ADE193070 ANA193062:ANA193070 AWW193062:AWW193070 BGS193062:BGS193070 BQO193062:BQO193070 CAK193062:CAK193070 CKG193062:CKG193070 CUC193062:CUC193070 DDY193062:DDY193070 DNU193062:DNU193070 DXQ193062:DXQ193070 EHM193062:EHM193070 ERI193062:ERI193070 FBE193062:FBE193070 FLA193062:FLA193070 FUW193062:FUW193070 GES193062:GES193070 GOO193062:GOO193070 GYK193062:GYK193070 HIG193062:HIG193070 HSC193062:HSC193070 IBY193062:IBY193070 ILU193062:ILU193070 IVQ193062:IVQ193070 JFM193062:JFM193070 JPI193062:JPI193070 JZE193062:JZE193070 KJA193062:KJA193070 KSW193062:KSW193070 LCS193062:LCS193070 LMO193062:LMO193070 LWK193062:LWK193070 MGG193062:MGG193070 MQC193062:MQC193070 MZY193062:MZY193070 NJU193062:NJU193070 NTQ193062:NTQ193070 ODM193062:ODM193070 ONI193062:ONI193070 OXE193062:OXE193070 PHA193062:PHA193070 PQW193062:PQW193070 QAS193062:QAS193070 QKO193062:QKO193070 QUK193062:QUK193070 REG193062:REG193070 ROC193062:ROC193070 RXY193062:RXY193070 SHU193062:SHU193070 SRQ193062:SRQ193070 TBM193062:TBM193070 TLI193062:TLI193070 TVE193062:TVE193070 UFA193062:UFA193070 UOW193062:UOW193070 UYS193062:UYS193070 VIO193062:VIO193070 VSK193062:VSK193070 WCG193062:WCG193070 WMC193062:WMC193070 WVY193062:WVY193070 Q258598:Q258606 JM258598:JM258606 TI258598:TI258606 ADE258598:ADE258606 ANA258598:ANA258606 AWW258598:AWW258606 BGS258598:BGS258606 BQO258598:BQO258606 CAK258598:CAK258606 CKG258598:CKG258606 CUC258598:CUC258606 DDY258598:DDY258606 DNU258598:DNU258606 DXQ258598:DXQ258606 EHM258598:EHM258606 ERI258598:ERI258606 FBE258598:FBE258606 FLA258598:FLA258606 FUW258598:FUW258606 GES258598:GES258606 GOO258598:GOO258606 GYK258598:GYK258606 HIG258598:HIG258606 HSC258598:HSC258606 IBY258598:IBY258606 ILU258598:ILU258606 IVQ258598:IVQ258606 JFM258598:JFM258606 JPI258598:JPI258606 JZE258598:JZE258606 KJA258598:KJA258606 KSW258598:KSW258606 LCS258598:LCS258606 LMO258598:LMO258606 LWK258598:LWK258606 MGG258598:MGG258606 MQC258598:MQC258606 MZY258598:MZY258606 NJU258598:NJU258606 NTQ258598:NTQ258606 ODM258598:ODM258606 ONI258598:ONI258606 OXE258598:OXE258606 PHA258598:PHA258606 PQW258598:PQW258606 QAS258598:QAS258606 QKO258598:QKO258606 QUK258598:QUK258606 REG258598:REG258606 ROC258598:ROC258606 RXY258598:RXY258606 SHU258598:SHU258606 SRQ258598:SRQ258606 TBM258598:TBM258606 TLI258598:TLI258606 TVE258598:TVE258606 UFA258598:UFA258606 UOW258598:UOW258606 UYS258598:UYS258606 VIO258598:VIO258606 VSK258598:VSK258606 WCG258598:WCG258606 WMC258598:WMC258606 WVY258598:WVY258606 Q324134:Q324142 JM324134:JM324142 TI324134:TI324142 ADE324134:ADE324142 ANA324134:ANA324142 AWW324134:AWW324142 BGS324134:BGS324142 BQO324134:BQO324142 CAK324134:CAK324142 CKG324134:CKG324142 CUC324134:CUC324142 DDY324134:DDY324142 DNU324134:DNU324142 DXQ324134:DXQ324142 EHM324134:EHM324142 ERI324134:ERI324142 FBE324134:FBE324142 FLA324134:FLA324142 FUW324134:FUW324142 GES324134:GES324142 GOO324134:GOO324142 GYK324134:GYK324142 HIG324134:HIG324142 HSC324134:HSC324142 IBY324134:IBY324142 ILU324134:ILU324142 IVQ324134:IVQ324142 JFM324134:JFM324142 JPI324134:JPI324142 JZE324134:JZE324142 KJA324134:KJA324142 KSW324134:KSW324142 LCS324134:LCS324142 LMO324134:LMO324142 LWK324134:LWK324142 MGG324134:MGG324142 MQC324134:MQC324142 MZY324134:MZY324142 NJU324134:NJU324142 NTQ324134:NTQ324142 ODM324134:ODM324142 ONI324134:ONI324142 OXE324134:OXE324142 PHA324134:PHA324142 PQW324134:PQW324142 QAS324134:QAS324142 QKO324134:QKO324142 QUK324134:QUK324142 REG324134:REG324142 ROC324134:ROC324142 RXY324134:RXY324142 SHU324134:SHU324142 SRQ324134:SRQ324142 TBM324134:TBM324142 TLI324134:TLI324142 TVE324134:TVE324142 UFA324134:UFA324142 UOW324134:UOW324142 UYS324134:UYS324142 VIO324134:VIO324142 VSK324134:VSK324142 WCG324134:WCG324142 WMC324134:WMC324142 WVY324134:WVY324142 Q389670:Q389678 JM389670:JM389678 TI389670:TI389678 ADE389670:ADE389678 ANA389670:ANA389678 AWW389670:AWW389678 BGS389670:BGS389678 BQO389670:BQO389678 CAK389670:CAK389678 CKG389670:CKG389678 CUC389670:CUC389678 DDY389670:DDY389678 DNU389670:DNU389678 DXQ389670:DXQ389678 EHM389670:EHM389678 ERI389670:ERI389678 FBE389670:FBE389678 FLA389670:FLA389678 FUW389670:FUW389678 GES389670:GES389678 GOO389670:GOO389678 GYK389670:GYK389678 HIG389670:HIG389678 HSC389670:HSC389678 IBY389670:IBY389678 ILU389670:ILU389678 IVQ389670:IVQ389678 JFM389670:JFM389678 JPI389670:JPI389678 JZE389670:JZE389678 KJA389670:KJA389678 KSW389670:KSW389678 LCS389670:LCS389678 LMO389670:LMO389678 LWK389670:LWK389678 MGG389670:MGG389678 MQC389670:MQC389678 MZY389670:MZY389678 NJU389670:NJU389678 NTQ389670:NTQ389678 ODM389670:ODM389678 ONI389670:ONI389678 OXE389670:OXE389678 PHA389670:PHA389678 PQW389670:PQW389678 QAS389670:QAS389678 QKO389670:QKO389678 QUK389670:QUK389678 REG389670:REG389678 ROC389670:ROC389678 RXY389670:RXY389678 SHU389670:SHU389678 SRQ389670:SRQ389678 TBM389670:TBM389678 TLI389670:TLI389678 TVE389670:TVE389678 UFA389670:UFA389678 UOW389670:UOW389678 UYS389670:UYS389678 VIO389670:VIO389678 VSK389670:VSK389678 WCG389670:WCG389678 WMC389670:WMC389678 WVY389670:WVY389678 Q455206:Q455214 JM455206:JM455214 TI455206:TI455214 ADE455206:ADE455214 ANA455206:ANA455214 AWW455206:AWW455214 BGS455206:BGS455214 BQO455206:BQO455214 CAK455206:CAK455214 CKG455206:CKG455214 CUC455206:CUC455214 DDY455206:DDY455214 DNU455206:DNU455214 DXQ455206:DXQ455214 EHM455206:EHM455214 ERI455206:ERI455214 FBE455206:FBE455214 FLA455206:FLA455214 FUW455206:FUW455214 GES455206:GES455214 GOO455206:GOO455214 GYK455206:GYK455214 HIG455206:HIG455214 HSC455206:HSC455214 IBY455206:IBY455214 ILU455206:ILU455214 IVQ455206:IVQ455214 JFM455206:JFM455214 JPI455206:JPI455214 JZE455206:JZE455214 KJA455206:KJA455214 KSW455206:KSW455214 LCS455206:LCS455214 LMO455206:LMO455214 LWK455206:LWK455214 MGG455206:MGG455214 MQC455206:MQC455214 MZY455206:MZY455214 NJU455206:NJU455214 NTQ455206:NTQ455214 ODM455206:ODM455214 ONI455206:ONI455214 OXE455206:OXE455214 PHA455206:PHA455214 PQW455206:PQW455214 QAS455206:QAS455214 QKO455206:QKO455214 QUK455206:QUK455214 REG455206:REG455214 ROC455206:ROC455214 RXY455206:RXY455214 SHU455206:SHU455214 SRQ455206:SRQ455214 TBM455206:TBM455214 TLI455206:TLI455214 TVE455206:TVE455214 UFA455206:UFA455214 UOW455206:UOW455214 UYS455206:UYS455214 VIO455206:VIO455214 VSK455206:VSK455214 WCG455206:WCG455214 WMC455206:WMC455214 WVY455206:WVY455214 Q520742:Q520750 JM520742:JM520750 TI520742:TI520750 ADE520742:ADE520750 ANA520742:ANA520750 AWW520742:AWW520750 BGS520742:BGS520750 BQO520742:BQO520750 CAK520742:CAK520750 CKG520742:CKG520750 CUC520742:CUC520750 DDY520742:DDY520750 DNU520742:DNU520750 DXQ520742:DXQ520750 EHM520742:EHM520750 ERI520742:ERI520750 FBE520742:FBE520750 FLA520742:FLA520750 FUW520742:FUW520750 GES520742:GES520750 GOO520742:GOO520750 GYK520742:GYK520750 HIG520742:HIG520750 HSC520742:HSC520750 IBY520742:IBY520750 ILU520742:ILU520750 IVQ520742:IVQ520750 JFM520742:JFM520750 JPI520742:JPI520750 JZE520742:JZE520750 KJA520742:KJA520750 KSW520742:KSW520750 LCS520742:LCS520750 LMO520742:LMO520750 LWK520742:LWK520750 MGG520742:MGG520750 MQC520742:MQC520750 MZY520742:MZY520750 NJU520742:NJU520750 NTQ520742:NTQ520750 ODM520742:ODM520750 ONI520742:ONI520750 OXE520742:OXE520750 PHA520742:PHA520750 PQW520742:PQW520750 QAS520742:QAS520750 QKO520742:QKO520750 QUK520742:QUK520750 REG520742:REG520750 ROC520742:ROC520750 RXY520742:RXY520750 SHU520742:SHU520750 SRQ520742:SRQ520750 TBM520742:TBM520750 TLI520742:TLI520750 TVE520742:TVE520750 UFA520742:UFA520750 UOW520742:UOW520750 UYS520742:UYS520750 VIO520742:VIO520750 VSK520742:VSK520750 WCG520742:WCG520750 WMC520742:WMC520750 WVY520742:WVY520750 Q586278:Q586286 JM586278:JM586286 TI586278:TI586286 ADE586278:ADE586286 ANA586278:ANA586286 AWW586278:AWW586286 BGS586278:BGS586286 BQO586278:BQO586286 CAK586278:CAK586286 CKG586278:CKG586286 CUC586278:CUC586286 DDY586278:DDY586286 DNU586278:DNU586286 DXQ586278:DXQ586286 EHM586278:EHM586286 ERI586278:ERI586286 FBE586278:FBE586286 FLA586278:FLA586286 FUW586278:FUW586286 GES586278:GES586286 GOO586278:GOO586286 GYK586278:GYK586286 HIG586278:HIG586286 HSC586278:HSC586286 IBY586278:IBY586286 ILU586278:ILU586286 IVQ586278:IVQ586286 JFM586278:JFM586286 JPI586278:JPI586286 JZE586278:JZE586286 KJA586278:KJA586286 KSW586278:KSW586286 LCS586278:LCS586286 LMO586278:LMO586286 LWK586278:LWK586286 MGG586278:MGG586286 MQC586278:MQC586286 MZY586278:MZY586286 NJU586278:NJU586286 NTQ586278:NTQ586286 ODM586278:ODM586286 ONI586278:ONI586286 OXE586278:OXE586286 PHA586278:PHA586286 PQW586278:PQW586286 QAS586278:QAS586286 QKO586278:QKO586286 QUK586278:QUK586286 REG586278:REG586286 ROC586278:ROC586286 RXY586278:RXY586286 SHU586278:SHU586286 SRQ586278:SRQ586286 TBM586278:TBM586286 TLI586278:TLI586286 TVE586278:TVE586286 UFA586278:UFA586286 UOW586278:UOW586286 UYS586278:UYS586286 VIO586278:VIO586286 VSK586278:VSK586286 WCG586278:WCG586286 WMC586278:WMC586286 WVY586278:WVY586286 Q651814:Q651822 JM651814:JM651822 TI651814:TI651822 ADE651814:ADE651822 ANA651814:ANA651822 AWW651814:AWW651822 BGS651814:BGS651822 BQO651814:BQO651822 CAK651814:CAK651822 CKG651814:CKG651822 CUC651814:CUC651822 DDY651814:DDY651822 DNU651814:DNU651822 DXQ651814:DXQ651822 EHM651814:EHM651822 ERI651814:ERI651822 FBE651814:FBE651822 FLA651814:FLA651822 FUW651814:FUW651822 GES651814:GES651822 GOO651814:GOO651822 GYK651814:GYK651822 HIG651814:HIG651822 HSC651814:HSC651822 IBY651814:IBY651822 ILU651814:ILU651822 IVQ651814:IVQ651822 JFM651814:JFM651822 JPI651814:JPI651822 JZE651814:JZE651822 KJA651814:KJA651822 KSW651814:KSW651822 LCS651814:LCS651822 LMO651814:LMO651822 LWK651814:LWK651822 MGG651814:MGG651822 MQC651814:MQC651822 MZY651814:MZY651822 NJU651814:NJU651822 NTQ651814:NTQ651822 ODM651814:ODM651822 ONI651814:ONI651822 OXE651814:OXE651822 PHA651814:PHA651822 PQW651814:PQW651822 QAS651814:QAS651822 QKO651814:QKO651822 QUK651814:QUK651822 REG651814:REG651822 ROC651814:ROC651822 RXY651814:RXY651822 SHU651814:SHU651822 SRQ651814:SRQ651822 TBM651814:TBM651822 TLI651814:TLI651822 TVE651814:TVE651822 UFA651814:UFA651822 UOW651814:UOW651822 UYS651814:UYS651822 VIO651814:VIO651822 VSK651814:VSK651822 WCG651814:WCG651822 WMC651814:WMC651822 WVY651814:WVY651822 Q717350:Q717358 JM717350:JM717358 TI717350:TI717358 ADE717350:ADE717358 ANA717350:ANA717358 AWW717350:AWW717358 BGS717350:BGS717358 BQO717350:BQO717358 CAK717350:CAK717358 CKG717350:CKG717358 CUC717350:CUC717358 DDY717350:DDY717358 DNU717350:DNU717358 DXQ717350:DXQ717358 EHM717350:EHM717358 ERI717350:ERI717358 FBE717350:FBE717358 FLA717350:FLA717358 FUW717350:FUW717358 GES717350:GES717358 GOO717350:GOO717358 GYK717350:GYK717358 HIG717350:HIG717358 HSC717350:HSC717358 IBY717350:IBY717358 ILU717350:ILU717358 IVQ717350:IVQ717358 JFM717350:JFM717358 JPI717350:JPI717358 JZE717350:JZE717358 KJA717350:KJA717358 KSW717350:KSW717358 LCS717350:LCS717358 LMO717350:LMO717358 LWK717350:LWK717358 MGG717350:MGG717358 MQC717350:MQC717358 MZY717350:MZY717358 NJU717350:NJU717358 NTQ717350:NTQ717358 ODM717350:ODM717358 ONI717350:ONI717358 OXE717350:OXE717358 PHA717350:PHA717358 PQW717350:PQW717358 QAS717350:QAS717358 QKO717350:QKO717358 QUK717350:QUK717358 REG717350:REG717358 ROC717350:ROC717358 RXY717350:RXY717358 SHU717350:SHU717358 SRQ717350:SRQ717358 TBM717350:TBM717358 TLI717350:TLI717358 TVE717350:TVE717358 UFA717350:UFA717358 UOW717350:UOW717358 UYS717350:UYS717358 VIO717350:VIO717358 VSK717350:VSK717358 WCG717350:WCG717358 WMC717350:WMC717358 WVY717350:WVY717358 Q782886:Q782894 JM782886:JM782894 TI782886:TI782894 ADE782886:ADE782894 ANA782886:ANA782894 AWW782886:AWW782894 BGS782886:BGS782894 BQO782886:BQO782894 CAK782886:CAK782894 CKG782886:CKG782894 CUC782886:CUC782894 DDY782886:DDY782894 DNU782886:DNU782894 DXQ782886:DXQ782894 EHM782886:EHM782894 ERI782886:ERI782894 FBE782886:FBE782894 FLA782886:FLA782894 FUW782886:FUW782894 GES782886:GES782894 GOO782886:GOO782894 GYK782886:GYK782894 HIG782886:HIG782894 HSC782886:HSC782894 IBY782886:IBY782894 ILU782886:ILU782894 IVQ782886:IVQ782894 JFM782886:JFM782894 JPI782886:JPI782894 JZE782886:JZE782894 KJA782886:KJA782894 KSW782886:KSW782894 LCS782886:LCS782894 LMO782886:LMO782894 LWK782886:LWK782894 MGG782886:MGG782894 MQC782886:MQC782894 MZY782886:MZY782894 NJU782886:NJU782894 NTQ782886:NTQ782894 ODM782886:ODM782894 ONI782886:ONI782894 OXE782886:OXE782894 PHA782886:PHA782894 PQW782886:PQW782894 QAS782886:QAS782894 QKO782886:QKO782894 QUK782886:QUK782894 REG782886:REG782894 ROC782886:ROC782894 RXY782886:RXY782894 SHU782886:SHU782894 SRQ782886:SRQ782894 TBM782886:TBM782894 TLI782886:TLI782894 TVE782886:TVE782894 UFA782886:UFA782894 UOW782886:UOW782894 UYS782886:UYS782894 VIO782886:VIO782894 VSK782886:VSK782894 WCG782886:WCG782894 WMC782886:WMC782894 WVY782886:WVY782894 Q848422:Q848430 JM848422:JM848430 TI848422:TI848430 ADE848422:ADE848430 ANA848422:ANA848430 AWW848422:AWW848430 BGS848422:BGS848430 BQO848422:BQO848430 CAK848422:CAK848430 CKG848422:CKG848430 CUC848422:CUC848430 DDY848422:DDY848430 DNU848422:DNU848430 DXQ848422:DXQ848430 EHM848422:EHM848430 ERI848422:ERI848430 FBE848422:FBE848430 FLA848422:FLA848430 FUW848422:FUW848430 GES848422:GES848430 GOO848422:GOO848430 GYK848422:GYK848430 HIG848422:HIG848430 HSC848422:HSC848430 IBY848422:IBY848430 ILU848422:ILU848430 IVQ848422:IVQ848430 JFM848422:JFM848430 JPI848422:JPI848430 JZE848422:JZE848430 KJA848422:KJA848430 KSW848422:KSW848430 LCS848422:LCS848430 LMO848422:LMO848430 LWK848422:LWK848430 MGG848422:MGG848430 MQC848422:MQC848430 MZY848422:MZY848430 NJU848422:NJU848430 NTQ848422:NTQ848430 ODM848422:ODM848430 ONI848422:ONI848430 OXE848422:OXE848430 PHA848422:PHA848430 PQW848422:PQW848430 QAS848422:QAS848430 QKO848422:QKO848430 QUK848422:QUK848430 REG848422:REG848430 ROC848422:ROC848430 RXY848422:RXY848430 SHU848422:SHU848430 SRQ848422:SRQ848430 TBM848422:TBM848430 TLI848422:TLI848430 TVE848422:TVE848430 UFA848422:UFA848430 UOW848422:UOW848430 UYS848422:UYS848430 VIO848422:VIO848430 VSK848422:VSK848430 WCG848422:WCG848430 WMC848422:WMC848430 WVY848422:WVY848430 Q913958:Q913966 JM913958:JM913966 TI913958:TI913966 ADE913958:ADE913966 ANA913958:ANA913966 AWW913958:AWW913966 BGS913958:BGS913966 BQO913958:BQO913966 CAK913958:CAK913966 CKG913958:CKG913966 CUC913958:CUC913966 DDY913958:DDY913966 DNU913958:DNU913966 DXQ913958:DXQ913966 EHM913958:EHM913966 ERI913958:ERI913966 FBE913958:FBE913966 FLA913958:FLA913966 FUW913958:FUW913966 GES913958:GES913966 GOO913958:GOO913966 GYK913958:GYK913966 HIG913958:HIG913966 HSC913958:HSC913966 IBY913958:IBY913966 ILU913958:ILU913966 IVQ913958:IVQ913966 JFM913958:JFM913966 JPI913958:JPI913966 JZE913958:JZE913966 KJA913958:KJA913966 KSW913958:KSW913966 LCS913958:LCS913966 LMO913958:LMO913966 LWK913958:LWK913966 MGG913958:MGG913966 MQC913958:MQC913966 MZY913958:MZY913966 NJU913958:NJU913966 NTQ913958:NTQ913966 ODM913958:ODM913966 ONI913958:ONI913966 OXE913958:OXE913966 PHA913958:PHA913966 PQW913958:PQW913966 QAS913958:QAS913966 QKO913958:QKO913966 QUK913958:QUK913966 REG913958:REG913966 ROC913958:ROC913966 RXY913958:RXY913966 SHU913958:SHU913966 SRQ913958:SRQ913966 TBM913958:TBM913966 TLI913958:TLI913966 TVE913958:TVE913966 UFA913958:UFA913966 UOW913958:UOW913966 UYS913958:UYS913966 VIO913958:VIO913966 VSK913958:VSK913966 WCG913958:WCG913966 WMC913958:WMC913966 WVY913958:WVY913966 Q979494:Q979502 JM979494:JM979502 TI979494:TI979502 ADE979494:ADE979502 ANA979494:ANA979502 AWW979494:AWW979502 BGS979494:BGS979502 BQO979494:BQO979502 CAK979494:CAK979502 CKG979494:CKG979502 CUC979494:CUC979502 DDY979494:DDY979502 DNU979494:DNU979502 DXQ979494:DXQ979502 EHM979494:EHM979502 ERI979494:ERI979502 FBE979494:FBE979502 FLA979494:FLA979502 FUW979494:FUW979502 GES979494:GES979502 GOO979494:GOO979502 GYK979494:GYK979502 HIG979494:HIG979502 HSC979494:HSC979502 IBY979494:IBY979502 ILU979494:ILU979502 IVQ979494:IVQ979502 JFM979494:JFM979502 JPI979494:JPI979502 JZE979494:JZE979502 KJA979494:KJA979502 KSW979494:KSW979502 LCS979494:LCS979502 LMO979494:LMO979502 LWK979494:LWK979502 MGG979494:MGG979502 MQC979494:MQC979502 MZY979494:MZY979502 NJU979494:NJU979502 NTQ979494:NTQ979502 ODM979494:ODM979502 ONI979494:ONI979502 OXE979494:OXE979502 PHA979494:PHA979502 PQW979494:PQW979502 QAS979494:QAS979502 QKO979494:QKO979502 QUK979494:QUK979502 REG979494:REG979502 ROC979494:ROC979502 RXY979494:RXY979502 SHU979494:SHU979502 SRQ979494:SRQ979502 TBM979494:TBM979502 TLI979494:TLI979502 TVE979494:TVE979502 UFA979494:UFA979502 UOW979494:UOW979502 UYS979494:UYS979502 VIO979494:VIO979502 VSK979494:VSK979502 WCG979494:WCG979502 WMC979494:WMC979502 WVY979494:WVY979502 WMC521738:WMC521739 WVY521738:WVY521739 Q587274:Q587275 JM587274:JM587275 TI587274:TI587275 ADE587274:ADE587275 ANA587274:ANA587275 AWW587274:AWW587275 BGS587274:BGS587275 BQO587274:BQO587275 CAK587274:CAK587275 CKG587274:CKG587275 CUC587274:CUC587275 DDY587274:DDY587275 DNU587274:DNU587275 DXQ587274:DXQ587275 EHM587274:EHM587275 ERI587274:ERI587275 FBE587274:FBE587275 FLA587274:FLA587275 FUW587274:FUW587275 GES587274:GES587275 GOO587274:GOO587275 GYK587274:GYK587275 HIG587274:HIG587275 HSC587274:HSC587275 IBY587274:IBY587275 ILU587274:ILU587275 IVQ587274:IVQ587275 JFM587274:JFM587275 JPI587274:JPI587275 JZE587274:JZE587275 KJA587274:KJA587275 KSW587274:KSW587275 LCS587274:LCS587275 LMO587274:LMO587275 LWK587274:LWK587275 MGG587274:MGG587275 MQC587274:MQC587275 MZY587274:MZY587275 NJU587274:NJU587275 NTQ587274:NTQ587275 ODM587274:ODM587275 ONI587274:ONI587275 OXE587274:OXE587275 PHA587274:PHA587275 PQW587274:PQW587275 QAS587274:QAS587275 QKO587274:QKO587275 QUK587274:QUK587275 REG587274:REG587275 ROC587274:ROC587275 RXY587274:RXY587275 SHU587274:SHU587275 SRQ587274:SRQ587275 TBM587274:TBM587275 TLI587274:TLI587275 TVE587274:TVE587275 UFA587274:UFA587275 UOW587274:UOW587275 UYS587274:UYS587275 VIO587274:VIO587275 VSK587274:VSK587275 WCG587274:WCG587275 Q62576 JM62576 TI62576 ADE62576 ANA62576 AWW62576 BGS62576 BQO62576 CAK62576 CKG62576 CUC62576 DDY62576 DNU62576 DXQ62576 EHM62576 ERI62576 FBE62576 FLA62576 FUW62576 GES62576 GOO62576 GYK62576 HIG62576 HSC62576 IBY62576 ILU62576 IVQ62576 JFM62576 JPI62576 JZE62576 KJA62576 KSW62576 LCS62576 LMO62576 LWK62576 MGG62576 MQC62576 MZY62576 NJU62576 NTQ62576 ODM62576 ONI62576 OXE62576 PHA62576 PQW62576 QAS62576 QKO62576 QUK62576 REG62576 ROC62576 RXY62576 SHU62576 SRQ62576 TBM62576 TLI62576 TVE62576 UFA62576 UOW62576 UYS62576 VIO62576 VSK62576 WCG62576 WMC62576 WVY62576 Q128112 JM128112 TI128112 ADE128112 ANA128112 AWW128112 BGS128112 BQO128112 CAK128112 CKG128112 CUC128112 DDY128112 DNU128112 DXQ128112 EHM128112 ERI128112 FBE128112 FLA128112 FUW128112 GES128112 GOO128112 GYK128112 HIG128112 HSC128112 IBY128112 ILU128112 IVQ128112 JFM128112 JPI128112 JZE128112 KJA128112 KSW128112 LCS128112 LMO128112 LWK128112 MGG128112 MQC128112 MZY128112 NJU128112 NTQ128112 ODM128112 ONI128112 OXE128112 PHA128112 PQW128112 QAS128112 QKO128112 QUK128112 REG128112 ROC128112 RXY128112 SHU128112 SRQ128112 TBM128112 TLI128112 TVE128112 UFA128112 UOW128112 UYS128112 VIO128112 VSK128112 WCG128112 WMC128112 WVY128112 Q193648 JM193648 TI193648 ADE193648 ANA193648 AWW193648 BGS193648 BQO193648 CAK193648 CKG193648 CUC193648 DDY193648 DNU193648 DXQ193648 EHM193648 ERI193648 FBE193648 FLA193648 FUW193648 GES193648 GOO193648 GYK193648 HIG193648 HSC193648 IBY193648 ILU193648 IVQ193648 JFM193648 JPI193648 JZE193648 KJA193648 KSW193648 LCS193648 LMO193648 LWK193648 MGG193648 MQC193648 MZY193648 NJU193648 NTQ193648 ODM193648 ONI193648 OXE193648 PHA193648 PQW193648 QAS193648 QKO193648 QUK193648 REG193648 ROC193648 RXY193648 SHU193648 SRQ193648 TBM193648 TLI193648 TVE193648 UFA193648 UOW193648 UYS193648 VIO193648 VSK193648 WCG193648 WMC193648 WVY193648 Q259184 JM259184 TI259184 ADE259184 ANA259184 AWW259184 BGS259184 BQO259184 CAK259184 CKG259184 CUC259184 DDY259184 DNU259184 DXQ259184 EHM259184 ERI259184 FBE259184 FLA259184 FUW259184 GES259184 GOO259184 GYK259184 HIG259184 HSC259184 IBY259184 ILU259184 IVQ259184 JFM259184 JPI259184 JZE259184 KJA259184 KSW259184 LCS259184 LMO259184 LWK259184 MGG259184 MQC259184 MZY259184 NJU259184 NTQ259184 ODM259184 ONI259184 OXE259184 PHA259184 PQW259184 QAS259184 QKO259184 QUK259184 REG259184 ROC259184 RXY259184 SHU259184 SRQ259184 TBM259184 TLI259184 TVE259184 UFA259184 UOW259184 UYS259184 VIO259184 VSK259184 WCG259184 WMC259184 WVY259184 Q324720 JM324720 TI324720 ADE324720 ANA324720 AWW324720 BGS324720 BQO324720 CAK324720 CKG324720 CUC324720 DDY324720 DNU324720 DXQ324720 EHM324720 ERI324720 FBE324720 FLA324720 FUW324720 GES324720 GOO324720 GYK324720 HIG324720 HSC324720 IBY324720 ILU324720 IVQ324720 JFM324720 JPI324720 JZE324720 KJA324720 KSW324720 LCS324720 LMO324720 LWK324720 MGG324720 MQC324720 MZY324720 NJU324720 NTQ324720 ODM324720 ONI324720 OXE324720 PHA324720 PQW324720 QAS324720 QKO324720 QUK324720 REG324720 ROC324720 RXY324720 SHU324720 SRQ324720 TBM324720 TLI324720 TVE324720 UFA324720 UOW324720 UYS324720 VIO324720 VSK324720 WCG324720 WMC324720 WVY324720 Q390256 JM390256 TI390256 ADE390256 ANA390256 AWW390256 BGS390256 BQO390256 CAK390256 CKG390256 CUC390256 DDY390256 DNU390256 DXQ390256 EHM390256 ERI390256 FBE390256 FLA390256 FUW390256 GES390256 GOO390256 GYK390256 HIG390256 HSC390256 IBY390256 ILU390256 IVQ390256 JFM390256 JPI390256 JZE390256 KJA390256 KSW390256 LCS390256 LMO390256 LWK390256 MGG390256 MQC390256 MZY390256 NJU390256 NTQ390256 ODM390256 ONI390256 OXE390256 PHA390256 PQW390256 QAS390256 QKO390256 QUK390256 REG390256 ROC390256 RXY390256 SHU390256 SRQ390256 TBM390256 TLI390256 TVE390256 UFA390256 UOW390256 UYS390256 VIO390256 VSK390256 WCG390256 WMC390256 WVY390256 Q455792 JM455792 TI455792 ADE455792 ANA455792 AWW455792 BGS455792 BQO455792 CAK455792 CKG455792 CUC455792 DDY455792 DNU455792 DXQ455792 EHM455792 ERI455792 FBE455792 FLA455792 FUW455792 GES455792 GOO455792 GYK455792 HIG455792 HSC455792 IBY455792 ILU455792 IVQ455792 JFM455792 JPI455792 JZE455792 KJA455792 KSW455792 LCS455792 LMO455792 LWK455792 MGG455792 MQC455792 MZY455792 NJU455792 NTQ455792 ODM455792 ONI455792 OXE455792 PHA455792 PQW455792 QAS455792 QKO455792 QUK455792 REG455792 ROC455792 RXY455792 SHU455792 SRQ455792 TBM455792 TLI455792 TVE455792 UFA455792 UOW455792 UYS455792 VIO455792 VSK455792 WCG455792 WMC455792 WVY455792 Q521328 JM521328 TI521328 ADE521328 ANA521328 AWW521328 BGS521328 BQO521328 CAK521328 CKG521328 CUC521328 DDY521328 DNU521328 DXQ521328 EHM521328 ERI521328 FBE521328 FLA521328 FUW521328 GES521328 GOO521328 GYK521328 HIG521328 HSC521328 IBY521328 ILU521328 IVQ521328 JFM521328 JPI521328 JZE521328 KJA521328 KSW521328 LCS521328 LMO521328 LWK521328 MGG521328 MQC521328 MZY521328 NJU521328 NTQ521328 ODM521328 ONI521328 OXE521328 PHA521328 PQW521328 QAS521328 QKO521328 QUK521328 REG521328 ROC521328 RXY521328 SHU521328 SRQ521328 TBM521328 TLI521328 TVE521328 UFA521328 UOW521328 UYS521328 VIO521328 VSK521328 WCG521328 WMC521328 WVY521328 Q586864 JM586864 TI586864 ADE586864 ANA586864 AWW586864 BGS586864 BQO586864 CAK586864 CKG586864 CUC586864 DDY586864 DNU586864 DXQ586864 EHM586864 ERI586864 FBE586864 FLA586864 FUW586864 GES586864 GOO586864 GYK586864 HIG586864 HSC586864 IBY586864 ILU586864 IVQ586864 JFM586864 JPI586864 JZE586864 KJA586864 KSW586864 LCS586864 LMO586864 LWK586864 MGG586864 MQC586864 MZY586864 NJU586864 NTQ586864 ODM586864 ONI586864 OXE586864 PHA586864 PQW586864 QAS586864 QKO586864 QUK586864 REG586864 ROC586864 RXY586864 SHU586864 SRQ586864 TBM586864 TLI586864 TVE586864 UFA586864 UOW586864 UYS586864 VIO586864 VSK586864 WCG586864 WMC586864 WVY586864 Q652400 JM652400 TI652400 ADE652400 ANA652400 AWW652400 BGS652400 BQO652400 CAK652400 CKG652400 CUC652400 DDY652400 DNU652400 DXQ652400 EHM652400 ERI652400 FBE652400 FLA652400 FUW652400 GES652400 GOO652400 GYK652400 HIG652400 HSC652400 IBY652400 ILU652400 IVQ652400 JFM652400 JPI652400 JZE652400 KJA652400 KSW652400 LCS652400 LMO652400 LWK652400 MGG652400 MQC652400 MZY652400 NJU652400 NTQ652400 ODM652400 ONI652400 OXE652400 PHA652400 PQW652400 QAS652400 QKO652400 QUK652400 REG652400 ROC652400 RXY652400 SHU652400 SRQ652400 TBM652400 TLI652400 TVE652400 UFA652400 UOW652400 UYS652400 VIO652400 VSK652400 WCG652400 WMC652400 WVY652400 Q717936 JM717936 TI717936 ADE717936 ANA717936 AWW717936 BGS717936 BQO717936 CAK717936 CKG717936 CUC717936 DDY717936 DNU717936 DXQ717936 EHM717936 ERI717936 FBE717936 FLA717936 FUW717936 GES717936 GOO717936 GYK717936 HIG717936 HSC717936 IBY717936 ILU717936 IVQ717936 JFM717936 JPI717936 JZE717936 KJA717936 KSW717936 LCS717936 LMO717936 LWK717936 MGG717936 MQC717936 MZY717936 NJU717936 NTQ717936 ODM717936 ONI717936 OXE717936 PHA717936 PQW717936 QAS717936 QKO717936 QUK717936 REG717936 ROC717936 RXY717936 SHU717936 SRQ717936 TBM717936 TLI717936 TVE717936 UFA717936 UOW717936 UYS717936 VIO717936 VSK717936 WCG717936 WMC717936 WVY717936 Q783472 JM783472 TI783472 ADE783472 ANA783472 AWW783472 BGS783472 BQO783472 CAK783472 CKG783472 CUC783472 DDY783472 DNU783472 DXQ783472 EHM783472 ERI783472 FBE783472 FLA783472 FUW783472 GES783472 GOO783472 GYK783472 HIG783472 HSC783472 IBY783472 ILU783472 IVQ783472 JFM783472 JPI783472 JZE783472 KJA783472 KSW783472 LCS783472 LMO783472 LWK783472 MGG783472 MQC783472 MZY783472 NJU783472 NTQ783472 ODM783472 ONI783472 OXE783472 PHA783472 PQW783472 QAS783472 QKO783472 QUK783472 REG783472 ROC783472 RXY783472 SHU783472 SRQ783472 TBM783472 TLI783472 TVE783472 UFA783472 UOW783472 UYS783472 VIO783472 VSK783472 WCG783472 WMC783472 WVY783472 Q849008 JM849008 TI849008 ADE849008 ANA849008 AWW849008 BGS849008 BQO849008 CAK849008 CKG849008 CUC849008 DDY849008 DNU849008 DXQ849008 EHM849008 ERI849008 FBE849008 FLA849008 FUW849008 GES849008 GOO849008 GYK849008 HIG849008 HSC849008 IBY849008 ILU849008 IVQ849008 JFM849008 JPI849008 JZE849008 KJA849008 KSW849008 LCS849008 LMO849008 LWK849008 MGG849008 MQC849008 MZY849008 NJU849008 NTQ849008 ODM849008 ONI849008 OXE849008 PHA849008 PQW849008 QAS849008 QKO849008 QUK849008 REG849008 ROC849008 RXY849008 SHU849008 SRQ849008 TBM849008 TLI849008 TVE849008 UFA849008 UOW849008 UYS849008 VIO849008 VSK849008 WCG849008 WMC849008 WVY849008 Q914544 JM914544 TI914544 ADE914544 ANA914544 AWW914544 BGS914544 BQO914544 CAK914544 CKG914544 CUC914544 DDY914544 DNU914544 DXQ914544 EHM914544 ERI914544 FBE914544 FLA914544 FUW914544 GES914544 GOO914544 GYK914544 HIG914544 HSC914544 IBY914544 ILU914544 IVQ914544 JFM914544 JPI914544 JZE914544 KJA914544 KSW914544 LCS914544 LMO914544 LWK914544 MGG914544 MQC914544 MZY914544 NJU914544 NTQ914544 ODM914544 ONI914544 OXE914544 PHA914544 PQW914544 QAS914544 QKO914544 QUK914544 REG914544 ROC914544 RXY914544 SHU914544 SRQ914544 TBM914544 TLI914544 TVE914544 UFA914544 UOW914544 UYS914544 VIO914544 VSK914544 WCG914544 WMC914544 WVY914544 Q980080 JM980080 TI980080 ADE980080 ANA980080 AWW980080 BGS980080 BQO980080 CAK980080 CKG980080 CUC980080 DDY980080 DNU980080 DXQ980080 EHM980080 ERI980080 FBE980080 FLA980080 FUW980080 GES980080 GOO980080 GYK980080 HIG980080 HSC980080 IBY980080 ILU980080 IVQ980080 JFM980080 JPI980080 JZE980080 KJA980080 KSW980080 LCS980080 LMO980080 LWK980080 MGG980080 MQC980080 MZY980080 NJU980080 NTQ980080 ODM980080 ONI980080 OXE980080 PHA980080 PQW980080 QAS980080 QKO980080 QUK980080 REG980080 ROC980080 RXY980080 SHU980080 SRQ980080 TBM980080 TLI980080 TVE980080 UFA980080 UOW980080 UYS980080 VIO980080 VSK980080 WCG980080 WMC980080 WVY980080 WMC587274:WMC587275 Q62035:Q62036 JM62035:JM62036 TI62035:TI62036 ADE62035:ADE62036 ANA62035:ANA62036 AWW62035:AWW62036 BGS62035:BGS62036 BQO62035:BQO62036 CAK62035:CAK62036 CKG62035:CKG62036 CUC62035:CUC62036 DDY62035:DDY62036 DNU62035:DNU62036 DXQ62035:DXQ62036 EHM62035:EHM62036 ERI62035:ERI62036 FBE62035:FBE62036 FLA62035:FLA62036 FUW62035:FUW62036 GES62035:GES62036 GOO62035:GOO62036 GYK62035:GYK62036 HIG62035:HIG62036 HSC62035:HSC62036 IBY62035:IBY62036 ILU62035:ILU62036 IVQ62035:IVQ62036 JFM62035:JFM62036 JPI62035:JPI62036 JZE62035:JZE62036 KJA62035:KJA62036 KSW62035:KSW62036 LCS62035:LCS62036 LMO62035:LMO62036 LWK62035:LWK62036 MGG62035:MGG62036 MQC62035:MQC62036 MZY62035:MZY62036 NJU62035:NJU62036 NTQ62035:NTQ62036 ODM62035:ODM62036 ONI62035:ONI62036 OXE62035:OXE62036 PHA62035:PHA62036 PQW62035:PQW62036 QAS62035:QAS62036 QKO62035:QKO62036 QUK62035:QUK62036 REG62035:REG62036 ROC62035:ROC62036 RXY62035:RXY62036 SHU62035:SHU62036 SRQ62035:SRQ62036 TBM62035:TBM62036 TLI62035:TLI62036 TVE62035:TVE62036 UFA62035:UFA62036 UOW62035:UOW62036 UYS62035:UYS62036 VIO62035:VIO62036 VSK62035:VSK62036 WCG62035:WCG62036 WMC62035:WMC62036 WVY62035:WVY62036 Q127571:Q127572 JM127571:JM127572 TI127571:TI127572 ADE127571:ADE127572 ANA127571:ANA127572 AWW127571:AWW127572 BGS127571:BGS127572 BQO127571:BQO127572 CAK127571:CAK127572 CKG127571:CKG127572 CUC127571:CUC127572 DDY127571:DDY127572 DNU127571:DNU127572 DXQ127571:DXQ127572 EHM127571:EHM127572 ERI127571:ERI127572 FBE127571:FBE127572 FLA127571:FLA127572 FUW127571:FUW127572 GES127571:GES127572 GOO127571:GOO127572 GYK127571:GYK127572 HIG127571:HIG127572 HSC127571:HSC127572 IBY127571:IBY127572 ILU127571:ILU127572 IVQ127571:IVQ127572 JFM127571:JFM127572 JPI127571:JPI127572 JZE127571:JZE127572 KJA127571:KJA127572 KSW127571:KSW127572 LCS127571:LCS127572 LMO127571:LMO127572 LWK127571:LWK127572 MGG127571:MGG127572 MQC127571:MQC127572 MZY127571:MZY127572 NJU127571:NJU127572 NTQ127571:NTQ127572 ODM127571:ODM127572 ONI127571:ONI127572 OXE127571:OXE127572 PHA127571:PHA127572 PQW127571:PQW127572 QAS127571:QAS127572 QKO127571:QKO127572 QUK127571:QUK127572 REG127571:REG127572 ROC127571:ROC127572 RXY127571:RXY127572 SHU127571:SHU127572 SRQ127571:SRQ127572 TBM127571:TBM127572 TLI127571:TLI127572 TVE127571:TVE127572 UFA127571:UFA127572 UOW127571:UOW127572 UYS127571:UYS127572 VIO127571:VIO127572 VSK127571:VSK127572 WCG127571:WCG127572 WMC127571:WMC127572 WVY127571:WVY127572 Q193107:Q193108 JM193107:JM193108 TI193107:TI193108 ADE193107:ADE193108 ANA193107:ANA193108 AWW193107:AWW193108 BGS193107:BGS193108 BQO193107:BQO193108 CAK193107:CAK193108 CKG193107:CKG193108 CUC193107:CUC193108 DDY193107:DDY193108 DNU193107:DNU193108 DXQ193107:DXQ193108 EHM193107:EHM193108 ERI193107:ERI193108 FBE193107:FBE193108 FLA193107:FLA193108 FUW193107:FUW193108 GES193107:GES193108 GOO193107:GOO193108 GYK193107:GYK193108 HIG193107:HIG193108 HSC193107:HSC193108 IBY193107:IBY193108 ILU193107:ILU193108 IVQ193107:IVQ193108 JFM193107:JFM193108 JPI193107:JPI193108 JZE193107:JZE193108 KJA193107:KJA193108 KSW193107:KSW193108 LCS193107:LCS193108 LMO193107:LMO193108 LWK193107:LWK193108 MGG193107:MGG193108 MQC193107:MQC193108 MZY193107:MZY193108 NJU193107:NJU193108 NTQ193107:NTQ193108 ODM193107:ODM193108 ONI193107:ONI193108 OXE193107:OXE193108 PHA193107:PHA193108 PQW193107:PQW193108 QAS193107:QAS193108 QKO193107:QKO193108 QUK193107:QUK193108 REG193107:REG193108 ROC193107:ROC193108 RXY193107:RXY193108 SHU193107:SHU193108 SRQ193107:SRQ193108 TBM193107:TBM193108 TLI193107:TLI193108 TVE193107:TVE193108 UFA193107:UFA193108 UOW193107:UOW193108 UYS193107:UYS193108 VIO193107:VIO193108 VSK193107:VSK193108 WCG193107:WCG193108 WMC193107:WMC193108 WVY193107:WVY193108 Q258643:Q258644 JM258643:JM258644 TI258643:TI258644 ADE258643:ADE258644 ANA258643:ANA258644 AWW258643:AWW258644 BGS258643:BGS258644 BQO258643:BQO258644 CAK258643:CAK258644 CKG258643:CKG258644 CUC258643:CUC258644 DDY258643:DDY258644 DNU258643:DNU258644 DXQ258643:DXQ258644 EHM258643:EHM258644 ERI258643:ERI258644 FBE258643:FBE258644 FLA258643:FLA258644 FUW258643:FUW258644 GES258643:GES258644 GOO258643:GOO258644 GYK258643:GYK258644 HIG258643:HIG258644 HSC258643:HSC258644 IBY258643:IBY258644 ILU258643:ILU258644 IVQ258643:IVQ258644 JFM258643:JFM258644 JPI258643:JPI258644 JZE258643:JZE258644 KJA258643:KJA258644 KSW258643:KSW258644 LCS258643:LCS258644 LMO258643:LMO258644 LWK258643:LWK258644 MGG258643:MGG258644 MQC258643:MQC258644 MZY258643:MZY258644 NJU258643:NJU258644 NTQ258643:NTQ258644 ODM258643:ODM258644 ONI258643:ONI258644 OXE258643:OXE258644 PHA258643:PHA258644 PQW258643:PQW258644 QAS258643:QAS258644 QKO258643:QKO258644 QUK258643:QUK258644 REG258643:REG258644 ROC258643:ROC258644 RXY258643:RXY258644 SHU258643:SHU258644 SRQ258643:SRQ258644 TBM258643:TBM258644 TLI258643:TLI258644 TVE258643:TVE258644 UFA258643:UFA258644 UOW258643:UOW258644 UYS258643:UYS258644 VIO258643:VIO258644 VSK258643:VSK258644 WCG258643:WCG258644 WMC258643:WMC258644 WVY258643:WVY258644 Q324179:Q324180 JM324179:JM324180 TI324179:TI324180 ADE324179:ADE324180 ANA324179:ANA324180 AWW324179:AWW324180 BGS324179:BGS324180 BQO324179:BQO324180 CAK324179:CAK324180 CKG324179:CKG324180 CUC324179:CUC324180 DDY324179:DDY324180 DNU324179:DNU324180 DXQ324179:DXQ324180 EHM324179:EHM324180 ERI324179:ERI324180 FBE324179:FBE324180 FLA324179:FLA324180 FUW324179:FUW324180 GES324179:GES324180 GOO324179:GOO324180 GYK324179:GYK324180 HIG324179:HIG324180 HSC324179:HSC324180 IBY324179:IBY324180 ILU324179:ILU324180 IVQ324179:IVQ324180 JFM324179:JFM324180 JPI324179:JPI324180 JZE324179:JZE324180 KJA324179:KJA324180 KSW324179:KSW324180 LCS324179:LCS324180 LMO324179:LMO324180 LWK324179:LWK324180 MGG324179:MGG324180 MQC324179:MQC324180 MZY324179:MZY324180 NJU324179:NJU324180 NTQ324179:NTQ324180 ODM324179:ODM324180 ONI324179:ONI324180 OXE324179:OXE324180 PHA324179:PHA324180 PQW324179:PQW324180 QAS324179:QAS324180 QKO324179:QKO324180 QUK324179:QUK324180 REG324179:REG324180 ROC324179:ROC324180 RXY324179:RXY324180 SHU324179:SHU324180 SRQ324179:SRQ324180 TBM324179:TBM324180 TLI324179:TLI324180 TVE324179:TVE324180 UFA324179:UFA324180 UOW324179:UOW324180 UYS324179:UYS324180 VIO324179:VIO324180 VSK324179:VSK324180 WCG324179:WCG324180 WMC324179:WMC324180 WVY324179:WVY324180 Q389715:Q389716 JM389715:JM389716 TI389715:TI389716 ADE389715:ADE389716 ANA389715:ANA389716 AWW389715:AWW389716 BGS389715:BGS389716 BQO389715:BQO389716 CAK389715:CAK389716 CKG389715:CKG389716 CUC389715:CUC389716 DDY389715:DDY389716 DNU389715:DNU389716 DXQ389715:DXQ389716 EHM389715:EHM389716 ERI389715:ERI389716 FBE389715:FBE389716 FLA389715:FLA389716 FUW389715:FUW389716 GES389715:GES389716 GOO389715:GOO389716 GYK389715:GYK389716 HIG389715:HIG389716 HSC389715:HSC389716 IBY389715:IBY389716 ILU389715:ILU389716 IVQ389715:IVQ389716 JFM389715:JFM389716 JPI389715:JPI389716 JZE389715:JZE389716 KJA389715:KJA389716 KSW389715:KSW389716 LCS389715:LCS389716 LMO389715:LMO389716 LWK389715:LWK389716 MGG389715:MGG389716 MQC389715:MQC389716 MZY389715:MZY389716 NJU389715:NJU389716 NTQ389715:NTQ389716 ODM389715:ODM389716 ONI389715:ONI389716 OXE389715:OXE389716 PHA389715:PHA389716 PQW389715:PQW389716 QAS389715:QAS389716 QKO389715:QKO389716 QUK389715:QUK389716 REG389715:REG389716 ROC389715:ROC389716 RXY389715:RXY389716 SHU389715:SHU389716 SRQ389715:SRQ389716 TBM389715:TBM389716 TLI389715:TLI389716 TVE389715:TVE389716 UFA389715:UFA389716 UOW389715:UOW389716 UYS389715:UYS389716 VIO389715:VIO389716 VSK389715:VSK389716 WCG389715:WCG389716 WMC389715:WMC389716 WVY389715:WVY389716 Q455251:Q455252 JM455251:JM455252 TI455251:TI455252 ADE455251:ADE455252 ANA455251:ANA455252 AWW455251:AWW455252 BGS455251:BGS455252 BQO455251:BQO455252 CAK455251:CAK455252 CKG455251:CKG455252 CUC455251:CUC455252 DDY455251:DDY455252 DNU455251:DNU455252 DXQ455251:DXQ455252 EHM455251:EHM455252 ERI455251:ERI455252 FBE455251:FBE455252 FLA455251:FLA455252 FUW455251:FUW455252 GES455251:GES455252 GOO455251:GOO455252 GYK455251:GYK455252 HIG455251:HIG455252 HSC455251:HSC455252 IBY455251:IBY455252 ILU455251:ILU455252 IVQ455251:IVQ455252 JFM455251:JFM455252 JPI455251:JPI455252 JZE455251:JZE455252 KJA455251:KJA455252 KSW455251:KSW455252 LCS455251:LCS455252 LMO455251:LMO455252 LWK455251:LWK455252 MGG455251:MGG455252 MQC455251:MQC455252 MZY455251:MZY455252 NJU455251:NJU455252 NTQ455251:NTQ455252 ODM455251:ODM455252 ONI455251:ONI455252 OXE455251:OXE455252 PHA455251:PHA455252 PQW455251:PQW455252 QAS455251:QAS455252 QKO455251:QKO455252 QUK455251:QUK455252 REG455251:REG455252 ROC455251:ROC455252 RXY455251:RXY455252 SHU455251:SHU455252 SRQ455251:SRQ455252 TBM455251:TBM455252 TLI455251:TLI455252 TVE455251:TVE455252 UFA455251:UFA455252 UOW455251:UOW455252 UYS455251:UYS455252 VIO455251:VIO455252 VSK455251:VSK455252 WCG455251:WCG455252 WMC455251:WMC455252 WVY455251:WVY455252 Q520787:Q520788 JM520787:JM520788 TI520787:TI520788 ADE520787:ADE520788 ANA520787:ANA520788 AWW520787:AWW520788 BGS520787:BGS520788 BQO520787:BQO520788 CAK520787:CAK520788 CKG520787:CKG520788 CUC520787:CUC520788 DDY520787:DDY520788 DNU520787:DNU520788 DXQ520787:DXQ520788 EHM520787:EHM520788 ERI520787:ERI520788 FBE520787:FBE520788 FLA520787:FLA520788 FUW520787:FUW520788 GES520787:GES520788 GOO520787:GOO520788 GYK520787:GYK520788 HIG520787:HIG520788 HSC520787:HSC520788 IBY520787:IBY520788 ILU520787:ILU520788 IVQ520787:IVQ520788 JFM520787:JFM520788 JPI520787:JPI520788 JZE520787:JZE520788 KJA520787:KJA520788 KSW520787:KSW520788 LCS520787:LCS520788 LMO520787:LMO520788 LWK520787:LWK520788 MGG520787:MGG520788 MQC520787:MQC520788 MZY520787:MZY520788 NJU520787:NJU520788 NTQ520787:NTQ520788 ODM520787:ODM520788 ONI520787:ONI520788 OXE520787:OXE520788 PHA520787:PHA520788 PQW520787:PQW520788 QAS520787:QAS520788 QKO520787:QKO520788 QUK520787:QUK520788 REG520787:REG520788 ROC520787:ROC520788 RXY520787:RXY520788 SHU520787:SHU520788 SRQ520787:SRQ520788 TBM520787:TBM520788 TLI520787:TLI520788 TVE520787:TVE520788 UFA520787:UFA520788 UOW520787:UOW520788 UYS520787:UYS520788 VIO520787:VIO520788 VSK520787:VSK520788 WCG520787:WCG520788 WMC520787:WMC520788 WVY520787:WVY520788 Q586323:Q586324 JM586323:JM586324 TI586323:TI586324 ADE586323:ADE586324 ANA586323:ANA586324 AWW586323:AWW586324 BGS586323:BGS586324 BQO586323:BQO586324 CAK586323:CAK586324 CKG586323:CKG586324 CUC586323:CUC586324 DDY586323:DDY586324 DNU586323:DNU586324 DXQ586323:DXQ586324 EHM586323:EHM586324 ERI586323:ERI586324 FBE586323:FBE586324 FLA586323:FLA586324 FUW586323:FUW586324 GES586323:GES586324 GOO586323:GOO586324 GYK586323:GYK586324 HIG586323:HIG586324 HSC586323:HSC586324 IBY586323:IBY586324 ILU586323:ILU586324 IVQ586323:IVQ586324 JFM586323:JFM586324 JPI586323:JPI586324 JZE586323:JZE586324 KJA586323:KJA586324 KSW586323:KSW586324 LCS586323:LCS586324 LMO586323:LMO586324 LWK586323:LWK586324 MGG586323:MGG586324 MQC586323:MQC586324 MZY586323:MZY586324 NJU586323:NJU586324 NTQ586323:NTQ586324 ODM586323:ODM586324 ONI586323:ONI586324 OXE586323:OXE586324 PHA586323:PHA586324 PQW586323:PQW586324 QAS586323:QAS586324 QKO586323:QKO586324 QUK586323:QUK586324 REG586323:REG586324 ROC586323:ROC586324 RXY586323:RXY586324 SHU586323:SHU586324 SRQ586323:SRQ586324 TBM586323:TBM586324 TLI586323:TLI586324 TVE586323:TVE586324 UFA586323:UFA586324 UOW586323:UOW586324 UYS586323:UYS586324 VIO586323:VIO586324 VSK586323:VSK586324 WCG586323:WCG586324 WMC586323:WMC586324 WVY586323:WVY586324 Q651859:Q651860 JM651859:JM651860 TI651859:TI651860 ADE651859:ADE651860 ANA651859:ANA651860 AWW651859:AWW651860 BGS651859:BGS651860 BQO651859:BQO651860 CAK651859:CAK651860 CKG651859:CKG651860 CUC651859:CUC651860 DDY651859:DDY651860 DNU651859:DNU651860 DXQ651859:DXQ651860 EHM651859:EHM651860 ERI651859:ERI651860 FBE651859:FBE651860 FLA651859:FLA651860 FUW651859:FUW651860 GES651859:GES651860 GOO651859:GOO651860 GYK651859:GYK651860 HIG651859:HIG651860 HSC651859:HSC651860 IBY651859:IBY651860 ILU651859:ILU651860 IVQ651859:IVQ651860 JFM651859:JFM651860 JPI651859:JPI651860 JZE651859:JZE651860 KJA651859:KJA651860 KSW651859:KSW651860 LCS651859:LCS651860 LMO651859:LMO651860 LWK651859:LWK651860 MGG651859:MGG651860 MQC651859:MQC651860 MZY651859:MZY651860 NJU651859:NJU651860 NTQ651859:NTQ651860 ODM651859:ODM651860 ONI651859:ONI651860 OXE651859:OXE651860 PHA651859:PHA651860 PQW651859:PQW651860 QAS651859:QAS651860 QKO651859:QKO651860 QUK651859:QUK651860 REG651859:REG651860 ROC651859:ROC651860 RXY651859:RXY651860 SHU651859:SHU651860 SRQ651859:SRQ651860 TBM651859:TBM651860 TLI651859:TLI651860 TVE651859:TVE651860 UFA651859:UFA651860 UOW651859:UOW651860 UYS651859:UYS651860 VIO651859:VIO651860 VSK651859:VSK651860 WCG651859:WCG651860 WMC651859:WMC651860 WVY651859:WVY651860 Q717395:Q717396 JM717395:JM717396 TI717395:TI717396 ADE717395:ADE717396 ANA717395:ANA717396 AWW717395:AWW717396 BGS717395:BGS717396 BQO717395:BQO717396 CAK717395:CAK717396 CKG717395:CKG717396 CUC717395:CUC717396 DDY717395:DDY717396 DNU717395:DNU717396 DXQ717395:DXQ717396 EHM717395:EHM717396 ERI717395:ERI717396 FBE717395:FBE717396 FLA717395:FLA717396 FUW717395:FUW717396 GES717395:GES717396 GOO717395:GOO717396 GYK717395:GYK717396 HIG717395:HIG717396 HSC717395:HSC717396 IBY717395:IBY717396 ILU717395:ILU717396 IVQ717395:IVQ717396 JFM717395:JFM717396 JPI717395:JPI717396 JZE717395:JZE717396 KJA717395:KJA717396 KSW717395:KSW717396 LCS717395:LCS717396 LMO717395:LMO717396 LWK717395:LWK717396 MGG717395:MGG717396 MQC717395:MQC717396 MZY717395:MZY717396 NJU717395:NJU717396 NTQ717395:NTQ717396 ODM717395:ODM717396 ONI717395:ONI717396 OXE717395:OXE717396 PHA717395:PHA717396 PQW717395:PQW717396 QAS717395:QAS717396 QKO717395:QKO717396 QUK717395:QUK717396 REG717395:REG717396 ROC717395:ROC717396 RXY717395:RXY717396 SHU717395:SHU717396 SRQ717395:SRQ717396 TBM717395:TBM717396 TLI717395:TLI717396 TVE717395:TVE717396 UFA717395:UFA717396 UOW717395:UOW717396 UYS717395:UYS717396 VIO717395:VIO717396 VSK717395:VSK717396 WCG717395:WCG717396 WMC717395:WMC717396 WVY717395:WVY717396 Q782931:Q782932 JM782931:JM782932 TI782931:TI782932 ADE782931:ADE782932 ANA782931:ANA782932 AWW782931:AWW782932 BGS782931:BGS782932 BQO782931:BQO782932 CAK782931:CAK782932 CKG782931:CKG782932 CUC782931:CUC782932 DDY782931:DDY782932 DNU782931:DNU782932 DXQ782931:DXQ782932 EHM782931:EHM782932 ERI782931:ERI782932 FBE782931:FBE782932 FLA782931:FLA782932 FUW782931:FUW782932 GES782931:GES782932 GOO782931:GOO782932 GYK782931:GYK782932 HIG782931:HIG782932 HSC782931:HSC782932 IBY782931:IBY782932 ILU782931:ILU782932 IVQ782931:IVQ782932 JFM782931:JFM782932 JPI782931:JPI782932 JZE782931:JZE782932 KJA782931:KJA782932 KSW782931:KSW782932 LCS782931:LCS782932 LMO782931:LMO782932 LWK782931:LWK782932 MGG782931:MGG782932 MQC782931:MQC782932 MZY782931:MZY782932 NJU782931:NJU782932 NTQ782931:NTQ782932 ODM782931:ODM782932 ONI782931:ONI782932 OXE782931:OXE782932 PHA782931:PHA782932 PQW782931:PQW782932 QAS782931:QAS782932 QKO782931:QKO782932 QUK782931:QUK782932 REG782931:REG782932 ROC782931:ROC782932 RXY782931:RXY782932 SHU782931:SHU782932 SRQ782931:SRQ782932 TBM782931:TBM782932 TLI782931:TLI782932 TVE782931:TVE782932 UFA782931:UFA782932 UOW782931:UOW782932 UYS782931:UYS782932 VIO782931:VIO782932 VSK782931:VSK782932 WCG782931:WCG782932 WMC782931:WMC782932 WVY782931:WVY782932 Q848467:Q848468 JM848467:JM848468 TI848467:TI848468 ADE848467:ADE848468 ANA848467:ANA848468 AWW848467:AWW848468 BGS848467:BGS848468 BQO848467:BQO848468 CAK848467:CAK848468 CKG848467:CKG848468 CUC848467:CUC848468 DDY848467:DDY848468 DNU848467:DNU848468 DXQ848467:DXQ848468 EHM848467:EHM848468 ERI848467:ERI848468 FBE848467:FBE848468 FLA848467:FLA848468 FUW848467:FUW848468 GES848467:GES848468 GOO848467:GOO848468 GYK848467:GYK848468 HIG848467:HIG848468 HSC848467:HSC848468 IBY848467:IBY848468 ILU848467:ILU848468 IVQ848467:IVQ848468 JFM848467:JFM848468 JPI848467:JPI848468 JZE848467:JZE848468 KJA848467:KJA848468 KSW848467:KSW848468 LCS848467:LCS848468 LMO848467:LMO848468 LWK848467:LWK848468 MGG848467:MGG848468 MQC848467:MQC848468 MZY848467:MZY848468 NJU848467:NJU848468 NTQ848467:NTQ848468 ODM848467:ODM848468 ONI848467:ONI848468 OXE848467:OXE848468 PHA848467:PHA848468 PQW848467:PQW848468 QAS848467:QAS848468 QKO848467:QKO848468 QUK848467:QUK848468 REG848467:REG848468 ROC848467:ROC848468 RXY848467:RXY848468 SHU848467:SHU848468 SRQ848467:SRQ848468 TBM848467:TBM848468 TLI848467:TLI848468 TVE848467:TVE848468 UFA848467:UFA848468 UOW848467:UOW848468 UYS848467:UYS848468 VIO848467:VIO848468 VSK848467:VSK848468 WCG848467:WCG848468 WMC848467:WMC848468 WVY848467:WVY848468 Q914003:Q914004 JM914003:JM914004 TI914003:TI914004 ADE914003:ADE914004 ANA914003:ANA914004 AWW914003:AWW914004 BGS914003:BGS914004 BQO914003:BQO914004 CAK914003:CAK914004 CKG914003:CKG914004 CUC914003:CUC914004 DDY914003:DDY914004 DNU914003:DNU914004 DXQ914003:DXQ914004 EHM914003:EHM914004 ERI914003:ERI914004 FBE914003:FBE914004 FLA914003:FLA914004 FUW914003:FUW914004 GES914003:GES914004 GOO914003:GOO914004 GYK914003:GYK914004 HIG914003:HIG914004 HSC914003:HSC914004 IBY914003:IBY914004 ILU914003:ILU914004 IVQ914003:IVQ914004 JFM914003:JFM914004 JPI914003:JPI914004 JZE914003:JZE914004 KJA914003:KJA914004 KSW914003:KSW914004 LCS914003:LCS914004 LMO914003:LMO914004 LWK914003:LWK914004 MGG914003:MGG914004 MQC914003:MQC914004 MZY914003:MZY914004 NJU914003:NJU914004 NTQ914003:NTQ914004 ODM914003:ODM914004 ONI914003:ONI914004 OXE914003:OXE914004 PHA914003:PHA914004 PQW914003:PQW914004 QAS914003:QAS914004 QKO914003:QKO914004 QUK914003:QUK914004 REG914003:REG914004 ROC914003:ROC914004 RXY914003:RXY914004 SHU914003:SHU914004 SRQ914003:SRQ914004 TBM914003:TBM914004 TLI914003:TLI914004 TVE914003:TVE914004 UFA914003:UFA914004 UOW914003:UOW914004 UYS914003:UYS914004 VIO914003:VIO914004 VSK914003:VSK914004 WCG914003:WCG914004 WMC914003:WMC914004 WVY914003:WVY914004 Q979539:Q979540 JM979539:JM979540 TI979539:TI979540 ADE979539:ADE979540 ANA979539:ANA979540 AWW979539:AWW979540 BGS979539:BGS979540 BQO979539:BQO979540 CAK979539:CAK979540 CKG979539:CKG979540 CUC979539:CUC979540 DDY979539:DDY979540 DNU979539:DNU979540 DXQ979539:DXQ979540 EHM979539:EHM979540 ERI979539:ERI979540 FBE979539:FBE979540 FLA979539:FLA979540 FUW979539:FUW979540 GES979539:GES979540 GOO979539:GOO979540 GYK979539:GYK979540 HIG979539:HIG979540 HSC979539:HSC979540 IBY979539:IBY979540 ILU979539:ILU979540 IVQ979539:IVQ979540 JFM979539:JFM979540 JPI979539:JPI979540 JZE979539:JZE979540 KJA979539:KJA979540 KSW979539:KSW979540 LCS979539:LCS979540 LMO979539:LMO979540 LWK979539:LWK979540 MGG979539:MGG979540 MQC979539:MQC979540 MZY979539:MZY979540 NJU979539:NJU979540 NTQ979539:NTQ979540 ODM979539:ODM979540 ONI979539:ONI979540 OXE979539:OXE979540 PHA979539:PHA979540 PQW979539:PQW979540 QAS979539:QAS979540 QKO979539:QKO979540 QUK979539:QUK979540 REG979539:REG979540 ROC979539:ROC979540 RXY979539:RXY979540 SHU979539:SHU979540 SRQ979539:SRQ979540 TBM979539:TBM979540 TLI979539:TLI979540 TVE979539:TVE979540 UFA979539:UFA979540 UOW979539:UOW979540 UYS979539:UYS979540 VIO979539:VIO979540 VSK979539:VSK979540 WCG979539:WCG979540 WMC979539:WMC979540 WVY979539:WVY979540 WCG980490:WCG980491 WVY587274:WVY587275 Q652810:Q652811 JM652810:JM652811 TI652810:TI652811 ADE652810:ADE652811 ANA652810:ANA652811 AWW652810:AWW652811 BGS652810:BGS652811 BQO652810:BQO652811 CAK652810:CAK652811 CKG652810:CKG652811 CUC652810:CUC652811 DDY652810:DDY652811 DNU652810:DNU652811 DXQ652810:DXQ652811 EHM652810:EHM652811 ERI652810:ERI652811 FBE652810:FBE652811 FLA652810:FLA652811 FUW652810:FUW652811 GES652810:GES652811 GOO652810:GOO652811 GYK652810:GYK652811 HIG652810:HIG652811 HSC652810:HSC652811 IBY652810:IBY652811 ILU652810:ILU652811 IVQ652810:IVQ652811 JFM652810:JFM652811 JPI652810:JPI652811 JZE652810:JZE652811 KJA652810:KJA652811 KSW652810:KSW652811 LCS652810:LCS652811 LMO652810:LMO652811 LWK652810:LWK652811 MGG652810:MGG652811 MQC652810:MQC652811 MZY652810:MZY652811 NJU652810:NJU652811 NTQ652810:NTQ652811 ODM652810:ODM652811 ONI652810:ONI652811 OXE652810:OXE652811 PHA652810:PHA652811 PQW652810:PQW652811 QAS652810:QAS652811 QKO652810:QKO652811 QUK652810:QUK652811 REG652810:REG652811 ROC652810:ROC652811 RXY652810:RXY652811 SHU652810:SHU652811 SRQ652810:SRQ652811 TBM652810:TBM652811 TLI652810:TLI652811 TVE652810:TVE652811 UFA652810:UFA652811 UOW652810:UOW652811 UYS652810:UYS652811 VIO652810:VIO652811 VSK652810:VSK652811 WCG652810:WCG652811 Q62959:Q62960 JM62959:JM62960 TI62959:TI62960 ADE62959:ADE62960 ANA62959:ANA62960 AWW62959:AWW62960 BGS62959:BGS62960 BQO62959:BQO62960 CAK62959:CAK62960 CKG62959:CKG62960 CUC62959:CUC62960 DDY62959:DDY62960 DNU62959:DNU62960 DXQ62959:DXQ62960 EHM62959:EHM62960 ERI62959:ERI62960 FBE62959:FBE62960 FLA62959:FLA62960 FUW62959:FUW62960 GES62959:GES62960 GOO62959:GOO62960 GYK62959:GYK62960 HIG62959:HIG62960 HSC62959:HSC62960 IBY62959:IBY62960 ILU62959:ILU62960 IVQ62959:IVQ62960 JFM62959:JFM62960 JPI62959:JPI62960 JZE62959:JZE62960 KJA62959:KJA62960 KSW62959:KSW62960 LCS62959:LCS62960 LMO62959:LMO62960 LWK62959:LWK62960 MGG62959:MGG62960 MQC62959:MQC62960 MZY62959:MZY62960 NJU62959:NJU62960 NTQ62959:NTQ62960 ODM62959:ODM62960 ONI62959:ONI62960 OXE62959:OXE62960 PHA62959:PHA62960 PQW62959:PQW62960 QAS62959:QAS62960 QKO62959:QKO62960 QUK62959:QUK62960 REG62959:REG62960 ROC62959:ROC62960 RXY62959:RXY62960 SHU62959:SHU62960 SRQ62959:SRQ62960 TBM62959:TBM62960 TLI62959:TLI62960 TVE62959:TVE62960 UFA62959:UFA62960 UOW62959:UOW62960 UYS62959:UYS62960 VIO62959:VIO62960 VSK62959:VSK62960 WCG62959:WCG62960 WMC62959:WMC62960 WVY62959:WVY62960 Q128495:Q128496 JM128495:JM128496 TI128495:TI128496 ADE128495:ADE128496 ANA128495:ANA128496 AWW128495:AWW128496 BGS128495:BGS128496 BQO128495:BQO128496 CAK128495:CAK128496 CKG128495:CKG128496 CUC128495:CUC128496 DDY128495:DDY128496 DNU128495:DNU128496 DXQ128495:DXQ128496 EHM128495:EHM128496 ERI128495:ERI128496 FBE128495:FBE128496 FLA128495:FLA128496 FUW128495:FUW128496 GES128495:GES128496 GOO128495:GOO128496 GYK128495:GYK128496 HIG128495:HIG128496 HSC128495:HSC128496 IBY128495:IBY128496 ILU128495:ILU128496 IVQ128495:IVQ128496 JFM128495:JFM128496 JPI128495:JPI128496 JZE128495:JZE128496 KJA128495:KJA128496 KSW128495:KSW128496 LCS128495:LCS128496 LMO128495:LMO128496 LWK128495:LWK128496 MGG128495:MGG128496 MQC128495:MQC128496 MZY128495:MZY128496 NJU128495:NJU128496 NTQ128495:NTQ128496 ODM128495:ODM128496 ONI128495:ONI128496 OXE128495:OXE128496 PHA128495:PHA128496 PQW128495:PQW128496 QAS128495:QAS128496 QKO128495:QKO128496 QUK128495:QUK128496 REG128495:REG128496 ROC128495:ROC128496 RXY128495:RXY128496 SHU128495:SHU128496 SRQ128495:SRQ128496 TBM128495:TBM128496 TLI128495:TLI128496 TVE128495:TVE128496 UFA128495:UFA128496 UOW128495:UOW128496 UYS128495:UYS128496 VIO128495:VIO128496 VSK128495:VSK128496 WCG128495:WCG128496 WMC128495:WMC128496 WVY128495:WVY128496 Q194031:Q194032 JM194031:JM194032 TI194031:TI194032 ADE194031:ADE194032 ANA194031:ANA194032 AWW194031:AWW194032 BGS194031:BGS194032 BQO194031:BQO194032 CAK194031:CAK194032 CKG194031:CKG194032 CUC194031:CUC194032 DDY194031:DDY194032 DNU194031:DNU194032 DXQ194031:DXQ194032 EHM194031:EHM194032 ERI194031:ERI194032 FBE194031:FBE194032 FLA194031:FLA194032 FUW194031:FUW194032 GES194031:GES194032 GOO194031:GOO194032 GYK194031:GYK194032 HIG194031:HIG194032 HSC194031:HSC194032 IBY194031:IBY194032 ILU194031:ILU194032 IVQ194031:IVQ194032 JFM194031:JFM194032 JPI194031:JPI194032 JZE194031:JZE194032 KJA194031:KJA194032 KSW194031:KSW194032 LCS194031:LCS194032 LMO194031:LMO194032 LWK194031:LWK194032 MGG194031:MGG194032 MQC194031:MQC194032 MZY194031:MZY194032 NJU194031:NJU194032 NTQ194031:NTQ194032 ODM194031:ODM194032 ONI194031:ONI194032 OXE194031:OXE194032 PHA194031:PHA194032 PQW194031:PQW194032 QAS194031:QAS194032 QKO194031:QKO194032 QUK194031:QUK194032 REG194031:REG194032 ROC194031:ROC194032 RXY194031:RXY194032 SHU194031:SHU194032 SRQ194031:SRQ194032 TBM194031:TBM194032 TLI194031:TLI194032 TVE194031:TVE194032 UFA194031:UFA194032 UOW194031:UOW194032 UYS194031:UYS194032 VIO194031:VIO194032 VSK194031:VSK194032 WCG194031:WCG194032 WMC194031:WMC194032 WVY194031:WVY194032 Q259567:Q259568 JM259567:JM259568 TI259567:TI259568 ADE259567:ADE259568 ANA259567:ANA259568 AWW259567:AWW259568 BGS259567:BGS259568 BQO259567:BQO259568 CAK259567:CAK259568 CKG259567:CKG259568 CUC259567:CUC259568 DDY259567:DDY259568 DNU259567:DNU259568 DXQ259567:DXQ259568 EHM259567:EHM259568 ERI259567:ERI259568 FBE259567:FBE259568 FLA259567:FLA259568 FUW259567:FUW259568 GES259567:GES259568 GOO259567:GOO259568 GYK259567:GYK259568 HIG259567:HIG259568 HSC259567:HSC259568 IBY259567:IBY259568 ILU259567:ILU259568 IVQ259567:IVQ259568 JFM259567:JFM259568 JPI259567:JPI259568 JZE259567:JZE259568 KJA259567:KJA259568 KSW259567:KSW259568 LCS259567:LCS259568 LMO259567:LMO259568 LWK259567:LWK259568 MGG259567:MGG259568 MQC259567:MQC259568 MZY259567:MZY259568 NJU259567:NJU259568 NTQ259567:NTQ259568 ODM259567:ODM259568 ONI259567:ONI259568 OXE259567:OXE259568 PHA259567:PHA259568 PQW259567:PQW259568 QAS259567:QAS259568 QKO259567:QKO259568 QUK259567:QUK259568 REG259567:REG259568 ROC259567:ROC259568 RXY259567:RXY259568 SHU259567:SHU259568 SRQ259567:SRQ259568 TBM259567:TBM259568 TLI259567:TLI259568 TVE259567:TVE259568 UFA259567:UFA259568 UOW259567:UOW259568 UYS259567:UYS259568 VIO259567:VIO259568 VSK259567:VSK259568 WCG259567:WCG259568 WMC259567:WMC259568 WVY259567:WVY259568 Q325103:Q325104 JM325103:JM325104 TI325103:TI325104 ADE325103:ADE325104 ANA325103:ANA325104 AWW325103:AWW325104 BGS325103:BGS325104 BQO325103:BQO325104 CAK325103:CAK325104 CKG325103:CKG325104 CUC325103:CUC325104 DDY325103:DDY325104 DNU325103:DNU325104 DXQ325103:DXQ325104 EHM325103:EHM325104 ERI325103:ERI325104 FBE325103:FBE325104 FLA325103:FLA325104 FUW325103:FUW325104 GES325103:GES325104 GOO325103:GOO325104 GYK325103:GYK325104 HIG325103:HIG325104 HSC325103:HSC325104 IBY325103:IBY325104 ILU325103:ILU325104 IVQ325103:IVQ325104 JFM325103:JFM325104 JPI325103:JPI325104 JZE325103:JZE325104 KJA325103:KJA325104 KSW325103:KSW325104 LCS325103:LCS325104 LMO325103:LMO325104 LWK325103:LWK325104 MGG325103:MGG325104 MQC325103:MQC325104 MZY325103:MZY325104 NJU325103:NJU325104 NTQ325103:NTQ325104 ODM325103:ODM325104 ONI325103:ONI325104 OXE325103:OXE325104 PHA325103:PHA325104 PQW325103:PQW325104 QAS325103:QAS325104 QKO325103:QKO325104 QUK325103:QUK325104 REG325103:REG325104 ROC325103:ROC325104 RXY325103:RXY325104 SHU325103:SHU325104 SRQ325103:SRQ325104 TBM325103:TBM325104 TLI325103:TLI325104 TVE325103:TVE325104 UFA325103:UFA325104 UOW325103:UOW325104 UYS325103:UYS325104 VIO325103:VIO325104 VSK325103:VSK325104 WCG325103:WCG325104 WMC325103:WMC325104 WVY325103:WVY325104 Q390639:Q390640 JM390639:JM390640 TI390639:TI390640 ADE390639:ADE390640 ANA390639:ANA390640 AWW390639:AWW390640 BGS390639:BGS390640 BQO390639:BQO390640 CAK390639:CAK390640 CKG390639:CKG390640 CUC390639:CUC390640 DDY390639:DDY390640 DNU390639:DNU390640 DXQ390639:DXQ390640 EHM390639:EHM390640 ERI390639:ERI390640 FBE390639:FBE390640 FLA390639:FLA390640 FUW390639:FUW390640 GES390639:GES390640 GOO390639:GOO390640 GYK390639:GYK390640 HIG390639:HIG390640 HSC390639:HSC390640 IBY390639:IBY390640 ILU390639:ILU390640 IVQ390639:IVQ390640 JFM390639:JFM390640 JPI390639:JPI390640 JZE390639:JZE390640 KJA390639:KJA390640 KSW390639:KSW390640 LCS390639:LCS390640 LMO390639:LMO390640 LWK390639:LWK390640 MGG390639:MGG390640 MQC390639:MQC390640 MZY390639:MZY390640 NJU390639:NJU390640 NTQ390639:NTQ390640 ODM390639:ODM390640 ONI390639:ONI390640 OXE390639:OXE390640 PHA390639:PHA390640 PQW390639:PQW390640 QAS390639:QAS390640 QKO390639:QKO390640 QUK390639:QUK390640 REG390639:REG390640 ROC390639:ROC390640 RXY390639:RXY390640 SHU390639:SHU390640 SRQ390639:SRQ390640 TBM390639:TBM390640 TLI390639:TLI390640 TVE390639:TVE390640 UFA390639:UFA390640 UOW390639:UOW390640 UYS390639:UYS390640 VIO390639:VIO390640 VSK390639:VSK390640 WCG390639:WCG390640 WMC390639:WMC390640 WVY390639:WVY390640 Q456175:Q456176 JM456175:JM456176 TI456175:TI456176 ADE456175:ADE456176 ANA456175:ANA456176 AWW456175:AWW456176 BGS456175:BGS456176 BQO456175:BQO456176 CAK456175:CAK456176 CKG456175:CKG456176 CUC456175:CUC456176 DDY456175:DDY456176 DNU456175:DNU456176 DXQ456175:DXQ456176 EHM456175:EHM456176 ERI456175:ERI456176 FBE456175:FBE456176 FLA456175:FLA456176 FUW456175:FUW456176 GES456175:GES456176 GOO456175:GOO456176 GYK456175:GYK456176 HIG456175:HIG456176 HSC456175:HSC456176 IBY456175:IBY456176 ILU456175:ILU456176 IVQ456175:IVQ456176 JFM456175:JFM456176 JPI456175:JPI456176 JZE456175:JZE456176 KJA456175:KJA456176 KSW456175:KSW456176 LCS456175:LCS456176 LMO456175:LMO456176 LWK456175:LWK456176 MGG456175:MGG456176 MQC456175:MQC456176 MZY456175:MZY456176 NJU456175:NJU456176 NTQ456175:NTQ456176 ODM456175:ODM456176 ONI456175:ONI456176 OXE456175:OXE456176 PHA456175:PHA456176 PQW456175:PQW456176 QAS456175:QAS456176 QKO456175:QKO456176 QUK456175:QUK456176 REG456175:REG456176 ROC456175:ROC456176 RXY456175:RXY456176 SHU456175:SHU456176 SRQ456175:SRQ456176 TBM456175:TBM456176 TLI456175:TLI456176 TVE456175:TVE456176 UFA456175:UFA456176 UOW456175:UOW456176 UYS456175:UYS456176 VIO456175:VIO456176 VSK456175:VSK456176 WCG456175:WCG456176 WMC456175:WMC456176 WVY456175:WVY456176 Q521711:Q521712 JM521711:JM521712 TI521711:TI521712 ADE521711:ADE521712 ANA521711:ANA521712 AWW521711:AWW521712 BGS521711:BGS521712 BQO521711:BQO521712 CAK521711:CAK521712 CKG521711:CKG521712 CUC521711:CUC521712 DDY521711:DDY521712 DNU521711:DNU521712 DXQ521711:DXQ521712 EHM521711:EHM521712 ERI521711:ERI521712 FBE521711:FBE521712 FLA521711:FLA521712 FUW521711:FUW521712 GES521711:GES521712 GOO521711:GOO521712 GYK521711:GYK521712 HIG521711:HIG521712 HSC521711:HSC521712 IBY521711:IBY521712 ILU521711:ILU521712 IVQ521711:IVQ521712 JFM521711:JFM521712 JPI521711:JPI521712 JZE521711:JZE521712 KJA521711:KJA521712 KSW521711:KSW521712 LCS521711:LCS521712 LMO521711:LMO521712 LWK521711:LWK521712 MGG521711:MGG521712 MQC521711:MQC521712 MZY521711:MZY521712 NJU521711:NJU521712 NTQ521711:NTQ521712 ODM521711:ODM521712 ONI521711:ONI521712 OXE521711:OXE521712 PHA521711:PHA521712 PQW521711:PQW521712 QAS521711:QAS521712 QKO521711:QKO521712 QUK521711:QUK521712 REG521711:REG521712 ROC521711:ROC521712 RXY521711:RXY521712 SHU521711:SHU521712 SRQ521711:SRQ521712 TBM521711:TBM521712 TLI521711:TLI521712 TVE521711:TVE521712 UFA521711:UFA521712 UOW521711:UOW521712 UYS521711:UYS521712 VIO521711:VIO521712 VSK521711:VSK521712 WCG521711:WCG521712 WMC521711:WMC521712 WVY521711:WVY521712 Q587247:Q587248 JM587247:JM587248 TI587247:TI587248 ADE587247:ADE587248 ANA587247:ANA587248 AWW587247:AWW587248 BGS587247:BGS587248 BQO587247:BQO587248 CAK587247:CAK587248 CKG587247:CKG587248 CUC587247:CUC587248 DDY587247:DDY587248 DNU587247:DNU587248 DXQ587247:DXQ587248 EHM587247:EHM587248 ERI587247:ERI587248 FBE587247:FBE587248 FLA587247:FLA587248 FUW587247:FUW587248 GES587247:GES587248 GOO587247:GOO587248 GYK587247:GYK587248 HIG587247:HIG587248 HSC587247:HSC587248 IBY587247:IBY587248 ILU587247:ILU587248 IVQ587247:IVQ587248 JFM587247:JFM587248 JPI587247:JPI587248 JZE587247:JZE587248 KJA587247:KJA587248 KSW587247:KSW587248 LCS587247:LCS587248 LMO587247:LMO587248 LWK587247:LWK587248 MGG587247:MGG587248 MQC587247:MQC587248 MZY587247:MZY587248 NJU587247:NJU587248 NTQ587247:NTQ587248 ODM587247:ODM587248 ONI587247:ONI587248 OXE587247:OXE587248 PHA587247:PHA587248 PQW587247:PQW587248 QAS587247:QAS587248 QKO587247:QKO587248 QUK587247:QUK587248 REG587247:REG587248 ROC587247:ROC587248 RXY587247:RXY587248 SHU587247:SHU587248 SRQ587247:SRQ587248 TBM587247:TBM587248 TLI587247:TLI587248 TVE587247:TVE587248 UFA587247:UFA587248 UOW587247:UOW587248 UYS587247:UYS587248 VIO587247:VIO587248 VSK587247:VSK587248 WCG587247:WCG587248 WMC587247:WMC587248 WVY587247:WVY587248 Q652783:Q652784 JM652783:JM652784 TI652783:TI652784 ADE652783:ADE652784 ANA652783:ANA652784 AWW652783:AWW652784 BGS652783:BGS652784 BQO652783:BQO652784 CAK652783:CAK652784 CKG652783:CKG652784 CUC652783:CUC652784 DDY652783:DDY652784 DNU652783:DNU652784 DXQ652783:DXQ652784 EHM652783:EHM652784 ERI652783:ERI652784 FBE652783:FBE652784 FLA652783:FLA652784 FUW652783:FUW652784 GES652783:GES652784 GOO652783:GOO652784 GYK652783:GYK652784 HIG652783:HIG652784 HSC652783:HSC652784 IBY652783:IBY652784 ILU652783:ILU652784 IVQ652783:IVQ652784 JFM652783:JFM652784 JPI652783:JPI652784 JZE652783:JZE652784 KJA652783:KJA652784 KSW652783:KSW652784 LCS652783:LCS652784 LMO652783:LMO652784 LWK652783:LWK652784 MGG652783:MGG652784 MQC652783:MQC652784 MZY652783:MZY652784 NJU652783:NJU652784 NTQ652783:NTQ652784 ODM652783:ODM652784 ONI652783:ONI652784 OXE652783:OXE652784 PHA652783:PHA652784 PQW652783:PQW652784 QAS652783:QAS652784 QKO652783:QKO652784 QUK652783:QUK652784 REG652783:REG652784 ROC652783:ROC652784 RXY652783:RXY652784 SHU652783:SHU652784 SRQ652783:SRQ652784 TBM652783:TBM652784 TLI652783:TLI652784 TVE652783:TVE652784 UFA652783:UFA652784 UOW652783:UOW652784 UYS652783:UYS652784 VIO652783:VIO652784 VSK652783:VSK652784 WCG652783:WCG652784 WMC652783:WMC652784 WVY652783:WVY652784 Q718319:Q718320 JM718319:JM718320 TI718319:TI718320 ADE718319:ADE718320 ANA718319:ANA718320 AWW718319:AWW718320 BGS718319:BGS718320 BQO718319:BQO718320 CAK718319:CAK718320 CKG718319:CKG718320 CUC718319:CUC718320 DDY718319:DDY718320 DNU718319:DNU718320 DXQ718319:DXQ718320 EHM718319:EHM718320 ERI718319:ERI718320 FBE718319:FBE718320 FLA718319:FLA718320 FUW718319:FUW718320 GES718319:GES718320 GOO718319:GOO718320 GYK718319:GYK718320 HIG718319:HIG718320 HSC718319:HSC718320 IBY718319:IBY718320 ILU718319:ILU718320 IVQ718319:IVQ718320 JFM718319:JFM718320 JPI718319:JPI718320 JZE718319:JZE718320 KJA718319:KJA718320 KSW718319:KSW718320 LCS718319:LCS718320 LMO718319:LMO718320 LWK718319:LWK718320 MGG718319:MGG718320 MQC718319:MQC718320 MZY718319:MZY718320 NJU718319:NJU718320 NTQ718319:NTQ718320 ODM718319:ODM718320 ONI718319:ONI718320 OXE718319:OXE718320 PHA718319:PHA718320 PQW718319:PQW718320 QAS718319:QAS718320 QKO718319:QKO718320 QUK718319:QUK718320 REG718319:REG718320 ROC718319:ROC718320 RXY718319:RXY718320 SHU718319:SHU718320 SRQ718319:SRQ718320 TBM718319:TBM718320 TLI718319:TLI718320 TVE718319:TVE718320 UFA718319:UFA718320 UOW718319:UOW718320 UYS718319:UYS718320 VIO718319:VIO718320 VSK718319:VSK718320 WCG718319:WCG718320 WMC718319:WMC718320 WVY718319:WVY718320 Q783855:Q783856 JM783855:JM783856 TI783855:TI783856 ADE783855:ADE783856 ANA783855:ANA783856 AWW783855:AWW783856 BGS783855:BGS783856 BQO783855:BQO783856 CAK783855:CAK783856 CKG783855:CKG783856 CUC783855:CUC783856 DDY783855:DDY783856 DNU783855:DNU783856 DXQ783855:DXQ783856 EHM783855:EHM783856 ERI783855:ERI783856 FBE783855:FBE783856 FLA783855:FLA783856 FUW783855:FUW783856 GES783855:GES783856 GOO783855:GOO783856 GYK783855:GYK783856 HIG783855:HIG783856 HSC783855:HSC783856 IBY783855:IBY783856 ILU783855:ILU783856 IVQ783855:IVQ783856 JFM783855:JFM783856 JPI783855:JPI783856 JZE783855:JZE783856 KJA783855:KJA783856 KSW783855:KSW783856 LCS783855:LCS783856 LMO783855:LMO783856 LWK783855:LWK783856 MGG783855:MGG783856 MQC783855:MQC783856 MZY783855:MZY783856 NJU783855:NJU783856 NTQ783855:NTQ783856 ODM783855:ODM783856 ONI783855:ONI783856 OXE783855:OXE783856 PHA783855:PHA783856 PQW783855:PQW783856 QAS783855:QAS783856 QKO783855:QKO783856 QUK783855:QUK783856 REG783855:REG783856 ROC783855:ROC783856 RXY783855:RXY783856 SHU783855:SHU783856 SRQ783855:SRQ783856 TBM783855:TBM783856 TLI783855:TLI783856 TVE783855:TVE783856 UFA783855:UFA783856 UOW783855:UOW783856 UYS783855:UYS783856 VIO783855:VIO783856 VSK783855:VSK783856 WCG783855:WCG783856 WMC783855:WMC783856 WVY783855:WVY783856 Q849391:Q849392 JM849391:JM849392 TI849391:TI849392 ADE849391:ADE849392 ANA849391:ANA849392 AWW849391:AWW849392 BGS849391:BGS849392 BQO849391:BQO849392 CAK849391:CAK849392 CKG849391:CKG849392 CUC849391:CUC849392 DDY849391:DDY849392 DNU849391:DNU849392 DXQ849391:DXQ849392 EHM849391:EHM849392 ERI849391:ERI849392 FBE849391:FBE849392 FLA849391:FLA849392 FUW849391:FUW849392 GES849391:GES849392 GOO849391:GOO849392 GYK849391:GYK849392 HIG849391:HIG849392 HSC849391:HSC849392 IBY849391:IBY849392 ILU849391:ILU849392 IVQ849391:IVQ849392 JFM849391:JFM849392 JPI849391:JPI849392 JZE849391:JZE849392 KJA849391:KJA849392 KSW849391:KSW849392 LCS849391:LCS849392 LMO849391:LMO849392 LWK849391:LWK849392 MGG849391:MGG849392 MQC849391:MQC849392 MZY849391:MZY849392 NJU849391:NJU849392 NTQ849391:NTQ849392 ODM849391:ODM849392 ONI849391:ONI849392 OXE849391:OXE849392 PHA849391:PHA849392 PQW849391:PQW849392 QAS849391:QAS849392 QKO849391:QKO849392 QUK849391:QUK849392 REG849391:REG849392 ROC849391:ROC849392 RXY849391:RXY849392 SHU849391:SHU849392 SRQ849391:SRQ849392 TBM849391:TBM849392 TLI849391:TLI849392 TVE849391:TVE849392 UFA849391:UFA849392 UOW849391:UOW849392 UYS849391:UYS849392 VIO849391:VIO849392 VSK849391:VSK849392 WCG849391:WCG849392 WMC849391:WMC849392 WVY849391:WVY849392 Q914927:Q914928 JM914927:JM914928 TI914927:TI914928 ADE914927:ADE914928 ANA914927:ANA914928 AWW914927:AWW914928 BGS914927:BGS914928 BQO914927:BQO914928 CAK914927:CAK914928 CKG914927:CKG914928 CUC914927:CUC914928 DDY914927:DDY914928 DNU914927:DNU914928 DXQ914927:DXQ914928 EHM914927:EHM914928 ERI914927:ERI914928 FBE914927:FBE914928 FLA914927:FLA914928 FUW914927:FUW914928 GES914927:GES914928 GOO914927:GOO914928 GYK914927:GYK914928 HIG914927:HIG914928 HSC914927:HSC914928 IBY914927:IBY914928 ILU914927:ILU914928 IVQ914927:IVQ914928 JFM914927:JFM914928 JPI914927:JPI914928 JZE914927:JZE914928 KJA914927:KJA914928 KSW914927:KSW914928 LCS914927:LCS914928 LMO914927:LMO914928 LWK914927:LWK914928 MGG914927:MGG914928 MQC914927:MQC914928 MZY914927:MZY914928 NJU914927:NJU914928 NTQ914927:NTQ914928 ODM914927:ODM914928 ONI914927:ONI914928 OXE914927:OXE914928 PHA914927:PHA914928 PQW914927:PQW914928 QAS914927:QAS914928 QKO914927:QKO914928 QUK914927:QUK914928 REG914927:REG914928 ROC914927:ROC914928 RXY914927:RXY914928 SHU914927:SHU914928 SRQ914927:SRQ914928 TBM914927:TBM914928 TLI914927:TLI914928 TVE914927:TVE914928 UFA914927:UFA914928 UOW914927:UOW914928 UYS914927:UYS914928 VIO914927:VIO914928 VSK914927:VSK914928 WCG914927:WCG914928 WMC914927:WMC914928 WVY914927:WVY914928 Q980463:Q980464 JM980463:JM980464 TI980463:TI980464 ADE980463:ADE980464 ANA980463:ANA980464 AWW980463:AWW980464 BGS980463:BGS980464 BQO980463:BQO980464 CAK980463:CAK980464 CKG980463:CKG980464 CUC980463:CUC980464 DDY980463:DDY980464 DNU980463:DNU980464 DXQ980463:DXQ980464 EHM980463:EHM980464 ERI980463:ERI980464 FBE980463:FBE980464 FLA980463:FLA980464 FUW980463:FUW980464 GES980463:GES980464 GOO980463:GOO980464 GYK980463:GYK980464 HIG980463:HIG980464 HSC980463:HSC980464 IBY980463:IBY980464 ILU980463:ILU980464 IVQ980463:IVQ980464 JFM980463:JFM980464 JPI980463:JPI980464 JZE980463:JZE980464 KJA980463:KJA980464 KSW980463:KSW980464 LCS980463:LCS980464 LMO980463:LMO980464 LWK980463:LWK980464 MGG980463:MGG980464 MQC980463:MQC980464 MZY980463:MZY980464 NJU980463:NJU980464 NTQ980463:NTQ980464 ODM980463:ODM980464 ONI980463:ONI980464 OXE980463:OXE980464 PHA980463:PHA980464 PQW980463:PQW980464 QAS980463:QAS980464 QKO980463:QKO980464 QUK980463:QUK980464 REG980463:REG980464 ROC980463:ROC980464 RXY980463:RXY980464 SHU980463:SHU980464 SRQ980463:SRQ980464 TBM980463:TBM980464 TLI980463:TLI980464 TVE980463:TVE980464 UFA980463:UFA980464 UOW980463:UOW980464 UYS980463:UYS980464 VIO980463:VIO980464 VSK980463:VSK980464 WCG980463:WCG980464 WMC980463:WMC980464 WVY980463:WVY980464 WMC980490:WMC980491 WMC652810:WMC652811 WVY652810:WVY652811 Q718346:Q718347 JM718346:JM718347 TI718346:TI718347 ADE718346:ADE718347 ANA718346:ANA718347 AWW718346:AWW718347 BGS718346:BGS718347 BQO718346:BQO718347 CAK718346:CAK718347 CKG718346:CKG718347 CUC718346:CUC718347 DDY718346:DDY718347 DNU718346:DNU718347 DXQ718346:DXQ718347 EHM718346:EHM718347 ERI718346:ERI718347 FBE718346:FBE718347 FLA718346:FLA718347 FUW718346:FUW718347 GES718346:GES718347 GOO718346:GOO718347 GYK718346:GYK718347 HIG718346:HIG718347 HSC718346:HSC718347 IBY718346:IBY718347 ILU718346:ILU718347 IVQ718346:IVQ718347 JFM718346:JFM718347 JPI718346:JPI718347 JZE718346:JZE718347 KJA718346:KJA718347 KSW718346:KSW718347 LCS718346:LCS718347 LMO718346:LMO718347 LWK718346:LWK718347 MGG718346:MGG718347 MQC718346:MQC718347 MZY718346:MZY718347 NJU718346:NJU718347 NTQ718346:NTQ718347 ODM718346:ODM718347 ONI718346:ONI718347 OXE718346:OXE718347 PHA718346:PHA718347 PQW718346:PQW718347 QAS718346:QAS718347 QKO718346:QKO718347 QUK718346:QUK718347 REG718346:REG718347 ROC718346:ROC718347 RXY718346:RXY718347 SHU718346:SHU718347 SRQ718346:SRQ718347 TBM718346:TBM718347 TLI718346:TLI718347 TVE718346:TVE718347 UFA718346:UFA718347 UOW718346:UOW718347 UYS718346:UYS718347 VIO718346:VIO718347 VSK718346:VSK718347 Q62538 JM62538 TI62538 ADE62538 ANA62538 AWW62538 BGS62538 BQO62538 CAK62538 CKG62538 CUC62538 DDY62538 DNU62538 DXQ62538 EHM62538 ERI62538 FBE62538 FLA62538 FUW62538 GES62538 GOO62538 GYK62538 HIG62538 HSC62538 IBY62538 ILU62538 IVQ62538 JFM62538 JPI62538 JZE62538 KJA62538 KSW62538 LCS62538 LMO62538 LWK62538 MGG62538 MQC62538 MZY62538 NJU62538 NTQ62538 ODM62538 ONI62538 OXE62538 PHA62538 PQW62538 QAS62538 QKO62538 QUK62538 REG62538 ROC62538 RXY62538 SHU62538 SRQ62538 TBM62538 TLI62538 TVE62538 UFA62538 UOW62538 UYS62538 VIO62538 VSK62538 WCG62538 WMC62538 WVY62538 Q128074 JM128074 TI128074 ADE128074 ANA128074 AWW128074 BGS128074 BQO128074 CAK128074 CKG128074 CUC128074 DDY128074 DNU128074 DXQ128074 EHM128074 ERI128074 FBE128074 FLA128074 FUW128074 GES128074 GOO128074 GYK128074 HIG128074 HSC128074 IBY128074 ILU128074 IVQ128074 JFM128074 JPI128074 JZE128074 KJA128074 KSW128074 LCS128074 LMO128074 LWK128074 MGG128074 MQC128074 MZY128074 NJU128074 NTQ128074 ODM128074 ONI128074 OXE128074 PHA128074 PQW128074 QAS128074 QKO128074 QUK128074 REG128074 ROC128074 RXY128074 SHU128074 SRQ128074 TBM128074 TLI128074 TVE128074 UFA128074 UOW128074 UYS128074 VIO128074 VSK128074 WCG128074 WMC128074 WVY128074 Q193610 JM193610 TI193610 ADE193610 ANA193610 AWW193610 BGS193610 BQO193610 CAK193610 CKG193610 CUC193610 DDY193610 DNU193610 DXQ193610 EHM193610 ERI193610 FBE193610 FLA193610 FUW193610 GES193610 GOO193610 GYK193610 HIG193610 HSC193610 IBY193610 ILU193610 IVQ193610 JFM193610 JPI193610 JZE193610 KJA193610 KSW193610 LCS193610 LMO193610 LWK193610 MGG193610 MQC193610 MZY193610 NJU193610 NTQ193610 ODM193610 ONI193610 OXE193610 PHA193610 PQW193610 QAS193610 QKO193610 QUK193610 REG193610 ROC193610 RXY193610 SHU193610 SRQ193610 TBM193610 TLI193610 TVE193610 UFA193610 UOW193610 UYS193610 VIO193610 VSK193610 WCG193610 WMC193610 WVY193610 Q259146 JM259146 TI259146 ADE259146 ANA259146 AWW259146 BGS259146 BQO259146 CAK259146 CKG259146 CUC259146 DDY259146 DNU259146 DXQ259146 EHM259146 ERI259146 FBE259146 FLA259146 FUW259146 GES259146 GOO259146 GYK259146 HIG259146 HSC259146 IBY259146 ILU259146 IVQ259146 JFM259146 JPI259146 JZE259146 KJA259146 KSW259146 LCS259146 LMO259146 LWK259146 MGG259146 MQC259146 MZY259146 NJU259146 NTQ259146 ODM259146 ONI259146 OXE259146 PHA259146 PQW259146 QAS259146 QKO259146 QUK259146 REG259146 ROC259146 RXY259146 SHU259146 SRQ259146 TBM259146 TLI259146 TVE259146 UFA259146 UOW259146 UYS259146 VIO259146 VSK259146 WCG259146 WMC259146 WVY259146 Q324682 JM324682 TI324682 ADE324682 ANA324682 AWW324682 BGS324682 BQO324682 CAK324682 CKG324682 CUC324682 DDY324682 DNU324682 DXQ324682 EHM324682 ERI324682 FBE324682 FLA324682 FUW324682 GES324682 GOO324682 GYK324682 HIG324682 HSC324682 IBY324682 ILU324682 IVQ324682 JFM324682 JPI324682 JZE324682 KJA324682 KSW324682 LCS324682 LMO324682 LWK324682 MGG324682 MQC324682 MZY324682 NJU324682 NTQ324682 ODM324682 ONI324682 OXE324682 PHA324682 PQW324682 QAS324682 QKO324682 QUK324682 REG324682 ROC324682 RXY324682 SHU324682 SRQ324682 TBM324682 TLI324682 TVE324682 UFA324682 UOW324682 UYS324682 VIO324682 VSK324682 WCG324682 WMC324682 WVY324682 Q390218 JM390218 TI390218 ADE390218 ANA390218 AWW390218 BGS390218 BQO390218 CAK390218 CKG390218 CUC390218 DDY390218 DNU390218 DXQ390218 EHM390218 ERI390218 FBE390218 FLA390218 FUW390218 GES390218 GOO390218 GYK390218 HIG390218 HSC390218 IBY390218 ILU390218 IVQ390218 JFM390218 JPI390218 JZE390218 KJA390218 KSW390218 LCS390218 LMO390218 LWK390218 MGG390218 MQC390218 MZY390218 NJU390218 NTQ390218 ODM390218 ONI390218 OXE390218 PHA390218 PQW390218 QAS390218 QKO390218 QUK390218 REG390218 ROC390218 RXY390218 SHU390218 SRQ390218 TBM390218 TLI390218 TVE390218 UFA390218 UOW390218 UYS390218 VIO390218 VSK390218 WCG390218 WMC390218 WVY390218 Q455754 JM455754 TI455754 ADE455754 ANA455754 AWW455754 BGS455754 BQO455754 CAK455754 CKG455754 CUC455754 DDY455754 DNU455754 DXQ455754 EHM455754 ERI455754 FBE455754 FLA455754 FUW455754 GES455754 GOO455754 GYK455754 HIG455754 HSC455754 IBY455754 ILU455754 IVQ455754 JFM455754 JPI455754 JZE455754 KJA455754 KSW455754 LCS455754 LMO455754 LWK455754 MGG455754 MQC455754 MZY455754 NJU455754 NTQ455754 ODM455754 ONI455754 OXE455754 PHA455754 PQW455754 QAS455754 QKO455754 QUK455754 REG455754 ROC455754 RXY455754 SHU455754 SRQ455754 TBM455754 TLI455754 TVE455754 UFA455754 UOW455754 UYS455754 VIO455754 VSK455754 WCG455754 WMC455754 WVY455754 Q521290 JM521290 TI521290 ADE521290 ANA521290 AWW521290 BGS521290 BQO521290 CAK521290 CKG521290 CUC521290 DDY521290 DNU521290 DXQ521290 EHM521290 ERI521290 FBE521290 FLA521290 FUW521290 GES521290 GOO521290 GYK521290 HIG521290 HSC521290 IBY521290 ILU521290 IVQ521290 JFM521290 JPI521290 JZE521290 KJA521290 KSW521290 LCS521290 LMO521290 LWK521290 MGG521290 MQC521290 MZY521290 NJU521290 NTQ521290 ODM521290 ONI521290 OXE521290 PHA521290 PQW521290 QAS521290 QKO521290 QUK521290 REG521290 ROC521290 RXY521290 SHU521290 SRQ521290 TBM521290 TLI521290 TVE521290 UFA521290 UOW521290 UYS521290 VIO521290 VSK521290 WCG521290 WMC521290 WVY521290 Q586826 JM586826 TI586826 ADE586826 ANA586826 AWW586826 BGS586826 BQO586826 CAK586826 CKG586826 CUC586826 DDY586826 DNU586826 DXQ586826 EHM586826 ERI586826 FBE586826 FLA586826 FUW586826 GES586826 GOO586826 GYK586826 HIG586826 HSC586826 IBY586826 ILU586826 IVQ586826 JFM586826 JPI586826 JZE586826 KJA586826 KSW586826 LCS586826 LMO586826 LWK586826 MGG586826 MQC586826 MZY586826 NJU586826 NTQ586826 ODM586826 ONI586826 OXE586826 PHA586826 PQW586826 QAS586826 QKO586826 QUK586826 REG586826 ROC586826 RXY586826 SHU586826 SRQ586826 TBM586826 TLI586826 TVE586826 UFA586826 UOW586826 UYS586826 VIO586826 VSK586826 WCG586826 WMC586826 WVY586826 Q652362 JM652362 TI652362 ADE652362 ANA652362 AWW652362 BGS652362 BQO652362 CAK652362 CKG652362 CUC652362 DDY652362 DNU652362 DXQ652362 EHM652362 ERI652362 FBE652362 FLA652362 FUW652362 GES652362 GOO652362 GYK652362 HIG652362 HSC652362 IBY652362 ILU652362 IVQ652362 JFM652362 JPI652362 JZE652362 KJA652362 KSW652362 LCS652362 LMO652362 LWK652362 MGG652362 MQC652362 MZY652362 NJU652362 NTQ652362 ODM652362 ONI652362 OXE652362 PHA652362 PQW652362 QAS652362 QKO652362 QUK652362 REG652362 ROC652362 RXY652362 SHU652362 SRQ652362 TBM652362 TLI652362 TVE652362 UFA652362 UOW652362 UYS652362 VIO652362 VSK652362 WCG652362 WMC652362 WVY652362 Q717898 JM717898 TI717898 ADE717898 ANA717898 AWW717898 BGS717898 BQO717898 CAK717898 CKG717898 CUC717898 DDY717898 DNU717898 DXQ717898 EHM717898 ERI717898 FBE717898 FLA717898 FUW717898 GES717898 GOO717898 GYK717898 HIG717898 HSC717898 IBY717898 ILU717898 IVQ717898 JFM717898 JPI717898 JZE717898 KJA717898 KSW717898 LCS717898 LMO717898 LWK717898 MGG717898 MQC717898 MZY717898 NJU717898 NTQ717898 ODM717898 ONI717898 OXE717898 PHA717898 PQW717898 QAS717898 QKO717898 QUK717898 REG717898 ROC717898 RXY717898 SHU717898 SRQ717898 TBM717898 TLI717898 TVE717898 UFA717898 UOW717898 UYS717898 VIO717898 VSK717898 WCG717898 WMC717898 WVY717898 Q783434 JM783434 TI783434 ADE783434 ANA783434 AWW783434 BGS783434 BQO783434 CAK783434 CKG783434 CUC783434 DDY783434 DNU783434 DXQ783434 EHM783434 ERI783434 FBE783434 FLA783434 FUW783434 GES783434 GOO783434 GYK783434 HIG783434 HSC783434 IBY783434 ILU783434 IVQ783434 JFM783434 JPI783434 JZE783434 KJA783434 KSW783434 LCS783434 LMO783434 LWK783434 MGG783434 MQC783434 MZY783434 NJU783434 NTQ783434 ODM783434 ONI783434 OXE783434 PHA783434 PQW783434 QAS783434 QKO783434 QUK783434 REG783434 ROC783434 RXY783434 SHU783434 SRQ783434 TBM783434 TLI783434 TVE783434 UFA783434 UOW783434 UYS783434 VIO783434 VSK783434 WCG783434 WMC783434 WVY783434 Q848970 JM848970 TI848970 ADE848970 ANA848970 AWW848970 BGS848970 BQO848970 CAK848970 CKG848970 CUC848970 DDY848970 DNU848970 DXQ848970 EHM848970 ERI848970 FBE848970 FLA848970 FUW848970 GES848970 GOO848970 GYK848970 HIG848970 HSC848970 IBY848970 ILU848970 IVQ848970 JFM848970 JPI848970 JZE848970 KJA848970 KSW848970 LCS848970 LMO848970 LWK848970 MGG848970 MQC848970 MZY848970 NJU848970 NTQ848970 ODM848970 ONI848970 OXE848970 PHA848970 PQW848970 QAS848970 QKO848970 QUK848970 REG848970 ROC848970 RXY848970 SHU848970 SRQ848970 TBM848970 TLI848970 TVE848970 UFA848970 UOW848970 UYS848970 VIO848970 VSK848970 WCG848970 WMC848970 WVY848970 Q914506 JM914506 TI914506 ADE914506 ANA914506 AWW914506 BGS914506 BQO914506 CAK914506 CKG914506 CUC914506 DDY914506 DNU914506 DXQ914506 EHM914506 ERI914506 FBE914506 FLA914506 FUW914506 GES914506 GOO914506 GYK914506 HIG914506 HSC914506 IBY914506 ILU914506 IVQ914506 JFM914506 JPI914506 JZE914506 KJA914506 KSW914506 LCS914506 LMO914506 LWK914506 MGG914506 MQC914506 MZY914506 NJU914506 NTQ914506 ODM914506 ONI914506 OXE914506 PHA914506 PQW914506 QAS914506 QKO914506 QUK914506 REG914506 ROC914506 RXY914506 SHU914506 SRQ914506 TBM914506 TLI914506 TVE914506 UFA914506 UOW914506 UYS914506 VIO914506 VSK914506 WCG914506 WMC914506 WVY914506 Q980042 JM980042 TI980042 ADE980042 ANA980042 AWW980042 BGS980042 BQO980042 CAK980042 CKG980042 CUC980042 DDY980042 DNU980042 DXQ980042 EHM980042 ERI980042 FBE980042 FLA980042 FUW980042 GES980042 GOO980042 GYK980042 HIG980042 HSC980042 IBY980042 ILU980042 IVQ980042 JFM980042 JPI980042 JZE980042 KJA980042 KSW980042 LCS980042 LMO980042 LWK980042 MGG980042 MQC980042 MZY980042 NJU980042 NTQ980042 ODM980042 ONI980042 OXE980042 PHA980042 PQW980042 QAS980042 QKO980042 QUK980042 REG980042 ROC980042 RXY980042 SHU980042 SRQ980042 TBM980042 TLI980042 TVE980042 UFA980042 UOW980042 UYS980042 VIO980042 VSK980042 WCG980042 WMC980042 WVY980042 VIO980490:VIO980491 WCG718346:WCG718347 WMC718346:WMC718347 WVY718346:WVY718347 Q783882:Q783883 JM783882:JM783883 TI783882:TI783883 ADE783882:ADE783883 ANA783882:ANA783883 AWW783882:AWW783883 BGS783882:BGS783883 BQO783882:BQO783883 CAK783882:CAK783883 CKG783882:CKG783883 CUC783882:CUC783883 DDY783882:DDY783883 DNU783882:DNU783883 DXQ783882:DXQ783883 EHM783882:EHM783883 ERI783882:ERI783883 FBE783882:FBE783883 FLA783882:FLA783883 FUW783882:FUW783883 GES783882:GES783883 GOO783882:GOO783883 GYK783882:GYK783883 HIG783882:HIG783883 HSC783882:HSC783883 IBY783882:IBY783883 ILU783882:ILU783883 IVQ783882:IVQ783883 JFM783882:JFM783883 JPI783882:JPI783883 JZE783882:JZE783883 KJA783882:KJA783883 KSW783882:KSW783883 LCS783882:LCS783883 LMO783882:LMO783883 LWK783882:LWK783883 MGG783882:MGG783883 MQC783882:MQC783883 MZY783882:MZY783883 NJU783882:NJU783883 NTQ783882:NTQ783883 ODM783882:ODM783883 ONI783882:ONI783883 OXE783882:OXE783883 PHA783882:PHA783883 PQW783882:PQW783883 QAS783882:QAS783883 QKO783882:QKO783883 QUK783882:QUK783883 REG783882:REG783883 ROC783882:ROC783883 RXY783882:RXY783883 SHU783882:SHU783883 SRQ783882:SRQ783883 TBM783882:TBM783883 TLI783882:TLI783883 TVE783882:TVE783883 UFA783882:UFA783883 UOW783882:UOW783883 UYS783882:UYS783883 VIO783882:VIO783883 Q62078:Q62081 JM62078:JM62081 TI62078:TI62081 ADE62078:ADE62081 ANA62078:ANA62081 AWW62078:AWW62081 BGS62078:BGS62081 BQO62078:BQO62081 CAK62078:CAK62081 CKG62078:CKG62081 CUC62078:CUC62081 DDY62078:DDY62081 DNU62078:DNU62081 DXQ62078:DXQ62081 EHM62078:EHM62081 ERI62078:ERI62081 FBE62078:FBE62081 FLA62078:FLA62081 FUW62078:FUW62081 GES62078:GES62081 GOO62078:GOO62081 GYK62078:GYK62081 HIG62078:HIG62081 HSC62078:HSC62081 IBY62078:IBY62081 ILU62078:ILU62081 IVQ62078:IVQ62081 JFM62078:JFM62081 JPI62078:JPI62081 JZE62078:JZE62081 KJA62078:KJA62081 KSW62078:KSW62081 LCS62078:LCS62081 LMO62078:LMO62081 LWK62078:LWK62081 MGG62078:MGG62081 MQC62078:MQC62081 MZY62078:MZY62081 NJU62078:NJU62081 NTQ62078:NTQ62081 ODM62078:ODM62081 ONI62078:ONI62081 OXE62078:OXE62081 PHA62078:PHA62081 PQW62078:PQW62081 QAS62078:QAS62081 QKO62078:QKO62081 QUK62078:QUK62081 REG62078:REG62081 ROC62078:ROC62081 RXY62078:RXY62081 SHU62078:SHU62081 SRQ62078:SRQ62081 TBM62078:TBM62081 TLI62078:TLI62081 TVE62078:TVE62081 UFA62078:UFA62081 UOW62078:UOW62081 UYS62078:UYS62081 VIO62078:VIO62081 VSK62078:VSK62081 WCG62078:WCG62081 WMC62078:WMC62081 WVY62078:WVY62081 Q127614:Q127617 JM127614:JM127617 TI127614:TI127617 ADE127614:ADE127617 ANA127614:ANA127617 AWW127614:AWW127617 BGS127614:BGS127617 BQO127614:BQO127617 CAK127614:CAK127617 CKG127614:CKG127617 CUC127614:CUC127617 DDY127614:DDY127617 DNU127614:DNU127617 DXQ127614:DXQ127617 EHM127614:EHM127617 ERI127614:ERI127617 FBE127614:FBE127617 FLA127614:FLA127617 FUW127614:FUW127617 GES127614:GES127617 GOO127614:GOO127617 GYK127614:GYK127617 HIG127614:HIG127617 HSC127614:HSC127617 IBY127614:IBY127617 ILU127614:ILU127617 IVQ127614:IVQ127617 JFM127614:JFM127617 JPI127614:JPI127617 JZE127614:JZE127617 KJA127614:KJA127617 KSW127614:KSW127617 LCS127614:LCS127617 LMO127614:LMO127617 LWK127614:LWK127617 MGG127614:MGG127617 MQC127614:MQC127617 MZY127614:MZY127617 NJU127614:NJU127617 NTQ127614:NTQ127617 ODM127614:ODM127617 ONI127614:ONI127617 OXE127614:OXE127617 PHA127614:PHA127617 PQW127614:PQW127617 QAS127614:QAS127617 QKO127614:QKO127617 QUK127614:QUK127617 REG127614:REG127617 ROC127614:ROC127617 RXY127614:RXY127617 SHU127614:SHU127617 SRQ127614:SRQ127617 TBM127614:TBM127617 TLI127614:TLI127617 TVE127614:TVE127617 UFA127614:UFA127617 UOW127614:UOW127617 UYS127614:UYS127617 VIO127614:VIO127617 VSK127614:VSK127617 WCG127614:WCG127617 WMC127614:WMC127617 WVY127614:WVY127617 Q193150:Q193153 JM193150:JM193153 TI193150:TI193153 ADE193150:ADE193153 ANA193150:ANA193153 AWW193150:AWW193153 BGS193150:BGS193153 BQO193150:BQO193153 CAK193150:CAK193153 CKG193150:CKG193153 CUC193150:CUC193153 DDY193150:DDY193153 DNU193150:DNU193153 DXQ193150:DXQ193153 EHM193150:EHM193153 ERI193150:ERI193153 FBE193150:FBE193153 FLA193150:FLA193153 FUW193150:FUW193153 GES193150:GES193153 GOO193150:GOO193153 GYK193150:GYK193153 HIG193150:HIG193153 HSC193150:HSC193153 IBY193150:IBY193153 ILU193150:ILU193153 IVQ193150:IVQ193153 JFM193150:JFM193153 JPI193150:JPI193153 JZE193150:JZE193153 KJA193150:KJA193153 KSW193150:KSW193153 LCS193150:LCS193153 LMO193150:LMO193153 LWK193150:LWK193153 MGG193150:MGG193153 MQC193150:MQC193153 MZY193150:MZY193153 NJU193150:NJU193153 NTQ193150:NTQ193153 ODM193150:ODM193153 ONI193150:ONI193153 OXE193150:OXE193153 PHA193150:PHA193153 PQW193150:PQW193153 QAS193150:QAS193153 QKO193150:QKO193153 QUK193150:QUK193153 REG193150:REG193153 ROC193150:ROC193153 RXY193150:RXY193153 SHU193150:SHU193153 SRQ193150:SRQ193153 TBM193150:TBM193153 TLI193150:TLI193153 TVE193150:TVE193153 UFA193150:UFA193153 UOW193150:UOW193153 UYS193150:UYS193153 VIO193150:VIO193153 VSK193150:VSK193153 WCG193150:WCG193153 WMC193150:WMC193153 WVY193150:WVY193153 Q258686:Q258689 JM258686:JM258689 TI258686:TI258689 ADE258686:ADE258689 ANA258686:ANA258689 AWW258686:AWW258689 BGS258686:BGS258689 BQO258686:BQO258689 CAK258686:CAK258689 CKG258686:CKG258689 CUC258686:CUC258689 DDY258686:DDY258689 DNU258686:DNU258689 DXQ258686:DXQ258689 EHM258686:EHM258689 ERI258686:ERI258689 FBE258686:FBE258689 FLA258686:FLA258689 FUW258686:FUW258689 GES258686:GES258689 GOO258686:GOO258689 GYK258686:GYK258689 HIG258686:HIG258689 HSC258686:HSC258689 IBY258686:IBY258689 ILU258686:ILU258689 IVQ258686:IVQ258689 JFM258686:JFM258689 JPI258686:JPI258689 JZE258686:JZE258689 KJA258686:KJA258689 KSW258686:KSW258689 LCS258686:LCS258689 LMO258686:LMO258689 LWK258686:LWK258689 MGG258686:MGG258689 MQC258686:MQC258689 MZY258686:MZY258689 NJU258686:NJU258689 NTQ258686:NTQ258689 ODM258686:ODM258689 ONI258686:ONI258689 OXE258686:OXE258689 PHA258686:PHA258689 PQW258686:PQW258689 QAS258686:QAS258689 QKO258686:QKO258689 QUK258686:QUK258689 REG258686:REG258689 ROC258686:ROC258689 RXY258686:RXY258689 SHU258686:SHU258689 SRQ258686:SRQ258689 TBM258686:TBM258689 TLI258686:TLI258689 TVE258686:TVE258689 UFA258686:UFA258689 UOW258686:UOW258689 UYS258686:UYS258689 VIO258686:VIO258689 VSK258686:VSK258689 WCG258686:WCG258689 WMC258686:WMC258689 WVY258686:WVY258689 Q324222:Q324225 JM324222:JM324225 TI324222:TI324225 ADE324222:ADE324225 ANA324222:ANA324225 AWW324222:AWW324225 BGS324222:BGS324225 BQO324222:BQO324225 CAK324222:CAK324225 CKG324222:CKG324225 CUC324222:CUC324225 DDY324222:DDY324225 DNU324222:DNU324225 DXQ324222:DXQ324225 EHM324222:EHM324225 ERI324222:ERI324225 FBE324222:FBE324225 FLA324222:FLA324225 FUW324222:FUW324225 GES324222:GES324225 GOO324222:GOO324225 GYK324222:GYK324225 HIG324222:HIG324225 HSC324222:HSC324225 IBY324222:IBY324225 ILU324222:ILU324225 IVQ324222:IVQ324225 JFM324222:JFM324225 JPI324222:JPI324225 JZE324222:JZE324225 KJA324222:KJA324225 KSW324222:KSW324225 LCS324222:LCS324225 LMO324222:LMO324225 LWK324222:LWK324225 MGG324222:MGG324225 MQC324222:MQC324225 MZY324222:MZY324225 NJU324222:NJU324225 NTQ324222:NTQ324225 ODM324222:ODM324225 ONI324222:ONI324225 OXE324222:OXE324225 PHA324222:PHA324225 PQW324222:PQW324225 QAS324222:QAS324225 QKO324222:QKO324225 QUK324222:QUK324225 REG324222:REG324225 ROC324222:ROC324225 RXY324222:RXY324225 SHU324222:SHU324225 SRQ324222:SRQ324225 TBM324222:TBM324225 TLI324222:TLI324225 TVE324222:TVE324225 UFA324222:UFA324225 UOW324222:UOW324225 UYS324222:UYS324225 VIO324222:VIO324225 VSK324222:VSK324225 WCG324222:WCG324225 WMC324222:WMC324225 WVY324222:WVY324225 Q389758:Q389761 JM389758:JM389761 TI389758:TI389761 ADE389758:ADE389761 ANA389758:ANA389761 AWW389758:AWW389761 BGS389758:BGS389761 BQO389758:BQO389761 CAK389758:CAK389761 CKG389758:CKG389761 CUC389758:CUC389761 DDY389758:DDY389761 DNU389758:DNU389761 DXQ389758:DXQ389761 EHM389758:EHM389761 ERI389758:ERI389761 FBE389758:FBE389761 FLA389758:FLA389761 FUW389758:FUW389761 GES389758:GES389761 GOO389758:GOO389761 GYK389758:GYK389761 HIG389758:HIG389761 HSC389758:HSC389761 IBY389758:IBY389761 ILU389758:ILU389761 IVQ389758:IVQ389761 JFM389758:JFM389761 JPI389758:JPI389761 JZE389758:JZE389761 KJA389758:KJA389761 KSW389758:KSW389761 LCS389758:LCS389761 LMO389758:LMO389761 LWK389758:LWK389761 MGG389758:MGG389761 MQC389758:MQC389761 MZY389758:MZY389761 NJU389758:NJU389761 NTQ389758:NTQ389761 ODM389758:ODM389761 ONI389758:ONI389761 OXE389758:OXE389761 PHA389758:PHA389761 PQW389758:PQW389761 QAS389758:QAS389761 QKO389758:QKO389761 QUK389758:QUK389761 REG389758:REG389761 ROC389758:ROC389761 RXY389758:RXY389761 SHU389758:SHU389761 SRQ389758:SRQ389761 TBM389758:TBM389761 TLI389758:TLI389761 TVE389758:TVE389761 UFA389758:UFA389761 UOW389758:UOW389761 UYS389758:UYS389761 VIO389758:VIO389761 VSK389758:VSK389761 WCG389758:WCG389761 WMC389758:WMC389761 WVY389758:WVY389761 Q455294:Q455297 JM455294:JM455297 TI455294:TI455297 ADE455294:ADE455297 ANA455294:ANA455297 AWW455294:AWW455297 BGS455294:BGS455297 BQO455294:BQO455297 CAK455294:CAK455297 CKG455294:CKG455297 CUC455294:CUC455297 DDY455294:DDY455297 DNU455294:DNU455297 DXQ455294:DXQ455297 EHM455294:EHM455297 ERI455294:ERI455297 FBE455294:FBE455297 FLA455294:FLA455297 FUW455294:FUW455297 GES455294:GES455297 GOO455294:GOO455297 GYK455294:GYK455297 HIG455294:HIG455297 HSC455294:HSC455297 IBY455294:IBY455297 ILU455294:ILU455297 IVQ455294:IVQ455297 JFM455294:JFM455297 JPI455294:JPI455297 JZE455294:JZE455297 KJA455294:KJA455297 KSW455294:KSW455297 LCS455294:LCS455297 LMO455294:LMO455297 LWK455294:LWK455297 MGG455294:MGG455297 MQC455294:MQC455297 MZY455294:MZY455297 NJU455294:NJU455297 NTQ455294:NTQ455297 ODM455294:ODM455297 ONI455294:ONI455297 OXE455294:OXE455297 PHA455294:PHA455297 PQW455294:PQW455297 QAS455294:QAS455297 QKO455294:QKO455297 QUK455294:QUK455297 REG455294:REG455297 ROC455294:ROC455297 RXY455294:RXY455297 SHU455294:SHU455297 SRQ455294:SRQ455297 TBM455294:TBM455297 TLI455294:TLI455297 TVE455294:TVE455297 UFA455294:UFA455297 UOW455294:UOW455297 UYS455294:UYS455297 VIO455294:VIO455297 VSK455294:VSK455297 WCG455294:WCG455297 WMC455294:WMC455297 WVY455294:WVY455297 Q520830:Q520833 JM520830:JM520833 TI520830:TI520833 ADE520830:ADE520833 ANA520830:ANA520833 AWW520830:AWW520833 BGS520830:BGS520833 BQO520830:BQO520833 CAK520830:CAK520833 CKG520830:CKG520833 CUC520830:CUC520833 DDY520830:DDY520833 DNU520830:DNU520833 DXQ520830:DXQ520833 EHM520830:EHM520833 ERI520830:ERI520833 FBE520830:FBE520833 FLA520830:FLA520833 FUW520830:FUW520833 GES520830:GES520833 GOO520830:GOO520833 GYK520830:GYK520833 HIG520830:HIG520833 HSC520830:HSC520833 IBY520830:IBY520833 ILU520830:ILU520833 IVQ520830:IVQ520833 JFM520830:JFM520833 JPI520830:JPI520833 JZE520830:JZE520833 KJA520830:KJA520833 KSW520830:KSW520833 LCS520830:LCS520833 LMO520830:LMO520833 LWK520830:LWK520833 MGG520830:MGG520833 MQC520830:MQC520833 MZY520830:MZY520833 NJU520830:NJU520833 NTQ520830:NTQ520833 ODM520830:ODM520833 ONI520830:ONI520833 OXE520830:OXE520833 PHA520830:PHA520833 PQW520830:PQW520833 QAS520830:QAS520833 QKO520830:QKO520833 QUK520830:QUK520833 REG520830:REG520833 ROC520830:ROC520833 RXY520830:RXY520833 SHU520830:SHU520833 SRQ520830:SRQ520833 TBM520830:TBM520833 TLI520830:TLI520833 TVE520830:TVE520833 UFA520830:UFA520833 UOW520830:UOW520833 UYS520830:UYS520833 VIO520830:VIO520833 VSK520830:VSK520833 WCG520830:WCG520833 WMC520830:WMC520833 WVY520830:WVY520833 Q586366:Q586369 JM586366:JM586369 TI586366:TI586369 ADE586366:ADE586369 ANA586366:ANA586369 AWW586366:AWW586369 BGS586366:BGS586369 BQO586366:BQO586369 CAK586366:CAK586369 CKG586366:CKG586369 CUC586366:CUC586369 DDY586366:DDY586369 DNU586366:DNU586369 DXQ586366:DXQ586369 EHM586366:EHM586369 ERI586366:ERI586369 FBE586366:FBE586369 FLA586366:FLA586369 FUW586366:FUW586369 GES586366:GES586369 GOO586366:GOO586369 GYK586366:GYK586369 HIG586366:HIG586369 HSC586366:HSC586369 IBY586366:IBY586369 ILU586366:ILU586369 IVQ586366:IVQ586369 JFM586366:JFM586369 JPI586366:JPI586369 JZE586366:JZE586369 KJA586366:KJA586369 KSW586366:KSW586369 LCS586366:LCS586369 LMO586366:LMO586369 LWK586366:LWK586369 MGG586366:MGG586369 MQC586366:MQC586369 MZY586366:MZY586369 NJU586366:NJU586369 NTQ586366:NTQ586369 ODM586366:ODM586369 ONI586366:ONI586369 OXE586366:OXE586369 PHA586366:PHA586369 PQW586366:PQW586369 QAS586366:QAS586369 QKO586366:QKO586369 QUK586366:QUK586369 REG586366:REG586369 ROC586366:ROC586369 RXY586366:RXY586369 SHU586366:SHU586369 SRQ586366:SRQ586369 TBM586366:TBM586369 TLI586366:TLI586369 TVE586366:TVE586369 UFA586366:UFA586369 UOW586366:UOW586369 UYS586366:UYS586369 VIO586366:VIO586369 VSK586366:VSK586369 WCG586366:WCG586369 WMC586366:WMC586369 WVY586366:WVY586369 Q651902:Q651905 JM651902:JM651905 TI651902:TI651905 ADE651902:ADE651905 ANA651902:ANA651905 AWW651902:AWW651905 BGS651902:BGS651905 BQO651902:BQO651905 CAK651902:CAK651905 CKG651902:CKG651905 CUC651902:CUC651905 DDY651902:DDY651905 DNU651902:DNU651905 DXQ651902:DXQ651905 EHM651902:EHM651905 ERI651902:ERI651905 FBE651902:FBE651905 FLA651902:FLA651905 FUW651902:FUW651905 GES651902:GES651905 GOO651902:GOO651905 GYK651902:GYK651905 HIG651902:HIG651905 HSC651902:HSC651905 IBY651902:IBY651905 ILU651902:ILU651905 IVQ651902:IVQ651905 JFM651902:JFM651905 JPI651902:JPI651905 JZE651902:JZE651905 KJA651902:KJA651905 KSW651902:KSW651905 LCS651902:LCS651905 LMO651902:LMO651905 LWK651902:LWK651905 MGG651902:MGG651905 MQC651902:MQC651905 MZY651902:MZY651905 NJU651902:NJU651905 NTQ651902:NTQ651905 ODM651902:ODM651905 ONI651902:ONI651905 OXE651902:OXE651905 PHA651902:PHA651905 PQW651902:PQW651905 QAS651902:QAS651905 QKO651902:QKO651905 QUK651902:QUK651905 REG651902:REG651905 ROC651902:ROC651905 RXY651902:RXY651905 SHU651902:SHU651905 SRQ651902:SRQ651905 TBM651902:TBM651905 TLI651902:TLI651905 TVE651902:TVE651905 UFA651902:UFA651905 UOW651902:UOW651905 UYS651902:UYS651905 VIO651902:VIO651905 VSK651902:VSK651905 WCG651902:WCG651905 WMC651902:WMC651905 WVY651902:WVY651905 Q717438:Q717441 JM717438:JM717441 TI717438:TI717441 ADE717438:ADE717441 ANA717438:ANA717441 AWW717438:AWW717441 BGS717438:BGS717441 BQO717438:BQO717441 CAK717438:CAK717441 CKG717438:CKG717441 CUC717438:CUC717441 DDY717438:DDY717441 DNU717438:DNU717441 DXQ717438:DXQ717441 EHM717438:EHM717441 ERI717438:ERI717441 FBE717438:FBE717441 FLA717438:FLA717441 FUW717438:FUW717441 GES717438:GES717441 GOO717438:GOO717441 GYK717438:GYK717441 HIG717438:HIG717441 HSC717438:HSC717441 IBY717438:IBY717441 ILU717438:ILU717441 IVQ717438:IVQ717441 JFM717438:JFM717441 JPI717438:JPI717441 JZE717438:JZE717441 KJA717438:KJA717441 KSW717438:KSW717441 LCS717438:LCS717441 LMO717438:LMO717441 LWK717438:LWK717441 MGG717438:MGG717441 MQC717438:MQC717441 MZY717438:MZY717441 NJU717438:NJU717441 NTQ717438:NTQ717441 ODM717438:ODM717441 ONI717438:ONI717441 OXE717438:OXE717441 PHA717438:PHA717441 PQW717438:PQW717441 QAS717438:QAS717441 QKO717438:QKO717441 QUK717438:QUK717441 REG717438:REG717441 ROC717438:ROC717441 RXY717438:RXY717441 SHU717438:SHU717441 SRQ717438:SRQ717441 TBM717438:TBM717441 TLI717438:TLI717441 TVE717438:TVE717441 UFA717438:UFA717441 UOW717438:UOW717441 UYS717438:UYS717441 VIO717438:VIO717441 VSK717438:VSK717441 WCG717438:WCG717441 WMC717438:WMC717441 WVY717438:WVY717441 Q782974:Q782977 JM782974:JM782977 TI782974:TI782977 ADE782974:ADE782977 ANA782974:ANA782977 AWW782974:AWW782977 BGS782974:BGS782977 BQO782974:BQO782977 CAK782974:CAK782977 CKG782974:CKG782977 CUC782974:CUC782977 DDY782974:DDY782977 DNU782974:DNU782977 DXQ782974:DXQ782977 EHM782974:EHM782977 ERI782974:ERI782977 FBE782974:FBE782977 FLA782974:FLA782977 FUW782974:FUW782977 GES782974:GES782977 GOO782974:GOO782977 GYK782974:GYK782977 HIG782974:HIG782977 HSC782974:HSC782977 IBY782974:IBY782977 ILU782974:ILU782977 IVQ782974:IVQ782977 JFM782974:JFM782977 JPI782974:JPI782977 JZE782974:JZE782977 KJA782974:KJA782977 KSW782974:KSW782977 LCS782974:LCS782977 LMO782974:LMO782977 LWK782974:LWK782977 MGG782974:MGG782977 MQC782974:MQC782977 MZY782974:MZY782977 NJU782974:NJU782977 NTQ782974:NTQ782977 ODM782974:ODM782977 ONI782974:ONI782977 OXE782974:OXE782977 PHA782974:PHA782977 PQW782974:PQW782977 QAS782974:QAS782977 QKO782974:QKO782977 QUK782974:QUK782977 REG782974:REG782977 ROC782974:ROC782977 RXY782974:RXY782977 SHU782974:SHU782977 SRQ782974:SRQ782977 TBM782974:TBM782977 TLI782974:TLI782977 TVE782974:TVE782977 UFA782974:UFA782977 UOW782974:UOW782977 UYS782974:UYS782977 VIO782974:VIO782977 VSK782974:VSK782977 WCG782974:WCG782977 WMC782974:WMC782977 WVY782974:WVY782977 Q848510:Q848513 JM848510:JM848513 TI848510:TI848513 ADE848510:ADE848513 ANA848510:ANA848513 AWW848510:AWW848513 BGS848510:BGS848513 BQO848510:BQO848513 CAK848510:CAK848513 CKG848510:CKG848513 CUC848510:CUC848513 DDY848510:DDY848513 DNU848510:DNU848513 DXQ848510:DXQ848513 EHM848510:EHM848513 ERI848510:ERI848513 FBE848510:FBE848513 FLA848510:FLA848513 FUW848510:FUW848513 GES848510:GES848513 GOO848510:GOO848513 GYK848510:GYK848513 HIG848510:HIG848513 HSC848510:HSC848513 IBY848510:IBY848513 ILU848510:ILU848513 IVQ848510:IVQ848513 JFM848510:JFM848513 JPI848510:JPI848513 JZE848510:JZE848513 KJA848510:KJA848513 KSW848510:KSW848513 LCS848510:LCS848513 LMO848510:LMO848513 LWK848510:LWK848513 MGG848510:MGG848513 MQC848510:MQC848513 MZY848510:MZY848513 NJU848510:NJU848513 NTQ848510:NTQ848513 ODM848510:ODM848513 ONI848510:ONI848513 OXE848510:OXE848513 PHA848510:PHA848513 PQW848510:PQW848513 QAS848510:QAS848513 QKO848510:QKO848513 QUK848510:QUK848513 REG848510:REG848513 ROC848510:ROC848513 RXY848510:RXY848513 SHU848510:SHU848513 SRQ848510:SRQ848513 TBM848510:TBM848513 TLI848510:TLI848513 TVE848510:TVE848513 UFA848510:UFA848513 UOW848510:UOW848513 UYS848510:UYS848513 VIO848510:VIO848513 VSK848510:VSK848513 WCG848510:WCG848513 WMC848510:WMC848513 WVY848510:WVY848513 Q914046:Q914049 JM914046:JM914049 TI914046:TI914049 ADE914046:ADE914049 ANA914046:ANA914049 AWW914046:AWW914049 BGS914046:BGS914049 BQO914046:BQO914049 CAK914046:CAK914049 CKG914046:CKG914049 CUC914046:CUC914049 DDY914046:DDY914049 DNU914046:DNU914049 DXQ914046:DXQ914049 EHM914046:EHM914049 ERI914046:ERI914049 FBE914046:FBE914049 FLA914046:FLA914049 FUW914046:FUW914049 GES914046:GES914049 GOO914046:GOO914049 GYK914046:GYK914049 HIG914046:HIG914049 HSC914046:HSC914049 IBY914046:IBY914049 ILU914046:ILU914049 IVQ914046:IVQ914049 JFM914046:JFM914049 JPI914046:JPI914049 JZE914046:JZE914049 KJA914046:KJA914049 KSW914046:KSW914049 LCS914046:LCS914049 LMO914046:LMO914049 LWK914046:LWK914049 MGG914046:MGG914049 MQC914046:MQC914049 MZY914046:MZY914049 NJU914046:NJU914049 NTQ914046:NTQ914049 ODM914046:ODM914049 ONI914046:ONI914049 OXE914046:OXE914049 PHA914046:PHA914049 PQW914046:PQW914049 QAS914046:QAS914049 QKO914046:QKO914049 QUK914046:QUK914049 REG914046:REG914049 ROC914046:ROC914049 RXY914046:RXY914049 SHU914046:SHU914049 SRQ914046:SRQ914049 TBM914046:TBM914049 TLI914046:TLI914049 TVE914046:TVE914049 UFA914046:UFA914049 UOW914046:UOW914049 UYS914046:UYS914049 VIO914046:VIO914049 VSK914046:VSK914049 WCG914046:WCG914049 WMC914046:WMC914049 WVY914046:WVY914049 Q979582:Q979585 JM979582:JM979585 TI979582:TI979585 ADE979582:ADE979585 ANA979582:ANA979585 AWW979582:AWW979585 BGS979582:BGS979585 BQO979582:BQO979585 CAK979582:CAK979585 CKG979582:CKG979585 CUC979582:CUC979585 DDY979582:DDY979585 DNU979582:DNU979585 DXQ979582:DXQ979585 EHM979582:EHM979585 ERI979582:ERI979585 FBE979582:FBE979585 FLA979582:FLA979585 FUW979582:FUW979585 GES979582:GES979585 GOO979582:GOO979585 GYK979582:GYK979585 HIG979582:HIG979585 HSC979582:HSC979585 IBY979582:IBY979585 ILU979582:ILU979585 IVQ979582:IVQ979585 JFM979582:JFM979585 JPI979582:JPI979585 JZE979582:JZE979585 KJA979582:KJA979585 KSW979582:KSW979585 LCS979582:LCS979585 LMO979582:LMO979585 LWK979582:LWK979585 MGG979582:MGG979585 MQC979582:MQC979585 MZY979582:MZY979585 NJU979582:NJU979585 NTQ979582:NTQ979585 ODM979582:ODM979585 ONI979582:ONI979585 OXE979582:OXE979585 PHA979582:PHA979585 PQW979582:PQW979585 QAS979582:QAS979585 QKO979582:QKO979585 QUK979582:QUK979585 REG979582:REG979585 ROC979582:ROC979585 RXY979582:RXY979585 SHU979582:SHU979585 SRQ979582:SRQ979585 TBM979582:TBM979585 TLI979582:TLI979585 TVE979582:TVE979585 UFA979582:UFA979585 UOW979582:UOW979585 UYS979582:UYS979585 VIO979582:VIO979585 VSK979582:VSK979585 WCG979582:WCG979585 WMC979582:WMC979585 WVY979582:WVY979585 WVY980490:WVY980491 VSK783882:VSK783883 WCG783882:WCG783883 WMC783882:WMC783883 WVY783882:WVY783883 Q849418:Q849419 JM849418:JM849419 TI849418:TI849419 ADE849418:ADE849419 ANA849418:ANA849419 AWW849418:AWW849419 BGS849418:BGS849419 BQO849418:BQO849419 CAK849418:CAK849419 CKG849418:CKG849419 CUC849418:CUC849419 DDY849418:DDY849419 DNU849418:DNU849419 DXQ849418:DXQ849419 EHM849418:EHM849419 ERI849418:ERI849419 FBE849418:FBE849419 FLA849418:FLA849419 FUW849418:FUW849419 GES849418:GES849419 GOO849418:GOO849419 GYK849418:GYK849419 HIG849418:HIG849419 HSC849418:HSC849419 IBY849418:IBY849419 ILU849418:ILU849419 IVQ849418:IVQ849419 JFM849418:JFM849419 JPI849418:JPI849419 JZE849418:JZE849419 KJA849418:KJA849419 KSW849418:KSW849419 LCS849418:LCS849419 LMO849418:LMO849419 LWK849418:LWK849419 MGG849418:MGG849419 MQC849418:MQC849419 MZY849418:MZY849419 NJU849418:NJU849419 NTQ849418:NTQ849419 ODM849418:ODM849419 ONI849418:ONI849419 OXE849418:OXE849419 PHA849418:PHA849419 PQW849418:PQW849419 QAS849418:QAS849419 QKO849418:QKO849419 QUK849418:QUK849419 REG849418:REG849419 ROC849418:ROC849419 RXY849418:RXY849419 SHU849418:SHU849419 SRQ849418:SRQ849419 TBM849418:TBM849419 TLI849418:TLI849419 TVE849418:TVE849419 UFA849418:UFA849419 UOW849418:UOW849419 UYS849418:UYS849419 Q62288 JM62288 TI62288 ADE62288 ANA62288 AWW62288 BGS62288 BQO62288 CAK62288 CKG62288 CUC62288 DDY62288 DNU62288 DXQ62288 EHM62288 ERI62288 FBE62288 FLA62288 FUW62288 GES62288 GOO62288 GYK62288 HIG62288 HSC62288 IBY62288 ILU62288 IVQ62288 JFM62288 JPI62288 JZE62288 KJA62288 KSW62288 LCS62288 LMO62288 LWK62288 MGG62288 MQC62288 MZY62288 NJU62288 NTQ62288 ODM62288 ONI62288 OXE62288 PHA62288 PQW62288 QAS62288 QKO62288 QUK62288 REG62288 ROC62288 RXY62288 SHU62288 SRQ62288 TBM62288 TLI62288 TVE62288 UFA62288 UOW62288 UYS62288 VIO62288 VSK62288 WCG62288 WMC62288 WVY62288 Q127824 JM127824 TI127824 ADE127824 ANA127824 AWW127824 BGS127824 BQO127824 CAK127824 CKG127824 CUC127824 DDY127824 DNU127824 DXQ127824 EHM127824 ERI127824 FBE127824 FLA127824 FUW127824 GES127824 GOO127824 GYK127824 HIG127824 HSC127824 IBY127824 ILU127824 IVQ127824 JFM127824 JPI127824 JZE127824 KJA127824 KSW127824 LCS127824 LMO127824 LWK127824 MGG127824 MQC127824 MZY127824 NJU127824 NTQ127824 ODM127824 ONI127824 OXE127824 PHA127824 PQW127824 QAS127824 QKO127824 QUK127824 REG127824 ROC127824 RXY127824 SHU127824 SRQ127824 TBM127824 TLI127824 TVE127824 UFA127824 UOW127824 UYS127824 VIO127824 VSK127824 WCG127824 WMC127824 WVY127824 Q193360 JM193360 TI193360 ADE193360 ANA193360 AWW193360 BGS193360 BQO193360 CAK193360 CKG193360 CUC193360 DDY193360 DNU193360 DXQ193360 EHM193360 ERI193360 FBE193360 FLA193360 FUW193360 GES193360 GOO193360 GYK193360 HIG193360 HSC193360 IBY193360 ILU193360 IVQ193360 JFM193360 JPI193360 JZE193360 KJA193360 KSW193360 LCS193360 LMO193360 LWK193360 MGG193360 MQC193360 MZY193360 NJU193360 NTQ193360 ODM193360 ONI193360 OXE193360 PHA193360 PQW193360 QAS193360 QKO193360 QUK193360 REG193360 ROC193360 RXY193360 SHU193360 SRQ193360 TBM193360 TLI193360 TVE193360 UFA193360 UOW193360 UYS193360 VIO193360 VSK193360 WCG193360 WMC193360 WVY193360 Q258896 JM258896 TI258896 ADE258896 ANA258896 AWW258896 BGS258896 BQO258896 CAK258896 CKG258896 CUC258896 DDY258896 DNU258896 DXQ258896 EHM258896 ERI258896 FBE258896 FLA258896 FUW258896 GES258896 GOO258896 GYK258896 HIG258896 HSC258896 IBY258896 ILU258896 IVQ258896 JFM258896 JPI258896 JZE258896 KJA258896 KSW258896 LCS258896 LMO258896 LWK258896 MGG258896 MQC258896 MZY258896 NJU258896 NTQ258896 ODM258896 ONI258896 OXE258896 PHA258896 PQW258896 QAS258896 QKO258896 QUK258896 REG258896 ROC258896 RXY258896 SHU258896 SRQ258896 TBM258896 TLI258896 TVE258896 UFA258896 UOW258896 UYS258896 VIO258896 VSK258896 WCG258896 WMC258896 WVY258896 Q324432 JM324432 TI324432 ADE324432 ANA324432 AWW324432 BGS324432 BQO324432 CAK324432 CKG324432 CUC324432 DDY324432 DNU324432 DXQ324432 EHM324432 ERI324432 FBE324432 FLA324432 FUW324432 GES324432 GOO324432 GYK324432 HIG324432 HSC324432 IBY324432 ILU324432 IVQ324432 JFM324432 JPI324432 JZE324432 KJA324432 KSW324432 LCS324432 LMO324432 LWK324432 MGG324432 MQC324432 MZY324432 NJU324432 NTQ324432 ODM324432 ONI324432 OXE324432 PHA324432 PQW324432 QAS324432 QKO324432 QUK324432 REG324432 ROC324432 RXY324432 SHU324432 SRQ324432 TBM324432 TLI324432 TVE324432 UFA324432 UOW324432 UYS324432 VIO324432 VSK324432 WCG324432 WMC324432 WVY324432 Q389968 JM389968 TI389968 ADE389968 ANA389968 AWW389968 BGS389968 BQO389968 CAK389968 CKG389968 CUC389968 DDY389968 DNU389968 DXQ389968 EHM389968 ERI389968 FBE389968 FLA389968 FUW389968 GES389968 GOO389968 GYK389968 HIG389968 HSC389968 IBY389968 ILU389968 IVQ389968 JFM389968 JPI389968 JZE389968 KJA389968 KSW389968 LCS389968 LMO389968 LWK389968 MGG389968 MQC389968 MZY389968 NJU389968 NTQ389968 ODM389968 ONI389968 OXE389968 PHA389968 PQW389968 QAS389968 QKO389968 QUK389968 REG389968 ROC389968 RXY389968 SHU389968 SRQ389968 TBM389968 TLI389968 TVE389968 UFA389968 UOW389968 UYS389968 VIO389968 VSK389968 WCG389968 WMC389968 WVY389968 Q455504 JM455504 TI455504 ADE455504 ANA455504 AWW455504 BGS455504 BQO455504 CAK455504 CKG455504 CUC455504 DDY455504 DNU455504 DXQ455504 EHM455504 ERI455504 FBE455504 FLA455504 FUW455504 GES455504 GOO455504 GYK455504 HIG455504 HSC455504 IBY455504 ILU455504 IVQ455504 JFM455504 JPI455504 JZE455504 KJA455504 KSW455504 LCS455504 LMO455504 LWK455504 MGG455504 MQC455504 MZY455504 NJU455504 NTQ455504 ODM455504 ONI455504 OXE455504 PHA455504 PQW455504 QAS455504 QKO455504 QUK455504 REG455504 ROC455504 RXY455504 SHU455504 SRQ455504 TBM455504 TLI455504 TVE455504 UFA455504 UOW455504 UYS455504 VIO455504 VSK455504 WCG455504 WMC455504 WVY455504 Q521040 JM521040 TI521040 ADE521040 ANA521040 AWW521040 BGS521040 BQO521040 CAK521040 CKG521040 CUC521040 DDY521040 DNU521040 DXQ521040 EHM521040 ERI521040 FBE521040 FLA521040 FUW521040 GES521040 GOO521040 GYK521040 HIG521040 HSC521040 IBY521040 ILU521040 IVQ521040 JFM521040 JPI521040 JZE521040 KJA521040 KSW521040 LCS521040 LMO521040 LWK521040 MGG521040 MQC521040 MZY521040 NJU521040 NTQ521040 ODM521040 ONI521040 OXE521040 PHA521040 PQW521040 QAS521040 QKO521040 QUK521040 REG521040 ROC521040 RXY521040 SHU521040 SRQ521040 TBM521040 TLI521040 TVE521040 UFA521040 UOW521040 UYS521040 VIO521040 VSK521040 WCG521040 WMC521040 WVY521040 Q586576 JM586576 TI586576 ADE586576 ANA586576 AWW586576 BGS586576 BQO586576 CAK586576 CKG586576 CUC586576 DDY586576 DNU586576 DXQ586576 EHM586576 ERI586576 FBE586576 FLA586576 FUW586576 GES586576 GOO586576 GYK586576 HIG586576 HSC586576 IBY586576 ILU586576 IVQ586576 JFM586576 JPI586576 JZE586576 KJA586576 KSW586576 LCS586576 LMO586576 LWK586576 MGG586576 MQC586576 MZY586576 NJU586576 NTQ586576 ODM586576 ONI586576 OXE586576 PHA586576 PQW586576 QAS586576 QKO586576 QUK586576 REG586576 ROC586576 RXY586576 SHU586576 SRQ586576 TBM586576 TLI586576 TVE586576 UFA586576 UOW586576 UYS586576 VIO586576 VSK586576 WCG586576 WMC586576 WVY586576 Q652112 JM652112 TI652112 ADE652112 ANA652112 AWW652112 BGS652112 BQO652112 CAK652112 CKG652112 CUC652112 DDY652112 DNU652112 DXQ652112 EHM652112 ERI652112 FBE652112 FLA652112 FUW652112 GES652112 GOO652112 GYK652112 HIG652112 HSC652112 IBY652112 ILU652112 IVQ652112 JFM652112 JPI652112 JZE652112 KJA652112 KSW652112 LCS652112 LMO652112 LWK652112 MGG652112 MQC652112 MZY652112 NJU652112 NTQ652112 ODM652112 ONI652112 OXE652112 PHA652112 PQW652112 QAS652112 QKO652112 QUK652112 REG652112 ROC652112 RXY652112 SHU652112 SRQ652112 TBM652112 TLI652112 TVE652112 UFA652112 UOW652112 UYS652112 VIO652112 VSK652112 WCG652112 WMC652112 WVY652112 Q717648 JM717648 TI717648 ADE717648 ANA717648 AWW717648 BGS717648 BQO717648 CAK717648 CKG717648 CUC717648 DDY717648 DNU717648 DXQ717648 EHM717648 ERI717648 FBE717648 FLA717648 FUW717648 GES717648 GOO717648 GYK717648 HIG717648 HSC717648 IBY717648 ILU717648 IVQ717648 JFM717648 JPI717648 JZE717648 KJA717648 KSW717648 LCS717648 LMO717648 LWK717648 MGG717648 MQC717648 MZY717648 NJU717648 NTQ717648 ODM717648 ONI717648 OXE717648 PHA717648 PQW717648 QAS717648 QKO717648 QUK717648 REG717648 ROC717648 RXY717648 SHU717648 SRQ717648 TBM717648 TLI717648 TVE717648 UFA717648 UOW717648 UYS717648 VIO717648 VSK717648 WCG717648 WMC717648 WVY717648 Q783184 JM783184 TI783184 ADE783184 ANA783184 AWW783184 BGS783184 BQO783184 CAK783184 CKG783184 CUC783184 DDY783184 DNU783184 DXQ783184 EHM783184 ERI783184 FBE783184 FLA783184 FUW783184 GES783184 GOO783184 GYK783184 HIG783184 HSC783184 IBY783184 ILU783184 IVQ783184 JFM783184 JPI783184 JZE783184 KJA783184 KSW783184 LCS783184 LMO783184 LWK783184 MGG783184 MQC783184 MZY783184 NJU783184 NTQ783184 ODM783184 ONI783184 OXE783184 PHA783184 PQW783184 QAS783184 QKO783184 QUK783184 REG783184 ROC783184 RXY783184 SHU783184 SRQ783184 TBM783184 TLI783184 TVE783184 UFA783184 UOW783184 UYS783184 VIO783184 VSK783184 WCG783184 WMC783184 WVY783184 Q848720 JM848720 TI848720 ADE848720 ANA848720 AWW848720 BGS848720 BQO848720 CAK848720 CKG848720 CUC848720 DDY848720 DNU848720 DXQ848720 EHM848720 ERI848720 FBE848720 FLA848720 FUW848720 GES848720 GOO848720 GYK848720 HIG848720 HSC848720 IBY848720 ILU848720 IVQ848720 JFM848720 JPI848720 JZE848720 KJA848720 KSW848720 LCS848720 LMO848720 LWK848720 MGG848720 MQC848720 MZY848720 NJU848720 NTQ848720 ODM848720 ONI848720 OXE848720 PHA848720 PQW848720 QAS848720 QKO848720 QUK848720 REG848720 ROC848720 RXY848720 SHU848720 SRQ848720 TBM848720 TLI848720 TVE848720 UFA848720 UOW848720 UYS848720 VIO848720 VSK848720 WCG848720 WMC848720 WVY848720 Q914256 JM914256 TI914256 ADE914256 ANA914256 AWW914256 BGS914256 BQO914256 CAK914256 CKG914256 CUC914256 DDY914256 DNU914256 DXQ914256 EHM914256 ERI914256 FBE914256 FLA914256 FUW914256 GES914256 GOO914256 GYK914256 HIG914256 HSC914256 IBY914256 ILU914256 IVQ914256 JFM914256 JPI914256 JZE914256 KJA914256 KSW914256 LCS914256 LMO914256 LWK914256 MGG914256 MQC914256 MZY914256 NJU914256 NTQ914256 ODM914256 ONI914256 OXE914256 PHA914256 PQW914256 QAS914256 QKO914256 QUK914256 REG914256 ROC914256 RXY914256 SHU914256 SRQ914256 TBM914256 TLI914256 TVE914256 UFA914256 UOW914256 UYS914256 VIO914256 VSK914256 WCG914256 WMC914256 WVY914256 Q979792 JM979792 TI979792 ADE979792 ANA979792 AWW979792 BGS979792 BQO979792 CAK979792 CKG979792 CUC979792 DDY979792 DNU979792 DXQ979792 EHM979792 ERI979792 FBE979792 FLA979792 FUW979792 GES979792 GOO979792 GYK979792 HIG979792 HSC979792 IBY979792 ILU979792 IVQ979792 JFM979792 JPI979792 JZE979792 KJA979792 KSW979792 LCS979792 LMO979792 LWK979792 MGG979792 MQC979792 MZY979792 NJU979792 NTQ979792 ODM979792 ONI979792 OXE979792 PHA979792 PQW979792 QAS979792 QKO979792 QUK979792 REG979792 ROC979792 RXY979792 SHU979792 SRQ979792 TBM979792 TLI979792 TVE979792 UFA979792 UOW979792 UYS979792 VIO979792 VSK979792 WCG979792 WMC979792 WVY979792 VIO849418:VIO849419 VSK849418:VSK849419 WCG849418:WCG849419 WMC849418:WMC849419 WVY849418:WVY849419 Q914954:Q914955 JM914954:JM914955 TI914954:TI914955 ADE914954:ADE914955 ANA914954:ANA914955 AWW914954:AWW914955 BGS914954:BGS914955 BQO914954:BQO914955 CAK914954:CAK914955 CKG914954:CKG914955 CUC914954:CUC914955 DDY914954:DDY914955 DNU914954:DNU914955 DXQ914954:DXQ914955 EHM914954:EHM914955 ERI914954:ERI914955 FBE914954:FBE914955 FLA914954:FLA914955 FUW914954:FUW914955 GES914954:GES914955 GOO914954:GOO914955 GYK914954:GYK914955 HIG914954:HIG914955 HSC914954:HSC914955 IBY914954:IBY914955 ILU914954:ILU914955 IVQ914954:IVQ914955 JFM914954:JFM914955 JPI914954:JPI914955 JZE914954:JZE914955 KJA914954:KJA914955 KSW914954:KSW914955 LCS914954:LCS914955 LMO914954:LMO914955 LWK914954:LWK914955 MGG914954:MGG914955 MQC914954:MQC914955 MZY914954:MZY914955 NJU914954:NJU914955 NTQ914954:NTQ914955 ODM914954:ODM914955 ONI914954:ONI914955 OXE914954:OXE914955 PHA914954:PHA914955 PQW914954:PQW914955 QAS914954:QAS914955 QKO914954:QKO914955 QUK914954:QUK914955 REG914954:REG914955 ROC914954:ROC914955 RXY914954:RXY914955 SHU914954:SHU914955 SRQ914954:SRQ914955 TBM914954:TBM914955 TLI914954:TLI914955 TVE914954:TVE914955 UFA914954:UFA914955 UOW914954:UOW914955 UYS914954:UYS914955 Q62509 JM62509 TI62509 ADE62509 ANA62509 AWW62509 BGS62509 BQO62509 CAK62509 CKG62509 CUC62509 DDY62509 DNU62509 DXQ62509 EHM62509 ERI62509 FBE62509 FLA62509 FUW62509 GES62509 GOO62509 GYK62509 HIG62509 HSC62509 IBY62509 ILU62509 IVQ62509 JFM62509 JPI62509 JZE62509 KJA62509 KSW62509 LCS62509 LMO62509 LWK62509 MGG62509 MQC62509 MZY62509 NJU62509 NTQ62509 ODM62509 ONI62509 OXE62509 PHA62509 PQW62509 QAS62509 QKO62509 QUK62509 REG62509 ROC62509 RXY62509 SHU62509 SRQ62509 TBM62509 TLI62509 TVE62509 UFA62509 UOW62509 UYS62509 VIO62509 VSK62509 WCG62509 WMC62509 WVY62509 Q128045 JM128045 TI128045 ADE128045 ANA128045 AWW128045 BGS128045 BQO128045 CAK128045 CKG128045 CUC128045 DDY128045 DNU128045 DXQ128045 EHM128045 ERI128045 FBE128045 FLA128045 FUW128045 GES128045 GOO128045 GYK128045 HIG128045 HSC128045 IBY128045 ILU128045 IVQ128045 JFM128045 JPI128045 JZE128045 KJA128045 KSW128045 LCS128045 LMO128045 LWK128045 MGG128045 MQC128045 MZY128045 NJU128045 NTQ128045 ODM128045 ONI128045 OXE128045 PHA128045 PQW128045 QAS128045 QKO128045 QUK128045 REG128045 ROC128045 RXY128045 SHU128045 SRQ128045 TBM128045 TLI128045 TVE128045 UFA128045 UOW128045 UYS128045 VIO128045 VSK128045 WCG128045 WMC128045 WVY128045 Q193581 JM193581 TI193581 ADE193581 ANA193581 AWW193581 BGS193581 BQO193581 CAK193581 CKG193581 CUC193581 DDY193581 DNU193581 DXQ193581 EHM193581 ERI193581 FBE193581 FLA193581 FUW193581 GES193581 GOO193581 GYK193581 HIG193581 HSC193581 IBY193581 ILU193581 IVQ193581 JFM193581 JPI193581 JZE193581 KJA193581 KSW193581 LCS193581 LMO193581 LWK193581 MGG193581 MQC193581 MZY193581 NJU193581 NTQ193581 ODM193581 ONI193581 OXE193581 PHA193581 PQW193581 QAS193581 QKO193581 QUK193581 REG193581 ROC193581 RXY193581 SHU193581 SRQ193581 TBM193581 TLI193581 TVE193581 UFA193581 UOW193581 UYS193581 VIO193581 VSK193581 WCG193581 WMC193581 WVY193581 Q259117 JM259117 TI259117 ADE259117 ANA259117 AWW259117 BGS259117 BQO259117 CAK259117 CKG259117 CUC259117 DDY259117 DNU259117 DXQ259117 EHM259117 ERI259117 FBE259117 FLA259117 FUW259117 GES259117 GOO259117 GYK259117 HIG259117 HSC259117 IBY259117 ILU259117 IVQ259117 JFM259117 JPI259117 JZE259117 KJA259117 KSW259117 LCS259117 LMO259117 LWK259117 MGG259117 MQC259117 MZY259117 NJU259117 NTQ259117 ODM259117 ONI259117 OXE259117 PHA259117 PQW259117 QAS259117 QKO259117 QUK259117 REG259117 ROC259117 RXY259117 SHU259117 SRQ259117 TBM259117 TLI259117 TVE259117 UFA259117 UOW259117 UYS259117 VIO259117 VSK259117 WCG259117 WMC259117 WVY259117 Q324653 JM324653 TI324653 ADE324653 ANA324653 AWW324653 BGS324653 BQO324653 CAK324653 CKG324653 CUC324653 DDY324653 DNU324653 DXQ324653 EHM324653 ERI324653 FBE324653 FLA324653 FUW324653 GES324653 GOO324653 GYK324653 HIG324653 HSC324653 IBY324653 ILU324653 IVQ324653 JFM324653 JPI324653 JZE324653 KJA324653 KSW324653 LCS324653 LMO324653 LWK324653 MGG324653 MQC324653 MZY324653 NJU324653 NTQ324653 ODM324653 ONI324653 OXE324653 PHA324653 PQW324653 QAS324653 QKO324653 QUK324653 REG324653 ROC324653 RXY324653 SHU324653 SRQ324653 TBM324653 TLI324653 TVE324653 UFA324653 UOW324653 UYS324653 VIO324653 VSK324653 WCG324653 WMC324653 WVY324653 Q390189 JM390189 TI390189 ADE390189 ANA390189 AWW390189 BGS390189 BQO390189 CAK390189 CKG390189 CUC390189 DDY390189 DNU390189 DXQ390189 EHM390189 ERI390189 FBE390189 FLA390189 FUW390189 GES390189 GOO390189 GYK390189 HIG390189 HSC390189 IBY390189 ILU390189 IVQ390189 JFM390189 JPI390189 JZE390189 KJA390189 KSW390189 LCS390189 LMO390189 LWK390189 MGG390189 MQC390189 MZY390189 NJU390189 NTQ390189 ODM390189 ONI390189 OXE390189 PHA390189 PQW390189 QAS390189 QKO390189 QUK390189 REG390189 ROC390189 RXY390189 SHU390189 SRQ390189 TBM390189 TLI390189 TVE390189 UFA390189 UOW390189 UYS390189 VIO390189 VSK390189 WCG390189 WMC390189 WVY390189 Q455725 JM455725 TI455725 ADE455725 ANA455725 AWW455725 BGS455725 BQO455725 CAK455725 CKG455725 CUC455725 DDY455725 DNU455725 DXQ455725 EHM455725 ERI455725 FBE455725 FLA455725 FUW455725 GES455725 GOO455725 GYK455725 HIG455725 HSC455725 IBY455725 ILU455725 IVQ455725 JFM455725 JPI455725 JZE455725 KJA455725 KSW455725 LCS455725 LMO455725 LWK455725 MGG455725 MQC455725 MZY455725 NJU455725 NTQ455725 ODM455725 ONI455725 OXE455725 PHA455725 PQW455725 QAS455725 QKO455725 QUK455725 REG455725 ROC455725 RXY455725 SHU455725 SRQ455725 TBM455725 TLI455725 TVE455725 UFA455725 UOW455725 UYS455725 VIO455725 VSK455725 WCG455725 WMC455725 WVY455725 Q521261 JM521261 TI521261 ADE521261 ANA521261 AWW521261 BGS521261 BQO521261 CAK521261 CKG521261 CUC521261 DDY521261 DNU521261 DXQ521261 EHM521261 ERI521261 FBE521261 FLA521261 FUW521261 GES521261 GOO521261 GYK521261 HIG521261 HSC521261 IBY521261 ILU521261 IVQ521261 JFM521261 JPI521261 JZE521261 KJA521261 KSW521261 LCS521261 LMO521261 LWK521261 MGG521261 MQC521261 MZY521261 NJU521261 NTQ521261 ODM521261 ONI521261 OXE521261 PHA521261 PQW521261 QAS521261 QKO521261 QUK521261 REG521261 ROC521261 RXY521261 SHU521261 SRQ521261 TBM521261 TLI521261 TVE521261 UFA521261 UOW521261 UYS521261 VIO521261 VSK521261 WCG521261 WMC521261 WVY521261 Q586797 JM586797 TI586797 ADE586797 ANA586797 AWW586797 BGS586797 BQO586797 CAK586797 CKG586797 CUC586797 DDY586797 DNU586797 DXQ586797 EHM586797 ERI586797 FBE586797 FLA586797 FUW586797 GES586797 GOO586797 GYK586797 HIG586797 HSC586797 IBY586797 ILU586797 IVQ586797 JFM586797 JPI586797 JZE586797 KJA586797 KSW586797 LCS586797 LMO586797 LWK586797 MGG586797 MQC586797 MZY586797 NJU586797 NTQ586797 ODM586797 ONI586797 OXE586797 PHA586797 PQW586797 QAS586797 QKO586797 QUK586797 REG586797 ROC586797 RXY586797 SHU586797 SRQ586797 TBM586797 TLI586797 TVE586797 UFA586797 UOW586797 UYS586797 VIO586797 VSK586797 WCG586797 WMC586797 WVY586797 Q652333 JM652333 TI652333 ADE652333 ANA652333 AWW652333 BGS652333 BQO652333 CAK652333 CKG652333 CUC652333 DDY652333 DNU652333 DXQ652333 EHM652333 ERI652333 FBE652333 FLA652333 FUW652333 GES652333 GOO652333 GYK652333 HIG652333 HSC652333 IBY652333 ILU652333 IVQ652333 JFM652333 JPI652333 JZE652333 KJA652333 KSW652333 LCS652333 LMO652333 LWK652333 MGG652333 MQC652333 MZY652333 NJU652333 NTQ652333 ODM652333 ONI652333 OXE652333 PHA652333 PQW652333 QAS652333 QKO652333 QUK652333 REG652333 ROC652333 RXY652333 SHU652333 SRQ652333 TBM652333 TLI652333 TVE652333 UFA652333 UOW652333 UYS652333 VIO652333 VSK652333 WCG652333 WMC652333 WVY652333 Q717869 JM717869 TI717869 ADE717869 ANA717869 AWW717869 BGS717869 BQO717869 CAK717869 CKG717869 CUC717869 DDY717869 DNU717869 DXQ717869 EHM717869 ERI717869 FBE717869 FLA717869 FUW717869 GES717869 GOO717869 GYK717869 HIG717869 HSC717869 IBY717869 ILU717869 IVQ717869 JFM717869 JPI717869 JZE717869 KJA717869 KSW717869 LCS717869 LMO717869 LWK717869 MGG717869 MQC717869 MZY717869 NJU717869 NTQ717869 ODM717869 ONI717869 OXE717869 PHA717869 PQW717869 QAS717869 QKO717869 QUK717869 REG717869 ROC717869 RXY717869 SHU717869 SRQ717869 TBM717869 TLI717869 TVE717869 UFA717869 UOW717869 UYS717869 VIO717869 VSK717869 WCG717869 WMC717869 WVY717869 Q783405 JM783405 TI783405 ADE783405 ANA783405 AWW783405 BGS783405 BQO783405 CAK783405 CKG783405 CUC783405 DDY783405 DNU783405 DXQ783405 EHM783405 ERI783405 FBE783405 FLA783405 FUW783405 GES783405 GOO783405 GYK783405 HIG783405 HSC783405 IBY783405 ILU783405 IVQ783405 JFM783405 JPI783405 JZE783405 KJA783405 KSW783405 LCS783405 LMO783405 LWK783405 MGG783405 MQC783405 MZY783405 NJU783405 NTQ783405 ODM783405 ONI783405 OXE783405 PHA783405 PQW783405 QAS783405 QKO783405 QUK783405 REG783405 ROC783405 RXY783405 SHU783405 SRQ783405 TBM783405 TLI783405 TVE783405 UFA783405 UOW783405 UYS783405 VIO783405 VSK783405 WCG783405 WMC783405 WVY783405 Q848941 JM848941 TI848941 ADE848941 ANA848941 AWW848941 BGS848941 BQO848941 CAK848941 CKG848941 CUC848941 DDY848941 DNU848941 DXQ848941 EHM848941 ERI848941 FBE848941 FLA848941 FUW848941 GES848941 GOO848941 GYK848941 HIG848941 HSC848941 IBY848941 ILU848941 IVQ848941 JFM848941 JPI848941 JZE848941 KJA848941 KSW848941 LCS848941 LMO848941 LWK848941 MGG848941 MQC848941 MZY848941 NJU848941 NTQ848941 ODM848941 ONI848941 OXE848941 PHA848941 PQW848941 QAS848941 QKO848941 QUK848941 REG848941 ROC848941 RXY848941 SHU848941 SRQ848941 TBM848941 TLI848941 TVE848941 UFA848941 UOW848941 UYS848941 VIO848941 VSK848941 WCG848941 WMC848941 WVY848941 Q914477 JM914477 TI914477 ADE914477 ANA914477 AWW914477 BGS914477 BQO914477 CAK914477 CKG914477 CUC914477 DDY914477 DNU914477 DXQ914477 EHM914477 ERI914477 FBE914477 FLA914477 FUW914477 GES914477 GOO914477 GYK914477 HIG914477 HSC914477 IBY914477 ILU914477 IVQ914477 JFM914477 JPI914477 JZE914477 KJA914477 KSW914477 LCS914477 LMO914477 LWK914477 MGG914477 MQC914477 MZY914477 NJU914477 NTQ914477 ODM914477 ONI914477 OXE914477 PHA914477 PQW914477 QAS914477 QKO914477 QUK914477 REG914477 ROC914477 RXY914477 SHU914477 SRQ914477 TBM914477 TLI914477 TVE914477 UFA914477 UOW914477 UYS914477 VIO914477 VSK914477 WCG914477 WMC914477 WVY914477 Q980013 JM980013 TI980013 ADE980013 ANA980013 AWW980013 BGS980013 BQO980013 CAK980013 CKG980013 CUC980013 DDY980013 DNU980013 DXQ980013 EHM980013 ERI980013 FBE980013 FLA980013 FUW980013 GES980013 GOO980013 GYK980013 HIG980013 HSC980013 IBY980013 ILU980013 IVQ980013 JFM980013 JPI980013 JZE980013 KJA980013 KSW980013 LCS980013 LMO980013 LWK980013 MGG980013 MQC980013 MZY980013 NJU980013 NTQ980013 ODM980013 ONI980013 OXE980013 PHA980013 PQW980013 QAS980013 QKO980013 QUK980013 REG980013 ROC980013 RXY980013 SHU980013 SRQ980013 TBM980013 TLI980013 TVE980013 UFA980013 UOW980013 UYS980013 VIO980013 VSK980013 WCG980013 WMC980013 WVY980013 VIO914954:VIO914955 VSK914954:VSK914955 WCG914954:WCG914955 WMC914954:WMC914955 WVY914954:WVY914955 Q980490:Q980491 JM980490:JM980491 TI980490:TI980491 ADE980490:ADE980491 ANA980490:ANA980491 AWW980490:AWW980491 BGS980490:BGS980491 BQO980490:BQO980491 CAK980490:CAK980491 CKG980490:CKG980491 CUC980490:CUC980491 DDY980490:DDY980491 DNU980490:DNU980491 DXQ980490:DXQ980491 EHM980490:EHM980491 ERI980490:ERI980491 FBE980490:FBE980491 FLA980490:FLA980491 FUW980490:FUW980491 GES980490:GES980491 GOO980490:GOO980491 GYK980490:GYK980491 HIG980490:HIG980491 HSC980490:HSC980491 IBY980490:IBY980491 ILU980490:ILU980491 IVQ980490:IVQ980491 JFM980490:JFM980491 JPI980490:JPI980491 JZE980490:JZE980491 KJA980490:KJA980491 KSW980490:KSW980491 LCS980490:LCS980491 LMO980490:LMO980491 LWK980490:LWK980491 MGG980490:MGG980491 MQC980490:MQC980491 MZY980490:MZY980491 NJU980490:NJU980491 NTQ980490:NTQ980491 ODM980490:ODM980491 ONI980490:ONI980491 OXE980490:OXE980491 PHA980490:PHA980491 PQW980490:PQW980491 QAS980490:QAS980491 QKO980490:QKO980491 QUK980490:QUK980491 REG980490:REG980491 ROC980490:ROC980491 RXY980490:RXY980491 SHU980490:SHU980491 SRQ980490:SRQ980491 TBM980490:TBM980491 TLI980490:TLI980491 TVE980490:TVE980491 UFA980490:UFA980491 UOW980490:UOW980491 UYS980490:UYS980491 Q62986:Q62987 JM62986:JM62987 TI62986:TI62987 ADE62986:ADE62987 ANA62986:ANA62987 AWW62986:AWW62987 BGS62986:BGS62987 BQO62986:BQO62987 CAK62986:CAK62987 CKG62986:CKG62987 CUC62986:CUC62987 DDY62986:DDY62987 DNU62986:DNU62987 DXQ62986:DXQ62987 EHM62986:EHM62987 ERI62986:ERI62987 FBE62986:FBE62987 FLA62986:FLA62987 FUW62986:FUW62987 GES62986:GES62987 GOO62986:GOO62987 GYK62986:GYK62987 HIG62986:HIG62987 HSC62986:HSC62987 IBY62986:IBY62987 ILU62986:ILU62987 IVQ62986:IVQ62987 JFM62986:JFM62987 JPI62986:JPI62987 JZE62986:JZE62987 KJA62986:KJA62987 KSW62986:KSW62987 LCS62986:LCS62987 LMO62986:LMO62987 LWK62986:LWK62987 MGG62986:MGG62987 MQC62986:MQC62987 MZY62986:MZY62987 NJU62986:NJU62987 NTQ62986:NTQ62987 ODM62986:ODM62987 ONI62986:ONI62987 OXE62986:OXE62987 PHA62986:PHA62987 PQW62986:PQW62987 QAS62986:QAS62987 QKO62986:QKO62987 QUK62986:QUK62987 REG62986:REG62987 ROC62986:ROC62987 RXY62986:RXY62987 SHU62986:SHU62987 SRQ62986:SRQ62987 TBM62986:TBM62987 TLI62986:TLI62987 TVE62986:TVE62987 UFA62986:UFA62987 UOW62986:UOW62987 UYS62986:UYS62987 VIO62986:VIO62987 VSK62986:VSK62987 WCG62986:WCG62987 WMC62986:WMC62987 WVY62986:WVY62987 Q128522:Q128523 JM128522:JM128523 TI128522:TI128523 ADE128522:ADE128523 ANA128522:ANA128523 AWW128522:AWW128523 BGS128522:BGS128523 BQO128522:BQO128523 CAK128522:CAK128523 CKG128522:CKG128523 CUC128522:CUC128523 DDY128522:DDY128523 DNU128522:DNU128523 DXQ128522:DXQ128523 EHM128522:EHM128523 ERI128522:ERI128523 FBE128522:FBE128523 FLA128522:FLA128523 FUW128522:FUW128523 GES128522:GES128523 GOO128522:GOO128523 GYK128522:GYK128523 HIG128522:HIG128523 HSC128522:HSC128523 IBY128522:IBY128523 ILU128522:ILU128523 IVQ128522:IVQ128523 JFM128522:JFM128523 JPI128522:JPI128523 JZE128522:JZE128523 KJA128522:KJA128523 KSW128522:KSW128523 LCS128522:LCS128523 LMO128522:LMO128523 LWK128522:LWK128523 MGG128522:MGG128523 MQC128522:MQC128523 MZY128522:MZY128523 NJU128522:NJU128523 NTQ128522:NTQ128523 ODM128522:ODM128523 ONI128522:ONI128523 OXE128522:OXE128523 PHA128522:PHA128523 PQW128522:PQW128523 QAS128522:QAS128523 QKO128522:QKO128523 QUK128522:QUK128523 REG128522:REG128523 ROC128522:ROC128523 RXY128522:RXY128523 SHU128522:SHU128523 SRQ128522:SRQ128523 TBM128522:TBM128523 TLI128522:TLI128523 TVE128522:TVE128523 UFA128522:UFA128523 UOW128522:UOW128523 UYS128522:UYS128523 VIO128522:VIO128523 VSK128522:VSK128523 WCG128522:WCG128523 WMC128522:WMC128523 WVY128522:WVY128523 Q194058:Q194059 JM194058:JM194059 TI194058:TI194059 ADE194058:ADE194059 ANA194058:ANA194059 AWW194058:AWW194059 BGS194058:BGS194059 BQO194058:BQO194059 CAK194058:CAK194059 CKG194058:CKG194059 CUC194058:CUC194059 DDY194058:DDY194059 DNU194058:DNU194059 DXQ194058:DXQ194059 EHM194058:EHM194059 ERI194058:ERI194059 FBE194058:FBE194059 FLA194058:FLA194059 FUW194058:FUW194059 GES194058:GES194059 GOO194058:GOO194059 GYK194058:GYK194059 HIG194058:HIG194059 HSC194058:HSC194059 IBY194058:IBY194059 ILU194058:ILU194059 IVQ194058:IVQ194059 JFM194058:JFM194059 JPI194058:JPI194059 JZE194058:JZE194059 KJA194058:KJA194059 KSW194058:KSW194059 LCS194058:LCS194059 LMO194058:LMO194059 LWK194058:LWK194059 MGG194058:MGG194059 MQC194058:MQC194059 MZY194058:MZY194059 NJU194058:NJU194059 NTQ194058:NTQ194059 ODM194058:ODM194059 ONI194058:ONI194059 OXE194058:OXE194059 PHA194058:PHA194059 PQW194058:PQW194059 QAS194058:QAS194059 QKO194058:QKO194059 QUK194058:QUK194059 REG194058:REG194059 ROC194058:ROC194059 RXY194058:RXY194059 SHU194058:SHU194059 SRQ194058:SRQ194059 TBM194058:TBM194059 TLI194058:TLI194059 TVE194058:TVE194059 UFA194058:UFA194059 UOW194058:UOW194059 UYS194058:UYS194059 VIO194058:VIO194059 VSK194058:VSK194059 WCG194058:WCG194059 WMC194058:WMC194059 WVY194058:WVY194059 Q259594:Q259595 JM259594:JM259595 TI259594:TI259595 ADE259594:ADE259595 ANA259594:ANA259595 AWW259594:AWW259595 BGS259594:BGS259595 BQO259594:BQO259595 CAK259594:CAK259595 CKG259594:CKG259595 CUC259594:CUC259595 DDY259594:DDY259595 DNU259594:DNU259595 DXQ259594:DXQ259595 EHM259594:EHM259595 ERI259594:ERI259595 FBE259594:FBE259595 FLA259594:FLA259595 FUW259594:FUW259595 GES259594:GES259595 GOO259594:GOO259595 GYK259594:GYK259595 HIG259594:HIG259595 HSC259594:HSC259595 IBY259594:IBY259595 ILU259594:ILU259595 IVQ259594:IVQ259595 JFM259594:JFM259595 JPI259594:JPI259595 JZE259594:JZE259595 KJA259594:KJA259595 KSW259594:KSW259595 LCS259594:LCS259595 LMO259594:LMO259595 LWK259594:LWK259595 MGG259594:MGG259595 MQC259594:MQC259595 MZY259594:MZY259595 NJU259594:NJU259595 NTQ259594:NTQ259595 ODM259594:ODM259595 ONI259594:ONI259595 OXE259594:OXE259595 PHA259594:PHA259595 PQW259594:PQW259595 QAS259594:QAS259595 QKO259594:QKO259595 QUK259594:QUK259595 REG259594:REG259595 ROC259594:ROC259595 RXY259594:RXY259595 SHU259594:SHU259595 SRQ259594:SRQ259595 TBM259594:TBM259595 TLI259594:TLI259595 TVE259594:TVE259595 UFA259594:UFA259595 UOW259594:UOW259595 UYS259594:UYS259595 VIO259594:VIO259595 VSK259594:VSK259595 WCG259594:WCG259595 WMC259594:WMC259595 WVY259594:WVY259595 Q325130:Q325131 JM325130:JM325131 TI325130:TI325131 ADE325130:ADE325131 ANA325130:ANA325131 AWW325130:AWW325131 BGS325130:BGS325131 BQO325130:BQO325131 CAK325130:CAK325131 CKG325130:CKG325131 CUC325130:CUC325131 DDY325130:DDY325131 DNU325130:DNU325131 DXQ325130:DXQ325131 EHM325130:EHM325131 ERI325130:ERI325131 FBE325130:FBE325131 FLA325130:FLA325131 FUW325130:FUW325131 GES325130:GES325131 GOO325130:GOO325131 GYK325130:GYK325131 HIG325130:HIG325131 HSC325130:HSC325131 IBY325130:IBY325131 ILU325130:ILU325131 IVQ325130:IVQ325131 JFM325130:JFM325131 JPI325130:JPI325131 JZE325130:JZE325131 KJA325130:KJA325131 KSW325130:KSW325131 LCS325130:LCS325131 LMO325130:LMO325131 LWK325130:LWK325131 MGG325130:MGG325131 MQC325130:MQC325131 MZY325130:MZY325131 NJU325130:NJU325131 NTQ325130:NTQ325131 ODM325130:ODM325131 ONI325130:ONI325131 OXE325130:OXE325131 PHA325130:PHA325131 PQW325130:PQW325131 QAS325130:QAS325131 QKO325130:QKO325131 QUK325130:QUK325131 REG325130:REG325131 ROC325130:ROC325131 RXY325130:RXY325131 SHU325130:SHU325131 SRQ325130:SRQ325131 TBM325130:TBM325131 TLI325130:TLI325131 TVE325130:TVE325131 UFA325130:UFA325131 UOW325130:UOW325131 UYS325130:UYS325131 VIO325130:VIO325131 VSK325130:VSK325131 WCG325130:WCG325131 WMC325130:WMC325131 WVY325130:WVY325131 Q390666:Q390667 JM390666:JM390667 TI390666:TI390667 ADE390666:ADE390667 ANA390666:ANA390667 AWW390666:AWW390667 BGS390666:BGS390667 BQO390666:BQO390667 CAK390666:CAK390667 CKG390666:CKG390667 CUC390666:CUC390667 DDY390666:DDY390667 DNU390666:DNU390667 DXQ390666:DXQ390667 EHM390666:EHM390667 ERI390666:ERI390667 FBE390666:FBE390667 FLA390666:FLA390667 FUW390666:FUW390667 GES390666:GES390667 GOO390666:GOO390667 GYK390666:GYK390667 HIG390666:HIG390667 HSC390666:HSC390667 IBY390666:IBY390667 ILU390666:ILU390667 IVQ390666:IVQ390667 JFM390666:JFM390667 JPI390666:JPI390667 JZE390666:JZE390667 KJA390666:KJA390667 KSW390666:KSW390667 LCS390666:LCS390667 LMO390666:LMO390667 LWK390666:LWK390667 MGG390666:MGG390667 MQC390666:MQC390667 MZY390666:MZY390667 NJU390666:NJU390667 NTQ390666:NTQ390667 ODM390666:ODM390667 ONI390666:ONI390667 OXE390666:OXE390667 PHA390666:PHA390667 PQW390666:PQW390667 QAS390666:QAS390667 QKO390666:QKO390667 QUK390666:QUK390667 REG390666:REG390667 ROC390666:ROC390667 RXY390666:RXY390667 SHU390666:SHU390667 SRQ390666:SRQ390667 TBM390666:TBM390667 TLI390666:TLI390667 TVE390666:TVE390667 UFA390666:UFA390667 UOW390666:UOW390667 UYS390666:UYS390667 VIO390666:VIO390667 VSK390666:VSK390667 WCG390666:WCG390667 WMC390666:WMC390667 WVY45 WMC45 WCG45 VSK45 VIO45 UYS45 UOW45 UFA45 TVE45 TLI45 TBM45 SRQ45 SHU45 RXY45 ROC45 REG45 QUK45 QKO45 QAS45 PQW45 PHA45 OXE45 ONI45 ODM45 NTQ45 NJU45 MZY45 MQC45 MGG45 LWK45 LMO45 LCS45 KSW45 KJA45 JZE45 JPI45 JFM45 IVQ45 ILU45 IBY45 HSC45 HIG45 GYK45 GOO45 GES45 FUW45 FLA45 FBE45 ERI45 EHM45 DXQ45 DNU45 DDY45 CUC45 CKG45 CAK45 BQO45 BGS45 AWW45 ANA45 ADE45 TI45 JM45</xm:sqref>
        </x14:dataValidation>
        <x14:dataValidation type="list" allowBlank="1" showErrorMessage="1" xr:uid="{00000000-0002-0000-0000-000003000000}">
          <x14:formula1>
            <xm:f>SISTEMAS</xm:f>
          </x14:formula1>
          <x14:formula2>
            <xm:f>0</xm:f>
          </x14:formula2>
          <xm:sqref>BGE589025:BGE593142 BQA589025:BQA593142 BZW589025:BZW593142 CJS589025:CJS593142 CTO589025:CTO593142 DDK589025:DDK593142 DNG589025:DNG593142 DXC589025:DXC593142 EGY589025:EGY593142 EQU589025:EQU593142 FAQ589025:FAQ593142 FKM589025:FKM593142 FUI589025:FUI593142 GEE589025:GEE593142 GOA589025:GOA593142 GXW589025:GXW593142 HHS589025:HHS593142 HRO589025:HRO593142 IBK589025:IBK593142 ILG589025:ILG593142 IVC589025:IVC593142 JEY589025:JEY593142 JOU589025:JOU593142 JYQ589025:JYQ593142 KIM589025:KIM593142 KSI589025:KSI593142 LCE589025:LCE593142 LMA589025:LMA593142 LVW589025:LVW593142 MFS589025:MFS593142 MPO589025:MPO593142 MZK589025:MZK593142 NJG589025:NJG593142 NTC589025:NTC593142 OCY589025:OCY593142 OMU589025:OMU593142 OWQ589025:OWQ593142 PGM589025:PGM593142 PQI589025:PQI593142 QAE589025:QAE593142 QKA589025:QKA593142 QTW589025:QTW593142 RDS589025:RDS593142 RNO589025:RNO593142 RXK589025:RXK593142 SHG589025:SHG593142 SRC589025:SRC593142 TAY589025:TAY593142 TKU589025:TKU593142 TUQ589025:TUQ593142 UEM589025:UEM593142 UOI589025:UOI593142 UYE589025:UYE593142 VIA589025:VIA593142 VRW589025:VRW593142 WBS589025:WBS593142 WLO589025:WLO593142 WVK589025:WVK593142 C654561:C658678 IY654561:IY658678 SU654561:SU658678 ACQ654561:ACQ658678 AMM654561:AMM658678 C64118 IY64118 SU64118 ACQ64118 AMM64118 AWI64118 BGE64118 BQA64118 BZW64118 CJS64118 CTO64118 DDK64118 DNG64118 DXC64118 EGY64118 EQU64118 FAQ64118 FKM64118 FUI64118 GEE64118 GOA64118 GXW64118 HHS64118 HRO64118 IBK64118 ILG64118 IVC64118 JEY64118 JOU64118 JYQ64118 KIM64118 KSI64118 LCE64118 LMA64118 LVW64118 MFS64118 MPO64118 MZK64118 NJG64118 NTC64118 OCY64118 OMU64118 OWQ64118 PGM64118 PQI64118 QAE64118 QKA64118 QTW64118 RDS64118 RNO64118 RXK64118 SHG64118 SRC64118 TAY64118 TKU64118 TUQ64118 UEM64118 UOI64118 UYE64118 VIA64118 VRW64118 WBS64118 WLO64118 WVK64118 C129654 IY129654 SU129654 ACQ129654 AMM129654 AWI129654 BGE129654 BQA129654 BZW129654 CJS129654 CTO129654 DDK129654 DNG129654 DXC129654 EGY129654 EQU129654 FAQ129654 FKM129654 FUI129654 GEE129654 GOA129654 GXW129654 HHS129654 HRO129654 IBK129654 ILG129654 IVC129654 JEY129654 JOU129654 JYQ129654 KIM129654 KSI129654 LCE129654 LMA129654 LVW129654 MFS129654 MPO129654 MZK129654 NJG129654 NTC129654 OCY129654 OMU129654 OWQ129654 PGM129654 PQI129654 QAE129654 QKA129654 QTW129654 RDS129654 RNO129654 RXK129654 SHG129654 SRC129654 TAY129654 TKU129654 TUQ129654 UEM129654 UOI129654 UYE129654 VIA129654 VRW129654 WBS129654 WLO129654 WVK129654 C195190 IY195190 SU195190 ACQ195190 AMM195190 AWI195190 BGE195190 BQA195190 BZW195190 CJS195190 CTO195190 DDK195190 DNG195190 DXC195190 EGY195190 EQU195190 FAQ195190 FKM195190 FUI195190 GEE195190 GOA195190 GXW195190 HHS195190 HRO195190 IBK195190 ILG195190 IVC195190 JEY195190 JOU195190 JYQ195190 KIM195190 KSI195190 LCE195190 LMA195190 LVW195190 MFS195190 MPO195190 MZK195190 NJG195190 NTC195190 OCY195190 OMU195190 OWQ195190 PGM195190 PQI195190 QAE195190 QKA195190 QTW195190 RDS195190 RNO195190 RXK195190 SHG195190 SRC195190 TAY195190 TKU195190 TUQ195190 UEM195190 UOI195190 UYE195190 VIA195190 VRW195190 WBS195190 WLO195190 WVK195190 C260726 IY260726 SU260726 ACQ260726 AMM260726 AWI260726 BGE260726 BQA260726 BZW260726 CJS260726 CTO260726 DDK260726 DNG260726 DXC260726 EGY260726 EQU260726 FAQ260726 FKM260726 FUI260726 GEE260726 GOA260726 GXW260726 HHS260726 HRO260726 IBK260726 ILG260726 IVC260726 JEY260726 JOU260726 JYQ260726 KIM260726 KSI260726 LCE260726 LMA260726 LVW260726 MFS260726 MPO260726 MZK260726 NJG260726 NTC260726 OCY260726 OMU260726 OWQ260726 PGM260726 PQI260726 QAE260726 QKA260726 QTW260726 RDS260726 RNO260726 RXK260726 SHG260726 SRC260726 TAY260726 TKU260726 TUQ260726 UEM260726 UOI260726 UYE260726 VIA260726 VRW260726 WBS260726 WLO260726 WVK260726 C326262 IY326262 SU326262 ACQ326262 AMM326262 AWI326262 BGE326262 BQA326262 BZW326262 CJS326262 CTO326262 DDK326262 DNG326262 DXC326262 EGY326262 EQU326262 FAQ326262 FKM326262 FUI326262 GEE326262 GOA326262 GXW326262 HHS326262 HRO326262 IBK326262 ILG326262 IVC326262 JEY326262 JOU326262 JYQ326262 KIM326262 KSI326262 LCE326262 LMA326262 LVW326262 MFS326262 MPO326262 MZK326262 NJG326262 NTC326262 OCY326262 OMU326262 OWQ326262 PGM326262 PQI326262 QAE326262 QKA326262 QTW326262 RDS326262 RNO326262 RXK326262 SHG326262 SRC326262 TAY326262 TKU326262 TUQ326262 UEM326262 UOI326262 UYE326262 VIA326262 VRW326262 WBS326262 WLO326262 WVK326262 C391798 IY391798 SU391798 ACQ391798 AMM391798 AWI391798 BGE391798 BQA391798 BZW391798 CJS391798 CTO391798 DDK391798 DNG391798 DXC391798 EGY391798 EQU391798 FAQ391798 FKM391798 FUI391798 GEE391798 GOA391798 GXW391798 HHS391798 HRO391798 IBK391798 ILG391798 IVC391798 JEY391798 JOU391798 JYQ391798 KIM391798 KSI391798 LCE391798 LMA391798 LVW391798 MFS391798 MPO391798 MZK391798 NJG391798 NTC391798 OCY391798 OMU391798 OWQ391798 PGM391798 PQI391798 QAE391798 QKA391798 QTW391798 RDS391798 RNO391798 RXK391798 SHG391798 SRC391798 TAY391798 TKU391798 TUQ391798 UEM391798 UOI391798 UYE391798 VIA391798 VRW391798 WBS391798 WLO391798 WVK391798 C457334 IY457334 SU457334 ACQ457334 AMM457334 AWI457334 BGE457334 BQA457334 BZW457334 CJS457334 CTO457334 DDK457334 DNG457334 DXC457334 EGY457334 EQU457334 FAQ457334 FKM457334 FUI457334 GEE457334 GOA457334 GXW457334 HHS457334 HRO457334 IBK457334 ILG457334 IVC457334 JEY457334 JOU457334 JYQ457334 KIM457334 KSI457334 LCE457334 LMA457334 LVW457334 MFS457334 MPO457334 MZK457334 NJG457334 NTC457334 OCY457334 OMU457334 OWQ457334 PGM457334 PQI457334 QAE457334 QKA457334 QTW457334 RDS457334 RNO457334 RXK457334 SHG457334 SRC457334 TAY457334 TKU457334 TUQ457334 UEM457334 UOI457334 UYE457334 VIA457334 VRW457334 WBS457334 WLO457334 WVK457334 C522870 IY522870 SU522870 ACQ522870 AMM522870 AWI522870 BGE522870 BQA522870 BZW522870 CJS522870 CTO522870 DDK522870 DNG522870 DXC522870 EGY522870 EQU522870 FAQ522870 FKM522870 FUI522870 GEE522870 GOA522870 GXW522870 HHS522870 HRO522870 IBK522870 ILG522870 IVC522870 JEY522870 JOU522870 JYQ522870 KIM522870 KSI522870 LCE522870 LMA522870 LVW522870 MFS522870 MPO522870 MZK522870 NJG522870 NTC522870 OCY522870 OMU522870 OWQ522870 PGM522870 PQI522870 QAE522870 QKA522870 QTW522870 RDS522870 RNO522870 RXK522870 SHG522870 SRC522870 TAY522870 TKU522870 TUQ522870 UEM522870 UOI522870 UYE522870 VIA522870 VRW522870 WBS522870 WLO522870 WVK522870 C588406 IY588406 SU588406 ACQ588406 AMM588406 AWI588406 BGE588406 BQA588406 BZW588406 CJS588406 CTO588406 DDK588406 DNG588406 DXC588406 EGY588406 EQU588406 FAQ588406 FKM588406 FUI588406 GEE588406 GOA588406 GXW588406 HHS588406 HRO588406 IBK588406 ILG588406 IVC588406 JEY588406 JOU588406 JYQ588406 KIM588406 KSI588406 LCE588406 LMA588406 LVW588406 MFS588406 MPO588406 MZK588406 NJG588406 NTC588406 OCY588406 OMU588406 OWQ588406 PGM588406 PQI588406 QAE588406 QKA588406 QTW588406 RDS588406 RNO588406 RXK588406 SHG588406 SRC588406 TAY588406 TKU588406 TUQ588406 UEM588406 UOI588406 UYE588406 VIA588406 VRW588406 WBS588406 WLO588406 WVK588406 C653942 IY653942 SU653942 ACQ653942 AMM653942 AWI653942 BGE653942 BQA653942 BZW653942 CJS653942 CTO653942 DDK653942 DNG653942 DXC653942 EGY653942 EQU653942 FAQ653942 FKM653942 FUI653942 GEE653942 GOA653942 GXW653942 HHS653942 HRO653942 IBK653942 ILG653942 IVC653942 JEY653942 JOU653942 JYQ653942 KIM653942 KSI653942 LCE653942 LMA653942 LVW653942 MFS653942 MPO653942 MZK653942 NJG653942 NTC653942 OCY653942 OMU653942 OWQ653942 PGM653942 PQI653942 QAE653942 QKA653942 QTW653942 RDS653942 RNO653942 RXK653942 SHG653942 SRC653942 TAY653942 TKU653942 TUQ653942 UEM653942 UOI653942 UYE653942 VIA653942 VRW653942 WBS653942 WLO653942 WVK653942 C719478 IY719478 SU719478 ACQ719478 AMM719478 AWI719478 BGE719478 BQA719478 BZW719478 CJS719478 CTO719478 DDK719478 DNG719478 DXC719478 EGY719478 EQU719478 FAQ719478 FKM719478 FUI719478 GEE719478 GOA719478 GXW719478 HHS719478 HRO719478 IBK719478 ILG719478 IVC719478 JEY719478 JOU719478 JYQ719478 KIM719478 KSI719478 LCE719478 LMA719478 LVW719478 MFS719478 MPO719478 MZK719478 NJG719478 NTC719478 OCY719478 OMU719478 OWQ719478 PGM719478 PQI719478 QAE719478 QKA719478 QTW719478 RDS719478 RNO719478 RXK719478 SHG719478 SRC719478 TAY719478 TKU719478 TUQ719478 UEM719478 UOI719478 UYE719478 VIA719478 VRW719478 WBS719478 WLO719478 WVK719478 C785014 IY785014 SU785014 ACQ785014 AMM785014 AWI785014 BGE785014 BQA785014 BZW785014 CJS785014 CTO785014 DDK785014 DNG785014 DXC785014 EGY785014 EQU785014 FAQ785014 FKM785014 FUI785014 GEE785014 GOA785014 GXW785014 HHS785014 HRO785014 IBK785014 ILG785014 IVC785014 JEY785014 JOU785014 JYQ785014 KIM785014 KSI785014 LCE785014 LMA785014 LVW785014 MFS785014 MPO785014 MZK785014 NJG785014 NTC785014 OCY785014 OMU785014 OWQ785014 PGM785014 PQI785014 QAE785014 QKA785014 QTW785014 RDS785014 RNO785014 RXK785014 SHG785014 SRC785014 TAY785014 TKU785014 TUQ785014 UEM785014 UOI785014 UYE785014 VIA785014 VRW785014 WBS785014 WLO785014 WVK785014 C850550 IY850550 SU850550 ACQ850550 AMM850550 AWI850550 BGE850550 BQA850550 BZW850550 CJS850550 CTO850550 DDK850550 DNG850550 DXC850550 EGY850550 EQU850550 FAQ850550 FKM850550 FUI850550 GEE850550 GOA850550 GXW850550 HHS850550 HRO850550 IBK850550 ILG850550 IVC850550 JEY850550 JOU850550 JYQ850550 KIM850550 KSI850550 LCE850550 LMA850550 LVW850550 MFS850550 MPO850550 MZK850550 NJG850550 NTC850550 OCY850550 OMU850550 OWQ850550 PGM850550 PQI850550 QAE850550 QKA850550 QTW850550 RDS850550 RNO850550 RXK850550 SHG850550 SRC850550 TAY850550 TKU850550 TUQ850550 UEM850550 UOI850550 UYE850550 VIA850550 VRW850550 WBS850550 WLO850550 WVK850550 C916086 IY916086 SU916086 ACQ916086 AMM916086 AWI916086 BGE916086 BQA916086 BZW916086 CJS916086 CTO916086 DDK916086 DNG916086 DXC916086 EGY916086 EQU916086 FAQ916086 FKM916086 FUI916086 GEE916086 GOA916086 GXW916086 HHS916086 HRO916086 IBK916086 ILG916086 IVC916086 JEY916086 JOU916086 JYQ916086 KIM916086 KSI916086 LCE916086 LMA916086 LVW916086 MFS916086 MPO916086 MZK916086 NJG916086 NTC916086 OCY916086 OMU916086 OWQ916086 PGM916086 PQI916086 QAE916086 QKA916086 QTW916086 RDS916086 RNO916086 RXK916086 SHG916086 SRC916086 TAY916086 TKU916086 TUQ916086 UEM916086 UOI916086 UYE916086 VIA916086 VRW916086 WBS916086 WLO916086 WVK916086 C981622 IY981622 SU981622 ACQ981622 AMM981622 AWI981622 BGE981622 BQA981622 BZW981622 CJS981622 CTO981622 DDK981622 DNG981622 DXC981622 EGY981622 EQU981622 FAQ981622 FKM981622 FUI981622 GEE981622 GOA981622 GXW981622 HHS981622 HRO981622 IBK981622 ILG981622 IVC981622 JEY981622 JOU981622 JYQ981622 KIM981622 KSI981622 LCE981622 LMA981622 LVW981622 MFS981622 MPO981622 MZK981622 NJG981622 NTC981622 OCY981622 OMU981622 OWQ981622 PGM981622 PQI981622 QAE981622 QKA981622 QTW981622 RDS981622 RNO981622 RXK981622 SHG981622 SRC981622 TAY981622 TKU981622 TUQ981622 UEM981622 UOI981622 UYE981622 VIA981622 VRW981622 WBS981622 WLO981622 WVK981622 AWI654561:AWI658678 BGE654561:BGE658678 BQA654561:BQA658678 BZW654561:BZW658678 CJS654561:CJS658678 CTO654561:CTO658678 DDK654561:DDK658678 DNG654561:DNG658678 DXC654561:DXC658678 EGY654561:EGY658678 EQU654561:EQU658678 FAQ654561:FAQ658678 FKM654561:FKM658678 FUI654561:FUI658678 GEE654561:GEE658678 GOA654561:GOA658678 GXW654561:GXW658678 HHS654561:HHS658678 HRO654561:HRO658678 IBK654561:IBK658678 ILG654561:ILG658678 IVC654561:IVC658678 JEY654561:JEY658678 JOU654561:JOU658678 JYQ654561:JYQ658678 KIM654561:KIM658678 KSI654561:KSI658678 LCE654561:LCE658678 LMA654561:LMA658678 LVW654561:LVW658678 MFS654561:MFS658678 MPO654561:MPO658678 MZK654561:MZK658678 NJG654561:NJG658678 NTC654561:NTC658678 OCY654561:OCY658678 OMU654561:OMU658678 OWQ654561:OWQ658678 PGM654561:PGM658678 PQI654561:PQI658678 QAE654561:QAE658678 QKA654561:QKA658678 QTW654561:QTW658678 RDS654561:RDS658678 RNO654561:RNO658678 RXK654561:RXK658678 SHG654561:SHG658678 SRC654561:SRC658678 TAY654561:TAY658678 TKU654561:TKU658678 TUQ654561:TUQ658678 UEM654561:UEM658678 UOI654561:UOI658678 UYE654561:UYE658678 VIA654561:VIA658678 VRW654561:VRW658678 WBS654561:WBS658678 WLO654561:WLO658678 WVK654561:WVK658678 C720097:C724214 IY720097:IY724214 SU720097:SU724214 ACQ720097:ACQ724214 AMM720097:AMM724214 C64101:C64102 IY64101:IY64102 SU64101:SU64102 ACQ64101:ACQ64102 AMM64101:AMM64102 AWI64101:AWI64102 BGE64101:BGE64102 BQA64101:BQA64102 BZW64101:BZW64102 CJS64101:CJS64102 CTO64101:CTO64102 DDK64101:DDK64102 DNG64101:DNG64102 DXC64101:DXC64102 EGY64101:EGY64102 EQU64101:EQU64102 FAQ64101:FAQ64102 FKM64101:FKM64102 FUI64101:FUI64102 GEE64101:GEE64102 GOA64101:GOA64102 GXW64101:GXW64102 HHS64101:HHS64102 HRO64101:HRO64102 IBK64101:IBK64102 ILG64101:ILG64102 IVC64101:IVC64102 JEY64101:JEY64102 JOU64101:JOU64102 JYQ64101:JYQ64102 KIM64101:KIM64102 KSI64101:KSI64102 LCE64101:LCE64102 LMA64101:LMA64102 LVW64101:LVW64102 MFS64101:MFS64102 MPO64101:MPO64102 MZK64101:MZK64102 NJG64101:NJG64102 NTC64101:NTC64102 OCY64101:OCY64102 OMU64101:OMU64102 OWQ64101:OWQ64102 PGM64101:PGM64102 PQI64101:PQI64102 QAE64101:QAE64102 QKA64101:QKA64102 QTW64101:QTW64102 RDS64101:RDS64102 RNO64101:RNO64102 RXK64101:RXK64102 SHG64101:SHG64102 SRC64101:SRC64102 TAY64101:TAY64102 TKU64101:TKU64102 TUQ64101:TUQ64102 UEM64101:UEM64102 UOI64101:UOI64102 UYE64101:UYE64102 VIA64101:VIA64102 VRW64101:VRW64102 WBS64101:WBS64102 WLO64101:WLO64102 WVK64101:WVK64102 C129637:C129638 IY129637:IY129638 SU129637:SU129638 ACQ129637:ACQ129638 AMM129637:AMM129638 AWI129637:AWI129638 BGE129637:BGE129638 BQA129637:BQA129638 BZW129637:BZW129638 CJS129637:CJS129638 CTO129637:CTO129638 DDK129637:DDK129638 DNG129637:DNG129638 DXC129637:DXC129638 EGY129637:EGY129638 EQU129637:EQU129638 FAQ129637:FAQ129638 FKM129637:FKM129638 FUI129637:FUI129638 GEE129637:GEE129638 GOA129637:GOA129638 GXW129637:GXW129638 HHS129637:HHS129638 HRO129637:HRO129638 IBK129637:IBK129638 ILG129637:ILG129638 IVC129637:IVC129638 JEY129637:JEY129638 JOU129637:JOU129638 JYQ129637:JYQ129638 KIM129637:KIM129638 KSI129637:KSI129638 LCE129637:LCE129638 LMA129637:LMA129638 LVW129637:LVW129638 MFS129637:MFS129638 MPO129637:MPO129638 MZK129637:MZK129638 NJG129637:NJG129638 NTC129637:NTC129638 OCY129637:OCY129638 OMU129637:OMU129638 OWQ129637:OWQ129638 PGM129637:PGM129638 PQI129637:PQI129638 QAE129637:QAE129638 QKA129637:QKA129638 QTW129637:QTW129638 RDS129637:RDS129638 RNO129637:RNO129638 RXK129637:RXK129638 SHG129637:SHG129638 SRC129637:SRC129638 TAY129637:TAY129638 TKU129637:TKU129638 TUQ129637:TUQ129638 UEM129637:UEM129638 UOI129637:UOI129638 UYE129637:UYE129638 VIA129637:VIA129638 VRW129637:VRW129638 WBS129637:WBS129638 WLO129637:WLO129638 WVK129637:WVK129638 C195173:C195174 IY195173:IY195174 SU195173:SU195174 ACQ195173:ACQ195174 AMM195173:AMM195174 AWI195173:AWI195174 BGE195173:BGE195174 BQA195173:BQA195174 BZW195173:BZW195174 CJS195173:CJS195174 CTO195173:CTO195174 DDK195173:DDK195174 DNG195173:DNG195174 DXC195173:DXC195174 EGY195173:EGY195174 EQU195173:EQU195174 FAQ195173:FAQ195174 FKM195173:FKM195174 FUI195173:FUI195174 GEE195173:GEE195174 GOA195173:GOA195174 GXW195173:GXW195174 HHS195173:HHS195174 HRO195173:HRO195174 IBK195173:IBK195174 ILG195173:ILG195174 IVC195173:IVC195174 JEY195173:JEY195174 JOU195173:JOU195174 JYQ195173:JYQ195174 KIM195173:KIM195174 KSI195173:KSI195174 LCE195173:LCE195174 LMA195173:LMA195174 LVW195173:LVW195174 MFS195173:MFS195174 MPO195173:MPO195174 MZK195173:MZK195174 NJG195173:NJG195174 NTC195173:NTC195174 OCY195173:OCY195174 OMU195173:OMU195174 OWQ195173:OWQ195174 PGM195173:PGM195174 PQI195173:PQI195174 QAE195173:QAE195174 QKA195173:QKA195174 QTW195173:QTW195174 RDS195173:RDS195174 RNO195173:RNO195174 RXK195173:RXK195174 SHG195173:SHG195174 SRC195173:SRC195174 TAY195173:TAY195174 TKU195173:TKU195174 TUQ195173:TUQ195174 UEM195173:UEM195174 UOI195173:UOI195174 UYE195173:UYE195174 VIA195173:VIA195174 VRW195173:VRW195174 WBS195173:WBS195174 WLO195173:WLO195174 WVK195173:WVK195174 C260709:C260710 IY260709:IY260710 SU260709:SU260710 ACQ260709:ACQ260710 AMM260709:AMM260710 AWI260709:AWI260710 BGE260709:BGE260710 BQA260709:BQA260710 BZW260709:BZW260710 CJS260709:CJS260710 CTO260709:CTO260710 DDK260709:DDK260710 DNG260709:DNG260710 DXC260709:DXC260710 EGY260709:EGY260710 EQU260709:EQU260710 FAQ260709:FAQ260710 FKM260709:FKM260710 FUI260709:FUI260710 GEE260709:GEE260710 GOA260709:GOA260710 GXW260709:GXW260710 HHS260709:HHS260710 HRO260709:HRO260710 IBK260709:IBK260710 ILG260709:ILG260710 IVC260709:IVC260710 JEY260709:JEY260710 JOU260709:JOU260710 JYQ260709:JYQ260710 KIM260709:KIM260710 KSI260709:KSI260710 LCE260709:LCE260710 LMA260709:LMA260710 LVW260709:LVW260710 MFS260709:MFS260710 MPO260709:MPO260710 MZK260709:MZK260710 NJG260709:NJG260710 NTC260709:NTC260710 OCY260709:OCY260710 OMU260709:OMU260710 OWQ260709:OWQ260710 PGM260709:PGM260710 PQI260709:PQI260710 QAE260709:QAE260710 QKA260709:QKA260710 QTW260709:QTW260710 RDS260709:RDS260710 RNO260709:RNO260710 RXK260709:RXK260710 SHG260709:SHG260710 SRC260709:SRC260710 TAY260709:TAY260710 TKU260709:TKU260710 TUQ260709:TUQ260710 UEM260709:UEM260710 UOI260709:UOI260710 UYE260709:UYE260710 VIA260709:VIA260710 VRW260709:VRW260710 WBS260709:WBS260710 WLO260709:WLO260710 WVK260709:WVK260710 C326245:C326246 IY326245:IY326246 SU326245:SU326246 ACQ326245:ACQ326246 AMM326245:AMM326246 AWI326245:AWI326246 BGE326245:BGE326246 BQA326245:BQA326246 BZW326245:BZW326246 CJS326245:CJS326246 CTO326245:CTO326246 DDK326245:DDK326246 DNG326245:DNG326246 DXC326245:DXC326246 EGY326245:EGY326246 EQU326245:EQU326246 FAQ326245:FAQ326246 FKM326245:FKM326246 FUI326245:FUI326246 GEE326245:GEE326246 GOA326245:GOA326246 GXW326245:GXW326246 HHS326245:HHS326246 HRO326245:HRO326246 IBK326245:IBK326246 ILG326245:ILG326246 IVC326245:IVC326246 JEY326245:JEY326246 JOU326245:JOU326246 JYQ326245:JYQ326246 KIM326245:KIM326246 KSI326245:KSI326246 LCE326245:LCE326246 LMA326245:LMA326246 LVW326245:LVW326246 MFS326245:MFS326246 MPO326245:MPO326246 MZK326245:MZK326246 NJG326245:NJG326246 NTC326245:NTC326246 OCY326245:OCY326246 OMU326245:OMU326246 OWQ326245:OWQ326246 PGM326245:PGM326246 PQI326245:PQI326246 QAE326245:QAE326246 QKA326245:QKA326246 QTW326245:QTW326246 RDS326245:RDS326246 RNO326245:RNO326246 RXK326245:RXK326246 SHG326245:SHG326246 SRC326245:SRC326246 TAY326245:TAY326246 TKU326245:TKU326246 TUQ326245:TUQ326246 UEM326245:UEM326246 UOI326245:UOI326246 UYE326245:UYE326246 VIA326245:VIA326246 VRW326245:VRW326246 WBS326245:WBS326246 WLO326245:WLO326246 WVK326245:WVK326246 C391781:C391782 IY391781:IY391782 SU391781:SU391782 ACQ391781:ACQ391782 AMM391781:AMM391782 AWI391781:AWI391782 BGE391781:BGE391782 BQA391781:BQA391782 BZW391781:BZW391782 CJS391781:CJS391782 CTO391781:CTO391782 DDK391781:DDK391782 DNG391781:DNG391782 DXC391781:DXC391782 EGY391781:EGY391782 EQU391781:EQU391782 FAQ391781:FAQ391782 FKM391781:FKM391782 FUI391781:FUI391782 GEE391781:GEE391782 GOA391781:GOA391782 GXW391781:GXW391782 HHS391781:HHS391782 HRO391781:HRO391782 IBK391781:IBK391782 ILG391781:ILG391782 IVC391781:IVC391782 JEY391781:JEY391782 JOU391781:JOU391782 JYQ391781:JYQ391782 KIM391781:KIM391782 KSI391781:KSI391782 LCE391781:LCE391782 LMA391781:LMA391782 LVW391781:LVW391782 MFS391781:MFS391782 MPO391781:MPO391782 MZK391781:MZK391782 NJG391781:NJG391782 NTC391781:NTC391782 OCY391781:OCY391782 OMU391781:OMU391782 OWQ391781:OWQ391782 PGM391781:PGM391782 PQI391781:PQI391782 QAE391781:QAE391782 QKA391781:QKA391782 QTW391781:QTW391782 RDS391781:RDS391782 RNO391781:RNO391782 RXK391781:RXK391782 SHG391781:SHG391782 SRC391781:SRC391782 TAY391781:TAY391782 TKU391781:TKU391782 TUQ391781:TUQ391782 UEM391781:UEM391782 UOI391781:UOI391782 UYE391781:UYE391782 VIA391781:VIA391782 VRW391781:VRW391782 WBS391781:WBS391782 WLO391781:WLO391782 WVK391781:WVK391782 C457317:C457318 IY457317:IY457318 SU457317:SU457318 ACQ457317:ACQ457318 AMM457317:AMM457318 AWI457317:AWI457318 BGE457317:BGE457318 BQA457317:BQA457318 BZW457317:BZW457318 CJS457317:CJS457318 CTO457317:CTO457318 DDK457317:DDK457318 DNG457317:DNG457318 DXC457317:DXC457318 EGY457317:EGY457318 EQU457317:EQU457318 FAQ457317:FAQ457318 FKM457317:FKM457318 FUI457317:FUI457318 GEE457317:GEE457318 GOA457317:GOA457318 GXW457317:GXW457318 HHS457317:HHS457318 HRO457317:HRO457318 IBK457317:IBK457318 ILG457317:ILG457318 IVC457317:IVC457318 JEY457317:JEY457318 JOU457317:JOU457318 JYQ457317:JYQ457318 KIM457317:KIM457318 KSI457317:KSI457318 LCE457317:LCE457318 LMA457317:LMA457318 LVW457317:LVW457318 MFS457317:MFS457318 MPO457317:MPO457318 MZK457317:MZK457318 NJG457317:NJG457318 NTC457317:NTC457318 OCY457317:OCY457318 OMU457317:OMU457318 OWQ457317:OWQ457318 PGM457317:PGM457318 PQI457317:PQI457318 QAE457317:QAE457318 QKA457317:QKA457318 QTW457317:QTW457318 RDS457317:RDS457318 RNO457317:RNO457318 RXK457317:RXK457318 SHG457317:SHG457318 SRC457317:SRC457318 TAY457317:TAY457318 TKU457317:TKU457318 TUQ457317:TUQ457318 UEM457317:UEM457318 UOI457317:UOI457318 UYE457317:UYE457318 VIA457317:VIA457318 VRW457317:VRW457318 WBS457317:WBS457318 WLO457317:WLO457318 WVK457317:WVK457318 C522853:C522854 IY522853:IY522854 SU522853:SU522854 ACQ522853:ACQ522854 AMM522853:AMM522854 AWI522853:AWI522854 BGE522853:BGE522854 BQA522853:BQA522854 BZW522853:BZW522854 CJS522853:CJS522854 CTO522853:CTO522854 DDK522853:DDK522854 DNG522853:DNG522854 DXC522853:DXC522854 EGY522853:EGY522854 EQU522853:EQU522854 FAQ522853:FAQ522854 FKM522853:FKM522854 FUI522853:FUI522854 GEE522853:GEE522854 GOA522853:GOA522854 GXW522853:GXW522854 HHS522853:HHS522854 HRO522853:HRO522854 IBK522853:IBK522854 ILG522853:ILG522854 IVC522853:IVC522854 JEY522853:JEY522854 JOU522853:JOU522854 JYQ522853:JYQ522854 KIM522853:KIM522854 KSI522853:KSI522854 LCE522853:LCE522854 LMA522853:LMA522854 LVW522853:LVW522854 MFS522853:MFS522854 MPO522853:MPO522854 MZK522853:MZK522854 NJG522853:NJG522854 NTC522853:NTC522854 OCY522853:OCY522854 OMU522853:OMU522854 OWQ522853:OWQ522854 PGM522853:PGM522854 PQI522853:PQI522854 QAE522853:QAE522854 QKA522853:QKA522854 QTW522853:QTW522854 RDS522853:RDS522854 RNO522853:RNO522854 RXK522853:RXK522854 SHG522853:SHG522854 SRC522853:SRC522854 TAY522853:TAY522854 TKU522853:TKU522854 TUQ522853:TUQ522854 UEM522853:UEM522854 UOI522853:UOI522854 UYE522853:UYE522854 VIA522853:VIA522854 VRW522853:VRW522854 WBS522853:WBS522854 WLO522853:WLO522854 WVK522853:WVK522854 C588389:C588390 IY588389:IY588390 SU588389:SU588390 ACQ588389:ACQ588390 AMM588389:AMM588390 AWI588389:AWI588390 BGE588389:BGE588390 BQA588389:BQA588390 BZW588389:BZW588390 CJS588389:CJS588390 CTO588389:CTO588390 DDK588389:DDK588390 DNG588389:DNG588390 DXC588389:DXC588390 EGY588389:EGY588390 EQU588389:EQU588390 FAQ588389:FAQ588390 FKM588389:FKM588390 FUI588389:FUI588390 GEE588389:GEE588390 GOA588389:GOA588390 GXW588389:GXW588390 HHS588389:HHS588390 HRO588389:HRO588390 IBK588389:IBK588390 ILG588389:ILG588390 IVC588389:IVC588390 JEY588389:JEY588390 JOU588389:JOU588390 JYQ588389:JYQ588390 KIM588389:KIM588390 KSI588389:KSI588390 LCE588389:LCE588390 LMA588389:LMA588390 LVW588389:LVW588390 MFS588389:MFS588390 MPO588389:MPO588390 MZK588389:MZK588390 NJG588389:NJG588390 NTC588389:NTC588390 OCY588389:OCY588390 OMU588389:OMU588390 OWQ588389:OWQ588390 PGM588389:PGM588390 PQI588389:PQI588390 QAE588389:QAE588390 QKA588389:QKA588390 QTW588389:QTW588390 RDS588389:RDS588390 RNO588389:RNO588390 RXK588389:RXK588390 SHG588389:SHG588390 SRC588389:SRC588390 TAY588389:TAY588390 TKU588389:TKU588390 TUQ588389:TUQ588390 UEM588389:UEM588390 UOI588389:UOI588390 UYE588389:UYE588390 VIA588389:VIA588390 VRW588389:VRW588390 WBS588389:WBS588390 WLO588389:WLO588390 WVK588389:WVK588390 C653925:C653926 IY653925:IY653926 SU653925:SU653926 ACQ653925:ACQ653926 AMM653925:AMM653926 AWI653925:AWI653926 BGE653925:BGE653926 BQA653925:BQA653926 BZW653925:BZW653926 CJS653925:CJS653926 CTO653925:CTO653926 DDK653925:DDK653926 DNG653925:DNG653926 DXC653925:DXC653926 EGY653925:EGY653926 EQU653925:EQU653926 FAQ653925:FAQ653926 FKM653925:FKM653926 FUI653925:FUI653926 GEE653925:GEE653926 GOA653925:GOA653926 GXW653925:GXW653926 HHS653925:HHS653926 HRO653925:HRO653926 IBK653925:IBK653926 ILG653925:ILG653926 IVC653925:IVC653926 JEY653925:JEY653926 JOU653925:JOU653926 JYQ653925:JYQ653926 KIM653925:KIM653926 KSI653925:KSI653926 LCE653925:LCE653926 LMA653925:LMA653926 LVW653925:LVW653926 MFS653925:MFS653926 MPO653925:MPO653926 MZK653925:MZK653926 NJG653925:NJG653926 NTC653925:NTC653926 OCY653925:OCY653926 OMU653925:OMU653926 OWQ653925:OWQ653926 PGM653925:PGM653926 PQI653925:PQI653926 QAE653925:QAE653926 QKA653925:QKA653926 QTW653925:QTW653926 RDS653925:RDS653926 RNO653925:RNO653926 RXK653925:RXK653926 SHG653925:SHG653926 SRC653925:SRC653926 TAY653925:TAY653926 TKU653925:TKU653926 TUQ653925:TUQ653926 UEM653925:UEM653926 UOI653925:UOI653926 UYE653925:UYE653926 VIA653925:VIA653926 VRW653925:VRW653926 WBS653925:WBS653926 WLO653925:WLO653926 WVK653925:WVK653926 C719461:C719462 IY719461:IY719462 SU719461:SU719462 ACQ719461:ACQ719462 AMM719461:AMM719462 AWI719461:AWI719462 BGE719461:BGE719462 BQA719461:BQA719462 BZW719461:BZW719462 CJS719461:CJS719462 CTO719461:CTO719462 DDK719461:DDK719462 DNG719461:DNG719462 DXC719461:DXC719462 EGY719461:EGY719462 EQU719461:EQU719462 FAQ719461:FAQ719462 FKM719461:FKM719462 FUI719461:FUI719462 GEE719461:GEE719462 GOA719461:GOA719462 GXW719461:GXW719462 HHS719461:HHS719462 HRO719461:HRO719462 IBK719461:IBK719462 ILG719461:ILG719462 IVC719461:IVC719462 JEY719461:JEY719462 JOU719461:JOU719462 JYQ719461:JYQ719462 KIM719461:KIM719462 KSI719461:KSI719462 LCE719461:LCE719462 LMA719461:LMA719462 LVW719461:LVW719462 MFS719461:MFS719462 MPO719461:MPO719462 MZK719461:MZK719462 NJG719461:NJG719462 NTC719461:NTC719462 OCY719461:OCY719462 OMU719461:OMU719462 OWQ719461:OWQ719462 PGM719461:PGM719462 PQI719461:PQI719462 QAE719461:QAE719462 QKA719461:QKA719462 QTW719461:QTW719462 RDS719461:RDS719462 RNO719461:RNO719462 RXK719461:RXK719462 SHG719461:SHG719462 SRC719461:SRC719462 TAY719461:TAY719462 TKU719461:TKU719462 TUQ719461:TUQ719462 UEM719461:UEM719462 UOI719461:UOI719462 UYE719461:UYE719462 VIA719461:VIA719462 VRW719461:VRW719462 WBS719461:WBS719462 WLO719461:WLO719462 WVK719461:WVK719462 C784997:C784998 IY784997:IY784998 SU784997:SU784998 ACQ784997:ACQ784998 AMM784997:AMM784998 AWI784997:AWI784998 BGE784997:BGE784998 BQA784997:BQA784998 BZW784997:BZW784998 CJS784997:CJS784998 CTO784997:CTO784998 DDK784997:DDK784998 DNG784997:DNG784998 DXC784997:DXC784998 EGY784997:EGY784998 EQU784997:EQU784998 FAQ784997:FAQ784998 FKM784997:FKM784998 FUI784997:FUI784998 GEE784997:GEE784998 GOA784997:GOA784998 GXW784997:GXW784998 HHS784997:HHS784998 HRO784997:HRO784998 IBK784997:IBK784998 ILG784997:ILG784998 IVC784997:IVC784998 JEY784997:JEY784998 JOU784997:JOU784998 JYQ784997:JYQ784998 KIM784997:KIM784998 KSI784997:KSI784998 LCE784997:LCE784998 LMA784997:LMA784998 LVW784997:LVW784998 MFS784997:MFS784998 MPO784997:MPO784998 MZK784997:MZK784998 NJG784997:NJG784998 NTC784997:NTC784998 OCY784997:OCY784998 OMU784997:OMU784998 OWQ784997:OWQ784998 PGM784997:PGM784998 PQI784997:PQI784998 QAE784997:QAE784998 QKA784997:QKA784998 QTW784997:QTW784998 RDS784997:RDS784998 RNO784997:RNO784998 RXK784997:RXK784998 SHG784997:SHG784998 SRC784997:SRC784998 TAY784997:TAY784998 TKU784997:TKU784998 TUQ784997:TUQ784998 UEM784997:UEM784998 UOI784997:UOI784998 UYE784997:UYE784998 VIA784997:VIA784998 VRW784997:VRW784998 WBS784997:WBS784998 WLO784997:WLO784998 WVK784997:WVK784998 C850533:C850534 IY850533:IY850534 SU850533:SU850534 ACQ850533:ACQ850534 AMM850533:AMM850534 AWI850533:AWI850534 BGE850533:BGE850534 BQA850533:BQA850534 BZW850533:BZW850534 CJS850533:CJS850534 CTO850533:CTO850534 DDK850533:DDK850534 DNG850533:DNG850534 DXC850533:DXC850534 EGY850533:EGY850534 EQU850533:EQU850534 FAQ850533:FAQ850534 FKM850533:FKM850534 FUI850533:FUI850534 GEE850533:GEE850534 GOA850533:GOA850534 GXW850533:GXW850534 HHS850533:HHS850534 HRO850533:HRO850534 IBK850533:IBK850534 ILG850533:ILG850534 IVC850533:IVC850534 JEY850533:JEY850534 JOU850533:JOU850534 JYQ850533:JYQ850534 KIM850533:KIM850534 KSI850533:KSI850534 LCE850533:LCE850534 LMA850533:LMA850534 LVW850533:LVW850534 MFS850533:MFS850534 MPO850533:MPO850534 MZK850533:MZK850534 NJG850533:NJG850534 NTC850533:NTC850534 OCY850533:OCY850534 OMU850533:OMU850534 OWQ850533:OWQ850534 PGM850533:PGM850534 PQI850533:PQI850534 QAE850533:QAE850534 QKA850533:QKA850534 QTW850533:QTW850534 RDS850533:RDS850534 RNO850533:RNO850534 RXK850533:RXK850534 SHG850533:SHG850534 SRC850533:SRC850534 TAY850533:TAY850534 TKU850533:TKU850534 TUQ850533:TUQ850534 UEM850533:UEM850534 UOI850533:UOI850534 UYE850533:UYE850534 VIA850533:VIA850534 VRW850533:VRW850534 WBS850533:WBS850534 WLO850533:WLO850534 WVK850533:WVK850534 C916069:C916070 IY916069:IY916070 SU916069:SU916070 ACQ916069:ACQ916070 AMM916069:AMM916070 AWI916069:AWI916070 BGE916069:BGE916070 BQA916069:BQA916070 BZW916069:BZW916070 CJS916069:CJS916070 CTO916069:CTO916070 DDK916069:DDK916070 DNG916069:DNG916070 DXC916069:DXC916070 EGY916069:EGY916070 EQU916069:EQU916070 FAQ916069:FAQ916070 FKM916069:FKM916070 FUI916069:FUI916070 GEE916069:GEE916070 GOA916069:GOA916070 GXW916069:GXW916070 HHS916069:HHS916070 HRO916069:HRO916070 IBK916069:IBK916070 ILG916069:ILG916070 IVC916069:IVC916070 JEY916069:JEY916070 JOU916069:JOU916070 JYQ916069:JYQ916070 KIM916069:KIM916070 KSI916069:KSI916070 LCE916069:LCE916070 LMA916069:LMA916070 LVW916069:LVW916070 MFS916069:MFS916070 MPO916069:MPO916070 MZK916069:MZK916070 NJG916069:NJG916070 NTC916069:NTC916070 OCY916069:OCY916070 OMU916069:OMU916070 OWQ916069:OWQ916070 PGM916069:PGM916070 PQI916069:PQI916070 QAE916069:QAE916070 QKA916069:QKA916070 QTW916069:QTW916070 RDS916069:RDS916070 RNO916069:RNO916070 RXK916069:RXK916070 SHG916069:SHG916070 SRC916069:SRC916070 TAY916069:TAY916070 TKU916069:TKU916070 TUQ916069:TUQ916070 UEM916069:UEM916070 UOI916069:UOI916070 UYE916069:UYE916070 VIA916069:VIA916070 VRW916069:VRW916070 WBS916069:WBS916070 WLO916069:WLO916070 WVK916069:WVK916070 C981605:C981606 IY981605:IY981606 SU981605:SU981606 ACQ981605:ACQ981606 AMM981605:AMM981606 AWI981605:AWI981606 BGE981605:BGE981606 BQA981605:BQA981606 BZW981605:BZW981606 CJS981605:CJS981606 CTO981605:CTO981606 DDK981605:DDK981606 DNG981605:DNG981606 DXC981605:DXC981606 EGY981605:EGY981606 EQU981605:EQU981606 FAQ981605:FAQ981606 FKM981605:FKM981606 FUI981605:FUI981606 GEE981605:GEE981606 GOA981605:GOA981606 GXW981605:GXW981606 HHS981605:HHS981606 HRO981605:HRO981606 IBK981605:IBK981606 ILG981605:ILG981606 IVC981605:IVC981606 JEY981605:JEY981606 JOU981605:JOU981606 JYQ981605:JYQ981606 KIM981605:KIM981606 KSI981605:KSI981606 LCE981605:LCE981606 LMA981605:LMA981606 LVW981605:LVW981606 MFS981605:MFS981606 MPO981605:MPO981606 MZK981605:MZK981606 NJG981605:NJG981606 NTC981605:NTC981606 OCY981605:OCY981606 OMU981605:OMU981606 OWQ981605:OWQ981606 PGM981605:PGM981606 PQI981605:PQI981606 QAE981605:QAE981606 QKA981605:QKA981606 QTW981605:QTW981606 RDS981605:RDS981606 RNO981605:RNO981606 RXK981605:RXK981606 SHG981605:SHG981606 SRC981605:SRC981606 TAY981605:TAY981606 TKU981605:TKU981606 TUQ981605:TUQ981606 UEM981605:UEM981606 UOI981605:UOI981606 UYE981605:UYE981606 VIA981605:VIA981606 VRW981605:VRW981606 WBS981605:WBS981606 WLO981605:WLO981606 WVK981605:WVK981606 AWI720097:AWI724214 BGE720097:BGE724214 BQA720097:BQA724214 BZW720097:BZW724214 CJS720097:CJS724214 CTO720097:CTO724214 DDK720097:DDK724214 DNG720097:DNG724214 DXC720097:DXC724214 EGY720097:EGY724214 EQU720097:EQU724214 FAQ720097:FAQ724214 FKM720097:FKM724214 FUI720097:FUI724214 GEE720097:GEE724214 GOA720097:GOA724214 GXW720097:GXW724214 HHS720097:HHS724214 HRO720097:HRO724214 IBK720097:IBK724214 ILG720097:ILG724214 IVC720097:IVC724214 JEY720097:JEY724214 JOU720097:JOU724214 JYQ720097:JYQ724214 KIM720097:KIM724214 KSI720097:KSI724214 LCE720097:LCE724214 LMA720097:LMA724214 LVW720097:LVW724214 MFS720097:MFS724214 MPO720097:MPO724214 MZK720097:MZK724214 NJG720097:NJG724214 NTC720097:NTC724214 OCY720097:OCY724214 OMU720097:OMU724214 OWQ720097:OWQ724214 PGM720097:PGM724214 PQI720097:PQI724214 QAE720097:QAE724214 QKA720097:QKA724214 QTW720097:QTW724214 RDS720097:RDS724214 RNO720097:RNO724214 RXK720097:RXK724214 SHG720097:SHG724214 SRC720097:SRC724214 TAY720097:TAY724214 TKU720097:TKU724214 TUQ720097:TUQ724214 UEM720097:UEM724214 UOI720097:UOI724214 UYE720097:UYE724214 VIA720097:VIA724214 VRW720097:VRW724214 WBS720097:WBS724214 WLO720097:WLO724214 WVK720097:WVK724214 C785633:C789750 IY785633:IY789750 SU785633:SU789750 ACQ785633:ACQ789750 AMM785633:AMM789750 C64120 IY64120 SU64120 ACQ64120 AMM64120 AWI64120 BGE64120 BQA64120 BZW64120 CJS64120 CTO64120 DDK64120 DNG64120 DXC64120 EGY64120 EQU64120 FAQ64120 FKM64120 FUI64120 GEE64120 GOA64120 GXW64120 HHS64120 HRO64120 IBK64120 ILG64120 IVC64120 JEY64120 JOU64120 JYQ64120 KIM64120 KSI64120 LCE64120 LMA64120 LVW64120 MFS64120 MPO64120 MZK64120 NJG64120 NTC64120 OCY64120 OMU64120 OWQ64120 PGM64120 PQI64120 QAE64120 QKA64120 QTW64120 RDS64120 RNO64120 RXK64120 SHG64120 SRC64120 TAY64120 TKU64120 TUQ64120 UEM64120 UOI64120 UYE64120 VIA64120 VRW64120 WBS64120 WLO64120 WVK64120 C129656 IY129656 SU129656 ACQ129656 AMM129656 AWI129656 BGE129656 BQA129656 BZW129656 CJS129656 CTO129656 DDK129656 DNG129656 DXC129656 EGY129656 EQU129656 FAQ129656 FKM129656 FUI129656 GEE129656 GOA129656 GXW129656 HHS129656 HRO129656 IBK129656 ILG129656 IVC129656 JEY129656 JOU129656 JYQ129656 KIM129656 KSI129656 LCE129656 LMA129656 LVW129656 MFS129656 MPO129656 MZK129656 NJG129656 NTC129656 OCY129656 OMU129656 OWQ129656 PGM129656 PQI129656 QAE129656 QKA129656 QTW129656 RDS129656 RNO129656 RXK129656 SHG129656 SRC129656 TAY129656 TKU129656 TUQ129656 UEM129656 UOI129656 UYE129656 VIA129656 VRW129656 WBS129656 WLO129656 WVK129656 C195192 IY195192 SU195192 ACQ195192 AMM195192 AWI195192 BGE195192 BQA195192 BZW195192 CJS195192 CTO195192 DDK195192 DNG195192 DXC195192 EGY195192 EQU195192 FAQ195192 FKM195192 FUI195192 GEE195192 GOA195192 GXW195192 HHS195192 HRO195192 IBK195192 ILG195192 IVC195192 JEY195192 JOU195192 JYQ195192 KIM195192 KSI195192 LCE195192 LMA195192 LVW195192 MFS195192 MPO195192 MZK195192 NJG195192 NTC195192 OCY195192 OMU195192 OWQ195192 PGM195192 PQI195192 QAE195192 QKA195192 QTW195192 RDS195192 RNO195192 RXK195192 SHG195192 SRC195192 TAY195192 TKU195192 TUQ195192 UEM195192 UOI195192 UYE195192 VIA195192 VRW195192 WBS195192 WLO195192 WVK195192 C260728 IY260728 SU260728 ACQ260728 AMM260728 AWI260728 BGE260728 BQA260728 BZW260728 CJS260728 CTO260728 DDK260728 DNG260728 DXC260728 EGY260728 EQU260728 FAQ260728 FKM260728 FUI260728 GEE260728 GOA260728 GXW260728 HHS260728 HRO260728 IBK260728 ILG260728 IVC260728 JEY260728 JOU260728 JYQ260728 KIM260728 KSI260728 LCE260728 LMA260728 LVW260728 MFS260728 MPO260728 MZK260728 NJG260728 NTC260728 OCY260728 OMU260728 OWQ260728 PGM260728 PQI260728 QAE260728 QKA260728 QTW260728 RDS260728 RNO260728 RXK260728 SHG260728 SRC260728 TAY260728 TKU260728 TUQ260728 UEM260728 UOI260728 UYE260728 VIA260728 VRW260728 WBS260728 WLO260728 WVK260728 C326264 IY326264 SU326264 ACQ326264 AMM326264 AWI326264 BGE326264 BQA326264 BZW326264 CJS326264 CTO326264 DDK326264 DNG326264 DXC326264 EGY326264 EQU326264 FAQ326264 FKM326264 FUI326264 GEE326264 GOA326264 GXW326264 HHS326264 HRO326264 IBK326264 ILG326264 IVC326264 JEY326264 JOU326264 JYQ326264 KIM326264 KSI326264 LCE326264 LMA326264 LVW326264 MFS326264 MPO326264 MZK326264 NJG326264 NTC326264 OCY326264 OMU326264 OWQ326264 PGM326264 PQI326264 QAE326264 QKA326264 QTW326264 RDS326264 RNO326264 RXK326264 SHG326264 SRC326264 TAY326264 TKU326264 TUQ326264 UEM326264 UOI326264 UYE326264 VIA326264 VRW326264 WBS326264 WLO326264 WVK326264 C391800 IY391800 SU391800 ACQ391800 AMM391800 AWI391800 BGE391800 BQA391800 BZW391800 CJS391800 CTO391800 DDK391800 DNG391800 DXC391800 EGY391800 EQU391800 FAQ391800 FKM391800 FUI391800 GEE391800 GOA391800 GXW391800 HHS391800 HRO391800 IBK391800 ILG391800 IVC391800 JEY391800 JOU391800 JYQ391800 KIM391800 KSI391800 LCE391800 LMA391800 LVW391800 MFS391800 MPO391800 MZK391800 NJG391800 NTC391800 OCY391800 OMU391800 OWQ391800 PGM391800 PQI391800 QAE391800 QKA391800 QTW391800 RDS391800 RNO391800 RXK391800 SHG391800 SRC391800 TAY391800 TKU391800 TUQ391800 UEM391800 UOI391800 UYE391800 VIA391800 VRW391800 WBS391800 WLO391800 WVK391800 C457336 IY457336 SU457336 ACQ457336 AMM457336 AWI457336 BGE457336 BQA457336 BZW457336 CJS457336 CTO457336 DDK457336 DNG457336 DXC457336 EGY457336 EQU457336 FAQ457336 FKM457336 FUI457336 GEE457336 GOA457336 GXW457336 HHS457336 HRO457336 IBK457336 ILG457336 IVC457336 JEY457336 JOU457336 JYQ457336 KIM457336 KSI457336 LCE457336 LMA457336 LVW457336 MFS457336 MPO457336 MZK457336 NJG457336 NTC457336 OCY457336 OMU457336 OWQ457336 PGM457336 PQI457336 QAE457336 QKA457336 QTW457336 RDS457336 RNO457336 RXK457336 SHG457336 SRC457336 TAY457336 TKU457336 TUQ457336 UEM457336 UOI457336 UYE457336 VIA457336 VRW457336 WBS457336 WLO457336 WVK457336 C522872 IY522872 SU522872 ACQ522872 AMM522872 AWI522872 BGE522872 BQA522872 BZW522872 CJS522872 CTO522872 DDK522872 DNG522872 DXC522872 EGY522872 EQU522872 FAQ522872 FKM522872 FUI522872 GEE522872 GOA522872 GXW522872 HHS522872 HRO522872 IBK522872 ILG522872 IVC522872 JEY522872 JOU522872 JYQ522872 KIM522872 KSI522872 LCE522872 LMA522872 LVW522872 MFS522872 MPO522872 MZK522872 NJG522872 NTC522872 OCY522872 OMU522872 OWQ522872 PGM522872 PQI522872 QAE522872 QKA522872 QTW522872 RDS522872 RNO522872 RXK522872 SHG522872 SRC522872 TAY522872 TKU522872 TUQ522872 UEM522872 UOI522872 UYE522872 VIA522872 VRW522872 WBS522872 WLO522872 WVK522872 C588408 IY588408 SU588408 ACQ588408 AMM588408 AWI588408 BGE588408 BQA588408 BZW588408 CJS588408 CTO588408 DDK588408 DNG588408 DXC588408 EGY588408 EQU588408 FAQ588408 FKM588408 FUI588408 GEE588408 GOA588408 GXW588408 HHS588408 HRO588408 IBK588408 ILG588408 IVC588408 JEY588408 JOU588408 JYQ588408 KIM588408 KSI588408 LCE588408 LMA588408 LVW588408 MFS588408 MPO588408 MZK588408 NJG588408 NTC588408 OCY588408 OMU588408 OWQ588408 PGM588408 PQI588408 QAE588408 QKA588408 QTW588408 RDS588408 RNO588408 RXK588408 SHG588408 SRC588408 TAY588408 TKU588408 TUQ588408 UEM588408 UOI588408 UYE588408 VIA588408 VRW588408 WBS588408 WLO588408 WVK588408 C653944 IY653944 SU653944 ACQ653944 AMM653944 AWI653944 BGE653944 BQA653944 BZW653944 CJS653944 CTO653944 DDK653944 DNG653944 DXC653944 EGY653944 EQU653944 FAQ653944 FKM653944 FUI653944 GEE653944 GOA653944 GXW653944 HHS653944 HRO653944 IBK653944 ILG653944 IVC653944 JEY653944 JOU653944 JYQ653944 KIM653944 KSI653944 LCE653944 LMA653944 LVW653944 MFS653944 MPO653944 MZK653944 NJG653944 NTC653944 OCY653944 OMU653944 OWQ653944 PGM653944 PQI653944 QAE653944 QKA653944 QTW653944 RDS653944 RNO653944 RXK653944 SHG653944 SRC653944 TAY653944 TKU653944 TUQ653944 UEM653944 UOI653944 UYE653944 VIA653944 VRW653944 WBS653944 WLO653944 WVK653944 C719480 IY719480 SU719480 ACQ719480 AMM719480 AWI719480 BGE719480 BQA719480 BZW719480 CJS719480 CTO719480 DDK719480 DNG719480 DXC719480 EGY719480 EQU719480 FAQ719480 FKM719480 FUI719480 GEE719480 GOA719480 GXW719480 HHS719480 HRO719480 IBK719480 ILG719480 IVC719480 JEY719480 JOU719480 JYQ719480 KIM719480 KSI719480 LCE719480 LMA719480 LVW719480 MFS719480 MPO719480 MZK719480 NJG719480 NTC719480 OCY719480 OMU719480 OWQ719480 PGM719480 PQI719480 QAE719480 QKA719480 QTW719480 RDS719480 RNO719480 RXK719480 SHG719480 SRC719480 TAY719480 TKU719480 TUQ719480 UEM719480 UOI719480 UYE719480 VIA719480 VRW719480 WBS719480 WLO719480 WVK719480 C785016 IY785016 SU785016 ACQ785016 AMM785016 AWI785016 BGE785016 BQA785016 BZW785016 CJS785016 CTO785016 DDK785016 DNG785016 DXC785016 EGY785016 EQU785016 FAQ785016 FKM785016 FUI785016 GEE785016 GOA785016 GXW785016 HHS785016 HRO785016 IBK785016 ILG785016 IVC785016 JEY785016 JOU785016 JYQ785016 KIM785016 KSI785016 LCE785016 LMA785016 LVW785016 MFS785016 MPO785016 MZK785016 NJG785016 NTC785016 OCY785016 OMU785016 OWQ785016 PGM785016 PQI785016 QAE785016 QKA785016 QTW785016 RDS785016 RNO785016 RXK785016 SHG785016 SRC785016 TAY785016 TKU785016 TUQ785016 UEM785016 UOI785016 UYE785016 VIA785016 VRW785016 WBS785016 WLO785016 WVK785016 C850552 IY850552 SU850552 ACQ850552 AMM850552 AWI850552 BGE850552 BQA850552 BZW850552 CJS850552 CTO850552 DDK850552 DNG850552 DXC850552 EGY850552 EQU850552 FAQ850552 FKM850552 FUI850552 GEE850552 GOA850552 GXW850552 HHS850552 HRO850552 IBK850552 ILG850552 IVC850552 JEY850552 JOU850552 JYQ850552 KIM850552 KSI850552 LCE850552 LMA850552 LVW850552 MFS850552 MPO850552 MZK850552 NJG850552 NTC850552 OCY850552 OMU850552 OWQ850552 PGM850552 PQI850552 QAE850552 QKA850552 QTW850552 RDS850552 RNO850552 RXK850552 SHG850552 SRC850552 TAY850552 TKU850552 TUQ850552 UEM850552 UOI850552 UYE850552 VIA850552 VRW850552 WBS850552 WLO850552 WVK850552 C916088 IY916088 SU916088 ACQ916088 AMM916088 AWI916088 BGE916088 BQA916088 BZW916088 CJS916088 CTO916088 DDK916088 DNG916088 DXC916088 EGY916088 EQU916088 FAQ916088 FKM916088 FUI916088 GEE916088 GOA916088 GXW916088 HHS916088 HRO916088 IBK916088 ILG916088 IVC916088 JEY916088 JOU916088 JYQ916088 KIM916088 KSI916088 LCE916088 LMA916088 LVW916088 MFS916088 MPO916088 MZK916088 NJG916088 NTC916088 OCY916088 OMU916088 OWQ916088 PGM916088 PQI916088 QAE916088 QKA916088 QTW916088 RDS916088 RNO916088 RXK916088 SHG916088 SRC916088 TAY916088 TKU916088 TUQ916088 UEM916088 UOI916088 UYE916088 VIA916088 VRW916088 WBS916088 WLO916088 WVK916088 C981624 IY981624 SU981624 ACQ981624 AMM981624 AWI981624 BGE981624 BQA981624 BZW981624 CJS981624 CTO981624 DDK981624 DNG981624 DXC981624 EGY981624 EQU981624 FAQ981624 FKM981624 FUI981624 GEE981624 GOA981624 GXW981624 HHS981624 HRO981624 IBK981624 ILG981624 IVC981624 JEY981624 JOU981624 JYQ981624 KIM981624 KSI981624 LCE981624 LMA981624 LVW981624 MFS981624 MPO981624 MZK981624 NJG981624 NTC981624 OCY981624 OMU981624 OWQ981624 PGM981624 PQI981624 QAE981624 QKA981624 QTW981624 RDS981624 RNO981624 RXK981624 SHG981624 SRC981624 TAY981624 TKU981624 TUQ981624 UEM981624 UOI981624 UYE981624 VIA981624 VRW981624 WBS981624 WLO981624 WVK981624 AWI785633:AWI789750 BGE785633:BGE789750 BQA785633:BQA789750 BZW785633:BZW789750 CJS785633:CJS789750 CTO785633:CTO789750 DDK785633:DDK789750 DNG785633:DNG789750 DXC785633:DXC789750 EGY785633:EGY789750 EQU785633:EQU789750 FAQ785633:FAQ789750 FKM785633:FKM789750 FUI785633:FUI789750 GEE785633:GEE789750 GOA785633:GOA789750 GXW785633:GXW789750 HHS785633:HHS789750 HRO785633:HRO789750 IBK785633:IBK789750 ILG785633:ILG789750 IVC785633:IVC789750 JEY785633:JEY789750 JOU785633:JOU789750 JYQ785633:JYQ789750 KIM785633:KIM789750 KSI785633:KSI789750 LCE785633:LCE789750 LMA785633:LMA789750 LVW785633:LVW789750 MFS785633:MFS789750 MPO785633:MPO789750 MZK785633:MZK789750 NJG785633:NJG789750 NTC785633:NTC789750 OCY785633:OCY789750 OMU785633:OMU789750 OWQ785633:OWQ789750 PGM785633:PGM789750 PQI785633:PQI789750 QAE785633:QAE789750 QKA785633:QKA789750 QTW785633:QTW789750 RDS785633:RDS789750 RNO785633:RNO789750 RXK785633:RXK789750 SHG785633:SHG789750 SRC785633:SRC789750 TAY785633:TAY789750 TKU785633:TKU789750 TUQ785633:TUQ789750 UEM785633:UEM789750 UOI785633:UOI789750 UYE785633:UYE789750 VIA785633:VIA789750 VRW785633:VRW789750 WBS785633:WBS789750 WLO785633:WLO789750 WVK785633:WVK789750 C851169:C855286 IY851169:IY855286 SU851169:SU855286 ACQ851169:ACQ855286 C64114 IY64114 SU64114 ACQ64114 AMM64114 AWI64114 BGE64114 BQA64114 BZW64114 CJS64114 CTO64114 DDK64114 DNG64114 DXC64114 EGY64114 EQU64114 FAQ64114 FKM64114 FUI64114 GEE64114 GOA64114 GXW64114 HHS64114 HRO64114 IBK64114 ILG64114 IVC64114 JEY64114 JOU64114 JYQ64114 KIM64114 KSI64114 LCE64114 LMA64114 LVW64114 MFS64114 MPO64114 MZK64114 NJG64114 NTC64114 OCY64114 OMU64114 OWQ64114 PGM64114 PQI64114 QAE64114 QKA64114 QTW64114 RDS64114 RNO64114 RXK64114 SHG64114 SRC64114 TAY64114 TKU64114 TUQ64114 UEM64114 UOI64114 UYE64114 VIA64114 VRW64114 WBS64114 WLO64114 WVK64114 C129650 IY129650 SU129650 ACQ129650 AMM129650 AWI129650 BGE129650 BQA129650 BZW129650 CJS129650 CTO129650 DDK129650 DNG129650 DXC129650 EGY129650 EQU129650 FAQ129650 FKM129650 FUI129650 GEE129650 GOA129650 GXW129650 HHS129650 HRO129650 IBK129650 ILG129650 IVC129650 JEY129650 JOU129650 JYQ129650 KIM129650 KSI129650 LCE129650 LMA129650 LVW129650 MFS129650 MPO129650 MZK129650 NJG129650 NTC129650 OCY129650 OMU129650 OWQ129650 PGM129650 PQI129650 QAE129650 QKA129650 QTW129650 RDS129650 RNO129650 RXK129650 SHG129650 SRC129650 TAY129650 TKU129650 TUQ129650 UEM129650 UOI129650 UYE129650 VIA129650 VRW129650 WBS129650 WLO129650 WVK129650 C195186 IY195186 SU195186 ACQ195186 AMM195186 AWI195186 BGE195186 BQA195186 BZW195186 CJS195186 CTO195186 DDK195186 DNG195186 DXC195186 EGY195186 EQU195186 FAQ195186 FKM195186 FUI195186 GEE195186 GOA195186 GXW195186 HHS195186 HRO195186 IBK195186 ILG195186 IVC195186 JEY195186 JOU195186 JYQ195186 KIM195186 KSI195186 LCE195186 LMA195186 LVW195186 MFS195186 MPO195186 MZK195186 NJG195186 NTC195186 OCY195186 OMU195186 OWQ195186 PGM195186 PQI195186 QAE195186 QKA195186 QTW195186 RDS195186 RNO195186 RXK195186 SHG195186 SRC195186 TAY195186 TKU195186 TUQ195186 UEM195186 UOI195186 UYE195186 VIA195186 VRW195186 WBS195186 WLO195186 WVK195186 C260722 IY260722 SU260722 ACQ260722 AMM260722 AWI260722 BGE260722 BQA260722 BZW260722 CJS260722 CTO260722 DDK260722 DNG260722 DXC260722 EGY260722 EQU260722 FAQ260722 FKM260722 FUI260722 GEE260722 GOA260722 GXW260722 HHS260722 HRO260722 IBK260722 ILG260722 IVC260722 JEY260722 JOU260722 JYQ260722 KIM260722 KSI260722 LCE260722 LMA260722 LVW260722 MFS260722 MPO260722 MZK260722 NJG260722 NTC260722 OCY260722 OMU260722 OWQ260722 PGM260722 PQI260722 QAE260722 QKA260722 QTW260722 RDS260722 RNO260722 RXK260722 SHG260722 SRC260722 TAY260722 TKU260722 TUQ260722 UEM260722 UOI260722 UYE260722 VIA260722 VRW260722 WBS260722 WLO260722 WVK260722 C326258 IY326258 SU326258 ACQ326258 AMM326258 AWI326258 BGE326258 BQA326258 BZW326258 CJS326258 CTO326258 DDK326258 DNG326258 DXC326258 EGY326258 EQU326258 FAQ326258 FKM326258 FUI326258 GEE326258 GOA326258 GXW326258 HHS326258 HRO326258 IBK326258 ILG326258 IVC326258 JEY326258 JOU326258 JYQ326258 KIM326258 KSI326258 LCE326258 LMA326258 LVW326258 MFS326258 MPO326258 MZK326258 NJG326258 NTC326258 OCY326258 OMU326258 OWQ326258 PGM326258 PQI326258 QAE326258 QKA326258 QTW326258 RDS326258 RNO326258 RXK326258 SHG326258 SRC326258 TAY326258 TKU326258 TUQ326258 UEM326258 UOI326258 UYE326258 VIA326258 VRW326258 WBS326258 WLO326258 WVK326258 C391794 IY391794 SU391794 ACQ391794 AMM391794 AWI391794 BGE391794 BQA391794 BZW391794 CJS391794 CTO391794 DDK391794 DNG391794 DXC391794 EGY391794 EQU391794 FAQ391794 FKM391794 FUI391794 GEE391794 GOA391794 GXW391794 HHS391794 HRO391794 IBK391794 ILG391794 IVC391794 JEY391794 JOU391794 JYQ391794 KIM391794 KSI391794 LCE391794 LMA391794 LVW391794 MFS391794 MPO391794 MZK391794 NJG391794 NTC391794 OCY391794 OMU391794 OWQ391794 PGM391794 PQI391794 QAE391794 QKA391794 QTW391794 RDS391794 RNO391794 RXK391794 SHG391794 SRC391794 TAY391794 TKU391794 TUQ391794 UEM391794 UOI391794 UYE391794 VIA391794 VRW391794 WBS391794 WLO391794 WVK391794 C457330 IY457330 SU457330 ACQ457330 AMM457330 AWI457330 BGE457330 BQA457330 BZW457330 CJS457330 CTO457330 DDK457330 DNG457330 DXC457330 EGY457330 EQU457330 FAQ457330 FKM457330 FUI457330 GEE457330 GOA457330 GXW457330 HHS457330 HRO457330 IBK457330 ILG457330 IVC457330 JEY457330 JOU457330 JYQ457330 KIM457330 KSI457330 LCE457330 LMA457330 LVW457330 MFS457330 MPO457330 MZK457330 NJG457330 NTC457330 OCY457330 OMU457330 OWQ457330 PGM457330 PQI457330 QAE457330 QKA457330 QTW457330 RDS457330 RNO457330 RXK457330 SHG457330 SRC457330 TAY457330 TKU457330 TUQ457330 UEM457330 UOI457330 UYE457330 VIA457330 VRW457330 WBS457330 WLO457330 WVK457330 C522866 IY522866 SU522866 ACQ522866 AMM522866 AWI522866 BGE522866 BQA522866 BZW522866 CJS522866 CTO522866 DDK522866 DNG522866 DXC522866 EGY522866 EQU522866 FAQ522866 FKM522866 FUI522866 GEE522866 GOA522866 GXW522866 HHS522866 HRO522866 IBK522866 ILG522866 IVC522866 JEY522866 JOU522866 JYQ522866 KIM522866 KSI522866 LCE522866 LMA522866 LVW522866 MFS522866 MPO522866 MZK522866 NJG522866 NTC522866 OCY522866 OMU522866 OWQ522866 PGM522866 PQI522866 QAE522866 QKA522866 QTW522866 RDS522866 RNO522866 RXK522866 SHG522866 SRC522866 TAY522866 TKU522866 TUQ522866 UEM522866 UOI522866 UYE522866 VIA522866 VRW522866 WBS522866 WLO522866 WVK522866 C588402 IY588402 SU588402 ACQ588402 AMM588402 AWI588402 BGE588402 BQA588402 BZW588402 CJS588402 CTO588402 DDK588402 DNG588402 DXC588402 EGY588402 EQU588402 FAQ588402 FKM588402 FUI588402 GEE588402 GOA588402 GXW588402 HHS588402 HRO588402 IBK588402 ILG588402 IVC588402 JEY588402 JOU588402 JYQ588402 KIM588402 KSI588402 LCE588402 LMA588402 LVW588402 MFS588402 MPO588402 MZK588402 NJG588402 NTC588402 OCY588402 OMU588402 OWQ588402 PGM588402 PQI588402 QAE588402 QKA588402 QTW588402 RDS588402 RNO588402 RXK588402 SHG588402 SRC588402 TAY588402 TKU588402 TUQ588402 UEM588402 UOI588402 UYE588402 VIA588402 VRW588402 WBS588402 WLO588402 WVK588402 C653938 IY653938 SU653938 ACQ653938 AMM653938 AWI653938 BGE653938 BQA653938 BZW653938 CJS653938 CTO653938 DDK653938 DNG653938 DXC653938 EGY653938 EQU653938 FAQ653938 FKM653938 FUI653938 GEE653938 GOA653938 GXW653938 HHS653938 HRO653938 IBK653938 ILG653938 IVC653938 JEY653938 JOU653938 JYQ653938 KIM653938 KSI653938 LCE653938 LMA653938 LVW653938 MFS653938 MPO653938 MZK653938 NJG653938 NTC653938 OCY653938 OMU653938 OWQ653938 PGM653938 PQI653938 QAE653938 QKA653938 QTW653938 RDS653938 RNO653938 RXK653938 SHG653938 SRC653938 TAY653938 TKU653938 TUQ653938 UEM653938 UOI653938 UYE653938 VIA653938 VRW653938 WBS653938 WLO653938 WVK653938 C719474 IY719474 SU719474 ACQ719474 AMM719474 AWI719474 BGE719474 BQA719474 BZW719474 CJS719474 CTO719474 DDK719474 DNG719474 DXC719474 EGY719474 EQU719474 FAQ719474 FKM719474 FUI719474 GEE719474 GOA719474 GXW719474 HHS719474 HRO719474 IBK719474 ILG719474 IVC719474 JEY719474 JOU719474 JYQ719474 KIM719474 KSI719474 LCE719474 LMA719474 LVW719474 MFS719474 MPO719474 MZK719474 NJG719474 NTC719474 OCY719474 OMU719474 OWQ719474 PGM719474 PQI719474 QAE719474 QKA719474 QTW719474 RDS719474 RNO719474 RXK719474 SHG719474 SRC719474 TAY719474 TKU719474 TUQ719474 UEM719474 UOI719474 UYE719474 VIA719474 VRW719474 WBS719474 WLO719474 WVK719474 C785010 IY785010 SU785010 ACQ785010 AMM785010 AWI785010 BGE785010 BQA785010 BZW785010 CJS785010 CTO785010 DDK785010 DNG785010 DXC785010 EGY785010 EQU785010 FAQ785010 FKM785010 FUI785010 GEE785010 GOA785010 GXW785010 HHS785010 HRO785010 IBK785010 ILG785010 IVC785010 JEY785010 JOU785010 JYQ785010 KIM785010 KSI785010 LCE785010 LMA785010 LVW785010 MFS785010 MPO785010 MZK785010 NJG785010 NTC785010 OCY785010 OMU785010 OWQ785010 PGM785010 PQI785010 QAE785010 QKA785010 QTW785010 RDS785010 RNO785010 RXK785010 SHG785010 SRC785010 TAY785010 TKU785010 TUQ785010 UEM785010 UOI785010 UYE785010 VIA785010 VRW785010 WBS785010 WLO785010 WVK785010 C850546 IY850546 SU850546 ACQ850546 AMM850546 AWI850546 BGE850546 BQA850546 BZW850546 CJS850546 CTO850546 DDK850546 DNG850546 DXC850546 EGY850546 EQU850546 FAQ850546 FKM850546 FUI850546 GEE850546 GOA850546 GXW850546 HHS850546 HRO850546 IBK850546 ILG850546 IVC850546 JEY850546 JOU850546 JYQ850546 KIM850546 KSI850546 LCE850546 LMA850546 LVW850546 MFS850546 MPO850546 MZK850546 NJG850546 NTC850546 OCY850546 OMU850546 OWQ850546 PGM850546 PQI850546 QAE850546 QKA850546 QTW850546 RDS850546 RNO850546 RXK850546 SHG850546 SRC850546 TAY850546 TKU850546 TUQ850546 UEM850546 UOI850546 UYE850546 VIA850546 VRW850546 WBS850546 WLO850546 WVK850546 C916082 IY916082 SU916082 ACQ916082 AMM916082 AWI916082 BGE916082 BQA916082 BZW916082 CJS916082 CTO916082 DDK916082 DNG916082 DXC916082 EGY916082 EQU916082 FAQ916082 FKM916082 FUI916082 GEE916082 GOA916082 GXW916082 HHS916082 HRO916082 IBK916082 ILG916082 IVC916082 JEY916082 JOU916082 JYQ916082 KIM916082 KSI916082 LCE916082 LMA916082 LVW916082 MFS916082 MPO916082 MZK916082 NJG916082 NTC916082 OCY916082 OMU916082 OWQ916082 PGM916082 PQI916082 QAE916082 QKA916082 QTW916082 RDS916082 RNO916082 RXK916082 SHG916082 SRC916082 TAY916082 TKU916082 TUQ916082 UEM916082 UOI916082 UYE916082 VIA916082 VRW916082 WBS916082 WLO916082 WVK916082 C981618 IY981618 SU981618 ACQ981618 AMM981618 AWI981618 BGE981618 BQA981618 BZW981618 CJS981618 CTO981618 DDK981618 DNG981618 DXC981618 EGY981618 EQU981618 FAQ981618 FKM981618 FUI981618 GEE981618 GOA981618 GXW981618 HHS981618 HRO981618 IBK981618 ILG981618 IVC981618 JEY981618 JOU981618 JYQ981618 KIM981618 KSI981618 LCE981618 LMA981618 LVW981618 MFS981618 MPO981618 MZK981618 NJG981618 NTC981618 OCY981618 OMU981618 OWQ981618 PGM981618 PQI981618 QAE981618 QKA981618 QTW981618 RDS981618 RNO981618 RXK981618 SHG981618 SRC981618 TAY981618 TKU981618 TUQ981618 UEM981618 UOI981618 UYE981618 VIA981618 VRW981618 WBS981618 WLO981618 WVK981618 AMM851169:AMM855286 AWI851169:AWI855286 BGE851169:BGE855286 BQA851169:BQA855286 BZW851169:BZW855286 CJS851169:CJS855286 CTO851169:CTO855286 DDK851169:DDK855286 DNG851169:DNG855286 DXC851169:DXC855286 EGY851169:EGY855286 EQU851169:EQU855286 FAQ851169:FAQ855286 FKM851169:FKM855286 FUI851169:FUI855286 GEE851169:GEE855286 GOA851169:GOA855286 GXW851169:GXW855286 HHS851169:HHS855286 HRO851169:HRO855286 IBK851169:IBK855286 ILG851169:ILG855286 IVC851169:IVC855286 JEY851169:JEY855286 JOU851169:JOU855286 JYQ851169:JYQ855286 KIM851169:KIM855286 KSI851169:KSI855286 LCE851169:LCE855286 LMA851169:LMA855286 LVW851169:LVW855286 MFS851169:MFS855286 MPO851169:MPO855286 MZK851169:MZK855286 NJG851169:NJG855286 NTC851169:NTC855286 OCY851169:OCY855286 OMU851169:OMU855286 OWQ851169:OWQ855286 PGM851169:PGM855286 PQI851169:PQI855286 QAE851169:QAE855286 QKA851169:QKA855286 QTW851169:QTW855286 RDS851169:RDS855286 RNO851169:RNO855286 RXK851169:RXK855286 SHG851169:SHG855286 SRC851169:SRC855286 TAY851169:TAY855286 TKU851169:TKU855286 TUQ851169:TUQ855286 UEM851169:UEM855286 UOI851169:UOI855286 UYE851169:UYE855286 VIA851169:VIA855286 VRW851169:VRW855286 WBS851169:WBS855286 WLO851169:WLO855286 WVK851169:WVK855286 C916705:C920822 IY916705:IY920822 SU916705:SU920822 C64110:C64111 IY64110:IY64111 SU64110:SU64111 ACQ64110:ACQ64111 AMM64110:AMM64111 AWI64110:AWI64111 BGE64110:BGE64111 BQA64110:BQA64111 BZW64110:BZW64111 CJS64110:CJS64111 CTO64110:CTO64111 DDK64110:DDK64111 DNG64110:DNG64111 DXC64110:DXC64111 EGY64110:EGY64111 EQU64110:EQU64111 FAQ64110:FAQ64111 FKM64110:FKM64111 FUI64110:FUI64111 GEE64110:GEE64111 GOA64110:GOA64111 GXW64110:GXW64111 HHS64110:HHS64111 HRO64110:HRO64111 IBK64110:IBK64111 ILG64110:ILG64111 IVC64110:IVC64111 JEY64110:JEY64111 JOU64110:JOU64111 JYQ64110:JYQ64111 KIM64110:KIM64111 KSI64110:KSI64111 LCE64110:LCE64111 LMA64110:LMA64111 LVW64110:LVW64111 MFS64110:MFS64111 MPO64110:MPO64111 MZK64110:MZK64111 NJG64110:NJG64111 NTC64110:NTC64111 OCY64110:OCY64111 OMU64110:OMU64111 OWQ64110:OWQ64111 PGM64110:PGM64111 PQI64110:PQI64111 QAE64110:QAE64111 QKA64110:QKA64111 QTW64110:QTW64111 RDS64110:RDS64111 RNO64110:RNO64111 RXK64110:RXK64111 SHG64110:SHG64111 SRC64110:SRC64111 TAY64110:TAY64111 TKU64110:TKU64111 TUQ64110:TUQ64111 UEM64110:UEM64111 UOI64110:UOI64111 UYE64110:UYE64111 VIA64110:VIA64111 VRW64110:VRW64111 WBS64110:WBS64111 WLO64110:WLO64111 WVK64110:WVK64111 C129646:C129647 IY129646:IY129647 SU129646:SU129647 ACQ129646:ACQ129647 AMM129646:AMM129647 AWI129646:AWI129647 BGE129646:BGE129647 BQA129646:BQA129647 BZW129646:BZW129647 CJS129646:CJS129647 CTO129646:CTO129647 DDK129646:DDK129647 DNG129646:DNG129647 DXC129646:DXC129647 EGY129646:EGY129647 EQU129646:EQU129647 FAQ129646:FAQ129647 FKM129646:FKM129647 FUI129646:FUI129647 GEE129646:GEE129647 GOA129646:GOA129647 GXW129646:GXW129647 HHS129646:HHS129647 HRO129646:HRO129647 IBK129646:IBK129647 ILG129646:ILG129647 IVC129646:IVC129647 JEY129646:JEY129647 JOU129646:JOU129647 JYQ129646:JYQ129647 KIM129646:KIM129647 KSI129646:KSI129647 LCE129646:LCE129647 LMA129646:LMA129647 LVW129646:LVW129647 MFS129646:MFS129647 MPO129646:MPO129647 MZK129646:MZK129647 NJG129646:NJG129647 NTC129646:NTC129647 OCY129646:OCY129647 OMU129646:OMU129647 OWQ129646:OWQ129647 PGM129646:PGM129647 PQI129646:PQI129647 QAE129646:QAE129647 QKA129646:QKA129647 QTW129646:QTW129647 RDS129646:RDS129647 RNO129646:RNO129647 RXK129646:RXK129647 SHG129646:SHG129647 SRC129646:SRC129647 TAY129646:TAY129647 TKU129646:TKU129647 TUQ129646:TUQ129647 UEM129646:UEM129647 UOI129646:UOI129647 UYE129646:UYE129647 VIA129646:VIA129647 VRW129646:VRW129647 WBS129646:WBS129647 WLO129646:WLO129647 WVK129646:WVK129647 C195182:C195183 IY195182:IY195183 SU195182:SU195183 ACQ195182:ACQ195183 AMM195182:AMM195183 AWI195182:AWI195183 BGE195182:BGE195183 BQA195182:BQA195183 BZW195182:BZW195183 CJS195182:CJS195183 CTO195182:CTO195183 DDK195182:DDK195183 DNG195182:DNG195183 DXC195182:DXC195183 EGY195182:EGY195183 EQU195182:EQU195183 FAQ195182:FAQ195183 FKM195182:FKM195183 FUI195182:FUI195183 GEE195182:GEE195183 GOA195182:GOA195183 GXW195182:GXW195183 HHS195182:HHS195183 HRO195182:HRO195183 IBK195182:IBK195183 ILG195182:ILG195183 IVC195182:IVC195183 JEY195182:JEY195183 JOU195182:JOU195183 JYQ195182:JYQ195183 KIM195182:KIM195183 KSI195182:KSI195183 LCE195182:LCE195183 LMA195182:LMA195183 LVW195182:LVW195183 MFS195182:MFS195183 MPO195182:MPO195183 MZK195182:MZK195183 NJG195182:NJG195183 NTC195182:NTC195183 OCY195182:OCY195183 OMU195182:OMU195183 OWQ195182:OWQ195183 PGM195182:PGM195183 PQI195182:PQI195183 QAE195182:QAE195183 QKA195182:QKA195183 QTW195182:QTW195183 RDS195182:RDS195183 RNO195182:RNO195183 RXK195182:RXK195183 SHG195182:SHG195183 SRC195182:SRC195183 TAY195182:TAY195183 TKU195182:TKU195183 TUQ195182:TUQ195183 UEM195182:UEM195183 UOI195182:UOI195183 UYE195182:UYE195183 VIA195182:VIA195183 VRW195182:VRW195183 WBS195182:WBS195183 WLO195182:WLO195183 WVK195182:WVK195183 C260718:C260719 IY260718:IY260719 SU260718:SU260719 ACQ260718:ACQ260719 AMM260718:AMM260719 AWI260718:AWI260719 BGE260718:BGE260719 BQA260718:BQA260719 BZW260718:BZW260719 CJS260718:CJS260719 CTO260718:CTO260719 DDK260718:DDK260719 DNG260718:DNG260719 DXC260718:DXC260719 EGY260718:EGY260719 EQU260718:EQU260719 FAQ260718:FAQ260719 FKM260718:FKM260719 FUI260718:FUI260719 GEE260718:GEE260719 GOA260718:GOA260719 GXW260718:GXW260719 HHS260718:HHS260719 HRO260718:HRO260719 IBK260718:IBK260719 ILG260718:ILG260719 IVC260718:IVC260719 JEY260718:JEY260719 JOU260718:JOU260719 JYQ260718:JYQ260719 KIM260718:KIM260719 KSI260718:KSI260719 LCE260718:LCE260719 LMA260718:LMA260719 LVW260718:LVW260719 MFS260718:MFS260719 MPO260718:MPO260719 MZK260718:MZK260719 NJG260718:NJG260719 NTC260718:NTC260719 OCY260718:OCY260719 OMU260718:OMU260719 OWQ260718:OWQ260719 PGM260718:PGM260719 PQI260718:PQI260719 QAE260718:QAE260719 QKA260718:QKA260719 QTW260718:QTW260719 RDS260718:RDS260719 RNO260718:RNO260719 RXK260718:RXK260719 SHG260718:SHG260719 SRC260718:SRC260719 TAY260718:TAY260719 TKU260718:TKU260719 TUQ260718:TUQ260719 UEM260718:UEM260719 UOI260718:UOI260719 UYE260718:UYE260719 VIA260718:VIA260719 VRW260718:VRW260719 WBS260718:WBS260719 WLO260718:WLO260719 WVK260718:WVK260719 C326254:C326255 IY326254:IY326255 SU326254:SU326255 ACQ326254:ACQ326255 AMM326254:AMM326255 AWI326254:AWI326255 BGE326254:BGE326255 BQA326254:BQA326255 BZW326254:BZW326255 CJS326254:CJS326255 CTO326254:CTO326255 DDK326254:DDK326255 DNG326254:DNG326255 DXC326254:DXC326255 EGY326254:EGY326255 EQU326254:EQU326255 FAQ326254:FAQ326255 FKM326254:FKM326255 FUI326254:FUI326255 GEE326254:GEE326255 GOA326254:GOA326255 GXW326254:GXW326255 HHS326254:HHS326255 HRO326254:HRO326255 IBK326254:IBK326255 ILG326254:ILG326255 IVC326254:IVC326255 JEY326254:JEY326255 JOU326254:JOU326255 JYQ326254:JYQ326255 KIM326254:KIM326255 KSI326254:KSI326255 LCE326254:LCE326255 LMA326254:LMA326255 LVW326254:LVW326255 MFS326254:MFS326255 MPO326254:MPO326255 MZK326254:MZK326255 NJG326254:NJG326255 NTC326254:NTC326255 OCY326254:OCY326255 OMU326254:OMU326255 OWQ326254:OWQ326255 PGM326254:PGM326255 PQI326254:PQI326255 QAE326254:QAE326255 QKA326254:QKA326255 QTW326254:QTW326255 RDS326254:RDS326255 RNO326254:RNO326255 RXK326254:RXK326255 SHG326254:SHG326255 SRC326254:SRC326255 TAY326254:TAY326255 TKU326254:TKU326255 TUQ326254:TUQ326255 UEM326254:UEM326255 UOI326254:UOI326255 UYE326254:UYE326255 VIA326254:VIA326255 VRW326254:VRW326255 WBS326254:WBS326255 WLO326254:WLO326255 WVK326254:WVK326255 C391790:C391791 IY391790:IY391791 SU391790:SU391791 ACQ391790:ACQ391791 AMM391790:AMM391791 AWI391790:AWI391791 BGE391790:BGE391791 BQA391790:BQA391791 BZW391790:BZW391791 CJS391790:CJS391791 CTO391790:CTO391791 DDK391790:DDK391791 DNG391790:DNG391791 DXC391790:DXC391791 EGY391790:EGY391791 EQU391790:EQU391791 FAQ391790:FAQ391791 FKM391790:FKM391791 FUI391790:FUI391791 GEE391790:GEE391791 GOA391790:GOA391791 GXW391790:GXW391791 HHS391790:HHS391791 HRO391790:HRO391791 IBK391790:IBK391791 ILG391790:ILG391791 IVC391790:IVC391791 JEY391790:JEY391791 JOU391790:JOU391791 JYQ391790:JYQ391791 KIM391790:KIM391791 KSI391790:KSI391791 LCE391790:LCE391791 LMA391790:LMA391791 LVW391790:LVW391791 MFS391790:MFS391791 MPO391790:MPO391791 MZK391790:MZK391791 NJG391790:NJG391791 NTC391790:NTC391791 OCY391790:OCY391791 OMU391790:OMU391791 OWQ391790:OWQ391791 PGM391790:PGM391791 PQI391790:PQI391791 QAE391790:QAE391791 QKA391790:QKA391791 QTW391790:QTW391791 RDS391790:RDS391791 RNO391790:RNO391791 RXK391790:RXK391791 SHG391790:SHG391791 SRC391790:SRC391791 TAY391790:TAY391791 TKU391790:TKU391791 TUQ391790:TUQ391791 UEM391790:UEM391791 UOI391790:UOI391791 UYE391790:UYE391791 VIA391790:VIA391791 VRW391790:VRW391791 WBS391790:WBS391791 WLO391790:WLO391791 WVK391790:WVK391791 C457326:C457327 IY457326:IY457327 SU457326:SU457327 ACQ457326:ACQ457327 AMM457326:AMM457327 AWI457326:AWI457327 BGE457326:BGE457327 BQA457326:BQA457327 BZW457326:BZW457327 CJS457326:CJS457327 CTO457326:CTO457327 DDK457326:DDK457327 DNG457326:DNG457327 DXC457326:DXC457327 EGY457326:EGY457327 EQU457326:EQU457327 FAQ457326:FAQ457327 FKM457326:FKM457327 FUI457326:FUI457327 GEE457326:GEE457327 GOA457326:GOA457327 GXW457326:GXW457327 HHS457326:HHS457327 HRO457326:HRO457327 IBK457326:IBK457327 ILG457326:ILG457327 IVC457326:IVC457327 JEY457326:JEY457327 JOU457326:JOU457327 JYQ457326:JYQ457327 KIM457326:KIM457327 KSI457326:KSI457327 LCE457326:LCE457327 LMA457326:LMA457327 LVW457326:LVW457327 MFS457326:MFS457327 MPO457326:MPO457327 MZK457326:MZK457327 NJG457326:NJG457327 NTC457326:NTC457327 OCY457326:OCY457327 OMU457326:OMU457327 OWQ457326:OWQ457327 PGM457326:PGM457327 PQI457326:PQI457327 QAE457326:QAE457327 QKA457326:QKA457327 QTW457326:QTW457327 RDS457326:RDS457327 RNO457326:RNO457327 RXK457326:RXK457327 SHG457326:SHG457327 SRC457326:SRC457327 TAY457326:TAY457327 TKU457326:TKU457327 TUQ457326:TUQ457327 UEM457326:UEM457327 UOI457326:UOI457327 UYE457326:UYE457327 VIA457326:VIA457327 VRW457326:VRW457327 WBS457326:WBS457327 WLO457326:WLO457327 WVK457326:WVK457327 C522862:C522863 IY522862:IY522863 SU522862:SU522863 ACQ522862:ACQ522863 AMM522862:AMM522863 AWI522862:AWI522863 BGE522862:BGE522863 BQA522862:BQA522863 BZW522862:BZW522863 CJS522862:CJS522863 CTO522862:CTO522863 DDK522862:DDK522863 DNG522862:DNG522863 DXC522862:DXC522863 EGY522862:EGY522863 EQU522862:EQU522863 FAQ522862:FAQ522863 FKM522862:FKM522863 FUI522862:FUI522863 GEE522862:GEE522863 GOA522862:GOA522863 GXW522862:GXW522863 HHS522862:HHS522863 HRO522862:HRO522863 IBK522862:IBK522863 ILG522862:ILG522863 IVC522862:IVC522863 JEY522862:JEY522863 JOU522862:JOU522863 JYQ522862:JYQ522863 KIM522862:KIM522863 KSI522862:KSI522863 LCE522862:LCE522863 LMA522862:LMA522863 LVW522862:LVW522863 MFS522862:MFS522863 MPO522862:MPO522863 MZK522862:MZK522863 NJG522862:NJG522863 NTC522862:NTC522863 OCY522862:OCY522863 OMU522862:OMU522863 OWQ522862:OWQ522863 PGM522862:PGM522863 PQI522862:PQI522863 QAE522862:QAE522863 QKA522862:QKA522863 QTW522862:QTW522863 RDS522862:RDS522863 RNO522862:RNO522863 RXK522862:RXK522863 SHG522862:SHG522863 SRC522862:SRC522863 TAY522862:TAY522863 TKU522862:TKU522863 TUQ522862:TUQ522863 UEM522862:UEM522863 UOI522862:UOI522863 UYE522862:UYE522863 VIA522862:VIA522863 VRW522862:VRW522863 WBS522862:WBS522863 WLO522862:WLO522863 WVK522862:WVK522863 C588398:C588399 IY588398:IY588399 SU588398:SU588399 ACQ588398:ACQ588399 AMM588398:AMM588399 AWI588398:AWI588399 BGE588398:BGE588399 BQA588398:BQA588399 BZW588398:BZW588399 CJS588398:CJS588399 CTO588398:CTO588399 DDK588398:DDK588399 DNG588398:DNG588399 DXC588398:DXC588399 EGY588398:EGY588399 EQU588398:EQU588399 FAQ588398:FAQ588399 FKM588398:FKM588399 FUI588398:FUI588399 GEE588398:GEE588399 GOA588398:GOA588399 GXW588398:GXW588399 HHS588398:HHS588399 HRO588398:HRO588399 IBK588398:IBK588399 ILG588398:ILG588399 IVC588398:IVC588399 JEY588398:JEY588399 JOU588398:JOU588399 JYQ588398:JYQ588399 KIM588398:KIM588399 KSI588398:KSI588399 LCE588398:LCE588399 LMA588398:LMA588399 LVW588398:LVW588399 MFS588398:MFS588399 MPO588398:MPO588399 MZK588398:MZK588399 NJG588398:NJG588399 NTC588398:NTC588399 OCY588398:OCY588399 OMU588398:OMU588399 OWQ588398:OWQ588399 PGM588398:PGM588399 PQI588398:PQI588399 QAE588398:QAE588399 QKA588398:QKA588399 QTW588398:QTW588399 RDS588398:RDS588399 RNO588398:RNO588399 RXK588398:RXK588399 SHG588398:SHG588399 SRC588398:SRC588399 TAY588398:TAY588399 TKU588398:TKU588399 TUQ588398:TUQ588399 UEM588398:UEM588399 UOI588398:UOI588399 UYE588398:UYE588399 VIA588398:VIA588399 VRW588398:VRW588399 WBS588398:WBS588399 WLO588398:WLO588399 WVK588398:WVK588399 C653934:C653935 IY653934:IY653935 SU653934:SU653935 ACQ653934:ACQ653935 AMM653934:AMM653935 AWI653934:AWI653935 BGE653934:BGE653935 BQA653934:BQA653935 BZW653934:BZW653935 CJS653934:CJS653935 CTO653934:CTO653935 DDK653934:DDK653935 DNG653934:DNG653935 DXC653934:DXC653935 EGY653934:EGY653935 EQU653934:EQU653935 FAQ653934:FAQ653935 FKM653934:FKM653935 FUI653934:FUI653935 GEE653934:GEE653935 GOA653934:GOA653935 GXW653934:GXW653935 HHS653934:HHS653935 HRO653934:HRO653935 IBK653934:IBK653935 ILG653934:ILG653935 IVC653934:IVC653935 JEY653934:JEY653935 JOU653934:JOU653935 JYQ653934:JYQ653935 KIM653934:KIM653935 KSI653934:KSI653935 LCE653934:LCE653935 LMA653934:LMA653935 LVW653934:LVW653935 MFS653934:MFS653935 MPO653934:MPO653935 MZK653934:MZK653935 NJG653934:NJG653935 NTC653934:NTC653935 OCY653934:OCY653935 OMU653934:OMU653935 OWQ653934:OWQ653935 PGM653934:PGM653935 PQI653934:PQI653935 QAE653934:QAE653935 QKA653934:QKA653935 QTW653934:QTW653935 RDS653934:RDS653935 RNO653934:RNO653935 RXK653934:RXK653935 SHG653934:SHG653935 SRC653934:SRC653935 TAY653934:TAY653935 TKU653934:TKU653935 TUQ653934:TUQ653935 UEM653934:UEM653935 UOI653934:UOI653935 UYE653934:UYE653935 VIA653934:VIA653935 VRW653934:VRW653935 WBS653934:WBS653935 WLO653934:WLO653935 WVK653934:WVK653935 C719470:C719471 IY719470:IY719471 SU719470:SU719471 ACQ719470:ACQ719471 AMM719470:AMM719471 AWI719470:AWI719471 BGE719470:BGE719471 BQA719470:BQA719471 BZW719470:BZW719471 CJS719470:CJS719471 CTO719470:CTO719471 DDK719470:DDK719471 DNG719470:DNG719471 DXC719470:DXC719471 EGY719470:EGY719471 EQU719470:EQU719471 FAQ719470:FAQ719471 FKM719470:FKM719471 FUI719470:FUI719471 GEE719470:GEE719471 GOA719470:GOA719471 GXW719470:GXW719471 HHS719470:HHS719471 HRO719470:HRO719471 IBK719470:IBK719471 ILG719470:ILG719471 IVC719470:IVC719471 JEY719470:JEY719471 JOU719470:JOU719471 JYQ719470:JYQ719471 KIM719470:KIM719471 KSI719470:KSI719471 LCE719470:LCE719471 LMA719470:LMA719471 LVW719470:LVW719471 MFS719470:MFS719471 MPO719470:MPO719471 MZK719470:MZK719471 NJG719470:NJG719471 NTC719470:NTC719471 OCY719470:OCY719471 OMU719470:OMU719471 OWQ719470:OWQ719471 PGM719470:PGM719471 PQI719470:PQI719471 QAE719470:QAE719471 QKA719470:QKA719471 QTW719470:QTW719471 RDS719470:RDS719471 RNO719470:RNO719471 RXK719470:RXK719471 SHG719470:SHG719471 SRC719470:SRC719471 TAY719470:TAY719471 TKU719470:TKU719471 TUQ719470:TUQ719471 UEM719470:UEM719471 UOI719470:UOI719471 UYE719470:UYE719471 VIA719470:VIA719471 VRW719470:VRW719471 WBS719470:WBS719471 WLO719470:WLO719471 WVK719470:WVK719471 C785006:C785007 IY785006:IY785007 SU785006:SU785007 ACQ785006:ACQ785007 AMM785006:AMM785007 AWI785006:AWI785007 BGE785006:BGE785007 BQA785006:BQA785007 BZW785006:BZW785007 CJS785006:CJS785007 CTO785006:CTO785007 DDK785006:DDK785007 DNG785006:DNG785007 DXC785006:DXC785007 EGY785006:EGY785007 EQU785006:EQU785007 FAQ785006:FAQ785007 FKM785006:FKM785007 FUI785006:FUI785007 GEE785006:GEE785007 GOA785006:GOA785007 GXW785006:GXW785007 HHS785006:HHS785007 HRO785006:HRO785007 IBK785006:IBK785007 ILG785006:ILG785007 IVC785006:IVC785007 JEY785006:JEY785007 JOU785006:JOU785007 JYQ785006:JYQ785007 KIM785006:KIM785007 KSI785006:KSI785007 LCE785006:LCE785007 LMA785006:LMA785007 LVW785006:LVW785007 MFS785006:MFS785007 MPO785006:MPO785007 MZK785006:MZK785007 NJG785006:NJG785007 NTC785006:NTC785007 OCY785006:OCY785007 OMU785006:OMU785007 OWQ785006:OWQ785007 PGM785006:PGM785007 PQI785006:PQI785007 QAE785006:QAE785007 QKA785006:QKA785007 QTW785006:QTW785007 RDS785006:RDS785007 RNO785006:RNO785007 RXK785006:RXK785007 SHG785006:SHG785007 SRC785006:SRC785007 TAY785006:TAY785007 TKU785006:TKU785007 TUQ785006:TUQ785007 UEM785006:UEM785007 UOI785006:UOI785007 UYE785006:UYE785007 VIA785006:VIA785007 VRW785006:VRW785007 WBS785006:WBS785007 WLO785006:WLO785007 WVK785006:WVK785007 C850542:C850543 IY850542:IY850543 SU850542:SU850543 ACQ850542:ACQ850543 AMM850542:AMM850543 AWI850542:AWI850543 BGE850542:BGE850543 BQA850542:BQA850543 BZW850542:BZW850543 CJS850542:CJS850543 CTO850542:CTO850543 DDK850542:DDK850543 DNG850542:DNG850543 DXC850542:DXC850543 EGY850542:EGY850543 EQU850542:EQU850543 FAQ850542:FAQ850543 FKM850542:FKM850543 FUI850542:FUI850543 GEE850542:GEE850543 GOA850542:GOA850543 GXW850542:GXW850543 HHS850542:HHS850543 HRO850542:HRO850543 IBK850542:IBK850543 ILG850542:ILG850543 IVC850542:IVC850543 JEY850542:JEY850543 JOU850542:JOU850543 JYQ850542:JYQ850543 KIM850542:KIM850543 KSI850542:KSI850543 LCE850542:LCE850543 LMA850542:LMA850543 LVW850542:LVW850543 MFS850542:MFS850543 MPO850542:MPO850543 MZK850542:MZK850543 NJG850542:NJG850543 NTC850542:NTC850543 OCY850542:OCY850543 OMU850542:OMU850543 OWQ850542:OWQ850543 PGM850542:PGM850543 PQI850542:PQI850543 QAE850542:QAE850543 QKA850542:QKA850543 QTW850542:QTW850543 RDS850542:RDS850543 RNO850542:RNO850543 RXK850542:RXK850543 SHG850542:SHG850543 SRC850542:SRC850543 TAY850542:TAY850543 TKU850542:TKU850543 TUQ850542:TUQ850543 UEM850542:UEM850543 UOI850542:UOI850543 UYE850542:UYE850543 VIA850542:VIA850543 VRW850542:VRW850543 WBS850542:WBS850543 WLO850542:WLO850543 WVK850542:WVK850543 C916078:C916079 IY916078:IY916079 SU916078:SU916079 ACQ916078:ACQ916079 AMM916078:AMM916079 AWI916078:AWI916079 BGE916078:BGE916079 BQA916078:BQA916079 BZW916078:BZW916079 CJS916078:CJS916079 CTO916078:CTO916079 DDK916078:DDK916079 DNG916078:DNG916079 DXC916078:DXC916079 EGY916078:EGY916079 EQU916078:EQU916079 FAQ916078:FAQ916079 FKM916078:FKM916079 FUI916078:FUI916079 GEE916078:GEE916079 GOA916078:GOA916079 GXW916078:GXW916079 HHS916078:HHS916079 HRO916078:HRO916079 IBK916078:IBK916079 ILG916078:ILG916079 IVC916078:IVC916079 JEY916078:JEY916079 JOU916078:JOU916079 JYQ916078:JYQ916079 KIM916078:KIM916079 KSI916078:KSI916079 LCE916078:LCE916079 LMA916078:LMA916079 LVW916078:LVW916079 MFS916078:MFS916079 MPO916078:MPO916079 MZK916078:MZK916079 NJG916078:NJG916079 NTC916078:NTC916079 OCY916078:OCY916079 OMU916078:OMU916079 OWQ916078:OWQ916079 PGM916078:PGM916079 PQI916078:PQI916079 QAE916078:QAE916079 QKA916078:QKA916079 QTW916078:QTW916079 RDS916078:RDS916079 RNO916078:RNO916079 RXK916078:RXK916079 SHG916078:SHG916079 SRC916078:SRC916079 TAY916078:TAY916079 TKU916078:TKU916079 TUQ916078:TUQ916079 UEM916078:UEM916079 UOI916078:UOI916079 UYE916078:UYE916079 VIA916078:VIA916079 VRW916078:VRW916079 WBS916078:WBS916079 WLO916078:WLO916079 WVK916078:WVK916079 C981614:C981615 IY981614:IY981615 SU981614:SU981615 ACQ981614:ACQ981615 AMM981614:AMM981615 AWI981614:AWI981615 BGE981614:BGE981615 BQA981614:BQA981615 BZW981614:BZW981615 CJS981614:CJS981615 CTO981614:CTO981615 DDK981614:DDK981615 DNG981614:DNG981615 DXC981614:DXC981615 EGY981614:EGY981615 EQU981614:EQU981615 FAQ981614:FAQ981615 FKM981614:FKM981615 FUI981614:FUI981615 GEE981614:GEE981615 GOA981614:GOA981615 GXW981614:GXW981615 HHS981614:HHS981615 HRO981614:HRO981615 IBK981614:IBK981615 ILG981614:ILG981615 IVC981614:IVC981615 JEY981614:JEY981615 JOU981614:JOU981615 JYQ981614:JYQ981615 KIM981614:KIM981615 KSI981614:KSI981615 LCE981614:LCE981615 LMA981614:LMA981615 LVW981614:LVW981615 MFS981614:MFS981615 MPO981614:MPO981615 MZK981614:MZK981615 NJG981614:NJG981615 NTC981614:NTC981615 OCY981614:OCY981615 OMU981614:OMU981615 OWQ981614:OWQ981615 PGM981614:PGM981615 PQI981614:PQI981615 QAE981614:QAE981615 QKA981614:QKA981615 QTW981614:QTW981615 RDS981614:RDS981615 RNO981614:RNO981615 RXK981614:RXK981615 SHG981614:SHG981615 SRC981614:SRC981615 TAY981614:TAY981615 TKU981614:TKU981615 TUQ981614:TUQ981615 UEM981614:UEM981615 UOI981614:UOI981615 UYE981614:UYE981615 VIA981614:VIA981615 VRW981614:VRW981615 WBS981614:WBS981615 WLO981614:WLO981615 WVK981614:WVK981615 ACQ916705:ACQ920822 AMM916705:AMM920822 AWI916705:AWI920822 BGE916705:BGE920822 BQA916705:BQA920822 BZW916705:BZW920822 CJS916705:CJS920822 CTO916705:CTO920822 DDK916705:DDK920822 DNG916705:DNG920822 DXC916705:DXC920822 EGY916705:EGY920822 EQU916705:EQU920822 FAQ916705:FAQ920822 FKM916705:FKM920822 FUI916705:FUI920822 GEE916705:GEE920822 GOA916705:GOA920822 GXW916705:GXW920822 HHS916705:HHS920822 HRO916705:HRO920822 IBK916705:IBK920822 ILG916705:ILG920822 IVC916705:IVC920822 JEY916705:JEY920822 JOU916705:JOU920822 JYQ916705:JYQ920822 KIM916705:KIM920822 KSI916705:KSI920822 LCE916705:LCE920822 LMA916705:LMA920822 LVW916705:LVW920822 MFS916705:MFS920822 MPO916705:MPO920822 MZK916705:MZK920822 NJG916705:NJG920822 NTC916705:NTC920822 OCY916705:OCY920822 OMU916705:OMU920822 OWQ916705:OWQ920822 PGM916705:PGM920822 PQI916705:PQI920822 QAE916705:QAE920822 QKA916705:QKA920822 QTW916705:QTW920822 RDS916705:RDS920822 RNO916705:RNO920822 RXK916705:RXK920822 SHG916705:SHG920822 SRC916705:SRC920822 TAY916705:TAY920822 TKU916705:TKU920822 TUQ916705:TUQ920822 UEM916705:UEM920822 UOI916705:UOI920822 UYE916705:UYE920822 VIA916705:VIA920822 VRW916705:VRW920822 WBS916705:WBS920822 WLO916705:WLO920822 WVK916705:WVK920822 C982241:C986358 IY982241:IY986358 A63172 IW63172 SS63172 ACO63172 AMK63172 AWG63172 BGC63172 BPY63172 BZU63172 CJQ63172 CTM63172 DDI63172 DNE63172 DXA63172 EGW63172 EQS63172 FAO63172 FKK63172 FUG63172 GEC63172 GNY63172 GXU63172 HHQ63172 HRM63172 IBI63172 ILE63172 IVA63172 JEW63172 JOS63172 JYO63172 KIK63172 KSG63172 LCC63172 LLY63172 LVU63172 MFQ63172 MPM63172 MZI63172 NJE63172 NTA63172 OCW63172 OMS63172 OWO63172 PGK63172 PQG63172 QAC63172 QJY63172 QTU63172 RDQ63172 RNM63172 RXI63172 SHE63172 SRA63172 TAW63172 TKS63172 TUO63172 UEK63172 UOG63172 UYC63172 VHY63172 VRU63172 WBQ63172 WLM63172 WVI63172 A128708 IW128708 SS128708 ACO128708 AMK128708 AWG128708 BGC128708 BPY128708 BZU128708 CJQ128708 CTM128708 DDI128708 DNE128708 DXA128708 EGW128708 EQS128708 FAO128708 FKK128708 FUG128708 GEC128708 GNY128708 GXU128708 HHQ128708 HRM128708 IBI128708 ILE128708 IVA128708 JEW128708 JOS128708 JYO128708 KIK128708 KSG128708 LCC128708 LLY128708 LVU128708 MFQ128708 MPM128708 MZI128708 NJE128708 NTA128708 OCW128708 OMS128708 OWO128708 PGK128708 PQG128708 QAC128708 QJY128708 QTU128708 RDQ128708 RNM128708 RXI128708 SHE128708 SRA128708 TAW128708 TKS128708 TUO128708 UEK128708 UOG128708 UYC128708 VHY128708 VRU128708 WBQ128708 WLM128708 WVI128708 A194244 IW194244 SS194244 ACO194244 AMK194244 AWG194244 BGC194244 BPY194244 BZU194244 CJQ194244 CTM194244 DDI194244 DNE194244 DXA194244 EGW194244 EQS194244 FAO194244 FKK194244 FUG194244 GEC194244 GNY194244 GXU194244 HHQ194244 HRM194244 IBI194244 ILE194244 IVA194244 JEW194244 JOS194244 JYO194244 KIK194244 KSG194244 LCC194244 LLY194244 LVU194244 MFQ194244 MPM194244 MZI194244 NJE194244 NTA194244 OCW194244 OMS194244 OWO194244 PGK194244 PQG194244 QAC194244 QJY194244 QTU194244 RDQ194244 RNM194244 RXI194244 SHE194244 SRA194244 TAW194244 TKS194244 TUO194244 UEK194244 UOG194244 UYC194244 VHY194244 VRU194244 WBQ194244 WLM194244 WVI194244 A259780 IW259780 SS259780 ACO259780 AMK259780 AWG259780 BGC259780 BPY259780 BZU259780 CJQ259780 CTM259780 DDI259780 DNE259780 DXA259780 EGW259780 EQS259780 FAO259780 FKK259780 FUG259780 GEC259780 GNY259780 GXU259780 HHQ259780 HRM259780 IBI259780 ILE259780 IVA259780 JEW259780 JOS259780 JYO259780 KIK259780 KSG259780 LCC259780 LLY259780 LVU259780 MFQ259780 MPM259780 MZI259780 NJE259780 NTA259780 OCW259780 OMS259780 OWO259780 PGK259780 PQG259780 QAC259780 QJY259780 QTU259780 RDQ259780 RNM259780 RXI259780 SHE259780 SRA259780 TAW259780 TKS259780 TUO259780 UEK259780 UOG259780 UYC259780 VHY259780 VRU259780 WBQ259780 WLM259780 WVI259780 A325316 IW325316 SS325316 ACO325316 AMK325316 AWG325316 BGC325316 BPY325316 BZU325316 CJQ325316 CTM325316 DDI325316 DNE325316 DXA325316 EGW325316 EQS325316 FAO325316 FKK325316 FUG325316 GEC325316 GNY325316 GXU325316 HHQ325316 HRM325316 IBI325316 ILE325316 IVA325316 JEW325316 JOS325316 JYO325316 KIK325316 KSG325316 LCC325316 LLY325316 LVU325316 MFQ325316 MPM325316 MZI325316 NJE325316 NTA325316 OCW325316 OMS325316 OWO325316 PGK325316 PQG325316 QAC325316 QJY325316 QTU325316 RDQ325316 RNM325316 RXI325316 SHE325316 SRA325316 TAW325316 TKS325316 TUO325316 UEK325316 UOG325316 UYC325316 VHY325316 VRU325316 WBQ325316 WLM325316 WVI325316 A390852 IW390852 SS390852 ACO390852 AMK390852 AWG390852 BGC390852 BPY390852 BZU390852 CJQ390852 CTM390852 DDI390852 DNE390852 DXA390852 EGW390852 EQS390852 FAO390852 FKK390852 FUG390852 GEC390852 GNY390852 GXU390852 HHQ390852 HRM390852 IBI390852 ILE390852 IVA390852 JEW390852 JOS390852 JYO390852 KIK390852 KSG390852 LCC390852 LLY390852 LVU390852 MFQ390852 MPM390852 MZI390852 NJE390852 NTA390852 OCW390852 OMS390852 OWO390852 PGK390852 PQG390852 QAC390852 QJY390852 QTU390852 RDQ390852 RNM390852 RXI390852 SHE390852 SRA390852 TAW390852 TKS390852 TUO390852 UEK390852 UOG390852 UYC390852 VHY390852 VRU390852 WBQ390852 WLM390852 WVI390852 A456388 IW456388 SS456388 ACO456388 AMK456388 AWG456388 BGC456388 BPY456388 BZU456388 CJQ456388 CTM456388 DDI456388 DNE456388 DXA456388 EGW456388 EQS456388 FAO456388 FKK456388 FUG456388 GEC456388 GNY456388 GXU456388 HHQ456388 HRM456388 IBI456388 ILE456388 IVA456388 JEW456388 JOS456388 JYO456388 KIK456388 KSG456388 LCC456388 LLY456388 LVU456388 MFQ456388 MPM456388 MZI456388 NJE456388 NTA456388 OCW456388 OMS456388 OWO456388 PGK456388 PQG456388 QAC456388 QJY456388 QTU456388 RDQ456388 RNM456388 RXI456388 SHE456388 SRA456388 TAW456388 TKS456388 TUO456388 UEK456388 UOG456388 UYC456388 VHY456388 VRU456388 WBQ456388 WLM456388 WVI456388 A521924 IW521924 SS521924 ACO521924 AMK521924 AWG521924 BGC521924 BPY521924 BZU521924 CJQ521924 CTM521924 DDI521924 DNE521924 DXA521924 EGW521924 EQS521924 FAO521924 FKK521924 FUG521924 GEC521924 GNY521924 GXU521924 HHQ521924 HRM521924 IBI521924 ILE521924 IVA521924 JEW521924 JOS521924 JYO521924 KIK521924 KSG521924 LCC521924 LLY521924 LVU521924 MFQ521924 MPM521924 MZI521924 NJE521924 NTA521924 OCW521924 OMS521924 OWO521924 PGK521924 PQG521924 QAC521924 QJY521924 QTU521924 RDQ521924 RNM521924 RXI521924 SHE521924 SRA521924 TAW521924 TKS521924 TUO521924 UEK521924 UOG521924 UYC521924 VHY521924 VRU521924 WBQ521924 WLM521924 WVI521924 A587460 IW587460 SS587460 ACO587460 AMK587460 AWG587460 BGC587460 BPY587460 BZU587460 CJQ587460 CTM587460 DDI587460 DNE587460 DXA587460 EGW587460 EQS587460 FAO587460 FKK587460 FUG587460 GEC587460 GNY587460 GXU587460 HHQ587460 HRM587460 IBI587460 ILE587460 IVA587460 JEW587460 JOS587460 JYO587460 KIK587460 KSG587460 LCC587460 LLY587460 LVU587460 MFQ587460 MPM587460 MZI587460 NJE587460 NTA587460 OCW587460 OMS587460 OWO587460 PGK587460 PQG587460 QAC587460 QJY587460 QTU587460 RDQ587460 RNM587460 RXI587460 SHE587460 SRA587460 TAW587460 TKS587460 TUO587460 UEK587460 UOG587460 UYC587460 VHY587460 VRU587460 WBQ587460 WLM587460 WVI587460 A652996 IW652996 SS652996 ACO652996 AMK652996 AWG652996 BGC652996 BPY652996 BZU652996 CJQ652996 CTM652996 DDI652996 DNE652996 DXA652996 EGW652996 EQS652996 FAO652996 FKK652996 FUG652996 GEC652996 GNY652996 GXU652996 HHQ652996 HRM652996 IBI652996 ILE652996 IVA652996 JEW652996 JOS652996 JYO652996 KIK652996 KSG652996 LCC652996 LLY652996 LVU652996 MFQ652996 MPM652996 MZI652996 NJE652996 NTA652996 OCW652996 OMS652996 OWO652996 PGK652996 PQG652996 QAC652996 QJY652996 QTU652996 RDQ652996 RNM652996 RXI652996 SHE652996 SRA652996 TAW652996 TKS652996 TUO652996 UEK652996 UOG652996 UYC652996 VHY652996 VRU652996 WBQ652996 WLM652996 WVI652996 A718532 IW718532 SS718532 ACO718532 AMK718532 AWG718532 BGC718532 BPY718532 BZU718532 CJQ718532 CTM718532 DDI718532 DNE718532 DXA718532 EGW718532 EQS718532 FAO718532 FKK718532 FUG718532 GEC718532 GNY718532 GXU718532 HHQ718532 HRM718532 IBI718532 ILE718532 IVA718532 JEW718532 JOS718532 JYO718532 KIK718532 KSG718532 LCC718532 LLY718532 LVU718532 MFQ718532 MPM718532 MZI718532 NJE718532 NTA718532 OCW718532 OMS718532 OWO718532 PGK718532 PQG718532 QAC718532 QJY718532 QTU718532 RDQ718532 RNM718532 RXI718532 SHE718532 SRA718532 TAW718532 TKS718532 TUO718532 UEK718532 UOG718532 UYC718532 VHY718532 VRU718532 WBQ718532 WLM718532 WVI718532 A784068 IW784068 SS784068 ACO784068 AMK784068 AWG784068 BGC784068 BPY784068 BZU784068 CJQ784068 CTM784068 DDI784068 DNE784068 DXA784068 EGW784068 EQS784068 FAO784068 FKK784068 FUG784068 GEC784068 GNY784068 GXU784068 HHQ784068 HRM784068 IBI784068 ILE784068 IVA784068 JEW784068 JOS784068 JYO784068 KIK784068 KSG784068 LCC784068 LLY784068 LVU784068 MFQ784068 MPM784068 MZI784068 NJE784068 NTA784068 OCW784068 OMS784068 OWO784068 PGK784068 PQG784068 QAC784068 QJY784068 QTU784068 RDQ784068 RNM784068 RXI784068 SHE784068 SRA784068 TAW784068 TKS784068 TUO784068 UEK784068 UOG784068 UYC784068 VHY784068 VRU784068 WBQ784068 WLM784068 WVI784068 A849604 IW849604 SS849604 ACO849604 AMK849604 AWG849604 BGC849604 BPY849604 BZU849604 CJQ849604 CTM849604 DDI849604 DNE849604 DXA849604 EGW849604 EQS849604 FAO849604 FKK849604 FUG849604 GEC849604 GNY849604 GXU849604 HHQ849604 HRM849604 IBI849604 ILE849604 IVA849604 JEW849604 JOS849604 JYO849604 KIK849604 KSG849604 LCC849604 LLY849604 LVU849604 MFQ849604 MPM849604 MZI849604 NJE849604 NTA849604 OCW849604 OMS849604 OWO849604 PGK849604 PQG849604 QAC849604 QJY849604 QTU849604 RDQ849604 RNM849604 RXI849604 SHE849604 SRA849604 TAW849604 TKS849604 TUO849604 UEK849604 UOG849604 UYC849604 VHY849604 VRU849604 WBQ849604 WLM849604 WVI849604 A915140 IW915140 SS915140 ACO915140 AMK915140 AWG915140 BGC915140 BPY915140 BZU915140 CJQ915140 CTM915140 DDI915140 DNE915140 DXA915140 EGW915140 EQS915140 FAO915140 FKK915140 FUG915140 GEC915140 GNY915140 GXU915140 HHQ915140 HRM915140 IBI915140 ILE915140 IVA915140 JEW915140 JOS915140 JYO915140 KIK915140 KSG915140 LCC915140 LLY915140 LVU915140 MFQ915140 MPM915140 MZI915140 NJE915140 NTA915140 OCW915140 OMS915140 OWO915140 PGK915140 PQG915140 QAC915140 QJY915140 QTU915140 RDQ915140 RNM915140 RXI915140 SHE915140 SRA915140 TAW915140 TKS915140 TUO915140 UEK915140 UOG915140 UYC915140 VHY915140 VRU915140 WBQ915140 WLM915140 WVI915140 A980676 IW980676 SS980676 ACO980676 AMK980676 AWG980676 BGC980676 BPY980676 BZU980676 CJQ980676 CTM980676 DDI980676 DNE980676 DXA980676 EGW980676 EQS980676 FAO980676 FKK980676 FUG980676 GEC980676 GNY980676 GXU980676 HHQ980676 HRM980676 IBI980676 ILE980676 IVA980676 JEW980676 JOS980676 JYO980676 KIK980676 KSG980676 LCC980676 LLY980676 LVU980676 MFQ980676 MPM980676 MZI980676 NJE980676 NTA980676 OCW980676 OMS980676 OWO980676 PGK980676 PQG980676 QAC980676 QJY980676 QTU980676 RDQ980676 RNM980676 RXI980676 SHE980676 SRA980676 TAW980676 TKS980676 TUO980676 UEK980676 UOG980676 UYC980676 VHY980676 VRU980676 WBQ980676 WLM980676 WVI980676 SU982241:SU986358 ACQ982241:ACQ986358 AMM982241:AMM986358 AWI982241:AWI986358 BGE982241:BGE986358 BQA982241:BQA986358 BZW982241:BZW986358 CJS982241:CJS986358 CTO982241:CTO986358 DDK982241:DDK986358 DNG982241:DNG986358 DXC982241:DXC986358 EGY982241:EGY986358 EQU982241:EQU986358 FAQ982241:FAQ986358 FKM982241:FKM986358 FUI982241:FUI986358 GEE982241:GEE986358 GOA982241:GOA986358 GXW982241:GXW986358 HHS982241:HHS986358 HRO982241:HRO986358 IBK982241:IBK986358 ILG982241:ILG986358 IVC982241:IVC986358 JEY982241:JEY986358 JOU982241:JOU986358 JYQ982241:JYQ986358 KIM982241:KIM986358 KSI982241:KSI986358 LCE982241:LCE986358 LMA982241:LMA986358 LVW982241:LVW986358 MFS982241:MFS986358 MPO982241:MPO986358 MZK982241:MZK986358 NJG982241:NJG986358 NTC982241:NTC986358 OCY982241:OCY986358 OMU982241:OMU986358 OWQ982241:OWQ986358 PGM982241:PGM986358 PQI982241:PQI986358 QAE982241:QAE986358 QKA982241:QKA986358 QTW982241:QTW986358 RDS982241:RDS986358 RNO982241:RNO986358 RXK982241:RXK986358 SHG982241:SHG986358 SRC982241:SRC986358 TAY982241:TAY986358 TKU982241:TKU986358 TUQ982241:TUQ986358 UEM982241:UEM986358 UOI982241:UOI986358 UYE982241:UYE986358 VIA982241:VIA986358 VRW982241:VRW986358 WBS982241:WBS986358 WLO982241:WLO986358 C64087:C64099 IY64087:IY64099 SU64087:SU64099 ACQ64087:ACQ64099 AMM64087:AMM64099 AWI64087:AWI64099 BGE64087:BGE64099 BQA64087:BQA64099 BZW64087:BZW64099 CJS64087:CJS64099 CTO64087:CTO64099 DDK64087:DDK64099 DNG64087:DNG64099 DXC64087:DXC64099 EGY64087:EGY64099 EQU64087:EQU64099 FAQ64087:FAQ64099 FKM64087:FKM64099 FUI64087:FUI64099 GEE64087:GEE64099 GOA64087:GOA64099 GXW64087:GXW64099 HHS64087:HHS64099 HRO64087:HRO64099 IBK64087:IBK64099 ILG64087:ILG64099 IVC64087:IVC64099 JEY64087:JEY64099 JOU64087:JOU64099 JYQ64087:JYQ64099 KIM64087:KIM64099 KSI64087:KSI64099 LCE64087:LCE64099 LMA64087:LMA64099 LVW64087:LVW64099 MFS64087:MFS64099 MPO64087:MPO64099 MZK64087:MZK64099 NJG64087:NJG64099 NTC64087:NTC64099 OCY64087:OCY64099 OMU64087:OMU64099 OWQ64087:OWQ64099 PGM64087:PGM64099 PQI64087:PQI64099 QAE64087:QAE64099 QKA64087:QKA64099 QTW64087:QTW64099 RDS64087:RDS64099 RNO64087:RNO64099 RXK64087:RXK64099 SHG64087:SHG64099 SRC64087:SRC64099 TAY64087:TAY64099 TKU64087:TKU64099 TUQ64087:TUQ64099 UEM64087:UEM64099 UOI64087:UOI64099 UYE64087:UYE64099 VIA64087:VIA64099 VRW64087:VRW64099 WBS64087:WBS64099 WLO64087:WLO64099 WVK64087:WVK64099 C129623:C129635 IY129623:IY129635 SU129623:SU129635 ACQ129623:ACQ129635 AMM129623:AMM129635 AWI129623:AWI129635 BGE129623:BGE129635 BQA129623:BQA129635 BZW129623:BZW129635 CJS129623:CJS129635 CTO129623:CTO129635 DDK129623:DDK129635 DNG129623:DNG129635 DXC129623:DXC129635 EGY129623:EGY129635 EQU129623:EQU129635 FAQ129623:FAQ129635 FKM129623:FKM129635 FUI129623:FUI129635 GEE129623:GEE129635 GOA129623:GOA129635 GXW129623:GXW129635 HHS129623:HHS129635 HRO129623:HRO129635 IBK129623:IBK129635 ILG129623:ILG129635 IVC129623:IVC129635 JEY129623:JEY129635 JOU129623:JOU129635 JYQ129623:JYQ129635 KIM129623:KIM129635 KSI129623:KSI129635 LCE129623:LCE129635 LMA129623:LMA129635 LVW129623:LVW129635 MFS129623:MFS129635 MPO129623:MPO129635 MZK129623:MZK129635 NJG129623:NJG129635 NTC129623:NTC129635 OCY129623:OCY129635 OMU129623:OMU129635 OWQ129623:OWQ129635 PGM129623:PGM129635 PQI129623:PQI129635 QAE129623:QAE129635 QKA129623:QKA129635 QTW129623:QTW129635 RDS129623:RDS129635 RNO129623:RNO129635 RXK129623:RXK129635 SHG129623:SHG129635 SRC129623:SRC129635 TAY129623:TAY129635 TKU129623:TKU129635 TUQ129623:TUQ129635 UEM129623:UEM129635 UOI129623:UOI129635 UYE129623:UYE129635 VIA129623:VIA129635 VRW129623:VRW129635 WBS129623:WBS129635 WLO129623:WLO129635 WVK129623:WVK129635 C195159:C195171 IY195159:IY195171 SU195159:SU195171 ACQ195159:ACQ195171 AMM195159:AMM195171 AWI195159:AWI195171 BGE195159:BGE195171 BQA195159:BQA195171 BZW195159:BZW195171 CJS195159:CJS195171 CTO195159:CTO195171 DDK195159:DDK195171 DNG195159:DNG195171 DXC195159:DXC195171 EGY195159:EGY195171 EQU195159:EQU195171 FAQ195159:FAQ195171 FKM195159:FKM195171 FUI195159:FUI195171 GEE195159:GEE195171 GOA195159:GOA195171 GXW195159:GXW195171 HHS195159:HHS195171 HRO195159:HRO195171 IBK195159:IBK195171 ILG195159:ILG195171 IVC195159:IVC195171 JEY195159:JEY195171 JOU195159:JOU195171 JYQ195159:JYQ195171 KIM195159:KIM195171 KSI195159:KSI195171 LCE195159:LCE195171 LMA195159:LMA195171 LVW195159:LVW195171 MFS195159:MFS195171 MPO195159:MPO195171 MZK195159:MZK195171 NJG195159:NJG195171 NTC195159:NTC195171 OCY195159:OCY195171 OMU195159:OMU195171 OWQ195159:OWQ195171 PGM195159:PGM195171 PQI195159:PQI195171 QAE195159:QAE195171 QKA195159:QKA195171 QTW195159:QTW195171 RDS195159:RDS195171 RNO195159:RNO195171 RXK195159:RXK195171 SHG195159:SHG195171 SRC195159:SRC195171 TAY195159:TAY195171 TKU195159:TKU195171 TUQ195159:TUQ195171 UEM195159:UEM195171 UOI195159:UOI195171 UYE195159:UYE195171 VIA195159:VIA195171 VRW195159:VRW195171 WBS195159:WBS195171 WLO195159:WLO195171 WVK195159:WVK195171 C260695:C260707 IY260695:IY260707 SU260695:SU260707 ACQ260695:ACQ260707 AMM260695:AMM260707 AWI260695:AWI260707 BGE260695:BGE260707 BQA260695:BQA260707 BZW260695:BZW260707 CJS260695:CJS260707 CTO260695:CTO260707 DDK260695:DDK260707 DNG260695:DNG260707 DXC260695:DXC260707 EGY260695:EGY260707 EQU260695:EQU260707 FAQ260695:FAQ260707 FKM260695:FKM260707 FUI260695:FUI260707 GEE260695:GEE260707 GOA260695:GOA260707 GXW260695:GXW260707 HHS260695:HHS260707 HRO260695:HRO260707 IBK260695:IBK260707 ILG260695:ILG260707 IVC260695:IVC260707 JEY260695:JEY260707 JOU260695:JOU260707 JYQ260695:JYQ260707 KIM260695:KIM260707 KSI260695:KSI260707 LCE260695:LCE260707 LMA260695:LMA260707 LVW260695:LVW260707 MFS260695:MFS260707 MPO260695:MPO260707 MZK260695:MZK260707 NJG260695:NJG260707 NTC260695:NTC260707 OCY260695:OCY260707 OMU260695:OMU260707 OWQ260695:OWQ260707 PGM260695:PGM260707 PQI260695:PQI260707 QAE260695:QAE260707 QKA260695:QKA260707 QTW260695:QTW260707 RDS260695:RDS260707 RNO260695:RNO260707 RXK260695:RXK260707 SHG260695:SHG260707 SRC260695:SRC260707 TAY260695:TAY260707 TKU260695:TKU260707 TUQ260695:TUQ260707 UEM260695:UEM260707 UOI260695:UOI260707 UYE260695:UYE260707 VIA260695:VIA260707 VRW260695:VRW260707 WBS260695:WBS260707 WLO260695:WLO260707 WVK260695:WVK260707 C326231:C326243 IY326231:IY326243 SU326231:SU326243 ACQ326231:ACQ326243 AMM326231:AMM326243 AWI326231:AWI326243 BGE326231:BGE326243 BQA326231:BQA326243 BZW326231:BZW326243 CJS326231:CJS326243 CTO326231:CTO326243 DDK326231:DDK326243 DNG326231:DNG326243 DXC326231:DXC326243 EGY326231:EGY326243 EQU326231:EQU326243 FAQ326231:FAQ326243 FKM326231:FKM326243 FUI326231:FUI326243 GEE326231:GEE326243 GOA326231:GOA326243 GXW326231:GXW326243 HHS326231:HHS326243 HRO326231:HRO326243 IBK326231:IBK326243 ILG326231:ILG326243 IVC326231:IVC326243 JEY326231:JEY326243 JOU326231:JOU326243 JYQ326231:JYQ326243 KIM326231:KIM326243 KSI326231:KSI326243 LCE326231:LCE326243 LMA326231:LMA326243 LVW326231:LVW326243 MFS326231:MFS326243 MPO326231:MPO326243 MZK326231:MZK326243 NJG326231:NJG326243 NTC326231:NTC326243 OCY326231:OCY326243 OMU326231:OMU326243 OWQ326231:OWQ326243 PGM326231:PGM326243 PQI326231:PQI326243 QAE326231:QAE326243 QKA326231:QKA326243 QTW326231:QTW326243 RDS326231:RDS326243 RNO326231:RNO326243 RXK326231:RXK326243 SHG326231:SHG326243 SRC326231:SRC326243 TAY326231:TAY326243 TKU326231:TKU326243 TUQ326231:TUQ326243 UEM326231:UEM326243 UOI326231:UOI326243 UYE326231:UYE326243 VIA326231:VIA326243 VRW326231:VRW326243 WBS326231:WBS326243 WLO326231:WLO326243 WVK326231:WVK326243 C391767:C391779 IY391767:IY391779 SU391767:SU391779 ACQ391767:ACQ391779 AMM391767:AMM391779 AWI391767:AWI391779 BGE391767:BGE391779 BQA391767:BQA391779 BZW391767:BZW391779 CJS391767:CJS391779 CTO391767:CTO391779 DDK391767:DDK391779 DNG391767:DNG391779 DXC391767:DXC391779 EGY391767:EGY391779 EQU391767:EQU391779 FAQ391767:FAQ391779 FKM391767:FKM391779 FUI391767:FUI391779 GEE391767:GEE391779 GOA391767:GOA391779 GXW391767:GXW391779 HHS391767:HHS391779 HRO391767:HRO391779 IBK391767:IBK391779 ILG391767:ILG391779 IVC391767:IVC391779 JEY391767:JEY391779 JOU391767:JOU391779 JYQ391767:JYQ391779 KIM391767:KIM391779 KSI391767:KSI391779 LCE391767:LCE391779 LMA391767:LMA391779 LVW391767:LVW391779 MFS391767:MFS391779 MPO391767:MPO391779 MZK391767:MZK391779 NJG391767:NJG391779 NTC391767:NTC391779 OCY391767:OCY391779 OMU391767:OMU391779 OWQ391767:OWQ391779 PGM391767:PGM391779 PQI391767:PQI391779 QAE391767:QAE391779 QKA391767:QKA391779 QTW391767:QTW391779 RDS391767:RDS391779 RNO391767:RNO391779 RXK391767:RXK391779 SHG391767:SHG391779 SRC391767:SRC391779 TAY391767:TAY391779 TKU391767:TKU391779 TUQ391767:TUQ391779 UEM391767:UEM391779 UOI391767:UOI391779 UYE391767:UYE391779 VIA391767:VIA391779 VRW391767:VRW391779 WBS391767:WBS391779 WLO391767:WLO391779 WVK391767:WVK391779 C457303:C457315 IY457303:IY457315 SU457303:SU457315 ACQ457303:ACQ457315 AMM457303:AMM457315 AWI457303:AWI457315 BGE457303:BGE457315 BQA457303:BQA457315 BZW457303:BZW457315 CJS457303:CJS457315 CTO457303:CTO457315 DDK457303:DDK457315 DNG457303:DNG457315 DXC457303:DXC457315 EGY457303:EGY457315 EQU457303:EQU457315 FAQ457303:FAQ457315 FKM457303:FKM457315 FUI457303:FUI457315 GEE457303:GEE457315 GOA457303:GOA457315 GXW457303:GXW457315 HHS457303:HHS457315 HRO457303:HRO457315 IBK457303:IBK457315 ILG457303:ILG457315 IVC457303:IVC457315 JEY457303:JEY457315 JOU457303:JOU457315 JYQ457303:JYQ457315 KIM457303:KIM457315 KSI457303:KSI457315 LCE457303:LCE457315 LMA457303:LMA457315 LVW457303:LVW457315 MFS457303:MFS457315 MPO457303:MPO457315 MZK457303:MZK457315 NJG457303:NJG457315 NTC457303:NTC457315 OCY457303:OCY457315 OMU457303:OMU457315 OWQ457303:OWQ457315 PGM457303:PGM457315 PQI457303:PQI457315 QAE457303:QAE457315 QKA457303:QKA457315 QTW457303:QTW457315 RDS457303:RDS457315 RNO457303:RNO457315 RXK457303:RXK457315 SHG457303:SHG457315 SRC457303:SRC457315 TAY457303:TAY457315 TKU457303:TKU457315 TUQ457303:TUQ457315 UEM457303:UEM457315 UOI457303:UOI457315 UYE457303:UYE457315 VIA457303:VIA457315 VRW457303:VRW457315 WBS457303:WBS457315 WLO457303:WLO457315 WVK457303:WVK457315 C522839:C522851 IY522839:IY522851 SU522839:SU522851 ACQ522839:ACQ522851 AMM522839:AMM522851 AWI522839:AWI522851 BGE522839:BGE522851 BQA522839:BQA522851 BZW522839:BZW522851 CJS522839:CJS522851 CTO522839:CTO522851 DDK522839:DDK522851 DNG522839:DNG522851 DXC522839:DXC522851 EGY522839:EGY522851 EQU522839:EQU522851 FAQ522839:FAQ522851 FKM522839:FKM522851 FUI522839:FUI522851 GEE522839:GEE522851 GOA522839:GOA522851 GXW522839:GXW522851 HHS522839:HHS522851 HRO522839:HRO522851 IBK522839:IBK522851 ILG522839:ILG522851 IVC522839:IVC522851 JEY522839:JEY522851 JOU522839:JOU522851 JYQ522839:JYQ522851 KIM522839:KIM522851 KSI522839:KSI522851 LCE522839:LCE522851 LMA522839:LMA522851 LVW522839:LVW522851 MFS522839:MFS522851 MPO522839:MPO522851 MZK522839:MZK522851 NJG522839:NJG522851 NTC522839:NTC522851 OCY522839:OCY522851 OMU522839:OMU522851 OWQ522839:OWQ522851 PGM522839:PGM522851 PQI522839:PQI522851 QAE522839:QAE522851 QKA522839:QKA522851 QTW522839:QTW522851 RDS522839:RDS522851 RNO522839:RNO522851 RXK522839:RXK522851 SHG522839:SHG522851 SRC522839:SRC522851 TAY522839:TAY522851 TKU522839:TKU522851 TUQ522839:TUQ522851 UEM522839:UEM522851 UOI522839:UOI522851 UYE522839:UYE522851 VIA522839:VIA522851 VRW522839:VRW522851 WBS522839:WBS522851 WLO522839:WLO522851 WVK522839:WVK522851 C588375:C588387 IY588375:IY588387 SU588375:SU588387 ACQ588375:ACQ588387 AMM588375:AMM588387 AWI588375:AWI588387 BGE588375:BGE588387 BQA588375:BQA588387 BZW588375:BZW588387 CJS588375:CJS588387 CTO588375:CTO588387 DDK588375:DDK588387 DNG588375:DNG588387 DXC588375:DXC588387 EGY588375:EGY588387 EQU588375:EQU588387 FAQ588375:FAQ588387 FKM588375:FKM588387 FUI588375:FUI588387 GEE588375:GEE588387 GOA588375:GOA588387 GXW588375:GXW588387 HHS588375:HHS588387 HRO588375:HRO588387 IBK588375:IBK588387 ILG588375:ILG588387 IVC588375:IVC588387 JEY588375:JEY588387 JOU588375:JOU588387 JYQ588375:JYQ588387 KIM588375:KIM588387 KSI588375:KSI588387 LCE588375:LCE588387 LMA588375:LMA588387 LVW588375:LVW588387 MFS588375:MFS588387 MPO588375:MPO588387 MZK588375:MZK588387 NJG588375:NJG588387 NTC588375:NTC588387 OCY588375:OCY588387 OMU588375:OMU588387 OWQ588375:OWQ588387 PGM588375:PGM588387 PQI588375:PQI588387 QAE588375:QAE588387 QKA588375:QKA588387 QTW588375:QTW588387 RDS588375:RDS588387 RNO588375:RNO588387 RXK588375:RXK588387 SHG588375:SHG588387 SRC588375:SRC588387 TAY588375:TAY588387 TKU588375:TKU588387 TUQ588375:TUQ588387 UEM588375:UEM588387 UOI588375:UOI588387 UYE588375:UYE588387 VIA588375:VIA588387 VRW588375:VRW588387 WBS588375:WBS588387 WLO588375:WLO588387 WVK588375:WVK588387 C653911:C653923 IY653911:IY653923 SU653911:SU653923 ACQ653911:ACQ653923 AMM653911:AMM653923 AWI653911:AWI653923 BGE653911:BGE653923 BQA653911:BQA653923 BZW653911:BZW653923 CJS653911:CJS653923 CTO653911:CTO653923 DDK653911:DDK653923 DNG653911:DNG653923 DXC653911:DXC653923 EGY653911:EGY653923 EQU653911:EQU653923 FAQ653911:FAQ653923 FKM653911:FKM653923 FUI653911:FUI653923 GEE653911:GEE653923 GOA653911:GOA653923 GXW653911:GXW653923 HHS653911:HHS653923 HRO653911:HRO653923 IBK653911:IBK653923 ILG653911:ILG653923 IVC653911:IVC653923 JEY653911:JEY653923 JOU653911:JOU653923 JYQ653911:JYQ653923 KIM653911:KIM653923 KSI653911:KSI653923 LCE653911:LCE653923 LMA653911:LMA653923 LVW653911:LVW653923 MFS653911:MFS653923 MPO653911:MPO653923 MZK653911:MZK653923 NJG653911:NJG653923 NTC653911:NTC653923 OCY653911:OCY653923 OMU653911:OMU653923 OWQ653911:OWQ653923 PGM653911:PGM653923 PQI653911:PQI653923 QAE653911:QAE653923 QKA653911:QKA653923 QTW653911:QTW653923 RDS653911:RDS653923 RNO653911:RNO653923 RXK653911:RXK653923 SHG653911:SHG653923 SRC653911:SRC653923 TAY653911:TAY653923 TKU653911:TKU653923 TUQ653911:TUQ653923 UEM653911:UEM653923 UOI653911:UOI653923 UYE653911:UYE653923 VIA653911:VIA653923 VRW653911:VRW653923 WBS653911:WBS653923 WLO653911:WLO653923 WVK653911:WVK653923 C719447:C719459 IY719447:IY719459 SU719447:SU719459 ACQ719447:ACQ719459 AMM719447:AMM719459 AWI719447:AWI719459 BGE719447:BGE719459 BQA719447:BQA719459 BZW719447:BZW719459 CJS719447:CJS719459 CTO719447:CTO719459 DDK719447:DDK719459 DNG719447:DNG719459 DXC719447:DXC719459 EGY719447:EGY719459 EQU719447:EQU719459 FAQ719447:FAQ719459 FKM719447:FKM719459 FUI719447:FUI719459 GEE719447:GEE719459 GOA719447:GOA719459 GXW719447:GXW719459 HHS719447:HHS719459 HRO719447:HRO719459 IBK719447:IBK719459 ILG719447:ILG719459 IVC719447:IVC719459 JEY719447:JEY719459 JOU719447:JOU719459 JYQ719447:JYQ719459 KIM719447:KIM719459 KSI719447:KSI719459 LCE719447:LCE719459 LMA719447:LMA719459 LVW719447:LVW719459 MFS719447:MFS719459 MPO719447:MPO719459 MZK719447:MZK719459 NJG719447:NJG719459 NTC719447:NTC719459 OCY719447:OCY719459 OMU719447:OMU719459 OWQ719447:OWQ719459 PGM719447:PGM719459 PQI719447:PQI719459 QAE719447:QAE719459 QKA719447:QKA719459 QTW719447:QTW719459 RDS719447:RDS719459 RNO719447:RNO719459 RXK719447:RXK719459 SHG719447:SHG719459 SRC719447:SRC719459 TAY719447:TAY719459 TKU719447:TKU719459 TUQ719447:TUQ719459 UEM719447:UEM719459 UOI719447:UOI719459 UYE719447:UYE719459 VIA719447:VIA719459 VRW719447:VRW719459 WBS719447:WBS719459 WLO719447:WLO719459 WVK719447:WVK719459 C784983:C784995 IY784983:IY784995 SU784983:SU784995 ACQ784983:ACQ784995 AMM784983:AMM784995 AWI784983:AWI784995 BGE784983:BGE784995 BQA784983:BQA784995 BZW784983:BZW784995 CJS784983:CJS784995 CTO784983:CTO784995 DDK784983:DDK784995 DNG784983:DNG784995 DXC784983:DXC784995 EGY784983:EGY784995 EQU784983:EQU784995 FAQ784983:FAQ784995 FKM784983:FKM784995 FUI784983:FUI784995 GEE784983:GEE784995 GOA784983:GOA784995 GXW784983:GXW784995 HHS784983:HHS784995 HRO784983:HRO784995 IBK784983:IBK784995 ILG784983:ILG784995 IVC784983:IVC784995 JEY784983:JEY784995 JOU784983:JOU784995 JYQ784983:JYQ784995 KIM784983:KIM784995 KSI784983:KSI784995 LCE784983:LCE784995 LMA784983:LMA784995 LVW784983:LVW784995 MFS784983:MFS784995 MPO784983:MPO784995 MZK784983:MZK784995 NJG784983:NJG784995 NTC784983:NTC784995 OCY784983:OCY784995 OMU784983:OMU784995 OWQ784983:OWQ784995 PGM784983:PGM784995 PQI784983:PQI784995 QAE784983:QAE784995 QKA784983:QKA784995 QTW784983:QTW784995 RDS784983:RDS784995 RNO784983:RNO784995 RXK784983:RXK784995 SHG784983:SHG784995 SRC784983:SRC784995 TAY784983:TAY784995 TKU784983:TKU784995 TUQ784983:TUQ784995 UEM784983:UEM784995 UOI784983:UOI784995 UYE784983:UYE784995 VIA784983:VIA784995 VRW784983:VRW784995 WBS784983:WBS784995 WLO784983:WLO784995 WVK784983:WVK784995 C850519:C850531 IY850519:IY850531 SU850519:SU850531 ACQ850519:ACQ850531 AMM850519:AMM850531 AWI850519:AWI850531 BGE850519:BGE850531 BQA850519:BQA850531 BZW850519:BZW850531 CJS850519:CJS850531 CTO850519:CTO850531 DDK850519:DDK850531 DNG850519:DNG850531 DXC850519:DXC850531 EGY850519:EGY850531 EQU850519:EQU850531 FAQ850519:FAQ850531 FKM850519:FKM850531 FUI850519:FUI850531 GEE850519:GEE850531 GOA850519:GOA850531 GXW850519:GXW850531 HHS850519:HHS850531 HRO850519:HRO850531 IBK850519:IBK850531 ILG850519:ILG850531 IVC850519:IVC850531 JEY850519:JEY850531 JOU850519:JOU850531 JYQ850519:JYQ850531 KIM850519:KIM850531 KSI850519:KSI850531 LCE850519:LCE850531 LMA850519:LMA850531 LVW850519:LVW850531 MFS850519:MFS850531 MPO850519:MPO850531 MZK850519:MZK850531 NJG850519:NJG850531 NTC850519:NTC850531 OCY850519:OCY850531 OMU850519:OMU850531 OWQ850519:OWQ850531 PGM850519:PGM850531 PQI850519:PQI850531 QAE850519:QAE850531 QKA850519:QKA850531 QTW850519:QTW850531 RDS850519:RDS850531 RNO850519:RNO850531 RXK850519:RXK850531 SHG850519:SHG850531 SRC850519:SRC850531 TAY850519:TAY850531 TKU850519:TKU850531 TUQ850519:TUQ850531 UEM850519:UEM850531 UOI850519:UOI850531 UYE850519:UYE850531 VIA850519:VIA850531 VRW850519:VRW850531 WBS850519:WBS850531 WLO850519:WLO850531 WVK850519:WVK850531 C916055:C916067 IY916055:IY916067 SU916055:SU916067 ACQ916055:ACQ916067 AMM916055:AMM916067 AWI916055:AWI916067 BGE916055:BGE916067 BQA916055:BQA916067 BZW916055:BZW916067 CJS916055:CJS916067 CTO916055:CTO916067 DDK916055:DDK916067 DNG916055:DNG916067 DXC916055:DXC916067 EGY916055:EGY916067 EQU916055:EQU916067 FAQ916055:FAQ916067 FKM916055:FKM916067 FUI916055:FUI916067 GEE916055:GEE916067 GOA916055:GOA916067 GXW916055:GXW916067 HHS916055:HHS916067 HRO916055:HRO916067 IBK916055:IBK916067 ILG916055:ILG916067 IVC916055:IVC916067 JEY916055:JEY916067 JOU916055:JOU916067 JYQ916055:JYQ916067 KIM916055:KIM916067 KSI916055:KSI916067 LCE916055:LCE916067 LMA916055:LMA916067 LVW916055:LVW916067 MFS916055:MFS916067 MPO916055:MPO916067 MZK916055:MZK916067 NJG916055:NJG916067 NTC916055:NTC916067 OCY916055:OCY916067 OMU916055:OMU916067 OWQ916055:OWQ916067 PGM916055:PGM916067 PQI916055:PQI916067 QAE916055:QAE916067 QKA916055:QKA916067 QTW916055:QTW916067 RDS916055:RDS916067 RNO916055:RNO916067 RXK916055:RXK916067 SHG916055:SHG916067 SRC916055:SRC916067 TAY916055:TAY916067 TKU916055:TKU916067 TUQ916055:TUQ916067 UEM916055:UEM916067 UOI916055:UOI916067 UYE916055:UYE916067 VIA916055:VIA916067 VRW916055:VRW916067 WBS916055:WBS916067 WLO916055:WLO916067 WVK916055:WVK916067 C981591:C981603 IY981591:IY981603 SU981591:SU981603 ACQ981591:ACQ981603 AMM981591:AMM981603 AWI981591:AWI981603 BGE981591:BGE981603 BQA981591:BQA981603 BZW981591:BZW981603 CJS981591:CJS981603 CTO981591:CTO981603 DDK981591:DDK981603 DNG981591:DNG981603 DXC981591:DXC981603 EGY981591:EGY981603 EQU981591:EQU981603 FAQ981591:FAQ981603 FKM981591:FKM981603 FUI981591:FUI981603 GEE981591:GEE981603 GOA981591:GOA981603 GXW981591:GXW981603 HHS981591:HHS981603 HRO981591:HRO981603 IBK981591:IBK981603 ILG981591:ILG981603 IVC981591:IVC981603 JEY981591:JEY981603 JOU981591:JOU981603 JYQ981591:JYQ981603 KIM981591:KIM981603 KSI981591:KSI981603 LCE981591:LCE981603 LMA981591:LMA981603 LVW981591:LVW981603 MFS981591:MFS981603 MPO981591:MPO981603 MZK981591:MZK981603 NJG981591:NJG981603 NTC981591:NTC981603 OCY981591:OCY981603 OMU981591:OMU981603 OWQ981591:OWQ981603 PGM981591:PGM981603 PQI981591:PQI981603 QAE981591:QAE981603 QKA981591:QKA981603 QTW981591:QTW981603 RDS981591:RDS981603 RNO981591:RNO981603 RXK981591:RXK981603 SHG981591:SHG981603 SRC981591:SRC981603 TAY981591:TAY981603 TKU981591:TKU981603 TUQ981591:TUQ981603 UEM981591:UEM981603 UOI981591:UOI981603 UYE981591:UYE981603 VIA981591:VIA981603 VRW981591:VRW981603 WBS981591:WBS981603 WLO981591:WLO981603 WVK981591:WVK981603 AWI589025:AWI593142 C64106 IY64106 SU64106 ACQ64106 AMM64106 AWI64106 BGE64106 BQA64106 BZW64106 CJS64106 CTO64106 DDK64106 DNG64106 DXC64106 EGY64106 EQU64106 FAQ64106 FKM64106 FUI64106 GEE64106 GOA64106 GXW64106 HHS64106 HRO64106 IBK64106 ILG64106 IVC64106 JEY64106 JOU64106 JYQ64106 KIM64106 KSI64106 LCE64106 LMA64106 LVW64106 MFS64106 MPO64106 MZK64106 NJG64106 NTC64106 OCY64106 OMU64106 OWQ64106 PGM64106 PQI64106 QAE64106 QKA64106 QTW64106 RDS64106 RNO64106 RXK64106 SHG64106 SRC64106 TAY64106 TKU64106 TUQ64106 UEM64106 UOI64106 UYE64106 VIA64106 VRW64106 WBS64106 WLO64106 WVK64106 C129642 IY129642 SU129642 ACQ129642 AMM129642 AWI129642 BGE129642 BQA129642 BZW129642 CJS129642 CTO129642 DDK129642 DNG129642 DXC129642 EGY129642 EQU129642 FAQ129642 FKM129642 FUI129642 GEE129642 GOA129642 GXW129642 HHS129642 HRO129642 IBK129642 ILG129642 IVC129642 JEY129642 JOU129642 JYQ129642 KIM129642 KSI129642 LCE129642 LMA129642 LVW129642 MFS129642 MPO129642 MZK129642 NJG129642 NTC129642 OCY129642 OMU129642 OWQ129642 PGM129642 PQI129642 QAE129642 QKA129642 QTW129642 RDS129642 RNO129642 RXK129642 SHG129642 SRC129642 TAY129642 TKU129642 TUQ129642 UEM129642 UOI129642 UYE129642 VIA129642 VRW129642 WBS129642 WLO129642 WVK129642 C195178 IY195178 SU195178 ACQ195178 AMM195178 AWI195178 BGE195178 BQA195178 BZW195178 CJS195178 CTO195178 DDK195178 DNG195178 DXC195178 EGY195178 EQU195178 FAQ195178 FKM195178 FUI195178 GEE195178 GOA195178 GXW195178 HHS195178 HRO195178 IBK195178 ILG195178 IVC195178 JEY195178 JOU195178 JYQ195178 KIM195178 KSI195178 LCE195178 LMA195178 LVW195178 MFS195178 MPO195178 MZK195178 NJG195178 NTC195178 OCY195178 OMU195178 OWQ195178 PGM195178 PQI195178 QAE195178 QKA195178 QTW195178 RDS195178 RNO195178 RXK195178 SHG195178 SRC195178 TAY195178 TKU195178 TUQ195178 UEM195178 UOI195178 UYE195178 VIA195178 VRW195178 WBS195178 WLO195178 WVK195178 C260714 IY260714 SU260714 ACQ260714 AMM260714 AWI260714 BGE260714 BQA260714 BZW260714 CJS260714 CTO260714 DDK260714 DNG260714 DXC260714 EGY260714 EQU260714 FAQ260714 FKM260714 FUI260714 GEE260714 GOA260714 GXW260714 HHS260714 HRO260714 IBK260714 ILG260714 IVC260714 JEY260714 JOU260714 JYQ260714 KIM260714 KSI260714 LCE260714 LMA260714 LVW260714 MFS260714 MPO260714 MZK260714 NJG260714 NTC260714 OCY260714 OMU260714 OWQ260714 PGM260714 PQI260714 QAE260714 QKA260714 QTW260714 RDS260714 RNO260714 RXK260714 SHG260714 SRC260714 TAY260714 TKU260714 TUQ260714 UEM260714 UOI260714 UYE260714 VIA260714 VRW260714 WBS260714 WLO260714 WVK260714 C326250 IY326250 SU326250 ACQ326250 AMM326250 AWI326250 BGE326250 BQA326250 BZW326250 CJS326250 CTO326250 DDK326250 DNG326250 DXC326250 EGY326250 EQU326250 FAQ326250 FKM326250 FUI326250 GEE326250 GOA326250 GXW326250 HHS326250 HRO326250 IBK326250 ILG326250 IVC326250 JEY326250 JOU326250 JYQ326250 KIM326250 KSI326250 LCE326250 LMA326250 LVW326250 MFS326250 MPO326250 MZK326250 NJG326250 NTC326250 OCY326250 OMU326250 OWQ326250 PGM326250 PQI326250 QAE326250 QKA326250 QTW326250 RDS326250 RNO326250 RXK326250 SHG326250 SRC326250 TAY326250 TKU326250 TUQ326250 UEM326250 UOI326250 UYE326250 VIA326250 VRW326250 WBS326250 WLO326250 WVK326250 C391786 IY391786 SU391786 ACQ391786 AMM391786 AWI391786 BGE391786 BQA391786 BZW391786 CJS391786 CTO391786 DDK391786 DNG391786 DXC391786 EGY391786 EQU391786 FAQ391786 FKM391786 FUI391786 GEE391786 GOA391786 GXW391786 HHS391786 HRO391786 IBK391786 ILG391786 IVC391786 JEY391786 JOU391786 JYQ391786 KIM391786 KSI391786 LCE391786 LMA391786 LVW391786 MFS391786 MPO391786 MZK391786 NJG391786 NTC391786 OCY391786 OMU391786 OWQ391786 PGM391786 PQI391786 QAE391786 QKA391786 QTW391786 RDS391786 RNO391786 RXK391786 SHG391786 SRC391786 TAY391786 TKU391786 TUQ391786 UEM391786 UOI391786 UYE391786 VIA391786 VRW391786 WBS391786 WLO391786 WVK391786 C457322 IY457322 SU457322 ACQ457322 AMM457322 AWI457322 BGE457322 BQA457322 BZW457322 CJS457322 CTO457322 DDK457322 DNG457322 DXC457322 EGY457322 EQU457322 FAQ457322 FKM457322 FUI457322 GEE457322 GOA457322 GXW457322 HHS457322 HRO457322 IBK457322 ILG457322 IVC457322 JEY457322 JOU457322 JYQ457322 KIM457322 KSI457322 LCE457322 LMA457322 LVW457322 MFS457322 MPO457322 MZK457322 NJG457322 NTC457322 OCY457322 OMU457322 OWQ457322 PGM457322 PQI457322 QAE457322 QKA457322 QTW457322 RDS457322 RNO457322 RXK457322 SHG457322 SRC457322 TAY457322 TKU457322 TUQ457322 UEM457322 UOI457322 UYE457322 VIA457322 VRW457322 WBS457322 WLO457322 WVK457322 C522858 IY522858 SU522858 ACQ522858 AMM522858 AWI522858 BGE522858 BQA522858 BZW522858 CJS522858 CTO522858 DDK522858 DNG522858 DXC522858 EGY522858 EQU522858 FAQ522858 FKM522858 FUI522858 GEE522858 GOA522858 GXW522858 HHS522858 HRO522858 IBK522858 ILG522858 IVC522858 JEY522858 JOU522858 JYQ522858 KIM522858 KSI522858 LCE522858 LMA522858 LVW522858 MFS522858 MPO522858 MZK522858 NJG522858 NTC522858 OCY522858 OMU522858 OWQ522858 PGM522858 PQI522858 QAE522858 QKA522858 QTW522858 RDS522858 RNO522858 RXK522858 SHG522858 SRC522858 TAY522858 TKU522858 TUQ522858 UEM522858 UOI522858 UYE522858 VIA522858 VRW522858 WBS522858 WLO522858 WVK522858 C588394 IY588394 SU588394 ACQ588394 AMM588394 AWI588394 BGE588394 BQA588394 BZW588394 CJS588394 CTO588394 DDK588394 DNG588394 DXC588394 EGY588394 EQU588394 FAQ588394 FKM588394 FUI588394 GEE588394 GOA588394 GXW588394 HHS588394 HRO588394 IBK588394 ILG588394 IVC588394 JEY588394 JOU588394 JYQ588394 KIM588394 KSI588394 LCE588394 LMA588394 LVW588394 MFS588394 MPO588394 MZK588394 NJG588394 NTC588394 OCY588394 OMU588394 OWQ588394 PGM588394 PQI588394 QAE588394 QKA588394 QTW588394 RDS588394 RNO588394 RXK588394 SHG588394 SRC588394 TAY588394 TKU588394 TUQ588394 UEM588394 UOI588394 UYE588394 VIA588394 VRW588394 WBS588394 WLO588394 WVK588394 C653930 IY653930 SU653930 ACQ653930 AMM653930 AWI653930 BGE653930 BQA653930 BZW653930 CJS653930 CTO653930 DDK653930 DNG653930 DXC653930 EGY653930 EQU653930 FAQ653930 FKM653930 FUI653930 GEE653930 GOA653930 GXW653930 HHS653930 HRO653930 IBK653930 ILG653930 IVC653930 JEY653930 JOU653930 JYQ653930 KIM653930 KSI653930 LCE653930 LMA653930 LVW653930 MFS653930 MPO653930 MZK653930 NJG653930 NTC653930 OCY653930 OMU653930 OWQ653930 PGM653930 PQI653930 QAE653930 QKA653930 QTW653930 RDS653930 RNO653930 RXK653930 SHG653930 SRC653930 TAY653930 TKU653930 TUQ653930 UEM653930 UOI653930 UYE653930 VIA653930 VRW653930 WBS653930 WLO653930 WVK653930 C719466 IY719466 SU719466 ACQ719466 AMM719466 AWI719466 BGE719466 BQA719466 BZW719466 CJS719466 CTO719466 DDK719466 DNG719466 DXC719466 EGY719466 EQU719466 FAQ719466 FKM719466 FUI719466 GEE719466 GOA719466 GXW719466 HHS719466 HRO719466 IBK719466 ILG719466 IVC719466 JEY719466 JOU719466 JYQ719466 KIM719466 KSI719466 LCE719466 LMA719466 LVW719466 MFS719466 MPO719466 MZK719466 NJG719466 NTC719466 OCY719466 OMU719466 OWQ719466 PGM719466 PQI719466 QAE719466 QKA719466 QTW719466 RDS719466 RNO719466 RXK719466 SHG719466 SRC719466 TAY719466 TKU719466 TUQ719466 UEM719466 UOI719466 UYE719466 VIA719466 VRW719466 WBS719466 WLO719466 WVK719466 C785002 IY785002 SU785002 ACQ785002 AMM785002 AWI785002 BGE785002 BQA785002 BZW785002 CJS785002 CTO785002 DDK785002 DNG785002 DXC785002 EGY785002 EQU785002 FAQ785002 FKM785002 FUI785002 GEE785002 GOA785002 GXW785002 HHS785002 HRO785002 IBK785002 ILG785002 IVC785002 JEY785002 JOU785002 JYQ785002 KIM785002 KSI785002 LCE785002 LMA785002 LVW785002 MFS785002 MPO785002 MZK785002 NJG785002 NTC785002 OCY785002 OMU785002 OWQ785002 PGM785002 PQI785002 QAE785002 QKA785002 QTW785002 RDS785002 RNO785002 RXK785002 SHG785002 SRC785002 TAY785002 TKU785002 TUQ785002 UEM785002 UOI785002 UYE785002 VIA785002 VRW785002 WBS785002 WLO785002 WVK785002 C850538 IY850538 SU850538 ACQ850538 AMM850538 AWI850538 BGE850538 BQA850538 BZW850538 CJS850538 CTO850538 DDK850538 DNG850538 DXC850538 EGY850538 EQU850538 FAQ850538 FKM850538 FUI850538 GEE850538 GOA850538 GXW850538 HHS850538 HRO850538 IBK850538 ILG850538 IVC850538 JEY850538 JOU850538 JYQ850538 KIM850538 KSI850538 LCE850538 LMA850538 LVW850538 MFS850538 MPO850538 MZK850538 NJG850538 NTC850538 OCY850538 OMU850538 OWQ850538 PGM850538 PQI850538 QAE850538 QKA850538 QTW850538 RDS850538 RNO850538 RXK850538 SHG850538 SRC850538 TAY850538 TKU850538 TUQ850538 UEM850538 UOI850538 UYE850538 VIA850538 VRW850538 WBS850538 WLO850538 WVK850538 C916074 IY916074 SU916074 ACQ916074 AMM916074 AWI916074 BGE916074 BQA916074 BZW916074 CJS916074 CTO916074 DDK916074 DNG916074 DXC916074 EGY916074 EQU916074 FAQ916074 FKM916074 FUI916074 GEE916074 GOA916074 GXW916074 HHS916074 HRO916074 IBK916074 ILG916074 IVC916074 JEY916074 JOU916074 JYQ916074 KIM916074 KSI916074 LCE916074 LMA916074 LVW916074 MFS916074 MPO916074 MZK916074 NJG916074 NTC916074 OCY916074 OMU916074 OWQ916074 PGM916074 PQI916074 QAE916074 QKA916074 QTW916074 RDS916074 RNO916074 RXK916074 SHG916074 SRC916074 TAY916074 TKU916074 TUQ916074 UEM916074 UOI916074 UYE916074 VIA916074 VRW916074 WBS916074 WLO916074 WVK916074 C981610 IY981610 SU981610 ACQ981610 AMM981610 AWI981610 BGE981610 BQA981610 BZW981610 CJS981610 CTO981610 DDK981610 DNG981610 DXC981610 EGY981610 EQU981610 FAQ981610 FKM981610 FUI981610 GEE981610 GOA981610 GXW981610 HHS981610 HRO981610 IBK981610 ILG981610 IVC981610 JEY981610 JOU981610 JYQ981610 KIM981610 KSI981610 LCE981610 LMA981610 LVW981610 MFS981610 MPO981610 MZK981610 NJG981610 NTC981610 OCY981610 OMU981610 OWQ981610 PGM981610 PQI981610 QAE981610 QKA981610 QTW981610 RDS981610 RNO981610 RXK981610 SHG981610 SRC981610 TAY981610 TKU981610 TUQ981610 UEM981610 UOI981610 UYE981610 VIA981610 VRW981610 WBS981610 WLO981610 WVK981610 C64122:C64735 IY64122:IY64735 SU64122:SU64735 ACQ64122:ACQ64735 AMM64122:AMM64735 AWI64122:AWI64735 BGE64122:BGE64735 BQA64122:BQA64735 BZW64122:BZW64735 CJS64122:CJS64735 CTO64122:CTO64735 DDK64122:DDK64735 DNG64122:DNG64735 DXC64122:DXC64735 EGY64122:EGY64735 EQU64122:EQU64735 FAQ64122:FAQ64735 FKM64122:FKM64735 FUI64122:FUI64735 GEE64122:GEE64735 GOA64122:GOA64735 GXW64122:GXW64735 HHS64122:HHS64735 HRO64122:HRO64735 IBK64122:IBK64735 ILG64122:ILG64735 IVC64122:IVC64735 JEY64122:JEY64735 JOU64122:JOU64735 JYQ64122:JYQ64735 KIM64122:KIM64735 KSI64122:KSI64735 LCE64122:LCE64735 LMA64122:LMA64735 LVW64122:LVW64735 MFS64122:MFS64735 MPO64122:MPO64735 MZK64122:MZK64735 NJG64122:NJG64735 NTC64122:NTC64735 OCY64122:OCY64735 OMU64122:OMU64735 OWQ64122:OWQ64735 PGM64122:PGM64735 PQI64122:PQI64735 QAE64122:QAE64735 QKA64122:QKA64735 QTW64122:QTW64735 RDS64122:RDS64735 RNO64122:RNO64735 RXK64122:RXK64735 SHG64122:SHG64735 SRC64122:SRC64735 TAY64122:TAY64735 TKU64122:TKU64735 TUQ64122:TUQ64735 UEM64122:UEM64735 UOI64122:UOI64735 UYE64122:UYE64735 VIA64122:VIA64735 VRW64122:VRW64735 WBS64122:WBS64735 WLO64122:WLO64735 WVK64122:WVK64735 C129658:C130271 IY129658:IY130271 SU129658:SU130271 ACQ129658:ACQ130271 AMM129658:AMM130271 AWI129658:AWI130271 BGE129658:BGE130271 BQA129658:BQA130271 BZW129658:BZW130271 CJS129658:CJS130271 CTO129658:CTO130271 DDK129658:DDK130271 DNG129658:DNG130271 DXC129658:DXC130271 EGY129658:EGY130271 EQU129658:EQU130271 FAQ129658:FAQ130271 FKM129658:FKM130271 FUI129658:FUI130271 GEE129658:GEE130271 GOA129658:GOA130271 GXW129658:GXW130271 HHS129658:HHS130271 HRO129658:HRO130271 IBK129658:IBK130271 ILG129658:ILG130271 IVC129658:IVC130271 JEY129658:JEY130271 JOU129658:JOU130271 JYQ129658:JYQ130271 KIM129658:KIM130271 KSI129658:KSI130271 LCE129658:LCE130271 LMA129658:LMA130271 LVW129658:LVW130271 MFS129658:MFS130271 MPO129658:MPO130271 MZK129658:MZK130271 NJG129658:NJG130271 NTC129658:NTC130271 OCY129658:OCY130271 OMU129658:OMU130271 OWQ129658:OWQ130271 PGM129658:PGM130271 PQI129658:PQI130271 QAE129658:QAE130271 QKA129658:QKA130271 QTW129658:QTW130271 RDS129658:RDS130271 RNO129658:RNO130271 RXK129658:RXK130271 SHG129658:SHG130271 SRC129658:SRC130271 TAY129658:TAY130271 TKU129658:TKU130271 TUQ129658:TUQ130271 UEM129658:UEM130271 UOI129658:UOI130271 UYE129658:UYE130271 VIA129658:VIA130271 VRW129658:VRW130271 WBS129658:WBS130271 WLO129658:WLO130271 WVK129658:WVK130271 C195194:C195807 IY195194:IY195807 SU195194:SU195807 ACQ195194:ACQ195807 AMM195194:AMM195807 AWI195194:AWI195807 BGE195194:BGE195807 BQA195194:BQA195807 BZW195194:BZW195807 CJS195194:CJS195807 CTO195194:CTO195807 DDK195194:DDK195807 DNG195194:DNG195807 DXC195194:DXC195807 EGY195194:EGY195807 EQU195194:EQU195807 FAQ195194:FAQ195807 FKM195194:FKM195807 FUI195194:FUI195807 GEE195194:GEE195807 GOA195194:GOA195807 GXW195194:GXW195807 HHS195194:HHS195807 HRO195194:HRO195807 IBK195194:IBK195807 ILG195194:ILG195807 IVC195194:IVC195807 JEY195194:JEY195807 JOU195194:JOU195807 JYQ195194:JYQ195807 KIM195194:KIM195807 KSI195194:KSI195807 LCE195194:LCE195807 LMA195194:LMA195807 LVW195194:LVW195807 MFS195194:MFS195807 MPO195194:MPO195807 MZK195194:MZK195807 NJG195194:NJG195807 NTC195194:NTC195807 OCY195194:OCY195807 OMU195194:OMU195807 OWQ195194:OWQ195807 PGM195194:PGM195807 PQI195194:PQI195807 QAE195194:QAE195807 QKA195194:QKA195807 QTW195194:QTW195807 RDS195194:RDS195807 RNO195194:RNO195807 RXK195194:RXK195807 SHG195194:SHG195807 SRC195194:SRC195807 TAY195194:TAY195807 TKU195194:TKU195807 TUQ195194:TUQ195807 UEM195194:UEM195807 UOI195194:UOI195807 UYE195194:UYE195807 VIA195194:VIA195807 VRW195194:VRW195807 WBS195194:WBS195807 WLO195194:WLO195807 WVK195194:WVK195807 C260730:C261343 IY260730:IY261343 SU260730:SU261343 ACQ260730:ACQ261343 AMM260730:AMM261343 AWI260730:AWI261343 BGE260730:BGE261343 BQA260730:BQA261343 BZW260730:BZW261343 CJS260730:CJS261343 CTO260730:CTO261343 DDK260730:DDK261343 DNG260730:DNG261343 DXC260730:DXC261343 EGY260730:EGY261343 EQU260730:EQU261343 FAQ260730:FAQ261343 FKM260730:FKM261343 FUI260730:FUI261343 GEE260730:GEE261343 GOA260730:GOA261343 GXW260730:GXW261343 HHS260730:HHS261343 HRO260730:HRO261343 IBK260730:IBK261343 ILG260730:ILG261343 IVC260730:IVC261343 JEY260730:JEY261343 JOU260730:JOU261343 JYQ260730:JYQ261343 KIM260730:KIM261343 KSI260730:KSI261343 LCE260730:LCE261343 LMA260730:LMA261343 LVW260730:LVW261343 MFS260730:MFS261343 MPO260730:MPO261343 MZK260730:MZK261343 NJG260730:NJG261343 NTC260730:NTC261343 OCY260730:OCY261343 OMU260730:OMU261343 OWQ260730:OWQ261343 PGM260730:PGM261343 PQI260730:PQI261343 QAE260730:QAE261343 QKA260730:QKA261343 QTW260730:QTW261343 RDS260730:RDS261343 RNO260730:RNO261343 RXK260730:RXK261343 SHG260730:SHG261343 SRC260730:SRC261343 TAY260730:TAY261343 TKU260730:TKU261343 TUQ260730:TUQ261343 UEM260730:UEM261343 UOI260730:UOI261343 UYE260730:UYE261343 VIA260730:VIA261343 VRW260730:VRW261343 WBS260730:WBS261343 WLO260730:WLO261343 WVK260730:WVK261343 C326266:C326879 IY326266:IY326879 SU326266:SU326879 ACQ326266:ACQ326879 AMM326266:AMM326879 AWI326266:AWI326879 BGE326266:BGE326879 BQA326266:BQA326879 BZW326266:BZW326879 CJS326266:CJS326879 CTO326266:CTO326879 DDK326266:DDK326879 DNG326266:DNG326879 DXC326266:DXC326879 EGY326266:EGY326879 EQU326266:EQU326879 FAQ326266:FAQ326879 FKM326266:FKM326879 FUI326266:FUI326879 GEE326266:GEE326879 GOA326266:GOA326879 GXW326266:GXW326879 HHS326266:HHS326879 HRO326266:HRO326879 IBK326266:IBK326879 ILG326266:ILG326879 IVC326266:IVC326879 JEY326266:JEY326879 JOU326266:JOU326879 JYQ326266:JYQ326879 KIM326266:KIM326879 KSI326266:KSI326879 LCE326266:LCE326879 LMA326266:LMA326879 LVW326266:LVW326879 MFS326266:MFS326879 MPO326266:MPO326879 MZK326266:MZK326879 NJG326266:NJG326879 NTC326266:NTC326879 OCY326266:OCY326879 OMU326266:OMU326879 OWQ326266:OWQ326879 PGM326266:PGM326879 PQI326266:PQI326879 QAE326266:QAE326879 QKA326266:QKA326879 QTW326266:QTW326879 RDS326266:RDS326879 RNO326266:RNO326879 RXK326266:RXK326879 SHG326266:SHG326879 SRC326266:SRC326879 TAY326266:TAY326879 TKU326266:TKU326879 TUQ326266:TUQ326879 UEM326266:UEM326879 UOI326266:UOI326879 UYE326266:UYE326879 VIA326266:VIA326879 VRW326266:VRW326879 WBS326266:WBS326879 WLO326266:WLO326879 WVK326266:WVK326879 C391802:C392415 IY391802:IY392415 SU391802:SU392415 ACQ391802:ACQ392415 AMM391802:AMM392415 AWI391802:AWI392415 BGE391802:BGE392415 BQA391802:BQA392415 BZW391802:BZW392415 CJS391802:CJS392415 CTO391802:CTO392415 DDK391802:DDK392415 DNG391802:DNG392415 DXC391802:DXC392415 EGY391802:EGY392415 EQU391802:EQU392415 FAQ391802:FAQ392415 FKM391802:FKM392415 FUI391802:FUI392415 GEE391802:GEE392415 GOA391802:GOA392415 GXW391802:GXW392415 HHS391802:HHS392415 HRO391802:HRO392415 IBK391802:IBK392415 ILG391802:ILG392415 IVC391802:IVC392415 JEY391802:JEY392415 JOU391802:JOU392415 JYQ391802:JYQ392415 KIM391802:KIM392415 KSI391802:KSI392415 LCE391802:LCE392415 LMA391802:LMA392415 LVW391802:LVW392415 MFS391802:MFS392415 MPO391802:MPO392415 MZK391802:MZK392415 NJG391802:NJG392415 NTC391802:NTC392415 OCY391802:OCY392415 OMU391802:OMU392415 OWQ391802:OWQ392415 PGM391802:PGM392415 PQI391802:PQI392415 QAE391802:QAE392415 QKA391802:QKA392415 QTW391802:QTW392415 RDS391802:RDS392415 RNO391802:RNO392415 RXK391802:RXK392415 SHG391802:SHG392415 SRC391802:SRC392415 TAY391802:TAY392415 TKU391802:TKU392415 TUQ391802:TUQ392415 UEM391802:UEM392415 UOI391802:UOI392415 UYE391802:UYE392415 VIA391802:VIA392415 VRW391802:VRW392415 WBS391802:WBS392415 WLO391802:WLO392415 WVK391802:WVK392415 C457338:C457951 IY457338:IY457951 SU457338:SU457951 ACQ457338:ACQ457951 AMM457338:AMM457951 AWI457338:AWI457951 BGE457338:BGE457951 BQA457338:BQA457951 BZW457338:BZW457951 CJS457338:CJS457951 CTO457338:CTO457951 DDK457338:DDK457951 DNG457338:DNG457951 DXC457338:DXC457951 EGY457338:EGY457951 EQU457338:EQU457951 FAQ457338:FAQ457951 FKM457338:FKM457951 FUI457338:FUI457951 GEE457338:GEE457951 GOA457338:GOA457951 GXW457338:GXW457951 HHS457338:HHS457951 HRO457338:HRO457951 IBK457338:IBK457951 ILG457338:ILG457951 IVC457338:IVC457951 JEY457338:JEY457951 JOU457338:JOU457951 JYQ457338:JYQ457951 KIM457338:KIM457951 KSI457338:KSI457951 LCE457338:LCE457951 LMA457338:LMA457951 LVW457338:LVW457951 MFS457338:MFS457951 MPO457338:MPO457951 MZK457338:MZK457951 NJG457338:NJG457951 NTC457338:NTC457951 OCY457338:OCY457951 OMU457338:OMU457951 OWQ457338:OWQ457951 PGM457338:PGM457951 PQI457338:PQI457951 QAE457338:QAE457951 QKA457338:QKA457951 QTW457338:QTW457951 RDS457338:RDS457951 RNO457338:RNO457951 RXK457338:RXK457951 SHG457338:SHG457951 SRC457338:SRC457951 TAY457338:TAY457951 TKU457338:TKU457951 TUQ457338:TUQ457951 UEM457338:UEM457951 UOI457338:UOI457951 UYE457338:UYE457951 VIA457338:VIA457951 VRW457338:VRW457951 WBS457338:WBS457951 WLO457338:WLO457951 WVK457338:WVK457951 C522874:C523487 IY522874:IY523487 SU522874:SU523487 ACQ522874:ACQ523487 AMM522874:AMM523487 AWI522874:AWI523487 BGE522874:BGE523487 BQA522874:BQA523487 BZW522874:BZW523487 CJS522874:CJS523487 CTO522874:CTO523487 DDK522874:DDK523487 DNG522874:DNG523487 DXC522874:DXC523487 EGY522874:EGY523487 EQU522874:EQU523487 FAQ522874:FAQ523487 FKM522874:FKM523487 FUI522874:FUI523487 GEE522874:GEE523487 GOA522874:GOA523487 GXW522874:GXW523487 HHS522874:HHS523487 HRO522874:HRO523487 IBK522874:IBK523487 ILG522874:ILG523487 IVC522874:IVC523487 JEY522874:JEY523487 JOU522874:JOU523487 JYQ522874:JYQ523487 KIM522874:KIM523487 KSI522874:KSI523487 LCE522874:LCE523487 LMA522874:LMA523487 LVW522874:LVW523487 MFS522874:MFS523487 MPO522874:MPO523487 MZK522874:MZK523487 NJG522874:NJG523487 NTC522874:NTC523487 OCY522874:OCY523487 OMU522874:OMU523487 OWQ522874:OWQ523487 PGM522874:PGM523487 PQI522874:PQI523487 QAE522874:QAE523487 QKA522874:QKA523487 QTW522874:QTW523487 RDS522874:RDS523487 RNO522874:RNO523487 RXK522874:RXK523487 SHG522874:SHG523487 SRC522874:SRC523487 TAY522874:TAY523487 TKU522874:TKU523487 TUQ522874:TUQ523487 UEM522874:UEM523487 UOI522874:UOI523487 UYE522874:UYE523487 VIA522874:VIA523487 VRW522874:VRW523487 WBS522874:WBS523487 WLO522874:WLO523487 WVK522874:WVK523487 C588410:C589023 IY588410:IY589023 SU588410:SU589023 ACQ588410:ACQ589023 AMM588410:AMM589023 AWI588410:AWI589023 BGE588410:BGE589023 BQA588410:BQA589023 BZW588410:BZW589023 CJS588410:CJS589023 CTO588410:CTO589023 DDK588410:DDK589023 DNG588410:DNG589023 DXC588410:DXC589023 EGY588410:EGY589023 EQU588410:EQU589023 FAQ588410:FAQ589023 FKM588410:FKM589023 FUI588410:FUI589023 GEE588410:GEE589023 GOA588410:GOA589023 GXW588410:GXW589023 HHS588410:HHS589023 HRO588410:HRO589023 IBK588410:IBK589023 ILG588410:ILG589023 IVC588410:IVC589023 JEY588410:JEY589023 JOU588410:JOU589023 JYQ588410:JYQ589023 KIM588410:KIM589023 KSI588410:KSI589023 LCE588410:LCE589023 LMA588410:LMA589023 LVW588410:LVW589023 MFS588410:MFS589023 MPO588410:MPO589023 MZK588410:MZK589023 NJG588410:NJG589023 NTC588410:NTC589023 OCY588410:OCY589023 OMU588410:OMU589023 OWQ588410:OWQ589023 PGM588410:PGM589023 PQI588410:PQI589023 QAE588410:QAE589023 QKA588410:QKA589023 QTW588410:QTW589023 RDS588410:RDS589023 RNO588410:RNO589023 RXK588410:RXK589023 SHG588410:SHG589023 SRC588410:SRC589023 TAY588410:TAY589023 TKU588410:TKU589023 TUQ588410:TUQ589023 UEM588410:UEM589023 UOI588410:UOI589023 UYE588410:UYE589023 VIA588410:VIA589023 VRW588410:VRW589023 WBS588410:WBS589023 WLO588410:WLO589023 WVK588410:WVK589023 C653946:C654559 IY653946:IY654559 SU653946:SU654559 ACQ653946:ACQ654559 AMM653946:AMM654559 AWI653946:AWI654559 BGE653946:BGE654559 BQA653946:BQA654559 BZW653946:BZW654559 CJS653946:CJS654559 CTO653946:CTO654559 DDK653946:DDK654559 DNG653946:DNG654559 DXC653946:DXC654559 EGY653946:EGY654559 EQU653946:EQU654559 FAQ653946:FAQ654559 FKM653946:FKM654559 FUI653946:FUI654559 GEE653946:GEE654559 GOA653946:GOA654559 GXW653946:GXW654559 HHS653946:HHS654559 HRO653946:HRO654559 IBK653946:IBK654559 ILG653946:ILG654559 IVC653946:IVC654559 JEY653946:JEY654559 JOU653946:JOU654559 JYQ653946:JYQ654559 KIM653946:KIM654559 KSI653946:KSI654559 LCE653946:LCE654559 LMA653946:LMA654559 LVW653946:LVW654559 MFS653946:MFS654559 MPO653946:MPO654559 MZK653946:MZK654559 NJG653946:NJG654559 NTC653946:NTC654559 OCY653946:OCY654559 OMU653946:OMU654559 OWQ653946:OWQ654559 PGM653946:PGM654559 PQI653946:PQI654559 QAE653946:QAE654559 QKA653946:QKA654559 QTW653946:QTW654559 RDS653946:RDS654559 RNO653946:RNO654559 RXK653946:RXK654559 SHG653946:SHG654559 SRC653946:SRC654559 TAY653946:TAY654559 TKU653946:TKU654559 TUQ653946:TUQ654559 UEM653946:UEM654559 UOI653946:UOI654559 UYE653946:UYE654559 VIA653946:VIA654559 VRW653946:VRW654559 WBS653946:WBS654559 WLO653946:WLO654559 WVK653946:WVK654559 C719482:C720095 IY719482:IY720095 SU719482:SU720095 ACQ719482:ACQ720095 AMM719482:AMM720095 AWI719482:AWI720095 BGE719482:BGE720095 BQA719482:BQA720095 BZW719482:BZW720095 CJS719482:CJS720095 CTO719482:CTO720095 DDK719482:DDK720095 DNG719482:DNG720095 DXC719482:DXC720095 EGY719482:EGY720095 EQU719482:EQU720095 FAQ719482:FAQ720095 FKM719482:FKM720095 FUI719482:FUI720095 GEE719482:GEE720095 GOA719482:GOA720095 GXW719482:GXW720095 HHS719482:HHS720095 HRO719482:HRO720095 IBK719482:IBK720095 ILG719482:ILG720095 IVC719482:IVC720095 JEY719482:JEY720095 JOU719482:JOU720095 JYQ719482:JYQ720095 KIM719482:KIM720095 KSI719482:KSI720095 LCE719482:LCE720095 LMA719482:LMA720095 LVW719482:LVW720095 MFS719482:MFS720095 MPO719482:MPO720095 MZK719482:MZK720095 NJG719482:NJG720095 NTC719482:NTC720095 OCY719482:OCY720095 OMU719482:OMU720095 OWQ719482:OWQ720095 PGM719482:PGM720095 PQI719482:PQI720095 QAE719482:QAE720095 QKA719482:QKA720095 QTW719482:QTW720095 RDS719482:RDS720095 RNO719482:RNO720095 RXK719482:RXK720095 SHG719482:SHG720095 SRC719482:SRC720095 TAY719482:TAY720095 TKU719482:TKU720095 TUQ719482:TUQ720095 UEM719482:UEM720095 UOI719482:UOI720095 UYE719482:UYE720095 VIA719482:VIA720095 VRW719482:VRW720095 WBS719482:WBS720095 WLO719482:WLO720095 WVK719482:WVK720095 C785018:C785631 IY785018:IY785631 SU785018:SU785631 ACQ785018:ACQ785631 AMM785018:AMM785631 AWI785018:AWI785631 BGE785018:BGE785631 BQA785018:BQA785631 BZW785018:BZW785631 CJS785018:CJS785631 CTO785018:CTO785631 DDK785018:DDK785631 DNG785018:DNG785631 DXC785018:DXC785631 EGY785018:EGY785631 EQU785018:EQU785631 FAQ785018:FAQ785631 FKM785018:FKM785631 FUI785018:FUI785631 GEE785018:GEE785631 GOA785018:GOA785631 GXW785018:GXW785631 HHS785018:HHS785631 HRO785018:HRO785631 IBK785018:IBK785631 ILG785018:ILG785631 IVC785018:IVC785631 JEY785018:JEY785631 JOU785018:JOU785631 JYQ785018:JYQ785631 KIM785018:KIM785631 KSI785018:KSI785631 LCE785018:LCE785631 LMA785018:LMA785631 LVW785018:LVW785631 MFS785018:MFS785631 MPO785018:MPO785631 MZK785018:MZK785631 NJG785018:NJG785631 NTC785018:NTC785631 OCY785018:OCY785631 OMU785018:OMU785631 OWQ785018:OWQ785631 PGM785018:PGM785631 PQI785018:PQI785631 QAE785018:QAE785631 QKA785018:QKA785631 QTW785018:QTW785631 RDS785018:RDS785631 RNO785018:RNO785631 RXK785018:RXK785631 SHG785018:SHG785631 SRC785018:SRC785631 TAY785018:TAY785631 TKU785018:TKU785631 TUQ785018:TUQ785631 UEM785018:UEM785631 UOI785018:UOI785631 UYE785018:UYE785631 VIA785018:VIA785631 VRW785018:VRW785631 WBS785018:WBS785631 WLO785018:WLO785631 WVK785018:WVK785631 C850554:C851167 IY850554:IY851167 SU850554:SU851167 ACQ850554:ACQ851167 AMM850554:AMM851167 AWI850554:AWI851167 BGE850554:BGE851167 BQA850554:BQA851167 BZW850554:BZW851167 CJS850554:CJS851167 CTO850554:CTO851167 DDK850554:DDK851167 DNG850554:DNG851167 DXC850554:DXC851167 EGY850554:EGY851167 EQU850554:EQU851167 FAQ850554:FAQ851167 FKM850554:FKM851167 FUI850554:FUI851167 GEE850554:GEE851167 GOA850554:GOA851167 GXW850554:GXW851167 HHS850554:HHS851167 HRO850554:HRO851167 IBK850554:IBK851167 ILG850554:ILG851167 IVC850554:IVC851167 JEY850554:JEY851167 JOU850554:JOU851167 JYQ850554:JYQ851167 KIM850554:KIM851167 KSI850554:KSI851167 LCE850554:LCE851167 LMA850554:LMA851167 LVW850554:LVW851167 MFS850554:MFS851167 MPO850554:MPO851167 MZK850554:MZK851167 NJG850554:NJG851167 NTC850554:NTC851167 OCY850554:OCY851167 OMU850554:OMU851167 OWQ850554:OWQ851167 PGM850554:PGM851167 PQI850554:PQI851167 QAE850554:QAE851167 QKA850554:QKA851167 QTW850554:QTW851167 RDS850554:RDS851167 RNO850554:RNO851167 RXK850554:RXK851167 SHG850554:SHG851167 SRC850554:SRC851167 TAY850554:TAY851167 TKU850554:TKU851167 TUQ850554:TUQ851167 UEM850554:UEM851167 UOI850554:UOI851167 UYE850554:UYE851167 VIA850554:VIA851167 VRW850554:VRW851167 WBS850554:WBS851167 WLO850554:WLO851167 WVK850554:WVK851167 C916090:C916703 IY916090:IY916703 SU916090:SU916703 ACQ916090:ACQ916703 AMM916090:AMM916703 AWI916090:AWI916703 BGE916090:BGE916703 BQA916090:BQA916703 BZW916090:BZW916703 CJS916090:CJS916703 CTO916090:CTO916703 DDK916090:DDK916703 DNG916090:DNG916703 DXC916090:DXC916703 EGY916090:EGY916703 EQU916090:EQU916703 FAQ916090:FAQ916703 FKM916090:FKM916703 FUI916090:FUI916703 GEE916090:GEE916703 GOA916090:GOA916703 GXW916090:GXW916703 HHS916090:HHS916703 HRO916090:HRO916703 IBK916090:IBK916703 ILG916090:ILG916703 IVC916090:IVC916703 JEY916090:JEY916703 JOU916090:JOU916703 JYQ916090:JYQ916703 KIM916090:KIM916703 KSI916090:KSI916703 LCE916090:LCE916703 LMA916090:LMA916703 LVW916090:LVW916703 MFS916090:MFS916703 MPO916090:MPO916703 MZK916090:MZK916703 NJG916090:NJG916703 NTC916090:NTC916703 OCY916090:OCY916703 OMU916090:OMU916703 OWQ916090:OWQ916703 PGM916090:PGM916703 PQI916090:PQI916703 QAE916090:QAE916703 QKA916090:QKA916703 QTW916090:QTW916703 RDS916090:RDS916703 RNO916090:RNO916703 RXK916090:RXK916703 SHG916090:SHG916703 SRC916090:SRC916703 TAY916090:TAY916703 TKU916090:TKU916703 TUQ916090:TUQ916703 UEM916090:UEM916703 UOI916090:UOI916703 UYE916090:UYE916703 VIA916090:VIA916703 VRW916090:VRW916703 WBS916090:WBS916703 WLO916090:WLO916703 WVK916090:WVK916703 C981626:C982239 IY981626:IY982239 SU981626:SU982239 ACQ981626:ACQ982239 AMM981626:AMM982239 AWI981626:AWI982239 BGE981626:BGE982239 BQA981626:BQA982239 BZW981626:BZW982239 CJS981626:CJS982239 CTO981626:CTO982239 DDK981626:DDK982239 DNG981626:DNG982239 DXC981626:DXC982239 EGY981626:EGY982239 EQU981626:EQU982239 FAQ981626:FAQ982239 FKM981626:FKM982239 FUI981626:FUI982239 GEE981626:GEE982239 GOA981626:GOA982239 GXW981626:GXW982239 HHS981626:HHS982239 HRO981626:HRO982239 IBK981626:IBK982239 ILG981626:ILG982239 IVC981626:IVC982239 JEY981626:JEY982239 JOU981626:JOU982239 JYQ981626:JYQ982239 KIM981626:KIM982239 KSI981626:KSI982239 LCE981626:LCE982239 LMA981626:LMA982239 LVW981626:LVW982239 MFS981626:MFS982239 MPO981626:MPO982239 MZK981626:MZK982239 NJG981626:NJG982239 NTC981626:NTC982239 OCY981626:OCY982239 OMU981626:OMU982239 OWQ981626:OWQ982239 PGM981626:PGM982239 PQI981626:PQI982239 QAE981626:QAE982239 QKA981626:QKA982239 QTW981626:QTW982239 RDS981626:RDS982239 RNO981626:RNO982239 RXK981626:RXK982239 SHG981626:SHG982239 SRC981626:SRC982239 TAY981626:TAY982239 TKU981626:TKU982239 TUQ981626:TUQ982239 UEM981626:UEM982239 UOI981626:UOI982239 UYE981626:UYE982239 VIA981626:VIA982239 VRW981626:VRW982239 WBS981626:WBS982239 WLO981626:WLO982239 WVK981626:WVK982239 WVK982241:WVK986358 C61990:C64084 IY61990:IY64084 SU61990:SU64084 ACQ61990:ACQ64084 AMM61990:AMM64084 AWI61990:AWI64084 BGE61990:BGE64084 BQA61990:BQA64084 BZW61990:BZW64084 CJS61990:CJS64084 CTO61990:CTO64084 DDK61990:DDK64084 DNG61990:DNG64084 DXC61990:DXC64084 EGY61990:EGY64084 EQU61990:EQU64084 FAQ61990:FAQ64084 FKM61990:FKM64084 FUI61990:FUI64084 GEE61990:GEE64084 GOA61990:GOA64084 GXW61990:GXW64084 HHS61990:HHS64084 HRO61990:HRO64084 IBK61990:IBK64084 ILG61990:ILG64084 IVC61990:IVC64084 JEY61990:JEY64084 JOU61990:JOU64084 JYQ61990:JYQ64084 KIM61990:KIM64084 KSI61990:KSI64084 LCE61990:LCE64084 LMA61990:LMA64084 LVW61990:LVW64084 MFS61990:MFS64084 MPO61990:MPO64084 MZK61990:MZK64084 NJG61990:NJG64084 NTC61990:NTC64084 OCY61990:OCY64084 OMU61990:OMU64084 OWQ61990:OWQ64084 PGM61990:PGM64084 PQI61990:PQI64084 QAE61990:QAE64084 QKA61990:QKA64084 QTW61990:QTW64084 RDS61990:RDS64084 RNO61990:RNO64084 RXK61990:RXK64084 SHG61990:SHG64084 SRC61990:SRC64084 TAY61990:TAY64084 TKU61990:TKU64084 TUQ61990:TUQ64084 UEM61990:UEM64084 UOI61990:UOI64084 UYE61990:UYE64084 VIA61990:VIA64084 VRW61990:VRW64084 WBS61990:WBS64084 WLO61990:WLO64084 WVK61990:WVK64084 C127526:C129620 IY127526:IY129620 SU127526:SU129620 ACQ127526:ACQ129620 AMM127526:AMM129620 AWI127526:AWI129620 BGE127526:BGE129620 BQA127526:BQA129620 BZW127526:BZW129620 CJS127526:CJS129620 CTO127526:CTO129620 DDK127526:DDK129620 DNG127526:DNG129620 DXC127526:DXC129620 EGY127526:EGY129620 EQU127526:EQU129620 FAQ127526:FAQ129620 FKM127526:FKM129620 FUI127526:FUI129620 GEE127526:GEE129620 GOA127526:GOA129620 GXW127526:GXW129620 HHS127526:HHS129620 HRO127526:HRO129620 IBK127526:IBK129620 ILG127526:ILG129620 IVC127526:IVC129620 JEY127526:JEY129620 JOU127526:JOU129620 JYQ127526:JYQ129620 KIM127526:KIM129620 KSI127526:KSI129620 LCE127526:LCE129620 LMA127526:LMA129620 LVW127526:LVW129620 MFS127526:MFS129620 MPO127526:MPO129620 MZK127526:MZK129620 NJG127526:NJG129620 NTC127526:NTC129620 OCY127526:OCY129620 OMU127526:OMU129620 OWQ127526:OWQ129620 PGM127526:PGM129620 PQI127526:PQI129620 QAE127526:QAE129620 QKA127526:QKA129620 QTW127526:QTW129620 RDS127526:RDS129620 RNO127526:RNO129620 RXK127526:RXK129620 SHG127526:SHG129620 SRC127526:SRC129620 TAY127526:TAY129620 TKU127526:TKU129620 TUQ127526:TUQ129620 UEM127526:UEM129620 UOI127526:UOI129620 UYE127526:UYE129620 VIA127526:VIA129620 VRW127526:VRW129620 WBS127526:WBS129620 WLO127526:WLO129620 WVK127526:WVK129620 C193062:C195156 IY193062:IY195156 SU193062:SU195156 ACQ193062:ACQ195156 AMM193062:AMM195156 AWI193062:AWI195156 BGE193062:BGE195156 BQA193062:BQA195156 BZW193062:BZW195156 CJS193062:CJS195156 CTO193062:CTO195156 DDK193062:DDK195156 DNG193062:DNG195156 DXC193062:DXC195156 EGY193062:EGY195156 EQU193062:EQU195156 FAQ193062:FAQ195156 FKM193062:FKM195156 FUI193062:FUI195156 GEE193062:GEE195156 GOA193062:GOA195156 GXW193062:GXW195156 HHS193062:HHS195156 HRO193062:HRO195156 IBK193062:IBK195156 ILG193062:ILG195156 IVC193062:IVC195156 JEY193062:JEY195156 JOU193062:JOU195156 JYQ193062:JYQ195156 KIM193062:KIM195156 KSI193062:KSI195156 LCE193062:LCE195156 LMA193062:LMA195156 LVW193062:LVW195156 MFS193062:MFS195156 MPO193062:MPO195156 MZK193062:MZK195156 NJG193062:NJG195156 NTC193062:NTC195156 OCY193062:OCY195156 OMU193062:OMU195156 OWQ193062:OWQ195156 PGM193062:PGM195156 PQI193062:PQI195156 QAE193062:QAE195156 QKA193062:QKA195156 QTW193062:QTW195156 RDS193062:RDS195156 RNO193062:RNO195156 RXK193062:RXK195156 SHG193062:SHG195156 SRC193062:SRC195156 TAY193062:TAY195156 TKU193062:TKU195156 TUQ193062:TUQ195156 UEM193062:UEM195156 UOI193062:UOI195156 UYE193062:UYE195156 VIA193062:VIA195156 VRW193062:VRW195156 WBS193062:WBS195156 WLO193062:WLO195156 WVK193062:WVK195156 C258598:C260692 IY258598:IY260692 SU258598:SU260692 ACQ258598:ACQ260692 AMM258598:AMM260692 AWI258598:AWI260692 BGE258598:BGE260692 BQA258598:BQA260692 BZW258598:BZW260692 CJS258598:CJS260692 CTO258598:CTO260692 DDK258598:DDK260692 DNG258598:DNG260692 DXC258598:DXC260692 EGY258598:EGY260692 EQU258598:EQU260692 FAQ258598:FAQ260692 FKM258598:FKM260692 FUI258598:FUI260692 GEE258598:GEE260692 GOA258598:GOA260692 GXW258598:GXW260692 HHS258598:HHS260692 HRO258598:HRO260692 IBK258598:IBK260692 ILG258598:ILG260692 IVC258598:IVC260692 JEY258598:JEY260692 JOU258598:JOU260692 JYQ258598:JYQ260692 KIM258598:KIM260692 KSI258598:KSI260692 LCE258598:LCE260692 LMA258598:LMA260692 LVW258598:LVW260692 MFS258598:MFS260692 MPO258598:MPO260692 MZK258598:MZK260692 NJG258598:NJG260692 NTC258598:NTC260692 OCY258598:OCY260692 OMU258598:OMU260692 OWQ258598:OWQ260692 PGM258598:PGM260692 PQI258598:PQI260692 QAE258598:QAE260692 QKA258598:QKA260692 QTW258598:QTW260692 RDS258598:RDS260692 RNO258598:RNO260692 RXK258598:RXK260692 SHG258598:SHG260692 SRC258598:SRC260692 TAY258598:TAY260692 TKU258598:TKU260692 TUQ258598:TUQ260692 UEM258598:UEM260692 UOI258598:UOI260692 UYE258598:UYE260692 VIA258598:VIA260692 VRW258598:VRW260692 WBS258598:WBS260692 WLO258598:WLO260692 WVK258598:WVK260692 C324134:C326228 IY324134:IY326228 SU324134:SU326228 ACQ324134:ACQ326228 AMM324134:AMM326228 AWI324134:AWI326228 BGE324134:BGE326228 BQA324134:BQA326228 BZW324134:BZW326228 CJS324134:CJS326228 CTO324134:CTO326228 DDK324134:DDK326228 DNG324134:DNG326228 DXC324134:DXC326228 EGY324134:EGY326228 EQU324134:EQU326228 FAQ324134:FAQ326228 FKM324134:FKM326228 FUI324134:FUI326228 GEE324134:GEE326228 GOA324134:GOA326228 GXW324134:GXW326228 HHS324134:HHS326228 HRO324134:HRO326228 IBK324134:IBK326228 ILG324134:ILG326228 IVC324134:IVC326228 JEY324134:JEY326228 JOU324134:JOU326228 JYQ324134:JYQ326228 KIM324134:KIM326228 KSI324134:KSI326228 LCE324134:LCE326228 LMA324134:LMA326228 LVW324134:LVW326228 MFS324134:MFS326228 MPO324134:MPO326228 MZK324134:MZK326228 NJG324134:NJG326228 NTC324134:NTC326228 OCY324134:OCY326228 OMU324134:OMU326228 OWQ324134:OWQ326228 PGM324134:PGM326228 PQI324134:PQI326228 QAE324134:QAE326228 QKA324134:QKA326228 QTW324134:QTW326228 RDS324134:RDS326228 RNO324134:RNO326228 RXK324134:RXK326228 SHG324134:SHG326228 SRC324134:SRC326228 TAY324134:TAY326228 TKU324134:TKU326228 TUQ324134:TUQ326228 UEM324134:UEM326228 UOI324134:UOI326228 UYE324134:UYE326228 VIA324134:VIA326228 VRW324134:VRW326228 WBS324134:WBS326228 WLO324134:WLO326228 WVK324134:WVK326228 C389670:C391764 IY389670:IY391764 SU389670:SU391764 ACQ389670:ACQ391764 AMM389670:AMM391764 AWI389670:AWI391764 BGE389670:BGE391764 BQA389670:BQA391764 BZW389670:BZW391764 CJS389670:CJS391764 CTO389670:CTO391764 DDK389670:DDK391764 DNG389670:DNG391764 DXC389670:DXC391764 EGY389670:EGY391764 EQU389670:EQU391764 FAQ389670:FAQ391764 FKM389670:FKM391764 FUI389670:FUI391764 GEE389670:GEE391764 GOA389670:GOA391764 GXW389670:GXW391764 HHS389670:HHS391764 HRO389670:HRO391764 IBK389670:IBK391764 ILG389670:ILG391764 IVC389670:IVC391764 JEY389670:JEY391764 JOU389670:JOU391764 JYQ389670:JYQ391764 KIM389670:KIM391764 KSI389670:KSI391764 LCE389670:LCE391764 LMA389670:LMA391764 LVW389670:LVW391764 MFS389670:MFS391764 MPO389670:MPO391764 MZK389670:MZK391764 NJG389670:NJG391764 NTC389670:NTC391764 OCY389670:OCY391764 OMU389670:OMU391764 OWQ389670:OWQ391764 PGM389670:PGM391764 PQI389670:PQI391764 QAE389670:QAE391764 QKA389670:QKA391764 QTW389670:QTW391764 RDS389670:RDS391764 RNO389670:RNO391764 RXK389670:RXK391764 SHG389670:SHG391764 SRC389670:SRC391764 TAY389670:TAY391764 TKU389670:TKU391764 TUQ389670:TUQ391764 UEM389670:UEM391764 UOI389670:UOI391764 UYE389670:UYE391764 VIA389670:VIA391764 VRW389670:VRW391764 WBS389670:WBS391764 WLO389670:WLO391764 WVK389670:WVK391764 C455206:C457300 IY455206:IY457300 SU455206:SU457300 ACQ455206:ACQ457300 AMM455206:AMM457300 AWI455206:AWI457300 BGE455206:BGE457300 BQA455206:BQA457300 BZW455206:BZW457300 CJS455206:CJS457300 CTO455206:CTO457300 DDK455206:DDK457300 DNG455206:DNG457300 DXC455206:DXC457300 EGY455206:EGY457300 EQU455206:EQU457300 FAQ455206:FAQ457300 FKM455206:FKM457300 FUI455206:FUI457300 GEE455206:GEE457300 GOA455206:GOA457300 GXW455206:GXW457300 HHS455206:HHS457300 HRO455206:HRO457300 IBK455206:IBK457300 ILG455206:ILG457300 IVC455206:IVC457300 JEY455206:JEY457300 JOU455206:JOU457300 JYQ455206:JYQ457300 KIM455206:KIM457300 KSI455206:KSI457300 LCE455206:LCE457300 LMA455206:LMA457300 LVW455206:LVW457300 MFS455206:MFS457300 MPO455206:MPO457300 MZK455206:MZK457300 NJG455206:NJG457300 NTC455206:NTC457300 OCY455206:OCY457300 OMU455206:OMU457300 OWQ455206:OWQ457300 PGM455206:PGM457300 PQI455206:PQI457300 QAE455206:QAE457300 QKA455206:QKA457300 QTW455206:QTW457300 RDS455206:RDS457300 RNO455206:RNO457300 RXK455206:RXK457300 SHG455206:SHG457300 SRC455206:SRC457300 TAY455206:TAY457300 TKU455206:TKU457300 TUQ455206:TUQ457300 UEM455206:UEM457300 UOI455206:UOI457300 UYE455206:UYE457300 VIA455206:VIA457300 VRW455206:VRW457300 WBS455206:WBS457300 WLO455206:WLO457300 WVK455206:WVK457300 C520742:C522836 IY520742:IY522836 SU520742:SU522836 ACQ520742:ACQ522836 AMM520742:AMM522836 AWI520742:AWI522836 BGE520742:BGE522836 BQA520742:BQA522836 BZW520742:BZW522836 CJS520742:CJS522836 CTO520742:CTO522836 DDK520742:DDK522836 DNG520742:DNG522836 DXC520742:DXC522836 EGY520742:EGY522836 EQU520742:EQU522836 FAQ520742:FAQ522836 FKM520742:FKM522836 FUI520742:FUI522836 GEE520742:GEE522836 GOA520742:GOA522836 GXW520742:GXW522836 HHS520742:HHS522836 HRO520742:HRO522836 IBK520742:IBK522836 ILG520742:ILG522836 IVC520742:IVC522836 JEY520742:JEY522836 JOU520742:JOU522836 JYQ520742:JYQ522836 KIM520742:KIM522836 KSI520742:KSI522836 LCE520742:LCE522836 LMA520742:LMA522836 LVW520742:LVW522836 MFS520742:MFS522836 MPO520742:MPO522836 MZK520742:MZK522836 NJG520742:NJG522836 NTC520742:NTC522836 OCY520742:OCY522836 OMU520742:OMU522836 OWQ520742:OWQ522836 PGM520742:PGM522836 PQI520742:PQI522836 QAE520742:QAE522836 QKA520742:QKA522836 QTW520742:QTW522836 RDS520742:RDS522836 RNO520742:RNO522836 RXK520742:RXK522836 SHG520742:SHG522836 SRC520742:SRC522836 TAY520742:TAY522836 TKU520742:TKU522836 TUQ520742:TUQ522836 UEM520742:UEM522836 UOI520742:UOI522836 UYE520742:UYE522836 VIA520742:VIA522836 VRW520742:VRW522836 WBS520742:WBS522836 WLO520742:WLO522836 WVK520742:WVK522836 C586278:C588372 IY586278:IY588372 SU586278:SU588372 ACQ586278:ACQ588372 AMM586278:AMM588372 AWI586278:AWI588372 BGE586278:BGE588372 BQA586278:BQA588372 BZW586278:BZW588372 CJS586278:CJS588372 CTO586278:CTO588372 DDK586278:DDK588372 DNG586278:DNG588372 DXC586278:DXC588372 EGY586278:EGY588372 EQU586278:EQU588372 FAQ586278:FAQ588372 FKM586278:FKM588372 FUI586278:FUI588372 GEE586278:GEE588372 GOA586278:GOA588372 GXW586278:GXW588372 HHS586278:HHS588372 HRO586278:HRO588372 IBK586278:IBK588372 ILG586278:ILG588372 IVC586278:IVC588372 JEY586278:JEY588372 JOU586278:JOU588372 JYQ586278:JYQ588372 KIM586278:KIM588372 KSI586278:KSI588372 LCE586278:LCE588372 LMA586278:LMA588372 LVW586278:LVW588372 MFS586278:MFS588372 MPO586278:MPO588372 MZK586278:MZK588372 NJG586278:NJG588372 NTC586278:NTC588372 OCY586278:OCY588372 OMU586278:OMU588372 OWQ586278:OWQ588372 PGM586278:PGM588372 PQI586278:PQI588372 QAE586278:QAE588372 QKA586278:QKA588372 QTW586278:QTW588372 RDS586278:RDS588372 RNO586278:RNO588372 RXK586278:RXK588372 SHG586278:SHG588372 SRC586278:SRC588372 TAY586278:TAY588372 TKU586278:TKU588372 TUQ586278:TUQ588372 UEM586278:UEM588372 UOI586278:UOI588372 UYE586278:UYE588372 VIA586278:VIA588372 VRW586278:VRW588372 WBS586278:WBS588372 WLO586278:WLO588372 WVK586278:WVK588372 C651814:C653908 IY651814:IY653908 SU651814:SU653908 ACQ651814:ACQ653908 AMM651814:AMM653908 AWI651814:AWI653908 BGE651814:BGE653908 BQA651814:BQA653908 BZW651814:BZW653908 CJS651814:CJS653908 CTO651814:CTO653908 DDK651814:DDK653908 DNG651814:DNG653908 DXC651814:DXC653908 EGY651814:EGY653908 EQU651814:EQU653908 FAQ651814:FAQ653908 FKM651814:FKM653908 FUI651814:FUI653908 GEE651814:GEE653908 GOA651814:GOA653908 GXW651814:GXW653908 HHS651814:HHS653908 HRO651814:HRO653908 IBK651814:IBK653908 ILG651814:ILG653908 IVC651814:IVC653908 JEY651814:JEY653908 JOU651814:JOU653908 JYQ651814:JYQ653908 KIM651814:KIM653908 KSI651814:KSI653908 LCE651814:LCE653908 LMA651814:LMA653908 LVW651814:LVW653908 MFS651814:MFS653908 MPO651814:MPO653908 MZK651814:MZK653908 NJG651814:NJG653908 NTC651814:NTC653908 OCY651814:OCY653908 OMU651814:OMU653908 OWQ651814:OWQ653908 PGM651814:PGM653908 PQI651814:PQI653908 QAE651814:QAE653908 QKA651814:QKA653908 QTW651814:QTW653908 RDS651814:RDS653908 RNO651814:RNO653908 RXK651814:RXK653908 SHG651814:SHG653908 SRC651814:SRC653908 TAY651814:TAY653908 TKU651814:TKU653908 TUQ651814:TUQ653908 UEM651814:UEM653908 UOI651814:UOI653908 UYE651814:UYE653908 VIA651814:VIA653908 VRW651814:VRW653908 WBS651814:WBS653908 WLO651814:WLO653908 WVK651814:WVK653908 C717350:C719444 IY717350:IY719444 SU717350:SU719444 ACQ717350:ACQ719444 AMM717350:AMM719444 AWI717350:AWI719444 BGE717350:BGE719444 BQA717350:BQA719444 BZW717350:BZW719444 CJS717350:CJS719444 CTO717350:CTO719444 DDK717350:DDK719444 DNG717350:DNG719444 DXC717350:DXC719444 EGY717350:EGY719444 EQU717350:EQU719444 FAQ717350:FAQ719444 FKM717350:FKM719444 FUI717350:FUI719444 GEE717350:GEE719444 GOA717350:GOA719444 GXW717350:GXW719444 HHS717350:HHS719444 HRO717350:HRO719444 IBK717350:IBK719444 ILG717350:ILG719444 IVC717350:IVC719444 JEY717350:JEY719444 JOU717350:JOU719444 JYQ717350:JYQ719444 KIM717350:KIM719444 KSI717350:KSI719444 LCE717350:LCE719444 LMA717350:LMA719444 LVW717350:LVW719444 MFS717350:MFS719444 MPO717350:MPO719444 MZK717350:MZK719444 NJG717350:NJG719444 NTC717350:NTC719444 OCY717350:OCY719444 OMU717350:OMU719444 OWQ717350:OWQ719444 PGM717350:PGM719444 PQI717350:PQI719444 QAE717350:QAE719444 QKA717350:QKA719444 QTW717350:QTW719444 RDS717350:RDS719444 RNO717350:RNO719444 RXK717350:RXK719444 SHG717350:SHG719444 SRC717350:SRC719444 TAY717350:TAY719444 TKU717350:TKU719444 TUQ717350:TUQ719444 UEM717350:UEM719444 UOI717350:UOI719444 UYE717350:UYE719444 VIA717350:VIA719444 VRW717350:VRW719444 WBS717350:WBS719444 WLO717350:WLO719444 WVK717350:WVK719444 C782886:C784980 IY782886:IY784980 SU782886:SU784980 ACQ782886:ACQ784980 AMM782886:AMM784980 AWI782886:AWI784980 BGE782886:BGE784980 BQA782886:BQA784980 BZW782886:BZW784980 CJS782886:CJS784980 CTO782886:CTO784980 DDK782886:DDK784980 DNG782886:DNG784980 DXC782886:DXC784980 EGY782886:EGY784980 EQU782886:EQU784980 FAQ782886:FAQ784980 FKM782886:FKM784980 FUI782886:FUI784980 GEE782886:GEE784980 GOA782886:GOA784980 GXW782886:GXW784980 HHS782886:HHS784980 HRO782886:HRO784980 IBK782886:IBK784980 ILG782886:ILG784980 IVC782886:IVC784980 JEY782886:JEY784980 JOU782886:JOU784980 JYQ782886:JYQ784980 KIM782886:KIM784980 KSI782886:KSI784980 LCE782886:LCE784980 LMA782886:LMA784980 LVW782886:LVW784980 MFS782886:MFS784980 MPO782886:MPO784980 MZK782886:MZK784980 NJG782886:NJG784980 NTC782886:NTC784980 OCY782886:OCY784980 OMU782886:OMU784980 OWQ782886:OWQ784980 PGM782886:PGM784980 PQI782886:PQI784980 QAE782886:QAE784980 QKA782886:QKA784980 QTW782886:QTW784980 RDS782886:RDS784980 RNO782886:RNO784980 RXK782886:RXK784980 SHG782886:SHG784980 SRC782886:SRC784980 TAY782886:TAY784980 TKU782886:TKU784980 TUQ782886:TUQ784980 UEM782886:UEM784980 UOI782886:UOI784980 UYE782886:UYE784980 VIA782886:VIA784980 VRW782886:VRW784980 WBS782886:WBS784980 WLO782886:WLO784980 WVK782886:WVK784980 C848422:C850516 IY848422:IY850516 SU848422:SU850516 ACQ848422:ACQ850516 AMM848422:AMM850516 AWI848422:AWI850516 BGE848422:BGE850516 BQA848422:BQA850516 BZW848422:BZW850516 CJS848422:CJS850516 CTO848422:CTO850516 DDK848422:DDK850516 DNG848422:DNG850516 DXC848422:DXC850516 EGY848422:EGY850516 EQU848422:EQU850516 FAQ848422:FAQ850516 FKM848422:FKM850516 FUI848422:FUI850516 GEE848422:GEE850516 GOA848422:GOA850516 GXW848422:GXW850516 HHS848422:HHS850516 HRO848422:HRO850516 IBK848422:IBK850516 ILG848422:ILG850516 IVC848422:IVC850516 JEY848422:JEY850516 JOU848422:JOU850516 JYQ848422:JYQ850516 KIM848422:KIM850516 KSI848422:KSI850516 LCE848422:LCE850516 LMA848422:LMA850516 LVW848422:LVW850516 MFS848422:MFS850516 MPO848422:MPO850516 MZK848422:MZK850516 NJG848422:NJG850516 NTC848422:NTC850516 OCY848422:OCY850516 OMU848422:OMU850516 OWQ848422:OWQ850516 PGM848422:PGM850516 PQI848422:PQI850516 QAE848422:QAE850516 QKA848422:QKA850516 QTW848422:QTW850516 RDS848422:RDS850516 RNO848422:RNO850516 RXK848422:RXK850516 SHG848422:SHG850516 SRC848422:SRC850516 TAY848422:TAY850516 TKU848422:TKU850516 TUQ848422:TUQ850516 UEM848422:UEM850516 UOI848422:UOI850516 UYE848422:UYE850516 VIA848422:VIA850516 VRW848422:VRW850516 WBS848422:WBS850516 WLO848422:WLO850516 WVK848422:WVK850516 C913958:C916052 IY913958:IY916052 SU913958:SU916052 ACQ913958:ACQ916052 AMM913958:AMM916052 AWI913958:AWI916052 BGE913958:BGE916052 BQA913958:BQA916052 BZW913958:BZW916052 CJS913958:CJS916052 CTO913958:CTO916052 DDK913958:DDK916052 DNG913958:DNG916052 DXC913958:DXC916052 EGY913958:EGY916052 EQU913958:EQU916052 FAQ913958:FAQ916052 FKM913958:FKM916052 FUI913958:FUI916052 GEE913958:GEE916052 GOA913958:GOA916052 GXW913958:GXW916052 HHS913958:HHS916052 HRO913958:HRO916052 IBK913958:IBK916052 ILG913958:ILG916052 IVC913958:IVC916052 JEY913958:JEY916052 JOU913958:JOU916052 JYQ913958:JYQ916052 KIM913958:KIM916052 KSI913958:KSI916052 LCE913958:LCE916052 LMA913958:LMA916052 LVW913958:LVW916052 MFS913958:MFS916052 MPO913958:MPO916052 MZK913958:MZK916052 NJG913958:NJG916052 NTC913958:NTC916052 OCY913958:OCY916052 OMU913958:OMU916052 OWQ913958:OWQ916052 PGM913958:PGM916052 PQI913958:PQI916052 QAE913958:QAE916052 QKA913958:QKA916052 QTW913958:QTW916052 RDS913958:RDS916052 RNO913958:RNO916052 RXK913958:RXK916052 SHG913958:SHG916052 SRC913958:SRC916052 TAY913958:TAY916052 TKU913958:TKU916052 TUQ913958:TUQ916052 UEM913958:UEM916052 UOI913958:UOI916052 UYE913958:UYE916052 VIA913958:VIA916052 VRW913958:VRW916052 WBS913958:WBS916052 WLO913958:WLO916052 WVK913958:WVK916052 C979494:C981588 IY979494:IY981588 SU979494:SU981588 ACQ979494:ACQ981588 AMM979494:AMM981588 AWI979494:AWI981588 BGE979494:BGE981588 BQA979494:BQA981588 BZW979494:BZW981588 CJS979494:CJS981588 CTO979494:CTO981588 DDK979494:DDK981588 DNG979494:DNG981588 DXC979494:DXC981588 EGY979494:EGY981588 EQU979494:EQU981588 FAQ979494:FAQ981588 FKM979494:FKM981588 FUI979494:FUI981588 GEE979494:GEE981588 GOA979494:GOA981588 GXW979494:GXW981588 HHS979494:HHS981588 HRO979494:HRO981588 IBK979494:IBK981588 ILG979494:ILG981588 IVC979494:IVC981588 JEY979494:JEY981588 JOU979494:JOU981588 JYQ979494:JYQ981588 KIM979494:KIM981588 KSI979494:KSI981588 LCE979494:LCE981588 LMA979494:LMA981588 LVW979494:LVW981588 MFS979494:MFS981588 MPO979494:MPO981588 MZK979494:MZK981588 NJG979494:NJG981588 NTC979494:NTC981588 OCY979494:OCY981588 OMU979494:OMU981588 OWQ979494:OWQ981588 PGM979494:PGM981588 PQI979494:PQI981588 QAE979494:QAE981588 QKA979494:QKA981588 QTW979494:QTW981588 RDS979494:RDS981588 RNO979494:RNO981588 RXK979494:RXK981588 SHG979494:SHG981588 SRC979494:SRC981588 TAY979494:TAY981588 TKU979494:TKU981588 TUQ979494:TUQ981588 UEM979494:UEM981588 UOI979494:UOI981588 UYE979494:UYE981588 VIA979494:VIA981588 VRW979494:VRW981588 WBS979494:WBS981588 WLO979494:WLO981588 WVK979494:WVK981588 C64737:C68854 IY64737:IY68854 SU64737:SU68854 ACQ64737:ACQ68854 AMM64737:AMM68854 AWI64737:AWI68854 BGE64737:BGE68854 BQA64737:BQA68854 BZW64737:BZW68854 CJS64737:CJS68854 CTO64737:CTO68854 DDK64737:DDK68854 DNG64737:DNG68854 DXC64737:DXC68854 EGY64737:EGY68854 EQU64737:EQU68854 FAQ64737:FAQ68854 FKM64737:FKM68854 FUI64737:FUI68854 GEE64737:GEE68854 GOA64737:GOA68854 GXW64737:GXW68854 HHS64737:HHS68854 HRO64737:HRO68854 IBK64737:IBK68854 ILG64737:ILG68854 IVC64737:IVC68854 JEY64737:JEY68854 JOU64737:JOU68854 JYQ64737:JYQ68854 KIM64737:KIM68854 KSI64737:KSI68854 LCE64737:LCE68854 LMA64737:LMA68854 LVW64737:LVW68854 MFS64737:MFS68854 MPO64737:MPO68854 MZK64737:MZK68854 NJG64737:NJG68854 NTC64737:NTC68854 OCY64737:OCY68854 OMU64737:OMU68854 OWQ64737:OWQ68854 PGM64737:PGM68854 PQI64737:PQI68854 QAE64737:QAE68854 QKA64737:QKA68854 QTW64737:QTW68854 RDS64737:RDS68854 RNO64737:RNO68854 RXK64737:RXK68854 SHG64737:SHG68854 SRC64737:SRC68854 TAY64737:TAY68854 TKU64737:TKU68854 TUQ64737:TUQ68854 UEM64737:UEM68854 UOI64737:UOI68854 UYE64737:UYE68854 VIA64737:VIA68854 VRW64737:VRW68854 WBS64737:WBS68854 WLO64737:WLO68854 WVK64737:WVK68854 C130273:C134390 IY130273:IY134390 SU130273:SU134390 ACQ130273:ACQ134390 AMM130273:AMM134390 AWI130273:AWI134390 BGE130273:BGE134390 BQA130273:BQA134390 BZW130273:BZW134390 CJS130273:CJS134390 CTO130273:CTO134390 DDK130273:DDK134390 DNG130273:DNG134390 DXC130273:DXC134390 EGY130273:EGY134390 EQU130273:EQU134390 FAQ130273:FAQ134390 FKM130273:FKM134390 FUI130273:FUI134390 GEE130273:GEE134390 GOA130273:GOA134390 GXW130273:GXW134390 HHS130273:HHS134390 HRO130273:HRO134390 IBK130273:IBK134390 ILG130273:ILG134390 IVC130273:IVC134390 JEY130273:JEY134390 JOU130273:JOU134390 JYQ130273:JYQ134390 KIM130273:KIM134390 KSI130273:KSI134390 LCE130273:LCE134390 LMA130273:LMA134390 LVW130273:LVW134390 MFS130273:MFS134390 MPO130273:MPO134390 MZK130273:MZK134390 NJG130273:NJG134390 NTC130273:NTC134390 OCY130273:OCY134390 OMU130273:OMU134390 OWQ130273:OWQ134390 PGM130273:PGM134390 PQI130273:PQI134390 QAE130273:QAE134390 QKA130273:QKA134390 QTW130273:QTW134390 RDS130273:RDS134390 RNO130273:RNO134390 RXK130273:RXK134390 SHG130273:SHG134390 SRC130273:SRC134390 TAY130273:TAY134390 TKU130273:TKU134390 TUQ130273:TUQ134390 UEM130273:UEM134390 UOI130273:UOI134390 UYE130273:UYE134390 VIA130273:VIA134390 VRW130273:VRW134390 WBS130273:WBS134390 WLO130273:WLO134390 WVK130273:WVK134390 C195809:C199926 IY195809:IY199926 SU195809:SU199926 ACQ195809:ACQ199926 AMM195809:AMM199926 AWI195809:AWI199926 BGE195809:BGE199926 BQA195809:BQA199926 BZW195809:BZW199926 CJS195809:CJS199926 CTO195809:CTO199926 DDK195809:DDK199926 DNG195809:DNG199926 DXC195809:DXC199926 EGY195809:EGY199926 EQU195809:EQU199926 FAQ195809:FAQ199926 FKM195809:FKM199926 FUI195809:FUI199926 GEE195809:GEE199926 GOA195809:GOA199926 GXW195809:GXW199926 HHS195809:HHS199926 HRO195809:HRO199926 IBK195809:IBK199926 ILG195809:ILG199926 IVC195809:IVC199926 JEY195809:JEY199926 JOU195809:JOU199926 JYQ195809:JYQ199926 KIM195809:KIM199926 KSI195809:KSI199926 LCE195809:LCE199926 LMA195809:LMA199926 LVW195809:LVW199926 MFS195809:MFS199926 MPO195809:MPO199926 MZK195809:MZK199926 NJG195809:NJG199926 NTC195809:NTC199926 OCY195809:OCY199926 OMU195809:OMU199926 OWQ195809:OWQ199926 PGM195809:PGM199926 PQI195809:PQI199926 QAE195809:QAE199926 QKA195809:QKA199926 QTW195809:QTW199926 RDS195809:RDS199926 RNO195809:RNO199926 RXK195809:RXK199926 SHG195809:SHG199926 SRC195809:SRC199926 TAY195809:TAY199926 TKU195809:TKU199926 TUQ195809:TUQ199926 UEM195809:UEM199926 UOI195809:UOI199926 UYE195809:UYE199926 VIA195809:VIA199926 VRW195809:VRW199926 WBS195809:WBS199926 WLO195809:WLO199926 WVK195809:WVK199926 C261345:C265462 IY261345:IY265462 SU261345:SU265462 ACQ261345:ACQ265462 AMM261345:AMM265462 AWI261345:AWI265462 BGE261345:BGE265462 BQA261345:BQA265462 BZW261345:BZW265462 CJS261345:CJS265462 CTO261345:CTO265462 DDK261345:DDK265462 DNG261345:DNG265462 DXC261345:DXC265462 EGY261345:EGY265462 EQU261345:EQU265462 FAQ261345:FAQ265462 FKM261345:FKM265462 FUI261345:FUI265462 GEE261345:GEE265462 GOA261345:GOA265462 GXW261345:GXW265462 HHS261345:HHS265462 HRO261345:HRO265462 IBK261345:IBK265462 ILG261345:ILG265462 IVC261345:IVC265462 JEY261345:JEY265462 JOU261345:JOU265462 JYQ261345:JYQ265462 KIM261345:KIM265462 KSI261345:KSI265462 LCE261345:LCE265462 LMA261345:LMA265462 LVW261345:LVW265462 MFS261345:MFS265462 MPO261345:MPO265462 MZK261345:MZK265462 NJG261345:NJG265462 NTC261345:NTC265462 OCY261345:OCY265462 OMU261345:OMU265462 OWQ261345:OWQ265462 PGM261345:PGM265462 PQI261345:PQI265462 QAE261345:QAE265462 QKA261345:QKA265462 QTW261345:QTW265462 RDS261345:RDS265462 RNO261345:RNO265462 RXK261345:RXK265462 SHG261345:SHG265462 SRC261345:SRC265462 TAY261345:TAY265462 TKU261345:TKU265462 TUQ261345:TUQ265462 UEM261345:UEM265462 UOI261345:UOI265462 UYE261345:UYE265462 VIA261345:VIA265462 VRW261345:VRW265462 WBS261345:WBS265462 WLO261345:WLO265462 WVK261345:WVK265462 C326881:C330998 IY326881:IY330998 SU326881:SU330998 ACQ326881:ACQ330998 AMM326881:AMM330998 AWI326881:AWI330998 BGE326881:BGE330998 BQA326881:BQA330998 BZW326881:BZW330998 CJS326881:CJS330998 CTO326881:CTO330998 DDK326881:DDK330998 DNG326881:DNG330998 DXC326881:DXC330998 EGY326881:EGY330998 EQU326881:EQU330998 FAQ326881:FAQ330998 FKM326881:FKM330998 FUI326881:FUI330998 GEE326881:GEE330998 GOA326881:GOA330998 GXW326881:GXW330998 HHS326881:HHS330998 HRO326881:HRO330998 IBK326881:IBK330998 ILG326881:ILG330998 IVC326881:IVC330998 JEY326881:JEY330998 JOU326881:JOU330998 JYQ326881:JYQ330998 KIM326881:KIM330998 KSI326881:KSI330998 LCE326881:LCE330998 LMA326881:LMA330998 LVW326881:LVW330998 MFS326881:MFS330998 MPO326881:MPO330998 MZK326881:MZK330998 NJG326881:NJG330998 NTC326881:NTC330998 OCY326881:OCY330998 OMU326881:OMU330998 OWQ326881:OWQ330998 PGM326881:PGM330998 PQI326881:PQI330998 QAE326881:QAE330998 QKA326881:QKA330998 QTW326881:QTW330998 RDS326881:RDS330998 RNO326881:RNO330998 RXK326881:RXK330998 SHG326881:SHG330998 SRC326881:SRC330998 TAY326881:TAY330998 TKU326881:TKU330998 TUQ326881:TUQ330998 UEM326881:UEM330998 UOI326881:UOI330998 UYE326881:UYE330998 VIA326881:VIA330998 VRW326881:VRW330998 WBS326881:WBS330998 WLO326881:WLO330998 WVK326881:WVK330998 C392417:C396534 IY392417:IY396534 SU392417:SU396534 ACQ392417:ACQ396534 AMM392417:AMM396534 AWI392417:AWI396534 BGE392417:BGE396534 BQA392417:BQA396534 BZW392417:BZW396534 CJS392417:CJS396534 CTO392417:CTO396534 DDK392417:DDK396534 DNG392417:DNG396534 DXC392417:DXC396534 EGY392417:EGY396534 EQU392417:EQU396534 FAQ392417:FAQ396534 FKM392417:FKM396534 FUI392417:FUI396534 GEE392417:GEE396534 GOA392417:GOA396534 GXW392417:GXW396534 HHS392417:HHS396534 HRO392417:HRO396534 IBK392417:IBK396534 ILG392417:ILG396534 IVC392417:IVC396534 JEY392417:JEY396534 JOU392417:JOU396534 JYQ392417:JYQ396534 KIM392417:KIM396534 KSI392417:KSI396534 LCE392417:LCE396534 LMA392417:LMA396534 LVW392417:LVW396534 MFS392417:MFS396534 MPO392417:MPO396534 MZK392417:MZK396534 NJG392417:NJG396534 NTC392417:NTC396534 OCY392417:OCY396534 OMU392417:OMU396534 OWQ392417:OWQ396534 PGM392417:PGM396534 PQI392417:PQI396534 QAE392417:QAE396534 QKA392417:QKA396534 QTW392417:QTW396534 RDS392417:RDS396534 RNO392417:RNO396534 RXK392417:RXK396534 SHG392417:SHG396534 SRC392417:SRC396534 TAY392417:TAY396534 TKU392417:TKU396534 TUQ392417:TUQ396534 UEM392417:UEM396534 UOI392417:UOI396534 UYE392417:UYE396534 VIA392417:VIA396534 VRW392417:VRW396534 WBS392417:WBS396534 WLO392417:WLO396534 WVK392417:WVK396534 C457953:C462070 IY457953:IY462070 SU457953:SU462070 ACQ457953:ACQ462070 AMM457953:AMM462070 AWI457953:AWI462070 BGE457953:BGE462070 BQA457953:BQA462070 BZW457953:BZW462070 CJS457953:CJS462070 CTO457953:CTO462070 DDK457953:DDK462070 DNG457953:DNG462070 DXC457953:DXC462070 EGY457953:EGY462070 EQU457953:EQU462070 FAQ457953:FAQ462070 FKM457953:FKM462070 FUI457953:FUI462070 GEE457953:GEE462070 GOA457953:GOA462070 GXW457953:GXW462070 HHS457953:HHS462070 HRO457953:HRO462070 IBK457953:IBK462070 ILG457953:ILG462070 IVC457953:IVC462070 JEY457953:JEY462070 JOU457953:JOU462070 JYQ457953:JYQ462070 KIM457953:KIM462070 KSI457953:KSI462070 LCE457953:LCE462070 LMA457953:LMA462070 LVW457953:LVW462070 MFS457953:MFS462070 MPO457953:MPO462070 MZK457953:MZK462070 NJG457953:NJG462070 NTC457953:NTC462070 OCY457953:OCY462070 OMU457953:OMU462070 OWQ457953:OWQ462070 PGM457953:PGM462070 PQI457953:PQI462070 QAE457953:QAE462070 QKA457953:QKA462070 QTW457953:QTW462070 RDS457953:RDS462070 RNO457953:RNO462070 RXK457953:RXK462070 SHG457953:SHG462070 SRC457953:SRC462070 TAY457953:TAY462070 TKU457953:TKU462070 TUQ457953:TUQ462070 UEM457953:UEM462070 UOI457953:UOI462070 UYE457953:UYE462070 VIA457953:VIA462070 VRW457953:VRW462070 WBS457953:WBS462070 WLO457953:WLO462070 WVK457953:WVK462070 C523489:C527606 IY523489:IY527606 SU523489:SU527606 ACQ523489:ACQ527606 AMM523489:AMM527606 AWI523489:AWI527606 BGE523489:BGE527606 BQA523489:BQA527606 BZW523489:BZW527606 CJS523489:CJS527606 CTO523489:CTO527606 DDK523489:DDK527606 DNG523489:DNG527606 DXC523489:DXC527606 EGY523489:EGY527606 EQU523489:EQU527606 FAQ523489:FAQ527606 FKM523489:FKM527606 FUI523489:FUI527606 GEE523489:GEE527606 GOA523489:GOA527606 GXW523489:GXW527606 HHS523489:HHS527606 HRO523489:HRO527606 IBK523489:IBK527606 ILG523489:ILG527606 IVC523489:IVC527606 JEY523489:JEY527606 JOU523489:JOU527606 JYQ523489:JYQ527606 KIM523489:KIM527606 KSI523489:KSI527606 LCE523489:LCE527606 LMA523489:LMA527606 LVW523489:LVW527606 MFS523489:MFS527606 MPO523489:MPO527606 MZK523489:MZK527606 NJG523489:NJG527606 NTC523489:NTC527606 OCY523489:OCY527606 OMU523489:OMU527606 OWQ523489:OWQ527606 PGM523489:PGM527606 PQI523489:PQI527606 QAE523489:QAE527606 QKA523489:QKA527606 QTW523489:QTW527606 RDS523489:RDS527606 RNO523489:RNO527606 RXK523489:RXK527606 SHG523489:SHG527606 SRC523489:SRC527606 TAY523489:TAY527606 TKU523489:TKU527606 TUQ523489:TUQ527606 UEM523489:UEM527606 UOI523489:UOI527606 UYE523489:UYE527606 VIA523489:VIA527606 VRW523489:VRW527606 WBS523489:WBS527606 WLO523489:WLO527606 WVK523489:WVK527606 C589025:C593142 IY589025:IY593142 SU589025:SU593142 ACQ589025:ACQ593142 AMM589025:AMM593142 C7147 C7:C203 AWH287:AWH305 AWI8:AWI286 BGE8:BGE286 BQA8:BQA286 BZW8:BZW286 CJS8:CJS286 CTO8:CTO286 DDK8:DDK286 DNG8:DNG286 DXC8:DXC286 EGY8:EGY286 EQU8:EQU286 FAQ8:FAQ286 FKM8:FKM286 FUI8:FUI286 GEE8:GEE286 GOA8:GOA286 GXW8:GXW286 HHS8:HHS286 HRO8:HRO286 IBK8:IBK286 ILG8:ILG286 IVC8:IVC286 JEY8:JEY286 JOU8:JOU286 JYQ8:JYQ286 KIM8:KIM286 KSI8:KSI286 LCE8:LCE286 LMA8:LMA286 LVW8:LVW286 MFS8:MFS286 MPO8:MPO286 MZK8:MZK286 NJG8:NJG286 NTC8:NTC286 OCY8:OCY286 OMU8:OMU286 OWQ8:OWQ286 PGM8:PGM286 PQI8:PQI286 QAE8:QAE286 QKA8:QKA286 QTW8:QTW286 RDS8:RDS286 RNO8:RNO286 RXK8:RXK286 SHG8:SHG286 SRC8:SRC286 TAY8:TAY286 TKU8:TKU286 TUQ8:TUQ286 UEM8:UEM286 UOI8:UOI286 UYE8:UYE286 VIA8:VIA286 VRW8:VRW286 WBS8:WBS286 WLO8:WLO286 WVK8:WVK286 SU8:SU286 IY8:IY286 ACQ8:ACQ286 AMM8:AMM286 AML287:AML305 ACP287:ACP305 IX287:IX305 ST287:ST305 WVJ287:WVJ305 WLN287:WLN305 WBR287:WBR305 VRV287:VRV305 VHZ287:VHZ305 UYD287:UYD305 UOH287:UOH305 UEL287:UEL305 TUP287:TUP305 TKT287:TKT305 TAX287:TAX305 SRB287:SRB305 SHF287:SHF305 RXJ287:RXJ305 RNN287:RNN305 RDR287:RDR305 QTV287:QTV305 QJZ287:QJZ305 QAD287:QAD305 PQH287:PQH305 PGL287:PGL305 OWP287:OWP305 OMT287:OMT305 OCX287:OCX305 NTB287:NTB305 NJF287:NJF305 MZJ287:MZJ305 MPN287:MPN305 MFR287:MFR305 LVV287:LVV305 LLZ287:LLZ305 LCD287:LCD305 KSH287:KSH305 KIL287:KIL305 JYP287:JYP305 JOT287:JOT305 JEX287:JEX305 IVB287:IVB305 ILF287:ILF305 IBJ287:IBJ305 HRN287:HRN305 HHR287:HHR305 GXV287:GXV305 GNZ287:GNZ305 GED287:GED305 FUH287:FUH305 FKL287:FKL305 FAP287:FAP305 EQT287:EQT305 EGX287:EGX305 DXB287:DXB305 DNF287:DNF305 DDJ287:DDJ305 CTN287:CTN305 CJR287:CJR305 BZV287:BZV305 BPZ287:BPZ305 BGD287:BGD305 C3371 C205:C3363 AML7041:AML7042 ACP7041:ACP7042 IX7041:IX7042 ST7041:ST7042 WVJ7041:WVJ7042 WLN7041:WLN7042 WBR7041:WBR7042 VRV7041:VRV7042 VHZ7041:VHZ7042 UYD7041:UYD7042 UOH7041:UOH7042 UEL7041:UEL7042 TUP7041:TUP7042 TKT7041:TKT7042 TAX7041:TAX7042 SRB7041:SRB7042 SHF7041:SHF7042 RXJ7041:RXJ7042 RNN7041:RNN7042 RDR7041:RDR7042 QTV7041:QTV7042 QJZ7041:QJZ7042 QAD7041:QAD7042 PQH7041:PQH7042 PGL7041:PGL7042 OWP7041:OWP7042 OMT7041:OMT7042 OCX7041:OCX7042 NTB7041:NTB7042 NJF7041:NJF7042 MZJ7041:MZJ7042 MPN7041:MPN7042 MFR7041:MFR7042 LVV7041:LVV7042 LLZ7041:LLZ7042 LCD7041:LCD7042 KSH7041:KSH7042 KIL7041:KIL7042 JYP7041:JYP7042 JOT7041:JOT7042 JEX7041:JEX7042 IVB7041:IVB7042 ILF7041:ILF7042 IBJ7041:IBJ7042 HRN7041:HRN7042 HHR7041:HHR7042 GXV7041:GXV7042 GNZ7041:GNZ7042 GED7041:GED7042 FUH7041:FUH7042 FKL7041:FKL7042 FAP7041:FAP7042 EQT7041:EQT7042 EGX7041:EGX7042 DXB7041:DXB7042 DNF7041:DNF7042 DDJ7041:DDJ7042 CTN7041:CTN7042 CJR7041:CJR7042 BZV7041:BZV7042 BPZ7041:BPZ7042 BGD7041:BGD7042 AWH7041:AWH7042 AWI306:AWI7040 BGE306:BGE7040 BQA306:BQA7040 BZW306:BZW7040 CJS306:CJS7040 CTO306:CTO7040 DDK306:DDK7040 DNG306:DNG7040 DXC306:DXC7040 EGY306:EGY7040 EQU306:EQU7040 FAQ306:FAQ7040 FKM306:FKM7040 FUI306:FUI7040 GEE306:GEE7040 GOA306:GOA7040 GXW306:GXW7040 HHS306:HHS7040 HRO306:HRO7040 IBK306:IBK7040 ILG306:ILG7040 IVC306:IVC7040 JEY306:JEY7040 JOU306:JOU7040 JYQ306:JYQ7040 KIM306:KIM7040 KSI306:KSI7040 LCE306:LCE7040 LMA306:LMA7040 LVW306:LVW7040 MFS306:MFS7040 MPO306:MPO7040 MZK306:MZK7040 NJG306:NJG7040 NTC306:NTC7040 OCY306:OCY7040 OMU306:OMU7040 OWQ306:OWQ7040 PGM306:PGM7040 PQI306:PQI7040 QAE306:QAE7040 QKA306:QKA7040 QTW306:QTW7040 RDS306:RDS7040 RNO306:RNO7040 RXK306:RXK7040 SHG306:SHG7040 SRC306:SRC7040 TAY306:TAY7040 TKU306:TKU7040 TUQ306:TUQ7040 UEM306:UEM7040 UOI306:UOI7040 UYE306:UYE7040 VIA306:VIA7040 VRW306:VRW7040 WBS306:WBS7040 WLO306:WLO7040 WVK306:WVK7040 SU306:SU7040 IY306:IY7040 ACQ306:ACQ7040 AMM306:AMM7040 ACQ7043:ACQ7143 AMM7043:AMM7143 AWI7043:AWI7143 BGE7043:BGE7143 BQA7043:BQA7143 BZW7043:BZW7143 CJS7043:CJS7143 CTO7043:CTO7143 DDK7043:DDK7143 DNG7043:DNG7143 DXC7043:DXC7143 EGY7043:EGY7143 EQU7043:EQU7143 FAQ7043:FAQ7143 FKM7043:FKM7143 FUI7043:FUI7143 GEE7043:GEE7143 GOA7043:GOA7143 GXW7043:GXW7143 HHS7043:HHS7143 HRO7043:HRO7143 IBK7043:IBK7143 ILG7043:ILG7143 IVC7043:IVC7143 JEY7043:JEY7143 JOU7043:JOU7143 JYQ7043:JYQ7143 KIM7043:KIM7143 KSI7043:KSI7143 LCE7043:LCE7143 LMA7043:LMA7143 LVW7043:LVW7143 MFS7043:MFS7143 MPO7043:MPO7143 MZK7043:MZK7143 NJG7043:NJG7143 NTC7043:NTC7143 OCY7043:OCY7143 OMU7043:OMU7143 OWQ7043:OWQ7143 PGM7043:PGM7143 PQI7043:PQI7143 QAE7043:QAE7143 QKA7043:QKA7143 QTW7043:QTW7143 RDS7043:RDS7143 RNO7043:RNO7143 RXK7043:RXK7143 SHG7043:SHG7143 SRC7043:SRC7143 TAY7043:TAY7143 TKU7043:TKU7143 TUQ7043:TUQ7143 UEM7043:UEM7143 UOI7043:UOI7143 UYE7043:UYE7143 VIA7043:VIA7143 VRW7043:VRW7143 WBS7043:WBS7143 WLO7043:WLO7143 WVK7043:WVK7143 SU7043:SU7143 IY7043:IY7143 C3374:C7143 AWI7185:AWI7190 BGE7185:BGE7190 BQA7185:BQA7190 BZW7185:BZW7190 CJS7185:CJS7190 CTO7185:CTO7190 DDK7185:DDK7190 DNG7185:DNG7190 DXC7185:DXC7190 EGY7185:EGY7190 EQU7185:EQU7190 FAQ7185:FAQ7190 FKM7185:FKM7190 FUI7185:FUI7190 GEE7185:GEE7190 GOA7185:GOA7190 GXW7185:GXW7190 HHS7185:HHS7190 HRO7185:HRO7190 IBK7185:IBK7190 ILG7185:ILG7190 IVC7185:IVC7190 JEY7185:JEY7190 JOU7185:JOU7190 JYQ7185:JYQ7190 KIM7185:KIM7190 KSI7185:KSI7190 LCE7185:LCE7190 LMA7185:LMA7190 LVW7185:LVW7190 MFS7185:MFS7190 MPO7185:MPO7190 MZK7185:MZK7190 NJG7185:NJG7190 NTC7185:NTC7190 OCY7185:OCY7190 OMU7185:OMU7190 OWQ7185:OWQ7190 PGM7185:PGM7190 PQI7185:PQI7190 QAE7185:QAE7190 QKA7185:QKA7190 QTW7185:QTW7190 RDS7185:RDS7190 RNO7185:RNO7190 RXK7185:RXK7190 SHG7185:SHG7190 SRC7185:SRC7190 TAY7185:TAY7190 TKU7185:TKU7190 TUQ7185:TUQ7190 UEM7185:UEM7190 UOI7185:UOI7190 UYE7185:UYE7190 VIA7185:VIA7190 VRW7185:VRW7190 WBS7185:WBS7190 WLO7185:WLO7190 WVK7185:WVK7190 SU7185:SU7190 IY7185:IY7190 ACQ7185:ACQ7190 AMM7185:AMM7190 C7185:C7190</xm:sqref>
        </x14:dataValidation>
        <x14:dataValidation type="list" allowBlank="1" showInputMessage="1" showErrorMessage="1" xr:uid="{00000000-0002-0000-0000-000004000000}">
          <x14:formula1>
            <xm:f>BD!$B$2:$B$14</xm:f>
          </x14:formula1>
          <xm:sqref>H3742 H3746:H3816 H3841:H3859 H4025:H4026 H4028 H3822:H3837 H3862:H4023 H7185:H7190 H7113:H7183 H6195:H6977 H4030:H6150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246"/>
  <sheetViews>
    <sheetView workbookViewId="0">
      <selection activeCell="I12" sqref="I12"/>
    </sheetView>
  </sheetViews>
  <sheetFormatPr baseColWidth="10" defaultRowHeight="14.4" x14ac:dyDescent="0.3"/>
  <cols>
    <col min="2" max="2" width="18.44140625" bestFit="1" customWidth="1"/>
    <col min="3" max="3" width="17.5546875" bestFit="1" customWidth="1"/>
    <col min="5" max="5" width="24.5546875" bestFit="1" customWidth="1"/>
    <col min="7" max="7" width="15.44140625" bestFit="1" customWidth="1"/>
  </cols>
  <sheetData>
    <row r="1" spans="1:9" ht="15" thickBot="1" x14ac:dyDescent="0.35">
      <c r="A1" s="2"/>
      <c r="B1" s="1" t="s">
        <v>0</v>
      </c>
      <c r="C1" s="1" t="s">
        <v>1</v>
      </c>
      <c r="D1" s="2"/>
      <c r="E1" s="1" t="s">
        <v>2</v>
      </c>
      <c r="F1" s="1"/>
      <c r="G1" s="1" t="s">
        <v>3</v>
      </c>
      <c r="H1" s="1"/>
      <c r="I1" s="2"/>
    </row>
    <row r="2" spans="1:9" x14ac:dyDescent="0.3">
      <c r="A2" s="2"/>
      <c r="B2" s="3" t="s">
        <v>4</v>
      </c>
      <c r="C2" s="3" t="s">
        <v>5</v>
      </c>
      <c r="D2" s="2"/>
      <c r="E2" s="3" t="s">
        <v>6</v>
      </c>
      <c r="F2" s="2"/>
      <c r="G2" s="3" t="s">
        <v>7</v>
      </c>
      <c r="H2" s="2"/>
      <c r="I2" s="2"/>
    </row>
    <row r="3" spans="1:9" x14ac:dyDescent="0.3">
      <c r="A3" s="2"/>
      <c r="B3" s="4" t="s">
        <v>45</v>
      </c>
      <c r="C3" s="4" t="s">
        <v>13</v>
      </c>
      <c r="D3" s="2"/>
      <c r="E3" s="4" t="s">
        <v>10</v>
      </c>
      <c r="F3" s="2"/>
      <c r="G3" s="4" t="s">
        <v>11</v>
      </c>
      <c r="H3" s="5"/>
      <c r="I3" s="5"/>
    </row>
    <row r="4" spans="1:9" x14ac:dyDescent="0.3">
      <c r="A4" s="2"/>
      <c r="B4" s="4" t="s">
        <v>8</v>
      </c>
      <c r="C4" s="4" t="s">
        <v>9</v>
      </c>
      <c r="D4" s="2"/>
      <c r="E4" s="4" t="s">
        <v>14</v>
      </c>
      <c r="F4" s="2"/>
      <c r="G4" s="4" t="s">
        <v>15</v>
      </c>
      <c r="H4" s="2"/>
      <c r="I4" s="5" t="s">
        <v>16</v>
      </c>
    </row>
    <row r="5" spans="1:9" x14ac:dyDescent="0.3">
      <c r="A5" s="2"/>
      <c r="B5" s="4" t="s">
        <v>12</v>
      </c>
      <c r="C5" s="4" t="s">
        <v>13</v>
      </c>
      <c r="D5" s="2"/>
      <c r="E5" s="4" t="s">
        <v>18</v>
      </c>
      <c r="F5" s="2"/>
      <c r="G5" s="4" t="s">
        <v>19</v>
      </c>
      <c r="H5" s="2"/>
      <c r="I5" s="5" t="s">
        <v>20</v>
      </c>
    </row>
    <row r="6" spans="1:9" x14ac:dyDescent="0.3">
      <c r="A6" s="2"/>
      <c r="B6" s="4" t="s">
        <v>263</v>
      </c>
      <c r="C6" s="4" t="s">
        <v>13</v>
      </c>
      <c r="D6" s="2"/>
      <c r="E6" s="4" t="s">
        <v>22</v>
      </c>
      <c r="F6" s="2"/>
      <c r="G6" s="4" t="s">
        <v>23</v>
      </c>
      <c r="H6" s="2"/>
      <c r="I6" s="2"/>
    </row>
    <row r="7" spans="1:9" x14ac:dyDescent="0.3">
      <c r="A7" s="2"/>
      <c r="B7" s="4" t="s">
        <v>21</v>
      </c>
      <c r="C7" s="4" t="s">
        <v>5</v>
      </c>
      <c r="D7" s="2"/>
      <c r="E7" s="4" t="s">
        <v>24</v>
      </c>
      <c r="F7" s="2"/>
      <c r="G7" s="4" t="s">
        <v>25</v>
      </c>
      <c r="H7" s="2"/>
      <c r="I7" s="2"/>
    </row>
    <row r="8" spans="1:9" x14ac:dyDescent="0.3">
      <c r="A8" s="2"/>
      <c r="B8" s="4" t="s">
        <v>50</v>
      </c>
      <c r="C8" s="4" t="s">
        <v>51</v>
      </c>
      <c r="D8" s="2"/>
      <c r="E8" s="4" t="s">
        <v>26</v>
      </c>
      <c r="F8" s="2"/>
      <c r="G8" s="4" t="s">
        <v>27</v>
      </c>
      <c r="H8" s="2"/>
      <c r="I8" s="5" t="s">
        <v>28</v>
      </c>
    </row>
    <row r="9" spans="1:9" x14ac:dyDescent="0.3">
      <c r="A9" s="2"/>
      <c r="B9" s="4" t="s">
        <v>17</v>
      </c>
      <c r="C9" s="4" t="s">
        <v>13</v>
      </c>
      <c r="D9" s="2"/>
      <c r="E9" s="4" t="s">
        <v>29</v>
      </c>
      <c r="F9" s="2"/>
      <c r="G9" s="4" t="s">
        <v>30</v>
      </c>
      <c r="H9" s="2"/>
      <c r="I9" s="2"/>
    </row>
    <row r="10" spans="1:9" x14ac:dyDescent="0.3">
      <c r="A10" s="2"/>
      <c r="B10" s="4" t="s">
        <v>269</v>
      </c>
      <c r="C10" s="4" t="s">
        <v>13</v>
      </c>
      <c r="D10" s="2"/>
      <c r="E10" s="4" t="s">
        <v>250</v>
      </c>
      <c r="F10" s="2"/>
      <c r="G10" s="4" t="s">
        <v>32</v>
      </c>
      <c r="H10" s="2"/>
      <c r="I10" s="5"/>
    </row>
    <row r="11" spans="1:9" x14ac:dyDescent="0.3">
      <c r="A11" s="2"/>
      <c r="B11" s="4" t="s">
        <v>33</v>
      </c>
      <c r="C11" s="4" t="s">
        <v>13</v>
      </c>
      <c r="D11" s="2"/>
      <c r="E11" s="4" t="s">
        <v>31</v>
      </c>
      <c r="F11" s="2"/>
      <c r="G11" s="4" t="s">
        <v>35</v>
      </c>
      <c r="H11" s="2"/>
      <c r="I11" s="5" t="s">
        <v>36</v>
      </c>
    </row>
    <row r="12" spans="1:9" x14ac:dyDescent="0.3">
      <c r="A12" s="2"/>
      <c r="B12" s="4" t="s">
        <v>42</v>
      </c>
      <c r="C12" s="4" t="s">
        <v>13</v>
      </c>
      <c r="D12" s="2"/>
      <c r="E12" s="4" t="s">
        <v>34</v>
      </c>
      <c r="F12" s="2"/>
      <c r="G12" s="4" t="s">
        <v>312</v>
      </c>
      <c r="H12" s="2"/>
      <c r="I12" s="5" t="s">
        <v>39</v>
      </c>
    </row>
    <row r="13" spans="1:9" x14ac:dyDescent="0.3">
      <c r="A13" s="2"/>
      <c r="B13" s="4" t="s">
        <v>264</v>
      </c>
      <c r="C13" s="4" t="s">
        <v>13</v>
      </c>
      <c r="D13" s="2"/>
      <c r="E13" s="4" t="s">
        <v>37</v>
      </c>
      <c r="F13" s="2"/>
      <c r="G13" s="4" t="s">
        <v>38</v>
      </c>
      <c r="H13" s="2"/>
      <c r="I13" s="2"/>
    </row>
    <row r="14" spans="1:9" x14ac:dyDescent="0.3">
      <c r="A14" s="2"/>
      <c r="B14" s="4" t="s">
        <v>372</v>
      </c>
      <c r="C14" s="4" t="s">
        <v>13</v>
      </c>
      <c r="D14" s="2"/>
      <c r="E14" s="4" t="s">
        <v>40</v>
      </c>
      <c r="F14" s="2"/>
      <c r="G14" s="4" t="s">
        <v>41</v>
      </c>
      <c r="H14" s="2"/>
      <c r="I14" s="2"/>
    </row>
    <row r="15" spans="1:9" x14ac:dyDescent="0.3">
      <c r="A15" s="2"/>
      <c r="B15" s="4"/>
      <c r="C15" s="4"/>
      <c r="D15" s="2"/>
      <c r="E15" s="4" t="s">
        <v>43</v>
      </c>
      <c r="F15" s="2"/>
      <c r="G15" s="4" t="s">
        <v>44</v>
      </c>
      <c r="H15" s="2"/>
      <c r="I15" s="2"/>
    </row>
    <row r="16" spans="1:9" x14ac:dyDescent="0.3">
      <c r="A16" s="2"/>
      <c r="B16" s="4"/>
      <c r="C16" s="4"/>
      <c r="D16" s="2"/>
      <c r="E16" s="4" t="s">
        <v>46</v>
      </c>
      <c r="F16" s="2"/>
      <c r="G16" s="4" t="s">
        <v>47</v>
      </c>
      <c r="H16" s="2"/>
      <c r="I16" s="2"/>
    </row>
    <row r="17" spans="1:9" x14ac:dyDescent="0.3">
      <c r="A17" s="2"/>
      <c r="B17" s="4"/>
      <c r="C17" s="4"/>
      <c r="D17" s="2"/>
      <c r="E17" s="4" t="s">
        <v>48</v>
      </c>
      <c r="F17" s="2"/>
      <c r="G17" s="4" t="s">
        <v>256</v>
      </c>
      <c r="H17" s="2"/>
      <c r="I17" s="2"/>
    </row>
    <row r="18" spans="1:9" x14ac:dyDescent="0.3">
      <c r="A18" s="2"/>
      <c r="B18" s="4"/>
      <c r="C18" s="4"/>
      <c r="D18" s="2"/>
      <c r="E18" s="4" t="s">
        <v>52</v>
      </c>
      <c r="F18" s="2"/>
      <c r="G18" s="4" t="s">
        <v>49</v>
      </c>
      <c r="H18" s="2"/>
      <c r="I18" s="2"/>
    </row>
    <row r="19" spans="1:9" x14ac:dyDescent="0.3">
      <c r="A19" s="2"/>
      <c r="B19" s="4"/>
      <c r="C19" s="4"/>
      <c r="D19" s="2"/>
      <c r="E19" s="4" t="s">
        <v>54</v>
      </c>
      <c r="F19" s="2"/>
      <c r="G19" s="4" t="s">
        <v>53</v>
      </c>
      <c r="H19" s="2"/>
      <c r="I19" s="2"/>
    </row>
    <row r="20" spans="1:9" x14ac:dyDescent="0.3">
      <c r="A20" s="2"/>
      <c r="B20" s="4"/>
      <c r="C20" s="4"/>
      <c r="D20" s="2"/>
      <c r="E20" s="4" t="s">
        <v>56</v>
      </c>
      <c r="F20" s="2"/>
      <c r="G20" s="4" t="s">
        <v>55</v>
      </c>
      <c r="H20" s="2"/>
      <c r="I20" s="2"/>
    </row>
    <row r="21" spans="1:9" x14ac:dyDescent="0.3">
      <c r="A21" s="2"/>
      <c r="B21" s="6"/>
      <c r="C21" s="4"/>
      <c r="D21" s="2"/>
      <c r="E21" s="236" t="s">
        <v>359</v>
      </c>
      <c r="F21" s="2"/>
      <c r="G21" s="4" t="s">
        <v>253</v>
      </c>
      <c r="H21" s="2"/>
      <c r="I21" s="2"/>
    </row>
    <row r="22" spans="1:9" ht="15" thickBot="1" x14ac:dyDescent="0.35">
      <c r="A22" s="2"/>
      <c r="B22" s="7"/>
      <c r="C22" s="7"/>
      <c r="D22" s="2"/>
      <c r="E22" s="4" t="s">
        <v>58</v>
      </c>
      <c r="F22" s="2"/>
      <c r="G22" s="4" t="s">
        <v>57</v>
      </c>
      <c r="H22" s="2"/>
      <c r="I22" s="2"/>
    </row>
    <row r="23" spans="1:9" x14ac:dyDescent="0.3">
      <c r="A23" s="2"/>
      <c r="B23" s="2"/>
      <c r="C23" s="2"/>
      <c r="D23" s="2"/>
      <c r="E23" s="4" t="s">
        <v>59</v>
      </c>
      <c r="F23" s="2"/>
      <c r="G23" s="4" t="s">
        <v>60</v>
      </c>
      <c r="H23" s="2"/>
      <c r="I23" s="2"/>
    </row>
    <row r="24" spans="1:9" x14ac:dyDescent="0.3">
      <c r="A24" s="2"/>
      <c r="B24" s="2"/>
      <c r="C24" s="2"/>
      <c r="D24" s="2"/>
      <c r="E24" s="4" t="s">
        <v>61</v>
      </c>
      <c r="F24" s="2"/>
      <c r="G24" s="4" t="s">
        <v>62</v>
      </c>
      <c r="H24" s="2"/>
      <c r="I24" s="2"/>
    </row>
    <row r="25" spans="1:9" x14ac:dyDescent="0.3">
      <c r="A25" s="2"/>
      <c r="B25" s="2"/>
      <c r="C25" s="2"/>
      <c r="D25" s="2"/>
      <c r="E25" s="4" t="s">
        <v>63</v>
      </c>
      <c r="F25" s="2"/>
      <c r="G25" s="4"/>
      <c r="H25" s="2"/>
      <c r="I25" s="2"/>
    </row>
    <row r="26" spans="1:9" x14ac:dyDescent="0.3">
      <c r="A26" s="2"/>
      <c r="B26" s="2"/>
      <c r="C26" s="2"/>
      <c r="D26" s="2"/>
      <c r="E26" s="4" t="s">
        <v>64</v>
      </c>
      <c r="F26" s="2"/>
      <c r="G26" s="4"/>
      <c r="H26" s="2"/>
      <c r="I26" s="2"/>
    </row>
    <row r="27" spans="1:9" x14ac:dyDescent="0.3">
      <c r="A27" s="2"/>
      <c r="B27" s="1"/>
      <c r="C27" s="2"/>
      <c r="D27" s="2"/>
      <c r="E27" s="4" t="s">
        <v>65</v>
      </c>
      <c r="F27" s="2"/>
      <c r="G27" s="4"/>
      <c r="H27" s="2"/>
      <c r="I27" s="2"/>
    </row>
    <row r="28" spans="1:9" ht="15" thickBot="1" x14ac:dyDescent="0.35">
      <c r="A28" s="2"/>
      <c r="B28" s="2"/>
      <c r="C28" s="2"/>
      <c r="D28" s="2"/>
      <c r="E28" s="4" t="s">
        <v>66</v>
      </c>
      <c r="F28" s="2"/>
      <c r="G28" s="7"/>
      <c r="H28" s="2"/>
      <c r="I28" s="2"/>
    </row>
    <row r="29" spans="1:9" x14ac:dyDescent="0.3">
      <c r="A29" s="2"/>
      <c r="B29" s="2"/>
      <c r="C29" s="2"/>
      <c r="D29" s="2"/>
      <c r="E29" s="4" t="s">
        <v>67</v>
      </c>
      <c r="F29" s="2"/>
      <c r="G29" s="2"/>
      <c r="H29" s="2"/>
      <c r="I29" s="2"/>
    </row>
    <row r="30" spans="1:9" x14ac:dyDescent="0.3">
      <c r="A30" s="2"/>
      <c r="B30" s="2"/>
      <c r="C30" s="2"/>
      <c r="D30" s="2"/>
      <c r="E30" s="4" t="s">
        <v>68</v>
      </c>
      <c r="F30" s="2"/>
      <c r="G30" s="2"/>
      <c r="H30" s="2"/>
      <c r="I30" s="2"/>
    </row>
    <row r="31" spans="1:9" x14ac:dyDescent="0.3">
      <c r="A31" s="2"/>
      <c r="B31" s="2"/>
      <c r="C31" s="2"/>
      <c r="D31" s="2"/>
      <c r="E31" s="4" t="s">
        <v>69</v>
      </c>
      <c r="F31" s="2"/>
      <c r="G31" s="2"/>
      <c r="H31" s="2"/>
      <c r="I31" s="2"/>
    </row>
    <row r="32" spans="1:9" x14ac:dyDescent="0.3">
      <c r="A32" s="2"/>
      <c r="B32" s="2"/>
      <c r="C32" s="2"/>
      <c r="D32" s="2"/>
      <c r="E32" s="4" t="s">
        <v>70</v>
      </c>
      <c r="F32" s="2"/>
      <c r="G32" s="2"/>
      <c r="H32" s="2"/>
      <c r="I32" s="2"/>
    </row>
    <row r="33" spans="1:9" x14ac:dyDescent="0.3">
      <c r="A33" s="2"/>
      <c r="B33" s="2"/>
      <c r="C33" s="2"/>
      <c r="D33" s="2"/>
      <c r="E33" s="4" t="s">
        <v>71</v>
      </c>
      <c r="F33" s="2"/>
      <c r="G33" s="2"/>
      <c r="H33" s="2"/>
      <c r="I33" s="2"/>
    </row>
    <row r="34" spans="1:9" x14ac:dyDescent="0.3">
      <c r="A34" s="2"/>
      <c r="B34" s="2"/>
      <c r="C34" s="2"/>
      <c r="D34" s="2"/>
      <c r="E34" s="4" t="s">
        <v>72</v>
      </c>
      <c r="F34" s="2"/>
      <c r="G34" s="2"/>
      <c r="H34" s="2"/>
      <c r="I34" s="2"/>
    </row>
    <row r="35" spans="1:9" x14ac:dyDescent="0.3">
      <c r="A35" s="2"/>
      <c r="B35" s="2"/>
      <c r="C35" s="2"/>
      <c r="D35" s="2"/>
      <c r="E35" s="4" t="s">
        <v>73</v>
      </c>
      <c r="F35" s="2"/>
      <c r="G35" s="2"/>
      <c r="H35" s="2"/>
      <c r="I35" s="2"/>
    </row>
    <row r="36" spans="1:9" x14ac:dyDescent="0.3">
      <c r="A36" s="2"/>
      <c r="B36" s="2"/>
      <c r="C36" s="2"/>
      <c r="D36" s="2"/>
      <c r="E36" s="4" t="s">
        <v>74</v>
      </c>
      <c r="F36" s="2"/>
      <c r="G36" s="2"/>
      <c r="H36" s="2"/>
      <c r="I36" s="2"/>
    </row>
    <row r="37" spans="1:9" x14ac:dyDescent="0.3">
      <c r="A37" s="2"/>
      <c r="B37" s="2"/>
      <c r="C37" s="2"/>
      <c r="D37" s="2"/>
      <c r="E37" s="4" t="s">
        <v>75</v>
      </c>
      <c r="F37" s="2"/>
      <c r="G37" s="2"/>
      <c r="H37" s="2"/>
      <c r="I37" s="2"/>
    </row>
    <row r="38" spans="1:9" x14ac:dyDescent="0.3">
      <c r="A38" s="2"/>
      <c r="B38" s="2"/>
      <c r="C38" s="2"/>
      <c r="D38" s="2"/>
      <c r="E38" s="4" t="s">
        <v>76</v>
      </c>
      <c r="F38" s="2"/>
      <c r="G38" s="2"/>
      <c r="H38" s="2"/>
      <c r="I38" s="2"/>
    </row>
    <row r="39" spans="1:9" x14ac:dyDescent="0.3">
      <c r="A39" s="2"/>
      <c r="B39" s="2"/>
      <c r="C39" s="2"/>
      <c r="D39" s="2"/>
      <c r="E39" s="4" t="s">
        <v>77</v>
      </c>
      <c r="F39" s="2"/>
      <c r="G39" s="2"/>
      <c r="H39" s="2"/>
      <c r="I39" s="2"/>
    </row>
    <row r="40" spans="1:9" x14ac:dyDescent="0.3">
      <c r="A40" s="2"/>
      <c r="B40" s="2"/>
      <c r="C40" s="2"/>
      <c r="D40" s="2"/>
      <c r="E40" s="4" t="s">
        <v>78</v>
      </c>
      <c r="F40" s="2"/>
      <c r="G40" s="2"/>
      <c r="H40" s="2"/>
      <c r="I40" s="2"/>
    </row>
    <row r="41" spans="1:9" x14ac:dyDescent="0.3">
      <c r="A41" s="2"/>
      <c r="B41" s="2"/>
      <c r="C41" s="2"/>
      <c r="D41" s="2"/>
      <c r="E41" s="4" t="s">
        <v>79</v>
      </c>
      <c r="F41" s="2"/>
      <c r="G41" s="2"/>
      <c r="H41" s="2"/>
      <c r="I41" s="2"/>
    </row>
    <row r="42" spans="1:9" x14ac:dyDescent="0.3">
      <c r="A42" s="2"/>
      <c r="B42" s="2"/>
      <c r="C42" s="2"/>
      <c r="D42" s="2"/>
      <c r="E42" s="4" t="s">
        <v>80</v>
      </c>
      <c r="F42" s="2"/>
      <c r="G42" s="2"/>
      <c r="H42" s="2"/>
      <c r="I42" s="2"/>
    </row>
    <row r="43" spans="1:9" x14ac:dyDescent="0.3">
      <c r="A43" s="2"/>
      <c r="B43" s="2"/>
      <c r="C43" s="2"/>
      <c r="D43" s="2"/>
      <c r="E43" s="4" t="s">
        <v>81</v>
      </c>
      <c r="F43" s="2"/>
      <c r="G43" s="2"/>
      <c r="H43" s="2"/>
      <c r="I43" s="2"/>
    </row>
    <row r="44" spans="1:9" x14ac:dyDescent="0.3">
      <c r="A44" s="2"/>
      <c r="B44" s="2"/>
      <c r="C44" s="2"/>
      <c r="D44" s="2"/>
      <c r="E44" s="4" t="s">
        <v>82</v>
      </c>
      <c r="F44" s="2"/>
      <c r="G44" s="2"/>
      <c r="H44" s="2"/>
      <c r="I44" s="2"/>
    </row>
    <row r="45" spans="1:9" x14ac:dyDescent="0.3">
      <c r="A45" s="2"/>
      <c r="B45" s="2"/>
      <c r="C45" s="2"/>
      <c r="D45" s="2"/>
      <c r="E45" s="4" t="s">
        <v>83</v>
      </c>
      <c r="F45" s="2"/>
      <c r="G45" s="2"/>
      <c r="H45" s="2"/>
      <c r="I45" s="2"/>
    </row>
    <row r="46" spans="1:9" x14ac:dyDescent="0.3">
      <c r="A46" s="2"/>
      <c r="B46" s="2"/>
      <c r="C46" s="2"/>
      <c r="D46" s="2"/>
      <c r="E46" s="4" t="s">
        <v>84</v>
      </c>
      <c r="F46" s="2"/>
      <c r="G46" s="2"/>
      <c r="H46" s="2"/>
      <c r="I46" s="2"/>
    </row>
    <row r="47" spans="1:9" x14ac:dyDescent="0.3">
      <c r="A47" s="2"/>
      <c r="B47" s="2"/>
      <c r="C47" s="2"/>
      <c r="D47" s="2"/>
      <c r="E47" s="4" t="s">
        <v>85</v>
      </c>
      <c r="F47" s="2"/>
      <c r="G47" s="2"/>
      <c r="H47" s="2"/>
      <c r="I47" s="2"/>
    </row>
    <row r="48" spans="1:9" x14ac:dyDescent="0.3">
      <c r="A48" s="2"/>
      <c r="B48" s="2"/>
      <c r="C48" s="2"/>
      <c r="D48" s="2"/>
      <c r="E48" s="4" t="s">
        <v>86</v>
      </c>
      <c r="F48" s="2"/>
      <c r="G48" s="2"/>
      <c r="H48" s="2"/>
      <c r="I48" s="2"/>
    </row>
    <row r="49" spans="1:9" x14ac:dyDescent="0.3">
      <c r="A49" s="2"/>
      <c r="B49" s="2"/>
      <c r="C49" s="2"/>
      <c r="D49" s="2"/>
      <c r="E49" s="4" t="s">
        <v>87</v>
      </c>
      <c r="F49" s="2"/>
      <c r="G49" s="2"/>
      <c r="H49" s="2"/>
      <c r="I49" s="2"/>
    </row>
    <row r="50" spans="1:9" x14ac:dyDescent="0.3">
      <c r="A50" s="2"/>
      <c r="B50" s="2"/>
      <c r="C50" s="2"/>
      <c r="D50" s="2"/>
      <c r="E50" s="4" t="s">
        <v>88</v>
      </c>
      <c r="F50" s="2"/>
      <c r="G50" s="2"/>
      <c r="H50" s="2"/>
      <c r="I50" s="2"/>
    </row>
    <row r="51" spans="1:9" x14ac:dyDescent="0.3">
      <c r="A51" s="2"/>
      <c r="B51" s="2"/>
      <c r="C51" s="2"/>
      <c r="D51" s="2"/>
      <c r="E51" s="4" t="s">
        <v>89</v>
      </c>
      <c r="F51" s="2"/>
      <c r="G51" s="2"/>
      <c r="H51" s="2"/>
      <c r="I51" s="2"/>
    </row>
    <row r="52" spans="1:9" x14ac:dyDescent="0.3">
      <c r="A52" s="2"/>
      <c r="B52" s="2"/>
      <c r="C52" s="2"/>
      <c r="D52" s="2"/>
      <c r="E52" s="4" t="s">
        <v>90</v>
      </c>
      <c r="F52" s="2"/>
      <c r="G52" s="2"/>
      <c r="H52" s="2"/>
      <c r="I52" s="2"/>
    </row>
    <row r="53" spans="1:9" x14ac:dyDescent="0.3">
      <c r="A53" s="2"/>
      <c r="B53" s="2"/>
      <c r="C53" s="2"/>
      <c r="D53" s="2"/>
      <c r="E53" s="4" t="s">
        <v>91</v>
      </c>
      <c r="F53" s="2"/>
      <c r="G53" s="2"/>
      <c r="H53" s="2"/>
      <c r="I53" s="2"/>
    </row>
    <row r="54" spans="1:9" x14ac:dyDescent="0.3">
      <c r="A54" s="2"/>
      <c r="B54" s="2"/>
      <c r="C54" s="2"/>
      <c r="D54" s="2"/>
      <c r="E54" s="4" t="s">
        <v>92</v>
      </c>
      <c r="F54" s="2"/>
      <c r="G54" s="2"/>
      <c r="H54" s="2"/>
      <c r="I54" s="2"/>
    </row>
    <row r="55" spans="1:9" x14ac:dyDescent="0.3">
      <c r="A55" s="2"/>
      <c r="B55" s="2"/>
      <c r="C55" s="2"/>
      <c r="D55" s="2"/>
      <c r="E55" s="4" t="s">
        <v>255</v>
      </c>
      <c r="F55" s="2"/>
      <c r="G55" s="2"/>
      <c r="H55" s="2"/>
      <c r="I55" s="2"/>
    </row>
    <row r="56" spans="1:9" x14ac:dyDescent="0.3">
      <c r="A56" s="2"/>
      <c r="B56" s="2"/>
      <c r="C56" s="2"/>
      <c r="D56" s="2"/>
      <c r="E56" s="4" t="s">
        <v>268</v>
      </c>
      <c r="F56" s="2"/>
      <c r="G56" s="2"/>
      <c r="H56" s="2"/>
      <c r="I56" s="2"/>
    </row>
    <row r="57" spans="1:9" x14ac:dyDescent="0.3">
      <c r="A57" s="2"/>
      <c r="B57" s="2"/>
      <c r="C57" s="2"/>
      <c r="D57" s="2"/>
      <c r="E57" s="4" t="s">
        <v>93</v>
      </c>
      <c r="F57" s="2"/>
      <c r="G57" s="2"/>
      <c r="H57" s="2"/>
      <c r="I57" s="2"/>
    </row>
    <row r="58" spans="1:9" x14ac:dyDescent="0.3">
      <c r="A58" s="2"/>
      <c r="B58" s="2"/>
      <c r="C58" s="2"/>
      <c r="D58" s="2"/>
      <c r="E58" s="4" t="s">
        <v>251</v>
      </c>
      <c r="F58" s="2"/>
      <c r="G58" s="2"/>
      <c r="H58" s="2"/>
      <c r="I58" s="2"/>
    </row>
    <row r="59" spans="1:9" x14ac:dyDescent="0.3">
      <c r="A59" s="2"/>
      <c r="B59" s="2"/>
      <c r="C59" s="2"/>
      <c r="D59" s="2"/>
      <c r="E59" s="4" t="s">
        <v>94</v>
      </c>
      <c r="F59" s="2"/>
      <c r="G59" s="2"/>
      <c r="H59" s="2"/>
      <c r="I59" s="2"/>
    </row>
    <row r="60" spans="1:9" x14ac:dyDescent="0.3">
      <c r="A60" s="2"/>
      <c r="B60" s="2"/>
      <c r="C60" s="2"/>
      <c r="D60" s="2"/>
      <c r="E60" s="4" t="s">
        <v>95</v>
      </c>
      <c r="F60" s="2"/>
      <c r="G60" s="2"/>
      <c r="H60" s="2"/>
      <c r="I60" s="2"/>
    </row>
    <row r="61" spans="1:9" x14ac:dyDescent="0.3">
      <c r="A61" s="2"/>
      <c r="B61" s="2"/>
      <c r="C61" s="2"/>
      <c r="D61" s="2"/>
      <c r="E61" s="4" t="s">
        <v>266</v>
      </c>
      <c r="F61" s="2"/>
      <c r="G61" s="2"/>
      <c r="H61" s="2"/>
      <c r="I61" s="2"/>
    </row>
    <row r="62" spans="1:9" x14ac:dyDescent="0.3">
      <c r="A62" s="2"/>
      <c r="B62" s="2"/>
      <c r="C62" s="2"/>
      <c r="D62" s="2"/>
      <c r="E62" s="4" t="s">
        <v>96</v>
      </c>
      <c r="F62" s="2"/>
      <c r="G62" s="2"/>
      <c r="H62" s="2"/>
      <c r="I62" s="2"/>
    </row>
    <row r="63" spans="1:9" x14ac:dyDescent="0.3">
      <c r="A63" s="2"/>
      <c r="B63" s="2"/>
      <c r="C63" s="2"/>
      <c r="D63" s="2"/>
      <c r="E63" s="4" t="s">
        <v>97</v>
      </c>
      <c r="F63" s="2"/>
      <c r="G63" s="2"/>
      <c r="H63" s="2"/>
      <c r="I63" s="2"/>
    </row>
    <row r="64" spans="1:9" x14ac:dyDescent="0.3">
      <c r="A64" s="2"/>
      <c r="B64" s="2"/>
      <c r="C64" s="2"/>
      <c r="D64" s="2"/>
      <c r="E64" s="4" t="s">
        <v>98</v>
      </c>
      <c r="F64" s="2"/>
      <c r="G64" s="2"/>
      <c r="H64" s="2"/>
      <c r="I64" s="2"/>
    </row>
    <row r="65" spans="1:9" x14ac:dyDescent="0.3">
      <c r="A65" s="2"/>
      <c r="B65" s="2"/>
      <c r="C65" s="2"/>
      <c r="D65" s="2"/>
      <c r="E65" s="4" t="s">
        <v>99</v>
      </c>
      <c r="F65" s="2"/>
      <c r="G65" s="2"/>
      <c r="H65" s="2"/>
      <c r="I65" s="2"/>
    </row>
    <row r="66" spans="1:9" x14ac:dyDescent="0.3">
      <c r="A66" s="2"/>
      <c r="B66" s="2"/>
      <c r="C66" s="2"/>
      <c r="D66" s="2"/>
      <c r="E66" s="4" t="s">
        <v>100</v>
      </c>
      <c r="F66" s="2"/>
      <c r="G66" s="2"/>
      <c r="H66" s="2"/>
      <c r="I66" s="2"/>
    </row>
    <row r="67" spans="1:9" x14ac:dyDescent="0.3">
      <c r="A67" s="2"/>
      <c r="B67" s="2"/>
      <c r="C67" s="2"/>
      <c r="D67" s="2"/>
      <c r="E67" s="4" t="s">
        <v>101</v>
      </c>
      <c r="F67" s="2"/>
      <c r="G67" s="2"/>
      <c r="H67" s="2"/>
      <c r="I67" s="2"/>
    </row>
    <row r="68" spans="1:9" x14ac:dyDescent="0.3">
      <c r="A68" s="2"/>
      <c r="B68" s="2"/>
      <c r="C68" s="2"/>
      <c r="D68" s="2"/>
      <c r="E68" s="4" t="s">
        <v>102</v>
      </c>
      <c r="F68" s="2"/>
      <c r="G68" s="2"/>
      <c r="H68" s="2"/>
      <c r="I68" s="2"/>
    </row>
    <row r="69" spans="1:9" x14ac:dyDescent="0.3">
      <c r="A69" s="2"/>
      <c r="B69" s="2"/>
      <c r="C69" s="2"/>
      <c r="D69" s="2"/>
      <c r="E69" s="4" t="s">
        <v>103</v>
      </c>
      <c r="F69" s="2"/>
      <c r="G69" s="2"/>
      <c r="H69" s="2"/>
      <c r="I69" s="2"/>
    </row>
    <row r="70" spans="1:9" x14ac:dyDescent="0.3">
      <c r="A70" s="2"/>
      <c r="B70" s="2"/>
      <c r="C70" s="2"/>
      <c r="D70" s="2"/>
      <c r="E70" s="4" t="s">
        <v>265</v>
      </c>
      <c r="F70" s="2"/>
      <c r="G70" s="2"/>
      <c r="H70" s="2"/>
      <c r="I70" s="2"/>
    </row>
    <row r="71" spans="1:9" x14ac:dyDescent="0.3">
      <c r="A71" s="2"/>
      <c r="B71" s="2"/>
      <c r="C71" s="2"/>
      <c r="D71" s="2"/>
      <c r="E71" s="4" t="s">
        <v>319</v>
      </c>
      <c r="F71" s="2"/>
      <c r="G71" s="2"/>
      <c r="H71" s="2"/>
      <c r="I71" s="2"/>
    </row>
    <row r="72" spans="1:9" x14ac:dyDescent="0.3">
      <c r="A72" s="2"/>
      <c r="B72" s="2"/>
      <c r="C72" s="2"/>
      <c r="D72" s="2"/>
      <c r="E72" s="4" t="s">
        <v>248</v>
      </c>
      <c r="F72" s="2"/>
      <c r="G72" s="2"/>
      <c r="H72" s="2"/>
      <c r="I72" s="2"/>
    </row>
    <row r="73" spans="1:9" x14ac:dyDescent="0.3">
      <c r="A73" s="2"/>
      <c r="B73" s="2"/>
      <c r="C73" s="2"/>
      <c r="D73" s="2"/>
      <c r="E73" s="4" t="s">
        <v>104</v>
      </c>
      <c r="F73" s="2"/>
      <c r="G73" s="2"/>
      <c r="H73" s="2"/>
      <c r="I73" s="2"/>
    </row>
    <row r="74" spans="1:9" x14ac:dyDescent="0.3">
      <c r="A74" s="2"/>
      <c r="B74" s="2"/>
      <c r="C74" s="2"/>
      <c r="D74" s="2"/>
      <c r="E74" s="4" t="s">
        <v>105</v>
      </c>
      <c r="F74" s="2"/>
      <c r="G74" s="2"/>
      <c r="H74" s="2"/>
      <c r="I74" s="2"/>
    </row>
    <row r="75" spans="1:9" x14ac:dyDescent="0.3">
      <c r="A75" s="2"/>
      <c r="B75" s="2"/>
      <c r="C75" s="2"/>
      <c r="D75" s="2"/>
      <c r="E75" s="4" t="s">
        <v>106</v>
      </c>
      <c r="F75" s="2"/>
      <c r="G75" s="2"/>
      <c r="H75" s="2"/>
      <c r="I75" s="2"/>
    </row>
    <row r="76" spans="1:9" x14ac:dyDescent="0.3">
      <c r="A76" s="2"/>
      <c r="B76" s="2"/>
      <c r="C76" s="2"/>
      <c r="D76" s="2"/>
      <c r="E76" s="4" t="s">
        <v>107</v>
      </c>
      <c r="F76" s="2"/>
      <c r="G76" s="2"/>
      <c r="H76" s="2"/>
      <c r="I76" s="2"/>
    </row>
    <row r="77" spans="1:9" x14ac:dyDescent="0.3">
      <c r="A77" s="2"/>
      <c r="B77" s="2"/>
      <c r="C77" s="2"/>
      <c r="D77" s="2"/>
      <c r="E77" s="4" t="s">
        <v>108</v>
      </c>
      <c r="F77" s="2"/>
      <c r="G77" s="2"/>
      <c r="H77" s="2"/>
      <c r="I77" s="2"/>
    </row>
    <row r="78" spans="1:9" x14ac:dyDescent="0.3">
      <c r="A78" s="2"/>
      <c r="B78" s="2"/>
      <c r="C78" s="2"/>
      <c r="D78" s="2"/>
      <c r="E78" s="4" t="s">
        <v>262</v>
      </c>
      <c r="F78" s="2"/>
      <c r="G78" s="2"/>
      <c r="H78" s="2"/>
      <c r="I78" s="2"/>
    </row>
    <row r="79" spans="1:9" x14ac:dyDescent="0.3">
      <c r="A79" s="2"/>
      <c r="B79" s="2"/>
      <c r="C79" s="2"/>
      <c r="D79" s="2"/>
      <c r="E79" s="4" t="s">
        <v>109</v>
      </c>
      <c r="F79" s="2"/>
      <c r="G79" s="2"/>
      <c r="H79" s="2"/>
      <c r="I79" s="2"/>
    </row>
    <row r="80" spans="1:9" x14ac:dyDescent="0.3">
      <c r="A80" s="2"/>
      <c r="B80" s="2"/>
      <c r="C80" s="2"/>
      <c r="D80" s="2"/>
      <c r="E80" s="4" t="s">
        <v>110</v>
      </c>
      <c r="F80" s="2"/>
      <c r="G80" s="2"/>
      <c r="H80" s="2"/>
      <c r="I80" s="2"/>
    </row>
    <row r="81" spans="1:9" x14ac:dyDescent="0.3">
      <c r="A81" s="2"/>
      <c r="B81" s="2"/>
      <c r="C81" s="2"/>
      <c r="D81" s="2"/>
      <c r="E81" s="4" t="s">
        <v>111</v>
      </c>
      <c r="F81" s="2"/>
      <c r="G81" s="2"/>
      <c r="H81" s="2"/>
      <c r="I81" s="2"/>
    </row>
    <row r="82" spans="1:9" x14ac:dyDescent="0.3">
      <c r="A82" s="2"/>
      <c r="B82" s="2"/>
      <c r="C82" s="2"/>
      <c r="D82" s="2"/>
      <c r="E82" s="4" t="s">
        <v>112</v>
      </c>
      <c r="F82" s="2"/>
      <c r="G82" s="2"/>
      <c r="H82" s="2"/>
      <c r="I82" s="2"/>
    </row>
    <row r="83" spans="1:9" x14ac:dyDescent="0.3">
      <c r="A83" s="2"/>
      <c r="B83" s="2"/>
      <c r="C83" s="2"/>
      <c r="D83" s="2"/>
      <c r="E83" s="4" t="s">
        <v>113</v>
      </c>
      <c r="F83" s="2"/>
      <c r="G83" s="2"/>
      <c r="H83" s="2"/>
      <c r="I83" s="2"/>
    </row>
    <row r="84" spans="1:9" x14ac:dyDescent="0.3">
      <c r="A84" s="2"/>
      <c r="B84" s="2"/>
      <c r="C84" s="2"/>
      <c r="D84" s="2"/>
      <c r="E84" s="4" t="s">
        <v>114</v>
      </c>
      <c r="F84" s="2"/>
      <c r="G84" s="2"/>
      <c r="H84" s="2"/>
      <c r="I84" s="2"/>
    </row>
    <row r="85" spans="1:9" x14ac:dyDescent="0.3">
      <c r="A85" s="2"/>
      <c r="B85" s="2"/>
      <c r="C85" s="2"/>
      <c r="D85" s="2"/>
      <c r="E85" s="4" t="s">
        <v>260</v>
      </c>
      <c r="F85" s="2"/>
      <c r="G85" s="2"/>
      <c r="H85" s="2"/>
      <c r="I85" s="2"/>
    </row>
    <row r="86" spans="1:9" x14ac:dyDescent="0.3">
      <c r="A86" s="2"/>
      <c r="B86" s="2"/>
      <c r="C86" s="2"/>
      <c r="D86" s="2"/>
      <c r="E86" s="4" t="s">
        <v>252</v>
      </c>
      <c r="F86" s="2"/>
      <c r="G86" s="2"/>
      <c r="H86" s="2"/>
      <c r="I86" s="2"/>
    </row>
    <row r="87" spans="1:9" x14ac:dyDescent="0.3">
      <c r="A87" s="2"/>
      <c r="B87" s="2"/>
      <c r="C87" s="2"/>
      <c r="D87" s="2"/>
      <c r="E87" s="4" t="s">
        <v>247</v>
      </c>
      <c r="F87" s="2"/>
      <c r="G87" s="2"/>
      <c r="H87" s="2"/>
      <c r="I87" s="2"/>
    </row>
    <row r="88" spans="1:9" x14ac:dyDescent="0.3">
      <c r="A88" s="2"/>
      <c r="B88" s="2"/>
      <c r="C88" s="2"/>
      <c r="D88" s="2"/>
      <c r="E88" s="4" t="s">
        <v>115</v>
      </c>
      <c r="F88" s="2"/>
      <c r="G88" s="2"/>
      <c r="H88" s="2"/>
      <c r="I88" s="2"/>
    </row>
    <row r="89" spans="1:9" x14ac:dyDescent="0.3">
      <c r="A89" s="2"/>
      <c r="B89" s="2"/>
      <c r="C89" s="2"/>
      <c r="D89" s="2"/>
      <c r="E89" s="4" t="s">
        <v>116</v>
      </c>
      <c r="F89" s="2"/>
      <c r="G89" s="2"/>
      <c r="H89" s="2"/>
      <c r="I89" s="2"/>
    </row>
    <row r="90" spans="1:9" x14ac:dyDescent="0.3">
      <c r="A90" s="2"/>
      <c r="B90" s="2"/>
      <c r="C90" s="2"/>
      <c r="D90" s="2"/>
      <c r="E90" s="4" t="s">
        <v>117</v>
      </c>
      <c r="F90" s="2"/>
      <c r="G90" s="2"/>
      <c r="H90" s="2"/>
      <c r="I90" s="2"/>
    </row>
    <row r="91" spans="1:9" x14ac:dyDescent="0.3">
      <c r="A91" s="2"/>
      <c r="B91" s="2"/>
      <c r="C91" s="2"/>
      <c r="D91" s="2"/>
      <c r="E91" s="4" t="s">
        <v>118</v>
      </c>
      <c r="F91" s="2"/>
      <c r="G91" s="2"/>
      <c r="H91" s="2"/>
      <c r="I91" s="2"/>
    </row>
    <row r="92" spans="1:9" x14ac:dyDescent="0.3">
      <c r="A92" s="2"/>
      <c r="B92" s="2"/>
      <c r="C92" s="2"/>
      <c r="D92" s="2"/>
      <c r="E92" s="4" t="s">
        <v>119</v>
      </c>
      <c r="F92" s="2"/>
      <c r="G92" s="2"/>
      <c r="H92" s="2"/>
      <c r="I92" s="2"/>
    </row>
    <row r="93" spans="1:9" x14ac:dyDescent="0.3">
      <c r="A93" s="2"/>
      <c r="B93" s="2"/>
      <c r="C93" s="2"/>
      <c r="D93" s="2"/>
      <c r="E93" s="4" t="s">
        <v>120</v>
      </c>
      <c r="F93" s="2"/>
      <c r="G93" s="2"/>
      <c r="H93" s="2"/>
      <c r="I93" s="2"/>
    </row>
    <row r="94" spans="1:9" x14ac:dyDescent="0.3">
      <c r="A94" s="2"/>
      <c r="B94" s="2"/>
      <c r="C94" s="2"/>
      <c r="D94" s="2"/>
      <c r="E94" s="4" t="s">
        <v>121</v>
      </c>
      <c r="F94" s="2"/>
      <c r="G94" s="2"/>
      <c r="H94" s="2"/>
      <c r="I94" s="2"/>
    </row>
    <row r="95" spans="1:9" x14ac:dyDescent="0.3">
      <c r="A95" s="2"/>
      <c r="B95" s="2"/>
      <c r="C95" s="2"/>
      <c r="D95" s="2"/>
      <c r="E95" s="4" t="s">
        <v>122</v>
      </c>
      <c r="F95" s="2"/>
      <c r="G95" s="2"/>
      <c r="H95" s="2"/>
      <c r="I95" s="2"/>
    </row>
    <row r="96" spans="1:9" x14ac:dyDescent="0.3">
      <c r="A96" s="2"/>
      <c r="B96" s="2"/>
      <c r="C96" s="2"/>
      <c r="D96" s="2"/>
      <c r="E96" s="4" t="s">
        <v>123</v>
      </c>
      <c r="F96" s="2"/>
      <c r="G96" s="2"/>
      <c r="H96" s="2"/>
      <c r="I96" s="2"/>
    </row>
    <row r="97" spans="1:9" x14ac:dyDescent="0.3">
      <c r="A97" s="2"/>
      <c r="B97" s="2"/>
      <c r="C97" s="2"/>
      <c r="D97" s="2"/>
      <c r="E97" s="4" t="s">
        <v>124</v>
      </c>
      <c r="F97" s="2"/>
      <c r="G97" s="2"/>
      <c r="H97" s="2"/>
      <c r="I97" s="2"/>
    </row>
    <row r="98" spans="1:9" x14ac:dyDescent="0.3">
      <c r="A98" s="2"/>
      <c r="B98" s="2"/>
      <c r="C98" s="2"/>
      <c r="D98" s="2"/>
      <c r="E98" s="4" t="s">
        <v>125</v>
      </c>
      <c r="F98" s="2"/>
      <c r="G98" s="2"/>
      <c r="H98" s="2"/>
      <c r="I98" s="2"/>
    </row>
    <row r="99" spans="1:9" x14ac:dyDescent="0.3">
      <c r="A99" s="2"/>
      <c r="B99" s="2"/>
      <c r="C99" s="2"/>
      <c r="D99" s="2"/>
      <c r="E99" s="4" t="s">
        <v>126</v>
      </c>
      <c r="F99" s="2"/>
      <c r="G99" s="2"/>
      <c r="H99" s="2"/>
      <c r="I99" s="2"/>
    </row>
    <row r="100" spans="1:9" x14ac:dyDescent="0.3">
      <c r="A100" s="2"/>
      <c r="B100" s="2"/>
      <c r="C100" s="2"/>
      <c r="D100" s="2"/>
      <c r="E100" s="4" t="s">
        <v>127</v>
      </c>
      <c r="F100" s="2"/>
      <c r="G100" s="2"/>
      <c r="H100" s="2"/>
      <c r="I100" s="2"/>
    </row>
    <row r="101" spans="1:9" x14ac:dyDescent="0.3">
      <c r="A101" s="2"/>
      <c r="B101" s="2"/>
      <c r="C101" s="2"/>
      <c r="D101" s="2"/>
      <c r="E101" s="4" t="s">
        <v>258</v>
      </c>
      <c r="F101" s="2"/>
      <c r="G101" s="2"/>
      <c r="H101" s="2"/>
      <c r="I101" s="2"/>
    </row>
    <row r="102" spans="1:9" x14ac:dyDescent="0.3">
      <c r="A102" s="2"/>
      <c r="B102" s="2"/>
      <c r="C102" s="2"/>
      <c r="D102" s="2"/>
      <c r="E102" s="4" t="s">
        <v>128</v>
      </c>
      <c r="F102" s="2"/>
      <c r="G102" s="2"/>
      <c r="H102" s="2"/>
      <c r="I102" s="2"/>
    </row>
    <row r="103" spans="1:9" x14ac:dyDescent="0.3">
      <c r="A103" s="2"/>
      <c r="B103" s="2"/>
      <c r="C103" s="2"/>
      <c r="D103" s="2"/>
      <c r="E103" s="4" t="s">
        <v>129</v>
      </c>
      <c r="F103" s="2"/>
      <c r="G103" s="2"/>
      <c r="H103" s="2"/>
      <c r="I103" s="2"/>
    </row>
    <row r="104" spans="1:9" x14ac:dyDescent="0.3">
      <c r="A104" s="2"/>
      <c r="B104" s="2"/>
      <c r="C104" s="2"/>
      <c r="D104" s="2"/>
      <c r="E104" s="4" t="s">
        <v>130</v>
      </c>
      <c r="F104" s="2"/>
      <c r="G104" s="2"/>
      <c r="H104" s="2"/>
      <c r="I104" s="2"/>
    </row>
    <row r="105" spans="1:9" x14ac:dyDescent="0.3">
      <c r="A105" s="2"/>
      <c r="B105" s="2"/>
      <c r="C105" s="2"/>
      <c r="D105" s="2"/>
      <c r="E105" s="4" t="s">
        <v>131</v>
      </c>
      <c r="F105" s="2"/>
      <c r="G105" s="2"/>
      <c r="H105" s="2"/>
      <c r="I105" s="2"/>
    </row>
    <row r="106" spans="1:9" x14ac:dyDescent="0.3">
      <c r="A106" s="2"/>
      <c r="B106" s="2"/>
      <c r="C106" s="2"/>
      <c r="D106" s="2"/>
      <c r="E106" s="4" t="s">
        <v>132</v>
      </c>
      <c r="F106" s="2"/>
      <c r="G106" s="2"/>
      <c r="H106" s="2"/>
      <c r="I106" s="2"/>
    </row>
    <row r="107" spans="1:9" x14ac:dyDescent="0.3">
      <c r="A107" s="2"/>
      <c r="B107" s="2"/>
      <c r="C107" s="2"/>
      <c r="D107" s="2"/>
      <c r="E107" s="4" t="s">
        <v>133</v>
      </c>
      <c r="F107" s="2"/>
      <c r="G107" s="2"/>
      <c r="H107" s="2"/>
      <c r="I107" s="2"/>
    </row>
    <row r="108" spans="1:9" x14ac:dyDescent="0.3">
      <c r="A108" s="2"/>
      <c r="B108" s="2"/>
      <c r="C108" s="2"/>
      <c r="D108" s="2"/>
      <c r="E108" s="4" t="s">
        <v>257</v>
      </c>
      <c r="F108" s="2"/>
      <c r="G108" s="2"/>
      <c r="H108" s="2"/>
      <c r="I108" s="2"/>
    </row>
    <row r="109" spans="1:9" x14ac:dyDescent="0.3">
      <c r="A109" s="2"/>
      <c r="B109" s="2"/>
      <c r="C109" s="2"/>
      <c r="D109" s="2"/>
      <c r="E109" s="4" t="s">
        <v>134</v>
      </c>
      <c r="F109" s="2"/>
      <c r="G109" s="2"/>
      <c r="H109" s="2"/>
      <c r="I109" s="2"/>
    </row>
    <row r="110" spans="1:9" x14ac:dyDescent="0.3">
      <c r="A110" s="2"/>
      <c r="B110" s="2"/>
      <c r="C110" s="2"/>
      <c r="D110" s="2"/>
      <c r="E110" s="4" t="s">
        <v>259</v>
      </c>
      <c r="F110" s="2"/>
      <c r="G110" s="2"/>
      <c r="H110" s="2"/>
      <c r="I110" s="2"/>
    </row>
    <row r="111" spans="1:9" x14ac:dyDescent="0.3">
      <c r="A111" s="2"/>
      <c r="B111" s="2"/>
      <c r="C111" s="2"/>
      <c r="D111" s="2"/>
      <c r="E111" s="4" t="s">
        <v>289</v>
      </c>
      <c r="F111" s="2"/>
      <c r="G111" s="2"/>
      <c r="H111" s="2"/>
      <c r="I111" s="2"/>
    </row>
    <row r="112" spans="1:9" x14ac:dyDescent="0.3">
      <c r="A112" s="2"/>
      <c r="B112" s="2"/>
      <c r="C112" s="2"/>
      <c r="D112" s="2"/>
      <c r="E112" s="4" t="s">
        <v>135</v>
      </c>
      <c r="F112" s="2"/>
      <c r="G112" s="2"/>
      <c r="H112" s="2"/>
      <c r="I112" s="2"/>
    </row>
    <row r="113" spans="1:9" x14ac:dyDescent="0.3">
      <c r="A113" s="2"/>
      <c r="B113" s="2"/>
      <c r="C113" s="2"/>
      <c r="D113" s="2"/>
      <c r="E113" s="4" t="s">
        <v>136</v>
      </c>
      <c r="F113" s="2"/>
      <c r="G113" s="2"/>
      <c r="H113" s="2"/>
      <c r="I113" s="2"/>
    </row>
    <row r="114" spans="1:9" x14ac:dyDescent="0.3">
      <c r="A114" s="2"/>
      <c r="B114" s="2"/>
      <c r="C114" s="2"/>
      <c r="D114" s="2"/>
      <c r="E114" s="4" t="s">
        <v>137</v>
      </c>
      <c r="F114" s="2"/>
      <c r="G114" s="2"/>
      <c r="H114" s="2"/>
      <c r="I114" s="2"/>
    </row>
    <row r="115" spans="1:9" x14ac:dyDescent="0.3">
      <c r="A115" s="2"/>
      <c r="B115" s="2"/>
      <c r="C115" s="2"/>
      <c r="D115" s="2"/>
      <c r="E115" s="4" t="s">
        <v>138</v>
      </c>
      <c r="F115" s="2"/>
      <c r="G115" s="2"/>
      <c r="H115" s="2"/>
      <c r="I115" s="2"/>
    </row>
    <row r="116" spans="1:9" x14ac:dyDescent="0.3">
      <c r="A116" s="2"/>
      <c r="B116" s="2"/>
      <c r="C116" s="2"/>
      <c r="D116" s="2"/>
      <c r="E116" s="4" t="s">
        <v>139</v>
      </c>
      <c r="F116" s="2"/>
      <c r="G116" s="2"/>
      <c r="H116" s="2"/>
      <c r="I116" s="2"/>
    </row>
    <row r="117" spans="1:9" x14ac:dyDescent="0.3">
      <c r="A117" s="2"/>
      <c r="B117" s="2"/>
      <c r="C117" s="2"/>
      <c r="D117" s="2"/>
      <c r="E117" s="4" t="s">
        <v>140</v>
      </c>
      <c r="F117" s="2"/>
      <c r="G117" s="2"/>
      <c r="H117" s="2"/>
      <c r="I117" s="2"/>
    </row>
    <row r="118" spans="1:9" x14ac:dyDescent="0.3">
      <c r="A118" s="2"/>
      <c r="B118" s="2"/>
      <c r="C118" s="2"/>
      <c r="D118" s="2"/>
      <c r="E118" s="4" t="s">
        <v>141</v>
      </c>
      <c r="F118" s="2"/>
      <c r="G118" s="2"/>
      <c r="H118" s="2"/>
      <c r="I118" s="2"/>
    </row>
    <row r="119" spans="1:9" x14ac:dyDescent="0.3">
      <c r="A119" s="2"/>
      <c r="B119" s="2"/>
      <c r="C119" s="2"/>
      <c r="D119" s="2"/>
      <c r="E119" s="4" t="s">
        <v>267</v>
      </c>
      <c r="F119" s="2"/>
      <c r="G119" s="2"/>
      <c r="H119" s="2"/>
      <c r="I119" s="2"/>
    </row>
    <row r="120" spans="1:9" x14ac:dyDescent="0.3">
      <c r="A120" s="2"/>
      <c r="B120" s="2"/>
      <c r="C120" s="2"/>
      <c r="D120" s="2"/>
      <c r="E120" s="4" t="s">
        <v>142</v>
      </c>
      <c r="F120" s="2"/>
      <c r="G120" s="2"/>
      <c r="H120" s="2"/>
      <c r="I120" s="2"/>
    </row>
    <row r="121" spans="1:9" x14ac:dyDescent="0.3">
      <c r="A121" s="2"/>
      <c r="B121" s="2"/>
      <c r="C121" s="2"/>
      <c r="D121" s="2"/>
      <c r="E121" s="4" t="s">
        <v>143</v>
      </c>
      <c r="F121" s="2"/>
      <c r="G121" s="2"/>
      <c r="H121" s="2"/>
      <c r="I121" s="2"/>
    </row>
    <row r="122" spans="1:9" x14ac:dyDescent="0.3">
      <c r="A122" s="2"/>
      <c r="B122" s="2"/>
      <c r="C122" s="2"/>
      <c r="D122" s="2"/>
      <c r="E122" s="4" t="s">
        <v>144</v>
      </c>
      <c r="F122" s="2"/>
      <c r="G122" s="2"/>
      <c r="H122" s="2"/>
      <c r="I122" s="2"/>
    </row>
    <row r="123" spans="1:9" x14ac:dyDescent="0.3">
      <c r="A123" s="2"/>
      <c r="B123" s="2"/>
      <c r="C123" s="2"/>
      <c r="D123" s="2"/>
      <c r="E123" s="4" t="s">
        <v>249</v>
      </c>
      <c r="F123" s="2"/>
      <c r="G123" s="2"/>
      <c r="H123" s="2"/>
      <c r="I123" s="2"/>
    </row>
    <row r="124" spans="1:9" x14ac:dyDescent="0.3">
      <c r="A124" s="2"/>
      <c r="B124" s="2"/>
      <c r="C124" s="2"/>
      <c r="D124" s="2"/>
      <c r="E124" s="4" t="s">
        <v>145</v>
      </c>
      <c r="F124" s="2"/>
      <c r="G124" s="2"/>
      <c r="H124" s="2"/>
      <c r="I124" s="2"/>
    </row>
    <row r="125" spans="1:9" x14ac:dyDescent="0.3">
      <c r="A125" s="2"/>
      <c r="B125" s="2"/>
      <c r="C125" s="2"/>
      <c r="D125" s="2"/>
      <c r="E125" s="4" t="s">
        <v>246</v>
      </c>
      <c r="F125" s="2"/>
      <c r="G125" s="2"/>
      <c r="H125" s="2"/>
      <c r="I125" s="2"/>
    </row>
    <row r="126" spans="1:9" x14ac:dyDescent="0.3">
      <c r="A126" s="2"/>
      <c r="B126" s="2"/>
      <c r="C126" s="2"/>
      <c r="D126" s="2"/>
      <c r="E126" s="4" t="s">
        <v>146</v>
      </c>
      <c r="F126" s="2"/>
      <c r="G126" s="2"/>
      <c r="H126" s="2"/>
      <c r="I126" s="2"/>
    </row>
    <row r="127" spans="1:9" x14ac:dyDescent="0.3">
      <c r="A127" s="2"/>
      <c r="B127" s="2"/>
      <c r="C127" s="2"/>
      <c r="D127" s="2"/>
      <c r="E127" s="4" t="s">
        <v>147</v>
      </c>
      <c r="F127" s="2"/>
      <c r="G127" s="2"/>
      <c r="H127" s="2"/>
      <c r="I127" s="2"/>
    </row>
    <row r="128" spans="1:9" x14ac:dyDescent="0.3">
      <c r="A128" s="2"/>
      <c r="B128" s="2"/>
      <c r="C128" s="2"/>
      <c r="D128" s="2"/>
      <c r="E128" s="4" t="s">
        <v>148</v>
      </c>
      <c r="F128" s="2"/>
      <c r="G128" s="2"/>
      <c r="H128" s="2"/>
      <c r="I128" s="2"/>
    </row>
    <row r="129" spans="1:9" x14ac:dyDescent="0.3">
      <c r="A129" s="2"/>
      <c r="B129" s="2"/>
      <c r="C129" s="2"/>
      <c r="D129" s="2"/>
      <c r="E129" s="4" t="s">
        <v>149</v>
      </c>
      <c r="F129" s="2"/>
      <c r="G129" s="2"/>
      <c r="H129" s="2"/>
      <c r="I129" s="2"/>
    </row>
    <row r="130" spans="1:9" x14ac:dyDescent="0.3">
      <c r="A130" s="2"/>
      <c r="B130" s="2"/>
      <c r="C130" s="2"/>
      <c r="D130" s="2"/>
      <c r="E130" s="4" t="s">
        <v>150</v>
      </c>
      <c r="F130" s="2"/>
      <c r="G130" s="2"/>
      <c r="H130" s="2"/>
      <c r="I130" s="2"/>
    </row>
    <row r="131" spans="1:9" x14ac:dyDescent="0.3">
      <c r="A131" s="2"/>
      <c r="B131" s="2"/>
      <c r="C131" s="2"/>
      <c r="D131" s="2"/>
      <c r="E131" s="4" t="s">
        <v>151</v>
      </c>
      <c r="F131" s="2"/>
      <c r="G131" s="2"/>
      <c r="H131" s="2"/>
      <c r="I131" s="2"/>
    </row>
    <row r="132" spans="1:9" x14ac:dyDescent="0.3">
      <c r="A132" s="2"/>
      <c r="B132" s="2"/>
      <c r="C132" s="2"/>
      <c r="D132" s="2"/>
      <c r="E132" s="4" t="s">
        <v>152</v>
      </c>
      <c r="F132" s="2"/>
      <c r="G132" s="2"/>
      <c r="H132" s="2"/>
      <c r="I132" s="2"/>
    </row>
    <row r="133" spans="1:9" x14ac:dyDescent="0.3">
      <c r="A133" s="2"/>
      <c r="B133" s="2"/>
      <c r="C133" s="2"/>
      <c r="D133" s="2"/>
      <c r="E133" s="4" t="s">
        <v>153</v>
      </c>
      <c r="F133" s="2"/>
      <c r="G133" s="2"/>
      <c r="H133" s="2"/>
      <c r="I133" s="2"/>
    </row>
    <row r="134" spans="1:9" x14ac:dyDescent="0.3">
      <c r="A134" s="2"/>
      <c r="B134" s="2"/>
      <c r="C134" s="2"/>
      <c r="D134" s="2"/>
      <c r="E134" s="4" t="s">
        <v>154</v>
      </c>
      <c r="F134" s="2"/>
      <c r="G134" s="2"/>
      <c r="H134" s="2"/>
      <c r="I134" s="2"/>
    </row>
    <row r="135" spans="1:9" x14ac:dyDescent="0.3">
      <c r="A135" s="2"/>
      <c r="B135" s="2"/>
      <c r="C135" s="2"/>
      <c r="D135" s="2"/>
      <c r="E135" s="4" t="s">
        <v>155</v>
      </c>
      <c r="F135" s="2"/>
      <c r="G135" s="2"/>
      <c r="H135" s="2"/>
      <c r="I135" s="2"/>
    </row>
    <row r="136" spans="1:9" x14ac:dyDescent="0.3">
      <c r="A136" s="2"/>
      <c r="B136" s="2"/>
      <c r="C136" s="2"/>
      <c r="D136" s="2"/>
      <c r="E136" s="4" t="s">
        <v>156</v>
      </c>
      <c r="F136" s="2"/>
      <c r="G136" s="2"/>
      <c r="H136" s="2"/>
      <c r="I136" s="2"/>
    </row>
    <row r="137" spans="1:9" x14ac:dyDescent="0.3">
      <c r="A137" s="2"/>
      <c r="B137" s="2"/>
      <c r="C137" s="2"/>
      <c r="D137" s="2"/>
      <c r="E137" s="4" t="s">
        <v>157</v>
      </c>
      <c r="F137" s="2"/>
      <c r="G137" s="2"/>
      <c r="H137" s="2"/>
      <c r="I137" s="2"/>
    </row>
    <row r="138" spans="1:9" x14ac:dyDescent="0.3">
      <c r="A138" s="2"/>
      <c r="B138" s="2"/>
      <c r="C138" s="2"/>
      <c r="D138" s="2"/>
      <c r="E138" s="4" t="s">
        <v>158</v>
      </c>
      <c r="F138" s="2"/>
      <c r="G138" s="2"/>
      <c r="H138" s="2"/>
      <c r="I138" s="2"/>
    </row>
    <row r="139" spans="1:9" x14ac:dyDescent="0.3">
      <c r="A139" s="2"/>
      <c r="B139" s="2"/>
      <c r="C139" s="2"/>
      <c r="D139" s="2"/>
      <c r="E139" s="4" t="s">
        <v>159</v>
      </c>
      <c r="F139" s="2"/>
      <c r="G139" s="2"/>
      <c r="H139" s="2"/>
      <c r="I139" s="2"/>
    </row>
    <row r="140" spans="1:9" x14ac:dyDescent="0.3">
      <c r="A140" s="2"/>
      <c r="B140" s="2"/>
      <c r="C140" s="2"/>
      <c r="D140" s="2"/>
      <c r="E140" s="4" t="s">
        <v>254</v>
      </c>
      <c r="F140" s="2"/>
      <c r="G140" s="2"/>
      <c r="H140" s="2"/>
      <c r="I140" s="2"/>
    </row>
    <row r="141" spans="1:9" x14ac:dyDescent="0.3">
      <c r="A141" s="2"/>
      <c r="B141" s="2"/>
      <c r="C141" s="2"/>
      <c r="D141" s="2"/>
      <c r="E141" s="4" t="s">
        <v>160</v>
      </c>
      <c r="F141" s="2"/>
      <c r="G141" s="2"/>
      <c r="H141" s="2"/>
      <c r="I141" s="2"/>
    </row>
    <row r="142" spans="1:9" x14ac:dyDescent="0.3">
      <c r="A142" s="2"/>
      <c r="B142" s="2"/>
      <c r="C142" s="2"/>
      <c r="D142" s="2"/>
      <c r="E142" s="4" t="s">
        <v>161</v>
      </c>
      <c r="F142" s="2"/>
      <c r="G142" s="2"/>
      <c r="H142" s="2"/>
      <c r="I142" s="2"/>
    </row>
    <row r="143" spans="1:9" x14ac:dyDescent="0.3">
      <c r="A143" s="2"/>
      <c r="B143" s="2"/>
      <c r="C143" s="2"/>
      <c r="D143" s="2"/>
      <c r="E143" s="4" t="s">
        <v>162</v>
      </c>
      <c r="F143" s="2"/>
      <c r="G143" s="2"/>
      <c r="H143" s="2"/>
      <c r="I143" s="2"/>
    </row>
    <row r="144" spans="1:9" x14ac:dyDescent="0.3">
      <c r="A144" s="2"/>
      <c r="B144" s="2"/>
      <c r="C144" s="2"/>
      <c r="D144" s="2"/>
      <c r="E144" s="4" t="s">
        <v>163</v>
      </c>
      <c r="F144" s="2"/>
      <c r="G144" s="2"/>
      <c r="H144" s="2"/>
      <c r="I144" s="2"/>
    </row>
    <row r="145" spans="1:9" x14ac:dyDescent="0.3">
      <c r="A145" s="2"/>
      <c r="B145" s="2"/>
      <c r="C145" s="2"/>
      <c r="D145" s="2"/>
      <c r="E145" s="4" t="s">
        <v>164</v>
      </c>
      <c r="F145" s="2"/>
      <c r="G145" s="2"/>
      <c r="H145" s="2"/>
      <c r="I145" s="2"/>
    </row>
    <row r="146" spans="1:9" x14ac:dyDescent="0.3">
      <c r="A146" s="2"/>
      <c r="B146" s="2"/>
      <c r="C146" s="2"/>
      <c r="D146" s="2"/>
      <c r="E146" s="4" t="s">
        <v>165</v>
      </c>
      <c r="F146" s="2"/>
      <c r="G146" s="2"/>
      <c r="H146" s="2"/>
      <c r="I146" s="2"/>
    </row>
    <row r="147" spans="1:9" x14ac:dyDescent="0.3">
      <c r="A147" s="2"/>
      <c r="B147" s="2"/>
      <c r="C147" s="2"/>
      <c r="D147" s="2"/>
      <c r="E147" s="4" t="s">
        <v>166</v>
      </c>
      <c r="F147" s="2"/>
      <c r="G147" s="2"/>
      <c r="H147" s="2"/>
      <c r="I147" s="2"/>
    </row>
    <row r="148" spans="1:9" x14ac:dyDescent="0.3">
      <c r="A148" s="2"/>
      <c r="B148" s="2"/>
      <c r="C148" s="2"/>
      <c r="D148" s="2"/>
      <c r="E148" s="4" t="s">
        <v>167</v>
      </c>
      <c r="F148" s="2"/>
      <c r="G148" s="2"/>
      <c r="H148" s="2"/>
      <c r="I148" s="2"/>
    </row>
    <row r="149" spans="1:9" x14ac:dyDescent="0.3">
      <c r="A149" s="2"/>
      <c r="B149" s="2"/>
      <c r="C149" s="2"/>
      <c r="D149" s="2"/>
      <c r="E149" s="4" t="s">
        <v>168</v>
      </c>
      <c r="F149" s="2"/>
      <c r="G149" s="2"/>
      <c r="H149" s="2"/>
      <c r="I149" s="2"/>
    </row>
    <row r="150" spans="1:9" x14ac:dyDescent="0.3">
      <c r="A150" s="2"/>
      <c r="B150" s="2"/>
      <c r="C150" s="2"/>
      <c r="D150" s="2"/>
      <c r="E150" s="4" t="s">
        <v>169</v>
      </c>
      <c r="F150" s="2"/>
      <c r="G150" s="2"/>
      <c r="H150" s="2"/>
      <c r="I150" s="2"/>
    </row>
    <row r="151" spans="1:9" x14ac:dyDescent="0.3">
      <c r="A151" s="2"/>
      <c r="B151" s="2"/>
      <c r="C151" s="2"/>
      <c r="D151" s="2"/>
      <c r="E151" s="4" t="s">
        <v>170</v>
      </c>
      <c r="F151" s="2"/>
      <c r="G151" s="2"/>
      <c r="H151" s="2"/>
      <c r="I151" s="2"/>
    </row>
    <row r="152" spans="1:9" x14ac:dyDescent="0.3">
      <c r="A152" s="2"/>
      <c r="B152" s="2"/>
      <c r="C152" s="2"/>
      <c r="D152" s="2"/>
      <c r="E152" s="4" t="s">
        <v>171</v>
      </c>
      <c r="F152" s="2"/>
      <c r="G152" s="2"/>
      <c r="H152" s="2"/>
      <c r="I152" s="2"/>
    </row>
    <row r="153" spans="1:9" x14ac:dyDescent="0.3">
      <c r="A153" s="2"/>
      <c r="B153" s="2"/>
      <c r="C153" s="2"/>
      <c r="D153" s="2"/>
      <c r="E153" s="4" t="s">
        <v>172</v>
      </c>
      <c r="F153" s="2"/>
      <c r="G153" s="2"/>
      <c r="H153" s="2"/>
      <c r="I153" s="2"/>
    </row>
    <row r="154" spans="1:9" x14ac:dyDescent="0.3">
      <c r="A154" s="2"/>
      <c r="B154" s="2"/>
      <c r="C154" s="2"/>
      <c r="D154" s="2"/>
      <c r="E154" s="4" t="s">
        <v>173</v>
      </c>
      <c r="F154" s="2"/>
      <c r="G154" s="2"/>
      <c r="H154" s="2"/>
      <c r="I154" s="2"/>
    </row>
    <row r="155" spans="1:9" x14ac:dyDescent="0.3">
      <c r="A155" s="2"/>
      <c r="B155" s="2"/>
      <c r="C155" s="2"/>
      <c r="D155" s="2"/>
      <c r="E155" s="4" t="s">
        <v>174</v>
      </c>
      <c r="F155" s="2"/>
      <c r="G155" s="2"/>
      <c r="H155" s="2"/>
      <c r="I155" s="2"/>
    </row>
    <row r="156" spans="1:9" x14ac:dyDescent="0.3">
      <c r="A156" s="2"/>
      <c r="B156" s="2"/>
      <c r="C156" s="2"/>
      <c r="D156" s="2"/>
      <c r="E156" s="4" t="s">
        <v>175</v>
      </c>
      <c r="F156" s="2"/>
      <c r="G156" s="2"/>
      <c r="H156" s="2"/>
      <c r="I156" s="2"/>
    </row>
    <row r="157" spans="1:9" x14ac:dyDescent="0.3">
      <c r="A157" s="2"/>
      <c r="B157" s="2"/>
      <c r="C157" s="2"/>
      <c r="D157" s="2"/>
      <c r="E157" s="4" t="s">
        <v>176</v>
      </c>
      <c r="F157" s="2"/>
      <c r="G157" s="2"/>
      <c r="H157" s="2"/>
      <c r="I157" s="2"/>
    </row>
    <row r="158" spans="1:9" x14ac:dyDescent="0.3">
      <c r="A158" s="2"/>
      <c r="B158" s="2"/>
      <c r="C158" s="2"/>
      <c r="D158" s="2"/>
      <c r="E158" s="4" t="s">
        <v>177</v>
      </c>
      <c r="F158" s="2"/>
      <c r="G158" s="2"/>
      <c r="H158" s="2"/>
      <c r="I158" s="2"/>
    </row>
    <row r="159" spans="1:9" x14ac:dyDescent="0.3">
      <c r="A159" s="2"/>
      <c r="B159" s="2"/>
      <c r="C159" s="2"/>
      <c r="D159" s="2"/>
      <c r="E159" s="4" t="s">
        <v>178</v>
      </c>
      <c r="F159" s="2"/>
      <c r="G159" s="2"/>
      <c r="H159" s="2"/>
      <c r="I159" s="2"/>
    </row>
    <row r="160" spans="1:9" x14ac:dyDescent="0.3">
      <c r="A160" s="2"/>
      <c r="B160" s="2"/>
      <c r="C160" s="2"/>
      <c r="D160" s="2"/>
      <c r="E160" s="4" t="s">
        <v>179</v>
      </c>
      <c r="F160" s="2"/>
      <c r="G160" s="2"/>
      <c r="H160" s="2"/>
      <c r="I160" s="2"/>
    </row>
    <row r="161" spans="1:9" x14ac:dyDescent="0.3">
      <c r="A161" s="2"/>
      <c r="B161" s="2"/>
      <c r="C161" s="2"/>
      <c r="D161" s="2"/>
      <c r="E161" s="4" t="s">
        <v>180</v>
      </c>
      <c r="F161" s="2"/>
      <c r="G161" s="2"/>
      <c r="H161" s="2"/>
      <c r="I161" s="2"/>
    </row>
    <row r="162" spans="1:9" x14ac:dyDescent="0.3">
      <c r="A162" s="2"/>
      <c r="B162" s="2"/>
      <c r="C162" s="2"/>
      <c r="D162" s="2"/>
      <c r="E162" s="4" t="s">
        <v>181</v>
      </c>
      <c r="F162" s="2"/>
      <c r="G162" s="2"/>
      <c r="H162" s="2"/>
      <c r="I162" s="2"/>
    </row>
    <row r="163" spans="1:9" x14ac:dyDescent="0.3">
      <c r="A163" s="2"/>
      <c r="B163" s="2"/>
      <c r="C163" s="2"/>
      <c r="D163" s="2"/>
      <c r="E163" s="4" t="s">
        <v>182</v>
      </c>
      <c r="F163" s="2"/>
      <c r="G163" s="2"/>
      <c r="H163" s="2"/>
      <c r="I163" s="2"/>
    </row>
    <row r="164" spans="1:9" x14ac:dyDescent="0.3">
      <c r="A164" s="2"/>
      <c r="B164" s="2"/>
      <c r="C164" s="2"/>
      <c r="D164" s="2"/>
      <c r="E164" s="4" t="s">
        <v>183</v>
      </c>
      <c r="F164" s="2"/>
      <c r="G164" s="2"/>
      <c r="H164" s="2"/>
      <c r="I164" s="2"/>
    </row>
    <row r="165" spans="1:9" x14ac:dyDescent="0.3">
      <c r="A165" s="2"/>
      <c r="B165" s="2"/>
      <c r="C165" s="2"/>
      <c r="D165" s="2"/>
      <c r="E165" s="4" t="s">
        <v>184</v>
      </c>
      <c r="F165" s="2"/>
      <c r="G165" s="2"/>
      <c r="H165" s="2"/>
      <c r="I165" s="2"/>
    </row>
    <row r="166" spans="1:9" x14ac:dyDescent="0.3">
      <c r="A166" s="2"/>
      <c r="B166" s="2"/>
      <c r="C166" s="2"/>
      <c r="D166" s="2"/>
      <c r="E166" s="4" t="s">
        <v>185</v>
      </c>
      <c r="F166" s="2"/>
      <c r="G166" s="2"/>
      <c r="H166" s="2"/>
      <c r="I166" s="2"/>
    </row>
    <row r="167" spans="1:9" x14ac:dyDescent="0.3">
      <c r="A167" s="2"/>
      <c r="B167" s="2"/>
      <c r="C167" s="2"/>
      <c r="D167" s="2"/>
      <c r="E167" s="4" t="s">
        <v>186</v>
      </c>
      <c r="F167" s="2"/>
      <c r="G167" s="2"/>
      <c r="H167" s="2"/>
      <c r="I167" s="2"/>
    </row>
    <row r="168" spans="1:9" x14ac:dyDescent="0.3">
      <c r="A168" s="2"/>
      <c r="B168" s="2"/>
      <c r="C168" s="2"/>
      <c r="D168" s="2"/>
      <c r="E168" s="4" t="s">
        <v>187</v>
      </c>
      <c r="F168" s="2"/>
      <c r="G168" s="2"/>
      <c r="H168" s="2"/>
      <c r="I168" s="2"/>
    </row>
    <row r="169" spans="1:9" x14ac:dyDescent="0.3">
      <c r="A169" s="2"/>
      <c r="B169" s="2"/>
      <c r="C169" s="2"/>
      <c r="D169" s="2"/>
      <c r="E169" s="4" t="s">
        <v>188</v>
      </c>
      <c r="F169" s="2"/>
      <c r="G169" s="2"/>
      <c r="H169" s="2"/>
      <c r="I169" s="2"/>
    </row>
    <row r="170" spans="1:9" x14ac:dyDescent="0.3">
      <c r="A170" s="2"/>
      <c r="B170" s="2"/>
      <c r="C170" s="2"/>
      <c r="D170" s="2"/>
      <c r="E170" s="4" t="s">
        <v>189</v>
      </c>
      <c r="F170" s="2"/>
      <c r="G170" s="2"/>
      <c r="H170" s="2"/>
      <c r="I170" s="2"/>
    </row>
    <row r="171" spans="1:9" x14ac:dyDescent="0.3">
      <c r="A171" s="2"/>
      <c r="B171" s="2"/>
      <c r="C171" s="2"/>
      <c r="D171" s="2"/>
      <c r="E171" s="4" t="s">
        <v>190</v>
      </c>
      <c r="F171" s="2"/>
      <c r="G171" s="2"/>
      <c r="H171" s="2"/>
      <c r="I171" s="2"/>
    </row>
    <row r="172" spans="1:9" x14ac:dyDescent="0.3">
      <c r="A172" s="2"/>
      <c r="B172" s="2"/>
      <c r="C172" s="2"/>
      <c r="D172" s="2"/>
      <c r="E172" s="4" t="s">
        <v>191</v>
      </c>
      <c r="F172" s="2"/>
      <c r="G172" s="2"/>
      <c r="H172" s="2"/>
      <c r="I172" s="2"/>
    </row>
    <row r="173" spans="1:9" x14ac:dyDescent="0.3">
      <c r="A173" s="2"/>
      <c r="B173" s="2"/>
      <c r="C173" s="2"/>
      <c r="D173" s="2"/>
      <c r="E173" s="4" t="s">
        <v>192</v>
      </c>
      <c r="F173" s="2"/>
      <c r="G173" s="2"/>
      <c r="H173" s="2"/>
      <c r="I173" s="2"/>
    </row>
    <row r="174" spans="1:9" x14ac:dyDescent="0.3">
      <c r="A174" s="2"/>
      <c r="B174" s="2"/>
      <c r="C174" s="2"/>
      <c r="D174" s="2"/>
      <c r="E174" s="4" t="s">
        <v>193</v>
      </c>
      <c r="F174" s="2"/>
      <c r="G174" s="2"/>
      <c r="H174" s="2"/>
      <c r="I174" s="2"/>
    </row>
    <row r="175" spans="1:9" x14ac:dyDescent="0.3">
      <c r="A175" s="2"/>
      <c r="B175" s="2"/>
      <c r="C175" s="2"/>
      <c r="D175" s="2"/>
      <c r="E175" s="4" t="s">
        <v>261</v>
      </c>
      <c r="F175" s="2"/>
      <c r="G175" s="2"/>
      <c r="H175" s="2"/>
      <c r="I175" s="2"/>
    </row>
    <row r="176" spans="1:9" x14ac:dyDescent="0.3">
      <c r="A176" s="2"/>
      <c r="B176" s="2"/>
      <c r="C176" s="2"/>
      <c r="D176" s="2"/>
      <c r="E176" s="4" t="s">
        <v>194</v>
      </c>
      <c r="F176" s="2"/>
      <c r="G176" s="2"/>
      <c r="H176" s="2"/>
      <c r="I176" s="2"/>
    </row>
    <row r="177" spans="1:9" x14ac:dyDescent="0.3">
      <c r="A177" s="2"/>
      <c r="B177" s="2"/>
      <c r="C177" s="2"/>
      <c r="D177" s="2"/>
      <c r="E177" s="4" t="s">
        <v>195</v>
      </c>
      <c r="F177" s="2"/>
      <c r="G177" s="2"/>
      <c r="H177" s="2"/>
      <c r="I177" s="2"/>
    </row>
    <row r="178" spans="1:9" x14ac:dyDescent="0.3">
      <c r="A178" s="2"/>
      <c r="B178" s="2"/>
      <c r="C178" s="2"/>
      <c r="D178" s="2"/>
      <c r="E178" s="4" t="s">
        <v>196</v>
      </c>
      <c r="F178" s="2"/>
      <c r="G178" s="2"/>
      <c r="H178" s="2"/>
      <c r="I178" s="2"/>
    </row>
    <row r="179" spans="1:9" x14ac:dyDescent="0.3">
      <c r="A179" s="2"/>
      <c r="B179" s="2"/>
      <c r="C179" s="2"/>
      <c r="D179" s="2"/>
      <c r="E179" s="4" t="s">
        <v>197</v>
      </c>
      <c r="F179" s="2"/>
      <c r="G179" s="2"/>
      <c r="H179" s="2"/>
      <c r="I179" s="2"/>
    </row>
    <row r="180" spans="1:9" x14ac:dyDescent="0.3">
      <c r="A180" s="2"/>
      <c r="B180" s="2"/>
      <c r="C180" s="2"/>
      <c r="D180" s="2"/>
      <c r="E180" s="4" t="s">
        <v>198</v>
      </c>
      <c r="F180" s="2"/>
      <c r="G180" s="2"/>
      <c r="H180" s="2"/>
      <c r="I180" s="2"/>
    </row>
    <row r="181" spans="1:9" x14ac:dyDescent="0.3">
      <c r="A181" s="2"/>
      <c r="B181" s="2"/>
      <c r="C181" s="2"/>
      <c r="D181" s="2"/>
      <c r="E181" s="4" t="s">
        <v>199</v>
      </c>
      <c r="F181" s="2"/>
      <c r="G181" s="2"/>
      <c r="H181" s="2"/>
      <c r="I181" s="2"/>
    </row>
    <row r="182" spans="1:9" x14ac:dyDescent="0.3">
      <c r="A182" s="2"/>
      <c r="B182" s="2"/>
      <c r="C182" s="2"/>
      <c r="D182" s="2"/>
      <c r="E182" s="4" t="s">
        <v>200</v>
      </c>
      <c r="F182" s="2"/>
      <c r="G182" s="2"/>
      <c r="H182" s="2"/>
      <c r="I182" s="2"/>
    </row>
    <row r="183" spans="1:9" x14ac:dyDescent="0.3">
      <c r="A183" s="2"/>
      <c r="B183" s="2"/>
      <c r="C183" s="2"/>
      <c r="D183" s="2"/>
      <c r="E183" s="4" t="s">
        <v>201</v>
      </c>
      <c r="F183" s="2"/>
      <c r="G183" s="2"/>
      <c r="H183" s="2"/>
      <c r="I183" s="2"/>
    </row>
    <row r="184" spans="1:9" x14ac:dyDescent="0.3">
      <c r="A184" s="2"/>
      <c r="B184" s="2"/>
      <c r="C184" s="2"/>
      <c r="D184" s="2"/>
      <c r="E184" s="4"/>
      <c r="F184" s="2"/>
      <c r="G184" s="2"/>
      <c r="H184" s="2"/>
      <c r="I184" s="2"/>
    </row>
    <row r="185" spans="1:9" x14ac:dyDescent="0.3">
      <c r="A185" s="2"/>
      <c r="B185" s="2"/>
      <c r="C185" s="2"/>
      <c r="D185" s="2"/>
      <c r="E185" s="4"/>
      <c r="F185" s="2"/>
      <c r="G185" s="2"/>
      <c r="H185" s="2"/>
      <c r="I185" s="2"/>
    </row>
    <row r="186" spans="1:9" x14ac:dyDescent="0.3">
      <c r="A186" s="2"/>
      <c r="B186" s="2"/>
      <c r="C186" s="2"/>
      <c r="D186" s="2"/>
      <c r="E186" s="4"/>
      <c r="F186" s="2"/>
      <c r="G186" s="2"/>
      <c r="H186" s="2"/>
      <c r="I186" s="2"/>
    </row>
    <row r="187" spans="1:9" x14ac:dyDescent="0.3">
      <c r="A187" s="2"/>
      <c r="B187" s="2"/>
      <c r="C187" s="2"/>
      <c r="D187" s="2"/>
      <c r="E187" s="4"/>
      <c r="F187" s="2"/>
      <c r="G187" s="2"/>
      <c r="H187" s="2"/>
      <c r="I187" s="2"/>
    </row>
    <row r="188" spans="1:9" x14ac:dyDescent="0.3">
      <c r="A188" s="2"/>
      <c r="B188" s="2"/>
      <c r="C188" s="2"/>
      <c r="D188" s="2"/>
      <c r="E188" s="4"/>
      <c r="F188" s="2"/>
      <c r="G188" s="2"/>
      <c r="H188" s="2"/>
      <c r="I188" s="2"/>
    </row>
    <row r="189" spans="1:9" x14ac:dyDescent="0.3">
      <c r="A189" s="2"/>
      <c r="B189" s="2"/>
      <c r="C189" s="2"/>
      <c r="D189" s="2"/>
      <c r="E189" s="4"/>
      <c r="F189" s="2"/>
      <c r="G189" s="2"/>
      <c r="H189" s="2"/>
      <c r="I189" s="2"/>
    </row>
    <row r="190" spans="1:9" x14ac:dyDescent="0.3">
      <c r="A190" s="2"/>
      <c r="B190" s="2"/>
      <c r="C190" s="2"/>
      <c r="D190" s="2"/>
      <c r="E190" s="4"/>
      <c r="F190" s="2"/>
      <c r="G190" s="2"/>
      <c r="H190" s="2"/>
      <c r="I190" s="2"/>
    </row>
    <row r="191" spans="1:9" x14ac:dyDescent="0.3">
      <c r="A191" s="2"/>
      <c r="B191" s="2"/>
      <c r="C191" s="2"/>
      <c r="D191" s="2"/>
      <c r="E191" s="4"/>
      <c r="F191" s="2"/>
      <c r="G191" s="2"/>
      <c r="H191" s="2"/>
      <c r="I191" s="2"/>
    </row>
    <row r="192" spans="1:9" x14ac:dyDescent="0.3">
      <c r="A192" s="2"/>
      <c r="B192" s="2"/>
      <c r="C192" s="2"/>
      <c r="D192" s="2"/>
      <c r="E192" s="4"/>
      <c r="F192" s="2"/>
      <c r="G192" s="2"/>
      <c r="H192" s="2"/>
      <c r="I192" s="2"/>
    </row>
    <row r="193" spans="1:9" x14ac:dyDescent="0.3">
      <c r="A193" s="2"/>
      <c r="B193" s="2"/>
      <c r="C193" s="2"/>
      <c r="D193" s="2"/>
      <c r="E193" s="4"/>
      <c r="F193" s="2"/>
      <c r="G193" s="2"/>
      <c r="H193" s="2"/>
      <c r="I193" s="2"/>
    </row>
    <row r="194" spans="1:9" x14ac:dyDescent="0.3">
      <c r="A194" s="2"/>
      <c r="B194" s="2"/>
      <c r="C194" s="2"/>
      <c r="D194" s="2"/>
      <c r="E194" s="4"/>
      <c r="F194" s="2"/>
      <c r="G194" s="2"/>
      <c r="H194" s="2"/>
      <c r="I194" s="2"/>
    </row>
    <row r="195" spans="1:9" x14ac:dyDescent="0.3">
      <c r="A195" s="2"/>
      <c r="B195" s="2"/>
      <c r="C195" s="2"/>
      <c r="D195" s="2"/>
      <c r="E195" s="4"/>
      <c r="F195" s="2"/>
      <c r="G195" s="2"/>
      <c r="H195" s="2"/>
      <c r="I195" s="2"/>
    </row>
    <row r="196" spans="1:9" x14ac:dyDescent="0.3">
      <c r="A196" s="2"/>
      <c r="B196" s="2"/>
      <c r="C196" s="2"/>
      <c r="D196" s="2"/>
      <c r="E196" s="4"/>
      <c r="F196" s="2"/>
      <c r="G196" s="2"/>
      <c r="H196" s="2"/>
      <c r="I196" s="2"/>
    </row>
    <row r="197" spans="1:9" x14ac:dyDescent="0.3">
      <c r="A197" s="2"/>
      <c r="B197" s="2"/>
      <c r="C197" s="2"/>
      <c r="D197" s="2"/>
      <c r="E197" s="4"/>
      <c r="F197" s="2"/>
      <c r="G197" s="2"/>
      <c r="H197" s="2"/>
      <c r="I197" s="2"/>
    </row>
    <row r="198" spans="1:9" x14ac:dyDescent="0.3">
      <c r="A198" s="2"/>
      <c r="B198" s="2"/>
      <c r="C198" s="2"/>
      <c r="D198" s="2"/>
      <c r="E198" s="4"/>
      <c r="F198" s="2"/>
      <c r="G198" s="2"/>
      <c r="H198" s="2"/>
      <c r="I198" s="2"/>
    </row>
    <row r="199" spans="1:9" x14ac:dyDescent="0.3">
      <c r="A199" s="2"/>
      <c r="B199" s="2"/>
      <c r="C199" s="2"/>
      <c r="D199" s="2"/>
      <c r="E199" s="4"/>
      <c r="F199" s="2"/>
      <c r="G199" s="2"/>
      <c r="H199" s="2"/>
      <c r="I199" s="2"/>
    </row>
    <row r="200" spans="1:9" x14ac:dyDescent="0.3">
      <c r="A200" s="2"/>
      <c r="B200" s="2"/>
      <c r="C200" s="2"/>
      <c r="D200" s="2"/>
      <c r="E200" s="4"/>
      <c r="F200" s="2"/>
      <c r="G200" s="2"/>
      <c r="H200" s="2"/>
      <c r="I200" s="2"/>
    </row>
    <row r="201" spans="1:9" x14ac:dyDescent="0.3">
      <c r="A201" s="2"/>
      <c r="B201" s="2"/>
      <c r="C201" s="2"/>
      <c r="D201" s="2"/>
      <c r="E201" s="4"/>
      <c r="F201" s="2"/>
      <c r="G201" s="2"/>
      <c r="H201" s="2"/>
      <c r="I201" s="2"/>
    </row>
    <row r="202" spans="1:9" x14ac:dyDescent="0.3">
      <c r="A202" s="2"/>
      <c r="B202" s="2"/>
      <c r="C202" s="2"/>
      <c r="D202" s="2"/>
      <c r="E202" s="4"/>
      <c r="F202" s="2"/>
      <c r="G202" s="2"/>
      <c r="H202" s="2"/>
      <c r="I202" s="2"/>
    </row>
    <row r="203" spans="1:9" x14ac:dyDescent="0.3">
      <c r="A203" s="2"/>
      <c r="B203" s="2"/>
      <c r="C203" s="2"/>
      <c r="D203" s="2"/>
      <c r="E203" s="4"/>
      <c r="F203" s="2"/>
      <c r="G203" s="2"/>
      <c r="H203" s="2"/>
      <c r="I203" s="2"/>
    </row>
    <row r="204" spans="1:9" x14ac:dyDescent="0.3">
      <c r="A204" s="2"/>
      <c r="B204" s="2"/>
      <c r="C204" s="2"/>
      <c r="D204" s="2"/>
      <c r="E204" s="4"/>
      <c r="F204" s="2"/>
      <c r="G204" s="2"/>
      <c r="H204" s="2"/>
      <c r="I204" s="2"/>
    </row>
    <row r="205" spans="1:9" x14ac:dyDescent="0.3">
      <c r="A205" s="2"/>
      <c r="B205" s="2"/>
      <c r="C205" s="2"/>
      <c r="D205" s="2"/>
      <c r="E205" s="4"/>
      <c r="F205" s="2"/>
      <c r="G205" s="2"/>
      <c r="H205" s="2"/>
      <c r="I205" s="2"/>
    </row>
    <row r="206" spans="1:9" x14ac:dyDescent="0.3">
      <c r="A206" s="2"/>
      <c r="B206" s="2"/>
      <c r="C206" s="2"/>
      <c r="D206" s="2"/>
      <c r="E206" s="4"/>
      <c r="F206" s="2"/>
      <c r="G206" s="2"/>
      <c r="H206" s="2"/>
      <c r="I206" s="2"/>
    </row>
    <row r="207" spans="1:9" x14ac:dyDescent="0.3">
      <c r="A207" s="2"/>
      <c r="B207" s="2"/>
      <c r="C207" s="2"/>
      <c r="D207" s="2"/>
      <c r="E207" s="4"/>
      <c r="F207" s="2"/>
      <c r="G207" s="2"/>
      <c r="H207" s="2"/>
      <c r="I207" s="2"/>
    </row>
    <row r="208" spans="1:9" x14ac:dyDescent="0.3">
      <c r="A208" s="2"/>
      <c r="B208" s="2"/>
      <c r="C208" s="2"/>
      <c r="D208" s="2"/>
      <c r="E208" s="4"/>
      <c r="F208" s="2"/>
      <c r="G208" s="2"/>
      <c r="H208" s="2"/>
      <c r="I208" s="2"/>
    </row>
    <row r="209" spans="1:9" x14ac:dyDescent="0.3">
      <c r="A209" s="2"/>
      <c r="B209" s="2"/>
      <c r="C209" s="2"/>
      <c r="D209" s="2"/>
      <c r="E209" s="4"/>
      <c r="F209" s="2"/>
      <c r="G209" s="2"/>
      <c r="H209" s="2"/>
      <c r="I209" s="2"/>
    </row>
    <row r="210" spans="1:9" x14ac:dyDescent="0.3">
      <c r="A210" s="2"/>
      <c r="B210" s="2"/>
      <c r="C210" s="2"/>
      <c r="D210" s="2"/>
      <c r="E210" s="4"/>
      <c r="F210" s="2"/>
      <c r="G210" s="2"/>
      <c r="H210" s="2"/>
      <c r="I210" s="2"/>
    </row>
    <row r="211" spans="1:9" x14ac:dyDescent="0.3">
      <c r="A211" s="2"/>
      <c r="B211" s="2"/>
      <c r="C211" s="2"/>
      <c r="D211" s="2"/>
      <c r="E211" s="4"/>
      <c r="F211" s="2"/>
      <c r="G211" s="2"/>
      <c r="H211" s="2"/>
      <c r="I211" s="2"/>
    </row>
    <row r="212" spans="1:9" x14ac:dyDescent="0.3">
      <c r="A212" s="2"/>
      <c r="B212" s="2"/>
      <c r="C212" s="2"/>
      <c r="D212" s="2"/>
      <c r="E212" s="4"/>
      <c r="F212" s="2"/>
      <c r="G212" s="2"/>
      <c r="H212" s="2"/>
      <c r="I212" s="2"/>
    </row>
    <row r="213" spans="1:9" x14ac:dyDescent="0.3">
      <c r="A213" s="2"/>
      <c r="B213" s="2"/>
      <c r="C213" s="2"/>
      <c r="D213" s="2"/>
      <c r="E213" s="4"/>
      <c r="F213" s="2"/>
      <c r="G213" s="2"/>
      <c r="H213" s="2"/>
      <c r="I213" s="2"/>
    </row>
    <row r="214" spans="1:9" x14ac:dyDescent="0.3">
      <c r="A214" s="2"/>
      <c r="B214" s="2"/>
      <c r="C214" s="2"/>
      <c r="D214" s="2"/>
      <c r="E214" s="4"/>
      <c r="F214" s="2"/>
      <c r="G214" s="2"/>
      <c r="H214" s="2"/>
      <c r="I214" s="2"/>
    </row>
    <row r="215" spans="1:9" x14ac:dyDescent="0.3">
      <c r="A215" s="2"/>
      <c r="B215" s="2"/>
      <c r="C215" s="2"/>
      <c r="D215" s="2"/>
      <c r="E215" s="4"/>
      <c r="F215" s="2"/>
      <c r="G215" s="2"/>
      <c r="H215" s="2"/>
      <c r="I215" s="2"/>
    </row>
    <row r="216" spans="1:9" x14ac:dyDescent="0.3">
      <c r="A216" s="2"/>
      <c r="B216" s="2"/>
      <c r="C216" s="2"/>
      <c r="D216" s="2"/>
      <c r="E216" s="4"/>
      <c r="F216" s="2"/>
      <c r="G216" s="2"/>
      <c r="H216" s="2"/>
      <c r="I216" s="2"/>
    </row>
    <row r="217" spans="1:9" x14ac:dyDescent="0.3">
      <c r="A217" s="2"/>
      <c r="B217" s="2"/>
      <c r="C217" s="2"/>
      <c r="D217" s="2"/>
      <c r="E217" s="4"/>
      <c r="F217" s="2"/>
      <c r="G217" s="2"/>
      <c r="H217" s="2"/>
      <c r="I217" s="2"/>
    </row>
    <row r="218" spans="1:9" x14ac:dyDescent="0.3">
      <c r="A218" s="2"/>
      <c r="B218" s="2"/>
      <c r="C218" s="2"/>
      <c r="D218" s="2"/>
      <c r="E218" s="4"/>
      <c r="F218" s="2"/>
      <c r="G218" s="2"/>
      <c r="H218" s="2"/>
      <c r="I218" s="2"/>
    </row>
    <row r="219" spans="1:9" x14ac:dyDescent="0.3">
      <c r="A219" s="2"/>
      <c r="B219" s="2"/>
      <c r="C219" s="2"/>
      <c r="D219" s="2"/>
      <c r="E219" s="4"/>
      <c r="F219" s="2"/>
      <c r="G219" s="2"/>
      <c r="H219" s="2"/>
      <c r="I219" s="2"/>
    </row>
    <row r="220" spans="1:9" x14ac:dyDescent="0.3">
      <c r="A220" s="2"/>
      <c r="B220" s="2"/>
      <c r="C220" s="2"/>
      <c r="D220" s="2"/>
      <c r="E220" s="4"/>
      <c r="F220" s="2"/>
      <c r="G220" s="2"/>
      <c r="H220" s="2"/>
      <c r="I220" s="2"/>
    </row>
    <row r="221" spans="1:9" x14ac:dyDescent="0.3">
      <c r="A221" s="2"/>
      <c r="B221" s="2"/>
      <c r="C221" s="2"/>
      <c r="D221" s="2"/>
      <c r="E221" s="4"/>
      <c r="F221" s="2"/>
      <c r="G221" s="2"/>
      <c r="H221" s="2"/>
      <c r="I221" s="2"/>
    </row>
    <row r="222" spans="1:9" x14ac:dyDescent="0.3">
      <c r="A222" s="2"/>
      <c r="B222" s="2"/>
      <c r="C222" s="2"/>
      <c r="D222" s="2"/>
      <c r="E222" s="4"/>
      <c r="F222" s="2"/>
      <c r="G222" s="2"/>
      <c r="H222" s="2"/>
      <c r="I222" s="2"/>
    </row>
    <row r="223" spans="1:9" x14ac:dyDescent="0.3">
      <c r="A223" s="2"/>
      <c r="B223" s="2"/>
      <c r="C223" s="2"/>
      <c r="D223" s="2"/>
      <c r="E223" s="4"/>
      <c r="F223" s="2"/>
      <c r="G223" s="2"/>
      <c r="H223" s="2"/>
      <c r="I223" s="2"/>
    </row>
    <row r="224" spans="1:9" x14ac:dyDescent="0.3">
      <c r="A224" s="2"/>
      <c r="B224" s="2"/>
      <c r="C224" s="2"/>
      <c r="D224" s="2"/>
      <c r="E224" s="4"/>
      <c r="F224" s="2"/>
      <c r="G224" s="2"/>
      <c r="H224" s="2"/>
      <c r="I224" s="2"/>
    </row>
    <row r="225" spans="1:9" x14ac:dyDescent="0.3">
      <c r="A225" s="2"/>
      <c r="B225" s="2"/>
      <c r="C225" s="2"/>
      <c r="D225" s="2"/>
      <c r="E225" s="4"/>
      <c r="F225" s="2"/>
      <c r="G225" s="2"/>
      <c r="H225" s="2"/>
      <c r="I225" s="2"/>
    </row>
    <row r="226" spans="1:9" x14ac:dyDescent="0.3">
      <c r="A226" s="2"/>
      <c r="B226" s="2"/>
      <c r="C226" s="2"/>
      <c r="D226" s="2"/>
      <c r="E226" s="4"/>
      <c r="F226" s="2"/>
      <c r="G226" s="2"/>
      <c r="H226" s="2"/>
      <c r="I226" s="2"/>
    </row>
    <row r="227" spans="1:9" x14ac:dyDescent="0.3">
      <c r="A227" s="2"/>
      <c r="B227" s="2"/>
      <c r="C227" s="2"/>
      <c r="D227" s="2"/>
      <c r="E227" s="4"/>
      <c r="F227" s="2"/>
      <c r="G227" s="2"/>
      <c r="H227" s="2"/>
      <c r="I227" s="2"/>
    </row>
    <row r="228" spans="1:9" x14ac:dyDescent="0.3">
      <c r="A228" s="2"/>
      <c r="B228" s="2"/>
      <c r="C228" s="2"/>
      <c r="D228" s="2"/>
      <c r="E228" s="4"/>
      <c r="F228" s="2"/>
      <c r="G228" s="2"/>
      <c r="H228" s="2"/>
      <c r="I228" s="2"/>
    </row>
    <row r="229" spans="1:9" x14ac:dyDescent="0.3">
      <c r="A229" s="2"/>
      <c r="B229" s="2"/>
      <c r="C229" s="2"/>
      <c r="D229" s="2"/>
      <c r="E229" s="4"/>
      <c r="F229" s="2"/>
      <c r="G229" s="2"/>
      <c r="H229" s="2"/>
      <c r="I229" s="2"/>
    </row>
    <row r="230" spans="1:9" x14ac:dyDescent="0.3">
      <c r="A230" s="2"/>
      <c r="B230" s="2"/>
      <c r="C230" s="2"/>
      <c r="D230" s="2"/>
      <c r="E230" s="4"/>
      <c r="F230" s="2"/>
      <c r="G230" s="2"/>
      <c r="H230" s="2"/>
      <c r="I230" s="2"/>
    </row>
    <row r="231" spans="1:9" x14ac:dyDescent="0.3">
      <c r="A231" s="2"/>
      <c r="B231" s="2"/>
      <c r="C231" s="2"/>
      <c r="D231" s="2"/>
      <c r="E231" s="4"/>
      <c r="F231" s="2"/>
      <c r="G231" s="2"/>
      <c r="H231" s="2"/>
      <c r="I231" s="2"/>
    </row>
    <row r="232" spans="1:9" ht="15" thickBot="1" x14ac:dyDescent="0.35">
      <c r="A232" s="2"/>
      <c r="B232" s="2"/>
      <c r="C232" s="2"/>
      <c r="D232" s="2"/>
      <c r="E232" s="7"/>
      <c r="F232" s="2"/>
      <c r="G232" s="2"/>
      <c r="H232" s="2"/>
      <c r="I232" s="2"/>
    </row>
    <row r="233" spans="1:9" x14ac:dyDescent="0.3">
      <c r="A233" s="2"/>
      <c r="B233" s="2"/>
      <c r="C233" s="2"/>
      <c r="D233" s="2"/>
      <c r="E233" s="2"/>
      <c r="F233" s="2"/>
      <c r="G233" s="2"/>
      <c r="H233" s="2"/>
      <c r="I233" s="2"/>
    </row>
    <row r="234" spans="1:9" x14ac:dyDescent="0.3">
      <c r="A234" s="2"/>
      <c r="B234" s="2"/>
      <c r="C234" s="2"/>
      <c r="D234" s="2"/>
      <c r="E234" s="2"/>
      <c r="F234" s="2"/>
      <c r="G234" s="2"/>
      <c r="H234" s="2"/>
      <c r="I234" s="2"/>
    </row>
    <row r="235" spans="1:9" x14ac:dyDescent="0.3">
      <c r="A235" s="2"/>
      <c r="B235" s="2"/>
      <c r="C235" s="2"/>
      <c r="D235" s="2"/>
      <c r="E235" s="2"/>
      <c r="F235" s="2"/>
      <c r="G235" s="2"/>
      <c r="H235" s="2"/>
      <c r="I235" s="2"/>
    </row>
    <row r="236" spans="1:9" x14ac:dyDescent="0.3">
      <c r="A236" s="2"/>
      <c r="B236" s="2"/>
      <c r="C236" s="2"/>
      <c r="D236" s="2"/>
      <c r="E236" s="2"/>
      <c r="F236" s="2"/>
      <c r="G236" s="2"/>
      <c r="H236" s="2"/>
      <c r="I236" s="2"/>
    </row>
    <row r="237" spans="1:9" x14ac:dyDescent="0.3">
      <c r="A237" s="2"/>
      <c r="B237" s="2"/>
      <c r="C237" s="2"/>
      <c r="D237" s="2"/>
      <c r="E237" s="2"/>
      <c r="F237" s="2"/>
      <c r="G237" s="2"/>
      <c r="H237" s="2"/>
      <c r="I237" s="2"/>
    </row>
    <row r="238" spans="1:9" x14ac:dyDescent="0.3">
      <c r="A238" s="2"/>
      <c r="B238" s="2"/>
      <c r="C238" s="2"/>
      <c r="D238" s="2"/>
      <c r="E238" s="2"/>
      <c r="F238" s="2"/>
      <c r="G238" s="2"/>
      <c r="H238" s="2"/>
      <c r="I238" s="2"/>
    </row>
    <row r="239" spans="1:9" x14ac:dyDescent="0.3">
      <c r="A239" s="2"/>
      <c r="B239" s="2"/>
      <c r="C239" s="2"/>
      <c r="D239" s="2"/>
      <c r="E239" s="2"/>
      <c r="F239" s="2"/>
      <c r="G239" s="2"/>
      <c r="H239" s="2"/>
      <c r="I239" s="2"/>
    </row>
    <row r="240" spans="1:9" x14ac:dyDescent="0.3">
      <c r="A240" s="2"/>
      <c r="B240" s="2"/>
      <c r="C240" s="2"/>
      <c r="D240" s="2"/>
      <c r="E240" s="2"/>
      <c r="F240" s="2"/>
      <c r="G240" s="2"/>
      <c r="H240" s="2"/>
      <c r="I240" s="2"/>
    </row>
    <row r="241" spans="1:9" x14ac:dyDescent="0.3">
      <c r="A241" s="2"/>
      <c r="B241" s="2"/>
      <c r="C241" s="2"/>
      <c r="D241" s="2"/>
      <c r="E241" s="2"/>
      <c r="F241" s="2"/>
      <c r="G241" s="2"/>
      <c r="H241" s="2"/>
      <c r="I241" s="2"/>
    </row>
    <row r="242" spans="1:9" x14ac:dyDescent="0.3">
      <c r="A242" s="2"/>
      <c r="B242" s="2"/>
      <c r="C242" s="2"/>
      <c r="D242" s="2"/>
      <c r="E242" s="2"/>
      <c r="F242" s="2"/>
      <c r="G242" s="2"/>
      <c r="H242" s="2"/>
      <c r="I242" s="2"/>
    </row>
    <row r="243" spans="1:9" x14ac:dyDescent="0.3">
      <c r="A243" s="2"/>
      <c r="B243" s="2"/>
      <c r="C243" s="2"/>
      <c r="D243" s="2"/>
      <c r="E243" s="2"/>
      <c r="F243" s="2"/>
      <c r="G243" s="2"/>
      <c r="H243" s="2"/>
      <c r="I243" s="2"/>
    </row>
    <row r="244" spans="1:9" x14ac:dyDescent="0.3">
      <c r="A244" s="2"/>
      <c r="B244" s="2"/>
      <c r="C244" s="2"/>
      <c r="D244" s="2"/>
      <c r="E244" s="2"/>
      <c r="F244" s="2"/>
      <c r="G244" s="2"/>
      <c r="H244" s="2"/>
      <c r="I244" s="2"/>
    </row>
    <row r="245" spans="1:9" x14ac:dyDescent="0.3">
      <c r="A245" s="2"/>
      <c r="B245" s="2"/>
      <c r="C245" s="2"/>
      <c r="D245" s="2"/>
      <c r="E245" s="2"/>
      <c r="F245" s="2"/>
      <c r="G245" s="2"/>
      <c r="H245" s="2"/>
      <c r="I245" s="2"/>
    </row>
    <row r="246" spans="1:9" x14ac:dyDescent="0.3">
      <c r="A246" s="2"/>
      <c r="B246" s="2"/>
      <c r="C246" s="2"/>
      <c r="D246" s="2"/>
      <c r="E246" s="2"/>
      <c r="F246" s="2"/>
      <c r="G246" s="2"/>
      <c r="H246" s="2"/>
      <c r="I246" s="2"/>
    </row>
  </sheetData>
  <sheetProtection algorithmName="SHA-512" hashValue="7rRaChLuXd3dliOU0DZd1m01xvx51lUuK3ItDftFbT8UayrC+yE4TtU40vk2miKMWV8KDThCIq10nBYeFlQ1Dg==" saltValue="TFcL7e/LQ+fgch9m++45Qg==" spinCount="100000" sheet="1" objects="1" scenarios="1"/>
  <sortState xmlns:xlrd2="http://schemas.microsoft.com/office/spreadsheetml/2017/richdata2" ref="E2:E182">
    <sortCondition ref="E2:E18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pageSetUpPr fitToPage="1"/>
  </sheetPr>
  <dimension ref="A1:Q74"/>
  <sheetViews>
    <sheetView topLeftCell="A16" zoomScale="115" zoomScaleNormal="115" workbookViewId="0">
      <selection activeCell="K10" sqref="K10"/>
    </sheetView>
  </sheetViews>
  <sheetFormatPr baseColWidth="10" defaultRowHeight="13.2" outlineLevelRow="1" x14ac:dyDescent="0.25"/>
  <cols>
    <col min="1" max="1" width="5.44140625" style="2" customWidth="1"/>
    <col min="2" max="2" width="17.5546875" style="11" customWidth="1"/>
    <col min="3" max="4" width="11.44140625" style="9" customWidth="1"/>
    <col min="5" max="5" width="70.44140625" style="2" customWidth="1"/>
    <col min="6" max="6" width="14.44140625" style="9" customWidth="1"/>
    <col min="7" max="7" width="21.5546875" style="9" hidden="1" customWidth="1"/>
    <col min="8" max="8" width="17.5546875" style="2" hidden="1" customWidth="1"/>
    <col min="9" max="9" width="12" style="2" hidden="1" customWidth="1"/>
    <col min="10" max="10" width="12.44140625" style="2" hidden="1" customWidth="1"/>
    <col min="11" max="11" width="12.44140625" style="2" customWidth="1"/>
    <col min="12" max="12" width="14.44140625" style="9" customWidth="1"/>
    <col min="13" max="13" width="16" style="9" customWidth="1"/>
    <col min="14" max="14" width="23.5546875" style="2" hidden="1" customWidth="1"/>
    <col min="15" max="15" width="16.44140625" style="10" customWidth="1"/>
    <col min="16" max="16" width="11.44140625" style="2"/>
    <col min="17" max="17" width="12.44140625" style="2" bestFit="1" customWidth="1"/>
    <col min="18" max="257" width="11.44140625" style="2"/>
    <col min="258" max="258" width="5.44140625" style="2" customWidth="1"/>
    <col min="259" max="259" width="17.5546875" style="2" customWidth="1"/>
    <col min="260" max="261" width="11.44140625" style="2" customWidth="1"/>
    <col min="262" max="262" width="56.44140625" style="2" customWidth="1"/>
    <col min="263" max="263" width="14.44140625" style="2" customWidth="1"/>
    <col min="264" max="267" width="0" style="2" hidden="1" customWidth="1"/>
    <col min="268" max="268" width="14.44140625" style="2" customWidth="1"/>
    <col min="269" max="269" width="16" style="2" customWidth="1"/>
    <col min="270" max="270" width="0" style="2" hidden="1" customWidth="1"/>
    <col min="271" max="271" width="16.44140625" style="2" customWidth="1"/>
    <col min="272" max="272" width="11.44140625" style="2"/>
    <col min="273" max="273" width="12.44140625" style="2" bestFit="1" customWidth="1"/>
    <col min="274" max="513" width="11.44140625" style="2"/>
    <col min="514" max="514" width="5.44140625" style="2" customWidth="1"/>
    <col min="515" max="515" width="17.5546875" style="2" customWidth="1"/>
    <col min="516" max="517" width="11.44140625" style="2" customWidth="1"/>
    <col min="518" max="518" width="56.44140625" style="2" customWidth="1"/>
    <col min="519" max="519" width="14.44140625" style="2" customWidth="1"/>
    <col min="520" max="523" width="0" style="2" hidden="1" customWidth="1"/>
    <col min="524" max="524" width="14.44140625" style="2" customWidth="1"/>
    <col min="525" max="525" width="16" style="2" customWidth="1"/>
    <col min="526" max="526" width="0" style="2" hidden="1" customWidth="1"/>
    <col min="527" max="527" width="16.44140625" style="2" customWidth="1"/>
    <col min="528" max="528" width="11.44140625" style="2"/>
    <col min="529" max="529" width="12.44140625" style="2" bestFit="1" customWidth="1"/>
    <col min="530" max="769" width="11.44140625" style="2"/>
    <col min="770" max="770" width="5.44140625" style="2" customWidth="1"/>
    <col min="771" max="771" width="17.5546875" style="2" customWidth="1"/>
    <col min="772" max="773" width="11.44140625" style="2" customWidth="1"/>
    <col min="774" max="774" width="56.44140625" style="2" customWidth="1"/>
    <col min="775" max="775" width="14.44140625" style="2" customWidth="1"/>
    <col min="776" max="779" width="0" style="2" hidden="1" customWidth="1"/>
    <col min="780" max="780" width="14.44140625" style="2" customWidth="1"/>
    <col min="781" max="781" width="16" style="2" customWidth="1"/>
    <col min="782" max="782" width="0" style="2" hidden="1" customWidth="1"/>
    <col min="783" max="783" width="16.44140625" style="2" customWidth="1"/>
    <col min="784" max="784" width="11.44140625" style="2"/>
    <col min="785" max="785" width="12.44140625" style="2" bestFit="1" customWidth="1"/>
    <col min="786" max="1025" width="11.44140625" style="2"/>
    <col min="1026" max="1026" width="5.44140625" style="2" customWidth="1"/>
    <col min="1027" max="1027" width="17.5546875" style="2" customWidth="1"/>
    <col min="1028" max="1029" width="11.44140625" style="2" customWidth="1"/>
    <col min="1030" max="1030" width="56.44140625" style="2" customWidth="1"/>
    <col min="1031" max="1031" width="14.44140625" style="2" customWidth="1"/>
    <col min="1032" max="1035" width="0" style="2" hidden="1" customWidth="1"/>
    <col min="1036" max="1036" width="14.44140625" style="2" customWidth="1"/>
    <col min="1037" max="1037" width="16" style="2" customWidth="1"/>
    <col min="1038" max="1038" width="0" style="2" hidden="1" customWidth="1"/>
    <col min="1039" max="1039" width="16.44140625" style="2" customWidth="1"/>
    <col min="1040" max="1040" width="11.44140625" style="2"/>
    <col min="1041" max="1041" width="12.44140625" style="2" bestFit="1" customWidth="1"/>
    <col min="1042" max="1281" width="11.44140625" style="2"/>
    <col min="1282" max="1282" width="5.44140625" style="2" customWidth="1"/>
    <col min="1283" max="1283" width="17.5546875" style="2" customWidth="1"/>
    <col min="1284" max="1285" width="11.44140625" style="2" customWidth="1"/>
    <col min="1286" max="1286" width="56.44140625" style="2" customWidth="1"/>
    <col min="1287" max="1287" width="14.44140625" style="2" customWidth="1"/>
    <col min="1288" max="1291" width="0" style="2" hidden="1" customWidth="1"/>
    <col min="1292" max="1292" width="14.44140625" style="2" customWidth="1"/>
    <col min="1293" max="1293" width="16" style="2" customWidth="1"/>
    <col min="1294" max="1294" width="0" style="2" hidden="1" customWidth="1"/>
    <col min="1295" max="1295" width="16.44140625" style="2" customWidth="1"/>
    <col min="1296" max="1296" width="11.44140625" style="2"/>
    <col min="1297" max="1297" width="12.44140625" style="2" bestFit="1" customWidth="1"/>
    <col min="1298" max="1537" width="11.44140625" style="2"/>
    <col min="1538" max="1538" width="5.44140625" style="2" customWidth="1"/>
    <col min="1539" max="1539" width="17.5546875" style="2" customWidth="1"/>
    <col min="1540" max="1541" width="11.44140625" style="2" customWidth="1"/>
    <col min="1542" max="1542" width="56.44140625" style="2" customWidth="1"/>
    <col min="1543" max="1543" width="14.44140625" style="2" customWidth="1"/>
    <col min="1544" max="1547" width="0" style="2" hidden="1" customWidth="1"/>
    <col min="1548" max="1548" width="14.44140625" style="2" customWidth="1"/>
    <col min="1549" max="1549" width="16" style="2" customWidth="1"/>
    <col min="1550" max="1550" width="0" style="2" hidden="1" customWidth="1"/>
    <col min="1551" max="1551" width="16.44140625" style="2" customWidth="1"/>
    <col min="1552" max="1552" width="11.44140625" style="2"/>
    <col min="1553" max="1553" width="12.44140625" style="2" bestFit="1" customWidth="1"/>
    <col min="1554" max="1793" width="11.44140625" style="2"/>
    <col min="1794" max="1794" width="5.44140625" style="2" customWidth="1"/>
    <col min="1795" max="1795" width="17.5546875" style="2" customWidth="1"/>
    <col min="1796" max="1797" width="11.44140625" style="2" customWidth="1"/>
    <col min="1798" max="1798" width="56.44140625" style="2" customWidth="1"/>
    <col min="1799" max="1799" width="14.44140625" style="2" customWidth="1"/>
    <col min="1800" max="1803" width="0" style="2" hidden="1" customWidth="1"/>
    <col min="1804" max="1804" width="14.44140625" style="2" customWidth="1"/>
    <col min="1805" max="1805" width="16" style="2" customWidth="1"/>
    <col min="1806" max="1806" width="0" style="2" hidden="1" customWidth="1"/>
    <col min="1807" max="1807" width="16.44140625" style="2" customWidth="1"/>
    <col min="1808" max="1808" width="11.44140625" style="2"/>
    <col min="1809" max="1809" width="12.44140625" style="2" bestFit="1" customWidth="1"/>
    <col min="1810" max="2049" width="11.44140625" style="2"/>
    <col min="2050" max="2050" width="5.44140625" style="2" customWidth="1"/>
    <col min="2051" max="2051" width="17.5546875" style="2" customWidth="1"/>
    <col min="2052" max="2053" width="11.44140625" style="2" customWidth="1"/>
    <col min="2054" max="2054" width="56.44140625" style="2" customWidth="1"/>
    <col min="2055" max="2055" width="14.44140625" style="2" customWidth="1"/>
    <col min="2056" max="2059" width="0" style="2" hidden="1" customWidth="1"/>
    <col min="2060" max="2060" width="14.44140625" style="2" customWidth="1"/>
    <col min="2061" max="2061" width="16" style="2" customWidth="1"/>
    <col min="2062" max="2062" width="0" style="2" hidden="1" customWidth="1"/>
    <col min="2063" max="2063" width="16.44140625" style="2" customWidth="1"/>
    <col min="2064" max="2064" width="11.44140625" style="2"/>
    <col min="2065" max="2065" width="12.44140625" style="2" bestFit="1" customWidth="1"/>
    <col min="2066" max="2305" width="11.44140625" style="2"/>
    <col min="2306" max="2306" width="5.44140625" style="2" customWidth="1"/>
    <col min="2307" max="2307" width="17.5546875" style="2" customWidth="1"/>
    <col min="2308" max="2309" width="11.44140625" style="2" customWidth="1"/>
    <col min="2310" max="2310" width="56.44140625" style="2" customWidth="1"/>
    <col min="2311" max="2311" width="14.44140625" style="2" customWidth="1"/>
    <col min="2312" max="2315" width="0" style="2" hidden="1" customWidth="1"/>
    <col min="2316" max="2316" width="14.44140625" style="2" customWidth="1"/>
    <col min="2317" max="2317" width="16" style="2" customWidth="1"/>
    <col min="2318" max="2318" width="0" style="2" hidden="1" customWidth="1"/>
    <col min="2319" max="2319" width="16.44140625" style="2" customWidth="1"/>
    <col min="2320" max="2320" width="11.44140625" style="2"/>
    <col min="2321" max="2321" width="12.44140625" style="2" bestFit="1" customWidth="1"/>
    <col min="2322" max="2561" width="11.44140625" style="2"/>
    <col min="2562" max="2562" width="5.44140625" style="2" customWidth="1"/>
    <col min="2563" max="2563" width="17.5546875" style="2" customWidth="1"/>
    <col min="2564" max="2565" width="11.44140625" style="2" customWidth="1"/>
    <col min="2566" max="2566" width="56.44140625" style="2" customWidth="1"/>
    <col min="2567" max="2567" width="14.44140625" style="2" customWidth="1"/>
    <col min="2568" max="2571" width="0" style="2" hidden="1" customWidth="1"/>
    <col min="2572" max="2572" width="14.44140625" style="2" customWidth="1"/>
    <col min="2573" max="2573" width="16" style="2" customWidth="1"/>
    <col min="2574" max="2574" width="0" style="2" hidden="1" customWidth="1"/>
    <col min="2575" max="2575" width="16.44140625" style="2" customWidth="1"/>
    <col min="2576" max="2576" width="11.44140625" style="2"/>
    <col min="2577" max="2577" width="12.44140625" style="2" bestFit="1" customWidth="1"/>
    <col min="2578" max="2817" width="11.44140625" style="2"/>
    <col min="2818" max="2818" width="5.44140625" style="2" customWidth="1"/>
    <col min="2819" max="2819" width="17.5546875" style="2" customWidth="1"/>
    <col min="2820" max="2821" width="11.44140625" style="2" customWidth="1"/>
    <col min="2822" max="2822" width="56.44140625" style="2" customWidth="1"/>
    <col min="2823" max="2823" width="14.44140625" style="2" customWidth="1"/>
    <col min="2824" max="2827" width="0" style="2" hidden="1" customWidth="1"/>
    <col min="2828" max="2828" width="14.44140625" style="2" customWidth="1"/>
    <col min="2829" max="2829" width="16" style="2" customWidth="1"/>
    <col min="2830" max="2830" width="0" style="2" hidden="1" customWidth="1"/>
    <col min="2831" max="2831" width="16.44140625" style="2" customWidth="1"/>
    <col min="2832" max="2832" width="11.44140625" style="2"/>
    <col min="2833" max="2833" width="12.44140625" style="2" bestFit="1" customWidth="1"/>
    <col min="2834" max="3073" width="11.44140625" style="2"/>
    <col min="3074" max="3074" width="5.44140625" style="2" customWidth="1"/>
    <col min="3075" max="3075" width="17.5546875" style="2" customWidth="1"/>
    <col min="3076" max="3077" width="11.44140625" style="2" customWidth="1"/>
    <col min="3078" max="3078" width="56.44140625" style="2" customWidth="1"/>
    <col min="3079" max="3079" width="14.44140625" style="2" customWidth="1"/>
    <col min="3080" max="3083" width="0" style="2" hidden="1" customWidth="1"/>
    <col min="3084" max="3084" width="14.44140625" style="2" customWidth="1"/>
    <col min="3085" max="3085" width="16" style="2" customWidth="1"/>
    <col min="3086" max="3086" width="0" style="2" hidden="1" customWidth="1"/>
    <col min="3087" max="3087" width="16.44140625" style="2" customWidth="1"/>
    <col min="3088" max="3088" width="11.44140625" style="2"/>
    <col min="3089" max="3089" width="12.44140625" style="2" bestFit="1" customWidth="1"/>
    <col min="3090" max="3329" width="11.44140625" style="2"/>
    <col min="3330" max="3330" width="5.44140625" style="2" customWidth="1"/>
    <col min="3331" max="3331" width="17.5546875" style="2" customWidth="1"/>
    <col min="3332" max="3333" width="11.44140625" style="2" customWidth="1"/>
    <col min="3334" max="3334" width="56.44140625" style="2" customWidth="1"/>
    <col min="3335" max="3335" width="14.44140625" style="2" customWidth="1"/>
    <col min="3336" max="3339" width="0" style="2" hidden="1" customWidth="1"/>
    <col min="3340" max="3340" width="14.44140625" style="2" customWidth="1"/>
    <col min="3341" max="3341" width="16" style="2" customWidth="1"/>
    <col min="3342" max="3342" width="0" style="2" hidden="1" customWidth="1"/>
    <col min="3343" max="3343" width="16.44140625" style="2" customWidth="1"/>
    <col min="3344" max="3344" width="11.44140625" style="2"/>
    <col min="3345" max="3345" width="12.44140625" style="2" bestFit="1" customWidth="1"/>
    <col min="3346" max="3585" width="11.44140625" style="2"/>
    <col min="3586" max="3586" width="5.44140625" style="2" customWidth="1"/>
    <col min="3587" max="3587" width="17.5546875" style="2" customWidth="1"/>
    <col min="3588" max="3589" width="11.44140625" style="2" customWidth="1"/>
    <col min="3590" max="3590" width="56.44140625" style="2" customWidth="1"/>
    <col min="3591" max="3591" width="14.44140625" style="2" customWidth="1"/>
    <col min="3592" max="3595" width="0" style="2" hidden="1" customWidth="1"/>
    <col min="3596" max="3596" width="14.44140625" style="2" customWidth="1"/>
    <col min="3597" max="3597" width="16" style="2" customWidth="1"/>
    <col min="3598" max="3598" width="0" style="2" hidden="1" customWidth="1"/>
    <col min="3599" max="3599" width="16.44140625" style="2" customWidth="1"/>
    <col min="3600" max="3600" width="11.44140625" style="2"/>
    <col min="3601" max="3601" width="12.44140625" style="2" bestFit="1" customWidth="1"/>
    <col min="3602" max="3841" width="11.44140625" style="2"/>
    <col min="3842" max="3842" width="5.44140625" style="2" customWidth="1"/>
    <col min="3843" max="3843" width="17.5546875" style="2" customWidth="1"/>
    <col min="3844" max="3845" width="11.44140625" style="2" customWidth="1"/>
    <col min="3846" max="3846" width="56.44140625" style="2" customWidth="1"/>
    <col min="3847" max="3847" width="14.44140625" style="2" customWidth="1"/>
    <col min="3848" max="3851" width="0" style="2" hidden="1" customWidth="1"/>
    <col min="3852" max="3852" width="14.44140625" style="2" customWidth="1"/>
    <col min="3853" max="3853" width="16" style="2" customWidth="1"/>
    <col min="3854" max="3854" width="0" style="2" hidden="1" customWidth="1"/>
    <col min="3855" max="3855" width="16.44140625" style="2" customWidth="1"/>
    <col min="3856" max="3856" width="11.44140625" style="2"/>
    <col min="3857" max="3857" width="12.44140625" style="2" bestFit="1" customWidth="1"/>
    <col min="3858" max="4097" width="11.44140625" style="2"/>
    <col min="4098" max="4098" width="5.44140625" style="2" customWidth="1"/>
    <col min="4099" max="4099" width="17.5546875" style="2" customWidth="1"/>
    <col min="4100" max="4101" width="11.44140625" style="2" customWidth="1"/>
    <col min="4102" max="4102" width="56.44140625" style="2" customWidth="1"/>
    <col min="4103" max="4103" width="14.44140625" style="2" customWidth="1"/>
    <col min="4104" max="4107" width="0" style="2" hidden="1" customWidth="1"/>
    <col min="4108" max="4108" width="14.44140625" style="2" customWidth="1"/>
    <col min="4109" max="4109" width="16" style="2" customWidth="1"/>
    <col min="4110" max="4110" width="0" style="2" hidden="1" customWidth="1"/>
    <col min="4111" max="4111" width="16.44140625" style="2" customWidth="1"/>
    <col min="4112" max="4112" width="11.44140625" style="2"/>
    <col min="4113" max="4113" width="12.44140625" style="2" bestFit="1" customWidth="1"/>
    <col min="4114" max="4353" width="11.44140625" style="2"/>
    <col min="4354" max="4354" width="5.44140625" style="2" customWidth="1"/>
    <col min="4355" max="4355" width="17.5546875" style="2" customWidth="1"/>
    <col min="4356" max="4357" width="11.44140625" style="2" customWidth="1"/>
    <col min="4358" max="4358" width="56.44140625" style="2" customWidth="1"/>
    <col min="4359" max="4359" width="14.44140625" style="2" customWidth="1"/>
    <col min="4360" max="4363" width="0" style="2" hidden="1" customWidth="1"/>
    <col min="4364" max="4364" width="14.44140625" style="2" customWidth="1"/>
    <col min="4365" max="4365" width="16" style="2" customWidth="1"/>
    <col min="4366" max="4366" width="0" style="2" hidden="1" customWidth="1"/>
    <col min="4367" max="4367" width="16.44140625" style="2" customWidth="1"/>
    <col min="4368" max="4368" width="11.44140625" style="2"/>
    <col min="4369" max="4369" width="12.44140625" style="2" bestFit="1" customWidth="1"/>
    <col min="4370" max="4609" width="11.44140625" style="2"/>
    <col min="4610" max="4610" width="5.44140625" style="2" customWidth="1"/>
    <col min="4611" max="4611" width="17.5546875" style="2" customWidth="1"/>
    <col min="4612" max="4613" width="11.44140625" style="2" customWidth="1"/>
    <col min="4614" max="4614" width="56.44140625" style="2" customWidth="1"/>
    <col min="4615" max="4615" width="14.44140625" style="2" customWidth="1"/>
    <col min="4616" max="4619" width="0" style="2" hidden="1" customWidth="1"/>
    <col min="4620" max="4620" width="14.44140625" style="2" customWidth="1"/>
    <col min="4621" max="4621" width="16" style="2" customWidth="1"/>
    <col min="4622" max="4622" width="0" style="2" hidden="1" customWidth="1"/>
    <col min="4623" max="4623" width="16.44140625" style="2" customWidth="1"/>
    <col min="4624" max="4624" width="11.44140625" style="2"/>
    <col min="4625" max="4625" width="12.44140625" style="2" bestFit="1" customWidth="1"/>
    <col min="4626" max="4865" width="11.44140625" style="2"/>
    <col min="4866" max="4866" width="5.44140625" style="2" customWidth="1"/>
    <col min="4867" max="4867" width="17.5546875" style="2" customWidth="1"/>
    <col min="4868" max="4869" width="11.44140625" style="2" customWidth="1"/>
    <col min="4870" max="4870" width="56.44140625" style="2" customWidth="1"/>
    <col min="4871" max="4871" width="14.44140625" style="2" customWidth="1"/>
    <col min="4872" max="4875" width="0" style="2" hidden="1" customWidth="1"/>
    <col min="4876" max="4876" width="14.44140625" style="2" customWidth="1"/>
    <col min="4877" max="4877" width="16" style="2" customWidth="1"/>
    <col min="4878" max="4878" width="0" style="2" hidden="1" customWidth="1"/>
    <col min="4879" max="4879" width="16.44140625" style="2" customWidth="1"/>
    <col min="4880" max="4880" width="11.44140625" style="2"/>
    <col min="4881" max="4881" width="12.44140625" style="2" bestFit="1" customWidth="1"/>
    <col min="4882" max="5121" width="11.44140625" style="2"/>
    <col min="5122" max="5122" width="5.44140625" style="2" customWidth="1"/>
    <col min="5123" max="5123" width="17.5546875" style="2" customWidth="1"/>
    <col min="5124" max="5125" width="11.44140625" style="2" customWidth="1"/>
    <col min="5126" max="5126" width="56.44140625" style="2" customWidth="1"/>
    <col min="5127" max="5127" width="14.44140625" style="2" customWidth="1"/>
    <col min="5128" max="5131" width="0" style="2" hidden="1" customWidth="1"/>
    <col min="5132" max="5132" width="14.44140625" style="2" customWidth="1"/>
    <col min="5133" max="5133" width="16" style="2" customWidth="1"/>
    <col min="5134" max="5134" width="0" style="2" hidden="1" customWidth="1"/>
    <col min="5135" max="5135" width="16.44140625" style="2" customWidth="1"/>
    <col min="5136" max="5136" width="11.44140625" style="2"/>
    <col min="5137" max="5137" width="12.44140625" style="2" bestFit="1" customWidth="1"/>
    <col min="5138" max="5377" width="11.44140625" style="2"/>
    <col min="5378" max="5378" width="5.44140625" style="2" customWidth="1"/>
    <col min="5379" max="5379" width="17.5546875" style="2" customWidth="1"/>
    <col min="5380" max="5381" width="11.44140625" style="2" customWidth="1"/>
    <col min="5382" max="5382" width="56.44140625" style="2" customWidth="1"/>
    <col min="5383" max="5383" width="14.44140625" style="2" customWidth="1"/>
    <col min="5384" max="5387" width="0" style="2" hidden="1" customWidth="1"/>
    <col min="5388" max="5388" width="14.44140625" style="2" customWidth="1"/>
    <col min="5389" max="5389" width="16" style="2" customWidth="1"/>
    <col min="5390" max="5390" width="0" style="2" hidden="1" customWidth="1"/>
    <col min="5391" max="5391" width="16.44140625" style="2" customWidth="1"/>
    <col min="5392" max="5392" width="11.44140625" style="2"/>
    <col min="5393" max="5393" width="12.44140625" style="2" bestFit="1" customWidth="1"/>
    <col min="5394" max="5633" width="11.44140625" style="2"/>
    <col min="5634" max="5634" width="5.44140625" style="2" customWidth="1"/>
    <col min="5635" max="5635" width="17.5546875" style="2" customWidth="1"/>
    <col min="5636" max="5637" width="11.44140625" style="2" customWidth="1"/>
    <col min="5638" max="5638" width="56.44140625" style="2" customWidth="1"/>
    <col min="5639" max="5639" width="14.44140625" style="2" customWidth="1"/>
    <col min="5640" max="5643" width="0" style="2" hidden="1" customWidth="1"/>
    <col min="5644" max="5644" width="14.44140625" style="2" customWidth="1"/>
    <col min="5645" max="5645" width="16" style="2" customWidth="1"/>
    <col min="5646" max="5646" width="0" style="2" hidden="1" customWidth="1"/>
    <col min="5647" max="5647" width="16.44140625" style="2" customWidth="1"/>
    <col min="5648" max="5648" width="11.44140625" style="2"/>
    <col min="5649" max="5649" width="12.44140625" style="2" bestFit="1" customWidth="1"/>
    <col min="5650" max="5889" width="11.44140625" style="2"/>
    <col min="5890" max="5890" width="5.44140625" style="2" customWidth="1"/>
    <col min="5891" max="5891" width="17.5546875" style="2" customWidth="1"/>
    <col min="5892" max="5893" width="11.44140625" style="2" customWidth="1"/>
    <col min="5894" max="5894" width="56.44140625" style="2" customWidth="1"/>
    <col min="5895" max="5895" width="14.44140625" style="2" customWidth="1"/>
    <col min="5896" max="5899" width="0" style="2" hidden="1" customWidth="1"/>
    <col min="5900" max="5900" width="14.44140625" style="2" customWidth="1"/>
    <col min="5901" max="5901" width="16" style="2" customWidth="1"/>
    <col min="5902" max="5902" width="0" style="2" hidden="1" customWidth="1"/>
    <col min="5903" max="5903" width="16.44140625" style="2" customWidth="1"/>
    <col min="5904" max="5904" width="11.44140625" style="2"/>
    <col min="5905" max="5905" width="12.44140625" style="2" bestFit="1" customWidth="1"/>
    <col min="5906" max="6145" width="11.44140625" style="2"/>
    <col min="6146" max="6146" width="5.44140625" style="2" customWidth="1"/>
    <col min="6147" max="6147" width="17.5546875" style="2" customWidth="1"/>
    <col min="6148" max="6149" width="11.44140625" style="2" customWidth="1"/>
    <col min="6150" max="6150" width="56.44140625" style="2" customWidth="1"/>
    <col min="6151" max="6151" width="14.44140625" style="2" customWidth="1"/>
    <col min="6152" max="6155" width="0" style="2" hidden="1" customWidth="1"/>
    <col min="6156" max="6156" width="14.44140625" style="2" customWidth="1"/>
    <col min="6157" max="6157" width="16" style="2" customWidth="1"/>
    <col min="6158" max="6158" width="0" style="2" hidden="1" customWidth="1"/>
    <col min="6159" max="6159" width="16.44140625" style="2" customWidth="1"/>
    <col min="6160" max="6160" width="11.44140625" style="2"/>
    <col min="6161" max="6161" width="12.44140625" style="2" bestFit="1" customWidth="1"/>
    <col min="6162" max="6401" width="11.44140625" style="2"/>
    <col min="6402" max="6402" width="5.44140625" style="2" customWidth="1"/>
    <col min="6403" max="6403" width="17.5546875" style="2" customWidth="1"/>
    <col min="6404" max="6405" width="11.44140625" style="2" customWidth="1"/>
    <col min="6406" max="6406" width="56.44140625" style="2" customWidth="1"/>
    <col min="6407" max="6407" width="14.44140625" style="2" customWidth="1"/>
    <col min="6408" max="6411" width="0" style="2" hidden="1" customWidth="1"/>
    <col min="6412" max="6412" width="14.44140625" style="2" customWidth="1"/>
    <col min="6413" max="6413" width="16" style="2" customWidth="1"/>
    <col min="6414" max="6414" width="0" style="2" hidden="1" customWidth="1"/>
    <col min="6415" max="6415" width="16.44140625" style="2" customWidth="1"/>
    <col min="6416" max="6416" width="11.44140625" style="2"/>
    <col min="6417" max="6417" width="12.44140625" style="2" bestFit="1" customWidth="1"/>
    <col min="6418" max="6657" width="11.44140625" style="2"/>
    <col min="6658" max="6658" width="5.44140625" style="2" customWidth="1"/>
    <col min="6659" max="6659" width="17.5546875" style="2" customWidth="1"/>
    <col min="6660" max="6661" width="11.44140625" style="2" customWidth="1"/>
    <col min="6662" max="6662" width="56.44140625" style="2" customWidth="1"/>
    <col min="6663" max="6663" width="14.44140625" style="2" customWidth="1"/>
    <col min="6664" max="6667" width="0" style="2" hidden="1" customWidth="1"/>
    <col min="6668" max="6668" width="14.44140625" style="2" customWidth="1"/>
    <col min="6669" max="6669" width="16" style="2" customWidth="1"/>
    <col min="6670" max="6670" width="0" style="2" hidden="1" customWidth="1"/>
    <col min="6671" max="6671" width="16.44140625" style="2" customWidth="1"/>
    <col min="6672" max="6672" width="11.44140625" style="2"/>
    <col min="6673" max="6673" width="12.44140625" style="2" bestFit="1" customWidth="1"/>
    <col min="6674" max="6913" width="11.44140625" style="2"/>
    <col min="6914" max="6914" width="5.44140625" style="2" customWidth="1"/>
    <col min="6915" max="6915" width="17.5546875" style="2" customWidth="1"/>
    <col min="6916" max="6917" width="11.44140625" style="2" customWidth="1"/>
    <col min="6918" max="6918" width="56.44140625" style="2" customWidth="1"/>
    <col min="6919" max="6919" width="14.44140625" style="2" customWidth="1"/>
    <col min="6920" max="6923" width="0" style="2" hidden="1" customWidth="1"/>
    <col min="6924" max="6924" width="14.44140625" style="2" customWidth="1"/>
    <col min="6925" max="6925" width="16" style="2" customWidth="1"/>
    <col min="6926" max="6926" width="0" style="2" hidden="1" customWidth="1"/>
    <col min="6927" max="6927" width="16.44140625" style="2" customWidth="1"/>
    <col min="6928" max="6928" width="11.44140625" style="2"/>
    <col min="6929" max="6929" width="12.44140625" style="2" bestFit="1" customWidth="1"/>
    <col min="6930" max="7169" width="11.44140625" style="2"/>
    <col min="7170" max="7170" width="5.44140625" style="2" customWidth="1"/>
    <col min="7171" max="7171" width="17.5546875" style="2" customWidth="1"/>
    <col min="7172" max="7173" width="11.44140625" style="2" customWidth="1"/>
    <col min="7174" max="7174" width="56.44140625" style="2" customWidth="1"/>
    <col min="7175" max="7175" width="14.44140625" style="2" customWidth="1"/>
    <col min="7176" max="7179" width="0" style="2" hidden="1" customWidth="1"/>
    <col min="7180" max="7180" width="14.44140625" style="2" customWidth="1"/>
    <col min="7181" max="7181" width="16" style="2" customWidth="1"/>
    <col min="7182" max="7182" width="0" style="2" hidden="1" customWidth="1"/>
    <col min="7183" max="7183" width="16.44140625" style="2" customWidth="1"/>
    <col min="7184" max="7184" width="11.44140625" style="2"/>
    <col min="7185" max="7185" width="12.44140625" style="2" bestFit="1" customWidth="1"/>
    <col min="7186" max="7425" width="11.44140625" style="2"/>
    <col min="7426" max="7426" width="5.44140625" style="2" customWidth="1"/>
    <col min="7427" max="7427" width="17.5546875" style="2" customWidth="1"/>
    <col min="7428" max="7429" width="11.44140625" style="2" customWidth="1"/>
    <col min="7430" max="7430" width="56.44140625" style="2" customWidth="1"/>
    <col min="7431" max="7431" width="14.44140625" style="2" customWidth="1"/>
    <col min="7432" max="7435" width="0" style="2" hidden="1" customWidth="1"/>
    <col min="7436" max="7436" width="14.44140625" style="2" customWidth="1"/>
    <col min="7437" max="7437" width="16" style="2" customWidth="1"/>
    <col min="7438" max="7438" width="0" style="2" hidden="1" customWidth="1"/>
    <col min="7439" max="7439" width="16.44140625" style="2" customWidth="1"/>
    <col min="7440" max="7440" width="11.44140625" style="2"/>
    <col min="7441" max="7441" width="12.44140625" style="2" bestFit="1" customWidth="1"/>
    <col min="7442" max="7681" width="11.44140625" style="2"/>
    <col min="7682" max="7682" width="5.44140625" style="2" customWidth="1"/>
    <col min="7683" max="7683" width="17.5546875" style="2" customWidth="1"/>
    <col min="7684" max="7685" width="11.44140625" style="2" customWidth="1"/>
    <col min="7686" max="7686" width="56.44140625" style="2" customWidth="1"/>
    <col min="7687" max="7687" width="14.44140625" style="2" customWidth="1"/>
    <col min="7688" max="7691" width="0" style="2" hidden="1" customWidth="1"/>
    <col min="7692" max="7692" width="14.44140625" style="2" customWidth="1"/>
    <col min="7693" max="7693" width="16" style="2" customWidth="1"/>
    <col min="7694" max="7694" width="0" style="2" hidden="1" customWidth="1"/>
    <col min="7695" max="7695" width="16.44140625" style="2" customWidth="1"/>
    <col min="7696" max="7696" width="11.44140625" style="2"/>
    <col min="7697" max="7697" width="12.44140625" style="2" bestFit="1" customWidth="1"/>
    <col min="7698" max="7937" width="11.44140625" style="2"/>
    <col min="7938" max="7938" width="5.44140625" style="2" customWidth="1"/>
    <col min="7939" max="7939" width="17.5546875" style="2" customWidth="1"/>
    <col min="7940" max="7941" width="11.44140625" style="2" customWidth="1"/>
    <col min="7942" max="7942" width="56.44140625" style="2" customWidth="1"/>
    <col min="7943" max="7943" width="14.44140625" style="2" customWidth="1"/>
    <col min="7944" max="7947" width="0" style="2" hidden="1" customWidth="1"/>
    <col min="7948" max="7948" width="14.44140625" style="2" customWidth="1"/>
    <col min="7949" max="7949" width="16" style="2" customWidth="1"/>
    <col min="7950" max="7950" width="0" style="2" hidden="1" customWidth="1"/>
    <col min="7951" max="7951" width="16.44140625" style="2" customWidth="1"/>
    <col min="7952" max="7952" width="11.44140625" style="2"/>
    <col min="7953" max="7953" width="12.44140625" style="2" bestFit="1" customWidth="1"/>
    <col min="7954" max="8193" width="11.44140625" style="2"/>
    <col min="8194" max="8194" width="5.44140625" style="2" customWidth="1"/>
    <col min="8195" max="8195" width="17.5546875" style="2" customWidth="1"/>
    <col min="8196" max="8197" width="11.44140625" style="2" customWidth="1"/>
    <col min="8198" max="8198" width="56.44140625" style="2" customWidth="1"/>
    <col min="8199" max="8199" width="14.44140625" style="2" customWidth="1"/>
    <col min="8200" max="8203" width="0" style="2" hidden="1" customWidth="1"/>
    <col min="8204" max="8204" width="14.44140625" style="2" customWidth="1"/>
    <col min="8205" max="8205" width="16" style="2" customWidth="1"/>
    <col min="8206" max="8206" width="0" style="2" hidden="1" customWidth="1"/>
    <col min="8207" max="8207" width="16.44140625" style="2" customWidth="1"/>
    <col min="8208" max="8208" width="11.44140625" style="2"/>
    <col min="8209" max="8209" width="12.44140625" style="2" bestFit="1" customWidth="1"/>
    <col min="8210" max="8449" width="11.44140625" style="2"/>
    <col min="8450" max="8450" width="5.44140625" style="2" customWidth="1"/>
    <col min="8451" max="8451" width="17.5546875" style="2" customWidth="1"/>
    <col min="8452" max="8453" width="11.44140625" style="2" customWidth="1"/>
    <col min="8454" max="8454" width="56.44140625" style="2" customWidth="1"/>
    <col min="8455" max="8455" width="14.44140625" style="2" customWidth="1"/>
    <col min="8456" max="8459" width="0" style="2" hidden="1" customWidth="1"/>
    <col min="8460" max="8460" width="14.44140625" style="2" customWidth="1"/>
    <col min="8461" max="8461" width="16" style="2" customWidth="1"/>
    <col min="8462" max="8462" width="0" style="2" hidden="1" customWidth="1"/>
    <col min="8463" max="8463" width="16.44140625" style="2" customWidth="1"/>
    <col min="8464" max="8464" width="11.44140625" style="2"/>
    <col min="8465" max="8465" width="12.44140625" style="2" bestFit="1" customWidth="1"/>
    <col min="8466" max="8705" width="11.44140625" style="2"/>
    <col min="8706" max="8706" width="5.44140625" style="2" customWidth="1"/>
    <col min="8707" max="8707" width="17.5546875" style="2" customWidth="1"/>
    <col min="8708" max="8709" width="11.44140625" style="2" customWidth="1"/>
    <col min="8710" max="8710" width="56.44140625" style="2" customWidth="1"/>
    <col min="8711" max="8711" width="14.44140625" style="2" customWidth="1"/>
    <col min="8712" max="8715" width="0" style="2" hidden="1" customWidth="1"/>
    <col min="8716" max="8716" width="14.44140625" style="2" customWidth="1"/>
    <col min="8717" max="8717" width="16" style="2" customWidth="1"/>
    <col min="8718" max="8718" width="0" style="2" hidden="1" customWidth="1"/>
    <col min="8719" max="8719" width="16.44140625" style="2" customWidth="1"/>
    <col min="8720" max="8720" width="11.44140625" style="2"/>
    <col min="8721" max="8721" width="12.44140625" style="2" bestFit="1" customWidth="1"/>
    <col min="8722" max="8961" width="11.44140625" style="2"/>
    <col min="8962" max="8962" width="5.44140625" style="2" customWidth="1"/>
    <col min="8963" max="8963" width="17.5546875" style="2" customWidth="1"/>
    <col min="8964" max="8965" width="11.44140625" style="2" customWidth="1"/>
    <col min="8966" max="8966" width="56.44140625" style="2" customWidth="1"/>
    <col min="8967" max="8967" width="14.44140625" style="2" customWidth="1"/>
    <col min="8968" max="8971" width="0" style="2" hidden="1" customWidth="1"/>
    <col min="8972" max="8972" width="14.44140625" style="2" customWidth="1"/>
    <col min="8973" max="8973" width="16" style="2" customWidth="1"/>
    <col min="8974" max="8974" width="0" style="2" hidden="1" customWidth="1"/>
    <col min="8975" max="8975" width="16.44140625" style="2" customWidth="1"/>
    <col min="8976" max="8976" width="11.44140625" style="2"/>
    <col min="8977" max="8977" width="12.44140625" style="2" bestFit="1" customWidth="1"/>
    <col min="8978" max="9217" width="11.44140625" style="2"/>
    <col min="9218" max="9218" width="5.44140625" style="2" customWidth="1"/>
    <col min="9219" max="9219" width="17.5546875" style="2" customWidth="1"/>
    <col min="9220" max="9221" width="11.44140625" style="2" customWidth="1"/>
    <col min="9222" max="9222" width="56.44140625" style="2" customWidth="1"/>
    <col min="9223" max="9223" width="14.44140625" style="2" customWidth="1"/>
    <col min="9224" max="9227" width="0" style="2" hidden="1" customWidth="1"/>
    <col min="9228" max="9228" width="14.44140625" style="2" customWidth="1"/>
    <col min="9229" max="9229" width="16" style="2" customWidth="1"/>
    <col min="9230" max="9230" width="0" style="2" hidden="1" customWidth="1"/>
    <col min="9231" max="9231" width="16.44140625" style="2" customWidth="1"/>
    <col min="9232" max="9232" width="11.44140625" style="2"/>
    <col min="9233" max="9233" width="12.44140625" style="2" bestFit="1" customWidth="1"/>
    <col min="9234" max="9473" width="11.44140625" style="2"/>
    <col min="9474" max="9474" width="5.44140625" style="2" customWidth="1"/>
    <col min="9475" max="9475" width="17.5546875" style="2" customWidth="1"/>
    <col min="9476" max="9477" width="11.44140625" style="2" customWidth="1"/>
    <col min="9478" max="9478" width="56.44140625" style="2" customWidth="1"/>
    <col min="9479" max="9479" width="14.44140625" style="2" customWidth="1"/>
    <col min="9480" max="9483" width="0" style="2" hidden="1" customWidth="1"/>
    <col min="9484" max="9484" width="14.44140625" style="2" customWidth="1"/>
    <col min="9485" max="9485" width="16" style="2" customWidth="1"/>
    <col min="9486" max="9486" width="0" style="2" hidden="1" customWidth="1"/>
    <col min="9487" max="9487" width="16.44140625" style="2" customWidth="1"/>
    <col min="9488" max="9488" width="11.44140625" style="2"/>
    <col min="9489" max="9489" width="12.44140625" style="2" bestFit="1" customWidth="1"/>
    <col min="9490" max="9729" width="11.44140625" style="2"/>
    <col min="9730" max="9730" width="5.44140625" style="2" customWidth="1"/>
    <col min="9731" max="9731" width="17.5546875" style="2" customWidth="1"/>
    <col min="9732" max="9733" width="11.44140625" style="2" customWidth="1"/>
    <col min="9734" max="9734" width="56.44140625" style="2" customWidth="1"/>
    <col min="9735" max="9735" width="14.44140625" style="2" customWidth="1"/>
    <col min="9736" max="9739" width="0" style="2" hidden="1" customWidth="1"/>
    <col min="9740" max="9740" width="14.44140625" style="2" customWidth="1"/>
    <col min="9741" max="9741" width="16" style="2" customWidth="1"/>
    <col min="9742" max="9742" width="0" style="2" hidden="1" customWidth="1"/>
    <col min="9743" max="9743" width="16.44140625" style="2" customWidth="1"/>
    <col min="9744" max="9744" width="11.44140625" style="2"/>
    <col min="9745" max="9745" width="12.44140625" style="2" bestFit="1" customWidth="1"/>
    <col min="9746" max="9985" width="11.44140625" style="2"/>
    <col min="9986" max="9986" width="5.44140625" style="2" customWidth="1"/>
    <col min="9987" max="9987" width="17.5546875" style="2" customWidth="1"/>
    <col min="9988" max="9989" width="11.44140625" style="2" customWidth="1"/>
    <col min="9990" max="9990" width="56.44140625" style="2" customWidth="1"/>
    <col min="9991" max="9991" width="14.44140625" style="2" customWidth="1"/>
    <col min="9992" max="9995" width="0" style="2" hidden="1" customWidth="1"/>
    <col min="9996" max="9996" width="14.44140625" style="2" customWidth="1"/>
    <col min="9997" max="9997" width="16" style="2" customWidth="1"/>
    <col min="9998" max="9998" width="0" style="2" hidden="1" customWidth="1"/>
    <col min="9999" max="9999" width="16.44140625" style="2" customWidth="1"/>
    <col min="10000" max="10000" width="11.44140625" style="2"/>
    <col min="10001" max="10001" width="12.44140625" style="2" bestFit="1" customWidth="1"/>
    <col min="10002" max="10241" width="11.44140625" style="2"/>
    <col min="10242" max="10242" width="5.44140625" style="2" customWidth="1"/>
    <col min="10243" max="10243" width="17.5546875" style="2" customWidth="1"/>
    <col min="10244" max="10245" width="11.44140625" style="2" customWidth="1"/>
    <col min="10246" max="10246" width="56.44140625" style="2" customWidth="1"/>
    <col min="10247" max="10247" width="14.44140625" style="2" customWidth="1"/>
    <col min="10248" max="10251" width="0" style="2" hidden="1" customWidth="1"/>
    <col min="10252" max="10252" width="14.44140625" style="2" customWidth="1"/>
    <col min="10253" max="10253" width="16" style="2" customWidth="1"/>
    <col min="10254" max="10254" width="0" style="2" hidden="1" customWidth="1"/>
    <col min="10255" max="10255" width="16.44140625" style="2" customWidth="1"/>
    <col min="10256" max="10256" width="11.44140625" style="2"/>
    <col min="10257" max="10257" width="12.44140625" style="2" bestFit="1" customWidth="1"/>
    <col min="10258" max="10497" width="11.44140625" style="2"/>
    <col min="10498" max="10498" width="5.44140625" style="2" customWidth="1"/>
    <col min="10499" max="10499" width="17.5546875" style="2" customWidth="1"/>
    <col min="10500" max="10501" width="11.44140625" style="2" customWidth="1"/>
    <col min="10502" max="10502" width="56.44140625" style="2" customWidth="1"/>
    <col min="10503" max="10503" width="14.44140625" style="2" customWidth="1"/>
    <col min="10504" max="10507" width="0" style="2" hidden="1" customWidth="1"/>
    <col min="10508" max="10508" width="14.44140625" style="2" customWidth="1"/>
    <col min="10509" max="10509" width="16" style="2" customWidth="1"/>
    <col min="10510" max="10510" width="0" style="2" hidden="1" customWidth="1"/>
    <col min="10511" max="10511" width="16.44140625" style="2" customWidth="1"/>
    <col min="10512" max="10512" width="11.44140625" style="2"/>
    <col min="10513" max="10513" width="12.44140625" style="2" bestFit="1" customWidth="1"/>
    <col min="10514" max="10753" width="11.44140625" style="2"/>
    <col min="10754" max="10754" width="5.44140625" style="2" customWidth="1"/>
    <col min="10755" max="10755" width="17.5546875" style="2" customWidth="1"/>
    <col min="10756" max="10757" width="11.44140625" style="2" customWidth="1"/>
    <col min="10758" max="10758" width="56.44140625" style="2" customWidth="1"/>
    <col min="10759" max="10759" width="14.44140625" style="2" customWidth="1"/>
    <col min="10760" max="10763" width="0" style="2" hidden="1" customWidth="1"/>
    <col min="10764" max="10764" width="14.44140625" style="2" customWidth="1"/>
    <col min="10765" max="10765" width="16" style="2" customWidth="1"/>
    <col min="10766" max="10766" width="0" style="2" hidden="1" customWidth="1"/>
    <col min="10767" max="10767" width="16.44140625" style="2" customWidth="1"/>
    <col min="10768" max="10768" width="11.44140625" style="2"/>
    <col min="10769" max="10769" width="12.44140625" style="2" bestFit="1" customWidth="1"/>
    <col min="10770" max="11009" width="11.44140625" style="2"/>
    <col min="11010" max="11010" width="5.44140625" style="2" customWidth="1"/>
    <col min="11011" max="11011" width="17.5546875" style="2" customWidth="1"/>
    <col min="11012" max="11013" width="11.44140625" style="2" customWidth="1"/>
    <col min="11014" max="11014" width="56.44140625" style="2" customWidth="1"/>
    <col min="11015" max="11015" width="14.44140625" style="2" customWidth="1"/>
    <col min="11016" max="11019" width="0" style="2" hidden="1" customWidth="1"/>
    <col min="11020" max="11020" width="14.44140625" style="2" customWidth="1"/>
    <col min="11021" max="11021" width="16" style="2" customWidth="1"/>
    <col min="11022" max="11022" width="0" style="2" hidden="1" customWidth="1"/>
    <col min="11023" max="11023" width="16.44140625" style="2" customWidth="1"/>
    <col min="11024" max="11024" width="11.44140625" style="2"/>
    <col min="11025" max="11025" width="12.44140625" style="2" bestFit="1" customWidth="1"/>
    <col min="11026" max="11265" width="11.44140625" style="2"/>
    <col min="11266" max="11266" width="5.44140625" style="2" customWidth="1"/>
    <col min="11267" max="11267" width="17.5546875" style="2" customWidth="1"/>
    <col min="11268" max="11269" width="11.44140625" style="2" customWidth="1"/>
    <col min="11270" max="11270" width="56.44140625" style="2" customWidth="1"/>
    <col min="11271" max="11271" width="14.44140625" style="2" customWidth="1"/>
    <col min="11272" max="11275" width="0" style="2" hidden="1" customWidth="1"/>
    <col min="11276" max="11276" width="14.44140625" style="2" customWidth="1"/>
    <col min="11277" max="11277" width="16" style="2" customWidth="1"/>
    <col min="11278" max="11278" width="0" style="2" hidden="1" customWidth="1"/>
    <col min="11279" max="11279" width="16.44140625" style="2" customWidth="1"/>
    <col min="11280" max="11280" width="11.44140625" style="2"/>
    <col min="11281" max="11281" width="12.44140625" style="2" bestFit="1" customWidth="1"/>
    <col min="11282" max="11521" width="11.44140625" style="2"/>
    <col min="11522" max="11522" width="5.44140625" style="2" customWidth="1"/>
    <col min="11523" max="11523" width="17.5546875" style="2" customWidth="1"/>
    <col min="11524" max="11525" width="11.44140625" style="2" customWidth="1"/>
    <col min="11526" max="11526" width="56.44140625" style="2" customWidth="1"/>
    <col min="11527" max="11527" width="14.44140625" style="2" customWidth="1"/>
    <col min="11528" max="11531" width="0" style="2" hidden="1" customWidth="1"/>
    <col min="11532" max="11532" width="14.44140625" style="2" customWidth="1"/>
    <col min="11533" max="11533" width="16" style="2" customWidth="1"/>
    <col min="11534" max="11534" width="0" style="2" hidden="1" customWidth="1"/>
    <col min="11535" max="11535" width="16.44140625" style="2" customWidth="1"/>
    <col min="11536" max="11536" width="11.44140625" style="2"/>
    <col min="11537" max="11537" width="12.44140625" style="2" bestFit="1" customWidth="1"/>
    <col min="11538" max="11777" width="11.44140625" style="2"/>
    <col min="11778" max="11778" width="5.44140625" style="2" customWidth="1"/>
    <col min="11779" max="11779" width="17.5546875" style="2" customWidth="1"/>
    <col min="11780" max="11781" width="11.44140625" style="2" customWidth="1"/>
    <col min="11782" max="11782" width="56.44140625" style="2" customWidth="1"/>
    <col min="11783" max="11783" width="14.44140625" style="2" customWidth="1"/>
    <col min="11784" max="11787" width="0" style="2" hidden="1" customWidth="1"/>
    <col min="11788" max="11788" width="14.44140625" style="2" customWidth="1"/>
    <col min="11789" max="11789" width="16" style="2" customWidth="1"/>
    <col min="11790" max="11790" width="0" style="2" hidden="1" customWidth="1"/>
    <col min="11791" max="11791" width="16.44140625" style="2" customWidth="1"/>
    <col min="11792" max="11792" width="11.44140625" style="2"/>
    <col min="11793" max="11793" width="12.44140625" style="2" bestFit="1" customWidth="1"/>
    <col min="11794" max="12033" width="11.44140625" style="2"/>
    <col min="12034" max="12034" width="5.44140625" style="2" customWidth="1"/>
    <col min="12035" max="12035" width="17.5546875" style="2" customWidth="1"/>
    <col min="12036" max="12037" width="11.44140625" style="2" customWidth="1"/>
    <col min="12038" max="12038" width="56.44140625" style="2" customWidth="1"/>
    <col min="12039" max="12039" width="14.44140625" style="2" customWidth="1"/>
    <col min="12040" max="12043" width="0" style="2" hidden="1" customWidth="1"/>
    <col min="12044" max="12044" width="14.44140625" style="2" customWidth="1"/>
    <col min="12045" max="12045" width="16" style="2" customWidth="1"/>
    <col min="12046" max="12046" width="0" style="2" hidden="1" customWidth="1"/>
    <col min="12047" max="12047" width="16.44140625" style="2" customWidth="1"/>
    <col min="12048" max="12048" width="11.44140625" style="2"/>
    <col min="12049" max="12049" width="12.44140625" style="2" bestFit="1" customWidth="1"/>
    <col min="12050" max="12289" width="11.44140625" style="2"/>
    <col min="12290" max="12290" width="5.44140625" style="2" customWidth="1"/>
    <col min="12291" max="12291" width="17.5546875" style="2" customWidth="1"/>
    <col min="12292" max="12293" width="11.44140625" style="2" customWidth="1"/>
    <col min="12294" max="12294" width="56.44140625" style="2" customWidth="1"/>
    <col min="12295" max="12295" width="14.44140625" style="2" customWidth="1"/>
    <col min="12296" max="12299" width="0" style="2" hidden="1" customWidth="1"/>
    <col min="12300" max="12300" width="14.44140625" style="2" customWidth="1"/>
    <col min="12301" max="12301" width="16" style="2" customWidth="1"/>
    <col min="12302" max="12302" width="0" style="2" hidden="1" customWidth="1"/>
    <col min="12303" max="12303" width="16.44140625" style="2" customWidth="1"/>
    <col min="12304" max="12304" width="11.44140625" style="2"/>
    <col min="12305" max="12305" width="12.44140625" style="2" bestFit="1" customWidth="1"/>
    <col min="12306" max="12545" width="11.44140625" style="2"/>
    <col min="12546" max="12546" width="5.44140625" style="2" customWidth="1"/>
    <col min="12547" max="12547" width="17.5546875" style="2" customWidth="1"/>
    <col min="12548" max="12549" width="11.44140625" style="2" customWidth="1"/>
    <col min="12550" max="12550" width="56.44140625" style="2" customWidth="1"/>
    <col min="12551" max="12551" width="14.44140625" style="2" customWidth="1"/>
    <col min="12552" max="12555" width="0" style="2" hidden="1" customWidth="1"/>
    <col min="12556" max="12556" width="14.44140625" style="2" customWidth="1"/>
    <col min="12557" max="12557" width="16" style="2" customWidth="1"/>
    <col min="12558" max="12558" width="0" style="2" hidden="1" customWidth="1"/>
    <col min="12559" max="12559" width="16.44140625" style="2" customWidth="1"/>
    <col min="12560" max="12560" width="11.44140625" style="2"/>
    <col min="12561" max="12561" width="12.44140625" style="2" bestFit="1" customWidth="1"/>
    <col min="12562" max="12801" width="11.44140625" style="2"/>
    <col min="12802" max="12802" width="5.44140625" style="2" customWidth="1"/>
    <col min="12803" max="12803" width="17.5546875" style="2" customWidth="1"/>
    <col min="12804" max="12805" width="11.44140625" style="2" customWidth="1"/>
    <col min="12806" max="12806" width="56.44140625" style="2" customWidth="1"/>
    <col min="12807" max="12807" width="14.44140625" style="2" customWidth="1"/>
    <col min="12808" max="12811" width="0" style="2" hidden="1" customWidth="1"/>
    <col min="12812" max="12812" width="14.44140625" style="2" customWidth="1"/>
    <col min="12813" max="12813" width="16" style="2" customWidth="1"/>
    <col min="12814" max="12814" width="0" style="2" hidden="1" customWidth="1"/>
    <col min="12815" max="12815" width="16.44140625" style="2" customWidth="1"/>
    <col min="12816" max="12816" width="11.44140625" style="2"/>
    <col min="12817" max="12817" width="12.44140625" style="2" bestFit="1" customWidth="1"/>
    <col min="12818" max="13057" width="11.44140625" style="2"/>
    <col min="13058" max="13058" width="5.44140625" style="2" customWidth="1"/>
    <col min="13059" max="13059" width="17.5546875" style="2" customWidth="1"/>
    <col min="13060" max="13061" width="11.44140625" style="2" customWidth="1"/>
    <col min="13062" max="13062" width="56.44140625" style="2" customWidth="1"/>
    <col min="13063" max="13063" width="14.44140625" style="2" customWidth="1"/>
    <col min="13064" max="13067" width="0" style="2" hidden="1" customWidth="1"/>
    <col min="13068" max="13068" width="14.44140625" style="2" customWidth="1"/>
    <col min="13069" max="13069" width="16" style="2" customWidth="1"/>
    <col min="13070" max="13070" width="0" style="2" hidden="1" customWidth="1"/>
    <col min="13071" max="13071" width="16.44140625" style="2" customWidth="1"/>
    <col min="13072" max="13072" width="11.44140625" style="2"/>
    <col min="13073" max="13073" width="12.44140625" style="2" bestFit="1" customWidth="1"/>
    <col min="13074" max="13313" width="11.44140625" style="2"/>
    <col min="13314" max="13314" width="5.44140625" style="2" customWidth="1"/>
    <col min="13315" max="13315" width="17.5546875" style="2" customWidth="1"/>
    <col min="13316" max="13317" width="11.44140625" style="2" customWidth="1"/>
    <col min="13318" max="13318" width="56.44140625" style="2" customWidth="1"/>
    <col min="13319" max="13319" width="14.44140625" style="2" customWidth="1"/>
    <col min="13320" max="13323" width="0" style="2" hidden="1" customWidth="1"/>
    <col min="13324" max="13324" width="14.44140625" style="2" customWidth="1"/>
    <col min="13325" max="13325" width="16" style="2" customWidth="1"/>
    <col min="13326" max="13326" width="0" style="2" hidden="1" customWidth="1"/>
    <col min="13327" max="13327" width="16.44140625" style="2" customWidth="1"/>
    <col min="13328" max="13328" width="11.44140625" style="2"/>
    <col min="13329" max="13329" width="12.44140625" style="2" bestFit="1" customWidth="1"/>
    <col min="13330" max="13569" width="11.44140625" style="2"/>
    <col min="13570" max="13570" width="5.44140625" style="2" customWidth="1"/>
    <col min="13571" max="13571" width="17.5546875" style="2" customWidth="1"/>
    <col min="13572" max="13573" width="11.44140625" style="2" customWidth="1"/>
    <col min="13574" max="13574" width="56.44140625" style="2" customWidth="1"/>
    <col min="13575" max="13575" width="14.44140625" style="2" customWidth="1"/>
    <col min="13576" max="13579" width="0" style="2" hidden="1" customWidth="1"/>
    <col min="13580" max="13580" width="14.44140625" style="2" customWidth="1"/>
    <col min="13581" max="13581" width="16" style="2" customWidth="1"/>
    <col min="13582" max="13582" width="0" style="2" hidden="1" customWidth="1"/>
    <col min="13583" max="13583" width="16.44140625" style="2" customWidth="1"/>
    <col min="13584" max="13584" width="11.44140625" style="2"/>
    <col min="13585" max="13585" width="12.44140625" style="2" bestFit="1" customWidth="1"/>
    <col min="13586" max="13825" width="11.44140625" style="2"/>
    <col min="13826" max="13826" width="5.44140625" style="2" customWidth="1"/>
    <col min="13827" max="13827" width="17.5546875" style="2" customWidth="1"/>
    <col min="13828" max="13829" width="11.44140625" style="2" customWidth="1"/>
    <col min="13830" max="13830" width="56.44140625" style="2" customWidth="1"/>
    <col min="13831" max="13831" width="14.44140625" style="2" customWidth="1"/>
    <col min="13832" max="13835" width="0" style="2" hidden="1" customWidth="1"/>
    <col min="13836" max="13836" width="14.44140625" style="2" customWidth="1"/>
    <col min="13837" max="13837" width="16" style="2" customWidth="1"/>
    <col min="13838" max="13838" width="0" style="2" hidden="1" customWidth="1"/>
    <col min="13839" max="13839" width="16.44140625" style="2" customWidth="1"/>
    <col min="13840" max="13840" width="11.44140625" style="2"/>
    <col min="13841" max="13841" width="12.44140625" style="2" bestFit="1" customWidth="1"/>
    <col min="13842" max="14081" width="11.44140625" style="2"/>
    <col min="14082" max="14082" width="5.44140625" style="2" customWidth="1"/>
    <col min="14083" max="14083" width="17.5546875" style="2" customWidth="1"/>
    <col min="14084" max="14085" width="11.44140625" style="2" customWidth="1"/>
    <col min="14086" max="14086" width="56.44140625" style="2" customWidth="1"/>
    <col min="14087" max="14087" width="14.44140625" style="2" customWidth="1"/>
    <col min="14088" max="14091" width="0" style="2" hidden="1" customWidth="1"/>
    <col min="14092" max="14092" width="14.44140625" style="2" customWidth="1"/>
    <col min="14093" max="14093" width="16" style="2" customWidth="1"/>
    <col min="14094" max="14094" width="0" style="2" hidden="1" customWidth="1"/>
    <col min="14095" max="14095" width="16.44140625" style="2" customWidth="1"/>
    <col min="14096" max="14096" width="11.44140625" style="2"/>
    <col min="14097" max="14097" width="12.44140625" style="2" bestFit="1" customWidth="1"/>
    <col min="14098" max="14337" width="11.44140625" style="2"/>
    <col min="14338" max="14338" width="5.44140625" style="2" customWidth="1"/>
    <col min="14339" max="14339" width="17.5546875" style="2" customWidth="1"/>
    <col min="14340" max="14341" width="11.44140625" style="2" customWidth="1"/>
    <col min="14342" max="14342" width="56.44140625" style="2" customWidth="1"/>
    <col min="14343" max="14343" width="14.44140625" style="2" customWidth="1"/>
    <col min="14344" max="14347" width="0" style="2" hidden="1" customWidth="1"/>
    <col min="14348" max="14348" width="14.44140625" style="2" customWidth="1"/>
    <col min="14349" max="14349" width="16" style="2" customWidth="1"/>
    <col min="14350" max="14350" width="0" style="2" hidden="1" customWidth="1"/>
    <col min="14351" max="14351" width="16.44140625" style="2" customWidth="1"/>
    <col min="14352" max="14352" width="11.44140625" style="2"/>
    <col min="14353" max="14353" width="12.44140625" style="2" bestFit="1" customWidth="1"/>
    <col min="14354" max="14593" width="11.44140625" style="2"/>
    <col min="14594" max="14594" width="5.44140625" style="2" customWidth="1"/>
    <col min="14595" max="14595" width="17.5546875" style="2" customWidth="1"/>
    <col min="14596" max="14597" width="11.44140625" style="2" customWidth="1"/>
    <col min="14598" max="14598" width="56.44140625" style="2" customWidth="1"/>
    <col min="14599" max="14599" width="14.44140625" style="2" customWidth="1"/>
    <col min="14600" max="14603" width="0" style="2" hidden="1" customWidth="1"/>
    <col min="14604" max="14604" width="14.44140625" style="2" customWidth="1"/>
    <col min="14605" max="14605" width="16" style="2" customWidth="1"/>
    <col min="14606" max="14606" width="0" style="2" hidden="1" customWidth="1"/>
    <col min="14607" max="14607" width="16.44140625" style="2" customWidth="1"/>
    <col min="14608" max="14608" width="11.44140625" style="2"/>
    <col min="14609" max="14609" width="12.44140625" style="2" bestFit="1" customWidth="1"/>
    <col min="14610" max="14849" width="11.44140625" style="2"/>
    <col min="14850" max="14850" width="5.44140625" style="2" customWidth="1"/>
    <col min="14851" max="14851" width="17.5546875" style="2" customWidth="1"/>
    <col min="14852" max="14853" width="11.44140625" style="2" customWidth="1"/>
    <col min="14854" max="14854" width="56.44140625" style="2" customWidth="1"/>
    <col min="14855" max="14855" width="14.44140625" style="2" customWidth="1"/>
    <col min="14856" max="14859" width="0" style="2" hidden="1" customWidth="1"/>
    <col min="14860" max="14860" width="14.44140625" style="2" customWidth="1"/>
    <col min="14861" max="14861" width="16" style="2" customWidth="1"/>
    <col min="14862" max="14862" width="0" style="2" hidden="1" customWidth="1"/>
    <col min="14863" max="14863" width="16.44140625" style="2" customWidth="1"/>
    <col min="14864" max="14864" width="11.44140625" style="2"/>
    <col min="14865" max="14865" width="12.44140625" style="2" bestFit="1" customWidth="1"/>
    <col min="14866" max="15105" width="11.44140625" style="2"/>
    <col min="15106" max="15106" width="5.44140625" style="2" customWidth="1"/>
    <col min="15107" max="15107" width="17.5546875" style="2" customWidth="1"/>
    <col min="15108" max="15109" width="11.44140625" style="2" customWidth="1"/>
    <col min="15110" max="15110" width="56.44140625" style="2" customWidth="1"/>
    <col min="15111" max="15111" width="14.44140625" style="2" customWidth="1"/>
    <col min="15112" max="15115" width="0" style="2" hidden="1" customWidth="1"/>
    <col min="15116" max="15116" width="14.44140625" style="2" customWidth="1"/>
    <col min="15117" max="15117" width="16" style="2" customWidth="1"/>
    <col min="15118" max="15118" width="0" style="2" hidden="1" customWidth="1"/>
    <col min="15119" max="15119" width="16.44140625" style="2" customWidth="1"/>
    <col min="15120" max="15120" width="11.44140625" style="2"/>
    <col min="15121" max="15121" width="12.44140625" style="2" bestFit="1" customWidth="1"/>
    <col min="15122" max="15361" width="11.44140625" style="2"/>
    <col min="15362" max="15362" width="5.44140625" style="2" customWidth="1"/>
    <col min="15363" max="15363" width="17.5546875" style="2" customWidth="1"/>
    <col min="15364" max="15365" width="11.44140625" style="2" customWidth="1"/>
    <col min="15366" max="15366" width="56.44140625" style="2" customWidth="1"/>
    <col min="15367" max="15367" width="14.44140625" style="2" customWidth="1"/>
    <col min="15368" max="15371" width="0" style="2" hidden="1" customWidth="1"/>
    <col min="15372" max="15372" width="14.44140625" style="2" customWidth="1"/>
    <col min="15373" max="15373" width="16" style="2" customWidth="1"/>
    <col min="15374" max="15374" width="0" style="2" hidden="1" customWidth="1"/>
    <col min="15375" max="15375" width="16.44140625" style="2" customWidth="1"/>
    <col min="15376" max="15376" width="11.44140625" style="2"/>
    <col min="15377" max="15377" width="12.44140625" style="2" bestFit="1" customWidth="1"/>
    <col min="15378" max="15617" width="11.44140625" style="2"/>
    <col min="15618" max="15618" width="5.44140625" style="2" customWidth="1"/>
    <col min="15619" max="15619" width="17.5546875" style="2" customWidth="1"/>
    <col min="15620" max="15621" width="11.44140625" style="2" customWidth="1"/>
    <col min="15622" max="15622" width="56.44140625" style="2" customWidth="1"/>
    <col min="15623" max="15623" width="14.44140625" style="2" customWidth="1"/>
    <col min="15624" max="15627" width="0" style="2" hidden="1" customWidth="1"/>
    <col min="15628" max="15628" width="14.44140625" style="2" customWidth="1"/>
    <col min="15629" max="15629" width="16" style="2" customWidth="1"/>
    <col min="15630" max="15630" width="0" style="2" hidden="1" customWidth="1"/>
    <col min="15631" max="15631" width="16.44140625" style="2" customWidth="1"/>
    <col min="15632" max="15632" width="11.44140625" style="2"/>
    <col min="15633" max="15633" width="12.44140625" style="2" bestFit="1" customWidth="1"/>
    <col min="15634" max="15873" width="11.44140625" style="2"/>
    <col min="15874" max="15874" width="5.44140625" style="2" customWidth="1"/>
    <col min="15875" max="15875" width="17.5546875" style="2" customWidth="1"/>
    <col min="15876" max="15877" width="11.44140625" style="2" customWidth="1"/>
    <col min="15878" max="15878" width="56.44140625" style="2" customWidth="1"/>
    <col min="15879" max="15879" width="14.44140625" style="2" customWidth="1"/>
    <col min="15880" max="15883" width="0" style="2" hidden="1" customWidth="1"/>
    <col min="15884" max="15884" width="14.44140625" style="2" customWidth="1"/>
    <col min="15885" max="15885" width="16" style="2" customWidth="1"/>
    <col min="15886" max="15886" width="0" style="2" hidden="1" customWidth="1"/>
    <col min="15887" max="15887" width="16.44140625" style="2" customWidth="1"/>
    <col min="15888" max="15888" width="11.44140625" style="2"/>
    <col min="15889" max="15889" width="12.44140625" style="2" bestFit="1" customWidth="1"/>
    <col min="15890" max="16129" width="11.44140625" style="2"/>
    <col min="16130" max="16130" width="5.44140625" style="2" customWidth="1"/>
    <col min="16131" max="16131" width="17.5546875" style="2" customWidth="1"/>
    <col min="16132" max="16133" width="11.44140625" style="2" customWidth="1"/>
    <col min="16134" max="16134" width="56.44140625" style="2" customWidth="1"/>
    <col min="16135" max="16135" width="14.44140625" style="2" customWidth="1"/>
    <col min="16136" max="16139" width="0" style="2" hidden="1" customWidth="1"/>
    <col min="16140" max="16140" width="14.44140625" style="2" customWidth="1"/>
    <col min="16141" max="16141" width="16" style="2" customWidth="1"/>
    <col min="16142" max="16142" width="0" style="2" hidden="1" customWidth="1"/>
    <col min="16143" max="16143" width="16.44140625" style="2" customWidth="1"/>
    <col min="16144" max="16144" width="11.44140625" style="2"/>
    <col min="16145" max="16145" width="12.44140625" style="2" bestFit="1" customWidth="1"/>
    <col min="16146" max="16384" width="11.44140625" style="2"/>
  </cols>
  <sheetData>
    <row r="1" spans="1:17" x14ac:dyDescent="0.25">
      <c r="A1" s="2" t="s">
        <v>357</v>
      </c>
    </row>
    <row r="2" spans="1:17" ht="20.399999999999999" thickBot="1" x14ac:dyDescent="0.45">
      <c r="A2" s="307" t="s">
        <v>290</v>
      </c>
      <c r="B2" s="307"/>
      <c r="C2" s="307"/>
      <c r="D2" s="307"/>
      <c r="E2" s="307"/>
      <c r="F2" s="307"/>
    </row>
    <row r="3" spans="1:17" ht="13.8" thickTop="1" x14ac:dyDescent="0.25"/>
    <row r="4" spans="1:17" ht="15" thickBot="1" x14ac:dyDescent="0.35">
      <c r="B4" s="12" t="s">
        <v>223</v>
      </c>
      <c r="C4" s="13"/>
      <c r="D4" s="90"/>
      <c r="E4" s="13"/>
      <c r="F4" s="13"/>
      <c r="G4" s="13"/>
      <c r="H4" s="13"/>
      <c r="I4" s="13"/>
      <c r="J4" s="13"/>
      <c r="K4" s="13"/>
      <c r="L4" s="13"/>
      <c r="M4" s="13"/>
      <c r="N4" s="13"/>
      <c r="O4" s="13"/>
      <c r="Q4" s="14" t="s">
        <v>224</v>
      </c>
    </row>
    <row r="5" spans="1:17" ht="15" thickTop="1" x14ac:dyDescent="0.25">
      <c r="Q5" s="15" t="s">
        <v>225</v>
      </c>
    </row>
    <row r="6" spans="1:17" s="11" customFormat="1" ht="46.5" customHeight="1" x14ac:dyDescent="0.3">
      <c r="B6" s="16" t="s">
        <v>226</v>
      </c>
      <c r="C6" s="16" t="s">
        <v>227</v>
      </c>
      <c r="D6" s="16" t="s">
        <v>228</v>
      </c>
      <c r="E6" s="16" t="s">
        <v>229</v>
      </c>
      <c r="F6" s="17" t="s">
        <v>230</v>
      </c>
      <c r="G6" s="16" t="s">
        <v>231</v>
      </c>
      <c r="H6" s="16" t="s">
        <v>232</v>
      </c>
      <c r="I6" s="16"/>
      <c r="J6" s="16"/>
      <c r="K6" s="17" t="s">
        <v>295</v>
      </c>
      <c r="L6" s="17" t="s">
        <v>382</v>
      </c>
      <c r="M6" s="16" t="s">
        <v>233</v>
      </c>
      <c r="N6" s="16"/>
      <c r="O6" s="18" t="s">
        <v>234</v>
      </c>
      <c r="Q6" s="19">
        <f ca="1">TODAY()</f>
        <v>44204</v>
      </c>
    </row>
    <row r="7" spans="1:17" s="11" customFormat="1" ht="16.5" customHeight="1" x14ac:dyDescent="0.3">
      <c r="B7" s="44"/>
      <c r="C7" s="44"/>
      <c r="D7" s="41"/>
      <c r="E7" s="41"/>
      <c r="F7" s="42"/>
      <c r="G7" s="41"/>
      <c r="H7" s="41"/>
      <c r="I7" s="41"/>
      <c r="J7" s="41"/>
      <c r="K7" s="41"/>
      <c r="L7" s="42"/>
      <c r="M7" s="41"/>
      <c r="N7" s="41"/>
      <c r="O7" s="43"/>
    </row>
    <row r="8" spans="1:17" ht="14.4" outlineLevel="1" x14ac:dyDescent="0.25">
      <c r="B8" s="20">
        <v>44196</v>
      </c>
      <c r="C8" s="81">
        <v>5676</v>
      </c>
      <c r="D8" s="91" t="str">
        <f>IF(C8="","",VLOOKUP(C8,[1]PROJECTES!$C$14:$G$7000,2,TRUE))</f>
        <v>TODESE</v>
      </c>
      <c r="E8" s="45" t="str">
        <f>IF(C8="","",VLOOKUP(C8,[1]PROJECTES!$C$14:$G$5000,5,FALSE))</f>
        <v>Cte. Mnt. CSSat TORRES DE SEGRE 2.020</v>
      </c>
      <c r="F8" s="86">
        <f>IF(C8="","",VLOOKUP(C8,[1]PROJECTES!$C$14:$Z$5000,8,FALSE))</f>
        <v>48</v>
      </c>
      <c r="G8" s="85">
        <f>SUMIFS(Validacions!$N$8:$N$7945,Validacions!$E$8:$E$7945,C8)</f>
        <v>0</v>
      </c>
      <c r="H8" s="85">
        <f>SUMIFS(Validacions!$P$8:$P$7945,Validacions!$E$8:$E$7945,C8)</f>
        <v>0</v>
      </c>
      <c r="I8" s="85">
        <f>TRUNC(H8/60,0)</f>
        <v>0</v>
      </c>
      <c r="J8" s="85">
        <f>MOD(H8,60)</f>
        <v>0</v>
      </c>
      <c r="K8" s="47">
        <v>0</v>
      </c>
      <c r="L8" s="47">
        <f>G8+I8+J8/60</f>
        <v>0</v>
      </c>
      <c r="M8" s="47">
        <f>F8-L8-K8</f>
        <v>48</v>
      </c>
      <c r="N8" s="47">
        <f>L8/F8</f>
        <v>0</v>
      </c>
      <c r="O8" s="94">
        <f t="shared" ref="O8:O15" si="0">(L8+K8)/F8</f>
        <v>0</v>
      </c>
    </row>
    <row r="9" spans="1:17" ht="14.4" outlineLevel="1" x14ac:dyDescent="0.25">
      <c r="B9" s="20">
        <v>44196</v>
      </c>
      <c r="C9" s="81">
        <v>5531</v>
      </c>
      <c r="D9" s="91" t="str">
        <f>IF(C9="","",VLOOKUP(C9,[1]PROJECTES!$C$14:$G$7000,2,TRUE))</f>
        <v>ELDICE</v>
      </c>
      <c r="E9" s="45" t="str">
        <f>IF(C9="","",VLOOKUP(C9,[1]PROJECTES!$C$14:$G$5000,5,FALSE))</f>
        <v>Cte.Mnt. CSSat CENTELLES 01/01/2.020 - 31/12/2.020</v>
      </c>
      <c r="F9" s="86">
        <f>IF(C9="","",VLOOKUP(C9,[1]PROJECTES!$C$14:$Z$5000,8,FALSE))</f>
        <v>15</v>
      </c>
      <c r="G9" s="85">
        <f>SUMIFS(Validacions!$N$8:$N$7945,Validacions!$E$8:$E$7945,C9)</f>
        <v>0</v>
      </c>
      <c r="H9" s="85">
        <f>SUMIFS(Validacions!$P$8:$P$7945,Validacions!$E$8:$E$7945,C9)</f>
        <v>0</v>
      </c>
      <c r="I9" s="85">
        <f t="shared" ref="I9:I15" si="1">TRUNC(H9/60,0)</f>
        <v>0</v>
      </c>
      <c r="J9" s="85">
        <f t="shared" ref="J9:J15" si="2">MOD(H9,60)</f>
        <v>0</v>
      </c>
      <c r="K9" s="47">
        <v>0</v>
      </c>
      <c r="L9" s="47">
        <f t="shared" ref="L9:L15" si="3">G9+I9+J9/60</f>
        <v>0</v>
      </c>
      <c r="M9" s="47">
        <f t="shared" ref="M9:M15" si="4">F9-L9-K9</f>
        <v>15</v>
      </c>
      <c r="N9" s="47">
        <f t="shared" ref="N9:N15" si="5">L9/F9</f>
        <v>0</v>
      </c>
      <c r="O9" s="94">
        <f t="shared" si="0"/>
        <v>0</v>
      </c>
      <c r="Q9" s="237"/>
    </row>
    <row r="10" spans="1:17" ht="14.4" outlineLevel="1" x14ac:dyDescent="0.25">
      <c r="B10" s="20">
        <v>44377</v>
      </c>
      <c r="C10" s="81">
        <v>5767</v>
      </c>
      <c r="D10" s="91" t="str">
        <f>IF(C10="","",VLOOKUP(C10,[1]PROJECTES!$C$14:$G$7000,2,TRUE))</f>
        <v>ELECAD</v>
      </c>
      <c r="E10" s="45" t="str">
        <f>IF(C10="","",VLOOKUP(C10,[1]PROJECTES!$C$14:$G$5000,5,FALSE))</f>
        <v>Cto.Mnto.CSSat E.CADIZ 01/07/2.020 - 30/06/2.0201</v>
      </c>
      <c r="F10" s="86">
        <f>IF(C10="","",VLOOKUP(C10,[1]PROJECTES!$C$14:$Z$5000,8,FALSE))</f>
        <v>12</v>
      </c>
      <c r="G10" s="85">
        <f>SUMIFS(Validacions!$N$8:$N$7945,Validacions!$E$8:$E$7945,C10)</f>
        <v>0</v>
      </c>
      <c r="H10" s="85">
        <f>SUMIFS(Validacions!$P$8:$P$7945,Validacions!$E$8:$E$7945,C10)</f>
        <v>0</v>
      </c>
      <c r="I10" s="85">
        <f>TRUNC(H10/60,0)</f>
        <v>0</v>
      </c>
      <c r="J10" s="85">
        <f>MOD(H10,60)</f>
        <v>0</v>
      </c>
      <c r="K10" s="47">
        <v>0</v>
      </c>
      <c r="L10" s="47">
        <f>G10+I10+J10/60</f>
        <v>0</v>
      </c>
      <c r="M10" s="47">
        <f t="shared" si="4"/>
        <v>12</v>
      </c>
      <c r="N10" s="47">
        <f>L10/F10</f>
        <v>0</v>
      </c>
      <c r="O10" s="94">
        <f t="shared" si="0"/>
        <v>0</v>
      </c>
    </row>
    <row r="11" spans="1:17" ht="14.4" outlineLevel="1" x14ac:dyDescent="0.25">
      <c r="B11" s="20">
        <v>44196</v>
      </c>
      <c r="C11" s="81">
        <v>5680</v>
      </c>
      <c r="D11" s="91" t="str">
        <f>IF(C11="","",VLOOKUP(C11,[1]PROJECTES!$C$14:$G$7000,2,TRUE))</f>
        <v>ELECAR</v>
      </c>
      <c r="E11" s="45" t="str">
        <f>IF(C11="","",VLOOKUP(C11,[1]PROJECTES!$C$14:$G$5000,5,FALSE))</f>
        <v>Cte. Mnt. CSSat CARDENER 2.020</v>
      </c>
      <c r="F11" s="86">
        <f>IF(C11="","",VLOOKUP(C11,[1]PROJECTES!$C$14:$Z$5000,8,FALSE))</f>
        <v>60</v>
      </c>
      <c r="G11" s="85">
        <f>SUMIFS(Validacions!$N$8:$N$7945,Validacions!$E$8:$E$7945,C11)</f>
        <v>0</v>
      </c>
      <c r="H11" s="85">
        <f>SUMIFS(Validacions!$P$8:$P$7945,Validacions!$E$8:$E$7945,C11)</f>
        <v>0</v>
      </c>
      <c r="I11" s="85">
        <f t="shared" si="1"/>
        <v>0</v>
      </c>
      <c r="J11" s="85">
        <f t="shared" si="2"/>
        <v>0</v>
      </c>
      <c r="K11" s="47">
        <v>0</v>
      </c>
      <c r="L11" s="47">
        <f t="shared" si="3"/>
        <v>0</v>
      </c>
      <c r="M11" s="47">
        <f t="shared" si="4"/>
        <v>60</v>
      </c>
      <c r="N11" s="47">
        <f t="shared" si="5"/>
        <v>0</v>
      </c>
      <c r="O11" s="94">
        <f t="shared" si="0"/>
        <v>0</v>
      </c>
    </row>
    <row r="12" spans="1:17" ht="14.4" outlineLevel="1" x14ac:dyDescent="0.25">
      <c r="B12" s="20">
        <v>44196</v>
      </c>
      <c r="C12" s="81">
        <v>5679</v>
      </c>
      <c r="D12" s="91" t="str">
        <f>IF(C12="","",VLOOKUP(C12,[1]PROJECTES!$C$14:$G$7000,2,TRUE))</f>
        <v>SUMTAR</v>
      </c>
      <c r="E12" s="45" t="str">
        <f>IF(C12="","",VLOOKUP(C12,[1]PROJECTES!$C$14:$G$5000,5,FALSE))</f>
        <v>Cte. Mnt. CSSat TARRASENSES 2.020</v>
      </c>
      <c r="F12" s="86">
        <f>IF(C12="","",VLOOKUP(C12,[1]PROJECTES!$C$14:$Z$5000,8,FALSE))</f>
        <v>48</v>
      </c>
      <c r="G12" s="85">
        <f>SUMIFS(Validacions!$N$8:$N$7945,Validacions!$E$8:$E$7945,C12)</f>
        <v>0</v>
      </c>
      <c r="H12" s="85">
        <f>SUMIFS(Validacions!$P$8:$P$7945,Validacions!$E$8:$E$7945,C12)</f>
        <v>0</v>
      </c>
      <c r="I12" s="85">
        <f t="shared" si="1"/>
        <v>0</v>
      </c>
      <c r="J12" s="85">
        <f t="shared" si="2"/>
        <v>0</v>
      </c>
      <c r="K12" s="47">
        <v>0</v>
      </c>
      <c r="L12" s="47">
        <f t="shared" si="3"/>
        <v>0</v>
      </c>
      <c r="M12" s="47">
        <f t="shared" si="4"/>
        <v>48</v>
      </c>
      <c r="N12" s="47">
        <f t="shared" si="5"/>
        <v>0</v>
      </c>
      <c r="O12" s="94">
        <f t="shared" si="0"/>
        <v>0</v>
      </c>
    </row>
    <row r="13" spans="1:17" ht="14.4" outlineLevel="1" x14ac:dyDescent="0.25">
      <c r="B13" s="20">
        <v>44196</v>
      </c>
      <c r="C13" s="81">
        <v>5675</v>
      </c>
      <c r="D13" s="91" t="str">
        <f>IF(C13="","",VLOOKUP(C13,[1]PROJECTES!$C$14:$G$7000,2,TRUE))</f>
        <v>EAECEU</v>
      </c>
      <c r="E13" s="45" t="str">
        <f>IF(C13="","",VLOOKUP(C13,[1]PROJECTES!$C$14:$G$5000,5,FALSE))</f>
        <v>Cto. Mnto. CSSat CEUTA 2.020</v>
      </c>
      <c r="F13" s="86">
        <f>IF(C13="","",VLOOKUP(C13,[1]PROJECTES!$C$14:$Z$5000,8,FALSE))</f>
        <v>120</v>
      </c>
      <c r="G13" s="85">
        <f>SUMIFS(Validacions!$N$8:$N$7945,Validacions!$E$8:$E$7945,C13)</f>
        <v>0</v>
      </c>
      <c r="H13" s="85">
        <f>SUMIFS(Validacions!$P$8:$P$7945,Validacions!$E$8:$E$7945,C13)</f>
        <v>0</v>
      </c>
      <c r="I13" s="85">
        <f t="shared" si="1"/>
        <v>0</v>
      </c>
      <c r="J13" s="85">
        <f t="shared" si="2"/>
        <v>0</v>
      </c>
      <c r="K13" s="47">
        <v>0</v>
      </c>
      <c r="L13" s="47">
        <f t="shared" si="3"/>
        <v>0</v>
      </c>
      <c r="M13" s="47">
        <f t="shared" si="4"/>
        <v>120</v>
      </c>
      <c r="N13" s="47">
        <f t="shared" si="5"/>
        <v>0</v>
      </c>
      <c r="O13" s="94">
        <f t="shared" si="0"/>
        <v>0</v>
      </c>
    </row>
    <row r="14" spans="1:17" ht="14.4" outlineLevel="1" x14ac:dyDescent="0.25">
      <c r="B14" s="20">
        <v>44196</v>
      </c>
      <c r="C14" s="81">
        <v>5677</v>
      </c>
      <c r="D14" s="91" t="str">
        <f>IF(C14="","",VLOOKUP(C14,[1]PROJECTES!$C$14:$G$7000,2,TRUE))</f>
        <v>ELEALB</v>
      </c>
      <c r="E14" s="45" t="str">
        <f>IF(C14="","",VLOOKUP(C14,[1]PROJECTES!$C$14:$G$5000,5,FALSE))</f>
        <v>Cte. Mnt. CSSat ALBATARREC 2.020</v>
      </c>
      <c r="F14" s="86">
        <f>IF(C14="","",VLOOKUP(C14,[1]PROJECTES!$C$14:$Z$5000,8,FALSE))</f>
        <v>48</v>
      </c>
      <c r="G14" s="85">
        <f>SUMIFS(Validacions!$N$8:$N$7945,Validacions!$E$8:$E$7945,C14)</f>
        <v>0</v>
      </c>
      <c r="H14" s="85">
        <f>SUMIFS(Validacions!$P$8:$P$7945,Validacions!$E$8:$E$7945,C14)</f>
        <v>0</v>
      </c>
      <c r="I14" s="85">
        <f t="shared" si="1"/>
        <v>0</v>
      </c>
      <c r="J14" s="85">
        <f t="shared" si="2"/>
        <v>0</v>
      </c>
      <c r="K14" s="47">
        <v>0</v>
      </c>
      <c r="L14" s="47">
        <f t="shared" si="3"/>
        <v>0</v>
      </c>
      <c r="M14" s="47">
        <f t="shared" si="4"/>
        <v>48</v>
      </c>
      <c r="N14" s="47">
        <f t="shared" si="5"/>
        <v>0</v>
      </c>
      <c r="O14" s="94">
        <f t="shared" si="0"/>
        <v>0</v>
      </c>
    </row>
    <row r="15" spans="1:17" ht="15" outlineLevel="1" thickBot="1" x14ac:dyDescent="0.3">
      <c r="B15" s="20">
        <v>44196</v>
      </c>
      <c r="C15" s="81">
        <v>5678</v>
      </c>
      <c r="D15" s="91" t="str">
        <f>IF(C15="","",VLOOKUP(C15,[1]PROJECTES!$C$14:$G$7000,2,TRUE))</f>
        <v>ELESUD</v>
      </c>
      <c r="E15" s="45" t="str">
        <f>IF(C15="","",VLOOKUP(C15,[1]PROJECTES!$C$14:$G$5000,5,FALSE))</f>
        <v>Cte. Mnt. CSSat SUDANELL 2.020</v>
      </c>
      <c r="F15" s="86">
        <f>IF(C15="","",VLOOKUP(C15,[1]PROJECTES!$C$14:$Z$5000,8,FALSE))</f>
        <v>48</v>
      </c>
      <c r="G15" s="85">
        <f>SUMIFS(Validacions!$N$8:$N$7945,Validacions!$E$8:$E$7945,C15)</f>
        <v>0</v>
      </c>
      <c r="H15" s="85">
        <f>SUMIFS(Validacions!$P$8:$P$7945,Validacions!$E$8:$E$7945,C15)</f>
        <v>0</v>
      </c>
      <c r="I15" s="85">
        <f t="shared" si="1"/>
        <v>0</v>
      </c>
      <c r="J15" s="85">
        <f t="shared" si="2"/>
        <v>0</v>
      </c>
      <c r="K15" s="47">
        <v>0</v>
      </c>
      <c r="L15" s="47">
        <f t="shared" si="3"/>
        <v>0</v>
      </c>
      <c r="M15" s="47">
        <f t="shared" si="4"/>
        <v>48</v>
      </c>
      <c r="N15" s="47">
        <f t="shared" si="5"/>
        <v>0</v>
      </c>
      <c r="O15" s="94">
        <f t="shared" si="0"/>
        <v>0</v>
      </c>
    </row>
    <row r="16" spans="1:17" ht="15.6" thickTop="1" thickBot="1" x14ac:dyDescent="0.3">
      <c r="C16" s="11"/>
      <c r="D16" s="11"/>
      <c r="E16" s="46"/>
      <c r="F16" s="50">
        <f>SUM(F8:F15)</f>
        <v>399</v>
      </c>
      <c r="G16" s="48"/>
      <c r="H16" s="49"/>
      <c r="I16" s="49"/>
      <c r="J16" s="49"/>
      <c r="K16" s="50">
        <f>SUM(K8:K15)</f>
        <v>0</v>
      </c>
      <c r="L16" s="50">
        <f>SUM(L8:L15)</f>
        <v>0</v>
      </c>
      <c r="M16" s="50">
        <f>SUM(M8:M15)</f>
        <v>399</v>
      </c>
      <c r="N16" s="49"/>
      <c r="O16" s="51">
        <f>L16/F16</f>
        <v>0</v>
      </c>
      <c r="P16" s="25"/>
      <c r="Q16" s="25"/>
    </row>
    <row r="17" spans="1:15" ht="15.6" thickTop="1" thickBot="1" x14ac:dyDescent="0.35">
      <c r="A17" s="8"/>
      <c r="B17" s="12" t="s">
        <v>235</v>
      </c>
      <c r="C17" s="13"/>
      <c r="D17" s="90"/>
      <c r="E17" s="13"/>
      <c r="F17" s="13"/>
      <c r="G17" s="13"/>
      <c r="H17" s="13"/>
      <c r="I17" s="13"/>
      <c r="J17" s="13"/>
      <c r="K17" s="13"/>
      <c r="L17" s="13"/>
      <c r="M17" s="13"/>
      <c r="N17" s="13"/>
      <c r="O17" s="13"/>
    </row>
    <row r="18" spans="1:15" ht="13.8" thickTop="1" x14ac:dyDescent="0.25"/>
    <row r="19" spans="1:15" s="11" customFormat="1" ht="43.2" x14ac:dyDescent="0.3">
      <c r="B19" s="16" t="s">
        <v>226</v>
      </c>
      <c r="C19" s="16" t="s">
        <v>227</v>
      </c>
      <c r="D19" s="16" t="s">
        <v>228</v>
      </c>
      <c r="E19" s="16" t="s">
        <v>229</v>
      </c>
      <c r="F19" s="17" t="s">
        <v>230</v>
      </c>
      <c r="G19" s="16" t="s">
        <v>231</v>
      </c>
      <c r="H19" s="16" t="s">
        <v>232</v>
      </c>
      <c r="I19" s="16"/>
      <c r="J19" s="16"/>
      <c r="K19" s="17" t="s">
        <v>310</v>
      </c>
      <c r="L19" s="17" t="s">
        <v>295</v>
      </c>
      <c r="M19" s="16" t="s">
        <v>233</v>
      </c>
      <c r="N19" s="16"/>
      <c r="O19" s="18" t="s">
        <v>234</v>
      </c>
    </row>
    <row r="20" spans="1:15" ht="15" outlineLevel="1" thickBot="1" x14ac:dyDescent="0.3">
      <c r="B20" s="20">
        <v>44196</v>
      </c>
      <c r="C20" s="82">
        <v>5556</v>
      </c>
      <c r="D20" s="91" t="str">
        <f>IF(C20="","",VLOOKUP(C20,[1]PROJECTES!$C$14:$G$7000,2,TRUE))</f>
        <v>SAMENE</v>
      </c>
      <c r="E20" s="45" t="s">
        <v>288</v>
      </c>
      <c r="F20" s="86">
        <v>60</v>
      </c>
      <c r="G20" s="85">
        <f>SUMIFS(Validacions!$N$8:$N$7945,Validacions!$E$8:$E$7945,C20)</f>
        <v>0</v>
      </c>
      <c r="H20" s="85">
        <f>SUMIFS(Validacions!$P$8:$P$7945,Validacions!$E$8:$E$7945,C20)</f>
        <v>0</v>
      </c>
      <c r="I20" s="85">
        <f>TRUNC(H20/60,0)</f>
        <v>0</v>
      </c>
      <c r="J20" s="85">
        <f>MOD(H20,60)</f>
        <v>0</v>
      </c>
      <c r="K20" s="47">
        <v>0</v>
      </c>
      <c r="L20" s="47">
        <f>G20+I20+J20/60</f>
        <v>0</v>
      </c>
      <c r="M20" s="47">
        <f>F20-L20-K20</f>
        <v>60</v>
      </c>
      <c r="N20" s="47">
        <f>L20/F20</f>
        <v>0</v>
      </c>
      <c r="O20" s="94">
        <f>(L20+K20)/F20</f>
        <v>0</v>
      </c>
    </row>
    <row r="21" spans="1:15" ht="15.6" thickTop="1" thickBot="1" x14ac:dyDescent="0.35">
      <c r="F21" s="50">
        <f>SUM(F20:F20)</f>
        <v>60</v>
      </c>
      <c r="G21" s="50"/>
      <c r="H21" s="50"/>
      <c r="I21" s="50"/>
      <c r="J21" s="50"/>
      <c r="K21" s="50">
        <f>SUM(K20:K20)</f>
        <v>0</v>
      </c>
      <c r="L21" s="50">
        <f>SUM(L20:L20)</f>
        <v>0</v>
      </c>
      <c r="M21" s="23">
        <f>SUM(M20:M20)</f>
        <v>60</v>
      </c>
      <c r="N21" s="22"/>
      <c r="O21" s="24">
        <f>L21/F21</f>
        <v>0</v>
      </c>
    </row>
    <row r="22" spans="1:15" ht="15.6" thickTop="1" thickBot="1" x14ac:dyDescent="0.35">
      <c r="B22" s="12" t="s">
        <v>236</v>
      </c>
      <c r="C22" s="13"/>
      <c r="D22" s="90"/>
      <c r="E22" s="13"/>
      <c r="F22" s="13"/>
      <c r="G22" s="13"/>
      <c r="H22" s="13"/>
      <c r="I22" s="13"/>
      <c r="J22" s="13"/>
      <c r="K22" s="13"/>
      <c r="L22" s="13"/>
      <c r="M22" s="13"/>
      <c r="N22" s="13"/>
      <c r="O22" s="13"/>
    </row>
    <row r="23" spans="1:15" ht="13.8" thickTop="1" x14ac:dyDescent="0.25"/>
    <row r="24" spans="1:15" s="11" customFormat="1" ht="43.2" x14ac:dyDescent="0.3">
      <c r="B24" s="26" t="s">
        <v>226</v>
      </c>
      <c r="C24" s="27" t="s">
        <v>227</v>
      </c>
      <c r="D24" s="16" t="s">
        <v>228</v>
      </c>
      <c r="E24" s="16" t="s">
        <v>229</v>
      </c>
      <c r="F24" s="17" t="s">
        <v>230</v>
      </c>
      <c r="G24" s="16" t="s">
        <v>231</v>
      </c>
      <c r="H24" s="16" t="s">
        <v>232</v>
      </c>
      <c r="I24" s="16"/>
      <c r="J24" s="16"/>
      <c r="K24" s="17" t="s">
        <v>310</v>
      </c>
      <c r="L24" s="17" t="s">
        <v>295</v>
      </c>
      <c r="M24" s="16" t="s">
        <v>233</v>
      </c>
      <c r="N24" s="16"/>
      <c r="O24" s="18" t="s">
        <v>234</v>
      </c>
    </row>
    <row r="25" spans="1:15" ht="14.4" outlineLevel="1" x14ac:dyDescent="0.25">
      <c r="B25" s="20">
        <v>44196</v>
      </c>
      <c r="C25" s="82">
        <v>5536</v>
      </c>
      <c r="D25" s="91">
        <f>IF(C25="","",VLOOKUP(C25,[1]PROJECTES!$C$14:$G$7000,2,TRUE))</f>
        <v>0</v>
      </c>
      <c r="E25" s="45" t="str">
        <f>IF(C25="","",VLOOKUP(C25,[1]PROJECTES!$C$14:$G$5000,5,FALSE))</f>
        <v>Cto.Mnto. SW SCADA TEDIS CEUTA 01/01/2.020 - 31/12/2.020</v>
      </c>
      <c r="F25" s="86">
        <f>IF(C25="","",VLOOKUP(C25,[1]PROJECTES!$C$14:$Z$5000,8,FALSE))</f>
        <v>16</v>
      </c>
      <c r="G25" s="85">
        <f>SUMIFS(Validacions!$N$8:$N$7945,Validacions!$E$8:$E$7945,C25)</f>
        <v>0</v>
      </c>
      <c r="H25" s="85">
        <f>SUMIFS(Validacions!$P$8:$P$7945,Validacions!$E$8:$E$7945,C25)</f>
        <v>0</v>
      </c>
      <c r="I25" s="85">
        <f>TRUNC(H25/60,0)</f>
        <v>0</v>
      </c>
      <c r="J25" s="85">
        <f>MOD(H25,60)</f>
        <v>0</v>
      </c>
      <c r="K25" s="47">
        <v>0</v>
      </c>
      <c r="L25" s="47">
        <f>G25+I25+J25/60</f>
        <v>0</v>
      </c>
      <c r="M25" s="47">
        <f>F25-L25</f>
        <v>16</v>
      </c>
      <c r="N25" s="47">
        <f>L25/F25</f>
        <v>0</v>
      </c>
      <c r="O25" s="94">
        <f t="shared" ref="O25:O33" si="6">(L25)/F25</f>
        <v>0</v>
      </c>
    </row>
    <row r="26" spans="1:15" ht="14.4" outlineLevel="1" x14ac:dyDescent="0.25">
      <c r="B26" s="20">
        <v>44255</v>
      </c>
      <c r="C26" s="82">
        <v>5623</v>
      </c>
      <c r="D26" s="91" t="str">
        <f>IF(C26="","",VLOOKUP(C26,[1]PROJECTES!$C$14:$G$7000,2,TRUE))</f>
        <v>ELDICE</v>
      </c>
      <c r="E26" s="45" t="str">
        <f>IF(C26="","",VLOOKUP(C26,[1]PROJECTES!$C$14:$G$5000,5,FALSE))</f>
        <v>Cte.Mnt. SCADA TEDIS.Net CENTELLES 01/03/2.020 - 28/02/2.021</v>
      </c>
      <c r="F26" s="86">
        <f>IF(C26="","",VLOOKUP(C26,[1]PROJECTES!$C$14:$Z$5000,8,FALSE))</f>
        <v>16</v>
      </c>
      <c r="G26" s="85">
        <f>SUMIFS(Validacions!$N$8:$N$7945,Validacions!$E$8:$E$7945,C26)</f>
        <v>0</v>
      </c>
      <c r="H26" s="85">
        <f>SUMIFS(Validacions!$P$8:$P$7945,Validacions!$E$8:$E$7945,C26)</f>
        <v>0</v>
      </c>
      <c r="I26" s="85">
        <f>TRUNC(H26/60,0)</f>
        <v>0</v>
      </c>
      <c r="J26" s="85">
        <f>MOD(H26,60)</f>
        <v>0</v>
      </c>
      <c r="K26" s="47">
        <v>17.25</v>
      </c>
      <c r="L26" s="47">
        <f>G26+I26+J26/60</f>
        <v>0</v>
      </c>
      <c r="M26" s="47">
        <f>F26-L26</f>
        <v>16</v>
      </c>
      <c r="N26" s="47">
        <f>L26/F26</f>
        <v>0</v>
      </c>
      <c r="O26" s="94">
        <f t="shared" si="6"/>
        <v>0</v>
      </c>
    </row>
    <row r="27" spans="1:15" ht="14.4" outlineLevel="1" x14ac:dyDescent="0.25">
      <c r="B27" s="20">
        <v>44255</v>
      </c>
      <c r="C27" s="82">
        <v>5681</v>
      </c>
      <c r="D27" s="91">
        <f>IF(C27="","",VLOOKUP(C27,[1]PROJECTES!$C$14:$G$7000,2,TRUE))</f>
        <v>0</v>
      </c>
      <c r="E27" s="45" t="str">
        <f>IF(C27="","",VLOOKUP(C27,[1]PROJECTES!$C$14:$G$5000,5,FALSE))</f>
        <v>Cte. Mnt. SCADA TEDIS.Net EMSA 01/03/2020 - 28/02/2021</v>
      </c>
      <c r="F27" s="86">
        <f>IF(C27="","",VLOOKUP(C27,[1]PROJECTES!$C$14:$Z$5000,8,FALSE))</f>
        <v>26</v>
      </c>
      <c r="G27" s="85">
        <f>SUMIFS(Validacions!$N$8:$N$7945,Validacions!$E$8:$E$7945,C27)</f>
        <v>0</v>
      </c>
      <c r="H27" s="85">
        <f>SUMIFS(Validacions!$P$8:$P$7945,Validacions!$E$8:$E$7945,C27)</f>
        <v>0</v>
      </c>
      <c r="I27" s="85">
        <f t="shared" ref="I27:I54" si="7">TRUNC(H27/60,0)</f>
        <v>0</v>
      </c>
      <c r="J27" s="85">
        <f t="shared" ref="J27:J54" si="8">MOD(H27,60)</f>
        <v>0</v>
      </c>
      <c r="K27" s="47">
        <v>0</v>
      </c>
      <c r="L27" s="47">
        <f>G27+I27+J27/60</f>
        <v>0</v>
      </c>
      <c r="M27" s="47">
        <f t="shared" ref="M27:M52" si="9">F27-L27</f>
        <v>26</v>
      </c>
      <c r="N27" s="47">
        <f>L27/F27</f>
        <v>0</v>
      </c>
      <c r="O27" s="94">
        <f t="shared" si="6"/>
        <v>0</v>
      </c>
    </row>
    <row r="28" spans="1:15" ht="14.4" outlineLevel="1" x14ac:dyDescent="0.25">
      <c r="B28" s="20">
        <v>44196</v>
      </c>
      <c r="C28" s="82">
        <v>5528</v>
      </c>
      <c r="D28" s="91">
        <f>IF(C28="","",VLOOKUP(C28,[1]PROJECTES!$C$14:$G$7000,2,TRUE))</f>
        <v>0</v>
      </c>
      <c r="E28" s="45" t="str">
        <f>IF(C28="","",VLOOKUP(C28,[1]PROJECTES!$C$14:$G$5000,5,FALSE))</f>
        <v>Cto.Mnto. SW SCADA TEDIS MOSCOSO 01/01/2.020 - 31/12/2.020</v>
      </c>
      <c r="F28" s="86">
        <f>IF(C28="","",VLOOKUP(C28,[1]PROJECTES!$C$14:$Z$5000,8,FALSE))</f>
        <v>16</v>
      </c>
      <c r="G28" s="85">
        <f>SUMIFS(Validacions!$N$8:$N$7945,Validacions!$E$8:$E$7945,C28)</f>
        <v>0</v>
      </c>
      <c r="H28" s="85">
        <f>SUMIFS(Validacions!$P$8:$P$7945,Validacions!$E$8:$E$7945,C28)</f>
        <v>0</v>
      </c>
      <c r="I28" s="85">
        <f t="shared" si="7"/>
        <v>0</v>
      </c>
      <c r="J28" s="85">
        <f t="shared" si="8"/>
        <v>0</v>
      </c>
      <c r="K28" s="47">
        <v>0</v>
      </c>
      <c r="L28" s="47">
        <f t="shared" ref="L28:L51" si="10">G28+I28+J28/60</f>
        <v>0</v>
      </c>
      <c r="M28" s="47">
        <f t="shared" si="9"/>
        <v>16</v>
      </c>
      <c r="N28" s="47">
        <f t="shared" ref="N28:N51" si="11">L28/F28</f>
        <v>0</v>
      </c>
      <c r="O28" s="94">
        <f t="shared" si="6"/>
        <v>0</v>
      </c>
    </row>
    <row r="29" spans="1:15" ht="14.4" outlineLevel="1" x14ac:dyDescent="0.25">
      <c r="B29" s="20">
        <v>44347</v>
      </c>
      <c r="C29" s="82">
        <v>5741</v>
      </c>
      <c r="D29" s="91" t="str">
        <f>IF(C29="","",VLOOKUP(C29,[1]PROJECTES!$C$14:$G$7000,2,TRUE))</f>
        <v>CIAELE</v>
      </c>
      <c r="E29" s="45" t="str">
        <f>IF(C29="","",VLOOKUP(C29,[1]PROJECTES!$C$14:$G$5000,5,FALSE))</f>
        <v>Cto.Mnto. SCADA TEDIS.Net CIA ELECTRIFICACION 01/06/2020-31/05/2021</v>
      </c>
      <c r="F29" s="86">
        <f>IF(C29="","",VLOOKUP(C29,[1]PROJECTES!$C$14:$Z$5000,8,FALSE))</f>
        <v>16</v>
      </c>
      <c r="G29" s="85">
        <f>SUMIFS(Validacions!$N$8:$N$7945,Validacions!$E$8:$E$7945,C29)</f>
        <v>0</v>
      </c>
      <c r="H29" s="85">
        <f>SUMIFS(Validacions!$P$8:$P$7945,Validacions!$E$8:$E$7945,C29)</f>
        <v>0</v>
      </c>
      <c r="I29" s="85">
        <f t="shared" si="7"/>
        <v>0</v>
      </c>
      <c r="J29" s="85">
        <f t="shared" si="8"/>
        <v>0</v>
      </c>
      <c r="K29" s="47">
        <v>5.916666666666667</v>
      </c>
      <c r="L29" s="47">
        <f t="shared" si="10"/>
        <v>0</v>
      </c>
      <c r="M29" s="47">
        <f t="shared" si="9"/>
        <v>16</v>
      </c>
      <c r="N29" s="47">
        <f t="shared" si="11"/>
        <v>0</v>
      </c>
      <c r="O29" s="94">
        <f t="shared" si="6"/>
        <v>0</v>
      </c>
    </row>
    <row r="30" spans="1:15" ht="14.4" outlineLevel="1" x14ac:dyDescent="0.25">
      <c r="B30" s="20">
        <v>44286</v>
      </c>
      <c r="C30" s="82">
        <v>5669</v>
      </c>
      <c r="D30" s="91" t="str">
        <f>IF(C30="","",VLOOKUP(C30,[1]PROJECTES!$C$14:$G$7000,2,TRUE))</f>
        <v>EOSPIT</v>
      </c>
      <c r="E30" s="45" t="str">
        <f>IF(C30="","",VLOOKUP(C30,[1]PROJECTES!$C$14:$G$5000,5,FALSE))</f>
        <v>Cto.Mnto. CC SCADA TEDIS.Net EOSA-PITARCH 2.020 - 2.021</v>
      </c>
      <c r="F30" s="86">
        <f>IF(C30="","",VLOOKUP(C30,[1]PROJECTES!$C$14:$Z$5000,8,FALSE))</f>
        <v>24</v>
      </c>
      <c r="G30" s="85">
        <f>SUMIFS(Validacions!$N$8:$N$7945,Validacions!$E$8:$E$7945,C30)</f>
        <v>0</v>
      </c>
      <c r="H30" s="85">
        <f>SUMIFS(Validacions!$P$8:$P$7945,Validacions!$E$8:$E$7945,C30)</f>
        <v>0</v>
      </c>
      <c r="I30" s="85">
        <f t="shared" si="7"/>
        <v>0</v>
      </c>
      <c r="J30" s="85">
        <f t="shared" si="8"/>
        <v>0</v>
      </c>
      <c r="K30" s="47">
        <v>0</v>
      </c>
      <c r="L30" s="47">
        <f t="shared" si="10"/>
        <v>0</v>
      </c>
      <c r="M30" s="47">
        <f t="shared" si="9"/>
        <v>24</v>
      </c>
      <c r="N30" s="47">
        <f t="shared" si="11"/>
        <v>0</v>
      </c>
      <c r="O30" s="94">
        <f t="shared" si="6"/>
        <v>0</v>
      </c>
    </row>
    <row r="31" spans="1:15" ht="14.4" outlineLevel="1" x14ac:dyDescent="0.25">
      <c r="B31" s="20">
        <v>44286</v>
      </c>
      <c r="C31" s="82">
        <v>5655</v>
      </c>
      <c r="D31" s="91" t="str">
        <f>IF(C31="","",VLOOKUP(C31,[1]PROJECTES!$C$14:$G$7000,2,TRUE))</f>
        <v>AGRIENE</v>
      </c>
      <c r="E31" s="45" t="str">
        <f>IF(C31="","",VLOOKUP(C31,[1]PROJECTES!$C$14:$G$5000,5,FALSE))</f>
        <v>MANTENIMENT CC SCADA TEDIS.Net AGRIENERGIA 01/04/2.020 - 31/03/2.021</v>
      </c>
      <c r="F31" s="86">
        <f>IF(C31="","",VLOOKUP(C31,[1]PROJECTES!$C$14:$Z$5000,8,FALSE))</f>
        <v>22</v>
      </c>
      <c r="G31" s="85">
        <f>SUMIFS(Validacions!$N$8:$N$7945,Validacions!$E$8:$E$7945,C31)</f>
        <v>0</v>
      </c>
      <c r="H31" s="85">
        <f>SUMIFS(Validacions!$P$8:$P$7945,Validacions!$E$8:$E$7945,C31)</f>
        <v>0</v>
      </c>
      <c r="I31" s="85">
        <f t="shared" si="7"/>
        <v>0</v>
      </c>
      <c r="J31" s="85">
        <f t="shared" si="8"/>
        <v>0</v>
      </c>
      <c r="K31" s="47">
        <v>0</v>
      </c>
      <c r="L31" s="47">
        <f t="shared" ref="L31" si="12">G31+I31+J31/60</f>
        <v>0</v>
      </c>
      <c r="M31" s="47">
        <f t="shared" si="9"/>
        <v>22</v>
      </c>
      <c r="N31" s="47">
        <f t="shared" si="11"/>
        <v>0</v>
      </c>
      <c r="O31" s="94">
        <f t="shared" si="6"/>
        <v>0</v>
      </c>
    </row>
    <row r="32" spans="1:15" ht="14.4" outlineLevel="1" x14ac:dyDescent="0.25">
      <c r="B32" s="20">
        <v>44286</v>
      </c>
      <c r="C32" s="82">
        <v>5654</v>
      </c>
      <c r="D32" s="91" t="str">
        <f>IF(C32="","",VLOOKUP(C32,[1]PROJECTES!$C$14:$G$7000,2,TRUE))</f>
        <v>ELEARD</v>
      </c>
      <c r="E32" s="45" t="str">
        <f>IF(C32="","",VLOOKUP(C32,[1]PROJECTES!$C$14:$G$5000,5,FALSE))</f>
        <v>MANTENIMIENTO CC SCADA TEDIS.Net ARDALES 01/04/2.020 - 31/03/2.021</v>
      </c>
      <c r="F32" s="86">
        <f>IF(C32="","",VLOOKUP(C32,[1]PROJECTES!$C$14:$Z$5000,8,FALSE))</f>
        <v>19</v>
      </c>
      <c r="G32" s="85">
        <f>SUMIFS(Validacions!$N$8:$N$7945,Validacions!$E$8:$E$7945,C32)</f>
        <v>0</v>
      </c>
      <c r="H32" s="85">
        <f>SUMIFS(Validacions!$P$8:$P$7945,Validacions!$E$8:$E$7945,C32)</f>
        <v>0</v>
      </c>
      <c r="I32" s="85">
        <f t="shared" si="7"/>
        <v>0</v>
      </c>
      <c r="J32" s="85">
        <f t="shared" si="8"/>
        <v>0</v>
      </c>
      <c r="K32" s="47">
        <v>0</v>
      </c>
      <c r="L32" s="47">
        <f t="shared" si="10"/>
        <v>0</v>
      </c>
      <c r="M32" s="47">
        <f t="shared" si="9"/>
        <v>19</v>
      </c>
      <c r="N32" s="47">
        <f t="shared" si="11"/>
        <v>0</v>
      </c>
      <c r="O32" s="94">
        <f t="shared" si="6"/>
        <v>0</v>
      </c>
    </row>
    <row r="33" spans="2:15" ht="14.4" outlineLevel="1" x14ac:dyDescent="0.25">
      <c r="B33" s="20">
        <v>44347</v>
      </c>
      <c r="C33" s="82">
        <v>5748</v>
      </c>
      <c r="D33" s="91" t="str">
        <f>IF(C33="","",VLOOKUP(C33,[1]PROJECTES!$C$14:$G$7000,2,TRUE))</f>
        <v>ELEALS</v>
      </c>
      <c r="E33" s="45" t="str">
        <f>IF(C33="","",VLOOKUP(C33,[1]PROJECTES!$C$14:$G$5000,5,FALSE))</f>
        <v>Cto. Mnto. SCADA TEDIS ALSET 01/06/2020 - 31/05/2021</v>
      </c>
      <c r="F33" s="86">
        <f>IF(C33="","",VLOOKUP(C33,[1]PROJECTES!$C$14:$Z$5000,8,FALSE))</f>
        <v>8</v>
      </c>
      <c r="G33" s="85">
        <f>SUMIFS(Validacions!$N$8:$N$7945,Validacions!$E$8:$E$7945,C33)</f>
        <v>0</v>
      </c>
      <c r="H33" s="85">
        <f>SUMIFS(Validacions!$P$8:$P$7945,Validacions!$E$8:$E$7945,C33)</f>
        <v>0</v>
      </c>
      <c r="I33" s="85">
        <f t="shared" si="7"/>
        <v>0</v>
      </c>
      <c r="J33" s="85">
        <f t="shared" si="8"/>
        <v>0</v>
      </c>
      <c r="K33" s="47">
        <v>0</v>
      </c>
      <c r="L33" s="47">
        <f t="shared" si="10"/>
        <v>0</v>
      </c>
      <c r="M33" s="47">
        <f t="shared" si="9"/>
        <v>8</v>
      </c>
      <c r="N33" s="47">
        <f t="shared" si="11"/>
        <v>0</v>
      </c>
      <c r="O33" s="94">
        <f t="shared" si="6"/>
        <v>0</v>
      </c>
    </row>
    <row r="34" spans="2:15" ht="14.4" outlineLevel="1" x14ac:dyDescent="0.25">
      <c r="B34" s="20">
        <v>44377</v>
      </c>
      <c r="C34" s="82">
        <v>5761</v>
      </c>
      <c r="D34" s="91" t="str">
        <f>IF(C34="","",VLOOKUP(C34,[1]PROJECTES!$C$14:$G$7000,2,TRUE))</f>
        <v>ELEBER</v>
      </c>
      <c r="E34" s="45" t="str">
        <f>IF(C34="","",VLOOKUP(C34,[1]PROJECTES!$C$14:$G$5000,5,FALSE))</f>
        <v>Cto.Mnto. SCADA TEDIS.Net BERMEJALES 01/07/2.020 - 30/06/2.021</v>
      </c>
      <c r="F34" s="86">
        <f>IF(C34="","",VLOOKUP(C34,[1]PROJECTES!$C$14:$Z$5000,8,FALSE))</f>
        <v>26</v>
      </c>
      <c r="G34" s="85">
        <f>SUMIFS(Validacions!$N$8:$N$7945,Validacions!$E$8:$E$7945,C34)</f>
        <v>0</v>
      </c>
      <c r="H34" s="85">
        <f>SUMIFS(Validacions!$P$8:$P$7945,Validacions!$E$8:$E$7945,C34)</f>
        <v>45</v>
      </c>
      <c r="I34" s="85">
        <f t="shared" si="7"/>
        <v>0</v>
      </c>
      <c r="J34" s="85">
        <f t="shared" si="8"/>
        <v>45</v>
      </c>
      <c r="K34" s="47">
        <v>77.5</v>
      </c>
      <c r="L34" s="47">
        <f t="shared" si="10"/>
        <v>0.75</v>
      </c>
      <c r="M34" s="47">
        <f t="shared" si="9"/>
        <v>25.25</v>
      </c>
      <c r="N34" s="47">
        <f t="shared" si="11"/>
        <v>2.8846153846153848E-2</v>
      </c>
      <c r="O34" s="94">
        <f>(L34)/F34</f>
        <v>2.8846153846153848E-2</v>
      </c>
    </row>
    <row r="35" spans="2:15" ht="14.4" outlineLevel="1" x14ac:dyDescent="0.25">
      <c r="B35" s="20">
        <v>44347</v>
      </c>
      <c r="C35" s="82">
        <v>5742</v>
      </c>
      <c r="D35" s="91" t="str">
        <f>IF(C35="","",VLOOKUP(C35,[1]PROJECTES!$C$14:$G$7000,2,TRUE))</f>
        <v>CARBAYIN</v>
      </c>
      <c r="E35" s="45" t="str">
        <f>IF(C35="","",VLOOKUP(C35,[1]PROJECTES!$C$14:$G$5000,5,FALSE))</f>
        <v>Cto.Mnto. SCADA TEDIS.Net CARBAYIN 01/06/2020-31/05/2021</v>
      </c>
      <c r="F35" s="86">
        <f>IF(C35="","",VLOOKUP(C35,[1]PROJECTES!$C$14:$Z$5000,8,FALSE))</f>
        <v>16</v>
      </c>
      <c r="G35" s="85">
        <f>SUMIFS(Validacions!$N$8:$N$7945,Validacions!$E$8:$E$7945,C35)</f>
        <v>0</v>
      </c>
      <c r="H35" s="85">
        <f>SUMIFS(Validacions!$P$8:$P$7945,Validacions!$E$8:$E$7945,C35)</f>
        <v>0</v>
      </c>
      <c r="I35" s="85">
        <f t="shared" si="7"/>
        <v>0</v>
      </c>
      <c r="J35" s="85">
        <f t="shared" si="8"/>
        <v>0</v>
      </c>
      <c r="K35" s="47">
        <v>3.25</v>
      </c>
      <c r="L35" s="47">
        <f t="shared" si="10"/>
        <v>0</v>
      </c>
      <c r="M35" s="47">
        <f t="shared" si="9"/>
        <v>16</v>
      </c>
      <c r="N35" s="47">
        <f t="shared" si="11"/>
        <v>0</v>
      </c>
      <c r="O35" s="94">
        <f t="shared" ref="O35:O54" si="13">(L35)/F35</f>
        <v>0</v>
      </c>
    </row>
    <row r="36" spans="2:15" ht="14.4" outlineLevel="1" x14ac:dyDescent="0.25">
      <c r="B36" s="20">
        <v>44286</v>
      </c>
      <c r="C36" s="82">
        <v>5656</v>
      </c>
      <c r="D36" s="91" t="str">
        <f>IF(C36="","",VLOOKUP(C36,[1]PROJECTES!$C$14:$G$7000,2,TRUE))</f>
        <v>SERGAR</v>
      </c>
      <c r="E36" s="45" t="str">
        <f>IF(C36="","",VLOOKUP(C36,[1]PROJECTES!$C$14:$G$5000,5,FALSE))</f>
        <v>MANTENIMIENTO CC SCADA TEDIS.Net SERVILIANO 01/04/2.020 - 31/03/2.021</v>
      </c>
      <c r="F36" s="86">
        <f>IF(C36="","",VLOOKUP(C36,[1]PROJECTES!$C$14:$Z$5000,8,FALSE))</f>
        <v>19</v>
      </c>
      <c r="G36" s="85">
        <f>SUMIFS(Validacions!$N$8:$N$7945,Validacions!$E$8:$E$7945,C36)</f>
        <v>0</v>
      </c>
      <c r="H36" s="85">
        <f>SUMIFS(Validacions!$P$8:$P$7945,Validacions!$E$8:$E$7945,C36)</f>
        <v>0</v>
      </c>
      <c r="I36" s="85">
        <f t="shared" si="7"/>
        <v>0</v>
      </c>
      <c r="J36" s="85">
        <f t="shared" si="8"/>
        <v>0</v>
      </c>
      <c r="K36" s="47">
        <v>0</v>
      </c>
      <c r="L36" s="47">
        <f t="shared" si="10"/>
        <v>0</v>
      </c>
      <c r="M36" s="47">
        <f t="shared" si="9"/>
        <v>19</v>
      </c>
      <c r="N36" s="47">
        <f t="shared" si="11"/>
        <v>0</v>
      </c>
      <c r="O36" s="94">
        <f t="shared" si="13"/>
        <v>0</v>
      </c>
    </row>
    <row r="37" spans="2:15" ht="14.4" outlineLevel="1" x14ac:dyDescent="0.25">
      <c r="B37" s="20">
        <v>44196</v>
      </c>
      <c r="C37" s="82">
        <v>5529</v>
      </c>
      <c r="D37" s="91">
        <f>IF(C37="","",VLOOKUP(C37,[1]PROJECTES!$C$14:$G$7000,2,TRUE))</f>
        <v>0</v>
      </c>
      <c r="E37" s="45" t="str">
        <f>IF(C37="","",VLOOKUP(C37,[1]PROJECTES!$C$14:$G$5000,5,FALSE))</f>
        <v>MANTENIMENT SW SCADA H.J.GUILLEN 01/01/2.020 - 31/12/2.020</v>
      </c>
      <c r="F37" s="86">
        <f>IF(C37="","",VLOOKUP(C37,[1]PROJECTES!$C$14:$Z$5000,8,FALSE))</f>
        <v>16</v>
      </c>
      <c r="G37" s="85">
        <f>SUMIFS(Validacions!$N$8:$N$7945,Validacions!$E$8:$E$7945,C37)</f>
        <v>0</v>
      </c>
      <c r="H37" s="85">
        <f>SUMIFS(Validacions!$P$8:$P$7945,Validacions!$E$8:$E$7945,C37)</f>
        <v>0</v>
      </c>
      <c r="I37" s="85">
        <f t="shared" si="7"/>
        <v>0</v>
      </c>
      <c r="J37" s="85">
        <f t="shared" si="8"/>
        <v>0</v>
      </c>
      <c r="K37" s="47">
        <v>0</v>
      </c>
      <c r="L37" s="47">
        <f t="shared" si="10"/>
        <v>0</v>
      </c>
      <c r="M37" s="47">
        <f t="shared" si="9"/>
        <v>16</v>
      </c>
      <c r="N37" s="47">
        <f t="shared" si="11"/>
        <v>0</v>
      </c>
      <c r="O37" s="94">
        <f t="shared" si="13"/>
        <v>0</v>
      </c>
    </row>
    <row r="38" spans="2:15" ht="14.4" outlineLevel="1" x14ac:dyDescent="0.25">
      <c r="B38" s="20">
        <v>44196</v>
      </c>
      <c r="C38" s="82">
        <v>5626</v>
      </c>
      <c r="D38" s="91" t="str">
        <f>IF(C38="","",VLOOKUP(C38,[1]PROJECTES!$C$14:$G$7000,2,TRUE))</f>
        <v>SAMENE</v>
      </c>
      <c r="E38" s="45" t="str">
        <f>IF(C38="","",VLOOKUP(C38,[1]PROJECTES!$C$14:$G$5000,5,FALSE))</f>
        <v>Cte.Mnt. SCADA TEDIS.Net SAMPOL 02/01/2.020 - 31/12/2.020</v>
      </c>
      <c r="F38" s="86">
        <f>IF(C38="","",VLOOKUP(C38,[1]PROJECTES!$C$14:$Z$5000,8,FALSE))</f>
        <v>16</v>
      </c>
      <c r="G38" s="85">
        <f>SUMIFS(Validacions!$N$8:$N$7945,Validacions!$E$8:$E$7945,C38)</f>
        <v>0</v>
      </c>
      <c r="H38" s="85">
        <f>SUMIFS(Validacions!$P$8:$P$7945,Validacions!$E$8:$E$7945,C38)</f>
        <v>0</v>
      </c>
      <c r="I38" s="85">
        <f>TRUNC(H38/60,0)</f>
        <v>0</v>
      </c>
      <c r="J38" s="85">
        <f>MOD(H38,60)</f>
        <v>0</v>
      </c>
      <c r="K38" s="47">
        <v>0</v>
      </c>
      <c r="L38" s="47">
        <f>G38+I38+J38/60</f>
        <v>0</v>
      </c>
      <c r="M38" s="47">
        <f t="shared" si="9"/>
        <v>16</v>
      </c>
      <c r="N38" s="47">
        <f>L38/F38</f>
        <v>0</v>
      </c>
      <c r="O38" s="94">
        <f t="shared" si="13"/>
        <v>0</v>
      </c>
    </row>
    <row r="39" spans="2:15" ht="14.4" outlineLevel="1" x14ac:dyDescent="0.25">
      <c r="B39" s="20">
        <v>44377</v>
      </c>
      <c r="C39" s="82">
        <v>5760</v>
      </c>
      <c r="D39" s="91" t="str">
        <f>IF(C39="","",VLOOKUP(C39,[1]PROJECTES!$C$14:$G$7000,2,TRUE))</f>
        <v>ARAMAI</v>
      </c>
      <c r="E39" s="45" t="str">
        <f>IF(C39="","",VLOOKUP(C39,[1]PROJECTES!$C$14:$G$5000,5,FALSE))</f>
        <v>Cto.Mnto. SCADA TEDIS.Net ARAMAIO 01/07/2.020 - 30/06/2.021</v>
      </c>
      <c r="F39" s="86">
        <f>IF(C39="","",VLOOKUP(C39,[1]PROJECTES!$C$14:$Z$5000,8,FALSE))</f>
        <v>16</v>
      </c>
      <c r="G39" s="85">
        <f>SUMIFS(Validacions!$N$8:$N$7945,Validacions!$E$8:$E$7945,C39)</f>
        <v>0</v>
      </c>
      <c r="H39" s="85">
        <f>SUMIFS(Validacions!$P$8:$P$7945,Validacions!$E$8:$E$7945,C39)</f>
        <v>0</v>
      </c>
      <c r="I39" s="85">
        <f>TRUNC(H39/60,0)</f>
        <v>0</v>
      </c>
      <c r="J39" s="85">
        <f>MOD(H39,60)</f>
        <v>0</v>
      </c>
      <c r="K39" s="47">
        <v>2.5</v>
      </c>
      <c r="L39" s="47">
        <f t="shared" si="10"/>
        <v>0</v>
      </c>
      <c r="M39" s="47">
        <f t="shared" si="9"/>
        <v>16</v>
      </c>
      <c r="N39" s="47">
        <f t="shared" si="11"/>
        <v>0</v>
      </c>
      <c r="O39" s="94">
        <f t="shared" si="13"/>
        <v>0</v>
      </c>
    </row>
    <row r="40" spans="2:15" ht="14.4" outlineLevel="1" x14ac:dyDescent="0.25">
      <c r="B40" s="20">
        <v>44347</v>
      </c>
      <c r="C40" s="82">
        <v>5724</v>
      </c>
      <c r="D40" s="91" t="str">
        <f>IF(C40="","",VLOOKUP(C40,[1]PROJECTES!$C$14:$G$7000,2,TRUE))</f>
        <v>FELGON</v>
      </c>
      <c r="E40" s="45" t="str">
        <f>IF(C40="","",VLOOKUP(C40,[1]PROJECTES!$C$14:$G$5000,5,FALSE))</f>
        <v>MANTENIMENTO SCADA TEDIS.Net F.GONZALEZ 01/06/2.020 - 31/05/2.021</v>
      </c>
      <c r="F40" s="86">
        <f>IF(C40="","",VLOOKUP(C40,[1]PROJECTES!$C$14:$Z$5000,8,FALSE))</f>
        <v>16</v>
      </c>
      <c r="G40" s="85">
        <f>SUMIFS(Validacions!$N$8:$N$7945,Validacions!$E$8:$E$7945,C40)</f>
        <v>0</v>
      </c>
      <c r="H40" s="85">
        <f>SUMIFS(Validacions!$P$8:$P$7945,Validacions!$E$8:$E$7945,C40)</f>
        <v>0</v>
      </c>
      <c r="I40" s="85">
        <f t="shared" si="7"/>
        <v>0</v>
      </c>
      <c r="J40" s="85">
        <f t="shared" si="8"/>
        <v>0</v>
      </c>
      <c r="K40" s="47">
        <v>0</v>
      </c>
      <c r="L40" s="47">
        <f t="shared" si="10"/>
        <v>0</v>
      </c>
      <c r="M40" s="47">
        <f t="shared" si="9"/>
        <v>16</v>
      </c>
      <c r="N40" s="47">
        <f t="shared" si="11"/>
        <v>0</v>
      </c>
      <c r="O40" s="94">
        <f t="shared" si="13"/>
        <v>0</v>
      </c>
    </row>
    <row r="41" spans="2:15" ht="14.4" outlineLevel="1" x14ac:dyDescent="0.25">
      <c r="B41" s="20">
        <v>44196</v>
      </c>
      <c r="C41" s="82">
        <v>5526</v>
      </c>
      <c r="D41" s="91">
        <f>IF(C41="","",VLOOKUP(C41,[1]PROJECTES!$C$14:$G$7000,2,TRUE))</f>
        <v>0</v>
      </c>
      <c r="E41" s="45" t="str">
        <f>IF(C41="","",VLOOKUP(C41,[1]PROJECTES!$C$14:$G$5000,5,FALSE))</f>
        <v>Cto.Mnto. SW SCADA TEDIS.Net INPECUARIAS 01/01/2.020 - 31/12/2.020</v>
      </c>
      <c r="F41" s="86">
        <f>IF(C41="","",VLOOKUP(C41,[1]PROJECTES!$C$14:$Z$5000,8,FALSE))</f>
        <v>16</v>
      </c>
      <c r="G41" s="85">
        <f>SUMIFS(Validacions!$N$8:$N$7945,Validacions!$E$8:$E$7945,C41)</f>
        <v>0</v>
      </c>
      <c r="H41" s="85">
        <f>SUMIFS(Validacions!$P$8:$P$7945,Validacions!$E$8:$E$7945,C41)</f>
        <v>0</v>
      </c>
      <c r="I41" s="85">
        <f t="shared" si="7"/>
        <v>0</v>
      </c>
      <c r="J41" s="85">
        <f t="shared" si="8"/>
        <v>0</v>
      </c>
      <c r="K41" s="47">
        <v>0</v>
      </c>
      <c r="L41" s="47">
        <f t="shared" si="10"/>
        <v>0</v>
      </c>
      <c r="M41" s="47">
        <f t="shared" si="9"/>
        <v>16</v>
      </c>
      <c r="N41" s="47">
        <f t="shared" si="11"/>
        <v>0</v>
      </c>
      <c r="O41" s="94">
        <f t="shared" si="13"/>
        <v>0</v>
      </c>
    </row>
    <row r="42" spans="2:15" ht="14.4" outlineLevel="1" x14ac:dyDescent="0.25">
      <c r="B42" s="20">
        <v>44347</v>
      </c>
      <c r="C42" s="82">
        <v>5749</v>
      </c>
      <c r="D42" s="91" t="str">
        <f>IF(C42="","",VLOOKUP(C42,[1]PROJECTES!$C$14:$G$7000,2,TRUE))</f>
        <v>SUMALG</v>
      </c>
      <c r="E42" s="45" t="str">
        <f>IF(C42="","",VLOOKUP(C42,[1]PROJECTES!$C$14:$G$5000,5,FALSE))</f>
        <v>Cto. Mnto. SCADA TEDIS ALGINET 01/06/2020 - 31/05/2021</v>
      </c>
      <c r="F42" s="86">
        <f>IF(C42="","",VLOOKUP(C42,[1]PROJECTES!$C$14:$Z$5000,8,FALSE))</f>
        <v>16</v>
      </c>
      <c r="G42" s="85">
        <f>SUMIFS(Validacions!$N$8:$N$7945,Validacions!$E$8:$E$7945,C42)</f>
        <v>0</v>
      </c>
      <c r="H42" s="85">
        <f>SUMIFS(Validacions!$P$8:$P$7945,Validacions!$E$8:$E$7945,C42)</f>
        <v>0</v>
      </c>
      <c r="I42" s="85">
        <f t="shared" si="7"/>
        <v>0</v>
      </c>
      <c r="J42" s="85">
        <f t="shared" si="8"/>
        <v>0</v>
      </c>
      <c r="K42" s="47">
        <v>0</v>
      </c>
      <c r="L42" s="47">
        <f t="shared" si="10"/>
        <v>0</v>
      </c>
      <c r="M42" s="47">
        <f t="shared" si="9"/>
        <v>16</v>
      </c>
      <c r="N42" s="47">
        <f t="shared" si="11"/>
        <v>0</v>
      </c>
      <c r="O42" s="94">
        <f t="shared" si="13"/>
        <v>0</v>
      </c>
    </row>
    <row r="43" spans="2:15" ht="14.4" outlineLevel="1" x14ac:dyDescent="0.25">
      <c r="B43" s="20">
        <v>44227</v>
      </c>
      <c r="C43" s="82">
        <v>5503</v>
      </c>
      <c r="D43" s="91">
        <f>IF(C43="","",VLOOKUP(C43,[1]PROJECTES!$C$14:$G$7000,2,TRUE))</f>
        <v>0</v>
      </c>
      <c r="E43" s="45" t="str">
        <f>IF(C43="","",VLOOKUP(C43,[1]PROJECTES!$C$14:$G$5000,5,FALSE))</f>
        <v>Cte.MANTENIMENT CC SCADA TEDIS.Net C.ELECTR. S.FRANCISCO 2020-2021</v>
      </c>
      <c r="F43" s="86">
        <f>IF(C43="","",VLOOKUP(C43,[1]PROJECTES!$C$14:$Z$5000,8,FALSE))</f>
        <v>16</v>
      </c>
      <c r="G43" s="85">
        <f>SUMIFS(Validacions!$N$8:$N$7945,Validacions!$E$8:$E$7945,C43)</f>
        <v>0</v>
      </c>
      <c r="H43" s="85">
        <f>SUMIFS(Validacions!$P$8:$P$7945,Validacions!$E$8:$E$7945,C43)</f>
        <v>0</v>
      </c>
      <c r="I43" s="85">
        <f>TRUNC(H43/60,0)</f>
        <v>0</v>
      </c>
      <c r="J43" s="85">
        <f>MOD(H43,60)</f>
        <v>0</v>
      </c>
      <c r="K43" s="47">
        <v>0</v>
      </c>
      <c r="L43" s="47">
        <f t="shared" si="10"/>
        <v>0</v>
      </c>
      <c r="M43" s="47">
        <f t="shared" si="9"/>
        <v>16</v>
      </c>
      <c r="N43" s="47">
        <f t="shared" si="11"/>
        <v>0</v>
      </c>
      <c r="O43" s="94">
        <f t="shared" si="13"/>
        <v>0</v>
      </c>
    </row>
    <row r="44" spans="2:15" ht="14.4" outlineLevel="1" x14ac:dyDescent="0.25">
      <c r="B44" s="20">
        <v>44196</v>
      </c>
      <c r="C44" s="82">
        <v>5533</v>
      </c>
      <c r="D44" s="91">
        <f>IF(C44="","",VLOOKUP(C44,[1]PROJECTES!$C$14:$G$7000,2,TRUE))</f>
        <v>0</v>
      </c>
      <c r="E44" s="45" t="str">
        <f>IF(C44="","",VLOOKUP(C44,[1]PROJECTES!$C$14:$G$5000,5,FALSE))</f>
        <v>MANTENIMENT SW SCADA TEDIS.Net SAN SERVAN 01/01/2.020 - 31/12/2.020</v>
      </c>
      <c r="F44" s="86">
        <f>IF(C44="","",VLOOKUP(C44,[1]PROJECTES!$C$14:$Z$5000,8,FALSE))</f>
        <v>16</v>
      </c>
      <c r="G44" s="85">
        <f>SUMIFS(Validacions!$N$8:$N$7945,Validacions!$E$8:$E$7945,C44)</f>
        <v>0</v>
      </c>
      <c r="H44" s="85">
        <f>SUMIFS(Validacions!$P$8:$P$7945,Validacions!$E$8:$E$7945,C44)</f>
        <v>0</v>
      </c>
      <c r="I44" s="85">
        <f t="shared" si="7"/>
        <v>0</v>
      </c>
      <c r="J44" s="85">
        <f t="shared" si="8"/>
        <v>0</v>
      </c>
      <c r="K44" s="47">
        <v>0</v>
      </c>
      <c r="L44" s="47">
        <f t="shared" si="10"/>
        <v>0</v>
      </c>
      <c r="M44" s="47">
        <f t="shared" si="9"/>
        <v>16</v>
      </c>
      <c r="N44" s="47">
        <f t="shared" si="11"/>
        <v>0</v>
      </c>
      <c r="O44" s="94">
        <f t="shared" si="13"/>
        <v>0</v>
      </c>
    </row>
    <row r="45" spans="2:15" ht="14.4" outlineLevel="1" x14ac:dyDescent="0.25">
      <c r="B45" s="20">
        <v>44316</v>
      </c>
      <c r="C45" s="82">
        <v>5687</v>
      </c>
      <c r="D45" s="91">
        <f>IF(C45="","",VLOOKUP(C45,[1]PROJECTES!$C$14:$G$7000,2,TRUE))</f>
        <v>0</v>
      </c>
      <c r="E45" s="45" t="str">
        <f>IF(C45="","",VLOOKUP(C45,[1]PROJECTES!$C$14:$G$5000,5,FALSE))</f>
        <v>MANTENIMENT CC SCADA TEDIS.Net GASELEC 01/05/2.020 - 30/04/2.021</v>
      </c>
      <c r="F45" s="86">
        <f>IF(C45="","",VLOOKUP(C45,[1]PROJECTES!$C$14:$Z$5000,8,FALSE))</f>
        <v>26</v>
      </c>
      <c r="G45" s="85">
        <f>SUMIFS(Validacions!$N$8:$N$7945,Validacions!$E$8:$E$7945,C45)</f>
        <v>0</v>
      </c>
      <c r="H45" s="85">
        <f>SUMIFS(Validacions!$P$8:$P$7945,Validacions!$E$8:$E$7945,C45)</f>
        <v>0</v>
      </c>
      <c r="I45" s="85">
        <f t="shared" si="7"/>
        <v>0</v>
      </c>
      <c r="J45" s="85">
        <f t="shared" si="8"/>
        <v>0</v>
      </c>
      <c r="K45" s="47">
        <v>0</v>
      </c>
      <c r="L45" s="47">
        <f t="shared" si="10"/>
        <v>0</v>
      </c>
      <c r="M45" s="47">
        <f t="shared" si="9"/>
        <v>26</v>
      </c>
      <c r="N45" s="47">
        <f t="shared" si="11"/>
        <v>0</v>
      </c>
      <c r="O45" s="94">
        <f t="shared" si="13"/>
        <v>0</v>
      </c>
    </row>
    <row r="46" spans="2:15" ht="14.4" outlineLevel="1" x14ac:dyDescent="0.25">
      <c r="B46" s="20">
        <v>44196</v>
      </c>
      <c r="C46" s="82">
        <v>5525</v>
      </c>
      <c r="D46" s="91">
        <f>IF(C46="","",VLOOKUP(C46,[1]PROJECTES!$C$14:$G$7000,2,TRUE))</f>
        <v>0</v>
      </c>
      <c r="E46" s="45" t="str">
        <f>IF(C46="","",VLOOKUP(C46,[1]PROJECTES!$C$14:$G$5000,5,FALSE))</f>
        <v>Cto.Mnto. SW SCADA TEDIS.Net J.FERRE 01/01/2.020 - 31/12/2.020</v>
      </c>
      <c r="F46" s="86">
        <f>IF(C46="","",VLOOKUP(C46,[1]PROJECTES!$C$14:$Z$5000,8,FALSE))</f>
        <v>24</v>
      </c>
      <c r="G46" s="85">
        <f>SUMIFS(Validacions!$N$8:$N$7945,Validacions!$E$8:$E$7945,C46)</f>
        <v>0</v>
      </c>
      <c r="H46" s="85">
        <f>SUMIFS(Validacions!$P$8:$P$7945,Validacions!$E$8:$E$7945,C46)</f>
        <v>0</v>
      </c>
      <c r="I46" s="85">
        <f t="shared" si="7"/>
        <v>0</v>
      </c>
      <c r="J46" s="85">
        <f t="shared" si="8"/>
        <v>0</v>
      </c>
      <c r="K46" s="47">
        <v>0</v>
      </c>
      <c r="L46" s="47">
        <f t="shared" si="10"/>
        <v>0</v>
      </c>
      <c r="M46" s="47">
        <f t="shared" si="9"/>
        <v>24</v>
      </c>
      <c r="N46" s="47">
        <f t="shared" si="11"/>
        <v>0</v>
      </c>
      <c r="O46" s="94">
        <f t="shared" si="13"/>
        <v>0</v>
      </c>
    </row>
    <row r="47" spans="2:15" ht="14.4" outlineLevel="1" x14ac:dyDescent="0.25">
      <c r="B47" s="20">
        <v>44196</v>
      </c>
      <c r="C47" s="82">
        <v>3885</v>
      </c>
      <c r="D47" s="91">
        <f>IF(C47="","",VLOOKUP(C47,[1]PROJECTES!$C$14:$G$7000,2,TRUE))</f>
        <v>0</v>
      </c>
      <c r="E47" s="45" t="str">
        <f>IF(C47="","",VLOOKUP(C47,[1]PROJECTES!$C$14:$G$5000,5,FALSE))</f>
        <v>MANTENIMENT SCADA CONDADO 01/01/2.019-31/12/2.020</v>
      </c>
      <c r="F47" s="86">
        <f>IF(C47="","",VLOOKUP(C47,[1]PROJECTES!$C$14:$Z$5000,8,FALSE))</f>
        <v>16</v>
      </c>
      <c r="G47" s="85">
        <f>SUMIFS(Validacions!$N$8:$N$7945,Validacions!$E$8:$E$7945,C47)</f>
        <v>0</v>
      </c>
      <c r="H47" s="85">
        <f>SUMIFS(Validacions!$P$8:$P$7945,Validacions!$E$8:$E$7945,C47)</f>
        <v>0</v>
      </c>
      <c r="I47" s="85">
        <f t="shared" si="7"/>
        <v>0</v>
      </c>
      <c r="J47" s="85">
        <f t="shared" si="8"/>
        <v>0</v>
      </c>
      <c r="K47" s="47">
        <v>1</v>
      </c>
      <c r="L47" s="47">
        <f t="shared" si="10"/>
        <v>0</v>
      </c>
      <c r="M47" s="47">
        <f>F47-L47-K47</f>
        <v>15</v>
      </c>
      <c r="N47" s="47">
        <f t="shared" si="11"/>
        <v>0</v>
      </c>
      <c r="O47" s="94">
        <f>(K47+L47)/F47</f>
        <v>6.25E-2</v>
      </c>
    </row>
    <row r="48" spans="2:15" ht="14.4" outlineLevel="1" x14ac:dyDescent="0.25">
      <c r="B48" s="20">
        <v>45291</v>
      </c>
      <c r="C48" s="82">
        <v>5662</v>
      </c>
      <c r="D48" s="91" t="str">
        <f>IF(C48="","",VLOOKUP(C48,[1]PROJECTES!$C$14:$G$7000,2,TRUE))</f>
        <v>DIELES</v>
      </c>
      <c r="E48" s="45" t="str">
        <f>IF(C48="","",VLOOKUP(C48,[1]PROJECTES!$C$14:$G$5000,5,FALSE))</f>
        <v>Cto.Mnto. CC SCADA TEDIS.Net DIELESUR 2.019 - 2.023</v>
      </c>
      <c r="F48" s="86">
        <f>IF(C48="","",VLOOKUP(C48,[1]PROJECTES!$C$14:$Z$5000,8,FALSE))</f>
        <v>90</v>
      </c>
      <c r="G48" s="85">
        <f>SUMIFS(Validacions!$N$8:$N$7945,Validacions!$E$8:$E$7945,C48)</f>
        <v>0</v>
      </c>
      <c r="H48" s="85">
        <f>SUMIFS(Validacions!$P$8:$P$7945,Validacions!$E$8:$E$7945,C48)</f>
        <v>0</v>
      </c>
      <c r="I48" s="85">
        <f t="shared" ref="I48" si="14">TRUNC(H48/60,0)</f>
        <v>0</v>
      </c>
      <c r="J48" s="85">
        <f t="shared" ref="J48" si="15">MOD(H48,60)</f>
        <v>0</v>
      </c>
      <c r="K48" s="47">
        <v>4</v>
      </c>
      <c r="L48" s="47">
        <f t="shared" ref="L48" si="16">G48+I48+J48/60</f>
        <v>0</v>
      </c>
      <c r="M48" s="47">
        <f>F48-L48-K48</f>
        <v>86</v>
      </c>
      <c r="N48" s="47">
        <f t="shared" ref="N48" si="17">L48/F48</f>
        <v>0</v>
      </c>
      <c r="O48" s="94">
        <f>(K48+L48)/F48</f>
        <v>4.4444444444444446E-2</v>
      </c>
    </row>
    <row r="49" spans="2:15" ht="14.4" outlineLevel="1" x14ac:dyDescent="0.25">
      <c r="B49" s="20">
        <v>44165</v>
      </c>
      <c r="C49" s="82">
        <v>5489</v>
      </c>
      <c r="D49" s="91">
        <f>IF(C49="","",VLOOKUP(C49,[1]PROJECTES!$C$14:$G$7000,2,TRUE))</f>
        <v>0</v>
      </c>
      <c r="E49" s="45" t="str">
        <f>IF(C49="","",VLOOKUP(C49,[1]PROJECTES!$C$14:$G$5000,5,FALSE))</f>
        <v>MANTENIMIENTO SCADA TEDIS.Net G.TORREHERMOSA 01/12/2.019-30/11/2.020</v>
      </c>
      <c r="F49" s="86">
        <f>IF(C49="","",VLOOKUP(C49,[1]PROJECTES!$C$14:$Z$5000,8,FALSE))</f>
        <v>16</v>
      </c>
      <c r="G49" s="85">
        <f>SUMIFS(Validacions!$N$8:$N$7945,Validacions!$E$8:$E$7945,C49)</f>
        <v>0</v>
      </c>
      <c r="H49" s="85">
        <f>SUMIFS(Validacions!$P$8:$P$7945,Validacions!$E$8:$E$7945,C49)</f>
        <v>0</v>
      </c>
      <c r="I49" s="85">
        <f>TRUNC(H49/60,0)</f>
        <v>0</v>
      </c>
      <c r="J49" s="85">
        <f>MOD(H49,60)</f>
        <v>0</v>
      </c>
      <c r="K49" s="47">
        <v>4</v>
      </c>
      <c r="L49" s="47">
        <f t="shared" si="10"/>
        <v>0</v>
      </c>
      <c r="M49" s="47">
        <f>F49-L49+K49</f>
        <v>20</v>
      </c>
      <c r="N49" s="47">
        <f t="shared" si="11"/>
        <v>0</v>
      </c>
      <c r="O49" s="94">
        <f>(K49+L49)/F49</f>
        <v>0.25</v>
      </c>
    </row>
    <row r="50" spans="2:15" ht="14.4" outlineLevel="1" x14ac:dyDescent="0.25">
      <c r="B50" s="20">
        <v>44196</v>
      </c>
      <c r="C50" s="82">
        <v>5527</v>
      </c>
      <c r="D50" s="91">
        <f>IF(C50="","",VLOOKUP(C50,[1]PROJECTES!$C$14:$G$7000,2,TRUE))</f>
        <v>0</v>
      </c>
      <c r="E50" s="45" t="str">
        <f>IF(C50="","",VLOOKUP(C50,[1]PROJECTES!$C$14:$G$5000,5,FALSE))</f>
        <v>Cto.Mnto. SW SCADA TEDIS.Net CONILENSE 01/01/2.020 - 31/12/2.020</v>
      </c>
      <c r="F50" s="86">
        <f>IF(C50="","",VLOOKUP(C50,[1]PROJECTES!$C$14:$Z$5000,8,FALSE))</f>
        <v>16</v>
      </c>
      <c r="G50" s="85">
        <f>SUMIFS(Validacions!$N$8:$N$7945,Validacions!$E$8:$E$7945,C50)</f>
        <v>0</v>
      </c>
      <c r="H50" s="85">
        <f>SUMIFS(Validacions!$P$8:$P$7945,Validacions!$E$8:$E$7945,C50)</f>
        <v>0</v>
      </c>
      <c r="I50" s="85">
        <f t="shared" si="7"/>
        <v>0</v>
      </c>
      <c r="J50" s="85">
        <f t="shared" si="8"/>
        <v>0</v>
      </c>
      <c r="K50" s="47">
        <v>0</v>
      </c>
      <c r="L50" s="47">
        <f t="shared" si="10"/>
        <v>0</v>
      </c>
      <c r="M50" s="47">
        <f t="shared" si="9"/>
        <v>16</v>
      </c>
      <c r="N50" s="47">
        <f t="shared" si="11"/>
        <v>0</v>
      </c>
      <c r="O50" s="94">
        <f t="shared" si="13"/>
        <v>0</v>
      </c>
    </row>
    <row r="51" spans="2:15" ht="14.4" outlineLevel="1" x14ac:dyDescent="0.25">
      <c r="B51" s="20">
        <v>44196</v>
      </c>
      <c r="C51" s="82">
        <v>5532</v>
      </c>
      <c r="D51" s="91">
        <f>IF(C51="","",VLOOKUP(C51,[1]PROJECTES!$C$14:$G$7000,2,TRUE))</f>
        <v>0</v>
      </c>
      <c r="E51" s="45" t="str">
        <f>IF(C51="","",VLOOKUP(C51,[1]PROJECTES!$C$14:$G$5000,5,FALSE))</f>
        <v>Cte.Mnt. SW SCADA TEDIS.Net ELASA 01/01/2.020 - 31/12/2.020</v>
      </c>
      <c r="F51" s="86">
        <f>IF(C51="","",VLOOKUP(C51,[1]PROJECTES!$C$14:$Z$5000,8,FALSE))</f>
        <v>16</v>
      </c>
      <c r="G51" s="85">
        <f>SUMIFS(Validacions!$N$8:$N$7945,Validacions!$E$8:$E$7945,C51)</f>
        <v>0</v>
      </c>
      <c r="H51" s="85">
        <f>SUMIFS(Validacions!$P$8:$P$7945,Validacions!$E$8:$E$7945,C51)</f>
        <v>0</v>
      </c>
      <c r="I51" s="85">
        <f t="shared" si="7"/>
        <v>0</v>
      </c>
      <c r="J51" s="85">
        <f t="shared" si="8"/>
        <v>0</v>
      </c>
      <c r="K51" s="47">
        <v>0</v>
      </c>
      <c r="L51" s="47">
        <f t="shared" si="10"/>
        <v>0</v>
      </c>
      <c r="M51" s="47">
        <f t="shared" si="9"/>
        <v>16</v>
      </c>
      <c r="N51" s="47">
        <f t="shared" si="11"/>
        <v>0</v>
      </c>
      <c r="O51" s="94">
        <f t="shared" si="13"/>
        <v>0</v>
      </c>
    </row>
    <row r="52" spans="2:15" ht="14.4" outlineLevel="1" x14ac:dyDescent="0.25">
      <c r="B52" s="20">
        <v>44286</v>
      </c>
      <c r="C52" s="82">
        <v>5664</v>
      </c>
      <c r="D52" s="91" t="str">
        <f>IF(C52="","",VLOOKUP(C52,[1]PROJECTES!$C$14:$G$7000,2,TRUE))</f>
        <v>LERSA</v>
      </c>
      <c r="E52" s="45" t="str">
        <f>IF(C52="","",VLOOKUP(C52,[1]PROJECTES!$C$14:$G$5000,5,FALSE))</f>
        <v>Cte. Mnt. SCADA TEDIS.Net LERSA 01/04/2.020 - 31/03/2.021</v>
      </c>
      <c r="F52" s="86">
        <f>IF(C52="","",VLOOKUP(C52,[1]PROJECTES!$C$14:$Z$5000,8,FALSE))</f>
        <v>18</v>
      </c>
      <c r="G52" s="85">
        <f>SUMIFS(Validacions!$N$8:$N$7945,Validacions!$E$8:$E$7945,C52)</f>
        <v>0</v>
      </c>
      <c r="H52" s="85">
        <f>SUMIFS(Validacions!$P$8:$P$7945,Validacions!$E$8:$E$7945,C52)</f>
        <v>0</v>
      </c>
      <c r="I52" s="85">
        <f t="shared" ref="I52" si="18">TRUNC(H52/60,0)</f>
        <v>0</v>
      </c>
      <c r="J52" s="85">
        <f t="shared" ref="J52" si="19">MOD(H52,60)</f>
        <v>0</v>
      </c>
      <c r="K52" s="47">
        <v>0</v>
      </c>
      <c r="L52" s="47">
        <f t="shared" ref="L52" si="20">G52+I52+J52/60</f>
        <v>0</v>
      </c>
      <c r="M52" s="47">
        <f t="shared" si="9"/>
        <v>18</v>
      </c>
      <c r="N52" s="47">
        <f t="shared" ref="N52" si="21">L52/F52</f>
        <v>0</v>
      </c>
      <c r="O52" s="94">
        <f t="shared" si="13"/>
        <v>0</v>
      </c>
    </row>
    <row r="53" spans="2:15" ht="14.4" outlineLevel="1" x14ac:dyDescent="0.25">
      <c r="B53" s="20">
        <v>44377</v>
      </c>
      <c r="C53" s="82">
        <v>5782</v>
      </c>
      <c r="D53" s="91">
        <f>IF(C53="","",VLOOKUP(C53,[1]PROJECTES!$C$14:$G$7000,2,TRUE))</f>
        <v>0</v>
      </c>
      <c r="E53" s="45" t="str">
        <f>IF(C53="","",VLOOKUP(C53,[1]PROJECTES!$C$14:$G$5000,5,FALSE))</f>
        <v>Cto.Mnto.SCADA TEDIS.Net FC BARCELONA 01/07/2.020 - 30/06/2.0201</v>
      </c>
      <c r="F53" s="86">
        <f>IF(C53="","",VLOOKUP(C53,[1]PROJECTES!$C$14:$Z$5000,8,FALSE))</f>
        <v>24</v>
      </c>
      <c r="G53" s="85">
        <f>SUMIFS(Validacions!$N$8:$N$7945,Validacions!$E$8:$E$7945,C53)</f>
        <v>0</v>
      </c>
      <c r="H53" s="85">
        <f>SUMIFS(Validacions!$P$8:$P$7945,Validacions!$E$8:$E$7945,C53)</f>
        <v>0</v>
      </c>
      <c r="I53" s="85">
        <f t="shared" ref="I53" si="22">TRUNC(H53/60,0)</f>
        <v>0</v>
      </c>
      <c r="J53" s="85">
        <f t="shared" ref="J53" si="23">MOD(H53,60)</f>
        <v>0</v>
      </c>
      <c r="K53" s="47">
        <v>0</v>
      </c>
      <c r="L53" s="47">
        <f t="shared" ref="L53" si="24">G53+I53+J53/60</f>
        <v>0</v>
      </c>
      <c r="M53" s="47">
        <f t="shared" ref="M53" si="25">F53-L53</f>
        <v>24</v>
      </c>
      <c r="N53" s="47">
        <f t="shared" ref="N53" si="26">L53/F53</f>
        <v>0</v>
      </c>
      <c r="O53" s="94">
        <f t="shared" si="13"/>
        <v>0</v>
      </c>
    </row>
    <row r="54" spans="2:15" ht="15" outlineLevel="1" thickBot="1" x14ac:dyDescent="0.3">
      <c r="B54" s="20">
        <v>44408</v>
      </c>
      <c r="C54" s="82">
        <v>5762</v>
      </c>
      <c r="D54" s="91" t="str">
        <f>IF(C54="","",VLOOKUP(C54,[1]PROJECTES!$C$14:$G$7000,2,TRUE))</f>
        <v>ELLALO</v>
      </c>
      <c r="E54" s="45" t="str">
        <f>IF(C54="","",VLOOKUP(C54,[1]PROJECTES!$C$14:$G$5000,5,FALSE))</f>
        <v>Cto.Mnto. SCADA TEDIS.Net LA LOMA 01/08/2020 - 31/07/2021</v>
      </c>
      <c r="F54" s="86">
        <f>IF(C54="","",VLOOKUP(C54,[1]PROJECTES!$C$14:$Z$5000,8,FALSE))</f>
        <v>16</v>
      </c>
      <c r="G54" s="85">
        <f>SUMIFS(Validacions!$N$8:$N$7945,Validacions!$E$8:$E$7945,C54)</f>
        <v>0</v>
      </c>
      <c r="H54" s="85">
        <f>SUMIFS(Validacions!$P$8:$P$7945,Validacions!$E$8:$E$7945,C54)</f>
        <v>0</v>
      </c>
      <c r="I54" s="85">
        <f t="shared" si="7"/>
        <v>0</v>
      </c>
      <c r="J54" s="85">
        <f t="shared" si="8"/>
        <v>0</v>
      </c>
      <c r="K54" s="47">
        <v>0</v>
      </c>
      <c r="L54" s="47">
        <f>G54+I54+J54/60</f>
        <v>0</v>
      </c>
      <c r="M54" s="47">
        <f t="shared" ref="M54" si="27">F54-L54-K54</f>
        <v>16</v>
      </c>
      <c r="N54" s="47">
        <f>L54/F54</f>
        <v>0</v>
      </c>
      <c r="O54" s="94">
        <f t="shared" si="13"/>
        <v>0</v>
      </c>
    </row>
    <row r="55" spans="2:15" ht="15.6" thickTop="1" thickBot="1" x14ac:dyDescent="0.3">
      <c r="F55" s="50">
        <f>SUM(F25:F54)</f>
        <v>614</v>
      </c>
      <c r="G55" s="48"/>
      <c r="H55" s="49"/>
      <c r="I55" s="49"/>
      <c r="J55" s="49"/>
      <c r="K55" s="50">
        <f>SUM(K25:K54)</f>
        <v>115.41666666666667</v>
      </c>
      <c r="L55" s="50">
        <f>SUM(L25:L54)</f>
        <v>0.75</v>
      </c>
      <c r="M55" s="50">
        <f>SUM(M25:M54)</f>
        <v>612.25</v>
      </c>
      <c r="N55" s="49"/>
      <c r="O55" s="51">
        <f>L55/F55</f>
        <v>1.2214983713355048E-3</v>
      </c>
    </row>
    <row r="56" spans="2:15" ht="15.6" thickTop="1" thickBot="1" x14ac:dyDescent="0.35">
      <c r="B56" s="12" t="s">
        <v>237</v>
      </c>
      <c r="C56" s="13"/>
      <c r="D56" s="90"/>
      <c r="E56" s="13"/>
      <c r="F56" s="13"/>
      <c r="G56" s="13"/>
      <c r="H56" s="13"/>
      <c r="I56" s="13"/>
      <c r="J56" s="13"/>
      <c r="K56" s="13"/>
      <c r="L56" s="13"/>
      <c r="M56" s="13"/>
      <c r="N56" s="13"/>
      <c r="O56" s="13"/>
    </row>
    <row r="57" spans="2:15" ht="13.8" thickTop="1" x14ac:dyDescent="0.25"/>
    <row r="58" spans="2:15" ht="43.2" x14ac:dyDescent="0.3">
      <c r="B58" s="16" t="s">
        <v>226</v>
      </c>
      <c r="C58" s="16" t="s">
        <v>227</v>
      </c>
      <c r="D58" s="16" t="s">
        <v>228</v>
      </c>
      <c r="E58" s="28" t="s">
        <v>229</v>
      </c>
      <c r="F58" s="29" t="s">
        <v>230</v>
      </c>
      <c r="G58" s="30" t="s">
        <v>231</v>
      </c>
      <c r="H58" s="30" t="s">
        <v>232</v>
      </c>
      <c r="I58" s="30"/>
      <c r="J58" s="31"/>
      <c r="K58" s="17" t="s">
        <v>310</v>
      </c>
      <c r="L58" s="29" t="s">
        <v>295</v>
      </c>
      <c r="M58" s="30" t="s">
        <v>233</v>
      </c>
      <c r="N58" s="31"/>
      <c r="O58" s="32" t="s">
        <v>234</v>
      </c>
    </row>
    <row r="59" spans="2:15" ht="14.4" outlineLevel="1" x14ac:dyDescent="0.25">
      <c r="B59" s="20">
        <v>44500</v>
      </c>
      <c r="C59" s="82">
        <v>5904</v>
      </c>
      <c r="D59" s="91">
        <f>IF(C59="","",VLOOKUP(C59,[1]PROJECTES!$C$14:$G$7000,2,TRUE))</f>
        <v>0</v>
      </c>
      <c r="E59" s="45" t="str">
        <f>IF(C59="","",VLOOKUP(C59,[1]PROJECTES!$C$14:$G$5000,5,FALSE))</f>
        <v>MANTENIMENT CALSER REPSOL 01/11/2.020 - 31/10/2.021</v>
      </c>
      <c r="F59" s="86">
        <f>IF(C59="","",VLOOKUP(C59,[1]PROJECTES!$C$14:$Z$5000,8,FALSE))</f>
        <v>20</v>
      </c>
      <c r="G59" s="85">
        <f>SUMIFS(Validacions!$N$8:$N$7945,Validacions!$E$8:$E$7945,C59)</f>
        <v>0</v>
      </c>
      <c r="H59" s="85">
        <f>SUMIFS(Validacions!$P$8:$P$7945,Validacions!$E$8:$E$7945,C59)</f>
        <v>0</v>
      </c>
      <c r="I59" s="85">
        <f>TRUNC(H59/60,0)</f>
        <v>0</v>
      </c>
      <c r="J59" s="85">
        <f>MOD(H59,60)</f>
        <v>0</v>
      </c>
      <c r="K59" s="47">
        <v>3.25</v>
      </c>
      <c r="L59" s="47">
        <f>G59+I59+J59/60</f>
        <v>0</v>
      </c>
      <c r="M59" s="47">
        <f>F59-L59</f>
        <v>20</v>
      </c>
      <c r="N59" s="47">
        <f>L59/F59</f>
        <v>0</v>
      </c>
      <c r="O59" s="94">
        <f t="shared" ref="O59:O64" si="28">L59/F59</f>
        <v>0</v>
      </c>
    </row>
    <row r="60" spans="2:15" ht="14.4" outlineLevel="1" x14ac:dyDescent="0.25">
      <c r="B60" s="20">
        <v>44865</v>
      </c>
      <c r="C60" s="82">
        <v>5905</v>
      </c>
      <c r="D60" s="91">
        <f>IF(C60="","",VLOOKUP(C60,[1]PROJECTES!$C$14:$G$7000,2,TRUE))</f>
        <v>0</v>
      </c>
      <c r="E60" s="45" t="str">
        <f>IF(C60="","",VLOOKUP(C60,[1]PROJECTES!$C$14:$G$5000,5,FALSE))</f>
        <v>MANTENIMENT CALSER REPSOL 01/11/2.021 - 31/10/2.022</v>
      </c>
      <c r="F60" s="86">
        <f>IF(C60="","",VLOOKUP(C60,[1]PROJECTES!$C$14:$Z$5000,8,FALSE))</f>
        <v>20</v>
      </c>
      <c r="G60" s="85"/>
      <c r="H60" s="85"/>
      <c r="I60" s="85"/>
      <c r="J60" s="85"/>
      <c r="K60" s="47">
        <v>0</v>
      </c>
      <c r="L60" s="47">
        <f>G60+I60+J60/60</f>
        <v>0</v>
      </c>
      <c r="M60" s="47">
        <f>F60-L60</f>
        <v>20</v>
      </c>
      <c r="N60" s="47"/>
      <c r="O60" s="94">
        <f t="shared" si="28"/>
        <v>0</v>
      </c>
    </row>
    <row r="61" spans="2:15" ht="14.4" outlineLevel="1" x14ac:dyDescent="0.25">
      <c r="B61" s="20">
        <v>44196</v>
      </c>
      <c r="C61" s="82">
        <v>5524</v>
      </c>
      <c r="D61" s="91">
        <f>IF(C61="","",VLOOKUP(C61,[1]PROJECTES!$C$14:$G$7000,2,TRUE))</f>
        <v>0</v>
      </c>
      <c r="E61" s="45" t="str">
        <f>IF(C61="","",VLOOKUP(C61,[1]PROJECTES!$C$14:$G$5000,5,FALSE))</f>
        <v>SUPORT CALSER CADIZ 01/01/2.020 - 31/12/2.020</v>
      </c>
      <c r="F61" s="86">
        <f>IF(C61="","",VLOOKUP(C61,[1]PROJECTES!$C$14:$Z$5000,8,FALSE))</f>
        <v>6</v>
      </c>
      <c r="G61" s="85">
        <f>SUMIFS(Validacions!$N$8:$N$7945,Validacions!$E$8:$E$7945,C61)</f>
        <v>0</v>
      </c>
      <c r="H61" s="85">
        <f>SUMIFS(Validacions!$P$8:$P$7945,Validacions!$E$8:$E$7945,C61)</f>
        <v>0</v>
      </c>
      <c r="I61" s="85">
        <f>TRUNC(H61/60,0)</f>
        <v>0</v>
      </c>
      <c r="J61" s="85">
        <f>MOD(H61,60)</f>
        <v>0</v>
      </c>
      <c r="K61" s="47">
        <v>0</v>
      </c>
      <c r="L61" s="47">
        <f>G61+I61+J61/60</f>
        <v>0</v>
      </c>
      <c r="M61" s="47">
        <f>F61-L61</f>
        <v>6</v>
      </c>
      <c r="N61" s="47">
        <f>L61/F61</f>
        <v>0</v>
      </c>
      <c r="O61" s="94">
        <f t="shared" si="28"/>
        <v>0</v>
      </c>
    </row>
    <row r="62" spans="2:15" ht="14.4" outlineLevel="1" x14ac:dyDescent="0.25">
      <c r="B62" s="20">
        <v>44255</v>
      </c>
      <c r="C62" s="82">
        <v>5659</v>
      </c>
      <c r="D62" s="91" t="str">
        <f>IF(C62="","",VLOOKUP(C62,[1]PROJECTES!$C$14:$G$7000,2,TRUE))</f>
        <v>DIELBE</v>
      </c>
      <c r="E62" s="45" t="str">
        <f>IF(C62="","",VLOOKUP(C62,[1]PROJECTES!$C$14:$G$5000,5,FALSE))</f>
        <v>SOPORTE SW CALSER BERMEJALES 01/03/2.020 - 28/02/2.021</v>
      </c>
      <c r="F62" s="86">
        <f>IF(C62="","",VLOOKUP(C62,[1]PROJECTES!$C$14:$Z$5000,8,FALSE))</f>
        <v>6</v>
      </c>
      <c r="G62" s="85">
        <f>SUMIFS(Validacions!$N$8:$N$7945,Validacions!$E$8:$E$7945,C62)</f>
        <v>0</v>
      </c>
      <c r="H62" s="85">
        <f>SUMIFS(Validacions!$P$8:$P$7945,Validacions!$E$8:$E$7945,C62)</f>
        <v>0</v>
      </c>
      <c r="I62" s="85">
        <f>TRUNC(H62/60,0)</f>
        <v>0</v>
      </c>
      <c r="J62" s="85">
        <f>MOD(H62,60)</f>
        <v>0</v>
      </c>
      <c r="K62" s="47">
        <v>0</v>
      </c>
      <c r="L62" s="47">
        <f>G62+I62+J62/60</f>
        <v>0</v>
      </c>
      <c r="M62" s="47">
        <f>F62-L62</f>
        <v>6</v>
      </c>
      <c r="N62" s="47">
        <f>L62/F62</f>
        <v>0</v>
      </c>
      <c r="O62" s="94">
        <f t="shared" si="28"/>
        <v>0</v>
      </c>
    </row>
    <row r="63" spans="2:15" ht="15" outlineLevel="1" thickBot="1" x14ac:dyDescent="0.3">
      <c r="B63" s="20">
        <v>44196</v>
      </c>
      <c r="C63" s="82">
        <v>5535</v>
      </c>
      <c r="D63" s="91">
        <f>IF(C63="","",VLOOKUP(C63,[1]PROJECTES!$C$14:$G$7000,2,TRUE))</f>
        <v>0</v>
      </c>
      <c r="E63" s="45" t="str">
        <f>IF(C63="","",VLOOKUP(C63,[1]PROJECTES!$C$14:$G$5000,5,FALSE))</f>
        <v>Cto.Mnto. CALSER CONDADO 01/01/2.020-31/12/2.020</v>
      </c>
      <c r="F63" s="86">
        <f>IF(C63="","",VLOOKUP(C63,[1]PROJECTES!$C$14:$Z$5000,8,FALSE))</f>
        <v>6</v>
      </c>
      <c r="G63" s="85">
        <f>SUMIFS(Validacions!$N$8:$N$7945,Validacions!$E$8:$E$7945,C63)</f>
        <v>0</v>
      </c>
      <c r="H63" s="85">
        <f>SUMIFS(Validacions!$P$8:$P$7945,Validacions!$E$8:$E$7945,C63)</f>
        <v>0</v>
      </c>
      <c r="I63" s="85">
        <f>TRUNC(H63/60,0)</f>
        <v>0</v>
      </c>
      <c r="J63" s="85">
        <f>MOD(H63,60)</f>
        <v>0</v>
      </c>
      <c r="K63" s="47">
        <v>0</v>
      </c>
      <c r="L63" s="47">
        <f>G63+I63+J63/60</f>
        <v>0</v>
      </c>
      <c r="M63" s="47">
        <f>F63-L63</f>
        <v>6</v>
      </c>
      <c r="N63" s="47">
        <f>L63/F63</f>
        <v>0</v>
      </c>
      <c r="O63" s="94">
        <f t="shared" si="28"/>
        <v>0</v>
      </c>
    </row>
    <row r="64" spans="2:15" ht="15.6" thickTop="1" thickBot="1" x14ac:dyDescent="0.35">
      <c r="F64" s="23">
        <f>SUM(F59:F63)</f>
        <v>58</v>
      </c>
      <c r="G64" s="21"/>
      <c r="H64" s="22"/>
      <c r="I64" s="22"/>
      <c r="J64" s="22"/>
      <c r="K64" s="23">
        <f>SUM(K59:K63)</f>
        <v>3.25</v>
      </c>
      <c r="L64" s="23">
        <f>SUM(L59:L63)</f>
        <v>0</v>
      </c>
      <c r="M64" s="23">
        <f>SUM(M59:M63)</f>
        <v>58</v>
      </c>
      <c r="N64" s="22"/>
      <c r="O64" s="24">
        <f t="shared" si="28"/>
        <v>0</v>
      </c>
    </row>
    <row r="65" spans="2:15" ht="13.8" thickTop="1" x14ac:dyDescent="0.25"/>
    <row r="68" spans="2:15" ht="43.8" thickBot="1" x14ac:dyDescent="0.35">
      <c r="E68" s="33" t="s">
        <v>238</v>
      </c>
      <c r="F68" s="29" t="s">
        <v>239</v>
      </c>
      <c r="G68" s="30"/>
      <c r="H68" s="30"/>
      <c r="I68" s="30"/>
      <c r="J68" s="31"/>
      <c r="K68" s="17" t="s">
        <v>310</v>
      </c>
      <c r="L68" s="29" t="s">
        <v>317</v>
      </c>
      <c r="M68" s="34" t="s">
        <v>241</v>
      </c>
      <c r="O68" s="2"/>
    </row>
    <row r="69" spans="2:15" ht="15.6" thickTop="1" thickBot="1" x14ac:dyDescent="0.35">
      <c r="F69" s="23">
        <f>F16+F21+F55+F64</f>
        <v>1131</v>
      </c>
      <c r="G69" s="21"/>
      <c r="H69" s="22"/>
      <c r="I69" s="22"/>
      <c r="J69" s="22"/>
      <c r="K69" s="23">
        <f>K64+K55+K21+K16</f>
        <v>118.66666666666667</v>
      </c>
      <c r="L69" s="23">
        <f>L64+L55+L21+L16</f>
        <v>0.75</v>
      </c>
      <c r="M69" s="23">
        <f>F69-L69-K69</f>
        <v>1011.5833333333334</v>
      </c>
      <c r="O69" s="2"/>
    </row>
    <row r="70" spans="2:15" ht="13.8" thickTop="1" x14ac:dyDescent="0.25"/>
    <row r="72" spans="2:15" x14ac:dyDescent="0.25">
      <c r="B72" s="11" t="s">
        <v>242</v>
      </c>
      <c r="F72" s="235"/>
    </row>
    <row r="73" spans="2:15" x14ac:dyDescent="0.25">
      <c r="B73" s="35" t="s">
        <v>226</v>
      </c>
      <c r="C73" s="36" t="s">
        <v>243</v>
      </c>
      <c r="D73" s="37" t="s">
        <v>244</v>
      </c>
    </row>
    <row r="74" spans="2:15" x14ac:dyDescent="0.25">
      <c r="B74" s="38" t="s">
        <v>226</v>
      </c>
      <c r="C74" s="39" t="s">
        <v>243</v>
      </c>
      <c r="D74" s="40" t="s">
        <v>245</v>
      </c>
    </row>
  </sheetData>
  <autoFilter ref="A1:WVY74" xr:uid="{00000000-0009-0000-0000-000002000000}"/>
  <mergeCells count="1">
    <mergeCell ref="A2:F2"/>
  </mergeCells>
  <conditionalFormatting sqref="O16 O20">
    <cfRule type="expression" dxfId="99" priority="178" stopIfTrue="1">
      <formula>O16&lt;1</formula>
    </cfRule>
    <cfRule type="expression" dxfId="98" priority="179" stopIfTrue="1">
      <formula>O16&gt;=1</formula>
    </cfRule>
  </conditionalFormatting>
  <conditionalFormatting sqref="O21">
    <cfRule type="expression" dxfId="97" priority="176" stopIfTrue="1">
      <formula>O21&lt;1</formula>
    </cfRule>
    <cfRule type="expression" dxfId="96" priority="177" stopIfTrue="1">
      <formula>O21&gt;=1</formula>
    </cfRule>
  </conditionalFormatting>
  <conditionalFormatting sqref="O55">
    <cfRule type="expression" dxfId="95" priority="174" stopIfTrue="1">
      <formula>O55&lt;1</formula>
    </cfRule>
    <cfRule type="expression" dxfId="94" priority="175" stopIfTrue="1">
      <formula>O55&gt;=1</formula>
    </cfRule>
  </conditionalFormatting>
  <conditionalFormatting sqref="O64">
    <cfRule type="expression" dxfId="93" priority="172" stopIfTrue="1">
      <formula>O64&lt;1</formula>
    </cfRule>
    <cfRule type="expression" dxfId="92" priority="173" stopIfTrue="1">
      <formula>O64&gt;=1</formula>
    </cfRule>
  </conditionalFormatting>
  <conditionalFormatting sqref="B25:B50 B20 B8:B15 B59:B63">
    <cfRule type="cellIs" dxfId="91" priority="145" stopIfTrue="1" operator="lessThan">
      <formula>$Q$6</formula>
    </cfRule>
    <cfRule type="cellIs" dxfId="90" priority="146" stopIfTrue="1" operator="greaterThan">
      <formula>$Q$6</formula>
    </cfRule>
    <cfRule type="cellIs" dxfId="89" priority="147" stopIfTrue="1" operator="greaterThan">
      <formula>"HOY()"</formula>
    </cfRule>
  </conditionalFormatting>
  <conditionalFormatting sqref="B51:B54">
    <cfRule type="cellIs" dxfId="88" priority="133" stopIfTrue="1" operator="lessThan">
      <formula>$Q$6</formula>
    </cfRule>
    <cfRule type="cellIs" dxfId="87" priority="134" stopIfTrue="1" operator="greaterThan">
      <formula>$Q$6</formula>
    </cfRule>
    <cfRule type="cellIs" dxfId="86" priority="135" stopIfTrue="1" operator="greaterThan">
      <formula>"HOY()"</formula>
    </cfRule>
  </conditionalFormatting>
  <conditionalFormatting sqref="M8:M15 M59:M63">
    <cfRule type="expression" dxfId="85" priority="102" stopIfTrue="1">
      <formula>M8&lt;0</formula>
    </cfRule>
    <cfRule type="expression" dxfId="84" priority="103" stopIfTrue="1">
      <formula>M8&gt;=0</formula>
    </cfRule>
  </conditionalFormatting>
  <conditionalFormatting sqref="K20:L20 K8:L15 L59:L63">
    <cfRule type="expression" dxfId="83" priority="100" stopIfTrue="1">
      <formula>K8&gt;=E8</formula>
    </cfRule>
    <cfRule type="expression" dxfId="82" priority="101" stopIfTrue="1">
      <formula>K8&lt;E8</formula>
    </cfRule>
  </conditionalFormatting>
  <conditionalFormatting sqref="L25:L30 L32:L37 L39:L51 L54">
    <cfRule type="expression" dxfId="81" priority="76" stopIfTrue="1">
      <formula>L25&gt;=F25</formula>
    </cfRule>
    <cfRule type="expression" dxfId="80" priority="77" stopIfTrue="1">
      <formula>L25&lt;F25</formula>
    </cfRule>
  </conditionalFormatting>
  <conditionalFormatting sqref="O8:O15 O25:O54">
    <cfRule type="cellIs" dxfId="79" priority="29" operator="between">
      <formula>0.5</formula>
      <formula>1</formula>
    </cfRule>
    <cfRule type="expression" dxfId="78" priority="74" stopIfTrue="1">
      <formula>O8&lt;1</formula>
    </cfRule>
    <cfRule type="expression" dxfId="77" priority="75" stopIfTrue="1">
      <formula>O8&gt;=1</formula>
    </cfRule>
  </conditionalFormatting>
  <conditionalFormatting sqref="K59:K63">
    <cfRule type="expression" dxfId="76" priority="58" stopIfTrue="1">
      <formula>K59&gt;=E59</formula>
    </cfRule>
    <cfRule type="expression" dxfId="75" priority="59" stopIfTrue="1">
      <formula>K59&lt;E59</formula>
    </cfRule>
  </conditionalFormatting>
  <conditionalFormatting sqref="K25:K30 K32:K37 K39:K51 K54">
    <cfRule type="expression" dxfId="74" priority="56" stopIfTrue="1">
      <formula>K25&gt;=E25</formula>
    </cfRule>
    <cfRule type="expression" dxfId="73" priority="57" stopIfTrue="1">
      <formula>K25&lt;E25</formula>
    </cfRule>
  </conditionalFormatting>
  <conditionalFormatting sqref="M20">
    <cfRule type="expression" dxfId="72" priority="46" stopIfTrue="1">
      <formula>M20&lt;0</formula>
    </cfRule>
    <cfRule type="expression" dxfId="71" priority="47" stopIfTrue="1">
      <formula>M20&gt;=0</formula>
    </cfRule>
  </conditionalFormatting>
  <conditionalFormatting sqref="M25:M54">
    <cfRule type="expression" dxfId="70" priority="44" stopIfTrue="1">
      <formula>M25&lt;0</formula>
    </cfRule>
    <cfRule type="expression" dxfId="69" priority="45" stopIfTrue="1">
      <formula>M25&gt;=0</formula>
    </cfRule>
  </conditionalFormatting>
  <conditionalFormatting sqref="O20 O8:O15 O25:O54">
    <cfRule type="cellIs" dxfId="68" priority="39" operator="greaterThan">
      <formula>1</formula>
    </cfRule>
  </conditionalFormatting>
  <conditionalFormatting sqref="O20 O8:O15 O25:O54">
    <cfRule type="cellIs" dxfId="67" priority="38" operator="lessThan">
      <formula>0.5</formula>
    </cfRule>
  </conditionalFormatting>
  <conditionalFormatting sqref="O59:O63">
    <cfRule type="expression" dxfId="66" priority="35" stopIfTrue="1">
      <formula>O59&lt;1</formula>
    </cfRule>
    <cfRule type="expression" dxfId="65" priority="36" stopIfTrue="1">
      <formula>O59&gt;=1</formula>
    </cfRule>
  </conditionalFormatting>
  <conditionalFormatting sqref="O59:O63">
    <cfRule type="cellIs" dxfId="64" priority="34" operator="greaterThan">
      <formula>1</formula>
    </cfRule>
  </conditionalFormatting>
  <conditionalFormatting sqref="O59:O63">
    <cfRule type="cellIs" dxfId="63" priority="33" operator="lessThan">
      <formula>0.5</formula>
    </cfRule>
  </conditionalFormatting>
  <conditionalFormatting sqref="O59:O63">
    <cfRule type="cellIs" dxfId="62" priority="32" operator="between">
      <formula>0.5</formula>
      <formula>1</formula>
    </cfRule>
  </conditionalFormatting>
  <conditionalFormatting sqref="L38">
    <cfRule type="expression" dxfId="61" priority="27" stopIfTrue="1">
      <formula>L38&gt;=F38</formula>
    </cfRule>
    <cfRule type="expression" dxfId="60" priority="28" stopIfTrue="1">
      <formula>L38&lt;F38</formula>
    </cfRule>
  </conditionalFormatting>
  <conditionalFormatting sqref="O38">
    <cfRule type="cellIs" dxfId="59" priority="18" operator="between">
      <formula>0.5</formula>
      <formula>1</formula>
    </cfRule>
    <cfRule type="expression" dxfId="58" priority="25" stopIfTrue="1">
      <formula>O38&lt;1</formula>
    </cfRule>
    <cfRule type="expression" dxfId="57" priority="26" stopIfTrue="1">
      <formula>O38&gt;=1</formula>
    </cfRule>
  </conditionalFormatting>
  <conditionalFormatting sqref="K38">
    <cfRule type="expression" dxfId="56" priority="23" stopIfTrue="1">
      <formula>K38&gt;=E38</formula>
    </cfRule>
    <cfRule type="expression" dxfId="55" priority="24" stopIfTrue="1">
      <formula>K38&lt;E38</formula>
    </cfRule>
  </conditionalFormatting>
  <conditionalFormatting sqref="O38">
    <cfRule type="cellIs" dxfId="54" priority="20" operator="greaterThan">
      <formula>1</formula>
    </cfRule>
  </conditionalFormatting>
  <conditionalFormatting sqref="O38">
    <cfRule type="cellIs" dxfId="53" priority="19" operator="lessThan">
      <formula>0.5</formula>
    </cfRule>
  </conditionalFormatting>
  <conditionalFormatting sqref="L31">
    <cfRule type="expression" dxfId="52" priority="16" stopIfTrue="1">
      <formula>L31&gt;=F31</formula>
    </cfRule>
    <cfRule type="expression" dxfId="51" priority="17" stopIfTrue="1">
      <formula>L31&lt;F31</formula>
    </cfRule>
  </conditionalFormatting>
  <conditionalFormatting sqref="K31">
    <cfRule type="expression" dxfId="50" priority="14" stopIfTrue="1">
      <formula>K31&gt;=E31</formula>
    </cfRule>
    <cfRule type="expression" dxfId="49" priority="15" stopIfTrue="1">
      <formula>K31&lt;E31</formula>
    </cfRule>
  </conditionalFormatting>
  <conditionalFormatting sqref="L52:L53">
    <cfRule type="expression" dxfId="48" priority="10" stopIfTrue="1">
      <formula>L52&gt;=F52</formula>
    </cfRule>
    <cfRule type="expression" dxfId="47" priority="11" stopIfTrue="1">
      <formula>L52&lt;F52</formula>
    </cfRule>
  </conditionalFormatting>
  <conditionalFormatting sqref="O52:O53">
    <cfRule type="cellIs" dxfId="46" priority="1" operator="between">
      <formula>0.5</formula>
      <formula>1</formula>
    </cfRule>
    <cfRule type="expression" dxfId="45" priority="8" stopIfTrue="1">
      <formula>O52&lt;1</formula>
    </cfRule>
    <cfRule type="expression" dxfId="44" priority="9" stopIfTrue="1">
      <formula>O52&gt;=1</formula>
    </cfRule>
  </conditionalFormatting>
  <conditionalFormatting sqref="K52:K53">
    <cfRule type="expression" dxfId="43" priority="6" stopIfTrue="1">
      <formula>K52&gt;=E52</formula>
    </cfRule>
    <cfRule type="expression" dxfId="42" priority="7" stopIfTrue="1">
      <formula>K52&lt;E52</formula>
    </cfRule>
  </conditionalFormatting>
  <conditionalFormatting sqref="O52:O53">
    <cfRule type="cellIs" dxfId="41" priority="3" operator="greaterThan">
      <formula>1</formula>
    </cfRule>
  </conditionalFormatting>
  <conditionalFormatting sqref="O52:O53">
    <cfRule type="cellIs" dxfId="40" priority="2" operator="lessThan">
      <formula>0.5</formula>
    </cfRule>
  </conditionalFormatting>
  <pageMargins left="0.7" right="0.7" top="0.75" bottom="0.75" header="0.3" footer="0.3"/>
  <pageSetup paperSize="9" scale="46"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W338"/>
  <sheetViews>
    <sheetView zoomScale="90" zoomScaleNormal="90" workbookViewId="0">
      <selection activeCell="D8" sqref="D8"/>
    </sheetView>
  </sheetViews>
  <sheetFormatPr baseColWidth="10" defaultRowHeight="14.4" x14ac:dyDescent="0.3"/>
  <cols>
    <col min="1" max="1" width="3.6640625" customWidth="1"/>
    <col min="2" max="2" width="18.5546875" customWidth="1"/>
    <col min="3" max="3" width="17.6640625" bestFit="1" customWidth="1"/>
    <col min="4" max="4" width="68.44140625" customWidth="1"/>
    <col min="7" max="10" width="12.6640625" hidden="1" customWidth="1"/>
    <col min="11" max="11" width="16.33203125" hidden="1" customWidth="1"/>
    <col min="12" max="12" width="17.44140625" hidden="1" customWidth="1"/>
    <col min="13" max="14" width="11.44140625" hidden="1" customWidth="1"/>
    <col min="15" max="15" width="11.44140625" customWidth="1"/>
    <col min="16" max="17" width="12.88671875" customWidth="1"/>
    <col min="18" max="18" width="15" customWidth="1"/>
    <col min="20" max="20" width="0" hidden="1" customWidth="1"/>
    <col min="21" max="21" width="17" customWidth="1"/>
  </cols>
  <sheetData>
    <row r="1" spans="1:23" ht="23.4" x14ac:dyDescent="0.45">
      <c r="A1" s="308" t="s">
        <v>380</v>
      </c>
      <c r="B1" s="308"/>
      <c r="C1" s="308"/>
      <c r="G1">
        <v>43831</v>
      </c>
    </row>
    <row r="2" spans="1:23" ht="48.75" customHeight="1" x14ac:dyDescent="0.3">
      <c r="A2" s="16"/>
      <c r="B2" s="16" t="s">
        <v>227</v>
      </c>
      <c r="C2" s="16" t="s">
        <v>228</v>
      </c>
      <c r="D2" s="16" t="s">
        <v>229</v>
      </c>
      <c r="E2" s="193" t="s">
        <v>230</v>
      </c>
      <c r="F2" s="193" t="s">
        <v>379</v>
      </c>
      <c r="G2" s="193" t="s">
        <v>360</v>
      </c>
      <c r="H2" s="193" t="s">
        <v>361</v>
      </c>
      <c r="I2" s="193"/>
      <c r="J2" s="193"/>
      <c r="K2" s="16" t="s">
        <v>296</v>
      </c>
      <c r="L2" s="16" t="s">
        <v>297</v>
      </c>
      <c r="M2" s="16"/>
      <c r="N2" s="16"/>
      <c r="O2" s="17" t="s">
        <v>310</v>
      </c>
      <c r="P2" s="17" t="s">
        <v>295</v>
      </c>
      <c r="Q2" s="17" t="s">
        <v>382</v>
      </c>
      <c r="R2" s="190" t="s">
        <v>240</v>
      </c>
      <c r="S2" s="16" t="s">
        <v>233</v>
      </c>
      <c r="T2" s="16"/>
      <c r="U2" s="18" t="s">
        <v>234</v>
      </c>
    </row>
    <row r="3" spans="1:23" x14ac:dyDescent="0.3">
      <c r="A3" s="252"/>
      <c r="B3" s="174" t="s">
        <v>274</v>
      </c>
      <c r="C3" s="172" t="str">
        <f>IF(B3="","",VLOOKUP(B3,[1]PROJECTES!$C$14:$G$7000,2,TRUE))</f>
        <v>SITEL</v>
      </c>
      <c r="D3" s="192" t="str">
        <f>IF(B3="","",VLOOKUP(B3,[1]PROJECTES!$C$14:$G$5000,5,FALSE))</f>
        <v>PENDENT D'ASSIGNAR</v>
      </c>
      <c r="E3" s="194">
        <f>IF(B3="","",VLOOKUP(B3,[1]PROJECTES!$C$14:$Z$5000,8,FALSE))</f>
        <v>240</v>
      </c>
      <c r="F3" s="264">
        <f>IF(B3="","",VLOOKUP(B3,[1]PROJECTES!$C$14:$Z$5000,19,FALSE))</f>
        <v>43831</v>
      </c>
      <c r="G3" s="265">
        <v>259</v>
      </c>
      <c r="H3" s="265">
        <v>3775</v>
      </c>
      <c r="I3" s="173">
        <f t="shared" ref="I3" si="0">TRUNC(H3/60,0)</f>
        <v>62</v>
      </c>
      <c r="J3" s="173">
        <f t="shared" ref="J3" si="1">MOD(H3,60)</f>
        <v>55</v>
      </c>
      <c r="K3" s="173">
        <f>SUMIFS(Validacions!$N$8:$N$7945,Validacions!$E$8:$E$7945,B3)</f>
        <v>11</v>
      </c>
      <c r="L3" s="173">
        <f>SUMIFS(Validacions!$P$8:$P$7945,Validacions!$E$8:$E$7945,B3)</f>
        <v>75</v>
      </c>
      <c r="M3" s="173">
        <f t="shared" ref="M3" si="2">TRUNC(L3/60,0)</f>
        <v>1</v>
      </c>
      <c r="N3" s="173">
        <f t="shared" ref="N3" si="3">MOD(L3,60)</f>
        <v>15</v>
      </c>
      <c r="O3" s="173">
        <f>IF(F3-$G$1&gt;=0,0,G3+I3+J3/60)</f>
        <v>0</v>
      </c>
      <c r="P3" s="173">
        <f t="shared" ref="P3" si="4">K3+M3+N3/60</f>
        <v>12.25</v>
      </c>
      <c r="Q3" s="173"/>
      <c r="R3" s="191">
        <f>O3+P3+Q3</f>
        <v>12.25</v>
      </c>
      <c r="S3" s="173">
        <f t="shared" ref="S3:S66" si="5">E3-R3</f>
        <v>227.75</v>
      </c>
      <c r="T3" s="47">
        <f t="shared" ref="T3:T66" si="6">P3/E3</f>
        <v>5.1041666666666666E-2</v>
      </c>
      <c r="U3" s="94">
        <f t="shared" ref="U3:U66" si="7">IF(E3&gt;0,R3/E3,0)</f>
        <v>5.1041666666666666E-2</v>
      </c>
    </row>
    <row r="4" spans="1:23" x14ac:dyDescent="0.3">
      <c r="A4" s="252"/>
      <c r="B4" s="174" t="s">
        <v>270</v>
      </c>
      <c r="C4" s="172" t="str">
        <f>IF(B4="","",VLOOKUP(B4,[1]PROJECTES!$C$14:$G$7000,2,TRUE))</f>
        <v>SITEL</v>
      </c>
      <c r="D4" s="192" t="str">
        <f>IF(B4="","",VLOOKUP(B4,[1]PROJECTES!$C$14:$G$5000,5,FALSE))</f>
        <v>INFRAESTRUCTURA</v>
      </c>
      <c r="E4" s="194">
        <f>IF(B4="","",VLOOKUP(B4,[1]PROJECTES!$C$14:$Z$5000,8,FALSE))</f>
        <v>160</v>
      </c>
      <c r="F4" s="264">
        <f>IF(B4="","",VLOOKUP(B4,[1]PROJECTES!$C$14:$Z$5000,19,FALSE))</f>
        <v>43831</v>
      </c>
      <c r="G4" s="265">
        <v>287</v>
      </c>
      <c r="H4" s="265">
        <v>4495</v>
      </c>
      <c r="I4" s="173">
        <f t="shared" ref="I4:I65" si="8">TRUNC(H4/60,0)</f>
        <v>74</v>
      </c>
      <c r="J4" s="173">
        <f t="shared" ref="J4:J65" si="9">MOD(H4,60)</f>
        <v>55</v>
      </c>
      <c r="K4" s="173">
        <f>SUMIFS(Validacions!$N$8:$N$7945,Validacions!$E$8:$E$7945,B4)</f>
        <v>0</v>
      </c>
      <c r="L4" s="173">
        <f>SUMIFS(Validacions!$P$8:$P$7945,Validacions!$E$8:$E$7945,B4)</f>
        <v>0</v>
      </c>
      <c r="M4" s="173">
        <f t="shared" ref="M4:M43" si="10">TRUNC(L4/60,0)</f>
        <v>0</v>
      </c>
      <c r="N4" s="173">
        <f t="shared" ref="N4:N43" si="11">MOD(L4,60)</f>
        <v>0</v>
      </c>
      <c r="O4" s="173">
        <f t="shared" ref="O4:O65" si="12">IF(F4-$G$1&gt;=0,0,G4+I4+J4/60)</f>
        <v>0</v>
      </c>
      <c r="P4" s="173">
        <f t="shared" ref="P4:P43" si="13">K4+M4+N4/60</f>
        <v>0</v>
      </c>
      <c r="Q4" s="173"/>
      <c r="R4" s="191">
        <f t="shared" ref="R4:R67" si="14">O4+P4+Q4</f>
        <v>0</v>
      </c>
      <c r="S4" s="173">
        <f t="shared" si="5"/>
        <v>160</v>
      </c>
      <c r="T4" s="47">
        <f t="shared" si="6"/>
        <v>0</v>
      </c>
      <c r="U4" s="94">
        <f t="shared" si="7"/>
        <v>0</v>
      </c>
    </row>
    <row r="5" spans="1:23" x14ac:dyDescent="0.3">
      <c r="A5" s="252"/>
      <c r="B5" s="174" t="s">
        <v>298</v>
      </c>
      <c r="C5" s="172" t="str">
        <f>IF(B5="","",VLOOKUP(B5,[1]PROJECTES!$C$14:$G$7000,2,TRUE))</f>
        <v>SITEL</v>
      </c>
      <c r="D5" s="192" t="str">
        <f>IF(B5="","",VLOOKUP(B5,[1]PROJECTES!$C$14:$G$5000,5,FALSE))</f>
        <v>DEDICACIO FACTURABLE PER ADMINISTRACIO</v>
      </c>
      <c r="E5" s="194">
        <f>IF(B5="","",VLOOKUP(B5,[1]PROJECTES!$C$14:$Z$5000,8,FALSE))</f>
        <v>100</v>
      </c>
      <c r="F5" s="264">
        <f>IF(B5="","",VLOOKUP(B5,[1]PROJECTES!$C$14:$Z$5000,19,FALSE))</f>
        <v>43831</v>
      </c>
      <c r="G5" s="265">
        <v>26</v>
      </c>
      <c r="H5" s="265">
        <v>165</v>
      </c>
      <c r="I5" s="173">
        <f t="shared" si="8"/>
        <v>2</v>
      </c>
      <c r="J5" s="173">
        <f t="shared" si="9"/>
        <v>45</v>
      </c>
      <c r="K5" s="173">
        <f>SUMIFS(Validacions!$N$8:$N$7945,Validacions!$E$8:$E$7945,B5)</f>
        <v>0</v>
      </c>
      <c r="L5" s="173">
        <f>SUMIFS(Validacions!$P$8:$P$7945,Validacions!$E$8:$E$7945,B5)</f>
        <v>0</v>
      </c>
      <c r="M5" s="173">
        <f t="shared" si="10"/>
        <v>0</v>
      </c>
      <c r="N5" s="173">
        <f t="shared" si="11"/>
        <v>0</v>
      </c>
      <c r="O5" s="173">
        <f t="shared" si="12"/>
        <v>0</v>
      </c>
      <c r="P5" s="173">
        <f t="shared" si="13"/>
        <v>0</v>
      </c>
      <c r="Q5" s="173"/>
      <c r="R5" s="191">
        <f t="shared" si="14"/>
        <v>0</v>
      </c>
      <c r="S5" s="173">
        <f t="shared" si="5"/>
        <v>100</v>
      </c>
      <c r="T5" s="47">
        <f t="shared" si="6"/>
        <v>0</v>
      </c>
      <c r="U5" s="94">
        <f t="shared" si="7"/>
        <v>0</v>
      </c>
    </row>
    <row r="6" spans="1:23" x14ac:dyDescent="0.3">
      <c r="A6" s="252"/>
      <c r="B6" s="174" t="s">
        <v>278</v>
      </c>
      <c r="C6" s="172" t="str">
        <f>IF(B6="","",VLOOKUP(B6,[1]PROJECTES!$C$14:$G$7000,2,TRUE))</f>
        <v>SITEL</v>
      </c>
      <c r="D6" s="192" t="str">
        <f>IF(B6="","",VLOOKUP(B6,[1]PROJECTES!$C$14:$G$5000,5,FALSE))</f>
        <v>GESTIO DE MAGATZEM</v>
      </c>
      <c r="E6" s="194">
        <f>IF(B6="","",VLOOKUP(B6,[1]PROJECTES!$C$14:$Z$5000,8,FALSE))</f>
        <v>80</v>
      </c>
      <c r="F6" s="264">
        <f>IF(B6="","",VLOOKUP(B6,[1]PROJECTES!$C$14:$Z$5000,19,FALSE))</f>
        <v>43831</v>
      </c>
      <c r="G6" s="265">
        <v>237</v>
      </c>
      <c r="H6" s="265">
        <v>7425</v>
      </c>
      <c r="I6" s="173">
        <f t="shared" si="8"/>
        <v>123</v>
      </c>
      <c r="J6" s="173">
        <f t="shared" si="9"/>
        <v>45</v>
      </c>
      <c r="K6" s="173">
        <f>SUMIFS(Validacions!$N$8:$N$7945,Validacions!$E$8:$E$7945,B6)</f>
        <v>0</v>
      </c>
      <c r="L6" s="173">
        <f>SUMIFS(Validacions!$P$8:$P$7945,Validacions!$E$8:$E$7945,B6)</f>
        <v>0</v>
      </c>
      <c r="M6" s="173">
        <f t="shared" si="10"/>
        <v>0</v>
      </c>
      <c r="N6" s="173">
        <f t="shared" si="11"/>
        <v>0</v>
      </c>
      <c r="O6" s="173">
        <f t="shared" si="12"/>
        <v>0</v>
      </c>
      <c r="P6" s="173">
        <f t="shared" si="13"/>
        <v>0</v>
      </c>
      <c r="Q6" s="173"/>
      <c r="R6" s="191">
        <f t="shared" si="14"/>
        <v>0</v>
      </c>
      <c r="S6" s="173">
        <f t="shared" si="5"/>
        <v>80</v>
      </c>
      <c r="T6" s="47">
        <f t="shared" si="6"/>
        <v>0</v>
      </c>
      <c r="U6" s="94">
        <f t="shared" si="7"/>
        <v>0</v>
      </c>
    </row>
    <row r="7" spans="1:23" x14ac:dyDescent="0.3">
      <c r="A7" s="252"/>
      <c r="B7" s="174" t="s">
        <v>299</v>
      </c>
      <c r="C7" s="172" t="str">
        <f>IF(B7="","",VLOOKUP(B7,[1]PROJECTES!$C$14:$G$7000,2,TRUE))</f>
        <v>SITEL</v>
      </c>
      <c r="D7" s="192" t="str">
        <f>IF(B7="","",VLOOKUP(B7,[1]PROJECTES!$C$14:$G$5000,5,FALSE))</f>
        <v>VISITA METGE</v>
      </c>
      <c r="E7" s="194">
        <f>IF(B7="","",VLOOKUP(B7,[1]PROJECTES!$C$14:$Z$5000,8,FALSE))</f>
        <v>40</v>
      </c>
      <c r="F7" s="264">
        <f>IF(B7="","",VLOOKUP(B7,[1]PROJECTES!$C$14:$Z$5000,19,FALSE))</f>
        <v>43831</v>
      </c>
      <c r="G7" s="265">
        <v>14</v>
      </c>
      <c r="H7" s="265">
        <v>155</v>
      </c>
      <c r="I7" s="173">
        <f t="shared" si="8"/>
        <v>2</v>
      </c>
      <c r="J7" s="173">
        <f t="shared" si="9"/>
        <v>35</v>
      </c>
      <c r="K7" s="173">
        <f>SUMIFS(Validacions!$N$8:$N$7945,Validacions!$E$8:$E$7945,B7)</f>
        <v>0</v>
      </c>
      <c r="L7" s="173">
        <f>SUMIFS(Validacions!$P$8:$P$7945,Validacions!$E$8:$E$7945,B7)</f>
        <v>0</v>
      </c>
      <c r="M7" s="173">
        <f t="shared" si="10"/>
        <v>0</v>
      </c>
      <c r="N7" s="173">
        <f t="shared" si="11"/>
        <v>0</v>
      </c>
      <c r="O7" s="173">
        <f t="shared" si="12"/>
        <v>0</v>
      </c>
      <c r="P7" s="173">
        <f t="shared" si="13"/>
        <v>0</v>
      </c>
      <c r="Q7" s="173"/>
      <c r="R7" s="191">
        <f t="shared" si="14"/>
        <v>0</v>
      </c>
      <c r="S7" s="173">
        <f t="shared" si="5"/>
        <v>40</v>
      </c>
      <c r="T7" s="47">
        <f t="shared" si="6"/>
        <v>0</v>
      </c>
      <c r="U7" s="94">
        <f t="shared" si="7"/>
        <v>0</v>
      </c>
      <c r="W7" s="175"/>
    </row>
    <row r="8" spans="1:23" x14ac:dyDescent="0.3">
      <c r="A8" s="252"/>
      <c r="B8" s="174" t="s">
        <v>300</v>
      </c>
      <c r="C8" s="172" t="str">
        <f>IF(B8="","",VLOOKUP(B8,[1]PROJECTES!$C$14:$G$7000,2,TRUE))</f>
        <v>SITEL</v>
      </c>
      <c r="D8" s="192" t="str">
        <f>IF(B8="","",VLOOKUP(B8,[1]PROJECTES!$C$14:$G$5000,5,FALSE))</f>
        <v>INCAPACITAT LABORAL TRANSITORIA</v>
      </c>
      <c r="E8" s="194">
        <f>IF(B8="","",VLOOKUP(B8,[1]PROJECTES!$C$14:$Z$5000,8,FALSE))</f>
        <v>160</v>
      </c>
      <c r="F8" s="264">
        <f>IF(B8="","",VLOOKUP(B8,[1]PROJECTES!$C$14:$Z$5000,19,FALSE))</f>
        <v>43831</v>
      </c>
      <c r="G8" s="265">
        <v>906</v>
      </c>
      <c r="H8" s="265">
        <v>30</v>
      </c>
      <c r="I8" s="173">
        <f t="shared" si="8"/>
        <v>0</v>
      </c>
      <c r="J8" s="173">
        <f t="shared" si="9"/>
        <v>30</v>
      </c>
      <c r="K8" s="173">
        <f>SUMIFS(Validacions!$N$8:$N$7945,Validacions!$E$8:$E$7945,B8)</f>
        <v>0</v>
      </c>
      <c r="L8" s="173">
        <f>SUMIFS(Validacions!$P$8:$P$7945,Validacions!$E$8:$E$7945,B8)</f>
        <v>0</v>
      </c>
      <c r="M8" s="173">
        <f t="shared" si="10"/>
        <v>0</v>
      </c>
      <c r="N8" s="173">
        <f t="shared" si="11"/>
        <v>0</v>
      </c>
      <c r="O8" s="173">
        <f t="shared" si="12"/>
        <v>0</v>
      </c>
      <c r="P8" s="173">
        <f t="shared" si="13"/>
        <v>0</v>
      </c>
      <c r="Q8" s="173"/>
      <c r="R8" s="191">
        <f t="shared" si="14"/>
        <v>0</v>
      </c>
      <c r="S8" s="173">
        <f t="shared" si="5"/>
        <v>160</v>
      </c>
      <c r="T8" s="47">
        <f t="shared" si="6"/>
        <v>0</v>
      </c>
      <c r="U8" s="94">
        <f t="shared" si="7"/>
        <v>0</v>
      </c>
      <c r="W8" s="175"/>
    </row>
    <row r="9" spans="1:23" x14ac:dyDescent="0.3">
      <c r="A9" s="252"/>
      <c r="B9" s="174" t="s">
        <v>275</v>
      </c>
      <c r="C9" s="172" t="str">
        <f>IF(B9="","",VLOOKUP(B9,[1]PROJECTES!$C$14:$G$7000,2,TRUE))</f>
        <v>SITEL</v>
      </c>
      <c r="D9" s="192" t="str">
        <f>IF(B9="","",VLOOKUP(B9,[1]PROJECTES!$C$14:$G$5000,5,FALSE))</f>
        <v>VACANCES</v>
      </c>
      <c r="E9" s="194">
        <f>IF(B9="","",VLOOKUP(B9,[1]PROJECTES!$C$14:$Z$5000,8,FALSE))</f>
        <v>1600</v>
      </c>
      <c r="F9" s="264">
        <f>IF(B9="","",VLOOKUP(B9,[1]PROJECTES!$C$14:$Z$5000,19,FALSE))</f>
        <v>43831</v>
      </c>
      <c r="G9" s="265">
        <v>968</v>
      </c>
      <c r="H9" s="265">
        <v>90</v>
      </c>
      <c r="I9" s="173">
        <f t="shared" si="8"/>
        <v>1</v>
      </c>
      <c r="J9" s="173">
        <f t="shared" si="9"/>
        <v>30</v>
      </c>
      <c r="K9" s="173">
        <f>SUMIFS(Validacions!$N$8:$N$7945,Validacions!$E$8:$E$7945,B9)</f>
        <v>0</v>
      </c>
      <c r="L9" s="173">
        <f>SUMIFS(Validacions!$P$8:$P$7945,Validacions!$E$8:$E$7945,B9)</f>
        <v>0</v>
      </c>
      <c r="M9" s="173">
        <f t="shared" si="10"/>
        <v>0</v>
      </c>
      <c r="N9" s="173">
        <f t="shared" si="11"/>
        <v>0</v>
      </c>
      <c r="O9" s="173">
        <f t="shared" si="12"/>
        <v>0</v>
      </c>
      <c r="P9" s="173">
        <f t="shared" si="13"/>
        <v>0</v>
      </c>
      <c r="Q9" s="173"/>
      <c r="R9" s="191">
        <f t="shared" si="14"/>
        <v>0</v>
      </c>
      <c r="S9" s="173">
        <f t="shared" si="5"/>
        <v>1600</v>
      </c>
      <c r="T9" s="47">
        <f t="shared" si="6"/>
        <v>0</v>
      </c>
      <c r="U9" s="94">
        <f t="shared" si="7"/>
        <v>0</v>
      </c>
    </row>
    <row r="10" spans="1:23" x14ac:dyDescent="0.3">
      <c r="A10" s="252"/>
      <c r="B10" s="174" t="s">
        <v>276</v>
      </c>
      <c r="C10" s="172" t="str">
        <f>IF(B10="","",VLOOKUP(B10,[1]PROJECTES!$C$14:$G$7000,2,TRUE))</f>
        <v>SITEL</v>
      </c>
      <c r="D10" s="192" t="str">
        <f>IF(B10="","",VLOOKUP(B10,[1]PROJECTES!$C$14:$G$5000,5,FALSE))</f>
        <v>FORMACIO</v>
      </c>
      <c r="E10" s="194">
        <f>IF(B10="","",VLOOKUP(B10,[1]PROJECTES!$C$14:$Z$5000,8,FALSE))</f>
        <v>180</v>
      </c>
      <c r="F10" s="264">
        <f>IF(B10="","",VLOOKUP(B10,[1]PROJECTES!$C$14:$Z$5000,19,FALSE))</f>
        <v>43831</v>
      </c>
      <c r="G10" s="265">
        <v>610</v>
      </c>
      <c r="H10" s="265">
        <v>1700</v>
      </c>
      <c r="I10" s="173">
        <f t="shared" si="8"/>
        <v>28</v>
      </c>
      <c r="J10" s="173">
        <f t="shared" si="9"/>
        <v>20</v>
      </c>
      <c r="K10" s="173">
        <f>SUMIFS(Validacions!$N$8:$N$7945,Validacions!$E$8:$E$7945,B10)</f>
        <v>0</v>
      </c>
      <c r="L10" s="173">
        <f>SUMIFS(Validacions!$P$8:$P$7945,Validacions!$E$8:$E$7945,B10)</f>
        <v>0</v>
      </c>
      <c r="M10" s="173">
        <f t="shared" si="10"/>
        <v>0</v>
      </c>
      <c r="N10" s="173">
        <f t="shared" si="11"/>
        <v>0</v>
      </c>
      <c r="O10" s="173">
        <f t="shared" si="12"/>
        <v>0</v>
      </c>
      <c r="P10" s="173">
        <f t="shared" si="13"/>
        <v>0</v>
      </c>
      <c r="Q10" s="173"/>
      <c r="R10" s="191">
        <f t="shared" si="14"/>
        <v>0</v>
      </c>
      <c r="S10" s="173">
        <f t="shared" si="5"/>
        <v>180</v>
      </c>
      <c r="T10" s="47">
        <f t="shared" si="6"/>
        <v>0</v>
      </c>
      <c r="U10" s="94">
        <f t="shared" si="7"/>
        <v>0</v>
      </c>
    </row>
    <row r="11" spans="1:23" x14ac:dyDescent="0.3">
      <c r="A11" s="252"/>
      <c r="B11" s="174" t="s">
        <v>281</v>
      </c>
      <c r="C11" s="172" t="str">
        <f>IF(B11="","",VLOOKUP(B11,[1]PROJECTES!$C$14:$G$7000,2,TRUE))</f>
        <v>SITEL</v>
      </c>
      <c r="D11" s="192" t="str">
        <f>IF(B11="","",VLOOKUP(B11,[1]PROJECTES!$C$14:$G$5000,5,FALSE))</f>
        <v>SOPORT DEPARTAMENT COMERCIAL</v>
      </c>
      <c r="E11" s="194">
        <f>IF(B11="","",VLOOKUP(B11,[1]PROJECTES!$C$14:$Z$5000,8,FALSE))</f>
        <v>120</v>
      </c>
      <c r="F11" s="264">
        <f>IF(B11="","",VLOOKUP(B11,[1]PROJECTES!$C$14:$Z$5000,19,FALSE))</f>
        <v>43831</v>
      </c>
      <c r="G11" s="265">
        <v>116</v>
      </c>
      <c r="H11" s="265">
        <v>2080</v>
      </c>
      <c r="I11" s="173">
        <f t="shared" si="8"/>
        <v>34</v>
      </c>
      <c r="J11" s="173">
        <f t="shared" si="9"/>
        <v>40</v>
      </c>
      <c r="K11" s="173">
        <f>SUMIFS(Validacions!$N$8:$N$7945,Validacions!$E$8:$E$7945,B11)</f>
        <v>0</v>
      </c>
      <c r="L11" s="173">
        <f>SUMIFS(Validacions!$P$8:$P$7945,Validacions!$E$8:$E$7945,B11)</f>
        <v>0</v>
      </c>
      <c r="M11" s="173">
        <f t="shared" si="10"/>
        <v>0</v>
      </c>
      <c r="N11" s="173">
        <f t="shared" si="11"/>
        <v>0</v>
      </c>
      <c r="O11" s="173">
        <f t="shared" si="12"/>
        <v>0</v>
      </c>
      <c r="P11" s="173">
        <f t="shared" si="13"/>
        <v>0</v>
      </c>
      <c r="Q11" s="173"/>
      <c r="R11" s="191">
        <f t="shared" si="14"/>
        <v>0</v>
      </c>
      <c r="S11" s="173">
        <f t="shared" si="5"/>
        <v>120</v>
      </c>
      <c r="T11" s="47">
        <f t="shared" si="6"/>
        <v>0</v>
      </c>
      <c r="U11" s="94">
        <f t="shared" si="7"/>
        <v>0</v>
      </c>
    </row>
    <row r="12" spans="1:23" x14ac:dyDescent="0.3">
      <c r="A12" s="252"/>
      <c r="B12" s="174" t="s">
        <v>282</v>
      </c>
      <c r="C12" s="172" t="str">
        <f>IF(B12="","",VLOOKUP(B12,[1]PROJECTES!$C$14:$G$7000,2,TRUE))</f>
        <v>SITEL</v>
      </c>
      <c r="D12" s="192" t="str">
        <f>IF(B12="","",VLOOKUP(B12,[1]PROJECTES!$C$14:$G$5000,5,FALSE))</f>
        <v>AFERS PROPIS</v>
      </c>
      <c r="E12" s="194">
        <f>IF(B12="","",VLOOKUP(B12,[1]PROJECTES!$C$14:$Z$5000,8,FALSE))</f>
        <v>40</v>
      </c>
      <c r="F12" s="264">
        <f>IF(B12="","",VLOOKUP(B12,[1]PROJECTES!$C$14:$Z$5000,19,FALSE))</f>
        <v>43831</v>
      </c>
      <c r="G12" s="265">
        <v>82</v>
      </c>
      <c r="H12" s="265">
        <v>255</v>
      </c>
      <c r="I12" s="173">
        <f t="shared" si="8"/>
        <v>4</v>
      </c>
      <c r="J12" s="173">
        <f t="shared" si="9"/>
        <v>15</v>
      </c>
      <c r="K12" s="173">
        <f>SUMIFS(Validacions!$N$8:$N$7945,Validacions!$E$8:$E$7945,B12)</f>
        <v>0</v>
      </c>
      <c r="L12" s="173">
        <f>SUMIFS(Validacions!$P$8:$P$7945,Validacions!$E$8:$E$7945,B12)</f>
        <v>0</v>
      </c>
      <c r="M12" s="173">
        <f t="shared" si="10"/>
        <v>0</v>
      </c>
      <c r="N12" s="173">
        <f t="shared" si="11"/>
        <v>0</v>
      </c>
      <c r="O12" s="173">
        <f t="shared" si="12"/>
        <v>0</v>
      </c>
      <c r="P12" s="173">
        <f t="shared" si="13"/>
        <v>0</v>
      </c>
      <c r="Q12" s="173"/>
      <c r="R12" s="191">
        <f t="shared" si="14"/>
        <v>0</v>
      </c>
      <c r="S12" s="173">
        <f t="shared" si="5"/>
        <v>40</v>
      </c>
      <c r="T12" s="47">
        <f t="shared" si="6"/>
        <v>0</v>
      </c>
      <c r="U12" s="94">
        <f t="shared" si="7"/>
        <v>0</v>
      </c>
    </row>
    <row r="13" spans="1:23" x14ac:dyDescent="0.3">
      <c r="A13" s="252"/>
      <c r="B13" s="174" t="s">
        <v>271</v>
      </c>
      <c r="C13" s="172" t="str">
        <f>IF(B13="","",VLOOKUP(B13,[1]PROJECTES!$C$14:$G$7000,2,TRUE))</f>
        <v>SITEL</v>
      </c>
      <c r="D13" s="192" t="str">
        <f>IF(B13="","",VLOOKUP(B13,[1]PROJECTES!$C$14:$G$5000,5,FALSE))</f>
        <v>AFERS EMPRESA</v>
      </c>
      <c r="E13" s="194">
        <f>IF(B13="","",VLOOKUP(B13,[1]PROJECTES!$C$14:$Z$5000,8,FALSE))</f>
        <v>40</v>
      </c>
      <c r="F13" s="264">
        <f>IF(B13="","",VLOOKUP(B13,[1]PROJECTES!$C$14:$Z$5000,19,FALSE))</f>
        <v>43831</v>
      </c>
      <c r="G13" s="265">
        <v>305</v>
      </c>
      <c r="H13" s="265">
        <v>4150</v>
      </c>
      <c r="I13" s="173">
        <f t="shared" si="8"/>
        <v>69</v>
      </c>
      <c r="J13" s="173">
        <f t="shared" si="9"/>
        <v>10</v>
      </c>
      <c r="K13" s="173">
        <f>SUMIFS(Validacions!$N$8:$N$7945,Validacions!$E$8:$E$7945,B13)</f>
        <v>2</v>
      </c>
      <c r="L13" s="173">
        <f>SUMIFS(Validacions!$P$8:$P$7945,Validacions!$E$8:$E$7945,B13)</f>
        <v>0</v>
      </c>
      <c r="M13" s="173">
        <f t="shared" si="10"/>
        <v>0</v>
      </c>
      <c r="N13" s="173">
        <f t="shared" si="11"/>
        <v>0</v>
      </c>
      <c r="O13" s="173">
        <f t="shared" si="12"/>
        <v>0</v>
      </c>
      <c r="P13" s="173">
        <f t="shared" si="13"/>
        <v>2</v>
      </c>
      <c r="Q13" s="173"/>
      <c r="R13" s="191">
        <f t="shared" si="14"/>
        <v>2</v>
      </c>
      <c r="S13" s="173">
        <f t="shared" si="5"/>
        <v>38</v>
      </c>
      <c r="T13" s="47">
        <f t="shared" si="6"/>
        <v>0.05</v>
      </c>
      <c r="U13" s="94">
        <f t="shared" si="7"/>
        <v>0.05</v>
      </c>
    </row>
    <row r="14" spans="1:23" x14ac:dyDescent="0.3">
      <c r="A14" s="252"/>
      <c r="B14" s="174" t="s">
        <v>301</v>
      </c>
      <c r="C14" s="172" t="str">
        <f>IF(B14="","",VLOOKUP(B14,[1]PROJECTES!$C$14:$G$7000,2,TRUE))</f>
        <v>SITEL</v>
      </c>
      <c r="D14" s="192" t="str">
        <f>IF(B14="","",VLOOKUP(B14,[1]PROJECTES!$C$14:$G$5000,5,FALSE))</f>
        <v>ATENCIÓ TELEFÓNICA</v>
      </c>
      <c r="E14" s="194">
        <f>IF(B14="","",VLOOKUP(B14,[1]PROJECTES!$C$14:$Z$5000,8,FALSE))</f>
        <v>40</v>
      </c>
      <c r="F14" s="264">
        <f>IF(B14="","",VLOOKUP(B14,[1]PROJECTES!$C$14:$Z$5000,19,FALSE))</f>
        <v>43831</v>
      </c>
      <c r="G14" s="265">
        <v>2</v>
      </c>
      <c r="H14" s="265">
        <v>395</v>
      </c>
      <c r="I14" s="173">
        <f t="shared" si="8"/>
        <v>6</v>
      </c>
      <c r="J14" s="173">
        <f t="shared" si="9"/>
        <v>35</v>
      </c>
      <c r="K14" s="173">
        <f>SUMIFS(Validacions!$N$8:$N$7945,Validacions!$E$8:$E$7945,B14)</f>
        <v>0</v>
      </c>
      <c r="L14" s="173">
        <f>SUMIFS(Validacions!$P$8:$P$7945,Validacions!$E$8:$E$7945,B14)</f>
        <v>0</v>
      </c>
      <c r="M14" s="173">
        <f t="shared" si="10"/>
        <v>0</v>
      </c>
      <c r="N14" s="173">
        <f t="shared" si="11"/>
        <v>0</v>
      </c>
      <c r="O14" s="173">
        <f t="shared" si="12"/>
        <v>0</v>
      </c>
      <c r="P14" s="173">
        <f t="shared" si="13"/>
        <v>0</v>
      </c>
      <c r="Q14" s="173"/>
      <c r="R14" s="191">
        <f t="shared" si="14"/>
        <v>0</v>
      </c>
      <c r="S14" s="173">
        <f t="shared" si="5"/>
        <v>40</v>
      </c>
      <c r="T14" s="47">
        <f t="shared" si="6"/>
        <v>0</v>
      </c>
      <c r="U14" s="94">
        <f t="shared" si="7"/>
        <v>0</v>
      </c>
    </row>
    <row r="15" spans="1:23" x14ac:dyDescent="0.3">
      <c r="A15" s="252"/>
      <c r="B15" s="174" t="s">
        <v>302</v>
      </c>
      <c r="C15" s="172" t="str">
        <f>IF(B15="","",VLOOKUP(B15,[1]PROJECTES!$C$14:$G$7000,2,TRUE))</f>
        <v>SITEL</v>
      </c>
      <c r="D15" s="192" t="str">
        <f>IF(B15="","",VLOOKUP(B15,[1]PROJECTES!$C$14:$G$5000,5,FALSE))</f>
        <v>SCADA TEDIS</v>
      </c>
      <c r="E15" s="194">
        <f>IF(B15="","",VLOOKUP(B15,[1]PROJECTES!$C$14:$Z$5000,8,FALSE))</f>
        <v>40</v>
      </c>
      <c r="F15" s="264">
        <f>IF(B15="","",VLOOKUP(B15,[1]PROJECTES!$C$14:$Z$5000,19,FALSE))</f>
        <v>43831</v>
      </c>
      <c r="G15" s="265">
        <v>0</v>
      </c>
      <c r="H15" s="265">
        <v>0</v>
      </c>
      <c r="I15" s="173">
        <f t="shared" si="8"/>
        <v>0</v>
      </c>
      <c r="J15" s="173">
        <f t="shared" si="9"/>
        <v>0</v>
      </c>
      <c r="K15" s="173">
        <f>SUMIFS(Validacions!$N$8:$N$7945,Validacions!$E$8:$E$7945,B15)</f>
        <v>0</v>
      </c>
      <c r="L15" s="173">
        <f>SUMIFS(Validacions!$P$8:$P$7945,Validacions!$E$8:$E$7945,B15)</f>
        <v>0</v>
      </c>
      <c r="M15" s="173">
        <f t="shared" si="10"/>
        <v>0</v>
      </c>
      <c r="N15" s="173">
        <f t="shared" si="11"/>
        <v>0</v>
      </c>
      <c r="O15" s="173">
        <f t="shared" si="12"/>
        <v>0</v>
      </c>
      <c r="P15" s="173">
        <f t="shared" si="13"/>
        <v>0</v>
      </c>
      <c r="Q15" s="173"/>
      <c r="R15" s="191">
        <f t="shared" si="14"/>
        <v>0</v>
      </c>
      <c r="S15" s="173">
        <f t="shared" si="5"/>
        <v>40</v>
      </c>
      <c r="T15" s="47">
        <f t="shared" si="6"/>
        <v>0</v>
      </c>
      <c r="U15" s="94">
        <f t="shared" si="7"/>
        <v>0</v>
      </c>
    </row>
    <row r="16" spans="1:23" x14ac:dyDescent="0.3">
      <c r="A16" s="252"/>
      <c r="B16" s="174" t="s">
        <v>303</v>
      </c>
      <c r="C16" s="172" t="str">
        <f>IF(B16="","",VLOOKUP(B16,[1]PROJECTES!$C$14:$G$7000,2,TRUE))</f>
        <v>SITEL</v>
      </c>
      <c r="D16" s="192" t="str">
        <f>IF(B16="","",VLOOKUP(B16,[1]PROJECTES!$C$14:$G$5000,5,FALSE))</f>
        <v>CALSER v5.2 o superior</v>
      </c>
      <c r="E16" s="194">
        <f>IF(B16="","",VLOOKUP(B16,[1]PROJECTES!$C$14:$Z$5000,8,FALSE))</f>
        <v>40</v>
      </c>
      <c r="F16" s="264">
        <f>IF(B16="","",VLOOKUP(B16,[1]PROJECTES!$C$14:$Z$5000,19,FALSE))</f>
        <v>43831</v>
      </c>
      <c r="G16" s="265">
        <v>2</v>
      </c>
      <c r="H16" s="265">
        <v>0</v>
      </c>
      <c r="I16" s="173">
        <f t="shared" si="8"/>
        <v>0</v>
      </c>
      <c r="J16" s="173">
        <f t="shared" si="9"/>
        <v>0</v>
      </c>
      <c r="K16" s="173">
        <f>SUMIFS(Validacions!$N$8:$N$7945,Validacions!$E$8:$E$7945,B16)</f>
        <v>0</v>
      </c>
      <c r="L16" s="173">
        <f>SUMIFS(Validacions!$P$8:$P$7945,Validacions!$E$8:$E$7945,B16)</f>
        <v>0</v>
      </c>
      <c r="M16" s="173">
        <f t="shared" si="10"/>
        <v>0</v>
      </c>
      <c r="N16" s="173">
        <f t="shared" si="11"/>
        <v>0</v>
      </c>
      <c r="O16" s="173">
        <f t="shared" si="12"/>
        <v>0</v>
      </c>
      <c r="P16" s="173">
        <f t="shared" si="13"/>
        <v>0</v>
      </c>
      <c r="Q16" s="173"/>
      <c r="R16" s="191">
        <f t="shared" si="14"/>
        <v>0</v>
      </c>
      <c r="S16" s="173">
        <f t="shared" si="5"/>
        <v>40</v>
      </c>
      <c r="T16" s="47">
        <f t="shared" si="6"/>
        <v>0</v>
      </c>
      <c r="U16" s="94">
        <f t="shared" si="7"/>
        <v>0</v>
      </c>
    </row>
    <row r="17" spans="1:21" x14ac:dyDescent="0.3">
      <c r="A17" s="252"/>
      <c r="B17" s="174" t="s">
        <v>304</v>
      </c>
      <c r="C17" s="172" t="str">
        <f>IF(B17="","",VLOOKUP(B17,[1]PROJECTES!$C$14:$G$7000,2,TRUE))</f>
        <v>SITEL</v>
      </c>
      <c r="D17" s="192" t="str">
        <f>IF(B17="","",VLOOKUP(B17,[1]PROJECTES!$C$14:$G$5000,5,FALSE))</f>
        <v>CSSat ASEME v12.0 o superior</v>
      </c>
      <c r="E17" s="194">
        <f>IF(B17="","",VLOOKUP(B17,[1]PROJECTES!$C$14:$Z$5000,8,FALSE))</f>
        <v>32</v>
      </c>
      <c r="F17" s="264">
        <f>IF(B17="","",VLOOKUP(B17,[1]PROJECTES!$C$14:$Z$5000,19,FALSE))</f>
        <v>43831</v>
      </c>
      <c r="G17" s="265">
        <v>0</v>
      </c>
      <c r="H17" s="265">
        <v>0</v>
      </c>
      <c r="I17" s="173">
        <f t="shared" si="8"/>
        <v>0</v>
      </c>
      <c r="J17" s="173">
        <f t="shared" si="9"/>
        <v>0</v>
      </c>
      <c r="K17" s="173">
        <f>SUMIFS(Validacions!$N$8:$N$7945,Validacions!$E$8:$E$7945,B17)</f>
        <v>0</v>
      </c>
      <c r="L17" s="173">
        <f>SUMIFS(Validacions!$P$8:$P$7945,Validacions!$E$8:$E$7945,B17)</f>
        <v>0</v>
      </c>
      <c r="M17" s="173">
        <f t="shared" si="10"/>
        <v>0</v>
      </c>
      <c r="N17" s="173">
        <f t="shared" si="11"/>
        <v>0</v>
      </c>
      <c r="O17" s="173">
        <f t="shared" si="12"/>
        <v>0</v>
      </c>
      <c r="P17" s="173">
        <f t="shared" si="13"/>
        <v>0</v>
      </c>
      <c r="Q17" s="173"/>
      <c r="R17" s="191">
        <f t="shared" si="14"/>
        <v>0</v>
      </c>
      <c r="S17" s="173">
        <f t="shared" si="5"/>
        <v>32</v>
      </c>
      <c r="T17" s="47">
        <f t="shared" si="6"/>
        <v>0</v>
      </c>
      <c r="U17" s="94">
        <f t="shared" si="7"/>
        <v>0</v>
      </c>
    </row>
    <row r="18" spans="1:21" x14ac:dyDescent="0.3">
      <c r="A18" s="252"/>
      <c r="B18" s="174" t="s">
        <v>286</v>
      </c>
      <c r="C18" s="172" t="str">
        <f>IF(B18="","",VLOOKUP(B18,[1]PROJECTES!$C$14:$G$7000,2,TRUE))</f>
        <v>SITEL</v>
      </c>
      <c r="D18" s="192" t="str">
        <f>IF(B18="","",VLOOKUP(B18,[1]PROJECTES!$C$14:$G$5000,5,FALSE))</f>
        <v>SCADA TEDIS.Net (Test i Resolucio Bugs SW)</v>
      </c>
      <c r="E18" s="194">
        <f>IF(B18="","",VLOOKUP(B18,[1]PROJECTES!$C$14:$Z$5000,8,FALSE))</f>
        <v>0</v>
      </c>
      <c r="F18" s="264">
        <f>IF(B18="","",VLOOKUP(B18,[1]PROJECTES!$C$14:$Z$5000,19,FALSE))</f>
        <v>43831</v>
      </c>
      <c r="G18" s="265">
        <v>187</v>
      </c>
      <c r="H18" s="265">
        <v>545</v>
      </c>
      <c r="I18" s="173">
        <f t="shared" si="8"/>
        <v>9</v>
      </c>
      <c r="J18" s="173">
        <f t="shared" si="9"/>
        <v>5</v>
      </c>
      <c r="K18" s="173">
        <f>SUMIFS(Validacions!$N$8:$N$7945,Validacions!$E$8:$E$7945,B18)</f>
        <v>0</v>
      </c>
      <c r="L18" s="173">
        <f>SUMIFS(Validacions!$P$8:$P$7945,Validacions!$E$8:$E$7945,B18)</f>
        <v>0</v>
      </c>
      <c r="M18" s="173">
        <f t="shared" si="10"/>
        <v>0</v>
      </c>
      <c r="N18" s="173">
        <f t="shared" si="11"/>
        <v>0</v>
      </c>
      <c r="O18" s="173">
        <f t="shared" si="12"/>
        <v>0</v>
      </c>
      <c r="P18" s="173">
        <f t="shared" si="13"/>
        <v>0</v>
      </c>
      <c r="Q18" s="173"/>
      <c r="R18" s="191">
        <f t="shared" si="14"/>
        <v>0</v>
      </c>
      <c r="S18" s="173">
        <f t="shared" si="5"/>
        <v>0</v>
      </c>
      <c r="T18" s="47" t="e">
        <f t="shared" si="6"/>
        <v>#DIV/0!</v>
      </c>
      <c r="U18" s="94">
        <f t="shared" si="7"/>
        <v>0</v>
      </c>
    </row>
    <row r="19" spans="1:21" x14ac:dyDescent="0.3">
      <c r="A19" s="252"/>
      <c r="B19" s="174" t="s">
        <v>365</v>
      </c>
      <c r="C19" s="172" t="str">
        <f>IF(B19="","",VLOOKUP(B19,[1]PROJECTES!$C$14:$G$7000,2,TRUE))</f>
        <v>SITEL</v>
      </c>
      <c r="D19" s="192">
        <f>IF(B19="","",VLOOKUP(B19,[1]PROJECTES!$C$14:$G$5000,5,FALSE))</f>
        <v>0</v>
      </c>
      <c r="E19" s="194">
        <f>IF(B19="","",VLOOKUP(B19,[1]PROJECTES!$C$14:$Z$5000,8,FALSE))</f>
        <v>0</v>
      </c>
      <c r="F19" s="264">
        <f>IF(B19="","",VLOOKUP(B19,[1]PROJECTES!$C$14:$Z$5000,19,FALSE))</f>
        <v>43831</v>
      </c>
      <c r="G19" s="265">
        <v>0</v>
      </c>
      <c r="H19" s="265">
        <v>0</v>
      </c>
      <c r="I19" s="173">
        <f t="shared" si="8"/>
        <v>0</v>
      </c>
      <c r="J19" s="173">
        <f t="shared" si="9"/>
        <v>0</v>
      </c>
      <c r="K19" s="173">
        <f>SUMIFS(Validacions!$N$8:$N$7945,Validacions!$E$8:$E$7945,B19)</f>
        <v>0</v>
      </c>
      <c r="L19" s="173">
        <f>SUMIFS(Validacions!$P$8:$P$7945,Validacions!$E$8:$E$7945,B19)</f>
        <v>0</v>
      </c>
      <c r="M19" s="173">
        <f t="shared" si="10"/>
        <v>0</v>
      </c>
      <c r="N19" s="173">
        <f t="shared" si="11"/>
        <v>0</v>
      </c>
      <c r="O19" s="173">
        <f t="shared" si="12"/>
        <v>0</v>
      </c>
      <c r="P19" s="173">
        <f t="shared" si="13"/>
        <v>0</v>
      </c>
      <c r="Q19" s="173"/>
      <c r="R19" s="191">
        <f t="shared" si="14"/>
        <v>0</v>
      </c>
      <c r="S19" s="173">
        <f t="shared" si="5"/>
        <v>0</v>
      </c>
      <c r="T19" s="47" t="e">
        <f t="shared" si="6"/>
        <v>#DIV/0!</v>
      </c>
      <c r="U19" s="94">
        <f t="shared" si="7"/>
        <v>0</v>
      </c>
    </row>
    <row r="20" spans="1:21" x14ac:dyDescent="0.3">
      <c r="A20" s="252"/>
      <c r="B20" s="174" t="s">
        <v>366</v>
      </c>
      <c r="C20" s="172" t="str">
        <f>IF(B20="","",VLOOKUP(B20,[1]PROJECTES!$C$14:$G$7000,2,TRUE))</f>
        <v>SITEL</v>
      </c>
      <c r="D20" s="192">
        <f>IF(B20="","",VLOOKUP(B20,[1]PROJECTES!$C$14:$G$5000,5,FALSE))</f>
        <v>0</v>
      </c>
      <c r="E20" s="194">
        <f>IF(B20="","",VLOOKUP(B20,[1]PROJECTES!$C$14:$Z$5000,8,FALSE))</f>
        <v>0</v>
      </c>
      <c r="F20" s="264">
        <f>IF(B20="","",VLOOKUP(B20,[1]PROJECTES!$C$14:$Z$5000,19,FALSE))</f>
        <v>43831</v>
      </c>
      <c r="G20" s="265">
        <v>0</v>
      </c>
      <c r="H20" s="265">
        <v>0</v>
      </c>
      <c r="I20" s="173">
        <f t="shared" si="8"/>
        <v>0</v>
      </c>
      <c r="J20" s="173">
        <f t="shared" si="9"/>
        <v>0</v>
      </c>
      <c r="K20" s="173">
        <f>SUMIFS(Validacions!$N$8:$N$7945,Validacions!$E$8:$E$7945,B20)</f>
        <v>0</v>
      </c>
      <c r="L20" s="173">
        <f>SUMIFS(Validacions!$P$8:$P$7945,Validacions!$E$8:$E$7945,B20)</f>
        <v>0</v>
      </c>
      <c r="M20" s="173">
        <f t="shared" si="10"/>
        <v>0</v>
      </c>
      <c r="N20" s="173">
        <f t="shared" si="11"/>
        <v>0</v>
      </c>
      <c r="O20" s="173">
        <f t="shared" si="12"/>
        <v>0</v>
      </c>
      <c r="P20" s="173">
        <f t="shared" si="13"/>
        <v>0</v>
      </c>
      <c r="Q20" s="173"/>
      <c r="R20" s="191">
        <f t="shared" si="14"/>
        <v>0</v>
      </c>
      <c r="S20" s="173">
        <f t="shared" si="5"/>
        <v>0</v>
      </c>
      <c r="T20" s="47" t="e">
        <f t="shared" si="6"/>
        <v>#DIV/0!</v>
      </c>
      <c r="U20" s="94">
        <f t="shared" si="7"/>
        <v>0</v>
      </c>
    </row>
    <row r="21" spans="1:21" x14ac:dyDescent="0.3">
      <c r="A21" s="252"/>
      <c r="B21" s="174" t="s">
        <v>352</v>
      </c>
      <c r="C21" s="172" t="str">
        <f>IF(B21="","",VLOOKUP(B21,[1]PROJECTES!$C$14:$G$7000,2,TRUE))</f>
        <v>SITEL</v>
      </c>
      <c r="D21" s="192" t="str">
        <f>IF(B21="","",VLOOKUP(B21,[1]PROJECTES!$C$14:$G$5000,5,FALSE))</f>
        <v>CONFINAMENT PER CORONAVIRUS</v>
      </c>
      <c r="E21" s="194">
        <f>IF(B21="","",VLOOKUP(B21,[1]PROJECTES!$C$14:$Z$5000,8,FALSE))</f>
        <v>880</v>
      </c>
      <c r="F21" s="264">
        <f>IF(B21="","",VLOOKUP(B21,[1]PROJECTES!$C$14:$Z$5000,19,FALSE))</f>
        <v>43831</v>
      </c>
      <c r="G21" s="265">
        <v>0</v>
      </c>
      <c r="H21" s="265">
        <v>0</v>
      </c>
      <c r="I21" s="173">
        <f t="shared" si="8"/>
        <v>0</v>
      </c>
      <c r="J21" s="173">
        <f t="shared" si="9"/>
        <v>0</v>
      </c>
      <c r="K21" s="173">
        <f>SUMIFS(Validacions!$N$8:$N$7945,Validacions!$E$8:$E$7945,B21)</f>
        <v>0</v>
      </c>
      <c r="L21" s="173">
        <f>SUMIFS(Validacions!$P$8:$P$7945,Validacions!$E$8:$E$7945,B21)</f>
        <v>0</v>
      </c>
      <c r="M21" s="173">
        <f t="shared" si="10"/>
        <v>0</v>
      </c>
      <c r="N21" s="173">
        <f t="shared" si="11"/>
        <v>0</v>
      </c>
      <c r="O21" s="173">
        <f t="shared" si="12"/>
        <v>0</v>
      </c>
      <c r="P21" s="173">
        <f t="shared" si="13"/>
        <v>0</v>
      </c>
      <c r="Q21" s="173"/>
      <c r="R21" s="191">
        <f t="shared" si="14"/>
        <v>0</v>
      </c>
      <c r="S21" s="173">
        <f t="shared" si="5"/>
        <v>880</v>
      </c>
      <c r="T21" s="47">
        <f t="shared" si="6"/>
        <v>0</v>
      </c>
      <c r="U21" s="94">
        <f t="shared" si="7"/>
        <v>0</v>
      </c>
    </row>
    <row r="22" spans="1:21" x14ac:dyDescent="0.3">
      <c r="A22" s="252"/>
      <c r="B22" s="174" t="s">
        <v>367</v>
      </c>
      <c r="C22" s="172" t="str">
        <f>IF(B22="","",VLOOKUP(B22,[1]PROJECTES!$C$14:$G$7000,2,TRUE))</f>
        <v>SITEL</v>
      </c>
      <c r="D22" s="192">
        <f>IF(B22="","",VLOOKUP(B22,[1]PROJECTES!$C$14:$G$5000,5,FALSE))</f>
        <v>0</v>
      </c>
      <c r="E22" s="194">
        <f>IF(B22="","",VLOOKUP(B22,[1]PROJECTES!$C$14:$Z$5000,8,FALSE))</f>
        <v>0</v>
      </c>
      <c r="F22" s="264">
        <f>IF(B22="","",VLOOKUP(B22,[1]PROJECTES!$C$14:$Z$5000,19,FALSE))</f>
        <v>43831</v>
      </c>
      <c r="G22" s="265">
        <v>0</v>
      </c>
      <c r="H22" s="265">
        <v>0</v>
      </c>
      <c r="I22" s="173">
        <f t="shared" si="8"/>
        <v>0</v>
      </c>
      <c r="J22" s="173">
        <f t="shared" si="9"/>
        <v>0</v>
      </c>
      <c r="K22" s="173">
        <f>SUMIFS(Validacions!$N$8:$N$7945,Validacions!$E$8:$E$7945,B22)</f>
        <v>0</v>
      </c>
      <c r="L22" s="173">
        <f>SUMIFS(Validacions!$P$8:$P$7945,Validacions!$E$8:$E$7945,B22)</f>
        <v>0</v>
      </c>
      <c r="M22" s="173">
        <f t="shared" si="10"/>
        <v>0</v>
      </c>
      <c r="N22" s="173">
        <f t="shared" si="11"/>
        <v>0</v>
      </c>
      <c r="O22" s="173">
        <f t="shared" si="12"/>
        <v>0</v>
      </c>
      <c r="P22" s="173">
        <f t="shared" si="13"/>
        <v>0</v>
      </c>
      <c r="Q22" s="173"/>
      <c r="R22" s="191">
        <f t="shared" si="14"/>
        <v>0</v>
      </c>
      <c r="S22" s="173">
        <f t="shared" si="5"/>
        <v>0</v>
      </c>
      <c r="T22" s="47" t="e">
        <f t="shared" si="6"/>
        <v>#DIV/0!</v>
      </c>
      <c r="U22" s="94">
        <f t="shared" si="7"/>
        <v>0</v>
      </c>
    </row>
    <row r="23" spans="1:21" x14ac:dyDescent="0.3">
      <c r="A23" s="252"/>
      <c r="B23" s="174" t="s">
        <v>368</v>
      </c>
      <c r="C23" s="172" t="str">
        <f>IF(B23="","",VLOOKUP(B23,[1]PROJECTES!$C$14:$G$7000,2,TRUE))</f>
        <v>SITEL</v>
      </c>
      <c r="D23" s="192">
        <f>IF(B23="","",VLOOKUP(B23,[1]PROJECTES!$C$14:$G$5000,5,FALSE))</f>
        <v>0</v>
      </c>
      <c r="E23" s="194">
        <f>IF(B23="","",VLOOKUP(B23,[1]PROJECTES!$C$14:$Z$5000,8,FALSE))</f>
        <v>0</v>
      </c>
      <c r="F23" s="264">
        <f>IF(B23="","",VLOOKUP(B23,[1]PROJECTES!$C$14:$Z$5000,19,FALSE))</f>
        <v>43831</v>
      </c>
      <c r="G23" s="265">
        <v>0</v>
      </c>
      <c r="H23" s="265">
        <v>0</v>
      </c>
      <c r="I23" s="173">
        <f t="shared" si="8"/>
        <v>0</v>
      </c>
      <c r="J23" s="173">
        <f t="shared" si="9"/>
        <v>0</v>
      </c>
      <c r="K23" s="173">
        <f>SUMIFS(Validacions!$N$8:$N$7945,Validacions!$E$8:$E$7945,B23)</f>
        <v>0</v>
      </c>
      <c r="L23" s="173">
        <f>SUMIFS(Validacions!$P$8:$P$7945,Validacions!$E$8:$E$7945,B23)</f>
        <v>0</v>
      </c>
      <c r="M23" s="173">
        <f t="shared" si="10"/>
        <v>0</v>
      </c>
      <c r="N23" s="173">
        <f t="shared" si="11"/>
        <v>0</v>
      </c>
      <c r="O23" s="173">
        <f t="shared" si="12"/>
        <v>0</v>
      </c>
      <c r="P23" s="173">
        <f t="shared" si="13"/>
        <v>0</v>
      </c>
      <c r="Q23" s="173"/>
      <c r="R23" s="191">
        <f t="shared" si="14"/>
        <v>0</v>
      </c>
      <c r="S23" s="173">
        <f t="shared" si="5"/>
        <v>0</v>
      </c>
      <c r="T23" s="47" t="e">
        <f t="shared" si="6"/>
        <v>#DIV/0!</v>
      </c>
      <c r="U23" s="94">
        <f t="shared" si="7"/>
        <v>0</v>
      </c>
    </row>
    <row r="24" spans="1:21" x14ac:dyDescent="0.3">
      <c r="A24" s="252"/>
      <c r="B24" s="174" t="s">
        <v>369</v>
      </c>
      <c r="C24" s="172" t="str">
        <f>IF(B24="","",VLOOKUP(B24,[1]PROJECTES!$C$14:$G$7000,2,TRUE))</f>
        <v>SITEL</v>
      </c>
      <c r="D24" s="192">
        <f>IF(B24="","",VLOOKUP(B24,[1]PROJECTES!$C$14:$G$5000,5,FALSE))</f>
        <v>0</v>
      </c>
      <c r="E24" s="194">
        <f>IF(B24="","",VLOOKUP(B24,[1]PROJECTES!$C$14:$Z$5000,8,FALSE))</f>
        <v>0</v>
      </c>
      <c r="F24" s="264">
        <f>IF(B24="","",VLOOKUP(B24,[1]PROJECTES!$C$14:$Z$5000,19,FALSE))</f>
        <v>43831</v>
      </c>
      <c r="G24" s="265">
        <v>12</v>
      </c>
      <c r="H24" s="265">
        <v>0</v>
      </c>
      <c r="I24" s="173">
        <f t="shared" si="8"/>
        <v>0</v>
      </c>
      <c r="J24" s="173">
        <f t="shared" si="9"/>
        <v>0</v>
      </c>
      <c r="K24" s="173">
        <f>SUMIFS(Validacions!$N$8:$N$7945,Validacions!$E$8:$E$7945,B24)</f>
        <v>0</v>
      </c>
      <c r="L24" s="173">
        <f>SUMIFS(Validacions!$P$8:$P$7945,Validacions!$E$8:$E$7945,B24)</f>
        <v>0</v>
      </c>
      <c r="M24" s="173">
        <f t="shared" si="10"/>
        <v>0</v>
      </c>
      <c r="N24" s="173">
        <f t="shared" si="11"/>
        <v>0</v>
      </c>
      <c r="O24" s="173">
        <f t="shared" si="12"/>
        <v>0</v>
      </c>
      <c r="P24" s="173">
        <f t="shared" si="13"/>
        <v>0</v>
      </c>
      <c r="Q24" s="173"/>
      <c r="R24" s="191">
        <f t="shared" si="14"/>
        <v>0</v>
      </c>
      <c r="S24" s="173">
        <f t="shared" si="5"/>
        <v>0</v>
      </c>
      <c r="T24" s="47" t="e">
        <f t="shared" si="6"/>
        <v>#DIV/0!</v>
      </c>
      <c r="U24" s="94">
        <f t="shared" si="7"/>
        <v>0</v>
      </c>
    </row>
    <row r="25" spans="1:21" x14ac:dyDescent="0.3">
      <c r="A25" s="252"/>
      <c r="B25" s="174" t="s">
        <v>287</v>
      </c>
      <c r="C25" s="172" t="str">
        <f>IF(B25="","",VLOOKUP(B25,[1]PROJECTES!$C$14:$G$7000,2,TRUE))</f>
        <v>SITEL</v>
      </c>
      <c r="D25" s="192" t="str">
        <f>IF(B25="","",VLOOKUP(B25,[1]PROJECTES!$C$14:$G$5000,5,FALSE))</f>
        <v>CAP32 ( 4Mbits) v2.5 o superior</v>
      </c>
      <c r="E25" s="194">
        <f>IF(B25="","",VLOOKUP(B25,[1]PROJECTES!$C$14:$Z$5000,8,FALSE))</f>
        <v>80</v>
      </c>
      <c r="F25" s="264">
        <f>IF(B25="","",VLOOKUP(B25,[1]PROJECTES!$C$14:$Z$5000,19,FALSE))</f>
        <v>43831</v>
      </c>
      <c r="G25" s="265">
        <v>4</v>
      </c>
      <c r="H25" s="265">
        <v>30</v>
      </c>
      <c r="I25" s="173">
        <f t="shared" si="8"/>
        <v>0</v>
      </c>
      <c r="J25" s="173">
        <f t="shared" si="9"/>
        <v>30</v>
      </c>
      <c r="K25" s="173">
        <f>SUMIFS(Validacions!$N$8:$N$7945,Validacions!$E$8:$E$7945,B25)</f>
        <v>0</v>
      </c>
      <c r="L25" s="173">
        <f>SUMIFS(Validacions!$P$8:$P$7945,Validacions!$E$8:$E$7945,B25)</f>
        <v>0</v>
      </c>
      <c r="M25" s="173">
        <f t="shared" si="10"/>
        <v>0</v>
      </c>
      <c r="N25" s="173">
        <f t="shared" si="11"/>
        <v>0</v>
      </c>
      <c r="O25" s="173">
        <f t="shared" si="12"/>
        <v>0</v>
      </c>
      <c r="P25" s="173">
        <f t="shared" si="13"/>
        <v>0</v>
      </c>
      <c r="Q25" s="173"/>
      <c r="R25" s="191">
        <f t="shared" si="14"/>
        <v>0</v>
      </c>
      <c r="S25" s="173">
        <f t="shared" si="5"/>
        <v>80</v>
      </c>
      <c r="T25" s="47">
        <f t="shared" si="6"/>
        <v>0</v>
      </c>
      <c r="U25" s="94">
        <f t="shared" si="7"/>
        <v>0</v>
      </c>
    </row>
    <row r="26" spans="1:21" x14ac:dyDescent="0.3">
      <c r="A26" s="252"/>
      <c r="B26" s="174" t="s">
        <v>283</v>
      </c>
      <c r="C26" s="172" t="str">
        <f>IF(B26="","",VLOOKUP(B26,[1]PROJECTES!$C$14:$G$7000,2,TRUE))</f>
        <v>SITEL</v>
      </c>
      <c r="D26" s="192" t="str">
        <f>IF(B26="","",VLOOKUP(B26,[1]PROJECTES!$C$14:$G$5000,5,FALSE))</f>
        <v>CAP-PRX v3.1 o superior</v>
      </c>
      <c r="E26" s="194">
        <f>IF(B26="","",VLOOKUP(B26,[1]PROJECTES!$C$14:$Z$5000,8,FALSE))</f>
        <v>40</v>
      </c>
      <c r="F26" s="264">
        <f>IF(B26="","",VLOOKUP(B26,[1]PROJECTES!$C$14:$Z$5000,19,FALSE))</f>
        <v>43831</v>
      </c>
      <c r="G26" s="265">
        <v>44</v>
      </c>
      <c r="H26" s="265">
        <v>240</v>
      </c>
      <c r="I26" s="173">
        <f t="shared" si="8"/>
        <v>4</v>
      </c>
      <c r="J26" s="173">
        <f t="shared" si="9"/>
        <v>0</v>
      </c>
      <c r="K26" s="173">
        <f>SUMIFS(Validacions!$N$8:$N$7945,Validacions!$E$8:$E$7945,B26)</f>
        <v>0</v>
      </c>
      <c r="L26" s="173">
        <f>SUMIFS(Validacions!$P$8:$P$7945,Validacions!$E$8:$E$7945,B26)</f>
        <v>0</v>
      </c>
      <c r="M26" s="173">
        <f t="shared" si="10"/>
        <v>0</v>
      </c>
      <c r="N26" s="173">
        <f t="shared" si="11"/>
        <v>0</v>
      </c>
      <c r="O26" s="173">
        <f t="shared" si="12"/>
        <v>0</v>
      </c>
      <c r="P26" s="173">
        <f t="shared" si="13"/>
        <v>0</v>
      </c>
      <c r="Q26" s="173"/>
      <c r="R26" s="191">
        <f t="shared" si="14"/>
        <v>0</v>
      </c>
      <c r="S26" s="173">
        <f t="shared" si="5"/>
        <v>40</v>
      </c>
      <c r="T26" s="47">
        <f t="shared" si="6"/>
        <v>0</v>
      </c>
      <c r="U26" s="94">
        <f t="shared" si="7"/>
        <v>0</v>
      </c>
    </row>
    <row r="27" spans="1:21" x14ac:dyDescent="0.3">
      <c r="A27" s="252"/>
      <c r="B27" s="174" t="s">
        <v>305</v>
      </c>
      <c r="C27" s="172" t="str">
        <f>IF(B27="","",VLOOKUP(B27,[1]PROJECTES!$C$14:$G$7000,2,TRUE))</f>
        <v>SITEL</v>
      </c>
      <c r="D27" s="192" t="str">
        <f>IF(B27="","",VLOOKUP(B27,[1]PROJECTES!$C$14:$G$5000,5,FALSE))</f>
        <v>CAP16</v>
      </c>
      <c r="E27" s="194">
        <f>IF(B27="","",VLOOKUP(B27,[1]PROJECTES!$C$14:$Z$5000,8,FALSE))</f>
        <v>24</v>
      </c>
      <c r="F27" s="264">
        <f>IF(B27="","",VLOOKUP(B27,[1]PROJECTES!$C$14:$Z$5000,19,FALSE))</f>
        <v>43831</v>
      </c>
      <c r="G27" s="265">
        <v>0</v>
      </c>
      <c r="H27" s="265">
        <v>0</v>
      </c>
      <c r="I27" s="173">
        <f t="shared" si="8"/>
        <v>0</v>
      </c>
      <c r="J27" s="173">
        <f t="shared" si="9"/>
        <v>0</v>
      </c>
      <c r="K27" s="173">
        <f>SUMIFS(Validacions!$N$8:$N$7945,Validacions!$E$8:$E$7945,B27)</f>
        <v>0</v>
      </c>
      <c r="L27" s="173">
        <f>SUMIFS(Validacions!$P$8:$P$7945,Validacions!$E$8:$E$7945,B27)</f>
        <v>0</v>
      </c>
      <c r="M27" s="173">
        <f t="shared" si="10"/>
        <v>0</v>
      </c>
      <c r="N27" s="173">
        <f t="shared" si="11"/>
        <v>0</v>
      </c>
      <c r="O27" s="173">
        <f t="shared" si="12"/>
        <v>0</v>
      </c>
      <c r="P27" s="173">
        <f t="shared" si="13"/>
        <v>0</v>
      </c>
      <c r="Q27" s="173"/>
      <c r="R27" s="191">
        <f t="shared" si="14"/>
        <v>0</v>
      </c>
      <c r="S27" s="173">
        <f t="shared" si="5"/>
        <v>24</v>
      </c>
      <c r="T27" s="47">
        <f t="shared" si="6"/>
        <v>0</v>
      </c>
      <c r="U27" s="94">
        <f t="shared" si="7"/>
        <v>0</v>
      </c>
    </row>
    <row r="28" spans="1:21" x14ac:dyDescent="0.3">
      <c r="A28" s="252"/>
      <c r="B28" s="174" t="s">
        <v>306</v>
      </c>
      <c r="C28" s="172" t="str">
        <f>IF(B28="","",VLOOKUP(B28,[1]PROJECTES!$C$14:$G$7000,2,TRUE))</f>
        <v>SITEL</v>
      </c>
      <c r="D28" s="192" t="str">
        <f>IF(B28="","",VLOOKUP(B28,[1]PROJECTES!$C$14:$G$5000,5,FALSE))</f>
        <v>CAP8</v>
      </c>
      <c r="E28" s="194">
        <f>IF(B28="","",VLOOKUP(B28,[1]PROJECTES!$C$14:$Z$5000,8,FALSE))</f>
        <v>24</v>
      </c>
      <c r="F28" s="264">
        <f>IF(B28="","",VLOOKUP(B28,[1]PROJECTES!$C$14:$Z$5000,19,FALSE))</f>
        <v>43831</v>
      </c>
      <c r="G28" s="265">
        <v>0</v>
      </c>
      <c r="H28" s="265">
        <v>0</v>
      </c>
      <c r="I28" s="173">
        <f t="shared" si="8"/>
        <v>0</v>
      </c>
      <c r="J28" s="173">
        <f t="shared" si="9"/>
        <v>0</v>
      </c>
      <c r="K28" s="173">
        <f>SUMIFS(Validacions!$N$8:$N$7945,Validacions!$E$8:$E$7945,B28)</f>
        <v>0</v>
      </c>
      <c r="L28" s="173">
        <f>SUMIFS(Validacions!$P$8:$P$7945,Validacions!$E$8:$E$7945,B28)</f>
        <v>0</v>
      </c>
      <c r="M28" s="173">
        <f t="shared" si="10"/>
        <v>0</v>
      </c>
      <c r="N28" s="173">
        <f t="shared" si="11"/>
        <v>0</v>
      </c>
      <c r="O28" s="173">
        <f t="shared" si="12"/>
        <v>0</v>
      </c>
      <c r="P28" s="173">
        <f t="shared" si="13"/>
        <v>0</v>
      </c>
      <c r="Q28" s="173"/>
      <c r="R28" s="191">
        <f t="shared" si="14"/>
        <v>0</v>
      </c>
      <c r="S28" s="173">
        <f t="shared" si="5"/>
        <v>24</v>
      </c>
      <c r="T28" s="47">
        <f t="shared" si="6"/>
        <v>0</v>
      </c>
      <c r="U28" s="94">
        <f t="shared" si="7"/>
        <v>0</v>
      </c>
    </row>
    <row r="29" spans="1:21" x14ac:dyDescent="0.3">
      <c r="A29" s="252"/>
      <c r="B29" s="174" t="s">
        <v>307</v>
      </c>
      <c r="C29" s="172" t="str">
        <f>IF(B29="","",VLOOKUP(B29,[1]PROJECTES!$C$14:$G$7000,2,TRUE))</f>
        <v>SITEL</v>
      </c>
      <c r="D29" s="192" t="str">
        <f>IF(B29="","",VLOOKUP(B29,[1]PROJECTES!$C$14:$G$5000,5,FALSE))</f>
        <v>MCI / MCE ( RTU RACK)</v>
      </c>
      <c r="E29" s="194">
        <f>IF(B29="","",VLOOKUP(B29,[1]PROJECTES!$C$14:$Z$5000,8,FALSE))</f>
        <v>24</v>
      </c>
      <c r="F29" s="264">
        <f>IF(B29="","",VLOOKUP(B29,[1]PROJECTES!$C$14:$Z$5000,19,FALSE))</f>
        <v>43831</v>
      </c>
      <c r="G29" s="265">
        <v>0</v>
      </c>
      <c r="H29" s="265">
        <v>0</v>
      </c>
      <c r="I29" s="173">
        <f t="shared" si="8"/>
        <v>0</v>
      </c>
      <c r="J29" s="173">
        <f t="shared" si="9"/>
        <v>0</v>
      </c>
      <c r="K29" s="173">
        <f>SUMIFS(Validacions!$N$8:$N$7945,Validacions!$E$8:$E$7945,B29)</f>
        <v>0</v>
      </c>
      <c r="L29" s="173">
        <f>SUMIFS(Validacions!$P$8:$P$7945,Validacions!$E$8:$E$7945,B29)</f>
        <v>0</v>
      </c>
      <c r="M29" s="173">
        <f t="shared" si="10"/>
        <v>0</v>
      </c>
      <c r="N29" s="173">
        <f t="shared" si="11"/>
        <v>0</v>
      </c>
      <c r="O29" s="173">
        <f t="shared" si="12"/>
        <v>0</v>
      </c>
      <c r="P29" s="173">
        <f t="shared" si="13"/>
        <v>0</v>
      </c>
      <c r="Q29" s="173"/>
      <c r="R29" s="191">
        <f t="shared" si="14"/>
        <v>0</v>
      </c>
      <c r="S29" s="173">
        <f t="shared" si="5"/>
        <v>24</v>
      </c>
      <c r="T29" s="47">
        <f t="shared" si="6"/>
        <v>0</v>
      </c>
      <c r="U29" s="94">
        <f t="shared" si="7"/>
        <v>0</v>
      </c>
    </row>
    <row r="30" spans="1:21" x14ac:dyDescent="0.3">
      <c r="A30" s="252"/>
      <c r="B30" s="174" t="s">
        <v>308</v>
      </c>
      <c r="C30" s="172" t="str">
        <f>IF(B30="","",VLOOKUP(B30,[1]PROJECTES!$C$14:$G$7000,2,TRUE))</f>
        <v>SITEL</v>
      </c>
      <c r="D30" s="192" t="str">
        <f>IF(B30="","",VLOOKUP(B30,[1]PROJECTES!$C$14:$G$5000,5,FALSE))</f>
        <v>TELEDISPAROS</v>
      </c>
      <c r="E30" s="194">
        <f>IF(B30="","",VLOOKUP(B30,[1]PROJECTES!$C$14:$Z$5000,8,FALSE))</f>
        <v>24</v>
      </c>
      <c r="F30" s="264">
        <f>IF(B30="","",VLOOKUP(B30,[1]PROJECTES!$C$14:$Z$5000,19,FALSE))</f>
        <v>43831</v>
      </c>
      <c r="G30" s="265">
        <v>0</v>
      </c>
      <c r="H30" s="265">
        <v>0</v>
      </c>
      <c r="I30" s="173">
        <f t="shared" si="8"/>
        <v>0</v>
      </c>
      <c r="J30" s="173">
        <f t="shared" si="9"/>
        <v>0</v>
      </c>
      <c r="K30" s="173">
        <f>SUMIFS(Validacions!$N$8:$N$7945,Validacions!$E$8:$E$7945,B30)</f>
        <v>0</v>
      </c>
      <c r="L30" s="173">
        <f>SUMIFS(Validacions!$P$8:$P$7945,Validacions!$E$8:$E$7945,B30)</f>
        <v>0</v>
      </c>
      <c r="M30" s="173">
        <f t="shared" si="10"/>
        <v>0</v>
      </c>
      <c r="N30" s="173">
        <f t="shared" si="11"/>
        <v>0</v>
      </c>
      <c r="O30" s="173">
        <f t="shared" si="12"/>
        <v>0</v>
      </c>
      <c r="P30" s="173">
        <f t="shared" si="13"/>
        <v>0</v>
      </c>
      <c r="Q30" s="173"/>
      <c r="R30" s="191">
        <f t="shared" si="14"/>
        <v>0</v>
      </c>
      <c r="S30" s="173">
        <f t="shared" si="5"/>
        <v>24</v>
      </c>
      <c r="T30" s="47">
        <f t="shared" si="6"/>
        <v>0</v>
      </c>
      <c r="U30" s="94">
        <f t="shared" si="7"/>
        <v>0</v>
      </c>
    </row>
    <row r="31" spans="1:21" x14ac:dyDescent="0.3">
      <c r="A31" s="252"/>
      <c r="B31" s="174" t="s">
        <v>280</v>
      </c>
      <c r="C31" s="172" t="str">
        <f>IF(B31="","",VLOOKUP(B31,[1]PROJECTES!$C$14:$G$7000,2,TRUE))</f>
        <v>SITEL</v>
      </c>
      <c r="D31" s="192" t="str">
        <f>IF(B31="","",VLOOKUP(B31,[1]PROJECTES!$C$14:$G$5000,5,FALSE))</f>
        <v>HW DE SITEL</v>
      </c>
      <c r="E31" s="194">
        <f>IF(B31="","",VLOOKUP(B31,[1]PROJECTES!$C$14:$Z$5000,8,FALSE))</f>
        <v>40</v>
      </c>
      <c r="F31" s="264">
        <f>IF(B31="","",VLOOKUP(B31,[1]PROJECTES!$C$14:$Z$5000,19,FALSE))</f>
        <v>43831</v>
      </c>
      <c r="G31" s="265">
        <v>65</v>
      </c>
      <c r="H31" s="265">
        <v>2906</v>
      </c>
      <c r="I31" s="173">
        <f t="shared" si="8"/>
        <v>48</v>
      </c>
      <c r="J31" s="173">
        <f t="shared" si="9"/>
        <v>26</v>
      </c>
      <c r="K31" s="173">
        <f>SUMIFS(Validacions!$N$8:$N$7945,Validacions!$E$8:$E$7945,B31)</f>
        <v>0</v>
      </c>
      <c r="L31" s="173">
        <f>SUMIFS(Validacions!$P$8:$P$7945,Validacions!$E$8:$E$7945,B31)</f>
        <v>0</v>
      </c>
      <c r="M31" s="173">
        <f t="shared" si="10"/>
        <v>0</v>
      </c>
      <c r="N31" s="173">
        <f t="shared" si="11"/>
        <v>0</v>
      </c>
      <c r="O31" s="173">
        <f t="shared" si="12"/>
        <v>0</v>
      </c>
      <c r="P31" s="173">
        <f t="shared" si="13"/>
        <v>0</v>
      </c>
      <c r="Q31" s="173"/>
      <c r="R31" s="191">
        <f t="shared" si="14"/>
        <v>0</v>
      </c>
      <c r="S31" s="173">
        <f t="shared" si="5"/>
        <v>40</v>
      </c>
      <c r="T31" s="47">
        <f t="shared" si="6"/>
        <v>0</v>
      </c>
      <c r="U31" s="94">
        <f t="shared" si="7"/>
        <v>0</v>
      </c>
    </row>
    <row r="32" spans="1:21" x14ac:dyDescent="0.3">
      <c r="A32" s="252"/>
      <c r="B32" s="174" t="s">
        <v>309</v>
      </c>
      <c r="C32" s="172" t="str">
        <f>IF(B32="","",VLOOKUP(B32,[1]PROJECTES!$C$14:$G$7000,2,TRUE))</f>
        <v>SITEL</v>
      </c>
      <c r="D32" s="192" t="str">
        <f>IF(B32="","",VLOOKUP(B32,[1]PROJECTES!$C$14:$G$5000,5,FALSE))</f>
        <v>HW DE TERCERS</v>
      </c>
      <c r="E32" s="194">
        <f>IF(B32="","",VLOOKUP(B32,[1]PROJECTES!$C$14:$Z$5000,8,FALSE))</f>
        <v>0</v>
      </c>
      <c r="F32" s="264">
        <f>IF(B32="","",VLOOKUP(B32,[1]PROJECTES!$C$14:$Z$5000,19,FALSE))</f>
        <v>43831</v>
      </c>
      <c r="G32" s="265">
        <v>0</v>
      </c>
      <c r="H32" s="265">
        <v>15</v>
      </c>
      <c r="I32" s="173">
        <f t="shared" si="8"/>
        <v>0</v>
      </c>
      <c r="J32" s="173">
        <f t="shared" si="9"/>
        <v>15</v>
      </c>
      <c r="K32" s="173">
        <f>SUMIFS(Validacions!$N$8:$N$7945,Validacions!$E$8:$E$7945,B32)</f>
        <v>0</v>
      </c>
      <c r="L32" s="173">
        <f>SUMIFS(Validacions!$P$8:$P$7945,Validacions!$E$8:$E$7945,B32)</f>
        <v>0</v>
      </c>
      <c r="M32" s="173">
        <f t="shared" si="10"/>
        <v>0</v>
      </c>
      <c r="N32" s="173">
        <f t="shared" si="11"/>
        <v>0</v>
      </c>
      <c r="O32" s="173">
        <f t="shared" si="12"/>
        <v>0</v>
      </c>
      <c r="P32" s="173">
        <f t="shared" si="13"/>
        <v>0</v>
      </c>
      <c r="Q32" s="173"/>
      <c r="R32" s="191">
        <f t="shared" si="14"/>
        <v>0</v>
      </c>
      <c r="S32" s="173">
        <f t="shared" si="5"/>
        <v>0</v>
      </c>
      <c r="T32" s="47" t="e">
        <f t="shared" si="6"/>
        <v>#DIV/0!</v>
      </c>
      <c r="U32" s="94">
        <f t="shared" si="7"/>
        <v>0</v>
      </c>
    </row>
    <row r="33" spans="1:21" x14ac:dyDescent="0.3">
      <c r="A33" s="252"/>
      <c r="B33" s="174" t="s">
        <v>323</v>
      </c>
      <c r="C33" s="172" t="str">
        <f>IF(B33="","",VLOOKUP(B33,[1]PROJECTES!$C$14:$G$7000,2,TRUE))</f>
        <v>SITEL</v>
      </c>
      <c r="D33" s="192" t="str">
        <f>IF(B33="","",VLOOKUP(B33,[1]PROJECTES!$C$14:$G$5000,5,FALSE))</f>
        <v>Manteniment correctiu SW TEDIS.Net MODBUSMasterService v1.49</v>
      </c>
      <c r="E33" s="194">
        <f>IF(B33="","",VLOOKUP(B33,[1]PROJECTES!$C$14:$Z$5000,8,FALSE))</f>
        <v>24</v>
      </c>
      <c r="F33" s="264">
        <f>IF(B33="","",VLOOKUP(B33,[1]PROJECTES!$C$14:$Z$5000,19,FALSE))</f>
        <v>43831</v>
      </c>
      <c r="G33" s="265">
        <v>14</v>
      </c>
      <c r="H33" s="265">
        <v>195</v>
      </c>
      <c r="I33" s="173">
        <f t="shared" si="8"/>
        <v>3</v>
      </c>
      <c r="J33" s="173">
        <f t="shared" si="9"/>
        <v>15</v>
      </c>
      <c r="K33" s="173">
        <f>SUMIFS(Validacions!$N$8:$N$7945,Validacions!$E$8:$E$7945,B33)</f>
        <v>0</v>
      </c>
      <c r="L33" s="173">
        <f>SUMIFS(Validacions!$P$8:$P$7945,Validacions!$E$8:$E$7945,B33)</f>
        <v>0</v>
      </c>
      <c r="M33" s="173">
        <f t="shared" si="10"/>
        <v>0</v>
      </c>
      <c r="N33" s="173">
        <f t="shared" si="11"/>
        <v>0</v>
      </c>
      <c r="O33" s="173">
        <f t="shared" si="12"/>
        <v>0</v>
      </c>
      <c r="P33" s="173">
        <f t="shared" si="13"/>
        <v>0</v>
      </c>
      <c r="Q33" s="173"/>
      <c r="R33" s="191">
        <f t="shared" si="14"/>
        <v>0</v>
      </c>
      <c r="S33" s="173">
        <f t="shared" si="5"/>
        <v>24</v>
      </c>
      <c r="T33" s="47">
        <f t="shared" si="6"/>
        <v>0</v>
      </c>
      <c r="U33" s="94">
        <f t="shared" si="7"/>
        <v>0</v>
      </c>
    </row>
    <row r="34" spans="1:21" x14ac:dyDescent="0.3">
      <c r="A34" s="252"/>
      <c r="B34" s="174" t="s">
        <v>324</v>
      </c>
      <c r="C34" s="172" t="str">
        <f>IF(B34="","",VLOOKUP(B34,[1]PROJECTES!$C$14:$G$7000,2,TRUE))</f>
        <v>SITEL</v>
      </c>
      <c r="D34" s="192" t="str">
        <f>IF(B34="","",VLOOKUP(B34,[1]PROJECTES!$C$14:$G$5000,5,FALSE))</f>
        <v>Manteniment correctiu SW TEDIS.Net PrimeService v1.49</v>
      </c>
      <c r="E34" s="194">
        <f>IF(B34="","",VLOOKUP(B34,[1]PROJECTES!$C$14:$Z$5000,8,FALSE))</f>
        <v>24</v>
      </c>
      <c r="F34" s="264">
        <f>IF(B34="","",VLOOKUP(B34,[1]PROJECTES!$C$14:$Z$5000,19,FALSE))</f>
        <v>43831</v>
      </c>
      <c r="G34" s="265">
        <v>15</v>
      </c>
      <c r="H34" s="265">
        <v>30</v>
      </c>
      <c r="I34" s="173">
        <f t="shared" si="8"/>
        <v>0</v>
      </c>
      <c r="J34" s="173">
        <f t="shared" si="9"/>
        <v>30</v>
      </c>
      <c r="K34" s="173">
        <f>SUMIFS(Validacions!$N$8:$N$7945,Validacions!$E$8:$E$7945,B34)</f>
        <v>0</v>
      </c>
      <c r="L34" s="173">
        <f>SUMIFS(Validacions!$P$8:$P$7945,Validacions!$E$8:$E$7945,B34)</f>
        <v>0</v>
      </c>
      <c r="M34" s="173">
        <f t="shared" si="10"/>
        <v>0</v>
      </c>
      <c r="N34" s="173">
        <f t="shared" si="11"/>
        <v>0</v>
      </c>
      <c r="O34" s="173">
        <f t="shared" si="12"/>
        <v>0</v>
      </c>
      <c r="P34" s="173">
        <f t="shared" si="13"/>
        <v>0</v>
      </c>
      <c r="Q34" s="173"/>
      <c r="R34" s="191">
        <f t="shared" si="14"/>
        <v>0</v>
      </c>
      <c r="S34" s="173">
        <f t="shared" si="5"/>
        <v>24</v>
      </c>
      <c r="T34" s="47">
        <f t="shared" si="6"/>
        <v>0</v>
      </c>
      <c r="U34" s="94">
        <f t="shared" si="7"/>
        <v>0</v>
      </c>
    </row>
    <row r="35" spans="1:21" x14ac:dyDescent="0.3">
      <c r="A35" s="252"/>
      <c r="B35" s="174" t="s">
        <v>273</v>
      </c>
      <c r="C35" s="172" t="str">
        <f>IF(B35="","",VLOOKUP(B35,[1]PROJECTES!$C$14:$G$7000,2,TRUE))</f>
        <v>SITEL</v>
      </c>
      <c r="D35" s="192" t="str">
        <f>IF(B35="","",VLOOKUP(B35,[1]PROJECTES!$C$14:$G$5000,5,FALSE))</f>
        <v>Manteniment correctiu SW TEDIS.Net PROSA MasterService v1.49</v>
      </c>
      <c r="E35" s="194">
        <f>IF(B35="","",VLOOKUP(B35,[1]PROJECTES!$C$14:$Z$5000,8,FALSE))</f>
        <v>24</v>
      </c>
      <c r="F35" s="264">
        <f>IF(B35="","",VLOOKUP(B35,[1]PROJECTES!$C$14:$Z$5000,19,FALSE))</f>
        <v>43831</v>
      </c>
      <c r="G35" s="265">
        <v>25</v>
      </c>
      <c r="H35" s="265">
        <v>210</v>
      </c>
      <c r="I35" s="173">
        <f t="shared" si="8"/>
        <v>3</v>
      </c>
      <c r="J35" s="173">
        <f t="shared" si="9"/>
        <v>30</v>
      </c>
      <c r="K35" s="173">
        <f>SUMIFS(Validacions!$N$8:$N$7945,Validacions!$E$8:$E$7945,B35)</f>
        <v>0</v>
      </c>
      <c r="L35" s="173">
        <f>SUMIFS(Validacions!$P$8:$P$7945,Validacions!$E$8:$E$7945,B35)</f>
        <v>0</v>
      </c>
      <c r="M35" s="173">
        <f t="shared" si="10"/>
        <v>0</v>
      </c>
      <c r="N35" s="173">
        <f t="shared" si="11"/>
        <v>0</v>
      </c>
      <c r="O35" s="173">
        <f t="shared" si="12"/>
        <v>0</v>
      </c>
      <c r="P35" s="173">
        <f t="shared" si="13"/>
        <v>0</v>
      </c>
      <c r="Q35" s="173"/>
      <c r="R35" s="191">
        <f t="shared" si="14"/>
        <v>0</v>
      </c>
      <c r="S35" s="173">
        <f t="shared" si="5"/>
        <v>24</v>
      </c>
      <c r="T35" s="47">
        <f t="shared" si="6"/>
        <v>0</v>
      </c>
      <c r="U35" s="94">
        <f t="shared" si="7"/>
        <v>0</v>
      </c>
    </row>
    <row r="36" spans="1:21" x14ac:dyDescent="0.3">
      <c r="A36" s="252"/>
      <c r="B36" s="174" t="s">
        <v>325</v>
      </c>
      <c r="C36" s="172" t="str">
        <f>IF(B36="","",VLOOKUP(B36,[1]PROJECTES!$C$14:$G$7000,2,TRUE))</f>
        <v>SITEL</v>
      </c>
      <c r="D36" s="192" t="str">
        <f>IF(B36="","",VLOOKUP(B36,[1]PROJECTES!$C$14:$G$5000,5,FALSE))</f>
        <v>Manteniment correctiu SW TEDIS.Net IEC104Service v1.49</v>
      </c>
      <c r="E36" s="194">
        <f>IF(B36="","",VLOOKUP(B36,[1]PROJECTES!$C$14:$Z$5000,8,FALSE))</f>
        <v>24</v>
      </c>
      <c r="F36" s="264">
        <f>IF(B36="","",VLOOKUP(B36,[1]PROJECTES!$C$14:$Z$5000,19,FALSE))</f>
        <v>43831</v>
      </c>
      <c r="G36" s="265">
        <v>13</v>
      </c>
      <c r="H36" s="265">
        <v>180</v>
      </c>
      <c r="I36" s="173">
        <f t="shared" si="8"/>
        <v>3</v>
      </c>
      <c r="J36" s="173">
        <f t="shared" si="9"/>
        <v>0</v>
      </c>
      <c r="K36" s="173">
        <f>SUMIFS(Validacions!$N$8:$N$7945,Validacions!$E$8:$E$7945,B36)</f>
        <v>0</v>
      </c>
      <c r="L36" s="173">
        <f>SUMIFS(Validacions!$P$8:$P$7945,Validacions!$E$8:$E$7945,B36)</f>
        <v>0</v>
      </c>
      <c r="M36" s="173">
        <f t="shared" si="10"/>
        <v>0</v>
      </c>
      <c r="N36" s="173">
        <f t="shared" si="11"/>
        <v>0</v>
      </c>
      <c r="O36" s="173">
        <f t="shared" si="12"/>
        <v>0</v>
      </c>
      <c r="P36" s="173">
        <f t="shared" si="13"/>
        <v>0</v>
      </c>
      <c r="Q36" s="173"/>
      <c r="R36" s="191">
        <f t="shared" si="14"/>
        <v>0</v>
      </c>
      <c r="S36" s="173">
        <f t="shared" si="5"/>
        <v>24</v>
      </c>
      <c r="T36" s="47">
        <f t="shared" si="6"/>
        <v>0</v>
      </c>
      <c r="U36" s="94">
        <f t="shared" si="7"/>
        <v>0</v>
      </c>
    </row>
    <row r="37" spans="1:21" x14ac:dyDescent="0.3">
      <c r="A37" s="252"/>
      <c r="B37" s="174" t="s">
        <v>279</v>
      </c>
      <c r="C37" s="172" t="str">
        <f>IF(B37="","",VLOOKUP(B37,[1]PROJECTES!$C$14:$G$7000,2,TRUE))</f>
        <v>SITEL</v>
      </c>
      <c r="D37" s="192" t="str">
        <f>IF(B37="","",VLOOKUP(B37,[1]PROJECTES!$C$14:$G$5000,5,FALSE))</f>
        <v>Manteniment correctiu SW TEDIS.Net SystemTerminal v1.49</v>
      </c>
      <c r="E37" s="194">
        <f>IF(B37="","",VLOOKUP(B37,[1]PROJECTES!$C$14:$Z$5000,8,FALSE))</f>
        <v>24</v>
      </c>
      <c r="F37" s="264">
        <f>IF(B37="","",VLOOKUP(B37,[1]PROJECTES!$C$14:$Z$5000,19,FALSE))</f>
        <v>43831</v>
      </c>
      <c r="G37" s="265">
        <v>116</v>
      </c>
      <c r="H37" s="265">
        <v>330</v>
      </c>
      <c r="I37" s="173">
        <f t="shared" si="8"/>
        <v>5</v>
      </c>
      <c r="J37" s="173">
        <f t="shared" si="9"/>
        <v>30</v>
      </c>
      <c r="K37" s="173">
        <f>SUMIFS(Validacions!$N$8:$N$7945,Validacions!$E$8:$E$7945,B37)</f>
        <v>0</v>
      </c>
      <c r="L37" s="173">
        <f>SUMIFS(Validacions!$P$8:$P$7945,Validacions!$E$8:$E$7945,B37)</f>
        <v>0</v>
      </c>
      <c r="M37" s="173">
        <f t="shared" si="10"/>
        <v>0</v>
      </c>
      <c r="N37" s="173">
        <f t="shared" si="11"/>
        <v>0</v>
      </c>
      <c r="O37" s="173">
        <f t="shared" si="12"/>
        <v>0</v>
      </c>
      <c r="P37" s="173">
        <f t="shared" si="13"/>
        <v>0</v>
      </c>
      <c r="Q37" s="173"/>
      <c r="R37" s="191">
        <f t="shared" si="14"/>
        <v>0</v>
      </c>
      <c r="S37" s="173">
        <f t="shared" si="5"/>
        <v>24</v>
      </c>
      <c r="T37" s="47">
        <f t="shared" si="6"/>
        <v>0</v>
      </c>
      <c r="U37" s="94">
        <f t="shared" si="7"/>
        <v>0</v>
      </c>
    </row>
    <row r="38" spans="1:21" x14ac:dyDescent="0.3">
      <c r="A38" s="252"/>
      <c r="B38" s="174" t="s">
        <v>326</v>
      </c>
      <c r="C38" s="172" t="str">
        <f>IF(B38="","",VLOOKUP(B38,[1]PROJECTES!$C$14:$G$7000,2,TRUE))</f>
        <v>SITEL</v>
      </c>
      <c r="D38" s="192" t="str">
        <f>IF(B38="","",VLOOKUP(B38,[1]PROJECTES!$C$14:$G$5000,5,FALSE))</f>
        <v>Manteniment correctiu SW TEDIS.Net SystemCoreServices v1.49</v>
      </c>
      <c r="E38" s="194">
        <f>IF(B38="","",VLOOKUP(B38,[1]PROJECTES!$C$14:$Z$5000,8,FALSE))</f>
        <v>24</v>
      </c>
      <c r="F38" s="264">
        <f>IF(B38="","",VLOOKUP(B38,[1]PROJECTES!$C$14:$Z$5000,19,FALSE))</f>
        <v>43831</v>
      </c>
      <c r="G38" s="265">
        <v>0</v>
      </c>
      <c r="H38" s="265">
        <v>0</v>
      </c>
      <c r="I38" s="173">
        <f t="shared" si="8"/>
        <v>0</v>
      </c>
      <c r="J38" s="173">
        <f t="shared" si="9"/>
        <v>0</v>
      </c>
      <c r="K38" s="173">
        <f>SUMIFS(Validacions!$N$8:$N$7945,Validacions!$E$8:$E$7945,B38)</f>
        <v>0</v>
      </c>
      <c r="L38" s="173">
        <f>SUMIFS(Validacions!$P$8:$P$7945,Validacions!$E$8:$E$7945,B38)</f>
        <v>0</v>
      </c>
      <c r="M38" s="173">
        <f t="shared" si="10"/>
        <v>0</v>
      </c>
      <c r="N38" s="173">
        <f t="shared" si="11"/>
        <v>0</v>
      </c>
      <c r="O38" s="173">
        <f t="shared" si="12"/>
        <v>0</v>
      </c>
      <c r="P38" s="173">
        <f t="shared" si="13"/>
        <v>0</v>
      </c>
      <c r="Q38" s="173"/>
      <c r="R38" s="191">
        <f t="shared" si="14"/>
        <v>0</v>
      </c>
      <c r="S38" s="173">
        <f t="shared" si="5"/>
        <v>24</v>
      </c>
      <c r="T38" s="47">
        <f t="shared" si="6"/>
        <v>0</v>
      </c>
      <c r="U38" s="94">
        <f t="shared" si="7"/>
        <v>0</v>
      </c>
    </row>
    <row r="39" spans="1:21" x14ac:dyDescent="0.3">
      <c r="A39" s="252"/>
      <c r="B39" s="174" t="s">
        <v>320</v>
      </c>
      <c r="C39" s="172" t="str">
        <f>IF(B39="","",VLOOKUP(B39,[1]PROJECTES!$C$14:$G$7000,2,TRUE))</f>
        <v>SITEL</v>
      </c>
      <c r="D39" s="192" t="str">
        <f>IF(B39="","",VLOOKUP(B39,[1]PROJECTES!$C$14:$G$5000,5,FALSE))</f>
        <v>Manteniment correctiu SW TEDIS.Net ConfigEditor v1.49</v>
      </c>
      <c r="E39" s="194">
        <f>IF(B39="","",VLOOKUP(B39,[1]PROJECTES!$C$14:$Z$5000,8,FALSE))</f>
        <v>24</v>
      </c>
      <c r="F39" s="264">
        <f>IF(B39="","",VLOOKUP(B39,[1]PROJECTES!$C$14:$Z$5000,19,FALSE))</f>
        <v>43831</v>
      </c>
      <c r="G39" s="265">
        <v>6</v>
      </c>
      <c r="H39" s="265">
        <v>70</v>
      </c>
      <c r="I39" s="173">
        <f t="shared" si="8"/>
        <v>1</v>
      </c>
      <c r="J39" s="173">
        <f t="shared" si="9"/>
        <v>10</v>
      </c>
      <c r="K39" s="173">
        <f>SUMIFS(Validacions!$N$8:$N$7945,Validacions!$E$8:$E$7945,B39)</f>
        <v>0</v>
      </c>
      <c r="L39" s="173">
        <f>SUMIFS(Validacions!$P$8:$P$7945,Validacions!$E$8:$E$7945,B39)</f>
        <v>0</v>
      </c>
      <c r="M39" s="173">
        <f t="shared" si="10"/>
        <v>0</v>
      </c>
      <c r="N39" s="173">
        <f t="shared" si="11"/>
        <v>0</v>
      </c>
      <c r="O39" s="173">
        <f t="shared" si="12"/>
        <v>0</v>
      </c>
      <c r="P39" s="173">
        <f t="shared" si="13"/>
        <v>0</v>
      </c>
      <c r="Q39" s="173"/>
      <c r="R39" s="191">
        <f t="shared" si="14"/>
        <v>0</v>
      </c>
      <c r="S39" s="173">
        <f t="shared" si="5"/>
        <v>24</v>
      </c>
      <c r="T39" s="47">
        <f t="shared" si="6"/>
        <v>0</v>
      </c>
      <c r="U39" s="94">
        <f t="shared" si="7"/>
        <v>0</v>
      </c>
    </row>
    <row r="40" spans="1:21" x14ac:dyDescent="0.3">
      <c r="A40" s="252"/>
      <c r="B40" s="174" t="s">
        <v>327</v>
      </c>
      <c r="C40" s="172" t="str">
        <f>IF(B40="","",VLOOKUP(B40,[1]PROJECTES!$C$14:$G$7000,2,TRUE))</f>
        <v>SITEL</v>
      </c>
      <c r="D40" s="192" t="str">
        <f>IF(B40="","",VLOOKUP(B40,[1]PROJECTES!$C$14:$G$5000,5,FALSE))</f>
        <v>Manteniment correctiu SW TEDIS.Net ConfigUiService v1.49</v>
      </c>
      <c r="E40" s="194">
        <f>IF(B40="","",VLOOKUP(B40,[1]PROJECTES!$C$14:$Z$5000,8,FALSE))</f>
        <v>24</v>
      </c>
      <c r="F40" s="264">
        <f>IF(B40="","",VLOOKUP(B40,[1]PROJECTES!$C$14:$Z$5000,19,FALSE))</f>
        <v>43831</v>
      </c>
      <c r="G40" s="265">
        <v>0</v>
      </c>
      <c r="H40" s="265">
        <v>0</v>
      </c>
      <c r="I40" s="173">
        <f t="shared" si="8"/>
        <v>0</v>
      </c>
      <c r="J40" s="173">
        <f t="shared" si="9"/>
        <v>0</v>
      </c>
      <c r="K40" s="173">
        <f>SUMIFS(Validacions!$N$8:$N$7945,Validacions!$E$8:$E$7945,B40)</f>
        <v>0</v>
      </c>
      <c r="L40" s="173">
        <f>SUMIFS(Validacions!$P$8:$P$7945,Validacions!$E$8:$E$7945,B40)</f>
        <v>0</v>
      </c>
      <c r="M40" s="173">
        <f t="shared" si="10"/>
        <v>0</v>
      </c>
      <c r="N40" s="173">
        <f t="shared" si="11"/>
        <v>0</v>
      </c>
      <c r="O40" s="173">
        <f t="shared" si="12"/>
        <v>0</v>
      </c>
      <c r="P40" s="173">
        <f t="shared" si="13"/>
        <v>0</v>
      </c>
      <c r="Q40" s="173"/>
      <c r="R40" s="191">
        <f t="shared" si="14"/>
        <v>0</v>
      </c>
      <c r="S40" s="173">
        <f t="shared" si="5"/>
        <v>24</v>
      </c>
      <c r="T40" s="47">
        <f t="shared" si="6"/>
        <v>0</v>
      </c>
      <c r="U40" s="94">
        <f t="shared" si="7"/>
        <v>0</v>
      </c>
    </row>
    <row r="41" spans="1:21" x14ac:dyDescent="0.3">
      <c r="A41" s="252"/>
      <c r="B41" s="174" t="s">
        <v>272</v>
      </c>
      <c r="C41" s="172" t="str">
        <f>IF(B41="","",VLOOKUP(B41,[1]PROJECTES!$C$14:$G$7000,2,TRUE))</f>
        <v>SITEL</v>
      </c>
      <c r="D41" s="192" t="str">
        <f>IF(B41="","",VLOOKUP(B41,[1]PROJECTES!$C$14:$G$5000,5,FALSE))</f>
        <v>Manteniment correctiu SW TEDIS.Net Data v1.49</v>
      </c>
      <c r="E41" s="194">
        <f>IF(B41="","",VLOOKUP(B41,[1]PROJECTES!$C$14:$Z$5000,8,FALSE))</f>
        <v>24</v>
      </c>
      <c r="F41" s="264">
        <f>IF(B41="","",VLOOKUP(B41,[1]PROJECTES!$C$14:$Z$5000,19,FALSE))</f>
        <v>43831</v>
      </c>
      <c r="G41" s="265">
        <v>7</v>
      </c>
      <c r="H41" s="265">
        <v>30</v>
      </c>
      <c r="I41" s="173">
        <f t="shared" si="8"/>
        <v>0</v>
      </c>
      <c r="J41" s="173">
        <f t="shared" si="9"/>
        <v>30</v>
      </c>
      <c r="K41" s="173">
        <f>SUMIFS(Validacions!$N$8:$N$7945,Validacions!$E$8:$E$7945,B41)</f>
        <v>0</v>
      </c>
      <c r="L41" s="173">
        <f>SUMIFS(Validacions!$P$8:$P$7945,Validacions!$E$8:$E$7945,B41)</f>
        <v>0</v>
      </c>
      <c r="M41" s="173">
        <f t="shared" si="10"/>
        <v>0</v>
      </c>
      <c r="N41" s="173">
        <f t="shared" si="11"/>
        <v>0</v>
      </c>
      <c r="O41" s="173">
        <f t="shared" si="12"/>
        <v>0</v>
      </c>
      <c r="P41" s="173">
        <f t="shared" si="13"/>
        <v>0</v>
      </c>
      <c r="Q41" s="173"/>
      <c r="R41" s="191">
        <f t="shared" si="14"/>
        <v>0</v>
      </c>
      <c r="S41" s="173">
        <f t="shared" si="5"/>
        <v>24</v>
      </c>
      <c r="T41" s="47">
        <f t="shared" si="6"/>
        <v>0</v>
      </c>
      <c r="U41" s="94">
        <f t="shared" si="7"/>
        <v>0</v>
      </c>
    </row>
    <row r="42" spans="1:21" x14ac:dyDescent="0.3">
      <c r="A42" s="252"/>
      <c r="B42" s="174" t="s">
        <v>328</v>
      </c>
      <c r="C42" s="172" t="str">
        <f>IF(B42="","",VLOOKUP(B42,[1]PROJECTES!$C$14:$G$7000,2,TRUE))</f>
        <v>SITEL</v>
      </c>
      <c r="D42" s="192" t="str">
        <f>IF(B42="","",VLOOKUP(B42,[1]PROJECTES!$C$14:$G$5000,5,FALSE))</f>
        <v>Manteniment correctiu SW TEDIS.Net MasterService v1.49</v>
      </c>
      <c r="E42" s="194">
        <f>IF(B42="","",VLOOKUP(B42,[1]PROJECTES!$C$14:$Z$5000,8,FALSE))</f>
        <v>24</v>
      </c>
      <c r="F42" s="264">
        <f>IF(B42="","",VLOOKUP(B42,[1]PROJECTES!$C$14:$Z$5000,19,FALSE))</f>
        <v>43831</v>
      </c>
      <c r="G42" s="265">
        <v>3</v>
      </c>
      <c r="H42" s="265">
        <v>30</v>
      </c>
      <c r="I42" s="173">
        <f t="shared" si="8"/>
        <v>0</v>
      </c>
      <c r="J42" s="173">
        <f t="shared" si="9"/>
        <v>30</v>
      </c>
      <c r="K42" s="173">
        <f>SUMIFS(Validacions!$N$8:$N$7945,Validacions!$E$8:$E$7945,B42)</f>
        <v>0</v>
      </c>
      <c r="L42" s="173">
        <f>SUMIFS(Validacions!$P$8:$P$7945,Validacions!$E$8:$E$7945,B42)</f>
        <v>0</v>
      </c>
      <c r="M42" s="173">
        <f t="shared" si="10"/>
        <v>0</v>
      </c>
      <c r="N42" s="173">
        <f t="shared" si="11"/>
        <v>0</v>
      </c>
      <c r="O42" s="173">
        <f t="shared" si="12"/>
        <v>0</v>
      </c>
      <c r="P42" s="173">
        <f t="shared" si="13"/>
        <v>0</v>
      </c>
      <c r="Q42" s="173"/>
      <c r="R42" s="191">
        <f t="shared" si="14"/>
        <v>0</v>
      </c>
      <c r="S42" s="173">
        <f t="shared" si="5"/>
        <v>24</v>
      </c>
      <c r="T42" s="47">
        <f t="shared" si="6"/>
        <v>0</v>
      </c>
      <c r="U42" s="94">
        <f t="shared" si="7"/>
        <v>0</v>
      </c>
    </row>
    <row r="43" spans="1:21" x14ac:dyDescent="0.3">
      <c r="A43" s="252"/>
      <c r="B43" s="174" t="s">
        <v>329</v>
      </c>
      <c r="C43" s="172" t="str">
        <f>IF(B43="","",VLOOKUP(B43,[1]PROJECTES!$C$14:$G$7000,2,TRUE))</f>
        <v>SITEL</v>
      </c>
      <c r="D43" s="192" t="str">
        <f>IF(B43="","",VLOOKUP(B43,[1]PROJECTES!$C$14:$G$5000,5,FALSE))</f>
        <v>Manteniment correctiu SW TEDIS.Net AlertEditor v1.49</v>
      </c>
      <c r="E43" s="194">
        <f>IF(B43="","",VLOOKUP(B43,[1]PROJECTES!$C$14:$Z$5000,8,FALSE))</f>
        <v>24</v>
      </c>
      <c r="F43" s="264">
        <f>IF(B43="","",VLOOKUP(B43,[1]PROJECTES!$C$14:$Z$5000,19,FALSE))</f>
        <v>43831</v>
      </c>
      <c r="G43" s="265">
        <v>3</v>
      </c>
      <c r="H43" s="265">
        <v>75</v>
      </c>
      <c r="I43" s="173">
        <f t="shared" si="8"/>
        <v>1</v>
      </c>
      <c r="J43" s="173">
        <f t="shared" si="9"/>
        <v>15</v>
      </c>
      <c r="K43" s="173">
        <f>SUMIFS(Validacions!$N$8:$N$7945,Validacions!$E$8:$E$7945,B43)</f>
        <v>0</v>
      </c>
      <c r="L43" s="173">
        <f>SUMIFS(Validacions!$P$8:$P$7945,Validacions!$E$8:$E$7945,B43)</f>
        <v>0</v>
      </c>
      <c r="M43" s="173">
        <f t="shared" si="10"/>
        <v>0</v>
      </c>
      <c r="N43" s="173">
        <f t="shared" si="11"/>
        <v>0</v>
      </c>
      <c r="O43" s="173">
        <f t="shared" si="12"/>
        <v>0</v>
      </c>
      <c r="P43" s="173">
        <f t="shared" si="13"/>
        <v>0</v>
      </c>
      <c r="Q43" s="173"/>
      <c r="R43" s="191">
        <f t="shared" si="14"/>
        <v>0</v>
      </c>
      <c r="S43" s="173">
        <f t="shared" si="5"/>
        <v>24</v>
      </c>
      <c r="T43" s="47">
        <f t="shared" si="6"/>
        <v>0</v>
      </c>
      <c r="U43" s="94">
        <f t="shared" si="7"/>
        <v>0</v>
      </c>
    </row>
    <row r="44" spans="1:21" x14ac:dyDescent="0.3">
      <c r="A44" s="252"/>
      <c r="B44" s="174" t="s">
        <v>330</v>
      </c>
      <c r="C44" s="172" t="str">
        <f>IF(B44="","",VLOOKUP(B44,[1]PROJECTES!$C$14:$G$7000,2,TRUE))</f>
        <v>SITEL</v>
      </c>
      <c r="D44" s="192" t="str">
        <f>IF(B44="","",VLOOKUP(B44,[1]PROJECTES!$C$14:$G$5000,5,FALSE))</f>
        <v>Manteniment correctiu SW TEDIS.Net SimulaManager v1.49</v>
      </c>
      <c r="E44" s="194">
        <f>IF(B44="","",VLOOKUP(B44,[1]PROJECTES!$C$14:$Z$5000,8,FALSE))</f>
        <v>24</v>
      </c>
      <c r="F44" s="264">
        <f>IF(B44="","",VLOOKUP(B44,[1]PROJECTES!$C$14:$Z$5000,19,FALSE))</f>
        <v>43831</v>
      </c>
      <c r="G44" s="265">
        <v>7</v>
      </c>
      <c r="H44" s="265">
        <v>30</v>
      </c>
      <c r="I44" s="173">
        <f t="shared" si="8"/>
        <v>0</v>
      </c>
      <c r="J44" s="173">
        <f t="shared" si="9"/>
        <v>30</v>
      </c>
      <c r="K44" s="173">
        <f>SUMIFS(Validacions!$N$8:$N$7945,Validacions!$E$8:$E$7945,B44)</f>
        <v>0</v>
      </c>
      <c r="L44" s="173">
        <f>SUMIFS(Validacions!$P$8:$P$7945,Validacions!$E$8:$E$7945,B44)</f>
        <v>0</v>
      </c>
      <c r="M44" s="173">
        <f t="shared" ref="M44:M65" si="15">TRUNC(L44/60,0)</f>
        <v>0</v>
      </c>
      <c r="N44" s="173">
        <f t="shared" ref="N44:N65" si="16">MOD(L44,60)</f>
        <v>0</v>
      </c>
      <c r="O44" s="173">
        <f t="shared" si="12"/>
        <v>0</v>
      </c>
      <c r="P44" s="173">
        <f t="shared" ref="P44:P65" si="17">K44+M44+N44/60</f>
        <v>0</v>
      </c>
      <c r="Q44" s="173"/>
      <c r="R44" s="191">
        <f t="shared" si="14"/>
        <v>0</v>
      </c>
      <c r="S44" s="173">
        <f t="shared" si="5"/>
        <v>24</v>
      </c>
      <c r="T44" s="47">
        <f t="shared" si="6"/>
        <v>0</v>
      </c>
      <c r="U44" s="94">
        <f t="shared" si="7"/>
        <v>0</v>
      </c>
    </row>
    <row r="45" spans="1:21" x14ac:dyDescent="0.3">
      <c r="A45" s="252"/>
      <c r="B45" s="174" t="s">
        <v>322</v>
      </c>
      <c r="C45" s="172" t="str">
        <f>IF(B45="","",VLOOKUP(B45,[1]PROJECTES!$C$14:$G$7000,2,TRUE))</f>
        <v>SITEL</v>
      </c>
      <c r="D45" s="192" t="str">
        <f>IF(B45="","",VLOOKUP(B45,[1]PROJECTES!$C$14:$G$5000,5,FALSE))</f>
        <v>Manteniment correctiu SW TEDIS.Net PowwerCutServices v1.49</v>
      </c>
      <c r="E45" s="194">
        <f>IF(B45="","",VLOOKUP(B45,[1]PROJECTES!$C$14:$Z$5000,8,FALSE))</f>
        <v>24</v>
      </c>
      <c r="F45" s="264">
        <f>IF(B45="","",VLOOKUP(B45,[1]PROJECTES!$C$14:$Z$5000,19,FALSE))</f>
        <v>43831</v>
      </c>
      <c r="G45" s="265">
        <v>4</v>
      </c>
      <c r="H45" s="265">
        <v>45</v>
      </c>
      <c r="I45" s="173">
        <f t="shared" si="8"/>
        <v>0</v>
      </c>
      <c r="J45" s="173">
        <f t="shared" si="9"/>
        <v>45</v>
      </c>
      <c r="K45" s="173">
        <f>SUMIFS(Validacions!$N$8:$N$7945,Validacions!$E$8:$E$7945,B45)</f>
        <v>0</v>
      </c>
      <c r="L45" s="173">
        <f>SUMIFS(Validacions!$P$8:$P$7945,Validacions!$E$8:$E$7945,B45)</f>
        <v>0</v>
      </c>
      <c r="M45" s="173">
        <f t="shared" si="15"/>
        <v>0</v>
      </c>
      <c r="N45" s="173">
        <f t="shared" si="16"/>
        <v>0</v>
      </c>
      <c r="O45" s="173">
        <f t="shared" si="12"/>
        <v>0</v>
      </c>
      <c r="P45" s="173">
        <f t="shared" si="17"/>
        <v>0</v>
      </c>
      <c r="Q45" s="173"/>
      <c r="R45" s="191">
        <f t="shared" si="14"/>
        <v>0</v>
      </c>
      <c r="S45" s="173">
        <f t="shared" si="5"/>
        <v>24</v>
      </c>
      <c r="T45" s="47">
        <f t="shared" si="6"/>
        <v>0</v>
      </c>
      <c r="U45" s="94">
        <f t="shared" si="7"/>
        <v>0</v>
      </c>
    </row>
    <row r="46" spans="1:21" x14ac:dyDescent="0.3">
      <c r="A46" s="252"/>
      <c r="B46" s="174" t="s">
        <v>331</v>
      </c>
      <c r="C46" s="172" t="str">
        <f>IF(B46="","",VLOOKUP(B46,[1]PROJECTES!$C$14:$G$7000,2,TRUE))</f>
        <v>SITEL</v>
      </c>
      <c r="D46" s="192" t="str">
        <f>IF(B46="","",VLOOKUP(B46,[1]PROJECTES!$C$14:$G$5000,5,FALSE))</f>
        <v>Manteniment correctiu SW TEDIS.Net IEC101MasterService v1.49</v>
      </c>
      <c r="E46" s="194">
        <f>IF(B46="","",VLOOKUP(B46,[1]PROJECTES!$C$14:$Z$5000,8,FALSE))</f>
        <v>24</v>
      </c>
      <c r="F46" s="264">
        <f>IF(B46="","",VLOOKUP(B46,[1]PROJECTES!$C$14:$Z$5000,19,FALSE))</f>
        <v>43831</v>
      </c>
      <c r="G46" s="265">
        <v>2</v>
      </c>
      <c r="H46" s="265">
        <v>0</v>
      </c>
      <c r="I46" s="173">
        <f t="shared" si="8"/>
        <v>0</v>
      </c>
      <c r="J46" s="173">
        <f t="shared" si="9"/>
        <v>0</v>
      </c>
      <c r="K46" s="173">
        <f>SUMIFS(Validacions!$N$8:$N$7945,Validacions!$E$8:$E$7945,B46)</f>
        <v>0</v>
      </c>
      <c r="L46" s="173">
        <f>SUMIFS(Validacions!$P$8:$P$7945,Validacions!$E$8:$E$7945,B46)</f>
        <v>0</v>
      </c>
      <c r="M46" s="173">
        <f t="shared" si="15"/>
        <v>0</v>
      </c>
      <c r="N46" s="173">
        <f t="shared" si="16"/>
        <v>0</v>
      </c>
      <c r="O46" s="173">
        <f t="shared" si="12"/>
        <v>0</v>
      </c>
      <c r="P46" s="173">
        <f t="shared" si="17"/>
        <v>0</v>
      </c>
      <c r="Q46" s="173"/>
      <c r="R46" s="191">
        <f t="shared" si="14"/>
        <v>0</v>
      </c>
      <c r="S46" s="173">
        <f t="shared" si="5"/>
        <v>24</v>
      </c>
      <c r="T46" s="47">
        <f t="shared" si="6"/>
        <v>0</v>
      </c>
      <c r="U46" s="94">
        <f t="shared" si="7"/>
        <v>0</v>
      </c>
    </row>
    <row r="47" spans="1:21" x14ac:dyDescent="0.3">
      <c r="A47" s="252"/>
      <c r="B47" s="174" t="s">
        <v>321</v>
      </c>
      <c r="C47" s="172" t="str">
        <f>IF(B47="","",VLOOKUP(B47,[1]PROJECTES!$C$14:$G$7000,2,TRUE))</f>
        <v>SITEL</v>
      </c>
      <c r="D47" s="192" t="str">
        <f>IF(B47="","",VLOOKUP(B47,[1]PROJECTES!$C$14:$G$5000,5,FALSE))</f>
        <v>Manteniment correctiu SW TEDIS.Net SimulaFlowService v1.49</v>
      </c>
      <c r="E47" s="194">
        <f>IF(B47="","",VLOOKUP(B47,[1]PROJECTES!$C$14:$Z$5000,8,FALSE))</f>
        <v>24</v>
      </c>
      <c r="F47" s="264">
        <f>IF(B47="","",VLOOKUP(B47,[1]PROJECTES!$C$14:$Z$5000,19,FALSE))</f>
        <v>43831</v>
      </c>
      <c r="G47" s="265">
        <v>53</v>
      </c>
      <c r="H47" s="265">
        <v>315</v>
      </c>
      <c r="I47" s="173">
        <f t="shared" si="8"/>
        <v>5</v>
      </c>
      <c r="J47" s="173">
        <f t="shared" si="9"/>
        <v>15</v>
      </c>
      <c r="K47" s="173">
        <f>SUMIFS(Validacions!$N$8:$N$7945,Validacions!$E$8:$E$7945,B47)</f>
        <v>0</v>
      </c>
      <c r="L47" s="173">
        <f>SUMIFS(Validacions!$P$8:$P$7945,Validacions!$E$8:$E$7945,B47)</f>
        <v>0</v>
      </c>
      <c r="M47" s="173">
        <f t="shared" si="15"/>
        <v>0</v>
      </c>
      <c r="N47" s="173">
        <f t="shared" si="16"/>
        <v>0</v>
      </c>
      <c r="O47" s="173">
        <f t="shared" si="12"/>
        <v>0</v>
      </c>
      <c r="P47" s="173">
        <f t="shared" si="17"/>
        <v>0</v>
      </c>
      <c r="Q47" s="173"/>
      <c r="R47" s="191">
        <f t="shared" si="14"/>
        <v>0</v>
      </c>
      <c r="S47" s="173">
        <f t="shared" si="5"/>
        <v>24</v>
      </c>
      <c r="T47" s="47">
        <f t="shared" si="6"/>
        <v>0</v>
      </c>
      <c r="U47" s="94">
        <f t="shared" si="7"/>
        <v>0</v>
      </c>
    </row>
    <row r="48" spans="1:21" x14ac:dyDescent="0.3">
      <c r="A48" s="252"/>
      <c r="B48" s="174" t="s">
        <v>332</v>
      </c>
      <c r="C48" s="172" t="str">
        <f>IF(B48="","",VLOOKUP(B48,[1]PROJECTES!$C$14:$G$7000,2,TRUE))</f>
        <v>SITEL</v>
      </c>
      <c r="D48" s="192" t="str">
        <f>IF(B48="","",VLOOKUP(B48,[1]PROJECTES!$C$14:$G$5000,5,FALSE))</f>
        <v>Manteniment correctiu SW TEDIS.Net ControlPanel v1.49</v>
      </c>
      <c r="E48" s="194">
        <f>IF(B48="","",VLOOKUP(B48,[1]PROJECTES!$C$14:$Z$5000,8,FALSE))</f>
        <v>24</v>
      </c>
      <c r="F48" s="264">
        <f>IF(B48="","",VLOOKUP(B48,[1]PROJECTES!$C$14:$Z$5000,19,FALSE))</f>
        <v>43831</v>
      </c>
      <c r="G48" s="265">
        <v>1</v>
      </c>
      <c r="H48" s="265">
        <v>30</v>
      </c>
      <c r="I48" s="173">
        <f t="shared" si="8"/>
        <v>0</v>
      </c>
      <c r="J48" s="173">
        <f t="shared" si="9"/>
        <v>30</v>
      </c>
      <c r="K48" s="173">
        <f>SUMIFS(Validacions!$N$8:$N$7945,Validacions!$E$8:$E$7945,B48)</f>
        <v>0</v>
      </c>
      <c r="L48" s="173">
        <f>SUMIFS(Validacions!$P$8:$P$7945,Validacions!$E$8:$E$7945,B48)</f>
        <v>0</v>
      </c>
      <c r="M48" s="173">
        <f t="shared" si="15"/>
        <v>0</v>
      </c>
      <c r="N48" s="173">
        <f t="shared" si="16"/>
        <v>0</v>
      </c>
      <c r="O48" s="173">
        <f t="shared" si="12"/>
        <v>0</v>
      </c>
      <c r="P48" s="173">
        <f t="shared" si="17"/>
        <v>0</v>
      </c>
      <c r="Q48" s="173"/>
      <c r="R48" s="191">
        <f t="shared" si="14"/>
        <v>0</v>
      </c>
      <c r="S48" s="173">
        <f t="shared" si="5"/>
        <v>24</v>
      </c>
      <c r="T48" s="47">
        <f t="shared" si="6"/>
        <v>0</v>
      </c>
      <c r="U48" s="94">
        <f t="shared" si="7"/>
        <v>0</v>
      </c>
    </row>
    <row r="49" spans="1:21" x14ac:dyDescent="0.3">
      <c r="A49" s="253"/>
      <c r="B49" s="174" t="s">
        <v>333</v>
      </c>
      <c r="C49" s="172" t="str">
        <f>IF(B49="","",VLOOKUP(B49,[1]PROJECTES!$C$14:$G$7000,2,TRUE))</f>
        <v>SITEL</v>
      </c>
      <c r="D49" s="192" t="str">
        <f>IF(B49="","",VLOOKUP(B49,[1]PROJECTES!$C$14:$G$5000,5,FALSE))</f>
        <v>Manteniment correctiu SW TEDIS.Net SystemExport v1.49</v>
      </c>
      <c r="E49" s="194">
        <f>IF(B49="","",VLOOKUP(B49,[1]PROJECTES!$C$14:$Z$5000,8,FALSE))</f>
        <v>24</v>
      </c>
      <c r="F49" s="264">
        <f>IF(B49="","",VLOOKUP(B49,[1]PROJECTES!$C$14:$Z$5000,19,FALSE))</f>
        <v>43831</v>
      </c>
      <c r="G49" s="265">
        <v>5</v>
      </c>
      <c r="H49" s="265">
        <v>0</v>
      </c>
      <c r="I49" s="173">
        <f t="shared" si="8"/>
        <v>0</v>
      </c>
      <c r="J49" s="173">
        <f t="shared" si="9"/>
        <v>0</v>
      </c>
      <c r="K49" s="173">
        <f>SUMIFS(Validacions!$N$8:$N$7945,Validacions!$E$8:$E$7945,B49)</f>
        <v>0</v>
      </c>
      <c r="L49" s="173">
        <f>SUMIFS(Validacions!$P$8:$P$7945,Validacions!$E$8:$E$7945,B49)</f>
        <v>0</v>
      </c>
      <c r="M49" s="173">
        <f t="shared" si="15"/>
        <v>0</v>
      </c>
      <c r="N49" s="173">
        <f t="shared" si="16"/>
        <v>0</v>
      </c>
      <c r="O49" s="173">
        <f t="shared" si="12"/>
        <v>0</v>
      </c>
      <c r="P49" s="173">
        <f t="shared" si="17"/>
        <v>0</v>
      </c>
      <c r="Q49" s="173"/>
      <c r="R49" s="191">
        <f t="shared" si="14"/>
        <v>0</v>
      </c>
      <c r="S49" s="173">
        <f t="shared" si="5"/>
        <v>24</v>
      </c>
      <c r="T49" s="47">
        <f t="shared" si="6"/>
        <v>0</v>
      </c>
      <c r="U49" s="94">
        <f t="shared" si="7"/>
        <v>0</v>
      </c>
    </row>
    <row r="50" spans="1:21" x14ac:dyDescent="0.3">
      <c r="A50" s="253"/>
      <c r="B50" s="174" t="s">
        <v>334</v>
      </c>
      <c r="C50" s="172" t="str">
        <f>IF(B50="","",VLOOKUP(B50,[1]PROJECTES!$C$14:$G$7000,2,TRUE))</f>
        <v>SITEL</v>
      </c>
      <c r="D50" s="192" t="str">
        <f>IF(B50="","",VLOOKUP(B50,[1]PROJECTES!$C$14:$G$5000,5,FALSE))</f>
        <v>Manteniment correctiu SW TEDIS.Net ModbusServerService v1.49</v>
      </c>
      <c r="E50" s="194">
        <f>IF(B50="","",VLOOKUP(B50,[1]PROJECTES!$C$14:$Z$5000,8,FALSE))</f>
        <v>24</v>
      </c>
      <c r="F50" s="264">
        <f>IF(B50="","",VLOOKUP(B50,[1]PROJECTES!$C$14:$Z$5000,19,FALSE))</f>
        <v>43831</v>
      </c>
      <c r="G50" s="265">
        <v>0</v>
      </c>
      <c r="H50" s="265">
        <v>0</v>
      </c>
      <c r="I50" s="173">
        <f t="shared" si="8"/>
        <v>0</v>
      </c>
      <c r="J50" s="173">
        <f t="shared" si="9"/>
        <v>0</v>
      </c>
      <c r="K50" s="173">
        <f>SUMIFS(Validacions!$N$8:$N$7945,Validacions!$E$8:$E$7945,B50)</f>
        <v>0</v>
      </c>
      <c r="L50" s="173">
        <f>SUMIFS(Validacions!$P$8:$P$7945,Validacions!$E$8:$E$7945,B50)</f>
        <v>0</v>
      </c>
      <c r="M50" s="173">
        <f t="shared" si="15"/>
        <v>0</v>
      </c>
      <c r="N50" s="173">
        <f t="shared" si="16"/>
        <v>0</v>
      </c>
      <c r="O50" s="173">
        <f t="shared" si="12"/>
        <v>0</v>
      </c>
      <c r="P50" s="173">
        <f t="shared" si="17"/>
        <v>0</v>
      </c>
      <c r="Q50" s="173"/>
      <c r="R50" s="191">
        <f t="shared" si="14"/>
        <v>0</v>
      </c>
      <c r="S50" s="173">
        <f t="shared" si="5"/>
        <v>24</v>
      </c>
      <c r="T50" s="47">
        <f t="shared" si="6"/>
        <v>0</v>
      </c>
      <c r="U50" s="94">
        <f t="shared" si="7"/>
        <v>0</v>
      </c>
    </row>
    <row r="51" spans="1:21" x14ac:dyDescent="0.3">
      <c r="A51" s="253"/>
      <c r="B51" s="174" t="s">
        <v>335</v>
      </c>
      <c r="C51" s="172" t="str">
        <f>IF(B51="","",VLOOKUP(B51,[1]PROJECTES!$C$14:$G$7000,2,TRUE))</f>
        <v>SITEL</v>
      </c>
      <c r="D51" s="192" t="str">
        <f>IF(B51="","",VLOOKUP(B51,[1]PROJECTES!$C$14:$G$5000,5,FALSE))</f>
        <v>Manteniment correctiu SW TEDIS.Net SystemWeb v1.49</v>
      </c>
      <c r="E51" s="194">
        <f>IF(B51="","",VLOOKUP(B51,[1]PROJECTES!$C$14:$Z$5000,8,FALSE))</f>
        <v>24</v>
      </c>
      <c r="F51" s="264">
        <f>IF(B51="","",VLOOKUP(B51,[1]PROJECTES!$C$14:$Z$5000,19,FALSE))</f>
        <v>43831</v>
      </c>
      <c r="G51" s="265">
        <v>0</v>
      </c>
      <c r="H51" s="265">
        <v>0</v>
      </c>
      <c r="I51" s="173">
        <f t="shared" si="8"/>
        <v>0</v>
      </c>
      <c r="J51" s="173">
        <f t="shared" si="9"/>
        <v>0</v>
      </c>
      <c r="K51" s="173">
        <f>SUMIFS(Validacions!$N$8:$N$7945,Validacions!$E$8:$E$7945,B51)</f>
        <v>0</v>
      </c>
      <c r="L51" s="173">
        <f>SUMIFS(Validacions!$P$8:$P$7945,Validacions!$E$8:$E$7945,B51)</f>
        <v>0</v>
      </c>
      <c r="M51" s="173">
        <f t="shared" si="15"/>
        <v>0</v>
      </c>
      <c r="N51" s="173">
        <f t="shared" si="16"/>
        <v>0</v>
      </c>
      <c r="O51" s="173">
        <f t="shared" si="12"/>
        <v>0</v>
      </c>
      <c r="P51" s="173">
        <f t="shared" si="17"/>
        <v>0</v>
      </c>
      <c r="Q51" s="173"/>
      <c r="R51" s="191">
        <f t="shared" si="14"/>
        <v>0</v>
      </c>
      <c r="S51" s="173">
        <f t="shared" si="5"/>
        <v>24</v>
      </c>
      <c r="T51" s="47">
        <f t="shared" si="6"/>
        <v>0</v>
      </c>
      <c r="U51" s="94">
        <f t="shared" si="7"/>
        <v>0</v>
      </c>
    </row>
    <row r="52" spans="1:21" x14ac:dyDescent="0.3">
      <c r="A52" s="253"/>
      <c r="B52" s="174" t="s">
        <v>277</v>
      </c>
      <c r="C52" s="172" t="str">
        <f>IF(B52="","",VLOOKUP(B52,[1]PROJECTES!$C$14:$G$7000,2,TRUE))</f>
        <v>SITEL</v>
      </c>
      <c r="D52" s="192" t="str">
        <f>IF(B52="","",VLOOKUP(B52,[1]PROJECTES!$C$14:$G$5000,5,FALSE))</f>
        <v>Manteniment correctiu SW TEDIS.Net ConfigReports v1.49</v>
      </c>
      <c r="E52" s="194">
        <f>IF(B52="","",VLOOKUP(B52,[1]PROJECTES!$C$14:$Z$5000,8,FALSE))</f>
        <v>24</v>
      </c>
      <c r="F52" s="264">
        <f>IF(B52="","",VLOOKUP(B52,[1]PROJECTES!$C$14:$Z$5000,19,FALSE))</f>
        <v>43831</v>
      </c>
      <c r="G52" s="265">
        <v>2</v>
      </c>
      <c r="H52" s="265">
        <v>0</v>
      </c>
      <c r="I52" s="173">
        <f t="shared" si="8"/>
        <v>0</v>
      </c>
      <c r="J52" s="173">
        <f t="shared" si="9"/>
        <v>0</v>
      </c>
      <c r="K52" s="173">
        <f>SUMIFS(Validacions!$N$8:$N$7945,Validacions!$E$8:$E$7945,B52)</f>
        <v>0</v>
      </c>
      <c r="L52" s="173">
        <f>SUMIFS(Validacions!$P$8:$P$7945,Validacions!$E$8:$E$7945,B52)</f>
        <v>0</v>
      </c>
      <c r="M52" s="173">
        <f t="shared" si="15"/>
        <v>0</v>
      </c>
      <c r="N52" s="173">
        <f t="shared" si="16"/>
        <v>0</v>
      </c>
      <c r="O52" s="173">
        <f t="shared" si="12"/>
        <v>0</v>
      </c>
      <c r="P52" s="173">
        <f t="shared" si="17"/>
        <v>0</v>
      </c>
      <c r="Q52" s="173"/>
      <c r="R52" s="191">
        <f t="shared" si="14"/>
        <v>0</v>
      </c>
      <c r="S52" s="173">
        <f t="shared" si="5"/>
        <v>24</v>
      </c>
      <c r="T52" s="47">
        <f t="shared" si="6"/>
        <v>0</v>
      </c>
      <c r="U52" s="94">
        <f t="shared" si="7"/>
        <v>0</v>
      </c>
    </row>
    <row r="53" spans="1:21" x14ac:dyDescent="0.3">
      <c r="A53" s="253"/>
      <c r="B53" s="174" t="s">
        <v>336</v>
      </c>
      <c r="C53" s="172" t="str">
        <f>IF(B53="","",VLOOKUP(B53,[1]PROJECTES!$C$14:$G$7000,2,TRUE))</f>
        <v>SITEL</v>
      </c>
      <c r="D53" s="192" t="str">
        <f>IF(B53="","",VLOOKUP(B53,[1]PROJECTES!$C$14:$G$5000,5,FALSE))</f>
        <v>Manteniment correctiu SW TEDIS.Net AlertService (SMS) v1.49</v>
      </c>
      <c r="E53" s="194">
        <f>IF(B53="","",VLOOKUP(B53,[1]PROJECTES!$C$14:$Z$5000,8,FALSE))</f>
        <v>24</v>
      </c>
      <c r="F53" s="264">
        <f>IF(B53="","",VLOOKUP(B53,[1]PROJECTES!$C$14:$Z$5000,19,FALSE))</f>
        <v>43831</v>
      </c>
      <c r="G53" s="265">
        <v>0</v>
      </c>
      <c r="H53" s="265">
        <v>0</v>
      </c>
      <c r="I53" s="173">
        <f t="shared" si="8"/>
        <v>0</v>
      </c>
      <c r="J53" s="173">
        <f t="shared" si="9"/>
        <v>0</v>
      </c>
      <c r="K53" s="173">
        <f>SUMIFS(Validacions!$N$8:$N$7945,Validacions!$E$8:$E$7945,B53)</f>
        <v>0</v>
      </c>
      <c r="L53" s="173">
        <f>SUMIFS(Validacions!$P$8:$P$7945,Validacions!$E$8:$E$7945,B53)</f>
        <v>0</v>
      </c>
      <c r="M53" s="173">
        <f t="shared" si="15"/>
        <v>0</v>
      </c>
      <c r="N53" s="173">
        <f t="shared" si="16"/>
        <v>0</v>
      </c>
      <c r="O53" s="173">
        <f t="shared" si="12"/>
        <v>0</v>
      </c>
      <c r="P53" s="173">
        <f t="shared" si="17"/>
        <v>0</v>
      </c>
      <c r="Q53" s="173"/>
      <c r="R53" s="191">
        <f t="shared" si="14"/>
        <v>0</v>
      </c>
      <c r="S53" s="173">
        <f t="shared" si="5"/>
        <v>24</v>
      </c>
      <c r="T53" s="47">
        <f t="shared" si="6"/>
        <v>0</v>
      </c>
      <c r="U53" s="94">
        <f t="shared" si="7"/>
        <v>0</v>
      </c>
    </row>
    <row r="54" spans="1:21" x14ac:dyDescent="0.3">
      <c r="A54" s="253"/>
      <c r="B54" s="174" t="s">
        <v>362</v>
      </c>
      <c r="C54" s="172" t="str">
        <f>IF(B54="","",VLOOKUP(B54,[1]PROJECTES!$C$14:$G$7000,2,TRUE))</f>
        <v>SITEL</v>
      </c>
      <c r="D54" s="192" t="str">
        <f>IF(B54="","",VLOOKUP(B54,[1]PROJECTES!$C$14:$G$5000,5,FALSE))</f>
        <v>Manteniment correctiu SW TEDIS.Net TabletTerminal v1.49</v>
      </c>
      <c r="E54" s="194">
        <f>IF(B54="","",VLOOKUP(B54,[1]PROJECTES!$C$14:$Z$5000,8,FALSE))</f>
        <v>24</v>
      </c>
      <c r="F54" s="264">
        <f>IF(B54="","",VLOOKUP(B54,[1]PROJECTES!$C$14:$Z$5000,19,FALSE))</f>
        <v>43831</v>
      </c>
      <c r="G54" s="265">
        <v>0</v>
      </c>
      <c r="H54" s="265">
        <v>0</v>
      </c>
      <c r="I54" s="173">
        <f t="shared" si="8"/>
        <v>0</v>
      </c>
      <c r="J54" s="173">
        <f t="shared" si="9"/>
        <v>0</v>
      </c>
      <c r="K54" s="173">
        <f>SUMIFS(Validacions!$N$8:$N$7945,Validacions!$E$8:$E$7945,B54)</f>
        <v>0</v>
      </c>
      <c r="L54" s="173">
        <f>SUMIFS(Validacions!$P$8:$P$7945,Validacions!$E$8:$E$7945,B54)</f>
        <v>0</v>
      </c>
      <c r="M54" s="173">
        <f t="shared" si="15"/>
        <v>0</v>
      </c>
      <c r="N54" s="173">
        <f t="shared" si="16"/>
        <v>0</v>
      </c>
      <c r="O54" s="173">
        <f t="shared" si="12"/>
        <v>0</v>
      </c>
      <c r="P54" s="173">
        <f t="shared" si="17"/>
        <v>0</v>
      </c>
      <c r="Q54" s="173"/>
      <c r="R54" s="191">
        <f t="shared" si="14"/>
        <v>0</v>
      </c>
      <c r="S54" s="173">
        <f t="shared" si="5"/>
        <v>24</v>
      </c>
      <c r="T54" s="47">
        <f t="shared" si="6"/>
        <v>0</v>
      </c>
      <c r="U54" s="94">
        <f t="shared" si="7"/>
        <v>0</v>
      </c>
    </row>
    <row r="55" spans="1:21" x14ac:dyDescent="0.3">
      <c r="A55" s="253"/>
      <c r="B55" s="174" t="s">
        <v>363</v>
      </c>
      <c r="C55" s="172" t="str">
        <f>IF(B55="","",VLOOKUP(B55,[1]PROJECTES!$C$14:$G$7000,2,TRUE))</f>
        <v>SITEL</v>
      </c>
      <c r="D55" s="192" t="str">
        <f>IF(B55="","",VLOOKUP(B55,[1]PROJECTES!$C$14:$G$5000,5,FALSE))</f>
        <v>Manteniment correctiu SW TEDIS.Net HistoricViewer v1.49</v>
      </c>
      <c r="E55" s="194">
        <f>IF(B55="","",VLOOKUP(B55,[1]PROJECTES!$C$14:$Z$5000,8,FALSE))</f>
        <v>24</v>
      </c>
      <c r="F55" s="264">
        <f>IF(B55="","",VLOOKUP(B55,[1]PROJECTES!$C$14:$Z$5000,19,FALSE))</f>
        <v>43831</v>
      </c>
      <c r="G55" s="265">
        <v>0</v>
      </c>
      <c r="H55" s="265">
        <v>0</v>
      </c>
      <c r="I55" s="173">
        <f t="shared" si="8"/>
        <v>0</v>
      </c>
      <c r="J55" s="173">
        <f t="shared" si="9"/>
        <v>0</v>
      </c>
      <c r="K55" s="173">
        <f>SUMIFS(Validacions!$N$8:$N$7945,Validacions!$E$8:$E$7945,B55)</f>
        <v>0</v>
      </c>
      <c r="L55" s="173">
        <f>SUMIFS(Validacions!$P$8:$P$7945,Validacions!$E$8:$E$7945,B55)</f>
        <v>0</v>
      </c>
      <c r="M55" s="173">
        <f t="shared" si="15"/>
        <v>0</v>
      </c>
      <c r="N55" s="173">
        <f t="shared" si="16"/>
        <v>0</v>
      </c>
      <c r="O55" s="173">
        <f t="shared" si="12"/>
        <v>0</v>
      </c>
      <c r="P55" s="173">
        <f t="shared" si="17"/>
        <v>0</v>
      </c>
      <c r="Q55" s="173"/>
      <c r="R55" s="191">
        <f t="shared" si="14"/>
        <v>0</v>
      </c>
      <c r="S55" s="173">
        <f t="shared" si="5"/>
        <v>24</v>
      </c>
      <c r="T55" s="47">
        <f t="shared" si="6"/>
        <v>0</v>
      </c>
      <c r="U55" s="94">
        <f t="shared" si="7"/>
        <v>0</v>
      </c>
    </row>
    <row r="56" spans="1:21" x14ac:dyDescent="0.3">
      <c r="A56" s="253"/>
      <c r="B56" s="174" t="s">
        <v>364</v>
      </c>
      <c r="C56" s="172" t="str">
        <f>IF(B56="","",VLOOKUP(B56,[1]PROJECTES!$C$14:$G$7000,2,TRUE))</f>
        <v>SITEL</v>
      </c>
      <c r="D56" s="192" t="str">
        <f>IF(B56="","",VLOOKUP(B56,[1]PROJECTES!$C$14:$G$5000,5,FALSE))</f>
        <v>Manteniment correctiu SW TEDIS.Net CApPrxService v1.49</v>
      </c>
      <c r="E56" s="194">
        <f>IF(B56="","",VLOOKUP(B56,[1]PROJECTES!$C$14:$Z$5000,8,FALSE))</f>
        <v>0</v>
      </c>
      <c r="F56" s="264">
        <f>IF(B56="","",VLOOKUP(B56,[1]PROJECTES!$C$14:$Z$5000,19,FALSE))</f>
        <v>43831</v>
      </c>
      <c r="G56" s="265">
        <v>0</v>
      </c>
      <c r="H56" s="265">
        <v>0</v>
      </c>
      <c r="I56" s="173">
        <f t="shared" si="8"/>
        <v>0</v>
      </c>
      <c r="J56" s="173">
        <f t="shared" si="9"/>
        <v>0</v>
      </c>
      <c r="K56" s="173">
        <f>SUMIFS(Validacions!$N$8:$N$7945,Validacions!$E$8:$E$7945,B56)</f>
        <v>0</v>
      </c>
      <c r="L56" s="173">
        <f>SUMIFS(Validacions!$P$8:$P$7945,Validacions!$E$8:$E$7945,B56)</f>
        <v>0</v>
      </c>
      <c r="M56" s="173">
        <f t="shared" si="15"/>
        <v>0</v>
      </c>
      <c r="N56" s="173">
        <f t="shared" si="16"/>
        <v>0</v>
      </c>
      <c r="O56" s="173">
        <f t="shared" si="12"/>
        <v>0</v>
      </c>
      <c r="P56" s="173">
        <f t="shared" si="17"/>
        <v>0</v>
      </c>
      <c r="Q56" s="173"/>
      <c r="R56" s="191">
        <f t="shared" si="14"/>
        <v>0</v>
      </c>
      <c r="S56" s="173">
        <f t="shared" si="5"/>
        <v>0</v>
      </c>
      <c r="T56" s="47" t="e">
        <f t="shared" si="6"/>
        <v>#DIV/0!</v>
      </c>
      <c r="U56" s="94">
        <f t="shared" si="7"/>
        <v>0</v>
      </c>
    </row>
    <row r="57" spans="1:21" x14ac:dyDescent="0.3">
      <c r="A57" s="188"/>
      <c r="B57" s="170" t="s">
        <v>291</v>
      </c>
      <c r="C57" s="172" t="str">
        <f>IF(B57="","",VLOOKUP(B57,[1]PROJECTES!$C$14:$G$7000,2,TRUE))</f>
        <v>SITEL</v>
      </c>
      <c r="D57" s="192" t="str">
        <f>IF(B57="","",VLOOKUP(B57,[1]PROJECTES!$C$14:$G$5000,5,FALSE))</f>
        <v>DESENVOLUPAMENT SW STG-TEDIS v3.0</v>
      </c>
      <c r="E57" s="194">
        <f>IF(B57="","",VLOOKUP(B57,[1]PROJECTES!$C$14:$Z$5000,8,FALSE))</f>
        <v>242</v>
      </c>
      <c r="F57" s="264">
        <f>IF(B57="","",VLOOKUP(B57,[1]PROJECTES!$C$14:$Z$5000,19,FALSE))</f>
        <v>43467</v>
      </c>
      <c r="G57" s="265">
        <v>0</v>
      </c>
      <c r="H57" s="265">
        <v>45</v>
      </c>
      <c r="I57" s="173">
        <f t="shared" si="8"/>
        <v>0</v>
      </c>
      <c r="J57" s="173">
        <f t="shared" si="9"/>
        <v>45</v>
      </c>
      <c r="K57" s="173">
        <f>SUMIFS(Validacions!$N$8:$N$7945,Validacions!$E$8:$E$7945,B57)</f>
        <v>0</v>
      </c>
      <c r="L57" s="173">
        <f>SUMIFS(Validacions!$P$8:$P$7945,Validacions!$E$8:$E$7945,B57)</f>
        <v>0</v>
      </c>
      <c r="M57" s="173">
        <f t="shared" si="15"/>
        <v>0</v>
      </c>
      <c r="N57" s="173">
        <f t="shared" si="16"/>
        <v>0</v>
      </c>
      <c r="O57" s="173">
        <f t="shared" si="12"/>
        <v>0.75</v>
      </c>
      <c r="P57" s="173">
        <f t="shared" si="17"/>
        <v>0</v>
      </c>
      <c r="Q57" s="173"/>
      <c r="R57" s="191">
        <f t="shared" si="14"/>
        <v>0.75</v>
      </c>
      <c r="S57" s="173">
        <f t="shared" si="5"/>
        <v>241.25</v>
      </c>
      <c r="T57" s="47">
        <f t="shared" si="6"/>
        <v>0</v>
      </c>
      <c r="U57" s="94">
        <f t="shared" si="7"/>
        <v>3.0991735537190084E-3</v>
      </c>
    </row>
    <row r="58" spans="1:21" x14ac:dyDescent="0.3">
      <c r="A58" s="188"/>
      <c r="B58" s="170" t="s">
        <v>292</v>
      </c>
      <c r="C58" s="172" t="str">
        <f>IF(B58="","",VLOOKUP(B58,[1]PROJECTES!$C$14:$G$7000,2,TRUE))</f>
        <v>SITEL</v>
      </c>
      <c r="D58" s="192" t="str">
        <f>IF(B58="","",VLOOKUP(B58,[1]PROJECTES!$C$14:$G$5000,5,FALSE))</f>
        <v>DESENVOLUPAMENT SW TEDIS.Net, AutomationScriptService v1.49</v>
      </c>
      <c r="E58" s="194">
        <f>IF(B58="","",VLOOKUP(B58,[1]PROJECTES!$C$14:$Z$5000,8,FALSE))</f>
        <v>180</v>
      </c>
      <c r="F58" s="264">
        <f>IF(B58="","",VLOOKUP(B58,[1]PROJECTES!$C$14:$Z$5000,19,FALSE))</f>
        <v>43490</v>
      </c>
      <c r="G58" s="265">
        <v>60</v>
      </c>
      <c r="H58" s="265">
        <v>345</v>
      </c>
      <c r="I58" s="173">
        <f t="shared" si="8"/>
        <v>5</v>
      </c>
      <c r="J58" s="173">
        <f t="shared" si="9"/>
        <v>45</v>
      </c>
      <c r="K58" s="173">
        <f>SUMIFS(Validacions!$N$8:$N$7945,Validacions!$E$8:$E$7945,B58)</f>
        <v>0</v>
      </c>
      <c r="L58" s="173">
        <f>SUMIFS(Validacions!$P$8:$P$7945,Validacions!$E$8:$E$7945,B58)</f>
        <v>0</v>
      </c>
      <c r="M58" s="173">
        <f t="shared" si="15"/>
        <v>0</v>
      </c>
      <c r="N58" s="173">
        <f t="shared" si="16"/>
        <v>0</v>
      </c>
      <c r="O58" s="173">
        <f t="shared" si="12"/>
        <v>65.75</v>
      </c>
      <c r="P58" s="173">
        <f t="shared" si="17"/>
        <v>0</v>
      </c>
      <c r="Q58" s="173"/>
      <c r="R58" s="191">
        <f t="shared" si="14"/>
        <v>65.75</v>
      </c>
      <c r="S58" s="173">
        <f t="shared" si="5"/>
        <v>114.25</v>
      </c>
      <c r="T58" s="47">
        <f t="shared" si="6"/>
        <v>0</v>
      </c>
      <c r="U58" s="94">
        <f t="shared" si="7"/>
        <v>0.36527777777777776</v>
      </c>
    </row>
    <row r="59" spans="1:21" x14ac:dyDescent="0.3">
      <c r="A59" s="188"/>
      <c r="B59" s="170" t="s">
        <v>293</v>
      </c>
      <c r="C59" s="172" t="str">
        <f>IF(B59="","",VLOOKUP(B59,[1]PROJECTES!$C$14:$G$7000,2,TRUE))</f>
        <v>SITEL</v>
      </c>
      <c r="D59" s="192" t="str">
        <f>IF(B59="","",VLOOKUP(B59,[1]PROJECTES!$C$14:$G$5000,5,FALSE))</f>
        <v>DESENVOLUPAMENT SW TEDIS.Net, AutomationService v1.49</v>
      </c>
      <c r="E59" s="194">
        <f>IF(B59="","",VLOOKUP(B59,[1]PROJECTES!$C$14:$Z$5000,8,FALSE))</f>
        <v>40</v>
      </c>
      <c r="F59" s="264">
        <f>IF(B59="","",VLOOKUP(B59,[1]PROJECTES!$C$14:$Z$5000,19,FALSE))</f>
        <v>43490</v>
      </c>
      <c r="G59" s="265">
        <v>0</v>
      </c>
      <c r="H59" s="265">
        <v>0</v>
      </c>
      <c r="I59" s="173">
        <f t="shared" si="8"/>
        <v>0</v>
      </c>
      <c r="J59" s="173">
        <f t="shared" si="9"/>
        <v>0</v>
      </c>
      <c r="K59" s="173">
        <f>SUMIFS(Validacions!$N$8:$N$7945,Validacions!$E$8:$E$7945,B59)</f>
        <v>0</v>
      </c>
      <c r="L59" s="173">
        <f>SUMIFS(Validacions!$P$8:$P$7945,Validacions!$E$8:$E$7945,B59)</f>
        <v>0</v>
      </c>
      <c r="M59" s="173">
        <f t="shared" si="15"/>
        <v>0</v>
      </c>
      <c r="N59" s="173">
        <f t="shared" si="16"/>
        <v>0</v>
      </c>
      <c r="O59" s="173">
        <f t="shared" si="12"/>
        <v>0</v>
      </c>
      <c r="P59" s="173">
        <f t="shared" si="17"/>
        <v>0</v>
      </c>
      <c r="Q59" s="173"/>
      <c r="R59" s="191">
        <f t="shared" si="14"/>
        <v>0</v>
      </c>
      <c r="S59" s="173">
        <f t="shared" si="5"/>
        <v>40</v>
      </c>
      <c r="T59" s="47">
        <f t="shared" si="6"/>
        <v>0</v>
      </c>
      <c r="U59" s="94">
        <f t="shared" si="7"/>
        <v>0</v>
      </c>
    </row>
    <row r="60" spans="1:21" x14ac:dyDescent="0.3">
      <c r="A60" s="188"/>
      <c r="B60" s="170" t="s">
        <v>294</v>
      </c>
      <c r="C60" s="172" t="str">
        <f>IF(B60="","",VLOOKUP(B60,[1]PROJECTES!$C$14:$G$7000,2,TRUE))</f>
        <v>SITEL</v>
      </c>
      <c r="D60" s="192" t="str">
        <f>IF(B60="","",VLOOKUP(B60,[1]PROJECTES!$C$14:$G$5000,5,FALSE))</f>
        <v>DESENVOLUPAMENT SW TEDIS.Net, ICCPMasterService v1.49</v>
      </c>
      <c r="E60" s="194">
        <f>IF(B60="","",VLOOKUP(B60,[1]PROJECTES!$C$14:$Z$5000,8,FALSE))</f>
        <v>141</v>
      </c>
      <c r="F60" s="264">
        <f>IF(B60="","",VLOOKUP(B60,[1]PROJECTES!$C$14:$Z$5000,19,FALSE))</f>
        <v>43563</v>
      </c>
      <c r="G60" s="265">
        <v>0</v>
      </c>
      <c r="H60" s="265">
        <v>0</v>
      </c>
      <c r="I60" s="173">
        <f t="shared" si="8"/>
        <v>0</v>
      </c>
      <c r="J60" s="173">
        <f t="shared" si="9"/>
        <v>0</v>
      </c>
      <c r="K60" s="173">
        <f>SUMIFS(Validacions!$N$8:$N$7945,Validacions!$E$8:$E$7945,B60)</f>
        <v>0</v>
      </c>
      <c r="L60" s="173">
        <f>SUMIFS(Validacions!$P$8:$P$7945,Validacions!$E$8:$E$7945,B60)</f>
        <v>0</v>
      </c>
      <c r="M60" s="173">
        <f t="shared" si="15"/>
        <v>0</v>
      </c>
      <c r="N60" s="173">
        <f t="shared" si="16"/>
        <v>0</v>
      </c>
      <c r="O60" s="173">
        <f t="shared" si="12"/>
        <v>0</v>
      </c>
      <c r="P60" s="173">
        <f t="shared" si="17"/>
        <v>0</v>
      </c>
      <c r="Q60" s="173"/>
      <c r="R60" s="191">
        <f t="shared" si="14"/>
        <v>0</v>
      </c>
      <c r="S60" s="173">
        <f t="shared" si="5"/>
        <v>141</v>
      </c>
      <c r="T60" s="47">
        <f t="shared" si="6"/>
        <v>0</v>
      </c>
      <c r="U60" s="94">
        <f t="shared" si="7"/>
        <v>0</v>
      </c>
    </row>
    <row r="61" spans="1:21" x14ac:dyDescent="0.3">
      <c r="A61" s="188"/>
      <c r="B61" s="170" t="s">
        <v>371</v>
      </c>
      <c r="C61" s="172" t="str">
        <f>IF(B61="","",VLOOKUP(B61,[1]PROJECTES!$C$14:$G$7000,2,TRUE))</f>
        <v>SITEL</v>
      </c>
      <c r="D61" s="192" t="str">
        <f>IF(B61="","",VLOOKUP(B61,[1]PROJECTES!$C$14:$G$5000,5,FALSE))</f>
        <v>DESENVOLUPAMENT TEDIS.Net SystemCoreService v1.50</v>
      </c>
      <c r="E61" s="194">
        <f>IF(B61="","",VLOOKUP(B61,[1]PROJECTES!$C$14:$Z$5000,8,FALSE))</f>
        <v>40</v>
      </c>
      <c r="F61" s="264">
        <f>IF(B61="","",VLOOKUP(B61,[1]PROJECTES!$C$14:$Z$5000,19,FALSE))</f>
        <v>44047</v>
      </c>
      <c r="G61" s="265">
        <v>0</v>
      </c>
      <c r="H61" s="265">
        <v>0</v>
      </c>
      <c r="I61" s="173">
        <f t="shared" si="8"/>
        <v>0</v>
      </c>
      <c r="J61" s="173">
        <f t="shared" si="9"/>
        <v>0</v>
      </c>
      <c r="K61" s="173">
        <f>SUMIFS(Validacions!$N$8:$N$7945,Validacions!$E$8:$E$7945,B61)</f>
        <v>0</v>
      </c>
      <c r="L61" s="173">
        <f>SUMIFS(Validacions!$P$8:$P$7945,Validacions!$E$8:$E$7945,B61)</f>
        <v>0</v>
      </c>
      <c r="M61" s="173">
        <f t="shared" si="15"/>
        <v>0</v>
      </c>
      <c r="N61" s="173">
        <f t="shared" si="16"/>
        <v>0</v>
      </c>
      <c r="O61" s="173">
        <f t="shared" si="12"/>
        <v>0</v>
      </c>
      <c r="P61" s="173">
        <f t="shared" si="17"/>
        <v>0</v>
      </c>
      <c r="Q61" s="173"/>
      <c r="R61" s="191">
        <f t="shared" si="14"/>
        <v>0</v>
      </c>
      <c r="S61" s="173">
        <f t="shared" si="5"/>
        <v>40</v>
      </c>
      <c r="T61" s="47">
        <f t="shared" si="6"/>
        <v>0</v>
      </c>
      <c r="U61" s="94">
        <f t="shared" si="7"/>
        <v>0</v>
      </c>
    </row>
    <row r="62" spans="1:21" x14ac:dyDescent="0.3">
      <c r="A62" s="189"/>
      <c r="B62" s="170" t="s">
        <v>373</v>
      </c>
      <c r="C62" s="172" t="str">
        <f>IF(B62="","",VLOOKUP(B62,[1]PROJECTES!$C$14:$G$7000,2,TRUE))</f>
        <v>SITEL</v>
      </c>
      <c r="D62" s="192" t="str">
        <f>IF(B62="","",VLOOKUP(B62,[1]PROJECTES!$C$14:$G$5000,5,FALSE))</f>
        <v>DESENVOLUPAMENT TEDIS.Net SystemTerminal v1.50</v>
      </c>
      <c r="E62" s="194">
        <f>IF(B62="","",VLOOKUP(B62,[1]PROJECTES!$C$14:$Z$5000,8,FALSE))</f>
        <v>80</v>
      </c>
      <c r="F62" s="264">
        <f>IF(B62="","",VLOOKUP(B62,[1]PROJECTES!$C$14:$Z$5000,19,FALSE))</f>
        <v>44047</v>
      </c>
      <c r="G62" s="265">
        <v>0</v>
      </c>
      <c r="H62" s="265">
        <v>0</v>
      </c>
      <c r="I62" s="173">
        <f t="shared" si="8"/>
        <v>0</v>
      </c>
      <c r="J62" s="173">
        <f t="shared" si="9"/>
        <v>0</v>
      </c>
      <c r="K62" s="173">
        <f>SUMIFS(Validacions!$N$8:$N$7945,Validacions!$E$8:$E$7945,B62)</f>
        <v>0</v>
      </c>
      <c r="L62" s="173">
        <f>SUMIFS(Validacions!$P$8:$P$7945,Validacions!$E$8:$E$7945,B62)</f>
        <v>0</v>
      </c>
      <c r="M62" s="173">
        <f t="shared" si="15"/>
        <v>0</v>
      </c>
      <c r="N62" s="173">
        <f t="shared" si="16"/>
        <v>0</v>
      </c>
      <c r="O62" s="173">
        <f t="shared" si="12"/>
        <v>0</v>
      </c>
      <c r="P62" s="173">
        <f t="shared" si="17"/>
        <v>0</v>
      </c>
      <c r="Q62" s="173"/>
      <c r="R62" s="191">
        <f t="shared" si="14"/>
        <v>0</v>
      </c>
      <c r="S62" s="173">
        <f t="shared" si="5"/>
        <v>80</v>
      </c>
      <c r="T62" s="47">
        <f t="shared" si="6"/>
        <v>0</v>
      </c>
      <c r="U62" s="94">
        <f t="shared" si="7"/>
        <v>0</v>
      </c>
    </row>
    <row r="63" spans="1:21" x14ac:dyDescent="0.3">
      <c r="A63" s="189"/>
      <c r="B63" s="170" t="s">
        <v>374</v>
      </c>
      <c r="C63" s="172" t="str">
        <f>IF(B63="","",VLOOKUP(B63,[1]PROJECTES!$C$14:$G$7000,2,TRUE))</f>
        <v>SITEL</v>
      </c>
      <c r="D63" s="192" t="str">
        <f>IF(B63="","",VLOOKUP(B63,[1]PROJECTES!$C$14:$G$5000,5,FALSE))</f>
        <v>DESENVOLUPAMENT TEDIS.Net PROSA MasterService v1.50</v>
      </c>
      <c r="E63" s="194">
        <f>IF(B63="","",VLOOKUP(B63,[1]PROJECTES!$C$14:$Z$5000,8,FALSE))</f>
        <v>200</v>
      </c>
      <c r="F63" s="264">
        <f>IF(B63="","",VLOOKUP(B63,[1]PROJECTES!$C$14:$Z$5000,19,FALSE))</f>
        <v>44047</v>
      </c>
      <c r="G63" s="265">
        <v>0</v>
      </c>
      <c r="H63" s="265">
        <v>0</v>
      </c>
      <c r="I63" s="173">
        <f t="shared" si="8"/>
        <v>0</v>
      </c>
      <c r="J63" s="173">
        <f t="shared" si="9"/>
        <v>0</v>
      </c>
      <c r="K63" s="173">
        <f>SUMIFS(Validacions!$N$8:$N$7945,Validacions!$E$8:$E$7945,B63)</f>
        <v>0</v>
      </c>
      <c r="L63" s="173">
        <f>SUMIFS(Validacions!$P$8:$P$7945,Validacions!$E$8:$E$7945,B63)</f>
        <v>0</v>
      </c>
      <c r="M63" s="173">
        <f t="shared" si="15"/>
        <v>0</v>
      </c>
      <c r="N63" s="173">
        <f t="shared" si="16"/>
        <v>0</v>
      </c>
      <c r="O63" s="173">
        <f t="shared" si="12"/>
        <v>0</v>
      </c>
      <c r="P63" s="173">
        <f t="shared" si="17"/>
        <v>0</v>
      </c>
      <c r="Q63" s="173"/>
      <c r="R63" s="191">
        <f t="shared" si="14"/>
        <v>0</v>
      </c>
      <c r="S63" s="173">
        <f t="shared" si="5"/>
        <v>200</v>
      </c>
      <c r="T63" s="47">
        <f t="shared" si="6"/>
        <v>0</v>
      </c>
      <c r="U63" s="94">
        <f t="shared" si="7"/>
        <v>0</v>
      </c>
    </row>
    <row r="64" spans="1:21" x14ac:dyDescent="0.3">
      <c r="A64" s="189"/>
      <c r="B64" s="170" t="s">
        <v>375</v>
      </c>
      <c r="C64" s="172" t="str">
        <f>IF(B64="","",VLOOKUP(B64,[1]PROJECTES!$C$14:$G$7000,2,TRUE))</f>
        <v>SITEL</v>
      </c>
      <c r="D64" s="192" t="str">
        <f>IF(B64="","",VLOOKUP(B64,[1]PROJECTES!$C$14:$G$5000,5,FALSE))</f>
        <v>DESENVOLUPAMENT TEDIS.Net IEC104 MasterService v1.50</v>
      </c>
      <c r="E64" s="194">
        <f>IF(B64="","",VLOOKUP(B64,[1]PROJECTES!$C$14:$Z$5000,8,FALSE))</f>
        <v>40</v>
      </c>
      <c r="F64" s="264">
        <f>IF(B64="","",VLOOKUP(B64,[1]PROJECTES!$C$14:$Z$5000,19,FALSE))</f>
        <v>44047</v>
      </c>
      <c r="G64" s="265">
        <v>0</v>
      </c>
      <c r="H64" s="265">
        <v>0</v>
      </c>
      <c r="I64" s="173">
        <f t="shared" si="8"/>
        <v>0</v>
      </c>
      <c r="J64" s="173">
        <f t="shared" si="9"/>
        <v>0</v>
      </c>
      <c r="K64" s="173">
        <f>SUMIFS(Validacions!$N$8:$N$7945,Validacions!$E$8:$E$7945,B64)</f>
        <v>0</v>
      </c>
      <c r="L64" s="173">
        <f>SUMIFS(Validacions!$P$8:$P$7945,Validacions!$E$8:$E$7945,B64)</f>
        <v>0</v>
      </c>
      <c r="M64" s="173">
        <f t="shared" si="15"/>
        <v>0</v>
      </c>
      <c r="N64" s="173">
        <f t="shared" si="16"/>
        <v>0</v>
      </c>
      <c r="O64" s="173">
        <f t="shared" si="12"/>
        <v>0</v>
      </c>
      <c r="P64" s="173">
        <f t="shared" si="17"/>
        <v>0</v>
      </c>
      <c r="Q64" s="173"/>
      <c r="R64" s="191">
        <f t="shared" si="14"/>
        <v>0</v>
      </c>
      <c r="S64" s="173">
        <f t="shared" si="5"/>
        <v>40</v>
      </c>
      <c r="T64" s="47">
        <f t="shared" si="6"/>
        <v>0</v>
      </c>
      <c r="U64" s="94">
        <f t="shared" si="7"/>
        <v>0</v>
      </c>
    </row>
    <row r="65" spans="1:21" x14ac:dyDescent="0.3">
      <c r="A65" s="189"/>
      <c r="B65" s="170" t="s">
        <v>370</v>
      </c>
      <c r="C65" s="172" t="str">
        <f>IF(B65="","",VLOOKUP(B65,[1]PROJECTES!$C$14:$G$7000,2,TRUE))</f>
        <v>SITEL</v>
      </c>
      <c r="D65" s="192" t="str">
        <f>IF(B65="","",VLOOKUP(B65,[1]PROJECTES!$C$14:$G$5000,5,FALSE))</f>
        <v>DESENVOLUPAMENT SW SCADA TEDIS.Net BT v1.0</v>
      </c>
      <c r="E65" s="194">
        <f>IF(B65="","",VLOOKUP(B65,[1]PROJECTES!$C$14:$Z$5000,8,FALSE))</f>
        <v>80</v>
      </c>
      <c r="F65" s="264">
        <f>IF(B65="","",VLOOKUP(B65,[1]PROJECTES!$C$14:$Z$5000,19,FALSE))</f>
        <v>44047</v>
      </c>
      <c r="G65" s="265">
        <v>0</v>
      </c>
      <c r="H65" s="265">
        <v>0</v>
      </c>
      <c r="I65" s="173">
        <f t="shared" si="8"/>
        <v>0</v>
      </c>
      <c r="J65" s="173">
        <f t="shared" si="9"/>
        <v>0</v>
      </c>
      <c r="K65" s="173">
        <f>SUMIFS(Validacions!$N$8:$N$7945,Validacions!$E$8:$E$7945,B65)</f>
        <v>0</v>
      </c>
      <c r="L65" s="173">
        <f>SUMIFS(Validacions!$P$8:$P$7945,Validacions!$E$8:$E$7945,B65)</f>
        <v>0</v>
      </c>
      <c r="M65" s="173">
        <f t="shared" si="15"/>
        <v>0</v>
      </c>
      <c r="N65" s="173">
        <f t="shared" si="16"/>
        <v>0</v>
      </c>
      <c r="O65" s="173">
        <f t="shared" si="12"/>
        <v>0</v>
      </c>
      <c r="P65" s="173">
        <f t="shared" si="17"/>
        <v>0</v>
      </c>
      <c r="Q65" s="173"/>
      <c r="R65" s="191">
        <f t="shared" si="14"/>
        <v>0</v>
      </c>
      <c r="S65" s="173">
        <f t="shared" si="5"/>
        <v>80</v>
      </c>
      <c r="T65" s="47">
        <f t="shared" si="6"/>
        <v>0</v>
      </c>
      <c r="U65" s="94">
        <f t="shared" si="7"/>
        <v>0</v>
      </c>
    </row>
    <row r="66" spans="1:21" x14ac:dyDescent="0.3">
      <c r="A66" s="255" t="s">
        <v>376</v>
      </c>
      <c r="B66" s="262">
        <v>2684</v>
      </c>
      <c r="C66" s="172" t="str">
        <f>IF(B66="","",VLOOKUP(B66,[1]PROJECTES!$C$14:$G$7000,2,TRUE))</f>
        <v>EYPESA</v>
      </c>
      <c r="D66" s="192" t="str">
        <f>IF(B66="","",VLOOKUP(B66,[1]PROJECTES!$C$14:$G$5000,5,FALSE))</f>
        <v>Inst. i PEM RTU S.E. ROQUET v1.0</v>
      </c>
      <c r="E66" s="194">
        <f>IF(B66="","",VLOOKUP(B66,[1]PROJECTES!$C$14:$Z$5000,8,FALSE))</f>
        <v>32</v>
      </c>
      <c r="F66" s="264">
        <f>IF(B66="","",VLOOKUP(B66,[1]PROJECTES!$C$14:$Z$5000,19,FALSE))</f>
        <v>41584</v>
      </c>
      <c r="G66" s="265">
        <v>0</v>
      </c>
      <c r="H66" s="265">
        <v>0</v>
      </c>
      <c r="I66" s="173">
        <f t="shared" ref="I66:I124" si="18">TRUNC(H66/60,0)</f>
        <v>0</v>
      </c>
      <c r="J66" s="173">
        <f t="shared" ref="J66:J124" si="19">MOD(H66,60)</f>
        <v>0</v>
      </c>
      <c r="K66" s="173">
        <f>SUMIFS(Validacions!$N$8:$N$7945,Validacions!$E$8:$E$7945,B66)</f>
        <v>0</v>
      </c>
      <c r="L66" s="173">
        <f>SUMIFS(Validacions!$P$8:$P$7945,Validacions!$E$8:$E$7945,B66)</f>
        <v>0</v>
      </c>
      <c r="M66" s="173">
        <f t="shared" ref="M66:M122" si="20">TRUNC(L66/60,0)</f>
        <v>0</v>
      </c>
      <c r="N66" s="173">
        <f t="shared" ref="N66:N122" si="21">MOD(L66,60)</f>
        <v>0</v>
      </c>
      <c r="O66" s="173">
        <f t="shared" ref="O66:O124" si="22">IF(F66-$G$1&gt;=0,0,G66+I66+J66/60)</f>
        <v>0</v>
      </c>
      <c r="P66" s="173">
        <f t="shared" ref="P66:P122" si="23">K66+M66+N66/60</f>
        <v>0</v>
      </c>
      <c r="Q66" s="173"/>
      <c r="R66" s="191">
        <f t="shared" si="14"/>
        <v>0</v>
      </c>
      <c r="S66" s="173">
        <f t="shared" si="5"/>
        <v>32</v>
      </c>
      <c r="T66" s="47">
        <f t="shared" si="6"/>
        <v>0</v>
      </c>
      <c r="U66" s="94">
        <f t="shared" si="7"/>
        <v>0</v>
      </c>
    </row>
    <row r="67" spans="1:21" x14ac:dyDescent="0.3">
      <c r="A67" s="255" t="s">
        <v>376</v>
      </c>
      <c r="B67" s="262">
        <v>2970</v>
      </c>
      <c r="C67" s="172" t="str">
        <f>IF(B67="","",VLOOKUP(B67,[1]PROJECTES!$C$14:$G$7000,2,TRUE))</f>
        <v>ELECAD</v>
      </c>
      <c r="D67" s="192" t="str">
        <f>IF(B67="","",VLOOKUP(B67,[1]PROJECTES!$C$14:$G$5000,5,FALSE))</f>
        <v>Inst y PEM RTU C.T. PROSERPINA v1.0</v>
      </c>
      <c r="E67" s="194">
        <f>IF(B67="","",VLOOKUP(B67,[1]PROJECTES!$C$14:$Z$5000,8,FALSE))</f>
        <v>11</v>
      </c>
      <c r="F67" s="264">
        <f>IF(B67="","",VLOOKUP(B67,[1]PROJECTES!$C$14:$Z$5000,19,FALSE))</f>
        <v>41759</v>
      </c>
      <c r="G67" s="265">
        <v>0</v>
      </c>
      <c r="H67" s="265">
        <v>0</v>
      </c>
      <c r="I67" s="173">
        <f t="shared" si="18"/>
        <v>0</v>
      </c>
      <c r="J67" s="173">
        <f t="shared" si="19"/>
        <v>0</v>
      </c>
      <c r="K67" s="173">
        <f>SUMIFS(Validacions!$N$8:$N$7945,Validacions!$E$8:$E$7945,B67)</f>
        <v>0</v>
      </c>
      <c r="L67" s="173">
        <f>SUMIFS(Validacions!$P$8:$P$7945,Validacions!$E$8:$E$7945,B67)</f>
        <v>0</v>
      </c>
      <c r="M67" s="173">
        <f t="shared" si="20"/>
        <v>0</v>
      </c>
      <c r="N67" s="173">
        <f t="shared" si="21"/>
        <v>0</v>
      </c>
      <c r="O67" s="173">
        <f t="shared" si="22"/>
        <v>0</v>
      </c>
      <c r="P67" s="173">
        <f t="shared" si="23"/>
        <v>0</v>
      </c>
      <c r="Q67" s="173"/>
      <c r="R67" s="191">
        <f t="shared" si="14"/>
        <v>0</v>
      </c>
      <c r="S67" s="173">
        <f t="shared" ref="S67:S130" si="24">E67-R67</f>
        <v>11</v>
      </c>
      <c r="T67" s="47">
        <f t="shared" ref="T67:T130" si="25">P67/E67</f>
        <v>0</v>
      </c>
      <c r="U67" s="94">
        <f t="shared" ref="U67:U130" si="26">IF(E67&gt;0,R67/E67,0)</f>
        <v>0</v>
      </c>
    </row>
    <row r="68" spans="1:21" x14ac:dyDescent="0.3">
      <c r="A68" s="188" t="s">
        <v>377</v>
      </c>
      <c r="B68" s="171">
        <v>3146</v>
      </c>
      <c r="C68" s="172" t="str">
        <f>IF(B68="","",VLOOKUP(B68,[1]PROJECTES!$C$14:$G$7000,2,TRUE))</f>
        <v>EYPESA</v>
      </c>
      <c r="D68" s="192" t="str">
        <f>IF(B68="","",VLOOKUP(B68,[1]PROJECTES!$C$14:$G$5000,5,FALSE))</f>
        <v>SW GESTIO INCIDENCIES.Net v1.0</v>
      </c>
      <c r="E68" s="194">
        <f>IF(B68="","",VLOOKUP(B68,[1]PROJECTES!$C$14:$Z$5000,8,FALSE))</f>
        <v>96</v>
      </c>
      <c r="F68" s="264">
        <f>IF(B68="","",VLOOKUP(B68,[1]PROJECTES!$C$14:$Z$5000,19,FALSE))</f>
        <v>41711</v>
      </c>
      <c r="G68" s="265">
        <v>0</v>
      </c>
      <c r="H68" s="265">
        <v>0</v>
      </c>
      <c r="I68" s="173">
        <f t="shared" si="18"/>
        <v>0</v>
      </c>
      <c r="J68" s="173">
        <f t="shared" si="19"/>
        <v>0</v>
      </c>
      <c r="K68" s="173">
        <f>SUMIFS(Validacions!$N$8:$N$7945,Validacions!$E$8:$E$7945,B68)</f>
        <v>0</v>
      </c>
      <c r="L68" s="173">
        <f>SUMIFS(Validacions!$P$8:$P$7945,Validacions!$E$8:$E$7945,B68)</f>
        <v>0</v>
      </c>
      <c r="M68" s="173">
        <f t="shared" si="20"/>
        <v>0</v>
      </c>
      <c r="N68" s="173">
        <f t="shared" si="21"/>
        <v>0</v>
      </c>
      <c r="O68" s="173">
        <f t="shared" si="22"/>
        <v>0</v>
      </c>
      <c r="P68" s="173">
        <f t="shared" si="23"/>
        <v>0</v>
      </c>
      <c r="Q68" s="173"/>
      <c r="R68" s="191">
        <f t="shared" ref="R68:R131" si="27">O68+P68+Q68</f>
        <v>0</v>
      </c>
      <c r="S68" s="173">
        <f t="shared" si="24"/>
        <v>96</v>
      </c>
      <c r="T68" s="47">
        <f t="shared" si="25"/>
        <v>0</v>
      </c>
      <c r="U68" s="94">
        <f t="shared" si="26"/>
        <v>0</v>
      </c>
    </row>
    <row r="69" spans="1:21" x14ac:dyDescent="0.3">
      <c r="A69" s="188" t="s">
        <v>377</v>
      </c>
      <c r="B69" s="171">
        <v>3286</v>
      </c>
      <c r="C69" s="172" t="str">
        <f>IF(B69="","",VLOOKUP(B69,[1]PROJECTES!$C$14:$G$7000,2,TRUE))</f>
        <v>AGBAEL</v>
      </c>
      <c r="D69" s="192" t="str">
        <f>IF(B69="","",VLOOKUP(B69,[1]PROJECTES!$C$14:$G$5000,5,FALSE))</f>
        <v>CSSat BARBASTRO v1.2</v>
      </c>
      <c r="E69" s="194">
        <f>IF(B69="","",VLOOKUP(B69,[1]PROJECTES!$C$14:$Z$5000,8,FALSE))</f>
        <v>5</v>
      </c>
      <c r="F69" s="264">
        <f>IF(B69="","",VLOOKUP(B69,[1]PROJECTES!$C$14:$Z$5000,19,FALSE))</f>
        <v>42114</v>
      </c>
      <c r="G69" s="265">
        <v>0</v>
      </c>
      <c r="H69" s="265">
        <v>0</v>
      </c>
      <c r="I69" s="173">
        <f t="shared" si="18"/>
        <v>0</v>
      </c>
      <c r="J69" s="173">
        <f t="shared" si="19"/>
        <v>0</v>
      </c>
      <c r="K69" s="173">
        <f>SUMIFS(Validacions!$N$8:$N$7945,Validacions!$E$8:$E$7945,B69)</f>
        <v>0</v>
      </c>
      <c r="L69" s="173">
        <f>SUMIFS(Validacions!$P$8:$P$7945,Validacions!$E$8:$E$7945,B69)</f>
        <v>0</v>
      </c>
      <c r="M69" s="173">
        <f t="shared" si="20"/>
        <v>0</v>
      </c>
      <c r="N69" s="173">
        <f t="shared" si="21"/>
        <v>0</v>
      </c>
      <c r="O69" s="173">
        <f t="shared" si="22"/>
        <v>0</v>
      </c>
      <c r="P69" s="173">
        <f t="shared" si="23"/>
        <v>0</v>
      </c>
      <c r="Q69" s="173"/>
      <c r="R69" s="191">
        <f t="shared" si="27"/>
        <v>0</v>
      </c>
      <c r="S69" s="173">
        <f t="shared" si="24"/>
        <v>5</v>
      </c>
      <c r="T69" s="47">
        <f t="shared" si="25"/>
        <v>0</v>
      </c>
      <c r="U69" s="94">
        <f t="shared" si="26"/>
        <v>0</v>
      </c>
    </row>
    <row r="70" spans="1:21" x14ac:dyDescent="0.3">
      <c r="A70" s="188" t="s">
        <v>377</v>
      </c>
      <c r="B70" s="171">
        <v>3339</v>
      </c>
      <c r="C70" s="172" t="str">
        <f>IF(B70="","",VLOOKUP(B70,[1]PROJECTES!$C$14:$G$7000,2,TRUE))</f>
        <v>ELECON</v>
      </c>
      <c r="D70" s="192" t="str">
        <f>IF(B70="","",VLOOKUP(B70,[1]PROJECTES!$C$14:$G$5000,5,FALSE))</f>
        <v>CC SCADA TEDIS.Net CONDADO v1.0</v>
      </c>
      <c r="E70" s="194">
        <f>IF(B70="","",VLOOKUP(B70,[1]PROJECTES!$C$14:$Z$5000,8,FALSE))</f>
        <v>152</v>
      </c>
      <c r="F70" s="264">
        <f>IF(B70="","",VLOOKUP(B70,[1]PROJECTES!$C$14:$Z$5000,19,FALSE))</f>
        <v>42146</v>
      </c>
      <c r="G70" s="265">
        <v>0</v>
      </c>
      <c r="H70" s="265">
        <v>60</v>
      </c>
      <c r="I70" s="173">
        <f t="shared" si="18"/>
        <v>1</v>
      </c>
      <c r="J70" s="173">
        <f t="shared" si="19"/>
        <v>0</v>
      </c>
      <c r="K70" s="173">
        <f>SUMIFS(Validacions!$N$8:$N$7945,Validacions!$E$8:$E$7945,B70)</f>
        <v>0</v>
      </c>
      <c r="L70" s="173">
        <f>SUMIFS(Validacions!$P$8:$P$7945,Validacions!$E$8:$E$7945,B70)</f>
        <v>0</v>
      </c>
      <c r="M70" s="173">
        <f t="shared" si="20"/>
        <v>0</v>
      </c>
      <c r="N70" s="173">
        <f t="shared" si="21"/>
        <v>0</v>
      </c>
      <c r="O70" s="173">
        <f t="shared" si="22"/>
        <v>1</v>
      </c>
      <c r="P70" s="173">
        <f t="shared" si="23"/>
        <v>0</v>
      </c>
      <c r="Q70" s="173"/>
      <c r="R70" s="191">
        <f t="shared" si="27"/>
        <v>1</v>
      </c>
      <c r="S70" s="173">
        <f t="shared" si="24"/>
        <v>151</v>
      </c>
      <c r="T70" s="47">
        <f t="shared" si="25"/>
        <v>0</v>
      </c>
      <c r="U70" s="94">
        <f t="shared" si="26"/>
        <v>6.5789473684210523E-3</v>
      </c>
    </row>
    <row r="71" spans="1:21" x14ac:dyDescent="0.3">
      <c r="A71" s="188" t="s">
        <v>376</v>
      </c>
      <c r="B71" s="171">
        <v>3421</v>
      </c>
      <c r="C71" s="172" t="str">
        <f>IF(B71="","",VLOOKUP(B71,[1]PROJECTES!$C$14:$G$7000,2,TRUE))</f>
        <v>SITEL</v>
      </c>
      <c r="D71" s="192" t="str">
        <f>IF(B71="","",VLOOKUP(B71,[1]PROJECTES!$C$14:$G$5000,5,FALSE))</f>
        <v>Inst i PEM RTU S.E. XENA v1.0</v>
      </c>
      <c r="E71" s="194">
        <f>IF(B71="","",VLOOKUP(B71,[1]PROJECTES!$C$14:$Z$5000,8,FALSE))</f>
        <v>24</v>
      </c>
      <c r="F71" s="264">
        <f>IF(B71="","",VLOOKUP(B71,[1]PROJECTES!$C$14:$Z$5000,19,FALSE))</f>
        <v>42255</v>
      </c>
      <c r="G71" s="265">
        <v>0</v>
      </c>
      <c r="H71" s="265">
        <v>0</v>
      </c>
      <c r="I71" s="173">
        <f t="shared" si="18"/>
        <v>0</v>
      </c>
      <c r="J71" s="173">
        <f t="shared" si="19"/>
        <v>0</v>
      </c>
      <c r="K71" s="173">
        <f>SUMIFS(Validacions!$N$8:$N$7945,Validacions!$E$8:$E$7945,B71)</f>
        <v>0</v>
      </c>
      <c r="L71" s="173">
        <f>SUMIFS(Validacions!$P$8:$P$7945,Validacions!$E$8:$E$7945,B71)</f>
        <v>0</v>
      </c>
      <c r="M71" s="173">
        <f t="shared" si="20"/>
        <v>0</v>
      </c>
      <c r="N71" s="173">
        <f t="shared" si="21"/>
        <v>0</v>
      </c>
      <c r="O71" s="173">
        <f t="shared" si="22"/>
        <v>0</v>
      </c>
      <c r="P71" s="173">
        <f t="shared" si="23"/>
        <v>0</v>
      </c>
      <c r="Q71" s="173"/>
      <c r="R71" s="191">
        <f t="shared" si="27"/>
        <v>0</v>
      </c>
      <c r="S71" s="173">
        <f t="shared" si="24"/>
        <v>24</v>
      </c>
      <c r="T71" s="47">
        <f t="shared" si="25"/>
        <v>0</v>
      </c>
      <c r="U71" s="94">
        <f t="shared" si="26"/>
        <v>0</v>
      </c>
    </row>
    <row r="72" spans="1:21" x14ac:dyDescent="0.3">
      <c r="A72" s="188" t="s">
        <v>376</v>
      </c>
      <c r="B72" s="171">
        <v>3450</v>
      </c>
      <c r="C72" s="172" t="str">
        <f>IF(B72="","",VLOOKUP(B72,[1]PROJECTES!$C$14:$G$7000,2,TRUE))</f>
        <v>EAECEU</v>
      </c>
      <c r="D72" s="192" t="str">
        <f>IF(B72="","",VLOOKUP(B72,[1]PROJECTES!$C$14:$G$5000,5,FALSE))</f>
        <v>Inst. y PEM RTU C.T. LOMA-COLMENAR 4 v1.0</v>
      </c>
      <c r="E72" s="194">
        <f>IF(B72="","",VLOOKUP(B72,[1]PROJECTES!$C$14:$Z$5000,8,FALSE))</f>
        <v>12</v>
      </c>
      <c r="F72" s="264">
        <f>IF(B72="","",VLOOKUP(B72,[1]PROJECTES!$C$14:$Z$5000,19,FALSE))</f>
        <v>42275</v>
      </c>
      <c r="G72" s="265">
        <v>0</v>
      </c>
      <c r="H72" s="265">
        <v>0</v>
      </c>
      <c r="I72" s="173">
        <f t="shared" si="18"/>
        <v>0</v>
      </c>
      <c r="J72" s="173">
        <f t="shared" si="19"/>
        <v>0</v>
      </c>
      <c r="K72" s="173">
        <f>SUMIFS(Validacions!$N$8:$N$7945,Validacions!$E$8:$E$7945,B72)</f>
        <v>0</v>
      </c>
      <c r="L72" s="173">
        <f>SUMIFS(Validacions!$P$8:$P$7945,Validacions!$E$8:$E$7945,B72)</f>
        <v>0</v>
      </c>
      <c r="M72" s="173">
        <f t="shared" si="20"/>
        <v>0</v>
      </c>
      <c r="N72" s="173">
        <f t="shared" si="21"/>
        <v>0</v>
      </c>
      <c r="O72" s="173">
        <f t="shared" si="22"/>
        <v>0</v>
      </c>
      <c r="P72" s="173">
        <f t="shared" si="23"/>
        <v>0</v>
      </c>
      <c r="Q72" s="173"/>
      <c r="R72" s="191">
        <f t="shared" si="27"/>
        <v>0</v>
      </c>
      <c r="S72" s="173">
        <f t="shared" si="24"/>
        <v>12</v>
      </c>
      <c r="T72" s="47">
        <f t="shared" si="25"/>
        <v>0</v>
      </c>
      <c r="U72" s="94">
        <f t="shared" si="26"/>
        <v>0</v>
      </c>
    </row>
    <row r="73" spans="1:21" x14ac:dyDescent="0.3">
      <c r="A73" s="188" t="s">
        <v>377</v>
      </c>
      <c r="B73" s="171">
        <v>3563</v>
      </c>
      <c r="C73" s="172" t="str">
        <f>IF(B73="","",VLOOKUP(B73,[1]PROJECTES!$C$14:$G$7000,2,TRUE))</f>
        <v>PEUSA</v>
      </c>
      <c r="D73" s="192" t="str">
        <f>IF(B73="","",VLOOKUP(B73,[1]PROJECTES!$C$14:$G$5000,5,FALSE))</f>
        <v>PROVA GRAL.SIST.SCADA PEUSA v8.3</v>
      </c>
      <c r="E73" s="194">
        <f>IF(B73="","",VLOOKUP(B73,[1]PROJECTES!$C$14:$Z$5000,8,FALSE))</f>
        <v>30</v>
      </c>
      <c r="F73" s="264">
        <f>IF(B73="","",VLOOKUP(B73,[1]PROJECTES!$C$14:$Z$5000,19,FALSE))</f>
        <v>42387</v>
      </c>
      <c r="G73" s="265">
        <v>0</v>
      </c>
      <c r="H73" s="265">
        <v>0</v>
      </c>
      <c r="I73" s="173">
        <f t="shared" si="18"/>
        <v>0</v>
      </c>
      <c r="J73" s="173">
        <f t="shared" si="19"/>
        <v>0</v>
      </c>
      <c r="K73" s="173">
        <f>SUMIFS(Validacions!$N$8:$N$7945,Validacions!$E$8:$E$7945,B73)</f>
        <v>0</v>
      </c>
      <c r="L73" s="173">
        <f>SUMIFS(Validacions!$P$8:$P$7945,Validacions!$E$8:$E$7945,B73)</f>
        <v>0</v>
      </c>
      <c r="M73" s="173">
        <f t="shared" si="20"/>
        <v>0</v>
      </c>
      <c r="N73" s="173">
        <f t="shared" si="21"/>
        <v>0</v>
      </c>
      <c r="O73" s="173">
        <f t="shared" si="22"/>
        <v>0</v>
      </c>
      <c r="P73" s="173">
        <f t="shared" si="23"/>
        <v>0</v>
      </c>
      <c r="Q73" s="173"/>
      <c r="R73" s="191">
        <f t="shared" si="27"/>
        <v>0</v>
      </c>
      <c r="S73" s="173">
        <f t="shared" si="24"/>
        <v>30</v>
      </c>
      <c r="T73" s="47">
        <f t="shared" si="25"/>
        <v>0</v>
      </c>
      <c r="U73" s="94">
        <f t="shared" si="26"/>
        <v>0</v>
      </c>
    </row>
    <row r="74" spans="1:21" x14ac:dyDescent="0.3">
      <c r="A74" s="188" t="s">
        <v>377</v>
      </c>
      <c r="B74" s="171">
        <v>3604</v>
      </c>
      <c r="C74" s="172" t="str">
        <f>IF(B74="","",VLOOKUP(B74,[1]PROJECTES!$C$14:$G$7000,2,TRUE))</f>
        <v>ORMAZA</v>
      </c>
      <c r="D74" s="192" t="str">
        <f>IF(B74="","",VLOOKUP(B74,[1]PROJECTES!$C$14:$G$5000,5,FALSE))</f>
        <v>CC SCADA UNIVERSITAT ALACANT v1.1</v>
      </c>
      <c r="E74" s="194">
        <f>IF(B74="","",VLOOKUP(B74,[1]PROJECTES!$C$14:$Z$5000,8,FALSE))</f>
        <v>6</v>
      </c>
      <c r="F74" s="264">
        <f>IF(B74="","",VLOOKUP(B74,[1]PROJECTES!$C$14:$Z$5000,19,FALSE))</f>
        <v>42445</v>
      </c>
      <c r="G74" s="265">
        <v>0</v>
      </c>
      <c r="H74" s="265">
        <v>0</v>
      </c>
      <c r="I74" s="173">
        <f t="shared" si="18"/>
        <v>0</v>
      </c>
      <c r="J74" s="173">
        <f t="shared" si="19"/>
        <v>0</v>
      </c>
      <c r="K74" s="173">
        <f>SUMIFS(Validacions!$N$8:$N$7945,Validacions!$E$8:$E$7945,B74)</f>
        <v>0</v>
      </c>
      <c r="L74" s="173">
        <f>SUMIFS(Validacions!$P$8:$P$7945,Validacions!$E$8:$E$7945,B74)</f>
        <v>0</v>
      </c>
      <c r="M74" s="173">
        <f t="shared" si="20"/>
        <v>0</v>
      </c>
      <c r="N74" s="173">
        <f t="shared" si="21"/>
        <v>0</v>
      </c>
      <c r="O74" s="173">
        <f t="shared" si="22"/>
        <v>0</v>
      </c>
      <c r="P74" s="173">
        <f t="shared" si="23"/>
        <v>0</v>
      </c>
      <c r="Q74" s="173"/>
      <c r="R74" s="191">
        <f t="shared" si="27"/>
        <v>0</v>
      </c>
      <c r="S74" s="173">
        <f t="shared" si="24"/>
        <v>6</v>
      </c>
      <c r="T74" s="47">
        <f t="shared" si="25"/>
        <v>0</v>
      </c>
      <c r="U74" s="94">
        <f t="shared" si="26"/>
        <v>0</v>
      </c>
    </row>
    <row r="75" spans="1:21" x14ac:dyDescent="0.3">
      <c r="A75" s="188" t="s">
        <v>377</v>
      </c>
      <c r="B75" s="171">
        <v>3649</v>
      </c>
      <c r="C75" s="172" t="str">
        <f>IF(B75="","",VLOOKUP(B75,[1]PROJECTES!$C$14:$G$7000,2,TRUE))</f>
        <v>PRDIEL</v>
      </c>
      <c r="D75" s="192" t="str">
        <f>IF(B75="","",VLOOKUP(B75,[1]PROJECTES!$C$14:$G$5000,5,FALSE))</f>
        <v>CC SCADA TEDIS.net LA PROHIDA v1.0</v>
      </c>
      <c r="E75" s="194">
        <f>IF(B75="","",VLOOKUP(B75,[1]PROJECTES!$C$14:$Z$5000,8,FALSE))</f>
        <v>33</v>
      </c>
      <c r="F75" s="264">
        <f>IF(B75="","",VLOOKUP(B75,[1]PROJECTES!$C$14:$Z$5000,19,FALSE))</f>
        <v>42495</v>
      </c>
      <c r="G75" s="265">
        <v>0</v>
      </c>
      <c r="H75" s="265">
        <v>0</v>
      </c>
      <c r="I75" s="173">
        <f t="shared" si="18"/>
        <v>0</v>
      </c>
      <c r="J75" s="173">
        <f t="shared" si="19"/>
        <v>0</v>
      </c>
      <c r="K75" s="173">
        <f>SUMIFS(Validacions!$N$8:$N$7945,Validacions!$E$8:$E$7945,B75)</f>
        <v>0</v>
      </c>
      <c r="L75" s="173">
        <f>SUMIFS(Validacions!$P$8:$P$7945,Validacions!$E$8:$E$7945,B75)</f>
        <v>0</v>
      </c>
      <c r="M75" s="173">
        <f t="shared" si="20"/>
        <v>0</v>
      </c>
      <c r="N75" s="173">
        <f t="shared" si="21"/>
        <v>0</v>
      </c>
      <c r="O75" s="173">
        <f t="shared" si="22"/>
        <v>0</v>
      </c>
      <c r="P75" s="173">
        <f t="shared" si="23"/>
        <v>0</v>
      </c>
      <c r="Q75" s="173"/>
      <c r="R75" s="191">
        <f t="shared" si="27"/>
        <v>0</v>
      </c>
      <c r="S75" s="173">
        <f t="shared" si="24"/>
        <v>33</v>
      </c>
      <c r="T75" s="47">
        <f t="shared" si="25"/>
        <v>0</v>
      </c>
      <c r="U75" s="94">
        <f t="shared" si="26"/>
        <v>0</v>
      </c>
    </row>
    <row r="76" spans="1:21" x14ac:dyDescent="0.3">
      <c r="A76" s="189" t="s">
        <v>376</v>
      </c>
      <c r="B76" s="171">
        <v>3654</v>
      </c>
      <c r="C76" s="172" t="str">
        <f>IF(B76="","",VLOOKUP(B76,[1]PROJECTES!$C$14:$G$7000,2,TRUE))</f>
        <v>PRDIEL</v>
      </c>
      <c r="D76" s="192" t="str">
        <f>IF(B76="","",VLOOKUP(B76,[1]PROJECTES!$C$14:$G$5000,5,FALSE))</f>
        <v>Inst.y PEM CC SCADA TEDIS.net LA PROHIDA v1.0</v>
      </c>
      <c r="E76" s="194">
        <f>IF(B76="","",VLOOKUP(B76,[1]PROJECTES!$C$14:$Z$5000,8,FALSE))</f>
        <v>40</v>
      </c>
      <c r="F76" s="264">
        <f>IF(B76="","",VLOOKUP(B76,[1]PROJECTES!$C$14:$Z$5000,19,FALSE))</f>
        <v>42495</v>
      </c>
      <c r="G76" s="265">
        <v>0</v>
      </c>
      <c r="H76" s="265">
        <v>0</v>
      </c>
      <c r="I76" s="173">
        <f t="shared" si="18"/>
        <v>0</v>
      </c>
      <c r="J76" s="173">
        <f t="shared" si="19"/>
        <v>0</v>
      </c>
      <c r="K76" s="173">
        <f>SUMIFS(Validacions!$N$8:$N$7945,Validacions!$E$8:$E$7945,B76)</f>
        <v>0</v>
      </c>
      <c r="L76" s="173">
        <f>SUMIFS(Validacions!$P$8:$P$7945,Validacions!$E$8:$E$7945,B76)</f>
        <v>0</v>
      </c>
      <c r="M76" s="173">
        <f t="shared" si="20"/>
        <v>0</v>
      </c>
      <c r="N76" s="173">
        <f t="shared" si="21"/>
        <v>0</v>
      </c>
      <c r="O76" s="173">
        <f t="shared" si="22"/>
        <v>0</v>
      </c>
      <c r="P76" s="173">
        <f t="shared" si="23"/>
        <v>0</v>
      </c>
      <c r="Q76" s="173"/>
      <c r="R76" s="191">
        <f t="shared" si="27"/>
        <v>0</v>
      </c>
      <c r="S76" s="173">
        <f t="shared" si="24"/>
        <v>40</v>
      </c>
      <c r="T76" s="47">
        <f t="shared" si="25"/>
        <v>0</v>
      </c>
      <c r="U76" s="94">
        <f t="shared" si="26"/>
        <v>0</v>
      </c>
    </row>
    <row r="77" spans="1:21" x14ac:dyDescent="0.3">
      <c r="A77" s="189" t="s">
        <v>377</v>
      </c>
      <c r="B77" s="171">
        <v>3691</v>
      </c>
      <c r="C77" s="172" t="str">
        <f>IF(B77="","",VLOOKUP(B77,[1]PROJECTES!$C$14:$G$7000,2,TRUE))</f>
        <v>JNDGAL</v>
      </c>
      <c r="D77" s="192" t="str">
        <f>IF(B77="","",VLOOKUP(B77,[1]PROJECTES!$C$14:$G$5000,5,FALSE))</f>
        <v>CC SCADA TEDIS.Net JND GALVEZ v1.0</v>
      </c>
      <c r="E77" s="194">
        <f>IF(B77="","",VLOOKUP(B77,[1]PROJECTES!$C$14:$Z$5000,8,FALSE))</f>
        <v>116</v>
      </c>
      <c r="F77" s="264">
        <f>IF(B77="","",VLOOKUP(B77,[1]PROJECTES!$C$14:$Z$5000,19,FALSE))</f>
        <v>42529</v>
      </c>
      <c r="G77" s="265">
        <v>0</v>
      </c>
      <c r="H77" s="265">
        <v>0</v>
      </c>
      <c r="I77" s="173">
        <f t="shared" si="18"/>
        <v>0</v>
      </c>
      <c r="J77" s="173">
        <f t="shared" si="19"/>
        <v>0</v>
      </c>
      <c r="K77" s="173">
        <f>SUMIFS(Validacions!$N$8:$N$7945,Validacions!$E$8:$E$7945,B77)</f>
        <v>0</v>
      </c>
      <c r="L77" s="173">
        <f>SUMIFS(Validacions!$P$8:$P$7945,Validacions!$E$8:$E$7945,B77)</f>
        <v>0</v>
      </c>
      <c r="M77" s="173">
        <f t="shared" si="20"/>
        <v>0</v>
      </c>
      <c r="N77" s="173">
        <f t="shared" si="21"/>
        <v>0</v>
      </c>
      <c r="O77" s="173">
        <f t="shared" si="22"/>
        <v>0</v>
      </c>
      <c r="P77" s="173">
        <f t="shared" si="23"/>
        <v>0</v>
      </c>
      <c r="Q77" s="173"/>
      <c r="R77" s="191">
        <f t="shared" si="27"/>
        <v>0</v>
      </c>
      <c r="S77" s="173">
        <f t="shared" si="24"/>
        <v>116</v>
      </c>
      <c r="T77" s="47">
        <f t="shared" si="25"/>
        <v>0</v>
      </c>
      <c r="U77" s="94">
        <f t="shared" si="26"/>
        <v>0</v>
      </c>
    </row>
    <row r="78" spans="1:21" x14ac:dyDescent="0.3">
      <c r="A78" s="189" t="s">
        <v>377</v>
      </c>
      <c r="B78" s="171">
        <v>3747</v>
      </c>
      <c r="C78" s="172" t="str">
        <f>IF(B78="","",VLOOKUP(B78,[1]PROJECTES!$C$14:$G$7000,2,TRUE))</f>
        <v>SITEL</v>
      </c>
      <c r="D78" s="192" t="str">
        <f>IF(B78="","",VLOOKUP(B78,[1]PROJECTES!$C$14:$G$5000,5,FALSE))</f>
        <v>CC SCADA TEDIS.Net EMSA v2.0</v>
      </c>
      <c r="E78" s="194">
        <f>IF(B78="","",VLOOKUP(B78,[1]PROJECTES!$C$14:$Z$5000,8,FALSE))</f>
        <v>2</v>
      </c>
      <c r="F78" s="264">
        <f>IF(B78="","",VLOOKUP(B78,[1]PROJECTES!$C$14:$Z$5000,19,FALSE))</f>
        <v>42613</v>
      </c>
      <c r="G78" s="265">
        <v>0</v>
      </c>
      <c r="H78" s="265">
        <v>0</v>
      </c>
      <c r="I78" s="173">
        <f t="shared" si="18"/>
        <v>0</v>
      </c>
      <c r="J78" s="173">
        <f t="shared" si="19"/>
        <v>0</v>
      </c>
      <c r="K78" s="173">
        <f>SUMIFS(Validacions!$N$8:$N$7945,Validacions!$E$8:$E$7945,B78)</f>
        <v>0</v>
      </c>
      <c r="L78" s="173">
        <f>SUMIFS(Validacions!$P$8:$P$7945,Validacions!$E$8:$E$7945,B78)</f>
        <v>0</v>
      </c>
      <c r="M78" s="173">
        <f t="shared" si="20"/>
        <v>0</v>
      </c>
      <c r="N78" s="173">
        <f t="shared" si="21"/>
        <v>0</v>
      </c>
      <c r="O78" s="173">
        <f t="shared" si="22"/>
        <v>0</v>
      </c>
      <c r="P78" s="173">
        <f t="shared" si="23"/>
        <v>0</v>
      </c>
      <c r="Q78" s="173"/>
      <c r="R78" s="191">
        <f t="shared" si="27"/>
        <v>0</v>
      </c>
      <c r="S78" s="173">
        <f t="shared" si="24"/>
        <v>2</v>
      </c>
      <c r="T78" s="47">
        <f t="shared" si="25"/>
        <v>0</v>
      </c>
      <c r="U78" s="94">
        <f t="shared" si="26"/>
        <v>0</v>
      </c>
    </row>
    <row r="79" spans="1:21" x14ac:dyDescent="0.3">
      <c r="A79" s="188" t="s">
        <v>377</v>
      </c>
      <c r="B79" s="171">
        <v>3852</v>
      </c>
      <c r="C79" s="172" t="str">
        <f>IF(B79="","",VLOOKUP(B79,[1]PROJECTES!$C$14:$G$7000,2,TRUE))</f>
        <v>ORMAZA</v>
      </c>
      <c r="D79" s="192" t="str">
        <f>IF(B79="","",VLOOKUP(B79,[1]PROJECTES!$C$14:$G$5000,5,FALSE))</f>
        <v>CC SCADA UNIVERSITAT ALACANT v1.2</v>
      </c>
      <c r="E79" s="194">
        <f>IF(B79="","",VLOOKUP(B79,[1]PROJECTES!$C$14:$Z$5000,8,FALSE))</f>
        <v>6</v>
      </c>
      <c r="F79" s="264">
        <f>IF(B79="","",VLOOKUP(B79,[1]PROJECTES!$C$14:$Z$5000,19,FALSE))</f>
        <v>42698</v>
      </c>
      <c r="G79" s="265">
        <v>0</v>
      </c>
      <c r="H79" s="265">
        <v>0</v>
      </c>
      <c r="I79" s="173">
        <f t="shared" si="18"/>
        <v>0</v>
      </c>
      <c r="J79" s="173">
        <f t="shared" si="19"/>
        <v>0</v>
      </c>
      <c r="K79" s="173">
        <f>SUMIFS(Validacions!$N$8:$N$7945,Validacions!$E$8:$E$7945,B79)</f>
        <v>0</v>
      </c>
      <c r="L79" s="173">
        <f>SUMIFS(Validacions!$P$8:$P$7945,Validacions!$E$8:$E$7945,B79)</f>
        <v>0</v>
      </c>
      <c r="M79" s="173">
        <f t="shared" si="20"/>
        <v>0</v>
      </c>
      <c r="N79" s="173">
        <f t="shared" si="21"/>
        <v>0</v>
      </c>
      <c r="O79" s="173">
        <f t="shared" si="22"/>
        <v>0</v>
      </c>
      <c r="P79" s="173">
        <f t="shared" si="23"/>
        <v>0</v>
      </c>
      <c r="Q79" s="173"/>
      <c r="R79" s="191">
        <f t="shared" si="27"/>
        <v>0</v>
      </c>
      <c r="S79" s="173">
        <f t="shared" si="24"/>
        <v>6</v>
      </c>
      <c r="T79" s="47">
        <f t="shared" si="25"/>
        <v>0</v>
      </c>
      <c r="U79" s="94">
        <f t="shared" si="26"/>
        <v>0</v>
      </c>
    </row>
    <row r="80" spans="1:21" x14ac:dyDescent="0.3">
      <c r="A80" s="189" t="s">
        <v>377</v>
      </c>
      <c r="B80" s="171">
        <v>3863</v>
      </c>
      <c r="C80" s="172" t="str">
        <f>IF(B80="","",VLOOKUP(B80,[1]PROJECTES!$C$14:$G$7000,2,TRUE))</f>
        <v>ELLATO</v>
      </c>
      <c r="D80" s="192" t="str">
        <f>IF(B80="","",VLOOKUP(B80,[1]PROJECTES!$C$14:$G$5000,5,FALSE))</f>
        <v>CC SCADA TEDIS.Net LATORRE v1.0</v>
      </c>
      <c r="E80" s="194">
        <f>IF(B80="","",VLOOKUP(B80,[1]PROJECTES!$C$14:$Z$5000,8,FALSE))</f>
        <v>63</v>
      </c>
      <c r="F80" s="264">
        <f>IF(B80="","",VLOOKUP(B80,[1]PROJECTES!$C$14:$Z$5000,19,FALSE))</f>
        <v>42704</v>
      </c>
      <c r="G80" s="265">
        <v>8</v>
      </c>
      <c r="H80" s="265">
        <v>195</v>
      </c>
      <c r="I80" s="173">
        <f t="shared" si="18"/>
        <v>3</v>
      </c>
      <c r="J80" s="173">
        <f t="shared" si="19"/>
        <v>15</v>
      </c>
      <c r="K80" s="173">
        <f>SUMIFS(Validacions!$N$8:$N$7945,Validacions!$E$8:$E$7945,B80)</f>
        <v>0</v>
      </c>
      <c r="L80" s="173">
        <f>SUMIFS(Validacions!$P$8:$P$7945,Validacions!$E$8:$E$7945,B80)</f>
        <v>0</v>
      </c>
      <c r="M80" s="173">
        <f t="shared" si="20"/>
        <v>0</v>
      </c>
      <c r="N80" s="173">
        <f t="shared" si="21"/>
        <v>0</v>
      </c>
      <c r="O80" s="173">
        <f t="shared" si="22"/>
        <v>11.25</v>
      </c>
      <c r="P80" s="173">
        <f t="shared" si="23"/>
        <v>0</v>
      </c>
      <c r="Q80" s="173"/>
      <c r="R80" s="191">
        <f t="shared" si="27"/>
        <v>11.25</v>
      </c>
      <c r="S80" s="173">
        <f t="shared" si="24"/>
        <v>51.75</v>
      </c>
      <c r="T80" s="47">
        <f t="shared" si="25"/>
        <v>0</v>
      </c>
      <c r="U80" s="94">
        <f t="shared" si="26"/>
        <v>0.17857142857142858</v>
      </c>
    </row>
    <row r="81" spans="1:21" x14ac:dyDescent="0.3">
      <c r="A81" s="189" t="s">
        <v>377</v>
      </c>
      <c r="B81" s="171">
        <v>3874</v>
      </c>
      <c r="C81" s="172" t="str">
        <f>IF(B81="","",VLOOKUP(B81,[1]PROJECTES!$C$14:$G$7000,2,TRUE))</f>
        <v>EAECEU</v>
      </c>
      <c r="D81" s="192" t="str">
        <f>IF(B81="","",VLOOKUP(B81,[1]PROJECTES!$C$14:$G$5000,5,FALSE))</f>
        <v>CSSat E.A.E. CEUTA v10.3</v>
      </c>
      <c r="E81" s="194">
        <f>IF(B81="","",VLOOKUP(B81,[1]PROJECTES!$C$14:$Z$5000,8,FALSE))</f>
        <v>8</v>
      </c>
      <c r="F81" s="264">
        <f>IF(B81="","",VLOOKUP(B81,[1]PROJECTES!$C$14:$Z$5000,19,FALSE))</f>
        <v>42720</v>
      </c>
      <c r="G81" s="265">
        <v>0</v>
      </c>
      <c r="H81" s="265">
        <v>0</v>
      </c>
      <c r="I81" s="173">
        <f t="shared" si="18"/>
        <v>0</v>
      </c>
      <c r="J81" s="173">
        <f t="shared" si="19"/>
        <v>0</v>
      </c>
      <c r="K81" s="173">
        <f>SUMIFS(Validacions!$N$8:$N$7945,Validacions!$E$8:$E$7945,B81)</f>
        <v>0</v>
      </c>
      <c r="L81" s="173">
        <f>SUMIFS(Validacions!$P$8:$P$7945,Validacions!$E$8:$E$7945,B81)</f>
        <v>0</v>
      </c>
      <c r="M81" s="173">
        <f t="shared" si="20"/>
        <v>0</v>
      </c>
      <c r="N81" s="173">
        <f t="shared" si="21"/>
        <v>0</v>
      </c>
      <c r="O81" s="173">
        <f t="shared" si="22"/>
        <v>0</v>
      </c>
      <c r="P81" s="173">
        <f t="shared" si="23"/>
        <v>0</v>
      </c>
      <c r="Q81" s="173"/>
      <c r="R81" s="191">
        <f t="shared" si="27"/>
        <v>0</v>
      </c>
      <c r="S81" s="173">
        <f t="shared" si="24"/>
        <v>8</v>
      </c>
      <c r="T81" s="47">
        <f t="shared" si="25"/>
        <v>0</v>
      </c>
      <c r="U81" s="94">
        <f t="shared" si="26"/>
        <v>0</v>
      </c>
    </row>
    <row r="82" spans="1:21" x14ac:dyDescent="0.3">
      <c r="A82" s="189" t="s">
        <v>377</v>
      </c>
      <c r="B82" s="171">
        <v>3875</v>
      </c>
      <c r="C82" s="172" t="str">
        <f>IF(B82="","",VLOOKUP(B82,[1]PROJECTES!$C$14:$G$7000,2,TRUE))</f>
        <v>SITEL</v>
      </c>
      <c r="D82" s="192" t="str">
        <f>IF(B82="","",VLOOKUP(B82,[1]PROJECTES!$C$14:$G$5000,5,FALSE))</f>
        <v>SW CS ASEME (EAE CEUTA) v10.3</v>
      </c>
      <c r="E82" s="194">
        <f>IF(B82="","",VLOOKUP(B82,[1]PROJECTES!$C$14:$Z$5000,8,FALSE))</f>
        <v>72</v>
      </c>
      <c r="F82" s="264">
        <f>IF(B82="","",VLOOKUP(B82,[1]PROJECTES!$C$14:$Z$5000,19,FALSE))</f>
        <v>42720</v>
      </c>
      <c r="G82" s="265">
        <v>0</v>
      </c>
      <c r="H82" s="265">
        <v>0</v>
      </c>
      <c r="I82" s="173">
        <f t="shared" si="18"/>
        <v>0</v>
      </c>
      <c r="J82" s="173">
        <f t="shared" si="19"/>
        <v>0</v>
      </c>
      <c r="K82" s="173">
        <f>SUMIFS(Validacions!$N$8:$N$7945,Validacions!$E$8:$E$7945,B82)</f>
        <v>0</v>
      </c>
      <c r="L82" s="173">
        <f>SUMIFS(Validacions!$P$8:$P$7945,Validacions!$E$8:$E$7945,B82)</f>
        <v>0</v>
      </c>
      <c r="M82" s="173">
        <f t="shared" si="20"/>
        <v>0</v>
      </c>
      <c r="N82" s="173">
        <f t="shared" si="21"/>
        <v>0</v>
      </c>
      <c r="O82" s="173">
        <f t="shared" si="22"/>
        <v>0</v>
      </c>
      <c r="P82" s="173">
        <f t="shared" si="23"/>
        <v>0</v>
      </c>
      <c r="Q82" s="173"/>
      <c r="R82" s="191">
        <f t="shared" si="27"/>
        <v>0</v>
      </c>
      <c r="S82" s="173">
        <f t="shared" si="24"/>
        <v>72</v>
      </c>
      <c r="T82" s="47">
        <f t="shared" si="25"/>
        <v>0</v>
      </c>
      <c r="U82" s="94">
        <f t="shared" si="26"/>
        <v>0</v>
      </c>
    </row>
    <row r="83" spans="1:21" x14ac:dyDescent="0.3">
      <c r="A83" s="189" t="s">
        <v>377</v>
      </c>
      <c r="B83" s="171">
        <v>3885</v>
      </c>
      <c r="C83" s="172" t="str">
        <f>IF(B83="","",VLOOKUP(B83,[1]PROJECTES!$C$14:$G$7000,2,TRUE))</f>
        <v>ELECON</v>
      </c>
      <c r="D83" s="192" t="str">
        <f>IF(B83="","",VLOOKUP(B83,[1]PROJECTES!$C$14:$G$5000,5,FALSE))</f>
        <v>MANTENIMENT SCADA CONDADO 01/01/2.019-31/12/2.020</v>
      </c>
      <c r="E83" s="194">
        <f>IF(B83="","",VLOOKUP(B83,[1]PROJECTES!$C$14:$Z$5000,8,FALSE))</f>
        <v>16</v>
      </c>
      <c r="F83" s="264">
        <f>IF(B83="","",VLOOKUP(B83,[1]PROJECTES!$C$14:$Z$5000,19,FALSE))</f>
        <v>43466</v>
      </c>
      <c r="G83" s="265">
        <v>1</v>
      </c>
      <c r="H83" s="265">
        <v>0</v>
      </c>
      <c r="I83" s="173">
        <f t="shared" si="18"/>
        <v>0</v>
      </c>
      <c r="J83" s="173">
        <f t="shared" si="19"/>
        <v>0</v>
      </c>
      <c r="K83" s="173">
        <f>SUMIFS(Validacions!$N$8:$N$7945,Validacions!$E$8:$E$7945,B83)</f>
        <v>0</v>
      </c>
      <c r="L83" s="173">
        <f>SUMIFS(Validacions!$P$8:$P$7945,Validacions!$E$8:$E$7945,B83)</f>
        <v>0</v>
      </c>
      <c r="M83" s="173">
        <f t="shared" si="20"/>
        <v>0</v>
      </c>
      <c r="N83" s="173">
        <f t="shared" si="21"/>
        <v>0</v>
      </c>
      <c r="O83" s="173">
        <f t="shared" si="22"/>
        <v>1</v>
      </c>
      <c r="P83" s="173">
        <f t="shared" si="23"/>
        <v>0</v>
      </c>
      <c r="Q83" s="173"/>
      <c r="R83" s="191">
        <f t="shared" si="27"/>
        <v>1</v>
      </c>
      <c r="S83" s="173">
        <f t="shared" si="24"/>
        <v>15</v>
      </c>
      <c r="T83" s="47">
        <f t="shared" si="25"/>
        <v>0</v>
      </c>
      <c r="U83" s="94">
        <f t="shared" si="26"/>
        <v>6.25E-2</v>
      </c>
    </row>
    <row r="84" spans="1:21" x14ac:dyDescent="0.3">
      <c r="A84" s="189" t="s">
        <v>377</v>
      </c>
      <c r="B84" s="171">
        <v>3897</v>
      </c>
      <c r="C84" s="172" t="str">
        <f>IF(B84="","",VLOOKUP(B84,[1]PROJECTES!$C$14:$G$7000,2,TRUE))</f>
        <v>SAMENE</v>
      </c>
      <c r="D84" s="192" t="str">
        <f>IF(B84="","",VLOOKUP(B84,[1]PROJECTES!$C$14:$G$5000,5,FALSE))</f>
        <v>CC SCADA TEDIS.Net SAMPOL v1.0</v>
      </c>
      <c r="E84" s="194">
        <f>IF(B84="","",VLOOKUP(B84,[1]PROJECTES!$C$14:$Z$5000,8,FALSE))</f>
        <v>113</v>
      </c>
      <c r="F84" s="264">
        <f>IF(B84="","",VLOOKUP(B84,[1]PROJECTES!$C$14:$Z$5000,19,FALSE))</f>
        <v>42732</v>
      </c>
      <c r="G84" s="265">
        <v>36</v>
      </c>
      <c r="H84" s="265">
        <v>375</v>
      </c>
      <c r="I84" s="173">
        <f t="shared" si="18"/>
        <v>6</v>
      </c>
      <c r="J84" s="173">
        <f t="shared" si="19"/>
        <v>15</v>
      </c>
      <c r="K84" s="173">
        <f>SUMIFS(Validacions!$N$8:$N$7945,Validacions!$E$8:$E$7945,B84)</f>
        <v>0</v>
      </c>
      <c r="L84" s="173">
        <f>SUMIFS(Validacions!$P$8:$P$7945,Validacions!$E$8:$E$7945,B84)</f>
        <v>0</v>
      </c>
      <c r="M84" s="173">
        <f t="shared" si="20"/>
        <v>0</v>
      </c>
      <c r="N84" s="173">
        <f t="shared" si="21"/>
        <v>0</v>
      </c>
      <c r="O84" s="173">
        <f t="shared" si="22"/>
        <v>42.25</v>
      </c>
      <c r="P84" s="173">
        <f t="shared" si="23"/>
        <v>0</v>
      </c>
      <c r="Q84" s="173"/>
      <c r="R84" s="191">
        <f t="shared" si="27"/>
        <v>42.25</v>
      </c>
      <c r="S84" s="173">
        <f t="shared" si="24"/>
        <v>70.75</v>
      </c>
      <c r="T84" s="47">
        <f t="shared" si="25"/>
        <v>0</v>
      </c>
      <c r="U84" s="94">
        <f t="shared" si="26"/>
        <v>0.37389380530973454</v>
      </c>
    </row>
    <row r="85" spans="1:21" x14ac:dyDescent="0.3">
      <c r="A85" s="189" t="s">
        <v>377</v>
      </c>
      <c r="B85" s="171">
        <v>3983</v>
      </c>
      <c r="C85" s="172" t="str">
        <f>IF(B85="","",VLOOKUP(B85,[1]PROJECTES!$C$14:$G$7000,2,TRUE))</f>
        <v>EYPESA</v>
      </c>
      <c r="D85" s="192" t="str">
        <f>IF(B85="","",VLOOKUP(B85,[1]PROJECTES!$C$14:$G$5000,5,FALSE))</f>
        <v>MIGRACIO RTU's A IEC-870-5-104 v1.0</v>
      </c>
      <c r="E85" s="194">
        <f>IF(B85="","",VLOOKUP(B85,[1]PROJECTES!$C$14:$Z$5000,8,FALSE))</f>
        <v>84</v>
      </c>
      <c r="F85" s="264">
        <f>IF(B85="","",VLOOKUP(B85,[1]PROJECTES!$C$14:$Z$5000,19,FALSE))</f>
        <v>42754</v>
      </c>
      <c r="G85" s="265">
        <v>91</v>
      </c>
      <c r="H85" s="265">
        <v>140</v>
      </c>
      <c r="I85" s="173">
        <f t="shared" si="18"/>
        <v>2</v>
      </c>
      <c r="J85" s="173">
        <f t="shared" si="19"/>
        <v>20</v>
      </c>
      <c r="K85" s="173">
        <f>SUMIFS(Validacions!$N$8:$N$7945,Validacions!$E$8:$E$7945,B85)</f>
        <v>0</v>
      </c>
      <c r="L85" s="173">
        <f>SUMIFS(Validacions!$P$8:$P$7945,Validacions!$E$8:$E$7945,B85)</f>
        <v>0</v>
      </c>
      <c r="M85" s="173">
        <f t="shared" si="20"/>
        <v>0</v>
      </c>
      <c r="N85" s="173">
        <f t="shared" si="21"/>
        <v>0</v>
      </c>
      <c r="O85" s="173">
        <f t="shared" si="22"/>
        <v>93.333333333333329</v>
      </c>
      <c r="P85" s="173">
        <f t="shared" si="23"/>
        <v>0</v>
      </c>
      <c r="Q85" s="173"/>
      <c r="R85" s="191">
        <f t="shared" si="27"/>
        <v>93.333333333333329</v>
      </c>
      <c r="S85" s="173">
        <f t="shared" si="24"/>
        <v>-9.3333333333333286</v>
      </c>
      <c r="T85" s="47">
        <f t="shared" si="25"/>
        <v>0</v>
      </c>
      <c r="U85" s="94">
        <f t="shared" si="26"/>
        <v>1.1111111111111112</v>
      </c>
    </row>
    <row r="86" spans="1:21" x14ac:dyDescent="0.3">
      <c r="A86" s="189" t="s">
        <v>376</v>
      </c>
      <c r="B86" s="171">
        <v>4015</v>
      </c>
      <c r="C86" s="172" t="str">
        <f>IF(B86="","",VLOOKUP(B86,[1]PROJECTES!$C$14:$G$7000,2,TRUE))</f>
        <v>SITEL</v>
      </c>
      <c r="D86" s="192" t="str">
        <f>IF(B86="","",VLOOKUP(B86,[1]PROJECTES!$C$14:$G$5000,5,FALSE))</f>
        <v>RTU S.E. GAFA v2.0</v>
      </c>
      <c r="E86" s="194">
        <f>IF(B86="","",VLOOKUP(B86,[1]PROJECTES!$C$14:$Z$5000,8,FALSE))</f>
        <v>7</v>
      </c>
      <c r="F86" s="264">
        <f>IF(B86="","",VLOOKUP(B86,[1]PROJECTES!$C$14:$Z$5000,19,FALSE))</f>
        <v>42754</v>
      </c>
      <c r="G86" s="265">
        <v>0</v>
      </c>
      <c r="H86" s="265">
        <v>0</v>
      </c>
      <c r="I86" s="173">
        <f t="shared" si="18"/>
        <v>0</v>
      </c>
      <c r="J86" s="173">
        <f t="shared" si="19"/>
        <v>0</v>
      </c>
      <c r="K86" s="173">
        <f>SUMIFS(Validacions!$N$8:$N$7945,Validacions!$E$8:$E$7945,B86)</f>
        <v>0</v>
      </c>
      <c r="L86" s="173">
        <f>SUMIFS(Validacions!$P$8:$P$7945,Validacions!$E$8:$E$7945,B86)</f>
        <v>0</v>
      </c>
      <c r="M86" s="173">
        <f t="shared" si="20"/>
        <v>0</v>
      </c>
      <c r="N86" s="173">
        <f t="shared" si="21"/>
        <v>0</v>
      </c>
      <c r="O86" s="173">
        <f t="shared" si="22"/>
        <v>0</v>
      </c>
      <c r="P86" s="173">
        <f t="shared" si="23"/>
        <v>0</v>
      </c>
      <c r="Q86" s="173"/>
      <c r="R86" s="191">
        <f t="shared" si="27"/>
        <v>0</v>
      </c>
      <c r="S86" s="173">
        <f t="shared" si="24"/>
        <v>7</v>
      </c>
      <c r="T86" s="47">
        <f t="shared" si="25"/>
        <v>0</v>
      </c>
      <c r="U86" s="94">
        <f t="shared" si="26"/>
        <v>0</v>
      </c>
    </row>
    <row r="87" spans="1:21" x14ac:dyDescent="0.3">
      <c r="A87" s="189" t="s">
        <v>376</v>
      </c>
      <c r="B87" s="171">
        <v>4016</v>
      </c>
      <c r="C87" s="172" t="str">
        <f>IF(B87="","",VLOOKUP(B87,[1]PROJECTES!$C$14:$G$7000,2,TRUE))</f>
        <v>SITEL</v>
      </c>
      <c r="D87" s="192" t="str">
        <f>IF(B87="","",VLOOKUP(B87,[1]PROJECTES!$C$14:$G$5000,5,FALSE))</f>
        <v>RTU S.E. TORRES i BAGES v3.0</v>
      </c>
      <c r="E87" s="194">
        <f>IF(B87="","",VLOOKUP(B87,[1]PROJECTES!$C$14:$Z$5000,8,FALSE))</f>
        <v>7</v>
      </c>
      <c r="F87" s="264">
        <f>IF(B87="","",VLOOKUP(B87,[1]PROJECTES!$C$14:$Z$5000,19,FALSE))</f>
        <v>42754</v>
      </c>
      <c r="G87" s="265">
        <v>0</v>
      </c>
      <c r="H87" s="265">
        <v>0</v>
      </c>
      <c r="I87" s="173">
        <f t="shared" si="18"/>
        <v>0</v>
      </c>
      <c r="J87" s="173">
        <f t="shared" si="19"/>
        <v>0</v>
      </c>
      <c r="K87" s="173">
        <f>SUMIFS(Validacions!$N$8:$N$7945,Validacions!$E$8:$E$7945,B87)</f>
        <v>0</v>
      </c>
      <c r="L87" s="173">
        <f>SUMIFS(Validacions!$P$8:$P$7945,Validacions!$E$8:$E$7945,B87)</f>
        <v>0</v>
      </c>
      <c r="M87" s="173">
        <f t="shared" si="20"/>
        <v>0</v>
      </c>
      <c r="N87" s="173">
        <f t="shared" si="21"/>
        <v>0</v>
      </c>
      <c r="O87" s="173">
        <f t="shared" si="22"/>
        <v>0</v>
      </c>
      <c r="P87" s="173">
        <f t="shared" si="23"/>
        <v>0</v>
      </c>
      <c r="Q87" s="173"/>
      <c r="R87" s="191">
        <f t="shared" si="27"/>
        <v>0</v>
      </c>
      <c r="S87" s="173">
        <f t="shared" si="24"/>
        <v>7</v>
      </c>
      <c r="T87" s="47">
        <f t="shared" si="25"/>
        <v>0</v>
      </c>
      <c r="U87" s="94">
        <f t="shared" si="26"/>
        <v>0</v>
      </c>
    </row>
    <row r="88" spans="1:21" x14ac:dyDescent="0.3">
      <c r="A88" s="189" t="s">
        <v>376</v>
      </c>
      <c r="B88" s="171">
        <v>4017</v>
      </c>
      <c r="C88" s="172" t="str">
        <f>IF(B88="","",VLOOKUP(B88,[1]PROJECTES!$C$14:$G$7000,2,TRUE))</f>
        <v>SITEL</v>
      </c>
      <c r="D88" s="192" t="str">
        <f>IF(B88="","",VLOOKUP(B88,[1]PROJECTES!$C$14:$G$5000,5,FALSE))</f>
        <v>RTU S.E. MARGENS v2.0</v>
      </c>
      <c r="E88" s="194">
        <f>IF(B88="","",VLOOKUP(B88,[1]PROJECTES!$C$14:$Z$5000,8,FALSE))</f>
        <v>7</v>
      </c>
      <c r="F88" s="264">
        <f>IF(B88="","",VLOOKUP(B88,[1]PROJECTES!$C$14:$Z$5000,19,FALSE))</f>
        <v>42754</v>
      </c>
      <c r="G88" s="265">
        <v>0</v>
      </c>
      <c r="H88" s="265">
        <v>0</v>
      </c>
      <c r="I88" s="173">
        <f t="shared" si="18"/>
        <v>0</v>
      </c>
      <c r="J88" s="173">
        <f t="shared" si="19"/>
        <v>0</v>
      </c>
      <c r="K88" s="173">
        <f>SUMIFS(Validacions!$N$8:$N$7945,Validacions!$E$8:$E$7945,B88)</f>
        <v>0</v>
      </c>
      <c r="L88" s="173">
        <f>SUMIFS(Validacions!$P$8:$P$7945,Validacions!$E$8:$E$7945,B88)</f>
        <v>0</v>
      </c>
      <c r="M88" s="173">
        <f t="shared" si="20"/>
        <v>0</v>
      </c>
      <c r="N88" s="173">
        <f t="shared" si="21"/>
        <v>0</v>
      </c>
      <c r="O88" s="173">
        <f t="shared" si="22"/>
        <v>0</v>
      </c>
      <c r="P88" s="173">
        <f t="shared" si="23"/>
        <v>0</v>
      </c>
      <c r="Q88" s="173"/>
      <c r="R88" s="191">
        <f t="shared" si="27"/>
        <v>0</v>
      </c>
      <c r="S88" s="173">
        <f t="shared" si="24"/>
        <v>7</v>
      </c>
      <c r="T88" s="47">
        <f t="shared" si="25"/>
        <v>0</v>
      </c>
      <c r="U88" s="94">
        <f t="shared" si="26"/>
        <v>0</v>
      </c>
    </row>
    <row r="89" spans="1:21" x14ac:dyDescent="0.3">
      <c r="A89" s="189" t="s">
        <v>376</v>
      </c>
      <c r="B89" s="171">
        <v>4018</v>
      </c>
      <c r="C89" s="172" t="str">
        <f>IF(B89="","",VLOOKUP(B89,[1]PROJECTES!$C$14:$G$7000,2,TRUE))</f>
        <v>SITEL</v>
      </c>
      <c r="D89" s="192" t="str">
        <f>IF(B89="","",VLOOKUP(B89,[1]PROJECTES!$C$14:$G$5000,5,FALSE))</f>
        <v>RTU S.E. SANT PERE v3.0</v>
      </c>
      <c r="E89" s="194">
        <f>IF(B89="","",VLOOKUP(B89,[1]PROJECTES!$C$14:$Z$5000,8,FALSE))</f>
        <v>7</v>
      </c>
      <c r="F89" s="264">
        <f>IF(B89="","",VLOOKUP(B89,[1]PROJECTES!$C$14:$Z$5000,19,FALSE))</f>
        <v>42754</v>
      </c>
      <c r="G89" s="265">
        <v>0</v>
      </c>
      <c r="H89" s="265">
        <v>0</v>
      </c>
      <c r="I89" s="173">
        <f t="shared" si="18"/>
        <v>0</v>
      </c>
      <c r="J89" s="173">
        <f t="shared" si="19"/>
        <v>0</v>
      </c>
      <c r="K89" s="173">
        <f>SUMIFS(Validacions!$N$8:$N$7945,Validacions!$E$8:$E$7945,B89)</f>
        <v>0</v>
      </c>
      <c r="L89" s="173">
        <f>SUMIFS(Validacions!$P$8:$P$7945,Validacions!$E$8:$E$7945,B89)</f>
        <v>0</v>
      </c>
      <c r="M89" s="173">
        <f t="shared" si="20"/>
        <v>0</v>
      </c>
      <c r="N89" s="173">
        <f t="shared" si="21"/>
        <v>0</v>
      </c>
      <c r="O89" s="173">
        <f t="shared" si="22"/>
        <v>0</v>
      </c>
      <c r="P89" s="173">
        <f t="shared" si="23"/>
        <v>0</v>
      </c>
      <c r="Q89" s="173"/>
      <c r="R89" s="191">
        <f t="shared" si="27"/>
        <v>0</v>
      </c>
      <c r="S89" s="173">
        <f t="shared" si="24"/>
        <v>7</v>
      </c>
      <c r="T89" s="47">
        <f t="shared" si="25"/>
        <v>0</v>
      </c>
      <c r="U89" s="94">
        <f t="shared" si="26"/>
        <v>0</v>
      </c>
    </row>
    <row r="90" spans="1:21" x14ac:dyDescent="0.3">
      <c r="A90" s="189" t="s">
        <v>376</v>
      </c>
      <c r="B90" s="171">
        <v>4019</v>
      </c>
      <c r="C90" s="172" t="str">
        <f>IF(B90="","",VLOOKUP(B90,[1]PROJECTES!$C$14:$G$7000,2,TRUE))</f>
        <v>SITEL</v>
      </c>
      <c r="D90" s="192" t="str">
        <f>IF(B90="","",VLOOKUP(B90,[1]PROJECTES!$C$14:$G$5000,5,FALSE))</f>
        <v>RTU S.E. BOVILA v3.0</v>
      </c>
      <c r="E90" s="194">
        <f>IF(B90="","",VLOOKUP(B90,[1]PROJECTES!$C$14:$Z$5000,8,FALSE))</f>
        <v>7</v>
      </c>
      <c r="F90" s="264">
        <f>IF(B90="","",VLOOKUP(B90,[1]PROJECTES!$C$14:$Z$5000,19,FALSE))</f>
        <v>42754</v>
      </c>
      <c r="G90" s="265">
        <v>0</v>
      </c>
      <c r="H90" s="265">
        <v>0</v>
      </c>
      <c r="I90" s="173">
        <f t="shared" si="18"/>
        <v>0</v>
      </c>
      <c r="J90" s="173">
        <f t="shared" si="19"/>
        <v>0</v>
      </c>
      <c r="K90" s="173">
        <f>SUMIFS(Validacions!$N$8:$N$7945,Validacions!$E$8:$E$7945,B90)</f>
        <v>0</v>
      </c>
      <c r="L90" s="173">
        <f>SUMIFS(Validacions!$P$8:$P$7945,Validacions!$E$8:$E$7945,B90)</f>
        <v>0</v>
      </c>
      <c r="M90" s="173">
        <f t="shared" si="20"/>
        <v>0</v>
      </c>
      <c r="N90" s="173">
        <f t="shared" si="21"/>
        <v>0</v>
      </c>
      <c r="O90" s="173">
        <f t="shared" si="22"/>
        <v>0</v>
      </c>
      <c r="P90" s="173">
        <f t="shared" si="23"/>
        <v>0</v>
      </c>
      <c r="Q90" s="173"/>
      <c r="R90" s="191">
        <f t="shared" si="27"/>
        <v>0</v>
      </c>
      <c r="S90" s="173">
        <f t="shared" si="24"/>
        <v>7</v>
      </c>
      <c r="T90" s="47">
        <f t="shared" si="25"/>
        <v>0</v>
      </c>
      <c r="U90" s="94">
        <f t="shared" si="26"/>
        <v>0</v>
      </c>
    </row>
    <row r="91" spans="1:21" x14ac:dyDescent="0.3">
      <c r="A91" s="189" t="s">
        <v>376</v>
      </c>
      <c r="B91" s="171">
        <v>4020</v>
      </c>
      <c r="C91" s="172" t="str">
        <f>IF(B91="","",VLOOKUP(B91,[1]PROJECTES!$C$14:$G$7000,2,TRUE))</f>
        <v>SITEL</v>
      </c>
      <c r="D91" s="192" t="str">
        <f>IF(B91="","",VLOOKUP(B91,[1]PROJECTES!$C$14:$G$5000,5,FALSE))</f>
        <v>RTU S.E. FEU v2.0</v>
      </c>
      <c r="E91" s="194">
        <f>IF(B91="","",VLOOKUP(B91,[1]PROJECTES!$C$14:$Z$5000,8,FALSE))</f>
        <v>7</v>
      </c>
      <c r="F91" s="264">
        <f>IF(B91="","",VLOOKUP(B91,[1]PROJECTES!$C$14:$Z$5000,19,FALSE))</f>
        <v>42754</v>
      </c>
      <c r="G91" s="265">
        <v>0</v>
      </c>
      <c r="H91" s="265">
        <v>0</v>
      </c>
      <c r="I91" s="173">
        <f t="shared" si="18"/>
        <v>0</v>
      </c>
      <c r="J91" s="173">
        <f t="shared" si="19"/>
        <v>0</v>
      </c>
      <c r="K91" s="173">
        <f>SUMIFS(Validacions!$N$8:$N$7945,Validacions!$E$8:$E$7945,B91)</f>
        <v>0</v>
      </c>
      <c r="L91" s="173">
        <f>SUMIFS(Validacions!$P$8:$P$7945,Validacions!$E$8:$E$7945,B91)</f>
        <v>0</v>
      </c>
      <c r="M91" s="173">
        <f t="shared" si="20"/>
        <v>0</v>
      </c>
      <c r="N91" s="173">
        <f t="shared" si="21"/>
        <v>0</v>
      </c>
      <c r="O91" s="173">
        <f t="shared" si="22"/>
        <v>0</v>
      </c>
      <c r="P91" s="173">
        <f t="shared" si="23"/>
        <v>0</v>
      </c>
      <c r="Q91" s="173"/>
      <c r="R91" s="191">
        <f t="shared" si="27"/>
        <v>0</v>
      </c>
      <c r="S91" s="173">
        <f t="shared" si="24"/>
        <v>7</v>
      </c>
      <c r="T91" s="47">
        <f t="shared" si="25"/>
        <v>0</v>
      </c>
      <c r="U91" s="94">
        <f t="shared" si="26"/>
        <v>0</v>
      </c>
    </row>
    <row r="92" spans="1:21" x14ac:dyDescent="0.3">
      <c r="A92" s="189" t="s">
        <v>376</v>
      </c>
      <c r="B92" s="171">
        <v>4021</v>
      </c>
      <c r="C92" s="172" t="str">
        <f>IF(B92="","",VLOOKUP(B92,[1]PROJECTES!$C$14:$G$7000,2,TRUE))</f>
        <v>SITEL</v>
      </c>
      <c r="D92" s="192" t="str">
        <f>IF(B92="","",VLOOKUP(B92,[1]PROJECTES!$C$14:$G$5000,5,FALSE))</f>
        <v>RTU I.A.T. BELLMUNT v3,0</v>
      </c>
      <c r="E92" s="194">
        <f>IF(B92="","",VLOOKUP(B92,[1]PROJECTES!$C$14:$Z$5000,8,FALSE))</f>
        <v>7</v>
      </c>
      <c r="F92" s="264">
        <f>IF(B92="","",VLOOKUP(B92,[1]PROJECTES!$C$14:$Z$5000,19,FALSE))</f>
        <v>42754</v>
      </c>
      <c r="G92" s="265">
        <v>0</v>
      </c>
      <c r="H92" s="265">
        <v>0</v>
      </c>
      <c r="I92" s="173">
        <f t="shared" si="18"/>
        <v>0</v>
      </c>
      <c r="J92" s="173">
        <f t="shared" si="19"/>
        <v>0</v>
      </c>
      <c r="K92" s="173">
        <f>SUMIFS(Validacions!$N$8:$N$7945,Validacions!$E$8:$E$7945,B92)</f>
        <v>0</v>
      </c>
      <c r="L92" s="173">
        <f>SUMIFS(Validacions!$P$8:$P$7945,Validacions!$E$8:$E$7945,B92)</f>
        <v>0</v>
      </c>
      <c r="M92" s="173">
        <f t="shared" si="20"/>
        <v>0</v>
      </c>
      <c r="N92" s="173">
        <f t="shared" si="21"/>
        <v>0</v>
      </c>
      <c r="O92" s="173">
        <f t="shared" si="22"/>
        <v>0</v>
      </c>
      <c r="P92" s="173">
        <f t="shared" si="23"/>
        <v>0</v>
      </c>
      <c r="Q92" s="173"/>
      <c r="R92" s="191">
        <f t="shared" si="27"/>
        <v>0</v>
      </c>
      <c r="S92" s="173">
        <f t="shared" si="24"/>
        <v>7</v>
      </c>
      <c r="T92" s="47">
        <f t="shared" si="25"/>
        <v>0</v>
      </c>
      <c r="U92" s="94">
        <f t="shared" si="26"/>
        <v>0</v>
      </c>
    </row>
    <row r="93" spans="1:21" x14ac:dyDescent="0.3">
      <c r="A93" s="189" t="s">
        <v>376</v>
      </c>
      <c r="B93" s="171">
        <v>4022</v>
      </c>
      <c r="C93" s="172" t="str">
        <f>IF(B93="","",VLOOKUP(B93,[1]PROJECTES!$C$14:$G$7000,2,TRUE))</f>
        <v>SITEL</v>
      </c>
      <c r="D93" s="192" t="str">
        <f>IF(B93="","",VLOOKUP(B93,[1]PROJECTES!$C$14:$G$5000,5,FALSE))</f>
        <v>RTU I.A.T. LA SALA v3,0</v>
      </c>
      <c r="E93" s="194">
        <f>IF(B93="","",VLOOKUP(B93,[1]PROJECTES!$C$14:$Z$5000,8,FALSE))</f>
        <v>7</v>
      </c>
      <c r="F93" s="264">
        <f>IF(B93="","",VLOOKUP(B93,[1]PROJECTES!$C$14:$Z$5000,19,FALSE))</f>
        <v>42754</v>
      </c>
      <c r="G93" s="265">
        <v>0</v>
      </c>
      <c r="H93" s="265">
        <v>0</v>
      </c>
      <c r="I93" s="173">
        <f t="shared" si="18"/>
        <v>0</v>
      </c>
      <c r="J93" s="173">
        <f t="shared" si="19"/>
        <v>0</v>
      </c>
      <c r="K93" s="173">
        <f>SUMIFS(Validacions!$N$8:$N$7945,Validacions!$E$8:$E$7945,B93)</f>
        <v>0</v>
      </c>
      <c r="L93" s="173">
        <f>SUMIFS(Validacions!$P$8:$P$7945,Validacions!$E$8:$E$7945,B93)</f>
        <v>0</v>
      </c>
      <c r="M93" s="173">
        <f t="shared" si="20"/>
        <v>0</v>
      </c>
      <c r="N93" s="173">
        <f t="shared" si="21"/>
        <v>0</v>
      </c>
      <c r="O93" s="173">
        <f t="shared" si="22"/>
        <v>0</v>
      </c>
      <c r="P93" s="173">
        <f t="shared" si="23"/>
        <v>0</v>
      </c>
      <c r="Q93" s="173"/>
      <c r="R93" s="191">
        <f t="shared" si="27"/>
        <v>0</v>
      </c>
      <c r="S93" s="173">
        <f t="shared" si="24"/>
        <v>7</v>
      </c>
      <c r="T93" s="47">
        <f t="shared" si="25"/>
        <v>0</v>
      </c>
      <c r="U93" s="94">
        <f t="shared" si="26"/>
        <v>0</v>
      </c>
    </row>
    <row r="94" spans="1:21" x14ac:dyDescent="0.3">
      <c r="A94" s="189" t="s">
        <v>376</v>
      </c>
      <c r="B94" s="171">
        <v>4023</v>
      </c>
      <c r="C94" s="172" t="str">
        <f>IF(B94="","",VLOOKUP(B94,[1]PROJECTES!$C$14:$G$7000,2,TRUE))</f>
        <v>SITEL</v>
      </c>
      <c r="D94" s="192" t="str">
        <f>IF(B94="","",VLOOKUP(B94,[1]PROJECTES!$C$14:$G$5000,5,FALSE))</f>
        <v>RTU S.E. MATABOSCH v2,0</v>
      </c>
      <c r="E94" s="194">
        <f>IF(B94="","",VLOOKUP(B94,[1]PROJECTES!$C$14:$Z$5000,8,FALSE))</f>
        <v>7</v>
      </c>
      <c r="F94" s="264">
        <f>IF(B94="","",VLOOKUP(B94,[1]PROJECTES!$C$14:$Z$5000,19,FALSE))</f>
        <v>42754</v>
      </c>
      <c r="G94" s="265">
        <v>0</v>
      </c>
      <c r="H94" s="265">
        <v>0</v>
      </c>
      <c r="I94" s="173">
        <f t="shared" si="18"/>
        <v>0</v>
      </c>
      <c r="J94" s="173">
        <f t="shared" si="19"/>
        <v>0</v>
      </c>
      <c r="K94" s="173">
        <f>SUMIFS(Validacions!$N$8:$N$7945,Validacions!$E$8:$E$7945,B94)</f>
        <v>0</v>
      </c>
      <c r="L94" s="173">
        <f>SUMIFS(Validacions!$P$8:$P$7945,Validacions!$E$8:$E$7945,B94)</f>
        <v>0</v>
      </c>
      <c r="M94" s="173">
        <f t="shared" si="20"/>
        <v>0</v>
      </c>
      <c r="N94" s="173">
        <f t="shared" si="21"/>
        <v>0</v>
      </c>
      <c r="O94" s="173">
        <f t="shared" si="22"/>
        <v>0</v>
      </c>
      <c r="P94" s="173">
        <f t="shared" si="23"/>
        <v>0</v>
      </c>
      <c r="Q94" s="173"/>
      <c r="R94" s="191">
        <f t="shared" si="27"/>
        <v>0</v>
      </c>
      <c r="S94" s="173">
        <f t="shared" si="24"/>
        <v>7</v>
      </c>
      <c r="T94" s="47">
        <f t="shared" si="25"/>
        <v>0</v>
      </c>
      <c r="U94" s="94">
        <f t="shared" si="26"/>
        <v>0</v>
      </c>
    </row>
    <row r="95" spans="1:21" x14ac:dyDescent="0.3">
      <c r="A95" s="189" t="s">
        <v>376</v>
      </c>
      <c r="B95" s="171">
        <v>4024</v>
      </c>
      <c r="C95" s="172" t="str">
        <f>IF(B95="","",VLOOKUP(B95,[1]PROJECTES!$C$14:$G$7000,2,TRUE))</f>
        <v>SITEL</v>
      </c>
      <c r="D95" s="192" t="str">
        <f>IF(B95="","",VLOOKUP(B95,[1]PROJECTES!$C$14:$G$5000,5,FALSE))</f>
        <v>RTU INTERCONNEXIO BASSOLS-EYPESA v3,0</v>
      </c>
      <c r="E95" s="194">
        <f>IF(B95="","",VLOOKUP(B95,[1]PROJECTES!$C$14:$Z$5000,8,FALSE))</f>
        <v>7</v>
      </c>
      <c r="F95" s="264">
        <f>IF(B95="","",VLOOKUP(B95,[1]PROJECTES!$C$14:$Z$5000,19,FALSE))</f>
        <v>42754</v>
      </c>
      <c r="G95" s="265">
        <v>0</v>
      </c>
      <c r="H95" s="265">
        <v>0</v>
      </c>
      <c r="I95" s="173">
        <f t="shared" si="18"/>
        <v>0</v>
      </c>
      <c r="J95" s="173">
        <f t="shared" si="19"/>
        <v>0</v>
      </c>
      <c r="K95" s="173">
        <f>SUMIFS(Validacions!$N$8:$N$7945,Validacions!$E$8:$E$7945,B95)</f>
        <v>0</v>
      </c>
      <c r="L95" s="173">
        <f>SUMIFS(Validacions!$P$8:$P$7945,Validacions!$E$8:$E$7945,B95)</f>
        <v>0</v>
      </c>
      <c r="M95" s="173">
        <f t="shared" si="20"/>
        <v>0</v>
      </c>
      <c r="N95" s="173">
        <f t="shared" si="21"/>
        <v>0</v>
      </c>
      <c r="O95" s="173">
        <f t="shared" si="22"/>
        <v>0</v>
      </c>
      <c r="P95" s="173">
        <f t="shared" si="23"/>
        <v>0</v>
      </c>
      <c r="Q95" s="173"/>
      <c r="R95" s="191">
        <f t="shared" si="27"/>
        <v>0</v>
      </c>
      <c r="S95" s="173">
        <f t="shared" si="24"/>
        <v>7</v>
      </c>
      <c r="T95" s="47">
        <f t="shared" si="25"/>
        <v>0</v>
      </c>
      <c r="U95" s="94">
        <f t="shared" si="26"/>
        <v>0</v>
      </c>
    </row>
    <row r="96" spans="1:21" x14ac:dyDescent="0.3">
      <c r="A96" s="189" t="s">
        <v>376</v>
      </c>
      <c r="B96" s="171">
        <v>4025</v>
      </c>
      <c r="C96" s="172" t="str">
        <f>IF(B96="","",VLOOKUP(B96,[1]PROJECTES!$C$14:$G$7000,2,TRUE))</f>
        <v>SITEL</v>
      </c>
      <c r="D96" s="192" t="str">
        <f>IF(B96="","",VLOOKUP(B96,[1]PROJECTES!$C$14:$G$5000,5,FALSE))</f>
        <v>RTU S.E. AMETLLA v5,0</v>
      </c>
      <c r="E96" s="194">
        <f>IF(B96="","",VLOOKUP(B96,[1]PROJECTES!$C$14:$Z$5000,8,FALSE))</f>
        <v>7</v>
      </c>
      <c r="F96" s="264">
        <f>IF(B96="","",VLOOKUP(B96,[1]PROJECTES!$C$14:$Z$5000,19,FALSE))</f>
        <v>42754</v>
      </c>
      <c r="G96" s="265">
        <v>0</v>
      </c>
      <c r="H96" s="265">
        <v>0</v>
      </c>
      <c r="I96" s="173">
        <f t="shared" si="18"/>
        <v>0</v>
      </c>
      <c r="J96" s="173">
        <f t="shared" si="19"/>
        <v>0</v>
      </c>
      <c r="K96" s="173">
        <f>SUMIFS(Validacions!$N$8:$N$7945,Validacions!$E$8:$E$7945,B96)</f>
        <v>0</v>
      </c>
      <c r="L96" s="173">
        <f>SUMIFS(Validacions!$P$8:$P$7945,Validacions!$E$8:$E$7945,B96)</f>
        <v>0</v>
      </c>
      <c r="M96" s="173">
        <f t="shared" si="20"/>
        <v>0</v>
      </c>
      <c r="N96" s="173">
        <f t="shared" si="21"/>
        <v>0</v>
      </c>
      <c r="O96" s="173">
        <f t="shared" si="22"/>
        <v>0</v>
      </c>
      <c r="P96" s="173">
        <f t="shared" si="23"/>
        <v>0</v>
      </c>
      <c r="Q96" s="173"/>
      <c r="R96" s="191">
        <f t="shared" si="27"/>
        <v>0</v>
      </c>
      <c r="S96" s="173">
        <f t="shared" si="24"/>
        <v>7</v>
      </c>
      <c r="T96" s="47">
        <f t="shared" si="25"/>
        <v>0</v>
      </c>
      <c r="U96" s="94">
        <f t="shared" si="26"/>
        <v>0</v>
      </c>
    </row>
    <row r="97" spans="1:21" x14ac:dyDescent="0.3">
      <c r="A97" s="189" t="s">
        <v>376</v>
      </c>
      <c r="B97" s="171">
        <v>4026</v>
      </c>
      <c r="C97" s="172" t="str">
        <f>IF(B97="","",VLOOKUP(B97,[1]PROJECTES!$C$14:$G$7000,2,TRUE))</f>
        <v>SITEL</v>
      </c>
      <c r="D97" s="192" t="str">
        <f>IF(B97="","",VLOOKUP(B97,[1]PROJECTES!$C$14:$G$5000,5,FALSE))</f>
        <v>RTU S.E. PONENT v3.0</v>
      </c>
      <c r="E97" s="194">
        <f>IF(B97="","",VLOOKUP(B97,[1]PROJECTES!$C$14:$Z$5000,8,FALSE))</f>
        <v>7</v>
      </c>
      <c r="F97" s="264">
        <f>IF(B97="","",VLOOKUP(B97,[1]PROJECTES!$C$14:$Z$5000,19,FALSE))</f>
        <v>42754</v>
      </c>
      <c r="G97" s="265">
        <v>0</v>
      </c>
      <c r="H97" s="265">
        <v>0</v>
      </c>
      <c r="I97" s="173">
        <f t="shared" si="18"/>
        <v>0</v>
      </c>
      <c r="J97" s="173">
        <f t="shared" si="19"/>
        <v>0</v>
      </c>
      <c r="K97" s="173">
        <f>SUMIFS(Validacions!$N$8:$N$7945,Validacions!$E$8:$E$7945,B97)</f>
        <v>0</v>
      </c>
      <c r="L97" s="173">
        <f>SUMIFS(Validacions!$P$8:$P$7945,Validacions!$E$8:$E$7945,B97)</f>
        <v>0</v>
      </c>
      <c r="M97" s="173">
        <f t="shared" si="20"/>
        <v>0</v>
      </c>
      <c r="N97" s="173">
        <f t="shared" si="21"/>
        <v>0</v>
      </c>
      <c r="O97" s="173">
        <f t="shared" si="22"/>
        <v>0</v>
      </c>
      <c r="P97" s="173">
        <f t="shared" si="23"/>
        <v>0</v>
      </c>
      <c r="Q97" s="173"/>
      <c r="R97" s="191">
        <f t="shared" si="27"/>
        <v>0</v>
      </c>
      <c r="S97" s="173">
        <f t="shared" si="24"/>
        <v>7</v>
      </c>
      <c r="T97" s="47">
        <f t="shared" si="25"/>
        <v>0</v>
      </c>
      <c r="U97" s="94">
        <f t="shared" si="26"/>
        <v>0</v>
      </c>
    </row>
    <row r="98" spans="1:21" x14ac:dyDescent="0.3">
      <c r="A98" s="189" t="s">
        <v>376</v>
      </c>
      <c r="B98" s="171">
        <v>4027</v>
      </c>
      <c r="C98" s="172" t="str">
        <f>IF(B98="","",VLOOKUP(B98,[1]PROJECTES!$C$14:$G$7000,2,TRUE))</f>
        <v>SITEL</v>
      </c>
      <c r="D98" s="192" t="str">
        <f>IF(B98="","",VLOOKUP(B98,[1]PROJECTES!$C$14:$G$5000,5,FALSE))</f>
        <v>RTU RPT RADIO v2,0</v>
      </c>
      <c r="E98" s="194">
        <f>IF(B98="","",VLOOKUP(B98,[1]PROJECTES!$C$14:$Z$5000,8,FALSE))</f>
        <v>7</v>
      </c>
      <c r="F98" s="264">
        <f>IF(B98="","",VLOOKUP(B98,[1]PROJECTES!$C$14:$Z$5000,19,FALSE))</f>
        <v>42754</v>
      </c>
      <c r="G98" s="265">
        <v>0</v>
      </c>
      <c r="H98" s="265">
        <v>0</v>
      </c>
      <c r="I98" s="173">
        <f t="shared" si="18"/>
        <v>0</v>
      </c>
      <c r="J98" s="173">
        <f t="shared" si="19"/>
        <v>0</v>
      </c>
      <c r="K98" s="173">
        <f>SUMIFS(Validacions!$N$8:$N$7945,Validacions!$E$8:$E$7945,B98)</f>
        <v>0</v>
      </c>
      <c r="L98" s="173">
        <f>SUMIFS(Validacions!$P$8:$P$7945,Validacions!$E$8:$E$7945,B98)</f>
        <v>0</v>
      </c>
      <c r="M98" s="173">
        <f t="shared" si="20"/>
        <v>0</v>
      </c>
      <c r="N98" s="173">
        <f t="shared" si="21"/>
        <v>0</v>
      </c>
      <c r="O98" s="173">
        <f t="shared" si="22"/>
        <v>0</v>
      </c>
      <c r="P98" s="173">
        <f t="shared" si="23"/>
        <v>0</v>
      </c>
      <c r="Q98" s="173"/>
      <c r="R98" s="191">
        <f t="shared" si="27"/>
        <v>0</v>
      </c>
      <c r="S98" s="173">
        <f t="shared" si="24"/>
        <v>7</v>
      </c>
      <c r="T98" s="47">
        <f t="shared" si="25"/>
        <v>0</v>
      </c>
      <c r="U98" s="94">
        <f t="shared" si="26"/>
        <v>0</v>
      </c>
    </row>
    <row r="99" spans="1:21" x14ac:dyDescent="0.3">
      <c r="A99" s="189" t="s">
        <v>376</v>
      </c>
      <c r="B99" s="171">
        <v>4028</v>
      </c>
      <c r="C99" s="172" t="str">
        <f>IF(B99="","",VLOOKUP(B99,[1]PROJECTES!$C$14:$G$7000,2,TRUE))</f>
        <v>SITEL</v>
      </c>
      <c r="D99" s="192" t="str">
        <f>IF(B99="","",VLOOKUP(B99,[1]PROJECTES!$C$14:$G$5000,5,FALSE))</f>
        <v>RTU C.H. PORTABELLA v2,0</v>
      </c>
      <c r="E99" s="194">
        <f>IF(B99="","",VLOOKUP(B99,[1]PROJECTES!$C$14:$Z$5000,8,FALSE))</f>
        <v>7</v>
      </c>
      <c r="F99" s="264">
        <f>IF(B99="","",VLOOKUP(B99,[1]PROJECTES!$C$14:$Z$5000,19,FALSE))</f>
        <v>42754</v>
      </c>
      <c r="G99" s="265">
        <v>0</v>
      </c>
      <c r="H99" s="265">
        <v>0</v>
      </c>
      <c r="I99" s="173">
        <f t="shared" si="18"/>
        <v>0</v>
      </c>
      <c r="J99" s="173">
        <f t="shared" si="19"/>
        <v>0</v>
      </c>
      <c r="K99" s="173">
        <f>SUMIFS(Validacions!$N$8:$N$7945,Validacions!$E$8:$E$7945,B99)</f>
        <v>0</v>
      </c>
      <c r="L99" s="173">
        <f>SUMIFS(Validacions!$P$8:$P$7945,Validacions!$E$8:$E$7945,B99)</f>
        <v>0</v>
      </c>
      <c r="M99" s="173">
        <f t="shared" si="20"/>
        <v>0</v>
      </c>
      <c r="N99" s="173">
        <f t="shared" si="21"/>
        <v>0</v>
      </c>
      <c r="O99" s="173">
        <f t="shared" si="22"/>
        <v>0</v>
      </c>
      <c r="P99" s="173">
        <f t="shared" si="23"/>
        <v>0</v>
      </c>
      <c r="Q99" s="173"/>
      <c r="R99" s="191">
        <f t="shared" si="27"/>
        <v>0</v>
      </c>
      <c r="S99" s="173">
        <f t="shared" si="24"/>
        <v>7</v>
      </c>
      <c r="T99" s="47">
        <f t="shared" si="25"/>
        <v>0</v>
      </c>
      <c r="U99" s="94">
        <f t="shared" si="26"/>
        <v>0</v>
      </c>
    </row>
    <row r="100" spans="1:21" x14ac:dyDescent="0.3">
      <c r="A100" s="189" t="s">
        <v>376</v>
      </c>
      <c r="B100" s="171">
        <v>4029</v>
      </c>
      <c r="C100" s="172" t="str">
        <f>IF(B100="","",VLOOKUP(B100,[1]PROJECTES!$C$14:$G$7000,2,TRUE))</f>
        <v>SITEL</v>
      </c>
      <c r="D100" s="192" t="str">
        <f>IF(B100="","",VLOOKUP(B100,[1]PROJECTES!$C$14:$G$5000,5,FALSE))</f>
        <v>RTU S.E. SANT JAUME v2,0</v>
      </c>
      <c r="E100" s="194">
        <f>IF(B100="","",VLOOKUP(B100,[1]PROJECTES!$C$14:$Z$5000,8,FALSE))</f>
        <v>7</v>
      </c>
      <c r="F100" s="264">
        <f>IF(B100="","",VLOOKUP(B100,[1]PROJECTES!$C$14:$Z$5000,19,FALSE))</f>
        <v>42754</v>
      </c>
      <c r="G100" s="265">
        <v>0</v>
      </c>
      <c r="H100" s="265">
        <v>0</v>
      </c>
      <c r="I100" s="173">
        <f t="shared" si="18"/>
        <v>0</v>
      </c>
      <c r="J100" s="173">
        <f t="shared" si="19"/>
        <v>0</v>
      </c>
      <c r="K100" s="173">
        <f>SUMIFS(Validacions!$N$8:$N$7945,Validacions!$E$8:$E$7945,B100)</f>
        <v>0</v>
      </c>
      <c r="L100" s="173">
        <f>SUMIFS(Validacions!$P$8:$P$7945,Validacions!$E$8:$E$7945,B100)</f>
        <v>0</v>
      </c>
      <c r="M100" s="173">
        <f t="shared" si="20"/>
        <v>0</v>
      </c>
      <c r="N100" s="173">
        <f t="shared" si="21"/>
        <v>0</v>
      </c>
      <c r="O100" s="173">
        <f t="shared" si="22"/>
        <v>0</v>
      </c>
      <c r="P100" s="173">
        <f t="shared" si="23"/>
        <v>0</v>
      </c>
      <c r="Q100" s="173"/>
      <c r="R100" s="191">
        <f t="shared" si="27"/>
        <v>0</v>
      </c>
      <c r="S100" s="173">
        <f t="shared" si="24"/>
        <v>7</v>
      </c>
      <c r="T100" s="47">
        <f t="shared" si="25"/>
        <v>0</v>
      </c>
      <c r="U100" s="94">
        <f t="shared" si="26"/>
        <v>0</v>
      </c>
    </row>
    <row r="101" spans="1:21" x14ac:dyDescent="0.3">
      <c r="A101" s="189" t="s">
        <v>376</v>
      </c>
      <c r="B101" s="171">
        <v>4030</v>
      </c>
      <c r="C101" s="172" t="str">
        <f>IF(B101="","",VLOOKUP(B101,[1]PROJECTES!$C$14:$G$7000,2,TRUE))</f>
        <v>SITEL</v>
      </c>
      <c r="D101" s="192" t="str">
        <f>IF(B101="","",VLOOKUP(B101,[1]PROJECTES!$C$14:$G$5000,5,FALSE))</f>
        <v>RTU S.E. DOLCET v3,0</v>
      </c>
      <c r="E101" s="194">
        <f>IF(B101="","",VLOOKUP(B101,[1]PROJECTES!$C$14:$Z$5000,8,FALSE))</f>
        <v>7</v>
      </c>
      <c r="F101" s="264">
        <f>IF(B101="","",VLOOKUP(B101,[1]PROJECTES!$C$14:$Z$5000,19,FALSE))</f>
        <v>42754</v>
      </c>
      <c r="G101" s="265">
        <v>0</v>
      </c>
      <c r="H101" s="265">
        <v>0</v>
      </c>
      <c r="I101" s="173">
        <f t="shared" si="18"/>
        <v>0</v>
      </c>
      <c r="J101" s="173">
        <f t="shared" si="19"/>
        <v>0</v>
      </c>
      <c r="K101" s="173">
        <f>SUMIFS(Validacions!$N$8:$N$7945,Validacions!$E$8:$E$7945,B101)</f>
        <v>0</v>
      </c>
      <c r="L101" s="173">
        <f>SUMIFS(Validacions!$P$8:$P$7945,Validacions!$E$8:$E$7945,B101)</f>
        <v>0</v>
      </c>
      <c r="M101" s="173">
        <f t="shared" si="20"/>
        <v>0</v>
      </c>
      <c r="N101" s="173">
        <f t="shared" si="21"/>
        <v>0</v>
      </c>
      <c r="O101" s="173">
        <f t="shared" si="22"/>
        <v>0</v>
      </c>
      <c r="P101" s="173">
        <f t="shared" si="23"/>
        <v>0</v>
      </c>
      <c r="Q101" s="173"/>
      <c r="R101" s="191">
        <f t="shared" si="27"/>
        <v>0</v>
      </c>
      <c r="S101" s="173">
        <f t="shared" si="24"/>
        <v>7</v>
      </c>
      <c r="T101" s="47">
        <f t="shared" si="25"/>
        <v>0</v>
      </c>
      <c r="U101" s="94">
        <f t="shared" si="26"/>
        <v>0</v>
      </c>
    </row>
    <row r="102" spans="1:21" x14ac:dyDescent="0.3">
      <c r="A102" s="189" t="s">
        <v>376</v>
      </c>
      <c r="B102" s="171">
        <v>4031</v>
      </c>
      <c r="C102" s="172" t="str">
        <f>IF(B102="","",VLOOKUP(B102,[1]PROJECTES!$C$14:$G$7000,2,TRUE))</f>
        <v>SITEL</v>
      </c>
      <c r="D102" s="192" t="str">
        <f>IF(B102="","",VLOOKUP(B102,[1]PROJECTES!$C$14:$G$5000,5,FALSE))</f>
        <v>RTU C.T. PARROQUIA v3.0</v>
      </c>
      <c r="E102" s="194">
        <f>IF(B102="","",VLOOKUP(B102,[1]PROJECTES!$C$14:$Z$5000,8,FALSE))</f>
        <v>7</v>
      </c>
      <c r="F102" s="264">
        <f>IF(B102="","",VLOOKUP(B102,[1]PROJECTES!$C$14:$Z$5000,19,FALSE))</f>
        <v>42754</v>
      </c>
      <c r="G102" s="265">
        <v>0</v>
      </c>
      <c r="H102" s="265">
        <v>0</v>
      </c>
      <c r="I102" s="173">
        <f t="shared" si="18"/>
        <v>0</v>
      </c>
      <c r="J102" s="173">
        <f t="shared" si="19"/>
        <v>0</v>
      </c>
      <c r="K102" s="173">
        <f>SUMIFS(Validacions!$N$8:$N$7945,Validacions!$E$8:$E$7945,B102)</f>
        <v>0</v>
      </c>
      <c r="L102" s="173">
        <f>SUMIFS(Validacions!$P$8:$P$7945,Validacions!$E$8:$E$7945,B102)</f>
        <v>0</v>
      </c>
      <c r="M102" s="173">
        <f t="shared" si="20"/>
        <v>0</v>
      </c>
      <c r="N102" s="173">
        <f t="shared" si="21"/>
        <v>0</v>
      </c>
      <c r="O102" s="173">
        <f t="shared" si="22"/>
        <v>0</v>
      </c>
      <c r="P102" s="173">
        <f t="shared" si="23"/>
        <v>0</v>
      </c>
      <c r="Q102" s="173"/>
      <c r="R102" s="191">
        <f t="shared" si="27"/>
        <v>0</v>
      </c>
      <c r="S102" s="173">
        <f t="shared" si="24"/>
        <v>7</v>
      </c>
      <c r="T102" s="47">
        <f t="shared" si="25"/>
        <v>0</v>
      </c>
      <c r="U102" s="94">
        <f t="shared" si="26"/>
        <v>0</v>
      </c>
    </row>
    <row r="103" spans="1:21" x14ac:dyDescent="0.3">
      <c r="A103" s="189" t="s">
        <v>376</v>
      </c>
      <c r="B103" s="171">
        <v>4032</v>
      </c>
      <c r="C103" s="172" t="str">
        <f>IF(B103="","",VLOOKUP(B103,[1]PROJECTES!$C$14:$G$7000,2,TRUE))</f>
        <v>SITEL</v>
      </c>
      <c r="D103" s="192" t="str">
        <f>IF(B103="","",VLOOKUP(B103,[1]PROJECTES!$C$14:$G$5000,5,FALSE))</f>
        <v>RTU SALA UPS A/A v2,0</v>
      </c>
      <c r="E103" s="194">
        <f>IF(B103="","",VLOOKUP(B103,[1]PROJECTES!$C$14:$Z$5000,8,FALSE))</f>
        <v>7</v>
      </c>
      <c r="F103" s="264">
        <f>IF(B103="","",VLOOKUP(B103,[1]PROJECTES!$C$14:$Z$5000,19,FALSE))</f>
        <v>42754</v>
      </c>
      <c r="G103" s="265">
        <v>0</v>
      </c>
      <c r="H103" s="265">
        <v>0</v>
      </c>
      <c r="I103" s="173">
        <f t="shared" si="18"/>
        <v>0</v>
      </c>
      <c r="J103" s="173">
        <f t="shared" si="19"/>
        <v>0</v>
      </c>
      <c r="K103" s="173">
        <f>SUMIFS(Validacions!$N$8:$N$7945,Validacions!$E$8:$E$7945,B103)</f>
        <v>0</v>
      </c>
      <c r="L103" s="173">
        <f>SUMIFS(Validacions!$P$8:$P$7945,Validacions!$E$8:$E$7945,B103)</f>
        <v>0</v>
      </c>
      <c r="M103" s="173">
        <f t="shared" si="20"/>
        <v>0</v>
      </c>
      <c r="N103" s="173">
        <f t="shared" si="21"/>
        <v>0</v>
      </c>
      <c r="O103" s="173">
        <f t="shared" si="22"/>
        <v>0</v>
      </c>
      <c r="P103" s="173">
        <f t="shared" si="23"/>
        <v>0</v>
      </c>
      <c r="Q103" s="173"/>
      <c r="R103" s="191">
        <f t="shared" si="27"/>
        <v>0</v>
      </c>
      <c r="S103" s="173">
        <f t="shared" si="24"/>
        <v>7</v>
      </c>
      <c r="T103" s="47">
        <f t="shared" si="25"/>
        <v>0</v>
      </c>
      <c r="U103" s="94">
        <f t="shared" si="26"/>
        <v>0</v>
      </c>
    </row>
    <row r="104" spans="1:21" x14ac:dyDescent="0.3">
      <c r="A104" s="189" t="s">
        <v>376</v>
      </c>
      <c r="B104" s="171">
        <v>4033</v>
      </c>
      <c r="C104" s="172" t="str">
        <f>IF(B104="","",VLOOKUP(B104,[1]PROJECTES!$C$14:$G$7000,2,TRUE))</f>
        <v>SITEL</v>
      </c>
      <c r="D104" s="192" t="str">
        <f>IF(B104="","",VLOOKUP(B104,[1]PROJECTES!$C$14:$G$5000,5,FALSE))</f>
        <v>RTU C.T. CORRÓ v2,0</v>
      </c>
      <c r="E104" s="194">
        <f>IF(B104="","",VLOOKUP(B104,[1]PROJECTES!$C$14:$Z$5000,8,FALSE))</f>
        <v>7</v>
      </c>
      <c r="F104" s="264">
        <f>IF(B104="","",VLOOKUP(B104,[1]PROJECTES!$C$14:$Z$5000,19,FALSE))</f>
        <v>42754</v>
      </c>
      <c r="G104" s="265">
        <v>0</v>
      </c>
      <c r="H104" s="265">
        <v>0</v>
      </c>
      <c r="I104" s="173">
        <f t="shared" si="18"/>
        <v>0</v>
      </c>
      <c r="J104" s="173">
        <f t="shared" si="19"/>
        <v>0</v>
      </c>
      <c r="K104" s="173">
        <f>SUMIFS(Validacions!$N$8:$N$7945,Validacions!$E$8:$E$7945,B104)</f>
        <v>0</v>
      </c>
      <c r="L104" s="173">
        <f>SUMIFS(Validacions!$P$8:$P$7945,Validacions!$E$8:$E$7945,B104)</f>
        <v>0</v>
      </c>
      <c r="M104" s="173">
        <f t="shared" si="20"/>
        <v>0</v>
      </c>
      <c r="N104" s="173">
        <f t="shared" si="21"/>
        <v>0</v>
      </c>
      <c r="O104" s="173">
        <f t="shared" si="22"/>
        <v>0</v>
      </c>
      <c r="P104" s="173">
        <f t="shared" si="23"/>
        <v>0</v>
      </c>
      <c r="Q104" s="173"/>
      <c r="R104" s="191">
        <f t="shared" si="27"/>
        <v>0</v>
      </c>
      <c r="S104" s="173">
        <f t="shared" si="24"/>
        <v>7</v>
      </c>
      <c r="T104" s="47">
        <f t="shared" si="25"/>
        <v>0</v>
      </c>
      <c r="U104" s="94">
        <f t="shared" si="26"/>
        <v>0</v>
      </c>
    </row>
    <row r="105" spans="1:21" x14ac:dyDescent="0.3">
      <c r="A105" s="189" t="s">
        <v>376</v>
      </c>
      <c r="B105" s="171">
        <v>4034</v>
      </c>
      <c r="C105" s="172" t="str">
        <f>IF(B105="","",VLOOKUP(B105,[1]PROJECTES!$C$14:$G$7000,2,TRUE))</f>
        <v>SITEL</v>
      </c>
      <c r="D105" s="192" t="str">
        <f>IF(B105="","",VLOOKUP(B105,[1]PROJECTES!$C$14:$G$5000,5,FALSE))</f>
        <v>RTU C.T. PALAU DE JUSTICIA v2.0</v>
      </c>
      <c r="E105" s="194">
        <f>IF(B105="","",VLOOKUP(B105,[1]PROJECTES!$C$14:$Z$5000,8,FALSE))</f>
        <v>7</v>
      </c>
      <c r="F105" s="264">
        <f>IF(B105="","",VLOOKUP(B105,[1]PROJECTES!$C$14:$Z$5000,19,FALSE))</f>
        <v>42754</v>
      </c>
      <c r="G105" s="265">
        <v>0</v>
      </c>
      <c r="H105" s="265">
        <v>0</v>
      </c>
      <c r="I105" s="173">
        <f t="shared" si="18"/>
        <v>0</v>
      </c>
      <c r="J105" s="173">
        <f t="shared" si="19"/>
        <v>0</v>
      </c>
      <c r="K105" s="173">
        <f>SUMIFS(Validacions!$N$8:$N$7945,Validacions!$E$8:$E$7945,B105)</f>
        <v>0</v>
      </c>
      <c r="L105" s="173">
        <f>SUMIFS(Validacions!$P$8:$P$7945,Validacions!$E$8:$E$7945,B105)</f>
        <v>0</v>
      </c>
      <c r="M105" s="173">
        <f t="shared" si="20"/>
        <v>0</v>
      </c>
      <c r="N105" s="173">
        <f t="shared" si="21"/>
        <v>0</v>
      </c>
      <c r="O105" s="173">
        <f t="shared" si="22"/>
        <v>0</v>
      </c>
      <c r="P105" s="173">
        <f t="shared" si="23"/>
        <v>0</v>
      </c>
      <c r="Q105" s="173"/>
      <c r="R105" s="191">
        <f t="shared" si="27"/>
        <v>0</v>
      </c>
      <c r="S105" s="173">
        <f t="shared" si="24"/>
        <v>7</v>
      </c>
      <c r="T105" s="47">
        <f t="shared" si="25"/>
        <v>0</v>
      </c>
      <c r="U105" s="94">
        <f t="shared" si="26"/>
        <v>0</v>
      </c>
    </row>
    <row r="106" spans="1:21" x14ac:dyDescent="0.3">
      <c r="A106" s="189" t="s">
        <v>376</v>
      </c>
      <c r="B106" s="171">
        <v>4035</v>
      </c>
      <c r="C106" s="172" t="str">
        <f>IF(B106="","",VLOOKUP(B106,[1]PROJECTES!$C$14:$G$7000,2,TRUE))</f>
        <v>SITEL</v>
      </c>
      <c r="D106" s="192" t="str">
        <f>IF(B106="","",VLOOKUP(B106,[1]PROJECTES!$C$14:$G$5000,5,FALSE))</f>
        <v>RTU I.A.T. PUNSIC v2.0</v>
      </c>
      <c r="E106" s="194">
        <f>IF(B106="","",VLOOKUP(B106,[1]PROJECTES!$C$14:$Z$5000,8,FALSE))</f>
        <v>7</v>
      </c>
      <c r="F106" s="264">
        <f>IF(B106="","",VLOOKUP(B106,[1]PROJECTES!$C$14:$Z$5000,19,FALSE))</f>
        <v>42754</v>
      </c>
      <c r="G106" s="265">
        <v>0</v>
      </c>
      <c r="H106" s="265">
        <v>0</v>
      </c>
      <c r="I106" s="173">
        <f t="shared" si="18"/>
        <v>0</v>
      </c>
      <c r="J106" s="173">
        <f t="shared" si="19"/>
        <v>0</v>
      </c>
      <c r="K106" s="173">
        <f>SUMIFS(Validacions!$N$8:$N$7945,Validacions!$E$8:$E$7945,B106)</f>
        <v>0</v>
      </c>
      <c r="L106" s="173">
        <f>SUMIFS(Validacions!$P$8:$P$7945,Validacions!$E$8:$E$7945,B106)</f>
        <v>0</v>
      </c>
      <c r="M106" s="173">
        <f t="shared" si="20"/>
        <v>0</v>
      </c>
      <c r="N106" s="173">
        <f t="shared" si="21"/>
        <v>0</v>
      </c>
      <c r="O106" s="173">
        <f t="shared" si="22"/>
        <v>0</v>
      </c>
      <c r="P106" s="173">
        <f t="shared" si="23"/>
        <v>0</v>
      </c>
      <c r="Q106" s="173"/>
      <c r="R106" s="191">
        <f t="shared" si="27"/>
        <v>0</v>
      </c>
      <c r="S106" s="173">
        <f t="shared" si="24"/>
        <v>7</v>
      </c>
      <c r="T106" s="47">
        <f t="shared" si="25"/>
        <v>0</v>
      </c>
      <c r="U106" s="94">
        <f t="shared" si="26"/>
        <v>0</v>
      </c>
    </row>
    <row r="107" spans="1:21" x14ac:dyDescent="0.3">
      <c r="A107" s="189" t="s">
        <v>376</v>
      </c>
      <c r="B107" s="171">
        <v>4036</v>
      </c>
      <c r="C107" s="172" t="str">
        <f>IF(B107="","",VLOOKUP(B107,[1]PROJECTES!$C$14:$G$7000,2,TRUE))</f>
        <v>SITEL</v>
      </c>
      <c r="D107" s="192" t="str">
        <f>IF(B107="","",VLOOKUP(B107,[1]PROJECTES!$C$14:$G$5000,5,FALSE))</f>
        <v>RTU S.E. REC v3,0</v>
      </c>
      <c r="E107" s="194">
        <f>IF(B107="","",VLOOKUP(B107,[1]PROJECTES!$C$14:$Z$5000,8,FALSE))</f>
        <v>7</v>
      </c>
      <c r="F107" s="264">
        <f>IF(B107="","",VLOOKUP(B107,[1]PROJECTES!$C$14:$Z$5000,19,FALSE))</f>
        <v>42754</v>
      </c>
      <c r="G107" s="265">
        <v>0</v>
      </c>
      <c r="H107" s="265">
        <v>0</v>
      </c>
      <c r="I107" s="173">
        <f t="shared" si="18"/>
        <v>0</v>
      </c>
      <c r="J107" s="173">
        <f t="shared" si="19"/>
        <v>0</v>
      </c>
      <c r="K107" s="173">
        <f>SUMIFS(Validacions!$N$8:$N$7945,Validacions!$E$8:$E$7945,B107)</f>
        <v>0</v>
      </c>
      <c r="L107" s="173">
        <f>SUMIFS(Validacions!$P$8:$P$7945,Validacions!$E$8:$E$7945,B107)</f>
        <v>0</v>
      </c>
      <c r="M107" s="173">
        <f t="shared" si="20"/>
        <v>0</v>
      </c>
      <c r="N107" s="173">
        <f t="shared" si="21"/>
        <v>0</v>
      </c>
      <c r="O107" s="173">
        <f t="shared" si="22"/>
        <v>0</v>
      </c>
      <c r="P107" s="173">
        <f t="shared" si="23"/>
        <v>0</v>
      </c>
      <c r="Q107" s="173"/>
      <c r="R107" s="191">
        <f t="shared" si="27"/>
        <v>0</v>
      </c>
      <c r="S107" s="173">
        <f t="shared" si="24"/>
        <v>7</v>
      </c>
      <c r="T107" s="47">
        <f t="shared" si="25"/>
        <v>0</v>
      </c>
      <c r="U107" s="94">
        <f t="shared" si="26"/>
        <v>0</v>
      </c>
    </row>
    <row r="108" spans="1:21" x14ac:dyDescent="0.3">
      <c r="A108" s="189" t="s">
        <v>376</v>
      </c>
      <c r="B108" s="171">
        <v>4037</v>
      </c>
      <c r="C108" s="172" t="str">
        <f>IF(B108="","",VLOOKUP(B108,[1]PROJECTES!$C$14:$G$7000,2,TRUE))</f>
        <v>SITEL</v>
      </c>
      <c r="D108" s="192" t="str">
        <f>IF(B108="","",VLOOKUP(B108,[1]PROJECTES!$C$14:$G$5000,5,FALSE))</f>
        <v>RTU I.A.T. L'AJUDA v2,0</v>
      </c>
      <c r="E108" s="194">
        <f>IF(B108="","",VLOOKUP(B108,[1]PROJECTES!$C$14:$Z$5000,8,FALSE))</f>
        <v>7</v>
      </c>
      <c r="F108" s="264">
        <f>IF(B108="","",VLOOKUP(B108,[1]PROJECTES!$C$14:$Z$5000,19,FALSE))</f>
        <v>42754</v>
      </c>
      <c r="G108" s="265">
        <v>0</v>
      </c>
      <c r="H108" s="265">
        <v>0</v>
      </c>
      <c r="I108" s="173">
        <f t="shared" si="18"/>
        <v>0</v>
      </c>
      <c r="J108" s="173">
        <f t="shared" si="19"/>
        <v>0</v>
      </c>
      <c r="K108" s="173">
        <f>SUMIFS(Validacions!$N$8:$N$7945,Validacions!$E$8:$E$7945,B108)</f>
        <v>0</v>
      </c>
      <c r="L108" s="173">
        <f>SUMIFS(Validacions!$P$8:$P$7945,Validacions!$E$8:$E$7945,B108)</f>
        <v>0</v>
      </c>
      <c r="M108" s="173">
        <f t="shared" si="20"/>
        <v>0</v>
      </c>
      <c r="N108" s="173">
        <f t="shared" si="21"/>
        <v>0</v>
      </c>
      <c r="O108" s="173">
        <f t="shared" si="22"/>
        <v>0</v>
      </c>
      <c r="P108" s="173">
        <f t="shared" si="23"/>
        <v>0</v>
      </c>
      <c r="Q108" s="173"/>
      <c r="R108" s="191">
        <f t="shared" si="27"/>
        <v>0</v>
      </c>
      <c r="S108" s="173">
        <f t="shared" si="24"/>
        <v>7</v>
      </c>
      <c r="T108" s="47">
        <f t="shared" si="25"/>
        <v>0</v>
      </c>
      <c r="U108" s="94">
        <f t="shared" si="26"/>
        <v>0</v>
      </c>
    </row>
    <row r="109" spans="1:21" x14ac:dyDescent="0.3">
      <c r="A109" s="189" t="s">
        <v>376</v>
      </c>
      <c r="B109" s="171">
        <v>4038</v>
      </c>
      <c r="C109" s="172" t="str">
        <f>IF(B109="","",VLOOKUP(B109,[1]PROJECTES!$C$14:$G$7000,2,TRUE))</f>
        <v>SITEL</v>
      </c>
      <c r="D109" s="192" t="str">
        <f>IF(B109="","",VLOOKUP(B109,[1]PROJECTES!$C$14:$G$5000,5,FALSE))</f>
        <v>RTU S.E. CALOT v2.0</v>
      </c>
      <c r="E109" s="194">
        <f>IF(B109="","",VLOOKUP(B109,[1]PROJECTES!$C$14:$Z$5000,8,FALSE))</f>
        <v>7</v>
      </c>
      <c r="F109" s="264">
        <f>IF(B109="","",VLOOKUP(B109,[1]PROJECTES!$C$14:$Z$5000,19,FALSE))</f>
        <v>42754</v>
      </c>
      <c r="G109" s="265">
        <v>0</v>
      </c>
      <c r="H109" s="265">
        <v>0</v>
      </c>
      <c r="I109" s="173">
        <f t="shared" si="18"/>
        <v>0</v>
      </c>
      <c r="J109" s="173">
        <f t="shared" si="19"/>
        <v>0</v>
      </c>
      <c r="K109" s="173">
        <f>SUMIFS(Validacions!$N$8:$N$7945,Validacions!$E$8:$E$7945,B109)</f>
        <v>0</v>
      </c>
      <c r="L109" s="173">
        <f>SUMIFS(Validacions!$P$8:$P$7945,Validacions!$E$8:$E$7945,B109)</f>
        <v>0</v>
      </c>
      <c r="M109" s="173">
        <f t="shared" si="20"/>
        <v>0</v>
      </c>
      <c r="N109" s="173">
        <f t="shared" si="21"/>
        <v>0</v>
      </c>
      <c r="O109" s="173">
        <f t="shared" si="22"/>
        <v>0</v>
      </c>
      <c r="P109" s="173">
        <f t="shared" si="23"/>
        <v>0</v>
      </c>
      <c r="Q109" s="173"/>
      <c r="R109" s="191">
        <f t="shared" si="27"/>
        <v>0</v>
      </c>
      <c r="S109" s="173">
        <f t="shared" si="24"/>
        <v>7</v>
      </c>
      <c r="T109" s="47">
        <f t="shared" si="25"/>
        <v>0</v>
      </c>
      <c r="U109" s="94">
        <f t="shared" si="26"/>
        <v>0</v>
      </c>
    </row>
    <row r="110" spans="1:21" x14ac:dyDescent="0.3">
      <c r="A110" s="189" t="s">
        <v>376</v>
      </c>
      <c r="B110" s="171">
        <v>4039</v>
      </c>
      <c r="C110" s="172" t="str">
        <f>IF(B110="","",VLOOKUP(B110,[1]PROJECTES!$C$14:$G$7000,2,TRUE))</f>
        <v>SITEL</v>
      </c>
      <c r="D110" s="192" t="str">
        <f>IF(B110="","",VLOOKUP(B110,[1]PROJECTES!$C$14:$G$5000,5,FALSE))</f>
        <v>RTU S.E. PERAFITA v2,0</v>
      </c>
      <c r="E110" s="194">
        <f>IF(B110="","",VLOOKUP(B110,[1]PROJECTES!$C$14:$Z$5000,8,FALSE))</f>
        <v>7</v>
      </c>
      <c r="F110" s="264">
        <f>IF(B110="","",VLOOKUP(B110,[1]PROJECTES!$C$14:$Z$5000,19,FALSE))</f>
        <v>42754</v>
      </c>
      <c r="G110" s="265">
        <v>0</v>
      </c>
      <c r="H110" s="265">
        <v>0</v>
      </c>
      <c r="I110" s="173">
        <f t="shared" si="18"/>
        <v>0</v>
      </c>
      <c r="J110" s="173">
        <f t="shared" si="19"/>
        <v>0</v>
      </c>
      <c r="K110" s="173">
        <f>SUMIFS(Validacions!$N$8:$N$7945,Validacions!$E$8:$E$7945,B110)</f>
        <v>0</v>
      </c>
      <c r="L110" s="173">
        <f>SUMIFS(Validacions!$P$8:$P$7945,Validacions!$E$8:$E$7945,B110)</f>
        <v>0</v>
      </c>
      <c r="M110" s="173">
        <f t="shared" si="20"/>
        <v>0</v>
      </c>
      <c r="N110" s="173">
        <f t="shared" si="21"/>
        <v>0</v>
      </c>
      <c r="O110" s="173">
        <f t="shared" si="22"/>
        <v>0</v>
      </c>
      <c r="P110" s="173">
        <f t="shared" si="23"/>
        <v>0</v>
      </c>
      <c r="Q110" s="173"/>
      <c r="R110" s="191">
        <f t="shared" si="27"/>
        <v>0</v>
      </c>
      <c r="S110" s="173">
        <f t="shared" si="24"/>
        <v>7</v>
      </c>
      <c r="T110" s="47">
        <f t="shared" si="25"/>
        <v>0</v>
      </c>
      <c r="U110" s="94">
        <f t="shared" si="26"/>
        <v>0</v>
      </c>
    </row>
    <row r="111" spans="1:21" x14ac:dyDescent="0.3">
      <c r="A111" s="189" t="s">
        <v>376</v>
      </c>
      <c r="B111" s="171">
        <v>4040</v>
      </c>
      <c r="C111" s="172" t="str">
        <f>IF(B111="","",VLOOKUP(B111,[1]PROJECTES!$C$14:$G$7000,2,TRUE))</f>
        <v>SITEL</v>
      </c>
      <c r="D111" s="192" t="str">
        <f>IF(B111="","",VLOOKUP(B111,[1]PROJECTES!$C$14:$G$5000,5,FALSE))</f>
        <v>RTU C.T. NOVA POBLACIO VALLFOGONA v2,0</v>
      </c>
      <c r="E111" s="194">
        <f>IF(B111="","",VLOOKUP(B111,[1]PROJECTES!$C$14:$Z$5000,8,FALSE))</f>
        <v>7</v>
      </c>
      <c r="F111" s="264">
        <f>IF(B111="","",VLOOKUP(B111,[1]PROJECTES!$C$14:$Z$5000,19,FALSE))</f>
        <v>42754</v>
      </c>
      <c r="G111" s="265">
        <v>0</v>
      </c>
      <c r="H111" s="265">
        <v>0</v>
      </c>
      <c r="I111" s="173">
        <f t="shared" si="18"/>
        <v>0</v>
      </c>
      <c r="J111" s="173">
        <f t="shared" si="19"/>
        <v>0</v>
      </c>
      <c r="K111" s="173">
        <f>SUMIFS(Validacions!$N$8:$N$7945,Validacions!$E$8:$E$7945,B111)</f>
        <v>0</v>
      </c>
      <c r="L111" s="173">
        <f>SUMIFS(Validacions!$P$8:$P$7945,Validacions!$E$8:$E$7945,B111)</f>
        <v>0</v>
      </c>
      <c r="M111" s="173">
        <f t="shared" si="20"/>
        <v>0</v>
      </c>
      <c r="N111" s="173">
        <f t="shared" si="21"/>
        <v>0</v>
      </c>
      <c r="O111" s="173">
        <f t="shared" si="22"/>
        <v>0</v>
      </c>
      <c r="P111" s="173">
        <f t="shared" si="23"/>
        <v>0</v>
      </c>
      <c r="Q111" s="173"/>
      <c r="R111" s="191">
        <f t="shared" si="27"/>
        <v>0</v>
      </c>
      <c r="S111" s="173">
        <f t="shared" si="24"/>
        <v>7</v>
      </c>
      <c r="T111" s="47">
        <f t="shared" si="25"/>
        <v>0</v>
      </c>
      <c r="U111" s="94">
        <f t="shared" si="26"/>
        <v>0</v>
      </c>
    </row>
    <row r="112" spans="1:21" x14ac:dyDescent="0.3">
      <c r="A112" s="189" t="s">
        <v>376</v>
      </c>
      <c r="B112" s="171">
        <v>4041</v>
      </c>
      <c r="C112" s="172" t="str">
        <f>IF(B112="","",VLOOKUP(B112,[1]PROJECTES!$C$14:$G$7000,2,TRUE))</f>
        <v>SITEL</v>
      </c>
      <c r="D112" s="192" t="str">
        <f>IF(B112="","",VLOOKUP(B112,[1]PROJECTES!$C$14:$G$5000,5,FALSE))</f>
        <v>RTU C.T. VALLFOGONA v2,0</v>
      </c>
      <c r="E112" s="194">
        <f>IF(B112="","",VLOOKUP(B112,[1]PROJECTES!$C$14:$Z$5000,8,FALSE))</f>
        <v>7</v>
      </c>
      <c r="F112" s="264">
        <f>IF(B112="","",VLOOKUP(B112,[1]PROJECTES!$C$14:$Z$5000,19,FALSE))</f>
        <v>42754</v>
      </c>
      <c r="G112" s="265">
        <v>0</v>
      </c>
      <c r="H112" s="265">
        <v>0</v>
      </c>
      <c r="I112" s="173">
        <f t="shared" si="18"/>
        <v>0</v>
      </c>
      <c r="J112" s="173">
        <f t="shared" si="19"/>
        <v>0</v>
      </c>
      <c r="K112" s="173">
        <f>SUMIFS(Validacions!$N$8:$N$7945,Validacions!$E$8:$E$7945,B112)</f>
        <v>0</v>
      </c>
      <c r="L112" s="173">
        <f>SUMIFS(Validacions!$P$8:$P$7945,Validacions!$E$8:$E$7945,B112)</f>
        <v>0</v>
      </c>
      <c r="M112" s="173">
        <f t="shared" si="20"/>
        <v>0</v>
      </c>
      <c r="N112" s="173">
        <f t="shared" si="21"/>
        <v>0</v>
      </c>
      <c r="O112" s="173">
        <f t="shared" si="22"/>
        <v>0</v>
      </c>
      <c r="P112" s="173">
        <f t="shared" si="23"/>
        <v>0</v>
      </c>
      <c r="Q112" s="173"/>
      <c r="R112" s="191">
        <f t="shared" si="27"/>
        <v>0</v>
      </c>
      <c r="S112" s="173">
        <f t="shared" si="24"/>
        <v>7</v>
      </c>
      <c r="T112" s="47">
        <f t="shared" si="25"/>
        <v>0</v>
      </c>
      <c r="U112" s="94">
        <f t="shared" si="26"/>
        <v>0</v>
      </c>
    </row>
    <row r="113" spans="1:21" x14ac:dyDescent="0.3">
      <c r="A113" s="189" t="s">
        <v>376</v>
      </c>
      <c r="B113" s="171">
        <v>4042</v>
      </c>
      <c r="C113" s="172" t="str">
        <f>IF(B113="","",VLOOKUP(B113,[1]PROJECTES!$C$14:$G$7000,2,TRUE))</f>
        <v>SITEL</v>
      </c>
      <c r="D113" s="192" t="str">
        <f>IF(B113="","",VLOOKUP(B113,[1]PROJECTES!$C$14:$G$5000,5,FALSE))</f>
        <v>RTU S.E. ROQUET v2,0</v>
      </c>
      <c r="E113" s="194">
        <f>IF(B113="","",VLOOKUP(B113,[1]PROJECTES!$C$14:$Z$5000,8,FALSE))</f>
        <v>7</v>
      </c>
      <c r="F113" s="264">
        <f>IF(B113="","",VLOOKUP(B113,[1]PROJECTES!$C$14:$Z$5000,19,FALSE))</f>
        <v>42754</v>
      </c>
      <c r="G113" s="265">
        <v>9</v>
      </c>
      <c r="H113" s="265">
        <v>105</v>
      </c>
      <c r="I113" s="173">
        <f t="shared" si="18"/>
        <v>1</v>
      </c>
      <c r="J113" s="173">
        <f t="shared" si="19"/>
        <v>45</v>
      </c>
      <c r="K113" s="173">
        <f>SUMIFS(Validacions!$N$8:$N$7945,Validacions!$E$8:$E$7945,B113)</f>
        <v>0</v>
      </c>
      <c r="L113" s="173">
        <f>SUMIFS(Validacions!$P$8:$P$7945,Validacions!$E$8:$E$7945,B113)</f>
        <v>0</v>
      </c>
      <c r="M113" s="173">
        <f t="shared" si="20"/>
        <v>0</v>
      </c>
      <c r="N113" s="173">
        <f t="shared" si="21"/>
        <v>0</v>
      </c>
      <c r="O113" s="173">
        <f t="shared" si="22"/>
        <v>10.75</v>
      </c>
      <c r="P113" s="173">
        <f t="shared" si="23"/>
        <v>0</v>
      </c>
      <c r="Q113" s="173"/>
      <c r="R113" s="191">
        <f t="shared" si="27"/>
        <v>10.75</v>
      </c>
      <c r="S113" s="173">
        <f t="shared" si="24"/>
        <v>-3.75</v>
      </c>
      <c r="T113" s="47">
        <f t="shared" si="25"/>
        <v>0</v>
      </c>
      <c r="U113" s="94">
        <f t="shared" si="26"/>
        <v>1.5357142857142858</v>
      </c>
    </row>
    <row r="114" spans="1:21" x14ac:dyDescent="0.3">
      <c r="A114" s="189" t="s">
        <v>376</v>
      </c>
      <c r="B114" s="171">
        <v>4043</v>
      </c>
      <c r="C114" s="172" t="str">
        <f>IF(B114="","",VLOOKUP(B114,[1]PROJECTES!$C$14:$G$7000,2,TRUE))</f>
        <v>SITEL</v>
      </c>
      <c r="D114" s="192" t="str">
        <f>IF(B114="","",VLOOKUP(B114,[1]PROJECTES!$C$14:$G$5000,5,FALSE))</f>
        <v>RTU C.T. PALAUDARIES v2,0</v>
      </c>
      <c r="E114" s="194">
        <f>IF(B114="","",VLOOKUP(B114,[1]PROJECTES!$C$14:$Z$5000,8,FALSE))</f>
        <v>7</v>
      </c>
      <c r="F114" s="264">
        <f>IF(B114="","",VLOOKUP(B114,[1]PROJECTES!$C$14:$Z$5000,19,FALSE))</f>
        <v>42754</v>
      </c>
      <c r="G114" s="265">
        <v>0</v>
      </c>
      <c r="H114" s="265">
        <v>0</v>
      </c>
      <c r="I114" s="173">
        <f t="shared" si="18"/>
        <v>0</v>
      </c>
      <c r="J114" s="173">
        <f t="shared" si="19"/>
        <v>0</v>
      </c>
      <c r="K114" s="173">
        <f>SUMIFS(Validacions!$N$8:$N$7945,Validacions!$E$8:$E$7945,B114)</f>
        <v>0</v>
      </c>
      <c r="L114" s="173">
        <f>SUMIFS(Validacions!$P$8:$P$7945,Validacions!$E$8:$E$7945,B114)</f>
        <v>0</v>
      </c>
      <c r="M114" s="173">
        <f t="shared" si="20"/>
        <v>0</v>
      </c>
      <c r="N114" s="173">
        <f t="shared" si="21"/>
        <v>0</v>
      </c>
      <c r="O114" s="173">
        <f t="shared" si="22"/>
        <v>0</v>
      </c>
      <c r="P114" s="173">
        <f t="shared" si="23"/>
        <v>0</v>
      </c>
      <c r="Q114" s="173"/>
      <c r="R114" s="191">
        <f t="shared" si="27"/>
        <v>0</v>
      </c>
      <c r="S114" s="173">
        <f t="shared" si="24"/>
        <v>7</v>
      </c>
      <c r="T114" s="47">
        <f t="shared" si="25"/>
        <v>0</v>
      </c>
      <c r="U114" s="94">
        <f t="shared" si="26"/>
        <v>0</v>
      </c>
    </row>
    <row r="115" spans="1:21" x14ac:dyDescent="0.3">
      <c r="A115" s="189" t="s">
        <v>376</v>
      </c>
      <c r="B115" s="171">
        <v>4044</v>
      </c>
      <c r="C115" s="172" t="str">
        <f>IF(B115="","",VLOOKUP(B115,[1]PROJECTES!$C$14:$G$7000,2,TRUE))</f>
        <v>SITEL</v>
      </c>
      <c r="D115" s="192" t="str">
        <f>IF(B115="","",VLOOKUP(B115,[1]PROJECTES!$C$14:$G$5000,5,FALSE))</f>
        <v>RTU S.E. SANT PAU v4.0</v>
      </c>
      <c r="E115" s="194">
        <f>IF(B115="","",VLOOKUP(B115,[1]PROJECTES!$C$14:$Z$5000,8,FALSE))</f>
        <v>7</v>
      </c>
      <c r="F115" s="264">
        <f>IF(B115="","",VLOOKUP(B115,[1]PROJECTES!$C$14:$Z$5000,19,FALSE))</f>
        <v>42754</v>
      </c>
      <c r="G115" s="265">
        <v>0</v>
      </c>
      <c r="H115" s="265">
        <v>0</v>
      </c>
      <c r="I115" s="173">
        <f t="shared" si="18"/>
        <v>0</v>
      </c>
      <c r="J115" s="173">
        <f t="shared" si="19"/>
        <v>0</v>
      </c>
      <c r="K115" s="173">
        <f>SUMIFS(Validacions!$N$8:$N$7945,Validacions!$E$8:$E$7945,B115)</f>
        <v>0</v>
      </c>
      <c r="L115" s="173">
        <f>SUMIFS(Validacions!$P$8:$P$7945,Validacions!$E$8:$E$7945,B115)</f>
        <v>0</v>
      </c>
      <c r="M115" s="173">
        <f t="shared" si="20"/>
        <v>0</v>
      </c>
      <c r="N115" s="173">
        <f t="shared" si="21"/>
        <v>0</v>
      </c>
      <c r="O115" s="173">
        <f t="shared" si="22"/>
        <v>0</v>
      </c>
      <c r="P115" s="173">
        <f t="shared" si="23"/>
        <v>0</v>
      </c>
      <c r="Q115" s="173"/>
      <c r="R115" s="191">
        <f t="shared" si="27"/>
        <v>0</v>
      </c>
      <c r="S115" s="173">
        <f t="shared" si="24"/>
        <v>7</v>
      </c>
      <c r="T115" s="47">
        <f t="shared" si="25"/>
        <v>0</v>
      </c>
      <c r="U115" s="94">
        <f t="shared" si="26"/>
        <v>0</v>
      </c>
    </row>
    <row r="116" spans="1:21" x14ac:dyDescent="0.3">
      <c r="A116" s="189" t="s">
        <v>376</v>
      </c>
      <c r="B116" s="171">
        <v>4045</v>
      </c>
      <c r="C116" s="172" t="str">
        <f>IF(B116="","",VLOOKUP(B116,[1]PROJECTES!$C$14:$G$7000,2,TRUE))</f>
        <v>SITEL</v>
      </c>
      <c r="D116" s="192" t="str">
        <f>IF(B116="","",VLOOKUP(B116,[1]PROJECTES!$C$14:$G$5000,5,FALSE))</f>
        <v>RTU S.E. TARADELL v3,0</v>
      </c>
      <c r="E116" s="194">
        <f>IF(B116="","",VLOOKUP(B116,[1]PROJECTES!$C$14:$Z$5000,8,FALSE))</f>
        <v>7</v>
      </c>
      <c r="F116" s="264">
        <f>IF(B116="","",VLOOKUP(B116,[1]PROJECTES!$C$14:$Z$5000,19,FALSE))</f>
        <v>42754</v>
      </c>
      <c r="G116" s="265">
        <v>0</v>
      </c>
      <c r="H116" s="265">
        <v>0</v>
      </c>
      <c r="I116" s="173">
        <f t="shared" si="18"/>
        <v>0</v>
      </c>
      <c r="J116" s="173">
        <f t="shared" si="19"/>
        <v>0</v>
      </c>
      <c r="K116" s="173">
        <f>SUMIFS(Validacions!$N$8:$N$7945,Validacions!$E$8:$E$7945,B116)</f>
        <v>0</v>
      </c>
      <c r="L116" s="173">
        <f>SUMIFS(Validacions!$P$8:$P$7945,Validacions!$E$8:$E$7945,B116)</f>
        <v>0</v>
      </c>
      <c r="M116" s="173">
        <f t="shared" si="20"/>
        <v>0</v>
      </c>
      <c r="N116" s="173">
        <f t="shared" si="21"/>
        <v>0</v>
      </c>
      <c r="O116" s="173">
        <f t="shared" si="22"/>
        <v>0</v>
      </c>
      <c r="P116" s="173">
        <f t="shared" si="23"/>
        <v>0</v>
      </c>
      <c r="Q116" s="173"/>
      <c r="R116" s="191">
        <f t="shared" si="27"/>
        <v>0</v>
      </c>
      <c r="S116" s="173">
        <f t="shared" si="24"/>
        <v>7</v>
      </c>
      <c r="T116" s="47">
        <f t="shared" si="25"/>
        <v>0</v>
      </c>
      <c r="U116" s="94">
        <f t="shared" si="26"/>
        <v>0</v>
      </c>
    </row>
    <row r="117" spans="1:21" x14ac:dyDescent="0.3">
      <c r="A117" s="189" t="s">
        <v>376</v>
      </c>
      <c r="B117" s="171">
        <v>4046</v>
      </c>
      <c r="C117" s="172" t="str">
        <f>IF(B117="","",VLOOKUP(B117,[1]PROJECTES!$C$14:$G$7000,2,TRUE))</f>
        <v>SITEL</v>
      </c>
      <c r="D117" s="192" t="str">
        <f>IF(B117="","",VLOOKUP(B117,[1]PROJECTES!$C$14:$G$5000,5,FALSE))</f>
        <v>RTU C.T. LES SALINES v2.0</v>
      </c>
      <c r="E117" s="194">
        <f>IF(B117="","",VLOOKUP(B117,[1]PROJECTES!$C$14:$Z$5000,8,FALSE))</f>
        <v>7</v>
      </c>
      <c r="F117" s="264">
        <f>IF(B117="","",VLOOKUP(B117,[1]PROJECTES!$C$14:$Z$5000,19,FALSE))</f>
        <v>42754</v>
      </c>
      <c r="G117" s="265">
        <v>0</v>
      </c>
      <c r="H117" s="265">
        <v>0</v>
      </c>
      <c r="I117" s="173">
        <f t="shared" si="18"/>
        <v>0</v>
      </c>
      <c r="J117" s="173">
        <f t="shared" si="19"/>
        <v>0</v>
      </c>
      <c r="K117" s="173">
        <f>SUMIFS(Validacions!$N$8:$N$7945,Validacions!$E$8:$E$7945,B117)</f>
        <v>0</v>
      </c>
      <c r="L117" s="173">
        <f>SUMIFS(Validacions!$P$8:$P$7945,Validacions!$E$8:$E$7945,B117)</f>
        <v>0</v>
      </c>
      <c r="M117" s="173">
        <f t="shared" si="20"/>
        <v>0</v>
      </c>
      <c r="N117" s="173">
        <f t="shared" si="21"/>
        <v>0</v>
      </c>
      <c r="O117" s="173">
        <f t="shared" si="22"/>
        <v>0</v>
      </c>
      <c r="P117" s="173">
        <f t="shared" si="23"/>
        <v>0</v>
      </c>
      <c r="Q117" s="173"/>
      <c r="R117" s="191">
        <f t="shared" si="27"/>
        <v>0</v>
      </c>
      <c r="S117" s="173">
        <f t="shared" si="24"/>
        <v>7</v>
      </c>
      <c r="T117" s="47">
        <f t="shared" si="25"/>
        <v>0</v>
      </c>
      <c r="U117" s="94">
        <f t="shared" si="26"/>
        <v>0</v>
      </c>
    </row>
    <row r="118" spans="1:21" x14ac:dyDescent="0.3">
      <c r="A118" s="189" t="s">
        <v>376</v>
      </c>
      <c r="B118" s="171">
        <v>4047</v>
      </c>
      <c r="C118" s="172" t="str">
        <f>IF(B118="","",VLOOKUP(B118,[1]PROJECTES!$C$14:$G$7000,2,TRUE))</f>
        <v>SITEL</v>
      </c>
      <c r="D118" s="192" t="str">
        <f>IF(B118="","",VLOOKUP(B118,[1]PROJECTES!$C$14:$G$5000,5,FALSE))</f>
        <v>RTU S.E. VIDRÀ v3.0</v>
      </c>
      <c r="E118" s="194">
        <f>IF(B118="","",VLOOKUP(B118,[1]PROJECTES!$C$14:$Z$5000,8,FALSE))</f>
        <v>7</v>
      </c>
      <c r="F118" s="264">
        <f>IF(B118="","",VLOOKUP(B118,[1]PROJECTES!$C$14:$Z$5000,19,FALSE))</f>
        <v>42754</v>
      </c>
      <c r="G118" s="265">
        <v>0</v>
      </c>
      <c r="H118" s="265">
        <v>0</v>
      </c>
      <c r="I118" s="173">
        <f t="shared" si="18"/>
        <v>0</v>
      </c>
      <c r="J118" s="173">
        <f t="shared" si="19"/>
        <v>0</v>
      </c>
      <c r="K118" s="173">
        <f>SUMIFS(Validacions!$N$8:$N$7945,Validacions!$E$8:$E$7945,B118)</f>
        <v>0</v>
      </c>
      <c r="L118" s="173">
        <f>SUMIFS(Validacions!$P$8:$P$7945,Validacions!$E$8:$E$7945,B118)</f>
        <v>0</v>
      </c>
      <c r="M118" s="173">
        <f t="shared" si="20"/>
        <v>0</v>
      </c>
      <c r="N118" s="173">
        <f t="shared" si="21"/>
        <v>0</v>
      </c>
      <c r="O118" s="173">
        <f t="shared" si="22"/>
        <v>0</v>
      </c>
      <c r="P118" s="173">
        <f t="shared" si="23"/>
        <v>0</v>
      </c>
      <c r="Q118" s="173"/>
      <c r="R118" s="191">
        <f t="shared" si="27"/>
        <v>0</v>
      </c>
      <c r="S118" s="173">
        <f t="shared" si="24"/>
        <v>7</v>
      </c>
      <c r="T118" s="47">
        <f t="shared" si="25"/>
        <v>0</v>
      </c>
      <c r="U118" s="94">
        <f t="shared" si="26"/>
        <v>0</v>
      </c>
    </row>
    <row r="119" spans="1:21" x14ac:dyDescent="0.3">
      <c r="A119" s="189" t="s">
        <v>376</v>
      </c>
      <c r="B119" s="171">
        <v>4048</v>
      </c>
      <c r="C119" s="172" t="str">
        <f>IF(B119="","",VLOOKUP(B119,[1]PROJECTES!$C$14:$G$7000,2,TRUE))</f>
        <v>SITEL</v>
      </c>
      <c r="D119" s="192" t="str">
        <f>IF(B119="","",VLOOKUP(B119,[1]PROJECTES!$C$14:$G$5000,5,FALSE))</f>
        <v>RTU S.E. L'ESQUIROL v4.0</v>
      </c>
      <c r="E119" s="194">
        <f>IF(B119="","",VLOOKUP(B119,[1]PROJECTES!$C$14:$Z$5000,8,FALSE))</f>
        <v>7</v>
      </c>
      <c r="F119" s="264">
        <f>IF(B119="","",VLOOKUP(B119,[1]PROJECTES!$C$14:$Z$5000,19,FALSE))</f>
        <v>42754</v>
      </c>
      <c r="G119" s="265">
        <v>0</v>
      </c>
      <c r="H119" s="265">
        <v>0</v>
      </c>
      <c r="I119" s="173">
        <f t="shared" si="18"/>
        <v>0</v>
      </c>
      <c r="J119" s="173">
        <f t="shared" si="19"/>
        <v>0</v>
      </c>
      <c r="K119" s="173">
        <f>SUMIFS(Validacions!$N$8:$N$7945,Validacions!$E$8:$E$7945,B119)</f>
        <v>0</v>
      </c>
      <c r="L119" s="173">
        <f>SUMIFS(Validacions!$P$8:$P$7945,Validacions!$E$8:$E$7945,B119)</f>
        <v>0</v>
      </c>
      <c r="M119" s="173">
        <f t="shared" si="20"/>
        <v>0</v>
      </c>
      <c r="N119" s="173">
        <f t="shared" si="21"/>
        <v>0</v>
      </c>
      <c r="O119" s="173">
        <f t="shared" si="22"/>
        <v>0</v>
      </c>
      <c r="P119" s="173">
        <f t="shared" si="23"/>
        <v>0</v>
      </c>
      <c r="Q119" s="173"/>
      <c r="R119" s="191">
        <f t="shared" si="27"/>
        <v>0</v>
      </c>
      <c r="S119" s="173">
        <f t="shared" si="24"/>
        <v>7</v>
      </c>
      <c r="T119" s="47">
        <f t="shared" si="25"/>
        <v>0</v>
      </c>
      <c r="U119" s="94">
        <f t="shared" si="26"/>
        <v>0</v>
      </c>
    </row>
    <row r="120" spans="1:21" x14ac:dyDescent="0.3">
      <c r="A120" s="189" t="s">
        <v>376</v>
      </c>
      <c r="B120" s="171">
        <v>4049</v>
      </c>
      <c r="C120" s="172" t="str">
        <f>IF(B120="","",VLOOKUP(B120,[1]PROJECTES!$C$14:$G$7000,2,TRUE))</f>
        <v>SITEL</v>
      </c>
      <c r="D120" s="192" t="str">
        <f>IF(B120="","",VLOOKUP(B120,[1]PROJECTES!$C$14:$G$5000,5,FALSE))</f>
        <v>RTU C.T. TEATRE v4,0</v>
      </c>
      <c r="E120" s="194">
        <f>IF(B120="","",VLOOKUP(B120,[1]PROJECTES!$C$14:$Z$5000,8,FALSE))</f>
        <v>7</v>
      </c>
      <c r="F120" s="264">
        <f>IF(B120="","",VLOOKUP(B120,[1]PROJECTES!$C$14:$Z$5000,19,FALSE))</f>
        <v>42754</v>
      </c>
      <c r="G120" s="265">
        <v>0</v>
      </c>
      <c r="H120" s="265">
        <v>0</v>
      </c>
      <c r="I120" s="173">
        <f t="shared" si="18"/>
        <v>0</v>
      </c>
      <c r="J120" s="173">
        <f t="shared" si="19"/>
        <v>0</v>
      </c>
      <c r="K120" s="173">
        <f>SUMIFS(Validacions!$N$8:$N$7945,Validacions!$E$8:$E$7945,B120)</f>
        <v>0</v>
      </c>
      <c r="L120" s="173">
        <f>SUMIFS(Validacions!$P$8:$P$7945,Validacions!$E$8:$E$7945,B120)</f>
        <v>0</v>
      </c>
      <c r="M120" s="173">
        <f t="shared" si="20"/>
        <v>0</v>
      </c>
      <c r="N120" s="173">
        <f t="shared" si="21"/>
        <v>0</v>
      </c>
      <c r="O120" s="173">
        <f t="shared" si="22"/>
        <v>0</v>
      </c>
      <c r="P120" s="173">
        <f t="shared" si="23"/>
        <v>0</v>
      </c>
      <c r="Q120" s="173"/>
      <c r="R120" s="191">
        <f t="shared" si="27"/>
        <v>0</v>
      </c>
      <c r="S120" s="173">
        <f t="shared" si="24"/>
        <v>7</v>
      </c>
      <c r="T120" s="47">
        <f t="shared" si="25"/>
        <v>0</v>
      </c>
      <c r="U120" s="94">
        <f t="shared" si="26"/>
        <v>0</v>
      </c>
    </row>
    <row r="121" spans="1:21" x14ac:dyDescent="0.3">
      <c r="A121" s="189" t="s">
        <v>376</v>
      </c>
      <c r="B121" s="171">
        <v>4050</v>
      </c>
      <c r="C121" s="172" t="str">
        <f>IF(B121="","",VLOOKUP(B121,[1]PROJECTES!$C$14:$G$7000,2,TRUE))</f>
        <v>SITEL</v>
      </c>
      <c r="D121" s="192" t="str">
        <f>IF(B121="","",VLOOKUP(B121,[1]PROJECTES!$C$14:$G$5000,5,FALSE))</f>
        <v>RTU I.A.T. SOUS v3,0</v>
      </c>
      <c r="E121" s="194">
        <f>IF(B121="","",VLOOKUP(B121,[1]PROJECTES!$C$14:$Z$5000,8,FALSE))</f>
        <v>7</v>
      </c>
      <c r="F121" s="264">
        <f>IF(B121="","",VLOOKUP(B121,[1]PROJECTES!$C$14:$Z$5000,19,FALSE))</f>
        <v>42754</v>
      </c>
      <c r="G121" s="265">
        <v>0</v>
      </c>
      <c r="H121" s="265">
        <v>0</v>
      </c>
      <c r="I121" s="173">
        <f t="shared" si="18"/>
        <v>0</v>
      </c>
      <c r="J121" s="173">
        <f t="shared" si="19"/>
        <v>0</v>
      </c>
      <c r="K121" s="173">
        <f>SUMIFS(Validacions!$N$8:$N$7945,Validacions!$E$8:$E$7945,B121)</f>
        <v>0</v>
      </c>
      <c r="L121" s="173">
        <f>SUMIFS(Validacions!$P$8:$P$7945,Validacions!$E$8:$E$7945,B121)</f>
        <v>0</v>
      </c>
      <c r="M121" s="173">
        <f t="shared" si="20"/>
        <v>0</v>
      </c>
      <c r="N121" s="173">
        <f t="shared" si="21"/>
        <v>0</v>
      </c>
      <c r="O121" s="173">
        <f t="shared" si="22"/>
        <v>0</v>
      </c>
      <c r="P121" s="173">
        <f t="shared" si="23"/>
        <v>0</v>
      </c>
      <c r="Q121" s="173"/>
      <c r="R121" s="191">
        <f t="shared" si="27"/>
        <v>0</v>
      </c>
      <c r="S121" s="173">
        <f t="shared" si="24"/>
        <v>7</v>
      </c>
      <c r="T121" s="47">
        <f t="shared" si="25"/>
        <v>0</v>
      </c>
      <c r="U121" s="94">
        <f t="shared" si="26"/>
        <v>0</v>
      </c>
    </row>
    <row r="122" spans="1:21" x14ac:dyDescent="0.3">
      <c r="A122" s="189" t="s">
        <v>376</v>
      </c>
      <c r="B122" s="171">
        <v>4051</v>
      </c>
      <c r="C122" s="172" t="str">
        <f>IF(B122="","",VLOOKUP(B122,[1]PROJECTES!$C$14:$G$7000,2,TRUE))</f>
        <v>SITEL</v>
      </c>
      <c r="D122" s="192" t="str">
        <f>IF(B122="","",VLOOKUP(B122,[1]PROJECTES!$C$14:$G$5000,5,FALSE))</f>
        <v>RTU C.H. GALLIFA v2.0</v>
      </c>
      <c r="E122" s="194">
        <f>IF(B122="","",VLOOKUP(B122,[1]PROJECTES!$C$14:$Z$5000,8,FALSE))</f>
        <v>7</v>
      </c>
      <c r="F122" s="264">
        <f>IF(B122="","",VLOOKUP(B122,[1]PROJECTES!$C$14:$Z$5000,19,FALSE))</f>
        <v>42754</v>
      </c>
      <c r="G122" s="265">
        <v>0</v>
      </c>
      <c r="H122" s="265">
        <v>0</v>
      </c>
      <c r="I122" s="173">
        <f t="shared" si="18"/>
        <v>0</v>
      </c>
      <c r="J122" s="173">
        <f t="shared" si="19"/>
        <v>0</v>
      </c>
      <c r="K122" s="173">
        <f>SUMIFS(Validacions!$N$8:$N$7945,Validacions!$E$8:$E$7945,B122)</f>
        <v>0</v>
      </c>
      <c r="L122" s="173">
        <f>SUMIFS(Validacions!$P$8:$P$7945,Validacions!$E$8:$E$7945,B122)</f>
        <v>0</v>
      </c>
      <c r="M122" s="173">
        <f t="shared" si="20"/>
        <v>0</v>
      </c>
      <c r="N122" s="173">
        <f t="shared" si="21"/>
        <v>0</v>
      </c>
      <c r="O122" s="173">
        <f t="shared" si="22"/>
        <v>0</v>
      </c>
      <c r="P122" s="173">
        <f t="shared" si="23"/>
        <v>0</v>
      </c>
      <c r="Q122" s="173"/>
      <c r="R122" s="191">
        <f t="shared" si="27"/>
        <v>0</v>
      </c>
      <c r="S122" s="173">
        <f t="shared" si="24"/>
        <v>7</v>
      </c>
      <c r="T122" s="47">
        <f t="shared" si="25"/>
        <v>0</v>
      </c>
      <c r="U122" s="94">
        <f t="shared" si="26"/>
        <v>0</v>
      </c>
    </row>
    <row r="123" spans="1:21" x14ac:dyDescent="0.3">
      <c r="A123" s="189" t="s">
        <v>376</v>
      </c>
      <c r="B123" s="171">
        <v>4052</v>
      </c>
      <c r="C123" s="172" t="str">
        <f>IF(B123="","",VLOOKUP(B123,[1]PROJECTES!$C$14:$G$7000,2,TRUE))</f>
        <v>SITEL</v>
      </c>
      <c r="D123" s="192" t="str">
        <f>IF(B123="","",VLOOKUP(B123,[1]PROJECTES!$C$14:$G$5000,5,FALSE))</f>
        <v>RTU C.H. MATABOSCH v2.0</v>
      </c>
      <c r="E123" s="194">
        <f>IF(B123="","",VLOOKUP(B123,[1]PROJECTES!$C$14:$Z$5000,8,FALSE))</f>
        <v>7</v>
      </c>
      <c r="F123" s="264">
        <f>IF(B123="","",VLOOKUP(B123,[1]PROJECTES!$C$14:$Z$5000,19,FALSE))</f>
        <v>42754</v>
      </c>
      <c r="G123" s="265">
        <v>0</v>
      </c>
      <c r="H123" s="265">
        <v>0</v>
      </c>
      <c r="I123" s="173">
        <f t="shared" si="18"/>
        <v>0</v>
      </c>
      <c r="J123" s="173">
        <f t="shared" si="19"/>
        <v>0</v>
      </c>
      <c r="K123" s="173">
        <f>SUMIFS(Validacions!$N$8:$N$7945,Validacions!$E$8:$E$7945,B123)</f>
        <v>0</v>
      </c>
      <c r="L123" s="173">
        <f>SUMIFS(Validacions!$P$8:$P$7945,Validacions!$E$8:$E$7945,B123)</f>
        <v>0</v>
      </c>
      <c r="M123" s="173">
        <f t="shared" ref="M123:M184" si="28">TRUNC(L123/60,0)</f>
        <v>0</v>
      </c>
      <c r="N123" s="173">
        <f t="shared" ref="N123:N184" si="29">MOD(L123,60)</f>
        <v>0</v>
      </c>
      <c r="O123" s="173">
        <f t="shared" si="22"/>
        <v>0</v>
      </c>
      <c r="P123" s="173">
        <f t="shared" ref="P123:P184" si="30">K123+M123+N123/60</f>
        <v>0</v>
      </c>
      <c r="Q123" s="173"/>
      <c r="R123" s="191">
        <f t="shared" si="27"/>
        <v>0</v>
      </c>
      <c r="S123" s="173">
        <f t="shared" si="24"/>
        <v>7</v>
      </c>
      <c r="T123" s="47">
        <f t="shared" si="25"/>
        <v>0</v>
      </c>
      <c r="U123" s="94">
        <f t="shared" si="26"/>
        <v>0</v>
      </c>
    </row>
    <row r="124" spans="1:21" x14ac:dyDescent="0.3">
      <c r="A124" s="189" t="s">
        <v>376</v>
      </c>
      <c r="B124" s="171">
        <v>4053</v>
      </c>
      <c r="C124" s="172" t="str">
        <f>IF(B124="","",VLOOKUP(B124,[1]PROJECTES!$C$14:$G$7000,2,TRUE))</f>
        <v>SITEL</v>
      </c>
      <c r="D124" s="192" t="str">
        <f>IF(B124="","",VLOOKUP(B124,[1]PROJECTES!$C$14:$G$5000,5,FALSE))</f>
        <v>RTU C.H. MARINER v2.0</v>
      </c>
      <c r="E124" s="194">
        <f>IF(B124="","",VLOOKUP(B124,[1]PROJECTES!$C$14:$Z$5000,8,FALSE))</f>
        <v>7</v>
      </c>
      <c r="F124" s="264">
        <f>IF(B124="","",VLOOKUP(B124,[1]PROJECTES!$C$14:$Z$5000,19,FALSE))</f>
        <v>42754</v>
      </c>
      <c r="G124" s="265">
        <v>0</v>
      </c>
      <c r="H124" s="265">
        <v>0</v>
      </c>
      <c r="I124" s="173">
        <f t="shared" si="18"/>
        <v>0</v>
      </c>
      <c r="J124" s="173">
        <f t="shared" si="19"/>
        <v>0</v>
      </c>
      <c r="K124" s="173">
        <f>SUMIFS(Validacions!$N$8:$N$7945,Validacions!$E$8:$E$7945,B124)</f>
        <v>0</v>
      </c>
      <c r="L124" s="173">
        <f>SUMIFS(Validacions!$P$8:$P$7945,Validacions!$E$8:$E$7945,B124)</f>
        <v>0</v>
      </c>
      <c r="M124" s="173">
        <f t="shared" si="28"/>
        <v>0</v>
      </c>
      <c r="N124" s="173">
        <f t="shared" si="29"/>
        <v>0</v>
      </c>
      <c r="O124" s="173">
        <f t="shared" si="22"/>
        <v>0</v>
      </c>
      <c r="P124" s="173">
        <f t="shared" si="30"/>
        <v>0</v>
      </c>
      <c r="Q124" s="173"/>
      <c r="R124" s="191">
        <f t="shared" si="27"/>
        <v>0</v>
      </c>
      <c r="S124" s="173">
        <f t="shared" si="24"/>
        <v>7</v>
      </c>
      <c r="T124" s="47">
        <f t="shared" si="25"/>
        <v>0</v>
      </c>
      <c r="U124" s="94">
        <f t="shared" si="26"/>
        <v>0</v>
      </c>
    </row>
    <row r="125" spans="1:21" x14ac:dyDescent="0.3">
      <c r="A125" s="189" t="s">
        <v>376</v>
      </c>
      <c r="B125" s="171">
        <v>4054</v>
      </c>
      <c r="C125" s="172" t="str">
        <f>IF(B125="","",VLOOKUP(B125,[1]PROJECTES!$C$14:$G$7000,2,TRUE))</f>
        <v>SITEL</v>
      </c>
      <c r="D125" s="192" t="str">
        <f>IF(B125="","",VLOOKUP(B125,[1]PROJECTES!$C$14:$G$5000,5,FALSE))</f>
        <v>RTU C.H. BRANDIA v2.0</v>
      </c>
      <c r="E125" s="194">
        <f>IF(B125="","",VLOOKUP(B125,[1]PROJECTES!$C$14:$Z$5000,8,FALSE))</f>
        <v>7</v>
      </c>
      <c r="F125" s="264">
        <f>IF(B125="","",VLOOKUP(B125,[1]PROJECTES!$C$14:$Z$5000,19,FALSE))</f>
        <v>42754</v>
      </c>
      <c r="G125" s="265">
        <v>0</v>
      </c>
      <c r="H125" s="265">
        <v>0</v>
      </c>
      <c r="I125" s="173">
        <f t="shared" ref="I125:I188" si="31">TRUNC(H125/60,0)</f>
        <v>0</v>
      </c>
      <c r="J125" s="173">
        <f t="shared" ref="J125:J188" si="32">MOD(H125,60)</f>
        <v>0</v>
      </c>
      <c r="K125" s="173">
        <f>SUMIFS(Validacions!$N$8:$N$7945,Validacions!$E$8:$E$7945,B125)</f>
        <v>0</v>
      </c>
      <c r="L125" s="173">
        <f>SUMIFS(Validacions!$P$8:$P$7945,Validacions!$E$8:$E$7945,B125)</f>
        <v>0</v>
      </c>
      <c r="M125" s="173">
        <f t="shared" si="28"/>
        <v>0</v>
      </c>
      <c r="N125" s="173">
        <f t="shared" si="29"/>
        <v>0</v>
      </c>
      <c r="O125" s="173">
        <f t="shared" ref="O125:O188" si="33">IF(F125-$G$1&gt;=0,0,G125+I125+J125/60)</f>
        <v>0</v>
      </c>
      <c r="P125" s="173">
        <f t="shared" si="30"/>
        <v>0</v>
      </c>
      <c r="Q125" s="173"/>
      <c r="R125" s="191">
        <f t="shared" si="27"/>
        <v>0</v>
      </c>
      <c r="S125" s="173">
        <f t="shared" si="24"/>
        <v>7</v>
      </c>
      <c r="T125" s="47">
        <f t="shared" si="25"/>
        <v>0</v>
      </c>
      <c r="U125" s="94">
        <f t="shared" si="26"/>
        <v>0</v>
      </c>
    </row>
    <row r="126" spans="1:21" x14ac:dyDescent="0.3">
      <c r="A126" s="189" t="s">
        <v>376</v>
      </c>
      <c r="B126" s="171">
        <v>4055</v>
      </c>
      <c r="C126" s="172" t="str">
        <f>IF(B126="","",VLOOKUP(B126,[1]PROJECTES!$C$14:$G$7000,2,TRUE))</f>
        <v>SITEL</v>
      </c>
      <c r="D126" s="192" t="str">
        <f>IF(B126="","",VLOOKUP(B126,[1]PROJECTES!$C$14:$G$5000,5,FALSE))</f>
        <v>RTU C.H. ROCASSES v5,0</v>
      </c>
      <c r="E126" s="194">
        <f>IF(B126="","",VLOOKUP(B126,[1]PROJECTES!$C$14:$Z$5000,8,FALSE))</f>
        <v>7</v>
      </c>
      <c r="F126" s="264">
        <f>IF(B126="","",VLOOKUP(B126,[1]PROJECTES!$C$14:$Z$5000,19,FALSE))</f>
        <v>42754</v>
      </c>
      <c r="G126" s="265">
        <v>0</v>
      </c>
      <c r="H126" s="265">
        <v>0</v>
      </c>
      <c r="I126" s="173">
        <f t="shared" si="31"/>
        <v>0</v>
      </c>
      <c r="J126" s="173">
        <f t="shared" si="32"/>
        <v>0</v>
      </c>
      <c r="K126" s="173">
        <f>SUMIFS(Validacions!$N$8:$N$7945,Validacions!$E$8:$E$7945,B126)</f>
        <v>0</v>
      </c>
      <c r="L126" s="173">
        <f>SUMIFS(Validacions!$P$8:$P$7945,Validacions!$E$8:$E$7945,B126)</f>
        <v>0</v>
      </c>
      <c r="M126" s="173">
        <f t="shared" si="28"/>
        <v>0</v>
      </c>
      <c r="N126" s="173">
        <f t="shared" si="29"/>
        <v>0</v>
      </c>
      <c r="O126" s="173">
        <f t="shared" si="33"/>
        <v>0</v>
      </c>
      <c r="P126" s="173">
        <f t="shared" si="30"/>
        <v>0</v>
      </c>
      <c r="Q126" s="173"/>
      <c r="R126" s="191">
        <f t="shared" si="27"/>
        <v>0</v>
      </c>
      <c r="S126" s="173">
        <f t="shared" si="24"/>
        <v>7</v>
      </c>
      <c r="T126" s="47">
        <f t="shared" si="25"/>
        <v>0</v>
      </c>
      <c r="U126" s="94">
        <f t="shared" si="26"/>
        <v>0</v>
      </c>
    </row>
    <row r="127" spans="1:21" x14ac:dyDescent="0.3">
      <c r="A127" s="189" t="s">
        <v>376</v>
      </c>
      <c r="B127" s="171">
        <v>4056</v>
      </c>
      <c r="C127" s="172" t="str">
        <f>IF(B127="","",VLOOKUP(B127,[1]PROJECTES!$C$14:$G$7000,2,TRUE))</f>
        <v>SITEL</v>
      </c>
      <c r="D127" s="192" t="str">
        <f>IF(B127="","",VLOOKUP(B127,[1]PROJECTES!$C$14:$G$5000,5,FALSE))</f>
        <v>RTU S.E. QUEROL v3,0</v>
      </c>
      <c r="E127" s="194">
        <f>IF(B127="","",VLOOKUP(B127,[1]PROJECTES!$C$14:$Z$5000,8,FALSE))</f>
        <v>7</v>
      </c>
      <c r="F127" s="264">
        <f>IF(B127="","",VLOOKUP(B127,[1]PROJECTES!$C$14:$Z$5000,19,FALSE))</f>
        <v>42754</v>
      </c>
      <c r="G127" s="265">
        <v>0</v>
      </c>
      <c r="H127" s="265">
        <v>0</v>
      </c>
      <c r="I127" s="173">
        <f t="shared" si="31"/>
        <v>0</v>
      </c>
      <c r="J127" s="173">
        <f t="shared" si="32"/>
        <v>0</v>
      </c>
      <c r="K127" s="173">
        <f>SUMIFS(Validacions!$N$8:$N$7945,Validacions!$E$8:$E$7945,B127)</f>
        <v>0</v>
      </c>
      <c r="L127" s="173">
        <f>SUMIFS(Validacions!$P$8:$P$7945,Validacions!$E$8:$E$7945,B127)</f>
        <v>0</v>
      </c>
      <c r="M127" s="173">
        <f t="shared" si="28"/>
        <v>0</v>
      </c>
      <c r="N127" s="173">
        <f t="shared" si="29"/>
        <v>0</v>
      </c>
      <c r="O127" s="173">
        <f t="shared" si="33"/>
        <v>0</v>
      </c>
      <c r="P127" s="173">
        <f t="shared" si="30"/>
        <v>0</v>
      </c>
      <c r="Q127" s="173"/>
      <c r="R127" s="191">
        <f t="shared" si="27"/>
        <v>0</v>
      </c>
      <c r="S127" s="173">
        <f t="shared" si="24"/>
        <v>7</v>
      </c>
      <c r="T127" s="47">
        <f t="shared" si="25"/>
        <v>0</v>
      </c>
      <c r="U127" s="94">
        <f t="shared" si="26"/>
        <v>0</v>
      </c>
    </row>
    <row r="128" spans="1:21" x14ac:dyDescent="0.3">
      <c r="A128" s="189" t="s">
        <v>376</v>
      </c>
      <c r="B128" s="171">
        <v>4057</v>
      </c>
      <c r="C128" s="172" t="str">
        <f>IF(B128="","",VLOOKUP(B128,[1]PROJECTES!$C$14:$G$7000,2,TRUE))</f>
        <v>SITEL</v>
      </c>
      <c r="D128" s="192" t="str">
        <f>IF(B128="","",VLOOKUP(B128,[1]PROJECTES!$C$14:$G$5000,5,FALSE))</f>
        <v>RTU S.E. CENTELLES (EYPESA) v2.0</v>
      </c>
      <c r="E128" s="194">
        <f>IF(B128="","",VLOOKUP(B128,[1]PROJECTES!$C$14:$Z$5000,8,FALSE))</f>
        <v>7</v>
      </c>
      <c r="F128" s="264">
        <f>IF(B128="","",VLOOKUP(B128,[1]PROJECTES!$C$14:$Z$5000,19,FALSE))</f>
        <v>42754</v>
      </c>
      <c r="G128" s="265">
        <v>3</v>
      </c>
      <c r="H128" s="265">
        <v>0</v>
      </c>
      <c r="I128" s="173">
        <f t="shared" si="31"/>
        <v>0</v>
      </c>
      <c r="J128" s="173">
        <f t="shared" si="32"/>
        <v>0</v>
      </c>
      <c r="K128" s="173">
        <f>SUMIFS(Validacions!$N$8:$N$7945,Validacions!$E$8:$E$7945,B128)</f>
        <v>0</v>
      </c>
      <c r="L128" s="173">
        <f>SUMIFS(Validacions!$P$8:$P$7945,Validacions!$E$8:$E$7945,B128)</f>
        <v>0</v>
      </c>
      <c r="M128" s="173">
        <f t="shared" si="28"/>
        <v>0</v>
      </c>
      <c r="N128" s="173">
        <f t="shared" si="29"/>
        <v>0</v>
      </c>
      <c r="O128" s="173">
        <f t="shared" si="33"/>
        <v>3</v>
      </c>
      <c r="P128" s="173">
        <f t="shared" si="30"/>
        <v>0</v>
      </c>
      <c r="Q128" s="173"/>
      <c r="R128" s="191">
        <f t="shared" si="27"/>
        <v>3</v>
      </c>
      <c r="S128" s="173">
        <f t="shared" si="24"/>
        <v>4</v>
      </c>
      <c r="T128" s="47">
        <f t="shared" si="25"/>
        <v>0</v>
      </c>
      <c r="U128" s="94">
        <f t="shared" si="26"/>
        <v>0.42857142857142855</v>
      </c>
    </row>
    <row r="129" spans="1:21" x14ac:dyDescent="0.3">
      <c r="A129" s="189" t="s">
        <v>376</v>
      </c>
      <c r="B129" s="171">
        <v>4058</v>
      </c>
      <c r="C129" s="172" t="str">
        <f>IF(B129="","",VLOOKUP(B129,[1]PROJECTES!$C$14:$G$7000,2,TRUE))</f>
        <v>SITEL</v>
      </c>
      <c r="D129" s="192" t="str">
        <f>IF(B129="","",VLOOKUP(B129,[1]PROJECTES!$C$14:$G$5000,5,FALSE))</f>
        <v>RTU S.E. MOTOR v2,0</v>
      </c>
      <c r="E129" s="194">
        <f>IF(B129="","",VLOOKUP(B129,[1]PROJECTES!$C$14:$Z$5000,8,FALSE))</f>
        <v>7</v>
      </c>
      <c r="F129" s="264">
        <f>IF(B129="","",VLOOKUP(B129,[1]PROJECTES!$C$14:$Z$5000,19,FALSE))</f>
        <v>42754</v>
      </c>
      <c r="G129" s="265">
        <v>0</v>
      </c>
      <c r="H129" s="265">
        <v>0</v>
      </c>
      <c r="I129" s="173">
        <f t="shared" si="31"/>
        <v>0</v>
      </c>
      <c r="J129" s="173">
        <f t="shared" si="32"/>
        <v>0</v>
      </c>
      <c r="K129" s="173">
        <f>SUMIFS(Validacions!$N$8:$N$7945,Validacions!$E$8:$E$7945,B129)</f>
        <v>0</v>
      </c>
      <c r="L129" s="173">
        <f>SUMIFS(Validacions!$P$8:$P$7945,Validacions!$E$8:$E$7945,B129)</f>
        <v>0</v>
      </c>
      <c r="M129" s="173">
        <f t="shared" si="28"/>
        <v>0</v>
      </c>
      <c r="N129" s="173">
        <f t="shared" si="29"/>
        <v>0</v>
      </c>
      <c r="O129" s="173">
        <f t="shared" si="33"/>
        <v>0</v>
      </c>
      <c r="P129" s="173">
        <f t="shared" si="30"/>
        <v>0</v>
      </c>
      <c r="Q129" s="173"/>
      <c r="R129" s="191">
        <f t="shared" si="27"/>
        <v>0</v>
      </c>
      <c r="S129" s="173">
        <f t="shared" si="24"/>
        <v>7</v>
      </c>
      <c r="T129" s="47">
        <f t="shared" si="25"/>
        <v>0</v>
      </c>
      <c r="U129" s="94">
        <f t="shared" si="26"/>
        <v>0</v>
      </c>
    </row>
    <row r="130" spans="1:21" x14ac:dyDescent="0.3">
      <c r="A130" s="189" t="s">
        <v>376</v>
      </c>
      <c r="B130" s="171">
        <v>4059</v>
      </c>
      <c r="C130" s="172" t="str">
        <f>IF(B130="","",VLOOKUP(B130,[1]PROJECTES!$C$14:$G$7000,2,TRUE))</f>
        <v>SITEL</v>
      </c>
      <c r="D130" s="192" t="str">
        <f>IF(B130="","",VLOOKUP(B130,[1]PROJECTES!$C$14:$G$5000,5,FALSE))</f>
        <v>RTU S.E. BALENYÀ v2,0</v>
      </c>
      <c r="E130" s="194">
        <f>IF(B130="","",VLOOKUP(B130,[1]PROJECTES!$C$14:$Z$5000,8,FALSE))</f>
        <v>7</v>
      </c>
      <c r="F130" s="264">
        <f>IF(B130="","",VLOOKUP(B130,[1]PROJECTES!$C$14:$Z$5000,19,FALSE))</f>
        <v>42754</v>
      </c>
      <c r="G130" s="265">
        <v>0</v>
      </c>
      <c r="H130" s="265">
        <v>0</v>
      </c>
      <c r="I130" s="173">
        <f t="shared" si="31"/>
        <v>0</v>
      </c>
      <c r="J130" s="173">
        <f t="shared" si="32"/>
        <v>0</v>
      </c>
      <c r="K130" s="173">
        <f>SUMIFS(Validacions!$N$8:$N$7945,Validacions!$E$8:$E$7945,B130)</f>
        <v>0</v>
      </c>
      <c r="L130" s="173">
        <f>SUMIFS(Validacions!$P$8:$P$7945,Validacions!$E$8:$E$7945,B130)</f>
        <v>0</v>
      </c>
      <c r="M130" s="173">
        <f t="shared" si="28"/>
        <v>0</v>
      </c>
      <c r="N130" s="173">
        <f t="shared" si="29"/>
        <v>0</v>
      </c>
      <c r="O130" s="173">
        <f t="shared" si="33"/>
        <v>0</v>
      </c>
      <c r="P130" s="173">
        <f t="shared" si="30"/>
        <v>0</v>
      </c>
      <c r="Q130" s="173"/>
      <c r="R130" s="191">
        <f t="shared" si="27"/>
        <v>0</v>
      </c>
      <c r="S130" s="173">
        <f t="shared" si="24"/>
        <v>7</v>
      </c>
      <c r="T130" s="47">
        <f t="shared" si="25"/>
        <v>0</v>
      </c>
      <c r="U130" s="94">
        <f t="shared" si="26"/>
        <v>0</v>
      </c>
    </row>
    <row r="131" spans="1:21" x14ac:dyDescent="0.3">
      <c r="A131" s="189" t="s">
        <v>376</v>
      </c>
      <c r="B131" s="171">
        <v>4060</v>
      </c>
      <c r="C131" s="172" t="str">
        <f>IF(B131="","",VLOOKUP(B131,[1]PROJECTES!$C$14:$G$7000,2,TRUE))</f>
        <v>SITEL</v>
      </c>
      <c r="D131" s="192" t="str">
        <f>IF(B131="","",VLOOKUP(B131,[1]PROJECTES!$C$14:$G$5000,5,FALSE))</f>
        <v>RTU S.E. PUJOLÀ v2,0</v>
      </c>
      <c r="E131" s="194">
        <f>IF(B131="","",VLOOKUP(B131,[1]PROJECTES!$C$14:$Z$5000,8,FALSE))</f>
        <v>7</v>
      </c>
      <c r="F131" s="264">
        <f>IF(B131="","",VLOOKUP(B131,[1]PROJECTES!$C$14:$Z$5000,19,FALSE))</f>
        <v>42754</v>
      </c>
      <c r="G131" s="265">
        <v>0</v>
      </c>
      <c r="H131" s="265">
        <v>0</v>
      </c>
      <c r="I131" s="173">
        <f t="shared" si="31"/>
        <v>0</v>
      </c>
      <c r="J131" s="173">
        <f t="shared" si="32"/>
        <v>0</v>
      </c>
      <c r="K131" s="173">
        <f>SUMIFS(Validacions!$N$8:$N$7945,Validacions!$E$8:$E$7945,B131)</f>
        <v>0</v>
      </c>
      <c r="L131" s="173">
        <f>SUMIFS(Validacions!$P$8:$P$7945,Validacions!$E$8:$E$7945,B131)</f>
        <v>0</v>
      </c>
      <c r="M131" s="173">
        <f t="shared" si="28"/>
        <v>0</v>
      </c>
      <c r="N131" s="173">
        <f t="shared" si="29"/>
        <v>0</v>
      </c>
      <c r="O131" s="173">
        <f t="shared" si="33"/>
        <v>0</v>
      </c>
      <c r="P131" s="173">
        <f t="shared" si="30"/>
        <v>0</v>
      </c>
      <c r="Q131" s="173"/>
      <c r="R131" s="191">
        <f t="shared" si="27"/>
        <v>0</v>
      </c>
      <c r="S131" s="173">
        <f t="shared" ref="S131:S194" si="34">E131-R131</f>
        <v>7</v>
      </c>
      <c r="T131" s="47">
        <f t="shared" ref="T131:T194" si="35">P131/E131</f>
        <v>0</v>
      </c>
      <c r="U131" s="94">
        <f t="shared" ref="U131:U194" si="36">IF(E131&gt;0,R131/E131,0)</f>
        <v>0</v>
      </c>
    </row>
    <row r="132" spans="1:21" x14ac:dyDescent="0.3">
      <c r="A132" s="189" t="s">
        <v>376</v>
      </c>
      <c r="B132" s="171">
        <v>4061</v>
      </c>
      <c r="C132" s="172" t="str">
        <f>IF(B132="","",VLOOKUP(B132,[1]PROJECTES!$C$14:$G$7000,2,TRUE))</f>
        <v>SITEL</v>
      </c>
      <c r="D132" s="192" t="str">
        <f>IF(B132="","",VLOOKUP(B132,[1]PROJECTES!$C$14:$G$5000,5,FALSE))</f>
        <v>RTU S.E. SANTA EULALIA v2.0</v>
      </c>
      <c r="E132" s="194">
        <f>IF(B132="","",VLOOKUP(B132,[1]PROJECTES!$C$14:$Z$5000,8,FALSE))</f>
        <v>7</v>
      </c>
      <c r="F132" s="264">
        <f>IF(B132="","",VLOOKUP(B132,[1]PROJECTES!$C$14:$Z$5000,19,FALSE))</f>
        <v>42754</v>
      </c>
      <c r="G132" s="265">
        <v>0</v>
      </c>
      <c r="H132" s="265">
        <v>0</v>
      </c>
      <c r="I132" s="173">
        <f t="shared" si="31"/>
        <v>0</v>
      </c>
      <c r="J132" s="173">
        <f t="shared" si="32"/>
        <v>0</v>
      </c>
      <c r="K132" s="173">
        <f>SUMIFS(Validacions!$N$8:$N$7945,Validacions!$E$8:$E$7945,B132)</f>
        <v>0</v>
      </c>
      <c r="L132" s="173">
        <f>SUMIFS(Validacions!$P$8:$P$7945,Validacions!$E$8:$E$7945,B132)</f>
        <v>0</v>
      </c>
      <c r="M132" s="173">
        <f t="shared" si="28"/>
        <v>0</v>
      </c>
      <c r="N132" s="173">
        <f t="shared" si="29"/>
        <v>0</v>
      </c>
      <c r="O132" s="173">
        <f t="shared" si="33"/>
        <v>0</v>
      </c>
      <c r="P132" s="173">
        <f t="shared" si="30"/>
        <v>0</v>
      </c>
      <c r="Q132" s="173"/>
      <c r="R132" s="191">
        <f t="shared" ref="R132:R195" si="37">O132+P132+Q132</f>
        <v>0</v>
      </c>
      <c r="S132" s="173">
        <f t="shared" si="34"/>
        <v>7</v>
      </c>
      <c r="T132" s="47">
        <f t="shared" si="35"/>
        <v>0</v>
      </c>
      <c r="U132" s="94">
        <f t="shared" si="36"/>
        <v>0</v>
      </c>
    </row>
    <row r="133" spans="1:21" x14ac:dyDescent="0.3">
      <c r="A133" s="189" t="s">
        <v>376</v>
      </c>
      <c r="B133" s="171">
        <v>4062</v>
      </c>
      <c r="C133" s="172" t="str">
        <f>IF(B133="","",VLOOKUP(B133,[1]PROJECTES!$C$14:$G$7000,2,TRUE))</f>
        <v>SITEL</v>
      </c>
      <c r="D133" s="192" t="str">
        <f>IF(B133="","",VLOOKUP(B133,[1]PROJECTES!$C$14:$G$5000,5,FALSE))</f>
        <v>RTU S.E. BIGUES v2,0</v>
      </c>
      <c r="E133" s="194">
        <f>IF(B133="","",VLOOKUP(B133,[1]PROJECTES!$C$14:$Z$5000,8,FALSE))</f>
        <v>7</v>
      </c>
      <c r="F133" s="264">
        <f>IF(B133="","",VLOOKUP(B133,[1]PROJECTES!$C$14:$Z$5000,19,FALSE))</f>
        <v>42754</v>
      </c>
      <c r="G133" s="265">
        <v>0</v>
      </c>
      <c r="H133" s="265">
        <v>0</v>
      </c>
      <c r="I133" s="173">
        <f t="shared" si="31"/>
        <v>0</v>
      </c>
      <c r="J133" s="173">
        <f t="shared" si="32"/>
        <v>0</v>
      </c>
      <c r="K133" s="173">
        <f>SUMIFS(Validacions!$N$8:$N$7945,Validacions!$E$8:$E$7945,B133)</f>
        <v>0</v>
      </c>
      <c r="L133" s="173">
        <f>SUMIFS(Validacions!$P$8:$P$7945,Validacions!$E$8:$E$7945,B133)</f>
        <v>0</v>
      </c>
      <c r="M133" s="173">
        <f t="shared" si="28"/>
        <v>0</v>
      </c>
      <c r="N133" s="173">
        <f t="shared" si="29"/>
        <v>0</v>
      </c>
      <c r="O133" s="173">
        <f t="shared" si="33"/>
        <v>0</v>
      </c>
      <c r="P133" s="173">
        <f t="shared" si="30"/>
        <v>0</v>
      </c>
      <c r="Q133" s="173"/>
      <c r="R133" s="191">
        <f t="shared" si="37"/>
        <v>0</v>
      </c>
      <c r="S133" s="173">
        <f t="shared" si="34"/>
        <v>7</v>
      </c>
      <c r="T133" s="47">
        <f t="shared" si="35"/>
        <v>0</v>
      </c>
      <c r="U133" s="94">
        <f t="shared" si="36"/>
        <v>0</v>
      </c>
    </row>
    <row r="134" spans="1:21" x14ac:dyDescent="0.3">
      <c r="A134" s="189" t="s">
        <v>376</v>
      </c>
      <c r="B134" s="171">
        <v>4245</v>
      </c>
      <c r="C134" s="172" t="str">
        <f>IF(B134="","",VLOOKUP(B134,[1]PROJECTES!$C$14:$G$7000,2,TRUE))</f>
        <v>EYPESA</v>
      </c>
      <c r="D134" s="192" t="str">
        <f>IF(B134="","",VLOOKUP(B134,[1]PROJECTES!$C$14:$G$5000,5,FALSE))</f>
        <v>MIGRACIO RTU's A IEC-870-5-104 v2.0</v>
      </c>
      <c r="E134" s="194">
        <f>IF(B134="","",VLOOKUP(B134,[1]PROJECTES!$C$14:$Z$5000,8,FALSE))</f>
        <v>125</v>
      </c>
      <c r="F134" s="264">
        <f>IF(B134="","",VLOOKUP(B134,[1]PROJECTES!$C$14:$Z$5000,19,FALSE))</f>
        <v>42899</v>
      </c>
      <c r="G134" s="265">
        <v>1</v>
      </c>
      <c r="H134" s="265">
        <v>100</v>
      </c>
      <c r="I134" s="173">
        <f t="shared" si="31"/>
        <v>1</v>
      </c>
      <c r="J134" s="173">
        <f t="shared" si="32"/>
        <v>40</v>
      </c>
      <c r="K134" s="173">
        <f>SUMIFS(Validacions!$N$8:$N$7945,Validacions!$E$8:$E$7945,B134)</f>
        <v>0</v>
      </c>
      <c r="L134" s="173">
        <f>SUMIFS(Validacions!$P$8:$P$7945,Validacions!$E$8:$E$7945,B134)</f>
        <v>0</v>
      </c>
      <c r="M134" s="173">
        <f t="shared" si="28"/>
        <v>0</v>
      </c>
      <c r="N134" s="173">
        <f t="shared" si="29"/>
        <v>0</v>
      </c>
      <c r="O134" s="173">
        <f t="shared" si="33"/>
        <v>2.6666666666666665</v>
      </c>
      <c r="P134" s="173">
        <f t="shared" si="30"/>
        <v>0</v>
      </c>
      <c r="Q134" s="173"/>
      <c r="R134" s="191">
        <f t="shared" si="37"/>
        <v>2.6666666666666665</v>
      </c>
      <c r="S134" s="173">
        <f t="shared" si="34"/>
        <v>122.33333333333333</v>
      </c>
      <c r="T134" s="47">
        <f t="shared" si="35"/>
        <v>0</v>
      </c>
      <c r="U134" s="94">
        <f t="shared" si="36"/>
        <v>2.1333333333333333E-2</v>
      </c>
    </row>
    <row r="135" spans="1:21" x14ac:dyDescent="0.3">
      <c r="A135" s="189" t="s">
        <v>376</v>
      </c>
      <c r="B135" s="171">
        <v>4275</v>
      </c>
      <c r="C135" s="172" t="str">
        <f>IF(B135="","",VLOOKUP(B135,[1]PROJECTES!$C$14:$G$7000,2,TRUE))</f>
        <v>EYPESA</v>
      </c>
      <c r="D135" s="192" t="str">
        <f>IF(B135="","",VLOOKUP(B135,[1]PROJECTES!$C$14:$G$5000,5,FALSE))</f>
        <v>Inst i PEM RTU S.E. PUNSIC v1.0</v>
      </c>
      <c r="E135" s="194">
        <f>IF(B135="","",VLOOKUP(B135,[1]PROJECTES!$C$14:$Z$5000,8,FALSE))</f>
        <v>20</v>
      </c>
      <c r="F135" s="264">
        <f>IF(B135="","",VLOOKUP(B135,[1]PROJECTES!$C$14:$Z$5000,19,FALSE))</f>
        <v>42928</v>
      </c>
      <c r="G135" s="265">
        <v>0</v>
      </c>
      <c r="H135" s="265">
        <v>0</v>
      </c>
      <c r="I135" s="173">
        <f t="shared" si="31"/>
        <v>0</v>
      </c>
      <c r="J135" s="173">
        <f t="shared" si="32"/>
        <v>0</v>
      </c>
      <c r="K135" s="173">
        <f>SUMIFS(Validacions!$N$8:$N$7945,Validacions!$E$8:$E$7945,B135)</f>
        <v>0</v>
      </c>
      <c r="L135" s="173">
        <f>SUMIFS(Validacions!$P$8:$P$7945,Validacions!$E$8:$E$7945,B135)</f>
        <v>0</v>
      </c>
      <c r="M135" s="173">
        <f t="shared" si="28"/>
        <v>0</v>
      </c>
      <c r="N135" s="173">
        <f t="shared" si="29"/>
        <v>0</v>
      </c>
      <c r="O135" s="173">
        <f t="shared" si="33"/>
        <v>0</v>
      </c>
      <c r="P135" s="173">
        <f t="shared" si="30"/>
        <v>0</v>
      </c>
      <c r="Q135" s="173"/>
      <c r="R135" s="191">
        <f t="shared" si="37"/>
        <v>0</v>
      </c>
      <c r="S135" s="173">
        <f t="shared" si="34"/>
        <v>20</v>
      </c>
      <c r="T135" s="47">
        <f t="shared" si="35"/>
        <v>0</v>
      </c>
      <c r="U135" s="94">
        <f t="shared" si="36"/>
        <v>0</v>
      </c>
    </row>
    <row r="136" spans="1:21" x14ac:dyDescent="0.3">
      <c r="A136" s="189" t="s">
        <v>376</v>
      </c>
      <c r="B136" s="171">
        <v>4373</v>
      </c>
      <c r="C136" s="172" t="str">
        <f>IF(B136="","",VLOOKUP(B136,[1]PROJECTES!$C$14:$G$7000,2,TRUE))</f>
        <v>MANGRA</v>
      </c>
      <c r="D136" s="192" t="str">
        <f>IF(B136="","",VLOOKUP(B136,[1]PROJECTES!$C$14:$G$5000,5,FALSE))</f>
        <v>Reparacio 4 x Equip MIPS-300N v1.2</v>
      </c>
      <c r="E136" s="194">
        <f>IF(B136="","",VLOOKUP(B136,[1]PROJECTES!$C$14:$Z$5000,8,FALSE))</f>
        <v>6</v>
      </c>
      <c r="F136" s="264">
        <f>IF(B136="","",VLOOKUP(B136,[1]PROJECTES!$C$14:$Z$5000,19,FALSE))</f>
        <v>43012</v>
      </c>
      <c r="G136" s="265">
        <v>0</v>
      </c>
      <c r="H136" s="265">
        <v>0</v>
      </c>
      <c r="I136" s="173">
        <f t="shared" si="31"/>
        <v>0</v>
      </c>
      <c r="J136" s="173">
        <f t="shared" si="32"/>
        <v>0</v>
      </c>
      <c r="K136" s="173">
        <f>SUMIFS(Validacions!$N$8:$N$7945,Validacions!$E$8:$E$7945,B136)</f>
        <v>0</v>
      </c>
      <c r="L136" s="173">
        <f>SUMIFS(Validacions!$P$8:$P$7945,Validacions!$E$8:$E$7945,B136)</f>
        <v>0</v>
      </c>
      <c r="M136" s="173">
        <f t="shared" si="28"/>
        <v>0</v>
      </c>
      <c r="N136" s="173">
        <f t="shared" si="29"/>
        <v>0</v>
      </c>
      <c r="O136" s="173">
        <f t="shared" si="33"/>
        <v>0</v>
      </c>
      <c r="P136" s="173">
        <f t="shared" si="30"/>
        <v>0</v>
      </c>
      <c r="Q136" s="173"/>
      <c r="R136" s="191">
        <f t="shared" si="37"/>
        <v>0</v>
      </c>
      <c r="S136" s="173">
        <f t="shared" si="34"/>
        <v>6</v>
      </c>
      <c r="T136" s="47">
        <f t="shared" si="35"/>
        <v>0</v>
      </c>
      <c r="U136" s="94">
        <f t="shared" si="36"/>
        <v>0</v>
      </c>
    </row>
    <row r="137" spans="1:21" x14ac:dyDescent="0.3">
      <c r="A137" s="189" t="s">
        <v>377</v>
      </c>
      <c r="B137" s="171">
        <v>4487</v>
      </c>
      <c r="C137" s="172" t="str">
        <f>IF(B137="","",VLOOKUP(B137,[1]PROJECTES!$C$14:$G$7000,2,TRUE))</f>
        <v>ORMAZA</v>
      </c>
      <c r="D137" s="192" t="str">
        <f>IF(B137="","",VLOOKUP(B137,[1]PROJECTES!$C$14:$G$5000,5,FALSE))</f>
        <v>CC SCADA BANC SABADELL v3.0</v>
      </c>
      <c r="E137" s="194">
        <f>IF(B137="","",VLOOKUP(B137,[1]PROJECTES!$C$14:$Z$5000,8,FALSE))</f>
        <v>3</v>
      </c>
      <c r="F137" s="264">
        <f>IF(B137="","",VLOOKUP(B137,[1]PROJECTES!$C$14:$Z$5000,19,FALSE))</f>
        <v>43083</v>
      </c>
      <c r="G137" s="265">
        <v>0</v>
      </c>
      <c r="H137" s="265">
        <v>0</v>
      </c>
      <c r="I137" s="173">
        <f t="shared" si="31"/>
        <v>0</v>
      </c>
      <c r="J137" s="173">
        <f t="shared" si="32"/>
        <v>0</v>
      </c>
      <c r="K137" s="173">
        <f>SUMIFS(Validacions!$N$8:$N$7945,Validacions!$E$8:$E$7945,B137)</f>
        <v>0</v>
      </c>
      <c r="L137" s="173">
        <f>SUMIFS(Validacions!$P$8:$P$7945,Validacions!$E$8:$E$7945,B137)</f>
        <v>0</v>
      </c>
      <c r="M137" s="173">
        <f t="shared" si="28"/>
        <v>0</v>
      </c>
      <c r="N137" s="173">
        <f t="shared" si="29"/>
        <v>0</v>
      </c>
      <c r="O137" s="173">
        <f t="shared" si="33"/>
        <v>0</v>
      </c>
      <c r="P137" s="173">
        <f t="shared" si="30"/>
        <v>0</v>
      </c>
      <c r="Q137" s="173"/>
      <c r="R137" s="191">
        <f t="shared" si="37"/>
        <v>0</v>
      </c>
      <c r="S137" s="173">
        <f t="shared" si="34"/>
        <v>3</v>
      </c>
      <c r="T137" s="47">
        <f t="shared" si="35"/>
        <v>0</v>
      </c>
      <c r="U137" s="94">
        <f t="shared" si="36"/>
        <v>0</v>
      </c>
    </row>
    <row r="138" spans="1:21" x14ac:dyDescent="0.3">
      <c r="A138" s="189" t="s">
        <v>377</v>
      </c>
      <c r="B138" s="171">
        <v>4488</v>
      </c>
      <c r="C138" s="172" t="str">
        <f>IF(B138="","",VLOOKUP(B138,[1]PROJECTES!$C$14:$G$7000,2,TRUE))</f>
        <v>ORMAZA</v>
      </c>
      <c r="D138" s="192" t="str">
        <f>IF(B138="","",VLOOKUP(B138,[1]PROJECTES!$C$14:$G$5000,5,FALSE))</f>
        <v>Inst. i PEM CC SCADA BANC SABADELL v3.0</v>
      </c>
      <c r="E138" s="194">
        <f>IF(B138="","",VLOOKUP(B138,[1]PROJECTES!$C$14:$Z$5000,8,FALSE))</f>
        <v>11</v>
      </c>
      <c r="F138" s="264">
        <f>IF(B138="","",VLOOKUP(B138,[1]PROJECTES!$C$14:$Z$5000,19,FALSE))</f>
        <v>43083</v>
      </c>
      <c r="G138" s="265">
        <v>0</v>
      </c>
      <c r="H138" s="265">
        <v>0</v>
      </c>
      <c r="I138" s="173">
        <f t="shared" si="31"/>
        <v>0</v>
      </c>
      <c r="J138" s="173">
        <f t="shared" si="32"/>
        <v>0</v>
      </c>
      <c r="K138" s="173">
        <f>SUMIFS(Validacions!$N$8:$N$7945,Validacions!$E$8:$E$7945,B138)</f>
        <v>0</v>
      </c>
      <c r="L138" s="173">
        <f>SUMIFS(Validacions!$P$8:$P$7945,Validacions!$E$8:$E$7945,B138)</f>
        <v>0</v>
      </c>
      <c r="M138" s="173">
        <f t="shared" si="28"/>
        <v>0</v>
      </c>
      <c r="N138" s="173">
        <f t="shared" si="29"/>
        <v>0</v>
      </c>
      <c r="O138" s="173">
        <f t="shared" si="33"/>
        <v>0</v>
      </c>
      <c r="P138" s="173">
        <f t="shared" si="30"/>
        <v>0</v>
      </c>
      <c r="Q138" s="173"/>
      <c r="R138" s="191">
        <f t="shared" si="37"/>
        <v>0</v>
      </c>
      <c r="S138" s="173">
        <f t="shared" si="34"/>
        <v>11</v>
      </c>
      <c r="T138" s="47">
        <f t="shared" si="35"/>
        <v>0</v>
      </c>
      <c r="U138" s="94">
        <f t="shared" si="36"/>
        <v>0</v>
      </c>
    </row>
    <row r="139" spans="1:21" x14ac:dyDescent="0.3">
      <c r="A139" s="189" t="s">
        <v>376</v>
      </c>
      <c r="B139" s="171">
        <v>4641</v>
      </c>
      <c r="C139" s="172" t="str">
        <f>IF(B139="","",VLOOKUP(B139,[1]PROJECTES!$C$14:$G$7000,2,TRUE))</f>
        <v>AGRENE</v>
      </c>
      <c r="D139" s="192" t="str">
        <f>IF(B139="","",VLOOKUP(B139,[1]PROJECTES!$C$14:$G$5000,5,FALSE))</f>
        <v>RTU I.A.T. TALUS C.H.ESPONELLA v1.0</v>
      </c>
      <c r="E139" s="194">
        <f>IF(B139="","",VLOOKUP(B139,[1]PROJECTES!$C$14:$Z$5000,8,FALSE))</f>
        <v>7.5</v>
      </c>
      <c r="F139" s="264">
        <f>IF(B139="","",VLOOKUP(B139,[1]PROJECTES!$C$14:$Z$5000,19,FALSE))</f>
        <v>43180</v>
      </c>
      <c r="G139" s="265">
        <v>0</v>
      </c>
      <c r="H139" s="265">
        <v>0</v>
      </c>
      <c r="I139" s="173">
        <f t="shared" si="31"/>
        <v>0</v>
      </c>
      <c r="J139" s="173">
        <f t="shared" si="32"/>
        <v>0</v>
      </c>
      <c r="K139" s="173">
        <f>SUMIFS(Validacions!$N$8:$N$7945,Validacions!$E$8:$E$7945,B139)</f>
        <v>0</v>
      </c>
      <c r="L139" s="173">
        <f>SUMIFS(Validacions!$P$8:$P$7945,Validacions!$E$8:$E$7945,B139)</f>
        <v>0</v>
      </c>
      <c r="M139" s="173">
        <f t="shared" si="28"/>
        <v>0</v>
      </c>
      <c r="N139" s="173">
        <f t="shared" si="29"/>
        <v>0</v>
      </c>
      <c r="O139" s="173">
        <f t="shared" si="33"/>
        <v>0</v>
      </c>
      <c r="P139" s="173">
        <f t="shared" si="30"/>
        <v>0</v>
      </c>
      <c r="Q139" s="173"/>
      <c r="R139" s="191">
        <f t="shared" si="37"/>
        <v>0</v>
      </c>
      <c r="S139" s="173">
        <f t="shared" si="34"/>
        <v>7.5</v>
      </c>
      <c r="T139" s="47">
        <f t="shared" si="35"/>
        <v>0</v>
      </c>
      <c r="U139" s="94">
        <f t="shared" si="36"/>
        <v>0</v>
      </c>
    </row>
    <row r="140" spans="1:21" x14ac:dyDescent="0.3">
      <c r="A140" s="189" t="s">
        <v>377</v>
      </c>
      <c r="B140" s="171">
        <v>4696</v>
      </c>
      <c r="C140" s="172" t="str">
        <f>IF(B140="","",VLOOKUP(B140,[1]PROJECTES!$C$14:$G$7000,2,TRUE))</f>
        <v>EYPESA</v>
      </c>
      <c r="D140" s="192" t="str">
        <f>IF(B140="","",VLOOKUP(B140,[1]PROJECTES!$C$14:$G$5000,5,FALSE))</f>
        <v>CC SCADA EYPESA v6.5</v>
      </c>
      <c r="E140" s="194">
        <f>IF(B140="","",VLOOKUP(B140,[1]PROJECTES!$C$14:$Z$5000,8,FALSE))</f>
        <v>5</v>
      </c>
      <c r="F140" s="264">
        <f>IF(B140="","",VLOOKUP(B140,[1]PROJECTES!$C$14:$Z$5000,19,FALSE))</f>
        <v>43207</v>
      </c>
      <c r="G140" s="265">
        <v>0</v>
      </c>
      <c r="H140" s="265">
        <v>0</v>
      </c>
      <c r="I140" s="173">
        <f t="shared" si="31"/>
        <v>0</v>
      </c>
      <c r="J140" s="173">
        <f t="shared" si="32"/>
        <v>0</v>
      </c>
      <c r="K140" s="173">
        <f>SUMIFS(Validacions!$N$8:$N$7945,Validacions!$E$8:$E$7945,B140)</f>
        <v>0</v>
      </c>
      <c r="L140" s="173">
        <f>SUMIFS(Validacions!$P$8:$P$7945,Validacions!$E$8:$E$7945,B140)</f>
        <v>0</v>
      </c>
      <c r="M140" s="173">
        <f t="shared" si="28"/>
        <v>0</v>
      </c>
      <c r="N140" s="173">
        <f t="shared" si="29"/>
        <v>0</v>
      </c>
      <c r="O140" s="173">
        <f t="shared" si="33"/>
        <v>0</v>
      </c>
      <c r="P140" s="173">
        <f t="shared" si="30"/>
        <v>0</v>
      </c>
      <c r="Q140" s="173"/>
      <c r="R140" s="191">
        <f t="shared" si="37"/>
        <v>0</v>
      </c>
      <c r="S140" s="173">
        <f t="shared" si="34"/>
        <v>5</v>
      </c>
      <c r="T140" s="47">
        <f t="shared" si="35"/>
        <v>0</v>
      </c>
      <c r="U140" s="94">
        <f t="shared" si="36"/>
        <v>0</v>
      </c>
    </row>
    <row r="141" spans="1:21" x14ac:dyDescent="0.3">
      <c r="A141" s="189" t="s">
        <v>377</v>
      </c>
      <c r="B141" s="171">
        <v>4697</v>
      </c>
      <c r="C141" s="172" t="str">
        <f>IF(B141="","",VLOOKUP(B141,[1]PROJECTES!$C$14:$G$7000,2,TRUE))</f>
        <v>SITEL</v>
      </c>
      <c r="D141" s="192" t="str">
        <f>IF(B141="","",VLOOKUP(B141,[1]PROJECTES!$C$14:$G$5000,5,FALSE))</f>
        <v>SW CALSER v5.3</v>
      </c>
      <c r="E141" s="194">
        <f>IF(B141="","",VLOOKUP(B141,[1]PROJECTES!$C$14:$Z$5000,8,FALSE))</f>
        <v>3</v>
      </c>
      <c r="F141" s="264">
        <f>IF(B141="","",VLOOKUP(B141,[1]PROJECTES!$C$14:$Z$5000,19,FALSE))</f>
        <v>43207</v>
      </c>
      <c r="G141" s="265">
        <v>0</v>
      </c>
      <c r="H141" s="265">
        <v>0</v>
      </c>
      <c r="I141" s="173">
        <f t="shared" si="31"/>
        <v>0</v>
      </c>
      <c r="J141" s="173">
        <f t="shared" si="32"/>
        <v>0</v>
      </c>
      <c r="K141" s="173">
        <f>SUMIFS(Validacions!$N$8:$N$7945,Validacions!$E$8:$E$7945,B141)</f>
        <v>0</v>
      </c>
      <c r="L141" s="173">
        <f>SUMIFS(Validacions!$P$8:$P$7945,Validacions!$E$8:$E$7945,B141)</f>
        <v>0</v>
      </c>
      <c r="M141" s="173">
        <f t="shared" si="28"/>
        <v>0</v>
      </c>
      <c r="N141" s="173">
        <f t="shared" si="29"/>
        <v>0</v>
      </c>
      <c r="O141" s="173">
        <f t="shared" si="33"/>
        <v>0</v>
      </c>
      <c r="P141" s="173">
        <f t="shared" si="30"/>
        <v>0</v>
      </c>
      <c r="Q141" s="173"/>
      <c r="R141" s="191">
        <f t="shared" si="37"/>
        <v>0</v>
      </c>
      <c r="S141" s="173">
        <f t="shared" si="34"/>
        <v>3</v>
      </c>
      <c r="T141" s="47">
        <f t="shared" si="35"/>
        <v>0</v>
      </c>
      <c r="U141" s="94">
        <f t="shared" si="36"/>
        <v>0</v>
      </c>
    </row>
    <row r="142" spans="1:21" x14ac:dyDescent="0.3">
      <c r="A142" s="189" t="s">
        <v>377</v>
      </c>
      <c r="B142" s="171">
        <v>4821</v>
      </c>
      <c r="C142" s="172" t="str">
        <f>IF(B142="","",VLOOKUP(B142,[1]PROJECTES!$C$14:$G$7000,2,TRUE))</f>
        <v>ORMAZA</v>
      </c>
      <c r="D142" s="192" t="str">
        <f>IF(B142="","",VLOOKUP(B142,[1]PROJECTES!$C$14:$G$5000,5,FALSE))</f>
        <v>CC SCADA TEDIS.Net VALL HEBRON v4,0</v>
      </c>
      <c r="E142" s="194">
        <f>IF(B142="","",VLOOKUP(B142,[1]PROJECTES!$C$14:$Z$5000,8,FALSE))</f>
        <v>50</v>
      </c>
      <c r="F142" s="264">
        <f>IF(B142="","",VLOOKUP(B142,[1]PROJECTES!$C$14:$Z$5000,19,FALSE))</f>
        <v>43290</v>
      </c>
      <c r="G142" s="265">
        <v>34</v>
      </c>
      <c r="H142" s="265">
        <v>425</v>
      </c>
      <c r="I142" s="173">
        <f t="shared" si="31"/>
        <v>7</v>
      </c>
      <c r="J142" s="173">
        <f t="shared" si="32"/>
        <v>5</v>
      </c>
      <c r="K142" s="173">
        <f>SUMIFS(Validacions!$N$8:$N$7945,Validacions!$E$8:$E$7945,B142)</f>
        <v>0</v>
      </c>
      <c r="L142" s="173">
        <f>SUMIFS(Validacions!$P$8:$P$7945,Validacions!$E$8:$E$7945,B142)</f>
        <v>0</v>
      </c>
      <c r="M142" s="173">
        <f t="shared" si="28"/>
        <v>0</v>
      </c>
      <c r="N142" s="173">
        <f t="shared" si="29"/>
        <v>0</v>
      </c>
      <c r="O142" s="173">
        <f t="shared" si="33"/>
        <v>41.083333333333336</v>
      </c>
      <c r="P142" s="173">
        <f t="shared" si="30"/>
        <v>0</v>
      </c>
      <c r="Q142" s="173"/>
      <c r="R142" s="191">
        <f t="shared" si="37"/>
        <v>41.083333333333336</v>
      </c>
      <c r="S142" s="173">
        <f t="shared" si="34"/>
        <v>8.9166666666666643</v>
      </c>
      <c r="T142" s="47">
        <f t="shared" si="35"/>
        <v>0</v>
      </c>
      <c r="U142" s="94">
        <f t="shared" si="36"/>
        <v>0.82166666666666677</v>
      </c>
    </row>
    <row r="143" spans="1:21" x14ac:dyDescent="0.3">
      <c r="A143" s="189" t="s">
        <v>377</v>
      </c>
      <c r="B143" s="171">
        <v>4830</v>
      </c>
      <c r="C143" s="172" t="str">
        <f>IF(B143="","",VLOOKUP(B143,[1]PROJECTES!$C$14:$G$7000,2,TRUE))</f>
        <v>EOSPIT</v>
      </c>
      <c r="D143" s="192" t="str">
        <f>IF(B143="","",VLOOKUP(B143,[1]PROJECTES!$C$14:$G$5000,5,FALSE))</f>
        <v>CC SCADA TEDIS.Net EOSA-PITARCH v1.1</v>
      </c>
      <c r="E143" s="194">
        <f>IF(B143="","",VLOOKUP(B143,[1]PROJECTES!$C$14:$Z$5000,8,FALSE))</f>
        <v>4</v>
      </c>
      <c r="F143" s="264">
        <f>IF(B143="","",VLOOKUP(B143,[1]PROJECTES!$C$14:$Z$5000,19,FALSE))</f>
        <v>43299</v>
      </c>
      <c r="G143" s="265">
        <v>0</v>
      </c>
      <c r="H143" s="265">
        <v>25</v>
      </c>
      <c r="I143" s="173">
        <f t="shared" si="31"/>
        <v>0</v>
      </c>
      <c r="J143" s="173">
        <f t="shared" si="32"/>
        <v>25</v>
      </c>
      <c r="K143" s="173">
        <f>SUMIFS(Validacions!$N$8:$N$7945,Validacions!$E$8:$E$7945,B143)</f>
        <v>0</v>
      </c>
      <c r="L143" s="173">
        <f>SUMIFS(Validacions!$P$8:$P$7945,Validacions!$E$8:$E$7945,B143)</f>
        <v>0</v>
      </c>
      <c r="M143" s="173">
        <f t="shared" si="28"/>
        <v>0</v>
      </c>
      <c r="N143" s="173">
        <f t="shared" si="29"/>
        <v>0</v>
      </c>
      <c r="O143" s="173">
        <f t="shared" si="33"/>
        <v>0.41666666666666669</v>
      </c>
      <c r="P143" s="173">
        <f t="shared" si="30"/>
        <v>0</v>
      </c>
      <c r="Q143" s="173"/>
      <c r="R143" s="191">
        <f t="shared" si="37"/>
        <v>0.41666666666666669</v>
      </c>
      <c r="S143" s="173">
        <f t="shared" si="34"/>
        <v>3.5833333333333335</v>
      </c>
      <c r="T143" s="47">
        <f t="shared" si="35"/>
        <v>0</v>
      </c>
      <c r="U143" s="94">
        <f t="shared" si="36"/>
        <v>0.10416666666666667</v>
      </c>
    </row>
    <row r="144" spans="1:21" x14ac:dyDescent="0.3">
      <c r="A144" s="189" t="s">
        <v>377</v>
      </c>
      <c r="B144" s="171">
        <v>4831</v>
      </c>
      <c r="C144" s="172" t="str">
        <f>IF(B144="","",VLOOKUP(B144,[1]PROJECTES!$C$14:$G$7000,2,TRUE))</f>
        <v>SITEL</v>
      </c>
      <c r="D144" s="192" t="str">
        <f>IF(B144="","",VLOOKUP(B144,[1]PROJECTES!$C$14:$G$5000,5,FALSE))</f>
        <v>Desenv. SW TEDIS.Net, SimulaPowerFlowService v1.50</v>
      </c>
      <c r="E144" s="194">
        <f>IF(B144="","",VLOOKUP(B144,[1]PROJECTES!$C$14:$Z$5000,8,FALSE))</f>
        <v>42</v>
      </c>
      <c r="F144" s="264">
        <f>IF(B144="","",VLOOKUP(B144,[1]PROJECTES!$C$14:$Z$5000,19,FALSE))</f>
        <v>43299</v>
      </c>
      <c r="G144" s="265">
        <v>0</v>
      </c>
      <c r="H144" s="265">
        <v>0</v>
      </c>
      <c r="I144" s="173">
        <f t="shared" si="31"/>
        <v>0</v>
      </c>
      <c r="J144" s="173">
        <f t="shared" si="32"/>
        <v>0</v>
      </c>
      <c r="K144" s="173">
        <f>SUMIFS(Validacions!$N$8:$N$7945,Validacions!$E$8:$E$7945,B144)</f>
        <v>0</v>
      </c>
      <c r="L144" s="173">
        <f>SUMIFS(Validacions!$P$8:$P$7945,Validacions!$E$8:$E$7945,B144)</f>
        <v>0</v>
      </c>
      <c r="M144" s="173">
        <f t="shared" si="28"/>
        <v>0</v>
      </c>
      <c r="N144" s="173">
        <f t="shared" si="29"/>
        <v>0</v>
      </c>
      <c r="O144" s="173">
        <f t="shared" si="33"/>
        <v>0</v>
      </c>
      <c r="P144" s="173">
        <f t="shared" si="30"/>
        <v>0</v>
      </c>
      <c r="Q144" s="173"/>
      <c r="R144" s="191">
        <f t="shared" si="37"/>
        <v>0</v>
      </c>
      <c r="S144" s="173">
        <f t="shared" si="34"/>
        <v>42</v>
      </c>
      <c r="T144" s="47">
        <f t="shared" si="35"/>
        <v>0</v>
      </c>
      <c r="U144" s="94">
        <f t="shared" si="36"/>
        <v>0</v>
      </c>
    </row>
    <row r="145" spans="1:21" x14ac:dyDescent="0.3">
      <c r="A145" s="189" t="s">
        <v>376</v>
      </c>
      <c r="B145" s="171">
        <v>4991</v>
      </c>
      <c r="C145" s="172" t="str">
        <f>IF(B145="","",VLOOKUP(B145,[1]PROJECTES!$C$14:$G$7000,2,TRUE))</f>
        <v>SAMENE</v>
      </c>
      <c r="D145" s="192" t="str">
        <f>IF(B145="","",VLOOKUP(B145,[1]PROJECTES!$C$14:$G$5000,5,FALSE))</f>
        <v>RTU C.T. PARCBIT v1.0</v>
      </c>
      <c r="E145" s="194">
        <f>IF(B145="","",VLOOKUP(B145,[1]PROJECTES!$C$14:$Z$5000,8,FALSE))</f>
        <v>25.5</v>
      </c>
      <c r="F145" s="264">
        <f>IF(B145="","",VLOOKUP(B145,[1]PROJECTES!$C$14:$Z$5000,19,FALSE))</f>
        <v>43402</v>
      </c>
      <c r="G145" s="265">
        <v>5</v>
      </c>
      <c r="H145" s="265">
        <v>105</v>
      </c>
      <c r="I145" s="173">
        <f t="shared" si="31"/>
        <v>1</v>
      </c>
      <c r="J145" s="173">
        <f t="shared" si="32"/>
        <v>45</v>
      </c>
      <c r="K145" s="173">
        <f>SUMIFS(Validacions!$N$8:$N$7945,Validacions!$E$8:$E$7945,B145)</f>
        <v>0</v>
      </c>
      <c r="L145" s="173">
        <f>SUMIFS(Validacions!$P$8:$P$7945,Validacions!$E$8:$E$7945,B145)</f>
        <v>0</v>
      </c>
      <c r="M145" s="173">
        <f t="shared" si="28"/>
        <v>0</v>
      </c>
      <c r="N145" s="173">
        <f t="shared" si="29"/>
        <v>0</v>
      </c>
      <c r="O145" s="173">
        <f t="shared" si="33"/>
        <v>6.75</v>
      </c>
      <c r="P145" s="173">
        <f t="shared" si="30"/>
        <v>0</v>
      </c>
      <c r="Q145" s="173"/>
      <c r="R145" s="191">
        <f t="shared" si="37"/>
        <v>6.75</v>
      </c>
      <c r="S145" s="173">
        <f t="shared" si="34"/>
        <v>18.75</v>
      </c>
      <c r="T145" s="47">
        <f t="shared" si="35"/>
        <v>0</v>
      </c>
      <c r="U145" s="94">
        <f t="shared" si="36"/>
        <v>0.26470588235294118</v>
      </c>
    </row>
    <row r="146" spans="1:21" x14ac:dyDescent="0.3">
      <c r="A146" s="189" t="s">
        <v>377</v>
      </c>
      <c r="B146" s="171">
        <v>4998</v>
      </c>
      <c r="C146" s="172" t="str">
        <f>IF(B146="","",VLOOKUP(B146,[1]PROJECTES!$C$14:$G$7000,2,TRUE))</f>
        <v>REPSOL</v>
      </c>
      <c r="D146" s="192" t="str">
        <f>IF(B146="","",VLOOKUP(B146,[1]PROJECTES!$C$14:$G$5000,5,FALSE))</f>
        <v>MANTENIMENT CALSER REPSOL 01/11/2.019 - 31/10/2.020</v>
      </c>
      <c r="E146" s="194">
        <f>IF(B146="","",VLOOKUP(B146,[1]PROJECTES!$C$14:$Z$5000,8,FALSE))</f>
        <v>20</v>
      </c>
      <c r="F146" s="264">
        <f>IF(B146="","",VLOOKUP(B146,[1]PROJECTES!$C$14:$Z$5000,19,FALSE))</f>
        <v>43770</v>
      </c>
      <c r="G146" s="265">
        <v>2</v>
      </c>
      <c r="H146" s="265">
        <v>75</v>
      </c>
      <c r="I146" s="173">
        <f t="shared" si="31"/>
        <v>1</v>
      </c>
      <c r="J146" s="173">
        <f t="shared" si="32"/>
        <v>15</v>
      </c>
      <c r="K146" s="173">
        <f>SUMIFS(Validacions!$N$8:$N$7945,Validacions!$E$8:$E$7945,B146)</f>
        <v>0</v>
      </c>
      <c r="L146" s="173">
        <f>SUMIFS(Validacions!$P$8:$P$7945,Validacions!$E$8:$E$7945,B146)</f>
        <v>0</v>
      </c>
      <c r="M146" s="173">
        <f t="shared" si="28"/>
        <v>0</v>
      </c>
      <c r="N146" s="173">
        <f t="shared" si="29"/>
        <v>0</v>
      </c>
      <c r="O146" s="173">
        <f t="shared" si="33"/>
        <v>3.25</v>
      </c>
      <c r="P146" s="173">
        <f t="shared" si="30"/>
        <v>0</v>
      </c>
      <c r="Q146" s="173"/>
      <c r="R146" s="191">
        <f t="shared" si="37"/>
        <v>3.25</v>
      </c>
      <c r="S146" s="173">
        <f t="shared" si="34"/>
        <v>16.75</v>
      </c>
      <c r="T146" s="47">
        <f t="shared" si="35"/>
        <v>0</v>
      </c>
      <c r="U146" s="94">
        <f t="shared" si="36"/>
        <v>0.16250000000000001</v>
      </c>
    </row>
    <row r="147" spans="1:21" x14ac:dyDescent="0.3">
      <c r="A147" s="189" t="s">
        <v>377</v>
      </c>
      <c r="B147" s="171">
        <v>5013</v>
      </c>
      <c r="C147" s="172" t="str">
        <f>IF(B147="","",VLOOKUP(B147,[1]PROJECTES!$C$14:$G$7000,2,TRUE))</f>
        <v>ELECON</v>
      </c>
      <c r="D147" s="192" t="str">
        <f>IF(B147="","",VLOOKUP(B147,[1]PROJECTES!$C$14:$G$5000,5,FALSE))</f>
        <v>CC SCADA TEDIS.Net CONILENSE v1.1</v>
      </c>
      <c r="E147" s="194">
        <f>IF(B147="","",VLOOKUP(B147,[1]PROJECTES!$C$14:$Z$5000,8,FALSE))</f>
        <v>8</v>
      </c>
      <c r="F147" s="264">
        <f>IF(B147="","",VLOOKUP(B147,[1]PROJECTES!$C$14:$Z$5000,19,FALSE))</f>
        <v>43430</v>
      </c>
      <c r="G147" s="265">
        <v>3</v>
      </c>
      <c r="H147" s="265">
        <v>15</v>
      </c>
      <c r="I147" s="173">
        <f t="shared" si="31"/>
        <v>0</v>
      </c>
      <c r="J147" s="173">
        <f t="shared" si="32"/>
        <v>15</v>
      </c>
      <c r="K147" s="173">
        <f>SUMIFS(Validacions!$N$8:$N$7945,Validacions!$E$8:$E$7945,B147)</f>
        <v>0</v>
      </c>
      <c r="L147" s="173">
        <f>SUMIFS(Validacions!$P$8:$P$7945,Validacions!$E$8:$E$7945,B147)</f>
        <v>0</v>
      </c>
      <c r="M147" s="173">
        <f t="shared" si="28"/>
        <v>0</v>
      </c>
      <c r="N147" s="173">
        <f t="shared" si="29"/>
        <v>0</v>
      </c>
      <c r="O147" s="173">
        <f t="shared" si="33"/>
        <v>3.25</v>
      </c>
      <c r="P147" s="173">
        <f t="shared" si="30"/>
        <v>0</v>
      </c>
      <c r="Q147" s="173"/>
      <c r="R147" s="191">
        <f t="shared" si="37"/>
        <v>3.25</v>
      </c>
      <c r="S147" s="173">
        <f t="shared" si="34"/>
        <v>4.75</v>
      </c>
      <c r="T147" s="47">
        <f t="shared" si="35"/>
        <v>0</v>
      </c>
      <c r="U147" s="94">
        <f t="shared" si="36"/>
        <v>0.40625</v>
      </c>
    </row>
    <row r="148" spans="1:21" x14ac:dyDescent="0.3">
      <c r="A148" s="189" t="s">
        <v>377</v>
      </c>
      <c r="B148" s="171">
        <v>5016</v>
      </c>
      <c r="C148" s="172" t="str">
        <f>IF(B148="","",VLOOKUP(B148,[1]PROJECTES!$C$14:$G$7000,2,TRUE))</f>
        <v>EOSPIT</v>
      </c>
      <c r="D148" s="192" t="str">
        <f>IF(B148="","",VLOOKUP(B148,[1]PROJECTES!$C$14:$G$5000,5,FALSE))</f>
        <v>CC SCADA TEDIS.Net EOSA-PITARCH v1.2</v>
      </c>
      <c r="E148" s="194">
        <f>IF(B148="","",VLOOKUP(B148,[1]PROJECTES!$C$14:$Z$5000,8,FALSE))</f>
        <v>1</v>
      </c>
      <c r="F148" s="264">
        <f>IF(B148="","",VLOOKUP(B148,[1]PROJECTES!$C$14:$Z$5000,19,FALSE))</f>
        <v>43430</v>
      </c>
      <c r="G148" s="265">
        <v>2</v>
      </c>
      <c r="H148" s="265">
        <v>45</v>
      </c>
      <c r="I148" s="173">
        <f t="shared" si="31"/>
        <v>0</v>
      </c>
      <c r="J148" s="173">
        <f t="shared" si="32"/>
        <v>45</v>
      </c>
      <c r="K148" s="173">
        <f>SUMIFS(Validacions!$N$8:$N$7945,Validacions!$E$8:$E$7945,B148)</f>
        <v>0</v>
      </c>
      <c r="L148" s="173">
        <f>SUMIFS(Validacions!$P$8:$P$7945,Validacions!$E$8:$E$7945,B148)</f>
        <v>0</v>
      </c>
      <c r="M148" s="173">
        <f t="shared" si="28"/>
        <v>0</v>
      </c>
      <c r="N148" s="173">
        <f t="shared" si="29"/>
        <v>0</v>
      </c>
      <c r="O148" s="173">
        <f t="shared" si="33"/>
        <v>2.75</v>
      </c>
      <c r="P148" s="173">
        <f t="shared" si="30"/>
        <v>0</v>
      </c>
      <c r="Q148" s="173"/>
      <c r="R148" s="191">
        <f t="shared" si="37"/>
        <v>2.75</v>
      </c>
      <c r="S148" s="173">
        <f t="shared" si="34"/>
        <v>-1.75</v>
      </c>
      <c r="T148" s="47">
        <f t="shared" si="35"/>
        <v>0</v>
      </c>
      <c r="U148" s="94">
        <f t="shared" si="36"/>
        <v>2.75</v>
      </c>
    </row>
    <row r="149" spans="1:21" x14ac:dyDescent="0.3">
      <c r="A149" s="189" t="s">
        <v>377</v>
      </c>
      <c r="B149" s="171">
        <v>5017</v>
      </c>
      <c r="C149" s="172" t="str">
        <f>IF(B149="","",VLOOKUP(B149,[1]PROJECTES!$C$14:$G$7000,2,TRUE))</f>
        <v>SITEL</v>
      </c>
      <c r="D149" s="192" t="str">
        <f>IF(B149="","",VLOOKUP(B149,[1]PROJECTES!$C$14:$G$5000,5,FALSE))</f>
        <v>Desenvolupament SW CALSER v5.4</v>
      </c>
      <c r="E149" s="194">
        <f>IF(B149="","",VLOOKUP(B149,[1]PROJECTES!$C$14:$Z$5000,8,FALSE))</f>
        <v>7</v>
      </c>
      <c r="F149" s="264">
        <f>IF(B149="","",VLOOKUP(B149,[1]PROJECTES!$C$14:$Z$5000,19,FALSE))</f>
        <v>43430</v>
      </c>
      <c r="G149" s="265">
        <v>1</v>
      </c>
      <c r="H149" s="265">
        <v>0</v>
      </c>
      <c r="I149" s="173">
        <f t="shared" si="31"/>
        <v>0</v>
      </c>
      <c r="J149" s="173">
        <f t="shared" si="32"/>
        <v>0</v>
      </c>
      <c r="K149" s="173">
        <f>SUMIFS(Validacions!$N$8:$N$7945,Validacions!$E$8:$E$7945,B149)</f>
        <v>0</v>
      </c>
      <c r="L149" s="173">
        <f>SUMIFS(Validacions!$P$8:$P$7945,Validacions!$E$8:$E$7945,B149)</f>
        <v>0</v>
      </c>
      <c r="M149" s="173">
        <f t="shared" si="28"/>
        <v>0</v>
      </c>
      <c r="N149" s="173">
        <f t="shared" si="29"/>
        <v>0</v>
      </c>
      <c r="O149" s="173">
        <f t="shared" si="33"/>
        <v>1</v>
      </c>
      <c r="P149" s="173">
        <f t="shared" si="30"/>
        <v>0</v>
      </c>
      <c r="Q149" s="173"/>
      <c r="R149" s="191">
        <f t="shared" si="37"/>
        <v>1</v>
      </c>
      <c r="S149" s="173">
        <f t="shared" si="34"/>
        <v>6</v>
      </c>
      <c r="T149" s="47">
        <f t="shared" si="35"/>
        <v>0</v>
      </c>
      <c r="U149" s="94">
        <f t="shared" si="36"/>
        <v>0.14285714285714285</v>
      </c>
    </row>
    <row r="150" spans="1:21" x14ac:dyDescent="0.3">
      <c r="A150" s="189" t="s">
        <v>377</v>
      </c>
      <c r="B150" s="171">
        <v>5021</v>
      </c>
      <c r="C150" s="172" t="str">
        <f>IF(B150="","",VLOOKUP(B150,[1]PROJECTES!$C$14:$G$7000,2,TRUE))</f>
        <v>ELECON</v>
      </c>
      <c r="D150" s="192" t="str">
        <f>IF(B150="","",VLOOKUP(B150,[1]PROJECTES!$C$14:$G$5000,5,FALSE))</f>
        <v>CC SCADA TEDIS.Net CONILENSE v2,0</v>
      </c>
      <c r="E150" s="194">
        <f>IF(B150="","",VLOOKUP(B150,[1]PROJECTES!$C$14:$Z$5000,8,FALSE))</f>
        <v>7</v>
      </c>
      <c r="F150" s="264">
        <f>IF(B150="","",VLOOKUP(B150,[1]PROJECTES!$C$14:$Z$5000,19,FALSE))</f>
        <v>43437</v>
      </c>
      <c r="G150" s="265">
        <v>0</v>
      </c>
      <c r="H150" s="265">
        <v>0</v>
      </c>
      <c r="I150" s="173">
        <f t="shared" si="31"/>
        <v>0</v>
      </c>
      <c r="J150" s="173">
        <f t="shared" si="32"/>
        <v>0</v>
      </c>
      <c r="K150" s="173">
        <f>SUMIFS(Validacions!$N$8:$N$7945,Validacions!$E$8:$E$7945,B150)</f>
        <v>0</v>
      </c>
      <c r="L150" s="173">
        <f>SUMIFS(Validacions!$P$8:$P$7945,Validacions!$E$8:$E$7945,B150)</f>
        <v>0</v>
      </c>
      <c r="M150" s="173">
        <f t="shared" si="28"/>
        <v>0</v>
      </c>
      <c r="N150" s="173">
        <f t="shared" si="29"/>
        <v>0</v>
      </c>
      <c r="O150" s="173">
        <f t="shared" si="33"/>
        <v>0</v>
      </c>
      <c r="P150" s="173">
        <f t="shared" si="30"/>
        <v>0</v>
      </c>
      <c r="Q150" s="173"/>
      <c r="R150" s="191">
        <f t="shared" si="37"/>
        <v>0</v>
      </c>
      <c r="S150" s="173">
        <f t="shared" si="34"/>
        <v>7</v>
      </c>
      <c r="T150" s="47">
        <f t="shared" si="35"/>
        <v>0</v>
      </c>
      <c r="U150" s="94">
        <f t="shared" si="36"/>
        <v>0</v>
      </c>
    </row>
    <row r="151" spans="1:21" x14ac:dyDescent="0.3">
      <c r="A151" s="189" t="s">
        <v>377</v>
      </c>
      <c r="B151" s="171">
        <v>5055</v>
      </c>
      <c r="C151" s="172" t="str">
        <f>IF(B151="","",VLOOKUP(B151,[1]PROJECTES!$C$14:$G$7000,2,TRUE))</f>
        <v>EAECEU</v>
      </c>
      <c r="D151" s="192" t="str">
        <f>IF(B151="","",VLOOKUP(B151,[1]PROJECTES!$C$14:$G$5000,5,FALSE))</f>
        <v>SW CALPER-BT v1.0</v>
      </c>
      <c r="E151" s="194">
        <f>IF(B151="","",VLOOKUP(B151,[1]PROJECTES!$C$14:$Z$5000,8,FALSE))</f>
        <v>40</v>
      </c>
      <c r="F151" s="264">
        <f>IF(B151="","",VLOOKUP(B151,[1]PROJECTES!$C$14:$Z$5000,19,FALSE))</f>
        <v>43431</v>
      </c>
      <c r="G151" s="265">
        <v>0</v>
      </c>
      <c r="H151" s="265">
        <v>0</v>
      </c>
      <c r="I151" s="173">
        <f t="shared" si="31"/>
        <v>0</v>
      </c>
      <c r="J151" s="173">
        <f t="shared" si="32"/>
        <v>0</v>
      </c>
      <c r="K151" s="173">
        <f>SUMIFS(Validacions!$N$8:$N$7945,Validacions!$E$8:$E$7945,B151)</f>
        <v>0</v>
      </c>
      <c r="L151" s="173">
        <f>SUMIFS(Validacions!$P$8:$P$7945,Validacions!$E$8:$E$7945,B151)</f>
        <v>0</v>
      </c>
      <c r="M151" s="173">
        <f t="shared" si="28"/>
        <v>0</v>
      </c>
      <c r="N151" s="173">
        <f t="shared" si="29"/>
        <v>0</v>
      </c>
      <c r="O151" s="173">
        <f t="shared" si="33"/>
        <v>0</v>
      </c>
      <c r="P151" s="173">
        <f t="shared" si="30"/>
        <v>0</v>
      </c>
      <c r="Q151" s="173"/>
      <c r="R151" s="191">
        <f t="shared" si="37"/>
        <v>0</v>
      </c>
      <c r="S151" s="173">
        <f t="shared" si="34"/>
        <v>40</v>
      </c>
      <c r="T151" s="47">
        <f t="shared" si="35"/>
        <v>0</v>
      </c>
      <c r="U151" s="94">
        <f t="shared" si="36"/>
        <v>0</v>
      </c>
    </row>
    <row r="152" spans="1:21" x14ac:dyDescent="0.3">
      <c r="A152" s="189" t="s">
        <v>377</v>
      </c>
      <c r="B152" s="171">
        <v>5056</v>
      </c>
      <c r="C152" s="172" t="str">
        <f>IF(B152="","",VLOOKUP(B152,[1]PROJECTES!$C$14:$G$7000,2,TRUE))</f>
        <v>ELDICE</v>
      </c>
      <c r="D152" s="192" t="str">
        <f>IF(B152="","",VLOOKUP(B152,[1]PROJECTES!$C$14:$G$5000,5,FALSE))</f>
        <v>CC SCADA TEDIS.Net CENTELLES v3.0</v>
      </c>
      <c r="E152" s="194">
        <f>IF(B152="","",VLOOKUP(B152,[1]PROJECTES!$C$14:$Z$5000,8,FALSE))</f>
        <v>11</v>
      </c>
      <c r="F152" s="264">
        <f>IF(B152="","",VLOOKUP(B152,[1]PROJECTES!$C$14:$Z$5000,19,FALSE))</f>
        <v>43431</v>
      </c>
      <c r="G152" s="265">
        <v>2</v>
      </c>
      <c r="H152" s="265">
        <v>30</v>
      </c>
      <c r="I152" s="173">
        <f t="shared" si="31"/>
        <v>0</v>
      </c>
      <c r="J152" s="173">
        <f t="shared" si="32"/>
        <v>30</v>
      </c>
      <c r="K152" s="173">
        <f>SUMIFS(Validacions!$N$8:$N$7945,Validacions!$E$8:$E$7945,B152)</f>
        <v>0</v>
      </c>
      <c r="L152" s="173">
        <f>SUMIFS(Validacions!$P$8:$P$7945,Validacions!$E$8:$E$7945,B152)</f>
        <v>0</v>
      </c>
      <c r="M152" s="173">
        <f t="shared" si="28"/>
        <v>0</v>
      </c>
      <c r="N152" s="173">
        <f t="shared" si="29"/>
        <v>0</v>
      </c>
      <c r="O152" s="173">
        <f t="shared" si="33"/>
        <v>2.5</v>
      </c>
      <c r="P152" s="173">
        <f t="shared" si="30"/>
        <v>0</v>
      </c>
      <c r="Q152" s="173"/>
      <c r="R152" s="191">
        <f t="shared" si="37"/>
        <v>2.5</v>
      </c>
      <c r="S152" s="173">
        <f t="shared" si="34"/>
        <v>8.5</v>
      </c>
      <c r="T152" s="47">
        <f t="shared" si="35"/>
        <v>0</v>
      </c>
      <c r="U152" s="94">
        <f t="shared" si="36"/>
        <v>0.22727272727272727</v>
      </c>
    </row>
    <row r="153" spans="1:21" x14ac:dyDescent="0.3">
      <c r="A153" s="189" t="s">
        <v>376</v>
      </c>
      <c r="B153" s="171">
        <v>5064</v>
      </c>
      <c r="C153" s="172" t="str">
        <f>IF(B153="","",VLOOKUP(B153,[1]PROJECTES!$C$14:$G$7000,2,TRUE))</f>
        <v>DIELES</v>
      </c>
      <c r="D153" s="192" t="str">
        <f>IF(B153="","",VLOOKUP(B153,[1]PROJECTES!$C$14:$G$5000,5,FALSE))</f>
        <v>Inst. y PEM RTU CT PILON v1.1</v>
      </c>
      <c r="E153" s="194">
        <f>IF(B153="","",VLOOKUP(B153,[1]PROJECTES!$C$14:$Z$5000,8,FALSE))</f>
        <v>14.5</v>
      </c>
      <c r="F153" s="264">
        <f>IF(B153="","",VLOOKUP(B153,[1]PROJECTES!$C$14:$Z$5000,19,FALSE))</f>
        <v>43452</v>
      </c>
      <c r="G153" s="265">
        <v>0</v>
      </c>
      <c r="H153" s="265">
        <v>0</v>
      </c>
      <c r="I153" s="173">
        <f t="shared" si="31"/>
        <v>0</v>
      </c>
      <c r="J153" s="173">
        <f t="shared" si="32"/>
        <v>0</v>
      </c>
      <c r="K153" s="173">
        <f>SUMIFS(Validacions!$N$8:$N$7945,Validacions!$E$8:$E$7945,B153)</f>
        <v>0</v>
      </c>
      <c r="L153" s="173">
        <f>SUMIFS(Validacions!$P$8:$P$7945,Validacions!$E$8:$E$7945,B153)</f>
        <v>0</v>
      </c>
      <c r="M153" s="173">
        <f t="shared" si="28"/>
        <v>0</v>
      </c>
      <c r="N153" s="173">
        <f t="shared" si="29"/>
        <v>0</v>
      </c>
      <c r="O153" s="173">
        <f t="shared" si="33"/>
        <v>0</v>
      </c>
      <c r="P153" s="173">
        <f t="shared" si="30"/>
        <v>0</v>
      </c>
      <c r="Q153" s="173"/>
      <c r="R153" s="191">
        <f t="shared" si="37"/>
        <v>0</v>
      </c>
      <c r="S153" s="173">
        <f t="shared" si="34"/>
        <v>14.5</v>
      </c>
      <c r="T153" s="47">
        <f t="shared" si="35"/>
        <v>0</v>
      </c>
      <c r="U153" s="94">
        <f t="shared" si="36"/>
        <v>0</v>
      </c>
    </row>
    <row r="154" spans="1:21" x14ac:dyDescent="0.3">
      <c r="A154" s="189" t="s">
        <v>377</v>
      </c>
      <c r="B154" s="171">
        <v>5067</v>
      </c>
      <c r="C154" s="172" t="str">
        <f>IF(B154="","",VLOOKUP(B154,[1]PROJECTES!$C$14:$G$7000,2,TRUE))</f>
        <v>COAUEU</v>
      </c>
      <c r="D154" s="192" t="str">
        <f>IF(B154="","",VLOOKUP(B154,[1]PROJECTES!$C$14:$G$5000,5,FALSE))</f>
        <v>EUROTRONIC Desenvolupament SW App Movil v1.0</v>
      </c>
      <c r="E154" s="194">
        <f>IF(B154="","",VLOOKUP(B154,[1]PROJECTES!$C$14:$Z$5000,8,FALSE))</f>
        <v>482</v>
      </c>
      <c r="F154" s="264">
        <f>IF(B154="","",VLOOKUP(B154,[1]PROJECTES!$C$14:$Z$5000,19,FALSE))</f>
        <v>43455</v>
      </c>
      <c r="G154" s="265">
        <v>273</v>
      </c>
      <c r="H154" s="265">
        <v>835</v>
      </c>
      <c r="I154" s="173">
        <f t="shared" si="31"/>
        <v>13</v>
      </c>
      <c r="J154" s="173">
        <f t="shared" si="32"/>
        <v>55</v>
      </c>
      <c r="K154" s="173">
        <f>SUMIFS(Validacions!$N$8:$N$7945,Validacions!$E$8:$E$7945,B154)</f>
        <v>0</v>
      </c>
      <c r="L154" s="173">
        <f>SUMIFS(Validacions!$P$8:$P$7945,Validacions!$E$8:$E$7945,B154)</f>
        <v>0</v>
      </c>
      <c r="M154" s="173">
        <f t="shared" si="28"/>
        <v>0</v>
      </c>
      <c r="N154" s="173">
        <f t="shared" si="29"/>
        <v>0</v>
      </c>
      <c r="O154" s="173">
        <f t="shared" si="33"/>
        <v>286.91666666666669</v>
      </c>
      <c r="P154" s="173">
        <f t="shared" si="30"/>
        <v>0</v>
      </c>
      <c r="Q154" s="173"/>
      <c r="R154" s="191">
        <f t="shared" si="37"/>
        <v>286.91666666666669</v>
      </c>
      <c r="S154" s="173">
        <f t="shared" si="34"/>
        <v>195.08333333333331</v>
      </c>
      <c r="T154" s="47">
        <f t="shared" si="35"/>
        <v>0</v>
      </c>
      <c r="U154" s="94">
        <f t="shared" si="36"/>
        <v>0.59526279391424619</v>
      </c>
    </row>
    <row r="155" spans="1:21" x14ac:dyDescent="0.3">
      <c r="A155" s="189" t="s">
        <v>377</v>
      </c>
      <c r="B155" s="171">
        <v>5068</v>
      </c>
      <c r="C155" s="172" t="str">
        <f>IF(B155="","",VLOOKUP(B155,[1]PROJECTES!$C$14:$G$7000,2,TRUE))</f>
        <v>COAUEU</v>
      </c>
      <c r="D155" s="192" t="str">
        <f>IF(B155="","",VLOOKUP(B155,[1]PROJECTES!$C$14:$G$5000,5,FALSE))</f>
        <v>EUROTRONIC Desenvolupament SW Servidor v1.0</v>
      </c>
      <c r="E155" s="194">
        <f>IF(B155="","",VLOOKUP(B155,[1]PROJECTES!$C$14:$Z$5000,8,FALSE))</f>
        <v>80</v>
      </c>
      <c r="F155" s="264">
        <f>IF(B155="","",VLOOKUP(B155,[1]PROJECTES!$C$14:$Z$5000,19,FALSE))</f>
        <v>43455</v>
      </c>
      <c r="G155" s="265">
        <v>0</v>
      </c>
      <c r="H155" s="265">
        <v>0</v>
      </c>
      <c r="I155" s="173">
        <f t="shared" si="31"/>
        <v>0</v>
      </c>
      <c r="J155" s="173">
        <f t="shared" si="32"/>
        <v>0</v>
      </c>
      <c r="K155" s="173">
        <f>SUMIFS(Validacions!$N$8:$N$7945,Validacions!$E$8:$E$7945,B155)</f>
        <v>0</v>
      </c>
      <c r="L155" s="173">
        <f>SUMIFS(Validacions!$P$8:$P$7945,Validacions!$E$8:$E$7945,B155)</f>
        <v>0</v>
      </c>
      <c r="M155" s="173">
        <f t="shared" si="28"/>
        <v>0</v>
      </c>
      <c r="N155" s="173">
        <f t="shared" si="29"/>
        <v>0</v>
      </c>
      <c r="O155" s="173">
        <f t="shared" si="33"/>
        <v>0</v>
      </c>
      <c r="P155" s="173">
        <f t="shared" si="30"/>
        <v>0</v>
      </c>
      <c r="Q155" s="173"/>
      <c r="R155" s="191">
        <f t="shared" si="37"/>
        <v>0</v>
      </c>
      <c r="S155" s="173">
        <f t="shared" si="34"/>
        <v>80</v>
      </c>
      <c r="T155" s="47">
        <f t="shared" si="35"/>
        <v>0</v>
      </c>
      <c r="U155" s="94">
        <f t="shared" si="36"/>
        <v>0</v>
      </c>
    </row>
    <row r="156" spans="1:21" x14ac:dyDescent="0.3">
      <c r="A156" s="189" t="s">
        <v>377</v>
      </c>
      <c r="B156" s="171">
        <v>5071</v>
      </c>
      <c r="C156" s="172" t="str">
        <f>IF(B156="","",VLOOKUP(B156,[1]PROJECTES!$C$14:$G$7000,2,TRUE))</f>
        <v>HIJOFE</v>
      </c>
      <c r="D156" s="192" t="str">
        <f>IF(B156="","",VLOOKUP(B156,[1]PROJECTES!$C$14:$G$5000,5,FALSE))</f>
        <v>MANTENIMENT SW SCADA TEDIS.Net J.FERRE 01/01/2.019 - 31/12/2.019</v>
      </c>
      <c r="E156" s="194">
        <f>IF(B156="","",VLOOKUP(B156,[1]PROJECTES!$C$14:$Z$5000,8,FALSE))</f>
        <v>16</v>
      </c>
      <c r="F156" s="264">
        <f>IF(B156="","",VLOOKUP(B156,[1]PROJECTES!$C$14:$Z$5000,19,FALSE))</f>
        <v>43466</v>
      </c>
      <c r="G156" s="265">
        <v>18</v>
      </c>
      <c r="H156" s="265">
        <v>180</v>
      </c>
      <c r="I156" s="173">
        <f t="shared" si="31"/>
        <v>3</v>
      </c>
      <c r="J156" s="173">
        <f t="shared" si="32"/>
        <v>0</v>
      </c>
      <c r="K156" s="173">
        <f>SUMIFS(Validacions!$N$8:$N$7945,Validacions!$E$8:$E$7945,B156)</f>
        <v>0</v>
      </c>
      <c r="L156" s="173">
        <f>SUMIFS(Validacions!$P$8:$P$7945,Validacions!$E$8:$E$7945,B156)</f>
        <v>0</v>
      </c>
      <c r="M156" s="173">
        <f t="shared" si="28"/>
        <v>0</v>
      </c>
      <c r="N156" s="173">
        <f t="shared" si="29"/>
        <v>0</v>
      </c>
      <c r="O156" s="173">
        <f t="shared" si="33"/>
        <v>21</v>
      </c>
      <c r="P156" s="173">
        <f t="shared" si="30"/>
        <v>0</v>
      </c>
      <c r="Q156" s="173"/>
      <c r="R156" s="191">
        <f t="shared" si="37"/>
        <v>21</v>
      </c>
      <c r="S156" s="173">
        <f t="shared" si="34"/>
        <v>-5</v>
      </c>
      <c r="T156" s="47">
        <f t="shared" si="35"/>
        <v>0</v>
      </c>
      <c r="U156" s="94">
        <f t="shared" si="36"/>
        <v>1.3125</v>
      </c>
    </row>
    <row r="157" spans="1:21" x14ac:dyDescent="0.3">
      <c r="A157" s="189" t="s">
        <v>377</v>
      </c>
      <c r="B157" s="171">
        <v>5075</v>
      </c>
      <c r="C157" s="172" t="str">
        <f>IF(B157="","",VLOOKUP(B157,[1]PROJECTES!$C$14:$G$7000,2,TRUE))</f>
        <v>HOJAGU</v>
      </c>
      <c r="D157" s="192" t="str">
        <f>IF(B157="","",VLOOKUP(B157,[1]PROJECTES!$C$14:$G$5000,5,FALSE))</f>
        <v>MANTENIMENT SW SCADA H.J.GUILLEN 01/01/2.019 - 31/12/2.019</v>
      </c>
      <c r="E157" s="194">
        <f>IF(B157="","",VLOOKUP(B157,[1]PROJECTES!$C$14:$Z$5000,8,FALSE))</f>
        <v>16</v>
      </c>
      <c r="F157" s="264">
        <f>IF(B157="","",VLOOKUP(B157,[1]PROJECTES!$C$14:$Z$5000,19,FALSE))</f>
        <v>43466</v>
      </c>
      <c r="G157" s="265">
        <v>0</v>
      </c>
      <c r="H157" s="265">
        <v>0</v>
      </c>
      <c r="I157" s="173">
        <f t="shared" si="31"/>
        <v>0</v>
      </c>
      <c r="J157" s="173">
        <f t="shared" si="32"/>
        <v>0</v>
      </c>
      <c r="K157" s="173">
        <f>SUMIFS(Validacions!$N$8:$N$7945,Validacions!$E$8:$E$7945,B157)</f>
        <v>0</v>
      </c>
      <c r="L157" s="173">
        <f>SUMIFS(Validacions!$P$8:$P$7945,Validacions!$E$8:$E$7945,B157)</f>
        <v>0</v>
      </c>
      <c r="M157" s="173">
        <f t="shared" si="28"/>
        <v>0</v>
      </c>
      <c r="N157" s="173">
        <f t="shared" si="29"/>
        <v>0</v>
      </c>
      <c r="O157" s="173">
        <f t="shared" si="33"/>
        <v>0</v>
      </c>
      <c r="P157" s="173">
        <f t="shared" si="30"/>
        <v>0</v>
      </c>
      <c r="Q157" s="173"/>
      <c r="R157" s="191">
        <f t="shared" si="37"/>
        <v>0</v>
      </c>
      <c r="S157" s="173">
        <f t="shared" si="34"/>
        <v>16</v>
      </c>
      <c r="T157" s="47">
        <f t="shared" si="35"/>
        <v>0</v>
      </c>
      <c r="U157" s="94">
        <f t="shared" si="36"/>
        <v>0</v>
      </c>
    </row>
    <row r="158" spans="1:21" x14ac:dyDescent="0.3">
      <c r="A158" s="189" t="s">
        <v>377</v>
      </c>
      <c r="B158" s="171">
        <v>5077</v>
      </c>
      <c r="C158" s="172" t="str">
        <f>IF(B158="","",VLOOKUP(B158,[1]PROJECTES!$C$14:$G$7000,2,TRUE))</f>
        <v>ELDICE</v>
      </c>
      <c r="D158" s="192" t="str">
        <f>IF(B158="","",VLOOKUP(B158,[1]PROJECTES!$C$14:$G$5000,5,FALSE))</f>
        <v>MANTENIMENT CCSat CENTELLES 01/01/2.019 - 31/12/2.019</v>
      </c>
      <c r="E158" s="194">
        <f>IF(B158="","",VLOOKUP(B158,[1]PROJECTES!$C$14:$Z$5000,8,FALSE))</f>
        <v>15</v>
      </c>
      <c r="F158" s="264">
        <f>IF(B158="","",VLOOKUP(B158,[1]PROJECTES!$C$14:$Z$5000,19,FALSE))</f>
        <v>43466</v>
      </c>
      <c r="G158" s="265">
        <v>1</v>
      </c>
      <c r="H158" s="265">
        <v>0</v>
      </c>
      <c r="I158" s="173">
        <f t="shared" si="31"/>
        <v>0</v>
      </c>
      <c r="J158" s="173">
        <f t="shared" si="32"/>
        <v>0</v>
      </c>
      <c r="K158" s="173">
        <f>SUMIFS(Validacions!$N$8:$N$7945,Validacions!$E$8:$E$7945,B158)</f>
        <v>0</v>
      </c>
      <c r="L158" s="173">
        <f>SUMIFS(Validacions!$P$8:$P$7945,Validacions!$E$8:$E$7945,B158)</f>
        <v>0</v>
      </c>
      <c r="M158" s="173">
        <f t="shared" si="28"/>
        <v>0</v>
      </c>
      <c r="N158" s="173">
        <f t="shared" si="29"/>
        <v>0</v>
      </c>
      <c r="O158" s="173">
        <f t="shared" si="33"/>
        <v>1</v>
      </c>
      <c r="P158" s="173">
        <f t="shared" si="30"/>
        <v>0</v>
      </c>
      <c r="Q158" s="173"/>
      <c r="R158" s="191">
        <f t="shared" si="37"/>
        <v>1</v>
      </c>
      <c r="S158" s="173">
        <f t="shared" si="34"/>
        <v>14</v>
      </c>
      <c r="T158" s="47">
        <f t="shared" si="35"/>
        <v>0</v>
      </c>
      <c r="U158" s="94">
        <f t="shared" si="36"/>
        <v>6.6666666666666666E-2</v>
      </c>
    </row>
    <row r="159" spans="1:21" x14ac:dyDescent="0.3">
      <c r="A159" s="189" t="s">
        <v>377</v>
      </c>
      <c r="B159" s="171">
        <v>5092</v>
      </c>
      <c r="C159" s="172" t="str">
        <f>IF(B159="","",VLOOKUP(B159,[1]PROJECTES!$C$14:$G$7000,2,TRUE))</f>
        <v>EALCEU</v>
      </c>
      <c r="D159" s="192" t="str">
        <f>IF(B159="","",VLOOKUP(B159,[1]PROJECTES!$C$14:$G$5000,5,FALSE))</f>
        <v>MANTENIMIENTO SCADA CEUTA 01/01/2.019 - 31/12/2.019</v>
      </c>
      <c r="E159" s="194">
        <f>IF(B159="","",VLOOKUP(B159,[1]PROJECTES!$C$14:$Z$5000,8,FALSE))</f>
        <v>16</v>
      </c>
      <c r="F159" s="264">
        <f>IF(B159="","",VLOOKUP(B159,[1]PROJECTES!$C$14:$Z$5000,19,FALSE))</f>
        <v>43466</v>
      </c>
      <c r="G159" s="265">
        <v>3</v>
      </c>
      <c r="H159" s="265">
        <v>135</v>
      </c>
      <c r="I159" s="173">
        <f t="shared" si="31"/>
        <v>2</v>
      </c>
      <c r="J159" s="173">
        <f t="shared" si="32"/>
        <v>15</v>
      </c>
      <c r="K159" s="173">
        <f>SUMIFS(Validacions!$N$8:$N$7945,Validacions!$E$8:$E$7945,B159)</f>
        <v>0</v>
      </c>
      <c r="L159" s="173">
        <f>SUMIFS(Validacions!$P$8:$P$7945,Validacions!$E$8:$E$7945,B159)</f>
        <v>0</v>
      </c>
      <c r="M159" s="173">
        <f t="shared" si="28"/>
        <v>0</v>
      </c>
      <c r="N159" s="173">
        <f t="shared" si="29"/>
        <v>0</v>
      </c>
      <c r="O159" s="173">
        <f t="shared" si="33"/>
        <v>5.25</v>
      </c>
      <c r="P159" s="173">
        <f t="shared" si="30"/>
        <v>0</v>
      </c>
      <c r="Q159" s="173"/>
      <c r="R159" s="191">
        <f t="shared" si="37"/>
        <v>5.25</v>
      </c>
      <c r="S159" s="173">
        <f t="shared" si="34"/>
        <v>10.75</v>
      </c>
      <c r="T159" s="47">
        <f t="shared" si="35"/>
        <v>0</v>
      </c>
      <c r="U159" s="94">
        <f t="shared" si="36"/>
        <v>0.328125</v>
      </c>
    </row>
    <row r="160" spans="1:21" x14ac:dyDescent="0.3">
      <c r="A160" s="189" t="s">
        <v>376</v>
      </c>
      <c r="B160" s="171">
        <v>5097</v>
      </c>
      <c r="C160" s="172" t="str">
        <f>IF(B160="","",VLOOKUP(B160,[1]PROJECTES!$C$14:$G$7000,2,TRUE))</f>
        <v>INPPOZ</v>
      </c>
      <c r="D160" s="192" t="str">
        <f>IF(B160="","",VLOOKUP(B160,[1]PROJECTES!$C$14:$G$5000,5,FALSE))</f>
        <v>RTU IAT NOVA-27 v1.0,Linea MT SUB.DT-VIRGEN DE LUNA (Nomes material)</v>
      </c>
      <c r="E160" s="194">
        <f>IF(B160="","",VLOOKUP(B160,[1]PROJECTES!$C$14:$Z$5000,8,FALSE))</f>
        <v>7</v>
      </c>
      <c r="F160" s="264">
        <f>IF(B160="","",VLOOKUP(B160,[1]PROJECTES!$C$14:$Z$5000,19,FALSE))</f>
        <v>43447</v>
      </c>
      <c r="G160" s="265">
        <v>2</v>
      </c>
      <c r="H160" s="265">
        <v>152</v>
      </c>
      <c r="I160" s="173">
        <f t="shared" si="31"/>
        <v>2</v>
      </c>
      <c r="J160" s="173">
        <f t="shared" si="32"/>
        <v>32</v>
      </c>
      <c r="K160" s="173">
        <f>SUMIFS(Validacions!$N$8:$N$7945,Validacions!$E$8:$E$7945,B160)</f>
        <v>0</v>
      </c>
      <c r="L160" s="173">
        <f>SUMIFS(Validacions!$P$8:$P$7945,Validacions!$E$8:$E$7945,B160)</f>
        <v>0</v>
      </c>
      <c r="M160" s="173">
        <f t="shared" si="28"/>
        <v>0</v>
      </c>
      <c r="N160" s="173">
        <f t="shared" si="29"/>
        <v>0</v>
      </c>
      <c r="O160" s="173">
        <f t="shared" si="33"/>
        <v>4.5333333333333332</v>
      </c>
      <c r="P160" s="173">
        <f t="shared" si="30"/>
        <v>0</v>
      </c>
      <c r="Q160" s="173"/>
      <c r="R160" s="191">
        <f t="shared" si="37"/>
        <v>4.5333333333333332</v>
      </c>
      <c r="S160" s="173">
        <f t="shared" si="34"/>
        <v>2.4666666666666668</v>
      </c>
      <c r="T160" s="47">
        <f t="shared" si="35"/>
        <v>0</v>
      </c>
      <c r="U160" s="94">
        <f t="shared" si="36"/>
        <v>0.64761904761904765</v>
      </c>
    </row>
    <row r="161" spans="1:21" x14ac:dyDescent="0.3">
      <c r="A161" s="189" t="s">
        <v>376</v>
      </c>
      <c r="B161" s="171">
        <v>5098</v>
      </c>
      <c r="C161" s="172" t="str">
        <f>IF(B161="","",VLOOKUP(B161,[1]PROJECTES!$C$14:$G$7000,2,TRUE))</f>
        <v>INPPOZ</v>
      </c>
      <c r="D161" s="192" t="str">
        <f>IF(B161="","",VLOOKUP(B161,[1]PROJECTES!$C$14:$G$5000,5,FALSE))</f>
        <v>Inst. y PEM RTU IAT NOVA-27 v1.0,Linea MT SUB.DT-VIRGEN DE LUNA</v>
      </c>
      <c r="E161" s="194">
        <f>IF(B161="","",VLOOKUP(B161,[1]PROJECTES!$C$14:$Z$5000,8,FALSE))</f>
        <v>8</v>
      </c>
      <c r="F161" s="264">
        <f>IF(B161="","",VLOOKUP(B161,[1]PROJECTES!$C$14:$Z$5000,19,FALSE))</f>
        <v>43447</v>
      </c>
      <c r="G161" s="265">
        <v>0</v>
      </c>
      <c r="H161" s="265">
        <v>0</v>
      </c>
      <c r="I161" s="173">
        <f t="shared" si="31"/>
        <v>0</v>
      </c>
      <c r="J161" s="173">
        <f t="shared" si="32"/>
        <v>0</v>
      </c>
      <c r="K161" s="173">
        <f>SUMIFS(Validacions!$N$8:$N$7945,Validacions!$E$8:$E$7945,B161)</f>
        <v>0</v>
      </c>
      <c r="L161" s="173">
        <f>SUMIFS(Validacions!$P$8:$P$7945,Validacions!$E$8:$E$7945,B161)</f>
        <v>0</v>
      </c>
      <c r="M161" s="173">
        <f t="shared" si="28"/>
        <v>0</v>
      </c>
      <c r="N161" s="173">
        <f t="shared" si="29"/>
        <v>0</v>
      </c>
      <c r="O161" s="173">
        <f t="shared" si="33"/>
        <v>0</v>
      </c>
      <c r="P161" s="173">
        <f t="shared" si="30"/>
        <v>0</v>
      </c>
      <c r="Q161" s="173"/>
      <c r="R161" s="191">
        <f t="shared" si="37"/>
        <v>0</v>
      </c>
      <c r="S161" s="173">
        <f t="shared" si="34"/>
        <v>8</v>
      </c>
      <c r="T161" s="47">
        <f t="shared" si="35"/>
        <v>0</v>
      </c>
      <c r="U161" s="94">
        <f t="shared" si="36"/>
        <v>0</v>
      </c>
    </row>
    <row r="162" spans="1:21" x14ac:dyDescent="0.3">
      <c r="A162" s="189" t="s">
        <v>376</v>
      </c>
      <c r="B162" s="171">
        <v>5147</v>
      </c>
      <c r="C162" s="172" t="str">
        <f>IF(B162="","",VLOOKUP(B162,[1]PROJECTES!$C$14:$G$7000,2,TRUE))</f>
        <v>EYPESA</v>
      </c>
      <c r="D162" s="192" t="str">
        <f>IF(B162="","",VLOOKUP(B162,[1]PROJECTES!$C$14:$G$5000,5,FALSE))</f>
        <v>62 x Modul COM CAP-CYB v1.0</v>
      </c>
      <c r="E162" s="194">
        <f>IF(B162="","",VLOOKUP(B162,[1]PROJECTES!$C$14:$Z$5000,8,FALSE))</f>
        <v>40</v>
      </c>
      <c r="F162" s="264">
        <f>IF(B162="","",VLOOKUP(B162,[1]PROJECTES!$C$14:$Z$5000,19,FALSE))</f>
        <v>43508</v>
      </c>
      <c r="G162" s="265">
        <v>17</v>
      </c>
      <c r="H162" s="265">
        <v>309</v>
      </c>
      <c r="I162" s="173">
        <f t="shared" si="31"/>
        <v>5</v>
      </c>
      <c r="J162" s="173">
        <f t="shared" si="32"/>
        <v>9</v>
      </c>
      <c r="K162" s="173">
        <f>SUMIFS(Validacions!$N$8:$N$7945,Validacions!$E$8:$E$7945,B162)</f>
        <v>0</v>
      </c>
      <c r="L162" s="173">
        <f>SUMIFS(Validacions!$P$8:$P$7945,Validacions!$E$8:$E$7945,B162)</f>
        <v>0</v>
      </c>
      <c r="M162" s="173">
        <f t="shared" si="28"/>
        <v>0</v>
      </c>
      <c r="N162" s="173">
        <f t="shared" si="29"/>
        <v>0</v>
      </c>
      <c r="O162" s="173">
        <f t="shared" si="33"/>
        <v>22.15</v>
      </c>
      <c r="P162" s="173">
        <f t="shared" si="30"/>
        <v>0</v>
      </c>
      <c r="Q162" s="173"/>
      <c r="R162" s="191">
        <f t="shared" si="37"/>
        <v>22.15</v>
      </c>
      <c r="S162" s="173">
        <f t="shared" si="34"/>
        <v>17.850000000000001</v>
      </c>
      <c r="T162" s="47">
        <f t="shared" si="35"/>
        <v>0</v>
      </c>
      <c r="U162" s="94">
        <f t="shared" si="36"/>
        <v>0.55374999999999996</v>
      </c>
    </row>
    <row r="163" spans="1:21" x14ac:dyDescent="0.3">
      <c r="A163" s="189" t="s">
        <v>378</v>
      </c>
      <c r="B163" s="171">
        <v>5155</v>
      </c>
      <c r="C163" s="172" t="str">
        <f>IF(B163="","",VLOOKUP(B163,[1]PROJECTES!$C$14:$G$7000,2,TRUE))</f>
        <v>ELARGA</v>
      </c>
      <c r="D163" s="192" t="str">
        <f>IF(B163="","",VLOOKUP(B163,[1]PROJECTES!$C$14:$G$5000,5,FALSE))</f>
        <v>SUPORT CSSat ARANGARONA 2019</v>
      </c>
      <c r="E163" s="194">
        <f>IF(B163="","",VLOOKUP(B163,[1]PROJECTES!$C$14:$Z$5000,8,FALSE))</f>
        <v>6</v>
      </c>
      <c r="F163" s="264">
        <f>IF(B163="","",VLOOKUP(B163,[1]PROJECTES!$C$14:$Z$5000,19,FALSE))</f>
        <v>43523</v>
      </c>
      <c r="G163" s="265">
        <v>5</v>
      </c>
      <c r="H163" s="265">
        <v>30</v>
      </c>
      <c r="I163" s="173">
        <f t="shared" si="31"/>
        <v>0</v>
      </c>
      <c r="J163" s="173">
        <f t="shared" si="32"/>
        <v>30</v>
      </c>
      <c r="K163" s="173">
        <f>SUMIFS(Validacions!$N$8:$N$7945,Validacions!$E$8:$E$7945,B163)</f>
        <v>0</v>
      </c>
      <c r="L163" s="173">
        <f>SUMIFS(Validacions!$P$8:$P$7945,Validacions!$E$8:$E$7945,B163)</f>
        <v>0</v>
      </c>
      <c r="M163" s="173">
        <f t="shared" si="28"/>
        <v>0</v>
      </c>
      <c r="N163" s="173">
        <f t="shared" si="29"/>
        <v>0</v>
      </c>
      <c r="O163" s="173">
        <f t="shared" si="33"/>
        <v>5.5</v>
      </c>
      <c r="P163" s="173">
        <f t="shared" si="30"/>
        <v>0</v>
      </c>
      <c r="Q163" s="173"/>
      <c r="R163" s="191">
        <f t="shared" si="37"/>
        <v>5.5</v>
      </c>
      <c r="S163" s="173">
        <f t="shared" si="34"/>
        <v>0.5</v>
      </c>
      <c r="T163" s="47">
        <f t="shared" si="35"/>
        <v>0</v>
      </c>
      <c r="U163" s="94">
        <f t="shared" si="36"/>
        <v>0.91666666666666663</v>
      </c>
    </row>
    <row r="164" spans="1:21" x14ac:dyDescent="0.3">
      <c r="A164" s="189" t="s">
        <v>377</v>
      </c>
      <c r="B164" s="171">
        <v>5160</v>
      </c>
      <c r="C164" s="172" t="str">
        <f>IF(B164="","",VLOOKUP(B164,[1]PROJECTES!$C$14:$G$7000,2,TRUE))</f>
        <v>EOSPIT</v>
      </c>
      <c r="D164" s="192" t="str">
        <f>IF(B164="","",VLOOKUP(B164,[1]PROJECTES!$C$14:$G$5000,5,FALSE))</f>
        <v>CC SCADA TEDIS.Net EOSA-PITARCH v2.0</v>
      </c>
      <c r="E164" s="194">
        <f>IF(B164="","",VLOOKUP(B164,[1]PROJECTES!$C$14:$Z$5000,8,FALSE))</f>
        <v>8</v>
      </c>
      <c r="F164" s="264">
        <f>IF(B164="","",VLOOKUP(B164,[1]PROJECTES!$C$14:$Z$5000,19,FALSE))</f>
        <v>43497</v>
      </c>
      <c r="G164" s="265">
        <v>5</v>
      </c>
      <c r="H164" s="265">
        <v>120</v>
      </c>
      <c r="I164" s="173">
        <f t="shared" si="31"/>
        <v>2</v>
      </c>
      <c r="J164" s="173">
        <f t="shared" si="32"/>
        <v>0</v>
      </c>
      <c r="K164" s="173">
        <f>SUMIFS(Validacions!$N$8:$N$7945,Validacions!$E$8:$E$7945,B164)</f>
        <v>0</v>
      </c>
      <c r="L164" s="173">
        <f>SUMIFS(Validacions!$P$8:$P$7945,Validacions!$E$8:$E$7945,B164)</f>
        <v>0</v>
      </c>
      <c r="M164" s="173">
        <f t="shared" si="28"/>
        <v>0</v>
      </c>
      <c r="N164" s="173">
        <f t="shared" si="29"/>
        <v>0</v>
      </c>
      <c r="O164" s="173">
        <f t="shared" si="33"/>
        <v>7</v>
      </c>
      <c r="P164" s="173">
        <f t="shared" si="30"/>
        <v>0</v>
      </c>
      <c r="Q164" s="173"/>
      <c r="R164" s="191">
        <f t="shared" si="37"/>
        <v>7</v>
      </c>
      <c r="S164" s="173">
        <f t="shared" si="34"/>
        <v>1</v>
      </c>
      <c r="T164" s="47">
        <f t="shared" si="35"/>
        <v>0</v>
      </c>
      <c r="U164" s="94">
        <f t="shared" si="36"/>
        <v>0.875</v>
      </c>
    </row>
    <row r="165" spans="1:21" x14ac:dyDescent="0.3">
      <c r="A165" s="189" t="s">
        <v>377</v>
      </c>
      <c r="B165" s="171">
        <v>5181</v>
      </c>
      <c r="C165" s="172" t="str">
        <f>IF(B165="","",VLOOKUP(B165,[1]PROJECTES!$C$14:$G$7000,2,TRUE))</f>
        <v>DIELBE</v>
      </c>
      <c r="D165" s="192" t="str">
        <f>IF(B165="","",VLOOKUP(B165,[1]PROJECTES!$C$14:$G$5000,5,FALSE))</f>
        <v>Inst. i PEM SW CALSER v5.4</v>
      </c>
      <c r="E165" s="194">
        <f>IF(B165="","",VLOOKUP(B165,[1]PROJECTES!$C$14:$Z$5000,8,FALSE))</f>
        <v>4</v>
      </c>
      <c r="F165" s="264">
        <f>IF(B165="","",VLOOKUP(B165,[1]PROJECTES!$C$14:$Z$5000,19,FALSE))</f>
        <v>43517</v>
      </c>
      <c r="G165" s="265">
        <v>7</v>
      </c>
      <c r="H165" s="265">
        <v>60</v>
      </c>
      <c r="I165" s="173">
        <f t="shared" si="31"/>
        <v>1</v>
      </c>
      <c r="J165" s="173">
        <f t="shared" si="32"/>
        <v>0</v>
      </c>
      <c r="K165" s="173">
        <f>SUMIFS(Validacions!$N$8:$N$7945,Validacions!$E$8:$E$7945,B165)</f>
        <v>0</v>
      </c>
      <c r="L165" s="173">
        <f>SUMIFS(Validacions!$P$8:$P$7945,Validacions!$E$8:$E$7945,B165)</f>
        <v>0</v>
      </c>
      <c r="M165" s="173">
        <f t="shared" si="28"/>
        <v>0</v>
      </c>
      <c r="N165" s="173">
        <f t="shared" si="29"/>
        <v>0</v>
      </c>
      <c r="O165" s="173">
        <f t="shared" si="33"/>
        <v>8</v>
      </c>
      <c r="P165" s="173">
        <f t="shared" si="30"/>
        <v>0</v>
      </c>
      <c r="Q165" s="173"/>
      <c r="R165" s="191">
        <f t="shared" si="37"/>
        <v>8</v>
      </c>
      <c r="S165" s="173">
        <f t="shared" si="34"/>
        <v>-4</v>
      </c>
      <c r="T165" s="47">
        <f t="shared" si="35"/>
        <v>0</v>
      </c>
      <c r="U165" s="94">
        <f t="shared" si="36"/>
        <v>2</v>
      </c>
    </row>
    <row r="166" spans="1:21" x14ac:dyDescent="0.3">
      <c r="A166" s="189" t="s">
        <v>377</v>
      </c>
      <c r="B166" s="171">
        <v>5191</v>
      </c>
      <c r="C166" s="172" t="str">
        <f>IF(B166="","",VLOOKUP(B166,[1]PROJECTES!$C$14:$G$7000,2,TRUE))</f>
        <v>AGRENE</v>
      </c>
      <c r="D166" s="192" t="str">
        <f>IF(B166="","",VLOOKUP(B166,[1]PROJECTES!$C$14:$G$5000,5,FALSE))</f>
        <v>CC SCADA TEDIS.Net AGRIENERGIA v2.0</v>
      </c>
      <c r="E166" s="194">
        <f>IF(B166="","",VLOOKUP(B166,[1]PROJECTES!$C$14:$Z$5000,8,FALSE))</f>
        <v>11</v>
      </c>
      <c r="F166" s="264">
        <f>IF(B166="","",VLOOKUP(B166,[1]PROJECTES!$C$14:$Z$5000,19,FALSE))</f>
        <v>43517</v>
      </c>
      <c r="G166" s="265">
        <v>0</v>
      </c>
      <c r="H166" s="265">
        <v>30</v>
      </c>
      <c r="I166" s="173">
        <f t="shared" si="31"/>
        <v>0</v>
      </c>
      <c r="J166" s="173">
        <f t="shared" si="32"/>
        <v>30</v>
      </c>
      <c r="K166" s="173">
        <f>SUMIFS(Validacions!$N$8:$N$7945,Validacions!$E$8:$E$7945,B166)</f>
        <v>0</v>
      </c>
      <c r="L166" s="173">
        <f>SUMIFS(Validacions!$P$8:$P$7945,Validacions!$E$8:$E$7945,B166)</f>
        <v>0</v>
      </c>
      <c r="M166" s="173">
        <f t="shared" si="28"/>
        <v>0</v>
      </c>
      <c r="N166" s="173">
        <f t="shared" si="29"/>
        <v>0</v>
      </c>
      <c r="O166" s="173">
        <f t="shared" si="33"/>
        <v>0.5</v>
      </c>
      <c r="P166" s="173">
        <f t="shared" si="30"/>
        <v>0</v>
      </c>
      <c r="Q166" s="173"/>
      <c r="R166" s="191">
        <f t="shared" si="37"/>
        <v>0.5</v>
      </c>
      <c r="S166" s="173">
        <f t="shared" si="34"/>
        <v>10.5</v>
      </c>
      <c r="T166" s="47">
        <f t="shared" si="35"/>
        <v>0</v>
      </c>
      <c r="U166" s="94">
        <f t="shared" si="36"/>
        <v>4.5454545454545456E-2</v>
      </c>
    </row>
    <row r="167" spans="1:21" x14ac:dyDescent="0.3">
      <c r="A167" s="189" t="s">
        <v>376</v>
      </c>
      <c r="B167" s="171">
        <v>5234</v>
      </c>
      <c r="C167" s="172" t="str">
        <f>IF(B167="","",VLOOKUP(B167,[1]PROJECTES!$C$14:$G$7000,2,TRUE))</f>
        <v>PEUSA</v>
      </c>
      <c r="D167" s="192" t="str">
        <f>IF(B167="","",VLOOKUP(B167,[1]PROJECTES!$C$14:$G$5000,5,FALSE))</f>
        <v>RTU C.H. ANSERALL v2.0</v>
      </c>
      <c r="E167" s="194">
        <f>IF(B167="","",VLOOKUP(B167,[1]PROJECTES!$C$14:$Z$5000,8,FALSE))</f>
        <v>0.75</v>
      </c>
      <c r="F167" s="264">
        <f>IF(B167="","",VLOOKUP(B167,[1]PROJECTES!$C$14:$Z$5000,19,FALSE))</f>
        <v>43535</v>
      </c>
      <c r="G167" s="265">
        <v>0</v>
      </c>
      <c r="H167" s="265">
        <v>10</v>
      </c>
      <c r="I167" s="173">
        <f t="shared" si="31"/>
        <v>0</v>
      </c>
      <c r="J167" s="173">
        <f t="shared" si="32"/>
        <v>10</v>
      </c>
      <c r="K167" s="173">
        <f>SUMIFS(Validacions!$N$8:$N$7945,Validacions!$E$8:$E$7945,B167)</f>
        <v>0</v>
      </c>
      <c r="L167" s="173">
        <f>SUMIFS(Validacions!$P$8:$P$7945,Validacions!$E$8:$E$7945,B167)</f>
        <v>0</v>
      </c>
      <c r="M167" s="173">
        <f t="shared" si="28"/>
        <v>0</v>
      </c>
      <c r="N167" s="173">
        <f t="shared" si="29"/>
        <v>0</v>
      </c>
      <c r="O167" s="173">
        <f t="shared" si="33"/>
        <v>0.16666666666666666</v>
      </c>
      <c r="P167" s="173">
        <f t="shared" si="30"/>
        <v>0</v>
      </c>
      <c r="Q167" s="173"/>
      <c r="R167" s="191">
        <f t="shared" si="37"/>
        <v>0.16666666666666666</v>
      </c>
      <c r="S167" s="173">
        <f t="shared" si="34"/>
        <v>0.58333333333333337</v>
      </c>
      <c r="T167" s="47">
        <f t="shared" si="35"/>
        <v>0</v>
      </c>
      <c r="U167" s="94">
        <f t="shared" si="36"/>
        <v>0.22222222222222221</v>
      </c>
    </row>
    <row r="168" spans="1:21" x14ac:dyDescent="0.3">
      <c r="A168" s="189" t="s">
        <v>376</v>
      </c>
      <c r="B168" s="171">
        <v>5235</v>
      </c>
      <c r="C168" s="172" t="str">
        <f>IF(B168="","",VLOOKUP(B168,[1]PROJECTES!$C$14:$G$7000,2,TRUE))</f>
        <v>PEUSA</v>
      </c>
      <c r="D168" s="192" t="str">
        <f>IF(B168="","",VLOOKUP(B168,[1]PROJECTES!$C$14:$G$5000,5,FALSE))</f>
        <v>Inst. i PEM RTU C.H. ANSERALL v2.0</v>
      </c>
      <c r="E168" s="194">
        <f>IF(B168="","",VLOOKUP(B168,[1]PROJECTES!$C$14:$Z$5000,8,FALSE))</f>
        <v>25</v>
      </c>
      <c r="F168" s="264">
        <f>IF(B168="","",VLOOKUP(B168,[1]PROJECTES!$C$14:$Z$5000,19,FALSE))</f>
        <v>43538</v>
      </c>
      <c r="G168" s="265">
        <v>0</v>
      </c>
      <c r="H168" s="265">
        <v>0</v>
      </c>
      <c r="I168" s="173">
        <f t="shared" si="31"/>
        <v>0</v>
      </c>
      <c r="J168" s="173">
        <f t="shared" si="32"/>
        <v>0</v>
      </c>
      <c r="K168" s="173">
        <f>SUMIFS(Validacions!$N$8:$N$7945,Validacions!$E$8:$E$7945,B168)</f>
        <v>0</v>
      </c>
      <c r="L168" s="173">
        <f>SUMIFS(Validacions!$P$8:$P$7945,Validacions!$E$8:$E$7945,B168)</f>
        <v>0</v>
      </c>
      <c r="M168" s="173">
        <f t="shared" si="28"/>
        <v>0</v>
      </c>
      <c r="N168" s="173">
        <f t="shared" si="29"/>
        <v>0</v>
      </c>
      <c r="O168" s="173">
        <f t="shared" si="33"/>
        <v>0</v>
      </c>
      <c r="P168" s="173">
        <f t="shared" si="30"/>
        <v>0</v>
      </c>
      <c r="Q168" s="173"/>
      <c r="R168" s="191">
        <f t="shared" si="37"/>
        <v>0</v>
      </c>
      <c r="S168" s="173">
        <f t="shared" si="34"/>
        <v>25</v>
      </c>
      <c r="T168" s="47">
        <f t="shared" si="35"/>
        <v>0</v>
      </c>
      <c r="U168" s="94">
        <f t="shared" si="36"/>
        <v>0</v>
      </c>
    </row>
    <row r="169" spans="1:21" x14ac:dyDescent="0.3">
      <c r="A169" s="189" t="s">
        <v>376</v>
      </c>
      <c r="B169" s="171">
        <v>5278</v>
      </c>
      <c r="C169" s="172" t="str">
        <f>IF(B169="","",VLOOKUP(B169,[1]PROJECTES!$C$14:$G$7000,2,TRUE))</f>
        <v>EFACEC</v>
      </c>
      <c r="D169" s="192" t="str">
        <f>IF(B169="","",VLOOKUP(B169,[1]PROJECTES!$C$14:$G$5000,5,FALSE))</f>
        <v>SISTEMA TD S.E. MARCEN - P.F. LALUEZA v1.0</v>
      </c>
      <c r="E169" s="194">
        <f>IF(B169="","",VLOOKUP(B169,[1]PROJECTES!$C$14:$Z$5000,8,FALSE))</f>
        <v>69</v>
      </c>
      <c r="F169" s="264">
        <f>IF(B169="","",VLOOKUP(B169,[1]PROJECTES!$C$14:$Z$5000,19,FALSE))</f>
        <v>43585</v>
      </c>
      <c r="G169" s="265">
        <v>35</v>
      </c>
      <c r="H169" s="265">
        <v>752</v>
      </c>
      <c r="I169" s="173">
        <f t="shared" si="31"/>
        <v>12</v>
      </c>
      <c r="J169" s="173">
        <f t="shared" si="32"/>
        <v>32</v>
      </c>
      <c r="K169" s="173">
        <f>SUMIFS(Validacions!$N$8:$N$7945,Validacions!$E$8:$E$7945,B169)</f>
        <v>0</v>
      </c>
      <c r="L169" s="173">
        <f>SUMIFS(Validacions!$P$8:$P$7945,Validacions!$E$8:$E$7945,B169)</f>
        <v>0</v>
      </c>
      <c r="M169" s="173">
        <f t="shared" si="28"/>
        <v>0</v>
      </c>
      <c r="N169" s="173">
        <f t="shared" si="29"/>
        <v>0</v>
      </c>
      <c r="O169" s="173">
        <f t="shared" si="33"/>
        <v>47.533333333333331</v>
      </c>
      <c r="P169" s="173">
        <f t="shared" si="30"/>
        <v>0</v>
      </c>
      <c r="Q169" s="173"/>
      <c r="R169" s="191">
        <f t="shared" si="37"/>
        <v>47.533333333333331</v>
      </c>
      <c r="S169" s="173">
        <f t="shared" si="34"/>
        <v>21.466666666666669</v>
      </c>
      <c r="T169" s="47">
        <f t="shared" si="35"/>
        <v>0</v>
      </c>
      <c r="U169" s="94">
        <f t="shared" si="36"/>
        <v>0.68888888888888888</v>
      </c>
    </row>
    <row r="170" spans="1:21" x14ac:dyDescent="0.3">
      <c r="A170" s="189" t="s">
        <v>377</v>
      </c>
      <c r="B170" s="171">
        <v>5315</v>
      </c>
      <c r="C170" s="172" t="str">
        <f>IF(B170="","",VLOOKUP(B170,[1]PROJECTES!$C$14:$G$7000,2,TRUE))</f>
        <v>SITEL</v>
      </c>
      <c r="D170" s="192" t="str">
        <f>IF(B170="","",VLOOKUP(B170,[1]PROJECTES!$C$14:$G$5000,5,FALSE))</f>
        <v>CC SCADA TEDIS.Net BERMEJALES v4.2</v>
      </c>
      <c r="E170" s="194">
        <f>IF(B170="","",VLOOKUP(B170,[1]PROJECTES!$C$14:$Z$5000,8,FALSE))</f>
        <v>11</v>
      </c>
      <c r="F170" s="264">
        <f>IF(B170="","",VLOOKUP(B170,[1]PROJECTES!$C$14:$Z$5000,19,FALSE))</f>
        <v>43602</v>
      </c>
      <c r="G170" s="265">
        <v>9</v>
      </c>
      <c r="H170" s="265">
        <v>200</v>
      </c>
      <c r="I170" s="173">
        <f t="shared" si="31"/>
        <v>3</v>
      </c>
      <c r="J170" s="173">
        <f t="shared" si="32"/>
        <v>20</v>
      </c>
      <c r="K170" s="173">
        <f>SUMIFS(Validacions!$N$8:$N$7945,Validacions!$E$8:$E$7945,B170)</f>
        <v>0</v>
      </c>
      <c r="L170" s="173">
        <f>SUMIFS(Validacions!$P$8:$P$7945,Validacions!$E$8:$E$7945,B170)</f>
        <v>0</v>
      </c>
      <c r="M170" s="173">
        <f t="shared" si="28"/>
        <v>0</v>
      </c>
      <c r="N170" s="173">
        <f t="shared" si="29"/>
        <v>0</v>
      </c>
      <c r="O170" s="173">
        <f t="shared" si="33"/>
        <v>12.333333333333334</v>
      </c>
      <c r="P170" s="173">
        <f t="shared" si="30"/>
        <v>0</v>
      </c>
      <c r="Q170" s="173"/>
      <c r="R170" s="191">
        <f t="shared" si="37"/>
        <v>12.333333333333334</v>
      </c>
      <c r="S170" s="173">
        <f t="shared" si="34"/>
        <v>-1.3333333333333339</v>
      </c>
      <c r="T170" s="47">
        <f t="shared" si="35"/>
        <v>0</v>
      </c>
      <c r="U170" s="94">
        <f t="shared" si="36"/>
        <v>1.1212121212121213</v>
      </c>
    </row>
    <row r="171" spans="1:21" x14ac:dyDescent="0.3">
      <c r="A171" s="189" t="s">
        <v>376</v>
      </c>
      <c r="B171" s="171">
        <v>5322</v>
      </c>
      <c r="C171" s="172" t="str">
        <f>IF(B171="","",VLOOKUP(B171,[1]PROJECTES!$C$14:$G$7000,2,TRUE))</f>
        <v>EYPESA</v>
      </c>
      <c r="D171" s="192" t="str">
        <f>IF(B171="","",VLOOKUP(B171,[1]PROJECTES!$C$14:$G$5000,5,FALSE))</f>
        <v>RTU E.R. BOVILA v4.0</v>
      </c>
      <c r="E171" s="194">
        <f>IF(B171="","",VLOOKUP(B171,[1]PROJECTES!$C$14:$Z$5000,8,FALSE))</f>
        <v>17</v>
      </c>
      <c r="F171" s="264">
        <f>IF(B171="","",VLOOKUP(B171,[1]PROJECTES!$C$14:$Z$5000,19,FALSE))</f>
        <v>43612</v>
      </c>
      <c r="G171" s="265">
        <v>47</v>
      </c>
      <c r="H171" s="265">
        <v>405</v>
      </c>
      <c r="I171" s="173">
        <f t="shared" si="31"/>
        <v>6</v>
      </c>
      <c r="J171" s="173">
        <f t="shared" si="32"/>
        <v>45</v>
      </c>
      <c r="K171" s="173">
        <f>SUMIFS(Validacions!$N$8:$N$7945,Validacions!$E$8:$E$7945,B171)</f>
        <v>0</v>
      </c>
      <c r="L171" s="173">
        <f>SUMIFS(Validacions!$P$8:$P$7945,Validacions!$E$8:$E$7945,B171)</f>
        <v>0</v>
      </c>
      <c r="M171" s="173">
        <f t="shared" si="28"/>
        <v>0</v>
      </c>
      <c r="N171" s="173">
        <f t="shared" si="29"/>
        <v>0</v>
      </c>
      <c r="O171" s="173">
        <f t="shared" si="33"/>
        <v>53.75</v>
      </c>
      <c r="P171" s="173">
        <f t="shared" si="30"/>
        <v>0</v>
      </c>
      <c r="Q171" s="173"/>
      <c r="R171" s="191">
        <f t="shared" si="37"/>
        <v>53.75</v>
      </c>
      <c r="S171" s="173">
        <f t="shared" si="34"/>
        <v>-36.75</v>
      </c>
      <c r="T171" s="47">
        <f t="shared" si="35"/>
        <v>0</v>
      </c>
      <c r="U171" s="94">
        <f t="shared" si="36"/>
        <v>3.1617647058823528</v>
      </c>
    </row>
    <row r="172" spans="1:21" x14ac:dyDescent="0.3">
      <c r="A172" s="189" t="s">
        <v>376</v>
      </c>
      <c r="B172" s="171">
        <v>5323</v>
      </c>
      <c r="C172" s="172" t="str">
        <f>IF(B172="","",VLOOKUP(B172,[1]PROJECTES!$C$14:$G$7000,2,TRUE))</f>
        <v>EYPESA</v>
      </c>
      <c r="D172" s="192" t="str">
        <f>IF(B172="","",VLOOKUP(B172,[1]PROJECTES!$C$14:$G$5000,5,FALSE))</f>
        <v>RTU S.E. GAFA v3.0</v>
      </c>
      <c r="E172" s="194">
        <f>IF(B172="","",VLOOKUP(B172,[1]PROJECTES!$C$14:$Z$5000,8,FALSE))</f>
        <v>25</v>
      </c>
      <c r="F172" s="264">
        <f>IF(B172="","",VLOOKUP(B172,[1]PROJECTES!$C$14:$Z$5000,19,FALSE))</f>
        <v>43612</v>
      </c>
      <c r="G172" s="265">
        <v>89</v>
      </c>
      <c r="H172" s="265">
        <v>415</v>
      </c>
      <c r="I172" s="173">
        <f t="shared" si="31"/>
        <v>6</v>
      </c>
      <c r="J172" s="173">
        <f t="shared" si="32"/>
        <v>55</v>
      </c>
      <c r="K172" s="173">
        <f>SUMIFS(Validacions!$N$8:$N$7945,Validacions!$E$8:$E$7945,B172)</f>
        <v>0</v>
      </c>
      <c r="L172" s="173">
        <f>SUMIFS(Validacions!$P$8:$P$7945,Validacions!$E$8:$E$7945,B172)</f>
        <v>0</v>
      </c>
      <c r="M172" s="173">
        <f t="shared" si="28"/>
        <v>0</v>
      </c>
      <c r="N172" s="173">
        <f t="shared" si="29"/>
        <v>0</v>
      </c>
      <c r="O172" s="173">
        <f t="shared" si="33"/>
        <v>95.916666666666671</v>
      </c>
      <c r="P172" s="173">
        <f t="shared" si="30"/>
        <v>0</v>
      </c>
      <c r="Q172" s="173"/>
      <c r="R172" s="191">
        <f t="shared" si="37"/>
        <v>95.916666666666671</v>
      </c>
      <c r="S172" s="173">
        <f t="shared" si="34"/>
        <v>-70.916666666666671</v>
      </c>
      <c r="T172" s="47">
        <f t="shared" si="35"/>
        <v>0</v>
      </c>
      <c r="U172" s="94">
        <f t="shared" si="36"/>
        <v>3.8366666666666669</v>
      </c>
    </row>
    <row r="173" spans="1:21" x14ac:dyDescent="0.3">
      <c r="A173" s="189" t="s">
        <v>377</v>
      </c>
      <c r="B173" s="171">
        <v>5337</v>
      </c>
      <c r="C173" s="172" t="str">
        <f>IF(B173="","",VLOOKUP(B173,[1]PROJECTES!$C$14:$G$7000,2,TRUE))</f>
        <v>ORMAMT</v>
      </c>
      <c r="D173" s="192" t="str">
        <f>IF(B173="","",VLOOKUP(B173,[1]PROJECTES!$C$14:$G$5000,5,FALSE))</f>
        <v>CC SCADA TEDIS STA.MARTA v3.3</v>
      </c>
      <c r="E173" s="194">
        <f>IF(B173="","",VLOOKUP(B173,[1]PROJECTES!$C$14:$Z$5000,8,FALSE))</f>
        <v>12.5</v>
      </c>
      <c r="F173" s="264">
        <f>IF(B173="","",VLOOKUP(B173,[1]PROJECTES!$C$14:$Z$5000,19,FALSE))</f>
        <v>43616</v>
      </c>
      <c r="G173" s="265">
        <v>0</v>
      </c>
      <c r="H173" s="265">
        <v>0</v>
      </c>
      <c r="I173" s="173">
        <f t="shared" si="31"/>
        <v>0</v>
      </c>
      <c r="J173" s="173">
        <f t="shared" si="32"/>
        <v>0</v>
      </c>
      <c r="K173" s="173">
        <f>SUMIFS(Validacions!$N$8:$N$7945,Validacions!$E$8:$E$7945,B173)</f>
        <v>0</v>
      </c>
      <c r="L173" s="173">
        <f>SUMIFS(Validacions!$P$8:$P$7945,Validacions!$E$8:$E$7945,B173)</f>
        <v>0</v>
      </c>
      <c r="M173" s="173">
        <f t="shared" si="28"/>
        <v>0</v>
      </c>
      <c r="N173" s="173">
        <f t="shared" si="29"/>
        <v>0</v>
      </c>
      <c r="O173" s="173">
        <f t="shared" si="33"/>
        <v>0</v>
      </c>
      <c r="P173" s="173">
        <f t="shared" si="30"/>
        <v>0</v>
      </c>
      <c r="Q173" s="173"/>
      <c r="R173" s="191">
        <f t="shared" si="37"/>
        <v>0</v>
      </c>
      <c r="S173" s="173">
        <f t="shared" si="34"/>
        <v>12.5</v>
      </c>
      <c r="T173" s="47">
        <f t="shared" si="35"/>
        <v>0</v>
      </c>
      <c r="U173" s="94">
        <f t="shared" si="36"/>
        <v>0</v>
      </c>
    </row>
    <row r="174" spans="1:21" x14ac:dyDescent="0.3">
      <c r="A174" s="189" t="s">
        <v>376</v>
      </c>
      <c r="B174" s="171">
        <v>5381</v>
      </c>
      <c r="C174" s="172" t="str">
        <f>IF(B174="","",VLOOKUP(B174,[1]PROJECTES!$C$14:$G$7000,2,TRUE))</f>
        <v>ORMAZA</v>
      </c>
      <c r="D174" s="192" t="str">
        <f>IF(B174="","",VLOOKUP(B174,[1]PROJECTES!$C$14:$G$5000,5,FALSE))</f>
        <v>CC SCADA CALLOSA v2.15</v>
      </c>
      <c r="E174" s="194">
        <f>IF(B174="","",VLOOKUP(B174,[1]PROJECTES!$C$14:$Z$5000,8,FALSE))</f>
        <v>3.5</v>
      </c>
      <c r="F174" s="264">
        <f>IF(B174="","",VLOOKUP(B174,[1]PROJECTES!$C$14:$Z$5000,19,FALSE))</f>
        <v>43616</v>
      </c>
      <c r="G174" s="265">
        <v>3</v>
      </c>
      <c r="H174" s="265">
        <v>55</v>
      </c>
      <c r="I174" s="173">
        <f t="shared" si="31"/>
        <v>0</v>
      </c>
      <c r="J174" s="173">
        <f t="shared" si="32"/>
        <v>55</v>
      </c>
      <c r="K174" s="173">
        <f>SUMIFS(Validacions!$N$8:$N$7945,Validacions!$E$8:$E$7945,B174)</f>
        <v>0</v>
      </c>
      <c r="L174" s="173">
        <f>SUMIFS(Validacions!$P$8:$P$7945,Validacions!$E$8:$E$7945,B174)</f>
        <v>0</v>
      </c>
      <c r="M174" s="173">
        <f t="shared" si="28"/>
        <v>0</v>
      </c>
      <c r="N174" s="173">
        <f t="shared" si="29"/>
        <v>0</v>
      </c>
      <c r="O174" s="173">
        <f t="shared" si="33"/>
        <v>3.9166666666666665</v>
      </c>
      <c r="P174" s="173">
        <f t="shared" si="30"/>
        <v>0</v>
      </c>
      <c r="Q174" s="173"/>
      <c r="R174" s="191">
        <f t="shared" si="37"/>
        <v>3.9166666666666665</v>
      </c>
      <c r="S174" s="173">
        <f t="shared" si="34"/>
        <v>-0.41666666666666652</v>
      </c>
      <c r="T174" s="47">
        <f t="shared" si="35"/>
        <v>0</v>
      </c>
      <c r="U174" s="94">
        <f t="shared" si="36"/>
        <v>1.1190476190476191</v>
      </c>
    </row>
    <row r="175" spans="1:21" x14ac:dyDescent="0.3">
      <c r="A175" s="189" t="s">
        <v>377</v>
      </c>
      <c r="B175" s="171">
        <v>5382</v>
      </c>
      <c r="C175" s="172" t="str">
        <f>IF(B175="","",VLOOKUP(B175,[1]PROJECTES!$C$14:$G$7000,2,TRUE))</f>
        <v>EYPESA</v>
      </c>
      <c r="D175" s="192" t="str">
        <f>IF(B175="","",VLOOKUP(B175,[1]PROJECTES!$C$14:$G$5000,5,FALSE))</f>
        <v>CC SCADA TEDIS.Net EYPESA v1.0</v>
      </c>
      <c r="E175" s="194">
        <f>IF(B175="","",VLOOKUP(B175,[1]PROJECTES!$C$14:$Z$5000,8,FALSE))</f>
        <v>276</v>
      </c>
      <c r="F175" s="264">
        <f>IF(B175="","",VLOOKUP(B175,[1]PROJECTES!$C$14:$Z$5000,19,FALSE))</f>
        <v>43686</v>
      </c>
      <c r="G175" s="265">
        <v>170</v>
      </c>
      <c r="H175" s="265">
        <v>180</v>
      </c>
      <c r="I175" s="173">
        <f t="shared" si="31"/>
        <v>3</v>
      </c>
      <c r="J175" s="173">
        <f t="shared" si="32"/>
        <v>0</v>
      </c>
      <c r="K175" s="173">
        <f>SUMIFS(Validacions!$N$8:$N$7945,Validacions!$E$8:$E$7945,B175)</f>
        <v>0</v>
      </c>
      <c r="L175" s="173">
        <f>SUMIFS(Validacions!$P$8:$P$7945,Validacions!$E$8:$E$7945,B175)</f>
        <v>0</v>
      </c>
      <c r="M175" s="173">
        <f t="shared" si="28"/>
        <v>0</v>
      </c>
      <c r="N175" s="173">
        <f t="shared" si="29"/>
        <v>0</v>
      </c>
      <c r="O175" s="173">
        <f t="shared" si="33"/>
        <v>173</v>
      </c>
      <c r="P175" s="173">
        <f t="shared" si="30"/>
        <v>0</v>
      </c>
      <c r="Q175" s="173"/>
      <c r="R175" s="191">
        <f t="shared" si="37"/>
        <v>173</v>
      </c>
      <c r="S175" s="173">
        <f t="shared" si="34"/>
        <v>103</v>
      </c>
      <c r="T175" s="47">
        <f t="shared" si="35"/>
        <v>0</v>
      </c>
      <c r="U175" s="94">
        <f t="shared" si="36"/>
        <v>0.62681159420289856</v>
      </c>
    </row>
    <row r="176" spans="1:21" x14ac:dyDescent="0.3">
      <c r="A176" s="189" t="s">
        <v>377</v>
      </c>
      <c r="B176" s="171">
        <v>5383</v>
      </c>
      <c r="C176" s="172" t="str">
        <f>IF(B176="","",VLOOKUP(B176,[1]PROJECTES!$C$14:$G$7000,2,TRUE))</f>
        <v>EYPESA</v>
      </c>
      <c r="D176" s="192" t="str">
        <f>IF(B176="","",VLOOKUP(B176,[1]PROJECTES!$C$14:$G$5000,5,FALSE))</f>
        <v>CC SCADA TEDIS.Net EYPESA v2,0</v>
      </c>
      <c r="E176" s="194">
        <f>IF(B176="","",VLOOKUP(B176,[1]PROJECTES!$C$14:$Z$5000,8,FALSE))</f>
        <v>8</v>
      </c>
      <c r="F176" s="264">
        <f>IF(B176="","",VLOOKUP(B176,[1]PROJECTES!$C$14:$Z$5000,19,FALSE))</f>
        <v>43686</v>
      </c>
      <c r="G176" s="265">
        <v>0</v>
      </c>
      <c r="H176" s="265">
        <v>0</v>
      </c>
      <c r="I176" s="173">
        <f t="shared" si="31"/>
        <v>0</v>
      </c>
      <c r="J176" s="173">
        <f t="shared" si="32"/>
        <v>0</v>
      </c>
      <c r="K176" s="173">
        <f>SUMIFS(Validacions!$N$8:$N$7945,Validacions!$E$8:$E$7945,B176)</f>
        <v>0</v>
      </c>
      <c r="L176" s="173">
        <f>SUMIFS(Validacions!$P$8:$P$7945,Validacions!$E$8:$E$7945,B176)</f>
        <v>0</v>
      </c>
      <c r="M176" s="173">
        <f t="shared" si="28"/>
        <v>0</v>
      </c>
      <c r="N176" s="173">
        <f t="shared" si="29"/>
        <v>0</v>
      </c>
      <c r="O176" s="173">
        <f t="shared" si="33"/>
        <v>0</v>
      </c>
      <c r="P176" s="173">
        <f t="shared" si="30"/>
        <v>0</v>
      </c>
      <c r="Q176" s="173"/>
      <c r="R176" s="191">
        <f t="shared" si="37"/>
        <v>0</v>
      </c>
      <c r="S176" s="173">
        <f t="shared" si="34"/>
        <v>8</v>
      </c>
      <c r="T176" s="47">
        <f t="shared" si="35"/>
        <v>0</v>
      </c>
      <c r="U176" s="94">
        <f t="shared" si="36"/>
        <v>0</v>
      </c>
    </row>
    <row r="177" spans="1:21" x14ac:dyDescent="0.3">
      <c r="A177" s="189" t="s">
        <v>377</v>
      </c>
      <c r="B177" s="171">
        <v>5384</v>
      </c>
      <c r="C177" s="172" t="str">
        <f>IF(B177="","",VLOOKUP(B177,[1]PROJECTES!$C$14:$G$7000,2,TRUE))</f>
        <v>SITEL</v>
      </c>
      <c r="D177" s="192" t="str">
        <f>IF(B177="","",VLOOKUP(B177,[1]PROJECTES!$C$14:$G$5000,5,FALSE))</f>
        <v>SW TEDIS.Net AdminExportService v1.50</v>
      </c>
      <c r="E177" s="194">
        <f>IF(B177="","",VLOOKUP(B177,[1]PROJECTES!$C$14:$Z$5000,8,FALSE))</f>
        <v>200</v>
      </c>
      <c r="F177" s="264">
        <f>IF(B177="","",VLOOKUP(B177,[1]PROJECTES!$C$14:$Z$5000,19,FALSE))</f>
        <v>43686</v>
      </c>
      <c r="G177" s="265">
        <v>0</v>
      </c>
      <c r="H177" s="265">
        <v>0</v>
      </c>
      <c r="I177" s="173">
        <f t="shared" si="31"/>
        <v>0</v>
      </c>
      <c r="J177" s="173">
        <f t="shared" si="32"/>
        <v>0</v>
      </c>
      <c r="K177" s="173">
        <f>SUMIFS(Validacions!$N$8:$N$7945,Validacions!$E$8:$E$7945,B177)</f>
        <v>0</v>
      </c>
      <c r="L177" s="173">
        <f>SUMIFS(Validacions!$P$8:$P$7945,Validacions!$E$8:$E$7945,B177)</f>
        <v>0</v>
      </c>
      <c r="M177" s="173">
        <f t="shared" si="28"/>
        <v>0</v>
      </c>
      <c r="N177" s="173">
        <f t="shared" si="29"/>
        <v>0</v>
      </c>
      <c r="O177" s="173">
        <f t="shared" si="33"/>
        <v>0</v>
      </c>
      <c r="P177" s="173">
        <f t="shared" si="30"/>
        <v>0</v>
      </c>
      <c r="Q177" s="173"/>
      <c r="R177" s="191">
        <f t="shared" si="37"/>
        <v>0</v>
      </c>
      <c r="S177" s="173">
        <f t="shared" si="34"/>
        <v>200</v>
      </c>
      <c r="T177" s="47">
        <f t="shared" si="35"/>
        <v>0</v>
      </c>
      <c r="U177" s="94">
        <f t="shared" si="36"/>
        <v>0</v>
      </c>
    </row>
    <row r="178" spans="1:21" x14ac:dyDescent="0.3">
      <c r="A178" s="189" t="s">
        <v>377</v>
      </c>
      <c r="B178" s="171">
        <v>5386</v>
      </c>
      <c r="C178" s="172" t="str">
        <f>IF(B178="","",VLOOKUP(B178,[1]PROJECTES!$C$14:$G$7000,2,TRUE))</f>
        <v>ELLALO</v>
      </c>
      <c r="D178" s="192" t="str">
        <f>IF(B178="","",VLOOKUP(B178,[1]PROJECTES!$C$14:$G$5000,5,FALSE))</f>
        <v>MANTENIMENT SCADA TEDIS.Net LA LOMA 01/08/2019 - 31/07/2020</v>
      </c>
      <c r="E178" s="194">
        <f>IF(B178="","",VLOOKUP(B178,[1]PROJECTES!$C$14:$Z$5000,8,FALSE))</f>
        <v>16</v>
      </c>
      <c r="F178" s="264">
        <f>IF(B178="","",VLOOKUP(B178,[1]PROJECTES!$C$14:$Z$5000,19,FALSE))</f>
        <v>43678</v>
      </c>
      <c r="G178" s="265">
        <v>0</v>
      </c>
      <c r="H178" s="265">
        <v>0</v>
      </c>
      <c r="I178" s="173">
        <f t="shared" si="31"/>
        <v>0</v>
      </c>
      <c r="J178" s="173">
        <f t="shared" si="32"/>
        <v>0</v>
      </c>
      <c r="K178" s="173">
        <f>SUMIFS(Validacions!$N$8:$N$7945,Validacions!$E$8:$E$7945,B178)</f>
        <v>0</v>
      </c>
      <c r="L178" s="173">
        <f>SUMIFS(Validacions!$P$8:$P$7945,Validacions!$E$8:$E$7945,B178)</f>
        <v>0</v>
      </c>
      <c r="M178" s="173">
        <f t="shared" si="28"/>
        <v>0</v>
      </c>
      <c r="N178" s="173">
        <f t="shared" si="29"/>
        <v>0</v>
      </c>
      <c r="O178" s="173">
        <f t="shared" si="33"/>
        <v>0</v>
      </c>
      <c r="P178" s="173">
        <f t="shared" si="30"/>
        <v>0</v>
      </c>
      <c r="Q178" s="173"/>
      <c r="R178" s="191">
        <f t="shared" si="37"/>
        <v>0</v>
      </c>
      <c r="S178" s="173">
        <f t="shared" si="34"/>
        <v>16</v>
      </c>
      <c r="T178" s="47">
        <f t="shared" si="35"/>
        <v>0</v>
      </c>
      <c r="U178" s="94">
        <f t="shared" si="36"/>
        <v>0</v>
      </c>
    </row>
    <row r="179" spans="1:21" x14ac:dyDescent="0.3">
      <c r="A179" s="189" t="s">
        <v>376</v>
      </c>
      <c r="B179" s="171">
        <v>5398</v>
      </c>
      <c r="C179" s="172" t="str">
        <f>IF(B179="","",VLOOKUP(B179,[1]PROJECTES!$C$14:$G$7000,2,TRUE))</f>
        <v>MOELCU</v>
      </c>
      <c r="D179" s="192" t="str">
        <f>IF(B179="","",VLOOKUP(B179,[1]PROJECTES!$C$14:$G$5000,5,FALSE))</f>
        <v>RTU C.T. P.F.BERMEJALES v1.0</v>
      </c>
      <c r="E179" s="194">
        <f>IF(B179="","",VLOOKUP(B179,[1]PROJECTES!$C$14:$Z$5000,8,FALSE))</f>
        <v>4</v>
      </c>
      <c r="F179" s="264">
        <f>IF(B179="","",VLOOKUP(B179,[1]PROJECTES!$C$14:$Z$5000,19,FALSE))</f>
        <v>43696</v>
      </c>
      <c r="G179" s="265">
        <v>0</v>
      </c>
      <c r="H179" s="265">
        <v>23</v>
      </c>
      <c r="I179" s="173">
        <f t="shared" si="31"/>
        <v>0</v>
      </c>
      <c r="J179" s="173">
        <f t="shared" si="32"/>
        <v>23</v>
      </c>
      <c r="K179" s="173">
        <f>SUMIFS(Validacions!$N$8:$N$7945,Validacions!$E$8:$E$7945,B179)</f>
        <v>0</v>
      </c>
      <c r="L179" s="173">
        <f>SUMIFS(Validacions!$P$8:$P$7945,Validacions!$E$8:$E$7945,B179)</f>
        <v>0</v>
      </c>
      <c r="M179" s="173">
        <f t="shared" si="28"/>
        <v>0</v>
      </c>
      <c r="N179" s="173">
        <f t="shared" si="29"/>
        <v>0</v>
      </c>
      <c r="O179" s="173">
        <f t="shared" si="33"/>
        <v>0.38333333333333336</v>
      </c>
      <c r="P179" s="173">
        <f t="shared" si="30"/>
        <v>0</v>
      </c>
      <c r="Q179" s="173"/>
      <c r="R179" s="191">
        <f t="shared" si="37"/>
        <v>0.38333333333333336</v>
      </c>
      <c r="S179" s="173">
        <f t="shared" si="34"/>
        <v>3.6166666666666667</v>
      </c>
      <c r="T179" s="47">
        <f t="shared" si="35"/>
        <v>0</v>
      </c>
      <c r="U179" s="94">
        <f t="shared" si="36"/>
        <v>9.583333333333334E-2</v>
      </c>
    </row>
    <row r="180" spans="1:21" x14ac:dyDescent="0.3">
      <c r="A180" s="189" t="s">
        <v>376</v>
      </c>
      <c r="B180" s="171">
        <v>5403</v>
      </c>
      <c r="C180" s="172" t="str">
        <f>IF(B180="","",VLOOKUP(B180,[1]PROJECTES!$C$14:$G$7000,2,TRUE))</f>
        <v>MOELCU</v>
      </c>
      <c r="D180" s="192" t="str">
        <f>IF(B180="","",VLOOKUP(B180,[1]PROJECTES!$C$14:$G$5000,5,FALSE))</f>
        <v>Inst. y PEM RTU C.T. P.F.BERMEJALES v1.0</v>
      </c>
      <c r="E180" s="194">
        <f>IF(B180="","",VLOOKUP(B180,[1]PROJECTES!$C$14:$Z$5000,8,FALSE))</f>
        <v>8</v>
      </c>
      <c r="F180" s="264">
        <f>IF(B180="","",VLOOKUP(B180,[1]PROJECTES!$C$14:$Z$5000,19,FALSE))</f>
        <v>43696</v>
      </c>
      <c r="G180" s="265">
        <v>0</v>
      </c>
      <c r="H180" s="265">
        <v>0</v>
      </c>
      <c r="I180" s="173">
        <f t="shared" si="31"/>
        <v>0</v>
      </c>
      <c r="J180" s="173">
        <f t="shared" si="32"/>
        <v>0</v>
      </c>
      <c r="K180" s="173">
        <f>SUMIFS(Validacions!$N$8:$N$7945,Validacions!$E$8:$E$7945,B180)</f>
        <v>0</v>
      </c>
      <c r="L180" s="173">
        <f>SUMIFS(Validacions!$P$8:$P$7945,Validacions!$E$8:$E$7945,B180)</f>
        <v>0</v>
      </c>
      <c r="M180" s="173">
        <f t="shared" si="28"/>
        <v>0</v>
      </c>
      <c r="N180" s="173">
        <f t="shared" si="29"/>
        <v>0</v>
      </c>
      <c r="O180" s="173">
        <f t="shared" si="33"/>
        <v>0</v>
      </c>
      <c r="P180" s="173">
        <f t="shared" si="30"/>
        <v>0</v>
      </c>
      <c r="Q180" s="173"/>
      <c r="R180" s="191">
        <f t="shared" si="37"/>
        <v>0</v>
      </c>
      <c r="S180" s="173">
        <f t="shared" si="34"/>
        <v>8</v>
      </c>
      <c r="T180" s="47">
        <f t="shared" si="35"/>
        <v>0</v>
      </c>
      <c r="U180" s="94">
        <f t="shared" si="36"/>
        <v>0</v>
      </c>
    </row>
    <row r="181" spans="1:21" x14ac:dyDescent="0.3">
      <c r="A181" s="189" t="s">
        <v>376</v>
      </c>
      <c r="B181" s="171">
        <v>5415</v>
      </c>
      <c r="C181" s="172" t="str">
        <f>IF(B181="","",VLOOKUP(B181,[1]PROJECTES!$C$14:$G$7000,2,TRUE))</f>
        <v>SAMENE</v>
      </c>
      <c r="D181" s="192" t="str">
        <f>IF(B181="","",VLOOKUP(B181,[1]PROJECTES!$C$14:$G$5000,5,FALSE))</f>
        <v>RTU CMM HSE v1.0</v>
      </c>
      <c r="E181" s="194">
        <f>IF(B181="","",VLOOKUP(B181,[1]PROJECTES!$C$14:$Z$5000,8,FALSE))</f>
        <v>32.5</v>
      </c>
      <c r="F181" s="264">
        <f>IF(B181="","",VLOOKUP(B181,[1]PROJECTES!$C$14:$Z$5000,19,FALSE))</f>
        <v>43719</v>
      </c>
      <c r="G181" s="265">
        <v>46</v>
      </c>
      <c r="H181" s="265">
        <v>1017</v>
      </c>
      <c r="I181" s="173">
        <f t="shared" si="31"/>
        <v>16</v>
      </c>
      <c r="J181" s="173">
        <f t="shared" si="32"/>
        <v>57</v>
      </c>
      <c r="K181" s="173">
        <f>SUMIFS(Validacions!$N$8:$N$7945,Validacions!$E$8:$E$7945,B181)</f>
        <v>0</v>
      </c>
      <c r="L181" s="173">
        <f>SUMIFS(Validacions!$P$8:$P$7945,Validacions!$E$8:$E$7945,B181)</f>
        <v>0</v>
      </c>
      <c r="M181" s="173">
        <f t="shared" si="28"/>
        <v>0</v>
      </c>
      <c r="N181" s="173">
        <f t="shared" si="29"/>
        <v>0</v>
      </c>
      <c r="O181" s="173">
        <f t="shared" si="33"/>
        <v>62.95</v>
      </c>
      <c r="P181" s="173">
        <f t="shared" si="30"/>
        <v>0</v>
      </c>
      <c r="Q181" s="173"/>
      <c r="R181" s="191">
        <f t="shared" si="37"/>
        <v>62.95</v>
      </c>
      <c r="S181" s="173">
        <f t="shared" si="34"/>
        <v>-30.450000000000003</v>
      </c>
      <c r="T181" s="47">
        <f t="shared" si="35"/>
        <v>0</v>
      </c>
      <c r="U181" s="94">
        <f t="shared" si="36"/>
        <v>1.936923076923077</v>
      </c>
    </row>
    <row r="182" spans="1:21" x14ac:dyDescent="0.3">
      <c r="A182" s="189" t="s">
        <v>376</v>
      </c>
      <c r="B182" s="171">
        <v>5416</v>
      </c>
      <c r="C182" s="172" t="str">
        <f>IF(B182="","",VLOOKUP(B182,[1]PROJECTES!$C$14:$G$7000,2,TRUE))</f>
        <v>SAMENE</v>
      </c>
      <c r="D182" s="192" t="str">
        <f>IF(B182="","",VLOOKUP(B182,[1]PROJECTES!$C$14:$G$5000,5,FALSE))</f>
        <v>RTU CT APEADERO v1.0</v>
      </c>
      <c r="E182" s="194">
        <f>IF(B182="","",VLOOKUP(B182,[1]PROJECTES!$C$14:$Z$5000,8,FALSE))</f>
        <v>30.5</v>
      </c>
      <c r="F182" s="264">
        <f>IF(B182="","",VLOOKUP(B182,[1]PROJECTES!$C$14:$Z$5000,19,FALSE))</f>
        <v>43725</v>
      </c>
      <c r="G182" s="265">
        <v>46</v>
      </c>
      <c r="H182" s="265">
        <v>1018</v>
      </c>
      <c r="I182" s="173">
        <f t="shared" si="31"/>
        <v>16</v>
      </c>
      <c r="J182" s="173">
        <f t="shared" si="32"/>
        <v>58</v>
      </c>
      <c r="K182" s="173">
        <f>SUMIFS(Validacions!$N$8:$N$7945,Validacions!$E$8:$E$7945,B182)</f>
        <v>0</v>
      </c>
      <c r="L182" s="173">
        <f>SUMIFS(Validacions!$P$8:$P$7945,Validacions!$E$8:$E$7945,B182)</f>
        <v>0</v>
      </c>
      <c r="M182" s="173">
        <f t="shared" si="28"/>
        <v>0</v>
      </c>
      <c r="N182" s="173">
        <f t="shared" si="29"/>
        <v>0</v>
      </c>
      <c r="O182" s="173">
        <f t="shared" si="33"/>
        <v>62.966666666666669</v>
      </c>
      <c r="P182" s="173">
        <f t="shared" si="30"/>
        <v>0</v>
      </c>
      <c r="Q182" s="173"/>
      <c r="R182" s="191">
        <f t="shared" si="37"/>
        <v>62.966666666666669</v>
      </c>
      <c r="S182" s="173">
        <f t="shared" si="34"/>
        <v>-32.466666666666669</v>
      </c>
      <c r="T182" s="47">
        <f t="shared" si="35"/>
        <v>0</v>
      </c>
      <c r="U182" s="94">
        <f t="shared" si="36"/>
        <v>2.0644808743169398</v>
      </c>
    </row>
    <row r="183" spans="1:21" x14ac:dyDescent="0.3">
      <c r="A183" s="189" t="s">
        <v>377</v>
      </c>
      <c r="B183" s="171">
        <v>5420</v>
      </c>
      <c r="C183" s="172" t="str">
        <f>IF(B183="","",VLOOKUP(B183,[1]PROJECTES!$C$14:$G$7000,2,TRUE))</f>
        <v>EAECEU</v>
      </c>
      <c r="D183" s="192" t="str">
        <f>IF(B183="","",VLOOKUP(B183,[1]PROJECTES!$C$14:$G$5000,5,FALSE))</f>
        <v>Modul SW Enllaç CSSat-Facturacio CEUTA v1.0</v>
      </c>
      <c r="E183" s="194">
        <f>IF(B183="","",VLOOKUP(B183,[1]PROJECTES!$C$14:$Z$5000,8,FALSE))</f>
        <v>26</v>
      </c>
      <c r="F183" s="264">
        <f>IF(B183="","",VLOOKUP(B183,[1]PROJECTES!$C$14:$Z$5000,19,FALSE))</f>
        <v>43726</v>
      </c>
      <c r="G183" s="265">
        <v>0</v>
      </c>
      <c r="H183" s="265">
        <v>0</v>
      </c>
      <c r="I183" s="173">
        <f t="shared" si="31"/>
        <v>0</v>
      </c>
      <c r="J183" s="173">
        <f t="shared" si="32"/>
        <v>0</v>
      </c>
      <c r="K183" s="173">
        <f>SUMIFS(Validacions!$N$8:$N$7945,Validacions!$E$8:$E$7945,B183)</f>
        <v>0</v>
      </c>
      <c r="L183" s="173">
        <f>SUMIFS(Validacions!$P$8:$P$7945,Validacions!$E$8:$E$7945,B183)</f>
        <v>0</v>
      </c>
      <c r="M183" s="173">
        <f t="shared" si="28"/>
        <v>0</v>
      </c>
      <c r="N183" s="173">
        <f t="shared" si="29"/>
        <v>0</v>
      </c>
      <c r="O183" s="173">
        <f t="shared" si="33"/>
        <v>0</v>
      </c>
      <c r="P183" s="173">
        <f t="shared" si="30"/>
        <v>0</v>
      </c>
      <c r="Q183" s="173"/>
      <c r="R183" s="191">
        <f t="shared" si="37"/>
        <v>0</v>
      </c>
      <c r="S183" s="173">
        <f t="shared" si="34"/>
        <v>26</v>
      </c>
      <c r="T183" s="47">
        <f t="shared" si="35"/>
        <v>0</v>
      </c>
      <c r="U183" s="94">
        <f t="shared" si="36"/>
        <v>0</v>
      </c>
    </row>
    <row r="184" spans="1:21" x14ac:dyDescent="0.3">
      <c r="A184" s="189" t="s">
        <v>377</v>
      </c>
      <c r="B184" s="171">
        <v>5430</v>
      </c>
      <c r="C184" s="172" t="str">
        <f>IF(B184="","",VLOOKUP(B184,[1]PROJECTES!$C$14:$G$7000,2,TRUE))</f>
        <v>DIELCA</v>
      </c>
      <c r="D184" s="192" t="str">
        <f>IF(B184="","",VLOOKUP(B184,[1]PROJECTES!$C$14:$G$5000,5,FALSE))</f>
        <v>SOPORTE CSSat CALLOSA 2.019</v>
      </c>
      <c r="E184" s="194">
        <f>IF(B184="","",VLOOKUP(B184,[1]PROJECTES!$C$14:$Z$5000,8,FALSE))</f>
        <v>2</v>
      </c>
      <c r="F184" s="264">
        <f>IF(B184="","",VLOOKUP(B184,[1]PROJECTES!$C$14:$Z$5000,19,FALSE))</f>
        <v>43745</v>
      </c>
      <c r="G184" s="265">
        <v>0</v>
      </c>
      <c r="H184" s="265">
        <v>0</v>
      </c>
      <c r="I184" s="173">
        <f t="shared" si="31"/>
        <v>0</v>
      </c>
      <c r="J184" s="173">
        <f t="shared" si="32"/>
        <v>0</v>
      </c>
      <c r="K184" s="173">
        <f>SUMIFS(Validacions!$N$8:$N$7945,Validacions!$E$8:$E$7945,B184)</f>
        <v>0</v>
      </c>
      <c r="L184" s="173">
        <f>SUMIFS(Validacions!$P$8:$P$7945,Validacions!$E$8:$E$7945,B184)</f>
        <v>0</v>
      </c>
      <c r="M184" s="173">
        <f t="shared" si="28"/>
        <v>0</v>
      </c>
      <c r="N184" s="173">
        <f t="shared" si="29"/>
        <v>0</v>
      </c>
      <c r="O184" s="173">
        <f t="shared" si="33"/>
        <v>0</v>
      </c>
      <c r="P184" s="173">
        <f t="shared" si="30"/>
        <v>0</v>
      </c>
      <c r="Q184" s="173"/>
      <c r="R184" s="191">
        <f t="shared" si="37"/>
        <v>0</v>
      </c>
      <c r="S184" s="173">
        <f t="shared" si="34"/>
        <v>2</v>
      </c>
      <c r="T184" s="47">
        <f t="shared" si="35"/>
        <v>0</v>
      </c>
      <c r="U184" s="94">
        <f t="shared" si="36"/>
        <v>0</v>
      </c>
    </row>
    <row r="185" spans="1:21" x14ac:dyDescent="0.3">
      <c r="A185" s="189" t="s">
        <v>376</v>
      </c>
      <c r="B185" s="171">
        <v>5443</v>
      </c>
      <c r="C185" s="172" t="str">
        <f>IF(B185="","",VLOOKUP(B185,[1]PROJECTES!$C$14:$G$7000,2,TRUE))</f>
        <v>EYPESA</v>
      </c>
      <c r="D185" s="192" t="str">
        <f>IF(B185="","",VLOOKUP(B185,[1]PROJECTES!$C$14:$G$5000,5,FALSE))</f>
        <v>RTU C.T. LES SALINES v2.0</v>
      </c>
      <c r="E185" s="194">
        <f>IF(B185="","",VLOOKUP(B185,[1]PROJECTES!$C$14:$Z$5000,8,FALSE))</f>
        <v>16</v>
      </c>
      <c r="F185" s="264">
        <f>IF(B185="","",VLOOKUP(B185,[1]PROJECTES!$C$14:$Z$5000,19,FALSE))</f>
        <v>43753</v>
      </c>
      <c r="G185" s="265">
        <v>12</v>
      </c>
      <c r="H185" s="265">
        <v>30</v>
      </c>
      <c r="I185" s="173">
        <f t="shared" si="31"/>
        <v>0</v>
      </c>
      <c r="J185" s="173">
        <f t="shared" si="32"/>
        <v>30</v>
      </c>
      <c r="K185" s="173">
        <f>SUMIFS(Validacions!$N$8:$N$7945,Validacions!$E$8:$E$7945,B185)</f>
        <v>0</v>
      </c>
      <c r="L185" s="173">
        <f>SUMIFS(Validacions!$P$8:$P$7945,Validacions!$E$8:$E$7945,B185)</f>
        <v>0</v>
      </c>
      <c r="M185" s="173">
        <f t="shared" ref="M185:M248" si="38">TRUNC(L185/60,0)</f>
        <v>0</v>
      </c>
      <c r="N185" s="173">
        <f t="shared" ref="N185:N248" si="39">MOD(L185,60)</f>
        <v>0</v>
      </c>
      <c r="O185" s="173">
        <f t="shared" si="33"/>
        <v>12.5</v>
      </c>
      <c r="P185" s="173">
        <f t="shared" ref="P185:P248" si="40">K185+M185+N185/60</f>
        <v>0</v>
      </c>
      <c r="Q185" s="173"/>
      <c r="R185" s="191">
        <f t="shared" si="37"/>
        <v>12.5</v>
      </c>
      <c r="S185" s="173">
        <f t="shared" si="34"/>
        <v>3.5</v>
      </c>
      <c r="T185" s="47">
        <f t="shared" si="35"/>
        <v>0</v>
      </c>
      <c r="U185" s="94">
        <f t="shared" si="36"/>
        <v>0.78125</v>
      </c>
    </row>
    <row r="186" spans="1:21" x14ac:dyDescent="0.3">
      <c r="A186" s="189" t="s">
        <v>376</v>
      </c>
      <c r="B186" s="171">
        <v>5466</v>
      </c>
      <c r="C186" s="172" t="str">
        <f>IF(B186="","",VLOOKUP(B186,[1]PROJECTES!$C$14:$G$7000,2,TRUE))</f>
        <v>LERSA</v>
      </c>
      <c r="D186" s="192" t="str">
        <f>IF(B186="","",VLOOKUP(B186,[1]PROJECTES!$C$14:$G$5000,5,FALSE))</f>
        <v>Inst. i PEM RTU PM6-LERSA v1.0</v>
      </c>
      <c r="E186" s="194">
        <f>IF(B186="","",VLOOKUP(B186,[1]PROJECTES!$C$14:$Z$5000,8,FALSE))</f>
        <v>13.5</v>
      </c>
      <c r="F186" s="264">
        <f>IF(B186="","",VLOOKUP(B186,[1]PROJECTES!$C$14:$Z$5000,19,FALSE))</f>
        <v>43773</v>
      </c>
      <c r="G186" s="265">
        <v>0</v>
      </c>
      <c r="H186" s="265">
        <v>0</v>
      </c>
      <c r="I186" s="173">
        <f t="shared" si="31"/>
        <v>0</v>
      </c>
      <c r="J186" s="173">
        <f t="shared" si="32"/>
        <v>0</v>
      </c>
      <c r="K186" s="173">
        <f>SUMIFS(Validacions!$N$8:$N$7945,Validacions!$E$8:$E$7945,B186)</f>
        <v>0</v>
      </c>
      <c r="L186" s="173">
        <f>SUMIFS(Validacions!$P$8:$P$7945,Validacions!$E$8:$E$7945,B186)</f>
        <v>0</v>
      </c>
      <c r="M186" s="173">
        <f t="shared" si="38"/>
        <v>0</v>
      </c>
      <c r="N186" s="173">
        <f t="shared" si="39"/>
        <v>0</v>
      </c>
      <c r="O186" s="173">
        <f t="shared" si="33"/>
        <v>0</v>
      </c>
      <c r="P186" s="173">
        <f t="shared" si="40"/>
        <v>0</v>
      </c>
      <c r="Q186" s="173"/>
      <c r="R186" s="191">
        <f t="shared" si="37"/>
        <v>0</v>
      </c>
      <c r="S186" s="173">
        <f t="shared" si="34"/>
        <v>13.5</v>
      </c>
      <c r="T186" s="47">
        <f t="shared" si="35"/>
        <v>0</v>
      </c>
      <c r="U186" s="94">
        <f t="shared" si="36"/>
        <v>0</v>
      </c>
    </row>
    <row r="187" spans="1:21" x14ac:dyDescent="0.3">
      <c r="A187" s="189" t="s">
        <v>377</v>
      </c>
      <c r="B187" s="171">
        <v>5489</v>
      </c>
      <c r="C187" s="172" t="str">
        <f>IF(B187="","",VLOOKUP(B187,[1]PROJECTES!$C$14:$G$7000,2,TRUE))</f>
        <v>GRTOHE</v>
      </c>
      <c r="D187" s="192" t="str">
        <f>IF(B187="","",VLOOKUP(B187,[1]PROJECTES!$C$14:$G$5000,5,FALSE))</f>
        <v>MANTENIMIENTO SCADA TEDIS.Net G.TORREHERMOSA 01/12/2.019-30/11/2.020</v>
      </c>
      <c r="E187" s="194">
        <f>IF(B187="","",VLOOKUP(B187,[1]PROJECTES!$C$14:$Z$5000,8,FALSE))</f>
        <v>16</v>
      </c>
      <c r="F187" s="264">
        <f>IF(B187="","",VLOOKUP(B187,[1]PROJECTES!$C$14:$Z$5000,19,FALSE))</f>
        <v>43800</v>
      </c>
      <c r="G187" s="265">
        <v>2</v>
      </c>
      <c r="H187" s="265">
        <v>120</v>
      </c>
      <c r="I187" s="173">
        <f t="shared" si="31"/>
        <v>2</v>
      </c>
      <c r="J187" s="173">
        <f t="shared" si="32"/>
        <v>0</v>
      </c>
      <c r="K187" s="173">
        <f>SUMIFS(Validacions!$N$8:$N$7945,Validacions!$E$8:$E$7945,B187)</f>
        <v>0</v>
      </c>
      <c r="L187" s="173">
        <f>SUMIFS(Validacions!$P$8:$P$7945,Validacions!$E$8:$E$7945,B187)</f>
        <v>0</v>
      </c>
      <c r="M187" s="173">
        <f t="shared" si="38"/>
        <v>0</v>
      </c>
      <c r="N187" s="173">
        <f t="shared" si="39"/>
        <v>0</v>
      </c>
      <c r="O187" s="173">
        <f t="shared" si="33"/>
        <v>4</v>
      </c>
      <c r="P187" s="173">
        <f t="shared" si="40"/>
        <v>0</v>
      </c>
      <c r="Q187" s="173"/>
      <c r="R187" s="191">
        <f t="shared" si="37"/>
        <v>4</v>
      </c>
      <c r="S187" s="173">
        <f t="shared" si="34"/>
        <v>12</v>
      </c>
      <c r="T187" s="47">
        <f t="shared" si="35"/>
        <v>0</v>
      </c>
      <c r="U187" s="94">
        <f t="shared" si="36"/>
        <v>0.25</v>
      </c>
    </row>
    <row r="188" spans="1:21" x14ac:dyDescent="0.3">
      <c r="A188" s="189" t="s">
        <v>377</v>
      </c>
      <c r="B188" s="171">
        <v>5503</v>
      </c>
      <c r="C188" s="172" t="str">
        <f>IF(B188="","",VLOOKUP(B188,[1]PROJECTES!$C$14:$G$7000,2,TRUE))</f>
        <v>ORMAMT</v>
      </c>
      <c r="D188" s="192" t="str">
        <f>IF(B188="","",VLOOKUP(B188,[1]PROJECTES!$C$14:$G$5000,5,FALSE))</f>
        <v>Cte.MANTENIMENT CC SCADA TEDIS.Net C.ELECTR. S.FRANCISCO 2020-2021</v>
      </c>
      <c r="E188" s="194">
        <f>IF(B188="","",VLOOKUP(B188,[1]PROJECTES!$C$14:$Z$5000,8,FALSE))</f>
        <v>16</v>
      </c>
      <c r="F188" s="264">
        <f>IF(B188="","",VLOOKUP(B188,[1]PROJECTES!$C$14:$Z$5000,19,FALSE))</f>
        <v>43922</v>
      </c>
      <c r="G188" s="265">
        <v>0</v>
      </c>
      <c r="H188" s="265">
        <v>0</v>
      </c>
      <c r="I188" s="173">
        <f t="shared" si="31"/>
        <v>0</v>
      </c>
      <c r="J188" s="173">
        <f t="shared" si="32"/>
        <v>0</v>
      </c>
      <c r="K188" s="173">
        <f>SUMIFS(Validacions!$N$8:$N$7945,Validacions!$E$8:$E$7945,B188)</f>
        <v>0</v>
      </c>
      <c r="L188" s="173">
        <f>SUMIFS(Validacions!$P$8:$P$7945,Validacions!$E$8:$E$7945,B188)</f>
        <v>0</v>
      </c>
      <c r="M188" s="173">
        <f t="shared" si="38"/>
        <v>0</v>
      </c>
      <c r="N188" s="173">
        <f t="shared" si="39"/>
        <v>0</v>
      </c>
      <c r="O188" s="173">
        <f t="shared" si="33"/>
        <v>0</v>
      </c>
      <c r="P188" s="173">
        <f t="shared" si="40"/>
        <v>0</v>
      </c>
      <c r="Q188" s="173"/>
      <c r="R188" s="191">
        <f t="shared" si="37"/>
        <v>0</v>
      </c>
      <c r="S188" s="173">
        <f t="shared" si="34"/>
        <v>16</v>
      </c>
      <c r="T188" s="47">
        <f t="shared" si="35"/>
        <v>0</v>
      </c>
      <c r="U188" s="94">
        <f t="shared" si="36"/>
        <v>0</v>
      </c>
    </row>
    <row r="189" spans="1:21" x14ac:dyDescent="0.3">
      <c r="A189" s="189" t="s">
        <v>376</v>
      </c>
      <c r="B189" s="171">
        <v>5504</v>
      </c>
      <c r="C189" s="172" t="str">
        <f>IF(B189="","",VLOOKUP(B189,[1]PROJECTES!$C$14:$G$7000,2,TRUE))</f>
        <v>SITEL</v>
      </c>
      <c r="D189" s="192" t="str">
        <f>IF(B189="","",VLOOKUP(B189,[1]PROJECTES!$C$14:$G$5000,5,FALSE))</f>
        <v>FABRICACIIO PROTOS NOXON+</v>
      </c>
      <c r="E189" s="194">
        <f>IF(B189="","",VLOOKUP(B189,[1]PROJECTES!$C$14:$Z$5000,8,FALSE))</f>
        <v>4</v>
      </c>
      <c r="F189" s="264">
        <f>IF(B189="","",VLOOKUP(B189,[1]PROJECTES!$C$14:$Z$5000,19,FALSE))</f>
        <v>43467</v>
      </c>
      <c r="G189" s="265">
        <v>0</v>
      </c>
      <c r="H189" s="265">
        <v>0</v>
      </c>
      <c r="I189" s="173">
        <f t="shared" ref="I189:I252" si="41">TRUNC(H189/60,0)</f>
        <v>0</v>
      </c>
      <c r="J189" s="173">
        <f t="shared" ref="J189:J252" si="42">MOD(H189,60)</f>
        <v>0</v>
      </c>
      <c r="K189" s="173">
        <f>SUMIFS(Validacions!$N$8:$N$7945,Validacions!$E$8:$E$7945,B189)</f>
        <v>0</v>
      </c>
      <c r="L189" s="173">
        <f>SUMIFS(Validacions!$P$8:$P$7945,Validacions!$E$8:$E$7945,B189)</f>
        <v>0</v>
      </c>
      <c r="M189" s="173">
        <f t="shared" si="38"/>
        <v>0</v>
      </c>
      <c r="N189" s="173">
        <f t="shared" si="39"/>
        <v>0</v>
      </c>
      <c r="O189" s="173">
        <f t="shared" ref="O189:O252" si="43">IF(F189-$G$1&gt;=0,0,G189+I189+J189/60)</f>
        <v>0</v>
      </c>
      <c r="P189" s="173">
        <f t="shared" si="40"/>
        <v>0</v>
      </c>
      <c r="Q189" s="173"/>
      <c r="R189" s="191">
        <f t="shared" si="37"/>
        <v>0</v>
      </c>
      <c r="S189" s="173">
        <f t="shared" si="34"/>
        <v>4</v>
      </c>
      <c r="T189" s="47">
        <f t="shared" si="35"/>
        <v>0</v>
      </c>
      <c r="U189" s="94">
        <f t="shared" si="36"/>
        <v>0</v>
      </c>
    </row>
    <row r="190" spans="1:21" x14ac:dyDescent="0.3">
      <c r="A190" s="189" t="s">
        <v>376</v>
      </c>
      <c r="B190" s="171">
        <v>5506</v>
      </c>
      <c r="C190" s="172" t="str">
        <f>IF(B190="","",VLOOKUP(B190,[1]PROJECTES!$C$14:$G$7000,2,TRUE))</f>
        <v>SITEL</v>
      </c>
      <c r="D190" s="192" t="str">
        <f>IF(B190="","",VLOOKUP(B190,[1]PROJECTES!$C$14:$G$5000,5,FALSE))</f>
        <v>10 x Modulo OXO v1.1</v>
      </c>
      <c r="E190" s="194">
        <f>IF(B190="","",VLOOKUP(B190,[1]PROJECTES!$C$14:$Z$5000,8,FALSE))</f>
        <v>4</v>
      </c>
      <c r="F190" s="264">
        <f>IF(B190="","",VLOOKUP(B190,[1]PROJECTES!$C$14:$Z$5000,19,FALSE))</f>
        <v>43467</v>
      </c>
      <c r="G190" s="265">
        <v>0</v>
      </c>
      <c r="H190" s="265">
        <v>25</v>
      </c>
      <c r="I190" s="173">
        <f t="shared" si="41"/>
        <v>0</v>
      </c>
      <c r="J190" s="173">
        <f t="shared" si="42"/>
        <v>25</v>
      </c>
      <c r="K190" s="173">
        <f>SUMIFS(Validacions!$N$8:$N$7945,Validacions!$E$8:$E$7945,B190)</f>
        <v>0</v>
      </c>
      <c r="L190" s="173">
        <f>SUMIFS(Validacions!$P$8:$P$7945,Validacions!$E$8:$E$7945,B190)</f>
        <v>0</v>
      </c>
      <c r="M190" s="173">
        <f t="shared" si="38"/>
        <v>0</v>
      </c>
      <c r="N190" s="173">
        <f t="shared" si="39"/>
        <v>0</v>
      </c>
      <c r="O190" s="173">
        <f t="shared" si="43"/>
        <v>0.41666666666666669</v>
      </c>
      <c r="P190" s="173">
        <f t="shared" si="40"/>
        <v>0</v>
      </c>
      <c r="Q190" s="173"/>
      <c r="R190" s="191">
        <f t="shared" si="37"/>
        <v>0.41666666666666669</v>
      </c>
      <c r="S190" s="173">
        <f t="shared" si="34"/>
        <v>3.5833333333333335</v>
      </c>
      <c r="T190" s="47">
        <f t="shared" si="35"/>
        <v>0</v>
      </c>
      <c r="U190" s="94">
        <f t="shared" si="36"/>
        <v>0.10416666666666667</v>
      </c>
    </row>
    <row r="191" spans="1:21" x14ac:dyDescent="0.3">
      <c r="A191" s="189" t="s">
        <v>376</v>
      </c>
      <c r="B191" s="171">
        <v>5507</v>
      </c>
      <c r="C191" s="172" t="str">
        <f>IF(B191="","",VLOOKUP(B191,[1]PROJECTES!$C$14:$G$7000,2,TRUE))</f>
        <v>SITEL</v>
      </c>
      <c r="D191" s="192" t="str">
        <f>IF(B191="","",VLOOKUP(B191,[1]PROJECTES!$C$14:$G$5000,5,FALSE))</f>
        <v>11 x Modulo OXO TOUCH v1.1</v>
      </c>
      <c r="E191" s="194">
        <f>IF(B191="","",VLOOKUP(B191,[1]PROJECTES!$C$14:$Z$5000,8,FALSE))</f>
        <v>6</v>
      </c>
      <c r="F191" s="264">
        <f>IF(B191="","",VLOOKUP(B191,[1]PROJECTES!$C$14:$Z$5000,19,FALSE))</f>
        <v>43467</v>
      </c>
      <c r="G191" s="265">
        <v>0</v>
      </c>
      <c r="H191" s="265">
        <v>25</v>
      </c>
      <c r="I191" s="173">
        <f t="shared" si="41"/>
        <v>0</v>
      </c>
      <c r="J191" s="173">
        <f t="shared" si="42"/>
        <v>25</v>
      </c>
      <c r="K191" s="173">
        <f>SUMIFS(Validacions!$N$8:$N$7945,Validacions!$E$8:$E$7945,B191)</f>
        <v>0</v>
      </c>
      <c r="L191" s="173">
        <f>SUMIFS(Validacions!$P$8:$P$7945,Validacions!$E$8:$E$7945,B191)</f>
        <v>0</v>
      </c>
      <c r="M191" s="173">
        <f t="shared" si="38"/>
        <v>0</v>
      </c>
      <c r="N191" s="173">
        <f t="shared" si="39"/>
        <v>0</v>
      </c>
      <c r="O191" s="173">
        <f t="shared" si="43"/>
        <v>0.41666666666666669</v>
      </c>
      <c r="P191" s="173">
        <f t="shared" si="40"/>
        <v>0</v>
      </c>
      <c r="Q191" s="173"/>
      <c r="R191" s="191">
        <f t="shared" si="37"/>
        <v>0.41666666666666669</v>
      </c>
      <c r="S191" s="173">
        <f t="shared" si="34"/>
        <v>5.583333333333333</v>
      </c>
      <c r="T191" s="47">
        <f t="shared" si="35"/>
        <v>0</v>
      </c>
      <c r="U191" s="94">
        <f t="shared" si="36"/>
        <v>6.9444444444444448E-2</v>
      </c>
    </row>
    <row r="192" spans="1:21" x14ac:dyDescent="0.3">
      <c r="A192" s="189" t="s">
        <v>376</v>
      </c>
      <c r="B192" s="171">
        <v>5508</v>
      </c>
      <c r="C192" s="172" t="str">
        <f>IF(B192="","",VLOOKUP(B192,[1]PROJECTES!$C$14:$G$7000,2,TRUE))</f>
        <v>SITEL</v>
      </c>
      <c r="D192" s="192" t="str">
        <f>IF(B192="","",VLOOKUP(B192,[1]PROJECTES!$C$14:$G$5000,5,FALSE))</f>
        <v>10 X Modulo NOXON ELEMENTS+ v1.1</v>
      </c>
      <c r="E192" s="194">
        <f>IF(B192="","",VLOOKUP(B192,[1]PROJECTES!$C$14:$Z$5000,8,FALSE))</f>
        <v>4</v>
      </c>
      <c r="F192" s="264">
        <f>IF(B192="","",VLOOKUP(B192,[1]PROJECTES!$C$14:$Z$5000,19,FALSE))</f>
        <v>43467</v>
      </c>
      <c r="G192" s="265">
        <v>0</v>
      </c>
      <c r="H192" s="265">
        <v>25</v>
      </c>
      <c r="I192" s="173">
        <f t="shared" si="41"/>
        <v>0</v>
      </c>
      <c r="J192" s="173">
        <f t="shared" si="42"/>
        <v>25</v>
      </c>
      <c r="K192" s="173">
        <f>SUMIFS(Validacions!$N$8:$N$7945,Validacions!$E$8:$E$7945,B192)</f>
        <v>0</v>
      </c>
      <c r="L192" s="173">
        <f>SUMIFS(Validacions!$P$8:$P$7945,Validacions!$E$8:$E$7945,B192)</f>
        <v>0</v>
      </c>
      <c r="M192" s="173">
        <f t="shared" si="38"/>
        <v>0</v>
      </c>
      <c r="N192" s="173">
        <f t="shared" si="39"/>
        <v>0</v>
      </c>
      <c r="O192" s="173">
        <f t="shared" si="43"/>
        <v>0.41666666666666669</v>
      </c>
      <c r="P192" s="173">
        <f t="shared" si="40"/>
        <v>0</v>
      </c>
      <c r="Q192" s="173"/>
      <c r="R192" s="191">
        <f t="shared" si="37"/>
        <v>0.41666666666666669</v>
      </c>
      <c r="S192" s="173">
        <f t="shared" si="34"/>
        <v>3.5833333333333335</v>
      </c>
      <c r="T192" s="47">
        <f t="shared" si="35"/>
        <v>0</v>
      </c>
      <c r="U192" s="94">
        <f t="shared" si="36"/>
        <v>0.10416666666666667</v>
      </c>
    </row>
    <row r="193" spans="1:21" x14ac:dyDescent="0.3">
      <c r="A193" s="189" t="s">
        <v>376</v>
      </c>
      <c r="B193" s="171">
        <v>5511</v>
      </c>
      <c r="C193" s="172" t="str">
        <f>IF(B193="","",VLOOKUP(B193,[1]PROJECTES!$C$14:$G$7000,2,TRUE))</f>
        <v>SITEL</v>
      </c>
      <c r="D193" s="192" t="str">
        <f>IF(B193="","",VLOOKUP(B193,[1]PROJECTES!$C$14:$G$5000,5,FALSE))</f>
        <v>Inst. y PEM RTU CT EL PARTIDOR v1.1</v>
      </c>
      <c r="E193" s="194">
        <f>IF(B193="","",VLOOKUP(B193,[1]PROJECTES!$C$14:$Z$5000,8,FALSE))</f>
        <v>14</v>
      </c>
      <c r="F193" s="264">
        <f>IF(B193="","",VLOOKUP(B193,[1]PROJECTES!$C$14:$Z$5000,19,FALSE))</f>
        <v>43803</v>
      </c>
      <c r="G193" s="265">
        <v>0</v>
      </c>
      <c r="H193" s="265">
        <v>0</v>
      </c>
      <c r="I193" s="173">
        <f t="shared" si="41"/>
        <v>0</v>
      </c>
      <c r="J193" s="173">
        <f t="shared" si="42"/>
        <v>0</v>
      </c>
      <c r="K193" s="173">
        <f>SUMIFS(Validacions!$N$8:$N$7945,Validacions!$E$8:$E$7945,B193)</f>
        <v>0</v>
      </c>
      <c r="L193" s="173">
        <f>SUMIFS(Validacions!$P$8:$P$7945,Validacions!$E$8:$E$7945,B193)</f>
        <v>0</v>
      </c>
      <c r="M193" s="173">
        <f t="shared" si="38"/>
        <v>0</v>
      </c>
      <c r="N193" s="173">
        <f t="shared" si="39"/>
        <v>0</v>
      </c>
      <c r="O193" s="173">
        <f t="shared" si="43"/>
        <v>0</v>
      </c>
      <c r="P193" s="173">
        <f t="shared" si="40"/>
        <v>0</v>
      </c>
      <c r="Q193" s="173"/>
      <c r="R193" s="191">
        <f t="shared" si="37"/>
        <v>0</v>
      </c>
      <c r="S193" s="173">
        <f t="shared" si="34"/>
        <v>14</v>
      </c>
      <c r="T193" s="47">
        <f t="shared" si="35"/>
        <v>0</v>
      </c>
      <c r="U193" s="94">
        <f t="shared" si="36"/>
        <v>0</v>
      </c>
    </row>
    <row r="194" spans="1:21" x14ac:dyDescent="0.3">
      <c r="A194" s="189" t="s">
        <v>376</v>
      </c>
      <c r="B194" s="171">
        <v>5513</v>
      </c>
      <c r="C194" s="172" t="str">
        <f>IF(B194="","",VLOOKUP(B194,[1]PROJECTES!$C$14:$G$7000,2,TRUE))</f>
        <v>SITEL</v>
      </c>
      <c r="D194" s="192" t="str">
        <f>IF(B194="","",VLOOKUP(B194,[1]PROJECTES!$C$14:$G$5000,5,FALSE))</f>
        <v>Inst. y PEM RTU CT AGUILAR v1.1</v>
      </c>
      <c r="E194" s="194">
        <f>IF(B194="","",VLOOKUP(B194,[1]PROJECTES!$C$14:$Z$5000,8,FALSE))</f>
        <v>14</v>
      </c>
      <c r="F194" s="264">
        <f>IF(B194="","",VLOOKUP(B194,[1]PROJECTES!$C$14:$Z$5000,19,FALSE))</f>
        <v>43803</v>
      </c>
      <c r="G194" s="265">
        <v>0</v>
      </c>
      <c r="H194" s="265">
        <v>0</v>
      </c>
      <c r="I194" s="173">
        <f t="shared" si="41"/>
        <v>0</v>
      </c>
      <c r="J194" s="173">
        <f t="shared" si="42"/>
        <v>0</v>
      </c>
      <c r="K194" s="173">
        <f>SUMIFS(Validacions!$N$8:$N$7945,Validacions!$E$8:$E$7945,B194)</f>
        <v>0</v>
      </c>
      <c r="L194" s="173">
        <f>SUMIFS(Validacions!$P$8:$P$7945,Validacions!$E$8:$E$7945,B194)</f>
        <v>0</v>
      </c>
      <c r="M194" s="173">
        <f t="shared" si="38"/>
        <v>0</v>
      </c>
      <c r="N194" s="173">
        <f t="shared" si="39"/>
        <v>0</v>
      </c>
      <c r="O194" s="173">
        <f t="shared" si="43"/>
        <v>0</v>
      </c>
      <c r="P194" s="173">
        <f t="shared" si="40"/>
        <v>0</v>
      </c>
      <c r="Q194" s="173"/>
      <c r="R194" s="191">
        <f t="shared" si="37"/>
        <v>0</v>
      </c>
      <c r="S194" s="173">
        <f t="shared" si="34"/>
        <v>14</v>
      </c>
      <c r="T194" s="47">
        <f t="shared" si="35"/>
        <v>0</v>
      </c>
      <c r="U194" s="94">
        <f t="shared" si="36"/>
        <v>0</v>
      </c>
    </row>
    <row r="195" spans="1:21" x14ac:dyDescent="0.3">
      <c r="A195" s="189" t="s">
        <v>376</v>
      </c>
      <c r="B195" s="171">
        <v>5515</v>
      </c>
      <c r="C195" s="172" t="str">
        <f>IF(B195="","",VLOOKUP(B195,[1]PROJECTES!$C$14:$G$7000,2,TRUE))</f>
        <v>SITEL</v>
      </c>
      <c r="D195" s="192" t="str">
        <f>IF(B195="","",VLOOKUP(B195,[1]PROJECTES!$C$14:$G$5000,5,FALSE))</f>
        <v>Inst. y PEM RTU CT CALVARIO v1.1</v>
      </c>
      <c r="E195" s="194">
        <f>IF(B195="","",VLOOKUP(B195,[1]PROJECTES!$C$14:$Z$5000,8,FALSE))</f>
        <v>14</v>
      </c>
      <c r="F195" s="264">
        <f>IF(B195="","",VLOOKUP(B195,[1]PROJECTES!$C$14:$Z$5000,19,FALSE))</f>
        <v>43803</v>
      </c>
      <c r="G195" s="265">
        <v>0</v>
      </c>
      <c r="H195" s="265">
        <v>0</v>
      </c>
      <c r="I195" s="173">
        <f t="shared" si="41"/>
        <v>0</v>
      </c>
      <c r="J195" s="173">
        <f t="shared" si="42"/>
        <v>0</v>
      </c>
      <c r="K195" s="173">
        <f>SUMIFS(Validacions!$N$8:$N$7945,Validacions!$E$8:$E$7945,B195)</f>
        <v>0</v>
      </c>
      <c r="L195" s="173">
        <f>SUMIFS(Validacions!$P$8:$P$7945,Validacions!$E$8:$E$7945,B195)</f>
        <v>0</v>
      </c>
      <c r="M195" s="173">
        <f t="shared" si="38"/>
        <v>0</v>
      </c>
      <c r="N195" s="173">
        <f t="shared" si="39"/>
        <v>0</v>
      </c>
      <c r="O195" s="173">
        <f t="shared" si="43"/>
        <v>0</v>
      </c>
      <c r="P195" s="173">
        <f t="shared" si="40"/>
        <v>0</v>
      </c>
      <c r="Q195" s="173"/>
      <c r="R195" s="191">
        <f t="shared" si="37"/>
        <v>0</v>
      </c>
      <c r="S195" s="173">
        <f t="shared" ref="S195:S258" si="44">E195-R195</f>
        <v>14</v>
      </c>
      <c r="T195" s="47">
        <f t="shared" ref="T195:T258" si="45">P195/E195</f>
        <v>0</v>
      </c>
      <c r="U195" s="94">
        <f t="shared" ref="U195:U258" si="46">IF(E195&gt;0,R195/E195,0)</f>
        <v>0</v>
      </c>
    </row>
    <row r="196" spans="1:21" x14ac:dyDescent="0.3">
      <c r="A196" s="189" t="s">
        <v>376</v>
      </c>
      <c r="B196" s="171">
        <v>5517</v>
      </c>
      <c r="C196" s="172" t="str">
        <f>IF(B196="","",VLOOKUP(B196,[1]PROJECTES!$C$14:$G$7000,2,TRUE))</f>
        <v>SITEL</v>
      </c>
      <c r="D196" s="192" t="str">
        <f>IF(B196="","",VLOOKUP(B196,[1]PROJECTES!$C$14:$G$5000,5,FALSE))</f>
        <v>Inst. y PEM RTU CT FONTENAR v1.1</v>
      </c>
      <c r="E196" s="194">
        <f>IF(B196="","",VLOOKUP(B196,[1]PROJECTES!$C$14:$Z$5000,8,FALSE))</f>
        <v>14</v>
      </c>
      <c r="F196" s="264">
        <f>IF(B196="","",VLOOKUP(B196,[1]PROJECTES!$C$14:$Z$5000,19,FALSE))</f>
        <v>43803</v>
      </c>
      <c r="G196" s="265">
        <v>0</v>
      </c>
      <c r="H196" s="265">
        <v>0</v>
      </c>
      <c r="I196" s="173">
        <f t="shared" si="41"/>
        <v>0</v>
      </c>
      <c r="J196" s="173">
        <f t="shared" si="42"/>
        <v>0</v>
      </c>
      <c r="K196" s="173">
        <f>SUMIFS(Validacions!$N$8:$N$7945,Validacions!$E$8:$E$7945,B196)</f>
        <v>0</v>
      </c>
      <c r="L196" s="173">
        <f>SUMIFS(Validacions!$P$8:$P$7945,Validacions!$E$8:$E$7945,B196)</f>
        <v>0</v>
      </c>
      <c r="M196" s="173">
        <f t="shared" si="38"/>
        <v>0</v>
      </c>
      <c r="N196" s="173">
        <f t="shared" si="39"/>
        <v>0</v>
      </c>
      <c r="O196" s="173">
        <f t="shared" si="43"/>
        <v>0</v>
      </c>
      <c r="P196" s="173">
        <f t="shared" si="40"/>
        <v>0</v>
      </c>
      <c r="Q196" s="173"/>
      <c r="R196" s="191">
        <f t="shared" ref="R196:R259" si="47">O196+P196+Q196</f>
        <v>0</v>
      </c>
      <c r="S196" s="173">
        <f t="shared" si="44"/>
        <v>14</v>
      </c>
      <c r="T196" s="47">
        <f t="shared" si="45"/>
        <v>0</v>
      </c>
      <c r="U196" s="94">
        <f t="shared" si="46"/>
        <v>0</v>
      </c>
    </row>
    <row r="197" spans="1:21" x14ac:dyDescent="0.3">
      <c r="A197" s="189" t="s">
        <v>377</v>
      </c>
      <c r="B197" s="171">
        <v>5519</v>
      </c>
      <c r="C197" s="172" t="str">
        <f>IF(B197="","",VLOOKUP(B197,[1]PROJECTES!$C$14:$G$7000,2,TRUE))</f>
        <v>ELECAR</v>
      </c>
      <c r="D197" s="192" t="str">
        <f>IF(B197="","",VLOOKUP(B197,[1]PROJECTES!$C$14:$G$5000,5,FALSE))</f>
        <v>RTU C.T. CABANA DE L'ORIOL v2.0</v>
      </c>
      <c r="E197" s="194">
        <f>IF(B197="","",VLOOKUP(B197,[1]PROJECTES!$C$14:$Z$5000,8,FALSE))</f>
        <v>11.75</v>
      </c>
      <c r="F197" s="264">
        <f>IF(B197="","",VLOOKUP(B197,[1]PROJECTES!$C$14:$Z$5000,19,FALSE))</f>
        <v>43785</v>
      </c>
      <c r="G197" s="265">
        <v>0</v>
      </c>
      <c r="H197" s="265">
        <v>5</v>
      </c>
      <c r="I197" s="173">
        <f t="shared" si="41"/>
        <v>0</v>
      </c>
      <c r="J197" s="173">
        <f t="shared" si="42"/>
        <v>5</v>
      </c>
      <c r="K197" s="173">
        <f>SUMIFS(Validacions!$N$8:$N$7945,Validacions!$E$8:$E$7945,B197)</f>
        <v>0</v>
      </c>
      <c r="L197" s="173">
        <f>SUMIFS(Validacions!$P$8:$P$7945,Validacions!$E$8:$E$7945,B197)</f>
        <v>0</v>
      </c>
      <c r="M197" s="173">
        <f t="shared" si="38"/>
        <v>0</v>
      </c>
      <c r="N197" s="173">
        <f t="shared" si="39"/>
        <v>0</v>
      </c>
      <c r="O197" s="173">
        <f t="shared" si="43"/>
        <v>8.3333333333333329E-2</v>
      </c>
      <c r="P197" s="173">
        <f t="shared" si="40"/>
        <v>0</v>
      </c>
      <c r="Q197" s="173"/>
      <c r="R197" s="191">
        <f t="shared" si="47"/>
        <v>8.3333333333333329E-2</v>
      </c>
      <c r="S197" s="173">
        <f t="shared" si="44"/>
        <v>11.666666666666666</v>
      </c>
      <c r="T197" s="47">
        <f t="shared" si="45"/>
        <v>0</v>
      </c>
      <c r="U197" s="94">
        <f t="shared" si="46"/>
        <v>7.0921985815602835E-3</v>
      </c>
    </row>
    <row r="198" spans="1:21" x14ac:dyDescent="0.3">
      <c r="A198" s="189" t="s">
        <v>377</v>
      </c>
      <c r="B198" s="171">
        <v>5524</v>
      </c>
      <c r="C198" s="172" t="str">
        <f>IF(B198="","",VLOOKUP(B198,[1]PROJECTES!$C$14:$G$7000,2,TRUE))</f>
        <v>ELECAD</v>
      </c>
      <c r="D198" s="192" t="str">
        <f>IF(B198="","",VLOOKUP(B198,[1]PROJECTES!$C$14:$G$5000,5,FALSE))</f>
        <v>SUPORT CALSER CADIZ 01/01/2.020 - 31/12/2.020</v>
      </c>
      <c r="E198" s="194">
        <f>IF(B198="","",VLOOKUP(B198,[1]PROJECTES!$C$14:$Z$5000,8,FALSE))</f>
        <v>6</v>
      </c>
      <c r="F198" s="264">
        <f>IF(B198="","",VLOOKUP(B198,[1]PROJECTES!$C$14:$Z$5000,19,FALSE))</f>
        <v>43831</v>
      </c>
      <c r="G198" s="265">
        <v>0</v>
      </c>
      <c r="H198" s="265">
        <v>0</v>
      </c>
      <c r="I198" s="173">
        <f t="shared" si="41"/>
        <v>0</v>
      </c>
      <c r="J198" s="173">
        <f t="shared" si="42"/>
        <v>0</v>
      </c>
      <c r="K198" s="173">
        <f>SUMIFS(Validacions!$N$8:$N$7945,Validacions!$E$8:$E$7945,B198)</f>
        <v>0</v>
      </c>
      <c r="L198" s="173">
        <f>SUMIFS(Validacions!$P$8:$P$7945,Validacions!$E$8:$E$7945,B198)</f>
        <v>0</v>
      </c>
      <c r="M198" s="173">
        <f t="shared" si="38"/>
        <v>0</v>
      </c>
      <c r="N198" s="173">
        <f t="shared" si="39"/>
        <v>0</v>
      </c>
      <c r="O198" s="173">
        <f t="shared" si="43"/>
        <v>0</v>
      </c>
      <c r="P198" s="173">
        <f t="shared" si="40"/>
        <v>0</v>
      </c>
      <c r="Q198" s="173"/>
      <c r="R198" s="191">
        <f t="shared" si="47"/>
        <v>0</v>
      </c>
      <c r="S198" s="173">
        <f t="shared" si="44"/>
        <v>6</v>
      </c>
      <c r="T198" s="47">
        <f t="shared" si="45"/>
        <v>0</v>
      </c>
      <c r="U198" s="94">
        <f t="shared" si="46"/>
        <v>0</v>
      </c>
    </row>
    <row r="199" spans="1:21" x14ac:dyDescent="0.3">
      <c r="A199" s="189" t="s">
        <v>377</v>
      </c>
      <c r="B199" s="171">
        <v>5525</v>
      </c>
      <c r="C199" s="172" t="str">
        <f>IF(B199="","",VLOOKUP(B199,[1]PROJECTES!$C$14:$G$7000,2,TRUE))</f>
        <v>HIJOFE</v>
      </c>
      <c r="D199" s="192" t="str">
        <f>IF(B199="","",VLOOKUP(B199,[1]PROJECTES!$C$14:$G$5000,5,FALSE))</f>
        <v>Cto.Mnto. SW SCADA TEDIS.Net J.FERRE 01/01/2.020 - 31/12/2.020</v>
      </c>
      <c r="E199" s="194">
        <f>IF(B199="","",VLOOKUP(B199,[1]PROJECTES!$C$14:$Z$5000,8,FALSE))</f>
        <v>24</v>
      </c>
      <c r="F199" s="264">
        <f>IF(B199="","",VLOOKUP(B199,[1]PROJECTES!$C$14:$Z$5000,19,FALSE))</f>
        <v>43831</v>
      </c>
      <c r="G199" s="265">
        <v>0</v>
      </c>
      <c r="H199" s="265">
        <v>0</v>
      </c>
      <c r="I199" s="173">
        <f t="shared" si="41"/>
        <v>0</v>
      </c>
      <c r="J199" s="173">
        <f t="shared" si="42"/>
        <v>0</v>
      </c>
      <c r="K199" s="173">
        <f>SUMIFS(Validacions!$N$8:$N$7945,Validacions!$E$8:$E$7945,B199)</f>
        <v>0</v>
      </c>
      <c r="L199" s="173">
        <f>SUMIFS(Validacions!$P$8:$P$7945,Validacions!$E$8:$E$7945,B199)</f>
        <v>0</v>
      </c>
      <c r="M199" s="173">
        <f t="shared" si="38"/>
        <v>0</v>
      </c>
      <c r="N199" s="173">
        <f t="shared" si="39"/>
        <v>0</v>
      </c>
      <c r="O199" s="173">
        <f t="shared" si="43"/>
        <v>0</v>
      </c>
      <c r="P199" s="173">
        <f t="shared" si="40"/>
        <v>0</v>
      </c>
      <c r="Q199" s="173"/>
      <c r="R199" s="191">
        <f t="shared" si="47"/>
        <v>0</v>
      </c>
      <c r="S199" s="173">
        <f t="shared" si="44"/>
        <v>24</v>
      </c>
      <c r="T199" s="47">
        <f t="shared" si="45"/>
        <v>0</v>
      </c>
      <c r="U199" s="94">
        <f t="shared" si="46"/>
        <v>0</v>
      </c>
    </row>
    <row r="200" spans="1:21" x14ac:dyDescent="0.3">
      <c r="A200" s="189" t="s">
        <v>377</v>
      </c>
      <c r="B200" s="171">
        <v>5526</v>
      </c>
      <c r="C200" s="172" t="str">
        <f>IF(B200="","",VLOOKUP(B200,[1]PROJECTES!$C$14:$G$7000,2,TRUE))</f>
        <v>INPPOZ</v>
      </c>
      <c r="D200" s="192" t="str">
        <f>IF(B200="","",VLOOKUP(B200,[1]PROJECTES!$C$14:$G$5000,5,FALSE))</f>
        <v>Cto.Mnto. SW SCADA TEDIS.Net INPECUARIAS 01/01/2.020 - 31/12/2.020</v>
      </c>
      <c r="E200" s="194">
        <f>IF(B200="","",VLOOKUP(B200,[1]PROJECTES!$C$14:$Z$5000,8,FALSE))</f>
        <v>16</v>
      </c>
      <c r="F200" s="264">
        <f>IF(B200="","",VLOOKUP(B200,[1]PROJECTES!$C$14:$Z$5000,19,FALSE))</f>
        <v>43831</v>
      </c>
      <c r="G200" s="265">
        <v>0</v>
      </c>
      <c r="H200" s="265">
        <v>0</v>
      </c>
      <c r="I200" s="173">
        <f t="shared" si="41"/>
        <v>0</v>
      </c>
      <c r="J200" s="173">
        <f t="shared" si="42"/>
        <v>0</v>
      </c>
      <c r="K200" s="173">
        <f>SUMIFS(Validacions!$N$8:$N$7945,Validacions!$E$8:$E$7945,B200)</f>
        <v>0</v>
      </c>
      <c r="L200" s="173">
        <f>SUMIFS(Validacions!$P$8:$P$7945,Validacions!$E$8:$E$7945,B200)</f>
        <v>0</v>
      </c>
      <c r="M200" s="173">
        <f t="shared" si="38"/>
        <v>0</v>
      </c>
      <c r="N200" s="173">
        <f t="shared" si="39"/>
        <v>0</v>
      </c>
      <c r="O200" s="173">
        <f t="shared" si="43"/>
        <v>0</v>
      </c>
      <c r="P200" s="173">
        <f t="shared" si="40"/>
        <v>0</v>
      </c>
      <c r="Q200" s="173"/>
      <c r="R200" s="191">
        <f t="shared" si="47"/>
        <v>0</v>
      </c>
      <c r="S200" s="173">
        <f t="shared" si="44"/>
        <v>16</v>
      </c>
      <c r="T200" s="47">
        <f t="shared" si="45"/>
        <v>0</v>
      </c>
      <c r="U200" s="94">
        <f t="shared" si="46"/>
        <v>0</v>
      </c>
    </row>
    <row r="201" spans="1:21" x14ac:dyDescent="0.3">
      <c r="A201" s="189" t="s">
        <v>377</v>
      </c>
      <c r="B201" s="171">
        <v>5527</v>
      </c>
      <c r="C201" s="172" t="str">
        <f>IF(B201="","",VLOOKUP(B201,[1]PROJECTES!$C$14:$G$7000,2,TRUE))</f>
        <v>ELECON</v>
      </c>
      <c r="D201" s="192" t="str">
        <f>IF(B201="","",VLOOKUP(B201,[1]PROJECTES!$C$14:$G$5000,5,FALSE))</f>
        <v>Cto.Mnto. SW SCADA TEDIS.Net CONILENSE 01/01/2.020 - 31/12/2.020</v>
      </c>
      <c r="E201" s="194">
        <f>IF(B201="","",VLOOKUP(B201,[1]PROJECTES!$C$14:$Z$5000,8,FALSE))</f>
        <v>16</v>
      </c>
      <c r="F201" s="264">
        <f>IF(B201="","",VLOOKUP(B201,[1]PROJECTES!$C$14:$Z$5000,19,FALSE))</f>
        <v>43831</v>
      </c>
      <c r="G201" s="265">
        <v>0</v>
      </c>
      <c r="H201" s="265">
        <v>0</v>
      </c>
      <c r="I201" s="173">
        <f t="shared" si="41"/>
        <v>0</v>
      </c>
      <c r="J201" s="173">
        <f t="shared" si="42"/>
        <v>0</v>
      </c>
      <c r="K201" s="173">
        <f>SUMIFS(Validacions!$N$8:$N$7945,Validacions!$E$8:$E$7945,B201)</f>
        <v>0</v>
      </c>
      <c r="L201" s="173">
        <f>SUMIFS(Validacions!$P$8:$P$7945,Validacions!$E$8:$E$7945,B201)</f>
        <v>0</v>
      </c>
      <c r="M201" s="173">
        <f t="shared" si="38"/>
        <v>0</v>
      </c>
      <c r="N201" s="173">
        <f t="shared" si="39"/>
        <v>0</v>
      </c>
      <c r="O201" s="173">
        <f t="shared" si="43"/>
        <v>0</v>
      </c>
      <c r="P201" s="173">
        <f t="shared" si="40"/>
        <v>0</v>
      </c>
      <c r="Q201" s="173"/>
      <c r="R201" s="191">
        <f t="shared" si="47"/>
        <v>0</v>
      </c>
      <c r="S201" s="173">
        <f t="shared" si="44"/>
        <v>16</v>
      </c>
      <c r="T201" s="47">
        <f t="shared" si="45"/>
        <v>0</v>
      </c>
      <c r="U201" s="94">
        <f t="shared" si="46"/>
        <v>0</v>
      </c>
    </row>
    <row r="202" spans="1:21" x14ac:dyDescent="0.3">
      <c r="A202" s="189" t="s">
        <v>377</v>
      </c>
      <c r="B202" s="171">
        <v>5528</v>
      </c>
      <c r="C202" s="172" t="str">
        <f>IF(B202="","",VLOOKUP(B202,[1]PROJECTES!$C$14:$G$7000,2,TRUE))</f>
        <v>ELEMOS</v>
      </c>
      <c r="D202" s="192" t="str">
        <f>IF(B202="","",VLOOKUP(B202,[1]PROJECTES!$C$14:$G$5000,5,FALSE))</f>
        <v>Cto.Mnto. SW SCADA TEDIS MOSCOSO 01/01/2.020 - 31/12/2.020</v>
      </c>
      <c r="E202" s="194">
        <f>IF(B202="","",VLOOKUP(B202,[1]PROJECTES!$C$14:$Z$5000,8,FALSE))</f>
        <v>16</v>
      </c>
      <c r="F202" s="264">
        <f>IF(B202="","",VLOOKUP(B202,[1]PROJECTES!$C$14:$Z$5000,19,FALSE))</f>
        <v>43831</v>
      </c>
      <c r="G202" s="265">
        <v>0</v>
      </c>
      <c r="H202" s="265">
        <v>0</v>
      </c>
      <c r="I202" s="173">
        <f t="shared" si="41"/>
        <v>0</v>
      </c>
      <c r="J202" s="173">
        <f t="shared" si="42"/>
        <v>0</v>
      </c>
      <c r="K202" s="173">
        <f>SUMIFS(Validacions!$N$8:$N$7945,Validacions!$E$8:$E$7945,B202)</f>
        <v>0</v>
      </c>
      <c r="L202" s="173">
        <f>SUMIFS(Validacions!$P$8:$P$7945,Validacions!$E$8:$E$7945,B202)</f>
        <v>0</v>
      </c>
      <c r="M202" s="173">
        <f t="shared" si="38"/>
        <v>0</v>
      </c>
      <c r="N202" s="173">
        <f t="shared" si="39"/>
        <v>0</v>
      </c>
      <c r="O202" s="173">
        <f t="shared" si="43"/>
        <v>0</v>
      </c>
      <c r="P202" s="173">
        <f t="shared" si="40"/>
        <v>0</v>
      </c>
      <c r="Q202" s="173"/>
      <c r="R202" s="191">
        <f t="shared" si="47"/>
        <v>0</v>
      </c>
      <c r="S202" s="173">
        <f t="shared" si="44"/>
        <v>16</v>
      </c>
      <c r="T202" s="47">
        <f t="shared" si="45"/>
        <v>0</v>
      </c>
      <c r="U202" s="94">
        <f t="shared" si="46"/>
        <v>0</v>
      </c>
    </row>
    <row r="203" spans="1:21" x14ac:dyDescent="0.3">
      <c r="A203" s="189" t="s">
        <v>377</v>
      </c>
      <c r="B203" s="171">
        <v>5529</v>
      </c>
      <c r="C203" s="172" t="str">
        <f>IF(B203="","",VLOOKUP(B203,[1]PROJECTES!$C$14:$G$7000,2,TRUE))</f>
        <v>HIJAGU</v>
      </c>
      <c r="D203" s="192" t="str">
        <f>IF(B203="","",VLOOKUP(B203,[1]PROJECTES!$C$14:$G$5000,5,FALSE))</f>
        <v>MANTENIMENT SW SCADA H.J.GUILLEN 01/01/2.020 - 31/12/2.020</v>
      </c>
      <c r="E203" s="194">
        <f>IF(B203="","",VLOOKUP(B203,[1]PROJECTES!$C$14:$Z$5000,8,FALSE))</f>
        <v>16</v>
      </c>
      <c r="F203" s="264">
        <f>IF(B203="","",VLOOKUP(B203,[1]PROJECTES!$C$14:$Z$5000,19,FALSE))</f>
        <v>43831</v>
      </c>
      <c r="G203" s="265">
        <v>0</v>
      </c>
      <c r="H203" s="265">
        <v>0</v>
      </c>
      <c r="I203" s="173">
        <f t="shared" si="41"/>
        <v>0</v>
      </c>
      <c r="J203" s="173">
        <f t="shared" si="42"/>
        <v>0</v>
      </c>
      <c r="K203" s="173">
        <f>SUMIFS(Validacions!$N$8:$N$7945,Validacions!$E$8:$E$7945,B203)</f>
        <v>0</v>
      </c>
      <c r="L203" s="173">
        <f>SUMIFS(Validacions!$P$8:$P$7945,Validacions!$E$8:$E$7945,B203)</f>
        <v>0</v>
      </c>
      <c r="M203" s="173">
        <f t="shared" si="38"/>
        <v>0</v>
      </c>
      <c r="N203" s="173">
        <f t="shared" si="39"/>
        <v>0</v>
      </c>
      <c r="O203" s="173">
        <f t="shared" si="43"/>
        <v>0</v>
      </c>
      <c r="P203" s="173">
        <f t="shared" si="40"/>
        <v>0</v>
      </c>
      <c r="Q203" s="173"/>
      <c r="R203" s="191">
        <f t="shared" si="47"/>
        <v>0</v>
      </c>
      <c r="S203" s="173">
        <f t="shared" si="44"/>
        <v>16</v>
      </c>
      <c r="T203" s="47">
        <f t="shared" si="45"/>
        <v>0</v>
      </c>
      <c r="U203" s="94">
        <f t="shared" si="46"/>
        <v>0</v>
      </c>
    </row>
    <row r="204" spans="1:21" x14ac:dyDescent="0.3">
      <c r="A204" s="189" t="s">
        <v>377</v>
      </c>
      <c r="B204" s="171">
        <v>5531</v>
      </c>
      <c r="C204" s="172" t="str">
        <f>IF(B204="","",VLOOKUP(B204,[1]PROJECTES!$C$14:$G$7000,2,TRUE))</f>
        <v>ELDICE</v>
      </c>
      <c r="D204" s="192" t="str">
        <f>IF(B204="","",VLOOKUP(B204,[1]PROJECTES!$C$14:$G$5000,5,FALSE))</f>
        <v>Cte.Mnt. CSSat CENTELLES 01/01/2.020 - 31/12/2.020</v>
      </c>
      <c r="E204" s="194">
        <f>IF(B204="","",VLOOKUP(B204,[1]PROJECTES!$C$14:$Z$5000,8,FALSE))</f>
        <v>15</v>
      </c>
      <c r="F204" s="264">
        <f>IF(B204="","",VLOOKUP(B204,[1]PROJECTES!$C$14:$Z$5000,19,FALSE))</f>
        <v>43831</v>
      </c>
      <c r="G204" s="265">
        <v>0</v>
      </c>
      <c r="H204" s="265">
        <v>0</v>
      </c>
      <c r="I204" s="173">
        <f t="shared" si="41"/>
        <v>0</v>
      </c>
      <c r="J204" s="173">
        <f t="shared" si="42"/>
        <v>0</v>
      </c>
      <c r="K204" s="173">
        <f>SUMIFS(Validacions!$N$8:$N$7945,Validacions!$E$8:$E$7945,B204)</f>
        <v>0</v>
      </c>
      <c r="L204" s="173">
        <f>SUMIFS(Validacions!$P$8:$P$7945,Validacions!$E$8:$E$7945,B204)</f>
        <v>0</v>
      </c>
      <c r="M204" s="173">
        <f t="shared" si="38"/>
        <v>0</v>
      </c>
      <c r="N204" s="173">
        <f t="shared" si="39"/>
        <v>0</v>
      </c>
      <c r="O204" s="173">
        <f t="shared" si="43"/>
        <v>0</v>
      </c>
      <c r="P204" s="173">
        <f t="shared" si="40"/>
        <v>0</v>
      </c>
      <c r="Q204" s="173"/>
      <c r="R204" s="191">
        <f t="shared" si="47"/>
        <v>0</v>
      </c>
      <c r="S204" s="173">
        <f t="shared" si="44"/>
        <v>15</v>
      </c>
      <c r="T204" s="47">
        <f t="shared" si="45"/>
        <v>0</v>
      </c>
      <c r="U204" s="94">
        <f t="shared" si="46"/>
        <v>0</v>
      </c>
    </row>
    <row r="205" spans="1:21" x14ac:dyDescent="0.3">
      <c r="A205" s="189" t="s">
        <v>377</v>
      </c>
      <c r="B205" s="171">
        <v>5532</v>
      </c>
      <c r="C205" s="172" t="str">
        <f>IF(B205="","",VLOOKUP(B205,[1]PROJECTES!$C$14:$G$7000,2,TRUE))</f>
        <v>ELASA</v>
      </c>
      <c r="D205" s="192" t="str">
        <f>IF(B205="","",VLOOKUP(B205,[1]PROJECTES!$C$14:$G$5000,5,FALSE))</f>
        <v>Cte.Mnt. SW SCADA TEDIS.Net ELASA 01/01/2.020 - 31/12/2.020</v>
      </c>
      <c r="E205" s="194">
        <f>IF(B205="","",VLOOKUP(B205,[1]PROJECTES!$C$14:$Z$5000,8,FALSE))</f>
        <v>16</v>
      </c>
      <c r="F205" s="264">
        <f>IF(B205="","",VLOOKUP(B205,[1]PROJECTES!$C$14:$Z$5000,19,FALSE))</f>
        <v>43831</v>
      </c>
      <c r="G205" s="265">
        <v>0</v>
      </c>
      <c r="H205" s="265">
        <v>0</v>
      </c>
      <c r="I205" s="173">
        <f t="shared" si="41"/>
        <v>0</v>
      </c>
      <c r="J205" s="173">
        <f t="shared" si="42"/>
        <v>0</v>
      </c>
      <c r="K205" s="173">
        <f>SUMIFS(Validacions!$N$8:$N$7945,Validacions!$E$8:$E$7945,B205)</f>
        <v>0</v>
      </c>
      <c r="L205" s="173">
        <f>SUMIFS(Validacions!$P$8:$P$7945,Validacions!$E$8:$E$7945,B205)</f>
        <v>0</v>
      </c>
      <c r="M205" s="173">
        <f t="shared" si="38"/>
        <v>0</v>
      </c>
      <c r="N205" s="173">
        <f t="shared" si="39"/>
        <v>0</v>
      </c>
      <c r="O205" s="173">
        <f t="shared" si="43"/>
        <v>0</v>
      </c>
      <c r="P205" s="173">
        <f t="shared" si="40"/>
        <v>0</v>
      </c>
      <c r="Q205" s="173"/>
      <c r="R205" s="191">
        <f t="shared" si="47"/>
        <v>0</v>
      </c>
      <c r="S205" s="173">
        <f t="shared" si="44"/>
        <v>16</v>
      </c>
      <c r="T205" s="47">
        <f t="shared" si="45"/>
        <v>0</v>
      </c>
      <c r="U205" s="94">
        <f t="shared" si="46"/>
        <v>0</v>
      </c>
    </row>
    <row r="206" spans="1:21" x14ac:dyDescent="0.3">
      <c r="A206" s="189" t="s">
        <v>377</v>
      </c>
      <c r="B206" s="171">
        <v>5533</v>
      </c>
      <c r="C206" s="172" t="str">
        <f>IF(B206="","",VLOOKUP(B206,[1]PROJECTES!$C$14:$G$7000,2,TRUE))</f>
        <v>ELSASE</v>
      </c>
      <c r="D206" s="192" t="str">
        <f>IF(B206="","",VLOOKUP(B206,[1]PROJECTES!$C$14:$G$5000,5,FALSE))</f>
        <v>MANTENIMENT SW SCADA TEDIS.Net SAN SERVAN 01/01/2.020 - 31/12/2.020</v>
      </c>
      <c r="E206" s="194">
        <f>IF(B206="","",VLOOKUP(B206,[1]PROJECTES!$C$14:$Z$5000,8,FALSE))</f>
        <v>16</v>
      </c>
      <c r="F206" s="264">
        <f>IF(B206="","",VLOOKUP(B206,[1]PROJECTES!$C$14:$Z$5000,19,FALSE))</f>
        <v>43831</v>
      </c>
      <c r="G206" s="265">
        <v>0</v>
      </c>
      <c r="H206" s="265">
        <v>0</v>
      </c>
      <c r="I206" s="173">
        <f t="shared" si="41"/>
        <v>0</v>
      </c>
      <c r="J206" s="173">
        <f t="shared" si="42"/>
        <v>0</v>
      </c>
      <c r="K206" s="173">
        <f>SUMIFS(Validacions!$N$8:$N$7945,Validacions!$E$8:$E$7945,B206)</f>
        <v>0</v>
      </c>
      <c r="L206" s="173">
        <f>SUMIFS(Validacions!$P$8:$P$7945,Validacions!$E$8:$E$7945,B206)</f>
        <v>0</v>
      </c>
      <c r="M206" s="173">
        <f t="shared" si="38"/>
        <v>0</v>
      </c>
      <c r="N206" s="173">
        <f t="shared" si="39"/>
        <v>0</v>
      </c>
      <c r="O206" s="173">
        <f t="shared" si="43"/>
        <v>0</v>
      </c>
      <c r="P206" s="173">
        <f t="shared" si="40"/>
        <v>0</v>
      </c>
      <c r="Q206" s="173"/>
      <c r="R206" s="191">
        <f t="shared" si="47"/>
        <v>0</v>
      </c>
      <c r="S206" s="173">
        <f t="shared" si="44"/>
        <v>16</v>
      </c>
      <c r="T206" s="47">
        <f t="shared" si="45"/>
        <v>0</v>
      </c>
      <c r="U206" s="94">
        <f t="shared" si="46"/>
        <v>0</v>
      </c>
    </row>
    <row r="207" spans="1:21" x14ac:dyDescent="0.3">
      <c r="A207" s="189" t="s">
        <v>377</v>
      </c>
      <c r="B207" s="171">
        <v>5535</v>
      </c>
      <c r="C207" s="172" t="str">
        <f>IF(B207="","",VLOOKUP(B207,[1]PROJECTES!$C$14:$G$7000,2,TRUE))</f>
        <v>ELECON</v>
      </c>
      <c r="D207" s="192" t="str">
        <f>IF(B207="","",VLOOKUP(B207,[1]PROJECTES!$C$14:$G$5000,5,FALSE))</f>
        <v>Cto.Mnto. CALSER CONDADO 01/01/2.020-31/12/2.020</v>
      </c>
      <c r="E207" s="194">
        <f>IF(B207="","",VLOOKUP(B207,[1]PROJECTES!$C$14:$Z$5000,8,FALSE))</f>
        <v>6</v>
      </c>
      <c r="F207" s="264">
        <f>IF(B207="","",VLOOKUP(B207,[1]PROJECTES!$C$14:$Z$5000,19,FALSE))</f>
        <v>43831</v>
      </c>
      <c r="G207" s="265">
        <v>0</v>
      </c>
      <c r="H207" s="265">
        <v>0</v>
      </c>
      <c r="I207" s="173">
        <f t="shared" si="41"/>
        <v>0</v>
      </c>
      <c r="J207" s="173">
        <f t="shared" si="42"/>
        <v>0</v>
      </c>
      <c r="K207" s="173">
        <f>SUMIFS(Validacions!$N$8:$N$7945,Validacions!$E$8:$E$7945,B207)</f>
        <v>0</v>
      </c>
      <c r="L207" s="173">
        <f>SUMIFS(Validacions!$P$8:$P$7945,Validacions!$E$8:$E$7945,B207)</f>
        <v>0</v>
      </c>
      <c r="M207" s="173">
        <f t="shared" si="38"/>
        <v>0</v>
      </c>
      <c r="N207" s="173">
        <f t="shared" si="39"/>
        <v>0</v>
      </c>
      <c r="O207" s="173">
        <f t="shared" si="43"/>
        <v>0</v>
      </c>
      <c r="P207" s="173">
        <f t="shared" si="40"/>
        <v>0</v>
      </c>
      <c r="Q207" s="173"/>
      <c r="R207" s="191">
        <f t="shared" si="47"/>
        <v>0</v>
      </c>
      <c r="S207" s="173">
        <f t="shared" si="44"/>
        <v>6</v>
      </c>
      <c r="T207" s="47">
        <f t="shared" si="45"/>
        <v>0</v>
      </c>
      <c r="U207" s="94">
        <f t="shared" si="46"/>
        <v>0</v>
      </c>
    </row>
    <row r="208" spans="1:21" x14ac:dyDescent="0.3">
      <c r="A208" s="189" t="s">
        <v>377</v>
      </c>
      <c r="B208" s="171">
        <v>5536</v>
      </c>
      <c r="C208" s="172" t="str">
        <f>IF(B208="","",VLOOKUP(B208,[1]PROJECTES!$C$14:$G$7000,2,TRUE))</f>
        <v>EMALCE</v>
      </c>
      <c r="D208" s="192" t="str">
        <f>IF(B208="","",VLOOKUP(B208,[1]PROJECTES!$C$14:$G$5000,5,FALSE))</f>
        <v>Cto.Mnto. SW SCADA TEDIS CEUTA 01/01/2.020 - 31/12/2.020</v>
      </c>
      <c r="E208" s="194">
        <f>IF(B208="","",VLOOKUP(B208,[1]PROJECTES!$C$14:$Z$5000,8,FALSE))</f>
        <v>16</v>
      </c>
      <c r="F208" s="264">
        <f>IF(B208="","",VLOOKUP(B208,[1]PROJECTES!$C$14:$Z$5000,19,FALSE))</f>
        <v>43831</v>
      </c>
      <c r="G208" s="265">
        <v>0</v>
      </c>
      <c r="H208" s="265">
        <v>0</v>
      </c>
      <c r="I208" s="173">
        <f t="shared" si="41"/>
        <v>0</v>
      </c>
      <c r="J208" s="173">
        <f t="shared" si="42"/>
        <v>0</v>
      </c>
      <c r="K208" s="173">
        <f>SUMIFS(Validacions!$N$8:$N$7945,Validacions!$E$8:$E$7945,B208)</f>
        <v>0</v>
      </c>
      <c r="L208" s="173">
        <f>SUMIFS(Validacions!$P$8:$P$7945,Validacions!$E$8:$E$7945,B208)</f>
        <v>0</v>
      </c>
      <c r="M208" s="173">
        <f t="shared" si="38"/>
        <v>0</v>
      </c>
      <c r="N208" s="173">
        <f t="shared" si="39"/>
        <v>0</v>
      </c>
      <c r="O208" s="173">
        <f t="shared" si="43"/>
        <v>0</v>
      </c>
      <c r="P208" s="173">
        <f t="shared" si="40"/>
        <v>0</v>
      </c>
      <c r="Q208" s="173"/>
      <c r="R208" s="191">
        <f t="shared" si="47"/>
        <v>0</v>
      </c>
      <c r="S208" s="173">
        <f t="shared" si="44"/>
        <v>16</v>
      </c>
      <c r="T208" s="47">
        <f t="shared" si="45"/>
        <v>0</v>
      </c>
      <c r="U208" s="94">
        <f t="shared" si="46"/>
        <v>0</v>
      </c>
    </row>
    <row r="209" spans="1:21" x14ac:dyDescent="0.3">
      <c r="A209" s="189" t="s">
        <v>376</v>
      </c>
      <c r="B209" s="171">
        <v>5540</v>
      </c>
      <c r="C209" s="172" t="str">
        <f>IF(B209="","",VLOOKUP(B209,[1]PROJECTES!$C$14:$G$7000,2,TRUE))</f>
        <v>INPPOZ</v>
      </c>
      <c r="D209" s="192" t="str">
        <f>IF(B209="","",VLOOKUP(B209,[1]PROJECTES!$C$14:$G$5000,5,FALSE))</f>
        <v>Inst. y PEM RTU C.T. SANTA BARBARA v1.0</v>
      </c>
      <c r="E209" s="194">
        <f>IF(B209="","",VLOOKUP(B209,[1]PROJECTES!$C$14:$Z$5000,8,FALSE))</f>
        <v>7</v>
      </c>
      <c r="F209" s="264">
        <f>IF(B209="","",VLOOKUP(B209,[1]PROJECTES!$C$14:$Z$5000,19,FALSE))</f>
        <v>43833</v>
      </c>
      <c r="G209" s="265">
        <v>0</v>
      </c>
      <c r="H209" s="265">
        <v>0</v>
      </c>
      <c r="I209" s="173">
        <f t="shared" si="41"/>
        <v>0</v>
      </c>
      <c r="J209" s="173">
        <f t="shared" si="42"/>
        <v>0</v>
      </c>
      <c r="K209" s="173">
        <f>SUMIFS(Validacions!$N$8:$N$7945,Validacions!$E$8:$E$7945,B209)</f>
        <v>0</v>
      </c>
      <c r="L209" s="173">
        <f>SUMIFS(Validacions!$P$8:$P$7945,Validacions!$E$8:$E$7945,B209)</f>
        <v>0</v>
      </c>
      <c r="M209" s="173">
        <f t="shared" si="38"/>
        <v>0</v>
      </c>
      <c r="N209" s="173">
        <f t="shared" si="39"/>
        <v>0</v>
      </c>
      <c r="O209" s="173">
        <f t="shared" si="43"/>
        <v>0</v>
      </c>
      <c r="P209" s="173">
        <f t="shared" si="40"/>
        <v>0</v>
      </c>
      <c r="Q209" s="173"/>
      <c r="R209" s="191">
        <f t="shared" si="47"/>
        <v>0</v>
      </c>
      <c r="S209" s="173">
        <f t="shared" si="44"/>
        <v>7</v>
      </c>
      <c r="T209" s="47">
        <f t="shared" si="45"/>
        <v>0</v>
      </c>
      <c r="U209" s="94">
        <f t="shared" si="46"/>
        <v>0</v>
      </c>
    </row>
    <row r="210" spans="1:21" x14ac:dyDescent="0.3">
      <c r="A210" s="189" t="s">
        <v>376</v>
      </c>
      <c r="B210" s="171">
        <v>5542</v>
      </c>
      <c r="C210" s="172" t="str">
        <f>IF(B210="","",VLOOKUP(B210,[1]PROJECTES!$C$14:$G$7000,2,TRUE))</f>
        <v>INPPOZ</v>
      </c>
      <c r="D210" s="192" t="str">
        <f>IF(B210="","",VLOOKUP(B210,[1]PROJECTES!$C$14:$G$5000,5,FALSE))</f>
        <v>Inst. y PEM RTU C.T. FERIA-97 v1.0</v>
      </c>
      <c r="E210" s="194">
        <f>IF(B210="","",VLOOKUP(B210,[1]PROJECTES!$C$14:$Z$5000,8,FALSE))</f>
        <v>7</v>
      </c>
      <c r="F210" s="264">
        <f>IF(B210="","",VLOOKUP(B210,[1]PROJECTES!$C$14:$Z$5000,19,FALSE))</f>
        <v>43833</v>
      </c>
      <c r="G210" s="265">
        <v>0</v>
      </c>
      <c r="H210" s="265">
        <v>0</v>
      </c>
      <c r="I210" s="173">
        <f t="shared" si="41"/>
        <v>0</v>
      </c>
      <c r="J210" s="173">
        <f t="shared" si="42"/>
        <v>0</v>
      </c>
      <c r="K210" s="173">
        <f>SUMIFS(Validacions!$N$8:$N$7945,Validacions!$E$8:$E$7945,B210)</f>
        <v>0</v>
      </c>
      <c r="L210" s="173">
        <f>SUMIFS(Validacions!$P$8:$P$7945,Validacions!$E$8:$E$7945,B210)</f>
        <v>0</v>
      </c>
      <c r="M210" s="173">
        <f t="shared" si="38"/>
        <v>0</v>
      </c>
      <c r="N210" s="173">
        <f t="shared" si="39"/>
        <v>0</v>
      </c>
      <c r="O210" s="173">
        <f t="shared" si="43"/>
        <v>0</v>
      </c>
      <c r="P210" s="173">
        <f t="shared" si="40"/>
        <v>0</v>
      </c>
      <c r="Q210" s="173"/>
      <c r="R210" s="191">
        <f t="shared" si="47"/>
        <v>0</v>
      </c>
      <c r="S210" s="173">
        <f t="shared" si="44"/>
        <v>7</v>
      </c>
      <c r="T210" s="47">
        <f t="shared" si="45"/>
        <v>0</v>
      </c>
      <c r="U210" s="94">
        <f t="shared" si="46"/>
        <v>0</v>
      </c>
    </row>
    <row r="211" spans="1:21" x14ac:dyDescent="0.3">
      <c r="A211" s="189" t="s">
        <v>377</v>
      </c>
      <c r="B211" s="171">
        <v>5556</v>
      </c>
      <c r="C211" s="172" t="str">
        <f>IF(B211="","",VLOOKUP(B211,[1]PROJECTES!$C$14:$G$7000,2,TRUE))</f>
        <v>SAMENE</v>
      </c>
      <c r="D211" s="192" t="str">
        <f>IF(B211="","",VLOOKUP(B211,[1]PROJECTES!$C$14:$G$5000,5,FALSE))</f>
        <v>Cte.Mnt. SW STG-TEDIS SAMPOL 01/01/2.020 - 31/12/2.020</v>
      </c>
      <c r="E211" s="194">
        <f>IF(B211="","",VLOOKUP(B211,[1]PROJECTES!$C$14:$Z$5000,8,FALSE))</f>
        <v>60</v>
      </c>
      <c r="F211" s="264">
        <f>IF(B211="","",VLOOKUP(B211,[1]PROJECTES!$C$14:$Z$5000,19,FALSE))</f>
        <v>43831</v>
      </c>
      <c r="G211" s="265">
        <v>0</v>
      </c>
      <c r="H211" s="265">
        <v>0</v>
      </c>
      <c r="I211" s="173">
        <f t="shared" si="41"/>
        <v>0</v>
      </c>
      <c r="J211" s="173">
        <f t="shared" si="42"/>
        <v>0</v>
      </c>
      <c r="K211" s="173">
        <f>SUMIFS(Validacions!$N$8:$N$7945,Validacions!$E$8:$E$7945,B211)</f>
        <v>0</v>
      </c>
      <c r="L211" s="173">
        <f>SUMIFS(Validacions!$P$8:$P$7945,Validacions!$E$8:$E$7945,B211)</f>
        <v>0</v>
      </c>
      <c r="M211" s="173">
        <f t="shared" si="38"/>
        <v>0</v>
      </c>
      <c r="N211" s="173">
        <f t="shared" si="39"/>
        <v>0</v>
      </c>
      <c r="O211" s="173">
        <f t="shared" si="43"/>
        <v>0</v>
      </c>
      <c r="P211" s="173">
        <f t="shared" si="40"/>
        <v>0</v>
      </c>
      <c r="Q211" s="173"/>
      <c r="R211" s="191">
        <f t="shared" si="47"/>
        <v>0</v>
      </c>
      <c r="S211" s="173">
        <f t="shared" si="44"/>
        <v>60</v>
      </c>
      <c r="T211" s="47">
        <f t="shared" si="45"/>
        <v>0</v>
      </c>
      <c r="U211" s="94">
        <f t="shared" si="46"/>
        <v>0</v>
      </c>
    </row>
    <row r="212" spans="1:21" x14ac:dyDescent="0.3">
      <c r="A212" s="189" t="s">
        <v>377</v>
      </c>
      <c r="B212" s="171">
        <v>5561</v>
      </c>
      <c r="C212" s="172" t="str">
        <f>IF(B212="","",VLOOKUP(B212,[1]PROJECTES!$C$14:$G$7000,2,TRUE))</f>
        <v>ORMAZA</v>
      </c>
      <c r="D212" s="192" t="str">
        <f>IF(B212="","",VLOOKUP(B212,[1]PROJECTES!$C$14:$G$5000,5,FALSE))</f>
        <v>CC SCADA TEDIS.Net CREVILLENTE v2.5</v>
      </c>
      <c r="E212" s="194">
        <f>IF(B212="","",VLOOKUP(B212,[1]PROJECTES!$C$14:$Z$5000,8,FALSE))</f>
        <v>9</v>
      </c>
      <c r="F212" s="264">
        <f>IF(B212="","",VLOOKUP(B212,[1]PROJECTES!$C$14:$Z$5000,19,FALSE))</f>
        <v>43858</v>
      </c>
      <c r="G212" s="265">
        <v>0</v>
      </c>
      <c r="H212" s="265">
        <v>0</v>
      </c>
      <c r="I212" s="173">
        <f t="shared" si="41"/>
        <v>0</v>
      </c>
      <c r="J212" s="173">
        <f t="shared" si="42"/>
        <v>0</v>
      </c>
      <c r="K212" s="173">
        <f>SUMIFS(Validacions!$N$8:$N$7945,Validacions!$E$8:$E$7945,B212)</f>
        <v>0</v>
      </c>
      <c r="L212" s="173">
        <f>SUMIFS(Validacions!$P$8:$P$7945,Validacions!$E$8:$E$7945,B212)</f>
        <v>0</v>
      </c>
      <c r="M212" s="173">
        <f t="shared" si="38"/>
        <v>0</v>
      </c>
      <c r="N212" s="173">
        <f t="shared" si="39"/>
        <v>0</v>
      </c>
      <c r="O212" s="173">
        <f t="shared" si="43"/>
        <v>0</v>
      </c>
      <c r="P212" s="173">
        <f t="shared" si="40"/>
        <v>0</v>
      </c>
      <c r="Q212" s="173"/>
      <c r="R212" s="191">
        <f t="shared" si="47"/>
        <v>0</v>
      </c>
      <c r="S212" s="173">
        <f t="shared" si="44"/>
        <v>9</v>
      </c>
      <c r="T212" s="47">
        <f t="shared" si="45"/>
        <v>0</v>
      </c>
      <c r="U212" s="94">
        <f t="shared" si="46"/>
        <v>0</v>
      </c>
    </row>
    <row r="213" spans="1:21" x14ac:dyDescent="0.3">
      <c r="A213" s="189" t="s">
        <v>377</v>
      </c>
      <c r="B213" s="171">
        <v>5575</v>
      </c>
      <c r="C213" s="172" t="str">
        <f>IF(B213="","",VLOOKUP(B213,[1]PROJECTES!$C$14:$G$7000,2,TRUE))</f>
        <v>EOSPIT</v>
      </c>
      <c r="D213" s="192" t="str">
        <f>IF(B213="","",VLOOKUP(B213,[1]PROJECTES!$C$14:$G$5000,5,FALSE))</f>
        <v>CC SCADA TEDIS.Net EOSA-PITARCH v2.2</v>
      </c>
      <c r="E213" s="194">
        <f>IF(B213="","",VLOOKUP(B213,[1]PROJECTES!$C$14:$Z$5000,8,FALSE))</f>
        <v>8</v>
      </c>
      <c r="F213" s="264">
        <f>IF(B213="","",VLOOKUP(B213,[1]PROJECTES!$C$14:$Z$5000,19,FALSE))</f>
        <v>43866</v>
      </c>
      <c r="G213" s="265">
        <v>0</v>
      </c>
      <c r="H213" s="265">
        <v>0</v>
      </c>
      <c r="I213" s="173">
        <f t="shared" si="41"/>
        <v>0</v>
      </c>
      <c r="J213" s="173">
        <f t="shared" si="42"/>
        <v>0</v>
      </c>
      <c r="K213" s="173">
        <f>SUMIFS(Validacions!$N$8:$N$7945,Validacions!$E$8:$E$7945,B213)</f>
        <v>0</v>
      </c>
      <c r="L213" s="173">
        <f>SUMIFS(Validacions!$P$8:$P$7945,Validacions!$E$8:$E$7945,B213)</f>
        <v>0</v>
      </c>
      <c r="M213" s="173">
        <f t="shared" si="38"/>
        <v>0</v>
      </c>
      <c r="N213" s="173">
        <f t="shared" si="39"/>
        <v>0</v>
      </c>
      <c r="O213" s="173">
        <f t="shared" si="43"/>
        <v>0</v>
      </c>
      <c r="P213" s="173">
        <f t="shared" si="40"/>
        <v>0</v>
      </c>
      <c r="Q213" s="173"/>
      <c r="R213" s="191">
        <f t="shared" si="47"/>
        <v>0</v>
      </c>
      <c r="S213" s="173">
        <f t="shared" si="44"/>
        <v>8</v>
      </c>
      <c r="T213" s="47">
        <f t="shared" si="45"/>
        <v>0</v>
      </c>
      <c r="U213" s="94">
        <f t="shared" si="46"/>
        <v>0</v>
      </c>
    </row>
    <row r="214" spans="1:21" x14ac:dyDescent="0.3">
      <c r="A214" s="189" t="s">
        <v>377</v>
      </c>
      <c r="B214" s="171">
        <v>5602</v>
      </c>
      <c r="C214" s="172" t="str">
        <f>IF(B214="","",VLOOKUP(B214,[1]PROJECTES!$C$14:$G$7000,2,TRUE))</f>
        <v>ORMAZA</v>
      </c>
      <c r="D214" s="192" t="str">
        <f>IF(B214="","",VLOOKUP(B214,[1]PROJECTES!$C$14:$G$5000,5,FALSE))</f>
        <v>CC SCADA TEDIS.Net H.VEGA v2.1</v>
      </c>
      <c r="E214" s="194">
        <f>IF(B214="","",VLOOKUP(B214,[1]PROJECTES!$C$14:$Z$5000,8,FALSE))</f>
        <v>6</v>
      </c>
      <c r="F214" s="264">
        <f>IF(B214="","",VLOOKUP(B214,[1]PROJECTES!$C$14:$Z$5000,19,FALSE))</f>
        <v>43868</v>
      </c>
      <c r="G214" s="265">
        <v>0</v>
      </c>
      <c r="H214" s="265">
        <v>0</v>
      </c>
      <c r="I214" s="173">
        <f t="shared" si="41"/>
        <v>0</v>
      </c>
      <c r="J214" s="173">
        <f t="shared" si="42"/>
        <v>0</v>
      </c>
      <c r="K214" s="173">
        <f>SUMIFS(Validacions!$N$8:$N$7945,Validacions!$E$8:$E$7945,B214)</f>
        <v>0</v>
      </c>
      <c r="L214" s="173">
        <f>SUMIFS(Validacions!$P$8:$P$7945,Validacions!$E$8:$E$7945,B214)</f>
        <v>0</v>
      </c>
      <c r="M214" s="173">
        <f t="shared" si="38"/>
        <v>0</v>
      </c>
      <c r="N214" s="173">
        <f t="shared" si="39"/>
        <v>0</v>
      </c>
      <c r="O214" s="173">
        <f t="shared" si="43"/>
        <v>0</v>
      </c>
      <c r="P214" s="173">
        <f t="shared" si="40"/>
        <v>0</v>
      </c>
      <c r="Q214" s="173"/>
      <c r="R214" s="191">
        <f t="shared" si="47"/>
        <v>0</v>
      </c>
      <c r="S214" s="173">
        <f t="shared" si="44"/>
        <v>6</v>
      </c>
      <c r="T214" s="47">
        <f t="shared" si="45"/>
        <v>0</v>
      </c>
      <c r="U214" s="94">
        <f t="shared" si="46"/>
        <v>0</v>
      </c>
    </row>
    <row r="215" spans="1:21" x14ac:dyDescent="0.3">
      <c r="A215" s="189" t="s">
        <v>377</v>
      </c>
      <c r="B215" s="171">
        <v>5607</v>
      </c>
      <c r="C215" s="172" t="str">
        <f>IF(B215="","",VLOOKUP(B215,[1]PROJECTES!$C$14:$G$7000,2,TRUE))</f>
        <v>EMSA</v>
      </c>
      <c r="D215" s="192" t="str">
        <f>IF(B215="","",VLOOKUP(B215,[1]PROJECTES!$C$14:$G$5000,5,FALSE))</f>
        <v>CC SCADA TEDIS.Net EMSA v3.13</v>
      </c>
      <c r="E215" s="194">
        <f>IF(B215="","",VLOOKUP(B215,[1]PROJECTES!$C$14:$Z$5000,8,FALSE))</f>
        <v>10</v>
      </c>
      <c r="F215" s="264">
        <f>IF(B215="","",VLOOKUP(B215,[1]PROJECTES!$C$14:$Z$5000,19,FALSE))</f>
        <v>43868</v>
      </c>
      <c r="G215" s="265">
        <v>0</v>
      </c>
      <c r="H215" s="265">
        <v>0</v>
      </c>
      <c r="I215" s="173">
        <f t="shared" si="41"/>
        <v>0</v>
      </c>
      <c r="J215" s="173">
        <f t="shared" si="42"/>
        <v>0</v>
      </c>
      <c r="K215" s="173">
        <f>SUMIFS(Validacions!$N$8:$N$7945,Validacions!$E$8:$E$7945,B215)</f>
        <v>0</v>
      </c>
      <c r="L215" s="173">
        <f>SUMIFS(Validacions!$P$8:$P$7945,Validacions!$E$8:$E$7945,B215)</f>
        <v>0</v>
      </c>
      <c r="M215" s="173">
        <f t="shared" si="38"/>
        <v>0</v>
      </c>
      <c r="N215" s="173">
        <f t="shared" si="39"/>
        <v>0</v>
      </c>
      <c r="O215" s="173">
        <f t="shared" si="43"/>
        <v>0</v>
      </c>
      <c r="P215" s="173">
        <f t="shared" si="40"/>
        <v>0</v>
      </c>
      <c r="Q215" s="173"/>
      <c r="R215" s="191">
        <f t="shared" si="47"/>
        <v>0</v>
      </c>
      <c r="S215" s="173">
        <f t="shared" si="44"/>
        <v>10</v>
      </c>
      <c r="T215" s="47">
        <f t="shared" si="45"/>
        <v>0</v>
      </c>
      <c r="U215" s="94">
        <f t="shared" si="46"/>
        <v>0</v>
      </c>
    </row>
    <row r="216" spans="1:21" x14ac:dyDescent="0.3">
      <c r="A216" s="189" t="s">
        <v>377</v>
      </c>
      <c r="B216" s="171">
        <v>5608</v>
      </c>
      <c r="C216" s="172" t="str">
        <f>IF(B216="","",VLOOKUP(B216,[1]PROJECTES!$C$14:$G$7000,2,TRUE))</f>
        <v>EMSA</v>
      </c>
      <c r="D216" s="192" t="str">
        <f>IF(B216="","",VLOOKUP(B216,[1]PROJECTES!$C$14:$G$5000,5,FALSE))</f>
        <v>CC SCADA TEDIS.Net EMSA v3.14</v>
      </c>
      <c r="E216" s="194">
        <f>IF(B216="","",VLOOKUP(B216,[1]PROJECTES!$C$14:$Z$5000,8,FALSE))</f>
        <v>2.5</v>
      </c>
      <c r="F216" s="264">
        <f>IF(B216="","",VLOOKUP(B216,[1]PROJECTES!$C$14:$Z$5000,19,FALSE))</f>
        <v>43868</v>
      </c>
      <c r="G216" s="265">
        <v>0</v>
      </c>
      <c r="H216" s="265">
        <v>0</v>
      </c>
      <c r="I216" s="173">
        <f t="shared" si="41"/>
        <v>0</v>
      </c>
      <c r="J216" s="173">
        <f t="shared" si="42"/>
        <v>0</v>
      </c>
      <c r="K216" s="173">
        <f>SUMIFS(Validacions!$N$8:$N$7945,Validacions!$E$8:$E$7945,B216)</f>
        <v>0</v>
      </c>
      <c r="L216" s="173">
        <f>SUMIFS(Validacions!$P$8:$P$7945,Validacions!$E$8:$E$7945,B216)</f>
        <v>0</v>
      </c>
      <c r="M216" s="173">
        <f t="shared" si="38"/>
        <v>0</v>
      </c>
      <c r="N216" s="173">
        <f t="shared" si="39"/>
        <v>0</v>
      </c>
      <c r="O216" s="173">
        <f t="shared" si="43"/>
        <v>0</v>
      </c>
      <c r="P216" s="173">
        <f t="shared" si="40"/>
        <v>0</v>
      </c>
      <c r="Q216" s="173"/>
      <c r="R216" s="191">
        <f t="shared" si="47"/>
        <v>0</v>
      </c>
      <c r="S216" s="173">
        <f t="shared" si="44"/>
        <v>2.5</v>
      </c>
      <c r="T216" s="47">
        <f t="shared" si="45"/>
        <v>0</v>
      </c>
      <c r="U216" s="94">
        <f t="shared" si="46"/>
        <v>0</v>
      </c>
    </row>
    <row r="217" spans="1:21" x14ac:dyDescent="0.3">
      <c r="A217" s="189" t="s">
        <v>376</v>
      </c>
      <c r="B217" s="171">
        <v>5609</v>
      </c>
      <c r="C217" s="172" t="str">
        <f>IF(B217="","",VLOOKUP(B217,[1]PROJECTES!$C$14:$G$7000,2,TRUE))</f>
        <v>ENDENE</v>
      </c>
      <c r="D217" s="192" t="str">
        <f>IF(B217="","",VLOOKUP(B217,[1]PROJECTES!$C$14:$G$5000,5,FALSE))</f>
        <v>TD+RTU PRE COGENERACIO CA NA PUTXA v1.0</v>
      </c>
      <c r="E217" s="194">
        <f>IF(B217="","",VLOOKUP(B217,[1]PROJECTES!$C$14:$Z$5000,8,FALSE))</f>
        <v>61</v>
      </c>
      <c r="F217" s="264">
        <f>IF(B217="","",VLOOKUP(B217,[1]PROJECTES!$C$14:$Z$5000,19,FALSE))</f>
        <v>43858</v>
      </c>
      <c r="G217" s="265">
        <v>0</v>
      </c>
      <c r="H217" s="265">
        <v>0</v>
      </c>
      <c r="I217" s="173">
        <f t="shared" si="41"/>
        <v>0</v>
      </c>
      <c r="J217" s="173">
        <f t="shared" si="42"/>
        <v>0</v>
      </c>
      <c r="K217" s="173">
        <f>SUMIFS(Validacions!$N$8:$N$7945,Validacions!$E$8:$E$7945,B217)</f>
        <v>0</v>
      </c>
      <c r="L217" s="173">
        <f>SUMIFS(Validacions!$P$8:$P$7945,Validacions!$E$8:$E$7945,B217)</f>
        <v>0</v>
      </c>
      <c r="M217" s="173">
        <f t="shared" si="38"/>
        <v>0</v>
      </c>
      <c r="N217" s="173">
        <f t="shared" si="39"/>
        <v>0</v>
      </c>
      <c r="O217" s="173">
        <f t="shared" si="43"/>
        <v>0</v>
      </c>
      <c r="P217" s="173">
        <f t="shared" si="40"/>
        <v>0</v>
      </c>
      <c r="Q217" s="173"/>
      <c r="R217" s="191">
        <f t="shared" si="47"/>
        <v>0</v>
      </c>
      <c r="S217" s="173">
        <f t="shared" si="44"/>
        <v>61</v>
      </c>
      <c r="T217" s="47">
        <f t="shared" si="45"/>
        <v>0</v>
      </c>
      <c r="U217" s="94">
        <f t="shared" si="46"/>
        <v>0</v>
      </c>
    </row>
    <row r="218" spans="1:21" x14ac:dyDescent="0.3">
      <c r="A218" s="189" t="s">
        <v>377</v>
      </c>
      <c r="B218" s="171">
        <v>5623</v>
      </c>
      <c r="C218" s="172" t="str">
        <f>IF(B218="","",VLOOKUP(B218,[1]PROJECTES!$C$14:$G$7000,2,TRUE))</f>
        <v>ELDICE</v>
      </c>
      <c r="D218" s="192" t="str">
        <f>IF(B218="","",VLOOKUP(B218,[1]PROJECTES!$C$14:$G$5000,5,FALSE))</f>
        <v>Cte.Mnt. SCADA TEDIS.Net CENTELLES 01/03/2.020 - 28/02/2.021</v>
      </c>
      <c r="E218" s="194">
        <f>IF(B218="","",VLOOKUP(B218,[1]PROJECTES!$C$14:$Z$5000,8,FALSE))</f>
        <v>16</v>
      </c>
      <c r="F218" s="264">
        <f>IF(B218="","",VLOOKUP(B218,[1]PROJECTES!$C$14:$Z$5000,19,FALSE))</f>
        <v>43891</v>
      </c>
      <c r="G218" s="265">
        <v>0</v>
      </c>
      <c r="H218" s="265">
        <v>0</v>
      </c>
      <c r="I218" s="173">
        <f t="shared" si="41"/>
        <v>0</v>
      </c>
      <c r="J218" s="173">
        <f t="shared" si="42"/>
        <v>0</v>
      </c>
      <c r="K218" s="173">
        <f>SUMIFS(Validacions!$N$8:$N$7945,Validacions!$E$8:$E$7945,B218)</f>
        <v>0</v>
      </c>
      <c r="L218" s="173">
        <f>SUMIFS(Validacions!$P$8:$P$7945,Validacions!$E$8:$E$7945,B218)</f>
        <v>0</v>
      </c>
      <c r="M218" s="173">
        <f t="shared" si="38"/>
        <v>0</v>
      </c>
      <c r="N218" s="173">
        <f t="shared" si="39"/>
        <v>0</v>
      </c>
      <c r="O218" s="173">
        <f t="shared" si="43"/>
        <v>0</v>
      </c>
      <c r="P218" s="173">
        <f t="shared" si="40"/>
        <v>0</v>
      </c>
      <c r="Q218" s="173"/>
      <c r="R218" s="191">
        <f t="shared" si="47"/>
        <v>0</v>
      </c>
      <c r="S218" s="173">
        <f t="shared" si="44"/>
        <v>16</v>
      </c>
      <c r="T218" s="47">
        <f t="shared" si="45"/>
        <v>0</v>
      </c>
      <c r="U218" s="94">
        <f t="shared" si="46"/>
        <v>0</v>
      </c>
    </row>
    <row r="219" spans="1:21" x14ac:dyDescent="0.3">
      <c r="A219" s="189" t="s">
        <v>377</v>
      </c>
      <c r="B219" s="171">
        <v>5626</v>
      </c>
      <c r="C219" s="172" t="str">
        <f>IF(B219="","",VLOOKUP(B219,[1]PROJECTES!$C$14:$G$7000,2,TRUE))</f>
        <v>SAMENE</v>
      </c>
      <c r="D219" s="192" t="str">
        <f>IF(B219="","",VLOOKUP(B219,[1]PROJECTES!$C$14:$G$5000,5,FALSE))</f>
        <v>Cte.Mnt. SCADA TEDIS.Net SAMPOL 02/01/2.020 - 31/12/2.020</v>
      </c>
      <c r="E219" s="194">
        <f>IF(B219="","",VLOOKUP(B219,[1]PROJECTES!$C$14:$Z$5000,8,FALSE))</f>
        <v>16</v>
      </c>
      <c r="F219" s="264">
        <f>IF(B219="","",VLOOKUP(B219,[1]PROJECTES!$C$14:$Z$5000,19,FALSE))</f>
        <v>43832</v>
      </c>
      <c r="G219" s="265">
        <v>0</v>
      </c>
      <c r="H219" s="265">
        <v>0</v>
      </c>
      <c r="I219" s="173">
        <f t="shared" si="41"/>
        <v>0</v>
      </c>
      <c r="J219" s="173">
        <f t="shared" si="42"/>
        <v>0</v>
      </c>
      <c r="K219" s="173">
        <f>SUMIFS(Validacions!$N$8:$N$7945,Validacions!$E$8:$E$7945,B219)</f>
        <v>0</v>
      </c>
      <c r="L219" s="173">
        <f>SUMIFS(Validacions!$P$8:$P$7945,Validacions!$E$8:$E$7945,B219)</f>
        <v>0</v>
      </c>
      <c r="M219" s="173">
        <f t="shared" si="38"/>
        <v>0</v>
      </c>
      <c r="N219" s="173">
        <f t="shared" si="39"/>
        <v>0</v>
      </c>
      <c r="O219" s="173">
        <f t="shared" si="43"/>
        <v>0</v>
      </c>
      <c r="P219" s="173">
        <f t="shared" si="40"/>
        <v>0</v>
      </c>
      <c r="Q219" s="173"/>
      <c r="R219" s="191">
        <f t="shared" si="47"/>
        <v>0</v>
      </c>
      <c r="S219" s="173">
        <f t="shared" si="44"/>
        <v>16</v>
      </c>
      <c r="T219" s="47">
        <f t="shared" si="45"/>
        <v>0</v>
      </c>
      <c r="U219" s="94">
        <f t="shared" si="46"/>
        <v>0</v>
      </c>
    </row>
    <row r="220" spans="1:21" x14ac:dyDescent="0.3">
      <c r="A220" s="189" t="s">
        <v>377</v>
      </c>
      <c r="B220" s="171">
        <v>5627</v>
      </c>
      <c r="C220" s="172" t="str">
        <f>IF(B220="","",VLOOKUP(B220,[1]PROJECTES!$C$14:$G$7000,2,TRUE))</f>
        <v>EOSPIT</v>
      </c>
      <c r="D220" s="192" t="str">
        <f>IF(B220="","",VLOOKUP(B220,[1]PROJECTES!$C$14:$G$5000,5,FALSE))</f>
        <v>SOPORTE SW ICCP EOSA-PITARCH 2.020</v>
      </c>
      <c r="E220" s="194">
        <f>IF(B220="","",VLOOKUP(B220,[1]PROJECTES!$C$14:$Z$5000,8,FALSE))</f>
        <v>2</v>
      </c>
      <c r="F220" s="264">
        <f>IF(B220="","",VLOOKUP(B220,[1]PROJECTES!$C$14:$Z$5000,19,FALSE))</f>
        <v>43892</v>
      </c>
      <c r="G220" s="265">
        <v>0</v>
      </c>
      <c r="H220" s="265">
        <v>0</v>
      </c>
      <c r="I220" s="173">
        <f t="shared" si="41"/>
        <v>0</v>
      </c>
      <c r="J220" s="173">
        <f t="shared" si="42"/>
        <v>0</v>
      </c>
      <c r="K220" s="173">
        <f>SUMIFS(Validacions!$N$8:$N$7945,Validacions!$E$8:$E$7945,B220)</f>
        <v>0</v>
      </c>
      <c r="L220" s="173">
        <f>SUMIFS(Validacions!$P$8:$P$7945,Validacions!$E$8:$E$7945,B220)</f>
        <v>0</v>
      </c>
      <c r="M220" s="173">
        <f t="shared" si="38"/>
        <v>0</v>
      </c>
      <c r="N220" s="173">
        <f t="shared" si="39"/>
        <v>0</v>
      </c>
      <c r="O220" s="173">
        <f t="shared" si="43"/>
        <v>0</v>
      </c>
      <c r="P220" s="173">
        <f t="shared" si="40"/>
        <v>0</v>
      </c>
      <c r="Q220" s="173"/>
      <c r="R220" s="191">
        <f t="shared" si="47"/>
        <v>0</v>
      </c>
      <c r="S220" s="173">
        <f t="shared" si="44"/>
        <v>2</v>
      </c>
      <c r="T220" s="47">
        <f t="shared" si="45"/>
        <v>0</v>
      </c>
      <c r="U220" s="94">
        <f t="shared" si="46"/>
        <v>0</v>
      </c>
    </row>
    <row r="221" spans="1:21" x14ac:dyDescent="0.3">
      <c r="A221" s="189" t="s">
        <v>376</v>
      </c>
      <c r="B221" s="171">
        <v>5637</v>
      </c>
      <c r="C221" s="172" t="str">
        <f>IF(B221="","",VLOOKUP(B221,[1]PROJECTES!$C$14:$G$7000,2,TRUE))</f>
        <v>ELDICE</v>
      </c>
      <c r="D221" s="192" t="str">
        <f>IF(B221="","",VLOOKUP(B221,[1]PROJECTES!$C$14:$G$5000,5,FALSE))</f>
        <v>Inst. i PEM RTU C.T. CELRA v1.0</v>
      </c>
      <c r="E221" s="194">
        <f>IF(B221="","",VLOOKUP(B221,[1]PROJECTES!$C$14:$Z$5000,8,FALSE))</f>
        <v>14</v>
      </c>
      <c r="F221" s="264">
        <f>IF(B221="","",VLOOKUP(B221,[1]PROJECTES!$C$14:$Z$5000,19,FALSE))</f>
        <v>43896</v>
      </c>
      <c r="G221" s="265">
        <v>0</v>
      </c>
      <c r="H221" s="265">
        <v>0</v>
      </c>
      <c r="I221" s="173">
        <f t="shared" si="41"/>
        <v>0</v>
      </c>
      <c r="J221" s="173">
        <f t="shared" si="42"/>
        <v>0</v>
      </c>
      <c r="K221" s="173">
        <f>SUMIFS(Validacions!$N$8:$N$7945,Validacions!$E$8:$E$7945,B221)</f>
        <v>0</v>
      </c>
      <c r="L221" s="173">
        <f>SUMIFS(Validacions!$P$8:$P$7945,Validacions!$E$8:$E$7945,B221)</f>
        <v>0</v>
      </c>
      <c r="M221" s="173">
        <f t="shared" si="38"/>
        <v>0</v>
      </c>
      <c r="N221" s="173">
        <f t="shared" si="39"/>
        <v>0</v>
      </c>
      <c r="O221" s="173">
        <f t="shared" si="43"/>
        <v>0</v>
      </c>
      <c r="P221" s="173">
        <f t="shared" si="40"/>
        <v>0</v>
      </c>
      <c r="Q221" s="173"/>
      <c r="R221" s="191">
        <f t="shared" si="47"/>
        <v>0</v>
      </c>
      <c r="S221" s="173">
        <f t="shared" si="44"/>
        <v>14</v>
      </c>
      <c r="T221" s="47">
        <f t="shared" si="45"/>
        <v>0</v>
      </c>
      <c r="U221" s="94">
        <f t="shared" si="46"/>
        <v>0</v>
      </c>
    </row>
    <row r="222" spans="1:21" x14ac:dyDescent="0.3">
      <c r="A222" s="189" t="s">
        <v>377</v>
      </c>
      <c r="B222" s="171">
        <v>5639</v>
      </c>
      <c r="C222" s="172" t="str">
        <f>IF(B222="","",VLOOKUP(B222,[1]PROJECTES!$C$14:$G$7000,2,TRUE))</f>
        <v>GASELE</v>
      </c>
      <c r="D222" s="192" t="str">
        <f>IF(B222="","",VLOOKUP(B222,[1]PROJECTES!$C$14:$G$5000,5,FALSE))</f>
        <v>CC SCADA TEDIS.Net GASELEC v1.8</v>
      </c>
      <c r="E222" s="194">
        <f>IF(B222="","",VLOOKUP(B222,[1]PROJECTES!$C$14:$Z$5000,8,FALSE))</f>
        <v>172</v>
      </c>
      <c r="F222" s="264">
        <f>IF(B222="","",VLOOKUP(B222,[1]PROJECTES!$C$14:$Z$5000,19,FALSE))</f>
        <v>43900</v>
      </c>
      <c r="G222" s="265">
        <v>0</v>
      </c>
      <c r="H222" s="265">
        <v>0</v>
      </c>
      <c r="I222" s="173">
        <f t="shared" si="41"/>
        <v>0</v>
      </c>
      <c r="J222" s="173">
        <f t="shared" si="42"/>
        <v>0</v>
      </c>
      <c r="K222" s="173">
        <f>SUMIFS(Validacions!$N$8:$N$7945,Validacions!$E$8:$E$7945,B222)</f>
        <v>0</v>
      </c>
      <c r="L222" s="173">
        <f>SUMIFS(Validacions!$P$8:$P$7945,Validacions!$E$8:$E$7945,B222)</f>
        <v>0</v>
      </c>
      <c r="M222" s="173">
        <f t="shared" si="38"/>
        <v>0</v>
      </c>
      <c r="N222" s="173">
        <f t="shared" si="39"/>
        <v>0</v>
      </c>
      <c r="O222" s="173">
        <f t="shared" si="43"/>
        <v>0</v>
      </c>
      <c r="P222" s="173">
        <f t="shared" si="40"/>
        <v>0</v>
      </c>
      <c r="Q222" s="173"/>
      <c r="R222" s="191">
        <f t="shared" si="47"/>
        <v>0</v>
      </c>
      <c r="S222" s="173">
        <f t="shared" si="44"/>
        <v>172</v>
      </c>
      <c r="T222" s="47">
        <f t="shared" si="45"/>
        <v>0</v>
      </c>
      <c r="U222" s="94">
        <f t="shared" si="46"/>
        <v>0</v>
      </c>
    </row>
    <row r="223" spans="1:21" x14ac:dyDescent="0.3">
      <c r="A223" s="189" t="s">
        <v>376</v>
      </c>
      <c r="B223" s="171">
        <v>5647</v>
      </c>
      <c r="C223" s="172" t="str">
        <f>IF(B223="","",VLOOKUP(B223,[1]PROJECTES!$C$14:$G$7000,2,TRUE))</f>
        <v>ENDENE</v>
      </c>
      <c r="D223" s="192" t="str">
        <f>IF(B223="","",VLOOKUP(B223,[1]PROJECTES!$C$14:$G$5000,5,FALSE))</f>
        <v>RTU P.R.E. v5.0, P.F. SON CORCO</v>
      </c>
      <c r="E223" s="194">
        <f>IF(B223="","",VLOOKUP(B223,[1]PROJECTES!$C$14:$Z$5000,8,FALSE))</f>
        <v>92</v>
      </c>
      <c r="F223" s="264">
        <f>IF(B223="","",VLOOKUP(B223,[1]PROJECTES!$C$14:$Z$5000,19,FALSE))</f>
        <v>43907</v>
      </c>
      <c r="G223" s="265">
        <v>0</v>
      </c>
      <c r="H223" s="265">
        <v>0</v>
      </c>
      <c r="I223" s="173">
        <f t="shared" si="41"/>
        <v>0</v>
      </c>
      <c r="J223" s="173">
        <f t="shared" si="42"/>
        <v>0</v>
      </c>
      <c r="K223" s="173">
        <f>SUMIFS(Validacions!$N$8:$N$7945,Validacions!$E$8:$E$7945,B223)</f>
        <v>0</v>
      </c>
      <c r="L223" s="173">
        <f>SUMIFS(Validacions!$P$8:$P$7945,Validacions!$E$8:$E$7945,B223)</f>
        <v>0</v>
      </c>
      <c r="M223" s="173">
        <f t="shared" si="38"/>
        <v>0</v>
      </c>
      <c r="N223" s="173">
        <f t="shared" si="39"/>
        <v>0</v>
      </c>
      <c r="O223" s="173">
        <f t="shared" si="43"/>
        <v>0</v>
      </c>
      <c r="P223" s="173">
        <f t="shared" si="40"/>
        <v>0</v>
      </c>
      <c r="Q223" s="173"/>
      <c r="R223" s="191">
        <f t="shared" si="47"/>
        <v>0</v>
      </c>
      <c r="S223" s="173">
        <f t="shared" si="44"/>
        <v>92</v>
      </c>
      <c r="T223" s="47">
        <f t="shared" si="45"/>
        <v>0</v>
      </c>
      <c r="U223" s="94">
        <f t="shared" si="46"/>
        <v>0</v>
      </c>
    </row>
    <row r="224" spans="1:21" x14ac:dyDescent="0.3">
      <c r="A224" s="189" t="s">
        <v>376</v>
      </c>
      <c r="B224" s="171">
        <v>5648</v>
      </c>
      <c r="C224" s="172" t="str">
        <f>IF(B224="","",VLOOKUP(B224,[1]PROJECTES!$C$14:$G$7000,2,TRUE))</f>
        <v>SITEL</v>
      </c>
      <c r="D224" s="192" t="str">
        <f>IF(B224="","",VLOOKUP(B224,[1]PROJECTES!$C$14:$G$5000,5,FALSE))</f>
        <v>RTU P.R.E. v5.0 (Prototipus)</v>
      </c>
      <c r="E224" s="194">
        <f>IF(B224="","",VLOOKUP(B224,[1]PROJECTES!$C$14:$Z$5000,8,FALSE))</f>
        <v>48</v>
      </c>
      <c r="F224" s="264">
        <f>IF(B224="","",VLOOKUP(B224,[1]PROJECTES!$C$14:$Z$5000,19,FALSE))</f>
        <v>43907</v>
      </c>
      <c r="G224" s="265">
        <v>0</v>
      </c>
      <c r="H224" s="265">
        <v>0</v>
      </c>
      <c r="I224" s="173">
        <f t="shared" si="41"/>
        <v>0</v>
      </c>
      <c r="J224" s="173">
        <f t="shared" si="42"/>
        <v>0</v>
      </c>
      <c r="K224" s="173">
        <f>SUMIFS(Validacions!$N$8:$N$7945,Validacions!$E$8:$E$7945,B224)</f>
        <v>3</v>
      </c>
      <c r="L224" s="173">
        <f>SUMIFS(Validacions!$P$8:$P$7945,Validacions!$E$8:$E$7945,B224)</f>
        <v>0</v>
      </c>
      <c r="M224" s="173">
        <f t="shared" si="38"/>
        <v>0</v>
      </c>
      <c r="N224" s="173">
        <f t="shared" si="39"/>
        <v>0</v>
      </c>
      <c r="O224" s="173">
        <f t="shared" si="43"/>
        <v>0</v>
      </c>
      <c r="P224" s="173">
        <f t="shared" si="40"/>
        <v>3</v>
      </c>
      <c r="Q224" s="173"/>
      <c r="R224" s="191">
        <f t="shared" si="47"/>
        <v>3</v>
      </c>
      <c r="S224" s="173">
        <f t="shared" si="44"/>
        <v>45</v>
      </c>
      <c r="T224" s="47">
        <f t="shared" si="45"/>
        <v>6.25E-2</v>
      </c>
      <c r="U224" s="94">
        <f t="shared" si="46"/>
        <v>6.25E-2</v>
      </c>
    </row>
    <row r="225" spans="1:21" x14ac:dyDescent="0.3">
      <c r="A225" s="189" t="s">
        <v>377</v>
      </c>
      <c r="B225" s="171">
        <v>5652</v>
      </c>
      <c r="C225" s="172" t="str">
        <f>IF(B225="","",VLOOKUP(B225,[1]PROJECTES!$C$14:$G$7000,2,TRUE))</f>
        <v>EMSA</v>
      </c>
      <c r="D225" s="192" t="str">
        <f>IF(B225="","",VLOOKUP(B225,[1]PROJECTES!$C$14:$G$5000,5,FALSE))</f>
        <v>CC SCADA TEDIS.Net EMSA v3.17</v>
      </c>
      <c r="E225" s="194">
        <f>IF(B225="","",VLOOKUP(B225,[1]PROJECTES!$C$14:$Z$5000,8,FALSE))</f>
        <v>2.5</v>
      </c>
      <c r="F225" s="264">
        <f>IF(B225="","",VLOOKUP(B225,[1]PROJECTES!$C$14:$Z$5000,19,FALSE))</f>
        <v>43906</v>
      </c>
      <c r="G225" s="265">
        <v>0</v>
      </c>
      <c r="H225" s="265">
        <v>0</v>
      </c>
      <c r="I225" s="173">
        <f t="shared" si="41"/>
        <v>0</v>
      </c>
      <c r="J225" s="173">
        <f t="shared" si="42"/>
        <v>0</v>
      </c>
      <c r="K225" s="173">
        <f>SUMIFS(Validacions!$N$8:$N$7945,Validacions!$E$8:$E$7945,B225)</f>
        <v>0</v>
      </c>
      <c r="L225" s="173">
        <f>SUMIFS(Validacions!$P$8:$P$7945,Validacions!$E$8:$E$7945,B225)</f>
        <v>0</v>
      </c>
      <c r="M225" s="173">
        <f t="shared" si="38"/>
        <v>0</v>
      </c>
      <c r="N225" s="173">
        <f t="shared" si="39"/>
        <v>0</v>
      </c>
      <c r="O225" s="173">
        <f t="shared" si="43"/>
        <v>0</v>
      </c>
      <c r="P225" s="173">
        <f t="shared" si="40"/>
        <v>0</v>
      </c>
      <c r="Q225" s="173"/>
      <c r="R225" s="191">
        <f t="shared" si="47"/>
        <v>0</v>
      </c>
      <c r="S225" s="173">
        <f t="shared" si="44"/>
        <v>2.5</v>
      </c>
      <c r="T225" s="47">
        <f t="shared" si="45"/>
        <v>0</v>
      </c>
      <c r="U225" s="94">
        <f t="shared" si="46"/>
        <v>0</v>
      </c>
    </row>
    <row r="226" spans="1:21" x14ac:dyDescent="0.3">
      <c r="A226" s="189" t="s">
        <v>376</v>
      </c>
      <c r="B226" s="171">
        <v>5653</v>
      </c>
      <c r="C226" s="172" t="str">
        <f>IF(B226="","",VLOOKUP(B226,[1]PROJECTES!$C$14:$G$7000,2,TRUE))</f>
        <v>SITEL</v>
      </c>
      <c r="D226" s="192" t="str">
        <f>IF(B226="","",VLOOKUP(B226,[1]PROJECTES!$C$14:$G$5000,5,FALSE))</f>
        <v>112 x NOXON+ v1.1</v>
      </c>
      <c r="E226" s="194">
        <f>IF(B226="","",VLOOKUP(B226,[1]PROJECTES!$C$14:$Z$5000,8,FALSE))</f>
        <v>6</v>
      </c>
      <c r="F226" s="264">
        <f>IF(B226="","",VLOOKUP(B226,[1]PROJECTES!$C$14:$Z$5000,19,FALSE))</f>
        <v>43917</v>
      </c>
      <c r="G226" s="265">
        <v>0</v>
      </c>
      <c r="H226" s="265">
        <v>0</v>
      </c>
      <c r="I226" s="173">
        <f t="shared" si="41"/>
        <v>0</v>
      </c>
      <c r="J226" s="173">
        <f t="shared" si="42"/>
        <v>0</v>
      </c>
      <c r="K226" s="173">
        <f>SUMIFS(Validacions!$N$8:$N$7945,Validacions!$E$8:$E$7945,B226)</f>
        <v>0</v>
      </c>
      <c r="L226" s="173">
        <f>SUMIFS(Validacions!$P$8:$P$7945,Validacions!$E$8:$E$7945,B226)</f>
        <v>0</v>
      </c>
      <c r="M226" s="173">
        <f t="shared" si="38"/>
        <v>0</v>
      </c>
      <c r="N226" s="173">
        <f t="shared" si="39"/>
        <v>0</v>
      </c>
      <c r="O226" s="173">
        <f t="shared" si="43"/>
        <v>0</v>
      </c>
      <c r="P226" s="173">
        <f t="shared" si="40"/>
        <v>0</v>
      </c>
      <c r="Q226" s="173"/>
      <c r="R226" s="191">
        <f t="shared" si="47"/>
        <v>0</v>
      </c>
      <c r="S226" s="173">
        <f t="shared" si="44"/>
        <v>6</v>
      </c>
      <c r="T226" s="47">
        <f t="shared" si="45"/>
        <v>0</v>
      </c>
      <c r="U226" s="94">
        <f t="shared" si="46"/>
        <v>0</v>
      </c>
    </row>
    <row r="227" spans="1:21" x14ac:dyDescent="0.3">
      <c r="A227" s="189" t="s">
        <v>377</v>
      </c>
      <c r="B227" s="171">
        <v>5654</v>
      </c>
      <c r="C227" s="172" t="str">
        <f>IF(B227="","",VLOOKUP(B227,[1]PROJECTES!$C$14:$G$7000,2,TRUE))</f>
        <v>ELEARD</v>
      </c>
      <c r="D227" s="192" t="str">
        <f>IF(B227="","",VLOOKUP(B227,[1]PROJECTES!$C$14:$G$5000,5,FALSE))</f>
        <v>MANTENIMIENTO CC SCADA TEDIS.Net ARDALES 01/04/2.020 - 31/03/2.021</v>
      </c>
      <c r="E227" s="194">
        <f>IF(B227="","",VLOOKUP(B227,[1]PROJECTES!$C$14:$Z$5000,8,FALSE))</f>
        <v>19</v>
      </c>
      <c r="F227" s="264">
        <f>IF(B227="","",VLOOKUP(B227,[1]PROJECTES!$C$14:$Z$5000,19,FALSE))</f>
        <v>43922</v>
      </c>
      <c r="G227" s="265">
        <v>0</v>
      </c>
      <c r="H227" s="265">
        <v>0</v>
      </c>
      <c r="I227" s="173">
        <f t="shared" si="41"/>
        <v>0</v>
      </c>
      <c r="J227" s="173">
        <f t="shared" si="42"/>
        <v>0</v>
      </c>
      <c r="K227" s="173">
        <f>SUMIFS(Validacions!$N$8:$N$7945,Validacions!$E$8:$E$7945,B227)</f>
        <v>0</v>
      </c>
      <c r="L227" s="173">
        <f>SUMIFS(Validacions!$P$8:$P$7945,Validacions!$E$8:$E$7945,B227)</f>
        <v>0</v>
      </c>
      <c r="M227" s="173">
        <f t="shared" si="38"/>
        <v>0</v>
      </c>
      <c r="N227" s="173">
        <f t="shared" si="39"/>
        <v>0</v>
      </c>
      <c r="O227" s="173">
        <f t="shared" si="43"/>
        <v>0</v>
      </c>
      <c r="P227" s="173">
        <f t="shared" si="40"/>
        <v>0</v>
      </c>
      <c r="Q227" s="173"/>
      <c r="R227" s="191">
        <f t="shared" si="47"/>
        <v>0</v>
      </c>
      <c r="S227" s="173">
        <f t="shared" si="44"/>
        <v>19</v>
      </c>
      <c r="T227" s="47">
        <f t="shared" si="45"/>
        <v>0</v>
      </c>
      <c r="U227" s="94">
        <f t="shared" si="46"/>
        <v>0</v>
      </c>
    </row>
    <row r="228" spans="1:21" x14ac:dyDescent="0.3">
      <c r="A228" s="189" t="s">
        <v>377</v>
      </c>
      <c r="B228" s="171">
        <v>5655</v>
      </c>
      <c r="C228" s="172" t="str">
        <f>IF(B228="","",VLOOKUP(B228,[1]PROJECTES!$C$14:$G$7000,2,TRUE))</f>
        <v>AGRIENE</v>
      </c>
      <c r="D228" s="192" t="str">
        <f>IF(B228="","",VLOOKUP(B228,[1]PROJECTES!$C$14:$G$5000,5,FALSE))</f>
        <v>MANTENIMENT CC SCADA TEDIS.Net AGRIENERGIA 01/04/2.020 - 31/03/2.021</v>
      </c>
      <c r="E228" s="194">
        <f>IF(B228="","",VLOOKUP(B228,[1]PROJECTES!$C$14:$Z$5000,8,FALSE))</f>
        <v>22</v>
      </c>
      <c r="F228" s="264">
        <f>IF(B228="","",VLOOKUP(B228,[1]PROJECTES!$C$14:$Z$5000,19,FALSE))</f>
        <v>43922</v>
      </c>
      <c r="G228" s="265">
        <v>0</v>
      </c>
      <c r="H228" s="265">
        <v>0</v>
      </c>
      <c r="I228" s="173">
        <f t="shared" si="41"/>
        <v>0</v>
      </c>
      <c r="J228" s="173">
        <f t="shared" si="42"/>
        <v>0</v>
      </c>
      <c r="K228" s="173">
        <f>SUMIFS(Validacions!$N$8:$N$7945,Validacions!$E$8:$E$7945,B228)</f>
        <v>0</v>
      </c>
      <c r="L228" s="173">
        <f>SUMIFS(Validacions!$P$8:$P$7945,Validacions!$E$8:$E$7945,B228)</f>
        <v>0</v>
      </c>
      <c r="M228" s="173">
        <f t="shared" si="38"/>
        <v>0</v>
      </c>
      <c r="N228" s="173">
        <f t="shared" si="39"/>
        <v>0</v>
      </c>
      <c r="O228" s="173">
        <f t="shared" si="43"/>
        <v>0</v>
      </c>
      <c r="P228" s="173">
        <f t="shared" si="40"/>
        <v>0</v>
      </c>
      <c r="Q228" s="173"/>
      <c r="R228" s="191">
        <f t="shared" si="47"/>
        <v>0</v>
      </c>
      <c r="S228" s="173">
        <f t="shared" si="44"/>
        <v>22</v>
      </c>
      <c r="T228" s="47">
        <f t="shared" si="45"/>
        <v>0</v>
      </c>
      <c r="U228" s="94">
        <f t="shared" si="46"/>
        <v>0</v>
      </c>
    </row>
    <row r="229" spans="1:21" x14ac:dyDescent="0.3">
      <c r="A229" s="189" t="s">
        <v>377</v>
      </c>
      <c r="B229" s="171">
        <v>5656</v>
      </c>
      <c r="C229" s="172" t="str">
        <f>IF(B229="","",VLOOKUP(B229,[1]PROJECTES!$C$14:$G$7000,2,TRUE))</f>
        <v>SERGAR</v>
      </c>
      <c r="D229" s="192" t="str">
        <f>IF(B229="","",VLOOKUP(B229,[1]PROJECTES!$C$14:$G$5000,5,FALSE))</f>
        <v>MANTENIMIENTO CC SCADA TEDIS.Net SERVILIANO 01/04/2.020 - 31/03/2.021</v>
      </c>
      <c r="E229" s="194">
        <f>IF(B229="","",VLOOKUP(B229,[1]PROJECTES!$C$14:$Z$5000,8,FALSE))</f>
        <v>19</v>
      </c>
      <c r="F229" s="264">
        <f>IF(B229="","",VLOOKUP(B229,[1]PROJECTES!$C$14:$Z$5000,19,FALSE))</f>
        <v>43922</v>
      </c>
      <c r="G229" s="265">
        <v>0</v>
      </c>
      <c r="H229" s="265">
        <v>0</v>
      </c>
      <c r="I229" s="173">
        <f t="shared" si="41"/>
        <v>0</v>
      </c>
      <c r="J229" s="173">
        <f t="shared" si="42"/>
        <v>0</v>
      </c>
      <c r="K229" s="173">
        <f>SUMIFS(Validacions!$N$8:$N$7945,Validacions!$E$8:$E$7945,B229)</f>
        <v>0</v>
      </c>
      <c r="L229" s="173">
        <f>SUMIFS(Validacions!$P$8:$P$7945,Validacions!$E$8:$E$7945,B229)</f>
        <v>0</v>
      </c>
      <c r="M229" s="173">
        <f t="shared" si="38"/>
        <v>0</v>
      </c>
      <c r="N229" s="173">
        <f t="shared" si="39"/>
        <v>0</v>
      </c>
      <c r="O229" s="173">
        <f t="shared" si="43"/>
        <v>0</v>
      </c>
      <c r="P229" s="173">
        <f t="shared" si="40"/>
        <v>0</v>
      </c>
      <c r="Q229" s="173"/>
      <c r="R229" s="191">
        <f t="shared" si="47"/>
        <v>0</v>
      </c>
      <c r="S229" s="173">
        <f t="shared" si="44"/>
        <v>19</v>
      </c>
      <c r="T229" s="47">
        <f t="shared" si="45"/>
        <v>0</v>
      </c>
      <c r="U229" s="94">
        <f t="shared" si="46"/>
        <v>0</v>
      </c>
    </row>
    <row r="230" spans="1:21" x14ac:dyDescent="0.3">
      <c r="A230" s="189" t="s">
        <v>377</v>
      </c>
      <c r="B230" s="171">
        <v>5659</v>
      </c>
      <c r="C230" s="172" t="str">
        <f>IF(B230="","",VLOOKUP(B230,[1]PROJECTES!$C$14:$G$7000,2,TRUE))</f>
        <v>DIELBE</v>
      </c>
      <c r="D230" s="192" t="str">
        <f>IF(B230="","",VLOOKUP(B230,[1]PROJECTES!$C$14:$G$5000,5,FALSE))</f>
        <v>SOPORTE SW CALSER BERMEJALES 01/03/2.020 - 28/02/2.021</v>
      </c>
      <c r="E230" s="194">
        <f>IF(B230="","",VLOOKUP(B230,[1]PROJECTES!$C$14:$Z$5000,8,FALSE))</f>
        <v>6</v>
      </c>
      <c r="F230" s="264">
        <f>IF(B230="","",VLOOKUP(B230,[1]PROJECTES!$C$14:$Z$5000,19,FALSE))</f>
        <v>43891</v>
      </c>
      <c r="G230" s="265">
        <v>0</v>
      </c>
      <c r="H230" s="265">
        <v>0</v>
      </c>
      <c r="I230" s="173">
        <f t="shared" si="41"/>
        <v>0</v>
      </c>
      <c r="J230" s="173">
        <f t="shared" si="42"/>
        <v>0</v>
      </c>
      <c r="K230" s="173">
        <f>SUMIFS(Validacions!$N$8:$N$7945,Validacions!$E$8:$E$7945,B230)</f>
        <v>0</v>
      </c>
      <c r="L230" s="173">
        <f>SUMIFS(Validacions!$P$8:$P$7945,Validacions!$E$8:$E$7945,B230)</f>
        <v>0</v>
      </c>
      <c r="M230" s="173">
        <f t="shared" si="38"/>
        <v>0</v>
      </c>
      <c r="N230" s="173">
        <f t="shared" si="39"/>
        <v>0</v>
      </c>
      <c r="O230" s="173">
        <f t="shared" si="43"/>
        <v>0</v>
      </c>
      <c r="P230" s="173">
        <f t="shared" si="40"/>
        <v>0</v>
      </c>
      <c r="Q230" s="173"/>
      <c r="R230" s="191">
        <f t="shared" si="47"/>
        <v>0</v>
      </c>
      <c r="S230" s="173">
        <f t="shared" si="44"/>
        <v>6</v>
      </c>
      <c r="T230" s="47">
        <f t="shared" si="45"/>
        <v>0</v>
      </c>
      <c r="U230" s="94">
        <f t="shared" si="46"/>
        <v>0</v>
      </c>
    </row>
    <row r="231" spans="1:21" x14ac:dyDescent="0.3">
      <c r="A231" s="189" t="s">
        <v>377</v>
      </c>
      <c r="B231" s="171">
        <v>5662</v>
      </c>
      <c r="C231" s="172" t="str">
        <f>IF(B231="","",VLOOKUP(B231,[1]PROJECTES!$C$14:$G$7000,2,TRUE))</f>
        <v>DIELES</v>
      </c>
      <c r="D231" s="192" t="str">
        <f>IF(B231="","",VLOOKUP(B231,[1]PROJECTES!$C$14:$G$5000,5,FALSE))</f>
        <v>Cto.Mnto. CC SCADA TEDIS.Net DIELESUR 2.019 - 2.023</v>
      </c>
      <c r="E231" s="194">
        <f>IF(B231="","",VLOOKUP(B231,[1]PROJECTES!$C$14:$Z$5000,8,FALSE))</f>
        <v>90</v>
      </c>
      <c r="F231" s="264">
        <f>IF(B231="","",VLOOKUP(B231,[1]PROJECTES!$C$14:$Z$5000,19,FALSE))</f>
        <v>43466</v>
      </c>
      <c r="G231" s="265">
        <v>0</v>
      </c>
      <c r="H231" s="265">
        <v>0</v>
      </c>
      <c r="I231" s="173">
        <f t="shared" si="41"/>
        <v>0</v>
      </c>
      <c r="J231" s="173">
        <f t="shared" si="42"/>
        <v>0</v>
      </c>
      <c r="K231" s="173">
        <f>SUMIFS(Validacions!$N$8:$N$7945,Validacions!$E$8:$E$7945,B231)</f>
        <v>0</v>
      </c>
      <c r="L231" s="173">
        <f>SUMIFS(Validacions!$P$8:$P$7945,Validacions!$E$8:$E$7945,B231)</f>
        <v>0</v>
      </c>
      <c r="M231" s="173">
        <f t="shared" si="38"/>
        <v>0</v>
      </c>
      <c r="N231" s="173">
        <f t="shared" si="39"/>
        <v>0</v>
      </c>
      <c r="O231" s="173">
        <f t="shared" si="43"/>
        <v>0</v>
      </c>
      <c r="P231" s="173">
        <f t="shared" si="40"/>
        <v>0</v>
      </c>
      <c r="Q231" s="173"/>
      <c r="R231" s="191">
        <f t="shared" si="47"/>
        <v>0</v>
      </c>
      <c r="S231" s="173">
        <f t="shared" si="44"/>
        <v>90</v>
      </c>
      <c r="T231" s="47">
        <f t="shared" si="45"/>
        <v>0</v>
      </c>
      <c r="U231" s="94">
        <f t="shared" si="46"/>
        <v>0</v>
      </c>
    </row>
    <row r="232" spans="1:21" x14ac:dyDescent="0.3">
      <c r="A232" s="189" t="s">
        <v>377</v>
      </c>
      <c r="B232" s="171">
        <v>5664</v>
      </c>
      <c r="C232" s="172" t="str">
        <f>IF(B232="","",VLOOKUP(B232,[1]PROJECTES!$C$14:$G$7000,2,TRUE))</f>
        <v>LERSA</v>
      </c>
      <c r="D232" s="192" t="str">
        <f>IF(B232="","",VLOOKUP(B232,[1]PROJECTES!$C$14:$G$5000,5,FALSE))</f>
        <v>Cte. Mnt. SCADA TEDIS.Net LERSA 01/04/2.020 - 31/03/2.021</v>
      </c>
      <c r="E232" s="194">
        <f>IF(B232="","",VLOOKUP(B232,[1]PROJECTES!$C$14:$Z$5000,8,FALSE))</f>
        <v>18</v>
      </c>
      <c r="F232" s="264">
        <f>IF(B232="","",VLOOKUP(B232,[1]PROJECTES!$C$14:$Z$5000,19,FALSE))</f>
        <v>43922</v>
      </c>
      <c r="G232" s="265">
        <v>0</v>
      </c>
      <c r="H232" s="265">
        <v>0</v>
      </c>
      <c r="I232" s="173">
        <f t="shared" si="41"/>
        <v>0</v>
      </c>
      <c r="J232" s="173">
        <f t="shared" si="42"/>
        <v>0</v>
      </c>
      <c r="K232" s="173">
        <f>SUMIFS(Validacions!$N$8:$N$7945,Validacions!$E$8:$E$7945,B232)</f>
        <v>0</v>
      </c>
      <c r="L232" s="173">
        <f>SUMIFS(Validacions!$P$8:$P$7945,Validacions!$E$8:$E$7945,B232)</f>
        <v>0</v>
      </c>
      <c r="M232" s="173">
        <f t="shared" si="38"/>
        <v>0</v>
      </c>
      <c r="N232" s="173">
        <f t="shared" si="39"/>
        <v>0</v>
      </c>
      <c r="O232" s="173">
        <f t="shared" si="43"/>
        <v>0</v>
      </c>
      <c r="P232" s="173">
        <f t="shared" si="40"/>
        <v>0</v>
      </c>
      <c r="Q232" s="173"/>
      <c r="R232" s="191">
        <f t="shared" si="47"/>
        <v>0</v>
      </c>
      <c r="S232" s="173">
        <f t="shared" si="44"/>
        <v>18</v>
      </c>
      <c r="T232" s="47">
        <f t="shared" si="45"/>
        <v>0</v>
      </c>
      <c r="U232" s="94">
        <f t="shared" si="46"/>
        <v>0</v>
      </c>
    </row>
    <row r="233" spans="1:21" x14ac:dyDescent="0.3">
      <c r="A233" s="189" t="s">
        <v>376</v>
      </c>
      <c r="B233" s="171">
        <v>5665</v>
      </c>
      <c r="C233" s="172" t="str">
        <f>IF(B233="","",VLOOKUP(B233,[1]PROJECTES!$C$14:$G$7000,2,TRUE))</f>
        <v>EOSENE</v>
      </c>
      <c r="D233" s="192" t="str">
        <f>IF(B233="","",VLOOKUP(B233,[1]PROJECTES!$C$14:$G$5000,5,FALSE))</f>
        <v>RTU S.E. CACERES-I v3.0</v>
      </c>
      <c r="E233" s="194">
        <f>IF(B233="","",VLOOKUP(B233,[1]PROJECTES!$C$14:$Z$5000,8,FALSE))</f>
        <v>17.5</v>
      </c>
      <c r="F233" s="264">
        <f>IF(B233="","",VLOOKUP(B233,[1]PROJECTES!$C$14:$Z$5000,19,FALSE))</f>
        <v>43915</v>
      </c>
      <c r="G233" s="265">
        <v>0</v>
      </c>
      <c r="H233" s="265">
        <v>0</v>
      </c>
      <c r="I233" s="173">
        <f t="shared" si="41"/>
        <v>0</v>
      </c>
      <c r="J233" s="173">
        <f t="shared" si="42"/>
        <v>0</v>
      </c>
      <c r="K233" s="173">
        <f>SUMIFS(Validacions!$N$8:$N$7945,Validacions!$E$8:$E$7945,B233)</f>
        <v>0</v>
      </c>
      <c r="L233" s="173">
        <f>SUMIFS(Validacions!$P$8:$P$7945,Validacions!$E$8:$E$7945,B233)</f>
        <v>0</v>
      </c>
      <c r="M233" s="173">
        <f t="shared" si="38"/>
        <v>0</v>
      </c>
      <c r="N233" s="173">
        <f t="shared" si="39"/>
        <v>0</v>
      </c>
      <c r="O233" s="173">
        <f t="shared" si="43"/>
        <v>0</v>
      </c>
      <c r="P233" s="173">
        <f t="shared" si="40"/>
        <v>0</v>
      </c>
      <c r="Q233" s="173"/>
      <c r="R233" s="191">
        <f t="shared" si="47"/>
        <v>0</v>
      </c>
      <c r="S233" s="173">
        <f t="shared" si="44"/>
        <v>17.5</v>
      </c>
      <c r="T233" s="47">
        <f t="shared" si="45"/>
        <v>0</v>
      </c>
      <c r="U233" s="94">
        <f t="shared" si="46"/>
        <v>0</v>
      </c>
    </row>
    <row r="234" spans="1:21" x14ac:dyDescent="0.3">
      <c r="A234" s="189" t="s">
        <v>377</v>
      </c>
      <c r="B234" s="171">
        <v>5669</v>
      </c>
      <c r="C234" s="172" t="str">
        <f>IF(B234="","",VLOOKUP(B234,[1]PROJECTES!$C$14:$G$7000,2,TRUE))</f>
        <v>EOSPIT</v>
      </c>
      <c r="D234" s="192" t="str">
        <f>IF(B234="","",VLOOKUP(B234,[1]PROJECTES!$C$14:$G$5000,5,FALSE))</f>
        <v>Cto.Mnto. CC SCADA TEDIS.Net EOSA-PITARCH 2.020 - 2.021</v>
      </c>
      <c r="E234" s="194">
        <f>IF(B234="","",VLOOKUP(B234,[1]PROJECTES!$C$14:$Z$5000,8,FALSE))</f>
        <v>24</v>
      </c>
      <c r="F234" s="264">
        <f>IF(B234="","",VLOOKUP(B234,[1]PROJECTES!$C$14:$Z$5000,19,FALSE))</f>
        <v>43922</v>
      </c>
      <c r="G234" s="265">
        <v>0</v>
      </c>
      <c r="H234" s="265">
        <v>0</v>
      </c>
      <c r="I234" s="173">
        <f t="shared" si="41"/>
        <v>0</v>
      </c>
      <c r="J234" s="173">
        <f t="shared" si="42"/>
        <v>0</v>
      </c>
      <c r="K234" s="173">
        <f>SUMIFS(Validacions!$N$8:$N$7945,Validacions!$E$8:$E$7945,B234)</f>
        <v>0</v>
      </c>
      <c r="L234" s="173">
        <f>SUMIFS(Validacions!$P$8:$P$7945,Validacions!$E$8:$E$7945,B234)</f>
        <v>0</v>
      </c>
      <c r="M234" s="173">
        <f t="shared" si="38"/>
        <v>0</v>
      </c>
      <c r="N234" s="173">
        <f t="shared" si="39"/>
        <v>0</v>
      </c>
      <c r="O234" s="173">
        <f t="shared" si="43"/>
        <v>0</v>
      </c>
      <c r="P234" s="173">
        <f t="shared" si="40"/>
        <v>0</v>
      </c>
      <c r="Q234" s="173"/>
      <c r="R234" s="191">
        <f t="shared" si="47"/>
        <v>0</v>
      </c>
      <c r="S234" s="173">
        <f t="shared" si="44"/>
        <v>24</v>
      </c>
      <c r="T234" s="47">
        <f t="shared" si="45"/>
        <v>0</v>
      </c>
      <c r="U234" s="94">
        <f t="shared" si="46"/>
        <v>0</v>
      </c>
    </row>
    <row r="235" spans="1:21" x14ac:dyDescent="0.3">
      <c r="A235" s="189" t="s">
        <v>377</v>
      </c>
      <c r="B235" s="171">
        <v>5675</v>
      </c>
      <c r="C235" s="172" t="str">
        <f>IF(B235="","",VLOOKUP(B235,[1]PROJECTES!$C$14:$G$7000,2,TRUE))</f>
        <v>EAECEU</v>
      </c>
      <c r="D235" s="192" t="str">
        <f>IF(B235="","",VLOOKUP(B235,[1]PROJECTES!$C$14:$G$5000,5,FALSE))</f>
        <v>Cto. Mnto. CSSat CEUTA 2.020</v>
      </c>
      <c r="E235" s="194">
        <f>IF(B235="","",VLOOKUP(B235,[1]PROJECTES!$C$14:$Z$5000,8,FALSE))</f>
        <v>120</v>
      </c>
      <c r="F235" s="264">
        <f>IF(B235="","",VLOOKUP(B235,[1]PROJECTES!$C$14:$Z$5000,19,FALSE))</f>
        <v>43831</v>
      </c>
      <c r="G235" s="265">
        <v>0</v>
      </c>
      <c r="H235" s="265">
        <v>0</v>
      </c>
      <c r="I235" s="173">
        <f t="shared" si="41"/>
        <v>0</v>
      </c>
      <c r="J235" s="173">
        <f t="shared" si="42"/>
        <v>0</v>
      </c>
      <c r="K235" s="173">
        <f>SUMIFS(Validacions!$N$8:$N$7945,Validacions!$E$8:$E$7945,B235)</f>
        <v>0</v>
      </c>
      <c r="L235" s="173">
        <f>SUMIFS(Validacions!$P$8:$P$7945,Validacions!$E$8:$E$7945,B235)</f>
        <v>0</v>
      </c>
      <c r="M235" s="173">
        <f t="shared" si="38"/>
        <v>0</v>
      </c>
      <c r="N235" s="173">
        <f t="shared" si="39"/>
        <v>0</v>
      </c>
      <c r="O235" s="173">
        <f t="shared" si="43"/>
        <v>0</v>
      </c>
      <c r="P235" s="173">
        <f t="shared" si="40"/>
        <v>0</v>
      </c>
      <c r="Q235" s="173"/>
      <c r="R235" s="191">
        <f t="shared" si="47"/>
        <v>0</v>
      </c>
      <c r="S235" s="173">
        <f t="shared" si="44"/>
        <v>120</v>
      </c>
      <c r="T235" s="47">
        <f t="shared" si="45"/>
        <v>0</v>
      </c>
      <c r="U235" s="94">
        <f t="shared" si="46"/>
        <v>0</v>
      </c>
    </row>
    <row r="236" spans="1:21" x14ac:dyDescent="0.3">
      <c r="A236" s="189" t="s">
        <v>377</v>
      </c>
      <c r="B236" s="171">
        <v>5676</v>
      </c>
      <c r="C236" s="172" t="str">
        <f>IF(B236="","",VLOOKUP(B236,[1]PROJECTES!$C$14:$G$7000,2,TRUE))</f>
        <v>TODESE</v>
      </c>
      <c r="D236" s="192" t="str">
        <f>IF(B236="","",VLOOKUP(B236,[1]PROJECTES!$C$14:$G$5000,5,FALSE))</f>
        <v>Cte. Mnt. CSSat TORRES DE SEGRE 2.020</v>
      </c>
      <c r="E236" s="194">
        <f>IF(B236="","",VLOOKUP(B236,[1]PROJECTES!$C$14:$Z$5000,8,FALSE))</f>
        <v>48</v>
      </c>
      <c r="F236" s="264">
        <f>IF(B236="","",VLOOKUP(B236,[1]PROJECTES!$C$14:$Z$5000,19,FALSE))</f>
        <v>43831</v>
      </c>
      <c r="G236" s="265">
        <v>0</v>
      </c>
      <c r="H236" s="265">
        <v>0</v>
      </c>
      <c r="I236" s="173">
        <f t="shared" si="41"/>
        <v>0</v>
      </c>
      <c r="J236" s="173">
        <f t="shared" si="42"/>
        <v>0</v>
      </c>
      <c r="K236" s="173">
        <f>SUMIFS(Validacions!$N$8:$N$7945,Validacions!$E$8:$E$7945,B236)</f>
        <v>0</v>
      </c>
      <c r="L236" s="173">
        <f>SUMIFS(Validacions!$P$8:$P$7945,Validacions!$E$8:$E$7945,B236)</f>
        <v>0</v>
      </c>
      <c r="M236" s="173">
        <f t="shared" si="38"/>
        <v>0</v>
      </c>
      <c r="N236" s="173">
        <f t="shared" si="39"/>
        <v>0</v>
      </c>
      <c r="O236" s="173">
        <f t="shared" si="43"/>
        <v>0</v>
      </c>
      <c r="P236" s="173">
        <f t="shared" si="40"/>
        <v>0</v>
      </c>
      <c r="Q236" s="173"/>
      <c r="R236" s="191">
        <f t="shared" si="47"/>
        <v>0</v>
      </c>
      <c r="S236" s="173">
        <f t="shared" si="44"/>
        <v>48</v>
      </c>
      <c r="T236" s="47">
        <f t="shared" si="45"/>
        <v>0</v>
      </c>
      <c r="U236" s="94">
        <f t="shared" si="46"/>
        <v>0</v>
      </c>
    </row>
    <row r="237" spans="1:21" x14ac:dyDescent="0.3">
      <c r="A237" s="189" t="s">
        <v>377</v>
      </c>
      <c r="B237" s="171">
        <v>5677</v>
      </c>
      <c r="C237" s="172" t="str">
        <f>IF(B237="","",VLOOKUP(B237,[1]PROJECTES!$C$14:$G$7000,2,TRUE))</f>
        <v>ELEALB</v>
      </c>
      <c r="D237" s="192" t="str">
        <f>IF(B237="","",VLOOKUP(B237,[1]PROJECTES!$C$14:$G$5000,5,FALSE))</f>
        <v>Cte. Mnt. CSSat ALBATARREC 2.020</v>
      </c>
      <c r="E237" s="194">
        <f>IF(B237="","",VLOOKUP(B237,[1]PROJECTES!$C$14:$Z$5000,8,FALSE))</f>
        <v>48</v>
      </c>
      <c r="F237" s="264">
        <f>IF(B237="","",VLOOKUP(B237,[1]PROJECTES!$C$14:$Z$5000,19,FALSE))</f>
        <v>43831</v>
      </c>
      <c r="G237" s="265">
        <v>0</v>
      </c>
      <c r="H237" s="265">
        <v>0</v>
      </c>
      <c r="I237" s="173">
        <f t="shared" si="41"/>
        <v>0</v>
      </c>
      <c r="J237" s="173">
        <f t="shared" si="42"/>
        <v>0</v>
      </c>
      <c r="K237" s="173">
        <f>SUMIFS(Validacions!$N$8:$N$7945,Validacions!$E$8:$E$7945,B237)</f>
        <v>0</v>
      </c>
      <c r="L237" s="173">
        <f>SUMIFS(Validacions!$P$8:$P$7945,Validacions!$E$8:$E$7945,B237)</f>
        <v>0</v>
      </c>
      <c r="M237" s="173">
        <f t="shared" si="38"/>
        <v>0</v>
      </c>
      <c r="N237" s="173">
        <f t="shared" si="39"/>
        <v>0</v>
      </c>
      <c r="O237" s="173">
        <f t="shared" si="43"/>
        <v>0</v>
      </c>
      <c r="P237" s="173">
        <f t="shared" si="40"/>
        <v>0</v>
      </c>
      <c r="Q237" s="173"/>
      <c r="R237" s="191">
        <f t="shared" si="47"/>
        <v>0</v>
      </c>
      <c r="S237" s="173">
        <f t="shared" si="44"/>
        <v>48</v>
      </c>
      <c r="T237" s="47">
        <f t="shared" si="45"/>
        <v>0</v>
      </c>
      <c r="U237" s="94">
        <f t="shared" si="46"/>
        <v>0</v>
      </c>
    </row>
    <row r="238" spans="1:21" x14ac:dyDescent="0.3">
      <c r="A238" s="189" t="s">
        <v>377</v>
      </c>
      <c r="B238" s="171">
        <v>5678</v>
      </c>
      <c r="C238" s="172" t="str">
        <f>IF(B238="","",VLOOKUP(B238,[1]PROJECTES!$C$14:$G$7000,2,TRUE))</f>
        <v>ELESUD</v>
      </c>
      <c r="D238" s="192" t="str">
        <f>IF(B238="","",VLOOKUP(B238,[1]PROJECTES!$C$14:$G$5000,5,FALSE))</f>
        <v>Cte. Mnt. CSSat SUDANELL 2.020</v>
      </c>
      <c r="E238" s="194">
        <f>IF(B238="","",VLOOKUP(B238,[1]PROJECTES!$C$14:$Z$5000,8,FALSE))</f>
        <v>48</v>
      </c>
      <c r="F238" s="264">
        <f>IF(B238="","",VLOOKUP(B238,[1]PROJECTES!$C$14:$Z$5000,19,FALSE))</f>
        <v>43831</v>
      </c>
      <c r="G238" s="265">
        <v>0</v>
      </c>
      <c r="H238" s="265">
        <v>0</v>
      </c>
      <c r="I238" s="173">
        <f t="shared" si="41"/>
        <v>0</v>
      </c>
      <c r="J238" s="173">
        <f t="shared" si="42"/>
        <v>0</v>
      </c>
      <c r="K238" s="173">
        <f>SUMIFS(Validacions!$N$8:$N$7945,Validacions!$E$8:$E$7945,B238)</f>
        <v>0</v>
      </c>
      <c r="L238" s="173">
        <f>SUMIFS(Validacions!$P$8:$P$7945,Validacions!$E$8:$E$7945,B238)</f>
        <v>0</v>
      </c>
      <c r="M238" s="173">
        <f t="shared" si="38"/>
        <v>0</v>
      </c>
      <c r="N238" s="173">
        <f t="shared" si="39"/>
        <v>0</v>
      </c>
      <c r="O238" s="173">
        <f t="shared" si="43"/>
        <v>0</v>
      </c>
      <c r="P238" s="173">
        <f t="shared" si="40"/>
        <v>0</v>
      </c>
      <c r="Q238" s="173"/>
      <c r="R238" s="191">
        <f t="shared" si="47"/>
        <v>0</v>
      </c>
      <c r="S238" s="173">
        <f t="shared" si="44"/>
        <v>48</v>
      </c>
      <c r="T238" s="47">
        <f t="shared" si="45"/>
        <v>0</v>
      </c>
      <c r="U238" s="94">
        <f t="shared" si="46"/>
        <v>0</v>
      </c>
    </row>
    <row r="239" spans="1:21" x14ac:dyDescent="0.3">
      <c r="A239" s="188" t="s">
        <v>377</v>
      </c>
      <c r="B239" s="171">
        <v>5679</v>
      </c>
      <c r="C239" s="172" t="str">
        <f>IF(B239="","",VLOOKUP(B239,[1]PROJECTES!$C$14:$G$7000,2,TRUE))</f>
        <v>SUMTAR</v>
      </c>
      <c r="D239" s="192" t="str">
        <f>IF(B239="","",VLOOKUP(B239,[1]PROJECTES!$C$14:$G$5000,5,FALSE))</f>
        <v>Cte. Mnt. CSSat TARRASENSES 2.020</v>
      </c>
      <c r="E239" s="194">
        <f>IF(B239="","",VLOOKUP(B239,[1]PROJECTES!$C$14:$Z$5000,8,FALSE))</f>
        <v>48</v>
      </c>
      <c r="F239" s="264">
        <f>IF(B239="","",VLOOKUP(B239,[1]PROJECTES!$C$14:$Z$5000,19,FALSE))</f>
        <v>43831</v>
      </c>
      <c r="G239" s="265">
        <v>0</v>
      </c>
      <c r="H239" s="265">
        <v>0</v>
      </c>
      <c r="I239" s="173">
        <f t="shared" si="41"/>
        <v>0</v>
      </c>
      <c r="J239" s="173">
        <f t="shared" si="42"/>
        <v>0</v>
      </c>
      <c r="K239" s="173">
        <f>SUMIFS(Validacions!$N$8:$N$7945,Validacions!$E$8:$E$7945,B239)</f>
        <v>0</v>
      </c>
      <c r="L239" s="173">
        <f>SUMIFS(Validacions!$P$8:$P$7945,Validacions!$E$8:$E$7945,B239)</f>
        <v>0</v>
      </c>
      <c r="M239" s="173">
        <f t="shared" si="38"/>
        <v>0</v>
      </c>
      <c r="N239" s="173">
        <f t="shared" si="39"/>
        <v>0</v>
      </c>
      <c r="O239" s="173">
        <f t="shared" si="43"/>
        <v>0</v>
      </c>
      <c r="P239" s="173">
        <f t="shared" si="40"/>
        <v>0</v>
      </c>
      <c r="Q239" s="173"/>
      <c r="R239" s="191">
        <f t="shared" si="47"/>
        <v>0</v>
      </c>
      <c r="S239" s="173">
        <f t="shared" si="44"/>
        <v>48</v>
      </c>
      <c r="T239" s="47">
        <f t="shared" si="45"/>
        <v>0</v>
      </c>
      <c r="U239" s="94">
        <f t="shared" si="46"/>
        <v>0</v>
      </c>
    </row>
    <row r="240" spans="1:21" x14ac:dyDescent="0.3">
      <c r="A240" s="189" t="s">
        <v>377</v>
      </c>
      <c r="B240" s="171">
        <v>5680</v>
      </c>
      <c r="C240" s="172" t="str">
        <f>IF(B240="","",VLOOKUP(B240,[1]PROJECTES!$C$14:$G$7000,2,TRUE))</f>
        <v>ELECAR</v>
      </c>
      <c r="D240" s="192" t="str">
        <f>IF(B240="","",VLOOKUP(B240,[1]PROJECTES!$C$14:$G$5000,5,FALSE))</f>
        <v>Cte. Mnt. CSSat CARDENER 2.020</v>
      </c>
      <c r="E240" s="194">
        <f>IF(B240="","",VLOOKUP(B240,[1]PROJECTES!$C$14:$Z$5000,8,FALSE))</f>
        <v>60</v>
      </c>
      <c r="F240" s="264">
        <f>IF(B240="","",VLOOKUP(B240,[1]PROJECTES!$C$14:$Z$5000,19,FALSE))</f>
        <v>43831</v>
      </c>
      <c r="G240" s="265">
        <v>0</v>
      </c>
      <c r="H240" s="265">
        <v>0</v>
      </c>
      <c r="I240" s="173">
        <f t="shared" si="41"/>
        <v>0</v>
      </c>
      <c r="J240" s="173">
        <f t="shared" si="42"/>
        <v>0</v>
      </c>
      <c r="K240" s="173">
        <f>SUMIFS(Validacions!$N$8:$N$7945,Validacions!$E$8:$E$7945,B240)</f>
        <v>0</v>
      </c>
      <c r="L240" s="173">
        <f>SUMIFS(Validacions!$P$8:$P$7945,Validacions!$E$8:$E$7945,B240)</f>
        <v>0</v>
      </c>
      <c r="M240" s="173">
        <f t="shared" si="38"/>
        <v>0</v>
      </c>
      <c r="N240" s="173">
        <f t="shared" si="39"/>
        <v>0</v>
      </c>
      <c r="O240" s="173">
        <f t="shared" si="43"/>
        <v>0</v>
      </c>
      <c r="P240" s="173">
        <f t="shared" si="40"/>
        <v>0</v>
      </c>
      <c r="Q240" s="173"/>
      <c r="R240" s="191">
        <f t="shared" si="47"/>
        <v>0</v>
      </c>
      <c r="S240" s="173">
        <f t="shared" si="44"/>
        <v>60</v>
      </c>
      <c r="T240" s="47">
        <f t="shared" si="45"/>
        <v>0</v>
      </c>
      <c r="U240" s="94">
        <f t="shared" si="46"/>
        <v>0</v>
      </c>
    </row>
    <row r="241" spans="1:21" x14ac:dyDescent="0.3">
      <c r="A241" s="189" t="s">
        <v>377</v>
      </c>
      <c r="B241" s="171">
        <v>5681</v>
      </c>
      <c r="C241" s="172" t="str">
        <f>IF(B241="","",VLOOKUP(B241,[1]PROJECTES!$C$14:$G$7000,2,TRUE))</f>
        <v>EMSA</v>
      </c>
      <c r="D241" s="192" t="str">
        <f>IF(B241="","",VLOOKUP(B241,[1]PROJECTES!$C$14:$G$5000,5,FALSE))</f>
        <v>Cte. Mnt. SCADA TEDIS.Net EMSA 01/03/2020 - 28/02/2021</v>
      </c>
      <c r="E241" s="194">
        <f>IF(B241="","",VLOOKUP(B241,[1]PROJECTES!$C$14:$Z$5000,8,FALSE))</f>
        <v>26</v>
      </c>
      <c r="F241" s="264">
        <f>IF(B241="","",VLOOKUP(B241,[1]PROJECTES!$C$14:$Z$5000,19,FALSE))</f>
        <v>43891</v>
      </c>
      <c r="G241" s="265">
        <v>0</v>
      </c>
      <c r="H241" s="265">
        <v>0</v>
      </c>
      <c r="I241" s="173">
        <f t="shared" si="41"/>
        <v>0</v>
      </c>
      <c r="J241" s="173">
        <f t="shared" si="42"/>
        <v>0</v>
      </c>
      <c r="K241" s="173">
        <f>SUMIFS(Validacions!$N$8:$N$7945,Validacions!$E$8:$E$7945,B241)</f>
        <v>0</v>
      </c>
      <c r="L241" s="173">
        <f>SUMIFS(Validacions!$P$8:$P$7945,Validacions!$E$8:$E$7945,B241)</f>
        <v>0</v>
      </c>
      <c r="M241" s="173">
        <f t="shared" si="38"/>
        <v>0</v>
      </c>
      <c r="N241" s="173">
        <f t="shared" si="39"/>
        <v>0</v>
      </c>
      <c r="O241" s="173">
        <f t="shared" si="43"/>
        <v>0</v>
      </c>
      <c r="P241" s="173">
        <f t="shared" si="40"/>
        <v>0</v>
      </c>
      <c r="Q241" s="173"/>
      <c r="R241" s="191">
        <f t="shared" si="47"/>
        <v>0</v>
      </c>
      <c r="S241" s="173">
        <f t="shared" si="44"/>
        <v>26</v>
      </c>
      <c r="T241" s="47">
        <f t="shared" si="45"/>
        <v>0</v>
      </c>
      <c r="U241" s="94">
        <f t="shared" si="46"/>
        <v>0</v>
      </c>
    </row>
    <row r="242" spans="1:21" x14ac:dyDescent="0.3">
      <c r="A242" s="189" t="s">
        <v>377</v>
      </c>
      <c r="B242" s="171">
        <v>5687</v>
      </c>
      <c r="C242" s="172" t="str">
        <f>IF(B242="","",VLOOKUP(B242,[1]PROJECTES!$C$14:$G$7000,2,TRUE))</f>
        <v>GASELE</v>
      </c>
      <c r="D242" s="192" t="str">
        <f>IF(B242="","",VLOOKUP(B242,[1]PROJECTES!$C$14:$G$5000,5,FALSE))</f>
        <v>MANTENIMENT CC SCADA TEDIS.Net GASELEC 01/05/2.020 - 30/04/2.021</v>
      </c>
      <c r="E242" s="194">
        <f>IF(B242="","",VLOOKUP(B242,[1]PROJECTES!$C$14:$Z$5000,8,FALSE))</f>
        <v>26</v>
      </c>
      <c r="F242" s="264">
        <f>IF(B242="","",VLOOKUP(B242,[1]PROJECTES!$C$14:$Z$5000,19,FALSE))</f>
        <v>43952</v>
      </c>
      <c r="G242" s="265">
        <v>0</v>
      </c>
      <c r="H242" s="265">
        <v>0</v>
      </c>
      <c r="I242" s="173">
        <f t="shared" si="41"/>
        <v>0</v>
      </c>
      <c r="J242" s="173">
        <f t="shared" si="42"/>
        <v>0</v>
      </c>
      <c r="K242" s="173">
        <f>SUMIFS(Validacions!$N$8:$N$7945,Validacions!$E$8:$E$7945,B242)</f>
        <v>0</v>
      </c>
      <c r="L242" s="173">
        <f>SUMIFS(Validacions!$P$8:$P$7945,Validacions!$E$8:$E$7945,B242)</f>
        <v>0</v>
      </c>
      <c r="M242" s="173">
        <f t="shared" si="38"/>
        <v>0</v>
      </c>
      <c r="N242" s="173">
        <f t="shared" si="39"/>
        <v>0</v>
      </c>
      <c r="O242" s="173">
        <f t="shared" si="43"/>
        <v>0</v>
      </c>
      <c r="P242" s="173">
        <f t="shared" si="40"/>
        <v>0</v>
      </c>
      <c r="Q242" s="173"/>
      <c r="R242" s="191">
        <f t="shared" si="47"/>
        <v>0</v>
      </c>
      <c r="S242" s="173">
        <f t="shared" si="44"/>
        <v>26</v>
      </c>
      <c r="T242" s="47">
        <f t="shared" si="45"/>
        <v>0</v>
      </c>
      <c r="U242" s="94">
        <f t="shared" si="46"/>
        <v>0</v>
      </c>
    </row>
    <row r="243" spans="1:21" x14ac:dyDescent="0.3">
      <c r="A243" s="189" t="s">
        <v>376</v>
      </c>
      <c r="B243" s="171">
        <v>5689</v>
      </c>
      <c r="C243" s="172" t="str">
        <f>IF(B243="","",VLOOKUP(B243,[1]PROJECTES!$C$14:$G$7000,2,TRUE))</f>
        <v>SITEL</v>
      </c>
      <c r="D243" s="192" t="str">
        <f>IF(B243="","",VLOOKUP(B243,[1]PROJECTES!$C$14:$G$5000,5,FALSE))</f>
        <v>Inst. i PEM RTU CT-038 PROGRÉS v1.0</v>
      </c>
      <c r="E243" s="194">
        <f>IF(B243="","",VLOOKUP(B243,[1]PROJECTES!$C$14:$Z$5000,8,FALSE))</f>
        <v>10.5</v>
      </c>
      <c r="F243" s="264">
        <f>IF(B243="","",VLOOKUP(B243,[1]PROJECTES!$C$14:$Z$5000,19,FALSE))</f>
        <v>43937</v>
      </c>
      <c r="G243" s="265">
        <v>0</v>
      </c>
      <c r="H243" s="265">
        <v>0</v>
      </c>
      <c r="I243" s="173">
        <f t="shared" si="41"/>
        <v>0</v>
      </c>
      <c r="J243" s="173">
        <f t="shared" si="42"/>
        <v>0</v>
      </c>
      <c r="K243" s="173">
        <f>SUMIFS(Validacions!$N$8:$N$7945,Validacions!$E$8:$E$7945,B243)</f>
        <v>0</v>
      </c>
      <c r="L243" s="173">
        <f>SUMIFS(Validacions!$P$8:$P$7945,Validacions!$E$8:$E$7945,B243)</f>
        <v>0</v>
      </c>
      <c r="M243" s="173">
        <f t="shared" si="38"/>
        <v>0</v>
      </c>
      <c r="N243" s="173">
        <f t="shared" si="39"/>
        <v>0</v>
      </c>
      <c r="O243" s="173">
        <f t="shared" si="43"/>
        <v>0</v>
      </c>
      <c r="P243" s="173">
        <f t="shared" si="40"/>
        <v>0</v>
      </c>
      <c r="Q243" s="173"/>
      <c r="R243" s="191">
        <f t="shared" si="47"/>
        <v>0</v>
      </c>
      <c r="S243" s="173">
        <f t="shared" si="44"/>
        <v>10.5</v>
      </c>
      <c r="T243" s="47">
        <f t="shared" si="45"/>
        <v>0</v>
      </c>
      <c r="U243" s="94">
        <f t="shared" si="46"/>
        <v>0</v>
      </c>
    </row>
    <row r="244" spans="1:21" x14ac:dyDescent="0.3">
      <c r="A244" s="189" t="s">
        <v>377</v>
      </c>
      <c r="B244" s="171">
        <v>5696</v>
      </c>
      <c r="C244" s="172" t="str">
        <f>IF(B244="","",VLOOKUP(B244,[1]PROJECTES!$C$14:$G$7000,2,TRUE))</f>
        <v>SUMTAR</v>
      </c>
      <c r="D244" s="192" t="str">
        <f>IF(B244="","",VLOOKUP(B244,[1]PROJECTES!$C$14:$G$5000,5,FALSE))</f>
        <v>STG-TEDIS TARRASENSES v1.0</v>
      </c>
      <c r="E244" s="194">
        <f>IF(B244="","",VLOOKUP(B244,[1]PROJECTES!$C$14:$Z$5000,8,FALSE))</f>
        <v>17</v>
      </c>
      <c r="F244" s="264">
        <f>IF(B244="","",VLOOKUP(B244,[1]PROJECTES!$C$14:$Z$5000,19,FALSE))</f>
        <v>43958</v>
      </c>
      <c r="G244" s="265">
        <v>0</v>
      </c>
      <c r="H244" s="265">
        <v>0</v>
      </c>
      <c r="I244" s="173">
        <f t="shared" si="41"/>
        <v>0</v>
      </c>
      <c r="J244" s="173">
        <f t="shared" si="42"/>
        <v>0</v>
      </c>
      <c r="K244" s="173">
        <f>SUMIFS(Validacions!$N$8:$N$7945,Validacions!$E$8:$E$7945,B244)</f>
        <v>0</v>
      </c>
      <c r="L244" s="173">
        <f>SUMIFS(Validacions!$P$8:$P$7945,Validacions!$E$8:$E$7945,B244)</f>
        <v>0</v>
      </c>
      <c r="M244" s="173">
        <f t="shared" si="38"/>
        <v>0</v>
      </c>
      <c r="N244" s="173">
        <f t="shared" si="39"/>
        <v>0</v>
      </c>
      <c r="O244" s="173">
        <f t="shared" si="43"/>
        <v>0</v>
      </c>
      <c r="P244" s="173">
        <f t="shared" si="40"/>
        <v>0</v>
      </c>
      <c r="Q244" s="173"/>
      <c r="R244" s="191">
        <f t="shared" si="47"/>
        <v>0</v>
      </c>
      <c r="S244" s="173">
        <f t="shared" si="44"/>
        <v>17</v>
      </c>
      <c r="T244" s="47">
        <f t="shared" si="45"/>
        <v>0</v>
      </c>
      <c r="U244" s="94">
        <f t="shared" si="46"/>
        <v>0</v>
      </c>
    </row>
    <row r="245" spans="1:21" x14ac:dyDescent="0.3">
      <c r="A245" s="189" t="s">
        <v>377</v>
      </c>
      <c r="B245" s="171">
        <v>5698</v>
      </c>
      <c r="C245" s="172" t="str">
        <f>IF(B245="","",VLOOKUP(B245,[1]PROJECTES!$C$14:$G$7000,2,TRUE))</f>
        <v>SITEL</v>
      </c>
      <c r="D245" s="192" t="str">
        <f>IF(B245="","",VLOOKUP(B245,[1]PROJECTES!$C$14:$G$5000,5,FALSE))</f>
        <v>SW STG-TEDIS v3.1</v>
      </c>
      <c r="E245" s="194">
        <f>IF(B245="","",VLOOKUP(B245,[1]PROJECTES!$C$14:$Z$5000,8,FALSE))</f>
        <v>16</v>
      </c>
      <c r="F245" s="264">
        <f>IF(B245="","",VLOOKUP(B245,[1]PROJECTES!$C$14:$Z$5000,19,FALSE))</f>
        <v>43958</v>
      </c>
      <c r="G245" s="265">
        <v>0</v>
      </c>
      <c r="H245" s="265">
        <v>0</v>
      </c>
      <c r="I245" s="173">
        <f t="shared" si="41"/>
        <v>0</v>
      </c>
      <c r="J245" s="173">
        <f t="shared" si="42"/>
        <v>0</v>
      </c>
      <c r="K245" s="173">
        <f>SUMIFS(Validacions!$N$8:$N$7945,Validacions!$E$8:$E$7945,B245)</f>
        <v>0</v>
      </c>
      <c r="L245" s="173">
        <f>SUMIFS(Validacions!$P$8:$P$7945,Validacions!$E$8:$E$7945,B245)</f>
        <v>0</v>
      </c>
      <c r="M245" s="173">
        <f t="shared" si="38"/>
        <v>0</v>
      </c>
      <c r="N245" s="173">
        <f t="shared" si="39"/>
        <v>0</v>
      </c>
      <c r="O245" s="173">
        <f t="shared" si="43"/>
        <v>0</v>
      </c>
      <c r="P245" s="173">
        <f t="shared" si="40"/>
        <v>0</v>
      </c>
      <c r="Q245" s="173"/>
      <c r="R245" s="191">
        <f t="shared" si="47"/>
        <v>0</v>
      </c>
      <c r="S245" s="173">
        <f t="shared" si="44"/>
        <v>16</v>
      </c>
      <c r="T245" s="47">
        <f t="shared" si="45"/>
        <v>0</v>
      </c>
      <c r="U245" s="94">
        <f t="shared" si="46"/>
        <v>0</v>
      </c>
    </row>
    <row r="246" spans="1:21" x14ac:dyDescent="0.3">
      <c r="A246" s="188" t="s">
        <v>377</v>
      </c>
      <c r="B246" s="171">
        <v>5708</v>
      </c>
      <c r="C246" s="172" t="str">
        <f>IF(B246="","",VLOOKUP(B246,[1]PROJECTES!$C$14:$G$7000,2,TRUE))</f>
        <v>EMSA</v>
      </c>
      <c r="D246" s="192" t="str">
        <f>IF(B246="","",VLOOKUP(B246,[1]PROJECTES!$C$14:$G$5000,5,FALSE))</f>
        <v>CC SCADA TEDIS.Net EMSA v4.0</v>
      </c>
      <c r="E246" s="194">
        <f>IF(B246="","",VLOOKUP(B246,[1]PROJECTES!$C$14:$Z$5000,8,FALSE))</f>
        <v>3</v>
      </c>
      <c r="F246" s="264">
        <f>IF(B246="","",VLOOKUP(B246,[1]PROJECTES!$C$14:$Z$5000,19,FALSE))</f>
        <v>43969</v>
      </c>
      <c r="G246" s="265">
        <v>0</v>
      </c>
      <c r="H246" s="265">
        <v>0</v>
      </c>
      <c r="I246" s="173">
        <f t="shared" si="41"/>
        <v>0</v>
      </c>
      <c r="J246" s="173">
        <f t="shared" si="42"/>
        <v>0</v>
      </c>
      <c r="K246" s="173">
        <f>SUMIFS(Validacions!$N$8:$N$7945,Validacions!$E$8:$E$7945,B246)</f>
        <v>0</v>
      </c>
      <c r="L246" s="173">
        <f>SUMIFS(Validacions!$P$8:$P$7945,Validacions!$E$8:$E$7945,B246)</f>
        <v>0</v>
      </c>
      <c r="M246" s="173">
        <f t="shared" si="38"/>
        <v>0</v>
      </c>
      <c r="N246" s="173">
        <f t="shared" si="39"/>
        <v>0</v>
      </c>
      <c r="O246" s="173">
        <f t="shared" si="43"/>
        <v>0</v>
      </c>
      <c r="P246" s="173">
        <f t="shared" si="40"/>
        <v>0</v>
      </c>
      <c r="Q246" s="173"/>
      <c r="R246" s="191">
        <f t="shared" si="47"/>
        <v>0</v>
      </c>
      <c r="S246" s="173">
        <f t="shared" si="44"/>
        <v>3</v>
      </c>
      <c r="T246" s="47">
        <f t="shared" si="45"/>
        <v>0</v>
      </c>
      <c r="U246" s="94">
        <f t="shared" si="46"/>
        <v>0</v>
      </c>
    </row>
    <row r="247" spans="1:21" x14ac:dyDescent="0.3">
      <c r="A247" s="189" t="s">
        <v>377</v>
      </c>
      <c r="B247" s="171">
        <v>5710</v>
      </c>
      <c r="C247" s="172" t="str">
        <f>IF(B247="","",VLOOKUP(B247,[1]PROJECTES!$C$14:$G$7000,2,TRUE))</f>
        <v>BASENE</v>
      </c>
      <c r="D247" s="192" t="str">
        <f>IF(B247="","",VLOOKUP(B247,[1]PROJECTES!$C$14:$G$5000,5,FALSE))</f>
        <v>CC SCADA TEDIS.Net BASSOLS v1.0</v>
      </c>
      <c r="E247" s="194">
        <f>IF(B247="","",VLOOKUP(B247,[1]PROJECTES!$C$14:$Z$5000,8,FALSE))</f>
        <v>184</v>
      </c>
      <c r="F247" s="264">
        <f>IF(B247="","",VLOOKUP(B247,[1]PROJECTES!$C$14:$Z$5000,19,FALSE))</f>
        <v>43971</v>
      </c>
      <c r="G247" s="265">
        <v>0</v>
      </c>
      <c r="H247" s="265">
        <v>0</v>
      </c>
      <c r="I247" s="173">
        <f t="shared" si="41"/>
        <v>0</v>
      </c>
      <c r="J247" s="173">
        <f t="shared" si="42"/>
        <v>0</v>
      </c>
      <c r="K247" s="173">
        <f>SUMIFS(Validacions!$N$8:$N$7945,Validacions!$E$8:$E$7945,B247)</f>
        <v>0</v>
      </c>
      <c r="L247" s="173">
        <f>SUMIFS(Validacions!$P$8:$P$7945,Validacions!$E$8:$E$7945,B247)</f>
        <v>0</v>
      </c>
      <c r="M247" s="173">
        <f t="shared" si="38"/>
        <v>0</v>
      </c>
      <c r="N247" s="173">
        <f t="shared" si="39"/>
        <v>0</v>
      </c>
      <c r="O247" s="173">
        <f t="shared" si="43"/>
        <v>0</v>
      </c>
      <c r="P247" s="173">
        <f t="shared" si="40"/>
        <v>0</v>
      </c>
      <c r="Q247" s="173"/>
      <c r="R247" s="191">
        <f t="shared" si="47"/>
        <v>0</v>
      </c>
      <c r="S247" s="173">
        <f t="shared" si="44"/>
        <v>184</v>
      </c>
      <c r="T247" s="47">
        <f t="shared" si="45"/>
        <v>0</v>
      </c>
      <c r="U247" s="94">
        <f t="shared" si="46"/>
        <v>0</v>
      </c>
    </row>
    <row r="248" spans="1:21" x14ac:dyDescent="0.3">
      <c r="A248" s="189" t="s">
        <v>376</v>
      </c>
      <c r="B248" s="171">
        <v>5711</v>
      </c>
      <c r="C248" s="172" t="str">
        <f>IF(B248="","",VLOOKUP(B248,[1]PROJECTES!$C$14:$G$7000,2,TRUE))</f>
        <v>CARBAY</v>
      </c>
      <c r="D248" s="192" t="str">
        <f>IF(B248="","",VLOOKUP(B248,[1]PROJECTES!$C$14:$G$5000,5,FALSE))</f>
        <v>RTU S.E. CABAÑONA v4.0</v>
      </c>
      <c r="E248" s="194">
        <f>IF(B248="","",VLOOKUP(B248,[1]PROJECTES!$C$14:$Z$5000,8,FALSE))</f>
        <v>12.25</v>
      </c>
      <c r="F248" s="264">
        <f>IF(B248="","",VLOOKUP(B248,[1]PROJECTES!$C$14:$Z$5000,19,FALSE))</f>
        <v>43955</v>
      </c>
      <c r="G248" s="265">
        <v>0</v>
      </c>
      <c r="H248" s="265">
        <v>0</v>
      </c>
      <c r="I248" s="173">
        <f t="shared" si="41"/>
        <v>0</v>
      </c>
      <c r="J248" s="173">
        <f t="shared" si="42"/>
        <v>0</v>
      </c>
      <c r="K248" s="173">
        <f>SUMIFS(Validacions!$N$8:$N$7945,Validacions!$E$8:$E$7945,B248)</f>
        <v>0</v>
      </c>
      <c r="L248" s="173">
        <f>SUMIFS(Validacions!$P$8:$P$7945,Validacions!$E$8:$E$7945,B248)</f>
        <v>0</v>
      </c>
      <c r="M248" s="173">
        <f t="shared" si="38"/>
        <v>0</v>
      </c>
      <c r="N248" s="173">
        <f t="shared" si="39"/>
        <v>0</v>
      </c>
      <c r="O248" s="173">
        <f t="shared" si="43"/>
        <v>0</v>
      </c>
      <c r="P248" s="173">
        <f t="shared" si="40"/>
        <v>0</v>
      </c>
      <c r="Q248" s="173"/>
      <c r="R248" s="191">
        <f t="shared" si="47"/>
        <v>0</v>
      </c>
      <c r="S248" s="173">
        <f t="shared" si="44"/>
        <v>12.25</v>
      </c>
      <c r="T248" s="47">
        <f t="shared" si="45"/>
        <v>0</v>
      </c>
      <c r="U248" s="94">
        <f t="shared" si="46"/>
        <v>0</v>
      </c>
    </row>
    <row r="249" spans="1:21" x14ac:dyDescent="0.3">
      <c r="A249" s="189" t="s">
        <v>376</v>
      </c>
      <c r="B249" s="171">
        <v>5712</v>
      </c>
      <c r="C249" s="172" t="str">
        <f>IF(B249="","",VLOOKUP(B249,[1]PROJECTES!$C$14:$G$7000,2,TRUE))</f>
        <v>CARBAY</v>
      </c>
      <c r="D249" s="192" t="str">
        <f>IF(B249="","",VLOOKUP(B249,[1]PROJECTES!$C$14:$G$5000,5,FALSE))</f>
        <v>RTU S.E. CABAÑONA v4.1</v>
      </c>
      <c r="E249" s="194">
        <f>IF(B249="","",VLOOKUP(B249,[1]PROJECTES!$C$14:$Z$5000,8,FALSE))</f>
        <v>3.25</v>
      </c>
      <c r="F249" s="264">
        <f>IF(B249="","",VLOOKUP(B249,[1]PROJECTES!$C$14:$Z$5000,19,FALSE))</f>
        <v>43955</v>
      </c>
      <c r="G249" s="265">
        <v>0</v>
      </c>
      <c r="H249" s="265">
        <v>0</v>
      </c>
      <c r="I249" s="173">
        <f t="shared" si="41"/>
        <v>0</v>
      </c>
      <c r="J249" s="173">
        <f t="shared" si="42"/>
        <v>0</v>
      </c>
      <c r="K249" s="173">
        <f>SUMIFS(Validacions!$N$8:$N$7945,Validacions!$E$8:$E$7945,B249)</f>
        <v>0</v>
      </c>
      <c r="L249" s="173">
        <f>SUMIFS(Validacions!$P$8:$P$7945,Validacions!$E$8:$E$7945,B249)</f>
        <v>0</v>
      </c>
      <c r="M249" s="173">
        <f t="shared" ref="M249:M273" si="48">TRUNC(L249/60,0)</f>
        <v>0</v>
      </c>
      <c r="N249" s="173">
        <f t="shared" ref="N249:N273" si="49">MOD(L249,60)</f>
        <v>0</v>
      </c>
      <c r="O249" s="173">
        <f t="shared" si="43"/>
        <v>0</v>
      </c>
      <c r="P249" s="173">
        <f t="shared" ref="P249:P273" si="50">K249+M249+N249/60</f>
        <v>0</v>
      </c>
      <c r="Q249" s="173"/>
      <c r="R249" s="191">
        <f t="shared" si="47"/>
        <v>0</v>
      </c>
      <c r="S249" s="173">
        <f t="shared" si="44"/>
        <v>3.25</v>
      </c>
      <c r="T249" s="47">
        <f t="shared" si="45"/>
        <v>0</v>
      </c>
      <c r="U249" s="94">
        <f t="shared" si="46"/>
        <v>0</v>
      </c>
    </row>
    <row r="250" spans="1:21" x14ac:dyDescent="0.3">
      <c r="A250" s="189" t="s">
        <v>377</v>
      </c>
      <c r="B250" s="171">
        <v>5715</v>
      </c>
      <c r="C250" s="172" t="str">
        <f>IF(B250="","",VLOOKUP(B250,[1]PROJECTES!$C$14:$G$7000,2,TRUE))</f>
        <v>EAECEU</v>
      </c>
      <c r="D250" s="192" t="str">
        <f>IF(B250="","",VLOOKUP(B250,[1]PROJECTES!$C$14:$G$5000,5,FALSE))</f>
        <v>CC SCADA EAE CEUTA v1.7</v>
      </c>
      <c r="E250" s="194">
        <f>IF(B250="","",VLOOKUP(B250,[1]PROJECTES!$C$14:$Z$5000,8,FALSE))</f>
        <v>23</v>
      </c>
      <c r="F250" s="264">
        <f>IF(B250="","",VLOOKUP(B250,[1]PROJECTES!$C$14:$Z$5000,19,FALSE))</f>
        <v>43956</v>
      </c>
      <c r="G250" s="265">
        <v>0</v>
      </c>
      <c r="H250" s="265">
        <v>0</v>
      </c>
      <c r="I250" s="173">
        <f t="shared" si="41"/>
        <v>0</v>
      </c>
      <c r="J250" s="173">
        <f t="shared" si="42"/>
        <v>0</v>
      </c>
      <c r="K250" s="173">
        <f>SUMIFS(Validacions!$N$8:$N$7945,Validacions!$E$8:$E$7945,B250)</f>
        <v>0</v>
      </c>
      <c r="L250" s="173">
        <f>SUMIFS(Validacions!$P$8:$P$7945,Validacions!$E$8:$E$7945,B250)</f>
        <v>0</v>
      </c>
      <c r="M250" s="173">
        <f t="shared" si="48"/>
        <v>0</v>
      </c>
      <c r="N250" s="173">
        <f t="shared" si="49"/>
        <v>0</v>
      </c>
      <c r="O250" s="173">
        <f t="shared" si="43"/>
        <v>0</v>
      </c>
      <c r="P250" s="173">
        <f t="shared" si="50"/>
        <v>0</v>
      </c>
      <c r="Q250" s="173"/>
      <c r="R250" s="191">
        <f t="shared" si="47"/>
        <v>0</v>
      </c>
      <c r="S250" s="173">
        <f t="shared" si="44"/>
        <v>23</v>
      </c>
      <c r="T250" s="47">
        <f t="shared" si="45"/>
        <v>0</v>
      </c>
      <c r="U250" s="94">
        <f t="shared" si="46"/>
        <v>0</v>
      </c>
    </row>
    <row r="251" spans="1:21" x14ac:dyDescent="0.3">
      <c r="A251" s="189" t="s">
        <v>377</v>
      </c>
      <c r="B251" s="171">
        <v>5716</v>
      </c>
      <c r="C251" s="172" t="str">
        <f>IF(B251="","",VLOOKUP(B251,[1]PROJECTES!$C$14:$G$7000,2,TRUE))</f>
        <v>EAECEU</v>
      </c>
      <c r="D251" s="192" t="str">
        <f>IF(B251="","",VLOOKUP(B251,[1]PROJECTES!$C$14:$G$5000,5,FALSE))</f>
        <v>Proves-1 Compatibilitat IEC104 ENDESA</v>
      </c>
      <c r="E251" s="194">
        <f>IF(B251="","",VLOOKUP(B251,[1]PROJECTES!$C$14:$Z$5000,8,FALSE))</f>
        <v>56</v>
      </c>
      <c r="F251" s="264">
        <f>IF(B251="","",VLOOKUP(B251,[1]PROJECTES!$C$14:$Z$5000,19,FALSE))</f>
        <v>43976</v>
      </c>
      <c r="G251" s="265">
        <v>0</v>
      </c>
      <c r="H251" s="265">
        <v>0</v>
      </c>
      <c r="I251" s="173">
        <f t="shared" si="41"/>
        <v>0</v>
      </c>
      <c r="J251" s="173">
        <f t="shared" si="42"/>
        <v>0</v>
      </c>
      <c r="K251" s="173">
        <f>SUMIFS(Validacions!$N$8:$N$7945,Validacions!$E$8:$E$7945,B251)</f>
        <v>0</v>
      </c>
      <c r="L251" s="173">
        <f>SUMIFS(Validacions!$P$8:$P$7945,Validacions!$E$8:$E$7945,B251)</f>
        <v>0</v>
      </c>
      <c r="M251" s="173">
        <f t="shared" si="48"/>
        <v>0</v>
      </c>
      <c r="N251" s="173">
        <f t="shared" si="49"/>
        <v>0</v>
      </c>
      <c r="O251" s="173">
        <f t="shared" si="43"/>
        <v>0</v>
      </c>
      <c r="P251" s="173">
        <f t="shared" si="50"/>
        <v>0</v>
      </c>
      <c r="Q251" s="173"/>
      <c r="R251" s="191">
        <f t="shared" si="47"/>
        <v>0</v>
      </c>
      <c r="S251" s="173">
        <f t="shared" si="44"/>
        <v>56</v>
      </c>
      <c r="T251" s="47">
        <f t="shared" si="45"/>
        <v>0</v>
      </c>
      <c r="U251" s="94">
        <f t="shared" si="46"/>
        <v>0</v>
      </c>
    </row>
    <row r="252" spans="1:21" x14ac:dyDescent="0.3">
      <c r="A252" s="189" t="s">
        <v>377</v>
      </c>
      <c r="B252" s="171">
        <v>5717</v>
      </c>
      <c r="C252" s="172" t="str">
        <f>IF(B252="","",VLOOKUP(B252,[1]PROJECTES!$C$14:$G$7000,2,TRUE))</f>
        <v>ARPYDE</v>
      </c>
      <c r="D252" s="192" t="str">
        <f>IF(B252="","",VLOOKUP(B252,[1]PROJECTES!$C$14:$G$5000,5,FALSE))</f>
        <v>Inst. y PEM CSSat ARPYDECAL v14.1</v>
      </c>
      <c r="E252" s="194">
        <f>IF(B252="","",VLOOKUP(B252,[1]PROJECTES!$C$14:$Z$5000,8,FALSE))</f>
        <v>3.25</v>
      </c>
      <c r="F252" s="264">
        <f>IF(B252="","",VLOOKUP(B252,[1]PROJECTES!$C$14:$Z$5000,19,FALSE))</f>
        <v>43973</v>
      </c>
      <c r="G252" s="265">
        <v>0</v>
      </c>
      <c r="H252" s="265">
        <v>0</v>
      </c>
      <c r="I252" s="173">
        <f t="shared" si="41"/>
        <v>0</v>
      </c>
      <c r="J252" s="173">
        <f t="shared" si="42"/>
        <v>0</v>
      </c>
      <c r="K252" s="173">
        <f>SUMIFS(Validacions!$N$8:$N$7945,Validacions!$E$8:$E$7945,B252)</f>
        <v>0</v>
      </c>
      <c r="L252" s="173">
        <f>SUMIFS(Validacions!$P$8:$P$7945,Validacions!$E$8:$E$7945,B252)</f>
        <v>0</v>
      </c>
      <c r="M252" s="173">
        <f t="shared" si="48"/>
        <v>0</v>
      </c>
      <c r="N252" s="173">
        <f t="shared" si="49"/>
        <v>0</v>
      </c>
      <c r="O252" s="173">
        <f t="shared" si="43"/>
        <v>0</v>
      </c>
      <c r="P252" s="173">
        <f t="shared" si="50"/>
        <v>0</v>
      </c>
      <c r="Q252" s="173"/>
      <c r="R252" s="191">
        <f t="shared" si="47"/>
        <v>0</v>
      </c>
      <c r="S252" s="173">
        <f t="shared" si="44"/>
        <v>3.25</v>
      </c>
      <c r="T252" s="47">
        <f t="shared" si="45"/>
        <v>0</v>
      </c>
      <c r="U252" s="94">
        <f t="shared" si="46"/>
        <v>0</v>
      </c>
    </row>
    <row r="253" spans="1:21" x14ac:dyDescent="0.3">
      <c r="A253" s="189" t="s">
        <v>376</v>
      </c>
      <c r="B253" s="171">
        <v>5720</v>
      </c>
      <c r="C253" s="172" t="str">
        <f>IF(B253="","",VLOOKUP(B253,[1]PROJECTES!$C$14:$G$7000,2,TRUE))</f>
        <v>LERSA</v>
      </c>
      <c r="D253" s="192" t="str">
        <f>IF(B253="","",VLOOKUP(B253,[1]PROJECTES!$C$14:$G$5000,5,FALSE))</f>
        <v>Inst. i PEM RTI-046 AJUNTAMENT v1.0</v>
      </c>
      <c r="E253" s="194">
        <f>IF(B253="","",VLOOKUP(B253,[1]PROJECTES!$C$14:$Z$5000,8,FALSE))</f>
        <v>5</v>
      </c>
      <c r="F253" s="264">
        <f>IF(B253="","",VLOOKUP(B253,[1]PROJECTES!$C$14:$Z$5000,19,FALSE))</f>
        <v>43983</v>
      </c>
      <c r="G253" s="265">
        <v>0</v>
      </c>
      <c r="H253" s="265">
        <v>0</v>
      </c>
      <c r="I253" s="173">
        <f t="shared" ref="I253:I316" si="51">TRUNC(H253/60,0)</f>
        <v>0</v>
      </c>
      <c r="J253" s="173">
        <f t="shared" ref="J253:J316" si="52">MOD(H253,60)</f>
        <v>0</v>
      </c>
      <c r="K253" s="173">
        <f>SUMIFS(Validacions!$N$8:$N$7945,Validacions!$E$8:$E$7945,B253)</f>
        <v>0</v>
      </c>
      <c r="L253" s="173">
        <f>SUMIFS(Validacions!$P$8:$P$7945,Validacions!$E$8:$E$7945,B253)</f>
        <v>0</v>
      </c>
      <c r="M253" s="173">
        <f t="shared" si="48"/>
        <v>0</v>
      </c>
      <c r="N253" s="173">
        <f t="shared" si="49"/>
        <v>0</v>
      </c>
      <c r="O253" s="173">
        <f t="shared" ref="O253:O316" si="53">IF(F253-$G$1&gt;=0,0,G253+I253+J253/60)</f>
        <v>0</v>
      </c>
      <c r="P253" s="173">
        <f t="shared" si="50"/>
        <v>0</v>
      </c>
      <c r="Q253" s="173"/>
      <c r="R253" s="191">
        <f t="shared" si="47"/>
        <v>0</v>
      </c>
      <c r="S253" s="173">
        <f t="shared" si="44"/>
        <v>5</v>
      </c>
      <c r="T253" s="47">
        <f t="shared" si="45"/>
        <v>0</v>
      </c>
      <c r="U253" s="94">
        <f t="shared" si="46"/>
        <v>0</v>
      </c>
    </row>
    <row r="254" spans="1:21" x14ac:dyDescent="0.3">
      <c r="A254" s="189" t="s">
        <v>377</v>
      </c>
      <c r="B254" s="171">
        <v>5724</v>
      </c>
      <c r="C254" s="172" t="str">
        <f>IF(B254="","",VLOOKUP(B254,[1]PROJECTES!$C$14:$G$7000,2,TRUE))</f>
        <v>FELGON</v>
      </c>
      <c r="D254" s="192" t="str">
        <f>IF(B254="","",VLOOKUP(B254,[1]PROJECTES!$C$14:$G$5000,5,FALSE))</f>
        <v>MANTENIMENTO SCADA TEDIS.Net F.GONZALEZ 01/06/2.020 - 31/05/2.021</v>
      </c>
      <c r="E254" s="194">
        <f>IF(B254="","",VLOOKUP(B254,[1]PROJECTES!$C$14:$Z$5000,8,FALSE))</f>
        <v>16</v>
      </c>
      <c r="F254" s="264">
        <f>IF(B254="","",VLOOKUP(B254,[1]PROJECTES!$C$14:$Z$5000,19,FALSE))</f>
        <v>43983</v>
      </c>
      <c r="G254" s="265">
        <v>0</v>
      </c>
      <c r="H254" s="265">
        <v>0</v>
      </c>
      <c r="I254" s="173">
        <f t="shared" si="51"/>
        <v>0</v>
      </c>
      <c r="J254" s="173">
        <f t="shared" si="52"/>
        <v>0</v>
      </c>
      <c r="K254" s="173">
        <f>SUMIFS(Validacions!$N$8:$N$7945,Validacions!$E$8:$E$7945,B254)</f>
        <v>0</v>
      </c>
      <c r="L254" s="173">
        <f>SUMIFS(Validacions!$P$8:$P$7945,Validacions!$E$8:$E$7945,B254)</f>
        <v>0</v>
      </c>
      <c r="M254" s="173">
        <f t="shared" si="48"/>
        <v>0</v>
      </c>
      <c r="N254" s="173">
        <f t="shared" si="49"/>
        <v>0</v>
      </c>
      <c r="O254" s="173">
        <f t="shared" si="53"/>
        <v>0</v>
      </c>
      <c r="P254" s="173">
        <f t="shared" si="50"/>
        <v>0</v>
      </c>
      <c r="Q254" s="173"/>
      <c r="R254" s="191">
        <f t="shared" si="47"/>
        <v>0</v>
      </c>
      <c r="S254" s="173">
        <f t="shared" si="44"/>
        <v>16</v>
      </c>
      <c r="T254" s="47">
        <f t="shared" si="45"/>
        <v>0</v>
      </c>
      <c r="U254" s="94">
        <f t="shared" si="46"/>
        <v>0</v>
      </c>
    </row>
    <row r="255" spans="1:21" x14ac:dyDescent="0.3">
      <c r="A255" s="189" t="s">
        <v>377</v>
      </c>
      <c r="B255" s="171">
        <v>5725</v>
      </c>
      <c r="C255" s="172" t="str">
        <f>IF(B255="","",VLOOKUP(B255,[1]PROJECTES!$C$14:$G$7000,2,TRUE))</f>
        <v>ORMAMT</v>
      </c>
      <c r="D255" s="192" t="str">
        <f>IF(B255="","",VLOOKUP(B255,[1]PROJECTES!$C$14:$G$5000,5,FALSE))</f>
        <v>CC SCADA CALLOSA v2.19</v>
      </c>
      <c r="E255" s="194">
        <f>IF(B255="","",VLOOKUP(B255,[1]PROJECTES!$C$14:$Z$5000,8,FALSE))</f>
        <v>8.25</v>
      </c>
      <c r="F255" s="264">
        <f>IF(B255="","",VLOOKUP(B255,[1]PROJECTES!$C$14:$Z$5000,19,FALSE))</f>
        <v>43980</v>
      </c>
      <c r="G255" s="265">
        <v>0</v>
      </c>
      <c r="H255" s="265">
        <v>0</v>
      </c>
      <c r="I255" s="173">
        <f t="shared" si="51"/>
        <v>0</v>
      </c>
      <c r="J255" s="173">
        <f t="shared" si="52"/>
        <v>0</v>
      </c>
      <c r="K255" s="173">
        <f>SUMIFS(Validacions!$N$8:$N$7945,Validacions!$E$8:$E$7945,B255)</f>
        <v>0</v>
      </c>
      <c r="L255" s="173">
        <f>SUMIFS(Validacions!$P$8:$P$7945,Validacions!$E$8:$E$7945,B255)</f>
        <v>0</v>
      </c>
      <c r="M255" s="173">
        <f t="shared" si="48"/>
        <v>0</v>
      </c>
      <c r="N255" s="173">
        <f t="shared" si="49"/>
        <v>0</v>
      </c>
      <c r="O255" s="173">
        <f t="shared" si="53"/>
        <v>0</v>
      </c>
      <c r="P255" s="173">
        <f t="shared" si="50"/>
        <v>0</v>
      </c>
      <c r="Q255" s="173"/>
      <c r="R255" s="191">
        <f t="shared" si="47"/>
        <v>0</v>
      </c>
      <c r="S255" s="173">
        <f t="shared" si="44"/>
        <v>8.25</v>
      </c>
      <c r="T255" s="47">
        <f t="shared" si="45"/>
        <v>0</v>
      </c>
      <c r="U255" s="94">
        <f t="shared" si="46"/>
        <v>0</v>
      </c>
    </row>
    <row r="256" spans="1:21" x14ac:dyDescent="0.3">
      <c r="A256" s="189" t="s">
        <v>377</v>
      </c>
      <c r="B256" s="171">
        <v>5726</v>
      </c>
      <c r="C256" s="172" t="str">
        <f>IF(B256="","",VLOOKUP(B256,[1]PROJECTES!$C$14:$G$7000,2,TRUE))</f>
        <v>ORMAMT</v>
      </c>
      <c r="D256" s="192" t="str">
        <f>IF(B256="","",VLOOKUP(B256,[1]PROJECTES!$C$14:$G$5000,5,FALSE))</f>
        <v>CC SCADA CALLOSA v2.20</v>
      </c>
      <c r="E256" s="194">
        <f>IF(B256="","",VLOOKUP(B256,[1]PROJECTES!$C$14:$Z$5000,8,FALSE))</f>
        <v>8.25</v>
      </c>
      <c r="F256" s="264">
        <f>IF(B256="","",VLOOKUP(B256,[1]PROJECTES!$C$14:$Z$5000,19,FALSE))</f>
        <v>43980</v>
      </c>
      <c r="G256" s="265">
        <v>0</v>
      </c>
      <c r="H256" s="265">
        <v>0</v>
      </c>
      <c r="I256" s="173">
        <f t="shared" si="51"/>
        <v>0</v>
      </c>
      <c r="J256" s="173">
        <f t="shared" si="52"/>
        <v>0</v>
      </c>
      <c r="K256" s="173">
        <f>SUMIFS(Validacions!$N$8:$N$7945,Validacions!$E$8:$E$7945,B256)</f>
        <v>0</v>
      </c>
      <c r="L256" s="173">
        <f>SUMIFS(Validacions!$P$8:$P$7945,Validacions!$E$8:$E$7945,B256)</f>
        <v>0</v>
      </c>
      <c r="M256" s="173">
        <f t="shared" si="48"/>
        <v>0</v>
      </c>
      <c r="N256" s="173">
        <f t="shared" si="49"/>
        <v>0</v>
      </c>
      <c r="O256" s="173">
        <f t="shared" si="53"/>
        <v>0</v>
      </c>
      <c r="P256" s="173">
        <f t="shared" si="50"/>
        <v>0</v>
      </c>
      <c r="Q256" s="173"/>
      <c r="R256" s="191">
        <f t="shared" si="47"/>
        <v>0</v>
      </c>
      <c r="S256" s="173">
        <f t="shared" si="44"/>
        <v>8.25</v>
      </c>
      <c r="T256" s="47">
        <f t="shared" si="45"/>
        <v>0</v>
      </c>
      <c r="U256" s="94">
        <f t="shared" si="46"/>
        <v>0</v>
      </c>
    </row>
    <row r="257" spans="1:21" x14ac:dyDescent="0.3">
      <c r="A257" s="189" t="s">
        <v>377</v>
      </c>
      <c r="B257" s="171">
        <v>5727</v>
      </c>
      <c r="C257" s="172" t="str">
        <f>IF(B257="","",VLOOKUP(B257,[1]PROJECTES!$C$14:$G$7000,2,TRUE))</f>
        <v>ORMAMT</v>
      </c>
      <c r="D257" s="192" t="str">
        <f>IF(B257="","",VLOOKUP(B257,[1]PROJECTES!$C$14:$G$5000,5,FALSE))</f>
        <v>CC SCADA CALLOSA v2.21</v>
      </c>
      <c r="E257" s="194">
        <f>IF(B257="","",VLOOKUP(B257,[1]PROJECTES!$C$14:$Z$5000,8,FALSE))</f>
        <v>8.25</v>
      </c>
      <c r="F257" s="264">
        <f>IF(B257="","",VLOOKUP(B257,[1]PROJECTES!$C$14:$Z$5000,19,FALSE))</f>
        <v>43980</v>
      </c>
      <c r="G257" s="265">
        <v>0</v>
      </c>
      <c r="H257" s="265">
        <v>0</v>
      </c>
      <c r="I257" s="173">
        <f t="shared" si="51"/>
        <v>0</v>
      </c>
      <c r="J257" s="173">
        <f t="shared" si="52"/>
        <v>0</v>
      </c>
      <c r="K257" s="173">
        <f>SUMIFS(Validacions!$N$8:$N$7945,Validacions!$E$8:$E$7945,B257)</f>
        <v>0</v>
      </c>
      <c r="L257" s="173">
        <f>SUMIFS(Validacions!$P$8:$P$7945,Validacions!$E$8:$E$7945,B257)</f>
        <v>0</v>
      </c>
      <c r="M257" s="173">
        <f t="shared" si="48"/>
        <v>0</v>
      </c>
      <c r="N257" s="173">
        <f t="shared" si="49"/>
        <v>0</v>
      </c>
      <c r="O257" s="173">
        <f t="shared" si="53"/>
        <v>0</v>
      </c>
      <c r="P257" s="173">
        <f t="shared" si="50"/>
        <v>0</v>
      </c>
      <c r="Q257" s="173"/>
      <c r="R257" s="191">
        <f t="shared" si="47"/>
        <v>0</v>
      </c>
      <c r="S257" s="173">
        <f t="shared" si="44"/>
        <v>8.25</v>
      </c>
      <c r="T257" s="47">
        <f t="shared" si="45"/>
        <v>0</v>
      </c>
      <c r="U257" s="94">
        <f t="shared" si="46"/>
        <v>0</v>
      </c>
    </row>
    <row r="258" spans="1:21" x14ac:dyDescent="0.3">
      <c r="A258" s="189" t="s">
        <v>377</v>
      </c>
      <c r="B258" s="171">
        <v>5728</v>
      </c>
      <c r="C258" s="172" t="str">
        <f>IF(B258="","",VLOOKUP(B258,[1]PROJECTES!$C$14:$G$7000,2,TRUE))</f>
        <v>ORMAMT</v>
      </c>
      <c r="D258" s="192" t="str">
        <f>IF(B258="","",VLOOKUP(B258,[1]PROJECTES!$C$14:$G$5000,5,FALSE))</f>
        <v>CC SCADA CALLOSA v2.22</v>
      </c>
      <c r="E258" s="194">
        <f>IF(B258="","",VLOOKUP(B258,[1]PROJECTES!$C$14:$Z$5000,8,FALSE))</f>
        <v>8.25</v>
      </c>
      <c r="F258" s="264">
        <f>IF(B258="","",VLOOKUP(B258,[1]PROJECTES!$C$14:$Z$5000,19,FALSE))</f>
        <v>43980</v>
      </c>
      <c r="G258" s="265">
        <v>0</v>
      </c>
      <c r="H258" s="265">
        <v>0</v>
      </c>
      <c r="I258" s="173">
        <f t="shared" si="51"/>
        <v>0</v>
      </c>
      <c r="J258" s="173">
        <f t="shared" si="52"/>
        <v>0</v>
      </c>
      <c r="K258" s="173">
        <f>SUMIFS(Validacions!$N$8:$N$7945,Validacions!$E$8:$E$7945,B258)</f>
        <v>0</v>
      </c>
      <c r="L258" s="173">
        <f>SUMIFS(Validacions!$P$8:$P$7945,Validacions!$E$8:$E$7945,B258)</f>
        <v>0</v>
      </c>
      <c r="M258" s="173">
        <f t="shared" si="48"/>
        <v>0</v>
      </c>
      <c r="N258" s="173">
        <f t="shared" si="49"/>
        <v>0</v>
      </c>
      <c r="O258" s="173">
        <f t="shared" si="53"/>
        <v>0</v>
      </c>
      <c r="P258" s="173">
        <f t="shared" si="50"/>
        <v>0</v>
      </c>
      <c r="Q258" s="173"/>
      <c r="R258" s="191">
        <f t="shared" si="47"/>
        <v>0</v>
      </c>
      <c r="S258" s="173">
        <f t="shared" si="44"/>
        <v>8.25</v>
      </c>
      <c r="T258" s="47">
        <f t="shared" si="45"/>
        <v>0</v>
      </c>
      <c r="U258" s="94">
        <f t="shared" si="46"/>
        <v>0</v>
      </c>
    </row>
    <row r="259" spans="1:21" x14ac:dyDescent="0.3">
      <c r="A259" s="189" t="s">
        <v>377</v>
      </c>
      <c r="B259" s="171">
        <v>5729</v>
      </c>
      <c r="C259" s="172" t="str">
        <f>IF(B259="","",VLOOKUP(B259,[1]PROJECTES!$C$14:$G$7000,2,TRUE))</f>
        <v>ALVBEN</v>
      </c>
      <c r="D259" s="192" t="str">
        <f>IF(B259="","",VLOOKUP(B259,[1]PROJECTES!$C$14:$G$5000,5,FALSE))</f>
        <v>Instal.lacio y PEM CSSat A.BENITO v14.1</v>
      </c>
      <c r="E259" s="194">
        <f>IF(B259="","",VLOOKUP(B259,[1]PROJECTES!$C$14:$Z$5000,8,FALSE))</f>
        <v>3.25</v>
      </c>
      <c r="F259" s="264">
        <f>IF(B259="","",VLOOKUP(B259,[1]PROJECTES!$C$14:$Z$5000,19,FALSE))</f>
        <v>43983</v>
      </c>
      <c r="G259" s="265">
        <v>0</v>
      </c>
      <c r="H259" s="265">
        <v>0</v>
      </c>
      <c r="I259" s="173">
        <f t="shared" si="51"/>
        <v>0</v>
      </c>
      <c r="J259" s="173">
        <f t="shared" si="52"/>
        <v>0</v>
      </c>
      <c r="K259" s="173">
        <f>SUMIFS(Validacions!$N$8:$N$7945,Validacions!$E$8:$E$7945,B259)</f>
        <v>0</v>
      </c>
      <c r="L259" s="173">
        <f>SUMIFS(Validacions!$P$8:$P$7945,Validacions!$E$8:$E$7945,B259)</f>
        <v>0</v>
      </c>
      <c r="M259" s="173">
        <f t="shared" si="48"/>
        <v>0</v>
      </c>
      <c r="N259" s="173">
        <f t="shared" si="49"/>
        <v>0</v>
      </c>
      <c r="O259" s="173">
        <f t="shared" si="53"/>
        <v>0</v>
      </c>
      <c r="P259" s="173">
        <f t="shared" si="50"/>
        <v>0</v>
      </c>
      <c r="Q259" s="173"/>
      <c r="R259" s="191">
        <f t="shared" si="47"/>
        <v>0</v>
      </c>
      <c r="S259" s="173">
        <f t="shared" ref="S259:S322" si="54">E259-R259</f>
        <v>3.25</v>
      </c>
      <c r="T259" s="47">
        <f t="shared" ref="T259:T322" si="55">P259/E259</f>
        <v>0</v>
      </c>
      <c r="U259" s="94">
        <f t="shared" ref="U259:U322" si="56">IF(E259&gt;0,R259/E259,0)</f>
        <v>0</v>
      </c>
    </row>
    <row r="260" spans="1:21" x14ac:dyDescent="0.3">
      <c r="A260" s="189" t="s">
        <v>376</v>
      </c>
      <c r="B260" s="171">
        <v>5731</v>
      </c>
      <c r="C260" s="172" t="str">
        <f>IF(B260="","",VLOOKUP(B260,[1]PROJECTES!$C$14:$G$7000,2,TRUE))</f>
        <v>ENDENE</v>
      </c>
      <c r="D260" s="192" t="str">
        <f>IF(B260="","",VLOOKUP(B260,[1]PROJECTES!$C$14:$G$5000,5,FALSE))</f>
        <v>RTU P.R.E. v5.0, P.F. ALICANTI</v>
      </c>
      <c r="E260" s="194">
        <f>IF(B260="","",VLOOKUP(B260,[1]PROJECTES!$C$14:$Z$5000,8,FALSE))</f>
        <v>92</v>
      </c>
      <c r="F260" s="264">
        <f>IF(B260="","",VLOOKUP(B260,[1]PROJECTES!$C$14:$Z$5000,19,FALSE))</f>
        <v>43986</v>
      </c>
      <c r="G260" s="265">
        <v>0</v>
      </c>
      <c r="H260" s="265">
        <v>0</v>
      </c>
      <c r="I260" s="173">
        <f t="shared" si="51"/>
        <v>0</v>
      </c>
      <c r="J260" s="173">
        <f t="shared" si="52"/>
        <v>0</v>
      </c>
      <c r="K260" s="173">
        <f>SUMIFS(Validacions!$N$8:$N$7945,Validacions!$E$8:$E$7945,B260)</f>
        <v>0</v>
      </c>
      <c r="L260" s="173">
        <f>SUMIFS(Validacions!$P$8:$P$7945,Validacions!$E$8:$E$7945,B260)</f>
        <v>0</v>
      </c>
      <c r="M260" s="173">
        <f t="shared" si="48"/>
        <v>0</v>
      </c>
      <c r="N260" s="173">
        <f t="shared" si="49"/>
        <v>0</v>
      </c>
      <c r="O260" s="173">
        <f t="shared" si="53"/>
        <v>0</v>
      </c>
      <c r="P260" s="173">
        <f t="shared" si="50"/>
        <v>0</v>
      </c>
      <c r="Q260" s="173"/>
      <c r="R260" s="191">
        <f t="shared" ref="R260:R323" si="57">O260+P260+Q260</f>
        <v>0</v>
      </c>
      <c r="S260" s="173">
        <f t="shared" si="54"/>
        <v>92</v>
      </c>
      <c r="T260" s="47">
        <f t="shared" si="55"/>
        <v>0</v>
      </c>
      <c r="U260" s="94">
        <f t="shared" si="56"/>
        <v>0</v>
      </c>
    </row>
    <row r="261" spans="1:21" x14ac:dyDescent="0.3">
      <c r="A261" s="189" t="s">
        <v>376</v>
      </c>
      <c r="B261" s="171">
        <v>5732</v>
      </c>
      <c r="C261" s="172" t="str">
        <f>IF(B261="","",VLOOKUP(B261,[1]PROJECTES!$C$14:$G$7000,2,TRUE))</f>
        <v>ENDENE</v>
      </c>
      <c r="D261" s="192" t="str">
        <f>IF(B261="","",VLOOKUP(B261,[1]PROJECTES!$C$14:$G$5000,5,FALSE))</f>
        <v>RTU P.R.E. v5.0, P.F. NA RECTORA</v>
      </c>
      <c r="E261" s="194">
        <f>IF(B261="","",VLOOKUP(B261,[1]PROJECTES!$C$14:$Z$5000,8,FALSE))</f>
        <v>92</v>
      </c>
      <c r="F261" s="264">
        <f>IF(B261="","",VLOOKUP(B261,[1]PROJECTES!$C$14:$Z$5000,19,FALSE))</f>
        <v>43986</v>
      </c>
      <c r="G261" s="265">
        <v>0</v>
      </c>
      <c r="H261" s="265">
        <v>0</v>
      </c>
      <c r="I261" s="173">
        <f t="shared" si="51"/>
        <v>0</v>
      </c>
      <c r="J261" s="173">
        <f t="shared" si="52"/>
        <v>0</v>
      </c>
      <c r="K261" s="173">
        <f>SUMIFS(Validacions!$N$8:$N$7945,Validacions!$E$8:$E$7945,B261)</f>
        <v>0</v>
      </c>
      <c r="L261" s="173">
        <f>SUMIFS(Validacions!$P$8:$P$7945,Validacions!$E$8:$E$7945,B261)</f>
        <v>0</v>
      </c>
      <c r="M261" s="173">
        <f t="shared" si="48"/>
        <v>0</v>
      </c>
      <c r="N261" s="173">
        <f t="shared" si="49"/>
        <v>0</v>
      </c>
      <c r="O261" s="173">
        <f t="shared" si="53"/>
        <v>0</v>
      </c>
      <c r="P261" s="173">
        <f t="shared" si="50"/>
        <v>0</v>
      </c>
      <c r="Q261" s="173"/>
      <c r="R261" s="191">
        <f t="shared" si="57"/>
        <v>0</v>
      </c>
      <c r="S261" s="173">
        <f t="shared" si="54"/>
        <v>92</v>
      </c>
      <c r="T261" s="47">
        <f t="shared" si="55"/>
        <v>0</v>
      </c>
      <c r="U261" s="94">
        <f t="shared" si="56"/>
        <v>0</v>
      </c>
    </row>
    <row r="262" spans="1:21" x14ac:dyDescent="0.3">
      <c r="A262" s="189" t="s">
        <v>376</v>
      </c>
      <c r="B262" s="171">
        <v>5733</v>
      </c>
      <c r="C262" s="172" t="str">
        <f>IF(B262="","",VLOOKUP(B262,[1]PROJECTES!$C$14:$G$7000,2,TRUE))</f>
        <v>ENDENE</v>
      </c>
      <c r="D262" s="192" t="str">
        <f>IF(B262="","",VLOOKUP(B262,[1]PROJECTES!$C$14:$G$5000,5,FALSE))</f>
        <v>RTU P.R.E. v5.0, P.F. SA COMETA</v>
      </c>
      <c r="E262" s="194">
        <f>IF(B262="","",VLOOKUP(B262,[1]PROJECTES!$C$14:$Z$5000,8,FALSE))</f>
        <v>92</v>
      </c>
      <c r="F262" s="264">
        <f>IF(B262="","",VLOOKUP(B262,[1]PROJECTES!$C$14:$Z$5000,19,FALSE))</f>
        <v>43986</v>
      </c>
      <c r="G262" s="265">
        <v>0</v>
      </c>
      <c r="H262" s="265">
        <v>0</v>
      </c>
      <c r="I262" s="173">
        <f t="shared" si="51"/>
        <v>0</v>
      </c>
      <c r="J262" s="173">
        <f t="shared" si="52"/>
        <v>0</v>
      </c>
      <c r="K262" s="173">
        <f>SUMIFS(Validacions!$N$8:$N$7945,Validacions!$E$8:$E$7945,B262)</f>
        <v>0</v>
      </c>
      <c r="L262" s="173">
        <f>SUMIFS(Validacions!$P$8:$P$7945,Validacions!$E$8:$E$7945,B262)</f>
        <v>0</v>
      </c>
      <c r="M262" s="173">
        <f t="shared" si="48"/>
        <v>0</v>
      </c>
      <c r="N262" s="173">
        <f t="shared" si="49"/>
        <v>0</v>
      </c>
      <c r="O262" s="173">
        <f t="shared" si="53"/>
        <v>0</v>
      </c>
      <c r="P262" s="173">
        <f t="shared" si="50"/>
        <v>0</v>
      </c>
      <c r="Q262" s="173"/>
      <c r="R262" s="191">
        <f t="shared" si="57"/>
        <v>0</v>
      </c>
      <c r="S262" s="173">
        <f t="shared" si="54"/>
        <v>92</v>
      </c>
      <c r="T262" s="47">
        <f t="shared" si="55"/>
        <v>0</v>
      </c>
      <c r="U262" s="94">
        <f t="shared" si="56"/>
        <v>0</v>
      </c>
    </row>
    <row r="263" spans="1:21" x14ac:dyDescent="0.3">
      <c r="A263" s="189" t="s">
        <v>376</v>
      </c>
      <c r="B263" s="171">
        <v>5734</v>
      </c>
      <c r="C263" s="172" t="str">
        <f>IF(B263="","",VLOOKUP(B263,[1]PROJECTES!$C$14:$G$7000,2,TRUE))</f>
        <v>ENDENE</v>
      </c>
      <c r="D263" s="192" t="str">
        <f>IF(B263="","",VLOOKUP(B263,[1]PROJECTES!$C$14:$G$5000,5,FALSE))</f>
        <v>RTU P.R.E. v5.0, P.F. SA TANCA</v>
      </c>
      <c r="E263" s="194">
        <f>IF(B263="","",VLOOKUP(B263,[1]PROJECTES!$C$14:$Z$5000,8,FALSE))</f>
        <v>92</v>
      </c>
      <c r="F263" s="264">
        <f>IF(B263="","",VLOOKUP(B263,[1]PROJECTES!$C$14:$Z$5000,19,FALSE))</f>
        <v>43986</v>
      </c>
      <c r="G263" s="265">
        <v>0</v>
      </c>
      <c r="H263" s="265">
        <v>0</v>
      </c>
      <c r="I263" s="173">
        <f t="shared" si="51"/>
        <v>0</v>
      </c>
      <c r="J263" s="173">
        <f t="shared" si="52"/>
        <v>0</v>
      </c>
      <c r="K263" s="173">
        <f>SUMIFS(Validacions!$N$8:$N$7945,Validacions!$E$8:$E$7945,B263)</f>
        <v>0</v>
      </c>
      <c r="L263" s="173">
        <f>SUMIFS(Validacions!$P$8:$P$7945,Validacions!$E$8:$E$7945,B263)</f>
        <v>0</v>
      </c>
      <c r="M263" s="173">
        <f t="shared" si="48"/>
        <v>0</v>
      </c>
      <c r="N263" s="173">
        <f t="shared" si="49"/>
        <v>0</v>
      </c>
      <c r="O263" s="173">
        <f t="shared" si="53"/>
        <v>0</v>
      </c>
      <c r="P263" s="173">
        <f t="shared" si="50"/>
        <v>0</v>
      </c>
      <c r="Q263" s="173"/>
      <c r="R263" s="191">
        <f t="shared" si="57"/>
        <v>0</v>
      </c>
      <c r="S263" s="173">
        <f t="shared" si="54"/>
        <v>92</v>
      </c>
      <c r="T263" s="47">
        <f t="shared" si="55"/>
        <v>0</v>
      </c>
      <c r="U263" s="94">
        <f t="shared" si="56"/>
        <v>0</v>
      </c>
    </row>
    <row r="264" spans="1:21" x14ac:dyDescent="0.3">
      <c r="A264" s="189" t="s">
        <v>376</v>
      </c>
      <c r="B264" s="171">
        <v>5735</v>
      </c>
      <c r="C264" s="172" t="str">
        <f>IF(B264="","",VLOOKUP(B264,[1]PROJECTES!$C$14:$G$7000,2,TRUE))</f>
        <v>ORMAMT</v>
      </c>
      <c r="D264" s="192" t="str">
        <f>IF(B264="","",VLOOKUP(B264,[1]PROJECTES!$C$14:$G$5000,5,FALSE))</f>
        <v>RTU P.R.E. v5.0, P.F. LA ALDEA</v>
      </c>
      <c r="E264" s="194">
        <f>IF(B264="","",VLOOKUP(B264,[1]PROJECTES!$C$14:$Z$5000,8,FALSE))</f>
        <v>52</v>
      </c>
      <c r="F264" s="264">
        <f>IF(B264="","",VLOOKUP(B264,[1]PROJECTES!$C$14:$Z$5000,19,FALSE))</f>
        <v>44168</v>
      </c>
      <c r="G264" s="265">
        <v>0</v>
      </c>
      <c r="H264" s="265">
        <v>0</v>
      </c>
      <c r="I264" s="173">
        <f t="shared" si="51"/>
        <v>0</v>
      </c>
      <c r="J264" s="173">
        <f t="shared" si="52"/>
        <v>0</v>
      </c>
      <c r="K264" s="173">
        <f>SUMIFS(Validacions!$N$8:$N$7945,Validacions!$E$8:$E$7945,B264)</f>
        <v>0</v>
      </c>
      <c r="L264" s="173">
        <f>SUMIFS(Validacions!$P$8:$P$7945,Validacions!$E$8:$E$7945,B264)</f>
        <v>0</v>
      </c>
      <c r="M264" s="173">
        <f t="shared" si="48"/>
        <v>0</v>
      </c>
      <c r="N264" s="173">
        <f t="shared" si="49"/>
        <v>0</v>
      </c>
      <c r="O264" s="173">
        <f t="shared" si="53"/>
        <v>0</v>
      </c>
      <c r="P264" s="173">
        <f t="shared" si="50"/>
        <v>0</v>
      </c>
      <c r="Q264" s="173"/>
      <c r="R264" s="191">
        <f t="shared" si="57"/>
        <v>0</v>
      </c>
      <c r="S264" s="173">
        <f t="shared" si="54"/>
        <v>52</v>
      </c>
      <c r="T264" s="47">
        <f t="shared" si="55"/>
        <v>0</v>
      </c>
      <c r="U264" s="94">
        <f t="shared" si="56"/>
        <v>0</v>
      </c>
    </row>
    <row r="265" spans="1:21" x14ac:dyDescent="0.3">
      <c r="A265" s="189" t="s">
        <v>376</v>
      </c>
      <c r="B265" s="171">
        <v>5736</v>
      </c>
      <c r="C265" s="172" t="str">
        <f>IF(B265="","",VLOOKUP(B265,[1]PROJECTES!$C$14:$G$7000,2,TRUE))</f>
        <v>ENDENE</v>
      </c>
      <c r="D265" s="192" t="str">
        <f>IF(B265="","",VLOOKUP(B265,[1]PROJECTES!$C$14:$G$5000,5,FALSE))</f>
        <v>RTU P.R.E. v5.0, P.F. SON PONS</v>
      </c>
      <c r="E265" s="194">
        <f>IF(B265="","",VLOOKUP(B265,[1]PROJECTES!$C$14:$Z$5000,8,FALSE))</f>
        <v>92</v>
      </c>
      <c r="F265" s="264">
        <f>IF(B265="","",VLOOKUP(B265,[1]PROJECTES!$C$14:$Z$5000,19,FALSE))</f>
        <v>43986</v>
      </c>
      <c r="G265" s="265">
        <v>0</v>
      </c>
      <c r="H265" s="265">
        <v>0</v>
      </c>
      <c r="I265" s="173">
        <f t="shared" si="51"/>
        <v>0</v>
      </c>
      <c r="J265" s="173">
        <f t="shared" si="52"/>
        <v>0</v>
      </c>
      <c r="K265" s="173">
        <f>SUMIFS(Validacions!$N$8:$N$7945,Validacions!$E$8:$E$7945,B265)</f>
        <v>0</v>
      </c>
      <c r="L265" s="173">
        <f>SUMIFS(Validacions!$P$8:$P$7945,Validacions!$E$8:$E$7945,B265)</f>
        <v>0</v>
      </c>
      <c r="M265" s="173">
        <f t="shared" si="48"/>
        <v>0</v>
      </c>
      <c r="N265" s="173">
        <f t="shared" si="49"/>
        <v>0</v>
      </c>
      <c r="O265" s="173">
        <f t="shared" si="53"/>
        <v>0</v>
      </c>
      <c r="P265" s="173">
        <f t="shared" si="50"/>
        <v>0</v>
      </c>
      <c r="Q265" s="173"/>
      <c r="R265" s="191">
        <f t="shared" si="57"/>
        <v>0</v>
      </c>
      <c r="S265" s="173">
        <f t="shared" si="54"/>
        <v>92</v>
      </c>
      <c r="T265" s="47">
        <f t="shared" si="55"/>
        <v>0</v>
      </c>
      <c r="U265" s="94">
        <f t="shared" si="56"/>
        <v>0</v>
      </c>
    </row>
    <row r="266" spans="1:21" x14ac:dyDescent="0.3">
      <c r="A266" s="189" t="s">
        <v>377</v>
      </c>
      <c r="B266" s="171">
        <v>5741</v>
      </c>
      <c r="C266" s="172" t="str">
        <f>IF(B266="","",VLOOKUP(B266,[1]PROJECTES!$C$14:$G$7000,2,TRUE))</f>
        <v>CIAELE</v>
      </c>
      <c r="D266" s="192" t="str">
        <f>IF(B266="","",VLOOKUP(B266,[1]PROJECTES!$C$14:$G$5000,5,FALSE))</f>
        <v>Cto.Mnto. SCADA TEDIS.Net CIA ELECTRIFICACION 01/06/2020-31/05/2021</v>
      </c>
      <c r="E266" s="194">
        <f>IF(B266="","",VLOOKUP(B266,[1]PROJECTES!$C$14:$Z$5000,8,FALSE))</f>
        <v>16</v>
      </c>
      <c r="F266" s="264">
        <f>IF(B266="","",VLOOKUP(B266,[1]PROJECTES!$C$14:$Z$5000,19,FALSE))</f>
        <v>43983</v>
      </c>
      <c r="G266" s="265">
        <v>0</v>
      </c>
      <c r="H266" s="265">
        <v>0</v>
      </c>
      <c r="I266" s="173">
        <f t="shared" si="51"/>
        <v>0</v>
      </c>
      <c r="J266" s="173">
        <f t="shared" si="52"/>
        <v>0</v>
      </c>
      <c r="K266" s="173">
        <f>SUMIFS(Validacions!$N$8:$N$7945,Validacions!$E$8:$E$7945,B266)</f>
        <v>0</v>
      </c>
      <c r="L266" s="173">
        <f>SUMIFS(Validacions!$P$8:$P$7945,Validacions!$E$8:$E$7945,B266)</f>
        <v>0</v>
      </c>
      <c r="M266" s="173">
        <f t="shared" si="48"/>
        <v>0</v>
      </c>
      <c r="N266" s="173">
        <f t="shared" si="49"/>
        <v>0</v>
      </c>
      <c r="O266" s="173">
        <f t="shared" si="53"/>
        <v>0</v>
      </c>
      <c r="P266" s="173">
        <f t="shared" si="50"/>
        <v>0</v>
      </c>
      <c r="Q266" s="173"/>
      <c r="R266" s="191">
        <f t="shared" si="57"/>
        <v>0</v>
      </c>
      <c r="S266" s="173">
        <f t="shared" si="54"/>
        <v>16</v>
      </c>
      <c r="T266" s="47">
        <f t="shared" si="55"/>
        <v>0</v>
      </c>
      <c r="U266" s="94">
        <f t="shared" si="56"/>
        <v>0</v>
      </c>
    </row>
    <row r="267" spans="1:21" x14ac:dyDescent="0.3">
      <c r="A267" s="189" t="s">
        <v>377</v>
      </c>
      <c r="B267" s="171">
        <v>5742</v>
      </c>
      <c r="C267" s="172" t="str">
        <f>IF(B267="","",VLOOKUP(B267,[1]PROJECTES!$C$14:$G$7000,2,TRUE))</f>
        <v>CARBAYIN</v>
      </c>
      <c r="D267" s="192" t="str">
        <f>IF(B267="","",VLOOKUP(B267,[1]PROJECTES!$C$14:$G$5000,5,FALSE))</f>
        <v>Cto.Mnto. SCADA TEDIS.Net CARBAYIN 01/06/2020-31/05/2021</v>
      </c>
      <c r="E267" s="194">
        <f>IF(B267="","",VLOOKUP(B267,[1]PROJECTES!$C$14:$Z$5000,8,FALSE))</f>
        <v>16</v>
      </c>
      <c r="F267" s="264">
        <f>IF(B267="","",VLOOKUP(B267,[1]PROJECTES!$C$14:$Z$5000,19,FALSE))</f>
        <v>43983</v>
      </c>
      <c r="G267" s="265">
        <v>0</v>
      </c>
      <c r="H267" s="265">
        <v>0</v>
      </c>
      <c r="I267" s="173">
        <f t="shared" si="51"/>
        <v>0</v>
      </c>
      <c r="J267" s="173">
        <f t="shared" si="52"/>
        <v>0</v>
      </c>
      <c r="K267" s="173">
        <f>SUMIFS(Validacions!$N$8:$N$7945,Validacions!$E$8:$E$7945,B267)</f>
        <v>0</v>
      </c>
      <c r="L267" s="173">
        <f>SUMIFS(Validacions!$P$8:$P$7945,Validacions!$E$8:$E$7945,B267)</f>
        <v>0</v>
      </c>
      <c r="M267" s="173">
        <f t="shared" si="48"/>
        <v>0</v>
      </c>
      <c r="N267" s="173">
        <f t="shared" si="49"/>
        <v>0</v>
      </c>
      <c r="O267" s="173">
        <f t="shared" si="53"/>
        <v>0</v>
      </c>
      <c r="P267" s="173">
        <f t="shared" si="50"/>
        <v>0</v>
      </c>
      <c r="Q267" s="173"/>
      <c r="R267" s="191">
        <f t="shared" si="57"/>
        <v>0</v>
      </c>
      <c r="S267" s="173">
        <f t="shared" si="54"/>
        <v>16</v>
      </c>
      <c r="T267" s="47">
        <f t="shared" si="55"/>
        <v>0</v>
      </c>
      <c r="U267" s="94">
        <f t="shared" si="56"/>
        <v>0</v>
      </c>
    </row>
    <row r="268" spans="1:21" x14ac:dyDescent="0.3">
      <c r="A268" s="189" t="s">
        <v>377</v>
      </c>
      <c r="B268" s="171">
        <v>5748</v>
      </c>
      <c r="C268" s="172" t="str">
        <f>IF(B268="","",VLOOKUP(B268,[1]PROJECTES!$C$14:$G$7000,2,TRUE))</f>
        <v>ELEALS</v>
      </c>
      <c r="D268" s="192" t="str">
        <f>IF(B268="","",VLOOKUP(B268,[1]PROJECTES!$C$14:$G$5000,5,FALSE))</f>
        <v>Cto. Mnto. SCADA TEDIS ALSET 01/06/2020 - 31/05/2021</v>
      </c>
      <c r="E268" s="194">
        <f>IF(B268="","",VLOOKUP(B268,[1]PROJECTES!$C$14:$Z$5000,8,FALSE))</f>
        <v>8</v>
      </c>
      <c r="F268" s="264">
        <f>IF(B268="","",VLOOKUP(B268,[1]PROJECTES!$C$14:$Z$5000,19,FALSE))</f>
        <v>43983</v>
      </c>
      <c r="G268" s="265">
        <v>0</v>
      </c>
      <c r="H268" s="265">
        <v>0</v>
      </c>
      <c r="I268" s="173">
        <f t="shared" si="51"/>
        <v>0</v>
      </c>
      <c r="J268" s="173">
        <f t="shared" si="52"/>
        <v>0</v>
      </c>
      <c r="K268" s="173">
        <f>SUMIFS(Validacions!$N$8:$N$7945,Validacions!$E$8:$E$7945,B268)</f>
        <v>0</v>
      </c>
      <c r="L268" s="173">
        <f>SUMIFS(Validacions!$P$8:$P$7945,Validacions!$E$8:$E$7945,B268)</f>
        <v>0</v>
      </c>
      <c r="M268" s="173">
        <f t="shared" si="48"/>
        <v>0</v>
      </c>
      <c r="N268" s="173">
        <f t="shared" si="49"/>
        <v>0</v>
      </c>
      <c r="O268" s="173">
        <f t="shared" si="53"/>
        <v>0</v>
      </c>
      <c r="P268" s="173">
        <f t="shared" si="50"/>
        <v>0</v>
      </c>
      <c r="Q268" s="173"/>
      <c r="R268" s="191">
        <f t="shared" si="57"/>
        <v>0</v>
      </c>
      <c r="S268" s="173">
        <f t="shared" si="54"/>
        <v>8</v>
      </c>
      <c r="T268" s="47">
        <f t="shared" si="55"/>
        <v>0</v>
      </c>
      <c r="U268" s="94">
        <f t="shared" si="56"/>
        <v>0</v>
      </c>
    </row>
    <row r="269" spans="1:21" x14ac:dyDescent="0.3">
      <c r="A269" s="189" t="s">
        <v>377</v>
      </c>
      <c r="B269" s="171">
        <v>5749</v>
      </c>
      <c r="C269" s="172" t="str">
        <f>IF(B269="","",VLOOKUP(B269,[1]PROJECTES!$C$14:$G$7000,2,TRUE))</f>
        <v>SUMALG</v>
      </c>
      <c r="D269" s="192" t="str">
        <f>IF(B269="","",VLOOKUP(B269,[1]PROJECTES!$C$14:$G$5000,5,FALSE))</f>
        <v>Cto. Mnto. SCADA TEDIS ALGINET 01/06/2020 - 31/05/2021</v>
      </c>
      <c r="E269" s="194">
        <f>IF(B269="","",VLOOKUP(B269,[1]PROJECTES!$C$14:$Z$5000,8,FALSE))</f>
        <v>16</v>
      </c>
      <c r="F269" s="264">
        <f>IF(B269="","",VLOOKUP(B269,[1]PROJECTES!$C$14:$Z$5000,19,FALSE))</f>
        <v>43983</v>
      </c>
      <c r="G269" s="265">
        <v>0</v>
      </c>
      <c r="H269" s="265">
        <v>0</v>
      </c>
      <c r="I269" s="173">
        <f t="shared" si="51"/>
        <v>0</v>
      </c>
      <c r="J269" s="173">
        <f t="shared" si="52"/>
        <v>0</v>
      </c>
      <c r="K269" s="173">
        <f>SUMIFS(Validacions!$N$8:$N$7945,Validacions!$E$8:$E$7945,B269)</f>
        <v>0</v>
      </c>
      <c r="L269" s="173">
        <f>SUMIFS(Validacions!$P$8:$P$7945,Validacions!$E$8:$E$7945,B269)</f>
        <v>0</v>
      </c>
      <c r="M269" s="173">
        <f t="shared" si="48"/>
        <v>0</v>
      </c>
      <c r="N269" s="173">
        <f t="shared" si="49"/>
        <v>0</v>
      </c>
      <c r="O269" s="173">
        <f t="shared" si="53"/>
        <v>0</v>
      </c>
      <c r="P269" s="173">
        <f t="shared" si="50"/>
        <v>0</v>
      </c>
      <c r="Q269" s="173"/>
      <c r="R269" s="191">
        <f t="shared" si="57"/>
        <v>0</v>
      </c>
      <c r="S269" s="173">
        <f t="shared" si="54"/>
        <v>16</v>
      </c>
      <c r="T269" s="47">
        <f t="shared" si="55"/>
        <v>0</v>
      </c>
      <c r="U269" s="94">
        <f t="shared" si="56"/>
        <v>0</v>
      </c>
    </row>
    <row r="270" spans="1:21" x14ac:dyDescent="0.3">
      <c r="A270" s="189" t="s">
        <v>376</v>
      </c>
      <c r="B270" s="171">
        <v>5750</v>
      </c>
      <c r="C270" s="172" t="str">
        <f>IF(B270="","",VLOOKUP(B270,[1]PROJECTES!$C$14:$G$7000,2,TRUE))</f>
        <v>ENDENE</v>
      </c>
      <c r="D270" s="192" t="str">
        <f>IF(B270="","",VLOOKUP(B270,[1]PROJECTES!$C$14:$G$5000,5,FALSE))</f>
        <v>RTU P.R.E. v5.0 P.F. SA COMA</v>
      </c>
      <c r="E270" s="194">
        <f>IF(B270="","",VLOOKUP(B270,[1]PROJECTES!$C$14:$Z$5000,8,FALSE))</f>
        <v>92</v>
      </c>
      <c r="F270" s="264">
        <f>IF(B270="","",VLOOKUP(B270,[1]PROJECTES!$C$14:$Z$5000,19,FALSE))</f>
        <v>43998</v>
      </c>
      <c r="G270" s="265">
        <v>0</v>
      </c>
      <c r="H270" s="265">
        <v>0</v>
      </c>
      <c r="I270" s="173">
        <f t="shared" si="51"/>
        <v>0</v>
      </c>
      <c r="J270" s="173">
        <f t="shared" si="52"/>
        <v>0</v>
      </c>
      <c r="K270" s="173">
        <f>SUMIFS(Validacions!$N$8:$N$7945,Validacions!$E$8:$E$7945,B270)</f>
        <v>0</v>
      </c>
      <c r="L270" s="173">
        <f>SUMIFS(Validacions!$P$8:$P$7945,Validacions!$E$8:$E$7945,B270)</f>
        <v>0</v>
      </c>
      <c r="M270" s="173">
        <f t="shared" si="48"/>
        <v>0</v>
      </c>
      <c r="N270" s="173">
        <f t="shared" si="49"/>
        <v>0</v>
      </c>
      <c r="O270" s="173">
        <f t="shared" si="53"/>
        <v>0</v>
      </c>
      <c r="P270" s="173">
        <f t="shared" si="50"/>
        <v>0</v>
      </c>
      <c r="Q270" s="173"/>
      <c r="R270" s="191">
        <f t="shared" si="57"/>
        <v>0</v>
      </c>
      <c r="S270" s="173">
        <f t="shared" si="54"/>
        <v>92</v>
      </c>
      <c r="T270" s="47">
        <f t="shared" si="55"/>
        <v>0</v>
      </c>
      <c r="U270" s="94">
        <f t="shared" si="56"/>
        <v>0</v>
      </c>
    </row>
    <row r="271" spans="1:21" x14ac:dyDescent="0.3">
      <c r="A271" s="189" t="s">
        <v>377</v>
      </c>
      <c r="B271" s="171">
        <v>5751</v>
      </c>
      <c r="C271" s="172" t="str">
        <f>IF(B271="","",VLOOKUP(B271,[1]PROJECTES!$C$14:$G$7000,2,TRUE))</f>
        <v>SUMALG</v>
      </c>
      <c r="D271" s="192" t="str">
        <f>IF(B271="","",VLOOKUP(B271,[1]PROJECTES!$C$14:$G$5000,5,FALSE))</f>
        <v>CC SCADA TEDIS.Net ALGINETENSES v1.0</v>
      </c>
      <c r="E271" s="194">
        <f>IF(B271="","",VLOOKUP(B271,[1]PROJECTES!$C$14:$Z$5000,8,FALSE))</f>
        <v>71</v>
      </c>
      <c r="F271" s="264">
        <f>IF(B271="","",VLOOKUP(B271,[1]PROJECTES!$C$14:$Z$5000,19,FALSE))</f>
        <v>43991</v>
      </c>
      <c r="G271" s="265">
        <v>0</v>
      </c>
      <c r="H271" s="265">
        <v>0</v>
      </c>
      <c r="I271" s="173">
        <f t="shared" si="51"/>
        <v>0</v>
      </c>
      <c r="J271" s="173">
        <f t="shared" si="52"/>
        <v>0</v>
      </c>
      <c r="K271" s="173">
        <f>SUMIFS(Validacions!$N$8:$N$7945,Validacions!$E$8:$E$7945,B271)</f>
        <v>4</v>
      </c>
      <c r="L271" s="173">
        <f>SUMIFS(Validacions!$P$8:$P$7945,Validacions!$E$8:$E$7945,B271)</f>
        <v>30</v>
      </c>
      <c r="M271" s="173">
        <f t="shared" si="48"/>
        <v>0</v>
      </c>
      <c r="N271" s="173">
        <f t="shared" si="49"/>
        <v>30</v>
      </c>
      <c r="O271" s="173">
        <f t="shared" si="53"/>
        <v>0</v>
      </c>
      <c r="P271" s="173">
        <f t="shared" si="50"/>
        <v>4.5</v>
      </c>
      <c r="Q271" s="173"/>
      <c r="R271" s="191">
        <f t="shared" si="57"/>
        <v>4.5</v>
      </c>
      <c r="S271" s="173">
        <f t="shared" si="54"/>
        <v>66.5</v>
      </c>
      <c r="T271" s="47">
        <f t="shared" si="55"/>
        <v>6.3380281690140844E-2</v>
      </c>
      <c r="U271" s="94">
        <f t="shared" si="56"/>
        <v>6.3380281690140844E-2</v>
      </c>
    </row>
    <row r="272" spans="1:21" x14ac:dyDescent="0.3">
      <c r="A272" s="189" t="s">
        <v>377</v>
      </c>
      <c r="B272" s="171">
        <v>5758</v>
      </c>
      <c r="C272" s="172" t="str">
        <f>IF(B272="","",VLOOKUP(B272,[1]PROJECTES!$C$14:$G$7000,2,TRUE))</f>
        <v>ELECAR</v>
      </c>
      <c r="D272" s="192" t="str">
        <f>IF(B272="","",VLOOKUP(B272,[1]PROJECTES!$C$14:$G$5000,5,FALSE))</f>
        <v>SW CS ASEME SERVICIO v14.2</v>
      </c>
      <c r="E272" s="194">
        <f>IF(B272="","",VLOOKUP(B272,[1]PROJECTES!$C$14:$Z$5000,8,FALSE))</f>
        <v>28.5</v>
      </c>
      <c r="F272" s="264">
        <f>IF(B272="","",VLOOKUP(B272,[1]PROJECTES!$C$14:$Z$5000,19,FALSE))</f>
        <v>44011</v>
      </c>
      <c r="G272" s="265">
        <v>0</v>
      </c>
      <c r="H272" s="265">
        <v>0</v>
      </c>
      <c r="I272" s="173">
        <f t="shared" si="51"/>
        <v>0</v>
      </c>
      <c r="J272" s="173">
        <f t="shared" si="52"/>
        <v>0</v>
      </c>
      <c r="K272" s="173">
        <f>SUMIFS(Validacions!$N$8:$N$7945,Validacions!$E$8:$E$7945,B272)</f>
        <v>0</v>
      </c>
      <c r="L272" s="173">
        <f>SUMIFS(Validacions!$P$8:$P$7945,Validacions!$E$8:$E$7945,B272)</f>
        <v>0</v>
      </c>
      <c r="M272" s="173">
        <f t="shared" si="48"/>
        <v>0</v>
      </c>
      <c r="N272" s="173">
        <f t="shared" si="49"/>
        <v>0</v>
      </c>
      <c r="O272" s="173">
        <f t="shared" si="53"/>
        <v>0</v>
      </c>
      <c r="P272" s="173">
        <f t="shared" si="50"/>
        <v>0</v>
      </c>
      <c r="Q272" s="173"/>
      <c r="R272" s="191">
        <f t="shared" si="57"/>
        <v>0</v>
      </c>
      <c r="S272" s="173">
        <f t="shared" si="54"/>
        <v>28.5</v>
      </c>
      <c r="T272" s="47">
        <f t="shared" si="55"/>
        <v>0</v>
      </c>
      <c r="U272" s="94">
        <f t="shared" si="56"/>
        <v>0</v>
      </c>
    </row>
    <row r="273" spans="1:21" x14ac:dyDescent="0.3">
      <c r="A273" s="189" t="s">
        <v>377</v>
      </c>
      <c r="B273" s="171">
        <v>5760</v>
      </c>
      <c r="C273" s="172" t="str">
        <f>IF(B273="","",VLOOKUP(B273,[1]PROJECTES!$C$14:$G$7000,2,TRUE))</f>
        <v>ARAMAI</v>
      </c>
      <c r="D273" s="192" t="str">
        <f>IF(B273="","",VLOOKUP(B273,[1]PROJECTES!$C$14:$G$5000,5,FALSE))</f>
        <v>Cto.Mnto. SCADA TEDIS.Net ARAMAIO 01/07/2.020 - 30/06/2.021</v>
      </c>
      <c r="E273" s="194">
        <f>IF(B273="","",VLOOKUP(B273,[1]PROJECTES!$C$14:$Z$5000,8,FALSE))</f>
        <v>16</v>
      </c>
      <c r="F273" s="264">
        <f>IF(B273="","",VLOOKUP(B273,[1]PROJECTES!$C$14:$Z$5000,19,FALSE))</f>
        <v>44013</v>
      </c>
      <c r="G273" s="265">
        <v>0</v>
      </c>
      <c r="H273" s="265">
        <v>0</v>
      </c>
      <c r="I273" s="173">
        <f t="shared" si="51"/>
        <v>0</v>
      </c>
      <c r="J273" s="173">
        <f t="shared" si="52"/>
        <v>0</v>
      </c>
      <c r="K273" s="173">
        <f>SUMIFS(Validacions!$N$8:$N$7945,Validacions!$E$8:$E$7945,B273)</f>
        <v>0</v>
      </c>
      <c r="L273" s="173">
        <f>SUMIFS(Validacions!$P$8:$P$7945,Validacions!$E$8:$E$7945,B273)</f>
        <v>0</v>
      </c>
      <c r="M273" s="173">
        <f t="shared" si="48"/>
        <v>0</v>
      </c>
      <c r="N273" s="173">
        <f t="shared" si="49"/>
        <v>0</v>
      </c>
      <c r="O273" s="173">
        <f t="shared" si="53"/>
        <v>0</v>
      </c>
      <c r="P273" s="173">
        <f t="shared" si="50"/>
        <v>0</v>
      </c>
      <c r="Q273" s="173"/>
      <c r="R273" s="191">
        <f t="shared" si="57"/>
        <v>0</v>
      </c>
      <c r="S273" s="173">
        <f t="shared" si="54"/>
        <v>16</v>
      </c>
      <c r="T273" s="47">
        <f t="shared" si="55"/>
        <v>0</v>
      </c>
      <c r="U273" s="94">
        <f t="shared" si="56"/>
        <v>0</v>
      </c>
    </row>
    <row r="274" spans="1:21" x14ac:dyDescent="0.3">
      <c r="A274" s="189" t="s">
        <v>377</v>
      </c>
      <c r="B274" s="171">
        <v>5761</v>
      </c>
      <c r="C274" s="172" t="str">
        <f>IF(B274="","",VLOOKUP(B274,[1]PROJECTES!$C$14:$G$7000,2,TRUE))</f>
        <v>ELEBER</v>
      </c>
      <c r="D274" s="192" t="str">
        <f>IF(B274="","",VLOOKUP(B274,[1]PROJECTES!$C$14:$G$5000,5,FALSE))</f>
        <v>Cto.Mnto. SCADA TEDIS.Net BERMEJALES 01/07/2.020 - 30/06/2.021</v>
      </c>
      <c r="E274" s="194">
        <f>IF(B274="","",VLOOKUP(B274,[1]PROJECTES!$C$14:$Z$5000,8,FALSE))</f>
        <v>26</v>
      </c>
      <c r="F274" s="264">
        <f>IF(B274="","",VLOOKUP(B274,[1]PROJECTES!$C$14:$Z$5000,19,FALSE))</f>
        <v>44013</v>
      </c>
      <c r="G274" s="265">
        <v>0</v>
      </c>
      <c r="H274" s="265">
        <v>0</v>
      </c>
      <c r="I274" s="173">
        <f t="shared" si="51"/>
        <v>0</v>
      </c>
      <c r="J274" s="173">
        <f t="shared" si="52"/>
        <v>0</v>
      </c>
      <c r="K274" s="173">
        <f>SUMIFS(Validacions!$N$8:$N$7945,Validacions!$E$8:$E$7945,B274)</f>
        <v>0</v>
      </c>
      <c r="L274" s="173">
        <f>SUMIFS(Validacions!$P$8:$P$7945,Validacions!$E$8:$E$7945,B274)</f>
        <v>45</v>
      </c>
      <c r="M274" s="173">
        <f t="shared" ref="M274:M286" si="58">TRUNC(L274/60,0)</f>
        <v>0</v>
      </c>
      <c r="N274" s="173">
        <f t="shared" ref="N274:N286" si="59">MOD(L274,60)</f>
        <v>45</v>
      </c>
      <c r="O274" s="173">
        <f t="shared" si="53"/>
        <v>0</v>
      </c>
      <c r="P274" s="173">
        <f t="shared" ref="P274:P286" si="60">K274+M274+N274/60</f>
        <v>0.75</v>
      </c>
      <c r="Q274" s="173"/>
      <c r="R274" s="191">
        <f t="shared" si="57"/>
        <v>0.75</v>
      </c>
      <c r="S274" s="173">
        <f t="shared" si="54"/>
        <v>25.25</v>
      </c>
      <c r="T274" s="47">
        <f t="shared" si="55"/>
        <v>2.8846153846153848E-2</v>
      </c>
      <c r="U274" s="94">
        <f t="shared" si="56"/>
        <v>2.8846153846153848E-2</v>
      </c>
    </row>
    <row r="275" spans="1:21" x14ac:dyDescent="0.3">
      <c r="A275" s="189" t="s">
        <v>377</v>
      </c>
      <c r="B275" s="171">
        <v>5762</v>
      </c>
      <c r="C275" s="172" t="str">
        <f>IF(B275="","",VLOOKUP(B275,[1]PROJECTES!$C$14:$G$7000,2,TRUE))</f>
        <v>ELLALO</v>
      </c>
      <c r="D275" s="192" t="str">
        <f>IF(B275="","",VLOOKUP(B275,[1]PROJECTES!$C$14:$G$5000,5,FALSE))</f>
        <v>Cto.Mnto. SCADA TEDIS.Net LA LOMA 01/08/2020 - 31/07/2021</v>
      </c>
      <c r="E275" s="194">
        <f>IF(B275="","",VLOOKUP(B275,[1]PROJECTES!$C$14:$Z$5000,8,FALSE))</f>
        <v>16</v>
      </c>
      <c r="F275" s="264">
        <f>IF(B275="","",VLOOKUP(B275,[1]PROJECTES!$C$14:$Z$5000,19,FALSE))</f>
        <v>44044</v>
      </c>
      <c r="G275" s="265">
        <v>0</v>
      </c>
      <c r="H275" s="265">
        <v>0</v>
      </c>
      <c r="I275" s="173">
        <f t="shared" si="51"/>
        <v>0</v>
      </c>
      <c r="J275" s="173">
        <f t="shared" si="52"/>
        <v>0</v>
      </c>
      <c r="K275" s="173">
        <f>SUMIFS(Validacions!$N$8:$N$7945,Validacions!$E$8:$E$7945,B275)</f>
        <v>0</v>
      </c>
      <c r="L275" s="173">
        <f>SUMIFS(Validacions!$P$8:$P$7945,Validacions!$E$8:$E$7945,B275)</f>
        <v>0</v>
      </c>
      <c r="M275" s="173">
        <f t="shared" si="58"/>
        <v>0</v>
      </c>
      <c r="N275" s="173">
        <f t="shared" si="59"/>
        <v>0</v>
      </c>
      <c r="O275" s="173">
        <f t="shared" si="53"/>
        <v>0</v>
      </c>
      <c r="P275" s="173">
        <f t="shared" si="60"/>
        <v>0</v>
      </c>
      <c r="Q275" s="173"/>
      <c r="R275" s="191">
        <f t="shared" si="57"/>
        <v>0</v>
      </c>
      <c r="S275" s="173">
        <f t="shared" si="54"/>
        <v>16</v>
      </c>
      <c r="T275" s="47">
        <f t="shared" si="55"/>
        <v>0</v>
      </c>
      <c r="U275" s="94">
        <f t="shared" si="56"/>
        <v>0</v>
      </c>
    </row>
    <row r="276" spans="1:21" x14ac:dyDescent="0.3">
      <c r="A276" s="189" t="s">
        <v>377</v>
      </c>
      <c r="B276" s="171">
        <v>5767</v>
      </c>
      <c r="C276" s="172" t="str">
        <f>IF(B276="","",VLOOKUP(B276,[1]PROJECTES!$C$14:$G$7000,2,TRUE))</f>
        <v>ELECAD</v>
      </c>
      <c r="D276" s="192" t="str">
        <f>IF(B276="","",VLOOKUP(B276,[1]PROJECTES!$C$14:$G$5000,5,FALSE))</f>
        <v>Cto.Mnto.CSSat E.CADIZ 01/07/2.020 - 30/06/2.0201</v>
      </c>
      <c r="E276" s="194">
        <f>IF(B276="","",VLOOKUP(B276,[1]PROJECTES!$C$14:$Z$5000,8,FALSE))</f>
        <v>12</v>
      </c>
      <c r="F276" s="264">
        <f>IF(B276="","",VLOOKUP(B276,[1]PROJECTES!$C$14:$Z$5000,19,FALSE))</f>
        <v>44013</v>
      </c>
      <c r="G276" s="265">
        <v>0</v>
      </c>
      <c r="H276" s="265">
        <v>0</v>
      </c>
      <c r="I276" s="173">
        <f t="shared" si="51"/>
        <v>0</v>
      </c>
      <c r="J276" s="173">
        <f t="shared" si="52"/>
        <v>0</v>
      </c>
      <c r="K276" s="173">
        <f>SUMIFS(Validacions!$N$8:$N$7945,Validacions!$E$8:$E$7945,B276)</f>
        <v>0</v>
      </c>
      <c r="L276" s="173">
        <f>SUMIFS(Validacions!$P$8:$P$7945,Validacions!$E$8:$E$7945,B276)</f>
        <v>0</v>
      </c>
      <c r="M276" s="173">
        <f t="shared" si="58"/>
        <v>0</v>
      </c>
      <c r="N276" s="173">
        <f t="shared" si="59"/>
        <v>0</v>
      </c>
      <c r="O276" s="173">
        <f t="shared" si="53"/>
        <v>0</v>
      </c>
      <c r="P276" s="173">
        <f t="shared" si="60"/>
        <v>0</v>
      </c>
      <c r="Q276" s="173"/>
      <c r="R276" s="191">
        <f t="shared" si="57"/>
        <v>0</v>
      </c>
      <c r="S276" s="173">
        <f t="shared" si="54"/>
        <v>12</v>
      </c>
      <c r="T276" s="47">
        <f t="shared" si="55"/>
        <v>0</v>
      </c>
      <c r="U276" s="94">
        <f t="shared" si="56"/>
        <v>0</v>
      </c>
    </row>
    <row r="277" spans="1:21" x14ac:dyDescent="0.3">
      <c r="A277" s="189" t="s">
        <v>376</v>
      </c>
      <c r="B277" s="171">
        <v>5768</v>
      </c>
      <c r="C277" s="172" t="str">
        <f>IF(B277="","",VLOOKUP(B277,[1]PROJECTES!$C$14:$G$7000,2,TRUE))</f>
        <v>PEUSA</v>
      </c>
      <c r="D277" s="192" t="str">
        <f>IF(B277="","",VLOOKUP(B277,[1]PROJECTES!$C$14:$G$5000,5,FALSE))</f>
        <v>RTU ARRANCADA OS DE CIVIS v2.0</v>
      </c>
      <c r="E277" s="194">
        <f>IF(B277="","",VLOOKUP(B277,[1]PROJECTES!$C$14:$Z$5000,8,FALSE))</f>
        <v>21.25</v>
      </c>
      <c r="F277" s="264">
        <f>IF(B277="","",VLOOKUP(B277,[1]PROJECTES!$C$14:$Z$5000,19,FALSE))</f>
        <v>44021</v>
      </c>
      <c r="G277" s="265">
        <v>0</v>
      </c>
      <c r="H277" s="265">
        <v>0</v>
      </c>
      <c r="I277" s="173">
        <f t="shared" si="51"/>
        <v>0</v>
      </c>
      <c r="J277" s="173">
        <f t="shared" si="52"/>
        <v>0</v>
      </c>
      <c r="K277" s="173">
        <f>SUMIFS(Validacions!$N$8:$N$7945,Validacions!$E$8:$E$7945,B277)</f>
        <v>0</v>
      </c>
      <c r="L277" s="173">
        <f>SUMIFS(Validacions!$P$8:$P$7945,Validacions!$E$8:$E$7945,B277)</f>
        <v>0</v>
      </c>
      <c r="M277" s="173">
        <f t="shared" si="58"/>
        <v>0</v>
      </c>
      <c r="N277" s="173">
        <f t="shared" si="59"/>
        <v>0</v>
      </c>
      <c r="O277" s="173">
        <f t="shared" si="53"/>
        <v>0</v>
      </c>
      <c r="P277" s="173">
        <f t="shared" si="60"/>
        <v>0</v>
      </c>
      <c r="Q277" s="173"/>
      <c r="R277" s="191">
        <f t="shared" si="57"/>
        <v>0</v>
      </c>
      <c r="S277" s="173">
        <f t="shared" si="54"/>
        <v>21.25</v>
      </c>
      <c r="T277" s="47">
        <f t="shared" si="55"/>
        <v>0</v>
      </c>
      <c r="U277" s="94">
        <f t="shared" si="56"/>
        <v>0</v>
      </c>
    </row>
    <row r="278" spans="1:21" x14ac:dyDescent="0.3">
      <c r="A278" s="189" t="s">
        <v>377</v>
      </c>
      <c r="B278" s="171">
        <v>5769</v>
      </c>
      <c r="C278" s="172" t="str">
        <f>IF(B278="","",VLOOKUP(B278,[1]PROJECTES!$C$14:$G$7000,2,TRUE))</f>
        <v>ORMAMT</v>
      </c>
      <c r="D278" s="192" t="str">
        <f>IF(B278="","",VLOOKUP(B278,[1]PROJECTES!$C$14:$G$5000,5,FALSE))</f>
        <v>CC SCADA TEDIS.Net CREVILLENTE v2.8</v>
      </c>
      <c r="E278" s="194">
        <f>IF(B278="","",VLOOKUP(B278,[1]PROJECTES!$C$14:$Z$5000,8,FALSE))</f>
        <v>17</v>
      </c>
      <c r="F278" s="264">
        <f>IF(B278="","",VLOOKUP(B278,[1]PROJECTES!$C$14:$Z$5000,19,FALSE))</f>
        <v>44022</v>
      </c>
      <c r="G278" s="265">
        <v>0</v>
      </c>
      <c r="H278" s="265">
        <v>0</v>
      </c>
      <c r="I278" s="173">
        <f t="shared" si="51"/>
        <v>0</v>
      </c>
      <c r="J278" s="173">
        <f t="shared" si="52"/>
        <v>0</v>
      </c>
      <c r="K278" s="173">
        <f>SUMIFS(Validacions!$N$8:$N$7945,Validacions!$E$8:$E$7945,B278)</f>
        <v>0</v>
      </c>
      <c r="L278" s="173">
        <f>SUMIFS(Validacions!$P$8:$P$7945,Validacions!$E$8:$E$7945,B278)</f>
        <v>0</v>
      </c>
      <c r="M278" s="173">
        <f t="shared" si="58"/>
        <v>0</v>
      </c>
      <c r="N278" s="173">
        <f t="shared" si="59"/>
        <v>0</v>
      </c>
      <c r="O278" s="173">
        <f t="shared" si="53"/>
        <v>0</v>
      </c>
      <c r="P278" s="173">
        <f t="shared" si="60"/>
        <v>0</v>
      </c>
      <c r="Q278" s="173"/>
      <c r="R278" s="191">
        <f t="shared" si="57"/>
        <v>0</v>
      </c>
      <c r="S278" s="173">
        <f t="shared" si="54"/>
        <v>17</v>
      </c>
      <c r="T278" s="47">
        <f t="shared" si="55"/>
        <v>0</v>
      </c>
      <c r="U278" s="94">
        <f t="shared" si="56"/>
        <v>0</v>
      </c>
    </row>
    <row r="279" spans="1:21" x14ac:dyDescent="0.3">
      <c r="A279" s="189" t="s">
        <v>376</v>
      </c>
      <c r="B279" s="171">
        <v>5772</v>
      </c>
      <c r="C279" s="172" t="str">
        <f>IF(B279="","",VLOOKUP(B279,[1]PROJECTES!$C$14:$G$7000,2,TRUE))</f>
        <v>EYPESA</v>
      </c>
      <c r="D279" s="192" t="str">
        <f>IF(B279="","",VLOOKUP(B279,[1]PROJECTES!$C$14:$G$5000,5,FALSE))</f>
        <v>RTU S.E. CALOT v3.0</v>
      </c>
      <c r="E279" s="194">
        <f>IF(B279="","",VLOOKUP(B279,[1]PROJECTES!$C$14:$Z$5000,8,FALSE))</f>
        <v>35</v>
      </c>
      <c r="F279" s="264">
        <f>IF(B279="","",VLOOKUP(B279,[1]PROJECTES!$C$14:$Z$5000,19,FALSE))</f>
        <v>43985</v>
      </c>
      <c r="G279" s="265">
        <v>0</v>
      </c>
      <c r="H279" s="265">
        <v>0</v>
      </c>
      <c r="I279" s="173">
        <f t="shared" si="51"/>
        <v>0</v>
      </c>
      <c r="J279" s="173">
        <f t="shared" si="52"/>
        <v>0</v>
      </c>
      <c r="K279" s="173">
        <f>SUMIFS(Validacions!$N$8:$N$7945,Validacions!$E$8:$E$7945,B279)</f>
        <v>0</v>
      </c>
      <c r="L279" s="173">
        <f>SUMIFS(Validacions!$P$8:$P$7945,Validacions!$E$8:$E$7945,B279)</f>
        <v>0</v>
      </c>
      <c r="M279" s="173">
        <f t="shared" si="58"/>
        <v>0</v>
      </c>
      <c r="N279" s="173">
        <f t="shared" si="59"/>
        <v>0</v>
      </c>
      <c r="O279" s="173">
        <f t="shared" si="53"/>
        <v>0</v>
      </c>
      <c r="P279" s="173">
        <f t="shared" si="60"/>
        <v>0</v>
      </c>
      <c r="Q279" s="173"/>
      <c r="R279" s="191">
        <f t="shared" si="57"/>
        <v>0</v>
      </c>
      <c r="S279" s="173">
        <f t="shared" si="54"/>
        <v>35</v>
      </c>
      <c r="T279" s="47">
        <f t="shared" si="55"/>
        <v>0</v>
      </c>
      <c r="U279" s="94">
        <f t="shared" si="56"/>
        <v>0</v>
      </c>
    </row>
    <row r="280" spans="1:21" x14ac:dyDescent="0.3">
      <c r="A280" s="189" t="s">
        <v>376</v>
      </c>
      <c r="B280" s="171">
        <v>5773</v>
      </c>
      <c r="C280" s="172" t="str">
        <f>IF(B280="","",VLOOKUP(B280,[1]PROJECTES!$C$14:$G$7000,2,TRUE))</f>
        <v>SITEL</v>
      </c>
      <c r="D280" s="192" t="str">
        <f>IF(B280="","",VLOOKUP(B280,[1]PROJECTES!$C$14:$G$5000,5,FALSE))</f>
        <v>RTU S.E. CALOT v3.1</v>
      </c>
      <c r="E280" s="194">
        <f>IF(B280="","",VLOOKUP(B280,[1]PROJECTES!$C$14:$Z$5000,8,FALSE))</f>
        <v>23</v>
      </c>
      <c r="F280" s="264">
        <f>IF(B280="","",VLOOKUP(B280,[1]PROJECTES!$C$14:$Z$5000,19,FALSE))</f>
        <v>43985</v>
      </c>
      <c r="G280" s="265">
        <v>0</v>
      </c>
      <c r="H280" s="265">
        <v>0</v>
      </c>
      <c r="I280" s="173">
        <f t="shared" si="51"/>
        <v>0</v>
      </c>
      <c r="J280" s="173">
        <f t="shared" si="52"/>
        <v>0</v>
      </c>
      <c r="K280" s="173">
        <f>SUMIFS(Validacions!$N$8:$N$7945,Validacions!$E$8:$E$7945,B280)</f>
        <v>0</v>
      </c>
      <c r="L280" s="173">
        <f>SUMIFS(Validacions!$P$8:$P$7945,Validacions!$E$8:$E$7945,B280)</f>
        <v>0</v>
      </c>
      <c r="M280" s="173">
        <f t="shared" si="58"/>
        <v>0</v>
      </c>
      <c r="N280" s="173">
        <f t="shared" si="59"/>
        <v>0</v>
      </c>
      <c r="O280" s="173">
        <f t="shared" si="53"/>
        <v>0</v>
      </c>
      <c r="P280" s="173">
        <f t="shared" si="60"/>
        <v>0</v>
      </c>
      <c r="Q280" s="173"/>
      <c r="R280" s="191">
        <f t="shared" si="57"/>
        <v>0</v>
      </c>
      <c r="S280" s="173">
        <f t="shared" si="54"/>
        <v>23</v>
      </c>
      <c r="T280" s="47">
        <f t="shared" si="55"/>
        <v>0</v>
      </c>
      <c r="U280" s="94">
        <f t="shared" si="56"/>
        <v>0</v>
      </c>
    </row>
    <row r="281" spans="1:21" x14ac:dyDescent="0.3">
      <c r="A281" s="189" t="s">
        <v>377</v>
      </c>
      <c r="B281" s="171">
        <v>5777</v>
      </c>
      <c r="C281" s="172" t="str">
        <f>IF(B281="","",VLOOKUP(B281,[1]PROJECTES!$C$14:$G$7000,2,TRUE))</f>
        <v>SITEL</v>
      </c>
      <c r="D281" s="192" t="str">
        <f>IF(B281="","",VLOOKUP(B281,[1]PROJECTES!$C$14:$G$5000,5,FALSE))</f>
        <v>CC SCADA TEDIS.Net EMSA v4.3</v>
      </c>
      <c r="E281" s="194">
        <f>IF(B281="","",VLOOKUP(B281,[1]PROJECTES!$C$14:$Z$5000,8,FALSE))</f>
        <v>4.5</v>
      </c>
      <c r="F281" s="264">
        <f>IF(B281="","",VLOOKUP(B281,[1]PROJECTES!$C$14:$Z$5000,19,FALSE))</f>
        <v>44014</v>
      </c>
      <c r="G281" s="265">
        <v>0</v>
      </c>
      <c r="H281" s="265">
        <v>0</v>
      </c>
      <c r="I281" s="173">
        <f t="shared" si="51"/>
        <v>0</v>
      </c>
      <c r="J281" s="173">
        <f t="shared" si="52"/>
        <v>0</v>
      </c>
      <c r="K281" s="173">
        <f>SUMIFS(Validacions!$N$8:$N$7945,Validacions!$E$8:$E$7945,B281)</f>
        <v>0</v>
      </c>
      <c r="L281" s="173">
        <f>SUMIFS(Validacions!$P$8:$P$7945,Validacions!$E$8:$E$7945,B281)</f>
        <v>0</v>
      </c>
      <c r="M281" s="173">
        <f t="shared" si="58"/>
        <v>0</v>
      </c>
      <c r="N281" s="173">
        <f t="shared" si="59"/>
        <v>0</v>
      </c>
      <c r="O281" s="173">
        <f t="shared" si="53"/>
        <v>0</v>
      </c>
      <c r="P281" s="173">
        <f t="shared" si="60"/>
        <v>0</v>
      </c>
      <c r="Q281" s="173"/>
      <c r="R281" s="191">
        <f t="shared" si="57"/>
        <v>0</v>
      </c>
      <c r="S281" s="173">
        <f t="shared" si="54"/>
        <v>4.5</v>
      </c>
      <c r="T281" s="47">
        <f t="shared" si="55"/>
        <v>0</v>
      </c>
      <c r="U281" s="94">
        <f t="shared" si="56"/>
        <v>0</v>
      </c>
    </row>
    <row r="282" spans="1:21" x14ac:dyDescent="0.3">
      <c r="A282" s="189" t="s">
        <v>376</v>
      </c>
      <c r="B282" s="171">
        <v>5780</v>
      </c>
      <c r="C282" s="172" t="str">
        <f>IF(B282="","",VLOOKUP(B282,[1]PROJECTES!$C$14:$G$7000,2,TRUE))</f>
        <v>EAECEU</v>
      </c>
      <c r="D282" s="192" t="str">
        <f>IF(B282="","",VLOOKUP(B282,[1]PROJECTES!$C$14:$G$5000,5,FALSE))</f>
        <v>RTU C.T. JUAN CARLOS-I v1.1</v>
      </c>
      <c r="E282" s="194">
        <f>IF(B282="","",VLOOKUP(B282,[1]PROJECTES!$C$14:$Z$5000,8,FALSE))</f>
        <v>15</v>
      </c>
      <c r="F282" s="264">
        <f>IF(B282="","",VLOOKUP(B282,[1]PROJECTES!$C$14:$Z$5000,19,FALSE))</f>
        <v>44033</v>
      </c>
      <c r="G282" s="265">
        <v>0</v>
      </c>
      <c r="H282" s="265">
        <v>0</v>
      </c>
      <c r="I282" s="173">
        <f t="shared" si="51"/>
        <v>0</v>
      </c>
      <c r="J282" s="173">
        <f t="shared" si="52"/>
        <v>0</v>
      </c>
      <c r="K282" s="173">
        <f>SUMIFS(Validacions!$N$8:$N$7945,Validacions!$E$8:$E$7945,B282)</f>
        <v>0</v>
      </c>
      <c r="L282" s="173">
        <f>SUMIFS(Validacions!$P$8:$P$7945,Validacions!$E$8:$E$7945,B282)</f>
        <v>0</v>
      </c>
      <c r="M282" s="173">
        <f t="shared" si="58"/>
        <v>0</v>
      </c>
      <c r="N282" s="173">
        <f t="shared" si="59"/>
        <v>0</v>
      </c>
      <c r="O282" s="173">
        <f t="shared" si="53"/>
        <v>0</v>
      </c>
      <c r="P282" s="173">
        <f t="shared" si="60"/>
        <v>0</v>
      </c>
      <c r="Q282" s="173"/>
      <c r="R282" s="191">
        <f t="shared" si="57"/>
        <v>0</v>
      </c>
      <c r="S282" s="173">
        <f t="shared" si="54"/>
        <v>15</v>
      </c>
      <c r="T282" s="47">
        <f t="shared" si="55"/>
        <v>0</v>
      </c>
      <c r="U282" s="94">
        <f t="shared" si="56"/>
        <v>0</v>
      </c>
    </row>
    <row r="283" spans="1:21" x14ac:dyDescent="0.3">
      <c r="A283" s="263" t="s">
        <v>376</v>
      </c>
      <c r="B283" s="171">
        <v>5781</v>
      </c>
      <c r="C283" s="172" t="str">
        <f>IF(B283="","",VLOOKUP(B283,[1]PROJECTES!$C$14:$G$7000,2,TRUE))</f>
        <v>EMSA</v>
      </c>
      <c r="D283" s="192" t="str">
        <f>IF(B283="","",VLOOKUP(B283,[1]PROJECTES!$C$14:$G$5000,5,FALSE))</f>
        <v>Reparacio RTU CR PURITAT v2.1</v>
      </c>
      <c r="E283" s="194">
        <f>IF(B283="","",VLOOKUP(B283,[1]PROJECTES!$C$14:$Z$5000,8,FALSE))</f>
        <v>4</v>
      </c>
      <c r="F283" s="264">
        <f>IF(B283="","",VLOOKUP(B283,[1]PROJECTES!$C$14:$Z$5000,19,FALSE))</f>
        <v>44033</v>
      </c>
      <c r="G283" s="265">
        <v>0</v>
      </c>
      <c r="H283" s="265">
        <v>0</v>
      </c>
      <c r="I283" s="173">
        <f t="shared" si="51"/>
        <v>0</v>
      </c>
      <c r="J283" s="173">
        <f t="shared" si="52"/>
        <v>0</v>
      </c>
      <c r="K283" s="173">
        <f>SUMIFS(Validacions!$N$8:$N$7945,Validacions!$E$8:$E$7945,B283)</f>
        <v>0</v>
      </c>
      <c r="L283" s="173">
        <f>SUMIFS(Validacions!$P$8:$P$7945,Validacions!$E$8:$E$7945,B283)</f>
        <v>0</v>
      </c>
      <c r="M283" s="173">
        <f t="shared" si="58"/>
        <v>0</v>
      </c>
      <c r="N283" s="173">
        <f t="shared" si="59"/>
        <v>0</v>
      </c>
      <c r="O283" s="173">
        <f t="shared" si="53"/>
        <v>0</v>
      </c>
      <c r="P283" s="173">
        <f t="shared" si="60"/>
        <v>0</v>
      </c>
      <c r="Q283" s="173"/>
      <c r="R283" s="191">
        <f t="shared" si="57"/>
        <v>0</v>
      </c>
      <c r="S283" s="173">
        <f t="shared" si="54"/>
        <v>4</v>
      </c>
      <c r="T283" s="47">
        <f t="shared" si="55"/>
        <v>0</v>
      </c>
      <c r="U283" s="94">
        <f t="shared" si="56"/>
        <v>0</v>
      </c>
    </row>
    <row r="284" spans="1:21" x14ac:dyDescent="0.3">
      <c r="A284" s="189" t="s">
        <v>377</v>
      </c>
      <c r="B284" s="171">
        <v>5782</v>
      </c>
      <c r="C284" s="172" t="str">
        <f>IF(B284="","",VLOOKUP(B284,[1]PROJECTES!$C$14:$G$7000,2,TRUE))</f>
        <v>ORMAMT</v>
      </c>
      <c r="D284" s="192" t="str">
        <f>IF(B284="","",VLOOKUP(B284,[1]PROJECTES!$C$14:$G$5000,5,FALSE))</f>
        <v>Cto.Mnto.SCADA TEDIS.Net FC BARCELONA 01/07/2.020 - 30/06/2.0201</v>
      </c>
      <c r="E284" s="194">
        <f>IF(B284="","",VLOOKUP(B284,[1]PROJECTES!$C$14:$Z$5000,8,FALSE))</f>
        <v>24</v>
      </c>
      <c r="F284" s="264">
        <f>IF(B284="","",VLOOKUP(B284,[1]PROJECTES!$C$14:$Z$5000,19,FALSE))</f>
        <v>44013</v>
      </c>
      <c r="G284" s="265">
        <v>0</v>
      </c>
      <c r="H284" s="265">
        <v>0</v>
      </c>
      <c r="I284" s="173">
        <f t="shared" si="51"/>
        <v>0</v>
      </c>
      <c r="J284" s="173">
        <f t="shared" si="52"/>
        <v>0</v>
      </c>
      <c r="K284" s="173">
        <f>SUMIFS(Validacions!$N$8:$N$7945,Validacions!$E$8:$E$7945,B284)</f>
        <v>0</v>
      </c>
      <c r="L284" s="173">
        <f>SUMIFS(Validacions!$P$8:$P$7945,Validacions!$E$8:$E$7945,B284)</f>
        <v>0</v>
      </c>
      <c r="M284" s="173">
        <f t="shared" si="58"/>
        <v>0</v>
      </c>
      <c r="N284" s="173">
        <f t="shared" si="59"/>
        <v>0</v>
      </c>
      <c r="O284" s="173">
        <f t="shared" si="53"/>
        <v>0</v>
      </c>
      <c r="P284" s="173">
        <f t="shared" si="60"/>
        <v>0</v>
      </c>
      <c r="Q284" s="173"/>
      <c r="R284" s="191">
        <f t="shared" si="57"/>
        <v>0</v>
      </c>
      <c r="S284" s="173">
        <f t="shared" si="54"/>
        <v>24</v>
      </c>
      <c r="T284" s="47">
        <f t="shared" si="55"/>
        <v>0</v>
      </c>
      <c r="U284" s="94">
        <f t="shared" si="56"/>
        <v>0</v>
      </c>
    </row>
    <row r="285" spans="1:21" x14ac:dyDescent="0.3">
      <c r="A285" s="189" t="s">
        <v>376</v>
      </c>
      <c r="B285" s="171">
        <v>5784</v>
      </c>
      <c r="C285" s="172" t="str">
        <f>IF(B285="","",VLOOKUP(B285,[1]PROJECTES!$C$14:$G$7000,2,TRUE))</f>
        <v>PEUSA</v>
      </c>
      <c r="D285" s="192" t="str">
        <f>IF(B285="","",VLOOKUP(B285,[1]PROJECTES!$C$14:$G$5000,5,FALSE))</f>
        <v>RTU CT-130 v2.0</v>
      </c>
      <c r="E285" s="194">
        <f>IF(B285="","",VLOOKUP(B285,[1]PROJECTES!$C$14:$Z$5000,8,FALSE))</f>
        <v>13.25</v>
      </c>
      <c r="F285" s="264">
        <f>IF(B285="","",VLOOKUP(B285,[1]PROJECTES!$C$14:$Z$5000,19,FALSE))</f>
        <v>44041</v>
      </c>
      <c r="G285" s="265">
        <v>0</v>
      </c>
      <c r="H285" s="265">
        <v>0</v>
      </c>
      <c r="I285" s="173">
        <f t="shared" si="51"/>
        <v>0</v>
      </c>
      <c r="J285" s="173">
        <f t="shared" si="52"/>
        <v>0</v>
      </c>
      <c r="K285" s="173">
        <f>SUMIFS(Validacions!$N$8:$N$7945,Validacions!$E$8:$E$7945,B285)</f>
        <v>0</v>
      </c>
      <c r="L285" s="173">
        <f>SUMIFS(Validacions!$P$8:$P$7945,Validacions!$E$8:$E$7945,B285)</f>
        <v>0</v>
      </c>
      <c r="M285" s="173">
        <f t="shared" si="58"/>
        <v>0</v>
      </c>
      <c r="N285" s="173">
        <f t="shared" si="59"/>
        <v>0</v>
      </c>
      <c r="O285" s="173">
        <f t="shared" si="53"/>
        <v>0</v>
      </c>
      <c r="P285" s="173">
        <f t="shared" si="60"/>
        <v>0</v>
      </c>
      <c r="Q285" s="173"/>
      <c r="R285" s="191">
        <f t="shared" si="57"/>
        <v>0</v>
      </c>
      <c r="S285" s="173">
        <f t="shared" si="54"/>
        <v>13.25</v>
      </c>
      <c r="T285" s="47">
        <f t="shared" si="55"/>
        <v>0</v>
      </c>
      <c r="U285" s="94">
        <f t="shared" si="56"/>
        <v>0</v>
      </c>
    </row>
    <row r="286" spans="1:21" x14ac:dyDescent="0.3">
      <c r="A286" s="189" t="s">
        <v>376</v>
      </c>
      <c r="B286" s="171">
        <v>5801</v>
      </c>
      <c r="C286" s="172" t="str">
        <f>IF(B286="","",VLOOKUP(B286,[1]PROJECTES!$C$14:$G$7000,2,TRUE))</f>
        <v>BASENE</v>
      </c>
      <c r="D286" s="192" t="str">
        <f>IF(B286="","",VLOOKUP(B286,[1]PROJECTES!$C$14:$G$5000,5,FALSE))</f>
        <v>Inst. i PEM RTU C.T. BON PREU v1.0</v>
      </c>
      <c r="E286" s="194">
        <f>IF(B286="","",VLOOKUP(B286,[1]PROJECTES!$C$14:$Z$5000,8,FALSE))</f>
        <v>12</v>
      </c>
      <c r="F286" s="264">
        <f>IF(B286="","",VLOOKUP(B286,[1]PROJECTES!$C$14:$Z$5000,19,FALSE))</f>
        <v>44064</v>
      </c>
      <c r="G286" s="265">
        <v>0</v>
      </c>
      <c r="H286" s="265">
        <v>0</v>
      </c>
      <c r="I286" s="173">
        <f t="shared" si="51"/>
        <v>0</v>
      </c>
      <c r="J286" s="173">
        <f t="shared" si="52"/>
        <v>0</v>
      </c>
      <c r="K286" s="173">
        <f>SUMIFS(Validacions!$N$8:$N$7945,Validacions!$E$8:$E$7945,B286)</f>
        <v>0</v>
      </c>
      <c r="L286" s="173">
        <f>SUMIFS(Validacions!$P$8:$P$7945,Validacions!$E$8:$E$7945,B286)</f>
        <v>0</v>
      </c>
      <c r="M286" s="173">
        <f t="shared" si="58"/>
        <v>0</v>
      </c>
      <c r="N286" s="173">
        <f t="shared" si="59"/>
        <v>0</v>
      </c>
      <c r="O286" s="173">
        <f t="shared" si="53"/>
        <v>0</v>
      </c>
      <c r="P286" s="173">
        <f t="shared" si="60"/>
        <v>0</v>
      </c>
      <c r="Q286" s="173"/>
      <c r="R286" s="191">
        <f t="shared" si="57"/>
        <v>0</v>
      </c>
      <c r="S286" s="173">
        <f t="shared" si="54"/>
        <v>12</v>
      </c>
      <c r="T286" s="47">
        <f t="shared" si="55"/>
        <v>0</v>
      </c>
      <c r="U286" s="94">
        <f t="shared" si="56"/>
        <v>0</v>
      </c>
    </row>
    <row r="287" spans="1:21" x14ac:dyDescent="0.3">
      <c r="A287" s="189" t="s">
        <v>377</v>
      </c>
      <c r="B287" s="171">
        <v>5803</v>
      </c>
      <c r="C287" s="172" t="str">
        <f>IF(B287="","",VLOOKUP(B287,[1]PROJECTES!$C$14:$G$7000,2,TRUE))</f>
        <v>ORMAMT</v>
      </c>
      <c r="D287" s="192" t="str">
        <f>IF(B287="","",VLOOKUP(B287,[1]PROJECTES!$C$14:$G$5000,5,FALSE))</f>
        <v>CC SCADA TEDIS.Net BASE NAVAL DE ROTA v1.0</v>
      </c>
      <c r="E287" s="194">
        <f>IF(B287="","",VLOOKUP(B287,[1]PROJECTES!$C$14:$Z$5000,8,FALSE))</f>
        <v>64</v>
      </c>
      <c r="F287" s="264">
        <f>IF(B287="","",VLOOKUP(B287,[1]PROJECTES!$C$14:$Z$5000,19,FALSE))</f>
        <v>44047</v>
      </c>
      <c r="G287" s="265">
        <v>0</v>
      </c>
      <c r="H287" s="265">
        <v>0</v>
      </c>
      <c r="I287" s="173">
        <f t="shared" si="51"/>
        <v>0</v>
      </c>
      <c r="J287" s="173">
        <f t="shared" si="52"/>
        <v>0</v>
      </c>
      <c r="K287" s="173">
        <f>SUMIFS(Validacions!$N$8:$N$7945,Validacions!$E$8:$E$7945,B287)</f>
        <v>0</v>
      </c>
      <c r="L287" s="173">
        <f>SUMIFS(Validacions!$P$8:$P$7945,Validacions!$E$8:$E$7945,B287)</f>
        <v>0</v>
      </c>
      <c r="M287" s="173">
        <f t="shared" ref="M287:M294" si="61">TRUNC(L287/60,0)</f>
        <v>0</v>
      </c>
      <c r="N287" s="173">
        <f t="shared" ref="N287:N294" si="62">MOD(L287,60)</f>
        <v>0</v>
      </c>
      <c r="O287" s="173">
        <f t="shared" si="53"/>
        <v>0</v>
      </c>
      <c r="P287" s="173">
        <f t="shared" ref="P287:P294" si="63">K287+M287+N287/60</f>
        <v>0</v>
      </c>
      <c r="Q287" s="173"/>
      <c r="R287" s="191">
        <f t="shared" si="57"/>
        <v>0</v>
      </c>
      <c r="S287" s="173">
        <f t="shared" si="54"/>
        <v>64</v>
      </c>
      <c r="T287" s="47">
        <f t="shared" si="55"/>
        <v>0</v>
      </c>
      <c r="U287" s="94">
        <f t="shared" si="56"/>
        <v>0</v>
      </c>
    </row>
    <row r="288" spans="1:21" x14ac:dyDescent="0.3">
      <c r="A288" s="189" t="s">
        <v>376</v>
      </c>
      <c r="B288" s="171">
        <v>5815</v>
      </c>
      <c r="C288" s="172" t="str">
        <f>IF(B288="","",VLOOKUP(B288,[1]PROJECTES!$C$14:$G$7000,2,TRUE))</f>
        <v>ELECAR</v>
      </c>
      <c r="D288" s="192" t="str">
        <f>IF(B288="","",VLOOKUP(B288,[1]PROJECTES!$C$14:$G$5000,5,FALSE))</f>
        <v>RTU CIM CASTELLVELL v1.0</v>
      </c>
      <c r="E288" s="194">
        <f>IF(B288="","",VLOOKUP(B288,[1]PROJECTES!$C$14:$Z$5000,8,FALSE))</f>
        <v>18.5</v>
      </c>
      <c r="F288" s="264">
        <f>IF(B288="","",VLOOKUP(B288,[1]PROJECTES!$C$14:$Z$5000,19,FALSE))</f>
        <v>44075</v>
      </c>
      <c r="G288" s="265">
        <v>0</v>
      </c>
      <c r="H288" s="265">
        <v>0</v>
      </c>
      <c r="I288" s="173">
        <f t="shared" si="51"/>
        <v>0</v>
      </c>
      <c r="J288" s="173">
        <f t="shared" si="52"/>
        <v>0</v>
      </c>
      <c r="K288" s="173">
        <f>SUMIFS(Validacions!$N$8:$N$7945,Validacions!$E$8:$E$7945,B288)</f>
        <v>0</v>
      </c>
      <c r="L288" s="173">
        <f>SUMIFS(Validacions!$P$8:$P$7945,Validacions!$E$8:$E$7945,B288)</f>
        <v>0</v>
      </c>
      <c r="M288" s="173">
        <f t="shared" si="61"/>
        <v>0</v>
      </c>
      <c r="N288" s="173">
        <f t="shared" si="62"/>
        <v>0</v>
      </c>
      <c r="O288" s="173">
        <f t="shared" si="53"/>
        <v>0</v>
      </c>
      <c r="P288" s="173">
        <f t="shared" si="63"/>
        <v>0</v>
      </c>
      <c r="Q288" s="173"/>
      <c r="R288" s="191">
        <f t="shared" si="57"/>
        <v>0</v>
      </c>
      <c r="S288" s="173">
        <f t="shared" si="54"/>
        <v>18.5</v>
      </c>
      <c r="T288" s="47">
        <f t="shared" si="55"/>
        <v>0</v>
      </c>
      <c r="U288" s="94">
        <f t="shared" si="56"/>
        <v>0</v>
      </c>
    </row>
    <row r="289" spans="1:21" x14ac:dyDescent="0.3">
      <c r="A289" s="189" t="s">
        <v>377</v>
      </c>
      <c r="B289" s="171">
        <v>5817</v>
      </c>
      <c r="C289" s="172" t="str">
        <f>IF(B289="","",VLOOKUP(B289,[1]PROJECTES!$C$14:$G$7000,2,TRUE))</f>
        <v>EMSA</v>
      </c>
      <c r="D289" s="192" t="str">
        <f>IF(B289="","",VLOOKUP(B289,[1]PROJECTES!$C$14:$G$5000,5,FALSE))</f>
        <v>CC SCAD TEDIS.Net EMSA v4.5</v>
      </c>
      <c r="E289" s="194">
        <f>IF(B289="","",VLOOKUP(B289,[1]PROJECTES!$C$14:$Z$5000,8,FALSE))</f>
        <v>5.5</v>
      </c>
      <c r="F289" s="264">
        <f>IF(B289="","",VLOOKUP(B289,[1]PROJECTES!$C$14:$Z$5000,19,FALSE))</f>
        <v>44076</v>
      </c>
      <c r="G289" s="265">
        <v>0</v>
      </c>
      <c r="H289" s="265">
        <v>0</v>
      </c>
      <c r="I289" s="173">
        <f t="shared" si="51"/>
        <v>0</v>
      </c>
      <c r="J289" s="173">
        <f t="shared" si="52"/>
        <v>0</v>
      </c>
      <c r="K289" s="173">
        <f>SUMIFS(Validacions!$N$8:$N$7945,Validacions!$E$8:$E$7945,B289)</f>
        <v>0</v>
      </c>
      <c r="L289" s="173">
        <f>SUMIFS(Validacions!$P$8:$P$7945,Validacions!$E$8:$E$7945,B289)</f>
        <v>0</v>
      </c>
      <c r="M289" s="173">
        <f t="shared" si="61"/>
        <v>0</v>
      </c>
      <c r="N289" s="173">
        <f t="shared" si="62"/>
        <v>0</v>
      </c>
      <c r="O289" s="173">
        <f t="shared" si="53"/>
        <v>0</v>
      </c>
      <c r="P289" s="173">
        <f t="shared" si="63"/>
        <v>0</v>
      </c>
      <c r="Q289" s="173"/>
      <c r="R289" s="191">
        <f t="shared" si="57"/>
        <v>0</v>
      </c>
      <c r="S289" s="173">
        <f t="shared" si="54"/>
        <v>5.5</v>
      </c>
      <c r="T289" s="47">
        <f t="shared" si="55"/>
        <v>0</v>
      </c>
      <c r="U289" s="94">
        <f t="shared" si="56"/>
        <v>0</v>
      </c>
    </row>
    <row r="290" spans="1:21" x14ac:dyDescent="0.3">
      <c r="A290" s="189" t="s">
        <v>376</v>
      </c>
      <c r="B290" s="171">
        <v>5818</v>
      </c>
      <c r="C290" s="172" t="str">
        <f>IF(B290="","",VLOOKUP(B290,[1]PROJECTES!$C$14:$G$7000,2,TRUE))</f>
        <v>PEUSA</v>
      </c>
      <c r="D290" s="192" t="str">
        <f>IF(B290="","",VLOOKUP(B290,[1]PROJECTES!$C$14:$G$5000,5,FALSE))</f>
        <v>ARMARI COM CC PEUSA v2.3</v>
      </c>
      <c r="E290" s="194">
        <f>IF(B290="","",VLOOKUP(B290,[1]PROJECTES!$C$14:$Z$5000,8,FALSE))</f>
        <v>1.5</v>
      </c>
      <c r="F290" s="264">
        <f>IF(B290="","",VLOOKUP(B290,[1]PROJECTES!$C$14:$Z$5000,19,FALSE))</f>
        <v>44069</v>
      </c>
      <c r="G290" s="265">
        <v>0</v>
      </c>
      <c r="H290" s="265">
        <v>0</v>
      </c>
      <c r="I290" s="173">
        <f t="shared" si="51"/>
        <v>0</v>
      </c>
      <c r="J290" s="173">
        <f t="shared" si="52"/>
        <v>0</v>
      </c>
      <c r="K290" s="173">
        <f>SUMIFS(Validacions!$N$8:$N$7945,Validacions!$E$8:$E$7945,B290)</f>
        <v>0</v>
      </c>
      <c r="L290" s="173">
        <f>SUMIFS(Validacions!$P$8:$P$7945,Validacions!$E$8:$E$7945,B290)</f>
        <v>0</v>
      </c>
      <c r="M290" s="173">
        <f t="shared" si="61"/>
        <v>0</v>
      </c>
      <c r="N290" s="173">
        <f t="shared" si="62"/>
        <v>0</v>
      </c>
      <c r="O290" s="173">
        <f t="shared" si="53"/>
        <v>0</v>
      </c>
      <c r="P290" s="173">
        <f t="shared" si="63"/>
        <v>0</v>
      </c>
      <c r="Q290" s="173"/>
      <c r="R290" s="191">
        <f t="shared" si="57"/>
        <v>0</v>
      </c>
      <c r="S290" s="173">
        <f t="shared" si="54"/>
        <v>1.5</v>
      </c>
      <c r="T290" s="47">
        <f t="shared" si="55"/>
        <v>0</v>
      </c>
      <c r="U290" s="94">
        <f t="shared" si="56"/>
        <v>0</v>
      </c>
    </row>
    <row r="291" spans="1:21" x14ac:dyDescent="0.3">
      <c r="A291" s="189" t="s">
        <v>376</v>
      </c>
      <c r="B291" s="171">
        <v>5819</v>
      </c>
      <c r="C291" s="172" t="str">
        <f>IF(B291="","",VLOOKUP(B291,[1]PROJECTES!$C$14:$G$7000,2,TRUE))</f>
        <v>PEUSA</v>
      </c>
      <c r="D291" s="192" t="str">
        <f>IF(B291="","",VLOOKUP(B291,[1]PROJECTES!$C$14:$G$5000,5,FALSE))</f>
        <v>RTU CS-113 CADI v2.0</v>
      </c>
      <c r="E291" s="194">
        <f>IF(B291="","",VLOOKUP(B291,[1]PROJECTES!$C$14:$Z$5000,8,FALSE))</f>
        <v>1.5</v>
      </c>
      <c r="F291" s="264">
        <f>IF(B291="","",VLOOKUP(B291,[1]PROJECTES!$C$14:$Z$5000,19,FALSE))</f>
        <v>44069</v>
      </c>
      <c r="G291" s="265">
        <v>0</v>
      </c>
      <c r="H291" s="265">
        <v>0</v>
      </c>
      <c r="I291" s="173">
        <f t="shared" si="51"/>
        <v>0</v>
      </c>
      <c r="J291" s="173">
        <f t="shared" si="52"/>
        <v>0</v>
      </c>
      <c r="K291" s="173">
        <f>SUMIFS(Validacions!$N$8:$N$7945,Validacions!$E$8:$E$7945,B291)</f>
        <v>0</v>
      </c>
      <c r="L291" s="173">
        <f>SUMIFS(Validacions!$P$8:$P$7945,Validacions!$E$8:$E$7945,B291)</f>
        <v>0</v>
      </c>
      <c r="M291" s="173">
        <f t="shared" si="61"/>
        <v>0</v>
      </c>
      <c r="N291" s="173">
        <f t="shared" si="62"/>
        <v>0</v>
      </c>
      <c r="O291" s="173">
        <f t="shared" si="53"/>
        <v>0</v>
      </c>
      <c r="P291" s="173">
        <f t="shared" si="63"/>
        <v>0</v>
      </c>
      <c r="Q291" s="173"/>
      <c r="R291" s="191">
        <f t="shared" si="57"/>
        <v>0</v>
      </c>
      <c r="S291" s="173">
        <f t="shared" si="54"/>
        <v>1.5</v>
      </c>
      <c r="T291" s="47">
        <f t="shared" si="55"/>
        <v>0</v>
      </c>
      <c r="U291" s="94">
        <f t="shared" si="56"/>
        <v>0</v>
      </c>
    </row>
    <row r="292" spans="1:21" x14ac:dyDescent="0.3">
      <c r="A292" s="189" t="s">
        <v>376</v>
      </c>
      <c r="B292" s="171">
        <v>5820</v>
      </c>
      <c r="C292" s="172" t="str">
        <f>IF(B292="","",VLOOKUP(B292,[1]PROJECTES!$C$14:$G$7000,2,TRUE))</f>
        <v>PEUSA</v>
      </c>
      <c r="D292" s="192" t="str">
        <f>IF(B292="","",VLOOKUP(B292,[1]PROJECTES!$C$14:$G$5000,5,FALSE))</f>
        <v>RTU CT-103 NUMERO-3 v2.0</v>
      </c>
      <c r="E292" s="194">
        <f>IF(B292="","",VLOOKUP(B292,[1]PROJECTES!$C$14:$Z$5000,8,FALSE))</f>
        <v>1.5</v>
      </c>
      <c r="F292" s="264">
        <f>IF(B292="","",VLOOKUP(B292,[1]PROJECTES!$C$14:$Z$5000,19,FALSE))</f>
        <v>44069</v>
      </c>
      <c r="G292" s="265">
        <v>0</v>
      </c>
      <c r="H292" s="265">
        <v>0</v>
      </c>
      <c r="I292" s="173">
        <f t="shared" si="51"/>
        <v>0</v>
      </c>
      <c r="J292" s="173">
        <f t="shared" si="52"/>
        <v>0</v>
      </c>
      <c r="K292" s="173">
        <f>SUMIFS(Validacions!$N$8:$N$7945,Validacions!$E$8:$E$7945,B292)</f>
        <v>0</v>
      </c>
      <c r="L292" s="173">
        <f>SUMIFS(Validacions!$P$8:$P$7945,Validacions!$E$8:$E$7945,B292)</f>
        <v>0</v>
      </c>
      <c r="M292" s="173">
        <f t="shared" si="61"/>
        <v>0</v>
      </c>
      <c r="N292" s="173">
        <f t="shared" si="62"/>
        <v>0</v>
      </c>
      <c r="O292" s="173">
        <f t="shared" si="53"/>
        <v>0</v>
      </c>
      <c r="P292" s="173">
        <f t="shared" si="63"/>
        <v>0</v>
      </c>
      <c r="Q292" s="173"/>
      <c r="R292" s="191">
        <f t="shared" si="57"/>
        <v>0</v>
      </c>
      <c r="S292" s="173">
        <f t="shared" si="54"/>
        <v>1.5</v>
      </c>
      <c r="T292" s="47">
        <f t="shared" si="55"/>
        <v>0</v>
      </c>
      <c r="U292" s="94">
        <f t="shared" si="56"/>
        <v>0</v>
      </c>
    </row>
    <row r="293" spans="1:21" x14ac:dyDescent="0.3">
      <c r="A293" s="189" t="s">
        <v>376</v>
      </c>
      <c r="B293" s="171">
        <v>5821</v>
      </c>
      <c r="C293" s="172" t="str">
        <f>IF(B293="","",VLOOKUP(B293,[1]PROJECTES!$C$14:$G$7000,2,TRUE))</f>
        <v>PEUSA</v>
      </c>
      <c r="D293" s="192" t="str">
        <f>IF(B293="","",VLOOKUP(B293,[1]PROJECTES!$C$14:$G$5000,5,FALSE))</f>
        <v>RTU CT-128 RAMON FALI v2.0</v>
      </c>
      <c r="E293" s="194">
        <f>IF(B293="","",VLOOKUP(B293,[1]PROJECTES!$C$14:$Z$5000,8,FALSE))</f>
        <v>1.5</v>
      </c>
      <c r="F293" s="264">
        <f>IF(B293="","",VLOOKUP(B293,[1]PROJECTES!$C$14:$Z$5000,19,FALSE))</f>
        <v>44069</v>
      </c>
      <c r="G293" s="265">
        <v>0</v>
      </c>
      <c r="H293" s="265">
        <v>0</v>
      </c>
      <c r="I293" s="173">
        <f t="shared" si="51"/>
        <v>0</v>
      </c>
      <c r="J293" s="173">
        <f t="shared" si="52"/>
        <v>0</v>
      </c>
      <c r="K293" s="173">
        <f>SUMIFS(Validacions!$N$8:$N$7945,Validacions!$E$8:$E$7945,B293)</f>
        <v>0</v>
      </c>
      <c r="L293" s="173">
        <f>SUMIFS(Validacions!$P$8:$P$7945,Validacions!$E$8:$E$7945,B293)</f>
        <v>0</v>
      </c>
      <c r="M293" s="173">
        <f t="shared" si="61"/>
        <v>0</v>
      </c>
      <c r="N293" s="173">
        <f t="shared" si="62"/>
        <v>0</v>
      </c>
      <c r="O293" s="173">
        <f t="shared" si="53"/>
        <v>0</v>
      </c>
      <c r="P293" s="173">
        <f t="shared" si="63"/>
        <v>0</v>
      </c>
      <c r="Q293" s="173"/>
      <c r="R293" s="191">
        <f t="shared" si="57"/>
        <v>0</v>
      </c>
      <c r="S293" s="173">
        <f t="shared" si="54"/>
        <v>1.5</v>
      </c>
      <c r="T293" s="47">
        <f t="shared" si="55"/>
        <v>0</v>
      </c>
      <c r="U293" s="94">
        <f t="shared" si="56"/>
        <v>0</v>
      </c>
    </row>
    <row r="294" spans="1:21" x14ac:dyDescent="0.3">
      <c r="A294" s="189" t="s">
        <v>376</v>
      </c>
      <c r="B294" s="171">
        <v>5822</v>
      </c>
      <c r="C294" s="172" t="str">
        <f>IF(B294="","",VLOOKUP(B294,[1]PROJECTES!$C$14:$G$7000,2,TRUE))</f>
        <v>PEUSA</v>
      </c>
      <c r="D294" s="192" t="str">
        <f>IF(B294="","",VLOOKUP(B294,[1]PROJECTES!$C$14:$G$5000,5,FALSE))</f>
        <v>RTU CT-152 CARRER DE L'ORRI v2.0</v>
      </c>
      <c r="E294" s="194">
        <f>IF(B294="","",VLOOKUP(B294,[1]PROJECTES!$C$14:$Z$5000,8,FALSE))</f>
        <v>1.5</v>
      </c>
      <c r="F294" s="264">
        <f>IF(B294="","",VLOOKUP(B294,[1]PROJECTES!$C$14:$Z$5000,19,FALSE))</f>
        <v>44069</v>
      </c>
      <c r="G294" s="265">
        <v>0</v>
      </c>
      <c r="H294" s="265">
        <v>0</v>
      </c>
      <c r="I294" s="173">
        <f t="shared" si="51"/>
        <v>0</v>
      </c>
      <c r="J294" s="173">
        <f t="shared" si="52"/>
        <v>0</v>
      </c>
      <c r="K294" s="173">
        <f>SUMIFS(Validacions!$N$8:$N$7945,Validacions!$E$8:$E$7945,B294)</f>
        <v>0</v>
      </c>
      <c r="L294" s="173">
        <f>SUMIFS(Validacions!$P$8:$P$7945,Validacions!$E$8:$E$7945,B294)</f>
        <v>0</v>
      </c>
      <c r="M294" s="173">
        <f t="shared" si="61"/>
        <v>0</v>
      </c>
      <c r="N294" s="173">
        <f t="shared" si="62"/>
        <v>0</v>
      </c>
      <c r="O294" s="173">
        <f t="shared" si="53"/>
        <v>0</v>
      </c>
      <c r="P294" s="173">
        <f t="shared" si="63"/>
        <v>0</v>
      </c>
      <c r="Q294" s="173"/>
      <c r="R294" s="191">
        <f t="shared" si="57"/>
        <v>0</v>
      </c>
      <c r="S294" s="173">
        <f t="shared" si="54"/>
        <v>1.5</v>
      </c>
      <c r="T294" s="47">
        <f t="shared" si="55"/>
        <v>0</v>
      </c>
      <c r="U294" s="94">
        <f t="shared" si="56"/>
        <v>0</v>
      </c>
    </row>
    <row r="295" spans="1:21" x14ac:dyDescent="0.3">
      <c r="A295" s="189" t="s">
        <v>376</v>
      </c>
      <c r="B295" s="171">
        <v>5823</v>
      </c>
      <c r="C295" s="172" t="str">
        <f>IF(B295="","",VLOOKUP(B295,[1]PROJECTES!$C$14:$G$7000,2,TRUE))</f>
        <v>PEUSA</v>
      </c>
      <c r="D295" s="192" t="str">
        <f>IF(B295="","",VLOOKUP(B295,[1]PROJECTES!$C$14:$G$5000,5,FALSE))</f>
        <v>RTU CT-127 PASSEIG PARC-I v2.0</v>
      </c>
      <c r="E295" s="194">
        <f>IF(B295="","",VLOOKUP(B295,[1]PROJECTES!$C$14:$Z$5000,8,FALSE))</f>
        <v>1.5</v>
      </c>
      <c r="F295" s="264">
        <f>IF(B295="","",VLOOKUP(B295,[1]PROJECTES!$C$14:$Z$5000,19,FALSE))</f>
        <v>44069</v>
      </c>
      <c r="G295" s="265">
        <v>0</v>
      </c>
      <c r="H295" s="265">
        <v>0</v>
      </c>
      <c r="I295" s="173">
        <f t="shared" si="51"/>
        <v>0</v>
      </c>
      <c r="J295" s="173">
        <f t="shared" si="52"/>
        <v>0</v>
      </c>
      <c r="K295" s="173">
        <f>SUMIFS(Validacions!$N$8:$N$7945,Validacions!$E$8:$E$7945,B295)</f>
        <v>0</v>
      </c>
      <c r="L295" s="173">
        <f>SUMIFS(Validacions!$P$8:$P$7945,Validacions!$E$8:$E$7945,B295)</f>
        <v>0</v>
      </c>
      <c r="M295" s="173">
        <f t="shared" ref="M295:M306" si="64">TRUNC(L295/60,0)</f>
        <v>0</v>
      </c>
      <c r="N295" s="173">
        <f t="shared" ref="N295:N306" si="65">MOD(L295,60)</f>
        <v>0</v>
      </c>
      <c r="O295" s="173">
        <f t="shared" si="53"/>
        <v>0</v>
      </c>
      <c r="P295" s="173">
        <f t="shared" ref="P295:P306" si="66">K295+M295+N295/60</f>
        <v>0</v>
      </c>
      <c r="Q295" s="173"/>
      <c r="R295" s="191">
        <f t="shared" si="57"/>
        <v>0</v>
      </c>
      <c r="S295" s="173">
        <f t="shared" si="54"/>
        <v>1.5</v>
      </c>
      <c r="T295" s="47">
        <f t="shared" si="55"/>
        <v>0</v>
      </c>
      <c r="U295" s="94">
        <f t="shared" si="56"/>
        <v>0</v>
      </c>
    </row>
    <row r="296" spans="1:21" x14ac:dyDescent="0.3">
      <c r="A296" s="189" t="s">
        <v>376</v>
      </c>
      <c r="B296" s="171">
        <v>5824</v>
      </c>
      <c r="C296" s="172" t="str">
        <f>IF(B296="","",VLOOKUP(B296,[1]PROJECTES!$C$14:$G$7000,2,TRUE))</f>
        <v>PEUSA</v>
      </c>
      <c r="D296" s="192" t="str">
        <f>IF(B296="","",VLOOKUP(B296,[1]PROJECTES!$C$14:$G$5000,5,FALSE))</f>
        <v>RTU CT-137 CADI PARC v2.0</v>
      </c>
      <c r="E296" s="194">
        <f>IF(B296="","",VLOOKUP(B296,[1]PROJECTES!$C$14:$Z$5000,8,FALSE))</f>
        <v>1.5</v>
      </c>
      <c r="F296" s="264">
        <f>IF(B296="","",VLOOKUP(B296,[1]PROJECTES!$C$14:$Z$5000,19,FALSE))</f>
        <v>44069</v>
      </c>
      <c r="G296" s="265">
        <v>0</v>
      </c>
      <c r="H296" s="265">
        <v>0</v>
      </c>
      <c r="I296" s="173">
        <f t="shared" si="51"/>
        <v>0</v>
      </c>
      <c r="J296" s="173">
        <f t="shared" si="52"/>
        <v>0</v>
      </c>
      <c r="K296" s="173">
        <f>SUMIFS(Validacions!$N$8:$N$7945,Validacions!$E$8:$E$7945,B296)</f>
        <v>0</v>
      </c>
      <c r="L296" s="173">
        <f>SUMIFS(Validacions!$P$8:$P$7945,Validacions!$E$8:$E$7945,B296)</f>
        <v>0</v>
      </c>
      <c r="M296" s="173">
        <f t="shared" si="64"/>
        <v>0</v>
      </c>
      <c r="N296" s="173">
        <f t="shared" si="65"/>
        <v>0</v>
      </c>
      <c r="O296" s="173">
        <f t="shared" si="53"/>
        <v>0</v>
      </c>
      <c r="P296" s="173">
        <f t="shared" si="66"/>
        <v>0</v>
      </c>
      <c r="Q296" s="173"/>
      <c r="R296" s="191">
        <f t="shared" si="57"/>
        <v>0</v>
      </c>
      <c r="S296" s="173">
        <f t="shared" si="54"/>
        <v>1.5</v>
      </c>
      <c r="T296" s="47">
        <f t="shared" si="55"/>
        <v>0</v>
      </c>
      <c r="U296" s="94">
        <f t="shared" si="56"/>
        <v>0</v>
      </c>
    </row>
    <row r="297" spans="1:21" x14ac:dyDescent="0.3">
      <c r="A297" s="189" t="s">
        <v>376</v>
      </c>
      <c r="B297" s="171">
        <v>5825</v>
      </c>
      <c r="C297" s="172" t="str">
        <f>IF(B297="","",VLOOKUP(B297,[1]PROJECTES!$C$14:$G$7000,2,TRUE))</f>
        <v>PEUSA</v>
      </c>
      <c r="D297" s="192" t="str">
        <f>IF(B297="","",VLOOKUP(B297,[1]PROJECTES!$C$14:$G$5000,5,FALSE))</f>
        <v>RTU CT-129 MARE JANER v2.0</v>
      </c>
      <c r="E297" s="194">
        <f>IF(B297="","",VLOOKUP(B297,[1]PROJECTES!$C$14:$Z$5000,8,FALSE))</f>
        <v>1.5</v>
      </c>
      <c r="F297" s="264">
        <f>IF(B297="","",VLOOKUP(B297,[1]PROJECTES!$C$14:$Z$5000,19,FALSE))</f>
        <v>44069</v>
      </c>
      <c r="G297" s="265">
        <v>0</v>
      </c>
      <c r="H297" s="265">
        <v>0</v>
      </c>
      <c r="I297" s="173">
        <f t="shared" si="51"/>
        <v>0</v>
      </c>
      <c r="J297" s="173">
        <f t="shared" si="52"/>
        <v>0</v>
      </c>
      <c r="K297" s="173">
        <f>SUMIFS(Validacions!$N$8:$N$7945,Validacions!$E$8:$E$7945,B297)</f>
        <v>0</v>
      </c>
      <c r="L297" s="173">
        <f>SUMIFS(Validacions!$P$8:$P$7945,Validacions!$E$8:$E$7945,B297)</f>
        <v>0</v>
      </c>
      <c r="M297" s="173">
        <f t="shared" si="64"/>
        <v>0</v>
      </c>
      <c r="N297" s="173">
        <f t="shared" si="65"/>
        <v>0</v>
      </c>
      <c r="O297" s="173">
        <f t="shared" si="53"/>
        <v>0</v>
      </c>
      <c r="P297" s="173">
        <f t="shared" si="66"/>
        <v>0</v>
      </c>
      <c r="Q297" s="173"/>
      <c r="R297" s="191">
        <f t="shared" si="57"/>
        <v>0</v>
      </c>
      <c r="S297" s="173">
        <f t="shared" si="54"/>
        <v>1.5</v>
      </c>
      <c r="T297" s="47">
        <f t="shared" si="55"/>
        <v>0</v>
      </c>
      <c r="U297" s="94">
        <f t="shared" si="56"/>
        <v>0</v>
      </c>
    </row>
    <row r="298" spans="1:21" x14ac:dyDescent="0.3">
      <c r="A298" s="189" t="s">
        <v>376</v>
      </c>
      <c r="B298" s="171">
        <v>5826</v>
      </c>
      <c r="C298" s="172" t="str">
        <f>IF(B298="","",VLOOKUP(B298,[1]PROJECTES!$C$14:$G$7000,2,TRUE))</f>
        <v>PEUSA</v>
      </c>
      <c r="D298" s="192" t="str">
        <f>IF(B298="","",VLOOKUP(B298,[1]PROJECTES!$C$14:$G$5000,5,FALSE))</f>
        <v>Inst. i PEM RTU CS-113 CADI v2.0</v>
      </c>
      <c r="E298" s="194">
        <f>IF(B298="","",VLOOKUP(B298,[1]PROJECTES!$C$14:$Z$5000,8,FALSE))</f>
        <v>15.5</v>
      </c>
      <c r="F298" s="264">
        <f>IF(B298="","",VLOOKUP(B298,[1]PROJECTES!$C$14:$Z$5000,19,FALSE))</f>
        <v>44069</v>
      </c>
      <c r="G298" s="265">
        <v>0</v>
      </c>
      <c r="H298" s="265">
        <v>0</v>
      </c>
      <c r="I298" s="173">
        <f t="shared" si="51"/>
        <v>0</v>
      </c>
      <c r="J298" s="173">
        <f t="shared" si="52"/>
        <v>0</v>
      </c>
      <c r="K298" s="173">
        <f>SUMIFS(Validacions!$N$8:$N$7945,Validacions!$E$8:$E$7945,B298)</f>
        <v>0</v>
      </c>
      <c r="L298" s="173">
        <f>SUMIFS(Validacions!$P$8:$P$7945,Validacions!$E$8:$E$7945,B298)</f>
        <v>0</v>
      </c>
      <c r="M298" s="173">
        <f t="shared" si="64"/>
        <v>0</v>
      </c>
      <c r="N298" s="173">
        <f t="shared" si="65"/>
        <v>0</v>
      </c>
      <c r="O298" s="173">
        <f t="shared" si="53"/>
        <v>0</v>
      </c>
      <c r="P298" s="173">
        <f t="shared" si="66"/>
        <v>0</v>
      </c>
      <c r="Q298" s="173"/>
      <c r="R298" s="191">
        <f t="shared" si="57"/>
        <v>0</v>
      </c>
      <c r="S298" s="173">
        <f t="shared" si="54"/>
        <v>15.5</v>
      </c>
      <c r="T298" s="47">
        <f t="shared" si="55"/>
        <v>0</v>
      </c>
      <c r="U298" s="94">
        <f t="shared" si="56"/>
        <v>0</v>
      </c>
    </row>
    <row r="299" spans="1:21" x14ac:dyDescent="0.3">
      <c r="A299" s="189" t="s">
        <v>376</v>
      </c>
      <c r="B299" s="171">
        <v>5827</v>
      </c>
      <c r="C299" s="172" t="str">
        <f>IF(B299="","",VLOOKUP(B299,[1]PROJECTES!$C$14:$G$7000,2,TRUE))</f>
        <v>PEUSA</v>
      </c>
      <c r="D299" s="192" t="str">
        <f>IF(B299="","",VLOOKUP(B299,[1]PROJECTES!$C$14:$G$5000,5,FALSE))</f>
        <v>Inst. i PEM RTU CT-103 NUMERO-3 v2.0</v>
      </c>
      <c r="E299" s="194">
        <f>IF(B299="","",VLOOKUP(B299,[1]PROJECTES!$C$14:$Z$5000,8,FALSE))</f>
        <v>15.5</v>
      </c>
      <c r="F299" s="264">
        <f>IF(B299="","",VLOOKUP(B299,[1]PROJECTES!$C$14:$Z$5000,19,FALSE))</f>
        <v>44069</v>
      </c>
      <c r="G299" s="265">
        <v>0</v>
      </c>
      <c r="H299" s="265">
        <v>0</v>
      </c>
      <c r="I299" s="173">
        <f t="shared" si="51"/>
        <v>0</v>
      </c>
      <c r="J299" s="173">
        <f t="shared" si="52"/>
        <v>0</v>
      </c>
      <c r="K299" s="173">
        <f>SUMIFS(Validacions!$N$8:$N$7945,Validacions!$E$8:$E$7945,B299)</f>
        <v>0</v>
      </c>
      <c r="L299" s="173">
        <f>SUMIFS(Validacions!$P$8:$P$7945,Validacions!$E$8:$E$7945,B299)</f>
        <v>0</v>
      </c>
      <c r="M299" s="173">
        <f t="shared" si="64"/>
        <v>0</v>
      </c>
      <c r="N299" s="173">
        <f t="shared" si="65"/>
        <v>0</v>
      </c>
      <c r="O299" s="173">
        <f t="shared" si="53"/>
        <v>0</v>
      </c>
      <c r="P299" s="173">
        <f t="shared" si="66"/>
        <v>0</v>
      </c>
      <c r="Q299" s="173"/>
      <c r="R299" s="191">
        <f t="shared" si="57"/>
        <v>0</v>
      </c>
      <c r="S299" s="173">
        <f t="shared" si="54"/>
        <v>15.5</v>
      </c>
      <c r="T299" s="47">
        <f t="shared" si="55"/>
        <v>0</v>
      </c>
      <c r="U299" s="94">
        <f t="shared" si="56"/>
        <v>0</v>
      </c>
    </row>
    <row r="300" spans="1:21" x14ac:dyDescent="0.3">
      <c r="A300" s="189" t="s">
        <v>376</v>
      </c>
      <c r="B300" s="171">
        <v>5828</v>
      </c>
      <c r="C300" s="172" t="str">
        <f>IF(B300="","",VLOOKUP(B300,[1]PROJECTES!$C$14:$G$7000,2,TRUE))</f>
        <v>PEUSA</v>
      </c>
      <c r="D300" s="192" t="str">
        <f>IF(B300="","",VLOOKUP(B300,[1]PROJECTES!$C$14:$G$5000,5,FALSE))</f>
        <v>Inst. i PEM RTU CT-128 RAMON FALI v2.0</v>
      </c>
      <c r="E300" s="194">
        <f>IF(B300="","",VLOOKUP(B300,[1]PROJECTES!$C$14:$Z$5000,8,FALSE))</f>
        <v>15.5</v>
      </c>
      <c r="F300" s="264">
        <f>IF(B300="","",VLOOKUP(B300,[1]PROJECTES!$C$14:$Z$5000,19,FALSE))</f>
        <v>44069</v>
      </c>
      <c r="G300" s="265">
        <v>0</v>
      </c>
      <c r="H300" s="265">
        <v>0</v>
      </c>
      <c r="I300" s="173">
        <f t="shared" si="51"/>
        <v>0</v>
      </c>
      <c r="J300" s="173">
        <f t="shared" si="52"/>
        <v>0</v>
      </c>
      <c r="K300" s="173">
        <f>SUMIFS(Validacions!$N$8:$N$7945,Validacions!$E$8:$E$7945,B300)</f>
        <v>0</v>
      </c>
      <c r="L300" s="173">
        <f>SUMIFS(Validacions!$P$8:$P$7945,Validacions!$E$8:$E$7945,B300)</f>
        <v>0</v>
      </c>
      <c r="M300" s="173">
        <f t="shared" si="64"/>
        <v>0</v>
      </c>
      <c r="N300" s="173">
        <f t="shared" si="65"/>
        <v>0</v>
      </c>
      <c r="O300" s="173">
        <f t="shared" si="53"/>
        <v>0</v>
      </c>
      <c r="P300" s="173">
        <f t="shared" si="66"/>
        <v>0</v>
      </c>
      <c r="Q300" s="173"/>
      <c r="R300" s="191">
        <f t="shared" si="57"/>
        <v>0</v>
      </c>
      <c r="S300" s="173">
        <f t="shared" si="54"/>
        <v>15.5</v>
      </c>
      <c r="T300" s="47">
        <f t="shared" si="55"/>
        <v>0</v>
      </c>
      <c r="U300" s="94">
        <f t="shared" si="56"/>
        <v>0</v>
      </c>
    </row>
    <row r="301" spans="1:21" x14ac:dyDescent="0.3">
      <c r="A301" s="189" t="s">
        <v>376</v>
      </c>
      <c r="B301" s="171">
        <v>5829</v>
      </c>
      <c r="C301" s="172" t="str">
        <f>IF(B301="","",VLOOKUP(B301,[1]PROJECTES!$C$14:$G$7000,2,TRUE))</f>
        <v>PEUSA</v>
      </c>
      <c r="D301" s="192" t="str">
        <f>IF(B301="","",VLOOKUP(B301,[1]PROJECTES!$C$14:$G$5000,5,FALSE))</f>
        <v>Inst. i PEM RTU CT-152 CARRER DE L'ORRI v2.0</v>
      </c>
      <c r="E301" s="194">
        <f>IF(B301="","",VLOOKUP(B301,[1]PROJECTES!$C$14:$Z$5000,8,FALSE))</f>
        <v>15.5</v>
      </c>
      <c r="F301" s="264">
        <f>IF(B301="","",VLOOKUP(B301,[1]PROJECTES!$C$14:$Z$5000,19,FALSE))</f>
        <v>44069</v>
      </c>
      <c r="G301" s="265">
        <v>0</v>
      </c>
      <c r="H301" s="265">
        <v>0</v>
      </c>
      <c r="I301" s="173">
        <f t="shared" si="51"/>
        <v>0</v>
      </c>
      <c r="J301" s="173">
        <f t="shared" si="52"/>
        <v>0</v>
      </c>
      <c r="K301" s="173">
        <f>SUMIFS(Validacions!$N$8:$N$7945,Validacions!$E$8:$E$7945,B301)</f>
        <v>0</v>
      </c>
      <c r="L301" s="173">
        <f>SUMIFS(Validacions!$P$8:$P$7945,Validacions!$E$8:$E$7945,B301)</f>
        <v>0</v>
      </c>
      <c r="M301" s="173">
        <f t="shared" si="64"/>
        <v>0</v>
      </c>
      <c r="N301" s="173">
        <f t="shared" si="65"/>
        <v>0</v>
      </c>
      <c r="O301" s="173">
        <f t="shared" si="53"/>
        <v>0</v>
      </c>
      <c r="P301" s="173">
        <f t="shared" si="66"/>
        <v>0</v>
      </c>
      <c r="Q301" s="173"/>
      <c r="R301" s="191">
        <f t="shared" si="57"/>
        <v>0</v>
      </c>
      <c r="S301" s="173">
        <f t="shared" si="54"/>
        <v>15.5</v>
      </c>
      <c r="T301" s="47">
        <f t="shared" si="55"/>
        <v>0</v>
      </c>
      <c r="U301" s="94">
        <f t="shared" si="56"/>
        <v>0</v>
      </c>
    </row>
    <row r="302" spans="1:21" x14ac:dyDescent="0.3">
      <c r="A302" s="189" t="s">
        <v>376</v>
      </c>
      <c r="B302" s="171">
        <v>5830</v>
      </c>
      <c r="C302" s="172" t="str">
        <f>IF(B302="","",VLOOKUP(B302,[1]PROJECTES!$C$14:$G$7000,2,TRUE))</f>
        <v>PEUSA</v>
      </c>
      <c r="D302" s="192" t="str">
        <f>IF(B302="","",VLOOKUP(B302,[1]PROJECTES!$C$14:$G$5000,5,FALSE))</f>
        <v>Inst. i PEM RTU CT-127 PASSEIG PARC-I v2.0</v>
      </c>
      <c r="E302" s="194">
        <f>IF(B302="","",VLOOKUP(B302,[1]PROJECTES!$C$14:$Z$5000,8,FALSE))</f>
        <v>15.5</v>
      </c>
      <c r="F302" s="264">
        <f>IF(B302="","",VLOOKUP(B302,[1]PROJECTES!$C$14:$Z$5000,19,FALSE))</f>
        <v>44069</v>
      </c>
      <c r="G302" s="265">
        <v>0</v>
      </c>
      <c r="H302" s="265">
        <v>0</v>
      </c>
      <c r="I302" s="173">
        <f t="shared" si="51"/>
        <v>0</v>
      </c>
      <c r="J302" s="173">
        <f t="shared" si="52"/>
        <v>0</v>
      </c>
      <c r="K302" s="173">
        <f>SUMIFS(Validacions!$N$8:$N$7945,Validacions!$E$8:$E$7945,B302)</f>
        <v>0</v>
      </c>
      <c r="L302" s="173">
        <f>SUMIFS(Validacions!$P$8:$P$7945,Validacions!$E$8:$E$7945,B302)</f>
        <v>0</v>
      </c>
      <c r="M302" s="173">
        <f t="shared" si="64"/>
        <v>0</v>
      </c>
      <c r="N302" s="173">
        <f t="shared" si="65"/>
        <v>0</v>
      </c>
      <c r="O302" s="173">
        <f t="shared" si="53"/>
        <v>0</v>
      </c>
      <c r="P302" s="173">
        <f t="shared" si="66"/>
        <v>0</v>
      </c>
      <c r="Q302" s="173"/>
      <c r="R302" s="191">
        <f t="shared" si="57"/>
        <v>0</v>
      </c>
      <c r="S302" s="173">
        <f t="shared" si="54"/>
        <v>15.5</v>
      </c>
      <c r="T302" s="47">
        <f t="shared" si="55"/>
        <v>0</v>
      </c>
      <c r="U302" s="94">
        <f t="shared" si="56"/>
        <v>0</v>
      </c>
    </row>
    <row r="303" spans="1:21" x14ac:dyDescent="0.3">
      <c r="A303" s="189" t="s">
        <v>376</v>
      </c>
      <c r="B303" s="171">
        <v>5831</v>
      </c>
      <c r="C303" s="172" t="str">
        <f>IF(B303="","",VLOOKUP(B303,[1]PROJECTES!$C$14:$G$7000,2,TRUE))</f>
        <v>PEUSA</v>
      </c>
      <c r="D303" s="192" t="str">
        <f>IF(B303="","",VLOOKUP(B303,[1]PROJECTES!$C$14:$G$5000,5,FALSE))</f>
        <v>Inst. i PEM RTU CT-137 CADI PARC v2.0</v>
      </c>
      <c r="E303" s="194">
        <f>IF(B303="","",VLOOKUP(B303,[1]PROJECTES!$C$14:$Z$5000,8,FALSE))</f>
        <v>15.5</v>
      </c>
      <c r="F303" s="264">
        <f>IF(B303="","",VLOOKUP(B303,[1]PROJECTES!$C$14:$Z$5000,19,FALSE))</f>
        <v>44069</v>
      </c>
      <c r="G303" s="265">
        <v>0</v>
      </c>
      <c r="H303" s="265">
        <v>0</v>
      </c>
      <c r="I303" s="173">
        <f t="shared" si="51"/>
        <v>0</v>
      </c>
      <c r="J303" s="173">
        <f t="shared" si="52"/>
        <v>0</v>
      </c>
      <c r="K303" s="173">
        <f>SUMIFS(Validacions!$N$8:$N$7945,Validacions!$E$8:$E$7945,B303)</f>
        <v>0</v>
      </c>
      <c r="L303" s="173">
        <f>SUMIFS(Validacions!$P$8:$P$7945,Validacions!$E$8:$E$7945,B303)</f>
        <v>0</v>
      </c>
      <c r="M303" s="173">
        <f t="shared" si="64"/>
        <v>0</v>
      </c>
      <c r="N303" s="173">
        <f t="shared" si="65"/>
        <v>0</v>
      </c>
      <c r="O303" s="173">
        <f t="shared" si="53"/>
        <v>0</v>
      </c>
      <c r="P303" s="173">
        <f t="shared" si="66"/>
        <v>0</v>
      </c>
      <c r="Q303" s="173"/>
      <c r="R303" s="191">
        <f t="shared" si="57"/>
        <v>0</v>
      </c>
      <c r="S303" s="173">
        <f t="shared" si="54"/>
        <v>15.5</v>
      </c>
      <c r="T303" s="47">
        <f t="shared" si="55"/>
        <v>0</v>
      </c>
      <c r="U303" s="94">
        <f t="shared" si="56"/>
        <v>0</v>
      </c>
    </row>
    <row r="304" spans="1:21" x14ac:dyDescent="0.3">
      <c r="A304" s="189" t="s">
        <v>376</v>
      </c>
      <c r="B304" s="171">
        <v>5832</v>
      </c>
      <c r="C304" s="172" t="str">
        <f>IF(B304="","",VLOOKUP(B304,[1]PROJECTES!$C$14:$G$7000,2,TRUE))</f>
        <v>PEUSA</v>
      </c>
      <c r="D304" s="192" t="str">
        <f>IF(B304="","",VLOOKUP(B304,[1]PROJECTES!$C$14:$G$5000,5,FALSE))</f>
        <v>Inst. i PEM RTU CT-129 MARE JANER v2.0</v>
      </c>
      <c r="E304" s="194">
        <f>IF(B304="","",VLOOKUP(B304,[1]PROJECTES!$C$14:$Z$5000,8,FALSE))</f>
        <v>15.5</v>
      </c>
      <c r="F304" s="264">
        <f>IF(B304="","",VLOOKUP(B304,[1]PROJECTES!$C$14:$Z$5000,19,FALSE))</f>
        <v>44069</v>
      </c>
      <c r="G304" s="265">
        <v>0</v>
      </c>
      <c r="H304" s="265">
        <v>0</v>
      </c>
      <c r="I304" s="173">
        <f t="shared" si="51"/>
        <v>0</v>
      </c>
      <c r="J304" s="173">
        <f t="shared" si="52"/>
        <v>0</v>
      </c>
      <c r="K304" s="173">
        <f>SUMIFS(Validacions!$N$8:$N$7945,Validacions!$E$8:$E$7945,B304)</f>
        <v>0</v>
      </c>
      <c r="L304" s="173">
        <f>SUMIFS(Validacions!$P$8:$P$7945,Validacions!$E$8:$E$7945,B304)</f>
        <v>0</v>
      </c>
      <c r="M304" s="173">
        <f t="shared" si="64"/>
        <v>0</v>
      </c>
      <c r="N304" s="173">
        <f t="shared" si="65"/>
        <v>0</v>
      </c>
      <c r="O304" s="173">
        <f t="shared" si="53"/>
        <v>0</v>
      </c>
      <c r="P304" s="173">
        <f t="shared" si="66"/>
        <v>0</v>
      </c>
      <c r="Q304" s="173"/>
      <c r="R304" s="191">
        <f t="shared" si="57"/>
        <v>0</v>
      </c>
      <c r="S304" s="173">
        <f t="shared" si="54"/>
        <v>15.5</v>
      </c>
      <c r="T304" s="47">
        <f t="shared" si="55"/>
        <v>0</v>
      </c>
      <c r="U304" s="94">
        <f t="shared" si="56"/>
        <v>0</v>
      </c>
    </row>
    <row r="305" spans="1:21" x14ac:dyDescent="0.3">
      <c r="A305" s="189" t="s">
        <v>376</v>
      </c>
      <c r="B305" s="171">
        <v>5833</v>
      </c>
      <c r="C305" s="172" t="str">
        <f>IF(B305="","",VLOOKUP(B305,[1]PROJECTES!$C$14:$G$7000,2,TRUE))</f>
        <v>SITEL</v>
      </c>
      <c r="D305" s="192" t="str">
        <f>IF(B305="","",VLOOKUP(B305,[1]PROJECTES!$C$14:$G$5000,5,FALSE))</f>
        <v>40 x RTU CAP-PRX-48 v3.3</v>
      </c>
      <c r="E305" s="194">
        <f>IF(B305="","",VLOOKUP(B305,[1]PROJECTES!$C$14:$Z$5000,8,FALSE))</f>
        <v>26</v>
      </c>
      <c r="F305" s="264">
        <f>IF(B305="","",VLOOKUP(B305,[1]PROJECTES!$C$14:$Z$5000,19,FALSE))</f>
        <v>44069</v>
      </c>
      <c r="G305" s="265">
        <v>0</v>
      </c>
      <c r="H305" s="265">
        <v>0</v>
      </c>
      <c r="I305" s="173">
        <f t="shared" si="51"/>
        <v>0</v>
      </c>
      <c r="J305" s="173">
        <f t="shared" si="52"/>
        <v>0</v>
      </c>
      <c r="K305" s="173">
        <f>SUMIFS(Validacions!$N$8:$N$7945,Validacions!$E$8:$E$7945,B305)</f>
        <v>0</v>
      </c>
      <c r="L305" s="173">
        <f>SUMIFS(Validacions!$P$8:$P$7945,Validacions!$E$8:$E$7945,B305)</f>
        <v>0</v>
      </c>
      <c r="M305" s="173">
        <f t="shared" si="64"/>
        <v>0</v>
      </c>
      <c r="N305" s="173">
        <f t="shared" si="65"/>
        <v>0</v>
      </c>
      <c r="O305" s="173">
        <f t="shared" si="53"/>
        <v>0</v>
      </c>
      <c r="P305" s="173">
        <f t="shared" si="66"/>
        <v>0</v>
      </c>
      <c r="Q305" s="173"/>
      <c r="R305" s="191">
        <f t="shared" si="57"/>
        <v>0</v>
      </c>
      <c r="S305" s="173">
        <f t="shared" si="54"/>
        <v>26</v>
      </c>
      <c r="T305" s="47">
        <f t="shared" si="55"/>
        <v>0</v>
      </c>
      <c r="U305" s="94">
        <f t="shared" si="56"/>
        <v>0</v>
      </c>
    </row>
    <row r="306" spans="1:21" x14ac:dyDescent="0.3">
      <c r="A306" s="189" t="s">
        <v>376</v>
      </c>
      <c r="B306" s="171">
        <v>5834</v>
      </c>
      <c r="C306" s="172" t="str">
        <f>IF(B306="","",VLOOKUP(B306,[1]PROJECTES!$C$14:$G$7000,2,TRUE))</f>
        <v>SITEL</v>
      </c>
      <c r="D306" s="192" t="str">
        <f>IF(B306="","",VLOOKUP(B306,[1]PROJECTES!$C$14:$G$5000,5,FALSE))</f>
        <v>40 Placa CAP-PRX-48 v3.3</v>
      </c>
      <c r="E306" s="194">
        <f>IF(B306="","",VLOOKUP(B306,[1]PROJECTES!$C$14:$Z$5000,8,FALSE))</f>
        <v>26</v>
      </c>
      <c r="F306" s="264">
        <f>IF(B306="","",VLOOKUP(B306,[1]PROJECTES!$C$14:$Z$5000,19,FALSE))</f>
        <v>44069</v>
      </c>
      <c r="G306" s="265">
        <v>0</v>
      </c>
      <c r="H306" s="265">
        <v>0</v>
      </c>
      <c r="I306" s="173">
        <f t="shared" si="51"/>
        <v>0</v>
      </c>
      <c r="J306" s="173">
        <f t="shared" si="52"/>
        <v>0</v>
      </c>
      <c r="K306" s="173">
        <f>SUMIFS(Validacions!$N$8:$N$7945,Validacions!$E$8:$E$7945,B306)</f>
        <v>0</v>
      </c>
      <c r="L306" s="173">
        <f>SUMIFS(Validacions!$P$8:$P$7945,Validacions!$E$8:$E$7945,B306)</f>
        <v>0</v>
      </c>
      <c r="M306" s="173">
        <f t="shared" si="64"/>
        <v>0</v>
      </c>
      <c r="N306" s="173">
        <f t="shared" si="65"/>
        <v>0</v>
      </c>
      <c r="O306" s="173">
        <f t="shared" si="53"/>
        <v>0</v>
      </c>
      <c r="P306" s="173">
        <f t="shared" si="66"/>
        <v>0</v>
      </c>
      <c r="Q306" s="173"/>
      <c r="R306" s="191">
        <f t="shared" si="57"/>
        <v>0</v>
      </c>
      <c r="S306" s="173">
        <f t="shared" si="54"/>
        <v>26</v>
      </c>
      <c r="T306" s="47">
        <f t="shared" si="55"/>
        <v>0</v>
      </c>
      <c r="U306" s="94">
        <f t="shared" si="56"/>
        <v>0</v>
      </c>
    </row>
    <row r="307" spans="1:21" x14ac:dyDescent="0.3">
      <c r="A307" s="189" t="s">
        <v>377</v>
      </c>
      <c r="B307" s="171">
        <v>5840</v>
      </c>
      <c r="C307" s="172" t="str">
        <f>IF(B307="","",VLOOKUP(B307,[1]PROJECTES!$C$14:$G$7000,2,TRUE))</f>
        <v>SALCAB</v>
      </c>
      <c r="D307" s="192" t="str">
        <f>IF(B307="","",VLOOKUP(B307,[1]PROJECTES!$C$14:$G$5000,5,FALSE))</f>
        <v>CC SCADA S.CABRERA v4,3</v>
      </c>
      <c r="E307" s="194">
        <f>IF(B307="","",VLOOKUP(B307,[1]PROJECTES!$C$14:$Z$5000,8,FALSE))</f>
        <v>12</v>
      </c>
      <c r="F307" s="264">
        <f>IF(B307="","",VLOOKUP(B307,[1]PROJECTES!$C$14:$Z$5000,19,FALSE))</f>
        <v>44092</v>
      </c>
      <c r="G307" s="265">
        <v>0</v>
      </c>
      <c r="H307" s="265">
        <v>0</v>
      </c>
      <c r="I307" s="173">
        <f t="shared" si="51"/>
        <v>0</v>
      </c>
      <c r="J307" s="173">
        <f t="shared" si="52"/>
        <v>0</v>
      </c>
      <c r="K307" s="173">
        <f>SUMIFS(Validacions!$N$8:$N$7945,Validacions!$E$8:$E$7945,B307)</f>
        <v>0</v>
      </c>
      <c r="L307" s="173">
        <f>SUMIFS(Validacions!$P$8:$P$7945,Validacions!$E$8:$E$7945,B307)</f>
        <v>0</v>
      </c>
      <c r="M307" s="173">
        <f t="shared" ref="M307:M317" si="67">TRUNC(L307/60,0)</f>
        <v>0</v>
      </c>
      <c r="N307" s="173">
        <f t="shared" ref="N307:N317" si="68">MOD(L307,60)</f>
        <v>0</v>
      </c>
      <c r="O307" s="173">
        <f t="shared" si="53"/>
        <v>0</v>
      </c>
      <c r="P307" s="173">
        <f t="shared" ref="P307:P317" si="69">K307+M307+N307/60</f>
        <v>0</v>
      </c>
      <c r="Q307" s="173"/>
      <c r="R307" s="191">
        <f t="shared" si="57"/>
        <v>0</v>
      </c>
      <c r="S307" s="173">
        <f t="shared" si="54"/>
        <v>12</v>
      </c>
      <c r="T307" s="47">
        <f t="shared" si="55"/>
        <v>0</v>
      </c>
      <c r="U307" s="94">
        <f t="shared" si="56"/>
        <v>0</v>
      </c>
    </row>
    <row r="308" spans="1:21" x14ac:dyDescent="0.3">
      <c r="A308" s="189" t="s">
        <v>377</v>
      </c>
      <c r="B308" s="171">
        <v>5842</v>
      </c>
      <c r="C308" s="172" t="str">
        <f>IF(B308="","",VLOOKUP(B308,[1]PROJECTES!$C$14:$G$7000,2,TRUE))</f>
        <v>SALCAB</v>
      </c>
      <c r="D308" s="192" t="str">
        <f>IF(B308="","",VLOOKUP(B308,[1]PROJECTES!$C$14:$G$5000,5,FALSE))</f>
        <v>CC SCADA S.CABRERA v4,4</v>
      </c>
      <c r="E308" s="194">
        <f>IF(B308="","",VLOOKUP(B308,[1]PROJECTES!$C$14:$Z$5000,8,FALSE))</f>
        <v>8</v>
      </c>
      <c r="F308" s="264">
        <f>IF(B308="","",VLOOKUP(B308,[1]PROJECTES!$C$14:$Z$5000,19,FALSE))</f>
        <v>44092</v>
      </c>
      <c r="G308" s="265">
        <v>0</v>
      </c>
      <c r="H308" s="265">
        <v>0</v>
      </c>
      <c r="I308" s="173">
        <f t="shared" si="51"/>
        <v>0</v>
      </c>
      <c r="J308" s="173">
        <f t="shared" si="52"/>
        <v>0</v>
      </c>
      <c r="K308" s="173">
        <f>SUMIFS(Validacions!$N$8:$N$7945,Validacions!$E$8:$E$7945,B308)</f>
        <v>0</v>
      </c>
      <c r="L308" s="173">
        <f>SUMIFS(Validacions!$P$8:$P$7945,Validacions!$E$8:$E$7945,B308)</f>
        <v>0</v>
      </c>
      <c r="M308" s="173">
        <f t="shared" si="67"/>
        <v>0</v>
      </c>
      <c r="N308" s="173">
        <f t="shared" si="68"/>
        <v>0</v>
      </c>
      <c r="O308" s="173">
        <f t="shared" si="53"/>
        <v>0</v>
      </c>
      <c r="P308" s="173">
        <f t="shared" si="69"/>
        <v>0</v>
      </c>
      <c r="Q308" s="173"/>
      <c r="R308" s="191">
        <f t="shared" si="57"/>
        <v>0</v>
      </c>
      <c r="S308" s="173">
        <f t="shared" si="54"/>
        <v>8</v>
      </c>
      <c r="T308" s="47">
        <f t="shared" si="55"/>
        <v>0</v>
      </c>
      <c r="U308" s="94">
        <f t="shared" si="56"/>
        <v>0</v>
      </c>
    </row>
    <row r="309" spans="1:21" x14ac:dyDescent="0.3">
      <c r="A309" s="189" t="s">
        <v>377</v>
      </c>
      <c r="B309" s="171">
        <v>5846</v>
      </c>
      <c r="C309" s="172" t="str">
        <f>IF(B309="","",VLOOKUP(B309,[1]PROJECTES!$C$14:$G$7000,2,TRUE))</f>
        <v>ORMAMT</v>
      </c>
      <c r="D309" s="192" t="str">
        <f>IF(B309="","",VLOOKUP(B309,[1]PROJECTES!$C$14:$G$5000,5,FALSE))</f>
        <v>CC SCADA TEDIS.Net CLINICA GIRONA v1.0</v>
      </c>
      <c r="E309" s="194">
        <f>IF(B309="","",VLOOKUP(B309,[1]PROJECTES!$C$14:$Z$5000,8,FALSE))</f>
        <v>34</v>
      </c>
      <c r="F309" s="264">
        <f>IF(B309="","",VLOOKUP(B309,[1]PROJECTES!$C$14:$Z$5000,19,FALSE))</f>
        <v>44102</v>
      </c>
      <c r="G309" s="265">
        <v>0</v>
      </c>
      <c r="H309" s="265">
        <v>0</v>
      </c>
      <c r="I309" s="173">
        <f t="shared" si="51"/>
        <v>0</v>
      </c>
      <c r="J309" s="173">
        <f t="shared" si="52"/>
        <v>0</v>
      </c>
      <c r="K309" s="173">
        <f>SUMIFS(Validacions!$N$8:$N$7945,Validacions!$E$8:$E$7945,B309)</f>
        <v>0</v>
      </c>
      <c r="L309" s="173">
        <f>SUMIFS(Validacions!$P$8:$P$7945,Validacions!$E$8:$E$7945,B309)</f>
        <v>0</v>
      </c>
      <c r="M309" s="173">
        <f t="shared" si="67"/>
        <v>0</v>
      </c>
      <c r="N309" s="173">
        <f t="shared" si="68"/>
        <v>0</v>
      </c>
      <c r="O309" s="173">
        <f t="shared" si="53"/>
        <v>0</v>
      </c>
      <c r="P309" s="173">
        <f t="shared" si="69"/>
        <v>0</v>
      </c>
      <c r="Q309" s="173"/>
      <c r="R309" s="191">
        <f t="shared" si="57"/>
        <v>0</v>
      </c>
      <c r="S309" s="173">
        <f t="shared" si="54"/>
        <v>34</v>
      </c>
      <c r="T309" s="47">
        <f t="shared" si="55"/>
        <v>0</v>
      </c>
      <c r="U309" s="94">
        <f t="shared" si="56"/>
        <v>0</v>
      </c>
    </row>
    <row r="310" spans="1:21" x14ac:dyDescent="0.3">
      <c r="A310" s="189" t="s">
        <v>376</v>
      </c>
      <c r="B310" s="171">
        <v>5848</v>
      </c>
      <c r="C310" s="172" t="str">
        <f>IF(B310="","",VLOOKUP(B310,[1]PROJECTES!$C$14:$G$7000,2,TRUE))</f>
        <v>MOELPO</v>
      </c>
      <c r="D310" s="192" t="str">
        <f>IF(B310="","",VLOOKUP(B310,[1]PROJECTES!$C$14:$G$5000,5,FALSE))</f>
        <v>Reparacio SIST.TD P.F. VENTORRILLO (Energ.Renov.del CINCA)</v>
      </c>
      <c r="E310" s="194">
        <f>IF(B310="","",VLOOKUP(B310,[1]PROJECTES!$C$14:$Z$5000,8,FALSE))</f>
        <v>12</v>
      </c>
      <c r="F310" s="264">
        <f>IF(B310="","",VLOOKUP(B310,[1]PROJECTES!$C$14:$Z$5000,19,FALSE))</f>
        <v>44089</v>
      </c>
      <c r="G310" s="265">
        <v>0</v>
      </c>
      <c r="H310" s="265">
        <v>0</v>
      </c>
      <c r="I310" s="173">
        <f t="shared" si="51"/>
        <v>0</v>
      </c>
      <c r="J310" s="173">
        <f t="shared" si="52"/>
        <v>0</v>
      </c>
      <c r="K310" s="173">
        <f>SUMIFS(Validacions!$N$8:$N$7945,Validacions!$E$8:$E$7945,B310)</f>
        <v>0</v>
      </c>
      <c r="L310" s="173">
        <f>SUMIFS(Validacions!$P$8:$P$7945,Validacions!$E$8:$E$7945,B310)</f>
        <v>0</v>
      </c>
      <c r="M310" s="173">
        <f t="shared" si="67"/>
        <v>0</v>
      </c>
      <c r="N310" s="173">
        <f t="shared" si="68"/>
        <v>0</v>
      </c>
      <c r="O310" s="173">
        <f t="shared" si="53"/>
        <v>0</v>
      </c>
      <c r="P310" s="173">
        <f t="shared" si="69"/>
        <v>0</v>
      </c>
      <c r="Q310" s="173"/>
      <c r="R310" s="191">
        <f t="shared" si="57"/>
        <v>0</v>
      </c>
      <c r="S310" s="173">
        <f t="shared" si="54"/>
        <v>12</v>
      </c>
      <c r="T310" s="47">
        <f t="shared" si="55"/>
        <v>0</v>
      </c>
      <c r="U310" s="94">
        <f t="shared" si="56"/>
        <v>0</v>
      </c>
    </row>
    <row r="311" spans="1:21" x14ac:dyDescent="0.3">
      <c r="A311" s="189" t="s">
        <v>376</v>
      </c>
      <c r="B311" s="171">
        <v>5849</v>
      </c>
      <c r="C311" s="172" t="str">
        <f>IF(B311="","",VLOOKUP(B311,[1]PROJECTES!$C$14:$G$7000,2,TRUE))</f>
        <v>INPPOZ</v>
      </c>
      <c r="D311" s="192" t="str">
        <f>IF(B311="","",VLOOKUP(B311,[1]PROJECTES!$C$14:$G$5000,5,FALSE))</f>
        <v>RTU C.T. POZO MORENAL v5.0</v>
      </c>
      <c r="E311" s="194">
        <f>IF(B311="","",VLOOKUP(B311,[1]PROJECTES!$C$14:$Z$5000,8,FALSE))</f>
        <v>3</v>
      </c>
      <c r="F311" s="264">
        <f>IF(B311="","",VLOOKUP(B311,[1]PROJECTES!$C$14:$Z$5000,19,FALSE))</f>
        <v>44105</v>
      </c>
      <c r="G311" s="265">
        <v>0</v>
      </c>
      <c r="H311" s="265">
        <v>0</v>
      </c>
      <c r="I311" s="173">
        <f t="shared" si="51"/>
        <v>0</v>
      </c>
      <c r="J311" s="173">
        <f t="shared" si="52"/>
        <v>0</v>
      </c>
      <c r="K311" s="173">
        <f>SUMIFS(Validacions!$N$8:$N$7945,Validacions!$E$8:$E$7945,B311)</f>
        <v>0</v>
      </c>
      <c r="L311" s="173">
        <f>SUMIFS(Validacions!$P$8:$P$7945,Validacions!$E$8:$E$7945,B311)</f>
        <v>0</v>
      </c>
      <c r="M311" s="173">
        <f t="shared" si="67"/>
        <v>0</v>
      </c>
      <c r="N311" s="173">
        <f t="shared" si="68"/>
        <v>0</v>
      </c>
      <c r="O311" s="173">
        <f t="shared" si="53"/>
        <v>0</v>
      </c>
      <c r="P311" s="173">
        <f t="shared" si="69"/>
        <v>0</v>
      </c>
      <c r="Q311" s="173"/>
      <c r="R311" s="191">
        <f t="shared" si="57"/>
        <v>0</v>
      </c>
      <c r="S311" s="173">
        <f t="shared" si="54"/>
        <v>3</v>
      </c>
      <c r="T311" s="47">
        <f t="shared" si="55"/>
        <v>0</v>
      </c>
      <c r="U311" s="94">
        <f t="shared" si="56"/>
        <v>0</v>
      </c>
    </row>
    <row r="312" spans="1:21" x14ac:dyDescent="0.3">
      <c r="A312" s="189" t="s">
        <v>376</v>
      </c>
      <c r="B312" s="171">
        <v>5850</v>
      </c>
      <c r="C312" s="172" t="str">
        <f>IF(B312="","",VLOOKUP(B312,[1]PROJECTES!$C$14:$G$7000,2,TRUE))</f>
        <v>INPVIL</v>
      </c>
      <c r="D312" s="192" t="str">
        <f>IF(B312="","",VLOOKUP(B312,[1]PROJECTES!$C$14:$G$5000,5,FALSE))</f>
        <v>RTU C.S. LOS QUINTOS - EL VISO v3.0</v>
      </c>
      <c r="E312" s="194">
        <f>IF(B312="","",VLOOKUP(B312,[1]PROJECTES!$C$14:$Z$5000,8,FALSE))</f>
        <v>28.75</v>
      </c>
      <c r="F312" s="264">
        <f>IF(B312="","",VLOOKUP(B312,[1]PROJECTES!$C$14:$Z$5000,19,FALSE))</f>
        <v>44105</v>
      </c>
      <c r="G312" s="265">
        <v>0</v>
      </c>
      <c r="H312" s="265">
        <v>0</v>
      </c>
      <c r="I312" s="173">
        <f t="shared" si="51"/>
        <v>0</v>
      </c>
      <c r="J312" s="173">
        <f t="shared" si="52"/>
        <v>0</v>
      </c>
      <c r="K312" s="173">
        <f>SUMIFS(Validacions!$N$8:$N$7945,Validacions!$E$8:$E$7945,B312)</f>
        <v>0</v>
      </c>
      <c r="L312" s="173">
        <f>SUMIFS(Validacions!$P$8:$P$7945,Validacions!$E$8:$E$7945,B312)</f>
        <v>0</v>
      </c>
      <c r="M312" s="173">
        <f t="shared" si="67"/>
        <v>0</v>
      </c>
      <c r="N312" s="173">
        <f t="shared" si="68"/>
        <v>0</v>
      </c>
      <c r="O312" s="173">
        <f t="shared" si="53"/>
        <v>0</v>
      </c>
      <c r="P312" s="173">
        <f t="shared" si="69"/>
        <v>0</v>
      </c>
      <c r="Q312" s="173"/>
      <c r="R312" s="191">
        <f t="shared" si="57"/>
        <v>0</v>
      </c>
      <c r="S312" s="173">
        <f t="shared" si="54"/>
        <v>28.75</v>
      </c>
      <c r="T312" s="47">
        <f t="shared" si="55"/>
        <v>0</v>
      </c>
      <c r="U312" s="94">
        <f t="shared" si="56"/>
        <v>0</v>
      </c>
    </row>
    <row r="313" spans="1:21" x14ac:dyDescent="0.3">
      <c r="A313" s="189" t="s">
        <v>376</v>
      </c>
      <c r="B313" s="171">
        <v>5851</v>
      </c>
      <c r="C313" s="172" t="str">
        <f>IF(B313="","",VLOOKUP(B313,[1]PROJECTES!$C$14:$G$7000,2,TRUE))</f>
        <v>INPPOZ</v>
      </c>
      <c r="D313" s="192" t="str">
        <f>IF(B313="","",VLOOKUP(B313,[1]PROJECTES!$C$14:$G$5000,5,FALSE))</f>
        <v>Inst. y PEM RTU C.T. POZO MORENAL v5.0</v>
      </c>
      <c r="E313" s="194">
        <f>IF(B313="","",VLOOKUP(B313,[1]PROJECTES!$C$14:$Z$5000,8,FALSE))</f>
        <v>2.5</v>
      </c>
      <c r="F313" s="264">
        <f>IF(B313="","",VLOOKUP(B313,[1]PROJECTES!$C$14:$Z$5000,19,FALSE))</f>
        <v>44105</v>
      </c>
      <c r="G313" s="265">
        <v>0</v>
      </c>
      <c r="H313" s="265">
        <v>0</v>
      </c>
      <c r="I313" s="173">
        <f t="shared" si="51"/>
        <v>0</v>
      </c>
      <c r="J313" s="173">
        <f t="shared" si="52"/>
        <v>0</v>
      </c>
      <c r="K313" s="173">
        <f>SUMIFS(Validacions!$N$8:$N$7945,Validacions!$E$8:$E$7945,B313)</f>
        <v>0</v>
      </c>
      <c r="L313" s="173">
        <f>SUMIFS(Validacions!$P$8:$P$7945,Validacions!$E$8:$E$7945,B313)</f>
        <v>0</v>
      </c>
      <c r="M313" s="173">
        <f t="shared" si="67"/>
        <v>0</v>
      </c>
      <c r="N313" s="173">
        <f t="shared" si="68"/>
        <v>0</v>
      </c>
      <c r="O313" s="173">
        <f t="shared" si="53"/>
        <v>0</v>
      </c>
      <c r="P313" s="173">
        <f t="shared" si="69"/>
        <v>0</v>
      </c>
      <c r="Q313" s="173"/>
      <c r="R313" s="191">
        <f t="shared" si="57"/>
        <v>0</v>
      </c>
      <c r="S313" s="173">
        <f t="shared" si="54"/>
        <v>2.5</v>
      </c>
      <c r="T313" s="47">
        <f t="shared" si="55"/>
        <v>0</v>
      </c>
      <c r="U313" s="94">
        <f t="shared" si="56"/>
        <v>0</v>
      </c>
    </row>
    <row r="314" spans="1:21" x14ac:dyDescent="0.3">
      <c r="A314" s="189" t="s">
        <v>376</v>
      </c>
      <c r="B314" s="171">
        <v>5852</v>
      </c>
      <c r="C314" s="172" t="str">
        <f>IF(B314="","",VLOOKUP(B314,[1]PROJECTES!$C$14:$G$7000,2,TRUE))</f>
        <v>INPVIL</v>
      </c>
      <c r="D314" s="192" t="str">
        <f>IF(B314="","",VLOOKUP(B314,[1]PROJECTES!$C$14:$G$5000,5,FALSE))</f>
        <v>Inst. y PEM RTU C.S. LOS QUINTOS - EL VISO v3.0</v>
      </c>
      <c r="E314" s="194">
        <f>IF(B314="","",VLOOKUP(B314,[1]PROJECTES!$C$14:$Z$5000,8,FALSE))</f>
        <v>11.25</v>
      </c>
      <c r="F314" s="264">
        <f>IF(B314="","",VLOOKUP(B314,[1]PROJECTES!$C$14:$Z$5000,19,FALSE))</f>
        <v>44105</v>
      </c>
      <c r="G314" s="265">
        <v>0</v>
      </c>
      <c r="H314" s="265">
        <v>0</v>
      </c>
      <c r="I314" s="173">
        <f t="shared" si="51"/>
        <v>0</v>
      </c>
      <c r="J314" s="173">
        <f t="shared" si="52"/>
        <v>0</v>
      </c>
      <c r="K314" s="173">
        <f>SUMIFS(Validacions!$N$8:$N$7945,Validacions!$E$8:$E$7945,B314)</f>
        <v>0</v>
      </c>
      <c r="L314" s="173">
        <f>SUMIFS(Validacions!$P$8:$P$7945,Validacions!$E$8:$E$7945,B314)</f>
        <v>0</v>
      </c>
      <c r="M314" s="173">
        <f t="shared" si="67"/>
        <v>0</v>
      </c>
      <c r="N314" s="173">
        <f t="shared" si="68"/>
        <v>0</v>
      </c>
      <c r="O314" s="173">
        <f t="shared" si="53"/>
        <v>0</v>
      </c>
      <c r="P314" s="173">
        <f t="shared" si="69"/>
        <v>0</v>
      </c>
      <c r="Q314" s="173"/>
      <c r="R314" s="191">
        <f t="shared" si="57"/>
        <v>0</v>
      </c>
      <c r="S314" s="173">
        <f t="shared" si="54"/>
        <v>11.25</v>
      </c>
      <c r="T314" s="47">
        <f t="shared" si="55"/>
        <v>0</v>
      </c>
      <c r="U314" s="94">
        <f t="shared" si="56"/>
        <v>0</v>
      </c>
    </row>
    <row r="315" spans="1:21" x14ac:dyDescent="0.3">
      <c r="A315" s="188" t="s">
        <v>377</v>
      </c>
      <c r="B315" s="171">
        <v>5853</v>
      </c>
      <c r="C315" s="172" t="str">
        <f>IF(B315="","",VLOOKUP(B315,[1]PROJECTES!$C$14:$G$7000,2,TRUE))</f>
        <v>GASELE</v>
      </c>
      <c r="D315" s="192" t="str">
        <f>IF(B315="","",VLOOKUP(B315,[1]PROJECTES!$C$14:$G$5000,5,FALSE))</f>
        <v>CC SCADA TEDIS.Net GASELEC v1.9</v>
      </c>
      <c r="E315" s="194">
        <f>IF(B315="","",VLOOKUP(B315,[1]PROJECTES!$C$14:$Z$5000,8,FALSE))</f>
        <v>73</v>
      </c>
      <c r="F315" s="264">
        <f>IF(B315="","",VLOOKUP(B315,[1]PROJECTES!$C$14:$Z$5000,19,FALSE))</f>
        <v>44139</v>
      </c>
      <c r="G315" s="265">
        <v>0</v>
      </c>
      <c r="H315" s="265">
        <v>0</v>
      </c>
      <c r="I315" s="173">
        <f t="shared" si="51"/>
        <v>0</v>
      </c>
      <c r="J315" s="173">
        <f t="shared" si="52"/>
        <v>0</v>
      </c>
      <c r="K315" s="173">
        <f>SUMIFS(Validacions!$N$8:$N$7945,Validacions!$E$8:$E$7945,B315)</f>
        <v>0</v>
      </c>
      <c r="L315" s="173">
        <f>SUMIFS(Validacions!$P$8:$P$7945,Validacions!$E$8:$E$7945,B315)</f>
        <v>0</v>
      </c>
      <c r="M315" s="173">
        <f t="shared" si="67"/>
        <v>0</v>
      </c>
      <c r="N315" s="173">
        <f t="shared" si="68"/>
        <v>0</v>
      </c>
      <c r="O315" s="173">
        <f t="shared" si="53"/>
        <v>0</v>
      </c>
      <c r="P315" s="173">
        <f t="shared" si="69"/>
        <v>0</v>
      </c>
      <c r="Q315" s="173"/>
      <c r="R315" s="191">
        <f t="shared" si="57"/>
        <v>0</v>
      </c>
      <c r="S315" s="173">
        <f t="shared" si="54"/>
        <v>73</v>
      </c>
      <c r="T315" s="47">
        <f t="shared" si="55"/>
        <v>0</v>
      </c>
      <c r="U315" s="94">
        <f t="shared" si="56"/>
        <v>0</v>
      </c>
    </row>
    <row r="316" spans="1:21" x14ac:dyDescent="0.3">
      <c r="A316" s="189" t="s">
        <v>376</v>
      </c>
      <c r="B316" s="171">
        <v>5854</v>
      </c>
      <c r="C316" s="172" t="str">
        <f>IF(B316="","",VLOOKUP(B316,[1]PROJECTES!$C$14:$G$7000,2,TRUE))</f>
        <v>SITEL</v>
      </c>
      <c r="D316" s="192" t="str">
        <f>IF(B316="","",VLOOKUP(B316,[1]PROJECTES!$C$14:$G$5000,5,FALSE))</f>
        <v>40 x RTU CAP32-48 v2.6</v>
      </c>
      <c r="E316" s="194">
        <f>IF(B316="","",VLOOKUP(B316,[1]PROJECTES!$C$14:$Z$5000,8,FALSE))</f>
        <v>26</v>
      </c>
      <c r="F316" s="264">
        <f>IF(B316="","",VLOOKUP(B316,[1]PROJECTES!$C$14:$Z$5000,19,FALSE))</f>
        <v>44105</v>
      </c>
      <c r="G316" s="265">
        <v>0</v>
      </c>
      <c r="H316" s="265">
        <v>0</v>
      </c>
      <c r="I316" s="173">
        <f t="shared" si="51"/>
        <v>0</v>
      </c>
      <c r="J316" s="173">
        <f t="shared" si="52"/>
        <v>0</v>
      </c>
      <c r="K316" s="173">
        <f>SUMIFS(Validacions!$N$8:$N$7945,Validacions!$E$8:$E$7945,B316)</f>
        <v>0</v>
      </c>
      <c r="L316" s="173">
        <f>SUMIFS(Validacions!$P$8:$P$7945,Validacions!$E$8:$E$7945,B316)</f>
        <v>0</v>
      </c>
      <c r="M316" s="173">
        <f t="shared" si="67"/>
        <v>0</v>
      </c>
      <c r="N316" s="173">
        <f t="shared" si="68"/>
        <v>0</v>
      </c>
      <c r="O316" s="173">
        <f t="shared" si="53"/>
        <v>0</v>
      </c>
      <c r="P316" s="173">
        <f t="shared" si="69"/>
        <v>0</v>
      </c>
      <c r="Q316" s="173"/>
      <c r="R316" s="191">
        <f t="shared" si="57"/>
        <v>0</v>
      </c>
      <c r="S316" s="173">
        <f t="shared" si="54"/>
        <v>26</v>
      </c>
      <c r="T316" s="47">
        <f t="shared" si="55"/>
        <v>0</v>
      </c>
      <c r="U316" s="94">
        <f t="shared" si="56"/>
        <v>0</v>
      </c>
    </row>
    <row r="317" spans="1:21" x14ac:dyDescent="0.3">
      <c r="A317" s="189" t="s">
        <v>376</v>
      </c>
      <c r="B317" s="171">
        <v>5855</v>
      </c>
      <c r="C317" s="172" t="str">
        <f>IF(B317="","",VLOOKUP(B317,[1]PROJECTES!$C$14:$G$7000,2,TRUE))</f>
        <v>SITEL</v>
      </c>
      <c r="D317" s="192" t="str">
        <f>IF(B317="","",VLOOKUP(B317,[1]PROJECTES!$C$14:$G$5000,5,FALSE))</f>
        <v>40 x CES-48 CAP32 v2.5</v>
      </c>
      <c r="E317" s="194">
        <f>IF(B317="","",VLOOKUP(B317,[1]PROJECTES!$C$14:$Z$5000,8,FALSE))</f>
        <v>16</v>
      </c>
      <c r="F317" s="264">
        <f>IF(B317="","",VLOOKUP(B317,[1]PROJECTES!$C$14:$Z$5000,19,FALSE))</f>
        <v>44105</v>
      </c>
      <c r="G317" s="265">
        <v>0</v>
      </c>
      <c r="H317" s="265">
        <v>0</v>
      </c>
      <c r="I317" s="173">
        <f t="shared" ref="I317:I338" si="70">TRUNC(H317/60,0)</f>
        <v>0</v>
      </c>
      <c r="J317" s="173">
        <f t="shared" ref="J317:J338" si="71">MOD(H317,60)</f>
        <v>0</v>
      </c>
      <c r="K317" s="173">
        <f>SUMIFS(Validacions!$N$8:$N$7945,Validacions!$E$8:$E$7945,B317)</f>
        <v>0</v>
      </c>
      <c r="L317" s="173">
        <f>SUMIFS(Validacions!$P$8:$P$7945,Validacions!$E$8:$E$7945,B317)</f>
        <v>0</v>
      </c>
      <c r="M317" s="173">
        <f t="shared" si="67"/>
        <v>0</v>
      </c>
      <c r="N317" s="173">
        <f t="shared" si="68"/>
        <v>0</v>
      </c>
      <c r="O317" s="173">
        <f t="shared" ref="O317:O338" si="72">IF(F317-$G$1&gt;=0,0,G317+I317+J317/60)</f>
        <v>0</v>
      </c>
      <c r="P317" s="173">
        <f t="shared" si="69"/>
        <v>0</v>
      </c>
      <c r="Q317" s="173"/>
      <c r="R317" s="191">
        <f t="shared" si="57"/>
        <v>0</v>
      </c>
      <c r="S317" s="173">
        <f t="shared" si="54"/>
        <v>16</v>
      </c>
      <c r="T317" s="47">
        <f t="shared" si="55"/>
        <v>0</v>
      </c>
      <c r="U317" s="94">
        <f t="shared" si="56"/>
        <v>0</v>
      </c>
    </row>
    <row r="318" spans="1:21" x14ac:dyDescent="0.3">
      <c r="A318" s="189" t="s">
        <v>376</v>
      </c>
      <c r="B318" s="171">
        <v>5856</v>
      </c>
      <c r="C318" s="172" t="str">
        <f>IF(B318="","",VLOOKUP(B318,[1]PROJECTES!$C$14:$G$7000,2,TRUE))</f>
        <v>SITEL</v>
      </c>
      <c r="D318" s="192" t="str">
        <f>IF(B318="","",VLOOKUP(B318,[1]PROJECTES!$C$14:$G$5000,5,FALSE))</f>
        <v>40 x CES CAP32 Generica v2.5</v>
      </c>
      <c r="E318" s="194">
        <f>IF(B318="","",VLOOKUP(B318,[1]PROJECTES!$C$14:$Z$5000,8,FALSE))</f>
        <v>4</v>
      </c>
      <c r="F318" s="264">
        <f>IF(B318="","",VLOOKUP(B318,[1]PROJECTES!$C$14:$Z$5000,19,FALSE))</f>
        <v>44105</v>
      </c>
      <c r="G318" s="265">
        <v>0</v>
      </c>
      <c r="H318" s="265">
        <v>0</v>
      </c>
      <c r="I318" s="173">
        <f t="shared" si="70"/>
        <v>0</v>
      </c>
      <c r="J318" s="173">
        <f t="shared" si="71"/>
        <v>0</v>
      </c>
      <c r="K318" s="173">
        <f>SUMIFS(Validacions!$N$8:$N$7945,Validacions!$E$8:$E$7945,B318)</f>
        <v>0</v>
      </c>
      <c r="L318" s="173">
        <f>SUMIFS(Validacions!$P$8:$P$7945,Validacions!$E$8:$E$7945,B318)</f>
        <v>0</v>
      </c>
      <c r="M318" s="173">
        <f t="shared" ref="M318:M338" si="73">TRUNC(L318/60,0)</f>
        <v>0</v>
      </c>
      <c r="N318" s="173">
        <f t="shared" ref="N318:N338" si="74">MOD(L318,60)</f>
        <v>0</v>
      </c>
      <c r="O318" s="173">
        <f t="shared" si="72"/>
        <v>0</v>
      </c>
      <c r="P318" s="173">
        <f t="shared" ref="P318:P338" si="75">K318+M318+N318/60</f>
        <v>0</v>
      </c>
      <c r="Q318" s="173"/>
      <c r="R318" s="191">
        <f t="shared" si="57"/>
        <v>0</v>
      </c>
      <c r="S318" s="173">
        <f t="shared" si="54"/>
        <v>4</v>
      </c>
      <c r="T318" s="47">
        <f t="shared" si="55"/>
        <v>0</v>
      </c>
      <c r="U318" s="94">
        <f t="shared" si="56"/>
        <v>0</v>
      </c>
    </row>
    <row r="319" spans="1:21" x14ac:dyDescent="0.3">
      <c r="A319" s="189" t="s">
        <v>377</v>
      </c>
      <c r="B319" s="171">
        <v>5866</v>
      </c>
      <c r="C319" s="172" t="str">
        <f>IF(B319="","",VLOOKUP(B319,[1]PROJECTES!$C$14:$G$7000,2,TRUE))</f>
        <v>DIELMO</v>
      </c>
      <c r="D319" s="192" t="str">
        <f>IF(B319="","",VLOOKUP(B319,[1]PROJECTES!$C$14:$G$5000,5,FALSE))</f>
        <v>CC SCADA TEDIS.Net MONTESLUZ v1.0</v>
      </c>
      <c r="E319" s="194">
        <f>IF(B319="","",VLOOKUP(B319,[1]PROJECTES!$C$14:$Z$5000,8,FALSE))</f>
        <v>22</v>
      </c>
      <c r="F319" s="264">
        <f>IF(B319="","",VLOOKUP(B319,[1]PROJECTES!$C$14:$Z$5000,19,FALSE))</f>
        <v>44112</v>
      </c>
      <c r="G319" s="265">
        <v>0</v>
      </c>
      <c r="H319" s="265">
        <v>0</v>
      </c>
      <c r="I319" s="173">
        <f t="shared" si="70"/>
        <v>0</v>
      </c>
      <c r="J319" s="173">
        <f t="shared" si="71"/>
        <v>0</v>
      </c>
      <c r="K319" s="173">
        <f>SUMIFS(Validacions!$N$8:$N$7945,Validacions!$E$8:$E$7945,B319)</f>
        <v>0</v>
      </c>
      <c r="L319" s="173">
        <f>SUMIFS(Validacions!$P$8:$P$7945,Validacions!$E$8:$E$7945,B319)</f>
        <v>0</v>
      </c>
      <c r="M319" s="173">
        <f t="shared" si="73"/>
        <v>0</v>
      </c>
      <c r="N319" s="173">
        <f t="shared" si="74"/>
        <v>0</v>
      </c>
      <c r="O319" s="173">
        <f t="shared" si="72"/>
        <v>0</v>
      </c>
      <c r="P319" s="173">
        <f t="shared" si="75"/>
        <v>0</v>
      </c>
      <c r="Q319" s="173"/>
      <c r="R319" s="191">
        <f t="shared" si="57"/>
        <v>0</v>
      </c>
      <c r="S319" s="173">
        <f t="shared" si="54"/>
        <v>22</v>
      </c>
      <c r="T319" s="47">
        <f t="shared" si="55"/>
        <v>0</v>
      </c>
      <c r="U319" s="94">
        <f t="shared" si="56"/>
        <v>0</v>
      </c>
    </row>
    <row r="320" spans="1:21" x14ac:dyDescent="0.3">
      <c r="A320" s="189" t="s">
        <v>377</v>
      </c>
      <c r="B320" s="171">
        <v>5871</v>
      </c>
      <c r="C320" s="172" t="str">
        <f>IF(B320="","",VLOOKUP(B320,[1]PROJECTES!$C$14:$G$7000,2,TRUE))</f>
        <v>EMSA</v>
      </c>
      <c r="D320" s="192" t="str">
        <f>IF(B320="","",VLOOKUP(B320,[1]PROJECTES!$C$14:$G$5000,5,FALSE))</f>
        <v>CC SCADA TEDIS.Net EMSA v4.7</v>
      </c>
      <c r="E320" s="194">
        <f>IF(B320="","",VLOOKUP(B320,[1]PROJECTES!$C$14:$Z$5000,8,FALSE))</f>
        <v>13.5</v>
      </c>
      <c r="F320" s="264">
        <f>IF(B320="","",VLOOKUP(B320,[1]PROJECTES!$C$14:$Z$5000,19,FALSE))</f>
        <v>44118</v>
      </c>
      <c r="G320" s="265">
        <v>0</v>
      </c>
      <c r="H320" s="265">
        <v>0</v>
      </c>
      <c r="I320" s="173">
        <f t="shared" si="70"/>
        <v>0</v>
      </c>
      <c r="J320" s="173">
        <f t="shared" si="71"/>
        <v>0</v>
      </c>
      <c r="K320" s="173">
        <f>SUMIFS(Validacions!$N$8:$N$7945,Validacions!$E$8:$E$7945,B320)</f>
        <v>0</v>
      </c>
      <c r="L320" s="173">
        <f>SUMIFS(Validacions!$P$8:$P$7945,Validacions!$E$8:$E$7945,B320)</f>
        <v>0</v>
      </c>
      <c r="M320" s="173">
        <f t="shared" si="73"/>
        <v>0</v>
      </c>
      <c r="N320" s="173">
        <f t="shared" si="74"/>
        <v>0</v>
      </c>
      <c r="O320" s="173">
        <f t="shared" si="72"/>
        <v>0</v>
      </c>
      <c r="P320" s="173">
        <f t="shared" si="75"/>
        <v>0</v>
      </c>
      <c r="Q320" s="173"/>
      <c r="R320" s="191">
        <f t="shared" si="57"/>
        <v>0</v>
      </c>
      <c r="S320" s="173">
        <f t="shared" si="54"/>
        <v>13.5</v>
      </c>
      <c r="T320" s="47">
        <f t="shared" si="55"/>
        <v>0</v>
      </c>
      <c r="U320" s="94">
        <f t="shared" si="56"/>
        <v>0</v>
      </c>
    </row>
    <row r="321" spans="1:21" x14ac:dyDescent="0.3">
      <c r="A321" s="189" t="s">
        <v>377</v>
      </c>
      <c r="B321" s="171">
        <v>5872</v>
      </c>
      <c r="C321" s="172" t="str">
        <f>IF(B321="","",VLOOKUP(B321,[1]PROJECTES!$C$14:$G$7000,2,TRUE))</f>
        <v>EMSA</v>
      </c>
      <c r="D321" s="192" t="str">
        <f>IF(B321="","",VLOOKUP(B321,[1]PROJECTES!$C$14:$G$5000,5,FALSE))</f>
        <v>CC SCADA TEDIS.Net EMSA v4.8</v>
      </c>
      <c r="E321" s="194">
        <f>IF(B321="","",VLOOKUP(B321,[1]PROJECTES!$C$14:$Z$5000,8,FALSE))</f>
        <v>4.75</v>
      </c>
      <c r="F321" s="264">
        <f>IF(B321="","",VLOOKUP(B321,[1]PROJECTES!$C$14:$Z$5000,19,FALSE))</f>
        <v>44118</v>
      </c>
      <c r="G321" s="265">
        <v>0</v>
      </c>
      <c r="H321" s="265">
        <v>0</v>
      </c>
      <c r="I321" s="173">
        <f t="shared" si="70"/>
        <v>0</v>
      </c>
      <c r="J321" s="173">
        <f t="shared" si="71"/>
        <v>0</v>
      </c>
      <c r="K321" s="173">
        <f>SUMIFS(Validacions!$N$8:$N$7945,Validacions!$E$8:$E$7945,B321)</f>
        <v>0</v>
      </c>
      <c r="L321" s="173">
        <f>SUMIFS(Validacions!$P$8:$P$7945,Validacions!$E$8:$E$7945,B321)</f>
        <v>0</v>
      </c>
      <c r="M321" s="173">
        <f t="shared" si="73"/>
        <v>0</v>
      </c>
      <c r="N321" s="173">
        <f t="shared" si="74"/>
        <v>0</v>
      </c>
      <c r="O321" s="173">
        <f t="shared" si="72"/>
        <v>0</v>
      </c>
      <c r="P321" s="173">
        <f t="shared" si="75"/>
        <v>0</v>
      </c>
      <c r="Q321" s="173"/>
      <c r="R321" s="191">
        <f t="shared" si="57"/>
        <v>0</v>
      </c>
      <c r="S321" s="173">
        <f t="shared" si="54"/>
        <v>4.75</v>
      </c>
      <c r="T321" s="47">
        <f t="shared" si="55"/>
        <v>0</v>
      </c>
      <c r="U321" s="94">
        <f t="shared" si="56"/>
        <v>0</v>
      </c>
    </row>
    <row r="322" spans="1:21" x14ac:dyDescent="0.3">
      <c r="A322" s="189" t="s">
        <v>377</v>
      </c>
      <c r="B322" s="171">
        <v>5873</v>
      </c>
      <c r="C322" s="172" t="str">
        <f>IF(B322="","",VLOOKUP(B322,[1]PROJECTES!$C$14:$G$7000,2,TRUE))</f>
        <v>EMSA</v>
      </c>
      <c r="D322" s="192" t="str">
        <f>IF(B322="","",VLOOKUP(B322,[1]PROJECTES!$C$14:$G$5000,5,FALSE))</f>
        <v>CC SCADA TEDIS.Net EMSA v4.9</v>
      </c>
      <c r="E322" s="194">
        <f>IF(B322="","",VLOOKUP(B322,[1]PROJECTES!$C$14:$Z$5000,8,FALSE))</f>
        <v>4.75</v>
      </c>
      <c r="F322" s="264">
        <f>IF(B322="","",VLOOKUP(B322,[1]PROJECTES!$C$14:$Z$5000,19,FALSE))</f>
        <v>44118</v>
      </c>
      <c r="G322" s="265">
        <v>0</v>
      </c>
      <c r="H322" s="265">
        <v>0</v>
      </c>
      <c r="I322" s="173">
        <f t="shared" si="70"/>
        <v>0</v>
      </c>
      <c r="J322" s="173">
        <f t="shared" si="71"/>
        <v>0</v>
      </c>
      <c r="K322" s="173">
        <f>SUMIFS(Validacions!$N$8:$N$7945,Validacions!$E$8:$E$7945,B322)</f>
        <v>0</v>
      </c>
      <c r="L322" s="173">
        <f>SUMIFS(Validacions!$P$8:$P$7945,Validacions!$E$8:$E$7945,B322)</f>
        <v>0</v>
      </c>
      <c r="M322" s="173">
        <f t="shared" si="73"/>
        <v>0</v>
      </c>
      <c r="N322" s="173">
        <f t="shared" si="74"/>
        <v>0</v>
      </c>
      <c r="O322" s="173">
        <f t="shared" si="72"/>
        <v>0</v>
      </c>
      <c r="P322" s="173">
        <f t="shared" si="75"/>
        <v>0</v>
      </c>
      <c r="Q322" s="173"/>
      <c r="R322" s="191">
        <f t="shared" si="57"/>
        <v>0</v>
      </c>
      <c r="S322" s="173">
        <f t="shared" si="54"/>
        <v>4.75</v>
      </c>
      <c r="T322" s="47">
        <f t="shared" si="55"/>
        <v>0</v>
      </c>
      <c r="U322" s="94">
        <f t="shared" si="56"/>
        <v>0</v>
      </c>
    </row>
    <row r="323" spans="1:21" x14ac:dyDescent="0.3">
      <c r="A323" s="189" t="s">
        <v>377</v>
      </c>
      <c r="B323" s="171">
        <v>5874</v>
      </c>
      <c r="C323" s="172" t="str">
        <f>IF(B323="","",VLOOKUP(B323,[1]PROJECTES!$C$14:$G$7000,2,TRUE))</f>
        <v>EMSA</v>
      </c>
      <c r="D323" s="192" t="str">
        <f>IF(B323="","",VLOOKUP(B323,[1]PROJECTES!$C$14:$G$5000,5,FALSE))</f>
        <v>CC SCADA TEDIS.Net EMSA v4.10</v>
      </c>
      <c r="E323" s="194">
        <f>IF(B323="","",VLOOKUP(B323,[1]PROJECTES!$C$14:$Z$5000,8,FALSE))</f>
        <v>12.75</v>
      </c>
      <c r="F323" s="264">
        <f>IF(B323="","",VLOOKUP(B323,[1]PROJECTES!$C$14:$Z$5000,19,FALSE))</f>
        <v>44118</v>
      </c>
      <c r="G323" s="265">
        <v>0</v>
      </c>
      <c r="H323" s="265">
        <v>0</v>
      </c>
      <c r="I323" s="173">
        <f t="shared" si="70"/>
        <v>0</v>
      </c>
      <c r="J323" s="173">
        <f t="shared" si="71"/>
        <v>0</v>
      </c>
      <c r="K323" s="173">
        <f>SUMIFS(Validacions!$N$8:$N$7945,Validacions!$E$8:$E$7945,B323)</f>
        <v>0</v>
      </c>
      <c r="L323" s="173">
        <f>SUMIFS(Validacions!$P$8:$P$7945,Validacions!$E$8:$E$7945,B323)</f>
        <v>0</v>
      </c>
      <c r="M323" s="173">
        <f t="shared" si="73"/>
        <v>0</v>
      </c>
      <c r="N323" s="173">
        <f t="shared" si="74"/>
        <v>0</v>
      </c>
      <c r="O323" s="173">
        <f t="shared" si="72"/>
        <v>0</v>
      </c>
      <c r="P323" s="173">
        <f t="shared" si="75"/>
        <v>0</v>
      </c>
      <c r="Q323" s="173"/>
      <c r="R323" s="191">
        <f t="shared" si="57"/>
        <v>0</v>
      </c>
      <c r="S323" s="173">
        <f t="shared" ref="S323:S338" si="76">E323-R323</f>
        <v>12.75</v>
      </c>
      <c r="T323" s="47">
        <f t="shared" ref="T323:T338" si="77">P323/E323</f>
        <v>0</v>
      </c>
      <c r="U323" s="94">
        <f t="shared" ref="U323:U338" si="78">IF(E323&gt;0,R323/E323,0)</f>
        <v>0</v>
      </c>
    </row>
    <row r="324" spans="1:21" x14ac:dyDescent="0.3">
      <c r="A324" s="189" t="s">
        <v>376</v>
      </c>
      <c r="B324" s="171">
        <v>5877</v>
      </c>
      <c r="C324" s="172" t="str">
        <f>IF(B324="","",VLOOKUP(B324,[1]PROJECTES!$C$14:$G$7000,2,TRUE))</f>
        <v>INPPOZ</v>
      </c>
      <c r="D324" s="192" t="str">
        <f>IF(B324="","",VLOOKUP(B324,[1]PROJECTES!$C$14:$G$5000,5,FALSE))</f>
        <v>RTU IAT NOVA-27 v2.0 (Virgen de Luna)</v>
      </c>
      <c r="E324" s="194">
        <f>IF(B324="","",VLOOKUP(B324,[1]PROJECTES!$C$14:$Z$5000,8,FALSE))</f>
        <v>1.5</v>
      </c>
      <c r="F324" s="264">
        <f>IF(B324="","",VLOOKUP(B324,[1]PROJECTES!$C$14:$Z$5000,19,FALSE))</f>
        <v>44120</v>
      </c>
      <c r="G324" s="265">
        <v>0</v>
      </c>
      <c r="H324" s="265">
        <v>0</v>
      </c>
      <c r="I324" s="173">
        <f t="shared" si="70"/>
        <v>0</v>
      </c>
      <c r="J324" s="173">
        <f t="shared" si="71"/>
        <v>0</v>
      </c>
      <c r="K324" s="173">
        <f>SUMIFS(Validacions!$N$8:$N$7945,Validacions!$E$8:$E$7945,B324)</f>
        <v>0</v>
      </c>
      <c r="L324" s="173">
        <f>SUMIFS(Validacions!$P$8:$P$7945,Validacions!$E$8:$E$7945,B324)</f>
        <v>0</v>
      </c>
      <c r="M324" s="173">
        <f t="shared" si="73"/>
        <v>0</v>
      </c>
      <c r="N324" s="173">
        <f t="shared" si="74"/>
        <v>0</v>
      </c>
      <c r="O324" s="173">
        <f t="shared" si="72"/>
        <v>0</v>
      </c>
      <c r="P324" s="173">
        <f t="shared" si="75"/>
        <v>0</v>
      </c>
      <c r="Q324" s="173"/>
      <c r="R324" s="191">
        <f t="shared" ref="R324:R338" si="79">O324+P324+Q324</f>
        <v>0</v>
      </c>
      <c r="S324" s="173">
        <f t="shared" si="76"/>
        <v>1.5</v>
      </c>
      <c r="T324" s="47">
        <f t="shared" si="77"/>
        <v>0</v>
      </c>
      <c r="U324" s="94">
        <f t="shared" si="78"/>
        <v>0</v>
      </c>
    </row>
    <row r="325" spans="1:21" x14ac:dyDescent="0.3">
      <c r="A325" s="189" t="s">
        <v>376</v>
      </c>
      <c r="B325" s="171">
        <v>5880</v>
      </c>
      <c r="C325" s="172" t="str">
        <f>IF(B325="","",VLOOKUP(B325,[1]PROJECTES!$C$14:$G$7000,2,TRUE))</f>
        <v>INPPOZ</v>
      </c>
      <c r="D325" s="192" t="str">
        <f>IF(B325="","",VLOOKUP(B325,[1]PROJECTES!$C$14:$G$5000,5,FALSE))</f>
        <v>RTU C.T. HORNOS v1.0</v>
      </c>
      <c r="E325" s="194">
        <f>IF(B325="","",VLOOKUP(B325,[1]PROJECTES!$C$14:$Z$5000,8,FALSE))</f>
        <v>30.5</v>
      </c>
      <c r="F325" s="264">
        <f>IF(B325="","",VLOOKUP(B325,[1]PROJECTES!$C$14:$Z$5000,19,FALSE))</f>
        <v>44124</v>
      </c>
      <c r="G325" s="265">
        <v>0</v>
      </c>
      <c r="H325" s="265">
        <v>0</v>
      </c>
      <c r="I325" s="173">
        <f t="shared" si="70"/>
        <v>0</v>
      </c>
      <c r="J325" s="173">
        <f t="shared" si="71"/>
        <v>0</v>
      </c>
      <c r="K325" s="173">
        <f>SUMIFS(Validacions!$N$8:$N$7945,Validacions!$E$8:$E$7945,B325)</f>
        <v>0</v>
      </c>
      <c r="L325" s="173">
        <f>SUMIFS(Validacions!$P$8:$P$7945,Validacions!$E$8:$E$7945,B325)</f>
        <v>0</v>
      </c>
      <c r="M325" s="173">
        <f t="shared" si="73"/>
        <v>0</v>
      </c>
      <c r="N325" s="173">
        <f t="shared" si="74"/>
        <v>0</v>
      </c>
      <c r="O325" s="173">
        <f t="shared" si="72"/>
        <v>0</v>
      </c>
      <c r="P325" s="173">
        <f t="shared" si="75"/>
        <v>0</v>
      </c>
      <c r="Q325" s="173"/>
      <c r="R325" s="191">
        <f t="shared" si="79"/>
        <v>0</v>
      </c>
      <c r="S325" s="173">
        <f t="shared" si="76"/>
        <v>30.5</v>
      </c>
      <c r="T325" s="47">
        <f t="shared" si="77"/>
        <v>0</v>
      </c>
      <c r="U325" s="94">
        <f t="shared" si="78"/>
        <v>0</v>
      </c>
    </row>
    <row r="326" spans="1:21" x14ac:dyDescent="0.3">
      <c r="A326" s="189" t="s">
        <v>376</v>
      </c>
      <c r="B326" s="171">
        <v>5881</v>
      </c>
      <c r="C326" s="172" t="str">
        <f>IF(B326="","",VLOOKUP(B326,[1]PROJECTES!$C$14:$G$7000,2,TRUE))</f>
        <v>INPPOZ</v>
      </c>
      <c r="D326" s="192" t="str">
        <f>IF(B326="","",VLOOKUP(B326,[1]PROJECTES!$C$14:$G$5000,5,FALSE))</f>
        <v>Inst. y PEM RTU C.T. HORNOS v1.0</v>
      </c>
      <c r="E326" s="194">
        <f>IF(B326="","",VLOOKUP(B326,[1]PROJECTES!$C$14:$Z$5000,8,FALSE))</f>
        <v>6.5</v>
      </c>
      <c r="F326" s="264">
        <f>IF(B326="","",VLOOKUP(B326,[1]PROJECTES!$C$14:$Z$5000,19,FALSE))</f>
        <v>44124</v>
      </c>
      <c r="G326" s="265">
        <v>0</v>
      </c>
      <c r="H326" s="265">
        <v>0</v>
      </c>
      <c r="I326" s="173">
        <f t="shared" si="70"/>
        <v>0</v>
      </c>
      <c r="J326" s="173">
        <f t="shared" si="71"/>
        <v>0</v>
      </c>
      <c r="K326" s="173">
        <f>SUMIFS(Validacions!$N$8:$N$7945,Validacions!$E$8:$E$7945,B326)</f>
        <v>0</v>
      </c>
      <c r="L326" s="173">
        <f>SUMIFS(Validacions!$P$8:$P$7945,Validacions!$E$8:$E$7945,B326)</f>
        <v>0</v>
      </c>
      <c r="M326" s="173">
        <f t="shared" si="73"/>
        <v>0</v>
      </c>
      <c r="N326" s="173">
        <f t="shared" si="74"/>
        <v>0</v>
      </c>
      <c r="O326" s="173">
        <f t="shared" si="72"/>
        <v>0</v>
      </c>
      <c r="P326" s="173">
        <f t="shared" si="75"/>
        <v>0</v>
      </c>
      <c r="Q326" s="173"/>
      <c r="R326" s="191">
        <f t="shared" si="79"/>
        <v>0</v>
      </c>
      <c r="S326" s="173">
        <f t="shared" si="76"/>
        <v>6.5</v>
      </c>
      <c r="T326" s="47">
        <f t="shared" si="77"/>
        <v>0</v>
      </c>
      <c r="U326" s="94">
        <f t="shared" si="78"/>
        <v>0</v>
      </c>
    </row>
    <row r="327" spans="1:21" x14ac:dyDescent="0.3">
      <c r="A327" s="188" t="s">
        <v>376</v>
      </c>
      <c r="B327" s="171">
        <v>5882</v>
      </c>
      <c r="C327" s="172" t="str">
        <f>IF(B327="","",VLOOKUP(B327,[1]PROJECTES!$C$14:$G$7000,2,TRUE))</f>
        <v>INPPOZ</v>
      </c>
      <c r="D327" s="192" t="str">
        <f>IF(B327="","",VLOOKUP(B327,[1]PROJECTES!$C$14:$G$5000,5,FALSE))</f>
        <v>RTU C.T. POZOS v1.0</v>
      </c>
      <c r="E327" s="194">
        <f>IF(B327="","",VLOOKUP(B327,[1]PROJECTES!$C$14:$Z$5000,8,FALSE))</f>
        <v>30.5</v>
      </c>
      <c r="F327" s="264">
        <f>IF(B327="","",VLOOKUP(B327,[1]PROJECTES!$C$14:$Z$5000,19,FALSE))</f>
        <v>44124</v>
      </c>
      <c r="G327" s="265">
        <v>0</v>
      </c>
      <c r="H327" s="265">
        <v>0</v>
      </c>
      <c r="I327" s="173">
        <f t="shared" si="70"/>
        <v>0</v>
      </c>
      <c r="J327" s="173">
        <f t="shared" si="71"/>
        <v>0</v>
      </c>
      <c r="K327" s="173">
        <f>SUMIFS(Validacions!$N$8:$N$7945,Validacions!$E$8:$E$7945,B327)</f>
        <v>0</v>
      </c>
      <c r="L327" s="173">
        <f>SUMIFS(Validacions!$P$8:$P$7945,Validacions!$E$8:$E$7945,B327)</f>
        <v>0</v>
      </c>
      <c r="M327" s="173">
        <f t="shared" si="73"/>
        <v>0</v>
      </c>
      <c r="N327" s="173">
        <f t="shared" si="74"/>
        <v>0</v>
      </c>
      <c r="O327" s="173">
        <f t="shared" si="72"/>
        <v>0</v>
      </c>
      <c r="P327" s="173">
        <f t="shared" si="75"/>
        <v>0</v>
      </c>
      <c r="Q327" s="173"/>
      <c r="R327" s="191">
        <f t="shared" si="79"/>
        <v>0</v>
      </c>
      <c r="S327" s="173">
        <f t="shared" si="76"/>
        <v>30.5</v>
      </c>
      <c r="T327" s="47">
        <f t="shared" si="77"/>
        <v>0</v>
      </c>
      <c r="U327" s="94">
        <f t="shared" si="78"/>
        <v>0</v>
      </c>
    </row>
    <row r="328" spans="1:21" x14ac:dyDescent="0.3">
      <c r="A328" s="189" t="s">
        <v>376</v>
      </c>
      <c r="B328" s="171">
        <v>5883</v>
      </c>
      <c r="C328" s="172" t="str">
        <f>IF(B328="","",VLOOKUP(B328,[1]PROJECTES!$C$14:$G$7000,2,TRUE))</f>
        <v>INPPOZ</v>
      </c>
      <c r="D328" s="192" t="str">
        <f>IF(B328="","",VLOOKUP(B328,[1]PROJECTES!$C$14:$G$5000,5,FALSE))</f>
        <v>Inst. y PEM RTU C.T. POZOS v1.0</v>
      </c>
      <c r="E328" s="194">
        <f>IF(B328="","",VLOOKUP(B328,[1]PROJECTES!$C$14:$Z$5000,8,FALSE))</f>
        <v>6.5</v>
      </c>
      <c r="F328" s="264">
        <f>IF(B328="","",VLOOKUP(B328,[1]PROJECTES!$C$14:$Z$5000,19,FALSE))</f>
        <v>44124</v>
      </c>
      <c r="G328" s="265">
        <v>0</v>
      </c>
      <c r="H328" s="265">
        <v>0</v>
      </c>
      <c r="I328" s="173">
        <f t="shared" si="70"/>
        <v>0</v>
      </c>
      <c r="J328" s="173">
        <f t="shared" si="71"/>
        <v>0</v>
      </c>
      <c r="K328" s="173">
        <f>SUMIFS(Validacions!$N$8:$N$7945,Validacions!$E$8:$E$7945,B328)</f>
        <v>0</v>
      </c>
      <c r="L328" s="173">
        <f>SUMIFS(Validacions!$P$8:$P$7945,Validacions!$E$8:$E$7945,B328)</f>
        <v>0</v>
      </c>
      <c r="M328" s="173">
        <f t="shared" si="73"/>
        <v>0</v>
      </c>
      <c r="N328" s="173">
        <f t="shared" si="74"/>
        <v>0</v>
      </c>
      <c r="O328" s="173">
        <f t="shared" si="72"/>
        <v>0</v>
      </c>
      <c r="P328" s="173">
        <f t="shared" si="75"/>
        <v>0</v>
      </c>
      <c r="Q328" s="173"/>
      <c r="R328" s="191">
        <f t="shared" si="79"/>
        <v>0</v>
      </c>
      <c r="S328" s="173">
        <f t="shared" si="76"/>
        <v>6.5</v>
      </c>
      <c r="T328" s="47">
        <f t="shared" si="77"/>
        <v>0</v>
      </c>
      <c r="U328" s="94">
        <f t="shared" si="78"/>
        <v>0</v>
      </c>
    </row>
    <row r="329" spans="1:21" x14ac:dyDescent="0.3">
      <c r="A329" s="189" t="s">
        <v>377</v>
      </c>
      <c r="B329" s="171">
        <v>5884</v>
      </c>
      <c r="C329" s="172" t="str">
        <f>IF(B329="","",VLOOKUP(B329,[1]PROJECTES!$C$14:$G$7000,2,TRUE))</f>
        <v>EAECEU</v>
      </c>
      <c r="D329" s="192" t="str">
        <f>IF(B329="","",VLOOKUP(B329,[1]PROJECTES!$C$14:$G$5000,5,FALSE))</f>
        <v>CC SCADA EAE CEUTA v2.0</v>
      </c>
      <c r="E329" s="194">
        <f>IF(B329="","",VLOOKUP(B329,[1]PROJECTES!$C$14:$Z$5000,8,FALSE))</f>
        <v>80</v>
      </c>
      <c r="F329" s="264">
        <f>IF(B329="","",VLOOKUP(B329,[1]PROJECTES!$C$14:$Z$5000,19,FALSE))</f>
        <v>44119</v>
      </c>
      <c r="G329" s="265">
        <v>0</v>
      </c>
      <c r="H329" s="265">
        <v>0</v>
      </c>
      <c r="I329" s="173">
        <f t="shared" si="70"/>
        <v>0</v>
      </c>
      <c r="J329" s="173">
        <f t="shared" si="71"/>
        <v>0</v>
      </c>
      <c r="K329" s="173">
        <f>SUMIFS(Validacions!$N$8:$N$7945,Validacions!$E$8:$E$7945,B329)</f>
        <v>0</v>
      </c>
      <c r="L329" s="173">
        <f>SUMIFS(Validacions!$P$8:$P$7945,Validacions!$E$8:$E$7945,B329)</f>
        <v>0</v>
      </c>
      <c r="M329" s="173">
        <f t="shared" si="73"/>
        <v>0</v>
      </c>
      <c r="N329" s="173">
        <f t="shared" si="74"/>
        <v>0</v>
      </c>
      <c r="O329" s="173">
        <f t="shared" si="72"/>
        <v>0</v>
      </c>
      <c r="P329" s="173">
        <f t="shared" si="75"/>
        <v>0</v>
      </c>
      <c r="Q329" s="173"/>
      <c r="R329" s="191">
        <f t="shared" si="79"/>
        <v>0</v>
      </c>
      <c r="S329" s="173">
        <f t="shared" si="76"/>
        <v>80</v>
      </c>
      <c r="T329" s="47">
        <f t="shared" si="77"/>
        <v>0</v>
      </c>
      <c r="U329" s="94">
        <f t="shared" si="78"/>
        <v>0</v>
      </c>
    </row>
    <row r="330" spans="1:21" x14ac:dyDescent="0.3">
      <c r="A330" s="189" t="s">
        <v>377</v>
      </c>
      <c r="B330" s="171">
        <v>5885</v>
      </c>
      <c r="C330" s="172" t="str">
        <f>IF(B330="","",VLOOKUP(B330,[1]PROJECTES!$C$14:$G$7000,2,TRUE))</f>
        <v>EAECEU</v>
      </c>
      <c r="D330" s="192" t="str">
        <f>IF(B330="","",VLOOKUP(B330,[1]PROJECTES!$C$14:$G$5000,5,FALSE))</f>
        <v>Proves-3 Compatibilitat IEC-104 ENDESA</v>
      </c>
      <c r="E330" s="194">
        <f>IF(B330="","",VLOOKUP(B330,[1]PROJECTES!$C$14:$Z$5000,8,FALSE))</f>
        <v>25.5</v>
      </c>
      <c r="F330" s="264">
        <f>IF(B330="","",VLOOKUP(B330,[1]PROJECTES!$C$14:$Z$5000,19,FALSE))</f>
        <v>44119</v>
      </c>
      <c r="G330" s="265">
        <v>0</v>
      </c>
      <c r="H330" s="265">
        <v>0</v>
      </c>
      <c r="I330" s="173">
        <f t="shared" si="70"/>
        <v>0</v>
      </c>
      <c r="J330" s="173">
        <f t="shared" si="71"/>
        <v>0</v>
      </c>
      <c r="K330" s="173">
        <f>SUMIFS(Validacions!$N$8:$N$7945,Validacions!$E$8:$E$7945,B330)</f>
        <v>0</v>
      </c>
      <c r="L330" s="173">
        <f>SUMIFS(Validacions!$P$8:$P$7945,Validacions!$E$8:$E$7945,B330)</f>
        <v>0</v>
      </c>
      <c r="M330" s="173">
        <f t="shared" si="73"/>
        <v>0</v>
      </c>
      <c r="N330" s="173">
        <f t="shared" si="74"/>
        <v>0</v>
      </c>
      <c r="O330" s="173">
        <f t="shared" si="72"/>
        <v>0</v>
      </c>
      <c r="P330" s="173">
        <f t="shared" si="75"/>
        <v>0</v>
      </c>
      <c r="Q330" s="173"/>
      <c r="R330" s="191">
        <f t="shared" si="79"/>
        <v>0</v>
      </c>
      <c r="S330" s="173">
        <f t="shared" si="76"/>
        <v>25.5</v>
      </c>
      <c r="T330" s="47">
        <f t="shared" si="77"/>
        <v>0</v>
      </c>
      <c r="U330" s="94">
        <f t="shared" si="78"/>
        <v>0</v>
      </c>
    </row>
    <row r="331" spans="1:21" x14ac:dyDescent="0.3">
      <c r="A331" s="189" t="s">
        <v>377</v>
      </c>
      <c r="B331" s="171">
        <v>5886</v>
      </c>
      <c r="C331" s="172" t="str">
        <f>IF(B331="","",VLOOKUP(B331,[1]PROJECTES!$C$14:$G$7000,2,TRUE))</f>
        <v>EAECEU</v>
      </c>
      <c r="D331" s="192" t="str">
        <f>IF(B331="","",VLOOKUP(B331,[1]PROJECTES!$C$14:$G$5000,5,FALSE))</f>
        <v>Inst. y PEM RTU C.T. SAN AMARO v2.0</v>
      </c>
      <c r="E331" s="194">
        <f>IF(B331="","",VLOOKUP(B331,[1]PROJECTES!$C$14:$Z$5000,8,FALSE))</f>
        <v>18</v>
      </c>
      <c r="F331" s="264">
        <f>IF(B331="","",VLOOKUP(B331,[1]PROJECTES!$C$14:$Z$5000,19,FALSE))</f>
        <v>44119</v>
      </c>
      <c r="G331" s="265">
        <v>0</v>
      </c>
      <c r="H331" s="265">
        <v>0</v>
      </c>
      <c r="I331" s="173">
        <f t="shared" si="70"/>
        <v>0</v>
      </c>
      <c r="J331" s="173">
        <f t="shared" si="71"/>
        <v>0</v>
      </c>
      <c r="K331" s="173">
        <f>SUMIFS(Validacions!$N$8:$N$7945,Validacions!$E$8:$E$7945,B331)</f>
        <v>0</v>
      </c>
      <c r="L331" s="173">
        <f>SUMIFS(Validacions!$P$8:$P$7945,Validacions!$E$8:$E$7945,B331)</f>
        <v>0</v>
      </c>
      <c r="M331" s="173">
        <f t="shared" si="73"/>
        <v>0</v>
      </c>
      <c r="N331" s="173">
        <f t="shared" si="74"/>
        <v>0</v>
      </c>
      <c r="O331" s="173">
        <f t="shared" si="72"/>
        <v>0</v>
      </c>
      <c r="P331" s="173">
        <f t="shared" si="75"/>
        <v>0</v>
      </c>
      <c r="Q331" s="173"/>
      <c r="R331" s="191">
        <f t="shared" si="79"/>
        <v>0</v>
      </c>
      <c r="S331" s="173">
        <f t="shared" si="76"/>
        <v>18</v>
      </c>
      <c r="T331" s="47">
        <f t="shared" si="77"/>
        <v>0</v>
      </c>
      <c r="U331" s="94">
        <f t="shared" si="78"/>
        <v>0</v>
      </c>
    </row>
    <row r="332" spans="1:21" x14ac:dyDescent="0.3">
      <c r="A332" s="189" t="s">
        <v>377</v>
      </c>
      <c r="B332" s="171">
        <v>5887</v>
      </c>
      <c r="C332" s="172" t="str">
        <f>IF(B332="","",VLOOKUP(B332,[1]PROJECTES!$C$14:$G$7000,2,TRUE))</f>
        <v>EAECEU</v>
      </c>
      <c r="D332" s="192" t="str">
        <f>IF(B332="","",VLOOKUP(B332,[1]PROJECTES!$C$14:$G$5000,5,FALSE))</f>
        <v>Migracio RTU's a IEC-870-5-104 ENDESA</v>
      </c>
      <c r="E332" s="194">
        <f>IF(B332="","",VLOOKUP(B332,[1]PROJECTES!$C$14:$Z$5000,8,FALSE))</f>
        <v>201</v>
      </c>
      <c r="F332" s="264">
        <f>IF(B332="","",VLOOKUP(B332,[1]PROJECTES!$C$14:$Z$5000,19,FALSE))</f>
        <v>44119</v>
      </c>
      <c r="G332" s="265">
        <v>0</v>
      </c>
      <c r="H332" s="265">
        <v>0</v>
      </c>
      <c r="I332" s="173">
        <f t="shared" si="70"/>
        <v>0</v>
      </c>
      <c r="J332" s="173">
        <f t="shared" si="71"/>
        <v>0</v>
      </c>
      <c r="K332" s="173">
        <f>SUMIFS(Validacions!$N$8:$N$7945,Validacions!$E$8:$E$7945,B332)</f>
        <v>9</v>
      </c>
      <c r="L332" s="173">
        <f>SUMIFS(Validacions!$P$8:$P$7945,Validacions!$E$8:$E$7945,B332)</f>
        <v>0</v>
      </c>
      <c r="M332" s="173">
        <f t="shared" si="73"/>
        <v>0</v>
      </c>
      <c r="N332" s="173">
        <f t="shared" si="74"/>
        <v>0</v>
      </c>
      <c r="O332" s="173">
        <f t="shared" si="72"/>
        <v>0</v>
      </c>
      <c r="P332" s="173">
        <f t="shared" si="75"/>
        <v>9</v>
      </c>
      <c r="Q332" s="173"/>
      <c r="R332" s="191">
        <f t="shared" si="79"/>
        <v>9</v>
      </c>
      <c r="S332" s="173">
        <f t="shared" si="76"/>
        <v>192</v>
      </c>
      <c r="T332" s="47">
        <f t="shared" si="77"/>
        <v>4.4776119402985072E-2</v>
      </c>
      <c r="U332" s="94">
        <f t="shared" si="78"/>
        <v>4.4776119402985072E-2</v>
      </c>
    </row>
    <row r="333" spans="1:21" x14ac:dyDescent="0.3">
      <c r="A333" s="189" t="s">
        <v>377</v>
      </c>
      <c r="B333" s="171">
        <v>5888</v>
      </c>
      <c r="C333" s="172" t="str">
        <f>IF(B333="","",VLOOKUP(B333,[1]PROJECTES!$C$14:$G$7000,2,TRUE))</f>
        <v>EAECEU</v>
      </c>
      <c r="D333" s="192" t="str">
        <f>IF(B333="","",VLOOKUP(B333,[1]PROJECTES!$C$14:$G$5000,5,FALSE))</f>
        <v>Desenv. SW Generador BB.DD. RTU's CAP32 101-104 v2.0</v>
      </c>
      <c r="E333" s="194">
        <f>IF(B333="","",VLOOKUP(B333,[1]PROJECTES!$C$14:$Z$5000,8,FALSE))</f>
        <v>45</v>
      </c>
      <c r="F333" s="264">
        <f>IF(B333="","",VLOOKUP(B333,[1]PROJECTES!$C$14:$Z$5000,19,FALSE))</f>
        <v>44119</v>
      </c>
      <c r="G333" s="265">
        <v>0</v>
      </c>
      <c r="H333" s="265">
        <v>0</v>
      </c>
      <c r="I333" s="173">
        <f t="shared" si="70"/>
        <v>0</v>
      </c>
      <c r="J333" s="173">
        <f t="shared" si="71"/>
        <v>0</v>
      </c>
      <c r="K333" s="173">
        <f>SUMIFS(Validacions!$N$8:$N$7945,Validacions!$E$8:$E$7945,B333)</f>
        <v>0</v>
      </c>
      <c r="L333" s="173">
        <f>SUMIFS(Validacions!$P$8:$P$7945,Validacions!$E$8:$E$7945,B333)</f>
        <v>0</v>
      </c>
      <c r="M333" s="173">
        <f t="shared" si="73"/>
        <v>0</v>
      </c>
      <c r="N333" s="173">
        <f t="shared" si="74"/>
        <v>0</v>
      </c>
      <c r="O333" s="173">
        <f t="shared" si="72"/>
        <v>0</v>
      </c>
      <c r="P333" s="173">
        <f t="shared" si="75"/>
        <v>0</v>
      </c>
      <c r="Q333" s="173"/>
      <c r="R333" s="191">
        <f t="shared" si="79"/>
        <v>0</v>
      </c>
      <c r="S333" s="173">
        <f t="shared" si="76"/>
        <v>45</v>
      </c>
      <c r="T333" s="47">
        <f t="shared" si="77"/>
        <v>0</v>
      </c>
      <c r="U333" s="94">
        <f t="shared" si="78"/>
        <v>0</v>
      </c>
    </row>
    <row r="334" spans="1:21" x14ac:dyDescent="0.3">
      <c r="A334" s="189" t="s">
        <v>377</v>
      </c>
      <c r="B334" s="171">
        <v>5890</v>
      </c>
      <c r="C334" s="172" t="str">
        <f>IF(B334="","",VLOOKUP(B334,[1]PROJECTES!$C$14:$G$7000,2,TRUE))</f>
        <v>MOELCU</v>
      </c>
      <c r="D334" s="192" t="str">
        <f>IF(B334="","",VLOOKUP(B334,[1]PROJECTES!$C$14:$G$5000,5,FALSE))</f>
        <v>RTU GATE-WAY S.E. ESCUZAR v4.0</v>
      </c>
      <c r="E334" s="194">
        <f>IF(B334="","",VLOOKUP(B334,[1]PROJECTES!$C$14:$Z$5000,8,FALSE))</f>
        <v>11</v>
      </c>
      <c r="F334" s="264">
        <f>IF(B334="","",VLOOKUP(B334,[1]PROJECTES!$C$14:$Z$5000,19,FALSE))</f>
        <v>44048</v>
      </c>
      <c r="G334" s="265">
        <v>0</v>
      </c>
      <c r="H334" s="265">
        <v>0</v>
      </c>
      <c r="I334" s="173">
        <f t="shared" si="70"/>
        <v>0</v>
      </c>
      <c r="J334" s="173">
        <f t="shared" si="71"/>
        <v>0</v>
      </c>
      <c r="K334" s="173">
        <f>SUMIFS(Validacions!$N$8:$N$7945,Validacions!$E$8:$E$7945,B334)</f>
        <v>0</v>
      </c>
      <c r="L334" s="173">
        <f>SUMIFS(Validacions!$P$8:$P$7945,Validacions!$E$8:$E$7945,B334)</f>
        <v>0</v>
      </c>
      <c r="M334" s="173">
        <f t="shared" si="73"/>
        <v>0</v>
      </c>
      <c r="N334" s="173">
        <f t="shared" si="74"/>
        <v>0</v>
      </c>
      <c r="O334" s="173">
        <f t="shared" si="72"/>
        <v>0</v>
      </c>
      <c r="P334" s="173">
        <f t="shared" si="75"/>
        <v>0</v>
      </c>
      <c r="Q334" s="173"/>
      <c r="R334" s="191">
        <f t="shared" si="79"/>
        <v>0</v>
      </c>
      <c r="S334" s="173">
        <f t="shared" si="76"/>
        <v>11</v>
      </c>
      <c r="T334" s="47">
        <f t="shared" si="77"/>
        <v>0</v>
      </c>
      <c r="U334" s="94">
        <f t="shared" si="78"/>
        <v>0</v>
      </c>
    </row>
    <row r="335" spans="1:21" x14ac:dyDescent="0.3">
      <c r="A335" s="189" t="s">
        <v>376</v>
      </c>
      <c r="B335" s="171">
        <v>5891</v>
      </c>
      <c r="C335" s="172" t="str">
        <f>IF(B335="","",VLOOKUP(B335,[1]PROJECTES!$C$14:$G$7000,2,TRUE))</f>
        <v>ELEMOS</v>
      </c>
      <c r="D335" s="192" t="str">
        <f>IF(B335="","",VLOOKUP(B335,[1]PROJECTES!$C$14:$G$5000,5,FALSE))</f>
        <v>Inst. i PEM RTU IAT DERIV. FORNELOS v1.0</v>
      </c>
      <c r="E335" s="194">
        <f>IF(B335="","",VLOOKUP(B335,[1]PROJECTES!$C$14:$Z$5000,8,FALSE))</f>
        <v>6</v>
      </c>
      <c r="F335" s="264">
        <f>IF(B335="","",VLOOKUP(B335,[1]PROJECTES!$C$14:$Z$5000,19,FALSE))</f>
        <v>44127</v>
      </c>
      <c r="G335" s="265">
        <v>0</v>
      </c>
      <c r="H335" s="265">
        <v>0</v>
      </c>
      <c r="I335" s="173">
        <f t="shared" si="70"/>
        <v>0</v>
      </c>
      <c r="J335" s="173">
        <f t="shared" si="71"/>
        <v>0</v>
      </c>
      <c r="K335" s="173">
        <f>SUMIFS(Validacions!$N$8:$N$7945,Validacions!$E$8:$E$7945,B335)</f>
        <v>0</v>
      </c>
      <c r="L335" s="173">
        <f>SUMIFS(Validacions!$P$8:$P$7945,Validacions!$E$8:$E$7945,B335)</f>
        <v>0</v>
      </c>
      <c r="M335" s="173">
        <f t="shared" si="73"/>
        <v>0</v>
      </c>
      <c r="N335" s="173">
        <f t="shared" si="74"/>
        <v>0</v>
      </c>
      <c r="O335" s="173">
        <f t="shared" si="72"/>
        <v>0</v>
      </c>
      <c r="P335" s="173">
        <f t="shared" si="75"/>
        <v>0</v>
      </c>
      <c r="Q335" s="173"/>
      <c r="R335" s="191">
        <f t="shared" si="79"/>
        <v>0</v>
      </c>
      <c r="S335" s="173">
        <f t="shared" si="76"/>
        <v>6</v>
      </c>
      <c r="T335" s="47">
        <f t="shared" si="77"/>
        <v>0</v>
      </c>
      <c r="U335" s="94">
        <f t="shared" si="78"/>
        <v>0</v>
      </c>
    </row>
    <row r="336" spans="1:21" x14ac:dyDescent="0.3">
      <c r="A336" s="189" t="s">
        <v>376</v>
      </c>
      <c r="B336" s="171">
        <v>5892</v>
      </c>
      <c r="C336" s="172" t="str">
        <f>IF(B336="","",VLOOKUP(B336,[1]PROJECTES!$C$14:$G$7000,2,TRUE))</f>
        <v>INPPOZ</v>
      </c>
      <c r="D336" s="192" t="str">
        <f>IF(B336="","",VLOOKUP(B336,[1]PROJECTES!$C$14:$G$5000,5,FALSE))</f>
        <v>RTU C.T. PRUEBAS v1.0</v>
      </c>
      <c r="E336" s="194">
        <f>IF(B336="","",VLOOKUP(B336,[1]PROJECTES!$C$14:$Z$5000,8,FALSE))</f>
        <v>15.25</v>
      </c>
      <c r="F336" s="264">
        <f>IF(B336="","",VLOOKUP(B336,[1]PROJECTES!$C$14:$Z$5000,19,FALSE))</f>
        <v>44138</v>
      </c>
      <c r="G336" s="265">
        <v>0</v>
      </c>
      <c r="H336" s="265">
        <v>0</v>
      </c>
      <c r="I336" s="173">
        <f t="shared" si="70"/>
        <v>0</v>
      </c>
      <c r="J336" s="173">
        <f t="shared" si="71"/>
        <v>0</v>
      </c>
      <c r="K336" s="173">
        <f>SUMIFS(Validacions!$N$8:$N$7945,Validacions!$E$8:$E$7945,B336)</f>
        <v>0</v>
      </c>
      <c r="L336" s="173">
        <f>SUMIFS(Validacions!$P$8:$P$7945,Validacions!$E$8:$E$7945,B336)</f>
        <v>0</v>
      </c>
      <c r="M336" s="173">
        <f t="shared" si="73"/>
        <v>0</v>
      </c>
      <c r="N336" s="173">
        <f t="shared" si="74"/>
        <v>0</v>
      </c>
      <c r="O336" s="173">
        <f t="shared" si="72"/>
        <v>0</v>
      </c>
      <c r="P336" s="173">
        <f t="shared" si="75"/>
        <v>0</v>
      </c>
      <c r="Q336" s="173"/>
      <c r="R336" s="191">
        <f t="shared" si="79"/>
        <v>0</v>
      </c>
      <c r="S336" s="173">
        <f t="shared" si="76"/>
        <v>15.25</v>
      </c>
      <c r="T336" s="47">
        <f t="shared" si="77"/>
        <v>0</v>
      </c>
      <c r="U336" s="94">
        <f t="shared" si="78"/>
        <v>0</v>
      </c>
    </row>
    <row r="337" spans="1:21" x14ac:dyDescent="0.3">
      <c r="A337" s="189" t="s">
        <v>376</v>
      </c>
      <c r="B337" s="171">
        <v>5893</v>
      </c>
      <c r="C337" s="172" t="str">
        <f>IF(B337="","",VLOOKUP(B337,[1]PROJECTES!$C$14:$G$7000,2,TRUE))</f>
        <v>SITEL</v>
      </c>
      <c r="D337" s="192" t="str">
        <f>IF(B337="","",VLOOKUP(B337,[1]PROJECTES!$C$14:$G$5000,5,FALSE))</f>
        <v>1 x Manguera COM PC - CAP32(COM1)</v>
      </c>
      <c r="E337" s="194">
        <f>IF(B337="","",VLOOKUP(B337,[1]PROJECTES!$C$14:$Z$5000,8,FALSE))</f>
        <v>0.25</v>
      </c>
      <c r="F337" s="264">
        <f>IF(B337="","",VLOOKUP(B337,[1]PROJECTES!$C$14:$Z$5000,19,FALSE))</f>
        <v>44138</v>
      </c>
      <c r="G337" s="265">
        <v>0</v>
      </c>
      <c r="H337" s="265">
        <v>0</v>
      </c>
      <c r="I337" s="173">
        <f t="shared" si="70"/>
        <v>0</v>
      </c>
      <c r="J337" s="173">
        <f t="shared" si="71"/>
        <v>0</v>
      </c>
      <c r="K337" s="173">
        <f>SUMIFS(Validacions!$N$8:$N$7945,Validacions!$E$8:$E$7945,B337)</f>
        <v>0</v>
      </c>
      <c r="L337" s="173">
        <f>SUMIFS(Validacions!$P$8:$P$7945,Validacions!$E$8:$E$7945,B337)</f>
        <v>0</v>
      </c>
      <c r="M337" s="173">
        <f t="shared" si="73"/>
        <v>0</v>
      </c>
      <c r="N337" s="173">
        <f t="shared" si="74"/>
        <v>0</v>
      </c>
      <c r="O337" s="173">
        <f t="shared" si="72"/>
        <v>0</v>
      </c>
      <c r="P337" s="173">
        <f t="shared" si="75"/>
        <v>0</v>
      </c>
      <c r="Q337" s="173"/>
      <c r="R337" s="191">
        <f t="shared" si="79"/>
        <v>0</v>
      </c>
      <c r="S337" s="173">
        <f t="shared" si="76"/>
        <v>0.25</v>
      </c>
      <c r="T337" s="47">
        <f t="shared" si="77"/>
        <v>0</v>
      </c>
      <c r="U337" s="94">
        <f t="shared" si="78"/>
        <v>0</v>
      </c>
    </row>
    <row r="338" spans="1:21" x14ac:dyDescent="0.3">
      <c r="A338" s="189" t="s">
        <v>376</v>
      </c>
      <c r="B338" s="171">
        <v>5894</v>
      </c>
      <c r="C338" s="172" t="str">
        <f>IF(B338="","",VLOOKUP(B338,[1]PROJECTES!$C$14:$G$7000,2,TRUE))</f>
        <v>SITEL</v>
      </c>
      <c r="D338" s="192" t="str">
        <f>IF(B338="","",VLOOKUP(B338,[1]PROJECTES!$C$14:$G$5000,5,FALSE))</f>
        <v>1 x Manguera COM PC - CAP32(COM4)</v>
      </c>
      <c r="E338" s="194">
        <f>IF(B338="","",VLOOKUP(B338,[1]PROJECTES!$C$14:$Z$5000,8,FALSE))</f>
        <v>0.25</v>
      </c>
      <c r="F338" s="264">
        <f>IF(B338="","",VLOOKUP(B338,[1]PROJECTES!$C$14:$Z$5000,19,FALSE))</f>
        <v>44138</v>
      </c>
      <c r="G338" s="265">
        <v>0</v>
      </c>
      <c r="H338" s="265">
        <v>0</v>
      </c>
      <c r="I338" s="173">
        <f t="shared" si="70"/>
        <v>0</v>
      </c>
      <c r="J338" s="173">
        <f t="shared" si="71"/>
        <v>0</v>
      </c>
      <c r="K338" s="173">
        <f>SUMIFS(Validacions!$N$8:$N$7945,Validacions!$E$8:$E$7945,B338)</f>
        <v>0</v>
      </c>
      <c r="L338" s="173">
        <f>SUMIFS(Validacions!$P$8:$P$7945,Validacions!$E$8:$E$7945,B338)</f>
        <v>0</v>
      </c>
      <c r="M338" s="173">
        <f t="shared" si="73"/>
        <v>0</v>
      </c>
      <c r="N338" s="173">
        <f t="shared" si="74"/>
        <v>0</v>
      </c>
      <c r="O338" s="173">
        <f t="shared" si="72"/>
        <v>0</v>
      </c>
      <c r="P338" s="173">
        <f t="shared" si="75"/>
        <v>0</v>
      </c>
      <c r="Q338" s="173"/>
      <c r="R338" s="191">
        <f t="shared" si="79"/>
        <v>0</v>
      </c>
      <c r="S338" s="173">
        <f t="shared" si="76"/>
        <v>0.25</v>
      </c>
      <c r="T338" s="47">
        <f t="shared" si="77"/>
        <v>0</v>
      </c>
      <c r="U338" s="94">
        <f t="shared" si="78"/>
        <v>0</v>
      </c>
    </row>
  </sheetData>
  <autoFilter ref="A2:W317" xr:uid="{00000000-0009-0000-0000-000003000000}"/>
  <mergeCells count="1">
    <mergeCell ref="A1:C1"/>
  </mergeCells>
  <conditionalFormatting sqref="U287:U294 U3:U273">
    <cfRule type="cellIs" dxfId="39" priority="201" operator="greaterThan">
      <formula>1</formula>
    </cfRule>
    <cfRule type="cellIs" dxfId="38" priority="202" operator="between">
      <formula>0.5</formula>
      <formula>1</formula>
    </cfRule>
    <cfRule type="cellIs" dxfId="37" priority="211" operator="greaterThan">
      <formula>0.5</formula>
    </cfRule>
    <cfRule type="cellIs" dxfId="36" priority="212" operator="lessThan">
      <formula>0.5</formula>
    </cfRule>
    <cfRule type="expression" dxfId="35" priority="361" stopIfTrue="1">
      <formula>U3&lt;1</formula>
    </cfRule>
    <cfRule type="expression" dxfId="34" priority="362" stopIfTrue="1">
      <formula>U3&gt;=1</formula>
    </cfRule>
  </conditionalFormatting>
  <conditionalFormatting sqref="S287:S294 S3:S273">
    <cfRule type="expression" dxfId="33" priority="187" stopIfTrue="1">
      <formula>S3&lt;0</formula>
    </cfRule>
    <cfRule type="expression" dxfId="32" priority="188" stopIfTrue="1">
      <formula>S3&gt;=0</formula>
    </cfRule>
  </conditionalFormatting>
  <conditionalFormatting sqref="U274:U286">
    <cfRule type="cellIs" dxfId="31" priority="57" operator="greaterThan">
      <formula>1</formula>
    </cfRule>
    <cfRule type="cellIs" dxfId="30" priority="58" operator="between">
      <formula>0.5</formula>
      <formula>1</formula>
    </cfRule>
    <cfRule type="cellIs" dxfId="29" priority="59" operator="greaterThan">
      <formula>0.5</formula>
    </cfRule>
    <cfRule type="cellIs" dxfId="28" priority="60" operator="lessThan">
      <formula>0.5</formula>
    </cfRule>
    <cfRule type="expression" dxfId="27" priority="61" stopIfTrue="1">
      <formula>U274&lt;1</formula>
    </cfRule>
    <cfRule type="expression" dxfId="26" priority="62" stopIfTrue="1">
      <formula>U274&gt;=1</formula>
    </cfRule>
  </conditionalFormatting>
  <conditionalFormatting sqref="S274:S286">
    <cfRule type="expression" dxfId="25" priority="55" stopIfTrue="1">
      <formula>S274&lt;0</formula>
    </cfRule>
    <cfRule type="expression" dxfId="24" priority="56" stopIfTrue="1">
      <formula>S274&gt;=0</formula>
    </cfRule>
  </conditionalFormatting>
  <conditionalFormatting sqref="U295:U306">
    <cfRule type="cellIs" dxfId="23" priority="41" operator="greaterThan">
      <formula>1</formula>
    </cfRule>
    <cfRule type="cellIs" dxfId="22" priority="42" operator="between">
      <formula>0.5</formula>
      <formula>1</formula>
    </cfRule>
    <cfRule type="cellIs" dxfId="21" priority="43" operator="greaterThan">
      <formula>0.5</formula>
    </cfRule>
    <cfRule type="cellIs" dxfId="20" priority="44" operator="lessThan">
      <formula>0.5</formula>
    </cfRule>
    <cfRule type="expression" dxfId="19" priority="45" stopIfTrue="1">
      <formula>U295&lt;1</formula>
    </cfRule>
    <cfRule type="expression" dxfId="18" priority="46" stopIfTrue="1">
      <formula>U295&gt;=1</formula>
    </cfRule>
  </conditionalFormatting>
  <conditionalFormatting sqref="S295:S306">
    <cfRule type="expression" dxfId="17" priority="39" stopIfTrue="1">
      <formula>S295&lt;0</formula>
    </cfRule>
    <cfRule type="expression" dxfId="16" priority="40" stopIfTrue="1">
      <formula>S295&gt;=0</formula>
    </cfRule>
  </conditionalFormatting>
  <conditionalFormatting sqref="U307:U317">
    <cfRule type="cellIs" dxfId="15" priority="33" operator="greaterThan">
      <formula>1</formula>
    </cfRule>
    <cfRule type="cellIs" dxfId="14" priority="34" operator="between">
      <formula>0.5</formula>
      <formula>1</formula>
    </cfRule>
    <cfRule type="cellIs" dxfId="13" priority="35" operator="greaterThan">
      <formula>0.5</formula>
    </cfRule>
    <cfRule type="cellIs" dxfId="12" priority="36" operator="lessThan">
      <formula>0.5</formula>
    </cfRule>
    <cfRule type="expression" dxfId="11" priority="37" stopIfTrue="1">
      <formula>U307&lt;1</formula>
    </cfRule>
    <cfRule type="expression" dxfId="10" priority="38" stopIfTrue="1">
      <formula>U307&gt;=1</formula>
    </cfRule>
  </conditionalFormatting>
  <conditionalFormatting sqref="S307:S317">
    <cfRule type="expression" dxfId="9" priority="31" stopIfTrue="1">
      <formula>S307&lt;0</formula>
    </cfRule>
    <cfRule type="expression" dxfId="8" priority="32" stopIfTrue="1">
      <formula>S307&gt;=0</formula>
    </cfRule>
  </conditionalFormatting>
  <conditionalFormatting sqref="S318:S338">
    <cfRule type="expression" dxfId="7" priority="7" stopIfTrue="1">
      <formula>S318&lt;0</formula>
    </cfRule>
    <cfRule type="expression" dxfId="6" priority="8" stopIfTrue="1">
      <formula>S318&gt;=0</formula>
    </cfRule>
  </conditionalFormatting>
  <conditionalFormatting sqref="U318:U338">
    <cfRule type="cellIs" dxfId="5" priority="1" operator="greaterThan">
      <formula>1</formula>
    </cfRule>
    <cfRule type="cellIs" dxfId="4" priority="2" operator="between">
      <formula>0.5</formula>
      <formula>1</formula>
    </cfRule>
    <cfRule type="cellIs" dxfId="3" priority="3" operator="greaterThan">
      <formula>0.5</formula>
    </cfRule>
    <cfRule type="cellIs" dxfId="2" priority="4" operator="lessThan">
      <formula>0.5</formula>
    </cfRule>
    <cfRule type="expression" dxfId="1" priority="5" stopIfTrue="1">
      <formula>U318&lt;1</formula>
    </cfRule>
    <cfRule type="expression" dxfId="0" priority="6" stopIfTrue="1">
      <formula>U318&gt;=1</formula>
    </cfRule>
  </conditionalFormatting>
  <pageMargins left="0.7" right="0.7" top="0.75" bottom="0.75" header="0.3" footer="0.3"/>
  <pageSetup paperSize="9" scale="29" fitToHeight="0"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24"/>
  <sheetViews>
    <sheetView workbookViewId="0">
      <selection activeCell="O5" sqref="O5"/>
    </sheetView>
  </sheetViews>
  <sheetFormatPr baseColWidth="10" defaultRowHeight="14.4" x14ac:dyDescent="0.3"/>
  <cols>
    <col min="2" max="2" width="52.109375" customWidth="1"/>
  </cols>
  <sheetData>
    <row r="1" spans="1:15" ht="31.2" x14ac:dyDescent="0.6">
      <c r="A1" s="183" t="s">
        <v>350</v>
      </c>
      <c r="B1" s="182"/>
      <c r="C1" s="182"/>
      <c r="D1" s="182"/>
      <c r="E1" s="182"/>
      <c r="F1" s="182"/>
      <c r="G1" s="234" t="s">
        <v>381</v>
      </c>
      <c r="H1" s="234"/>
      <c r="I1" s="234"/>
      <c r="J1" s="234"/>
      <c r="K1" s="182"/>
      <c r="L1" s="182"/>
      <c r="M1" s="182"/>
      <c r="N1" s="182"/>
    </row>
    <row r="2" spans="1:15" ht="15" thickBot="1" x14ac:dyDescent="0.35"/>
    <row r="3" spans="1:15" ht="15.6" thickTop="1" thickBot="1" x14ac:dyDescent="0.35">
      <c r="B3" s="181" t="s">
        <v>351</v>
      </c>
      <c r="C3" s="181" t="s">
        <v>337</v>
      </c>
      <c r="D3" s="181" t="s">
        <v>338</v>
      </c>
      <c r="E3" s="181" t="s">
        <v>340</v>
      </c>
      <c r="F3" s="181" t="s">
        <v>341</v>
      </c>
      <c r="G3" s="181" t="s">
        <v>342</v>
      </c>
      <c r="H3" s="181" t="s">
        <v>343</v>
      </c>
      <c r="I3" s="181" t="s">
        <v>344</v>
      </c>
      <c r="J3" s="181" t="s">
        <v>345</v>
      </c>
      <c r="K3" s="181" t="s">
        <v>346</v>
      </c>
      <c r="L3" s="181" t="s">
        <v>347</v>
      </c>
      <c r="M3" s="21" t="s">
        <v>348</v>
      </c>
      <c r="N3" s="21" t="s">
        <v>349</v>
      </c>
    </row>
    <row r="4" spans="1:15" ht="15" thickTop="1" x14ac:dyDescent="0.3">
      <c r="C4" s="175"/>
      <c r="D4" s="175"/>
      <c r="E4" s="175"/>
      <c r="F4" s="175"/>
      <c r="G4" s="175"/>
      <c r="H4" s="175"/>
      <c r="I4" s="175"/>
      <c r="J4" s="175"/>
      <c r="K4" s="175"/>
      <c r="O4" s="175"/>
    </row>
    <row r="5" spans="1:15" x14ac:dyDescent="0.3">
      <c r="B5" s="184" t="s">
        <v>339</v>
      </c>
      <c r="C5" s="185">
        <v>0</v>
      </c>
      <c r="D5" s="185">
        <v>0</v>
      </c>
      <c r="E5" s="185">
        <v>0</v>
      </c>
      <c r="F5" s="185">
        <v>0</v>
      </c>
      <c r="G5" s="185">
        <v>0</v>
      </c>
      <c r="H5" s="185">
        <v>0</v>
      </c>
      <c r="I5" s="185">
        <v>0</v>
      </c>
      <c r="J5" s="185">
        <v>0</v>
      </c>
      <c r="K5" s="185">
        <v>0</v>
      </c>
      <c r="L5" s="185">
        <v>0</v>
      </c>
      <c r="M5" s="185">
        <v>0</v>
      </c>
      <c r="N5" s="185">
        <v>0</v>
      </c>
      <c r="O5" s="185">
        <f>SUM(C5:N5)</f>
        <v>0</v>
      </c>
    </row>
    <row r="6" spans="1:15" x14ac:dyDescent="0.3">
      <c r="C6" s="175"/>
      <c r="D6" s="175"/>
      <c r="E6" s="175"/>
      <c r="F6" s="175"/>
      <c r="G6" s="175"/>
      <c r="H6" s="175"/>
      <c r="I6" s="175"/>
      <c r="J6" s="175"/>
      <c r="K6" s="175"/>
      <c r="O6" s="175"/>
    </row>
    <row r="7" spans="1:15" x14ac:dyDescent="0.3">
      <c r="B7" s="210" t="s">
        <v>353</v>
      </c>
      <c r="C7" s="211">
        <f>C8+C9</f>
        <v>0</v>
      </c>
      <c r="D7" s="211">
        <f>D8+D9</f>
        <v>0</v>
      </c>
      <c r="E7" s="211">
        <f>E8+E9</f>
        <v>0</v>
      </c>
      <c r="F7" s="211">
        <f>F8+F9</f>
        <v>0</v>
      </c>
      <c r="G7" s="211">
        <f t="shared" ref="G7:N7" si="0">G8+G9</f>
        <v>0</v>
      </c>
      <c r="H7" s="211">
        <f t="shared" si="0"/>
        <v>0</v>
      </c>
      <c r="I7" s="211">
        <f t="shared" si="0"/>
        <v>0</v>
      </c>
      <c r="J7" s="211">
        <f t="shared" si="0"/>
        <v>0</v>
      </c>
      <c r="K7" s="211">
        <f t="shared" si="0"/>
        <v>0</v>
      </c>
      <c r="L7" s="211">
        <f t="shared" si="0"/>
        <v>0</v>
      </c>
      <c r="M7" s="211">
        <f t="shared" si="0"/>
        <v>0</v>
      </c>
      <c r="N7" s="211">
        <f t="shared" si="0"/>
        <v>0</v>
      </c>
      <c r="O7" s="185">
        <f t="shared" ref="O7:O11" si="1">SUM(C7:N7)</f>
        <v>0</v>
      </c>
    </row>
    <row r="8" spans="1:15" x14ac:dyDescent="0.3">
      <c r="B8" s="209" t="s">
        <v>354</v>
      </c>
      <c r="C8" s="208">
        <v>0</v>
      </c>
      <c r="D8" s="208">
        <v>0</v>
      </c>
      <c r="E8" s="186">
        <v>0</v>
      </c>
      <c r="F8" s="186">
        <v>0</v>
      </c>
      <c r="G8" s="186">
        <v>0</v>
      </c>
      <c r="H8" s="186">
        <v>0</v>
      </c>
      <c r="I8" s="186">
        <v>0</v>
      </c>
      <c r="J8" s="186">
        <v>0</v>
      </c>
      <c r="K8" s="186">
        <v>0</v>
      </c>
      <c r="L8" s="186">
        <v>0</v>
      </c>
      <c r="M8" s="186">
        <v>0</v>
      </c>
      <c r="N8" s="186">
        <v>0</v>
      </c>
      <c r="O8" s="185">
        <f t="shared" si="1"/>
        <v>0</v>
      </c>
    </row>
    <row r="9" spans="1:15" x14ac:dyDescent="0.3">
      <c r="B9" s="209" t="s">
        <v>355</v>
      </c>
      <c r="C9" s="208">
        <v>0</v>
      </c>
      <c r="D9" s="208">
        <v>0</v>
      </c>
      <c r="E9" s="186">
        <v>0</v>
      </c>
      <c r="F9" s="186">
        <v>0</v>
      </c>
      <c r="G9" s="186">
        <v>0</v>
      </c>
      <c r="H9" s="186">
        <v>0</v>
      </c>
      <c r="I9" s="186">
        <v>0</v>
      </c>
      <c r="J9" s="186">
        <v>0</v>
      </c>
      <c r="K9" s="186">
        <v>0</v>
      </c>
      <c r="L9" s="186">
        <v>0</v>
      </c>
      <c r="M9" s="186">
        <v>0</v>
      </c>
      <c r="N9" s="186">
        <v>0</v>
      </c>
      <c r="O9" s="185">
        <f t="shared" si="1"/>
        <v>0</v>
      </c>
    </row>
    <row r="10" spans="1:15" x14ac:dyDescent="0.3">
      <c r="B10" s="210" t="s">
        <v>356</v>
      </c>
      <c r="C10" s="211">
        <v>0</v>
      </c>
      <c r="D10" s="211">
        <v>0</v>
      </c>
      <c r="E10" s="211">
        <v>0</v>
      </c>
      <c r="F10" s="211">
        <v>0</v>
      </c>
      <c r="G10" s="211">
        <v>0</v>
      </c>
      <c r="H10" s="211">
        <v>0</v>
      </c>
      <c r="I10" s="211">
        <v>0</v>
      </c>
      <c r="J10" s="211">
        <v>0</v>
      </c>
      <c r="K10" s="211">
        <v>0</v>
      </c>
      <c r="L10" s="211">
        <v>0</v>
      </c>
      <c r="M10" s="211">
        <v>0</v>
      </c>
      <c r="N10" s="211">
        <v>0</v>
      </c>
      <c r="O10" s="185">
        <f t="shared" si="1"/>
        <v>0</v>
      </c>
    </row>
    <row r="11" spans="1:15" x14ac:dyDescent="0.3">
      <c r="B11" s="212" t="s">
        <v>358</v>
      </c>
      <c r="C11" s="213">
        <v>0</v>
      </c>
      <c r="D11" s="213">
        <v>0</v>
      </c>
      <c r="E11" s="187">
        <v>0</v>
      </c>
      <c r="F11" s="187">
        <v>0</v>
      </c>
      <c r="G11" s="187">
        <v>0</v>
      </c>
      <c r="H11" s="187">
        <v>0</v>
      </c>
      <c r="I11" s="187">
        <v>0</v>
      </c>
      <c r="J11" s="187">
        <v>0</v>
      </c>
      <c r="K11" s="187">
        <v>0</v>
      </c>
      <c r="L11" s="187">
        <v>0</v>
      </c>
      <c r="M11" s="187">
        <v>0</v>
      </c>
      <c r="N11" s="187">
        <v>0</v>
      </c>
      <c r="O11" s="185">
        <f t="shared" si="1"/>
        <v>0</v>
      </c>
    </row>
    <row r="13" spans="1:15" x14ac:dyDescent="0.3">
      <c r="C13" s="175">
        <f>C7+C10+C11</f>
        <v>0</v>
      </c>
      <c r="D13" s="175">
        <f t="shared" ref="D13:N13" si="2">D7+D10+D11</f>
        <v>0</v>
      </c>
      <c r="E13" s="175">
        <f t="shared" si="2"/>
        <v>0</v>
      </c>
      <c r="F13" s="175">
        <f t="shared" si="2"/>
        <v>0</v>
      </c>
      <c r="G13" s="175">
        <f t="shared" si="2"/>
        <v>0</v>
      </c>
      <c r="H13" s="175">
        <f t="shared" si="2"/>
        <v>0</v>
      </c>
      <c r="I13" s="175">
        <f t="shared" si="2"/>
        <v>0</v>
      </c>
      <c r="J13" s="175">
        <f t="shared" si="2"/>
        <v>0</v>
      </c>
      <c r="K13" s="175">
        <f t="shared" si="2"/>
        <v>0</v>
      </c>
      <c r="L13" s="175">
        <f t="shared" si="2"/>
        <v>0</v>
      </c>
      <c r="M13" s="175">
        <f t="shared" si="2"/>
        <v>0</v>
      </c>
      <c r="N13" s="175">
        <f t="shared" si="2"/>
        <v>0</v>
      </c>
    </row>
    <row r="15" spans="1:15" x14ac:dyDescent="0.3">
      <c r="C15" s="175"/>
      <c r="D15" s="175"/>
    </row>
    <row r="16" spans="1:15" x14ac:dyDescent="0.3">
      <c r="C16" s="175"/>
      <c r="E16" s="175"/>
    </row>
    <row r="17" spans="3:5" x14ac:dyDescent="0.3">
      <c r="C17" s="175"/>
      <c r="E17" s="175"/>
    </row>
    <row r="24" spans="3:5" x14ac:dyDescent="0.3">
      <c r="D24" s="175"/>
    </row>
  </sheetData>
  <pageMargins left="0.7" right="0.7" top="0.75" bottom="0.75" header="0.3" footer="0.3"/>
  <pageSetup paperSize="9" orientation="portrait" horizontalDpi="4294967295" verticalDpi="4294967295"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10</vt:i4>
      </vt:variant>
    </vt:vector>
  </HeadingPairs>
  <TitlesOfParts>
    <vt:vector size="15" baseType="lpstr">
      <vt:lpstr>Validacions</vt:lpstr>
      <vt:lpstr>BD</vt:lpstr>
      <vt:lpstr>Control Hores Suport</vt:lpstr>
      <vt:lpstr>Control OFs Obertes</vt:lpstr>
      <vt:lpstr>Análisis C-001</vt:lpstr>
      <vt:lpstr>Ceuta</vt:lpstr>
      <vt:lpstr>'Control Hores Suport'!COLABORADORES</vt:lpstr>
      <vt:lpstr>Validacions!COLABORADORES</vt:lpstr>
      <vt:lpstr>COLABORADORES</vt:lpstr>
      <vt:lpstr>'Control Hores Suport'!DETALLES</vt:lpstr>
      <vt:lpstr>Validacions!DETALLES</vt:lpstr>
      <vt:lpstr>DETALLES</vt:lpstr>
      <vt:lpstr>'Control Hores Suport'!SISTEMAS</vt:lpstr>
      <vt:lpstr>Validacions!SISTEMAS</vt:lpstr>
      <vt:lpstr>SISTEMAS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rvalencia</dc:creator>
  <cp:lastModifiedBy>apolenyaka</cp:lastModifiedBy>
  <cp:lastPrinted>2020-08-14T10:26:17Z</cp:lastPrinted>
  <dcterms:created xsi:type="dcterms:W3CDTF">2017-01-04T08:05:50Z</dcterms:created>
  <dcterms:modified xsi:type="dcterms:W3CDTF">2021-01-08T07:43:38Z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99178c6d-8c2b-4932-a008-1fef7a2b3658</vt:lpwstr>
  </property>
</Properties>
</file>